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bpsin\Desktop\Online Earning 2026\Projects\1 Customer Churn Analysis in Excel Finding Why Customers Leave\"/>
    </mc:Choice>
  </mc:AlternateContent>
  <xr:revisionPtr revIDLastSave="0" documentId="13_ncr:1_{35808227-46E4-42FE-A231-FEBA9CC79CA8}" xr6:coauthVersionLast="47" xr6:coauthVersionMax="47" xr10:uidLastSave="{00000000-0000-0000-0000-000000000000}"/>
  <bookViews>
    <workbookView xWindow="-110" yWindow="-110" windowWidth="25820" windowHeight="15500" activeTab="5" xr2:uid="{00000000-000D-0000-FFFF-FFFF00000000}"/>
  </bookViews>
  <sheets>
    <sheet name="Project_Overview" sheetId="11" r:id="rId1"/>
    <sheet name="Raw_Data" sheetId="1" r:id="rId2"/>
    <sheet name="Clean_Data" sheetId="2" r:id="rId3"/>
    <sheet name="Cleaning_Log" sheetId="3" r:id="rId4"/>
    <sheet name="Analysis" sheetId="5" r:id="rId5"/>
    <sheet name="Dashboard" sheetId="4" r:id="rId6"/>
  </sheets>
  <definedNames>
    <definedName name="_xlnm._FilterDatabase" localSheetId="2" hidden="1">Clean_Data!$A$1:$R$5001</definedName>
    <definedName name="HighRiskCustomers">Dashboard!$G$20</definedName>
    <definedName name="_xlnm.Print_Area" localSheetId="5">Dashboard!$A$1:$Z$83</definedName>
    <definedName name="_xlnm.Print_Area" localSheetId="0">Project_Overview!$A$1:$Z$36</definedName>
    <definedName name="Slicer_Contract">#N/A</definedName>
    <definedName name="Slicer_Gender">#N/A</definedName>
    <definedName name="Slicer_InternetService">#N/A</definedName>
    <definedName name="TotalChurnedCustomers">Dashboard!$O$12</definedName>
    <definedName name="TotalCustomers">Dashboard!$G$12</definedName>
    <definedName name="TotalRetainedCustomers">Dashboard!$W$15</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4" l="1"/>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O15" i="4"/>
  <c r="G15" i="4"/>
  <c r="O12" i="4"/>
  <c r="G12" i="4"/>
  <c r="O20" i="4" l="1"/>
  <c r="W20" i="4"/>
  <c r="G20" i="4"/>
  <c r="O26" i="4"/>
  <c r="W12" i="4"/>
  <c r="W15"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Birpal Singh</author>
  </authors>
  <commentList>
    <comment ref="G26" authorId="0" shapeId="0" xr:uid="{987F813A-29DA-4898-BBEB-FE12AC35B0AC}">
      <text>
        <r>
          <rPr>
            <b/>
            <sz val="9"/>
            <color indexed="81"/>
            <rFont val="Tahoma"/>
            <family val="2"/>
          </rPr>
          <t>Birpal Singh:</t>
        </r>
        <r>
          <rPr>
            <sz val="9"/>
            <color indexed="81"/>
            <rFont val="Tahoma"/>
            <family val="2"/>
          </rPr>
          <t xml:space="preserve">
Amount in Lakhs
</t>
        </r>
      </text>
    </comment>
    <comment ref="O26" authorId="0" shapeId="0" xr:uid="{68AD4D8A-2D5F-4068-9A99-50EF16ABB2C7}">
      <text>
        <r>
          <rPr>
            <b/>
            <sz val="9"/>
            <color indexed="81"/>
            <rFont val="Tahoma"/>
            <family val="2"/>
          </rPr>
          <t>Birpal Singh:</t>
        </r>
        <r>
          <rPr>
            <sz val="9"/>
            <color indexed="81"/>
            <rFont val="Tahoma"/>
            <family val="2"/>
          </rPr>
          <t xml:space="preserve">
Amount in Lakhs</t>
        </r>
      </text>
    </comment>
  </commentList>
</comments>
</file>

<file path=xl/sharedStrings.xml><?xml version="1.0" encoding="utf-8"?>
<sst xmlns="http://schemas.openxmlformats.org/spreadsheetml/2006/main" count="130589" uniqueCount="5161">
  <si>
    <t>CustomerID</t>
  </si>
  <si>
    <t>Gender</t>
  </si>
  <si>
    <t>SeniorCitizen</t>
  </si>
  <si>
    <t>Partner</t>
  </si>
  <si>
    <t>Dependents</t>
  </si>
  <si>
    <t>City</t>
  </si>
  <si>
    <t>Tenure_Months</t>
  </si>
  <si>
    <t>PhoneService</t>
  </si>
  <si>
    <t>InternetService</t>
  </si>
  <si>
    <t>OnlineSecurity</t>
  </si>
  <si>
    <t>TechSupport</t>
  </si>
  <si>
    <t>Contract</t>
  </si>
  <si>
    <t>PaperlessBilling</t>
  </si>
  <si>
    <t>PaymentMethod</t>
  </si>
  <si>
    <t>MonthlyCharges</t>
  </si>
  <si>
    <t>TotalCharges</t>
  </si>
  <si>
    <t>SupportTickets</t>
  </si>
  <si>
    <t>Churn</t>
  </si>
  <si>
    <t>CUST-04234</t>
  </si>
  <si>
    <t>Female</t>
  </si>
  <si>
    <t>Yes</t>
  </si>
  <si>
    <t>No</t>
  </si>
  <si>
    <t>Lucknow</t>
  </si>
  <si>
    <t>Fiber optic</t>
  </si>
  <si>
    <t>Two year</t>
  </si>
  <si>
    <t>Bank transfer</t>
  </si>
  <si>
    <t>CUST-01747</t>
  </si>
  <si>
    <t>Chennai</t>
  </si>
  <si>
    <t>No internet service</t>
  </si>
  <si>
    <t>One year</t>
  </si>
  <si>
    <t>Cheque</t>
  </si>
  <si>
    <t>CUST-00551</t>
  </si>
  <si>
    <t>DSL</t>
  </si>
  <si>
    <t>Month-to-month</t>
  </si>
  <si>
    <t>UPI</t>
  </si>
  <si>
    <t>CUST-03089</t>
  </si>
  <si>
    <t>Male</t>
  </si>
  <si>
    <t>Shimla</t>
  </si>
  <si>
    <t>CUST-01082</t>
  </si>
  <si>
    <t>Bengaluru</t>
  </si>
  <si>
    <t>CUST-01066</t>
  </si>
  <si>
    <t>Hyderabad</t>
  </si>
  <si>
    <t>CUST-01214</t>
  </si>
  <si>
    <t>Credit card</t>
  </si>
  <si>
    <t>CUST-00923</t>
  </si>
  <si>
    <t>Mumbai</t>
  </si>
  <si>
    <t>CUST-00323</t>
  </si>
  <si>
    <t>Kolkata</t>
  </si>
  <si>
    <t>CUST-02601</t>
  </si>
  <si>
    <t>Pune</t>
  </si>
  <si>
    <t>CUST-00782</t>
  </si>
  <si>
    <t>CUST-03261</t>
  </si>
  <si>
    <t>CUST-02434</t>
  </si>
  <si>
    <t>CUST-01877</t>
  </si>
  <si>
    <t>CUST-03393</t>
  </si>
  <si>
    <t>CUST-04654</t>
  </si>
  <si>
    <t>Ahmedabad</t>
  </si>
  <si>
    <t>CUST-01029</t>
  </si>
  <si>
    <t>Chandigarh</t>
  </si>
  <si>
    <t>CUST-02872</t>
  </si>
  <si>
    <t>CUST-03694</t>
  </si>
  <si>
    <t>CUST-00699</t>
  </si>
  <si>
    <t>CUST-03863</t>
  </si>
  <si>
    <t>CUST-03917</t>
  </si>
  <si>
    <t>CUST-01682</t>
  </si>
  <si>
    <t>Delhi</t>
  </si>
  <si>
    <t>CUST-02405</t>
  </si>
  <si>
    <t>CUST-02286</t>
  </si>
  <si>
    <t>CUST-01735</t>
  </si>
  <si>
    <t>CUST-01794</t>
  </si>
  <si>
    <t>CUST-02894</t>
  </si>
  <si>
    <t>CUST-01578</t>
  </si>
  <si>
    <t>CUST-00021</t>
  </si>
  <si>
    <t>CUST-03104</t>
  </si>
  <si>
    <t>CUST-00763</t>
  </si>
  <si>
    <t>Jaipur</t>
  </si>
  <si>
    <t>CUST-02876</t>
  </si>
  <si>
    <t>CUST-02507</t>
  </si>
  <si>
    <t>CUST-00112</t>
  </si>
  <si>
    <t>CUST-04446</t>
  </si>
  <si>
    <t>CUST-02275</t>
  </si>
  <si>
    <t>CUST-01948</t>
  </si>
  <si>
    <t>CUST-01887</t>
  </si>
  <si>
    <t>CUST-01826</t>
  </si>
  <si>
    <t>CUST-04302</t>
  </si>
  <si>
    <t>CUST-01970</t>
  </si>
  <si>
    <t>CUST-03533</t>
  </si>
  <si>
    <t>CUST-01965</t>
  </si>
  <si>
    <t>CUST-01586</t>
  </si>
  <si>
    <t>CUST-00452</t>
  </si>
  <si>
    <t>CUST-02542</t>
  </si>
  <si>
    <t>CUST-03672</t>
  </si>
  <si>
    <t>CUST-00262</t>
  </si>
  <si>
    <t>CUST-03018</t>
  </si>
  <si>
    <t>CUST-01198</t>
  </si>
  <si>
    <t>CUST-04557</t>
  </si>
  <si>
    <t>CUST-02794</t>
  </si>
  <si>
    <t>CUST-01072</t>
  </si>
  <si>
    <t>CUST-00058</t>
  </si>
  <si>
    <t>CUST-03960</t>
  </si>
  <si>
    <t>CUST-01156</t>
  </si>
  <si>
    <t>CUST-00650</t>
  </si>
  <si>
    <t>CUST-04655</t>
  </si>
  <si>
    <t>CUST-04809</t>
  </si>
  <si>
    <t>CUST-03432</t>
  </si>
  <si>
    <t>CUST-03950</t>
  </si>
  <si>
    <t>CUST-01169</t>
  </si>
  <si>
    <t>CUST-00612</t>
  </si>
  <si>
    <t>CUST-04211</t>
  </si>
  <si>
    <t>CUST-01462</t>
  </si>
  <si>
    <t>CUST-03698</t>
  </si>
  <si>
    <t>CUST-04022</t>
  </si>
  <si>
    <t>CUST-01371</t>
  </si>
  <si>
    <t>CUST-04195</t>
  </si>
  <si>
    <t>CUST-03909</t>
  </si>
  <si>
    <t>CUST-04855</t>
  </si>
  <si>
    <t>CUST-01301</t>
  </si>
  <si>
    <t>CUST-03738</t>
  </si>
  <si>
    <t>CUST-00578</t>
  </si>
  <si>
    <t>CUST-00522</t>
  </si>
  <si>
    <t>CUST-02426</t>
  </si>
  <si>
    <t>CUST-02099</t>
  </si>
  <si>
    <t>CUST-02621</t>
  </si>
  <si>
    <t>CUST-00438</t>
  </si>
  <si>
    <t>CUST-02635</t>
  </si>
  <si>
    <t>CUST-03241</t>
  </si>
  <si>
    <t>CUST-03171</t>
  </si>
  <si>
    <t>CUST-02285</t>
  </si>
  <si>
    <t>CUST-04625</t>
  </si>
  <si>
    <t>CUST-03168</t>
  </si>
  <si>
    <t>CUST-01353</t>
  </si>
  <si>
    <t>CUST-04130</t>
  </si>
  <si>
    <t>CUST-03834</t>
  </si>
  <si>
    <t>CUST-04433</t>
  </si>
  <si>
    <t>CUST-02368</t>
  </si>
  <si>
    <t>CUST-02506</t>
  </si>
  <si>
    <t>CUST-00010</t>
  </si>
  <si>
    <t>CUST-04507</t>
  </si>
  <si>
    <t>CUST-04287</t>
  </si>
  <si>
    <t>CUST-01807</t>
  </si>
  <si>
    <t>CUST-01175</t>
  </si>
  <si>
    <t>CUST-04795</t>
  </si>
  <si>
    <t>CUST-03638</t>
  </si>
  <si>
    <t>CUST-01979</t>
  </si>
  <si>
    <t>CUST-03715</t>
  </si>
  <si>
    <t>CUST-00822</t>
  </si>
  <si>
    <t>CUST-04686</t>
  </si>
  <si>
    <t>CUST-02001</t>
  </si>
  <si>
    <t>CUST-00347</t>
  </si>
  <si>
    <t>CUST-00368</t>
  </si>
  <si>
    <t>CUST-02396</t>
  </si>
  <si>
    <t>CUST-01832</t>
  </si>
  <si>
    <t>CUST-00642</t>
  </si>
  <si>
    <t>CUST-01680</t>
  </si>
  <si>
    <t>CUST-00419</t>
  </si>
  <si>
    <t>CUST-03472</t>
  </si>
  <si>
    <t>CUST-01977</t>
  </si>
  <si>
    <t>CUST-00602</t>
  </si>
  <si>
    <t>CUST-00813</t>
  </si>
  <si>
    <t>CUST-03041</t>
  </si>
  <si>
    <t>CUST-04218</t>
  </si>
  <si>
    <t>CUST-03213</t>
  </si>
  <si>
    <t>CUST-02429</t>
  </si>
  <si>
    <t>CUST-00034</t>
  </si>
  <si>
    <t>CUST-02104</t>
  </si>
  <si>
    <t>CUST-01415</t>
  </si>
  <si>
    <t>CUST-01944</t>
  </si>
  <si>
    <t>CUST-02209</t>
  </si>
  <si>
    <t>CUST-03209</t>
  </si>
  <si>
    <t>CUST-01624</t>
  </si>
  <si>
    <t>CUST-00024</t>
  </si>
  <si>
    <t>CUST-02563</t>
  </si>
  <si>
    <t>CUST-03586</t>
  </si>
  <si>
    <t>CUST-03772</t>
  </si>
  <si>
    <t>CUST-02166</t>
  </si>
  <si>
    <t>CUST-03873</t>
  </si>
  <si>
    <t>CUST-03011</t>
  </si>
  <si>
    <t>CUST-01174</t>
  </si>
  <si>
    <t>CUST-03232</t>
  </si>
  <si>
    <t>CUST-04897</t>
  </si>
  <si>
    <t>CUST-04852</t>
  </si>
  <si>
    <t>CUST-02798</t>
  </si>
  <si>
    <t>CUST-00286</t>
  </si>
  <si>
    <t>CUST-02251</t>
  </si>
  <si>
    <t>CUST-01753</t>
  </si>
  <si>
    <t>CUST-00242</t>
  </si>
  <si>
    <t>CUST-02619</t>
  </si>
  <si>
    <t>CUST-00686</t>
  </si>
  <si>
    <t>CUST-02895</t>
  </si>
  <si>
    <t>CUST-04309</t>
  </si>
  <si>
    <t>CUST-04768</t>
  </si>
  <si>
    <t>CUST-03217</t>
  </si>
  <si>
    <t>CUST-04951</t>
  </si>
  <si>
    <t>CUST-00210</t>
  </si>
  <si>
    <t>CUST-02039</t>
  </si>
  <si>
    <t>CUST-02361</t>
  </si>
  <si>
    <t>CUST-00592</t>
  </si>
  <si>
    <t>CUST-01774</t>
  </si>
  <si>
    <t>CUST-01976</t>
  </si>
  <si>
    <t>CUST-04575</t>
  </si>
  <si>
    <t>CUST-01947</t>
  </si>
  <si>
    <t>CUST-02387</t>
  </si>
  <si>
    <t>CUST-02602</t>
  </si>
  <si>
    <t>CUST-00380</t>
  </si>
  <si>
    <t>CUST-02379</t>
  </si>
  <si>
    <t>CUST-04590</t>
  </si>
  <si>
    <t>CUST-04158</t>
  </si>
  <si>
    <t>CUST-01892</t>
  </si>
  <si>
    <t>CUST-01158</t>
  </si>
  <si>
    <t>CUST-02278</t>
  </si>
  <si>
    <t>CUST-00539</t>
  </si>
  <si>
    <t>CUST-03230</t>
  </si>
  <si>
    <t>CUST-04065</t>
  </si>
  <si>
    <t>CUST-01445</t>
  </si>
  <si>
    <t>CUST-03305</t>
  </si>
  <si>
    <t>CUST-04839</t>
  </si>
  <si>
    <t>CUST-03870</t>
  </si>
  <si>
    <t>CUST-02533</t>
  </si>
  <si>
    <t>CUST-03543</t>
  </si>
  <si>
    <t>CUST-03360</t>
  </si>
  <si>
    <t>CUST-04938</t>
  </si>
  <si>
    <t>CUST-04582</t>
  </si>
  <si>
    <t>CUST-04345</t>
  </si>
  <si>
    <t>CUST-01825</t>
  </si>
  <si>
    <t>CUST-02871</t>
  </si>
  <si>
    <t>CUST-01855</t>
  </si>
  <si>
    <t>CUST-00332</t>
  </si>
  <si>
    <t>CUST-02498</t>
  </si>
  <si>
    <t>CUST-03134</t>
  </si>
  <si>
    <t>CUST-01662</t>
  </si>
  <si>
    <t>CUST-03310</t>
  </si>
  <si>
    <t>CUST-05000</t>
  </si>
  <si>
    <t>CUST-03554</t>
  </si>
  <si>
    <t>CUST-02262</t>
  </si>
  <si>
    <t>CUST-00671</t>
  </si>
  <si>
    <t>CUST-04298</t>
  </si>
  <si>
    <t>CUST-01141</t>
  </si>
  <si>
    <t>CUST-02625</t>
  </si>
  <si>
    <t>CUST-03723</t>
  </si>
  <si>
    <t>CUST-03770</t>
  </si>
  <si>
    <t>CUST-04867</t>
  </si>
  <si>
    <t>CUST-00687</t>
  </si>
  <si>
    <t>CUST-00568</t>
  </si>
  <si>
    <t>CUST-03267</t>
  </si>
  <si>
    <t>fiber optic</t>
  </si>
  <si>
    <t>CUST-03120</t>
  </si>
  <si>
    <t>CUST-01768</t>
  </si>
  <si>
    <t>CUST-01207</t>
  </si>
  <si>
    <t>CUST-00591</t>
  </si>
  <si>
    <t>CUST-00446</t>
  </si>
  <si>
    <t>CUST-04152</t>
  </si>
  <si>
    <t>CUST-00116</t>
  </si>
  <si>
    <t>CUST-03306</t>
  </si>
  <si>
    <t>CUST-02888</t>
  </si>
  <si>
    <t>CUST-04435</t>
  </si>
  <si>
    <t>CUST-04086</t>
  </si>
  <si>
    <t>CUST-02774</t>
  </si>
  <si>
    <t>CUST-02216</t>
  </si>
  <si>
    <t>CUST-00018</t>
  </si>
  <si>
    <t>CUST-04827</t>
  </si>
  <si>
    <t>CUST-02997</t>
  </si>
  <si>
    <t>CUST-03814</t>
  </si>
  <si>
    <t>CUST-01387</t>
  </si>
  <si>
    <t>CUST-00819</t>
  </si>
  <si>
    <t>CUST-01872</t>
  </si>
  <si>
    <t>CUST-03336</t>
  </si>
  <si>
    <t>CUST-01548</t>
  </si>
  <si>
    <t>CUST-00199</t>
  </si>
  <si>
    <t>CUST-04315</t>
  </si>
  <si>
    <t>CUST-00025</t>
  </si>
  <si>
    <t>CUST-02203</t>
  </si>
  <si>
    <t>CUST-04219</t>
  </si>
  <si>
    <t>CUST-01104</t>
  </si>
  <si>
    <t>CUST-03953</t>
  </si>
  <si>
    <t>CUST-02013</t>
  </si>
  <si>
    <t>CUST-02903</t>
  </si>
  <si>
    <t>CUST-00959</t>
  </si>
  <si>
    <t>CUST-04321</t>
  </si>
  <si>
    <t>CUST-00280</t>
  </si>
  <si>
    <t>CUST-01241</t>
  </si>
  <si>
    <t>CUST-01282</t>
  </si>
  <si>
    <t>CUST-03150</t>
  </si>
  <si>
    <t>CUST-01505</t>
  </si>
  <si>
    <t>CUST-00214</t>
  </si>
  <si>
    <t>CUST-01204</t>
  </si>
  <si>
    <t>CUST-04019</t>
  </si>
  <si>
    <t>CUST-03915</t>
  </si>
  <si>
    <t>CUST-01293</t>
  </si>
  <si>
    <t>CUST-02107</t>
  </si>
  <si>
    <t>CUST-04657</t>
  </si>
  <si>
    <t>CUST-02210</t>
  </si>
  <si>
    <t>CUST-03302</t>
  </si>
  <si>
    <t>CUST-02287</t>
  </si>
  <si>
    <t>CUST-02297</t>
  </si>
  <si>
    <t>CUST-03405</t>
  </si>
  <si>
    <t>CUST-01362</t>
  </si>
  <si>
    <t>CUST-04895</t>
  </si>
  <si>
    <t>CUST-01778</t>
  </si>
  <si>
    <t>CUST-04911</t>
  </si>
  <si>
    <t>CUST-03536</t>
  </si>
  <si>
    <t>CUST-02935</t>
  </si>
  <si>
    <t>CUST-01074</t>
  </si>
  <si>
    <t>CUST-03156</t>
  </si>
  <si>
    <t>CUST-01960</t>
  </si>
  <si>
    <t>CUST-04831</t>
  </si>
  <si>
    <t>CUST-01994</t>
  </si>
  <si>
    <t>CUST-03699</t>
  </si>
  <si>
    <t>CUST-00968</t>
  </si>
  <si>
    <t>CUST-00780</t>
  </si>
  <si>
    <t>CUST-00961</t>
  </si>
  <si>
    <t>CUST-03520</t>
  </si>
  <si>
    <t>CUST-03346</t>
  </si>
  <si>
    <t>CUST-02500</t>
  </si>
  <si>
    <t>CUST-02253</t>
  </si>
  <si>
    <t>CUST-02034</t>
  </si>
  <si>
    <t>CUST-03661</t>
  </si>
  <si>
    <t>CUST-00672</t>
  </si>
  <si>
    <t>CUST-03815</t>
  </si>
  <si>
    <t>CUST-00870</t>
  </si>
  <si>
    <t>CUST-02495</t>
  </si>
  <si>
    <t>CUST-03364</t>
  </si>
  <si>
    <t>CUST-01283</t>
  </si>
  <si>
    <t>CUST-00351</t>
  </si>
  <si>
    <t>CUST-03944</t>
  </si>
  <si>
    <t>CUST-04092</t>
  </si>
  <si>
    <t>CUST-01118</t>
  </si>
  <si>
    <t>CUST-00007</t>
  </si>
  <si>
    <t>CUST-01298</t>
  </si>
  <si>
    <t>CUST-03429</t>
  </si>
  <si>
    <t>CUST-00204</t>
  </si>
  <si>
    <t>CUST-03406</t>
  </si>
  <si>
    <t>CUST-02948</t>
  </si>
  <si>
    <t>CUST-04119</t>
  </si>
  <si>
    <t>CUST-04039</t>
  </si>
  <si>
    <t>CUST-00833</t>
  </si>
  <si>
    <t>CUST-01095</t>
  </si>
  <si>
    <t>CUST-03473</t>
  </si>
  <si>
    <t>CUST-03571</t>
  </si>
  <si>
    <t>CUST-02414</t>
  </si>
  <si>
    <t>CUST-00200</t>
  </si>
  <si>
    <t>CUST-01507</t>
  </si>
  <si>
    <t>CUST-01504</t>
  </si>
  <si>
    <t>CUST-01725</t>
  </si>
  <si>
    <t>CUST-00434</t>
  </si>
  <si>
    <t>CUST-03272</t>
  </si>
  <si>
    <t>CUST-02766</t>
  </si>
  <si>
    <t>CUST-04558</t>
  </si>
  <si>
    <t>CUST-03048</t>
  </si>
  <si>
    <t>CUST-00570</t>
  </si>
  <si>
    <t>CUST-01741</t>
  </si>
  <si>
    <t>CUST-04391</t>
  </si>
  <si>
    <t>CUST-02561</t>
  </si>
  <si>
    <t>CUST-00995</t>
  </si>
  <si>
    <t>CUST-00530</t>
  </si>
  <si>
    <t>CUST-02964</t>
  </si>
  <si>
    <t>CUST-04223</t>
  </si>
  <si>
    <t>CUST-04362</t>
  </si>
  <si>
    <t>CUST-03017</t>
  </si>
  <si>
    <t>CUST-02279</t>
  </si>
  <si>
    <t>CUST-01401</t>
  </si>
  <si>
    <t>CUST-04372</t>
  </si>
  <si>
    <t>CUST-04999</t>
  </si>
  <si>
    <t>CUST-02896</t>
  </si>
  <si>
    <t>CUST-00206</t>
  </si>
  <si>
    <t>CUST-03113</t>
  </si>
  <si>
    <t>CUST-00529</t>
  </si>
  <si>
    <t>CUST-01840</t>
  </si>
  <si>
    <t>CUST-01797</t>
  </si>
  <si>
    <t>CUST-04198</t>
  </si>
  <si>
    <t>CUST-02892</t>
  </si>
  <si>
    <t>CUST-04213</t>
  </si>
  <si>
    <t>CUST-02666</t>
  </si>
  <si>
    <t>CUST-02965</t>
  </si>
  <si>
    <t>CUST-00837</t>
  </si>
  <si>
    <t>CUST-00998</t>
  </si>
  <si>
    <t>CUST-00933</t>
  </si>
  <si>
    <t>CUST-04677</t>
  </si>
  <si>
    <t>CUST-02932</t>
  </si>
  <si>
    <t>CUST-01660</t>
  </si>
  <si>
    <t>CUST-01615</t>
  </si>
  <si>
    <t>CUST-04421</t>
  </si>
  <si>
    <t>CUST-04786</t>
  </si>
  <si>
    <t>CUST-04997</t>
  </si>
  <si>
    <t>CUST-02220</t>
  </si>
  <si>
    <t>CUST-03333</t>
  </si>
  <si>
    <t>CUST-03686</t>
  </si>
  <si>
    <t>CUST-03553</t>
  </si>
  <si>
    <t>CUST-02649</t>
  </si>
  <si>
    <t>CUST-01632</t>
  </si>
  <si>
    <t>CUST-00241</t>
  </si>
  <si>
    <t>CUST-03758</t>
  </si>
  <si>
    <t>CUST-02335</t>
  </si>
  <si>
    <t>CUST-00230</t>
  </si>
  <si>
    <t>CUST-01853</t>
  </si>
  <si>
    <t>CUST-00929</t>
  </si>
  <si>
    <t>CUST-02837</t>
  </si>
  <si>
    <t>CUST-03277</t>
  </si>
  <si>
    <t>CUST-02332</t>
  </si>
  <si>
    <t>CUST-04650</t>
  </si>
  <si>
    <t>CUST-00850</t>
  </si>
  <si>
    <t>CUST-02002</t>
  </si>
  <si>
    <t>CUST-01742</t>
  </si>
  <si>
    <t>CUST-01945</t>
  </si>
  <si>
    <t>CUST-00849</t>
  </si>
  <si>
    <t>CUST-02582</t>
  </si>
  <si>
    <t>CUST-00193</t>
  </si>
  <si>
    <t>CUST-04179</t>
  </si>
  <si>
    <t>CUST-04038</t>
  </si>
  <si>
    <t>CUST-01587</t>
  </si>
  <si>
    <t>CUST-04950</t>
  </si>
  <si>
    <t>CUST-03419</t>
  </si>
  <si>
    <t>CUST-02910</t>
  </si>
  <si>
    <t>CUST-02238</t>
  </si>
  <si>
    <t>CUST-02758</t>
  </si>
  <si>
    <t>CUST-03280</t>
  </si>
  <si>
    <t>CUST-02033</t>
  </si>
  <si>
    <t>CUST-00023</t>
  </si>
  <si>
    <t xml:space="preserve">Ahmedabad </t>
  </si>
  <si>
    <t>CUST-03163</t>
  </si>
  <si>
    <t>CUST-00984</t>
  </si>
  <si>
    <t>CUST-04817</t>
  </si>
  <si>
    <t>CUST-02987</t>
  </si>
  <si>
    <t>CUST-03361</t>
  </si>
  <si>
    <t>CUST-03889</t>
  </si>
  <si>
    <t>CUST-02242</t>
  </si>
  <si>
    <t>CUST-01628</t>
  </si>
  <si>
    <t>CUST-03850</t>
  </si>
  <si>
    <t>CUST-03303</t>
  </si>
  <si>
    <t>CUST-01848</t>
  </si>
  <si>
    <t>CUST-01012</t>
  </si>
  <si>
    <t>CUST-04692</t>
  </si>
  <si>
    <t>CUST-02816</t>
  </si>
  <si>
    <t>CUST-02994</t>
  </si>
  <si>
    <t>CUST-02055</t>
  </si>
  <si>
    <t>CUST-04027</t>
  </si>
  <si>
    <t>CUST-02583</t>
  </si>
  <si>
    <t>CUST-03246</t>
  </si>
  <si>
    <t>CUST-03275</t>
  </si>
  <si>
    <t>CUST-02817</t>
  </si>
  <si>
    <t>CUST-03892</t>
  </si>
  <si>
    <t>CUST-04024</t>
  </si>
  <si>
    <t>CUST-03342</t>
  </si>
  <si>
    <t>CUST-04952</t>
  </si>
  <si>
    <t>CUST-04565</t>
  </si>
  <si>
    <t>CUST-02366</t>
  </si>
  <si>
    <t>CUST-01304</t>
  </si>
  <si>
    <t>CUST-04292</t>
  </si>
  <si>
    <t>CUST-03483</t>
  </si>
  <si>
    <t>CUST-00558</t>
  </si>
  <si>
    <t>CUST-02481</t>
  </si>
  <si>
    <t>CUST-02831</t>
  </si>
  <si>
    <t>CUST-03899</t>
  </si>
  <si>
    <t>CUST-04871</t>
  </si>
  <si>
    <t>CUST-02182</t>
  </si>
  <si>
    <t>CUST-02995</t>
  </si>
  <si>
    <t>CUST-04483</t>
  </si>
  <si>
    <t>CUST-00350</t>
  </si>
  <si>
    <t>CUST-01261</t>
  </si>
  <si>
    <t>CUST-00677</t>
  </si>
  <si>
    <t>CUST-01177</t>
  </si>
  <si>
    <t>CUST-02073</t>
  </si>
  <si>
    <t>CUST-01862</t>
  </si>
  <si>
    <t>CUST-02180</t>
  </si>
  <si>
    <t>CUST-00457</t>
  </si>
  <si>
    <t>CUST-03308</t>
  </si>
  <si>
    <t>CUST-04854</t>
  </si>
  <si>
    <t>CUST-01418</t>
  </si>
  <si>
    <t>CUST-01902</t>
  </si>
  <si>
    <t xml:space="preserve">Pune </t>
  </si>
  <si>
    <t>CUST-04427</t>
  </si>
  <si>
    <t>CUST-00532</t>
  </si>
  <si>
    <t>CUST-01213</t>
  </si>
  <si>
    <t>CUST-02803</t>
  </si>
  <si>
    <t>CUST-03903</t>
  </si>
  <si>
    <t>CUST-00440</t>
  </si>
  <si>
    <t>CUST-02938</t>
  </si>
  <si>
    <t>CUST-00425</t>
  </si>
  <si>
    <t>CUST-04623</t>
  </si>
  <si>
    <t>CUST-03401</t>
  </si>
  <si>
    <t>CUST-03172</t>
  </si>
  <si>
    <t>CUST-00472</t>
  </si>
  <si>
    <t>CUST-04791</t>
  </si>
  <si>
    <t>CUST-00032</t>
  </si>
  <si>
    <t>CUST-04034</t>
  </si>
  <si>
    <t>CUST-00550</t>
  </si>
  <si>
    <t>CUST-04209</t>
  </si>
  <si>
    <t>CUST-03542</t>
  </si>
  <si>
    <t>CUST-01254</t>
  </si>
  <si>
    <t>CUST-00899</t>
  </si>
  <si>
    <t>CUST-00501</t>
  </si>
  <si>
    <t>CUST-04828</t>
  </si>
  <si>
    <t>CUST-02160</t>
  </si>
  <si>
    <t>CUST-01705</t>
  </si>
  <si>
    <t>CUST-01461</t>
  </si>
  <si>
    <t>CUST-02213</t>
  </si>
  <si>
    <t>CUST-04862</t>
  </si>
  <si>
    <t>CUST-01454</t>
  </si>
  <si>
    <t>CUST-04089</t>
  </si>
  <si>
    <t>CUST-03778</t>
  </si>
  <si>
    <t>CUST-00019</t>
  </si>
  <si>
    <t>CUST-00448</t>
  </si>
  <si>
    <t>CUST-00618</t>
  </si>
  <si>
    <t>CUST-04972</t>
  </si>
  <si>
    <t>CUST-03867</t>
  </si>
  <si>
    <t>CUST-03775</t>
  </si>
  <si>
    <t>CUST-00152</t>
  </si>
  <si>
    <t>CUST-03901</t>
  </si>
  <si>
    <t>CUST-04730</t>
  </si>
  <si>
    <t>CUST-02259</t>
  </si>
  <si>
    <t>CUST-02423</t>
  </si>
  <si>
    <t>CUST-00237</t>
  </si>
  <si>
    <t>CUST-01070</t>
  </si>
  <si>
    <t>CUST-00797</t>
  </si>
  <si>
    <t>CUST-03750</t>
  </si>
  <si>
    <t>CUST-01692</t>
  </si>
  <si>
    <t>CUST-01922</t>
  </si>
  <si>
    <t>CUST-01121</t>
  </si>
  <si>
    <t>CUST-04157</t>
  </si>
  <si>
    <t>CUST-03734</t>
  </si>
  <si>
    <t>CUST-00545</t>
  </si>
  <si>
    <t>CUST-03153</t>
  </si>
  <si>
    <t>CUST-02644</t>
  </si>
  <si>
    <t>CUST-02400</t>
  </si>
  <si>
    <t>CUST-00661</t>
  </si>
  <si>
    <t>CUST-04342</t>
  </si>
  <si>
    <t>CUST-00022</t>
  </si>
  <si>
    <t>CUST-03722</t>
  </si>
  <si>
    <t>CUST-04246</t>
  </si>
  <si>
    <t>CUST-02783</t>
  </si>
  <si>
    <t>CUST-03598</t>
  </si>
  <si>
    <t>CUST-00801</t>
  </si>
  <si>
    <t>CUST-00716</t>
  </si>
  <si>
    <t>CUST-01523</t>
  </si>
  <si>
    <t>CUST-03157</t>
  </si>
  <si>
    <t>CUST-02731</t>
  </si>
  <si>
    <t>CUST-02499</t>
  </si>
  <si>
    <t>CUST-00739</t>
  </si>
  <si>
    <t>CUST-04547</t>
  </si>
  <si>
    <t>CUST-02522</t>
  </si>
  <si>
    <t>CUST-02959</t>
  </si>
  <si>
    <t>CUST-02404</t>
  </si>
  <si>
    <t>CUST-01547</t>
  </si>
  <si>
    <t>CUST-04045</t>
  </si>
  <si>
    <t>CUST-00039</t>
  </si>
  <si>
    <t>CUST-02121</t>
  </si>
  <si>
    <t>CUST-04479</t>
  </si>
  <si>
    <t>CUST-00874</t>
  </si>
  <si>
    <t>CUST-02458</t>
  </si>
  <si>
    <t>CUST-01424</t>
  </si>
  <si>
    <t>CUST-04991</t>
  </si>
  <si>
    <t>CUST-02261</t>
  </si>
  <si>
    <t>CUST-04566</t>
  </si>
  <si>
    <t>CUST-04882</t>
  </si>
  <si>
    <t>CUST-02367</t>
  </si>
  <si>
    <t>CUST-04136</t>
  </si>
  <si>
    <t>CUST-01042</t>
  </si>
  <si>
    <t>CUST-00935</t>
  </si>
  <si>
    <t>CUST-03116</t>
  </si>
  <si>
    <t>CUST-02456</t>
  </si>
  <si>
    <t>CUST-03897</t>
  </si>
  <si>
    <t>CUST-00535</t>
  </si>
  <si>
    <t>CUST-03404</t>
  </si>
  <si>
    <t>CUST-01724</t>
  </si>
  <si>
    <t>CUST-00839</t>
  </si>
  <si>
    <t>CUST-01234</t>
  </si>
  <si>
    <t>CUST-01163</t>
  </si>
  <si>
    <t>CUST-03091</t>
  </si>
  <si>
    <t>CUST-00381</t>
  </si>
  <si>
    <t>CUST-03029</t>
  </si>
  <si>
    <t>CUST-01120</t>
  </si>
  <si>
    <t>CUST-01969</t>
  </si>
  <si>
    <t>CUST-04032</t>
  </si>
  <si>
    <t>CUST-00627</t>
  </si>
  <si>
    <t>CUST-04008</t>
  </si>
  <si>
    <t>CUST-04947</t>
  </si>
  <si>
    <t>CUST-04229</t>
  </si>
  <si>
    <t>CUST-03615</t>
  </si>
  <si>
    <t>CUST-03624</t>
  </si>
  <si>
    <t>CUST-01010</t>
  </si>
  <si>
    <t>CUST-00309</t>
  </si>
  <si>
    <t>CUST-02306</t>
  </si>
  <si>
    <t>CUST-01278</t>
  </si>
  <si>
    <t>CUST-01620</t>
  </si>
  <si>
    <t>CUST-00455</t>
  </si>
  <si>
    <t>CUST-00520</t>
  </si>
  <si>
    <t>CUST-02052</t>
  </si>
  <si>
    <t>CUST-00930</t>
  </si>
  <si>
    <t>CUST-03077</t>
  </si>
  <si>
    <t>CUST-04641</t>
  </si>
  <si>
    <t>CUST-04725</t>
  </si>
  <si>
    <t>CUST-02478</t>
  </si>
  <si>
    <t>CUST-01225</t>
  </si>
  <si>
    <t>CUST-04270</t>
  </si>
  <si>
    <t>CUST-04664</t>
  </si>
  <si>
    <t>CUST-02446</t>
  </si>
  <si>
    <t>CUST-03496</t>
  </si>
  <si>
    <t>CUST-04509</t>
  </si>
  <si>
    <t>CUST-03997</t>
  </si>
  <si>
    <t>CUST-01345</t>
  </si>
  <si>
    <t>CUST-02430</t>
  </si>
  <si>
    <t>CUST-01138</t>
  </si>
  <si>
    <t>CUST-03946</t>
  </si>
  <si>
    <t>CUST-00313</t>
  </si>
  <si>
    <t>CUST-00158</t>
  </si>
  <si>
    <t>CUST-00196</t>
  </si>
  <si>
    <t>CUST-04939</t>
  </si>
  <si>
    <t>CUST-01202</t>
  </si>
  <si>
    <t>CUST-02820</t>
  </si>
  <si>
    <t>CUST-02226</t>
  </si>
  <si>
    <t>CUST-00667</t>
  </si>
  <si>
    <t>CUST-00273</t>
  </si>
  <si>
    <t>CUST-01478</t>
  </si>
  <si>
    <t>CUST-00894</t>
  </si>
  <si>
    <t>CUST-01733</t>
  </si>
  <si>
    <t>CUST-02176</t>
  </si>
  <si>
    <t>CUST-02776</t>
  </si>
  <si>
    <t>CUST-04042</t>
  </si>
  <si>
    <t>CUST-03052</t>
  </si>
  <si>
    <t>CUST-00778</t>
  </si>
  <si>
    <t>CUST-02667</t>
  </si>
  <si>
    <t>CUST-01441</t>
  </si>
  <si>
    <t>CUST-00972</t>
  </si>
  <si>
    <t>CUST-01627</t>
  </si>
  <si>
    <t>CUST-01903</t>
  </si>
  <si>
    <t>CUST-02805</t>
  </si>
  <si>
    <t>CUST-00376</t>
  </si>
  <si>
    <t>CUST-01770</t>
  </si>
  <si>
    <t>CUST-03866</t>
  </si>
  <si>
    <t>CUST-00854</t>
  </si>
  <si>
    <t>CUST-03710</t>
  </si>
  <si>
    <t>CUST-01130</t>
  </si>
  <si>
    <t>CUST-01365</t>
  </si>
  <si>
    <t>CUST-03072</t>
  </si>
  <si>
    <t>CUST-00880</t>
  </si>
  <si>
    <t>CUST-02156</t>
  </si>
  <si>
    <t>CUST-03042</t>
  </si>
  <si>
    <t>CUST-01556</t>
  </si>
  <si>
    <t>CUST-03243</t>
  </si>
  <si>
    <t>CUST-03925</t>
  </si>
  <si>
    <t>CUST-01464</t>
  </si>
  <si>
    <t>CUST-01417</t>
  </si>
  <si>
    <t>CUST-03450</t>
  </si>
  <si>
    <t>CUST-02217</t>
  </si>
  <si>
    <t>CUST-03622</t>
  </si>
  <si>
    <t>CUST-04237</t>
  </si>
  <si>
    <t>CUST-02435</t>
  </si>
  <si>
    <t>CUST-00378</t>
  </si>
  <si>
    <t>CUST-03459</t>
  </si>
  <si>
    <t>CUST-02787</t>
  </si>
  <si>
    <t>CUST-03297</t>
  </si>
  <si>
    <t>CUST-03642</t>
  </si>
  <si>
    <t>CUST-04326</t>
  </si>
  <si>
    <t>CUST-04822</t>
  </si>
  <si>
    <t>CUST-03891</t>
  </si>
  <si>
    <t>CUST-02257</t>
  </si>
  <si>
    <t>CUST-01037</t>
  </si>
  <si>
    <t>CUST-03119</t>
  </si>
  <si>
    <t>CUST-04926</t>
  </si>
  <si>
    <t>CUST-02633</t>
  </si>
  <si>
    <t>CUST-04440</t>
  </si>
  <si>
    <t>CUST-01622</t>
  </si>
  <si>
    <t>CUST-04336</t>
  </si>
  <si>
    <t xml:space="preserve">Kolkata </t>
  </si>
  <si>
    <t>CUST-00921</t>
  </si>
  <si>
    <t>CUST-03796</t>
  </si>
  <si>
    <t>CUST-04651</t>
  </si>
  <si>
    <t>CUST-02397</t>
  </si>
  <si>
    <t>CUST-00464</t>
  </si>
  <si>
    <t>CUST-03786</t>
  </si>
  <si>
    <t>CUST-02822</t>
  </si>
  <si>
    <t>CUST-04724</t>
  </si>
  <si>
    <t>CUST-02741</t>
  </si>
  <si>
    <t>CUST-04539</t>
  </si>
  <si>
    <t>CUST-04816</t>
  </si>
  <si>
    <t>CUST-00247</t>
  </si>
  <si>
    <t>CUST-02660</t>
  </si>
  <si>
    <t>CUST-01186</t>
  </si>
  <si>
    <t>CUST-01101</t>
  </si>
  <si>
    <t>CUST-00139</t>
  </si>
  <si>
    <t>CUST-02675</t>
  </si>
  <si>
    <t>CUST-00925</t>
  </si>
  <si>
    <t>CUST-01821</t>
  </si>
  <si>
    <t>CUST-00934</t>
  </si>
  <si>
    <t>CUST-02031</t>
  </si>
  <si>
    <t>CUST-00126</t>
  </si>
  <si>
    <t>CUST-03518</t>
  </si>
  <si>
    <t>CUST-03357</t>
  </si>
  <si>
    <t>CUST-04084</t>
  </si>
  <si>
    <t>CUST-04860</t>
  </si>
  <si>
    <t>CUST-04256</t>
  </si>
  <si>
    <t>CUST-02449</t>
  </si>
  <si>
    <t>CUST-03379</t>
  </si>
  <si>
    <t>CUST-01232</t>
  </si>
  <si>
    <t>CUST-04660</t>
  </si>
  <si>
    <t>CUST-04779</t>
  </si>
  <si>
    <t>CUST-04763</t>
  </si>
  <si>
    <t>CUST-04281</t>
  </si>
  <si>
    <t>CUST-02208</t>
  </si>
  <si>
    <t>CUST-01013</t>
  </si>
  <si>
    <t>CUST-02079</t>
  </si>
  <si>
    <t>CUST-01279</t>
  </si>
  <si>
    <t>CUST-02336</t>
  </si>
  <si>
    <t xml:space="preserve">Shimla </t>
  </si>
  <si>
    <t>CUST-04696</t>
  </si>
  <si>
    <t>CUST-03848</t>
  </si>
  <si>
    <t>CUST-00233</t>
  </si>
  <si>
    <t>CUST-01239</t>
  </si>
  <si>
    <t>CUST-04259</t>
  </si>
  <si>
    <t>CUST-04355</t>
  </si>
  <si>
    <t>CUST-01038</t>
  </si>
  <si>
    <t>CUST-03369</t>
  </si>
  <si>
    <t>CUST-02922</t>
  </si>
  <si>
    <t>CUST-04883</t>
  </si>
  <si>
    <t>CUST-04957</t>
  </si>
  <si>
    <t>CUST-03585</t>
  </si>
  <si>
    <t>CUST-00940</t>
  </si>
  <si>
    <t>CUST-03439</t>
  </si>
  <si>
    <t>CUST-03469</t>
  </si>
  <si>
    <t>CUST-00289</t>
  </si>
  <si>
    <t>CUST-00980</t>
  </si>
  <si>
    <t>CUST-04414</t>
  </si>
  <si>
    <t>CUST-00842</t>
  </si>
  <si>
    <t>CUST-02409</t>
  </si>
  <si>
    <t>CUST-00256</t>
  </si>
  <si>
    <t>CUST-03424</t>
  </si>
  <si>
    <t>CUST-02318</t>
  </si>
  <si>
    <t>CUST-02622</t>
  </si>
  <si>
    <t>CUST-01092</t>
  </si>
  <si>
    <t>CUST-00726</t>
  </si>
  <si>
    <t>CUST-04225</t>
  </si>
  <si>
    <t>CUST-04444</t>
  </si>
  <si>
    <t>CUST-04348</t>
  </si>
  <si>
    <t>CUST-02966</t>
  </si>
  <si>
    <t>CUST-00491</t>
  </si>
  <si>
    <t>CUST-04602</t>
  </si>
  <si>
    <t>CUST-04047</t>
  </si>
  <si>
    <t>CUST-03194</t>
  </si>
  <si>
    <t>CUST-01408</t>
  </si>
  <si>
    <t>CUST-00982</t>
  </si>
  <si>
    <t>CUST-00087</t>
  </si>
  <si>
    <t>CUST-03335</t>
  </si>
  <si>
    <t>CUST-02224</t>
  </si>
  <si>
    <t>CUST-03614</t>
  </si>
  <si>
    <t>CUST-02116</t>
  </si>
  <si>
    <t>CUST-01866</t>
  </si>
  <si>
    <t>CUST-00038</t>
  </si>
  <si>
    <t>CUST-03090</t>
  </si>
  <si>
    <t>CUST-00738</t>
  </si>
  <si>
    <t>CUST-02639</t>
  </si>
  <si>
    <t>CUST-03918</t>
  </si>
  <si>
    <t>CUST-00748</t>
  </si>
  <si>
    <t>CUST-04956</t>
  </si>
  <si>
    <t>CUST-02382</t>
  </si>
  <si>
    <t>CUST-04416</t>
  </si>
  <si>
    <t>CUST-02398</t>
  </si>
  <si>
    <t>CUST-02327</t>
  </si>
  <si>
    <t>CUST-01127</t>
  </si>
  <si>
    <t>CUST-02258</t>
  </si>
  <si>
    <t>CUST-03421</t>
  </si>
  <si>
    <t>CUST-03445</t>
  </si>
  <si>
    <t>CUST-04247</t>
  </si>
  <si>
    <t>CUST-02952</t>
  </si>
  <si>
    <t>CUST-03034</t>
  </si>
  <si>
    <t>CUST-01699</t>
  </si>
  <si>
    <t>CUST-01200</t>
  </si>
  <si>
    <t>CUST-01802</t>
  </si>
  <si>
    <t>CUST-04484</t>
  </si>
  <si>
    <t>CUST-03564</t>
  </si>
  <si>
    <t>CUST-00603</t>
  </si>
  <si>
    <t>CUST-01276</t>
  </si>
  <si>
    <t>CUST-00407</t>
  </si>
  <si>
    <t>CUST-04050</t>
  </si>
  <si>
    <t>CUST-04710</t>
  </si>
  <si>
    <t>CUST-04969</t>
  </si>
  <si>
    <t>CUST-04503</t>
  </si>
  <si>
    <t>CUST-02501</t>
  </si>
  <si>
    <t>CUST-02880</t>
  </si>
  <si>
    <t>CUST-02264</t>
  </si>
  <si>
    <t>CUST-01411</t>
  </si>
  <si>
    <t>CUST-03414</t>
  </si>
  <si>
    <t>CUST-02925</t>
  </si>
  <si>
    <t>CUST-00227</t>
  </si>
  <si>
    <t>CUST-02000</t>
  </si>
  <si>
    <t>CUST-00809</t>
  </si>
  <si>
    <t>CUST-04564</t>
  </si>
  <si>
    <t>CUST-00435</t>
  </si>
  <si>
    <t>CUST-00383</t>
  </si>
  <si>
    <t>CUST-03996</t>
  </si>
  <si>
    <t>CUST-00916</t>
  </si>
  <si>
    <t>CUST-04332</t>
  </si>
  <si>
    <t>CUST-04729</t>
  </si>
  <si>
    <t>CUST-03100</t>
  </si>
  <si>
    <t>CUST-02865</t>
  </si>
  <si>
    <t>CUST-02651</t>
  </si>
  <si>
    <t>CUST-00326</t>
  </si>
  <si>
    <t>CUST-03726</t>
  </si>
  <si>
    <t>CUST-02659</t>
  </si>
  <si>
    <t>CUST-04762</t>
  </si>
  <si>
    <t>CUST-04286</t>
  </si>
  <si>
    <t>CUST-01292</t>
  </si>
  <si>
    <t>CUST-03032</t>
  </si>
  <si>
    <t>CUST-03197</t>
  </si>
  <si>
    <t>CUST-03189</t>
  </si>
  <si>
    <t>CUST-03043</t>
  </si>
  <si>
    <t>CUST-00967</t>
  </si>
  <si>
    <t>CUST-00637</t>
  </si>
  <si>
    <t>CUST-03894</t>
  </si>
  <si>
    <t>CUST-03787</t>
  </si>
  <si>
    <t>CUST-00744</t>
  </si>
  <si>
    <t>CUST-01219</t>
  </si>
  <si>
    <t>CUST-03956</t>
  </si>
  <si>
    <t>CUST-01260</t>
  </si>
  <si>
    <t>CUST-00821</t>
  </si>
  <si>
    <t>CUST-00078</t>
  </si>
  <si>
    <t>CUST-03166</t>
  </si>
  <si>
    <t>CUST-00895</t>
  </si>
  <si>
    <t>CUST-00073</t>
  </si>
  <si>
    <t>CUST-04709</t>
  </si>
  <si>
    <t>CUST-03295</t>
  </si>
  <si>
    <t>CUST-03857</t>
  </si>
  <si>
    <t>CUST-01405</t>
  </si>
  <si>
    <t>CUST-02823</t>
  </si>
  <si>
    <t>CUST-03005</t>
  </si>
  <si>
    <t>CUST-02539</t>
  </si>
  <si>
    <t>CUST-03078</t>
  </si>
  <si>
    <t>CUST-01966</t>
  </si>
  <si>
    <t>CUST-03651</t>
  </si>
  <si>
    <t>CUST-03061</t>
  </si>
  <si>
    <t>CUST-01546</t>
  </si>
  <si>
    <t>CUST-00697</t>
  </si>
  <si>
    <t>CUST-02847</t>
  </si>
  <si>
    <t>CUST-04067</t>
  </si>
  <si>
    <t>CUST-04202</t>
  </si>
  <si>
    <t>CUST-03976</t>
  </si>
  <si>
    <t>CUST-03211</t>
  </si>
  <si>
    <t>CUST-01317</t>
  </si>
  <si>
    <t>CUST-01366</t>
  </si>
  <si>
    <t>CUST-03776</t>
  </si>
  <si>
    <t>CUST-04940</t>
  </si>
  <si>
    <t>CUST-00388</t>
  </si>
  <si>
    <t>CUST-00582</t>
  </si>
  <si>
    <t>CUST-03831</t>
  </si>
  <si>
    <t>CUST-01679</t>
  </si>
  <si>
    <t>CUST-01124</t>
  </si>
  <si>
    <t>CUST-02024</t>
  </si>
  <si>
    <t>CUST-03253</t>
  </si>
  <si>
    <t>CUST-00619</t>
  </si>
  <si>
    <t>CUST-02247</t>
  </si>
  <si>
    <t>CUST-00941</t>
  </si>
  <si>
    <t>CUST-04858</t>
  </si>
  <si>
    <t>CUST-00567</t>
  </si>
  <si>
    <t>CUST-04606</t>
  </si>
  <si>
    <t>CUST-04804</t>
  </si>
  <si>
    <t>CUST-00900</t>
  </si>
  <si>
    <t>CUST-02818</t>
  </si>
  <si>
    <t>CUST-01316</t>
  </si>
  <si>
    <t>CUST-03683</t>
  </si>
  <si>
    <t>CUST-04711</t>
  </si>
  <si>
    <t>CUST-02720</t>
  </si>
  <si>
    <t>CUST-00461</t>
  </si>
  <si>
    <t>CUST-01350</t>
  </si>
  <si>
    <t>CUST-04392</t>
  </si>
  <si>
    <t>CUST-00470</t>
  </si>
  <si>
    <t>CUST-01621</t>
  </si>
  <si>
    <t>CUST-01758</t>
  </si>
  <si>
    <t>CUST-00752</t>
  </si>
  <si>
    <t>CUST-03455</t>
  </si>
  <si>
    <t>CUST-00885</t>
  </si>
  <si>
    <t>CUST-02243</t>
  </si>
  <si>
    <t>CUST-01687</t>
  </si>
  <si>
    <t>CUST-03805</t>
  </si>
  <si>
    <t>CUST-04778</t>
  </si>
  <si>
    <t>CUST-03291</t>
  </si>
  <si>
    <t>CUST-00742</t>
  </si>
  <si>
    <t>CUST-02365</t>
  </si>
  <si>
    <t>CUST-02800</t>
  </si>
  <si>
    <t>CUST-03026</t>
  </si>
  <si>
    <t>CUST-04135</t>
  </si>
  <si>
    <t>CUST-03458</t>
  </si>
  <si>
    <t>CUST-02732</t>
  </si>
  <si>
    <t>CUST-00335</t>
  </si>
  <si>
    <t>CUST-01483</t>
  </si>
  <si>
    <t>CUST-00576</t>
  </si>
  <si>
    <t>CUST-02076</t>
  </si>
  <si>
    <t>CUST-02277</t>
  </si>
  <si>
    <t>CUST-02480</t>
  </si>
  <si>
    <t>CUST-03085</t>
  </si>
  <si>
    <t>CUST-01426</t>
  </si>
  <si>
    <t>CUST-04893</t>
  </si>
  <si>
    <t>CUST-04812</t>
  </si>
  <si>
    <t>CUST-04177</t>
  </si>
  <si>
    <t>CUST-02338</t>
  </si>
  <si>
    <t>CUST-01047</t>
  </si>
  <si>
    <t>CUST-04002</t>
  </si>
  <si>
    <t>CUST-00955</t>
  </si>
  <si>
    <t>CUST-02815</t>
  </si>
  <si>
    <t>CUST-04406</t>
  </si>
  <si>
    <t>CUST-03849</t>
  </si>
  <si>
    <t>CUST-03220</t>
  </si>
  <si>
    <t>CUST-04688</t>
  </si>
  <si>
    <t>CUST-02835</t>
  </si>
  <si>
    <t>CUST-02762</t>
  </si>
  <si>
    <t>CUST-04594</t>
  </si>
  <si>
    <t>CUST-03933</t>
  </si>
  <si>
    <t>CUST-00983</t>
  </si>
  <si>
    <t>CUST-02662</t>
  </si>
  <si>
    <t>CUST-04081</t>
  </si>
  <si>
    <t>CUST-03887</t>
  </si>
  <si>
    <t>CUST-03818</t>
  </si>
  <si>
    <t>CUST-01652</t>
  </si>
  <si>
    <t>CUST-04678</t>
  </si>
  <si>
    <t>CUST-00174</t>
  </si>
  <si>
    <t>CUST-04262</t>
  </si>
  <si>
    <t>CUST-03087</t>
  </si>
  <si>
    <t>CUST-00853</t>
  </si>
  <si>
    <t>CUST-00185</t>
  </si>
  <si>
    <t>CUST-01639</t>
  </si>
  <si>
    <t>CUST-00499</t>
  </si>
  <si>
    <t>CUST-01313</t>
  </si>
  <si>
    <t>CUST-04585</t>
  </si>
  <si>
    <t>CUST-02664</t>
  </si>
  <si>
    <t>CUST-02360</t>
  </si>
  <si>
    <t>CUST-00740</t>
  </si>
  <si>
    <t>CUST-01630</t>
  </si>
  <si>
    <t>CUST-04007</t>
  </si>
  <si>
    <t>CUST-01728</t>
  </si>
  <si>
    <t>CUST-03447</t>
  </si>
  <si>
    <t>CUST-01275</t>
  </si>
  <si>
    <t>CUST-00095</t>
  </si>
  <si>
    <t>CUST-02231</t>
  </si>
  <si>
    <t>CUST-01183</t>
  </si>
  <si>
    <t>CUST-04122</t>
  </si>
  <si>
    <t>CUST-01327</t>
  </si>
  <si>
    <t>CUST-03084</t>
  </si>
  <si>
    <t>CUST-04420</t>
  </si>
  <si>
    <t>CUST-00702</t>
  </si>
  <si>
    <t>CUST-03900</t>
  </si>
  <si>
    <t>CUST-01835</t>
  </si>
  <si>
    <t>CUST-02053</t>
  </si>
  <si>
    <t>CUST-02518</t>
  </si>
  <si>
    <t>CUST-00604</t>
  </si>
  <si>
    <t>CUST-01075</t>
  </si>
  <si>
    <t>CUST-00274</t>
  </si>
  <si>
    <t>CUST-02587</t>
  </si>
  <si>
    <t>CUST-01231</t>
  </si>
  <si>
    <t>CUST-03674</t>
  </si>
  <si>
    <t>CUST-01055</t>
  </si>
  <si>
    <t>CUST-02022</t>
  </si>
  <si>
    <t>CUST-01022</t>
  </si>
  <si>
    <t>CUST-04841</t>
  </si>
  <si>
    <t>CUST-04977</t>
  </si>
  <si>
    <t>CUST-01208</t>
  </si>
  <si>
    <t>CUST-04699</t>
  </si>
  <si>
    <t>CUST-04206</t>
  </si>
  <si>
    <t>CUST-01135</t>
  </si>
  <si>
    <t>CUST-01100</t>
  </si>
  <si>
    <t>CUST-04011</t>
  </si>
  <si>
    <t>CUST-03320</t>
  </si>
  <si>
    <t>CUST-00117</t>
  </si>
  <si>
    <t>CUST-04337</t>
  </si>
  <si>
    <t>CUST-00669</t>
  </si>
  <si>
    <t>CUST-02592</t>
  </si>
  <si>
    <t>CUST-01935</t>
  </si>
  <si>
    <t>CUST-03371</t>
  </si>
  <si>
    <t>CUST-02571</t>
  </si>
  <si>
    <t>CUST-00978</t>
  </si>
  <si>
    <t>CUST-03443</t>
  </si>
  <si>
    <t>CUST-04782</t>
  </si>
  <si>
    <t>CUST-01669</t>
  </si>
  <si>
    <t>CUST-03504</t>
  </si>
  <si>
    <t>CUST-03079</t>
  </si>
  <si>
    <t>CUST-04381</t>
  </si>
  <si>
    <t>CUST-03714</t>
  </si>
  <si>
    <t>CUST-00113</t>
  </si>
  <si>
    <t>CUST-03692</t>
  </si>
  <si>
    <t>CUST-04928</t>
  </si>
  <si>
    <t>CUST-02441</t>
  </si>
  <si>
    <t>CUST-04366</t>
  </si>
  <si>
    <t>CUST-01205</t>
  </si>
  <si>
    <t>CUST-00487</t>
  </si>
  <si>
    <t>CUST-02879</t>
  </si>
  <si>
    <t>CUST-00877</t>
  </si>
  <si>
    <t>CUST-03169</t>
  </si>
  <si>
    <t>CUST-02236</t>
  </si>
  <si>
    <t>CUST-04095</t>
  </si>
  <si>
    <t>CUST-03545</t>
  </si>
  <si>
    <t>CUST-00304</t>
  </si>
  <si>
    <t>CUST-03658</t>
  </si>
  <si>
    <t>CUST-04143</t>
  </si>
  <si>
    <t>CUST-01919</t>
  </si>
  <si>
    <t>CUST-00812</t>
  </si>
  <si>
    <t>CUST-00414</t>
  </si>
  <si>
    <t>CUST-04215</t>
  </si>
  <si>
    <t>CUST-00681</t>
  </si>
  <si>
    <t>CUST-02467</t>
  </si>
  <si>
    <t>CUST-04328</t>
  </si>
  <si>
    <t>CUST-02999</t>
  </si>
  <si>
    <t>CUST-04082</t>
  </si>
  <si>
    <t>CUST-01052</t>
  </si>
  <si>
    <t>CUST-00282</t>
  </si>
  <si>
    <t>CUST-02698</t>
  </si>
  <si>
    <t>CUST-02996</t>
  </si>
  <si>
    <t>CUST-04473</t>
  </si>
  <si>
    <t>CUST-02048</t>
  </si>
  <si>
    <t>CUST-04599</t>
  </si>
  <si>
    <t>CUST-04629</t>
  </si>
  <si>
    <t>CUST-02004</t>
  </si>
  <si>
    <t>CUST-04323</t>
  </si>
  <si>
    <t>CUST-04382</t>
  </si>
  <si>
    <t>CUST-02344</t>
  </si>
  <si>
    <t>CUST-00510</t>
  </si>
  <si>
    <t>CUST-02056</t>
  </si>
  <si>
    <t>CUST-04299</t>
  </si>
  <si>
    <t>CUST-00905</t>
  </si>
  <si>
    <t>CUST-02151</t>
  </si>
  <si>
    <t>CUST-02005</t>
  </si>
  <si>
    <t>CUST-00962</t>
  </si>
  <si>
    <t>CUST-04747</t>
  </si>
  <si>
    <t>CUST-01831</t>
  </si>
  <si>
    <t>CUST-02041</t>
  </si>
  <si>
    <t>CUST-03810</t>
  </si>
  <si>
    <t>CUST-02487</t>
  </si>
  <si>
    <t>CUST-00389</t>
  </si>
  <si>
    <t>CUST-02826</t>
  </si>
  <si>
    <t>CUST-02754</t>
  </si>
  <si>
    <t>CUST-04156</t>
  </si>
  <si>
    <t>CUST-00329</t>
  </si>
  <si>
    <t>CUST-00161</t>
  </si>
  <si>
    <t>CUST-01378</t>
  </si>
  <si>
    <t>CUST-04100</t>
  </si>
  <si>
    <t>CUST-01235</t>
  </si>
  <si>
    <t>CUST-03877</t>
  </si>
  <si>
    <t>CUST-04745</t>
  </si>
  <si>
    <t>CUST-04137</t>
  </si>
  <si>
    <t>CUST-00811</t>
  </si>
  <si>
    <t>CUST-03394</t>
  </si>
  <si>
    <t>CUST-00851</t>
  </si>
  <si>
    <t>CUST-01033</t>
  </si>
  <si>
    <t>CUST-00939</t>
  </si>
  <si>
    <t>CUST-01230</t>
  </si>
  <si>
    <t>CUST-04992</t>
  </si>
  <si>
    <t>CUST-04520</t>
  </si>
  <si>
    <t>CUST-02181</t>
  </si>
  <si>
    <t>CUST-00324</t>
  </si>
  <si>
    <t>CUST-02118</t>
  </si>
  <si>
    <t>CUST-04117</t>
  </si>
  <si>
    <t>CUST-03096</t>
  </si>
  <si>
    <t>CUST-01057</t>
  </si>
  <si>
    <t>CUST-04845</t>
  </si>
  <si>
    <t>CUST-00796</t>
  </si>
  <si>
    <t>CUST-01993</t>
  </si>
  <si>
    <t>CUST-01071</t>
  </si>
  <si>
    <t>CUST-01497</t>
  </si>
  <si>
    <t>CUST-03256</t>
  </si>
  <si>
    <t>CUST-02288</t>
  </si>
  <si>
    <t>CUST-01844</t>
  </si>
  <si>
    <t>CUST-02986</t>
  </si>
  <si>
    <t>CUST-00255</t>
  </si>
  <si>
    <t>CUST-03528</t>
  </si>
  <si>
    <t>CUST-02902</t>
  </si>
  <si>
    <t>CUST-01045</t>
  </si>
  <si>
    <t>CUST-03696</t>
  </si>
  <si>
    <t>CUST-02380</t>
  </si>
  <si>
    <t>CUST-01926</t>
  </si>
  <si>
    <t>CUST-00042</t>
  </si>
  <si>
    <t>CUST-04777</t>
  </si>
  <si>
    <t>CUST-04820</t>
  </si>
  <si>
    <t>CUST-00534</t>
  </si>
  <si>
    <t>CUST-02012</t>
  </si>
  <si>
    <t>CUST-02703</t>
  </si>
  <si>
    <t>CUST-01229</t>
  </si>
  <si>
    <t>CUST-02317</t>
  </si>
  <si>
    <t>CUST-04973</t>
  </si>
  <si>
    <t>CUST-02381</t>
  </si>
  <si>
    <t>CUST-02677</t>
  </si>
  <si>
    <t>CUST-01060</t>
  </si>
  <si>
    <t>CUST-03210</t>
  </si>
  <si>
    <t>CUST-02846</t>
  </si>
  <si>
    <t>CUST-00720</t>
  </si>
  <si>
    <t>CUST-02606</t>
  </si>
  <si>
    <t>CUST-02688</t>
  </si>
  <si>
    <t>CUST-00719</t>
  </si>
  <si>
    <t>CUST-02486</t>
  </si>
  <si>
    <t>CUST-03513</t>
  </si>
  <si>
    <t>CUST-04284</t>
  </si>
  <si>
    <t>CUST-01750</t>
  </si>
  <si>
    <t>CUST-02427</t>
  </si>
  <si>
    <t>CUST-02574</t>
  </si>
  <si>
    <t>CUST-02144</t>
  </si>
  <si>
    <t>CUST-02246</t>
  </si>
  <si>
    <t>CUST-01800</t>
  </si>
  <si>
    <t>CUST-02980</t>
  </si>
  <si>
    <t>CUST-01471</t>
  </si>
  <si>
    <t>CUST-03876</t>
  </si>
  <si>
    <t>CUST-03983</t>
  </si>
  <si>
    <t>CUST-04726</t>
  </si>
  <si>
    <t>CUST-01395</t>
  </si>
  <si>
    <t>CUST-04504</t>
  </si>
  <si>
    <t>CUST-01328</t>
  </si>
  <si>
    <t>CUST-01270</t>
  </si>
  <si>
    <t>CUST-04708</t>
  </si>
  <si>
    <t>CUST-02219</t>
  </si>
  <si>
    <t>CUST-01457</t>
  </si>
  <si>
    <t>CUST-04231</t>
  </si>
  <si>
    <t>CUST-04800</t>
  </si>
  <si>
    <t>CUST-01088</t>
  </si>
  <si>
    <t>CUST-04099</t>
  </si>
  <si>
    <t>CUST-00176</t>
  </si>
  <si>
    <t>CUST-03882</t>
  </si>
  <si>
    <t>CUST-00496</t>
  </si>
  <si>
    <t>CUST-02557</t>
  </si>
  <si>
    <t>CUST-01490</t>
  </si>
  <si>
    <t>CUST-04639</t>
  </si>
  <si>
    <t>CUST-00319</t>
  </si>
  <si>
    <t>CUST-03653</t>
  </si>
  <si>
    <t>CUST-00993</t>
  </si>
  <si>
    <t>CUST-04717</t>
  </si>
  <si>
    <t>CUST-02836</t>
  </si>
  <si>
    <t>CUST-00009</t>
  </si>
  <si>
    <t>CUST-00072</t>
  </si>
  <si>
    <t>CUST-02851</t>
  </si>
  <si>
    <t>CUST-00638</t>
  </si>
  <si>
    <t>CUST-03461</t>
  </si>
  <si>
    <t>CUST-01623</t>
  </si>
  <si>
    <t>CUST-02373</t>
  </si>
  <si>
    <t>CUST-02972</t>
  </si>
  <si>
    <t>CUST-00229</t>
  </si>
  <si>
    <t>CUST-03525</t>
  </si>
  <si>
    <t>CUST-00802</t>
  </si>
  <si>
    <t>CUST-01913</t>
  </si>
  <si>
    <t>CUST-01374</t>
  </si>
  <si>
    <t>CUST-01530</t>
  </si>
  <si>
    <t>CUST-00141</t>
  </si>
  <si>
    <t>CUST-04818</t>
  </si>
  <si>
    <t>CUST-04758</t>
  </si>
  <si>
    <t>CUST-02468</t>
  </si>
  <si>
    <t>CUST-01209</t>
  </si>
  <si>
    <t>CUST-02521</t>
  </si>
  <si>
    <t>CUST-00537</t>
  </si>
  <si>
    <t>CUST-00410</t>
  </si>
  <si>
    <t>CUST-02832</t>
  </si>
  <si>
    <t>CUST-01990</t>
  </si>
  <si>
    <t>CUST-04252</t>
  </si>
  <si>
    <t>CUST-04523</t>
  </si>
  <si>
    <t>CUST-02609</t>
  </si>
  <si>
    <t>CUST-01236</t>
  </si>
  <si>
    <t>CUST-03151</t>
  </si>
  <si>
    <t>CUST-02657</t>
  </si>
  <si>
    <t>CUST-04772</t>
  </si>
  <si>
    <t>CUST-01867</t>
  </si>
  <si>
    <t>CUST-01172</t>
  </si>
  <si>
    <t>CUST-03820</t>
  </si>
  <si>
    <t>CUST-01126</t>
  </si>
  <si>
    <t>CUST-00836</t>
  </si>
  <si>
    <t>CUST-00564</t>
  </si>
  <si>
    <t>CUST-04154</t>
  </si>
  <si>
    <t>CUST-02947</t>
  </si>
  <si>
    <t>CUST-02618</t>
  </si>
  <si>
    <t>CUST-03913</t>
  </si>
  <si>
    <t>CUST-04524</t>
  </si>
  <si>
    <t>CUST-04091</t>
  </si>
  <si>
    <t>CUST-03481</t>
  </si>
  <si>
    <t>CUST-04661</t>
  </si>
  <si>
    <t>CUST-02742</t>
  </si>
  <si>
    <t>CUST-01197</t>
  </si>
  <si>
    <t>CUST-02830</t>
  </si>
  <si>
    <t>CUST-00442</t>
  </si>
  <si>
    <t>CUST-00265</t>
  </si>
  <si>
    <t>CUST-04869</t>
  </si>
  <si>
    <t>CUST-01843</t>
  </si>
  <si>
    <t>CUST-02983</t>
  </si>
  <si>
    <t>CUST-02671</t>
  </si>
  <si>
    <t>CUST-00063</t>
  </si>
  <si>
    <t>CUST-02393</t>
  </si>
  <si>
    <t>CUST-02658</t>
  </si>
  <si>
    <t>CUST-00871</t>
  </si>
  <si>
    <t>CUST-03372</t>
  </si>
  <si>
    <t>CUST-00717</t>
  </si>
  <si>
    <t>CUST-00725</t>
  </si>
  <si>
    <t>CUST-01721</t>
  </si>
  <si>
    <t>CUST-02694</t>
  </si>
  <si>
    <t>CUST-04308</t>
  </si>
  <si>
    <t>CUST-01309</t>
  </si>
  <si>
    <t>CUST-04074</t>
  </si>
  <si>
    <t>CUST-04518</t>
  </si>
  <si>
    <t>CUST-03941</t>
  </si>
  <si>
    <t>CUST-03616</t>
  </si>
  <si>
    <t>CUST-00909</t>
  </si>
  <si>
    <t>CUST-03428</t>
  </si>
  <si>
    <t>CUST-01736</t>
  </si>
  <si>
    <t>CUST-04838</t>
  </si>
  <si>
    <t>CUST-02810</t>
  </si>
  <si>
    <t>CUST-00750</t>
  </si>
  <si>
    <t>CUST-00315</t>
  </si>
  <si>
    <t>CUST-00626</t>
  </si>
  <si>
    <t>CUST-03238</t>
  </si>
  <si>
    <t>CUST-03855</t>
  </si>
  <si>
    <t>CUST-03028</t>
  </si>
  <si>
    <t>CUST-03507</t>
  </si>
  <si>
    <t>CUST-01743</t>
  </si>
  <si>
    <t>CUST-01963</t>
  </si>
  <si>
    <t>CUST-03791</t>
  </si>
  <si>
    <t>CUST-03250</t>
  </si>
  <si>
    <t>CUST-00135</t>
  </si>
  <si>
    <t>CUST-04474</t>
  </si>
  <si>
    <t>CUST-04981</t>
  </si>
  <si>
    <t>CUST-00244</t>
  </si>
  <si>
    <t>CUST-04568</t>
  </si>
  <si>
    <t>CUST-03057</t>
  </si>
  <si>
    <t>CUST-01051</t>
  </si>
  <si>
    <t>CUST-03961</t>
  </si>
  <si>
    <t>CUST-04909</t>
  </si>
  <si>
    <t>CUST-04306</t>
  </si>
  <si>
    <t>CUST-01143</t>
  </si>
  <si>
    <t>CUST-01128</t>
  </si>
  <si>
    <t>CUST-03566</t>
  </si>
  <si>
    <t>CUST-00124</t>
  </si>
  <si>
    <t>CUST-01657</t>
  </si>
  <si>
    <t>CUST-04251</t>
  </si>
  <si>
    <t>CUST-00408</t>
  </si>
  <si>
    <t>CUST-00881</t>
  </si>
  <si>
    <t>CUST-02191</t>
  </si>
  <si>
    <t>CUST-02148</t>
  </si>
  <si>
    <t>CUST-00203</t>
  </si>
  <si>
    <t>CUST-00029</t>
  </si>
  <si>
    <t>CUST-03367</t>
  </si>
  <si>
    <t>CUST-04584</t>
  </si>
  <si>
    <t>CUST-03539</t>
  </si>
  <si>
    <t>CUST-02494</t>
  </si>
  <si>
    <t>CUST-01189</t>
  </si>
  <si>
    <t>CUST-04511</t>
  </si>
  <si>
    <t>CUST-02590</t>
  </si>
  <si>
    <t>CUST-04334</t>
  </si>
  <si>
    <t>CUST-02840</t>
  </si>
  <si>
    <t>CUST-00912</t>
  </si>
  <si>
    <t>CUST-04689</t>
  </si>
  <si>
    <t>CUST-03630</t>
  </si>
  <si>
    <t>CUST-02088</t>
  </si>
  <si>
    <t>CUST-03971</t>
  </si>
  <si>
    <t>CUST-04842</t>
  </si>
  <si>
    <t>CUST-01091</t>
  </si>
  <si>
    <t>CUST-02789</t>
  </si>
  <si>
    <t>CUST-04902</t>
  </si>
  <si>
    <t>CUST-03635</t>
  </si>
  <si>
    <t>CUST-00965</t>
  </si>
  <si>
    <t>CUST-00543</t>
  </si>
  <si>
    <t>CUST-04123</t>
  </si>
  <si>
    <t>CUST-00915</t>
  </si>
  <si>
    <t>CUST-03679</t>
  </si>
  <si>
    <t>CUST-02106</t>
  </si>
  <si>
    <t>CUST-03537</t>
  </si>
  <si>
    <t>CUST-01377</t>
  </si>
  <si>
    <t>CUST-00459</t>
  </si>
  <si>
    <t>CUST-02773</t>
  </si>
  <si>
    <t>CUST-04872</t>
  </si>
  <si>
    <t>CUST-02562</t>
  </si>
  <si>
    <t>CUST-04118</t>
  </si>
  <si>
    <t>CUST-00793</t>
  </si>
  <si>
    <t>CUST-02371</t>
  </si>
  <si>
    <t>CUST-04335</t>
  </si>
  <si>
    <t>CUST-02843</t>
  </si>
  <si>
    <t>CUST-03190</t>
  </si>
  <si>
    <t>CUST-04148</t>
  </si>
  <si>
    <t>CUST-02637</t>
  </si>
  <si>
    <t>CUST-01264</t>
  </si>
  <si>
    <t>CUST-02311</t>
  </si>
  <si>
    <t>CUST-03044</t>
  </si>
  <si>
    <t>CUST-02578</t>
  </si>
  <si>
    <t>CUST-02377</t>
  </si>
  <si>
    <t>CUST-02853</t>
  </si>
  <si>
    <t>CUST-04395</t>
  </si>
  <si>
    <t>CUST-01879</t>
  </si>
  <si>
    <t>CUST-02761</t>
  </si>
  <si>
    <t>CUST-04048</t>
  </si>
  <si>
    <t>CUST-04802</t>
  </si>
  <si>
    <t>CUST-02551</t>
  </si>
  <si>
    <t>CUST-01542</t>
  </si>
  <si>
    <t>CUST-03945</t>
  </si>
  <si>
    <t>CUST-02617</t>
  </si>
  <si>
    <t>CUST-01492</t>
  </si>
  <si>
    <t>CUST-03141</t>
  </si>
  <si>
    <t>CUST-01467</t>
  </si>
  <si>
    <t>CUST-00279</t>
  </si>
  <si>
    <t>CUST-03375</t>
  </si>
  <si>
    <t>CUST-03883</t>
  </si>
  <si>
    <t>CUST-00693</t>
  </si>
  <si>
    <t>CUST-03986</t>
  </si>
  <si>
    <t>CUST-01170</t>
  </si>
  <si>
    <t>CUST-03561</t>
  </si>
  <si>
    <t>CUST-03984</t>
  </si>
  <si>
    <t>CUST-01333</t>
  </si>
  <si>
    <t>CUST-02505</t>
  </si>
  <si>
    <t>CUST-02100</t>
  </si>
  <si>
    <t>CUST-03632</t>
  </si>
  <si>
    <t>CUST-02661</t>
  </si>
  <si>
    <t>CUST-02385</t>
  </si>
  <si>
    <t>CUST-04870</t>
  </si>
  <si>
    <t>CUST-04424</t>
  </si>
  <si>
    <t>CUST-01809</t>
  </si>
  <si>
    <t>CUST-02140</t>
  </si>
  <si>
    <t>CUST-02342</t>
  </si>
  <si>
    <t>CUST-04059</t>
  </si>
  <si>
    <t>CUST-01891</t>
  </si>
  <si>
    <t>CUST-04796</t>
  </si>
  <si>
    <t>CUST-02565</t>
  </si>
  <si>
    <t>CUST-03368</t>
  </si>
  <si>
    <t>CUST-00479</t>
  </si>
  <si>
    <t>CUST-04775</t>
  </si>
  <si>
    <t>CUST-02492</t>
  </si>
  <si>
    <t>CUST-03247</t>
  </si>
  <si>
    <t>CUST-01456</t>
  </si>
  <si>
    <t>CUST-01568</t>
  </si>
  <si>
    <t>CUST-02011</t>
  </si>
  <si>
    <t>CUST-01006</t>
  </si>
  <si>
    <t>CUST-02350</t>
  </si>
  <si>
    <t>CUST-02891</t>
  </si>
  <si>
    <t>CUST-00393</t>
  </si>
  <si>
    <t>CUST-00318</t>
  </si>
  <si>
    <t>CUST-04907</t>
  </si>
  <si>
    <t>CUST-03893</t>
  </si>
  <si>
    <t>CUST-01527</t>
  </si>
  <si>
    <t>CUST-01355</t>
  </si>
  <si>
    <t>CUST-03905</t>
  </si>
  <si>
    <t>CUST-01980</t>
  </si>
  <si>
    <t>CUST-02934</t>
  </si>
  <si>
    <t>CUST-04210</t>
  </si>
  <si>
    <t>CUST-03628</t>
  </si>
  <si>
    <t>CUST-03286</t>
  </si>
  <si>
    <t>CUST-04192</t>
  </si>
  <si>
    <t>CUST-02119</t>
  </si>
  <si>
    <t>CUST-00150</t>
  </si>
  <si>
    <t>CUST-02862</t>
  </si>
  <si>
    <t>CUST-03118</t>
  </si>
  <si>
    <t>CUST-03744</t>
  </si>
  <si>
    <t>CUST-04013</t>
  </si>
  <si>
    <t>CUST-01375</t>
  </si>
  <si>
    <t>CUST-01625</t>
  </si>
  <si>
    <t>CUST-03340</t>
  </si>
  <si>
    <t>CUST-03075</t>
  </si>
  <si>
    <t>CUST-01531</t>
  </si>
  <si>
    <t>CUST-01080</t>
  </si>
  <si>
    <t>CUST-03725</t>
  </si>
  <si>
    <t>CUST-02473</t>
  </si>
  <si>
    <t>CUST-03060</t>
  </si>
  <si>
    <t>CUST-02813</t>
  </si>
  <si>
    <t>CUST-00732</t>
  </si>
  <si>
    <t>CUST-02059</t>
  </si>
  <si>
    <t>CUST-04534</t>
  </si>
  <si>
    <t>CUST-01048</t>
  </si>
  <si>
    <t>CUST-01361</t>
  </si>
  <si>
    <t>CUST-03712</t>
  </si>
  <si>
    <t>CUST-03076</t>
  </si>
  <si>
    <t>CUST-01133</t>
  </si>
  <si>
    <t>CUST-00060</t>
  </si>
  <si>
    <t>CUST-03629</t>
  </si>
  <si>
    <t>CUST-03417</t>
  </si>
  <si>
    <t>CUST-03526</t>
  </si>
  <si>
    <t>CUST-04049</t>
  </si>
  <si>
    <t>CUST-00371</t>
  </si>
  <si>
    <t>CUST-00405</t>
  </si>
  <si>
    <t>CUST-01242</t>
  </si>
  <si>
    <t>CUST-03846</t>
  </si>
  <si>
    <t>CUST-03551</t>
  </si>
  <si>
    <t>CUST-04436</t>
  </si>
  <si>
    <t>CUST-03301</t>
  </si>
  <si>
    <t>CUST-01676</t>
  </si>
  <si>
    <t>CUST-04672</t>
  </si>
  <si>
    <t>CUST-03121</t>
  </si>
  <si>
    <t>CUST-01562</t>
  </si>
  <si>
    <t>CUST-04609</t>
  </si>
  <si>
    <t>CUST-02358</t>
  </si>
  <si>
    <t>CUST-03888</t>
  </si>
  <si>
    <t>CUST-03035</t>
  </si>
  <si>
    <t>CUST-04619</t>
  </si>
  <si>
    <t>CUST-04254</t>
  </si>
  <si>
    <t>CUST-03667</t>
  </si>
  <si>
    <t>CUST-00598</t>
  </si>
  <si>
    <t>CUST-02472</t>
  </si>
  <si>
    <t>CUST-03605</t>
  </si>
  <si>
    <t>CUST-00465</t>
  </si>
  <si>
    <t>CUST-02054</t>
  </si>
  <si>
    <t>CUST-03929</t>
  </si>
  <si>
    <t>CUST-01999</t>
  </si>
  <si>
    <t>CUST-04636</t>
  </si>
  <si>
    <t>CUST-03080</t>
  </si>
  <si>
    <t>CUST-04090</t>
  </si>
  <si>
    <t>CUST-04163</t>
  </si>
  <si>
    <t>CUST-03797</t>
  </si>
  <si>
    <t>CUST-02092</t>
  </si>
  <si>
    <t>CUST-04285</t>
  </si>
  <si>
    <t>CUST-03255</t>
  </si>
  <si>
    <t>CUST-02704</t>
  </si>
  <si>
    <t>CUST-00001</t>
  </si>
  <si>
    <t>CUST-03377</t>
  </si>
  <si>
    <t>CUST-04501</t>
  </si>
  <si>
    <t>CUST-02008</t>
  </si>
  <si>
    <t>CUST-01154</t>
  </si>
  <si>
    <t>CUST-01763</t>
  </si>
  <si>
    <t>CUST-02010</t>
  </si>
  <si>
    <t xml:space="preserve">Delhi </t>
  </si>
  <si>
    <t>CUST-02108</t>
  </si>
  <si>
    <t>CUST-01638</t>
  </si>
  <si>
    <t>CUST-02778</t>
  </si>
  <si>
    <t>CUST-03538</t>
  </si>
  <si>
    <t>CUST-02841</t>
  </si>
  <si>
    <t>CUST-03487</t>
  </si>
  <si>
    <t>CUST-02992</t>
  </si>
  <si>
    <t>CUST-00903</t>
  </si>
  <si>
    <t>CUST-01334</t>
  </si>
  <si>
    <t>CUST-02074</t>
  </si>
  <si>
    <t>CUST-04746</t>
  </si>
  <si>
    <t>CUST-00992</t>
  </si>
  <si>
    <t>CUST-03781</t>
  </si>
  <si>
    <t>CUST-03574</t>
  </si>
  <si>
    <t>CUST-04170</t>
  </si>
  <si>
    <t>CUST-03930</t>
  </si>
  <si>
    <t>CUST-04071</t>
  </si>
  <si>
    <t>CUST-01864</t>
  </si>
  <si>
    <t>CUST-01681</t>
  </si>
  <si>
    <t>CUST-01618</t>
  </si>
  <si>
    <t>CUST-04241</t>
  </si>
  <si>
    <t>CUST-02309</t>
  </si>
  <si>
    <t>CUST-01795</t>
  </si>
  <si>
    <t>CUST-03988</t>
  </si>
  <si>
    <t>CUST-01245</t>
  </si>
  <si>
    <t>CUST-00712</t>
  </si>
  <si>
    <t>CUST-00372</t>
  </si>
  <si>
    <t>CUST-02777</t>
  </si>
  <si>
    <t>CUST-04525</t>
  </si>
  <si>
    <t>CUST-02126</t>
  </si>
  <si>
    <t>CUST-02410</t>
  </si>
  <si>
    <t>CUST-01093</t>
  </si>
  <si>
    <t>CUST-04876</t>
  </si>
  <si>
    <t>CUST-04069</t>
  </si>
  <si>
    <t>CUST-04307</t>
  </si>
  <si>
    <t>CUST-01137</t>
  </si>
  <si>
    <t>CUST-04987</t>
  </si>
  <si>
    <t>CUST-00123</t>
  </si>
  <si>
    <t>CUST-04327</t>
  </si>
  <si>
    <t>CUST-03430</t>
  </si>
  <si>
    <t>CUST-00026</t>
  </si>
  <si>
    <t>CUST-02869</t>
  </si>
  <si>
    <t>CUST-01352</t>
  </si>
  <si>
    <t>CUST-01058</t>
  </si>
  <si>
    <t>CUST-00974</t>
  </si>
  <si>
    <t>CUST-01603</t>
  </si>
  <si>
    <t>CUST-02190</t>
  </si>
  <si>
    <t>CUST-04316</t>
  </si>
  <si>
    <t>CUST-01212</t>
  </si>
  <si>
    <t>CUST-01534</t>
  </si>
  <si>
    <t>CUST-01084</t>
  </si>
  <si>
    <t>CUST-04255</t>
  </si>
  <si>
    <t>CUST-01430</t>
  </si>
  <si>
    <t>CUST-04891</t>
  </si>
  <si>
    <t>CUST-04311</t>
  </si>
  <si>
    <t>CUST-00872</t>
  </si>
  <si>
    <t>CUST-00806</t>
  </si>
  <si>
    <t>CUST-04303</t>
  </si>
  <si>
    <t>CUST-04017</t>
  </si>
  <si>
    <t>CUST-03503</t>
  </si>
  <si>
    <t>CUST-04643</t>
  </si>
  <si>
    <t>CUST-01380</t>
  </si>
  <si>
    <t>CUST-03608</t>
  </si>
  <si>
    <t>CUST-02425</t>
  </si>
  <si>
    <t>CUST-04139</t>
  </si>
  <si>
    <t>CUST-00358</t>
  </si>
  <si>
    <t>CUST-00423</t>
  </si>
  <si>
    <t>CUST-00251</t>
  </si>
  <si>
    <t>CUST-04189</t>
  </si>
  <si>
    <t>CUST-00760</t>
  </si>
  <si>
    <t>CUST-01116</t>
  </si>
  <si>
    <t>CUST-03833</t>
  </si>
  <si>
    <t>CUST-02538</t>
  </si>
  <si>
    <t>CUST-03010</t>
  </si>
  <si>
    <t>CUST-01032</t>
  </si>
  <si>
    <t>CUST-04253</t>
  </si>
  <si>
    <t>CUST-02454</t>
  </si>
  <si>
    <t>CUST-03819</t>
  </si>
  <si>
    <t>CUST-01465</t>
  </si>
  <si>
    <t>CUST-03707</t>
  </si>
  <si>
    <t>CUST-01936</t>
  </si>
  <si>
    <t>CUST-03386</t>
  </si>
  <si>
    <t>CUST-00070</t>
  </si>
  <si>
    <t>CUST-00463</t>
  </si>
  <si>
    <t>CUST-02189</t>
  </si>
  <si>
    <t>CUST-00288</t>
  </si>
  <si>
    <t>CUST-04930</t>
  </si>
  <si>
    <t>CUST-01421</t>
  </si>
  <si>
    <t>CUST-00977</t>
  </si>
  <si>
    <t>CUST-01021</t>
  </si>
  <si>
    <t>CUST-00216</t>
  </si>
  <si>
    <t>CUST-01090</t>
  </si>
  <si>
    <t>CUST-04787</t>
  </si>
  <si>
    <t>CUST-01598</t>
  </si>
  <si>
    <t>CUST-01791</t>
  </si>
  <si>
    <t>CUST-01315</t>
  </si>
  <si>
    <t>CUST-03314</t>
  </si>
  <si>
    <t>CUST-03529</t>
  </si>
  <si>
    <t>CUST-04266</t>
  </si>
  <si>
    <t>CUST-01544</t>
  </si>
  <si>
    <t>CUST-03178</t>
  </si>
  <si>
    <t>CUST-01433</t>
  </si>
  <si>
    <t>CUST-01559</t>
  </si>
  <si>
    <t>CUST-02743</t>
  </si>
  <si>
    <t>CUST-03468</t>
  </si>
  <si>
    <t>CUST-03071</t>
  </si>
  <si>
    <t>CUST-04415</t>
  </si>
  <si>
    <t>CUST-01767</t>
  </si>
  <si>
    <t>CUST-04744</t>
  </si>
  <si>
    <t>CUST-00511</t>
  </si>
  <si>
    <t>CUST-04403</t>
  </si>
  <si>
    <t>CUST-03803</t>
  </si>
  <si>
    <t>CUST-00954</t>
  </si>
  <si>
    <t>CUST-03409</t>
  </si>
  <si>
    <t>CUST-03509</t>
  </si>
  <si>
    <t>CUST-02308</t>
  </si>
  <si>
    <t>CUST-00896</t>
  </si>
  <si>
    <t>CUST-02779</t>
  </si>
  <si>
    <t>CUST-04755</t>
  </si>
  <si>
    <t>CUST-02009</t>
  </si>
  <si>
    <t>CUST-02445</t>
  </si>
  <si>
    <t>CUST-04652</t>
  </si>
  <si>
    <t>CUST-00878</t>
  </si>
  <si>
    <t>CUST-01923</t>
  </si>
  <si>
    <t>CUST-01385</t>
  </si>
  <si>
    <t>CUST-00659</t>
  </si>
  <si>
    <t>CUST-03013</t>
  </si>
  <si>
    <t>CUST-00829</t>
  </si>
  <si>
    <t>CUST-01167</t>
  </si>
  <si>
    <t>CUST-04968</t>
  </si>
  <si>
    <t>CUST-01519</t>
  </si>
  <si>
    <t>CUST-00145</t>
  </si>
  <si>
    <t>CUST-01647</t>
  </si>
  <si>
    <t>CUST-01883</t>
  </si>
  <si>
    <t>CUST-01822</t>
  </si>
  <si>
    <t>CUST-04217</t>
  </si>
  <si>
    <t>CUST-01861</t>
  </si>
  <si>
    <t>CUST-00207</t>
  </si>
  <si>
    <t>CUST-00449</t>
  </si>
  <si>
    <t>CUST-04456</t>
  </si>
  <si>
    <t>CUST-04070</t>
  </si>
  <si>
    <t>CUST-02103</t>
  </si>
  <si>
    <t>CUST-04514</t>
  </si>
  <si>
    <t>CUST-02120</t>
  </si>
  <si>
    <t>CUST-04888</t>
  </si>
  <si>
    <t>CUST-01122</t>
  </si>
  <si>
    <t>CUST-00641</t>
  </si>
  <si>
    <t>CUST-00331</t>
  </si>
  <si>
    <t>CUST-02271</t>
  </si>
  <si>
    <t>CUST-00186</t>
  </si>
  <si>
    <t>CUST-03063</t>
  </si>
  <si>
    <t>CUST-04706</t>
  </si>
  <si>
    <t>CUST-01656</t>
  </si>
  <si>
    <t>CUST-04062</t>
  </si>
  <si>
    <t>CUST-03771</t>
  </si>
  <si>
    <t>CUST-04221</t>
  </si>
  <si>
    <t>CUST-03660</t>
  </si>
  <si>
    <t>CUST-00644</t>
  </si>
  <si>
    <t>CUST-00071</t>
  </si>
  <si>
    <t>CUST-03408</t>
  </si>
  <si>
    <t>CUST-00187</t>
  </si>
  <si>
    <t>CUST-04477</t>
  </si>
  <si>
    <t>CUST-04230</t>
  </si>
  <si>
    <t>CUST-01921</t>
  </si>
  <si>
    <t>CUST-02689</t>
  </si>
  <si>
    <t>CUST-03198</t>
  </si>
  <si>
    <t>CUST-02575</t>
  </si>
  <si>
    <t>CUST-00628</t>
  </si>
  <si>
    <t>CUST-03127</t>
  </si>
  <si>
    <t>CUST-01564</t>
  </si>
  <si>
    <t>CUST-00624</t>
  </si>
  <si>
    <t>CUST-04330</t>
  </si>
  <si>
    <t>CUST-04226</t>
  </si>
  <si>
    <t>CUST-03337</t>
  </si>
  <si>
    <t>CUST-04847</t>
  </si>
  <si>
    <t>CUST-03279</t>
  </si>
  <si>
    <t>CUST-01036</t>
  </si>
  <si>
    <t>CUST-03994</t>
  </si>
  <si>
    <t>CUST-02917</t>
  </si>
  <si>
    <t>CUST-03777</t>
  </si>
  <si>
    <t>CUST-02124</t>
  </si>
  <si>
    <t>CUST-03152</t>
  </si>
  <si>
    <t>CUST-03534</t>
  </si>
  <si>
    <t>CUST-00566</t>
  </si>
  <si>
    <t>CUST-04064</t>
  </si>
  <si>
    <t>CUST-01290</t>
  </si>
  <si>
    <t>CUST-03570</t>
  </si>
  <si>
    <t>CUST-00731</t>
  </si>
  <si>
    <t>CUST-03273</t>
  </si>
  <si>
    <t>CUST-01570</t>
  </si>
  <si>
    <t>CUST-00500</t>
  </si>
  <si>
    <t>CUST-02821</t>
  </si>
  <si>
    <t>CUST-00943</t>
  </si>
  <si>
    <t>CUST-02334</t>
  </si>
  <si>
    <t>CUST-01391</t>
  </si>
  <si>
    <t>CUST-00164</t>
  </si>
  <si>
    <t>CUST-01626</t>
  </si>
  <si>
    <t>CUST-02875</t>
  </si>
  <si>
    <t>CUST-00122</t>
  </si>
  <si>
    <t>CUST-04369</t>
  </si>
  <si>
    <t>CUST-00858</t>
  </si>
  <si>
    <t>CUST-02825</t>
  </si>
  <si>
    <t>CUST-03030</t>
  </si>
  <si>
    <t>CUST-00155</t>
  </si>
  <si>
    <t>CUST-01262</t>
  </si>
  <si>
    <t>CUST-04832</t>
  </si>
  <si>
    <t>CUST-00035</t>
  </si>
  <si>
    <t>CUST-00476</t>
  </si>
  <si>
    <t>CUST-04695</t>
  </si>
  <si>
    <t>CUST-02394</t>
  </si>
  <si>
    <t>CUST-04910</t>
  </si>
  <si>
    <t>CUST-03185</t>
  </si>
  <si>
    <t>CUST-00786</t>
  </si>
  <si>
    <t>CUST-00062</t>
  </si>
  <si>
    <t>CUST-00466</t>
  </si>
  <si>
    <t>CUST-00751</t>
  </si>
  <si>
    <t>CUST-02315</t>
  </si>
  <si>
    <t>CUST-02420</t>
  </si>
  <si>
    <t>CUST-04837</t>
  </si>
  <si>
    <t>CUST-03129</t>
  </si>
  <si>
    <t>CUST-01217</t>
  </si>
  <si>
    <t>CUST-02819</t>
  </si>
  <si>
    <t>CUST-03519</t>
  </si>
  <si>
    <t>CUST-03007</t>
  </si>
  <si>
    <t>CUST-00184</t>
  </si>
  <si>
    <t>CUST-00696</t>
  </si>
  <si>
    <t>CUST-01949</t>
  </si>
  <si>
    <t>CUST-01136</t>
  </si>
  <si>
    <t>CUST-02101</t>
  </si>
  <si>
    <t>CUST-01873</t>
  </si>
  <si>
    <t>CUST-03718</t>
  </si>
  <si>
    <t>CUST-03793</t>
  </si>
  <si>
    <t>CUST-04165</t>
  </si>
  <si>
    <t>CUST-01772</t>
  </si>
  <si>
    <t>CUST-02940</t>
  </si>
  <si>
    <t>CUST-04487</t>
  </si>
  <si>
    <t>CUST-04875</t>
  </si>
  <si>
    <t>CUST-03641</t>
  </si>
  <si>
    <t>CUST-01880</t>
  </si>
  <si>
    <t>CUST-03544</t>
  </si>
  <si>
    <t>CUST-03647</t>
  </si>
  <si>
    <t>CUST-01576</t>
  </si>
  <si>
    <t>CUST-04964</t>
  </si>
  <si>
    <t>CUST-02503</t>
  </si>
  <si>
    <t>CUST-00633</t>
  </si>
  <si>
    <t>CUST-00538</t>
  </si>
  <si>
    <t>CUST-01915</t>
  </si>
  <si>
    <t>CUST-01049</t>
  </si>
  <si>
    <t>CUST-01294</t>
  </si>
  <si>
    <t>CUST-04621</t>
  </si>
  <si>
    <t>CUST-00121</t>
  </si>
  <si>
    <t>CUST-04233</t>
  </si>
  <si>
    <t>CUST-03046</t>
  </si>
  <si>
    <t>CUST-00404</t>
  </si>
  <si>
    <t>CUST-00182</t>
  </si>
  <si>
    <t>CUST-04670</t>
  </si>
  <si>
    <t>CUST-03550</t>
  </si>
  <si>
    <t>CUST-01054</t>
  </si>
  <si>
    <t>CUST-01015</t>
  </si>
  <si>
    <t>CUST-01028</t>
  </si>
  <si>
    <t>CUST-04293</t>
  </si>
  <si>
    <t>CUST-01557</t>
  </si>
  <si>
    <t>CUST-00270</t>
  </si>
  <si>
    <t>CUST-02594</t>
  </si>
  <si>
    <t>CUST-01817</t>
  </si>
  <si>
    <t>CUST-02463</t>
  </si>
  <si>
    <t>CUST-03645</t>
  </si>
  <si>
    <t>CUST-02440</t>
  </si>
  <si>
    <t>CUST-00217</t>
  </si>
  <si>
    <t>CUST-03885</t>
  </si>
  <si>
    <t>CUST-04545</t>
  </si>
  <si>
    <t>CUST-00294</t>
  </si>
  <si>
    <t>CUST-02376</t>
  </si>
  <si>
    <t>CUST-04799</t>
  </si>
  <si>
    <t>CUST-00149</t>
  </si>
  <si>
    <t>CUST-01585</t>
  </si>
  <si>
    <t>CUST-04715</t>
  </si>
  <si>
    <t>CUST-04559</t>
  </si>
  <si>
    <t>CUST-02550</t>
  </si>
  <si>
    <t xml:space="preserve">Mumbai </t>
  </si>
  <si>
    <t>CUST-00584</t>
  </si>
  <si>
    <t>CUST-01112</t>
  </si>
  <si>
    <t>CUST-04840</t>
  </si>
  <si>
    <t>CUST-02375</t>
  </si>
  <si>
    <t>CUST-04447</t>
  </si>
  <si>
    <t>CUST-04216</t>
  </si>
  <si>
    <t>CUST-04864</t>
  </si>
  <si>
    <t>CUST-04637</t>
  </si>
  <si>
    <t>CUST-03212</t>
  </si>
  <si>
    <t>CUST-03650</t>
  </si>
  <si>
    <t>CUST-03861</t>
  </si>
  <si>
    <t>CUST-03515</t>
  </si>
  <si>
    <t>CUST-02912</t>
  </si>
  <si>
    <t>CUST-01114</t>
  </si>
  <si>
    <t>CUST-04145</t>
  </si>
  <si>
    <t>CUST-04649</t>
  </si>
  <si>
    <t>CUST-00151</t>
  </si>
  <si>
    <t>CUST-01344</t>
  </si>
  <si>
    <t>CUST-01757</t>
  </si>
  <si>
    <t>CUST-01132</t>
  </si>
  <si>
    <t>CUST-02709</t>
  </si>
  <si>
    <t>CUST-02228</t>
  </si>
  <si>
    <t>CUST-00299</t>
  </si>
  <si>
    <t>CUST-03474</t>
  </si>
  <si>
    <t>CUST-04160</t>
  </si>
  <si>
    <t>CUST-04360</t>
  </si>
  <si>
    <t>CUST-02455</t>
  </si>
  <si>
    <t>CUST-00492</t>
  </si>
  <si>
    <t>CUST-04397</t>
  </si>
  <si>
    <t>CUST-04757</t>
  </si>
  <si>
    <t>CUST-00169</t>
  </si>
  <si>
    <t>CUST-01732</t>
  </si>
  <si>
    <t>CUST-04704</t>
  </si>
  <si>
    <t>CUST-03763</t>
  </si>
  <si>
    <t>CUST-00222</t>
  </si>
  <si>
    <t>CUST-00165</t>
  </si>
  <si>
    <t>CUST-04970</t>
  </si>
  <si>
    <t>CUST-02801</t>
  </si>
  <si>
    <t>CUST-01611</t>
  </si>
  <si>
    <t>CUST-01984</t>
  </si>
  <si>
    <t>CUST-03187</t>
  </si>
  <si>
    <t>CUST-00245</t>
  </si>
  <si>
    <t>CUST-00707</t>
  </si>
  <si>
    <t>CUST-02878</t>
  </si>
  <si>
    <t>CUST-00357</t>
  </si>
  <si>
    <t>CUST-02042</t>
  </si>
  <si>
    <t>CUST-01869</t>
  </si>
  <si>
    <t>CUST-03914</t>
  </si>
  <si>
    <t>CUST-01442</t>
  </si>
  <si>
    <t>CUST-00512</t>
  </si>
  <si>
    <t>CUST-04367</t>
  </si>
  <si>
    <t>CUST-02739</t>
  </si>
  <si>
    <t>CUST-04714</t>
  </si>
  <si>
    <t>CUST-03015</t>
  </si>
  <si>
    <t>CUST-03262</t>
  </si>
  <si>
    <t>CUST-04748</t>
  </si>
  <si>
    <t>CUST-01252</t>
  </si>
  <si>
    <t>CUST-01274</t>
  </si>
  <si>
    <t>CUST-03135</t>
  </si>
  <si>
    <t>CUST-03512</t>
  </si>
  <si>
    <t>CUST-00536</t>
  </si>
  <si>
    <t>CUST-00651</t>
  </si>
  <si>
    <t>CUST-01709</t>
  </si>
  <si>
    <t>CUST-02544</t>
  </si>
  <si>
    <t>CUST-00533</t>
  </si>
  <si>
    <t>CUST-01393</t>
  </si>
  <si>
    <t>CUST-01737</t>
  </si>
  <si>
    <t>CUST-01422</t>
  </si>
  <si>
    <t>CUST-03603</t>
  </si>
  <si>
    <t>CUST-01131</t>
  </si>
  <si>
    <t>CUST-00031</t>
  </si>
  <si>
    <t>CUST-00390</t>
  </si>
  <si>
    <t>CUST-01014</t>
  </si>
  <si>
    <t>CUST-04879</t>
  </si>
  <si>
    <t>CUST-02153</t>
  </si>
  <si>
    <t>CUST-04295</t>
  </si>
  <si>
    <t>CUST-02946</t>
  </si>
  <si>
    <t>CUST-04271</t>
  </si>
  <si>
    <t>CUST-01932</t>
  </si>
  <si>
    <t>CUST-01502</t>
  </si>
  <si>
    <t>CUST-01291</t>
  </si>
  <si>
    <t>CUST-03675</t>
  </si>
  <si>
    <t>CUST-01602</t>
  </si>
  <si>
    <t>CUST-04194</t>
  </si>
  <si>
    <t>CUST-04305</t>
  </si>
  <si>
    <t>CUST-02417</t>
  </si>
  <si>
    <t>CUST-02411</t>
  </si>
  <si>
    <t>CUST-02460</t>
  </si>
  <si>
    <t>CUST-02245</t>
  </si>
  <si>
    <t>CUST-01968</t>
  </si>
  <si>
    <t>CUST-04101</t>
  </si>
  <si>
    <t>CUST-04789</t>
  </si>
  <si>
    <t>CUST-01085</t>
  </si>
  <si>
    <t>CUST-02767</t>
  </si>
  <si>
    <t>CUST-01517</t>
  </si>
  <si>
    <t>CUST-04296</t>
  </si>
  <si>
    <t>CUST-03979</t>
  </si>
  <si>
    <t>CUST-04134</t>
  </si>
  <si>
    <t>CUST-03978</t>
  </si>
  <si>
    <t>CUST-01475</t>
  </si>
  <si>
    <t>CUST-00516</t>
  </si>
  <si>
    <t>CUST-02438</t>
  </si>
  <si>
    <t>CUST-02399</t>
  </si>
  <si>
    <t>CUST-04212</t>
  </si>
  <si>
    <t>CUST-01329</t>
  </si>
  <si>
    <t>CUST-00616</t>
  </si>
  <si>
    <t>CUST-02854</t>
  </si>
  <si>
    <t>CUST-02488</t>
  </si>
  <si>
    <t>CUST-00863</t>
  </si>
  <si>
    <t>CUST-01011</t>
  </si>
  <si>
    <t>CUST-01885</t>
  </si>
  <si>
    <t>CUST-00322</t>
  </si>
  <si>
    <t>CUST-03588</t>
  </si>
  <si>
    <t>CUST-00195</t>
  </si>
  <si>
    <t>CUST-04000</t>
  </si>
  <si>
    <t>CUST-01440</t>
  </si>
  <si>
    <t>CUST-00211</t>
  </si>
  <si>
    <t>CUST-02326</t>
  </si>
  <si>
    <t>CUST-03400</t>
  </si>
  <si>
    <t>CUST-04844</t>
  </si>
  <si>
    <t>CUST-01616</t>
  </si>
  <si>
    <t>CUST-00235</t>
  </si>
  <si>
    <t>CUST-00547</t>
  </si>
  <si>
    <t>CUST-01863</t>
  </si>
  <si>
    <t>CUST-02904</t>
  </si>
  <si>
    <t>CUST-02206</t>
  </si>
  <si>
    <t>CUST-04159</t>
  </si>
  <si>
    <t>CUST-02442</t>
  </si>
  <si>
    <t>CUST-00127</t>
  </si>
  <si>
    <t>CUST-04597</t>
  </si>
  <si>
    <t>CUST-03748</t>
  </si>
  <si>
    <t>CUST-01512</t>
  </si>
  <si>
    <t>CUST-01972</t>
  </si>
  <si>
    <t>CUST-03560</t>
  </si>
  <si>
    <t>CUST-02333</t>
  </si>
  <si>
    <t>CUST-03106</t>
  </si>
  <si>
    <t>CUST-03607</t>
  </si>
  <si>
    <t>CUST-04451</t>
  </si>
  <si>
    <t>CUST-00868</t>
  </si>
  <si>
    <t>CUST-00761</t>
  </si>
  <si>
    <t>CUST-00789</t>
  </si>
  <si>
    <t>CUST-03095</t>
  </si>
  <si>
    <t>CUST-00467</t>
  </si>
  <si>
    <t>CUST-00841</t>
  </si>
  <si>
    <t>CUST-01755</t>
  </si>
  <si>
    <t>CUST-00456</t>
  </si>
  <si>
    <t>CUST-00990</t>
  </si>
  <si>
    <t>CUST-01940</t>
  </si>
  <si>
    <t>CUST-02083</t>
  </si>
  <si>
    <t>CUST-04243</t>
  </si>
  <si>
    <t>CUST-01460</t>
  </si>
  <si>
    <t>CUST-01730</t>
  </si>
  <si>
    <t>CUST-00711</t>
  </si>
  <si>
    <t>CUST-00271</t>
  </si>
  <si>
    <t>CUST-03804</t>
  </si>
  <si>
    <t>CUST-03530</t>
  </si>
  <si>
    <t>CUST-03021</t>
  </si>
  <si>
    <t>CUST-01089</t>
  </si>
  <si>
    <t>CUST-04750</t>
  </si>
  <si>
    <t>CUST-00198</t>
  </si>
  <si>
    <t>CUST-01244</t>
  </si>
  <si>
    <t>CUST-04942</t>
  </si>
  <si>
    <t>CUST-02097</t>
  </si>
  <si>
    <t>CUST-01168</t>
  </si>
  <si>
    <t>CUST-00482</t>
  </si>
  <si>
    <t>CUST-03283</t>
  </si>
  <si>
    <t>CUST-04077</t>
  </si>
  <si>
    <t>CUST-00594</t>
  </si>
  <si>
    <t>CUST-00769</t>
  </si>
  <si>
    <t>CUST-04187</t>
  </si>
  <si>
    <t>CUST-01494</t>
  </si>
  <si>
    <t>CUST-02958</t>
  </si>
  <si>
    <t>CUST-02369</t>
  </si>
  <si>
    <t>CUST-01342</t>
  </si>
  <si>
    <t>CUST-02510</t>
  </si>
  <si>
    <t>CUST-04712</t>
  </si>
  <si>
    <t>CUST-03762</t>
  </si>
  <si>
    <t>CUST-03022</t>
  </si>
  <si>
    <t>CUST-01413</t>
  </si>
  <si>
    <t>CUST-04900</t>
  </si>
  <si>
    <t>CUST-00886</t>
  </si>
  <si>
    <t>CUST-04005</t>
  </si>
  <si>
    <t>CUST-00991</t>
  </si>
  <si>
    <t>CUST-02898</t>
  </si>
  <si>
    <t>CUST-04797</t>
  </si>
  <si>
    <t>CUST-04924</t>
  </si>
  <si>
    <t>CUST-01404</t>
  </si>
  <si>
    <t>CUST-00563</t>
  </si>
  <si>
    <t>CUST-00267</t>
  </si>
  <si>
    <t>CUST-00178</t>
  </si>
  <si>
    <t>CUST-04622</t>
  </si>
  <si>
    <t>CUST-02634</t>
  </si>
  <si>
    <t>CUST-01370</t>
  </si>
  <si>
    <t>CUST-03437</t>
  </si>
  <si>
    <t>CUST-01691</t>
  </si>
  <si>
    <t>CUST-01390</t>
  </si>
  <si>
    <t>CUST-00077</t>
  </si>
  <si>
    <t>CUST-04257</t>
  </si>
  <si>
    <t>CUST-00684</t>
  </si>
  <si>
    <t>CUST-04751</t>
  </si>
  <si>
    <t>CUST-02890</t>
  </si>
  <si>
    <t>CUST-00676</t>
  </si>
  <si>
    <t>CUST-04807</t>
  </si>
  <si>
    <t>CUST-01827</t>
  </si>
  <si>
    <t>CUST-02422</t>
  </si>
  <si>
    <t>CUST-04604</t>
  </si>
  <si>
    <t>CUST-01002</t>
  </si>
  <si>
    <t>CUST-00028</t>
  </si>
  <si>
    <t>CUST-03108</t>
  </si>
  <si>
    <t>CUST-02388</t>
  </si>
  <si>
    <t>CUST-04674</t>
  </si>
  <si>
    <t>CUST-00518</t>
  </si>
  <si>
    <t>CUST-00301</t>
  </si>
  <si>
    <t>CUST-02643</t>
  </si>
  <si>
    <t>CUST-00403</t>
  </si>
  <si>
    <t>CUST-01842</t>
  </si>
  <si>
    <t>CUST-00655</t>
  </si>
  <si>
    <t>CUST-04267</t>
  </si>
  <si>
    <t>CUST-01191</t>
  </si>
  <si>
    <t>CUST-04387</t>
  </si>
  <si>
    <t>CUST-01823</t>
  </si>
  <si>
    <t>CUST-02673</t>
  </si>
  <si>
    <t>CUST-04901</t>
  </si>
  <si>
    <t>CUST-03906</t>
  </si>
  <si>
    <t>CUST-01325</t>
  </si>
  <si>
    <t>CUST-02047</t>
  </si>
  <si>
    <t>CUST-00046</t>
  </si>
  <si>
    <t>CUST-01788</t>
  </si>
  <si>
    <t>CUST-04097</t>
  </si>
  <si>
    <t>CUST-02064</t>
  </si>
  <si>
    <t>CUST-04780</t>
  </si>
  <si>
    <t>CUST-01744</t>
  </si>
  <si>
    <t>CUST-03998</t>
  </si>
  <si>
    <t>CUST-00098</t>
  </si>
  <si>
    <t>CUST-01496</t>
  </si>
  <si>
    <t>CUST-03332</t>
  </si>
  <si>
    <t>CUST-01537</t>
  </si>
  <si>
    <t>CUST-03646</t>
  </si>
  <si>
    <t>CUST-01727</t>
  </si>
  <si>
    <t>CUST-04339</t>
  </si>
  <si>
    <t>CUST-01053</t>
  </si>
  <si>
    <t>CUST-02566</t>
  </si>
  <si>
    <t>CUST-00094</t>
  </si>
  <si>
    <t>CUST-04563</t>
  </si>
  <si>
    <t>CUST-02517</t>
  </si>
  <si>
    <t>CUST-04409</t>
  </si>
  <si>
    <t>CUST-04542</t>
  </si>
  <si>
    <t>CUST-01707</t>
  </si>
  <si>
    <t>CUST-01165</t>
  </si>
  <si>
    <t>CUST-00399</t>
  </si>
  <si>
    <t>CUST-00223</t>
  </si>
  <si>
    <t>CUST-00303</t>
  </si>
  <si>
    <t>CUST-00088</t>
  </si>
  <si>
    <t>CUST-01009</t>
  </si>
  <si>
    <t>CUST-01372</t>
  </si>
  <si>
    <t>CUST-03583</t>
  </si>
  <si>
    <t>CUST-00589</t>
  </si>
  <si>
    <t>CUST-02962</t>
  </si>
  <si>
    <t>CUST-02135</t>
  </si>
  <si>
    <t>CUST-02134</t>
  </si>
  <si>
    <t>CUST-01359</t>
  </si>
  <si>
    <t>CUST-03234</t>
  </si>
  <si>
    <t>CUST-04180</t>
  </si>
  <si>
    <t>CUST-03853</t>
  </si>
  <si>
    <t>CUST-01711</t>
  </si>
  <si>
    <t>CUST-04647</t>
  </si>
  <si>
    <t>CUST-02998</t>
  </si>
  <si>
    <t>CUST-01110</t>
  </si>
  <si>
    <t>CUST-01376</t>
  </si>
  <si>
    <t>CUST-03662</t>
  </si>
  <si>
    <t>CUST-00588</t>
  </si>
  <si>
    <t>CUST-00212</t>
  </si>
  <si>
    <t>CUST-01549</t>
  </si>
  <si>
    <t>CUST-01201</t>
  </si>
  <si>
    <t>CUST-02921</t>
  </si>
  <si>
    <t>CUST-01407</t>
  </si>
  <si>
    <t>CUST-02520</t>
  </si>
  <si>
    <t>CUST-02747</t>
  </si>
  <si>
    <t>CUST-01482</t>
  </si>
  <si>
    <t>CUST-02636</t>
  </si>
  <si>
    <t>CUST-04388</t>
  </si>
  <si>
    <t>CUST-01073</t>
  </si>
  <si>
    <t>CUST-04151</t>
  </si>
  <si>
    <t>CUST-03916</t>
  </si>
  <si>
    <t>CUST-01686</t>
  </si>
  <si>
    <t>CUST-01444</t>
  </si>
  <si>
    <t>CUST-02265</t>
  </si>
  <si>
    <t>CUST-00266</t>
  </si>
  <si>
    <t>CUST-04410</t>
  </si>
  <si>
    <t>CUST-01784</t>
  </si>
  <si>
    <t>CUST-01939</t>
  </si>
  <si>
    <t>CUST-00629</t>
  </si>
  <si>
    <t>CUST-04707</t>
  </si>
  <si>
    <t>CUST-03112</t>
  </si>
  <si>
    <t>CUST-00129</t>
  </si>
  <si>
    <t>CUST-04054</t>
  </si>
  <si>
    <t>CUST-01882</t>
  </si>
  <si>
    <t>CUST-00059</t>
  </si>
  <si>
    <t>CUST-01466</t>
  </si>
  <si>
    <t>CUST-03938</t>
  </si>
  <si>
    <t>CUST-01671</t>
  </si>
  <si>
    <t>CUST-01876</t>
  </si>
  <si>
    <t>CUST-01196</t>
  </si>
  <si>
    <t>CUST-03019</t>
  </si>
  <si>
    <t>CUST-01296</t>
  </si>
  <si>
    <t>CUST-01152</t>
  </si>
  <si>
    <t>CUST-01083</t>
  </si>
  <si>
    <t>CUST-01599</t>
  </si>
  <si>
    <t>CUST-03837</t>
  </si>
  <si>
    <t>CUST-03259</t>
  </si>
  <si>
    <t>CUST-01253</t>
  </si>
  <si>
    <t>CUST-00415</t>
  </si>
  <si>
    <t>CUST-01704</t>
  </si>
  <si>
    <t>CUST-03348</t>
  </si>
  <si>
    <t>CUST-04497</t>
  </si>
  <si>
    <t>CUST-04441</t>
  </si>
  <si>
    <t>CUST-01749</t>
  </si>
  <si>
    <t>CUST-04258</t>
  </si>
  <si>
    <t>CUST-04080</t>
  </si>
  <si>
    <t>CUST-02612</t>
  </si>
  <si>
    <t>CUST-04965</t>
  </si>
  <si>
    <t>CUST-03086</t>
  </si>
  <si>
    <t>CUST-04279</t>
  </si>
  <si>
    <t>CUST-01341</t>
  </si>
  <si>
    <t>CUST-00892</t>
  </si>
  <si>
    <t>CUST-01099</t>
  </si>
  <si>
    <t>CUST-02356</t>
  </si>
  <si>
    <t>CUST-04318</t>
  </si>
  <si>
    <t>CUST-04453</t>
  </si>
  <si>
    <t>CUST-03575</t>
  </si>
  <si>
    <t>CUST-01777</t>
  </si>
  <si>
    <t>CUST-03328</t>
  </si>
  <si>
    <t>CUST-04361</t>
  </si>
  <si>
    <t>CUST-03205</t>
  </si>
  <si>
    <t>CUST-03114</t>
  </si>
  <si>
    <t>CUST-04680</t>
  </si>
  <si>
    <t>CUST-04733</t>
  </si>
  <si>
    <t>CUST-01062</t>
  </si>
  <si>
    <t>CUST-03309</t>
  </si>
  <si>
    <t>CUST-03427</t>
  </si>
  <si>
    <t>CUST-02931</t>
  </si>
  <si>
    <t>CUST-02504</t>
  </si>
  <si>
    <t>CUST-03829</t>
  </si>
  <si>
    <t>CUST-04422</t>
  </si>
  <si>
    <t>CUST-00209</t>
  </si>
  <si>
    <t>CUST-01166</t>
  </si>
  <si>
    <t>CUST-01722</t>
  </si>
  <si>
    <t>CUST-01584</t>
  </si>
  <si>
    <t>CUST-00264</t>
  </si>
  <si>
    <t>CUST-03422</t>
  </si>
  <si>
    <t>CUST-04576</t>
  </si>
  <si>
    <t>CUST-03817</t>
  </si>
  <si>
    <t>CUST-03317</t>
  </si>
  <si>
    <t>CUST-01171</t>
  </si>
  <si>
    <t>CUST-02020</t>
  </si>
  <si>
    <t>CUST-02877</t>
  </si>
  <si>
    <t>CUST-04993</t>
  </si>
  <si>
    <t>CUST-02687</t>
  </si>
  <si>
    <t>CUST-02087</t>
  </si>
  <si>
    <t>CUST-01271</t>
  </si>
  <si>
    <t>CUST-03058</t>
  </si>
  <si>
    <t>CUST-01392</t>
  </si>
  <si>
    <t>CUST-04476</t>
  </si>
  <si>
    <t>CUST-04505</t>
  </si>
  <si>
    <t>CUST-00902</t>
  </si>
  <si>
    <t>CUST-02607</t>
  </si>
  <si>
    <t>CUST-01162</t>
  </si>
  <si>
    <t>CUST-01484</t>
  </si>
  <si>
    <t>CUST-03449</t>
  </si>
  <si>
    <t>CUST-04085</t>
  </si>
  <si>
    <t>CUST-03659</t>
  </si>
  <si>
    <t>CUST-03453</t>
  </si>
  <si>
    <t>CUST-01302</t>
  </si>
  <si>
    <t>CUST-00632</t>
  </si>
  <si>
    <t>CUST-03248</t>
  </si>
  <si>
    <t>CUST-01971</t>
  </si>
  <si>
    <t>CUST-03448</t>
  </si>
  <si>
    <t>CUST-01410</t>
  </si>
  <si>
    <t>CUST-04171</t>
  </si>
  <si>
    <t>CUST-01477</t>
  </si>
  <si>
    <t>CUST-03627</t>
  </si>
  <si>
    <t>CUST-00690</t>
  </si>
  <si>
    <t>CUST-01039</t>
  </si>
  <si>
    <t>CUST-03693</t>
  </si>
  <si>
    <t>CUST-00051</t>
  </si>
  <si>
    <t>CUST-04485</t>
  </si>
  <si>
    <t>CUST-02239</t>
  </si>
  <si>
    <t>CUST-00374</t>
  </si>
  <si>
    <t>CUST-01210</t>
  </si>
  <si>
    <t>CUST-00698</t>
  </si>
  <si>
    <t>CUST-03154</t>
  </si>
  <si>
    <t>CUST-00030</t>
  </si>
  <si>
    <t>CUST-03067</t>
  </si>
  <si>
    <t>CUST-03441</t>
  </si>
  <si>
    <t>CUST-03666</t>
  </si>
  <si>
    <t>CUST-01605</t>
  </si>
  <si>
    <t>CUST-03741</t>
  </si>
  <si>
    <t>CUST-04245</t>
  </si>
  <si>
    <t>CUST-03316</t>
  </si>
  <si>
    <t>CUST-02094</t>
  </si>
  <si>
    <t>CUST-01986</t>
  </si>
  <si>
    <t>CUST-02290</t>
  </si>
  <si>
    <t>CUST-04781</t>
  </si>
  <si>
    <t>CUST-04936</t>
  </si>
  <si>
    <t>CUST-02291</t>
  </si>
  <si>
    <t>CUST-04526</t>
  </si>
  <si>
    <t>CUST-02136</t>
  </si>
  <si>
    <t>CUST-00694</t>
  </si>
  <si>
    <t>CUST-04530</t>
  </si>
  <si>
    <t>CUST-04890</t>
  </si>
  <si>
    <t>CUST-01188</t>
  </si>
  <si>
    <t>CUST-00189</t>
  </si>
  <si>
    <t>CUST-03595</t>
  </si>
  <si>
    <t>CUST-04368</t>
  </si>
  <si>
    <t>CUST-02339</t>
  </si>
  <si>
    <t>CUST-01098</t>
  </si>
  <si>
    <t>CUST-03411</t>
  </si>
  <si>
    <t>CUST-01748</t>
  </si>
  <si>
    <t>CUST-04665</t>
  </si>
  <si>
    <t>CUST-02883</t>
  </si>
  <si>
    <t>CUST-04962</t>
  </si>
  <si>
    <t>CUST-00494</t>
  </si>
  <si>
    <t>CUST-04944</t>
  </si>
  <si>
    <t>CUST-03131</t>
  </si>
  <si>
    <t>CUST-00730</t>
  </si>
  <si>
    <t>CUST-03862</t>
  </si>
  <si>
    <t>CUST-00825</t>
  </si>
  <si>
    <t>CUST-03164</t>
  </si>
  <si>
    <t>CUST-01591</t>
  </si>
  <si>
    <t>CUST-04313</t>
  </si>
  <si>
    <t>CUST-00575</t>
  </si>
  <si>
    <t>CUST-00715</t>
  </si>
  <si>
    <t>CUST-03216</t>
  </si>
  <si>
    <t>CUST-03579</t>
  </si>
  <si>
    <t>CUST-00759</t>
  </si>
  <si>
    <t>CUST-03502</t>
  </si>
  <si>
    <t>CUST-00109</t>
  </si>
  <si>
    <t>CUST-02941</t>
  </si>
  <si>
    <t>CUST-01096</t>
  </si>
  <si>
    <t>CUST-03282</t>
  </si>
  <si>
    <t>CUST-02419</t>
  </si>
  <si>
    <t>CUST-04400</t>
  </si>
  <si>
    <t>CUST-01596</t>
  </si>
  <si>
    <t>CUST-04491</t>
  </si>
  <si>
    <t>CUST-03008</t>
  </si>
  <si>
    <t>CUST-00884</t>
  </si>
  <si>
    <t>CUST-02312</t>
  </si>
  <si>
    <t>CUST-00710</t>
  </si>
  <si>
    <t>CUST-01540</t>
  </si>
  <si>
    <t>CUST-00177</t>
  </si>
  <si>
    <t>CUST-02984</t>
  </si>
  <si>
    <t>CUST-02951</t>
  </si>
  <si>
    <t>CUST-03724</t>
  </si>
  <si>
    <t>CUST-02194</t>
  </si>
  <si>
    <t>CUST-01106</t>
  </si>
  <si>
    <t>CUST-04419</t>
  </si>
  <si>
    <t>CUST-04783</t>
  </si>
  <si>
    <t>CUST-01211</t>
  </si>
  <si>
    <t>CUST-03927</t>
  </si>
  <si>
    <t>CUST-00506</t>
  </si>
  <si>
    <t>CUST-02641</t>
  </si>
  <si>
    <t>CUST-00727</t>
  </si>
  <si>
    <t xml:space="preserve">Lucknow </t>
  </si>
  <si>
    <t>CUST-04172</t>
  </si>
  <si>
    <t>CUST-00631</t>
  </si>
  <si>
    <t>CUST-00749</t>
  </si>
  <si>
    <t>CUST-04371</t>
  </si>
  <si>
    <t>CUST-00615</t>
  </si>
  <si>
    <t>CUST-01326</t>
  </si>
  <si>
    <t>CUST-02122</t>
  </si>
  <si>
    <t>CUST-04978</t>
  </si>
  <si>
    <t>CUST-03584</t>
  </si>
  <si>
    <t>CUST-04411</t>
  </si>
  <si>
    <t>CUST-00692</t>
  </si>
  <si>
    <t>CUST-01884</t>
  </si>
  <si>
    <t>CUST-00784</t>
  </si>
  <si>
    <t>CUST-02466</t>
  </si>
  <si>
    <t>CUST-03685</t>
  </si>
  <si>
    <t>CUST-02699</t>
  </si>
  <si>
    <t>CUST-00232</t>
  </si>
  <si>
    <t>CUST-02531</t>
  </si>
  <si>
    <t>CUST-02629</t>
  </si>
  <si>
    <t>CUST-02497</t>
  </si>
  <si>
    <t>CUST-02814</t>
  </si>
  <si>
    <t>CUST-02511</t>
  </si>
  <si>
    <t>CUST-03204</t>
  </si>
  <si>
    <t>CUST-03691</t>
  </si>
  <si>
    <t>CUST-03363</t>
  </si>
  <si>
    <t>CUST-04506</t>
  </si>
  <si>
    <t>CUST-00167</t>
  </si>
  <si>
    <t>CUST-03003</t>
  </si>
  <si>
    <t>CUST-02196</t>
  </si>
  <si>
    <t>CUST-02175</t>
  </si>
  <si>
    <t>CUST-00171</t>
  </si>
  <si>
    <t>CUST-02489</t>
  </si>
  <si>
    <t>CUST-03326</t>
  </si>
  <si>
    <t>CUST-00507</t>
  </si>
  <si>
    <t>CUST-01363</t>
  </si>
  <si>
    <t>CUST-03841</t>
  </si>
  <si>
    <t>CUST-02645</t>
  </si>
  <si>
    <t>CUST-00333</t>
  </si>
  <si>
    <t>CUST-04579</t>
  </si>
  <si>
    <t>CUST-02046</t>
  </si>
  <si>
    <t>CUST-01493</t>
  </si>
  <si>
    <t>CUST-00621</t>
  </si>
  <si>
    <t>CUST-01606</t>
  </si>
  <si>
    <t>CUST-01027</t>
  </si>
  <si>
    <t>CUST-02905</t>
  </si>
  <si>
    <t>CUST-03847</t>
  </si>
  <si>
    <t>CUST-02514</t>
  </si>
  <si>
    <t>CUST-04078</t>
  </si>
  <si>
    <t>CUST-01339</t>
  </si>
  <si>
    <t>CUST-04608</t>
  </si>
  <si>
    <t>CUST-02706</t>
  </si>
  <si>
    <t>CUST-02464</t>
  </si>
  <si>
    <t>CUST-01957</t>
  </si>
  <si>
    <t>CUST-03634</t>
  </si>
  <si>
    <t>CUST-04398</t>
  </si>
  <si>
    <t>CUST-01399</t>
  </si>
  <si>
    <t>CUST-02324</t>
  </si>
  <si>
    <t>CUST-02887</t>
  </si>
  <si>
    <t>CUST-02453</t>
  </si>
  <si>
    <t>CUST-01369</t>
  </si>
  <si>
    <t>CUST-02150</t>
  </si>
  <si>
    <t>CUST-02630</t>
  </si>
  <si>
    <t>CUST-04721</t>
  </si>
  <si>
    <t>CUST-04125</t>
  </si>
  <si>
    <t>CUST-04502</t>
  </si>
  <si>
    <t>CUST-02526</t>
  </si>
  <si>
    <t>CUST-03919</t>
  </si>
  <si>
    <t>CUST-01708</t>
  </si>
  <si>
    <t>CUST-03146</t>
  </si>
  <si>
    <t>CUST-02439</t>
  </si>
  <si>
    <t>CUST-02476</t>
  </si>
  <si>
    <t>CUST-00917</t>
  </si>
  <si>
    <t>CUST-04128</t>
  </si>
  <si>
    <t>CUST-04610</t>
  </si>
  <si>
    <t>CUST-00092</t>
  </si>
  <si>
    <t>CUST-01164</t>
  </si>
  <si>
    <t>CUST-04153</t>
  </si>
  <si>
    <t>CUST-00913</t>
  </si>
  <si>
    <t>CUST-03181</t>
  </si>
  <si>
    <t>CUST-03593</t>
  </si>
  <si>
    <t>CUST-01910</t>
  </si>
  <si>
    <t>CUST-01661</t>
  </si>
  <si>
    <t>CUST-03567</t>
  </si>
  <si>
    <t>CUST-02916</t>
  </si>
  <si>
    <t>CUST-02746</t>
  </si>
  <si>
    <t>CUST-04669</t>
  </si>
  <si>
    <t>CUST-00125</t>
  </si>
  <si>
    <t>CUST-02383</t>
  </si>
  <si>
    <t>CUST-02295</t>
  </si>
  <si>
    <t>CUST-04934</t>
  </si>
  <si>
    <t>CUST-02299</t>
  </si>
  <si>
    <t>CUST-03955</t>
  </si>
  <si>
    <t>CUST-04728</t>
  </si>
  <si>
    <t>CUST-03179</t>
  </si>
  <si>
    <t>CUST-01381</t>
  </si>
  <si>
    <t>CUST-04183</t>
  </si>
  <si>
    <t>CUST-01043</t>
  </si>
  <si>
    <t>CUST-02768</t>
  </si>
  <si>
    <t>CUST-03388</t>
  </si>
  <si>
    <t>CUST-02065</t>
  </si>
  <si>
    <t>CUST-04169</t>
  </si>
  <si>
    <t>CUST-01056</t>
  </si>
  <si>
    <t>CUST-00340</t>
  </si>
  <si>
    <t>CUST-02873</t>
  </si>
  <si>
    <t>CUST-02145</t>
  </si>
  <si>
    <t>CUST-04492</t>
  </si>
  <si>
    <t>CUST-04627</t>
  </si>
  <si>
    <t>CUST-00724</t>
  </si>
  <si>
    <t>CUST-01955</t>
  </si>
  <si>
    <t>CUST-02695</t>
  </si>
  <si>
    <t>CUST-00004</t>
  </si>
  <si>
    <t>CUST-00502</t>
  </si>
  <si>
    <t>CUST-01808</t>
  </si>
  <si>
    <t>CUST-00311</t>
  </si>
  <si>
    <t>CUST-01228</t>
  </si>
  <si>
    <t>CUST-02260</t>
  </si>
  <si>
    <t>CUST-03274</t>
  </si>
  <si>
    <t>CUST-03600</t>
  </si>
  <si>
    <t>CUST-04076</t>
  </si>
  <si>
    <t>CUST-03319</t>
  </si>
  <si>
    <t>CUST-01593</t>
  </si>
  <si>
    <t>CUST-04856</t>
  </si>
  <si>
    <t>CUST-02540</t>
  </si>
  <si>
    <t>CUST-01946</t>
  </si>
  <si>
    <t>CUST-01050</t>
  </si>
  <si>
    <t>CUST-03435</t>
  </si>
  <si>
    <t>CUST-00348</t>
  </si>
  <si>
    <t>CUST-01997</t>
  </si>
  <si>
    <t>CUST-00104</t>
  </si>
  <si>
    <t>CUST-01280</t>
  </si>
  <si>
    <t>CUST-04824</t>
  </si>
  <si>
    <t>CUST-03931</t>
  </si>
  <si>
    <t>CUST-04961</t>
  </si>
  <si>
    <t>CUST-01259</t>
  </si>
  <si>
    <t>CUST-04536</t>
  </si>
  <si>
    <t>CUST-04357</t>
  </si>
  <si>
    <t>CUST-02829</t>
  </si>
  <si>
    <t>CUST-02154</t>
  </si>
  <si>
    <t>CUST-03959</t>
  </si>
  <si>
    <t>CUST-04821</t>
  </si>
  <si>
    <t>CUST-00816</t>
  </si>
  <si>
    <t>CUST-00118</t>
  </si>
  <si>
    <t>CUST-03840</t>
  </si>
  <si>
    <t>CUST-02725</t>
  </si>
  <si>
    <t>CUST-03073</t>
  </si>
  <si>
    <t>CUST-03033</t>
  </si>
  <si>
    <t>CUST-00945</t>
  </si>
  <si>
    <t>CUST-01159</t>
  </si>
  <si>
    <t>CUST-00585</t>
  </si>
  <si>
    <t>CUST-02450</t>
  </si>
  <si>
    <t>CUST-02874</t>
  </si>
  <si>
    <t>CUST-02508</t>
  </si>
  <si>
    <t>CUST-03069</t>
  </si>
  <si>
    <t>CUST-01967</t>
  </si>
  <si>
    <t>CUST-02321</t>
  </si>
  <si>
    <t>CUST-01199</t>
  </si>
  <si>
    <t>CUST-00253</t>
  </si>
  <si>
    <t>CUST-04683</t>
  </si>
  <si>
    <t>CUST-03366</t>
  </si>
  <si>
    <t>CUST-01501</t>
  </si>
  <si>
    <t>CUST-00257</t>
  </si>
  <si>
    <t>CUST-03167</t>
  </si>
  <si>
    <t>CUST-02513</t>
  </si>
  <si>
    <t>CUST-03431</t>
  </si>
  <si>
    <t>CUST-02475</t>
  </si>
  <si>
    <t>CUST-02403</t>
  </si>
  <si>
    <t>CUST-03201</t>
  </si>
  <si>
    <t>CUST-04186</t>
  </si>
  <si>
    <t>CUST-00552</t>
  </si>
  <si>
    <t>CUST-02765</t>
  </si>
  <si>
    <t>CUST-04989</t>
  </si>
  <si>
    <t>CUST-02038</t>
  </si>
  <si>
    <t>CUST-00400</t>
  </si>
  <si>
    <t>CUST-04236</t>
  </si>
  <si>
    <t>CUST-02172</t>
  </si>
  <si>
    <t>CUST-02943</t>
  </si>
  <si>
    <t>CUST-02631</t>
  </si>
  <si>
    <t>CUST-04765</t>
  </si>
  <si>
    <t>CUST-01265</t>
  </si>
  <si>
    <t>CUST-04001</t>
  </si>
  <si>
    <t>CUST-01925</t>
  </si>
  <si>
    <t>CUST-04770</t>
  </si>
  <si>
    <t>CUST-00297</t>
  </si>
  <si>
    <t>CUST-03655</t>
  </si>
  <si>
    <t>CUST-02909</t>
  </si>
  <si>
    <t>CUST-04352</t>
  </si>
  <si>
    <t>CUST-01223</t>
  </si>
  <si>
    <t>CUST-03176</t>
  </si>
  <si>
    <t>CUST-00857</t>
  </si>
  <si>
    <t>CUST-02982</t>
  </si>
  <si>
    <t>CUST-02736</t>
  </si>
  <si>
    <t>CUST-01731</t>
  </si>
  <si>
    <t>CUST-04675</t>
  </si>
  <si>
    <t>CUST-01653</t>
  </si>
  <si>
    <t>CUST-03466</t>
  </si>
  <si>
    <t>CUST-01151</t>
  </si>
  <si>
    <t>CUST-00838</t>
  </si>
  <si>
    <t>CUST-00893</t>
  </si>
  <si>
    <t>CUST-04263</t>
  </si>
  <si>
    <t>CUST-03195</t>
  </si>
  <si>
    <t>CUST-04624</t>
  </si>
  <si>
    <t>CUST-03821</t>
  </si>
  <si>
    <t>CUST-03292</t>
  </si>
  <si>
    <t>CUST-01655</t>
  </si>
  <si>
    <t>CUST-01545</t>
  </si>
  <si>
    <t>CUST-01572</t>
  </si>
  <si>
    <t>CUST-03463</t>
  </si>
  <si>
    <t>CUST-00541</t>
  </si>
  <si>
    <t>CUST-02195</t>
  </si>
  <si>
    <t>CUST-01337</t>
  </si>
  <si>
    <t>CUST-02173</t>
  </si>
  <si>
    <t>CUST-00889</t>
  </si>
  <si>
    <t>CUST-02030</t>
  </si>
  <si>
    <t>CUST-04896</t>
  </si>
  <si>
    <t>CUST-00460</t>
  </si>
  <si>
    <t>CUST-02215</t>
  </si>
  <si>
    <t>CUST-03412</t>
  </si>
  <si>
    <t>CUST-00662</t>
  </si>
  <si>
    <t>CUST-01463</t>
  </si>
  <si>
    <t>CUST-02114</t>
  </si>
  <si>
    <t>CUST-02353</t>
  </si>
  <si>
    <t>CUST-04532</t>
  </si>
  <si>
    <t>CUST-00701</t>
  </si>
  <si>
    <t>CUST-01349</t>
  </si>
  <si>
    <t>CUST-01962</t>
  </si>
  <si>
    <t>CUST-02202</t>
  </si>
  <si>
    <t>CUST-03214</t>
  </si>
  <si>
    <t>CUST-03878</t>
  </si>
  <si>
    <t>CUST-00815</t>
  </si>
  <si>
    <t>CUST-00823</t>
  </si>
  <si>
    <t>CUST-04260</t>
  </si>
  <si>
    <t>CUST-04376</t>
  </si>
  <si>
    <t>CUST-01533</t>
  </si>
  <si>
    <t>CUST-02685</t>
  </si>
  <si>
    <t>CUST-02679</t>
  </si>
  <si>
    <t>CUST-04057</t>
  </si>
  <si>
    <t>CUST-03160</t>
  </si>
  <si>
    <t>CUST-03092</t>
  </si>
  <si>
    <t>CUST-03239</t>
  </si>
  <si>
    <t>CUST-03649</t>
  </si>
  <si>
    <t>CUST-01792</t>
  </si>
  <si>
    <t>CUST-01216</t>
  </si>
  <si>
    <t>CUST-03521</t>
  </si>
  <si>
    <t>CUST-01061</t>
  </si>
  <si>
    <t>CUST-01829</t>
  </si>
  <si>
    <t>CUST-02611</t>
  </si>
  <si>
    <t>CUST-02471</t>
  </si>
  <si>
    <t>CUST-03434</t>
  </si>
  <si>
    <t>CUST-04147</t>
  </si>
  <si>
    <t>CUST-03569</t>
  </si>
  <si>
    <t>CUST-04953</t>
  </si>
  <si>
    <t>CUST-04098</t>
  </si>
  <si>
    <t>CUST-00846</t>
  </si>
  <si>
    <t>CUST-04378</t>
  </si>
  <si>
    <t>CUST-04656</t>
  </si>
  <si>
    <t>CUST-01142</t>
  </si>
  <si>
    <t>CUST-00180</t>
  </si>
  <si>
    <t>CUST-00665</t>
  </si>
  <si>
    <t>CUST-02681</t>
  </si>
  <si>
    <t>CUST-02537</t>
  </si>
  <si>
    <t>CUST-01942</t>
  </si>
  <si>
    <t>CUST-03218</t>
  </si>
  <si>
    <t>CUST-00236</t>
  </si>
  <si>
    <t>CUST-04055</t>
  </si>
  <si>
    <t>CUST-02646</t>
  </si>
  <si>
    <t xml:space="preserve">Chandigarh </t>
  </si>
  <si>
    <t>CUST-00605</t>
  </si>
  <si>
    <t>CUST-00066</t>
  </si>
  <si>
    <t>CUST-02626</t>
  </si>
  <si>
    <t>CUST-02130</t>
  </si>
  <si>
    <t>CUST-02313</t>
  </si>
  <si>
    <t>CUST-01516</t>
  </si>
  <si>
    <t>CUST-02078</t>
  </si>
  <si>
    <t>CUST-00006</t>
  </si>
  <si>
    <t>CUST-04857</t>
  </si>
  <si>
    <t>CUST-02132</t>
  </si>
  <si>
    <t>CUST-04908</t>
  </si>
  <si>
    <t>CUST-03769</t>
  </si>
  <si>
    <t>CUST-03657</t>
  </si>
  <si>
    <t>CUST-04438</t>
  </si>
  <si>
    <t>CUST-00429</t>
  </si>
  <si>
    <t>CUST-03311</t>
  </si>
  <si>
    <t>CUST-00473</t>
  </si>
  <si>
    <t>CUST-04140</t>
  </si>
  <si>
    <t>CUST-00362</t>
  </si>
  <si>
    <t>CUST-04133</t>
  </si>
  <si>
    <t>CUST-03251</t>
  </si>
  <si>
    <t>CUST-00268</t>
  </si>
  <si>
    <t>CUST-00437</t>
  </si>
  <si>
    <t>CUST-00302</t>
  </si>
  <si>
    <t>CUST-01425</t>
  </si>
  <si>
    <t>CUST-02560</t>
  </si>
  <si>
    <t>CUST-02117</t>
  </si>
  <si>
    <t>CUST-02229</t>
  </si>
  <si>
    <t>CUST-01178</t>
  </si>
  <si>
    <t>CUST-02806</t>
  </si>
  <si>
    <t>CUST-00157</t>
  </si>
  <si>
    <t>CUST-03263</t>
  </si>
  <si>
    <t>CUST-02502</t>
  </si>
  <si>
    <t>CUST-04561</t>
  </si>
  <si>
    <t>CUST-04543</t>
  </si>
  <si>
    <t>CUST-00411</t>
  </si>
  <si>
    <t>CUST-00975</t>
  </si>
  <si>
    <t>CUST-00981</t>
  </si>
  <si>
    <t>CUST-01608</t>
  </si>
  <si>
    <t>CUST-01983</t>
  </si>
  <si>
    <t>CUST-02913</t>
  </si>
  <si>
    <t>CUST-02152</t>
  </si>
  <si>
    <t>CUST-04767</t>
  </si>
  <si>
    <t>CUST-03548</t>
  </si>
  <si>
    <t>CUST-04108</t>
  </si>
  <si>
    <t>CUST-00413</t>
  </si>
  <si>
    <t>CUST-00653</t>
  </si>
  <si>
    <t>CUST-03349</t>
  </si>
  <si>
    <t>CUST-00341</t>
  </si>
  <si>
    <t>CUST-01688</t>
  </si>
  <si>
    <t>CUST-02899</t>
  </si>
  <si>
    <t>CUST-04863</t>
  </si>
  <si>
    <t>CUST-00540</t>
  </si>
  <si>
    <t>CUST-03688</t>
  </si>
  <si>
    <t>CUST-00426</t>
  </si>
  <si>
    <t>CUST-00017</t>
  </si>
  <si>
    <t>CUST-01194</t>
  </si>
  <si>
    <t>CUST-00444</t>
  </si>
  <si>
    <t>CUST-02985</t>
  </si>
  <si>
    <t>CUST-03951</t>
  </si>
  <si>
    <t>CUST-01683</t>
  </si>
  <si>
    <t>CUST-00754</t>
  </si>
  <si>
    <t>CUST-03391</t>
  </si>
  <si>
    <t>CUST-03626</t>
  </si>
  <si>
    <t>CUST-03457</t>
  </si>
  <si>
    <t>CUST-02268</t>
  </si>
  <si>
    <t>CUST-03407</t>
  </si>
  <si>
    <t>CUST-04932</t>
  </si>
  <si>
    <t>CUST-04843</t>
  </si>
  <si>
    <t>CUST-02319</t>
  </si>
  <si>
    <t>CUST-01836</t>
  </si>
  <si>
    <t>CUST-04188</t>
  </si>
  <si>
    <t>CUST-03639</t>
  </si>
  <si>
    <t>CUST-01673</t>
  </si>
  <si>
    <t>CUST-00587</t>
  </si>
  <si>
    <t>CUST-00363</t>
  </si>
  <si>
    <t>CUST-04030</t>
  </si>
  <si>
    <t>CUST-03334</t>
  </si>
  <si>
    <t>CUST-04913</t>
  </si>
  <si>
    <t>CUST-03816</t>
  </si>
  <si>
    <t>CUST-02459</t>
  </si>
  <si>
    <t>CUST-03196</t>
  </si>
  <si>
    <t>CUST-01001</t>
  </si>
  <si>
    <t>CUST-01321</t>
  </si>
  <si>
    <t>CUST-02282</t>
  </si>
  <si>
    <t>CUST-01076</t>
  </si>
  <si>
    <t>CUST-01412</t>
  </si>
  <si>
    <t>CUST-00213</t>
  </si>
  <si>
    <t>CUST-00132</t>
  </si>
  <si>
    <t>CUST-02548</t>
  </si>
  <si>
    <t>CUST-01780</t>
  </si>
  <si>
    <t>CUST-02378</t>
  </si>
  <si>
    <t>CUST-03233</t>
  </si>
  <si>
    <t>CUST-01786</t>
  </si>
  <si>
    <t>CUST-01563</t>
  </si>
  <si>
    <t>CUST-01157</t>
  </si>
  <si>
    <t>CUST-03484</t>
  </si>
  <si>
    <t>CUST-00192</t>
  </si>
  <si>
    <t>CUST-04033</t>
  </si>
  <si>
    <t>CUST-04546</t>
  </si>
  <si>
    <t>CUST-00080</t>
  </si>
  <si>
    <t>CUST-04671</t>
  </si>
  <si>
    <t>CUST-00559</t>
  </si>
  <si>
    <t>CUST-03203</t>
  </si>
  <si>
    <t>CUST-04517</t>
  </si>
  <si>
    <t>CUST-02227</t>
  </si>
  <si>
    <t>CUST-01318</t>
  </si>
  <si>
    <t>CUST-03323</t>
  </si>
  <si>
    <t>CUST-03278</t>
  </si>
  <si>
    <t>CUST-04527</t>
  </si>
  <si>
    <t>CUST-04826</t>
  </si>
  <si>
    <t>CUST-01904</t>
  </si>
  <si>
    <t>CUST-01525</t>
  </si>
  <si>
    <t>CUST-02885</t>
  </si>
  <si>
    <t>CUST-03161</t>
  </si>
  <si>
    <t>CUST-02771</t>
  </si>
  <si>
    <t>CUST-02352</t>
  </si>
  <si>
    <t>CUST-03177</t>
  </si>
  <si>
    <t>CUST-04877</t>
  </si>
  <si>
    <t>CUST-03257</t>
  </si>
  <si>
    <t>CUST-01987</t>
  </si>
  <si>
    <t>CUST-04182</t>
  </si>
  <si>
    <t>CUST-00392</t>
  </si>
  <si>
    <t>CUST-00973</t>
  </si>
  <si>
    <t>CUST-00657</t>
  </si>
  <si>
    <t>CUST-00084</t>
  </si>
  <si>
    <t>CUST-01575</t>
  </si>
  <si>
    <t>CUST-03669</t>
  </si>
  <si>
    <t>CUST-04264</t>
  </si>
  <si>
    <t>CUST-00074</t>
  </si>
  <si>
    <t>CUST-04528</t>
  </si>
  <si>
    <t>CUST-02063</t>
  </si>
  <si>
    <t>CUST-00083</t>
  </si>
  <si>
    <t>CUST-03329</t>
  </si>
  <si>
    <t>CUST-00976</t>
  </si>
  <si>
    <t>CUST-02201</t>
  </si>
  <si>
    <t>CUST-03287</t>
  </si>
  <si>
    <t>CUST-02523</t>
  </si>
  <si>
    <t>CUST-01716</t>
  </si>
  <si>
    <t>CUST-01511</t>
  </si>
  <si>
    <t>CUST-04167</t>
  </si>
  <si>
    <t>CUST-00964</t>
  </si>
  <si>
    <t>CUST-02112</t>
  </si>
  <si>
    <t>CUST-04771</t>
  </si>
  <si>
    <t>CUST-00574</t>
  </si>
  <si>
    <t>CUST-00447</t>
  </si>
  <si>
    <t>CUST-04851</t>
  </si>
  <si>
    <t>CUST-03227</t>
  </si>
  <si>
    <t>CUST-03687</t>
  </si>
  <si>
    <t>CUST-03974</t>
  </si>
  <si>
    <t>CUST-02926</t>
  </si>
  <si>
    <t>CUST-03237</t>
  </si>
  <si>
    <t>CUST-00417</t>
  </si>
  <si>
    <t>CUST-02115</t>
  </si>
  <si>
    <t>CUST-01761</t>
  </si>
  <si>
    <t>CUST-01631</t>
  </si>
  <si>
    <t>CUST-00891</t>
  </si>
  <si>
    <t>CUST-04513</t>
  </si>
  <si>
    <t>CUST-01513</t>
  </si>
  <si>
    <t>CUST-04162</t>
  </si>
  <si>
    <t>CUST-00283</t>
  </si>
  <si>
    <t>CUST-03948</t>
  </si>
  <si>
    <t>CUST-00544</t>
  </si>
  <si>
    <t>CUST-02062</t>
  </si>
  <si>
    <t>CUST-02585</t>
  </si>
  <si>
    <t>CUST-03353</t>
  </si>
  <si>
    <t>CUST-04988</t>
  </si>
  <si>
    <t>CUST-02799</t>
  </si>
  <si>
    <t>CUST-04516</t>
  </si>
  <si>
    <t>CUST-01518</t>
  </si>
  <si>
    <t>CUST-02652</t>
  </si>
  <si>
    <t>CUST-00224</t>
  </si>
  <si>
    <t>CUST-03705</t>
  </si>
  <si>
    <t>CUST-03101</t>
  </si>
  <si>
    <t>CUST-02095</t>
  </si>
  <si>
    <t>CUST-01886</t>
  </si>
  <si>
    <t>CUST-01943</t>
  </si>
  <si>
    <t>CUST-00441</t>
  </si>
  <si>
    <t>CUST-02598</t>
  </si>
  <si>
    <t>CUST-04196</t>
  </si>
  <si>
    <t>CUST-02058</t>
  </si>
  <si>
    <t>CUST-04275</t>
  </si>
  <si>
    <t>CUST-02133</t>
  </si>
  <si>
    <t>CUST-04829</t>
  </si>
  <si>
    <t>CUST-01781</t>
  </si>
  <si>
    <t>CUST-04325</t>
  </si>
  <si>
    <t>CUST-04432</t>
  </si>
  <si>
    <t>CUST-02963</t>
  </si>
  <si>
    <t>CUST-04056</t>
  </si>
  <si>
    <t>CUST-02668</t>
  </si>
  <si>
    <t>CUST-04912</t>
  </si>
  <si>
    <t>CUST-02187</t>
  </si>
  <si>
    <t>CUST-00764</t>
  </si>
  <si>
    <t>CUST-00336</t>
  </si>
  <si>
    <t>CUST-02716</t>
  </si>
  <si>
    <t>CUST-03830</t>
  </si>
  <si>
    <t>CUST-03410</t>
  </si>
  <si>
    <t>CUST-00593</t>
  </si>
  <si>
    <t>CUST-01801</t>
  </si>
  <si>
    <t>CUST-03382</t>
  </si>
  <si>
    <t>CUST-04044</t>
  </si>
  <si>
    <t>CUST-03110</t>
  </si>
  <si>
    <t>CUST-00370</t>
  </si>
  <si>
    <t>CUST-04830</t>
  </si>
  <si>
    <t>CUST-02812</t>
  </si>
  <si>
    <t>CUST-02589</t>
  </si>
  <si>
    <t>CUST-01640</t>
  </si>
  <si>
    <t>CUST-00860</t>
  </si>
  <si>
    <t>CUST-04227</t>
  </si>
  <si>
    <t>CUST-01503</t>
  </si>
  <si>
    <t>CUST-01672</t>
  </si>
  <si>
    <t>CUST-01176</t>
  </si>
  <si>
    <t>CUST-01649</t>
  </si>
  <si>
    <t>CUST-03606</t>
  </si>
  <si>
    <t>CUST-03920</t>
  </si>
  <si>
    <t>CUST-03170</t>
  </si>
  <si>
    <t>CUST-04919</t>
  </si>
  <si>
    <t>CUST-03451</t>
  </si>
  <si>
    <t>CUST-03856</t>
  </si>
  <si>
    <t>CUST-04496</t>
  </si>
  <si>
    <t>CUST-04533</t>
  </si>
  <si>
    <t>CUST-00320</t>
  </si>
  <si>
    <t>CUST-02564</t>
  </si>
  <si>
    <t>CUST-04618</t>
  </si>
  <si>
    <t>CUST-02640</t>
  </si>
  <si>
    <t>CUST-03313</t>
  </si>
  <si>
    <t>CUST-04061</t>
  </si>
  <si>
    <t>CUST-00136</t>
  </si>
  <si>
    <t>CUST-04220</t>
  </si>
  <si>
    <t>CUST-01651</t>
  </si>
  <si>
    <t>CUST-03397</t>
  </si>
  <si>
    <t>CUST-04173</t>
  </si>
  <si>
    <t>CUST-00356</t>
  </si>
  <si>
    <t>CUST-03359</t>
  </si>
  <si>
    <t>CUST-01077</t>
  </si>
  <si>
    <t>CUST-04278</t>
  </si>
  <si>
    <t>CUST-04929</t>
  </si>
  <si>
    <t>CUST-02110</t>
  </si>
  <si>
    <t>CUST-03351</t>
  </si>
  <si>
    <t>CUST-04003</t>
  </si>
  <si>
    <t>CUST-03943</t>
  </si>
  <si>
    <t>CUST-02944</t>
  </si>
  <si>
    <t>CUST-04732</t>
  </si>
  <si>
    <t>CUST-01898</t>
  </si>
  <si>
    <t>CUST-04634</t>
  </si>
  <si>
    <t>CUST-02833</t>
  </si>
  <si>
    <t>CUST-02973</t>
  </si>
  <si>
    <t>CUST-03690</t>
  </si>
  <si>
    <t>CUST-02937</t>
  </si>
  <si>
    <t>CUST-00330</t>
  </si>
  <si>
    <t>CUST-00824</t>
  </si>
  <si>
    <t>CUST-04343</t>
  </si>
  <si>
    <t>CUST-00065</t>
  </si>
  <si>
    <t>CUST-00773</t>
  </si>
  <si>
    <t>CUST-03001</t>
  </si>
  <si>
    <t>CUST-00366</t>
  </si>
  <si>
    <t>CUST-03813</t>
  </si>
  <si>
    <t>CUST-01108</t>
  </si>
  <si>
    <t>CUST-04340</t>
  </si>
  <si>
    <t>CUST-04808</t>
  </si>
  <si>
    <t>CUST-03219</t>
  </si>
  <si>
    <t>CUST-03065</t>
  </si>
  <si>
    <t>CUST-02296</t>
  </si>
  <si>
    <t>CUST-00670</t>
  </si>
  <si>
    <t>CUST-02824</t>
  </si>
  <si>
    <t>CUST-02017</t>
  </si>
  <si>
    <t>CUST-01956</t>
  </si>
  <si>
    <t>CUST-03854</t>
  </si>
  <si>
    <t>CUST-02484</t>
  </si>
  <si>
    <t>CUST-00401</t>
  </si>
  <si>
    <t>CUST-03223</t>
  </si>
  <si>
    <t>CUST-00614</t>
  </si>
  <si>
    <t>CUST-03276</t>
  </si>
  <si>
    <t>CUST-03808</t>
  </si>
  <si>
    <t>CUST-03516</t>
  </si>
  <si>
    <t>CUST-03173</t>
  </si>
  <si>
    <t>CUST-01818</t>
  </si>
  <si>
    <t>CUST-00505</t>
  </si>
  <si>
    <t>CUST-00228</t>
  </si>
  <si>
    <t>CUST-01756</t>
  </si>
  <si>
    <t>CUST-00246</t>
  </si>
  <si>
    <t>CUST-01636</t>
  </si>
  <si>
    <t>CUST-03812</t>
  </si>
  <si>
    <t>CUST-02003</t>
  </si>
  <si>
    <t>CUST-00375</t>
  </si>
  <si>
    <t>CUST-00120</t>
  </si>
  <si>
    <t>CUST-00041</t>
  </si>
  <si>
    <t>CUST-03980</t>
  </si>
  <si>
    <t>CUST-00664</t>
  </si>
  <si>
    <t>CUST-02734</t>
  </si>
  <si>
    <t>CUST-00647</t>
  </si>
  <si>
    <t>CUST-02579</t>
  </si>
  <si>
    <t>CUST-01436</t>
  </si>
  <si>
    <t>CUST-02665</t>
  </si>
  <si>
    <t>CUST-02808</t>
  </si>
  <si>
    <t>CUST-02066</t>
  </si>
  <si>
    <t>CUST-00756</t>
  </si>
  <si>
    <t>CUST-00555</t>
  </si>
  <si>
    <t>CUST-02343</t>
  </si>
  <si>
    <t>CUST-04184</t>
  </si>
  <si>
    <t>CUST-03952</t>
  </si>
  <si>
    <t>CUST-04405</t>
  </si>
  <si>
    <t>CUST-03806</t>
  </si>
  <si>
    <t>CUST-00803</t>
  </si>
  <si>
    <t>CUST-01388</t>
  </si>
  <si>
    <t>CUST-02555</t>
  </si>
  <si>
    <t>CUST-03880</t>
  </si>
  <si>
    <t>CUST-02037</t>
  </si>
  <si>
    <t>CUST-03423</t>
  </si>
  <si>
    <t>CUST-04471</t>
  </si>
  <si>
    <t>CUST-01819</t>
  </si>
  <si>
    <t>CUST-00379</t>
  </si>
  <si>
    <t>CUST-00794</t>
  </si>
  <si>
    <t>CUST-00606</t>
  </si>
  <si>
    <t>CUST-01959</t>
  </si>
  <si>
    <t>CUST-01515</t>
  </si>
  <si>
    <t>CUST-00290</t>
  </si>
  <si>
    <t>CUST-01272</t>
  </si>
  <si>
    <t>CUST-02615</t>
  </si>
  <si>
    <t>CUST-03754</t>
  </si>
  <si>
    <t>CUST-04679</t>
  </si>
  <si>
    <t>CUST-03182</t>
  </si>
  <si>
    <t>CUST-04701</t>
  </si>
  <si>
    <t>CUST-00298</t>
  </si>
  <si>
    <t>CUST-01918</t>
  </si>
  <si>
    <t>CUST-03706</t>
  </si>
  <si>
    <t>CUST-01320</t>
  </si>
  <si>
    <t>CUST-01180</t>
  </si>
  <si>
    <t>CUST-03433</t>
  </si>
  <si>
    <t>CUST-00704</t>
  </si>
  <si>
    <t>CUST-01635</t>
  </si>
  <si>
    <t>CUST-02849</t>
  </si>
  <si>
    <t>CUST-03823</t>
  </si>
  <si>
    <t>CUST-01550</t>
  </si>
  <si>
    <t>CUST-02678</t>
  </si>
  <si>
    <t>CUST-03713</t>
  </si>
  <si>
    <t>CUST-00483</t>
  </si>
  <si>
    <t>CUST-02718</t>
  </si>
  <si>
    <t>CUST-04469</t>
  </si>
  <si>
    <t>CUST-03671</t>
  </si>
  <si>
    <t>CUST-04720</t>
  </si>
  <si>
    <t>CUST-03597</t>
  </si>
  <si>
    <t>CUST-01008</t>
  </si>
  <si>
    <t>CUST-02603</t>
  </si>
  <si>
    <t>CUST-02670</t>
  </si>
  <si>
    <t>CUST-00911</t>
  </si>
  <si>
    <t>CUST-03312</t>
  </si>
  <si>
    <t>CUST-02686</t>
  </si>
  <si>
    <t>CUST-04413</t>
  </si>
  <si>
    <t>CUST-02050</t>
  </si>
  <si>
    <t>CUST-03875</t>
  </si>
  <si>
    <t>CUST-01256</t>
  </si>
  <si>
    <t>CUST-02974</t>
  </si>
  <si>
    <t>CUST-04510</t>
  </si>
  <si>
    <t>CUST-00225</t>
  </si>
  <si>
    <t>CUST-01368</t>
  </si>
  <si>
    <t>CUST-04418</t>
  </si>
  <si>
    <t>CUST-03636</t>
  </si>
  <si>
    <t>CUST-03266</t>
  </si>
  <si>
    <t>CUST-01854</t>
  </si>
  <si>
    <t>CUST-01284</t>
  </si>
  <si>
    <t>CUST-01931</t>
  </si>
  <si>
    <t>CUST-03221</t>
  </si>
  <si>
    <t>CUST-02545</t>
  </si>
  <si>
    <t>CUST-00082</t>
  </si>
  <si>
    <t>CUST-02605</t>
  </si>
  <si>
    <t>CUST-03794</t>
  </si>
  <si>
    <t>CUST-01674</t>
  </si>
  <si>
    <t>CUST-04793</t>
  </si>
  <si>
    <t>CUST-02957</t>
  </si>
  <si>
    <t>CUST-00107</t>
  </si>
  <si>
    <t>CUST-03964</t>
  </si>
  <si>
    <t>CUST-04587</t>
  </si>
  <si>
    <t>CUST-03557</t>
  </si>
  <si>
    <t>CUST-02474</t>
  </si>
  <si>
    <t>CUST-03124</t>
  </si>
  <si>
    <t>CUST-02250</t>
  </si>
  <si>
    <t>CUST-00360</t>
  </si>
  <si>
    <t>CUST-02444</t>
  </si>
  <si>
    <t>CUST-00170</t>
  </si>
  <si>
    <t>CUST-04051</t>
  </si>
  <si>
    <t>CUST-01927</t>
  </si>
  <si>
    <t>CUST-01224</t>
  </si>
  <si>
    <t>CUST-03825</t>
  </si>
  <si>
    <t>CUST-04204</t>
  </si>
  <si>
    <t>CUST-02266</t>
  </si>
  <si>
    <t>CUST-01860</t>
  </si>
  <si>
    <t>CUST-01193</t>
  </si>
  <si>
    <t>CUST-04713</t>
  </si>
  <si>
    <t>CUST-02512</t>
  </si>
  <si>
    <t>CUST-04866</t>
  </si>
  <si>
    <t>CUST-04304</t>
  </si>
  <si>
    <t>CUST-00867</t>
  </si>
  <si>
    <t>CUST-04642</t>
  </si>
  <si>
    <t>CUST-02923</t>
  </si>
  <si>
    <t>CUST-00342</t>
  </si>
  <si>
    <t>CUST-01144</t>
  </si>
  <si>
    <t>CUST-03568</t>
  </si>
  <si>
    <t>CUST-02244</t>
  </si>
  <si>
    <t>CUST-03654</t>
  </si>
  <si>
    <t>CUST-00291</t>
  </si>
  <si>
    <t>CUST-04110</t>
  </si>
  <si>
    <t>CUST-04102</t>
  </si>
  <si>
    <t>CUST-03765</t>
  </si>
  <si>
    <t>CUST-04990</t>
  </si>
  <si>
    <t>CUST-02077</t>
  </si>
  <si>
    <t>CUST-04018</t>
  </si>
  <si>
    <t>CUST-02795</t>
  </si>
  <si>
    <t>CUST-00601</t>
  </si>
  <si>
    <t>CUST-03648</t>
  </si>
  <si>
    <t>CUST-02623</t>
  </si>
  <si>
    <t>CUST-01332</t>
  </si>
  <si>
    <t>CUST-00394</t>
  </si>
  <si>
    <t>CUST-03729</t>
  </si>
  <si>
    <t>CUST-00766</t>
  </si>
  <si>
    <t>CUST-02680</t>
  </si>
  <si>
    <t>CUST-04495</t>
  </si>
  <si>
    <t>CUST-00689</t>
  </si>
  <si>
    <t>CUST-02960</t>
  </si>
  <si>
    <t>CUST-02158</t>
  </si>
  <si>
    <t>CUST-01403</t>
  </si>
  <si>
    <t>CUST-02920</t>
  </si>
  <si>
    <t>CUST-02161</t>
  </si>
  <si>
    <t>CUST-03265</t>
  </si>
  <si>
    <t>CUST-04586</t>
  </si>
  <si>
    <t>CUST-00205</t>
  </si>
  <si>
    <t>CUST-02349</t>
  </si>
  <si>
    <t>CUST-02721</t>
  </si>
  <si>
    <t>CUST-04966</t>
  </si>
  <si>
    <t>CUST-04289</t>
  </si>
  <si>
    <t>CUST-00700</t>
  </si>
  <si>
    <t>CUST-03540</t>
  </si>
  <si>
    <t>CUST-00887</t>
  </si>
  <si>
    <t>CUST-01874</t>
  </si>
  <si>
    <t>CUST-01723</t>
  </si>
  <si>
    <t>CUST-01480</t>
  </si>
  <si>
    <t>CUST-02556</t>
  </si>
  <si>
    <t>CUST-02991</t>
  </si>
  <si>
    <t>CUST-01952</t>
  </si>
  <si>
    <t>CUST-01338</t>
  </si>
  <si>
    <t>CUST-04380</t>
  </si>
  <si>
    <t>CUST-01612</t>
  </si>
  <si>
    <t>CUST-01481</t>
  </si>
  <si>
    <t>CUST-04941</t>
  </si>
  <si>
    <t>CUST-04569</t>
  </si>
  <si>
    <t>CUST-03790</t>
  </si>
  <si>
    <t>CUST-00013</t>
  </si>
  <si>
    <t>CUST-02580</t>
  </si>
  <si>
    <t>CUST-03753</t>
  </si>
  <si>
    <t>CUST-01905</t>
  </si>
  <si>
    <t>CUST-04574</t>
  </si>
  <si>
    <t>CUST-02177</t>
  </si>
  <si>
    <t>CUST-01553</t>
  </si>
  <si>
    <t>CUST-03599</t>
  </si>
  <si>
    <t>CUST-04197</t>
  </si>
  <si>
    <t>CUST-00852</t>
  </si>
  <si>
    <t>CUST-01184</t>
  </si>
  <si>
    <t>CUST-03477</t>
  </si>
  <si>
    <t>CUST-01389</t>
  </si>
  <si>
    <t>CUST-00907</t>
  </si>
  <si>
    <t>CUST-03911</t>
  </si>
  <si>
    <t>CUST-00569</t>
  </si>
  <si>
    <t>CUST-04735</t>
  </si>
  <si>
    <t>CUST-03789</t>
  </si>
  <si>
    <t>CUST-02491</t>
  </si>
  <si>
    <t>CUST-03040</t>
  </si>
  <si>
    <t>CUST-02786</t>
  </si>
  <si>
    <t>CUST-04898</t>
  </si>
  <si>
    <t>CUST-02939</t>
  </si>
  <si>
    <t>CUST-02270</t>
  </si>
  <si>
    <t>CUST-01894</t>
  </si>
  <si>
    <t>CUST-03138</t>
  </si>
  <si>
    <t>CUST-03479</t>
  </si>
  <si>
    <t>CUST-04402</t>
  </si>
  <si>
    <t>CUST-00489</t>
  </si>
  <si>
    <t>CUST-00258</t>
  </si>
  <si>
    <t>CUST-00745</t>
  </si>
  <si>
    <t>CUST-00433</t>
  </si>
  <si>
    <t>CUST-00688</t>
  </si>
  <si>
    <t>CUST-03737</t>
  </si>
  <si>
    <t>CUST-03370</t>
  </si>
  <si>
    <t>CUST-02198</t>
  </si>
  <si>
    <t>CUST-03505</t>
  </si>
  <si>
    <t>CUST-02757</t>
  </si>
  <si>
    <t>CUST-04756</t>
  </si>
  <si>
    <t>CUST-03467</t>
  </si>
  <si>
    <t>CUST-02347</t>
  </si>
  <si>
    <t>CUST-01775</t>
  </si>
  <si>
    <t>CUST-03871</t>
  </si>
  <si>
    <t>CUST-04312</t>
  </si>
  <si>
    <t>CUST-01398</t>
  </si>
  <si>
    <t>CUST-02146</t>
  </si>
  <si>
    <t>CUST-02519</t>
  </si>
  <si>
    <t>CUST-00508</t>
  </si>
  <si>
    <t>CUST-00765</t>
  </si>
  <si>
    <t>CUST-03269</t>
  </si>
  <si>
    <t>CUST-04244</t>
  </si>
  <si>
    <t>CUST-01771</t>
  </si>
  <si>
    <t>CUST-04596</t>
  </si>
  <si>
    <t>CUST-02735</t>
  </si>
  <si>
    <t>CUST-00579</t>
  </si>
  <si>
    <t>CUST-01610</t>
  </si>
  <si>
    <t>CUST-03591</t>
  </si>
  <si>
    <t>CUST-02080</t>
  </si>
  <si>
    <t>CUST-04240</t>
  </si>
  <si>
    <t>CUST-04228</t>
  </si>
  <si>
    <t>CUST-03703</t>
  </si>
  <si>
    <t>CUST-01799</t>
  </si>
  <si>
    <t>CUST-04607</t>
  </si>
  <si>
    <t>CUST-04813</t>
  </si>
  <si>
    <t>CUST-01289</t>
  </si>
  <si>
    <t>CUST-00240</t>
  </si>
  <si>
    <t>CUST-04138</t>
  </si>
  <si>
    <t>CUST-01746</t>
  </si>
  <si>
    <t>CUST-04996</t>
  </si>
  <si>
    <t>CUST-01600</t>
  </si>
  <si>
    <t>CUST-04425</t>
  </si>
  <si>
    <t>CUST-02528</t>
  </si>
  <si>
    <t>CUST-03137</t>
  </si>
  <si>
    <t>CUST-01779</t>
  </si>
  <si>
    <t>CUST-02573</t>
  </si>
  <si>
    <t>CUST-00904</t>
  </si>
  <si>
    <t>CUST-01449</t>
  </si>
  <si>
    <t>CUST-01870</t>
  </si>
  <si>
    <t>CUST-01560</t>
  </si>
  <si>
    <t>CUST-00556</t>
  </si>
  <si>
    <t>CUST-01312</t>
  </si>
  <si>
    <t>CUST-00201</t>
  </si>
  <si>
    <t>CUST-00804</t>
  </si>
  <si>
    <t>CUST-02827</t>
  </si>
  <si>
    <t>CUST-04519</t>
  </si>
  <si>
    <t>CUST-02541</t>
  </si>
  <si>
    <t>CUST-02749</t>
  </si>
  <si>
    <t>CUST-02527</t>
  </si>
  <si>
    <t>CUST-00344</t>
  </si>
  <si>
    <t>CUST-01331</t>
  </si>
  <si>
    <t>CUST-03240</t>
  </si>
  <si>
    <t>CUST-04449</t>
  </si>
  <si>
    <t>CUST-02919</t>
  </si>
  <si>
    <t>CUST-02981</t>
  </si>
  <si>
    <t>CUST-03992</t>
  </si>
  <si>
    <t>CUST-03268</t>
  </si>
  <si>
    <t>CUST-03293</t>
  </si>
  <si>
    <t>CUST-01941</t>
  </si>
  <si>
    <t>CUST-03580</t>
  </si>
  <si>
    <t>CUST-01577</t>
  </si>
  <si>
    <t>CUST-02406</t>
  </si>
  <si>
    <t>CUST-02192</t>
  </si>
  <si>
    <t>CUST-03824</t>
  </si>
  <si>
    <t>CUST-04093</t>
  </si>
  <si>
    <t>CUST-03908</t>
  </si>
  <si>
    <t>CUST-01541</t>
  </si>
  <si>
    <t>CUST-01086</t>
  </si>
  <si>
    <t>CUST-02470</t>
  </si>
  <si>
    <t>CUST-01551</t>
  </si>
  <si>
    <t>CUST-04205</t>
  </si>
  <si>
    <t>CUST-01123</t>
  </si>
  <si>
    <t>CUST-04749</t>
  </si>
  <si>
    <t>CUST-03868</t>
  </si>
  <si>
    <t>CUST-01805</t>
  </si>
  <si>
    <t>CUST-01041</t>
  </si>
  <si>
    <t>CUST-00012</t>
  </si>
  <si>
    <t>CUST-04705</t>
  </si>
  <si>
    <t>CUST-04385</t>
  </si>
  <si>
    <t>CUST-03559</t>
  </si>
  <si>
    <t>CUST-04630</t>
  </si>
  <si>
    <t>CUST-02281</t>
  </si>
  <si>
    <t>CUST-02729</t>
  </si>
  <si>
    <t>CUST-04540</t>
  </si>
  <si>
    <t>CUST-00146</t>
  </si>
  <si>
    <t>CUST-00312</t>
  </si>
  <si>
    <t>CUST-01044</t>
  </si>
  <si>
    <t>CUST-01451</t>
  </si>
  <si>
    <t>CUST-00488</t>
  </si>
  <si>
    <t>CUST-01536</t>
  </si>
  <si>
    <t>CUST-02412</t>
  </si>
  <si>
    <t>CUST-02428</t>
  </si>
  <si>
    <t>CUST-02738</t>
  </si>
  <si>
    <t>CUST-01222</t>
  </si>
  <si>
    <t>CUST-00774</t>
  </si>
  <si>
    <t>CUST-01238</t>
  </si>
  <si>
    <t>CUST-01912</t>
  </si>
  <si>
    <t>CUST-03527</t>
  </si>
  <si>
    <t>CUST-01288</t>
  </si>
  <si>
    <t>CUST-04439</t>
  </si>
  <si>
    <t>CUST-00950</t>
  </si>
  <si>
    <t>CUST-04181</t>
  </si>
  <si>
    <t>CUST-00514</t>
  </si>
  <si>
    <t>CUST-00634</t>
  </si>
  <si>
    <t>CUST-02221</t>
  </si>
  <si>
    <t>CUST-03149</t>
  </si>
  <si>
    <t>CUST-04087</t>
  </si>
  <si>
    <t>CUST-00918</t>
  </si>
  <si>
    <t>CUST-04899</t>
  </si>
  <si>
    <t>CUST-00714</t>
  </si>
  <si>
    <t>CUST-03059</t>
  </si>
  <si>
    <t>CUST-03717</t>
  </si>
  <si>
    <t>CUST-01590</t>
  </si>
  <si>
    <t>CUST-03486</t>
  </si>
  <si>
    <t>CUST-02340</t>
  </si>
  <si>
    <t>CUST-00908</t>
  </si>
  <si>
    <t>CUST-04833</t>
  </si>
  <si>
    <t>CUST-00572</t>
  </si>
  <si>
    <t>CUST-02363</t>
  </si>
  <si>
    <t>CUST-04452</t>
  </si>
  <si>
    <t>CUST-01195</t>
  </si>
  <si>
    <t>CUST-04175</t>
  </si>
  <si>
    <t>CUST-01834</t>
  </si>
  <si>
    <t>CUST-01798</t>
  </si>
  <si>
    <t>CUST-02588</t>
  </si>
  <si>
    <t>CUST-04925</t>
  </si>
  <si>
    <t>CUST-03740</t>
  </si>
  <si>
    <t>CUST-04691</t>
  </si>
  <si>
    <t>CUST-03341</t>
  </si>
  <si>
    <t>CUST-03942</t>
  </si>
  <si>
    <t>CUST-03186</t>
  </si>
  <si>
    <t>CUST-04861</t>
  </si>
  <si>
    <t>CUST-04417</t>
  </si>
  <si>
    <t>CUST-04703</t>
  </si>
  <si>
    <t>CUST-01841</t>
  </si>
  <si>
    <t>CUST-00163</t>
  </si>
  <si>
    <t>CUST-01751</t>
  </si>
  <si>
    <t>CUST-01644</t>
  </si>
  <si>
    <t>CUST-03756</t>
  </si>
  <si>
    <t>CUST-00101</t>
  </si>
  <si>
    <t>CUST-03732</t>
  </si>
  <si>
    <t>CUST-02457</t>
  </si>
  <si>
    <t>CUST-03749</t>
  </si>
  <si>
    <t>CUST-02483</t>
  </si>
  <si>
    <t>CUST-00409</t>
  </si>
  <si>
    <t>CUST-01383</t>
  </si>
  <si>
    <t>CUST-01347</t>
  </si>
  <si>
    <t>CUST-03159</t>
  </si>
  <si>
    <t>CUST-02451</t>
  </si>
  <si>
    <t>CUST-00994</t>
  </si>
  <si>
    <t>CUST-02402</t>
  </si>
  <si>
    <t>CUST-00044</t>
  </si>
  <si>
    <t>CUST-01738</t>
  </si>
  <si>
    <t>CUST-04998</t>
  </si>
  <si>
    <t>CUST-01452</t>
  </si>
  <si>
    <t>CUST-00140</t>
  </si>
  <si>
    <t>CUST-02044</t>
  </si>
  <si>
    <t>CUST-03488</t>
  </si>
  <si>
    <t>CUST-03801</t>
  </si>
  <si>
    <t>CUST-03158</t>
  </si>
  <si>
    <t>CUST-00249</t>
  </si>
  <si>
    <t>CUST-01348</t>
  </si>
  <si>
    <t>CUST-01850</t>
  </si>
  <si>
    <t>CUST-04759</t>
  </si>
  <si>
    <t>CUST-04500</t>
  </si>
  <si>
    <t>CUST-04923</t>
  </si>
  <si>
    <t>CUST-02604</t>
  </si>
  <si>
    <t>CUST-01650</t>
  </si>
  <si>
    <t>CUST-04029</t>
  </si>
  <si>
    <t>CUST-03249</t>
  </si>
  <si>
    <t>CUST-02424</t>
  </si>
  <si>
    <t>CUST-03987</t>
  </si>
  <si>
    <t>CUST-04351</t>
  </si>
  <si>
    <t>CUST-04043</t>
  </si>
  <si>
    <t>CUST-00771</t>
  </si>
  <si>
    <t>CUST-00562</t>
  </si>
  <si>
    <t>CUST-03678</t>
  </si>
  <si>
    <t>CUST-03884</t>
  </si>
  <si>
    <t>CUST-01506</t>
  </si>
  <si>
    <t>CUST-03385</t>
  </si>
  <si>
    <t>CUST-00519</t>
  </si>
  <si>
    <t>CUST-04785</t>
  </si>
  <si>
    <t>CUST-00779</t>
  </si>
  <si>
    <t>CUST-04788</t>
  </si>
  <si>
    <t>CUST-01916</t>
  </si>
  <si>
    <t>CUST-02089</t>
  </si>
  <si>
    <t>CUST-00284</t>
  </si>
  <si>
    <t>CUST-04124</t>
  </si>
  <si>
    <t>CUST-02756</t>
  </si>
  <si>
    <t>CUST-00709</t>
  </si>
  <si>
    <t>CUST-01664</t>
  </si>
  <si>
    <t>CUST-04616</t>
  </si>
  <si>
    <t>CUST-00521</t>
  </si>
  <si>
    <t>CUST-01776</t>
  </si>
  <si>
    <t>CUST-04283</t>
  </si>
  <si>
    <t>CUST-03689</t>
  </si>
  <si>
    <t>CUST-04290</t>
  </si>
  <si>
    <t>CUST-04083</t>
  </si>
  <si>
    <t>CUST-03511</t>
  </si>
  <si>
    <t>CUST-00037</t>
  </si>
  <si>
    <t>CUST-00027</t>
  </si>
  <si>
    <t>CUST-00897</t>
  </si>
  <si>
    <t>CUST-02864</t>
  </si>
  <si>
    <t>CUST-00086</t>
  </si>
  <si>
    <t>CUST-04560</t>
  </si>
  <si>
    <t>CUST-04974</t>
  </si>
  <si>
    <t>CUST-02882</t>
  </si>
  <si>
    <t>CUST-03345</t>
  </si>
  <si>
    <t>CUST-03704</t>
  </si>
  <si>
    <t>CUST-03965</t>
  </si>
  <si>
    <t>CUST-01739</t>
  </si>
  <si>
    <t>CUST-02128</t>
  </si>
  <si>
    <t>CUST-00876</t>
  </si>
  <si>
    <t>CUST-00148</t>
  </si>
  <si>
    <t>CUST-01701</t>
  </si>
  <si>
    <t>CUST-01094</t>
  </si>
  <si>
    <t>CUST-02113</t>
  </si>
  <si>
    <t>CUST-01851</t>
  </si>
  <si>
    <t>CUST-00928</t>
  </si>
  <si>
    <t>CUST-00528</t>
  </si>
  <si>
    <t>CUST-01263</t>
  </si>
  <si>
    <t>CUST-03879</t>
  </si>
  <si>
    <t>CUST-03523</t>
  </si>
  <si>
    <t>CUST-02949</t>
  </si>
  <si>
    <t>CUST-00800</t>
  </si>
  <si>
    <t>CUST-02614</t>
  </si>
  <si>
    <t>CUST-04470</t>
  </si>
  <si>
    <t>CUST-04739</t>
  </si>
  <si>
    <t>CUST-03851</t>
  </si>
  <si>
    <t>CUST-00382</t>
  </si>
  <si>
    <t>CUST-00486</t>
  </si>
  <si>
    <t>CUST-04349</t>
  </si>
  <si>
    <t>CUST-02329</t>
  </si>
  <si>
    <t>CUST-01702</t>
  </si>
  <si>
    <t>CUST-04593</t>
  </si>
  <si>
    <t>CUST-01103</t>
  </si>
  <si>
    <t>CUST-00597</t>
  </si>
  <si>
    <t>CUST-03785</t>
  </si>
  <si>
    <t>CUST-04773</t>
  </si>
  <si>
    <t>CUST-01595</t>
  </si>
  <si>
    <t>CUST-00493</t>
  </si>
  <si>
    <t>CUST-01796</t>
  </si>
  <si>
    <t>CUST-02627</t>
  </si>
  <si>
    <t>CUST-00580</t>
  </si>
  <si>
    <t>CUST-01803</t>
  </si>
  <si>
    <t>CUST-02656</t>
  </si>
  <si>
    <t>CUST-00607</t>
  </si>
  <si>
    <t>CUST-00840</t>
  </si>
  <si>
    <t>CUST-04201</t>
  </si>
  <si>
    <t>CUST-00643</t>
  </si>
  <si>
    <t>CUST-04595</t>
  </si>
  <si>
    <t>CUST-04457</t>
  </si>
  <si>
    <t>CUST-02469</t>
  </si>
  <si>
    <t>CUST-03751</t>
  </si>
  <si>
    <t>CUST-01830</t>
  </si>
  <si>
    <t>CUST-04208</t>
  </si>
  <si>
    <t>CUST-02722</t>
  </si>
  <si>
    <t>CUST-04943</t>
  </si>
  <si>
    <t>CUST-02138</t>
  </si>
  <si>
    <t>CUST-03886</t>
  </si>
  <si>
    <t>CUST-04401</t>
  </si>
  <si>
    <t>CUST-01982</t>
  </si>
  <si>
    <t>CUST-01437</t>
  </si>
  <si>
    <t>CUST-03402</t>
  </si>
  <si>
    <t>CUST-01179</t>
  </si>
  <si>
    <t>CUST-04982</t>
  </si>
  <si>
    <t>CUST-00398</t>
  </si>
  <si>
    <t>CUST-01543</t>
  </si>
  <si>
    <t>CUST-02969</t>
  </si>
  <si>
    <t>CUST-03352</t>
  </si>
  <si>
    <t>CUST-00451</t>
  </si>
  <si>
    <t>CUST-00931</t>
  </si>
  <si>
    <t>CUST-03852</t>
  </si>
  <si>
    <t>CUST-04068</t>
  </si>
  <si>
    <t>CUST-04754</t>
  </si>
  <si>
    <t>CUST-00395</t>
  </si>
  <si>
    <t>CUST-04581</t>
  </si>
  <si>
    <t>CUST-03792</t>
  </si>
  <si>
    <t>CUST-01937</t>
  </si>
  <si>
    <t>CUST-01438</t>
  </si>
  <si>
    <t>CUST-04959</t>
  </si>
  <si>
    <t>CUST-03031</t>
  </si>
  <si>
    <t>CUST-04662</t>
  </si>
  <si>
    <t>CUST-04740</t>
  </si>
  <si>
    <t>CUST-03522</t>
  </si>
  <si>
    <t>CUST-01914</t>
  </si>
  <si>
    <t>CUST-02256</t>
  </si>
  <si>
    <t>CUST-03621</t>
  </si>
  <si>
    <t>CUST-00115</t>
  </si>
  <si>
    <t>CUST-00089</t>
  </si>
  <si>
    <t>CUST-02255</t>
  </si>
  <si>
    <t>CUST-03782</t>
  </si>
  <si>
    <t>CUST-03051</t>
  </si>
  <si>
    <t>CUST-01182</t>
  </si>
  <si>
    <t>CUST-04803</t>
  </si>
  <si>
    <t>CUST-01539</t>
  </si>
  <si>
    <t>CUST-04645</t>
  </si>
  <si>
    <t>CUST-00949</t>
  </si>
  <si>
    <t>CUST-02976</t>
  </si>
  <si>
    <t>CUST-03795</t>
  </si>
  <si>
    <t>CUST-03733</t>
  </si>
  <si>
    <t>CUST-01323</t>
  </si>
  <si>
    <t>CUST-02788</t>
  </si>
  <si>
    <t>CUST-02727</t>
  </si>
  <si>
    <t>CUST-01509</t>
  </si>
  <si>
    <t>CUST-02069</t>
  </si>
  <si>
    <t>CUST-01865</t>
  </si>
  <si>
    <t>CUST-00869</t>
  </si>
  <si>
    <t>CUST-00097</t>
  </si>
  <si>
    <t>CUST-02170</t>
  </si>
  <si>
    <t>CUST-00635</t>
  </si>
  <si>
    <t>CUST-02248</t>
  </si>
  <si>
    <t>CUST-00221</t>
  </si>
  <si>
    <t>CUST-02752</t>
  </si>
  <si>
    <t>CUST-03000</t>
  </si>
  <si>
    <t>CUST-03827</t>
  </si>
  <si>
    <t>CUST-02793</t>
  </si>
  <si>
    <t>CUST-03480</t>
  </si>
  <si>
    <t>CUST-02085</t>
  </si>
  <si>
    <t>CUST-00305</t>
  </si>
  <si>
    <t>CUST-03098</t>
  </si>
  <si>
    <t>CUST-04291</t>
  </si>
  <si>
    <t>CUST-01852</t>
  </si>
  <si>
    <t>CUST-02067</t>
  </si>
  <si>
    <t>CUST-02713</t>
  </si>
  <si>
    <t>CUST-03454</t>
  </si>
  <si>
    <t>CUST-01097</t>
  </si>
  <si>
    <t>CUST-03396</t>
  </si>
  <si>
    <t>CUST-00047</t>
  </si>
  <si>
    <t>CUST-01146</t>
  </si>
  <si>
    <t>CUST-00613</t>
  </si>
  <si>
    <t>CUST-03462</t>
  </si>
  <si>
    <t>CUST-03489</t>
  </si>
  <si>
    <t>CUST-02534</t>
  </si>
  <si>
    <t>CUST-00718</t>
  </si>
  <si>
    <t>CUST-01495</t>
  </si>
  <si>
    <t>CUST-03111</t>
  </si>
  <si>
    <t>CUST-00596</t>
  </si>
  <si>
    <t>CUST-00590</t>
  </si>
  <si>
    <t>CUST-00523</t>
  </si>
  <si>
    <t>CUST-02751</t>
  </si>
  <si>
    <t>CUST-03143</t>
  </si>
  <si>
    <t>CUST-01589</t>
  </si>
  <si>
    <t>CUST-04868</t>
  </si>
  <si>
    <t>CUST-04544</t>
  </si>
  <si>
    <t>CUST-00079</t>
  </si>
  <si>
    <t>CUST-03068</t>
  </si>
  <si>
    <t>CUST-04849</t>
  </si>
  <si>
    <t>CUST-01069</t>
  </si>
  <si>
    <t>CUST-03284</t>
  </si>
  <si>
    <t>CUST-04687</t>
  </si>
  <si>
    <t>CUST-03208</t>
  </si>
  <si>
    <t>CUST-03572</t>
  </si>
  <si>
    <t>CUST-02781</t>
  </si>
  <si>
    <t>CUST-04648</t>
  </si>
  <si>
    <t>CUST-03117</t>
  </si>
  <si>
    <t>CUST-04150</t>
  </si>
  <si>
    <t>CUST-01218</t>
  </si>
  <si>
    <t>CUST-02553</t>
  </si>
  <si>
    <t>CUST-04666</t>
  </si>
  <si>
    <t>CUST-01875</t>
  </si>
  <si>
    <t>CUST-03708</t>
  </si>
  <si>
    <t>CUST-04603</t>
  </si>
  <si>
    <t>CUST-01619</t>
  </si>
  <si>
    <t>CUST-01911</t>
  </si>
  <si>
    <t>CUST-00416</t>
  </si>
  <si>
    <t>CUST-03252</t>
  </si>
  <si>
    <t>CUST-01684</t>
  </si>
  <si>
    <t>CUST-01594</t>
  </si>
  <si>
    <t>CUST-03446</t>
  </si>
  <si>
    <t>CUST-02591</t>
  </si>
  <si>
    <t>CUST-03094</t>
  </si>
  <si>
    <t>CUST-01764</t>
  </si>
  <si>
    <t>CUST-03023</t>
  </si>
  <si>
    <t>CUST-02586</t>
  </si>
  <si>
    <t>CUST-03014</t>
  </si>
  <si>
    <t>CUST-01958</t>
  </si>
  <si>
    <t>CUST-03491</t>
  </si>
  <si>
    <t>CUST-01697</t>
  </si>
  <si>
    <t>CUST-04412</t>
  </si>
  <si>
    <t>CUST-03006</t>
  </si>
  <si>
    <t>CUST-00753</t>
  </si>
  <si>
    <t>CUST-02292</t>
  </si>
  <si>
    <t>CUST-04363</t>
  </si>
  <si>
    <t>CUST-01678</t>
  </si>
  <si>
    <t>CUST-04272</t>
  </si>
  <si>
    <t>CUST-04268</t>
  </si>
  <si>
    <t>CUST-00355</t>
  </si>
  <si>
    <t>CUST-01065</t>
  </si>
  <si>
    <t>CUST-03350</t>
  </si>
  <si>
    <t>CUST-04562</t>
  </si>
  <si>
    <t>CUST-03822</t>
  </si>
  <si>
    <t>CUST-02337</t>
  </si>
  <si>
    <t>CUST-02942</t>
  </si>
  <si>
    <t>CUST-04277</t>
  </si>
  <si>
    <t>CUST-01476</t>
  </si>
  <si>
    <t>CUST-04805</t>
  </si>
  <si>
    <t>CUST-04963</t>
  </si>
  <si>
    <t>CUST-01308</t>
  </si>
  <si>
    <t>CUST-03721</t>
  </si>
  <si>
    <t>CUST-00003</t>
  </si>
  <si>
    <t>CUST-02098</t>
  </si>
  <si>
    <t>CUST-02616</t>
  </si>
  <si>
    <t>CUST-01068</t>
  </si>
  <si>
    <t>CUST-04541</t>
  </si>
  <si>
    <t>CUST-00181</t>
  </si>
  <si>
    <t>CUST-00147</t>
  </si>
  <si>
    <t>CUST-00630</t>
  </si>
  <si>
    <t>CUST-02809</t>
  </si>
  <si>
    <t>CUST-00402</t>
  </si>
  <si>
    <t>CUST-02462</t>
  </si>
  <si>
    <t>CUST-01105</t>
  </si>
  <si>
    <t>CUST-02908</t>
  </si>
  <si>
    <t>CUST-02655</t>
  </si>
  <si>
    <t>CUST-01450</t>
  </si>
  <si>
    <t>CUST-04112</t>
  </si>
  <si>
    <t>CUST-00173</t>
  </si>
  <si>
    <t>CUST-03610</t>
  </si>
  <si>
    <t>CUST-00668</t>
  </si>
  <si>
    <t>CUST-04161</t>
  </si>
  <si>
    <t>CUST-02276</t>
  </si>
  <si>
    <t>CUST-01814</t>
  </si>
  <si>
    <t>CUST-04393</t>
  </si>
  <si>
    <t>CUST-02524</t>
  </si>
  <si>
    <t>CUST-01917</t>
  </si>
  <si>
    <t>CUST-03640</t>
  </si>
  <si>
    <t>CUST-02536</t>
  </si>
  <si>
    <t>CUST-00495</t>
  </si>
  <si>
    <t>CUST-02691</t>
  </si>
  <si>
    <t>CUST-04667</t>
  </si>
  <si>
    <t>CUST-02029</t>
  </si>
  <si>
    <t>CUST-00776</t>
  </si>
  <si>
    <t>CUST-04116</t>
  </si>
  <si>
    <t>CUST-02897</t>
  </si>
  <si>
    <t>CUST-01005</t>
  </si>
  <si>
    <t>CUST-02252</t>
  </si>
  <si>
    <t>CUST-04588</t>
  </si>
  <si>
    <t>CUST-00412</t>
  </si>
  <si>
    <t>CUST-00259</t>
  </si>
  <si>
    <t>CUST-00901</t>
  </si>
  <si>
    <t>CUST-03556</t>
  </si>
  <si>
    <t>CUST-04358</t>
  </si>
  <si>
    <t>CUST-01607</t>
  </si>
  <si>
    <t>CUST-03774</t>
  </si>
  <si>
    <t>CUST-01665</t>
  </si>
  <si>
    <t>CUST-01524</t>
  </si>
  <si>
    <t>CUST-01416</t>
  </si>
  <si>
    <t>CUST-01470</t>
  </si>
  <si>
    <t>CUST-00792</t>
  </si>
  <si>
    <t>CUST-00531</t>
  </si>
  <si>
    <t>CUST-00898</t>
  </si>
  <si>
    <t>CUST-02355</t>
  </si>
  <si>
    <t>CUST-03290</t>
  </si>
  <si>
    <t>CUST-04468</t>
  </si>
  <si>
    <t>CUST-04614</t>
  </si>
  <si>
    <t>CUST-00966</t>
  </si>
  <si>
    <t>CUST-02515</t>
  </si>
  <si>
    <t>CUST-00834</t>
  </si>
  <si>
    <t>CUST-03541</t>
  </si>
  <si>
    <t>CUST-01396</t>
  </si>
  <si>
    <t>CUST-01434</t>
  </si>
  <si>
    <t>CUST-00791</t>
  </si>
  <si>
    <t>CUST-01785</t>
  </si>
  <si>
    <t>CUST-02599</t>
  </si>
  <si>
    <t>CUST-00781</t>
  </si>
  <si>
    <t>CUST-03922</t>
  </si>
  <si>
    <t>CUST-01109</t>
  </si>
  <si>
    <t>CUST-02200</t>
  </si>
  <si>
    <t>CUST-02852</t>
  </si>
  <si>
    <t xml:space="preserve">Hyderabad </t>
  </si>
  <si>
    <t>CUST-03358</t>
  </si>
  <si>
    <t>CUST-01145</t>
  </si>
  <si>
    <t>CUST-03617</t>
  </si>
  <si>
    <t>CUST-00133</t>
  </si>
  <si>
    <t>CUST-02477</t>
  </si>
  <si>
    <t>CUST-02436</t>
  </si>
  <si>
    <t>CUST-04937</t>
  </si>
  <si>
    <t>CUST-02914</t>
  </si>
  <si>
    <t>CUST-04203</t>
  </si>
  <si>
    <t>CUST-01973</t>
  </si>
  <si>
    <t>CUST-02418</t>
  </si>
  <si>
    <t>CUST-00608</t>
  </si>
  <si>
    <t>CUST-03858</t>
  </si>
  <si>
    <t>CUST-02868</t>
  </si>
  <si>
    <t>CUST-02320</t>
  </si>
  <si>
    <t>CUST-03390</t>
  </si>
  <si>
    <t>CUST-02881</t>
  </si>
  <si>
    <t>CUST-04443</t>
  </si>
  <si>
    <t>CUST-00620</t>
  </si>
  <si>
    <t>CUST-01016</t>
  </si>
  <si>
    <t>CUST-02014</t>
  </si>
  <si>
    <t>CUST-03596</t>
  </si>
  <si>
    <t>CUST-00703</t>
  </si>
  <si>
    <t>CUST-01552</t>
  </si>
  <si>
    <t>CUST-01297</t>
  </si>
  <si>
    <t>CUST-01953</t>
  </si>
  <si>
    <t>CUST-02828</t>
  </si>
  <si>
    <t>CUST-02724</t>
  </si>
  <si>
    <t>CUST-00422</t>
  </si>
  <si>
    <t>CUST-02364</t>
  </si>
  <si>
    <t>CUST-03864</t>
  </si>
  <si>
    <t>CUST-04904</t>
  </si>
  <si>
    <t>CUST-01488</t>
  </si>
  <si>
    <t>CUST-03066</t>
  </si>
  <si>
    <t>CUST-00611</t>
  </si>
  <si>
    <t>CUST-02086</t>
  </si>
  <si>
    <t>CUST-00475</t>
  </si>
  <si>
    <t>CUST-00560</t>
  </si>
  <si>
    <t>CUST-03835</t>
  </si>
  <si>
    <t>CUST-04006</t>
  </si>
  <si>
    <t>CUST-03957</t>
  </si>
  <si>
    <t>CUST-01924</t>
  </si>
  <si>
    <t>CUST-03460</t>
  </si>
  <si>
    <t>CUST-01981</t>
  </si>
  <si>
    <t>CUST-01580</t>
  </si>
  <si>
    <t>CUST-02682</t>
  </si>
  <si>
    <t>CUST-01988</t>
  </si>
  <si>
    <t>CUST-02193</t>
  </si>
  <si>
    <t>CUST-04166</t>
  </si>
  <si>
    <t>CUST-00509</t>
  </si>
  <si>
    <t>CUST-04499</t>
  </si>
  <si>
    <t>CUST-04010</t>
  </si>
  <si>
    <t>CUST-02431</t>
  </si>
  <si>
    <t>CUST-04578</t>
  </si>
  <si>
    <t>CUST-03192</t>
  </si>
  <si>
    <t>CUST-01500</t>
  </si>
  <si>
    <t>CUST-02907</t>
  </si>
  <si>
    <t>CUST-01140</t>
  </si>
  <si>
    <t>CUST-03490</t>
  </si>
  <si>
    <t>CUST-04317</t>
  </si>
  <si>
    <t>CUST-02802</t>
  </si>
  <si>
    <t>CUST-01306</t>
  </si>
  <si>
    <t>CUST-03199</t>
  </si>
  <si>
    <t>CUST-01928</t>
  </si>
  <si>
    <t>CUST-01458</t>
  </si>
  <si>
    <t>CUST-00770</t>
  </si>
  <si>
    <t>CUST-01991</t>
  </si>
  <si>
    <t>CUST-02346</t>
  </si>
  <si>
    <t>CUST-01303</t>
  </si>
  <si>
    <t>CUST-03307</t>
  </si>
  <si>
    <t>CUST-00219</t>
  </si>
  <si>
    <t>CUST-01134</t>
  </si>
  <si>
    <t>CUST-00005</t>
  </si>
  <si>
    <t>CUST-00439</t>
  </si>
  <si>
    <t>CUST-01670</t>
  </si>
  <si>
    <t>CUST-00250</t>
  </si>
  <si>
    <t>CUST-03228</t>
  </si>
  <si>
    <t>CUST-03191</t>
  </si>
  <si>
    <t>CUST-04549</t>
  </si>
  <si>
    <t>CUST-00102</t>
  </si>
  <si>
    <t>CUST-02485</t>
  </si>
  <si>
    <t>CUST-03140</t>
  </si>
  <si>
    <t>CUST-00610</t>
  </si>
  <si>
    <t>CUST-03563</t>
  </si>
  <si>
    <t>CUST-01310</t>
  </si>
  <si>
    <t>CUST-01155</t>
  </si>
  <si>
    <t>CUST-04490</t>
  </si>
  <si>
    <t>CUST-01489</t>
  </si>
  <si>
    <t>CUST-03618</t>
  </si>
  <si>
    <t>CUST-00735</t>
  </si>
  <si>
    <t>CUST-02968</t>
  </si>
  <si>
    <t>CUST-01782</t>
  </si>
  <si>
    <t>CUST-03508</t>
  </si>
  <si>
    <t>CUST-00468</t>
  </si>
  <si>
    <t>CUST-04995</t>
  </si>
  <si>
    <t>CUST-03064</t>
  </si>
  <si>
    <t>CUST-04886</t>
  </si>
  <si>
    <t>CUST-04467</t>
  </si>
  <si>
    <t>CUST-03895</t>
  </si>
  <si>
    <t>CUST-01111</t>
  </si>
  <si>
    <t>CUST-02018</t>
  </si>
  <si>
    <t>CUST-00586</t>
  </si>
  <si>
    <t>CUST-03501</t>
  </si>
  <si>
    <t>CUST-03294</t>
  </si>
  <si>
    <t>CUST-02719</t>
  </si>
  <si>
    <t>CUST-01806</t>
  </si>
  <si>
    <t>CUST-04967</t>
  </si>
  <si>
    <t>CUST-03270</t>
  </si>
  <si>
    <t>CUST-03055</t>
  </si>
  <si>
    <t>CUST-04113</t>
  </si>
  <si>
    <t>CUST-03298</t>
  </si>
  <si>
    <t>CUST-00757</t>
  </si>
  <si>
    <t>CUST-02750</t>
  </si>
  <si>
    <t>CUST-00285</t>
  </si>
  <si>
    <t>CUST-02164</t>
  </si>
  <si>
    <t>CUST-03991</t>
  </si>
  <si>
    <t>CUST-00043</t>
  </si>
  <si>
    <t>CUST-03235</t>
  </si>
  <si>
    <t>CUST-00636</t>
  </si>
  <si>
    <t>CUST-04450</t>
  </si>
  <si>
    <t>CUST-00081</t>
  </si>
  <si>
    <t>CUST-02314</t>
  </si>
  <si>
    <t>CUST-04370</t>
  </si>
  <si>
    <t>CUST-04617</t>
  </si>
  <si>
    <t>CUST-00194</t>
  </si>
  <si>
    <t>CUST-04301</t>
  </si>
  <si>
    <t>CUST-02884</t>
  </si>
  <si>
    <t>CUST-00783</t>
  </si>
  <si>
    <t>CUST-03701</t>
  </si>
  <si>
    <t>CUST-03175</t>
  </si>
  <si>
    <t>CUST-00138</t>
  </si>
  <si>
    <t>CUST-04481</t>
  </si>
  <si>
    <t>CUST-00734</t>
  </si>
  <si>
    <t>CUST-02690</t>
  </si>
  <si>
    <t>CUST-02760</t>
  </si>
  <si>
    <t>CUST-00947</t>
  </si>
  <si>
    <t>CUST-00736</t>
  </si>
  <si>
    <t>CUST-02860</t>
  </si>
  <si>
    <t>CUST-02676</t>
  </si>
  <si>
    <t>CUST-03471</t>
  </si>
  <si>
    <t>CUST-03299</t>
  </si>
  <si>
    <t>CUST-02171</t>
  </si>
  <si>
    <t>CUST-01694</t>
  </si>
  <si>
    <t>CUST-02859</t>
  </si>
  <si>
    <t>CUST-04365</t>
  </si>
  <si>
    <t>CUST-04615</t>
  </si>
  <si>
    <t>CUST-04127</t>
  </si>
  <si>
    <t>CUST-01406</t>
  </si>
  <si>
    <t>CUST-01754</t>
  </si>
  <si>
    <t>CUST-01675</t>
  </si>
  <si>
    <t>CUST-03126</t>
  </si>
  <si>
    <t>CUST-01295</t>
  </si>
  <si>
    <t>CUST-03768</t>
  </si>
  <si>
    <t>CUST-04346</t>
  </si>
  <si>
    <t>CUST-00106</t>
  </si>
  <si>
    <t>CUST-02230</t>
  </si>
  <si>
    <t>CUST-04265</t>
  </si>
  <si>
    <t>CUST-00875</t>
  </si>
  <si>
    <t>CUST-04850</t>
  </si>
  <si>
    <t>CUST-02174</t>
  </si>
  <si>
    <t>CUST-03331</t>
  </si>
  <si>
    <t>CUST-04741</t>
  </si>
  <si>
    <t>CUST-02915</t>
  </si>
  <si>
    <t>CUST-01899</t>
  </si>
  <si>
    <t>CUST-01837</t>
  </si>
  <si>
    <t>CUST-04394</t>
  </si>
  <si>
    <t>CUST-01078</t>
  </si>
  <si>
    <t>CUST-02791</t>
  </si>
  <si>
    <t>CUST-04948</t>
  </si>
  <si>
    <t>CUST-02728</t>
  </si>
  <si>
    <t>CUST-00680</t>
  </si>
  <si>
    <t>CUST-04752</t>
  </si>
  <si>
    <t>CUST-03202</t>
  </si>
  <si>
    <t>CUST-00960</t>
  </si>
  <si>
    <t>CUST-00471</t>
  </si>
  <si>
    <t>CUST-00622</t>
  </si>
  <si>
    <t>CUST-02697</t>
  </si>
  <si>
    <t>CUST-01718</t>
  </si>
  <si>
    <t>CUST-02142</t>
  </si>
  <si>
    <t>CUST-03365</t>
  </si>
  <si>
    <t>CUST-03012</t>
  </si>
  <si>
    <t>CUST-01522</t>
  </si>
  <si>
    <t>CUST-01428</t>
  </si>
  <si>
    <t>CUST-04373</t>
  </si>
  <si>
    <t>CUST-00272</t>
  </si>
  <si>
    <t>CUST-00100</t>
  </si>
  <si>
    <t>CUST-02218</t>
  </si>
  <si>
    <t>CUST-02967</t>
  </si>
  <si>
    <t>CUST-04887</t>
  </si>
  <si>
    <t>CUST-03719</t>
  </si>
  <si>
    <t>CUST-01569</t>
  </si>
  <si>
    <t>CUST-01734</t>
  </si>
  <si>
    <t>CUST-04075</t>
  </si>
  <si>
    <t>CUST-03102</t>
  </si>
  <si>
    <t>CUST-03376</t>
  </si>
  <si>
    <t>CUST-01666</t>
  </si>
  <si>
    <t>CUST-04300</t>
  </si>
  <si>
    <t>CUST-01583</t>
  </si>
  <si>
    <t>CUST-02717</t>
  </si>
  <si>
    <t>CUST-02558</t>
  </si>
  <si>
    <t>CUST-04612</t>
  </si>
  <si>
    <t>CUST-00248</t>
  </si>
  <si>
    <t>CUST-00746</t>
  </si>
  <si>
    <t>CUST-02748</t>
  </si>
  <si>
    <t>CUST-01765</t>
  </si>
  <si>
    <t>CUST-00428</t>
  </si>
  <si>
    <t>CUST-01508</t>
  </si>
  <si>
    <t>CUST-00154</t>
  </si>
  <si>
    <t>CUST-04676</t>
  </si>
  <si>
    <t>CUST-03924</t>
  </si>
  <si>
    <t>CUST-02408</t>
  </si>
  <si>
    <t>CUST-00011</t>
  </si>
  <si>
    <t>CUST-02045</t>
  </si>
  <si>
    <t>CUST-04554</t>
  </si>
  <si>
    <t>CUST-00826</t>
  </si>
  <si>
    <t>CUST-01364</t>
  </si>
  <si>
    <t>CUST-00808</t>
  </si>
  <si>
    <t>CUST-03025</t>
  </si>
  <si>
    <t>CUST-03935</t>
  </si>
  <si>
    <t>CUST-04572</t>
  </si>
  <si>
    <t>CUST-00922</t>
  </si>
  <si>
    <t>CUST-04058</t>
  </si>
  <si>
    <t>CUST-00830</t>
  </si>
  <si>
    <t>CUST-04250</t>
  </si>
  <si>
    <t>CUST-03549</t>
  </si>
  <si>
    <t>CUST-03524</t>
  </si>
  <si>
    <t>CUST-00946</t>
  </si>
  <si>
    <t>CUST-01573</t>
  </si>
  <si>
    <t>CUST-02341</t>
  </si>
  <si>
    <t>CUST-00963</t>
  </si>
  <si>
    <t>CUST-01258</t>
  </si>
  <si>
    <t>CUST-01637</t>
  </si>
  <si>
    <t>CUST-00844</t>
  </si>
  <si>
    <t>CUST-03378</t>
  </si>
  <si>
    <t>CUST-00421</t>
  </si>
  <si>
    <t>CUST-01712</t>
  </si>
  <si>
    <t>CUST-02547</t>
  </si>
  <si>
    <t>CUST-02465</t>
  </si>
  <si>
    <t>CUST-02669</t>
  </si>
  <si>
    <t>CUST-04269</t>
  </si>
  <si>
    <t>CUST-03970</t>
  </si>
  <si>
    <t>CUST-03799</t>
  </si>
  <si>
    <t>CUST-00361</t>
  </si>
  <si>
    <t>CUST-01532</t>
  </si>
  <si>
    <t>CUST-03062</t>
  </si>
  <si>
    <t>CUST-00847</t>
  </si>
  <si>
    <t>CUST-00942</t>
  </si>
  <si>
    <t>CUST-03982</t>
  </si>
  <si>
    <t>CUST-00254</t>
  </si>
  <si>
    <t>CUST-01893</t>
  </si>
  <si>
    <t>CUST-04454</t>
  </si>
  <si>
    <t>CUST-00469</t>
  </si>
  <si>
    <t>CUST-03578</t>
  </si>
  <si>
    <t>CUST-03668</t>
  </si>
  <si>
    <t>CUST-02186</t>
  </si>
  <si>
    <t>CUST-03494</t>
  </si>
  <si>
    <t>CUST-03514</t>
  </si>
  <si>
    <t>CUST-04727</t>
  </si>
  <si>
    <t>CUST-02889</t>
  </si>
  <si>
    <t>CUST-01491</t>
  </si>
  <si>
    <t>CUST-03934</t>
  </si>
  <si>
    <t>CUST-01117</t>
  </si>
  <si>
    <t>CUST-01900</t>
  </si>
  <si>
    <t>CUST-03123</t>
  </si>
  <si>
    <t>CUST-04178</t>
  </si>
  <si>
    <t>CUST-04811</t>
  </si>
  <si>
    <t>CUST-04659</t>
  </si>
  <si>
    <t>CUST-03440</t>
  </si>
  <si>
    <t>CUST-01839</t>
  </si>
  <si>
    <t>CUST-01845</t>
  </si>
  <si>
    <t>CUST-03339</t>
  </si>
  <si>
    <t>CUST-03612</t>
  </si>
  <si>
    <t>CUST-02019</t>
  </si>
  <si>
    <t>CUST-02273</t>
  </si>
  <si>
    <t>CUST-01617</t>
  </si>
  <si>
    <t>CUST-01190</t>
  </si>
  <si>
    <t>CUST-01889</t>
  </si>
  <si>
    <t>CUST-00346</t>
  </si>
  <si>
    <t>CUST-01646</t>
  </si>
  <si>
    <t>CUST-03105</t>
  </si>
  <si>
    <t>CUST-01989</t>
  </si>
  <si>
    <t>CUST-01574</t>
  </si>
  <si>
    <t>CUST-01459</t>
  </si>
  <si>
    <t>CUST-00996</t>
  </si>
  <si>
    <t>CUST-03760</t>
  </si>
  <si>
    <t>CUST-04063</t>
  </si>
  <si>
    <t>CUST-03973</t>
  </si>
  <si>
    <t>CUST-03296</t>
  </si>
  <si>
    <t>CUST-02035</t>
  </si>
  <si>
    <t>CUST-02129</t>
  </si>
  <si>
    <t>CUST-03224</t>
  </si>
  <si>
    <t>CUST-01895</t>
  </si>
  <si>
    <t>CUST-04644</t>
  </si>
  <si>
    <t>CUST-01929</t>
  </si>
  <si>
    <t>CUST-01356</t>
  </si>
  <si>
    <t>CUST-01064</t>
  </si>
  <si>
    <t>CUST-04784</t>
  </si>
  <si>
    <t>CUST-03289</t>
  </si>
  <si>
    <t>CUST-03720</t>
  </si>
  <si>
    <t>CUST-03761</t>
  </si>
  <si>
    <t>CUST-01000</t>
  </si>
  <si>
    <t>CUST-02386</t>
  </si>
  <si>
    <t>CUST-00096</t>
  </si>
  <si>
    <t>CUST-01714</t>
  </si>
  <si>
    <t>CUST-00805</t>
  </si>
  <si>
    <t>CUST-02183</t>
  </si>
  <si>
    <t>CUST-00325</t>
  </si>
  <si>
    <t>CUST-04865</t>
  </si>
  <si>
    <t>CUST-01773</t>
  </si>
  <si>
    <t>CUST-02928</t>
  </si>
  <si>
    <t>CUST-01729</t>
  </si>
  <si>
    <t>CUST-00914</t>
  </si>
  <si>
    <t>CUST-01113</t>
  </si>
  <si>
    <t>CUST-02648</t>
  </si>
  <si>
    <t>CUST-03456</t>
  </si>
  <si>
    <t>CUST-00882</t>
  </si>
  <si>
    <t>CUST-01453</t>
  </si>
  <si>
    <t>CUST-02274</t>
  </si>
  <si>
    <t>CUST-03592</t>
  </si>
  <si>
    <t>CUST-01787</t>
  </si>
  <si>
    <t>CUST-03742</t>
  </si>
  <si>
    <t>CUST-03800</t>
  </si>
  <si>
    <t>CUST-02990</t>
  </si>
  <si>
    <t>CUST-01346</t>
  </si>
  <si>
    <t>CUST-00864</t>
  </si>
  <si>
    <t>CUST-04736</t>
  </si>
  <si>
    <t>CUST-02197</t>
  </si>
  <si>
    <t>CUST-00093</t>
  </si>
  <si>
    <t>CUST-04894</t>
  </si>
  <si>
    <t>CUST-00831</t>
  </si>
  <si>
    <t>CUST-03464</t>
  </si>
  <si>
    <t>CUST-04276</t>
  </si>
  <si>
    <t>CUST-02979</t>
  </si>
  <si>
    <t>CUST-02407</t>
  </si>
  <si>
    <t>CUST-04199</t>
  </si>
  <si>
    <t>CUST-03966</t>
  </si>
  <si>
    <t>CUST-04983</t>
  </si>
  <si>
    <t>CUST-01358</t>
  </si>
  <si>
    <t>CUST-02139</t>
  </si>
  <si>
    <t>CUST-02068</t>
  </si>
  <si>
    <t>CUST-01386</t>
  </si>
  <si>
    <t>CUST-00215</t>
  </si>
  <si>
    <t>CUST-01067</t>
  </si>
  <si>
    <t>CUST-03926</t>
  </si>
  <si>
    <t>CUST-04359</t>
  </si>
  <si>
    <t>CUST-04684</t>
  </si>
  <si>
    <t>CUST-02549</t>
  </si>
  <si>
    <t>CUST-04207</t>
  </si>
  <si>
    <t>CUST-00119</t>
  </si>
  <si>
    <t>CUST-02554</t>
  </si>
  <si>
    <t>CUST-04906</t>
  </si>
  <si>
    <t>CUST-04155</t>
  </si>
  <si>
    <t>CUST-04390</t>
  </si>
  <si>
    <t>CUST-02785</t>
  </si>
  <si>
    <t>CUST-04498</t>
  </si>
  <si>
    <t>CUST-03083</t>
  </si>
  <si>
    <t>CUST-00958</t>
  </si>
  <si>
    <t>CUST-03024</t>
  </si>
  <si>
    <t>CUST-00166</t>
  </si>
  <si>
    <t>CUST-03498</t>
  </si>
  <si>
    <t>CUST-00202</t>
  </si>
  <si>
    <t>CUST-03958</t>
  </si>
  <si>
    <t>CUST-00239</t>
  </si>
  <si>
    <t>CUST-01978</t>
  </si>
  <si>
    <t>CUST-04903</t>
  </si>
  <si>
    <t>CUST-00986</t>
  </si>
  <si>
    <t>CUST-00553</t>
  </si>
  <si>
    <t>CUST-02714</t>
  </si>
  <si>
    <t>CUST-01992</t>
  </si>
  <si>
    <t>CUST-00799</t>
  </si>
  <si>
    <t>CUST-04553</t>
  </si>
  <si>
    <t>CUST-04601</t>
  </si>
  <si>
    <t>CUST-04488</t>
  </si>
  <si>
    <t>CUST-03470</t>
  </si>
  <si>
    <t>CUST-01820</t>
  </si>
  <si>
    <t>CUST-03038</t>
  </si>
  <si>
    <t>CUST-04954</t>
  </si>
  <si>
    <t>CUST-01645</t>
  </si>
  <si>
    <t>CUST-03500</t>
  </si>
  <si>
    <t>CUST-01908</t>
  </si>
  <si>
    <t>CUST-01281</t>
  </si>
  <si>
    <t>CUST-01400</t>
  </si>
  <si>
    <t>CUST-02672</t>
  </si>
  <si>
    <t>CUST-02040</t>
  </si>
  <si>
    <t>CUST-00049</t>
  </si>
  <si>
    <t>CUST-03949</t>
  </si>
  <si>
    <t>CUST-01255</t>
  </si>
  <si>
    <t>CUST-04690</t>
  </si>
  <si>
    <t>CUST-04920</t>
  </si>
  <si>
    <t>CUST-03264</t>
  </si>
  <si>
    <t>CUST-00367</t>
  </si>
  <si>
    <t>CUST-02163</t>
  </si>
  <si>
    <t>CUST-03928</t>
  </si>
  <si>
    <t>CUST-01379</t>
  </si>
  <si>
    <t>CUST-02839</t>
  </si>
  <si>
    <t>CUST-02844</t>
  </si>
  <si>
    <t>CUST-00741</t>
  </si>
  <si>
    <t>CUST-02945</t>
  </si>
  <si>
    <t>CUST-03145</t>
  </si>
  <si>
    <t>CUST-01920</t>
  </si>
  <si>
    <t>CUST-03184</t>
  </si>
  <si>
    <t>CUST-03242</t>
  </si>
  <si>
    <t>CUST-02269</t>
  </si>
  <si>
    <t>CUST-00515</t>
  </si>
  <si>
    <t>CUST-02199</t>
  </si>
  <si>
    <t>CUST-01740</t>
  </si>
  <si>
    <t>CUST-01432</t>
  </si>
  <si>
    <t>CUST-02764</t>
  </si>
  <si>
    <t>CUST-01700</t>
  </si>
  <si>
    <t>CUST-04697</t>
  </si>
  <si>
    <t>CUST-04874</t>
  </si>
  <si>
    <t>CUST-01129</t>
  </si>
  <si>
    <t>CUST-04115</t>
  </si>
  <si>
    <t>CUST-03939</t>
  </si>
  <si>
    <t>CUST-03144</t>
  </si>
  <si>
    <t>CUST-03002</t>
  </si>
  <si>
    <t>CUST-04261</t>
  </si>
  <si>
    <t>CUST-02911</t>
  </si>
  <si>
    <t>CUST-01634</t>
  </si>
  <si>
    <t>CUST-01810</t>
  </si>
  <si>
    <t>CUST-03907</t>
  </si>
  <si>
    <t>CUST-00504</t>
  </si>
  <si>
    <t xml:space="preserve">Bengaluru </t>
  </si>
  <si>
    <t>CUST-03495</t>
  </si>
  <si>
    <t>CUST-01696</t>
  </si>
  <si>
    <t>CUST-04015</t>
  </si>
  <si>
    <t>CUST-02237</t>
  </si>
  <si>
    <t>CUST-01554</t>
  </si>
  <si>
    <t>CUST-00924</t>
  </si>
  <si>
    <t>CUST-04458</t>
  </si>
  <si>
    <t>CUST-02316</t>
  </si>
  <si>
    <t>CUST-03967</t>
  </si>
  <si>
    <t>CUST-04794</t>
  </si>
  <si>
    <t>CUST-03103</t>
  </si>
  <si>
    <t>CUST-00397</t>
  </si>
  <si>
    <t>CUST-03716</t>
  </si>
  <si>
    <t>CUST-01658</t>
  </si>
  <si>
    <t>CUST-02416</t>
  </si>
  <si>
    <t>CUST-04482</t>
  </si>
  <si>
    <t>CUST-00269</t>
  </si>
  <si>
    <t>CUST-02357</t>
  </si>
  <si>
    <t>CUST-03381</t>
  </si>
  <si>
    <t>CUST-04716</t>
  </si>
  <si>
    <t>CUST-04946</t>
  </si>
  <si>
    <t>CUST-03923</t>
  </si>
  <si>
    <t>CUST-01243</t>
  </si>
  <si>
    <t>CUST-01648</t>
  </si>
  <si>
    <t>CUST-00979</t>
  </si>
  <si>
    <t>CUST-04026</t>
  </si>
  <si>
    <t>CUST-04556</t>
  </si>
  <si>
    <t>CUST-02870</t>
  </si>
  <si>
    <t>CUST-02674</t>
  </si>
  <si>
    <t>CUST-00108</t>
  </si>
  <si>
    <t>CUST-03207</t>
  </si>
  <si>
    <t>CUST-02753</t>
  </si>
  <si>
    <t>CUST-01938</t>
  </si>
  <si>
    <t>CUST-01414</t>
  </si>
  <si>
    <t>CUST-01257</t>
  </si>
  <si>
    <t>CUST-04399</t>
  </si>
  <si>
    <t>CUST-04734</t>
  </si>
  <si>
    <t>CUST-04120</t>
  </si>
  <si>
    <t>CUST-00458</t>
  </si>
  <si>
    <t>CUST-03324</t>
  </si>
  <si>
    <t>CUST-04239</t>
  </si>
  <si>
    <t>CUST-02755</t>
  </si>
  <si>
    <t>CUST-00577</t>
  </si>
  <si>
    <t>CUST-04341</t>
  </si>
  <si>
    <t>CUST-03343</t>
  </si>
  <si>
    <t>CUST-02141</t>
  </si>
  <si>
    <t>CUST-00817</t>
  </si>
  <si>
    <t>CUST-04036</t>
  </si>
  <si>
    <t>CUST-04921</t>
  </si>
  <si>
    <t>CUST-00856</t>
  </si>
  <si>
    <t>CUST-02918</t>
  </si>
  <si>
    <t>CUST-01026</t>
  </si>
  <si>
    <t>CUST-00143</t>
  </si>
  <si>
    <t>CUST-02866</t>
  </si>
  <si>
    <t>CUST-03531</t>
  </si>
  <si>
    <t>CUST-02025</t>
  </si>
  <si>
    <t>CUST-01474</t>
  </si>
  <si>
    <t>CUST-02211</t>
  </si>
  <si>
    <t>CUST-00334</t>
  </si>
  <si>
    <t>CUST-00862</t>
  </si>
  <si>
    <t>CUST-04764</t>
  </si>
  <si>
    <t>CUST-00617</t>
  </si>
  <si>
    <t>CUST-03828</t>
  </si>
  <si>
    <t>CUST-04512</t>
  </si>
  <si>
    <t>CUST-03711</t>
  </si>
  <si>
    <t>CUST-03499</t>
  </si>
  <si>
    <t>CUST-04107</t>
  </si>
  <si>
    <t>CUST-03355</t>
  </si>
  <si>
    <t>CUST-00571</t>
  </si>
  <si>
    <t>CUST-02759</t>
  </si>
  <si>
    <t>CUST-04280</t>
  </si>
  <si>
    <t>CUST-00932</t>
  </si>
  <si>
    <t>CUST-00328</t>
  </si>
  <si>
    <t>CUST-01815</t>
  </si>
  <si>
    <t>CUST-01181</t>
  </si>
  <si>
    <t>CUST-02628</t>
  </si>
  <si>
    <t>CUST-01402</t>
  </si>
  <si>
    <t>CUST-02006</t>
  </si>
  <si>
    <t>CUST-01579</t>
  </si>
  <si>
    <t>CUST-02906</t>
  </si>
  <si>
    <t>CUST-03582</t>
  </si>
  <si>
    <t>CUST-00926</t>
  </si>
  <si>
    <t>CUST-03442</t>
  </si>
  <si>
    <t>CUST-03050</t>
  </si>
  <si>
    <t>CUST-00952</t>
  </si>
  <si>
    <t>CUST-04021</t>
  </si>
  <si>
    <t>CUST-03783</t>
  </si>
  <si>
    <t>CUST-03644</t>
  </si>
  <si>
    <t>CUST-02293</t>
  </si>
  <si>
    <t>CUST-02370</t>
  </si>
  <si>
    <t>CUST-00788</t>
  </si>
  <si>
    <t>CUST-00855</t>
  </si>
  <si>
    <t>CUST-03969</t>
  </si>
  <si>
    <t>CUST-04846</t>
  </si>
  <si>
    <t>CUST-03180</t>
  </si>
  <si>
    <t>CUST-04164</t>
  </si>
  <si>
    <t>CUST-04521</t>
  </si>
  <si>
    <t>CUST-01833</t>
  </si>
  <si>
    <t>CUST-00281</t>
  </si>
  <si>
    <t>CUST-01125</t>
  </si>
  <si>
    <t>CUST-02930</t>
  </si>
  <si>
    <t>CUST-02696</t>
  </si>
  <si>
    <t>CUST-04774</t>
  </si>
  <si>
    <t>CUST-03680</t>
  </si>
  <si>
    <t>CUST-04200</t>
  </si>
  <si>
    <t>CUST-03981</t>
  </si>
  <si>
    <t>CUST-01031</t>
  </si>
  <si>
    <t>CUST-02234</t>
  </si>
  <si>
    <t>CUST-02933</t>
  </si>
  <si>
    <t>CUST-01319</t>
  </si>
  <si>
    <t>CUST-03155</t>
  </si>
  <si>
    <t>CUST-00057</t>
  </si>
  <si>
    <t>CUST-03200</t>
  </si>
  <si>
    <t>CUST-00845</t>
  </si>
  <si>
    <t>CUST-02331</t>
  </si>
  <si>
    <t>CUST-04088</t>
  </si>
  <si>
    <t>CUST-00772</t>
  </si>
  <si>
    <t>CUST-02304</t>
  </si>
  <si>
    <t>CUST-01354</t>
  </si>
  <si>
    <t>CUST-02284</t>
  </si>
  <si>
    <t>CUST-04658</t>
  </si>
  <si>
    <t>CUST-03613</t>
  </si>
  <si>
    <t>CUST-01287</t>
  </si>
  <si>
    <t>CUST-02392</t>
  </si>
  <si>
    <t>CUST-01812</t>
  </si>
  <si>
    <t>CUST-00339</t>
  </si>
  <si>
    <t>CUST-04573</t>
  </si>
  <si>
    <t>CUST-03039</t>
  </si>
  <si>
    <t>CUST-01429</t>
  </si>
  <si>
    <t>CUST-04408</t>
  </si>
  <si>
    <t>CUST-04914</t>
  </si>
  <si>
    <t>CUST-00316</t>
  </si>
  <si>
    <t>CUST-04025</t>
  </si>
  <si>
    <t>CUST-03193</t>
  </si>
  <si>
    <t>CUST-03374</t>
  </si>
  <si>
    <t>CUST-00208</t>
  </si>
  <si>
    <t>CUST-01443</t>
  </si>
  <si>
    <t>CUST-00369</t>
  </si>
  <si>
    <t>CUST-04806</t>
  </si>
  <si>
    <t>CUST-02642</t>
  </si>
  <si>
    <t>CUST-04776</t>
  </si>
  <si>
    <t>CUST-02705</t>
  </si>
  <si>
    <t>CUST-01382</t>
  </si>
  <si>
    <t>CUST-01035</t>
  </si>
  <si>
    <t>CUST-03602</t>
  </si>
  <si>
    <t>CUST-03682</t>
  </si>
  <si>
    <t>CUST-03609</t>
  </si>
  <si>
    <t>CUST-02850</t>
  </si>
  <si>
    <t>CUST-04249</t>
  </si>
  <si>
    <t>CUST-00906</t>
  </si>
  <si>
    <t>CUST-02845</t>
  </si>
  <si>
    <t>CUST-02723</t>
  </si>
  <si>
    <t>CUST-00179</t>
  </si>
  <si>
    <t>CUST-01007</t>
  </si>
  <si>
    <t>CUST-02584</t>
  </si>
  <si>
    <t>CUST-03492</t>
  </si>
  <si>
    <t>CUST-00609</t>
  </si>
  <si>
    <t>CUST-03562</t>
  </si>
  <si>
    <t>CUST-00002</t>
  </si>
  <si>
    <t>CUST-02384</t>
  </si>
  <si>
    <t>CUST-04344</t>
  </si>
  <si>
    <t>CUST-01641</t>
  </si>
  <si>
    <t>CUST-03932</t>
  </si>
  <si>
    <t>CUST-01423</t>
  </si>
  <si>
    <t>CUST-03245</t>
  </si>
  <si>
    <t>CUST-00649</t>
  </si>
  <si>
    <t>CUST-02608</t>
  </si>
  <si>
    <t>CUST-04613</t>
  </si>
  <si>
    <t>CUST-01003</t>
  </si>
  <si>
    <t>CUST-04094</t>
  </si>
  <si>
    <t>CUST-00188</t>
  </si>
  <si>
    <t>CUST-04889</t>
  </si>
  <si>
    <t>CUST-02280</t>
  </si>
  <si>
    <t>CUST-01311</t>
  </si>
  <si>
    <t>CUST-01613</t>
  </si>
  <si>
    <t>CUST-00775</t>
  </si>
  <si>
    <t>CUST-01273</t>
  </si>
  <si>
    <t>CUST-02848</t>
  </si>
  <si>
    <t>CUST-03576</t>
  </si>
  <si>
    <t>CUST-04702</t>
  </si>
  <si>
    <t>CUST-03673</t>
  </si>
  <si>
    <t>CUST-02804</t>
  </si>
  <si>
    <t>CUST-01717</t>
  </si>
  <si>
    <t>CUST-04104</t>
  </si>
  <si>
    <t>CUST-02023</t>
  </si>
  <si>
    <t>CUST-01250</t>
  </si>
  <si>
    <t>CUST-02663</t>
  </si>
  <si>
    <t>CUST-03730</t>
  </si>
  <si>
    <t>CUST-02763</t>
  </si>
  <si>
    <t>CUST-00353</t>
  </si>
  <si>
    <t>CUST-00565</t>
  </si>
  <si>
    <t>CUST-00387</t>
  </si>
  <si>
    <t>CUST-02235</t>
  </si>
  <si>
    <t>CUST-03999</t>
  </si>
  <si>
    <t>CUST-03656</t>
  </si>
  <si>
    <t>CUST-03387</t>
  </si>
  <si>
    <t>CUST-02028</t>
  </si>
  <si>
    <t>CUST-01514</t>
  </si>
  <si>
    <t>CUST-04455</t>
  </si>
  <si>
    <t>CUST-02310</t>
  </si>
  <si>
    <t>CUST-03728</t>
  </si>
  <si>
    <t>CUST-02953</t>
  </si>
  <si>
    <t>CUST-00386</t>
  </si>
  <si>
    <t>CUST-02301</t>
  </si>
  <si>
    <t>CUST-04384</t>
  </si>
  <si>
    <t>CUST-01659</t>
  </si>
  <si>
    <t>CUST-00679</t>
  </si>
  <si>
    <t>CUST-00075</t>
  </si>
  <si>
    <t>CUST-00599</t>
  </si>
  <si>
    <t>CUST-01726</t>
  </si>
  <si>
    <t>CUST-00317</t>
  </si>
  <si>
    <t>CUST-00938</t>
  </si>
  <si>
    <t>CUST-01469</t>
  </si>
  <si>
    <t>CUST-01455</t>
  </si>
  <si>
    <t>CUST-01148</t>
  </si>
  <si>
    <t>CUST-03088</t>
  </si>
  <si>
    <t>CUST-01307</t>
  </si>
  <si>
    <t>CUST-03811</t>
  </si>
  <si>
    <t>CUST-03937</t>
  </si>
  <si>
    <t>CUST-00424</t>
  </si>
  <si>
    <t>CUST-02372</t>
  </si>
  <si>
    <t>CUST-03590</t>
  </si>
  <si>
    <t>CUST-04663</t>
  </si>
  <si>
    <t>CUST-04429</t>
  </si>
  <si>
    <t>CUST-02684</t>
  </si>
  <si>
    <t>CUST-03165</t>
  </si>
  <si>
    <t>CUST-01846</t>
  </si>
  <si>
    <t>CUST-01268</t>
  </si>
  <si>
    <t>CUST-01286</t>
  </si>
  <si>
    <t>CUST-01473</t>
  </si>
  <si>
    <t>CUST-03047</t>
  </si>
  <si>
    <t>CUST-01079</t>
  </si>
  <si>
    <t>CUST-03258</t>
  </si>
  <si>
    <t>CUST-02433</t>
  </si>
  <si>
    <t>CUST-02792</t>
  </si>
  <si>
    <t>CUST-03681</t>
  </si>
  <si>
    <t>CUST-00287</t>
  </si>
  <si>
    <t>CUST-00956</t>
  </si>
  <si>
    <t>CUST-00153</t>
  </si>
  <si>
    <t>CUST-02838</t>
  </si>
  <si>
    <t>CUST-01017</t>
  </si>
  <si>
    <t>CUST-00762</t>
  </si>
  <si>
    <t>CUST-00478</t>
  </si>
  <si>
    <t>CUST-00985</t>
  </si>
  <si>
    <t>CUST-02796</t>
  </si>
  <si>
    <t>CUST-03860</t>
  </si>
  <si>
    <t>CUST-00263</t>
  </si>
  <si>
    <t>CUST-03130</t>
  </si>
  <si>
    <t>CUST-00430</t>
  </si>
  <si>
    <t>CUST-02015</t>
  </si>
  <si>
    <t>CUST-02298</t>
  </si>
  <si>
    <t>CUST-01565</t>
  </si>
  <si>
    <t>CUST-01793</t>
  </si>
  <si>
    <t>CUST-00020</t>
  </si>
  <si>
    <t>CUST-04905</t>
  </si>
  <si>
    <t>CUST-04448</t>
  </si>
  <si>
    <t>CUST-04459</t>
  </si>
  <si>
    <t>CUST-02225</t>
  </si>
  <si>
    <t>CUST-02597</t>
  </si>
  <si>
    <t>CUST-00807</t>
  </si>
  <si>
    <t>CUST-01510</t>
  </si>
  <si>
    <t>CUST-02772</t>
  </si>
  <si>
    <t>CUST-02970</t>
  </si>
  <si>
    <t>CUST-02867</t>
  </si>
  <si>
    <t>CUST-03475</t>
  </si>
  <si>
    <t>CUST-02036</t>
  </si>
  <si>
    <t>CUST-00343</t>
  </si>
  <si>
    <t>CUST-00354</t>
  </si>
  <si>
    <t>CUST-03975</t>
  </si>
  <si>
    <t>CUST-02569</t>
  </si>
  <si>
    <t>CUST-02726</t>
  </si>
  <si>
    <t>CUST-00016</t>
  </si>
  <si>
    <t>CUST-04769</t>
  </si>
  <si>
    <t>CUST-04489</t>
  </si>
  <si>
    <t>CUST-00843</t>
  </si>
  <si>
    <t>CUST-02613</t>
  </si>
  <si>
    <t>CUST-00810</t>
  </si>
  <si>
    <t>CUST-00338</t>
  </si>
  <si>
    <t>CUST-00052</t>
  </si>
  <si>
    <t>CUST-04073</t>
  </si>
  <si>
    <t>CUST-04176</t>
  </si>
  <si>
    <t>CUST-03133</t>
  </si>
  <si>
    <t>CUST-03968</t>
  </si>
  <si>
    <t>CUST-02842</t>
  </si>
  <si>
    <t>CUST-03643</t>
  </si>
  <si>
    <t>CUST-01498</t>
  </si>
  <si>
    <t>CUST-02443</t>
  </si>
  <si>
    <t>CUST-03082</t>
  </si>
  <si>
    <t>CUST-00832</t>
  </si>
  <si>
    <t>CUST-02496</t>
  </si>
  <si>
    <t>CUST-01324</t>
  </si>
  <si>
    <t>CUST-03020</t>
  </si>
  <si>
    <t>CUST-00561</t>
  </si>
  <si>
    <t>CUST-02240</t>
  </si>
  <si>
    <t>CUST-01856</t>
  </si>
  <si>
    <t>CUST-02091</t>
  </si>
  <si>
    <t>CUST-00293</t>
  </si>
  <si>
    <t>CUST-01906</t>
  </si>
  <si>
    <t>CUST-03436</t>
  </si>
  <si>
    <t>CUST-01759</t>
  </si>
  <si>
    <t>CUST-01384</t>
  </si>
  <si>
    <t>CUST-03425</t>
  </si>
  <si>
    <t>CUST-02032</t>
  </si>
  <si>
    <t>CUST-00327</t>
  </si>
  <si>
    <t>CUST-00431</t>
  </si>
  <si>
    <t>CUST-00076</t>
  </si>
  <si>
    <t>CUST-03300</t>
  </si>
  <si>
    <t>CUST-00639</t>
  </si>
  <si>
    <t>CUST-04131</t>
  </si>
  <si>
    <t>CUST-02096</t>
  </si>
  <si>
    <t>CUST-00156</t>
  </si>
  <si>
    <t>CUST-04460</t>
  </si>
  <si>
    <t>CUST-03225</t>
  </si>
  <si>
    <t>CUST-04041</t>
  </si>
  <si>
    <t>CUST-02401</t>
  </si>
  <si>
    <t>CUST-04668</t>
  </si>
  <si>
    <t>CUST-02975</t>
  </si>
  <si>
    <t>CUST-03420</t>
  </si>
  <si>
    <t>CUST-01868</t>
  </si>
  <si>
    <t>CUST-02043</t>
  </si>
  <si>
    <t>CUST-03910</t>
  </si>
  <si>
    <t>CUST-00695</t>
  </si>
  <si>
    <t>CUST-03547</t>
  </si>
  <si>
    <t>CUST-00814</t>
  </si>
  <si>
    <t>CUST-03546</t>
  </si>
  <si>
    <t>CUST-03027</t>
  </si>
  <si>
    <t>CUST-03842</t>
  </si>
  <si>
    <t>CUST-02168</t>
  </si>
  <si>
    <t>CUST-04731</t>
  </si>
  <si>
    <t>CUST-04103</t>
  </si>
  <si>
    <t>CUST-00159</t>
  </si>
  <si>
    <t>CUST-00747</t>
  </si>
  <si>
    <t>CUST-00190</t>
  </si>
  <si>
    <t>CUST-03036</t>
  </si>
  <si>
    <t>CUST-04294</t>
  </si>
  <si>
    <t>CUST-00957</t>
  </si>
  <si>
    <t>CUST-02900</t>
  </si>
  <si>
    <t>CUST-02102</t>
  </si>
  <si>
    <t>CUST-04333</t>
  </si>
  <si>
    <t>CUST-04478</t>
  </si>
  <si>
    <t>CUST-01996</t>
  </si>
  <si>
    <t>CUST-00048</t>
  </si>
  <si>
    <t>CUST-01226</t>
  </si>
  <si>
    <t>CUST-02007</t>
  </si>
  <si>
    <t>CUST-03963</t>
  </si>
  <si>
    <t>CUST-00987</t>
  </si>
  <si>
    <t>CUST-00524</t>
  </si>
  <si>
    <t>CUST-00462</t>
  </si>
  <si>
    <t>CUST-03510</t>
  </si>
  <si>
    <t>CUST-03665</t>
  </si>
  <si>
    <t>CUST-01215</t>
  </si>
  <si>
    <t>CUST-01419</t>
  </si>
  <si>
    <t>CUST-04353</t>
  </si>
  <si>
    <t>CUST-04031</t>
  </si>
  <si>
    <t>CUST-00064</t>
  </si>
  <si>
    <t>CUST-02345</t>
  </si>
  <si>
    <t>CUST-04016</t>
  </si>
  <si>
    <t>CUST-03147</t>
  </si>
  <si>
    <t>CUST-00678</t>
  </si>
  <si>
    <t>CUST-02543</t>
  </si>
  <si>
    <t>CUST-03215</t>
  </si>
  <si>
    <t>CUST-00443</t>
  </si>
  <si>
    <t>CUST-01555</t>
  </si>
  <si>
    <t>CUST-02021</t>
  </si>
  <si>
    <t>CUST-02212</t>
  </si>
  <si>
    <t>CUST-03904</t>
  </si>
  <si>
    <t>CUST-04407</t>
  </si>
  <si>
    <t>CUST-03497</t>
  </si>
  <si>
    <t>CUST-01220</t>
  </si>
  <si>
    <t>CUST-04319</t>
  </si>
  <si>
    <t>CUST-03620</t>
  </si>
  <si>
    <t>CUST-04859</t>
  </si>
  <si>
    <t>CUST-01609</t>
  </si>
  <si>
    <t>CUST-03403</t>
  </si>
  <si>
    <t>CUST-00144</t>
  </si>
  <si>
    <t>CUST-02081</t>
  </si>
  <si>
    <t>CUST-02351</t>
  </si>
  <si>
    <t>CUST-00454</t>
  </si>
  <si>
    <t>CUST-03399</t>
  </si>
  <si>
    <t>CUST-00036</t>
  </si>
  <si>
    <t>CUST-03727</t>
  </si>
  <si>
    <t>CUST-04079</t>
  </si>
  <si>
    <t>CUST-00721</t>
  </si>
  <si>
    <t>CUST-00920</t>
  </si>
  <si>
    <t>CUST-01018</t>
  </si>
  <si>
    <t>CUST-02179</t>
  </si>
  <si>
    <t>CUST-03739</t>
  </si>
  <si>
    <t>CUST-03802</t>
  </si>
  <si>
    <t>CUST-00008</t>
  </si>
  <si>
    <t>CUST-04324</t>
  </si>
  <si>
    <t>CUST-01878</t>
  </si>
  <si>
    <t>CUST-02165</t>
  </si>
  <si>
    <t>CUST-01571</t>
  </si>
  <si>
    <t>CUST-02127</t>
  </si>
  <si>
    <t>CUST-00549</t>
  </si>
  <si>
    <t>CUST-02222</t>
  </si>
  <si>
    <t>CUST-00548</t>
  </si>
  <si>
    <t>CUST-03631</t>
  </si>
  <si>
    <t>CUST-04815</t>
  </si>
  <si>
    <t>CUST-01690</t>
  </si>
  <si>
    <t>CUST-02855</t>
  </si>
  <si>
    <t>CUST-02988</t>
  </si>
  <si>
    <t>CUST-00053</t>
  </si>
  <si>
    <t>CUST-01248</t>
  </si>
  <si>
    <t>CUST-02159</t>
  </si>
  <si>
    <t>CUST-00238</t>
  </si>
  <si>
    <t>CUST-02300</t>
  </si>
  <si>
    <t>CUST-00260</t>
  </si>
  <si>
    <t>CUST-04611</t>
  </si>
  <si>
    <t>CUST-04142</t>
  </si>
  <si>
    <t>CUST-00728</t>
  </si>
  <si>
    <t>CUST-03747</t>
  </si>
  <si>
    <t>CUST-00971</t>
  </si>
  <si>
    <t>CUST-03049</t>
  </si>
  <si>
    <t>CUST-03836</t>
  </si>
  <si>
    <t>CUST-00953</t>
  </si>
  <si>
    <t>CUST-00818</t>
  </si>
  <si>
    <t>CUST-04437</t>
  </si>
  <si>
    <t>CUST-00191</t>
  </si>
  <si>
    <t>CUST-02532</t>
  </si>
  <si>
    <t>CUST-01752</t>
  </si>
  <si>
    <t>CUST-01019</t>
  </si>
  <si>
    <t>CUST-02263</t>
  </si>
  <si>
    <t>CUST-03798</t>
  </si>
  <si>
    <t>CUST-04383</t>
  </si>
  <si>
    <t>CUST-03506</t>
  </si>
  <si>
    <t>CUST-00503</t>
  </si>
  <si>
    <t>CUST-00682</t>
  </si>
  <si>
    <t>CUST-03625</t>
  </si>
  <si>
    <t>CUST-04475</t>
  </si>
  <si>
    <t>CUST-02954</t>
  </si>
  <si>
    <t>CUST-04347</t>
  </si>
  <si>
    <t>CUST-03865</t>
  </si>
  <si>
    <t>CUST-04976</t>
  </si>
  <si>
    <t>CUST-02570</t>
  </si>
  <si>
    <t>CUST-04146</t>
  </si>
  <si>
    <t>CUST-01485</t>
  </si>
  <si>
    <t>CUST-00128</t>
  </si>
  <si>
    <t>CUST-01267</t>
  </si>
  <si>
    <t>CUST-04917</t>
  </si>
  <si>
    <t>CUST-03188</t>
  </si>
  <si>
    <t>CUST-03881</t>
  </si>
  <si>
    <t>CUST-02737</t>
  </si>
  <si>
    <t>CUST-02328</t>
  </si>
  <si>
    <t>CUST-01871</t>
  </si>
  <si>
    <t>CUST-01285</t>
  </si>
  <si>
    <t>CUST-02552</t>
  </si>
  <si>
    <t>CUST-02223</t>
  </si>
  <si>
    <t>CUST-03587</t>
  </si>
  <si>
    <t>CUST-04766</t>
  </si>
  <si>
    <t>CUST-03347</t>
  </si>
  <si>
    <t>CUST-03517</t>
  </si>
  <si>
    <t>CUST-00787</t>
  </si>
  <si>
    <t>CUST-01227</t>
  </si>
  <si>
    <t>CUST-02577</t>
  </si>
  <si>
    <t>CUST-00110</t>
  </si>
  <si>
    <t>CUST-02207</t>
  </si>
  <si>
    <t>CUST-00557</t>
  </si>
  <si>
    <t>CUST-02620</t>
  </si>
  <si>
    <t>CUST-01119</t>
  </si>
  <si>
    <t>CUST-01102</t>
  </si>
  <si>
    <t>CUST-02241</t>
  </si>
  <si>
    <t>CUST-00310</t>
  </si>
  <si>
    <t>CUST-01161</t>
  </si>
  <si>
    <t>CUST-04626</t>
  </si>
  <si>
    <t>CUST-03709</t>
  </si>
  <si>
    <t>CUST-04700</t>
  </si>
  <si>
    <t>CUST-00713</t>
  </si>
  <si>
    <t>CUST-03921</t>
  </si>
  <si>
    <t>CUST-04105</t>
  </si>
  <si>
    <t>CUST-04646</t>
  </si>
  <si>
    <t>CUST-01221</t>
  </si>
  <si>
    <t>CUST-03354</t>
  </si>
  <si>
    <t>CUST-00573</t>
  </si>
  <si>
    <t>CUST-04028</t>
  </si>
  <si>
    <t>CUST-01472</t>
  </si>
  <si>
    <t>CUST-00365</t>
  </si>
  <si>
    <t>CUST-04538</t>
  </si>
  <si>
    <t>CUST-04551</t>
  </si>
  <si>
    <t>CUST-00517</t>
  </si>
  <si>
    <t>CUST-01588</t>
  </si>
  <si>
    <t>CUST-02016</t>
  </si>
  <si>
    <t>CUST-02807</t>
  </si>
  <si>
    <t>CUST-04682</t>
  </si>
  <si>
    <t>CUST-01663</t>
  </si>
  <si>
    <t>CUST-02188</t>
  </si>
  <si>
    <t>CUST-03940</t>
  </si>
  <si>
    <t>CUST-03315</t>
  </si>
  <si>
    <t>CUST-02834</t>
  </si>
  <si>
    <t>CUST-00675</t>
  </si>
  <si>
    <t>CUST-00820</t>
  </si>
  <si>
    <t>CUST-03872</t>
  </si>
  <si>
    <t>CUST-00432</t>
  </si>
  <si>
    <t>CUST-04814</t>
  </si>
  <si>
    <t>CUST-02730</t>
  </si>
  <si>
    <t>CUST-04329</t>
  </si>
  <si>
    <t>CUST-00314</t>
  </si>
  <si>
    <t>CUST-04404</t>
  </si>
  <si>
    <t>CUST-02989</t>
  </si>
  <si>
    <t>CUST-00827</t>
  </si>
  <si>
    <t>CUST-03746</t>
  </si>
  <si>
    <t>CUST-00061</t>
  </si>
  <si>
    <t>CUST-00683</t>
  </si>
  <si>
    <t>CUST-02782</t>
  </si>
  <si>
    <t>CUST-02325</t>
  </si>
  <si>
    <t>CUST-03485</t>
  </si>
  <si>
    <t>CUST-00300</t>
  </si>
  <si>
    <t>CUST-02769</t>
  </si>
  <si>
    <t>CUST-01153</t>
  </si>
  <si>
    <t>CUST-00890</t>
  </si>
  <si>
    <t>CUST-02057</t>
  </si>
  <si>
    <t>CUST-01336</t>
  </si>
  <si>
    <t>CUST-00645</t>
  </si>
  <si>
    <t>CUST-02322</t>
  </si>
  <si>
    <t>CUST-00527</t>
  </si>
  <si>
    <t>CUST-02950</t>
  </si>
  <si>
    <t>CUST-02733</t>
  </si>
  <si>
    <t>CUST-04004</t>
  </si>
  <si>
    <t>CUST-00055</t>
  </si>
  <si>
    <t>CUST-04631</t>
  </si>
  <si>
    <t>CUST-00050</t>
  </si>
  <si>
    <t>CUST-00767</t>
  </si>
  <si>
    <t>CUST-03037</t>
  </si>
  <si>
    <t>CUST-02157</t>
  </si>
  <si>
    <t>CUST-03594</t>
  </si>
  <si>
    <t>CUST-03623</t>
  </si>
  <si>
    <t>CUST-02071</t>
  </si>
  <si>
    <t>CUST-04445</t>
  </si>
  <si>
    <t>CUST-00377</t>
  </si>
  <si>
    <t>CUST-00737</t>
  </si>
  <si>
    <t>CUST-00595</t>
  </si>
  <si>
    <t>CUST-00349</t>
  </si>
  <si>
    <t>CUST-02254</t>
  </si>
  <si>
    <t>CUST-04190</t>
  </si>
  <si>
    <t>CUST-02856</t>
  </si>
  <si>
    <t>CUST-01249</t>
  </si>
  <si>
    <t>CUST-04853</t>
  </si>
  <si>
    <t>CUST-04508</t>
  </si>
  <si>
    <t>CUST-04322</t>
  </si>
  <si>
    <t>CUST-01300</t>
  </si>
  <si>
    <t>CUST-04035</t>
  </si>
  <si>
    <t>CUST-04096</t>
  </si>
  <si>
    <t>CUST-04232</t>
  </si>
  <si>
    <t>CUST-00936</t>
  </si>
  <si>
    <t>CUST-01715</t>
  </si>
  <si>
    <t>CUST-02305</t>
  </si>
  <si>
    <t>CUST-04620</t>
  </si>
  <si>
    <t>CUST-03148</t>
  </si>
  <si>
    <t>CUST-04685</t>
  </si>
  <si>
    <t>CUST-03053</t>
  </si>
  <si>
    <t>CUST-02447</t>
  </si>
  <si>
    <t>CUST-00708</t>
  </si>
  <si>
    <t>CUST-04431</t>
  </si>
  <si>
    <t>CUST-00654</t>
  </si>
  <si>
    <t>CUST-03004</t>
  </si>
  <si>
    <t>CUST-04314</t>
  </si>
  <si>
    <t>CUST-00418</t>
  </si>
  <si>
    <t>CUST-02858</t>
  </si>
  <si>
    <t>CUST-01040</t>
  </si>
  <si>
    <t>CUST-00131</t>
  </si>
  <si>
    <t>CUST-00848</t>
  </si>
  <si>
    <t>CUST-01150</t>
  </si>
  <si>
    <t>CUST-03912</t>
  </si>
  <si>
    <t>CUST-02993</t>
  </si>
  <si>
    <t>CUST-04121</t>
  </si>
  <si>
    <t>CUST-02632</t>
  </si>
  <si>
    <t>CUST-02391</t>
  </si>
  <si>
    <t>CUST-01890</t>
  </si>
  <si>
    <t>CUST-01528</t>
  </si>
  <si>
    <t>CUST-03869</t>
  </si>
  <si>
    <t>CUST-02204</t>
  </si>
  <si>
    <t>CUST-04386</t>
  </si>
  <si>
    <t>CUST-01023</t>
  </si>
  <si>
    <t>CUST-00873</t>
  </si>
  <si>
    <t>CUST-01567</t>
  </si>
  <si>
    <t>CUST-00226</t>
  </si>
  <si>
    <t>CUST-03779</t>
  </si>
  <si>
    <t>CUST-02929</t>
  </si>
  <si>
    <t>CUST-04884</t>
  </si>
  <si>
    <t>CUST-01789</t>
  </si>
  <si>
    <t>CUST-00948</t>
  </si>
  <si>
    <t>CUST-04537</t>
  </si>
  <si>
    <t>CUST-03702</t>
  </si>
  <si>
    <t>CUST-03136</t>
  </si>
  <si>
    <t>CUST-01909</t>
  </si>
  <si>
    <t>CUST-00068</t>
  </si>
  <si>
    <t>CUST-01698</t>
  </si>
  <si>
    <t>CUST-00722</t>
  </si>
  <si>
    <t>CUST-04242</t>
  </si>
  <si>
    <t>CUST-03093</t>
  </si>
  <si>
    <t>CUST-02572</t>
  </si>
  <si>
    <t>CUST-04994</t>
  </si>
  <si>
    <t>CUST-00172</t>
  </si>
  <si>
    <t>CUST-03677</t>
  </si>
  <si>
    <t>CUST-01896</t>
  </si>
  <si>
    <t>CUST-00056</t>
  </si>
  <si>
    <t>CUST-04235</t>
  </si>
  <si>
    <t>CUST-02857</t>
  </si>
  <si>
    <t>CUST-00450</t>
  </si>
  <si>
    <t>CUST-01998</t>
  </si>
  <si>
    <t>CUST-02595</t>
  </si>
  <si>
    <t>CUST-03398</t>
  </si>
  <si>
    <t>CUST-00989</t>
  </si>
  <si>
    <t>CUST-00970</t>
  </si>
  <si>
    <t>CUST-00137</t>
  </si>
  <si>
    <t>CUST-01897</t>
  </si>
  <si>
    <t>CUST-00175</t>
  </si>
  <si>
    <t>CUST-02303</t>
  </si>
  <si>
    <t>CUST-03206</t>
  </si>
  <si>
    <t>CUST-04810</t>
  </si>
  <si>
    <t>CUST-00445</t>
  </si>
  <si>
    <t>CUST-01828</t>
  </si>
  <si>
    <t>CUST-02886</t>
  </si>
  <si>
    <t>CUST-01582</t>
  </si>
  <si>
    <t>CUST-00090</t>
  </si>
  <si>
    <t>CUST-00795</t>
  </si>
  <si>
    <t>CUST-02049</t>
  </si>
  <si>
    <t>CUST-02178</t>
  </si>
  <si>
    <t>CUST-01030</t>
  </si>
  <si>
    <t>CUST-03415</t>
  </si>
  <si>
    <t>CUST-03954</t>
  </si>
  <si>
    <t>CUST-01330</t>
  </si>
  <si>
    <t>CUST-03174</t>
  </si>
  <si>
    <t>CUST-03125</t>
  </si>
  <si>
    <t>CUST-00040</t>
  </si>
  <si>
    <t>CUST-00944</t>
  </si>
  <si>
    <t>CUST-03601</t>
  </si>
  <si>
    <t>CUST-00666</t>
  </si>
  <si>
    <t>CUST-04012</t>
  </si>
  <si>
    <t>CUST-00453</t>
  </si>
  <si>
    <t>CUST-01685</t>
  </si>
  <si>
    <t>CUST-01149</t>
  </si>
  <si>
    <t>CUST-04274</t>
  </si>
  <si>
    <t>CUST-02185</t>
  </si>
  <si>
    <t>CUST-00337</t>
  </si>
  <si>
    <t>CUST-02167</t>
  </si>
  <si>
    <t>CUST-04935</t>
  </si>
  <si>
    <t>CUST-02978</t>
  </si>
  <si>
    <t>CUST-01601</t>
  </si>
  <si>
    <t>CUST-01642</t>
  </si>
  <si>
    <t>CUST-00352</t>
  </si>
  <si>
    <t>CUST-00625</t>
  </si>
  <si>
    <t>CUST-02184</t>
  </si>
  <si>
    <t>CUST-02509</t>
  </si>
  <si>
    <t>CUST-02090</t>
  </si>
  <si>
    <t>CUST-00359</t>
  </si>
  <si>
    <t>CUST-01322</t>
  </si>
  <si>
    <t>CUST-01614</t>
  </si>
  <si>
    <t>CUST-01857</t>
  </si>
  <si>
    <t>CUST-01526</t>
  </si>
  <si>
    <t>CUST-01435</t>
  </si>
  <si>
    <t>CUST-04761</t>
  </si>
  <si>
    <t>CUST-04878</t>
  </si>
  <si>
    <t>CUST-04801</t>
  </si>
  <si>
    <t>CUST-01420</t>
  </si>
  <si>
    <t>CUST-01703</t>
  </si>
  <si>
    <t>CUST-02650</t>
  </si>
  <si>
    <t>CUST-03759</t>
  </si>
  <si>
    <t>CUST-00777</t>
  </si>
  <si>
    <t>CUST-02576</t>
  </si>
  <si>
    <t>CUST-03755</t>
  </si>
  <si>
    <t>CUST-03832</t>
  </si>
  <si>
    <t>CUST-01766</t>
  </si>
  <si>
    <t>CUST-00474</t>
  </si>
  <si>
    <t>CUST-04693</t>
  </si>
  <si>
    <t>CUST-03493</t>
  </si>
  <si>
    <t>CUST-02415</t>
  </si>
  <si>
    <t>CUST-04980</t>
  </si>
  <si>
    <t>CUST-03663</t>
  </si>
  <si>
    <t>CUST-04737</t>
  </si>
  <si>
    <t>CUST-04486</t>
  </si>
  <si>
    <t>CUST-03535</t>
  </si>
  <si>
    <t>CUST-01581</t>
  </si>
  <si>
    <t>CUST-00480</t>
  </si>
  <si>
    <t>CUST-02638</t>
  </si>
  <si>
    <t>CUST-00103</t>
  </si>
  <si>
    <t>CUST-01479</t>
  </si>
  <si>
    <t>CUST-04723</t>
  </si>
  <si>
    <t>CUST-04066</t>
  </si>
  <si>
    <t>CUST-02712</t>
  </si>
  <si>
    <t>CUST-03947</t>
  </si>
  <si>
    <t>CUST-03826</t>
  </si>
  <si>
    <t>CUST-00743</t>
  </si>
  <si>
    <t>CUST-00054</t>
  </si>
  <si>
    <t>CUST-00988</t>
  </si>
  <si>
    <t>CUST-03757</t>
  </si>
  <si>
    <t>CUST-00069</t>
  </si>
  <si>
    <t>CUST-04836</t>
  </si>
  <si>
    <t>CUST-04037</t>
  </si>
  <si>
    <t>CUST-03619</t>
  </si>
  <si>
    <t>CUST-04480</t>
  </si>
  <si>
    <t>CUST-02775</t>
  </si>
  <si>
    <t>CUST-04430</t>
  </si>
  <si>
    <t>CUST-03344</t>
  </si>
  <si>
    <t>CUST-04522</t>
  </si>
  <si>
    <t>CUST-03325</t>
  </si>
  <si>
    <t>CUST-01240</t>
  </si>
  <si>
    <t>CUST-00785</t>
  </si>
  <si>
    <t>CUST-03773</t>
  </si>
  <si>
    <t>CUST-02707</t>
  </si>
  <si>
    <t>CUST-04224</t>
  </si>
  <si>
    <t>CUST-01975</t>
  </si>
  <si>
    <t>CUST-02971</t>
  </si>
  <si>
    <t>CUST-03581</t>
  </si>
  <si>
    <t>CUST-04960</t>
  </si>
  <si>
    <t>CUST-01107</t>
  </si>
  <si>
    <t>CUST-00951</t>
  </si>
  <si>
    <t>CUST-03128</t>
  </si>
  <si>
    <t>CUST-02123</t>
  </si>
  <si>
    <t>CUST-03838</t>
  </si>
  <si>
    <t>CUST-03236</t>
  </si>
  <si>
    <t>CUST-00640</t>
  </si>
  <si>
    <t>CUST-03383</t>
  </si>
  <si>
    <t>CUST-02567</t>
  </si>
  <si>
    <t>CUST-00758</t>
  </si>
  <si>
    <t>CUST-03664</t>
  </si>
  <si>
    <t>CUST-00879</t>
  </si>
  <si>
    <t>CUST-00231</t>
  </si>
  <si>
    <t>CUST-04681</t>
  </si>
  <si>
    <t>CUST-02461</t>
  </si>
  <si>
    <t>CUST-04060</t>
  </si>
  <si>
    <t>CUST-01561</t>
  </si>
  <si>
    <t>CUST-04111</t>
  </si>
  <si>
    <t>CUST-04583</t>
  </si>
  <si>
    <t>CUST-00099</t>
  </si>
  <si>
    <t>CUST-03697</t>
  </si>
  <si>
    <t>CUST-01431</t>
  </si>
  <si>
    <t>CUST-01251</t>
  </si>
  <si>
    <t>CUST-02693</t>
  </si>
  <si>
    <t>CUST-01888</t>
  </si>
  <si>
    <t>CUST-04589</t>
  </si>
  <si>
    <t>CUST-04571</t>
  </si>
  <si>
    <t>CUST-03552</t>
  </si>
  <si>
    <t>CUST-03652</t>
  </si>
  <si>
    <t>CUST-02061</t>
  </si>
  <si>
    <t>CUST-00295</t>
  </si>
  <si>
    <t>CUST-02770</t>
  </si>
  <si>
    <t>CUST-04753</t>
  </si>
  <si>
    <t>CUST-02354</t>
  </si>
  <si>
    <t>CUST-03254</t>
  </si>
  <si>
    <t>CUST-00160</t>
  </si>
  <si>
    <t>CUST-01237</t>
  </si>
  <si>
    <t>CUST-04798</t>
  </si>
  <si>
    <t>CUST-00910</t>
  </si>
  <si>
    <t>CUST-02432</t>
  </si>
  <si>
    <t>CUST-01558</t>
  </si>
  <si>
    <t>CUST-00321</t>
  </si>
  <si>
    <t>CUST-03809</t>
  </si>
  <si>
    <t>CUST-00015</t>
  </si>
  <si>
    <t>CUST-04555</t>
  </si>
  <si>
    <t>CUST-03465</t>
  </si>
  <si>
    <t>CUST-01447</t>
  </si>
  <si>
    <t>CUST-03476</t>
  </si>
  <si>
    <t>CUST-00888</t>
  </si>
  <si>
    <t>CUST-01693</t>
  </si>
  <si>
    <t>CUST-03700</t>
  </si>
  <si>
    <t>CUST-04790</t>
  </si>
  <si>
    <t>CUST-01720</t>
  </si>
  <si>
    <t>CUST-04918</t>
  </si>
  <si>
    <t>CUST-00652</t>
  </si>
  <si>
    <t>CUST-04350</t>
  </si>
  <si>
    <t>CUST-00919</t>
  </si>
  <si>
    <t>CUST-00883</t>
  </si>
  <si>
    <t>CUST-00292</t>
  </si>
  <si>
    <t>CUST-00234</t>
  </si>
  <si>
    <t>CUST-02790</t>
  </si>
  <si>
    <t>CUST-03438</t>
  </si>
  <si>
    <t>CUST-03482</t>
  </si>
  <si>
    <t>CUST-01995</t>
  </si>
  <si>
    <t>CUST-01305</t>
  </si>
  <si>
    <t>CUST-03392</t>
  </si>
  <si>
    <t>CUST-02272</t>
  </si>
  <si>
    <t>CUST-03132</t>
  </si>
  <si>
    <t>CUST-02026</t>
  </si>
  <si>
    <t>CUST-03395</t>
  </si>
  <si>
    <t>CUST-01486</t>
  </si>
  <si>
    <t>CUST-02977</t>
  </si>
  <si>
    <t>CUST-04633</t>
  </si>
  <si>
    <t>CUST-00526</t>
  </si>
  <si>
    <t>CUST-01081</t>
  </si>
  <si>
    <t>CUST-03444</t>
  </si>
  <si>
    <t>CUST-02448</t>
  </si>
  <si>
    <t>CUST-04760</t>
  </si>
  <si>
    <t>CUST-00674</t>
  </si>
  <si>
    <t>CUST-00481</t>
  </si>
  <si>
    <t>CUST-02155</t>
  </si>
  <si>
    <t>CUST-03788</t>
  </si>
  <si>
    <t>CUST-00252</t>
  </si>
  <si>
    <t>CUST-00391</t>
  </si>
  <si>
    <t>CUST-01468</t>
  </si>
  <si>
    <t>CUST-04638</t>
  </si>
  <si>
    <t>CUST-03288</t>
  </si>
  <si>
    <t>CUST-01985</t>
  </si>
  <si>
    <t>CUST-01934</t>
  </si>
  <si>
    <t>CUST-02105</t>
  </si>
  <si>
    <t>CUST-01206</t>
  </si>
  <si>
    <t>CUST-03139</t>
  </si>
  <si>
    <t>CUST-02395</t>
  </si>
  <si>
    <t>CUST-04248</t>
  </si>
  <si>
    <t>CUST-04834</t>
  </si>
  <si>
    <t>CUST-00828</t>
  </si>
  <si>
    <t>CUST-00525</t>
  </si>
  <si>
    <t>CUST-01266</t>
  </si>
  <si>
    <t>CUST-02070</t>
  </si>
  <si>
    <t>CUST-00406</t>
  </si>
  <si>
    <t>CUST-04354</t>
  </si>
  <si>
    <t>CUST-04922</t>
  </si>
  <si>
    <t>CUST-02437</t>
  </si>
  <si>
    <t>CUST-03767</t>
  </si>
  <si>
    <t>CUST-04282</t>
  </si>
  <si>
    <t>CUST-04570</t>
  </si>
  <si>
    <t>CUST-02901</t>
  </si>
  <si>
    <t>CUST-02389</t>
  </si>
  <si>
    <t>CUST-04640</t>
  </si>
  <si>
    <t>CUST-04461</t>
  </si>
  <si>
    <t>CUST-03902</t>
  </si>
  <si>
    <t>CUST-01859</t>
  </si>
  <si>
    <t>CUST-03009</t>
  </si>
  <si>
    <t>CUST-04632</t>
  </si>
  <si>
    <t>CUST-01351</t>
  </si>
  <si>
    <t>CUST-04426</t>
  </si>
  <si>
    <t>CUST-00513</t>
  </si>
  <si>
    <t>CUST-00663</t>
  </si>
  <si>
    <t>CUST-04442</t>
  </si>
  <si>
    <t>CUST-01604</t>
  </si>
  <si>
    <t>CUST-01677</t>
  </si>
  <si>
    <t>CUST-04949</t>
  </si>
  <si>
    <t>CUST-00067</t>
  </si>
  <si>
    <t>CUST-01951</t>
  </si>
  <si>
    <t>CUST-04985</t>
  </si>
  <si>
    <t>CUST-02421</t>
  </si>
  <si>
    <t>CUST-02692</t>
  </si>
  <si>
    <t>CUST-04331</t>
  </si>
  <si>
    <t>CUST-03356</t>
  </si>
  <si>
    <t>CUST-00646</t>
  </si>
  <si>
    <t>CUST-02348</t>
  </si>
  <si>
    <t>CUST-01667</t>
  </si>
  <si>
    <t>CUST-01139</t>
  </si>
  <si>
    <t>CUST-00542</t>
  </si>
  <si>
    <t>CUST-01314</t>
  </si>
  <si>
    <t>CUST-04297</t>
  </si>
  <si>
    <t>CUST-01964</t>
  </si>
  <si>
    <t>CUST-02362</t>
  </si>
  <si>
    <t>CUST-00307</t>
  </si>
  <si>
    <t>CUST-04694</t>
  </si>
  <si>
    <t>CUST-00130</t>
  </si>
  <si>
    <t>CUST-00396</t>
  </si>
  <si>
    <t>CUST-04915</t>
  </si>
  <si>
    <t>CUST-01930</t>
  </si>
  <si>
    <t>CUST-04423</t>
  </si>
  <si>
    <t>CUST-04288</t>
  </si>
  <si>
    <t>CUST-00723</t>
  </si>
  <si>
    <t>CUST-03222</t>
  </si>
  <si>
    <t>CUST-03764</t>
  </si>
  <si>
    <t>CUST-00308</t>
  </si>
  <si>
    <t>CUST-04592</t>
  </si>
  <si>
    <t>CUST-03081</t>
  </si>
  <si>
    <t>CUST-00385</t>
  </si>
  <si>
    <t>CUST-02559</t>
  </si>
  <si>
    <t>CUST-02701</t>
  </si>
  <si>
    <t>CUST-00583</t>
  </si>
  <si>
    <t>CUST-04494</t>
  </si>
  <si>
    <t>CUST-04975</t>
  </si>
  <si>
    <t>CUST-02581</t>
  </si>
  <si>
    <t>CUST-02811</t>
  </si>
  <si>
    <t>CUST-00162</t>
  </si>
  <si>
    <t>CUST-01335</t>
  </si>
  <si>
    <t>CUST-04792</t>
  </si>
  <si>
    <t>CUST-00937</t>
  </si>
  <si>
    <t>CUST-01367</t>
  </si>
  <si>
    <t>CUST-04881</t>
  </si>
  <si>
    <t>CUST-03122</t>
  </si>
  <si>
    <t>CUST-04023</t>
  </si>
  <si>
    <t>CUST-01950</t>
  </si>
  <si>
    <t>CUST-03874</t>
  </si>
  <si>
    <t>CUST-01160</t>
  </si>
  <si>
    <t>CUST-03990</t>
  </si>
  <si>
    <t>CUST-01592</t>
  </si>
  <si>
    <t>CUST-02702</t>
  </si>
  <si>
    <t>CUST-02745</t>
  </si>
  <si>
    <t>CUST-01881</t>
  </si>
  <si>
    <t>CUST-03637</t>
  </si>
  <si>
    <t>CUST-02530</t>
  </si>
  <si>
    <t>CUST-02082</t>
  </si>
  <si>
    <t>CUST-03183</t>
  </si>
  <si>
    <t>CUST-04144</t>
  </si>
  <si>
    <t>CUST-04126</t>
  </si>
  <si>
    <t>CUST-03054</t>
  </si>
  <si>
    <t>CUST-03226</t>
  </si>
  <si>
    <t>CUST-04598</t>
  </si>
  <si>
    <t>CUST-01847</t>
  </si>
  <si>
    <t>CUST-04819</t>
  </si>
  <si>
    <t>CUST-01269</t>
  </si>
  <si>
    <t>CUST-03231</t>
  </si>
  <si>
    <t>CUST-04529</t>
  </si>
  <si>
    <t>CUST-02302</t>
  </si>
  <si>
    <t>CUST-00997</t>
  </si>
  <si>
    <t>CUST-00045</t>
  </si>
  <si>
    <t>CUST-02740</t>
  </si>
  <si>
    <t>CUST-04463</t>
  </si>
  <si>
    <t>CUST-03839</t>
  </si>
  <si>
    <t>CUST-00261</t>
  </si>
  <si>
    <t>CUST-02861</t>
  </si>
  <si>
    <t>CUST-02784</t>
  </si>
  <si>
    <t>CUST-03097</t>
  </si>
  <si>
    <t>CUST-04653</t>
  </si>
  <si>
    <t>CUST-02624</t>
  </si>
  <si>
    <t>CUST-04958</t>
  </si>
  <si>
    <t>CUST-03327</t>
  </si>
  <si>
    <t>CUST-00600</t>
  </si>
  <si>
    <t>CUST-04742</t>
  </si>
  <si>
    <t>CUST-00420</t>
  </si>
  <si>
    <t>CUST-02137</t>
  </si>
  <si>
    <t>CUST-01247</t>
  </si>
  <si>
    <t>CUST-01233</t>
  </si>
  <si>
    <t>CUST-02267</t>
  </si>
  <si>
    <t>CUST-02205</t>
  </si>
  <si>
    <t>CUST-01813</t>
  </si>
  <si>
    <t>CUST-00276</t>
  </si>
  <si>
    <t>CUST-00706</t>
  </si>
  <si>
    <t>CUST-03843</t>
  </si>
  <si>
    <t>CUST-04550</t>
  </si>
  <si>
    <t>CUST-00114</t>
  </si>
  <si>
    <t>CUST-04168</t>
  </si>
  <si>
    <t>CUST-04014</t>
  </si>
  <si>
    <t>CUST-02131</t>
  </si>
  <si>
    <t>CUST-03229</t>
  </si>
  <si>
    <t>CUST-02927</t>
  </si>
  <si>
    <t>CUST-00142</t>
  </si>
  <si>
    <t>CUST-04548</t>
  </si>
  <si>
    <t>CUST-04580</t>
  </si>
  <si>
    <t>CUST-01566</t>
  </si>
  <si>
    <t>CUST-03766</t>
  </si>
  <si>
    <t>CUST-03989</t>
  </si>
  <si>
    <t>CUST-02413</t>
  </si>
  <si>
    <t>CUST-01654</t>
  </si>
  <si>
    <t>CUST-03532</t>
  </si>
  <si>
    <t>CUST-00105</t>
  </si>
  <si>
    <t>CUST-04053</t>
  </si>
  <si>
    <t>CUST-01858</t>
  </si>
  <si>
    <t>CUST-04880</t>
  </si>
  <si>
    <t>CUST-04931</t>
  </si>
  <si>
    <t>CUST-02330</t>
  </si>
  <si>
    <t>CUST-03977</t>
  </si>
  <si>
    <t>CUST-03890</t>
  </si>
  <si>
    <t>CUST-02710</t>
  </si>
  <si>
    <t>CUST-04338</t>
  </si>
  <si>
    <t>CUST-02479</t>
  </si>
  <si>
    <t>CUST-02863</t>
  </si>
  <si>
    <t>CUST-04193</t>
  </si>
  <si>
    <t>CUST-02516</t>
  </si>
  <si>
    <t>CUST-04743</t>
  </si>
  <si>
    <t>CUST-03565</t>
  </si>
  <si>
    <t>CUST-00085</t>
  </si>
  <si>
    <t>CUST-01719</t>
  </si>
  <si>
    <t>CUST-04106</t>
  </si>
  <si>
    <t>CUST-02653</t>
  </si>
  <si>
    <t>CUST-01340</t>
  </si>
  <si>
    <t>CUST-03896</t>
  </si>
  <si>
    <t>CUST-00277</t>
  </si>
  <si>
    <t>CUST-01409</t>
  </si>
  <si>
    <t>CUST-01373</t>
  </si>
  <si>
    <t>CUST-03845</t>
  </si>
  <si>
    <t>CUST-03995</t>
  </si>
  <si>
    <t>CUST-04185</t>
  </si>
  <si>
    <t>CUST-00091</t>
  </si>
  <si>
    <t>CUST-04377</t>
  </si>
  <si>
    <t>CUST-03056</t>
  </si>
  <si>
    <t>CUST-01907</t>
  </si>
  <si>
    <t>CUST-02700</t>
  </si>
  <si>
    <t>CUST-01824</t>
  </si>
  <si>
    <t>CUST-03418</t>
  </si>
  <si>
    <t>CUST-01427</t>
  </si>
  <si>
    <t>CUST-03413</t>
  </si>
  <si>
    <t>CUST-04462</t>
  </si>
  <si>
    <t>CUST-02072</t>
  </si>
  <si>
    <t>CUST-02027</t>
  </si>
  <si>
    <t>CUST-00999</t>
  </si>
  <si>
    <t>CUST-02359</t>
  </si>
  <si>
    <t>CUST-03109</t>
  </si>
  <si>
    <t>CUST-03426</t>
  </si>
  <si>
    <t>CUST-01760</t>
  </si>
  <si>
    <t>CUST-03452</t>
  </si>
  <si>
    <t>CUST-02289</t>
  </si>
  <si>
    <t>CUST-02715</t>
  </si>
  <si>
    <t>CUST-01343</t>
  </si>
  <si>
    <t>CUST-04191</t>
  </si>
  <si>
    <t>CUST-02147</t>
  </si>
  <si>
    <t>CUST-00168</t>
  </si>
  <si>
    <t>CUST-00497</t>
  </si>
  <si>
    <t>CUST-03162</t>
  </si>
  <si>
    <t>CUST-04428</t>
  </si>
  <si>
    <t>CUST-00220</t>
  </si>
  <si>
    <t>CUST-02482</t>
  </si>
  <si>
    <t>CUST-04979</t>
  </si>
  <si>
    <t>CUST-02535</t>
  </si>
  <si>
    <t>CUST-03731</t>
  </si>
  <si>
    <t>CUST-01538</t>
  </si>
  <si>
    <t>CUST-04628</t>
  </si>
  <si>
    <t>CUST-00306</t>
  </si>
  <si>
    <t>CUST-03844</t>
  </si>
  <si>
    <t>CUST-00197</t>
  </si>
  <si>
    <t>CUST-01147</t>
  </si>
  <si>
    <t>CUST-04591</t>
  </si>
  <si>
    <t>CUST-00111</t>
  </si>
  <si>
    <t>CUST-03555</t>
  </si>
  <si>
    <t>CUST-04466</t>
  </si>
  <si>
    <t>CUST-04986</t>
  </si>
  <si>
    <t>CUST-00927</t>
  </si>
  <si>
    <t>CUST-01816</t>
  </si>
  <si>
    <t>CUST-04493</t>
  </si>
  <si>
    <t>CUST-00798</t>
  </si>
  <si>
    <t>CUST-01299</t>
  </si>
  <si>
    <t>CUST-03260</t>
  </si>
  <si>
    <t>CUST-01063</t>
  </si>
  <si>
    <t>CUST-04515</t>
  </si>
  <si>
    <t>CUST-03281</t>
  </si>
  <si>
    <t>CUST-04472</t>
  </si>
  <si>
    <t>CUST-04567</t>
  </si>
  <si>
    <t>CUST-03321</t>
  </si>
  <si>
    <t>CUST-03972</t>
  </si>
  <si>
    <t>CUST-03318</t>
  </si>
  <si>
    <t>CUST-01360</t>
  </si>
  <si>
    <t>CUST-01762</t>
  </si>
  <si>
    <t>CUST-02060</t>
  </si>
  <si>
    <t>CUST-02893</t>
  </si>
  <si>
    <t>CUST-03735</t>
  </si>
  <si>
    <t>CUST-03558</t>
  </si>
  <si>
    <t>CUST-01487</t>
  </si>
  <si>
    <t>CUST-04635</t>
  </si>
  <si>
    <t>CUST-03780</t>
  </si>
  <si>
    <t>CUST-04577</t>
  </si>
  <si>
    <t>CUST-04320</t>
  </si>
  <si>
    <t>CUST-00673</t>
  </si>
  <si>
    <t>CUST-04072</t>
  </si>
  <si>
    <t>CUST-01394</t>
  </si>
  <si>
    <t>CUST-03142</t>
  </si>
  <si>
    <t>CUST-02654</t>
  </si>
  <si>
    <t>CUST-00581</t>
  </si>
  <si>
    <t>CUST-01046</t>
  </si>
  <si>
    <t>CUST-04174</t>
  </si>
  <si>
    <t>CUST-02596</t>
  </si>
  <si>
    <t>CUST-02797</t>
  </si>
  <si>
    <t>CUST-03478</t>
  </si>
  <si>
    <t>CUST-04222</t>
  </si>
  <si>
    <t>CUST-03115</t>
  </si>
  <si>
    <t>CUST-03589</t>
  </si>
  <si>
    <t>CUST-03962</t>
  </si>
  <si>
    <t>CUST-01961</t>
  </si>
  <si>
    <t>CUST-01933</t>
  </si>
  <si>
    <t>CUST-01597</t>
  </si>
  <si>
    <t>CUST-04673</t>
  </si>
  <si>
    <t>CUST-04718</t>
  </si>
  <si>
    <t>CUST-00768</t>
  </si>
  <si>
    <t>CUST-00660</t>
  </si>
  <si>
    <t>CUST-04823</t>
  </si>
  <si>
    <t>CUST-03573</t>
  </si>
  <si>
    <t>CUST-00623</t>
  </si>
  <si>
    <t>CUST-04848</t>
  </si>
  <si>
    <t>CUST-04356</t>
  </si>
  <si>
    <t>CUST-04379</t>
  </si>
  <si>
    <t>CUST-04052</t>
  </si>
  <si>
    <t>CUST-02683</t>
  </si>
  <si>
    <t>CUST-01185</t>
  </si>
  <si>
    <t>CUST-01974</t>
  </si>
  <si>
    <t>CUST-04552</t>
  </si>
  <si>
    <t>CUST-03859</t>
  </si>
  <si>
    <t>CUST-04531</t>
  </si>
  <si>
    <t>CUST-03736</t>
  </si>
  <si>
    <t>CUST-02936</t>
  </si>
  <si>
    <t>CUST-04396</t>
  </si>
  <si>
    <t>CUST-03993</t>
  </si>
  <si>
    <t>CUST-04916</t>
  </si>
  <si>
    <t>CUST-04535</t>
  </si>
  <si>
    <t>CUST-02374</t>
  </si>
  <si>
    <t>CUST-02452</t>
  </si>
  <si>
    <t>CUST-03338</t>
  </si>
  <si>
    <t>CUST-04009</t>
  </si>
  <si>
    <t>CUST-04389</t>
  </si>
  <si>
    <t>CUST-01838</t>
  </si>
  <si>
    <t>CUST-04375</t>
  </si>
  <si>
    <t>CUST-00656</t>
  </si>
  <si>
    <t>CUST-01059</t>
  </si>
  <si>
    <t>CUST-00733</t>
  </si>
  <si>
    <t>CUST-03784</t>
  </si>
  <si>
    <t>CUST-00554</t>
  </si>
  <si>
    <t>CUST-02143</t>
  </si>
  <si>
    <t>CUST-00278</t>
  </si>
  <si>
    <t>CUST-01901</t>
  </si>
  <si>
    <t>CUST-03304</t>
  </si>
  <si>
    <t>CUST-02294</t>
  </si>
  <si>
    <t>CUST-03898</t>
  </si>
  <si>
    <t>CUST-01192</t>
  </si>
  <si>
    <t>CUST-01357</t>
  </si>
  <si>
    <t>CUST-01695</t>
  </si>
  <si>
    <t>CUST-03807</t>
  </si>
  <si>
    <t>CUST-00427</t>
  </si>
  <si>
    <t>CUST-01187</t>
  </si>
  <si>
    <t>CUST-00866</t>
  </si>
  <si>
    <t>CUST-03016</t>
  </si>
  <si>
    <t>CUST-01710</t>
  </si>
  <si>
    <t>CUST-01246</t>
  </si>
  <si>
    <t>CUST-03670</t>
  </si>
  <si>
    <t>CUST-01529</t>
  </si>
  <si>
    <t>CUST-04698</t>
  </si>
  <si>
    <t>CUST-03107</t>
  </si>
  <si>
    <t>CUST-00218</t>
  </si>
  <si>
    <t>CUST-04310</t>
  </si>
  <si>
    <t>CUST-04132</t>
  </si>
  <si>
    <t>CUST-02956</t>
  </si>
  <si>
    <t>CUST-03695</t>
  </si>
  <si>
    <t>CUST-04464</t>
  </si>
  <si>
    <t>CUST-04109</t>
  </si>
  <si>
    <t>CUST-00477</t>
  </si>
  <si>
    <t>CUST-03416</t>
  </si>
  <si>
    <t>CUST-03271</t>
  </si>
  <si>
    <t>CUST-02283</t>
  </si>
  <si>
    <t>CUST-02744</t>
  </si>
  <si>
    <t>CUST-00729</t>
  </si>
  <si>
    <t>CUST-01633</t>
  </si>
  <si>
    <t>CUST-04046</t>
  </si>
  <si>
    <t>CUST-00014</t>
  </si>
  <si>
    <t>CUST-01024</t>
  </si>
  <si>
    <t>CUST-00436</t>
  </si>
  <si>
    <t>CUST-04114</t>
  </si>
  <si>
    <t>CUST-01783</t>
  </si>
  <si>
    <t>CUST-01804</t>
  </si>
  <si>
    <t>CUST-01115</t>
  </si>
  <si>
    <t>CUST-03380</t>
  </si>
  <si>
    <t>CUST-02390</t>
  </si>
  <si>
    <t>CUST-01954</t>
  </si>
  <si>
    <t>CUST-00345</t>
  </si>
  <si>
    <t>CUST-00033</t>
  </si>
  <si>
    <t>CUST-03936</t>
  </si>
  <si>
    <t>CUST-02600</t>
  </si>
  <si>
    <t>CUST-02647</t>
  </si>
  <si>
    <t>CUST-04129</t>
  </si>
  <si>
    <t>CUST-00373</t>
  </si>
  <si>
    <t>CUST-00658</t>
  </si>
  <si>
    <t>CUST-03743</t>
  </si>
  <si>
    <t>CUST-01087</t>
  </si>
  <si>
    <t>CUST-03099</t>
  </si>
  <si>
    <t>CUST-04971</t>
  </si>
  <si>
    <t>CUST-02249</t>
  </si>
  <si>
    <t>CUST-00861</t>
  </si>
  <si>
    <t>CUST-04141</t>
  </si>
  <si>
    <t>CUST-01535</t>
  </si>
  <si>
    <t>CUST-02593</t>
  </si>
  <si>
    <t>CUST-00490</t>
  </si>
  <si>
    <t>CUST-04600</t>
  </si>
  <si>
    <t>CUST-00134</t>
  </si>
  <si>
    <t>CUST-02109</t>
  </si>
  <si>
    <t>CUST-00691</t>
  </si>
  <si>
    <t>CUST-02075</t>
  </si>
  <si>
    <t>CUST-02149</t>
  </si>
  <si>
    <t>CUST-03604</t>
  </si>
  <si>
    <t>CUST-04873</t>
  </si>
  <si>
    <t>CUST-04885</t>
  </si>
  <si>
    <t>CUST-00364</t>
  </si>
  <si>
    <t>CUST-04892</t>
  </si>
  <si>
    <t>CUST-01629</t>
  </si>
  <si>
    <t>CUST-01277</t>
  </si>
  <si>
    <t>CUST-02490</t>
  </si>
  <si>
    <t>CUST-00648</t>
  </si>
  <si>
    <t>CUST-01004</t>
  </si>
  <si>
    <t>CUST-02525</t>
  </si>
  <si>
    <t>CUST-02111</t>
  </si>
  <si>
    <t>CUST-01173</t>
  </si>
  <si>
    <t>CUST-00484</t>
  </si>
  <si>
    <t>CUST-01811</t>
  </si>
  <si>
    <t>CUST-03330</t>
  </si>
  <si>
    <t>CUST-04149</t>
  </si>
  <si>
    <t>CUST-00243</t>
  </si>
  <si>
    <t>CUST-02084</t>
  </si>
  <si>
    <t>CUST-01203</t>
  </si>
  <si>
    <t>CUST-03752</t>
  </si>
  <si>
    <t>CUST-04835</t>
  </si>
  <si>
    <t>CUST-02169</t>
  </si>
  <si>
    <t>CUST-01020</t>
  </si>
  <si>
    <t>CUST-02093</t>
  </si>
  <si>
    <t>CUST-03373</t>
  </si>
  <si>
    <t>CUST-04933</t>
  </si>
  <si>
    <t>CUST-02125</t>
  </si>
  <si>
    <t>CUST-01745</t>
  </si>
  <si>
    <t>CUST-04465</t>
  </si>
  <si>
    <t>CUST-02955</t>
  </si>
  <si>
    <t>CUST-03285</t>
  </si>
  <si>
    <t>CUST-04364</t>
  </si>
  <si>
    <t>CUST-03384</t>
  </si>
  <si>
    <t>CUST-04825</t>
  </si>
  <si>
    <t>CUST-02493</t>
  </si>
  <si>
    <t>CUST-01520</t>
  </si>
  <si>
    <t>CUST-01034</t>
  </si>
  <si>
    <t>CUST-01713</t>
  </si>
  <si>
    <t>CUST-00296</t>
  </si>
  <si>
    <t>CUST-01849</t>
  </si>
  <si>
    <t>CUST-04722</t>
  </si>
  <si>
    <t>CUST-04374</t>
  </si>
  <si>
    <t>CUST-00498</t>
  </si>
  <si>
    <t>CUST-03676</t>
  </si>
  <si>
    <t>CUST-00485</t>
  </si>
  <si>
    <t>CUST-01521</t>
  </si>
  <si>
    <t>CUST-00183</t>
  </si>
  <si>
    <t>CUST-00685</t>
  </si>
  <si>
    <t>CUST-01769</t>
  </si>
  <si>
    <t>CUST-04955</t>
  </si>
  <si>
    <t>CUST-02051</t>
  </si>
  <si>
    <t>CUST-00755</t>
  </si>
  <si>
    <t>CUST-04605</t>
  </si>
  <si>
    <t>CUST-02546</t>
  </si>
  <si>
    <t>CUST-03362</t>
  </si>
  <si>
    <t>CUST-03633</t>
  </si>
  <si>
    <t>CUST-01439</t>
  </si>
  <si>
    <t>CUST-01446</t>
  </si>
  <si>
    <t>CUST-04238</t>
  </si>
  <si>
    <t>CUST-00865</t>
  </si>
  <si>
    <t>CUST-02232</t>
  </si>
  <si>
    <t>CUST-02323</t>
  </si>
  <si>
    <t>CUST-02961</t>
  </si>
  <si>
    <t>CUST-03745</t>
  </si>
  <si>
    <t>CUST-04945</t>
  </si>
  <si>
    <t>CUST-03985</t>
  </si>
  <si>
    <t>CUST-02780</t>
  </si>
  <si>
    <t>CUST-03684</t>
  </si>
  <si>
    <t>CUST-03045</t>
  </si>
  <si>
    <t>CUST-04984</t>
  </si>
  <si>
    <t>CUST-04214</t>
  </si>
  <si>
    <t>CUST-03074</t>
  </si>
  <si>
    <t>CUST-02162</t>
  </si>
  <si>
    <t>CUST-00546</t>
  </si>
  <si>
    <t>CUST-01790</t>
  </si>
  <si>
    <t>CUST-02214</t>
  </si>
  <si>
    <t>CUST-04040</t>
  </si>
  <si>
    <t>CUST-02233</t>
  </si>
  <si>
    <t>CUST-01397</t>
  </si>
  <si>
    <t>CUST-00275</t>
  </si>
  <si>
    <t>CUST-00705</t>
  </si>
  <si>
    <t>CUST-01025</t>
  </si>
  <si>
    <t>CUST-00384</t>
  </si>
  <si>
    <t>CUST-02610</t>
  </si>
  <si>
    <t>CUST-04273</t>
  </si>
  <si>
    <t>CUST-03244</t>
  </si>
  <si>
    <t>CUST-02568</t>
  </si>
  <si>
    <t>CUST-04927</t>
  </si>
  <si>
    <t>CUST-01643</t>
  </si>
  <si>
    <t>CUST-04719</t>
  </si>
  <si>
    <t>CUST-00859</t>
  </si>
  <si>
    <t>CUST-04020</t>
  </si>
  <si>
    <t>CUST-04738</t>
  </si>
  <si>
    <t>CUST-03389</t>
  </si>
  <si>
    <t>CUST-02307</t>
  </si>
  <si>
    <t>CUST-00835</t>
  </si>
  <si>
    <t>CUST-02711</t>
  </si>
  <si>
    <t>CUST-01499</t>
  </si>
  <si>
    <t>CUST-04434</t>
  </si>
  <si>
    <t>CUST-03611</t>
  </si>
  <si>
    <t>CUST-03577</t>
  </si>
  <si>
    <t>CUST-01448</t>
  </si>
  <si>
    <t>CUST-02529</t>
  </si>
  <si>
    <t>CUST-01706</t>
  </si>
  <si>
    <t>CUST-02924</t>
  </si>
  <si>
    <t>CUST-02708</t>
  </si>
  <si>
    <t>CUST-03070</t>
  </si>
  <si>
    <t>CUST-00790</t>
  </si>
  <si>
    <t>CUST-00969</t>
  </si>
  <si>
    <t>CUST-01668</t>
  </si>
  <si>
    <t>CUST-03322</t>
  </si>
  <si>
    <t>CUST-01689</t>
  </si>
  <si>
    <t>Grand Total</t>
  </si>
  <si>
    <t>Pivot 1: Contract vs Churn</t>
  </si>
  <si>
    <t>Pivot 2: Tenure vs Churn</t>
  </si>
  <si>
    <t>Support Tickets</t>
  </si>
  <si>
    <t>Pivot 3: Support Tickets vs Churn</t>
  </si>
  <si>
    <t>Pivot 4: Internet Service vs Churn</t>
  </si>
  <si>
    <t>Internet Service</t>
  </si>
  <si>
    <t>0-11</t>
  </si>
  <si>
    <t>12-23</t>
  </si>
  <si>
    <t>24-35</t>
  </si>
  <si>
    <t>36-47</t>
  </si>
  <si>
    <t>48-59</t>
  </si>
  <si>
    <t>60-72</t>
  </si>
  <si>
    <t>DASHBOARD</t>
  </si>
  <si>
    <t>·</t>
  </si>
  <si>
    <t xml:space="preserve">   Key Highlights</t>
  </si>
  <si>
    <t>TOTAL CUSTOMERS</t>
  </si>
  <si>
    <t>Total Customers in clean data</t>
  </si>
  <si>
    <t>TOTAL CHURNED CUSTOMERS</t>
  </si>
  <si>
    <t>OVERALL CHURN RATE%</t>
  </si>
  <si>
    <t>AVERAGE MONTHLY CHARGES</t>
  </si>
  <si>
    <t>AVERAGE TENURE</t>
  </si>
  <si>
    <t>Percentage of customers lost</t>
  </si>
  <si>
    <t>Average months a customer stays</t>
  </si>
  <si>
    <t>Average monthly revenue per customer</t>
  </si>
  <si>
    <t>Total number of churned customers</t>
  </si>
  <si>
    <t xml:space="preserve">   See the Charts</t>
  </si>
  <si>
    <t>ì</t>
  </si>
  <si>
    <t>V1.0</t>
  </si>
  <si>
    <t>Prepared By: Birpal Singh | bpsingh.cool@gmail.com | linkedin.com/in/BirpalSingh</t>
  </si>
  <si>
    <t xml:space="preserve">   Steps Taken</t>
  </si>
  <si>
    <t>TOTAL RETAINED CUSTOMERS</t>
  </si>
  <si>
    <t>Total number of retained customers</t>
  </si>
  <si>
    <t>Pivot 5: Churn Yes Vs No Counts</t>
  </si>
  <si>
    <t>Note: This dashboard was created using a dummy/synthetic dataset for learning and portfolio purposes. It does not contain any real customer information. The insights shown are illustrative and intended to demonstrate data analysis and visualization skills.</t>
  </si>
  <si>
    <t xml:space="preserve">    Telecom Customer Churn Analysis</t>
  </si>
  <si>
    <t xml:space="preserve">   Problem Statement</t>
  </si>
  <si>
    <t xml:space="preserve">  Objectives</t>
  </si>
  <si>
    <t xml:space="preserve">  Key Questions</t>
  </si>
  <si>
    <t xml:space="preserve">  Dataset columns</t>
  </si>
  <si>
    <t xml:space="preserve"> Tools used</t>
  </si>
  <si>
    <t>A data-driven deep dive into customer retention, churn patterns, and risk factors.</t>
  </si>
  <si>
    <t>Telecom companies lose significant revenue when customers leave. Winning a new customer usually costs more than keeping an existing one. This project analyses churn in a synthetic 5,000-customer telecom dataset to find what drives it.</t>
  </si>
  <si>
    <t>Measure the overall churn rate; identify which customer segments churn the most; turn the findings into practical retention recommendations.</t>
  </si>
  <si>
    <t>18 columns, 5,030 raw rows (5,000 after cleaning): customer details (ID, gender, city, senior citizen, partner, dependents), services (phone, internet, online security, tech support), billing (contract, payment method, paperless billing, monthly and total charges), tenure, support tickets and churn (Yes/No)</t>
  </si>
  <si>
    <t>1. Removed 30 duplicate rows (5,030 raw rows → 5,000 clean rows).</t>
  </si>
  <si>
    <t>2. Filled 58 blank TotalCharges with 0 as a placeholder (28 are new customers with tenure 0, 30 are not). TotalCharges is not used in the analysis.</t>
  </si>
  <si>
    <t>4. Fixed spacing in City (TRIM) and capitalisation in InternetService (“fiber optic” → “Fiber optic”).</t>
  </si>
  <si>
    <t>5. Converted the clean data into an Excel Table named ChurnData.</t>
  </si>
  <si>
    <t xml:space="preserve">    CLEANING LOGS</t>
  </si>
  <si>
    <t xml:space="preserve">   Key Findings &amp; Recommendations</t>
  </si>
  <si>
    <t>Churn Rate by Contract</t>
  </si>
  <si>
    <t>Total Customers</t>
  </si>
  <si>
    <t>What is the overall churn rate? 
Which contract types churn most? 
Do new customers leave faster? 
How do support tickets relate to churn? 
Does internet service type matter?</t>
  </si>
  <si>
    <t xml:space="preserve">   Slicers</t>
  </si>
  <si>
    <t>1. Overall churn is 32.3% (1,615 of 5,000 customers): almost 1 in 3 customers leave.</t>
  </si>
  <si>
    <t>2. Contract type is the biggest driver: churn is 50.9% on month-to-month contracts, versus 16.6% on one-year and 3.8% on two-year contracts. Recommendation: offer a discount to move month-to-month customers to annual plans.</t>
  </si>
  <si>
    <t>3. New customers leave fastest: churn is 57.5% in the first 12 months and falls to 3.3% after 60 months. Recommendation: build a stronger onboarding programme with check-in calls in the first 6 months.</t>
  </si>
  <si>
    <t>4. Support tickets signal risk: customers with 3 or more tickets churn at 42.0%, versus 29.0% for those with 0-2 tickets. Recommendation: prioritise resolution for customers with 3+ tickets.</t>
  </si>
  <si>
    <t>5. Fiber optic customers churn more: 40.9% versus 25.1% for DSL. Recommendation: review fiber service quality and pricing.</t>
  </si>
  <si>
    <t>KPI cards show overall figures (not affected by slicers)</t>
  </si>
  <si>
    <t>MonthlyCharges_Band</t>
  </si>
  <si>
    <t>RiskSegment</t>
  </si>
  <si>
    <t>TenureMonths</t>
  </si>
  <si>
    <t>6. Added two helper columns (MonthlyCharges_Band, RiskSegment).</t>
  </si>
  <si>
    <t>1. Up to 30</t>
  </si>
  <si>
    <t>2. 31-50</t>
  </si>
  <si>
    <t>3. 51-70</t>
  </si>
  <si>
    <t>4. 71-90</t>
  </si>
  <si>
    <t>5. Over 90</t>
  </si>
  <si>
    <t>Pivot 6: Churn Rate by Monthly Charges</t>
  </si>
  <si>
    <t>Pivot 7: Churn Rate by TechSupport</t>
  </si>
  <si>
    <t>0-2</t>
  </si>
  <si>
    <t xml:space="preserve">   High-risk KPI cards</t>
  </si>
  <si>
    <t>HIGH-RISK CUSTOMERS</t>
  </si>
  <si>
    <t>HIGH-RISK CHURN RATE</t>
  </si>
  <si>
    <t>SHARE OF ALL CHURN</t>
  </si>
  <si>
    <t>Recommendation: target this group with onboarding support and annual-plan offers.</t>
  </si>
  <si>
    <t>Excel, Pivot Tables, Charts, Slicers (Gender, Internet Service, Contract)</t>
  </si>
  <si>
    <t>3+</t>
  </si>
  <si>
    <t>Churn rate of high-risk customers</t>
  </si>
  <si>
    <t>Total number of high-risk customers</t>
  </si>
  <si>
    <t>Note: this is a synthetic dataset, so these patterns show association, not proven cause.</t>
  </si>
  <si>
    <t>6. High-risk segment: first-year month-to-month fiber optic customers (446 customers, 8.9% of the base) churn at 69.3% and make up 19.1% of all churned customers.</t>
  </si>
  <si>
    <t>7. Service add-ons matter: customers without Tech Support churn at 37.8% versus 27.2% with it (Online Security: 37.0% vs 28.6%). Recommendation: bundle these services in the first year.</t>
  </si>
  <si>
    <t>8. Price: customers paying above ₹70 a month churn at 38-41%, versus 25-28% for ₹70 or less. This may overlap with fiber optic plans. Recommendation: review value for higher-priced plans.</t>
  </si>
  <si>
    <t>9. Gender, partner, dependents, paperless billing and phone service show almost no difference (31-33% churn), and no city stands out strongly.</t>
  </si>
  <si>
    <t>No internet</t>
  </si>
  <si>
    <t>3. Set MonthlyCharges and TotalCharges to currency (₹) and TenureMonths to number format.</t>
  </si>
  <si>
    <t>Churn Rate by Support Tickets</t>
  </si>
  <si>
    <t>Churn Rate by Internet Service</t>
  </si>
  <si>
    <t>Churn Rate by Monthly Charges</t>
  </si>
  <si>
    <t>Churn Rate by Tenure</t>
  </si>
  <si>
    <t>Churn Rate by Tech Support</t>
  </si>
  <si>
    <t>Tenure Months</t>
  </si>
  <si>
    <t xml:space="preserve">   Financial Impact</t>
  </si>
  <si>
    <t>LOST MONTHLY REVENUE</t>
  </si>
  <si>
    <t>î</t>
  </si>
  <si>
    <t>ANNUALIZED LOSS</t>
  </si>
  <si>
    <t>Monthly charges of all churned customers</t>
  </si>
  <si>
    <t>Lost monthly revenue × 12</t>
  </si>
  <si>
    <t>TenureGroup</t>
  </si>
  <si>
    <t>ChurnFlag</t>
  </si>
  <si>
    <t>7. Added two helper columns (TenureGroup, ChurnFlag).</t>
  </si>
  <si>
    <t>Churn Rate</t>
  </si>
  <si>
    <t>Pivot 8: Churn Rate by Tenure Group × Contract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</si>
</sst>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39]#,##0.00"/>
    <numFmt numFmtId="165" formatCode="_(* #,##0_);_(* \(#,##0\);_(* &quot;-&quot;??_);_(@_)"/>
    <numFmt numFmtId="166" formatCode="[$₹-4009]\ #,##0.00"/>
    <numFmt numFmtId="168" formatCode="0.0%"/>
    <numFmt numFmtId="171" formatCode="[$₹-4009]\ #,##0.00&quot; Lakhs&quot;;[$₹-4009]\ \-#,##0.00&quot; Lakhs&quot;"/>
  </numFmts>
  <fonts count="31" x14ac:knownFonts="1">
    <font>
      <sz val="11"/>
      <color theme="1"/>
      <name val="Calibri"/>
      <family val="2"/>
      <scheme val="minor"/>
    </font>
    <font>
      <sz val="11"/>
      <color theme="1"/>
      <name val="Calibri"/>
      <family val="2"/>
      <scheme val="minor"/>
    </font>
    <font>
      <sz val="14"/>
      <color theme="1"/>
      <name val="Aptos"/>
      <family val="2"/>
    </font>
    <font>
      <sz val="16"/>
      <color theme="0"/>
      <name val="Aptos Display"/>
      <family val="2"/>
    </font>
    <font>
      <sz val="11"/>
      <color theme="0"/>
      <name val="Calibri"/>
      <family val="2"/>
      <scheme val="minor"/>
    </font>
    <font>
      <sz val="16"/>
      <color theme="0"/>
      <name val="Segoe UI Black"/>
      <family val="2"/>
    </font>
    <font>
      <sz val="25"/>
      <color rgb="FFFFC000"/>
      <name val="LEMON MILK Bold"/>
      <family val="3"/>
    </font>
    <font>
      <sz val="14"/>
      <color theme="0"/>
      <name val="Wingdings"/>
      <charset val="2"/>
    </font>
    <font>
      <b/>
      <sz val="11"/>
      <color theme="1"/>
      <name val="Segoe UI"/>
      <family val="2"/>
    </font>
    <font>
      <b/>
      <sz val="11"/>
      <color theme="1" tint="0.499984740745262"/>
      <name val="Segoe UI"/>
      <family val="2"/>
    </font>
    <font>
      <b/>
      <sz val="14"/>
      <color theme="1"/>
      <name val="Segoe UI Black"/>
      <family val="2"/>
    </font>
    <font>
      <i/>
      <sz val="10"/>
      <color theme="1" tint="0.499984740745262"/>
      <name val="Segoe UI"/>
      <family val="2"/>
    </font>
    <font>
      <i/>
      <sz val="10"/>
      <color theme="1"/>
      <name val="Segoe UI Black"/>
      <family val="2"/>
    </font>
    <font>
      <b/>
      <sz val="12"/>
      <color theme="1"/>
      <name val="Segoe UI Black"/>
      <family val="2"/>
    </font>
    <font>
      <b/>
      <sz val="20"/>
      <color rgb="FF00B050"/>
      <name val="Segoe UI Black"/>
      <family val="2"/>
    </font>
    <font>
      <b/>
      <sz val="20"/>
      <color rgb="FFFF0000"/>
      <name val="Segoe UI Black"/>
      <family val="2"/>
    </font>
    <font>
      <b/>
      <sz val="20"/>
      <color theme="1"/>
      <name val="Segoe UI Black"/>
      <family val="2"/>
    </font>
    <font>
      <b/>
      <sz val="10"/>
      <color rgb="FF1A2B4A"/>
      <name val="Segoe UI"/>
      <family val="2"/>
    </font>
    <font>
      <sz val="9.5"/>
      <color rgb="FF4A5A7A"/>
      <name val="Segoe UI"/>
      <family val="2"/>
    </font>
    <font>
      <sz val="25"/>
      <color theme="0"/>
      <name val="Segoe UI Black"/>
      <family val="2"/>
    </font>
    <font>
      <sz val="14"/>
      <color rgb="FF0070C0"/>
      <name val="Aptos"/>
      <family val="2"/>
    </font>
    <font>
      <sz val="12"/>
      <color rgb="FF0070C0"/>
      <name val="Aptos"/>
      <family val="2"/>
    </font>
    <font>
      <b/>
      <sz val="11"/>
      <color theme="0"/>
      <name val="Segoe UI"/>
      <family val="2"/>
    </font>
    <font>
      <i/>
      <sz val="12"/>
      <color rgb="FFFFC000"/>
      <name val="Aptos Display"/>
      <family val="2"/>
    </font>
    <font>
      <sz val="14"/>
      <color theme="1"/>
      <name val="Wingdings"/>
      <charset val="2"/>
    </font>
    <font>
      <i/>
      <sz val="10"/>
      <color rgb="FFC00000"/>
      <name val="Segoe UI"/>
      <family val="2"/>
    </font>
    <font>
      <i/>
      <sz val="11"/>
      <color theme="1" tint="0.499984740745262"/>
      <name val="Segoe UI"/>
      <family val="2"/>
    </font>
    <font>
      <i/>
      <sz val="11"/>
      <color rgb="FFC00000"/>
      <name val="Segoe UI"/>
      <family val="2"/>
    </font>
    <font>
      <sz val="9"/>
      <color indexed="81"/>
      <name val="Tahoma"/>
      <family val="2"/>
    </font>
    <font>
      <b/>
      <sz val="9"/>
      <color indexed="81"/>
      <name val="Tahoma"/>
      <family val="2"/>
    </font>
    <font>
      <b/>
      <sz val="16"/>
      <color rgb="FFFF0000"/>
      <name val="Segoe UI Black"/>
      <family val="2"/>
    </font>
  </fonts>
  <fills count="14">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rgb="FF002060"/>
        <bgColor indexed="64"/>
      </patternFill>
    </fill>
    <fill>
      <patternFill patternType="solid">
        <fgColor theme="0" tint="-4.9989318521683403E-2"/>
        <bgColor indexed="64"/>
      </patternFill>
    </fill>
    <fill>
      <patternFill patternType="solid">
        <fgColor rgb="FFFFF8E6"/>
        <bgColor rgb="FFFFF8E6"/>
      </patternFill>
    </fill>
    <fill>
      <patternFill patternType="solid">
        <fgColor rgb="FFFFFFFF"/>
        <bgColor rgb="FFFFFFFF"/>
      </patternFill>
    </fill>
    <fill>
      <patternFill patternType="solid">
        <fgColor theme="4" tint="0.79998168889431442"/>
        <bgColor indexed="64"/>
      </patternFill>
    </fill>
    <fill>
      <patternFill patternType="solid">
        <fgColor theme="0"/>
        <bgColor rgb="FFFFF8E6"/>
      </patternFill>
    </fill>
    <fill>
      <patternFill patternType="solid">
        <fgColor theme="8" tint="0.79998168889431442"/>
        <bgColor rgb="FFFFF8E6"/>
      </patternFill>
    </fill>
    <fill>
      <patternFill patternType="solid">
        <fgColor theme="7" tint="0.79998168889431442"/>
        <bgColor indexed="64"/>
      </patternFill>
    </fill>
    <fill>
      <patternFill patternType="solid">
        <fgColor rgb="FFFFC000"/>
        <bgColor indexed="64"/>
      </patternFill>
    </fill>
    <fill>
      <patternFill patternType="solid">
        <fgColor theme="5" tint="0.79998168889431442"/>
        <bgColor indexed="64"/>
      </patternFill>
    </fill>
  </fills>
  <borders count="14">
    <border>
      <left/>
      <right/>
      <top/>
      <bottom/>
      <diagonal/>
    </border>
    <border>
      <left style="medium">
        <color rgb="FFFFC000"/>
      </left>
      <right/>
      <top style="medium">
        <color rgb="FFFFC000"/>
      </top>
      <bottom/>
      <diagonal/>
    </border>
    <border>
      <left/>
      <right/>
      <top style="medium">
        <color rgb="FFFFC000"/>
      </top>
      <bottom/>
      <diagonal/>
    </border>
    <border>
      <left/>
      <right style="medium">
        <color rgb="FFFFC000"/>
      </right>
      <top style="medium">
        <color rgb="FFFFC000"/>
      </top>
      <bottom/>
      <diagonal/>
    </border>
    <border>
      <left style="medium">
        <color rgb="FFFFC000"/>
      </left>
      <right/>
      <top/>
      <bottom/>
      <diagonal/>
    </border>
    <border>
      <left/>
      <right style="medium">
        <color rgb="FFFFC000"/>
      </right>
      <top/>
      <bottom/>
      <diagonal/>
    </border>
    <border>
      <left style="medium">
        <color rgb="FFFFC000"/>
      </left>
      <right/>
      <top/>
      <bottom style="medium">
        <color rgb="FFFFC000"/>
      </bottom>
      <diagonal/>
    </border>
    <border>
      <left/>
      <right/>
      <top/>
      <bottom style="medium">
        <color rgb="FFFFC000"/>
      </bottom>
      <diagonal/>
    </border>
    <border>
      <left/>
      <right style="medium">
        <color rgb="FFFFC000"/>
      </right>
      <top/>
      <bottom style="medium">
        <color rgb="FFFFC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0" fontId="1" fillId="0" borderId="0"/>
  </cellStyleXfs>
  <cellXfs count="86">
    <xf numFmtId="0" fontId="0" fillId="0" borderId="0" xfId="0"/>
    <xf numFmtId="164" fontId="0" fillId="0" borderId="0" xfId="0" applyNumberFormat="1"/>
    <xf numFmtId="1" fontId="0" fillId="0" borderId="0" xfId="0" applyNumberFormat="1"/>
    <xf numFmtId="0" fontId="2" fillId="2" borderId="0" xfId="0" applyFont="1" applyFill="1" applyAlignment="1">
      <alignment vertical="center"/>
    </xf>
    <xf numFmtId="0" fontId="0" fillId="0" borderId="0" xfId="0" pivotButton="1"/>
    <xf numFmtId="0" fontId="0" fillId="0" borderId="0" xfId="0" applyAlignment="1">
      <alignment horizontal="left"/>
    </xf>
    <xf numFmtId="1" fontId="0" fillId="0" borderId="0" xfId="0" applyNumberFormat="1" applyAlignment="1">
      <alignment horizontal="left"/>
    </xf>
    <xf numFmtId="10" fontId="0" fillId="0" borderId="0" xfId="0" applyNumberFormat="1"/>
    <xf numFmtId="9" fontId="0" fillId="0" borderId="0" xfId="0" applyNumberFormat="1"/>
    <xf numFmtId="0" fontId="0" fillId="0" borderId="0" xfId="0" applyAlignment="1">
      <alignment horizontal="center"/>
    </xf>
    <xf numFmtId="0" fontId="1" fillId="2" borderId="0" xfId="3" applyFill="1"/>
    <xf numFmtId="0" fontId="5" fillId="4" borderId="0" xfId="3" applyFont="1" applyFill="1" applyAlignment="1">
      <alignment vertical="top"/>
    </xf>
    <xf numFmtId="0" fontId="1" fillId="4" borderId="1" xfId="3" applyFill="1" applyBorder="1"/>
    <xf numFmtId="0" fontId="1" fillId="4" borderId="2" xfId="3" applyFill="1" applyBorder="1"/>
    <xf numFmtId="0" fontId="1" fillId="4" borderId="3" xfId="3" applyFill="1" applyBorder="1"/>
    <xf numFmtId="0" fontId="1" fillId="4" borderId="4" xfId="3" applyFill="1" applyBorder="1"/>
    <xf numFmtId="0" fontId="1" fillId="4" borderId="5" xfId="3" applyFill="1" applyBorder="1"/>
    <xf numFmtId="0" fontId="1" fillId="4" borderId="6" xfId="3" applyFill="1" applyBorder="1"/>
    <xf numFmtId="0" fontId="1" fillId="4" borderId="7" xfId="3" applyFill="1" applyBorder="1"/>
    <xf numFmtId="0" fontId="1" fillId="4" borderId="8" xfId="3" applyFill="1" applyBorder="1"/>
    <xf numFmtId="0" fontId="7" fillId="4" borderId="0" xfId="3" applyFont="1" applyFill="1" applyAlignment="1">
      <alignment horizontal="center" vertical="center"/>
    </xf>
    <xf numFmtId="0" fontId="7" fillId="2" borderId="0" xfId="3" applyFont="1" applyFill="1" applyAlignment="1">
      <alignment horizontal="center" vertical="center"/>
    </xf>
    <xf numFmtId="0" fontId="8" fillId="2" borderId="0" xfId="3" quotePrefix="1" applyFont="1" applyFill="1" applyAlignment="1">
      <alignment horizontal="left" vertical="center" wrapText="1"/>
    </xf>
    <xf numFmtId="0" fontId="8" fillId="2" borderId="0" xfId="3" applyFont="1" applyFill="1" applyAlignment="1">
      <alignment horizontal="left" vertical="center" wrapText="1"/>
    </xf>
    <xf numFmtId="0" fontId="9" fillId="2" borderId="0" xfId="3" applyFont="1" applyFill="1" applyAlignment="1">
      <alignment vertical="center"/>
    </xf>
    <xf numFmtId="0" fontId="10" fillId="2" borderId="0" xfId="3" applyFont="1" applyFill="1" applyAlignment="1">
      <alignment vertical="center"/>
    </xf>
    <xf numFmtId="0" fontId="8" fillId="2" borderId="0" xfId="3" applyFont="1" applyFill="1" applyAlignment="1">
      <alignment horizontal="left" vertical="center" wrapText="1" indent="1"/>
    </xf>
    <xf numFmtId="0" fontId="8" fillId="2" borderId="0" xfId="3" applyFont="1" applyFill="1" applyAlignment="1">
      <alignment horizontal="right" vertical="center" wrapText="1" indent="1"/>
    </xf>
    <xf numFmtId="0" fontId="2" fillId="2" borderId="0" xfId="0" applyFont="1" applyFill="1" applyAlignment="1">
      <alignment horizontal="right" vertical="center" indent="1"/>
    </xf>
    <xf numFmtId="0" fontId="11" fillId="5" borderId="0" xfId="3" applyFont="1" applyFill="1" applyAlignment="1">
      <alignment horizontal="left" vertical="top" indent="1"/>
    </xf>
    <xf numFmtId="0" fontId="12" fillId="5" borderId="0" xfId="3" applyFont="1" applyFill="1" applyAlignment="1">
      <alignment horizontal="left" vertical="center" indent="1"/>
    </xf>
    <xf numFmtId="0" fontId="11" fillId="5" borderId="0" xfId="3" applyFont="1" applyFill="1" applyAlignment="1">
      <alignment horizontal="left" vertical="center" indent="1"/>
    </xf>
    <xf numFmtId="0" fontId="8" fillId="2" borderId="0" xfId="3" quotePrefix="1" applyFont="1" applyFill="1" applyAlignment="1">
      <alignment horizontal="left" vertical="center" wrapText="1" indent="1"/>
    </xf>
    <xf numFmtId="165" fontId="14" fillId="2" borderId="0" xfId="2" applyNumberFormat="1" applyFont="1" applyFill="1" applyAlignment="1">
      <alignment horizontal="right" vertical="center" indent="1"/>
    </xf>
    <xf numFmtId="10" fontId="15" fillId="2" borderId="0" xfId="1" applyNumberFormat="1" applyFont="1" applyFill="1" applyAlignment="1">
      <alignment horizontal="right" vertical="center" indent="1"/>
    </xf>
    <xf numFmtId="0" fontId="18" fillId="7" borderId="0" xfId="3" applyFont="1" applyFill="1" applyAlignment="1">
      <alignment horizontal="left" vertical="center" wrapText="1" indent="1"/>
    </xf>
    <xf numFmtId="0" fontId="6" fillId="4" borderId="0" xfId="3" applyFont="1" applyFill="1" applyAlignment="1">
      <alignment vertical="center"/>
    </xf>
    <xf numFmtId="0" fontId="4" fillId="4" borderId="0" xfId="3" applyFont="1" applyFill="1" applyAlignment="1">
      <alignment horizontal="right" vertical="center"/>
    </xf>
    <xf numFmtId="0" fontId="18" fillId="7" borderId="0" xfId="3" quotePrefix="1" applyFont="1" applyFill="1" applyAlignment="1">
      <alignment horizontal="left" vertical="center" wrapText="1" indent="1"/>
    </xf>
    <xf numFmtId="0" fontId="0" fillId="2" borderId="0" xfId="0" applyFill="1"/>
    <xf numFmtId="0" fontId="17" fillId="9" borderId="0" xfId="3" applyFont="1" applyFill="1" applyAlignment="1">
      <alignment horizontal="left" vertical="center" wrapText="1" indent="1"/>
    </xf>
    <xf numFmtId="0" fontId="1" fillId="4" borderId="0" xfId="3" applyFill="1"/>
    <xf numFmtId="0" fontId="1" fillId="4" borderId="9" xfId="3" applyFill="1" applyBorder="1"/>
    <xf numFmtId="0" fontId="1" fillId="4" borderId="12" xfId="3" applyFill="1" applyBorder="1"/>
    <xf numFmtId="0" fontId="24" fillId="12" borderId="0" xfId="3" applyFont="1" applyFill="1" applyAlignment="1">
      <alignment horizontal="center" vertical="center"/>
    </xf>
    <xf numFmtId="0" fontId="25" fillId="2" borderId="0" xfId="0" applyFont="1" applyFill="1" applyAlignment="1">
      <alignment horizontal="right" vertical="center"/>
    </xf>
    <xf numFmtId="0" fontId="17" fillId="2" borderId="0" xfId="3" applyFont="1" applyFill="1" applyAlignment="1">
      <alignment horizontal="left" vertical="center" wrapText="1" indent="1"/>
    </xf>
    <xf numFmtId="0" fontId="18" fillId="2" borderId="0" xfId="3" applyFont="1" applyFill="1" applyAlignment="1">
      <alignment horizontal="left" vertical="center" wrapText="1" indent="1"/>
    </xf>
    <xf numFmtId="0" fontId="11" fillId="13" borderId="0" xfId="3" applyFont="1" applyFill="1" applyAlignment="1">
      <alignment horizontal="left" vertical="top" indent="1"/>
    </xf>
    <xf numFmtId="0" fontId="12" fillId="13" borderId="0" xfId="3" applyFont="1" applyFill="1" applyAlignment="1">
      <alignment horizontal="left" vertical="center" indent="1"/>
    </xf>
    <xf numFmtId="0" fontId="11" fillId="13" borderId="0" xfId="3" applyFont="1" applyFill="1" applyAlignment="1">
      <alignment horizontal="left" vertical="center" indent="1"/>
    </xf>
    <xf numFmtId="0" fontId="26" fillId="0" borderId="0" xfId="0" applyFont="1" applyAlignment="1">
      <alignment vertical="top"/>
    </xf>
    <xf numFmtId="168" fontId="0" fillId="0" borderId="0" xfId="0" applyNumberFormat="1"/>
    <xf numFmtId="0" fontId="19" fillId="4" borderId="2" xfId="3" applyFont="1" applyFill="1" applyBorder="1" applyAlignment="1">
      <alignment horizontal="left" vertical="center"/>
    </xf>
    <xf numFmtId="0" fontId="19" fillId="4" borderId="0" xfId="3" applyFont="1" applyFill="1" applyAlignment="1">
      <alignment horizontal="left" vertical="center"/>
    </xf>
    <xf numFmtId="0" fontId="6" fillId="4" borderId="0" xfId="3" applyFont="1" applyFill="1" applyAlignment="1">
      <alignment horizontal="right" vertical="center"/>
    </xf>
    <xf numFmtId="0" fontId="20" fillId="11" borderId="0" xfId="0" applyFont="1" applyFill="1" applyAlignment="1">
      <alignment horizontal="left" vertical="center" wrapText="1" indent="1"/>
    </xf>
    <xf numFmtId="0" fontId="4" fillId="4" borderId="0" xfId="3" applyFont="1" applyFill="1" applyAlignment="1">
      <alignment horizontal="left" vertical="center"/>
    </xf>
    <xf numFmtId="0" fontId="22" fillId="4" borderId="0" xfId="3" quotePrefix="1" applyFont="1" applyFill="1" applyAlignment="1">
      <alignment horizontal="left" vertical="center" wrapText="1"/>
    </xf>
    <xf numFmtId="0" fontId="17" fillId="6" borderId="0" xfId="3" applyFont="1" applyFill="1" applyAlignment="1">
      <alignment horizontal="left" vertical="center" wrapText="1" indent="1"/>
    </xf>
    <xf numFmtId="0" fontId="19" fillId="4" borderId="10" xfId="3" applyFont="1" applyFill="1" applyBorder="1" applyAlignment="1">
      <alignment horizontal="left" vertical="center"/>
    </xf>
    <xf numFmtId="0" fontId="19" fillId="4" borderId="11" xfId="3" applyFont="1" applyFill="1" applyBorder="1" applyAlignment="1">
      <alignment horizontal="left" vertical="center"/>
    </xf>
    <xf numFmtId="0" fontId="19" fillId="4" borderId="13" xfId="3" applyFont="1" applyFill="1" applyBorder="1" applyAlignment="1">
      <alignment horizontal="left" vertical="center"/>
    </xf>
    <xf numFmtId="0" fontId="8" fillId="12" borderId="0" xfId="3" quotePrefix="1" applyFont="1" applyFill="1" applyAlignment="1">
      <alignment horizontal="left" vertical="center" wrapText="1"/>
    </xf>
    <xf numFmtId="0" fontId="8" fillId="12" borderId="0" xfId="3" applyFont="1" applyFill="1" applyAlignment="1">
      <alignment horizontal="left" vertical="center" wrapText="1"/>
    </xf>
    <xf numFmtId="0" fontId="18" fillId="7" borderId="0" xfId="3" applyFont="1" applyFill="1" applyAlignment="1">
      <alignment horizontal="left" vertical="center" indent="1"/>
    </xf>
    <xf numFmtId="0" fontId="18" fillId="7" borderId="0" xfId="3" applyFont="1" applyFill="1" applyAlignment="1">
      <alignment horizontal="left" vertical="center" wrapText="1" indent="1"/>
    </xf>
    <xf numFmtId="0" fontId="3" fillId="3" borderId="0" xfId="0" applyFont="1" applyFill="1" applyAlignment="1">
      <alignment horizontal="center" vertical="center"/>
    </xf>
    <xf numFmtId="0" fontId="23" fillId="4" borderId="0" xfId="3" applyFont="1" applyFill="1" applyAlignment="1">
      <alignment horizontal="left" vertical="center"/>
    </xf>
    <xf numFmtId="0" fontId="8" fillId="0" borderId="0" xfId="3" quotePrefix="1" applyFont="1" applyAlignment="1">
      <alignment horizontal="left" vertical="center" wrapText="1"/>
    </xf>
    <xf numFmtId="0" fontId="8" fillId="0" borderId="0" xfId="3" applyFont="1" applyAlignment="1">
      <alignment horizontal="left" vertical="center" wrapText="1"/>
    </xf>
    <xf numFmtId="0" fontId="13" fillId="5" borderId="0" xfId="3" applyFont="1" applyFill="1" applyAlignment="1">
      <alignment horizontal="left" indent="1"/>
    </xf>
    <xf numFmtId="165" fontId="14" fillId="5" borderId="0" xfId="2" applyNumberFormat="1" applyFont="1" applyFill="1" applyAlignment="1">
      <alignment horizontal="right" vertical="center" indent="1"/>
    </xf>
    <xf numFmtId="10" fontId="15" fillId="5" borderId="0" xfId="1" applyNumberFormat="1" applyFont="1" applyFill="1" applyAlignment="1">
      <alignment horizontal="right" vertical="center" indent="1"/>
    </xf>
    <xf numFmtId="165" fontId="15" fillId="5" borderId="0" xfId="2" applyNumberFormat="1" applyFont="1" applyFill="1" applyAlignment="1">
      <alignment horizontal="right" vertical="center" indent="1"/>
    </xf>
    <xf numFmtId="0" fontId="21" fillId="8" borderId="0" xfId="0" applyFont="1" applyFill="1" applyAlignment="1">
      <alignment horizontal="center" vertical="center" wrapText="1"/>
    </xf>
    <xf numFmtId="0" fontId="17" fillId="10" borderId="0" xfId="3" applyFont="1" applyFill="1" applyAlignment="1">
      <alignment horizontal="left" vertical="center" wrapText="1" indent="1"/>
    </xf>
    <xf numFmtId="0" fontId="17" fillId="10" borderId="0" xfId="3" quotePrefix="1" applyFont="1" applyFill="1" applyAlignment="1">
      <alignment horizontal="left" vertical="center" wrapText="1" indent="1"/>
    </xf>
    <xf numFmtId="0" fontId="13" fillId="13" borderId="0" xfId="3" applyFont="1" applyFill="1" applyAlignment="1">
      <alignment horizontal="left" indent="1"/>
    </xf>
    <xf numFmtId="165" fontId="15" fillId="13" borderId="0" xfId="2" applyNumberFormat="1" applyFont="1" applyFill="1" applyAlignment="1">
      <alignment horizontal="right" vertical="center" indent="1"/>
    </xf>
    <xf numFmtId="10" fontId="15" fillId="13" borderId="0" xfId="1" applyNumberFormat="1" applyFont="1" applyFill="1" applyAlignment="1">
      <alignment horizontal="right" vertical="center" indent="1"/>
    </xf>
    <xf numFmtId="2" fontId="16" fillId="5" borderId="0" xfId="1" applyNumberFormat="1" applyFont="1" applyFill="1" applyAlignment="1">
      <alignment horizontal="right" vertical="center" indent="1"/>
    </xf>
    <xf numFmtId="166" fontId="16" fillId="5" borderId="0" xfId="3" applyNumberFormat="1" applyFont="1" applyFill="1" applyAlignment="1">
      <alignment horizontal="right" vertical="center" indent="1"/>
    </xf>
    <xf numFmtId="0" fontId="25" fillId="2" borderId="0" xfId="0" applyFont="1" applyFill="1" applyAlignment="1">
      <alignment horizontal="right" vertical="center"/>
    </xf>
    <xf numFmtId="0" fontId="27" fillId="13" borderId="0" xfId="3" applyFont="1" applyFill="1" applyAlignment="1">
      <alignment horizontal="right" vertical="center"/>
    </xf>
    <xf numFmtId="171" fontId="30" fillId="13" borderId="0" xfId="2" applyNumberFormat="1" applyFont="1" applyFill="1" applyAlignment="1">
      <alignment horizontal="right" vertical="center" indent="1"/>
    </xf>
  </cellXfs>
  <cellStyles count="4">
    <cellStyle name="Comma" xfId="2" builtinId="3"/>
    <cellStyle name="Normal" xfId="0" builtinId="0"/>
    <cellStyle name="Normal 2" xfId="3" xr:uid="{63FE3CA5-3A18-460D-B64B-8E6EA47CFD0D}"/>
    <cellStyle name="Percent" xfId="1" builtinId="5"/>
  </cellStyles>
  <dxfs count="25">
    <dxf>
      <numFmt numFmtId="168" formatCode="0.0%"/>
    </dxf>
    <dxf>
      <font>
        <color rgb="FF9C0006"/>
      </font>
      <fill>
        <patternFill>
          <bgColor rgb="FFFFC7CE"/>
        </patternFill>
      </fill>
    </dxf>
    <dxf>
      <font>
        <color rgb="FF9C0006"/>
      </font>
      <fill>
        <patternFill>
          <bgColor rgb="FFFFC7CE"/>
        </patternFill>
      </fill>
    </dxf>
    <dxf>
      <alignment horizontal="center"/>
    </dxf>
    <dxf>
      <alignment horizontal="center"/>
    </dxf>
    <dxf>
      <numFmt numFmtId="13" formatCode="0%"/>
    </dxf>
    <dxf>
      <numFmt numFmtId="13" formatCode="0%"/>
    </dxf>
    <dxf>
      <alignment horizontal="center"/>
    </dxf>
    <dxf>
      <alignment horizontal="center"/>
    </dxf>
    <dxf>
      <numFmt numFmtId="13" formatCode="0%"/>
    </dxf>
    <dxf>
      <numFmt numFmtId="14" formatCode="0.00%"/>
    </dxf>
    <dxf>
      <alignment horizontal="center"/>
    </dxf>
    <dxf>
      <alignment horizontal="center"/>
    </dxf>
    <dxf>
      <numFmt numFmtId="13" formatCode="0%"/>
    </dxf>
    <dxf>
      <numFmt numFmtId="13" formatCode="0%"/>
    </dxf>
    <dxf>
      <numFmt numFmtId="14" formatCode="0.00%"/>
    </dxf>
    <dxf>
      <numFmt numFmtId="168" formatCode="0.0%"/>
    </dxf>
    <dxf>
      <numFmt numFmtId="13" formatCode="0%"/>
    </dxf>
    <dxf>
      <numFmt numFmtId="0" formatCode="General"/>
    </dxf>
    <dxf>
      <numFmt numFmtId="0" formatCode="General"/>
    </dxf>
    <dxf>
      <numFmt numFmtId="0" formatCode="General"/>
    </dxf>
    <dxf>
      <numFmt numFmtId="0" formatCode="General"/>
    </dxf>
    <dxf>
      <numFmt numFmtId="164" formatCode="[$₹-439]#,##0.00"/>
    </dxf>
    <dxf>
      <numFmt numFmtId="164" formatCode="[$₹-439]#,##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Churn Rate (%) by Contract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2.7777777777777779E-3"/>
              <c:y val="8.789370078740158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Analysis!$A$5:$A$8</c:f>
              <c:strCache>
                <c:ptCount val="3"/>
                <c:pt idx="0">
                  <c:v>Month-to-month</c:v>
                </c:pt>
                <c:pt idx="1">
                  <c:v>One year</c:v>
                </c:pt>
                <c:pt idx="2">
                  <c:v>Two year</c:v>
                </c:pt>
              </c:strCache>
            </c:strRef>
          </c:cat>
          <c:val>
            <c:numRef>
              <c:f>Analysis!$B$5:$B$8</c:f>
              <c:numCache>
                <c:formatCode>0.00%</c:formatCode>
                <c:ptCount val="3"/>
                <c:pt idx="0">
                  <c:v>0.49089584850691914</c:v>
                </c:pt>
                <c:pt idx="1">
                  <c:v>0.83446272991287507</c:v>
                </c:pt>
                <c:pt idx="2">
                  <c:v>0.96232596232596235</c:v>
                </c:pt>
              </c:numCache>
            </c:numRef>
          </c:val>
          <c:extLst>
            <c:ext xmlns:c16="http://schemas.microsoft.com/office/drawing/2014/chart" uri="{C3380CC4-5D6E-409C-BE32-E72D297353CC}">
              <c16:uniqueId val="{00000000-36A6-49DA-9BAD-15D917E76685}"/>
            </c:ext>
          </c:extLst>
        </c:ser>
        <c:ser>
          <c:idx val="1"/>
          <c:order val="1"/>
          <c:tx>
            <c:strRef>
              <c:f>Analysis!$C$3:$C$4</c:f>
              <c:strCache>
                <c:ptCount val="1"/>
                <c:pt idx="0">
                  <c:v>Yes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36A6-49DA-9BAD-15D917E76685}"/>
              </c:ext>
            </c:extLst>
          </c:dPt>
          <c:dLbls>
            <c:dLbl>
              <c:idx val="0"/>
              <c:layout>
                <c:manualLayout>
                  <c:x val="2.7777777777777779E-3"/>
                  <c:y val="8.7893700787401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A6-49DA-9BAD-15D917E76685}"/>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Analysis!$A$5:$A$8</c:f>
              <c:strCache>
                <c:ptCount val="3"/>
                <c:pt idx="0">
                  <c:v>Month-to-month</c:v>
                </c:pt>
                <c:pt idx="1">
                  <c:v>One year</c:v>
                </c:pt>
                <c:pt idx="2">
                  <c:v>Two year</c:v>
                </c:pt>
              </c:strCache>
            </c:strRef>
          </c:cat>
          <c:val>
            <c:numRef>
              <c:f>Analysis!$C$5:$C$8</c:f>
              <c:numCache>
                <c:formatCode>0.00%</c:formatCode>
                <c:ptCount val="3"/>
                <c:pt idx="0">
                  <c:v>0.50910415149308086</c:v>
                </c:pt>
                <c:pt idx="1">
                  <c:v>0.16553727008712488</c:v>
                </c:pt>
                <c:pt idx="2">
                  <c:v>3.7674037674037673E-2</c:v>
                </c:pt>
              </c:numCache>
            </c:numRef>
          </c:val>
          <c:extLst>
            <c:ext xmlns:c16="http://schemas.microsoft.com/office/drawing/2014/chart" uri="{C3380CC4-5D6E-409C-BE32-E72D297353CC}">
              <c16:uniqueId val="{00000001-36A6-49DA-9BAD-15D917E76685}"/>
            </c:ext>
          </c:extLst>
        </c:ser>
        <c:dLbls>
          <c:dLblPos val="inEnd"/>
          <c:showLegendKey val="0"/>
          <c:showVal val="1"/>
          <c:showCatName val="0"/>
          <c:showSerName val="0"/>
          <c:showPercent val="0"/>
          <c:showBubbleSize val="0"/>
        </c:dLbls>
        <c:gapWidth val="40"/>
        <c:overlap val="-15"/>
        <c:axId val="1022527295"/>
        <c:axId val="1022529695"/>
      </c:barChart>
      <c:catAx>
        <c:axId val="102252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22529695"/>
        <c:crosses val="autoZero"/>
        <c:auto val="1"/>
        <c:lblAlgn val="ctr"/>
        <c:lblOffset val="100"/>
        <c:noMultiLvlLbl val="0"/>
      </c:catAx>
      <c:valAx>
        <c:axId val="102252969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22527295"/>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Analysis.xlsx]Analysis!PivotTable2</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Churned vs Retained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Analysis!$B$43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24-40F5-92CE-D2B3D38661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24-40F5-92CE-D2B3D38661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Analysis!$A$44:$A$46</c:f>
              <c:strCache>
                <c:ptCount val="2"/>
                <c:pt idx="0">
                  <c:v>No</c:v>
                </c:pt>
                <c:pt idx="1">
                  <c:v>Yes</c:v>
                </c:pt>
              </c:strCache>
            </c:strRef>
          </c:cat>
          <c:val>
            <c:numRef>
              <c:f>Analysis!$B$44:$B$46</c:f>
              <c:numCache>
                <c:formatCode>General</c:formatCode>
                <c:ptCount val="2"/>
                <c:pt idx="0">
                  <c:v>3385</c:v>
                </c:pt>
                <c:pt idx="1">
                  <c:v>1615</c:v>
                </c:pt>
              </c:numCache>
            </c:numRef>
          </c:val>
          <c:extLst>
            <c:ext xmlns:c16="http://schemas.microsoft.com/office/drawing/2014/chart" uri="{C3380CC4-5D6E-409C-BE32-E72D297353CC}">
              <c16:uniqueId val="{00000006-96CB-4F40-A940-B250AC576FE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Analysis.xlsx]Analysis!PivotTable4</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Churn Rate (%) by Monthly Charges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Analysis!$B$50:$B$51</c:f>
              <c:strCache>
                <c:ptCount val="1"/>
                <c:pt idx="0">
                  <c:v>No</c:v>
                </c:pt>
              </c:strCache>
            </c:strRef>
          </c:tx>
          <c:spPr>
            <a:solidFill>
              <a:schemeClr val="accent1"/>
            </a:solidFill>
            <a:ln>
              <a:noFill/>
            </a:ln>
            <a:effectLst/>
          </c:spPr>
          <c:invertIfNegative val="0"/>
          <c:cat>
            <c:strRef>
              <c:f>Analysis!$A$52:$A$57</c:f>
              <c:strCache>
                <c:ptCount val="5"/>
                <c:pt idx="0">
                  <c:v>1. Up to 30</c:v>
                </c:pt>
                <c:pt idx="1">
                  <c:v>2. 31-50</c:v>
                </c:pt>
                <c:pt idx="2">
                  <c:v>3. 51-70</c:v>
                </c:pt>
                <c:pt idx="3">
                  <c:v>4. 71-90</c:v>
                </c:pt>
                <c:pt idx="4">
                  <c:v>5. Over 90</c:v>
                </c:pt>
              </c:strCache>
            </c:strRef>
          </c:cat>
          <c:val>
            <c:numRef>
              <c:f>Analysis!$B$52:$B$57</c:f>
              <c:numCache>
                <c:formatCode>0.00%</c:formatCode>
                <c:ptCount val="5"/>
                <c:pt idx="0">
                  <c:v>0.74915254237288131</c:v>
                </c:pt>
                <c:pt idx="1">
                  <c:v>0.72490221642764019</c:v>
                </c:pt>
                <c:pt idx="2">
                  <c:v>0.74558303886925792</c:v>
                </c:pt>
                <c:pt idx="3">
                  <c:v>0.58635703918722781</c:v>
                </c:pt>
                <c:pt idx="4">
                  <c:v>0.6164705882352941</c:v>
                </c:pt>
              </c:numCache>
            </c:numRef>
          </c:val>
          <c:extLst>
            <c:ext xmlns:c16="http://schemas.microsoft.com/office/drawing/2014/chart" uri="{C3380CC4-5D6E-409C-BE32-E72D297353CC}">
              <c16:uniqueId val="{00000000-9739-48C4-B72D-70B32EB87ED0}"/>
            </c:ext>
          </c:extLst>
        </c:ser>
        <c:ser>
          <c:idx val="1"/>
          <c:order val="1"/>
          <c:tx>
            <c:strRef>
              <c:f>Analysis!$C$50:$C$51</c:f>
              <c:strCache>
                <c:ptCount val="1"/>
                <c:pt idx="0">
                  <c:v>Yes</c:v>
                </c:pt>
              </c:strCache>
            </c:strRef>
          </c:tx>
          <c:spPr>
            <a:solidFill>
              <a:schemeClr val="accent2"/>
            </a:solidFill>
            <a:ln>
              <a:noFill/>
            </a:ln>
            <a:effectLst/>
          </c:spPr>
          <c:invertIfNegative val="0"/>
          <c:cat>
            <c:strRef>
              <c:f>Analysis!$A$52:$A$57</c:f>
              <c:strCache>
                <c:ptCount val="5"/>
                <c:pt idx="0">
                  <c:v>1. Up to 30</c:v>
                </c:pt>
                <c:pt idx="1">
                  <c:v>2. 31-50</c:v>
                </c:pt>
                <c:pt idx="2">
                  <c:v>3. 51-70</c:v>
                </c:pt>
                <c:pt idx="3">
                  <c:v>4. 71-90</c:v>
                </c:pt>
                <c:pt idx="4">
                  <c:v>5. Over 90</c:v>
                </c:pt>
              </c:strCache>
            </c:strRef>
          </c:cat>
          <c:val>
            <c:numRef>
              <c:f>Analysis!$C$52:$C$57</c:f>
              <c:numCache>
                <c:formatCode>0.00%</c:formatCode>
                <c:ptCount val="5"/>
                <c:pt idx="0">
                  <c:v>0.25084745762711863</c:v>
                </c:pt>
                <c:pt idx="1">
                  <c:v>0.27509778357235987</c:v>
                </c:pt>
                <c:pt idx="2">
                  <c:v>0.25441696113074203</c:v>
                </c:pt>
                <c:pt idx="3">
                  <c:v>0.41364296081277213</c:v>
                </c:pt>
                <c:pt idx="4">
                  <c:v>0.3835294117647059</c:v>
                </c:pt>
              </c:numCache>
            </c:numRef>
          </c:val>
          <c:extLst>
            <c:ext xmlns:c16="http://schemas.microsoft.com/office/drawing/2014/chart" uri="{C3380CC4-5D6E-409C-BE32-E72D297353CC}">
              <c16:uniqueId val="{00000001-9739-48C4-B72D-70B32EB87ED0}"/>
            </c:ext>
          </c:extLst>
        </c:ser>
        <c:dLbls>
          <c:showLegendKey val="0"/>
          <c:showVal val="0"/>
          <c:showCatName val="0"/>
          <c:showSerName val="0"/>
          <c:showPercent val="0"/>
          <c:showBubbleSize val="0"/>
        </c:dLbls>
        <c:gapWidth val="219"/>
        <c:overlap val="-27"/>
        <c:axId val="159128751"/>
        <c:axId val="159145551"/>
      </c:barChart>
      <c:catAx>
        <c:axId val="15912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145551"/>
        <c:crosses val="autoZero"/>
        <c:auto val="1"/>
        <c:lblAlgn val="ctr"/>
        <c:lblOffset val="100"/>
        <c:noMultiLvlLbl val="0"/>
      </c:catAx>
      <c:valAx>
        <c:axId val="1591455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12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baseline="0"/>
              <a:t>Churn Rate (%) by Internet Service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Analysis!$B$34:$B$35</c:f>
              <c:strCache>
                <c:ptCount val="1"/>
                <c:pt idx="0">
                  <c:v>No</c:v>
                </c:pt>
              </c:strCache>
            </c:strRef>
          </c:tx>
          <c:spPr>
            <a:solidFill>
              <a:schemeClr val="accent1"/>
            </a:solidFill>
            <a:ln>
              <a:noFill/>
            </a:ln>
            <a:effectLst/>
          </c:spPr>
          <c:invertIfNegative val="0"/>
          <c:cat>
            <c:strRef>
              <c:f>Analysis!$A$36:$A$39</c:f>
              <c:strCache>
                <c:ptCount val="3"/>
                <c:pt idx="0">
                  <c:v>DSL</c:v>
                </c:pt>
                <c:pt idx="1">
                  <c:v>Fiber optic</c:v>
                </c:pt>
                <c:pt idx="2">
                  <c:v>No internet</c:v>
                </c:pt>
              </c:strCache>
            </c:strRef>
          </c:cat>
          <c:val>
            <c:numRef>
              <c:f>Analysis!$B$36:$B$39</c:f>
              <c:numCache>
                <c:formatCode>0.00%</c:formatCode>
                <c:ptCount val="3"/>
                <c:pt idx="0">
                  <c:v>0.74926427310182464</c:v>
                </c:pt>
                <c:pt idx="1">
                  <c:v>0.591094956837801</c:v>
                </c:pt>
                <c:pt idx="2">
                  <c:v>0.7372727272727273</c:v>
                </c:pt>
              </c:numCache>
            </c:numRef>
          </c:val>
          <c:extLst>
            <c:ext xmlns:c16="http://schemas.microsoft.com/office/drawing/2014/chart" uri="{C3380CC4-5D6E-409C-BE32-E72D297353CC}">
              <c16:uniqueId val="{00000000-20F7-4092-80DA-F12B3620D8E5}"/>
            </c:ext>
          </c:extLst>
        </c:ser>
        <c:ser>
          <c:idx val="1"/>
          <c:order val="1"/>
          <c:tx>
            <c:strRef>
              <c:f>Analysis!$C$34:$C$35</c:f>
              <c:strCache>
                <c:ptCount val="1"/>
                <c:pt idx="0">
                  <c:v>Yes</c:v>
                </c:pt>
              </c:strCache>
            </c:strRef>
          </c:tx>
          <c:spPr>
            <a:solidFill>
              <a:schemeClr val="accent2"/>
            </a:solidFill>
            <a:ln>
              <a:noFill/>
            </a:ln>
            <a:effectLst/>
          </c:spPr>
          <c:invertIfNegative val="0"/>
          <c:cat>
            <c:strRef>
              <c:f>Analysis!$A$36:$A$39</c:f>
              <c:strCache>
                <c:ptCount val="3"/>
                <c:pt idx="0">
                  <c:v>DSL</c:v>
                </c:pt>
                <c:pt idx="1">
                  <c:v>Fiber optic</c:v>
                </c:pt>
                <c:pt idx="2">
                  <c:v>No internet</c:v>
                </c:pt>
              </c:strCache>
            </c:strRef>
          </c:cat>
          <c:val>
            <c:numRef>
              <c:f>Analysis!$C$36:$C$39</c:f>
              <c:numCache>
                <c:formatCode>0.00%</c:formatCode>
                <c:ptCount val="3"/>
                <c:pt idx="0">
                  <c:v>0.25073572689817542</c:v>
                </c:pt>
                <c:pt idx="1">
                  <c:v>0.408905043162199</c:v>
                </c:pt>
                <c:pt idx="2">
                  <c:v>0.26272727272727275</c:v>
                </c:pt>
              </c:numCache>
            </c:numRef>
          </c:val>
          <c:extLst>
            <c:ext xmlns:c16="http://schemas.microsoft.com/office/drawing/2014/chart" uri="{C3380CC4-5D6E-409C-BE32-E72D297353CC}">
              <c16:uniqueId val="{00000001-20F7-4092-80DA-F12B3620D8E5}"/>
            </c:ext>
          </c:extLst>
        </c:ser>
        <c:dLbls>
          <c:showLegendKey val="0"/>
          <c:showVal val="0"/>
          <c:showCatName val="0"/>
          <c:showSerName val="0"/>
          <c:showPercent val="0"/>
          <c:showBubbleSize val="0"/>
        </c:dLbls>
        <c:gapWidth val="219"/>
        <c:overlap val="-27"/>
        <c:axId val="159098991"/>
        <c:axId val="159104751"/>
      </c:barChart>
      <c:catAx>
        <c:axId val="15909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104751"/>
        <c:crosses val="autoZero"/>
        <c:auto val="1"/>
        <c:lblAlgn val="ctr"/>
        <c:lblOffset val="100"/>
        <c:noMultiLvlLbl val="0"/>
      </c:catAx>
      <c:valAx>
        <c:axId val="1591047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09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baseline="0"/>
              <a:t>Churn Rate (%) by Support Tickets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Analysis!$B$25:$B$26</c:f>
              <c:strCache>
                <c:ptCount val="1"/>
                <c:pt idx="0">
                  <c:v>No</c:v>
                </c:pt>
              </c:strCache>
            </c:strRef>
          </c:tx>
          <c:spPr>
            <a:solidFill>
              <a:schemeClr val="accent1"/>
            </a:solidFill>
            <a:ln>
              <a:noFill/>
            </a:ln>
            <a:effectLst/>
          </c:spPr>
          <c:invertIfNegative val="0"/>
          <c:cat>
            <c:strRef>
              <c:f>Analysis!$A$27:$A$29</c:f>
              <c:strCache>
                <c:ptCount val="2"/>
                <c:pt idx="0">
                  <c:v>0-2</c:v>
                </c:pt>
                <c:pt idx="1">
                  <c:v>3+</c:v>
                </c:pt>
              </c:strCache>
            </c:strRef>
          </c:cat>
          <c:val>
            <c:numRef>
              <c:f>Analysis!$B$27:$B$29</c:f>
              <c:numCache>
                <c:formatCode>0.00%</c:formatCode>
                <c:ptCount val="2"/>
                <c:pt idx="0">
                  <c:v>0.70985010706638119</c:v>
                </c:pt>
                <c:pt idx="1">
                  <c:v>0.57990506329113922</c:v>
                </c:pt>
              </c:numCache>
            </c:numRef>
          </c:val>
          <c:extLst>
            <c:ext xmlns:c16="http://schemas.microsoft.com/office/drawing/2014/chart" uri="{C3380CC4-5D6E-409C-BE32-E72D297353CC}">
              <c16:uniqueId val="{00000000-6707-46B1-A3BB-200E5D66DBE7}"/>
            </c:ext>
          </c:extLst>
        </c:ser>
        <c:ser>
          <c:idx val="1"/>
          <c:order val="1"/>
          <c:tx>
            <c:strRef>
              <c:f>Analysis!$C$25:$C$26</c:f>
              <c:strCache>
                <c:ptCount val="1"/>
                <c:pt idx="0">
                  <c:v>Yes</c:v>
                </c:pt>
              </c:strCache>
            </c:strRef>
          </c:tx>
          <c:spPr>
            <a:solidFill>
              <a:schemeClr val="accent2"/>
            </a:solidFill>
            <a:ln>
              <a:noFill/>
            </a:ln>
            <a:effectLst/>
          </c:spPr>
          <c:invertIfNegative val="0"/>
          <c:cat>
            <c:strRef>
              <c:f>Analysis!$A$27:$A$29</c:f>
              <c:strCache>
                <c:ptCount val="2"/>
                <c:pt idx="0">
                  <c:v>0-2</c:v>
                </c:pt>
                <c:pt idx="1">
                  <c:v>3+</c:v>
                </c:pt>
              </c:strCache>
            </c:strRef>
          </c:cat>
          <c:val>
            <c:numRef>
              <c:f>Analysis!$C$27:$C$29</c:f>
              <c:numCache>
                <c:formatCode>0.00%</c:formatCode>
                <c:ptCount val="2"/>
                <c:pt idx="0">
                  <c:v>0.29014989293361887</c:v>
                </c:pt>
                <c:pt idx="1">
                  <c:v>0.42009493670886078</c:v>
                </c:pt>
              </c:numCache>
            </c:numRef>
          </c:val>
          <c:extLst>
            <c:ext xmlns:c16="http://schemas.microsoft.com/office/drawing/2014/chart" uri="{C3380CC4-5D6E-409C-BE32-E72D297353CC}">
              <c16:uniqueId val="{00000001-6707-46B1-A3BB-200E5D66DBE7}"/>
            </c:ext>
          </c:extLst>
        </c:ser>
        <c:dLbls>
          <c:showLegendKey val="0"/>
          <c:showVal val="0"/>
          <c:showCatName val="0"/>
          <c:showSerName val="0"/>
          <c:showPercent val="0"/>
          <c:showBubbleSize val="0"/>
        </c:dLbls>
        <c:gapWidth val="219"/>
        <c:overlap val="-27"/>
        <c:axId val="159183471"/>
        <c:axId val="159179151"/>
      </c:barChart>
      <c:catAx>
        <c:axId val="15918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179151"/>
        <c:crosses val="autoZero"/>
        <c:auto val="1"/>
        <c:lblAlgn val="ctr"/>
        <c:lblOffset val="100"/>
        <c:noMultiLvlLbl val="0"/>
      </c:catAx>
      <c:valAx>
        <c:axId val="159179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18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Churn Analysis.xlsx]Analysis!PivotTable1</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kern="1200" spc="0" baseline="0">
                <a:solidFill>
                  <a:sysClr val="windowText" lastClr="000000"/>
                </a:solidFill>
              </a:rPr>
              <a:t>Churn Rate (%) by Tenure Group</a:t>
            </a:r>
          </a:p>
        </c:rich>
      </c:tx>
      <c:layout>
        <c:manualLayout>
          <c:xMode val="edge"/>
          <c:yMode val="edge"/>
          <c:x val="0.30681233595800522"/>
          <c:y val="3.138670166229221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Analysis!$B$12:$B$13</c:f>
              <c:strCache>
                <c:ptCount val="1"/>
                <c:pt idx="0">
                  <c:v>No</c:v>
                </c:pt>
              </c:strCache>
            </c:strRef>
          </c:tx>
          <c:spPr>
            <a:solidFill>
              <a:schemeClr val="accent1"/>
            </a:solidFill>
            <a:ln>
              <a:noFill/>
            </a:ln>
            <a:effectLst/>
          </c:spPr>
          <c:invertIfNegative val="0"/>
          <c:cat>
            <c:strRef>
              <c:f>Analysis!$A$14:$A$20</c:f>
              <c:strCache>
                <c:ptCount val="6"/>
                <c:pt idx="0">
                  <c:v>0-11</c:v>
                </c:pt>
                <c:pt idx="1">
                  <c:v>12-23</c:v>
                </c:pt>
                <c:pt idx="2">
                  <c:v>24-35</c:v>
                </c:pt>
                <c:pt idx="3">
                  <c:v>36-47</c:v>
                </c:pt>
                <c:pt idx="4">
                  <c:v>48-59</c:v>
                </c:pt>
                <c:pt idx="5">
                  <c:v>60-72</c:v>
                </c:pt>
              </c:strCache>
            </c:strRef>
          </c:cat>
          <c:val>
            <c:numRef>
              <c:f>Analysis!$B$14:$B$20</c:f>
              <c:numCache>
                <c:formatCode>0.00%</c:formatCode>
                <c:ptCount val="6"/>
                <c:pt idx="0">
                  <c:v>0.42545454545454547</c:v>
                </c:pt>
                <c:pt idx="1">
                  <c:v>0.56318252730109208</c:v>
                </c:pt>
                <c:pt idx="2">
                  <c:v>0.71814254859611226</c:v>
                </c:pt>
                <c:pt idx="3">
                  <c:v>0.846045197740113</c:v>
                </c:pt>
                <c:pt idx="4">
                  <c:v>0.92972972972972978</c:v>
                </c:pt>
                <c:pt idx="5">
                  <c:v>0.96736596736596736</c:v>
                </c:pt>
              </c:numCache>
            </c:numRef>
          </c:val>
          <c:extLst>
            <c:ext xmlns:c16="http://schemas.microsoft.com/office/drawing/2014/chart" uri="{C3380CC4-5D6E-409C-BE32-E72D297353CC}">
              <c16:uniqueId val="{00000000-7487-472B-8E5F-1379294FA659}"/>
            </c:ext>
          </c:extLst>
        </c:ser>
        <c:ser>
          <c:idx val="1"/>
          <c:order val="1"/>
          <c:tx>
            <c:strRef>
              <c:f>Analysis!$C$12:$C$13</c:f>
              <c:strCache>
                <c:ptCount val="1"/>
                <c:pt idx="0">
                  <c:v>Yes</c:v>
                </c:pt>
              </c:strCache>
            </c:strRef>
          </c:tx>
          <c:spPr>
            <a:solidFill>
              <a:schemeClr val="accent2"/>
            </a:solidFill>
            <a:ln>
              <a:noFill/>
            </a:ln>
            <a:effectLst/>
          </c:spPr>
          <c:invertIfNegative val="0"/>
          <c:cat>
            <c:strRef>
              <c:f>Analysis!$A$14:$A$20</c:f>
              <c:strCache>
                <c:ptCount val="6"/>
                <c:pt idx="0">
                  <c:v>0-11</c:v>
                </c:pt>
                <c:pt idx="1">
                  <c:v>12-23</c:v>
                </c:pt>
                <c:pt idx="2">
                  <c:v>24-35</c:v>
                </c:pt>
                <c:pt idx="3">
                  <c:v>36-47</c:v>
                </c:pt>
                <c:pt idx="4">
                  <c:v>48-59</c:v>
                </c:pt>
                <c:pt idx="5">
                  <c:v>60-72</c:v>
                </c:pt>
              </c:strCache>
            </c:strRef>
          </c:cat>
          <c:val>
            <c:numRef>
              <c:f>Analysis!$C$14:$C$20</c:f>
              <c:numCache>
                <c:formatCode>0.00%</c:formatCode>
                <c:ptCount val="6"/>
                <c:pt idx="0">
                  <c:v>0.57454545454545458</c:v>
                </c:pt>
                <c:pt idx="1">
                  <c:v>0.43681747269890797</c:v>
                </c:pt>
                <c:pt idx="2">
                  <c:v>0.28185745140388768</c:v>
                </c:pt>
                <c:pt idx="3">
                  <c:v>0.153954802259887</c:v>
                </c:pt>
                <c:pt idx="4">
                  <c:v>7.0270270270270274E-2</c:v>
                </c:pt>
                <c:pt idx="5">
                  <c:v>3.2634032634032632E-2</c:v>
                </c:pt>
              </c:numCache>
            </c:numRef>
          </c:val>
          <c:extLst>
            <c:ext xmlns:c16="http://schemas.microsoft.com/office/drawing/2014/chart" uri="{C3380CC4-5D6E-409C-BE32-E72D297353CC}">
              <c16:uniqueId val="{00000001-7487-472B-8E5F-1379294FA659}"/>
            </c:ext>
          </c:extLst>
        </c:ser>
        <c:dLbls>
          <c:showLegendKey val="0"/>
          <c:showVal val="0"/>
          <c:showCatName val="0"/>
          <c:showSerName val="0"/>
          <c:showPercent val="0"/>
          <c:showBubbleSize val="0"/>
        </c:dLbls>
        <c:gapWidth val="182"/>
        <c:axId val="1127866415"/>
        <c:axId val="1127858735"/>
      </c:barChart>
      <c:catAx>
        <c:axId val="112786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7858735"/>
        <c:crosses val="autoZero"/>
        <c:auto val="1"/>
        <c:lblAlgn val="ctr"/>
        <c:lblOffset val="100"/>
        <c:noMultiLvlLbl val="0"/>
      </c:catAx>
      <c:valAx>
        <c:axId val="112785873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2786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6076</xdr:colOff>
      <xdr:row>0</xdr:row>
      <xdr:rowOff>298449</xdr:rowOff>
    </xdr:from>
    <xdr:to>
      <xdr:col>1</xdr:col>
      <xdr:colOff>336550</xdr:colOff>
      <xdr:row>1</xdr:row>
      <xdr:rowOff>313706</xdr:rowOff>
    </xdr:to>
    <xdr:pic>
      <xdr:nvPicPr>
        <xdr:cNvPr id="2" name="Graphic 1" descr="Bar chart with solid fill">
          <a:extLst>
            <a:ext uri="{FF2B5EF4-FFF2-40B4-BE49-F238E27FC236}">
              <a16:creationId xmlns:a16="http://schemas.microsoft.com/office/drawing/2014/main" id="{D8CA5E99-B879-4EBC-91AD-A4CAAC4F87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226" y="298449"/>
          <a:ext cx="330474" cy="3327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35562</xdr:colOff>
      <xdr:row>3</xdr:row>
      <xdr:rowOff>20662</xdr:rowOff>
    </xdr:from>
    <xdr:to>
      <xdr:col>0</xdr:col>
      <xdr:colOff>252880</xdr:colOff>
      <xdr:row>3</xdr:row>
      <xdr:rowOff>298289</xdr:rowOff>
    </xdr:to>
    <xdr:pic>
      <xdr:nvPicPr>
        <xdr:cNvPr id="2" name="Graphic 1" descr="Pin with solid fill">
          <a:extLst>
            <a:ext uri="{FF2B5EF4-FFF2-40B4-BE49-F238E27FC236}">
              <a16:creationId xmlns:a16="http://schemas.microsoft.com/office/drawing/2014/main" id="{B50C14C9-774F-4D0A-85E2-AE5317A942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672184">
          <a:off x="35562" y="1157312"/>
          <a:ext cx="217318" cy="277627"/>
        </a:xfrm>
        <a:prstGeom prst="rect">
          <a:avLst/>
        </a:prstGeom>
      </xdr:spPr>
    </xdr:pic>
    <xdr:clientData/>
  </xdr:twoCellAnchor>
  <xdr:twoCellAnchor editAs="oneCell">
    <xdr:from>
      <xdr:col>1</xdr:col>
      <xdr:colOff>18776</xdr:colOff>
      <xdr:row>0</xdr:row>
      <xdr:rowOff>152399</xdr:rowOff>
    </xdr:from>
    <xdr:to>
      <xdr:col>1</xdr:col>
      <xdr:colOff>349250</xdr:colOff>
      <xdr:row>1</xdr:row>
      <xdr:rowOff>167656</xdr:rowOff>
    </xdr:to>
    <xdr:pic>
      <xdr:nvPicPr>
        <xdr:cNvPr id="3" name="Graphic 2" descr="Bar chart with solid fill">
          <a:extLst>
            <a:ext uri="{FF2B5EF4-FFF2-40B4-BE49-F238E27FC236}">
              <a16:creationId xmlns:a16="http://schemas.microsoft.com/office/drawing/2014/main" id="{89BC5958-1BF0-45B9-B434-96441927C97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2626" y="152399"/>
          <a:ext cx="330474" cy="3327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2</xdr:row>
      <xdr:rowOff>6350</xdr:rowOff>
    </xdr:from>
    <xdr:to>
      <xdr:col>9</xdr:col>
      <xdr:colOff>317500</xdr:colOff>
      <xdr:row>8</xdr:row>
      <xdr:rowOff>0</xdr:rowOff>
    </xdr:to>
    <xdr:sp macro="" textlink="">
      <xdr:nvSpPr>
        <xdr:cNvPr id="2" name="TextBox 1">
          <a:extLst>
            <a:ext uri="{FF2B5EF4-FFF2-40B4-BE49-F238E27FC236}">
              <a16:creationId xmlns:a16="http://schemas.microsoft.com/office/drawing/2014/main" id="{6C14F4C6-7B86-A2B2-225E-55921B0FF4B4}"/>
            </a:ext>
          </a:extLst>
        </xdr:cNvPr>
        <xdr:cNvSpPr txBox="1"/>
      </xdr:nvSpPr>
      <xdr:spPr>
        <a:xfrm>
          <a:off x="3257550" y="508000"/>
          <a:ext cx="3213100" cy="1098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i="0">
              <a:solidFill>
                <a:schemeClr val="dk1"/>
              </a:solidFill>
              <a:effectLst/>
              <a:latin typeface="+mn-lt"/>
              <a:ea typeface="+mn-ea"/>
              <a:cs typeface="+mn-cs"/>
            </a:rPr>
            <a:t>Findings:</a:t>
          </a:r>
          <a:br>
            <a:rPr lang="en-IN" sz="1500" b="0" i="0">
              <a:solidFill>
                <a:schemeClr val="dk1"/>
              </a:solidFill>
              <a:effectLst/>
              <a:latin typeface="+mn-lt"/>
              <a:ea typeface="+mn-ea"/>
              <a:cs typeface="+mn-cs"/>
            </a:rPr>
          </a:br>
          <a:r>
            <a:rPr lang="en-IN" sz="1500" b="0" i="0">
              <a:solidFill>
                <a:schemeClr val="dk1"/>
              </a:solidFill>
              <a:effectLst/>
              <a:latin typeface="+mn-lt"/>
              <a:ea typeface="+mn-ea"/>
              <a:cs typeface="+mn-cs"/>
            </a:rPr>
            <a:t>Month-to-month contracts have the highest churn (50.91%), indicating a lack of customer loyalty.</a:t>
          </a:r>
          <a:endParaRPr lang="en-IN" sz="1500"/>
        </a:p>
      </xdr:txBody>
    </xdr:sp>
    <xdr:clientData/>
  </xdr:twoCellAnchor>
  <xdr:twoCellAnchor>
    <xdr:from>
      <xdr:col>4</xdr:col>
      <xdr:colOff>152400</xdr:colOff>
      <xdr:row>13</xdr:row>
      <xdr:rowOff>12700</xdr:rowOff>
    </xdr:from>
    <xdr:to>
      <xdr:col>9</xdr:col>
      <xdr:colOff>317500</xdr:colOff>
      <xdr:row>19</xdr:row>
      <xdr:rowOff>6350</xdr:rowOff>
    </xdr:to>
    <xdr:sp macro="" textlink="">
      <xdr:nvSpPr>
        <xdr:cNvPr id="4" name="TextBox 3">
          <a:extLst>
            <a:ext uri="{FF2B5EF4-FFF2-40B4-BE49-F238E27FC236}">
              <a16:creationId xmlns:a16="http://schemas.microsoft.com/office/drawing/2014/main" id="{EE48CED9-46C8-4615-8BF8-8BBA8DF78347}"/>
            </a:ext>
          </a:extLst>
        </xdr:cNvPr>
        <xdr:cNvSpPr txBox="1"/>
      </xdr:nvSpPr>
      <xdr:spPr>
        <a:xfrm>
          <a:off x="3505200" y="2673350"/>
          <a:ext cx="3213100" cy="1098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i="0">
              <a:solidFill>
                <a:schemeClr val="dk1"/>
              </a:solidFill>
              <a:effectLst/>
              <a:latin typeface="+mn-lt"/>
              <a:ea typeface="+mn-ea"/>
              <a:cs typeface="+mn-cs"/>
            </a:rPr>
            <a:t>Findings:</a:t>
          </a:r>
          <a:br>
            <a:rPr lang="en-IN" sz="1500" b="0" i="0">
              <a:solidFill>
                <a:schemeClr val="dk1"/>
              </a:solidFill>
              <a:effectLst/>
              <a:latin typeface="+mn-lt"/>
              <a:ea typeface="+mn-ea"/>
              <a:cs typeface="+mn-cs"/>
            </a:rPr>
          </a:br>
          <a:r>
            <a:rPr lang="en-IN" sz="1500" b="0" i="0">
              <a:solidFill>
                <a:schemeClr val="dk1"/>
              </a:solidFill>
              <a:effectLst/>
              <a:latin typeface="+mn-lt"/>
              <a:ea typeface="+mn-ea"/>
              <a:cs typeface="+mn-cs"/>
            </a:rPr>
            <a:t>New customers (0-11 months) churn the most (57.45%). We need better onboarding.</a:t>
          </a:r>
          <a:endParaRPr lang="en-IN" sz="15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12426</xdr:colOff>
      <xdr:row>0</xdr:row>
      <xdr:rowOff>165099</xdr:rowOff>
    </xdr:from>
    <xdr:to>
      <xdr:col>1</xdr:col>
      <xdr:colOff>342900</xdr:colOff>
      <xdr:row>1</xdr:row>
      <xdr:rowOff>180356</xdr:rowOff>
    </xdr:to>
    <xdr:pic>
      <xdr:nvPicPr>
        <xdr:cNvPr id="3" name="Graphic 2" descr="Bar chart with solid fill">
          <a:extLst>
            <a:ext uri="{FF2B5EF4-FFF2-40B4-BE49-F238E27FC236}">
              <a16:creationId xmlns:a16="http://schemas.microsoft.com/office/drawing/2014/main" id="{E773406C-CFB7-4F91-AAD6-CB76D1DEED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576" y="165099"/>
          <a:ext cx="330474" cy="332757"/>
        </a:xfrm>
        <a:prstGeom prst="rect">
          <a:avLst/>
        </a:prstGeom>
      </xdr:spPr>
    </xdr:pic>
    <xdr:clientData/>
  </xdr:twoCellAnchor>
  <xdr:twoCellAnchor>
    <xdr:from>
      <xdr:col>9</xdr:col>
      <xdr:colOff>161738</xdr:colOff>
      <xdr:row>37</xdr:row>
      <xdr:rowOff>70971</xdr:rowOff>
    </xdr:from>
    <xdr:to>
      <xdr:col>16</xdr:col>
      <xdr:colOff>510989</xdr:colOff>
      <xdr:row>45</xdr:row>
      <xdr:rowOff>274171</xdr:rowOff>
    </xdr:to>
    <xdr:graphicFrame macro="">
      <xdr:nvGraphicFramePr>
        <xdr:cNvPr id="7" name="Chart 6">
          <a:extLst>
            <a:ext uri="{FF2B5EF4-FFF2-40B4-BE49-F238E27FC236}">
              <a16:creationId xmlns:a16="http://schemas.microsoft.com/office/drawing/2014/main" id="{8A2B7F0D-0707-40AD-9C9F-8C9BDB40F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20171</xdr:colOff>
      <xdr:row>37</xdr:row>
      <xdr:rowOff>78441</xdr:rowOff>
    </xdr:from>
    <xdr:to>
      <xdr:col>8</xdr:col>
      <xdr:colOff>349997</xdr:colOff>
      <xdr:row>45</xdr:row>
      <xdr:rowOff>281641</xdr:rowOff>
    </xdr:to>
    <xdr:graphicFrame macro="">
      <xdr:nvGraphicFramePr>
        <xdr:cNvPr id="2" name="Chart 1">
          <a:extLst>
            <a:ext uri="{FF2B5EF4-FFF2-40B4-BE49-F238E27FC236}">
              <a16:creationId xmlns:a16="http://schemas.microsoft.com/office/drawing/2014/main" id="{8ADB33CF-713A-4012-A3B4-12B8D2D98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30</xdr:row>
      <xdr:rowOff>6350</xdr:rowOff>
    </xdr:from>
    <xdr:to>
      <xdr:col>5</xdr:col>
      <xdr:colOff>19050</xdr:colOff>
      <xdr:row>34</xdr:row>
      <xdr:rowOff>37354</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244F538D-1BAC-4298-B074-2813B0FCC15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58800" y="4864100"/>
              <a:ext cx="1828800" cy="1301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107950</xdr:colOff>
      <xdr:row>30</xdr:row>
      <xdr:rowOff>1</xdr:rowOff>
    </xdr:from>
    <xdr:to>
      <xdr:col>8</xdr:col>
      <xdr:colOff>59765</xdr:colOff>
      <xdr:row>34</xdr:row>
      <xdr:rowOff>31751</xdr:rowOff>
    </xdr:to>
    <mc:AlternateContent xmlns:mc="http://schemas.openxmlformats.org/markup-compatibility/2006" xmlns:a14="http://schemas.microsoft.com/office/drawing/2010/main">
      <mc:Choice Requires="a14">
        <xdr:graphicFrame macro="">
          <xdr:nvGraphicFramePr>
            <xdr:cNvPr id="5" name="InternetService">
              <a:extLst>
                <a:ext uri="{FF2B5EF4-FFF2-40B4-BE49-F238E27FC236}">
                  <a16:creationId xmlns:a16="http://schemas.microsoft.com/office/drawing/2014/main" id="{90BEFC44-66F3-4061-B668-1CF6CCAF14F3}"/>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2476500" y="4857751"/>
              <a:ext cx="1828800" cy="1301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273050</xdr:colOff>
      <xdr:row>30</xdr:row>
      <xdr:rowOff>6351</xdr:rowOff>
    </xdr:from>
    <xdr:to>
      <xdr:col>11</xdr:col>
      <xdr:colOff>292100</xdr:colOff>
      <xdr:row>34</xdr:row>
      <xdr:rowOff>50801</xdr:rowOff>
    </xdr:to>
    <mc:AlternateContent xmlns:mc="http://schemas.openxmlformats.org/markup-compatibility/2006" xmlns:a14="http://schemas.microsoft.com/office/drawing/2010/main">
      <mc:Choice Requires="a14">
        <xdr:graphicFrame macro="">
          <xdr:nvGraphicFramePr>
            <xdr:cNvPr id="6" name="Contract">
              <a:extLst>
                <a:ext uri="{FF2B5EF4-FFF2-40B4-BE49-F238E27FC236}">
                  <a16:creationId xmlns:a16="http://schemas.microsoft.com/office/drawing/2014/main" id="{A841787A-3613-4F87-80CE-736F410B6969}"/>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4451350" y="4864101"/>
              <a:ext cx="1828800" cy="1314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4109</xdr:colOff>
      <xdr:row>47</xdr:row>
      <xdr:rowOff>7471</xdr:rowOff>
    </xdr:from>
    <xdr:to>
      <xdr:col>8</xdr:col>
      <xdr:colOff>321235</xdr:colOff>
      <xdr:row>55</xdr:row>
      <xdr:rowOff>210671</xdr:rowOff>
    </xdr:to>
    <xdr:graphicFrame macro="">
      <xdr:nvGraphicFramePr>
        <xdr:cNvPr id="10" name="Chart 9">
          <a:extLst>
            <a:ext uri="{FF2B5EF4-FFF2-40B4-BE49-F238E27FC236}">
              <a16:creationId xmlns:a16="http://schemas.microsoft.com/office/drawing/2014/main" id="{8296D3F2-D789-4518-9035-F15834B17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194235</xdr:colOff>
      <xdr:row>47</xdr:row>
      <xdr:rowOff>29882</xdr:rowOff>
    </xdr:from>
    <xdr:to>
      <xdr:col>16</xdr:col>
      <xdr:colOff>530412</xdr:colOff>
      <xdr:row>55</xdr:row>
      <xdr:rowOff>203200</xdr:rowOff>
    </xdr:to>
    <xdr:graphicFrame macro="">
      <xdr:nvGraphicFramePr>
        <xdr:cNvPr id="11" name="Chart 10">
          <a:extLst>
            <a:ext uri="{FF2B5EF4-FFF2-40B4-BE49-F238E27FC236}">
              <a16:creationId xmlns:a16="http://schemas.microsoft.com/office/drawing/2014/main" id="{E5525F8C-7E35-4046-A8B4-2AB60CBDD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328706</xdr:colOff>
      <xdr:row>47</xdr:row>
      <xdr:rowOff>7471</xdr:rowOff>
    </xdr:from>
    <xdr:to>
      <xdr:col>25</xdr:col>
      <xdr:colOff>59765</xdr:colOff>
      <xdr:row>55</xdr:row>
      <xdr:rowOff>180789</xdr:rowOff>
    </xdr:to>
    <xdr:graphicFrame macro="">
      <xdr:nvGraphicFramePr>
        <xdr:cNvPr id="12" name="Chart 11">
          <a:extLst>
            <a:ext uri="{FF2B5EF4-FFF2-40B4-BE49-F238E27FC236}">
              <a16:creationId xmlns:a16="http://schemas.microsoft.com/office/drawing/2014/main" id="{94862AEA-15D8-43BE-9C7E-CC24EF959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328706</xdr:colOff>
      <xdr:row>37</xdr:row>
      <xdr:rowOff>59765</xdr:rowOff>
    </xdr:from>
    <xdr:to>
      <xdr:col>24</xdr:col>
      <xdr:colOff>597647</xdr:colOff>
      <xdr:row>45</xdr:row>
      <xdr:rowOff>233083</xdr:rowOff>
    </xdr:to>
    <xdr:graphicFrame macro="">
      <xdr:nvGraphicFramePr>
        <xdr:cNvPr id="13" name="Chart 12">
          <a:extLst>
            <a:ext uri="{FF2B5EF4-FFF2-40B4-BE49-F238E27FC236}">
              <a16:creationId xmlns:a16="http://schemas.microsoft.com/office/drawing/2014/main" id="{E0B551DB-471B-4726-90A1-D815B3F7E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rpal Singh" refreshedDate="46318.549960879631" createdVersion="8" refreshedVersion="8" minRefreshableVersion="3" recordCount="5000" xr:uid="{F455284B-34D2-4B7D-912D-F0EE67A6A995}">
  <cacheSource type="worksheet">
    <worksheetSource name="ChurnData"/>
  </cacheSource>
  <cacheFields count="23">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City" numFmtId="0">
      <sharedItems/>
    </cacheField>
    <cacheField name="TenureMonths" numFmtId="1">
      <sharedItems containsSemiMixedTypes="0" containsString="0" containsNumber="1" containsInteger="1" minValue="0" maxValue="72" count="73">
        <n v="62"/>
        <n v="3"/>
        <n v="28"/>
        <n v="52"/>
        <n v="72"/>
        <n v="19"/>
        <n v="5"/>
        <n v="11"/>
        <n v="38"/>
        <n v="7"/>
        <n v="63"/>
        <n v="22"/>
        <n v="56"/>
        <n v="20"/>
        <n v="25"/>
        <n v="24"/>
        <n v="66"/>
        <n v="29"/>
        <n v="17"/>
        <n v="14"/>
        <n v="8"/>
        <n v="42"/>
        <n v="10"/>
        <n v="2"/>
        <n v="31"/>
        <n v="23"/>
        <n v="26"/>
        <n v="35"/>
        <n v="18"/>
        <n v="50"/>
        <n v="21"/>
        <n v="6"/>
        <n v="40"/>
        <n v="36"/>
        <n v="51"/>
        <n v="27"/>
        <n v="32"/>
        <n v="60"/>
        <n v="41"/>
        <n v="13"/>
        <n v="61"/>
        <n v="30"/>
        <n v="34"/>
        <n v="44"/>
        <n v="33"/>
        <n v="45"/>
        <n v="64"/>
        <n v="15"/>
        <n v="49"/>
        <n v="46"/>
        <n v="58"/>
        <n v="37"/>
        <n v="4"/>
        <n v="9"/>
        <n v="12"/>
        <n v="47"/>
        <n v="1"/>
        <n v="0"/>
        <n v="43"/>
        <n v="53"/>
        <n v="65"/>
        <n v="67"/>
        <n v="68"/>
        <n v="54"/>
        <n v="71"/>
        <n v="59"/>
        <n v="16"/>
        <n v="39"/>
        <n v="57"/>
        <n v="48"/>
        <n v="55"/>
        <n v="69"/>
        <n v="70"/>
      </sharedItems>
      <fieldGroup base="6">
        <rangePr startNum="0" endNum="72" groupInterval="12"/>
        <groupItems count="8">
          <s v="&lt;0"/>
          <s v="0-11"/>
          <s v="12-23"/>
          <s v="24-35"/>
          <s v="36-47"/>
          <s v="48-59"/>
          <s v="60-72"/>
          <s v="&gt;72"/>
        </groupItems>
      </fieldGroup>
    </cacheField>
    <cacheField name="PhoneService" numFmtId="0">
      <sharedItems/>
    </cacheField>
    <cacheField name="InternetService" numFmtId="0">
      <sharedItems count="3">
        <s v="Fiber optic"/>
        <s v="No"/>
        <s v="DSL"/>
      </sharedItems>
    </cacheField>
    <cacheField name="OnlineSecurity" numFmtId="0">
      <sharedItems/>
    </cacheField>
    <cacheField name="TechSupport" numFmtId="0">
      <sharedItems count="3">
        <s v="Yes"/>
        <s v="No internet service"/>
        <s v="No"/>
      </sharedItems>
    </cacheField>
    <cacheField name="Contract" numFmtId="0">
      <sharedItems count="3">
        <s v="Two year"/>
        <s v="One year"/>
        <s v="Month-to-month"/>
      </sharedItems>
    </cacheField>
    <cacheField name="PaperlessBilling" numFmtId="0">
      <sharedItems/>
    </cacheField>
    <cacheField name="PaymentMethod" numFmtId="0">
      <sharedItems/>
    </cacheField>
    <cacheField name="MonthlyCharges" numFmtId="164">
      <sharedItems containsSemiMixedTypes="0" containsString="0" containsNumber="1" minValue="18" maxValue="111.7"/>
    </cacheField>
    <cacheField name="TotalCharges" numFmtId="164">
      <sharedItems containsSemiMixedTypes="0" containsString="0" containsNumber="1" minValue="0" maxValue="8273.15"/>
    </cacheField>
    <cacheField name="SupportTickets" numFmtId="0">
      <sharedItems containsSemiMixedTypes="0" containsString="0" containsNumber="1" containsInteger="1" minValue="0" maxValue="7" count="8">
        <n v="2"/>
        <n v="1"/>
        <n v="4"/>
        <n v="3"/>
        <n v="0"/>
        <n v="7"/>
        <n v="6"/>
        <n v="5"/>
      </sharedItems>
      <fieldGroup par="22"/>
    </cacheField>
    <cacheField name="Churn" numFmtId="0">
      <sharedItems count="2">
        <s v="No"/>
        <s v="Yes"/>
      </sharedItems>
    </cacheField>
    <cacheField name="MonthlyCharges_Band" numFmtId="0">
      <sharedItems count="5">
        <s v="5. Over 90"/>
        <s v="1. Up to 30"/>
        <s v="3. 51-70"/>
        <s v="4. 71-90"/>
        <s v="2. 31-50"/>
      </sharedItems>
    </cacheField>
    <cacheField name="RiskSegment" numFmtId="0">
      <sharedItems/>
    </cacheField>
    <cacheField name="TenureGroup" numFmtId="0">
      <sharedItems count="6">
        <s v="60-72"/>
        <s v="0-11"/>
        <s v="24-35"/>
        <s v="48-59"/>
        <s v="12-23"/>
        <s v="36-47"/>
      </sharedItems>
    </cacheField>
    <cacheField name="ChurnFlag" numFmtId="0">
      <sharedItems containsSemiMixedTypes="0" containsString="0" containsNumber="1" containsInteger="1" minValue="0" maxValue="1"/>
    </cacheField>
    <cacheField name="SupportTickets2" numFmtId="0" databaseField="0">
      <fieldGroup base="16">
        <discretePr count="8">
          <x v="1"/>
          <x v="1"/>
          <x v="0"/>
          <x v="0"/>
          <x v="1"/>
          <x v="0"/>
          <x v="0"/>
          <x v="0"/>
        </discretePr>
        <groupItems count="2">
          <s v="Group2"/>
          <s v="Group1"/>
        </groupItems>
      </fieldGroup>
    </cacheField>
  </cacheFields>
  <extLst>
    <ext xmlns:x14="http://schemas.microsoft.com/office/spreadsheetml/2009/9/main" uri="{725AE2AE-9491-48be-B2B4-4EB974FC3084}">
      <x14:pivotCacheDefinition pivotCacheId="1472587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UST-04234"/>
    <x v="0"/>
    <n v="0"/>
    <s v="Yes"/>
    <s v="No"/>
    <s v="Lucknow"/>
    <x v="0"/>
    <s v="Yes"/>
    <x v="0"/>
    <s v="No"/>
    <x v="0"/>
    <x v="0"/>
    <s v="No"/>
    <s v="Bank transfer"/>
    <n v="92.69"/>
    <n v="5759.03"/>
    <x v="0"/>
    <x v="0"/>
    <x v="0"/>
    <s v="Other"/>
    <x v="0"/>
    <n v="0"/>
  </r>
  <r>
    <s v="CUST-01747"/>
    <x v="0"/>
    <n v="0"/>
    <s v="Yes"/>
    <s v="Yes"/>
    <s v="Chennai"/>
    <x v="1"/>
    <s v="Yes"/>
    <x v="1"/>
    <s v="No internet service"/>
    <x v="1"/>
    <x v="1"/>
    <s v="Yes"/>
    <s v="Cheque"/>
    <n v="20.68"/>
    <n v="63.77"/>
    <x v="1"/>
    <x v="0"/>
    <x v="1"/>
    <s v="Other"/>
    <x v="1"/>
    <n v="0"/>
  </r>
  <r>
    <s v="CUST-00551"/>
    <x v="0"/>
    <n v="0"/>
    <s v="No"/>
    <s v="No"/>
    <s v="Lucknow"/>
    <x v="2"/>
    <s v="No"/>
    <x v="2"/>
    <s v="No"/>
    <x v="2"/>
    <x v="2"/>
    <s v="No"/>
    <s v="UPI"/>
    <n v="55.5"/>
    <n v="1560.47"/>
    <x v="1"/>
    <x v="0"/>
    <x v="2"/>
    <s v="Other"/>
    <x v="2"/>
    <n v="0"/>
  </r>
  <r>
    <s v="CUST-03089"/>
    <x v="1"/>
    <n v="0"/>
    <s v="No"/>
    <s v="No"/>
    <s v="Shimla"/>
    <x v="3"/>
    <s v="No"/>
    <x v="0"/>
    <s v="Yes"/>
    <x v="0"/>
    <x v="0"/>
    <s v="Yes"/>
    <s v="UPI"/>
    <n v="79.180000000000007"/>
    <n v="4181.26"/>
    <x v="1"/>
    <x v="0"/>
    <x v="3"/>
    <s v="Other"/>
    <x v="3"/>
    <n v="0"/>
  </r>
  <r>
    <s v="CUST-01082"/>
    <x v="1"/>
    <n v="0"/>
    <s v="No"/>
    <s v="No"/>
    <s v="Bengaluru"/>
    <x v="4"/>
    <s v="Yes"/>
    <x v="0"/>
    <s v="Yes"/>
    <x v="0"/>
    <x v="0"/>
    <s v="No"/>
    <s v="UPI"/>
    <n v="90.49"/>
    <n v="6510.2"/>
    <x v="0"/>
    <x v="0"/>
    <x v="0"/>
    <s v="Other"/>
    <x v="0"/>
    <n v="0"/>
  </r>
  <r>
    <s v="CUST-01066"/>
    <x v="0"/>
    <n v="0"/>
    <s v="No"/>
    <s v="Yes"/>
    <s v="Hyderabad"/>
    <x v="5"/>
    <s v="Yes"/>
    <x v="0"/>
    <s v="No"/>
    <x v="2"/>
    <x v="2"/>
    <s v="Yes"/>
    <s v="Cheque"/>
    <n v="75.62"/>
    <n v="1445.12"/>
    <x v="2"/>
    <x v="1"/>
    <x v="3"/>
    <s v="Other"/>
    <x v="4"/>
    <n v="1"/>
  </r>
  <r>
    <s v="CUST-01214"/>
    <x v="1"/>
    <n v="1"/>
    <s v="No"/>
    <s v="No"/>
    <s v="Lucknow"/>
    <x v="6"/>
    <s v="No"/>
    <x v="2"/>
    <s v="No"/>
    <x v="0"/>
    <x v="2"/>
    <s v="No"/>
    <s v="Credit card"/>
    <n v="44.73"/>
    <n v="224.44"/>
    <x v="1"/>
    <x v="0"/>
    <x v="4"/>
    <s v="Other"/>
    <x v="1"/>
    <n v="0"/>
  </r>
  <r>
    <s v="CUST-00923"/>
    <x v="0"/>
    <n v="0"/>
    <s v="Yes"/>
    <s v="No"/>
    <s v="Mumbai"/>
    <x v="7"/>
    <s v="Yes"/>
    <x v="0"/>
    <s v="No"/>
    <x v="2"/>
    <x v="2"/>
    <s v="No"/>
    <s v="UPI"/>
    <n v="84.89"/>
    <n v="906.31"/>
    <x v="3"/>
    <x v="1"/>
    <x v="3"/>
    <s v="High-risk"/>
    <x v="1"/>
    <n v="1"/>
  </r>
  <r>
    <s v="CUST-00323"/>
    <x v="1"/>
    <n v="0"/>
    <s v="Yes"/>
    <s v="No"/>
    <s v="Kolkata"/>
    <x v="8"/>
    <s v="Yes"/>
    <x v="2"/>
    <s v="Yes"/>
    <x v="2"/>
    <x v="0"/>
    <s v="Yes"/>
    <s v="Cheque"/>
    <n v="50.79"/>
    <n v="1919.53"/>
    <x v="4"/>
    <x v="0"/>
    <x v="2"/>
    <s v="Other"/>
    <x v="5"/>
    <n v="0"/>
  </r>
  <r>
    <s v="CUST-02601"/>
    <x v="1"/>
    <n v="0"/>
    <s v="Yes"/>
    <s v="Yes"/>
    <s v="Pune"/>
    <x v="9"/>
    <s v="Yes"/>
    <x v="2"/>
    <s v="Yes"/>
    <x v="0"/>
    <x v="2"/>
    <s v="Yes"/>
    <s v="Bank transfer"/>
    <n v="55.34"/>
    <n v="383.69"/>
    <x v="1"/>
    <x v="1"/>
    <x v="2"/>
    <s v="Other"/>
    <x v="1"/>
    <n v="1"/>
  </r>
  <r>
    <s v="CUST-00782"/>
    <x v="0"/>
    <n v="0"/>
    <s v="Yes"/>
    <s v="No"/>
    <s v="Pune"/>
    <x v="10"/>
    <s v="No"/>
    <x v="2"/>
    <s v="No"/>
    <x v="2"/>
    <x v="0"/>
    <s v="Yes"/>
    <s v="UPI"/>
    <n v="53.94"/>
    <n v="3439.45"/>
    <x v="1"/>
    <x v="1"/>
    <x v="2"/>
    <s v="Other"/>
    <x v="0"/>
    <n v="1"/>
  </r>
  <r>
    <s v="CUST-03261"/>
    <x v="1"/>
    <n v="0"/>
    <s v="No"/>
    <s v="No"/>
    <s v="Bengaluru"/>
    <x v="11"/>
    <s v="No"/>
    <x v="2"/>
    <s v="No"/>
    <x v="2"/>
    <x v="1"/>
    <s v="No"/>
    <s v="UPI"/>
    <n v="53.47"/>
    <n v="1211.08"/>
    <x v="5"/>
    <x v="1"/>
    <x v="2"/>
    <s v="Other"/>
    <x v="4"/>
    <n v="1"/>
  </r>
  <r>
    <s v="CUST-02434"/>
    <x v="0"/>
    <n v="0"/>
    <s v="No"/>
    <s v="No"/>
    <s v="Kolkata"/>
    <x v="12"/>
    <s v="Yes"/>
    <x v="2"/>
    <s v="Yes"/>
    <x v="0"/>
    <x v="1"/>
    <s v="No"/>
    <s v="Credit card"/>
    <n v="70.41"/>
    <n v="3867.88"/>
    <x v="1"/>
    <x v="0"/>
    <x v="3"/>
    <s v="Other"/>
    <x v="3"/>
    <n v="0"/>
  </r>
  <r>
    <s v="CUST-01877"/>
    <x v="1"/>
    <n v="1"/>
    <s v="No"/>
    <s v="No"/>
    <s v="Chennai"/>
    <x v="9"/>
    <s v="Yes"/>
    <x v="1"/>
    <s v="No internet service"/>
    <x v="1"/>
    <x v="2"/>
    <s v="Yes"/>
    <s v="Bank transfer"/>
    <n v="25.58"/>
    <n v="175.16"/>
    <x v="1"/>
    <x v="1"/>
    <x v="1"/>
    <s v="Other"/>
    <x v="1"/>
    <n v="1"/>
  </r>
  <r>
    <s v="CUST-03393"/>
    <x v="0"/>
    <n v="0"/>
    <s v="Yes"/>
    <s v="No"/>
    <s v="Kolkata"/>
    <x v="13"/>
    <s v="No"/>
    <x v="0"/>
    <s v="Yes"/>
    <x v="0"/>
    <x v="1"/>
    <s v="No"/>
    <s v="Cheque"/>
    <n v="77.77"/>
    <n v="1547.05"/>
    <x v="1"/>
    <x v="0"/>
    <x v="3"/>
    <s v="Other"/>
    <x v="4"/>
    <n v="0"/>
  </r>
  <r>
    <s v="CUST-04654"/>
    <x v="0"/>
    <n v="0"/>
    <s v="No"/>
    <s v="No"/>
    <s v="Ahmedabad"/>
    <x v="7"/>
    <s v="Yes"/>
    <x v="2"/>
    <s v="No"/>
    <x v="2"/>
    <x v="2"/>
    <s v="Yes"/>
    <s v="UPI"/>
    <n v="55.9"/>
    <n v="598.13"/>
    <x v="2"/>
    <x v="0"/>
    <x v="2"/>
    <s v="Other"/>
    <x v="1"/>
    <n v="0"/>
  </r>
  <r>
    <s v="CUST-01029"/>
    <x v="0"/>
    <n v="0"/>
    <s v="Yes"/>
    <s v="No"/>
    <s v="Chandigarh"/>
    <x v="14"/>
    <s v="Yes"/>
    <x v="1"/>
    <s v="No internet service"/>
    <x v="1"/>
    <x v="2"/>
    <s v="Yes"/>
    <s v="UPI"/>
    <n v="28.35"/>
    <n v="687.89"/>
    <x v="3"/>
    <x v="0"/>
    <x v="1"/>
    <s v="Other"/>
    <x v="2"/>
    <n v="0"/>
  </r>
  <r>
    <s v="CUST-02872"/>
    <x v="1"/>
    <n v="0"/>
    <s v="No"/>
    <s v="No"/>
    <s v="Kolkata"/>
    <x v="15"/>
    <s v="Yes"/>
    <x v="2"/>
    <s v="No"/>
    <x v="0"/>
    <x v="1"/>
    <s v="Yes"/>
    <s v="UPI"/>
    <n v="68.290000000000006"/>
    <n v="1639.23"/>
    <x v="4"/>
    <x v="0"/>
    <x v="2"/>
    <s v="Other"/>
    <x v="2"/>
    <n v="0"/>
  </r>
  <r>
    <s v="CUST-03694"/>
    <x v="1"/>
    <n v="0"/>
    <s v="Yes"/>
    <s v="No"/>
    <s v="Chandigarh"/>
    <x v="16"/>
    <s v="No"/>
    <x v="1"/>
    <s v="No internet service"/>
    <x v="1"/>
    <x v="0"/>
    <s v="Yes"/>
    <s v="UPI"/>
    <n v="29.33"/>
    <n v="1901.27"/>
    <x v="1"/>
    <x v="0"/>
    <x v="1"/>
    <s v="Other"/>
    <x v="0"/>
    <n v="0"/>
  </r>
  <r>
    <s v="CUST-00699"/>
    <x v="0"/>
    <n v="0"/>
    <s v="No"/>
    <s v="No"/>
    <s v="Shimla"/>
    <x v="3"/>
    <s v="Yes"/>
    <x v="2"/>
    <s v="Yes"/>
    <x v="0"/>
    <x v="2"/>
    <s v="No"/>
    <s v="Bank transfer"/>
    <n v="54.55"/>
    <n v="2804.02"/>
    <x v="4"/>
    <x v="1"/>
    <x v="2"/>
    <s v="Other"/>
    <x v="3"/>
    <n v="1"/>
  </r>
  <r>
    <s v="CUST-03863"/>
    <x v="0"/>
    <n v="0"/>
    <s v="No"/>
    <s v="Yes"/>
    <s v="Mumbai"/>
    <x v="17"/>
    <s v="Yes"/>
    <x v="2"/>
    <s v="No"/>
    <x v="2"/>
    <x v="1"/>
    <s v="No"/>
    <s v="Credit card"/>
    <n v="59.42"/>
    <n v="1727.04"/>
    <x v="2"/>
    <x v="1"/>
    <x v="2"/>
    <s v="Other"/>
    <x v="2"/>
    <n v="1"/>
  </r>
  <r>
    <s v="CUST-03917"/>
    <x v="1"/>
    <n v="0"/>
    <s v="No"/>
    <s v="No"/>
    <s v="Pune"/>
    <x v="18"/>
    <s v="No"/>
    <x v="0"/>
    <s v="Yes"/>
    <x v="0"/>
    <x v="2"/>
    <s v="Yes"/>
    <s v="Bank transfer"/>
    <n v="89.55"/>
    <n v="1532.41"/>
    <x v="1"/>
    <x v="1"/>
    <x v="3"/>
    <s v="Other"/>
    <x v="4"/>
    <n v="1"/>
  </r>
  <r>
    <s v="CUST-01682"/>
    <x v="1"/>
    <n v="0"/>
    <s v="No"/>
    <s v="Yes"/>
    <s v="Delhi"/>
    <x v="6"/>
    <s v="Yes"/>
    <x v="0"/>
    <s v="No"/>
    <x v="2"/>
    <x v="2"/>
    <s v="Yes"/>
    <s v="Cheque"/>
    <n v="83.78"/>
    <n v="407.46"/>
    <x v="1"/>
    <x v="0"/>
    <x v="3"/>
    <s v="High-risk"/>
    <x v="1"/>
    <n v="0"/>
  </r>
  <r>
    <s v="CUST-02405"/>
    <x v="0"/>
    <n v="0"/>
    <s v="Yes"/>
    <s v="Yes"/>
    <s v="Chandigarh"/>
    <x v="15"/>
    <s v="Yes"/>
    <x v="2"/>
    <s v="No"/>
    <x v="2"/>
    <x v="2"/>
    <s v="No"/>
    <s v="UPI"/>
    <n v="46.92"/>
    <n v="1102.4100000000001"/>
    <x v="4"/>
    <x v="0"/>
    <x v="4"/>
    <s v="Other"/>
    <x v="2"/>
    <n v="0"/>
  </r>
  <r>
    <s v="CUST-02286"/>
    <x v="0"/>
    <n v="0"/>
    <s v="Yes"/>
    <s v="No"/>
    <s v="Pune"/>
    <x v="6"/>
    <s v="Yes"/>
    <x v="2"/>
    <s v="No"/>
    <x v="2"/>
    <x v="2"/>
    <s v="Yes"/>
    <s v="UPI"/>
    <n v="50.56"/>
    <n v="250.64"/>
    <x v="1"/>
    <x v="0"/>
    <x v="2"/>
    <s v="Other"/>
    <x v="1"/>
    <n v="0"/>
  </r>
  <r>
    <s v="CUST-01735"/>
    <x v="1"/>
    <n v="1"/>
    <s v="Yes"/>
    <s v="Yes"/>
    <s v="Chennai"/>
    <x v="0"/>
    <s v="Yes"/>
    <x v="1"/>
    <s v="No internet service"/>
    <x v="1"/>
    <x v="0"/>
    <s v="No"/>
    <s v="Bank transfer"/>
    <n v="30.38"/>
    <n v="1906.22"/>
    <x v="4"/>
    <x v="0"/>
    <x v="4"/>
    <s v="Other"/>
    <x v="0"/>
    <n v="0"/>
  </r>
  <r>
    <s v="CUST-01794"/>
    <x v="0"/>
    <n v="0"/>
    <s v="No"/>
    <s v="No"/>
    <s v="Kolkata"/>
    <x v="19"/>
    <s v="Yes"/>
    <x v="2"/>
    <s v="Yes"/>
    <x v="2"/>
    <x v="1"/>
    <s v="Yes"/>
    <s v="Bank transfer"/>
    <n v="58.73"/>
    <n v="798.8"/>
    <x v="4"/>
    <x v="0"/>
    <x v="2"/>
    <s v="Other"/>
    <x v="4"/>
    <n v="0"/>
  </r>
  <r>
    <s v="CUST-02894"/>
    <x v="0"/>
    <n v="1"/>
    <s v="No"/>
    <s v="No"/>
    <s v="Kolkata"/>
    <x v="15"/>
    <s v="No"/>
    <x v="1"/>
    <s v="No internet service"/>
    <x v="1"/>
    <x v="2"/>
    <s v="Yes"/>
    <s v="UPI"/>
    <n v="18"/>
    <n v="428.32"/>
    <x v="4"/>
    <x v="1"/>
    <x v="1"/>
    <s v="Other"/>
    <x v="2"/>
    <n v="1"/>
  </r>
  <r>
    <s v="CUST-01578"/>
    <x v="1"/>
    <n v="0"/>
    <s v="No"/>
    <s v="No"/>
    <s v="Lucknow"/>
    <x v="20"/>
    <s v="Yes"/>
    <x v="0"/>
    <s v="No"/>
    <x v="2"/>
    <x v="2"/>
    <s v="No"/>
    <s v="Bank transfer"/>
    <n v="84.36"/>
    <n v="681.44"/>
    <x v="0"/>
    <x v="1"/>
    <x v="3"/>
    <s v="High-risk"/>
    <x v="1"/>
    <n v="1"/>
  </r>
  <r>
    <s v="CUST-00021"/>
    <x v="0"/>
    <n v="0"/>
    <s v="Yes"/>
    <s v="No"/>
    <s v="Chandigarh"/>
    <x v="21"/>
    <s v="Yes"/>
    <x v="0"/>
    <s v="Yes"/>
    <x v="2"/>
    <x v="1"/>
    <s v="Yes"/>
    <s v="Credit card"/>
    <n v="99.8"/>
    <n v="4115.68"/>
    <x v="0"/>
    <x v="0"/>
    <x v="0"/>
    <s v="Other"/>
    <x v="5"/>
    <n v="0"/>
  </r>
  <r>
    <s v="CUST-03104"/>
    <x v="1"/>
    <n v="0"/>
    <s v="No"/>
    <s v="No"/>
    <s v="Bengaluru"/>
    <x v="22"/>
    <s v="Yes"/>
    <x v="0"/>
    <s v="Yes"/>
    <x v="0"/>
    <x v="2"/>
    <s v="Yes"/>
    <s v="UPI"/>
    <n v="100.71"/>
    <n v="997.42"/>
    <x v="4"/>
    <x v="0"/>
    <x v="0"/>
    <s v="High-risk"/>
    <x v="1"/>
    <n v="0"/>
  </r>
  <r>
    <s v="CUST-00763"/>
    <x v="0"/>
    <n v="0"/>
    <s v="Yes"/>
    <s v="No"/>
    <s v="Jaipur"/>
    <x v="23"/>
    <s v="Yes"/>
    <x v="2"/>
    <s v="Yes"/>
    <x v="0"/>
    <x v="2"/>
    <s v="Yes"/>
    <s v="Credit card"/>
    <n v="70.33"/>
    <n v="141.06"/>
    <x v="1"/>
    <x v="1"/>
    <x v="3"/>
    <s v="Other"/>
    <x v="1"/>
    <n v="1"/>
  </r>
  <r>
    <s v="CUST-02876"/>
    <x v="1"/>
    <n v="0"/>
    <s v="No"/>
    <s v="Yes"/>
    <s v="Ahmedabad"/>
    <x v="24"/>
    <s v="Yes"/>
    <x v="1"/>
    <s v="No internet service"/>
    <x v="1"/>
    <x v="2"/>
    <s v="Yes"/>
    <s v="UPI"/>
    <n v="36.47"/>
    <n v="1130.8800000000001"/>
    <x v="1"/>
    <x v="1"/>
    <x v="4"/>
    <s v="Other"/>
    <x v="2"/>
    <n v="1"/>
  </r>
  <r>
    <s v="CUST-02507"/>
    <x v="0"/>
    <n v="1"/>
    <s v="No"/>
    <s v="No"/>
    <s v="Kolkata"/>
    <x v="25"/>
    <s v="Yes"/>
    <x v="2"/>
    <s v="No"/>
    <x v="0"/>
    <x v="2"/>
    <s v="Yes"/>
    <s v="Bank transfer"/>
    <n v="58.82"/>
    <n v="1327"/>
    <x v="4"/>
    <x v="0"/>
    <x v="2"/>
    <s v="Other"/>
    <x v="4"/>
    <n v="0"/>
  </r>
  <r>
    <s v="CUST-00112"/>
    <x v="1"/>
    <n v="0"/>
    <s v="No"/>
    <s v="Yes"/>
    <s v="Hyderabad"/>
    <x v="26"/>
    <s v="Yes"/>
    <x v="0"/>
    <s v="No"/>
    <x v="2"/>
    <x v="1"/>
    <s v="Yes"/>
    <s v="UPI"/>
    <n v="102.58"/>
    <n v="2667.91"/>
    <x v="0"/>
    <x v="0"/>
    <x v="0"/>
    <s v="Other"/>
    <x v="2"/>
    <n v="0"/>
  </r>
  <r>
    <s v="CUST-04446"/>
    <x v="1"/>
    <n v="0"/>
    <s v="Yes"/>
    <s v="No"/>
    <s v="Chennai"/>
    <x v="0"/>
    <s v="Yes"/>
    <x v="1"/>
    <s v="No internet service"/>
    <x v="1"/>
    <x v="2"/>
    <s v="No"/>
    <s v="Credit card"/>
    <n v="35.42"/>
    <n v="2136.64"/>
    <x v="0"/>
    <x v="0"/>
    <x v="4"/>
    <s v="Other"/>
    <x v="0"/>
    <n v="0"/>
  </r>
  <r>
    <s v="CUST-02275"/>
    <x v="0"/>
    <n v="1"/>
    <s v="No"/>
    <s v="No"/>
    <s v="Mumbai"/>
    <x v="22"/>
    <s v="Yes"/>
    <x v="0"/>
    <s v="No"/>
    <x v="2"/>
    <x v="2"/>
    <s v="Yes"/>
    <s v="Bank transfer"/>
    <n v="82.47"/>
    <n v="809.53"/>
    <x v="1"/>
    <x v="0"/>
    <x v="3"/>
    <s v="High-risk"/>
    <x v="1"/>
    <n v="0"/>
  </r>
  <r>
    <s v="CUST-01948"/>
    <x v="1"/>
    <n v="0"/>
    <s v="No"/>
    <s v="No"/>
    <s v="Delhi"/>
    <x v="4"/>
    <s v="Yes"/>
    <x v="0"/>
    <s v="Yes"/>
    <x v="2"/>
    <x v="0"/>
    <s v="Yes"/>
    <s v="Cheque"/>
    <n v="77.84"/>
    <n v="5511.74"/>
    <x v="1"/>
    <x v="0"/>
    <x v="3"/>
    <s v="Other"/>
    <x v="0"/>
    <n v="0"/>
  </r>
  <r>
    <s v="CUST-01887"/>
    <x v="0"/>
    <n v="0"/>
    <s v="Yes"/>
    <s v="No"/>
    <s v="Shimla"/>
    <x v="27"/>
    <s v="Yes"/>
    <x v="2"/>
    <s v="Yes"/>
    <x v="2"/>
    <x v="0"/>
    <s v="No"/>
    <s v="Bank transfer"/>
    <n v="62.67"/>
    <n v="2174.85"/>
    <x v="3"/>
    <x v="0"/>
    <x v="2"/>
    <s v="Other"/>
    <x v="2"/>
    <n v="0"/>
  </r>
  <r>
    <s v="CUST-01826"/>
    <x v="0"/>
    <n v="0"/>
    <s v="Yes"/>
    <s v="Yes"/>
    <s v="Ahmedabad"/>
    <x v="28"/>
    <s v="Yes"/>
    <x v="0"/>
    <s v="No"/>
    <x v="2"/>
    <x v="1"/>
    <s v="Yes"/>
    <s v="Bank transfer"/>
    <n v="71.86"/>
    <n v="1302.4100000000001"/>
    <x v="1"/>
    <x v="0"/>
    <x v="3"/>
    <s v="Other"/>
    <x v="4"/>
    <n v="0"/>
  </r>
  <r>
    <s v="CUST-04302"/>
    <x v="1"/>
    <n v="0"/>
    <s v="No"/>
    <s v="No"/>
    <s v="Jaipur"/>
    <x v="29"/>
    <s v="No"/>
    <x v="1"/>
    <s v="No internet service"/>
    <x v="1"/>
    <x v="0"/>
    <s v="Yes"/>
    <s v="Bank transfer"/>
    <n v="20.53"/>
    <n v="1018.57"/>
    <x v="4"/>
    <x v="0"/>
    <x v="1"/>
    <s v="Other"/>
    <x v="3"/>
    <n v="0"/>
  </r>
  <r>
    <s v="CUST-01970"/>
    <x v="0"/>
    <n v="0"/>
    <s v="Yes"/>
    <s v="No"/>
    <s v="Chandigarh"/>
    <x v="6"/>
    <s v="Yes"/>
    <x v="0"/>
    <s v="Yes"/>
    <x v="0"/>
    <x v="2"/>
    <s v="Yes"/>
    <s v="Cheque"/>
    <n v="101.3"/>
    <n v="502.54"/>
    <x v="3"/>
    <x v="0"/>
    <x v="0"/>
    <s v="High-risk"/>
    <x v="1"/>
    <n v="0"/>
  </r>
  <r>
    <s v="CUST-03533"/>
    <x v="0"/>
    <n v="0"/>
    <s v="No"/>
    <s v="No"/>
    <s v="Lucknow"/>
    <x v="6"/>
    <s v="Yes"/>
    <x v="2"/>
    <s v="No"/>
    <x v="0"/>
    <x v="2"/>
    <s v="Yes"/>
    <s v="Cheque"/>
    <n v="59.14"/>
    <n v="287.06"/>
    <x v="1"/>
    <x v="1"/>
    <x v="2"/>
    <s v="Other"/>
    <x v="1"/>
    <n v="1"/>
  </r>
  <r>
    <s v="CUST-01965"/>
    <x v="1"/>
    <n v="0"/>
    <s v="No"/>
    <s v="No"/>
    <s v="Lucknow"/>
    <x v="30"/>
    <s v="No"/>
    <x v="1"/>
    <s v="No internet service"/>
    <x v="1"/>
    <x v="2"/>
    <s v="Yes"/>
    <s v="Bank transfer"/>
    <n v="18"/>
    <n v="389.13"/>
    <x v="3"/>
    <x v="1"/>
    <x v="1"/>
    <s v="Other"/>
    <x v="4"/>
    <n v="1"/>
  </r>
  <r>
    <s v="CUST-01586"/>
    <x v="1"/>
    <n v="0"/>
    <s v="No"/>
    <s v="No"/>
    <s v="Jaipur"/>
    <x v="13"/>
    <s v="Yes"/>
    <x v="2"/>
    <s v="No"/>
    <x v="2"/>
    <x v="2"/>
    <s v="Yes"/>
    <s v="Cheque"/>
    <n v="66.819999999999993"/>
    <n v="1298.0999999999999"/>
    <x v="0"/>
    <x v="1"/>
    <x v="2"/>
    <s v="Other"/>
    <x v="4"/>
    <n v="1"/>
  </r>
  <r>
    <s v="CUST-00452"/>
    <x v="1"/>
    <n v="0"/>
    <s v="No"/>
    <s v="No"/>
    <s v="Lucknow"/>
    <x v="31"/>
    <s v="Yes"/>
    <x v="1"/>
    <s v="No internet service"/>
    <x v="1"/>
    <x v="2"/>
    <s v="Yes"/>
    <s v="UPI"/>
    <n v="38.9"/>
    <n v="237.83"/>
    <x v="1"/>
    <x v="1"/>
    <x v="4"/>
    <s v="Other"/>
    <x v="1"/>
    <n v="1"/>
  </r>
  <r>
    <s v="CUST-02542"/>
    <x v="0"/>
    <n v="0"/>
    <s v="Yes"/>
    <s v="Yes"/>
    <s v="Chennai"/>
    <x v="32"/>
    <s v="No"/>
    <x v="2"/>
    <s v="Yes"/>
    <x v="2"/>
    <x v="0"/>
    <s v="Yes"/>
    <s v="UPI"/>
    <n v="41.31"/>
    <n v="1668.43"/>
    <x v="0"/>
    <x v="0"/>
    <x v="4"/>
    <s v="Other"/>
    <x v="5"/>
    <n v="0"/>
  </r>
  <r>
    <s v="CUST-03672"/>
    <x v="1"/>
    <n v="0"/>
    <s v="No"/>
    <s v="No"/>
    <s v="Chandigarh"/>
    <x v="1"/>
    <s v="Yes"/>
    <x v="2"/>
    <s v="No"/>
    <x v="2"/>
    <x v="2"/>
    <s v="No"/>
    <s v="UPI"/>
    <n v="45.42"/>
    <n v="133.69999999999999"/>
    <x v="3"/>
    <x v="1"/>
    <x v="4"/>
    <s v="Other"/>
    <x v="1"/>
    <n v="1"/>
  </r>
  <r>
    <s v="CUST-00262"/>
    <x v="1"/>
    <n v="0"/>
    <s v="Yes"/>
    <s v="No"/>
    <s v="Delhi"/>
    <x v="12"/>
    <s v="Yes"/>
    <x v="0"/>
    <s v="No"/>
    <x v="0"/>
    <x v="0"/>
    <s v="Yes"/>
    <s v="Bank transfer"/>
    <n v="93.52"/>
    <n v="5351.5"/>
    <x v="0"/>
    <x v="0"/>
    <x v="0"/>
    <s v="Other"/>
    <x v="3"/>
    <n v="0"/>
  </r>
  <r>
    <s v="CUST-03018"/>
    <x v="0"/>
    <n v="0"/>
    <s v="Yes"/>
    <s v="No"/>
    <s v="Mumbai"/>
    <x v="33"/>
    <s v="No"/>
    <x v="2"/>
    <s v="No"/>
    <x v="2"/>
    <x v="0"/>
    <s v="No"/>
    <s v="Credit card"/>
    <n v="48.2"/>
    <n v="1731"/>
    <x v="0"/>
    <x v="0"/>
    <x v="4"/>
    <s v="Other"/>
    <x v="5"/>
    <n v="0"/>
  </r>
  <r>
    <s v="CUST-01198"/>
    <x v="1"/>
    <n v="0"/>
    <s v="Yes"/>
    <s v="Yes"/>
    <s v="Pune"/>
    <x v="2"/>
    <s v="Yes"/>
    <x v="1"/>
    <s v="No internet service"/>
    <x v="1"/>
    <x v="1"/>
    <s v="Yes"/>
    <s v="Credit card"/>
    <n v="20.47"/>
    <n v="564.79"/>
    <x v="1"/>
    <x v="0"/>
    <x v="1"/>
    <s v="Other"/>
    <x v="2"/>
    <n v="0"/>
  </r>
  <r>
    <s v="CUST-04557"/>
    <x v="0"/>
    <n v="0"/>
    <s v="No"/>
    <s v="Yes"/>
    <s v="Mumbai"/>
    <x v="13"/>
    <s v="Yes"/>
    <x v="0"/>
    <s v="No"/>
    <x v="0"/>
    <x v="2"/>
    <s v="Yes"/>
    <s v="Bank transfer"/>
    <n v="80.59"/>
    <n v="1650.71"/>
    <x v="1"/>
    <x v="0"/>
    <x v="3"/>
    <s v="Other"/>
    <x v="4"/>
    <n v="0"/>
  </r>
  <r>
    <s v="CUST-02794"/>
    <x v="0"/>
    <n v="0"/>
    <s v="No"/>
    <s v="No"/>
    <s v="Jaipur"/>
    <x v="33"/>
    <s v="Yes"/>
    <x v="1"/>
    <s v="No internet service"/>
    <x v="1"/>
    <x v="1"/>
    <s v="Yes"/>
    <s v="UPI"/>
    <n v="30.21"/>
    <n v="1064.45"/>
    <x v="0"/>
    <x v="0"/>
    <x v="4"/>
    <s v="Other"/>
    <x v="5"/>
    <n v="0"/>
  </r>
  <r>
    <s v="CUST-01072"/>
    <x v="0"/>
    <n v="0"/>
    <s v="Yes"/>
    <s v="Yes"/>
    <s v="Hyderabad"/>
    <x v="19"/>
    <s v="Yes"/>
    <x v="2"/>
    <s v="No"/>
    <x v="2"/>
    <x v="2"/>
    <s v="No"/>
    <s v="Cheque"/>
    <n v="55.84"/>
    <n v="772.83"/>
    <x v="1"/>
    <x v="1"/>
    <x v="2"/>
    <s v="Other"/>
    <x v="4"/>
    <n v="1"/>
  </r>
  <r>
    <s v="CUST-00058"/>
    <x v="1"/>
    <n v="1"/>
    <s v="Yes"/>
    <s v="No"/>
    <s v="Chennai"/>
    <x v="34"/>
    <s v="Yes"/>
    <x v="0"/>
    <s v="Yes"/>
    <x v="0"/>
    <x v="0"/>
    <s v="Yes"/>
    <s v="Bank transfer"/>
    <n v="90.18"/>
    <n v="4730.74"/>
    <x v="0"/>
    <x v="0"/>
    <x v="0"/>
    <s v="Other"/>
    <x v="3"/>
    <n v="0"/>
  </r>
  <r>
    <s v="CUST-03960"/>
    <x v="1"/>
    <n v="1"/>
    <s v="Yes"/>
    <s v="Yes"/>
    <s v="Pune"/>
    <x v="35"/>
    <s v="Yes"/>
    <x v="2"/>
    <s v="Yes"/>
    <x v="0"/>
    <x v="1"/>
    <s v="No"/>
    <s v="Credit card"/>
    <n v="57.2"/>
    <n v="1555.99"/>
    <x v="4"/>
    <x v="0"/>
    <x v="2"/>
    <s v="Other"/>
    <x v="2"/>
    <n v="0"/>
  </r>
  <r>
    <s v="CUST-01156"/>
    <x v="1"/>
    <n v="0"/>
    <s v="Yes"/>
    <s v="No"/>
    <s v="Kolkata"/>
    <x v="36"/>
    <s v="Yes"/>
    <x v="0"/>
    <s v="No"/>
    <x v="2"/>
    <x v="1"/>
    <s v="No"/>
    <s v="Credit card"/>
    <n v="71.81"/>
    <n v="2323.12"/>
    <x v="1"/>
    <x v="1"/>
    <x v="3"/>
    <s v="Other"/>
    <x v="2"/>
    <n v="1"/>
  </r>
  <r>
    <s v="CUST-00650"/>
    <x v="1"/>
    <n v="0"/>
    <s v="Yes"/>
    <s v="Yes"/>
    <s v="Jaipur"/>
    <x v="3"/>
    <s v="No"/>
    <x v="0"/>
    <s v="Yes"/>
    <x v="0"/>
    <x v="0"/>
    <s v="Yes"/>
    <s v="Bank transfer"/>
    <n v="96.7"/>
    <n v="5026.3500000000004"/>
    <x v="1"/>
    <x v="0"/>
    <x v="0"/>
    <s v="Other"/>
    <x v="3"/>
    <n v="0"/>
  </r>
  <r>
    <s v="CUST-04655"/>
    <x v="0"/>
    <n v="0"/>
    <s v="No"/>
    <s v="No"/>
    <s v="Delhi"/>
    <x v="37"/>
    <s v="Yes"/>
    <x v="1"/>
    <s v="No internet service"/>
    <x v="1"/>
    <x v="0"/>
    <s v="Yes"/>
    <s v="Bank transfer"/>
    <n v="28.3"/>
    <n v="1683.68"/>
    <x v="1"/>
    <x v="0"/>
    <x v="1"/>
    <s v="Other"/>
    <x v="0"/>
    <n v="0"/>
  </r>
  <r>
    <s v="CUST-04809"/>
    <x v="1"/>
    <n v="1"/>
    <s v="Yes"/>
    <s v="Yes"/>
    <s v="Mumbai"/>
    <x v="25"/>
    <s v="Yes"/>
    <x v="0"/>
    <s v="No"/>
    <x v="2"/>
    <x v="2"/>
    <s v="Yes"/>
    <s v="Bank transfer"/>
    <n v="83.54"/>
    <n v="1926.11"/>
    <x v="6"/>
    <x v="1"/>
    <x v="3"/>
    <s v="Other"/>
    <x v="4"/>
    <n v="1"/>
  </r>
  <r>
    <s v="CUST-03432"/>
    <x v="1"/>
    <n v="0"/>
    <s v="Yes"/>
    <s v="Yes"/>
    <s v="Hyderabad"/>
    <x v="38"/>
    <s v="Yes"/>
    <x v="0"/>
    <s v="Yes"/>
    <x v="2"/>
    <x v="0"/>
    <s v="No"/>
    <s v="UPI"/>
    <n v="93.32"/>
    <n v="3809.73"/>
    <x v="4"/>
    <x v="0"/>
    <x v="0"/>
    <s v="Other"/>
    <x v="5"/>
    <n v="0"/>
  </r>
  <r>
    <s v="CUST-03950"/>
    <x v="0"/>
    <n v="0"/>
    <s v="Yes"/>
    <s v="Yes"/>
    <s v="Jaipur"/>
    <x v="4"/>
    <s v="Yes"/>
    <x v="0"/>
    <s v="Yes"/>
    <x v="2"/>
    <x v="0"/>
    <s v="Yes"/>
    <s v="Bank transfer"/>
    <n v="83.94"/>
    <n v="5968.42"/>
    <x v="1"/>
    <x v="0"/>
    <x v="3"/>
    <s v="Other"/>
    <x v="0"/>
    <n v="0"/>
  </r>
  <r>
    <s v="CUST-01169"/>
    <x v="1"/>
    <n v="0"/>
    <s v="No"/>
    <s v="No"/>
    <s v="Pune"/>
    <x v="39"/>
    <s v="Yes"/>
    <x v="2"/>
    <s v="No"/>
    <x v="0"/>
    <x v="2"/>
    <s v="Yes"/>
    <s v="Bank transfer"/>
    <n v="60.72"/>
    <n v="804.6"/>
    <x v="0"/>
    <x v="0"/>
    <x v="2"/>
    <s v="Other"/>
    <x v="4"/>
    <n v="0"/>
  </r>
  <r>
    <s v="CUST-00612"/>
    <x v="1"/>
    <n v="0"/>
    <s v="No"/>
    <s v="No"/>
    <s v="Bengaluru"/>
    <x v="33"/>
    <s v="Yes"/>
    <x v="0"/>
    <s v="Yes"/>
    <x v="0"/>
    <x v="1"/>
    <s v="Yes"/>
    <s v="UPI"/>
    <n v="109.11"/>
    <n v="3953.79"/>
    <x v="1"/>
    <x v="0"/>
    <x v="0"/>
    <s v="Other"/>
    <x v="5"/>
    <n v="0"/>
  </r>
  <r>
    <s v="CUST-04211"/>
    <x v="0"/>
    <n v="0"/>
    <s v="No"/>
    <s v="No"/>
    <s v="Pune"/>
    <x v="40"/>
    <s v="Yes"/>
    <x v="2"/>
    <s v="No"/>
    <x v="2"/>
    <x v="1"/>
    <s v="No"/>
    <s v="UPI"/>
    <n v="57.32"/>
    <n v="3429.93"/>
    <x v="1"/>
    <x v="0"/>
    <x v="2"/>
    <s v="Other"/>
    <x v="0"/>
    <n v="0"/>
  </r>
  <r>
    <s v="CUST-01462"/>
    <x v="1"/>
    <n v="1"/>
    <s v="Yes"/>
    <s v="No"/>
    <s v="Hyderabad"/>
    <x v="36"/>
    <s v="Yes"/>
    <x v="2"/>
    <s v="No"/>
    <x v="0"/>
    <x v="1"/>
    <s v="Yes"/>
    <s v="UPI"/>
    <n v="61.23"/>
    <n v="2002.81"/>
    <x v="1"/>
    <x v="0"/>
    <x v="2"/>
    <s v="Other"/>
    <x v="2"/>
    <n v="0"/>
  </r>
  <r>
    <s v="CUST-03698"/>
    <x v="1"/>
    <n v="0"/>
    <s v="No"/>
    <s v="Yes"/>
    <s v="Lucknow"/>
    <x v="19"/>
    <s v="Yes"/>
    <x v="0"/>
    <s v="Yes"/>
    <x v="2"/>
    <x v="2"/>
    <s v="Yes"/>
    <s v="Bank transfer"/>
    <n v="97.53"/>
    <n v="1391.96"/>
    <x v="1"/>
    <x v="1"/>
    <x v="0"/>
    <s v="Other"/>
    <x v="4"/>
    <n v="1"/>
  </r>
  <r>
    <s v="CUST-04022"/>
    <x v="0"/>
    <n v="0"/>
    <s v="Yes"/>
    <s v="No"/>
    <s v="Shimla"/>
    <x v="20"/>
    <s v="No"/>
    <x v="0"/>
    <s v="Yes"/>
    <x v="2"/>
    <x v="2"/>
    <s v="Yes"/>
    <s v="UPI"/>
    <n v="80.58"/>
    <n v="642.4"/>
    <x v="0"/>
    <x v="1"/>
    <x v="3"/>
    <s v="High-risk"/>
    <x v="1"/>
    <n v="1"/>
  </r>
  <r>
    <s v="CUST-01371"/>
    <x v="0"/>
    <n v="0"/>
    <s v="No"/>
    <s v="No"/>
    <s v="Lucknow"/>
    <x v="41"/>
    <s v="Yes"/>
    <x v="0"/>
    <s v="Yes"/>
    <x v="2"/>
    <x v="2"/>
    <s v="No"/>
    <s v="UPI"/>
    <n v="80.819999999999993"/>
    <n v="2459.37"/>
    <x v="0"/>
    <x v="1"/>
    <x v="3"/>
    <s v="Other"/>
    <x v="2"/>
    <n v="1"/>
  </r>
  <r>
    <s v="CUST-04195"/>
    <x v="0"/>
    <n v="0"/>
    <s v="No"/>
    <s v="No"/>
    <s v="Shimla"/>
    <x v="18"/>
    <s v="Yes"/>
    <x v="2"/>
    <s v="No"/>
    <x v="2"/>
    <x v="2"/>
    <s v="No"/>
    <s v="Credit card"/>
    <n v="49.24"/>
    <n v="813.44"/>
    <x v="3"/>
    <x v="1"/>
    <x v="4"/>
    <s v="Other"/>
    <x v="4"/>
    <n v="1"/>
  </r>
  <r>
    <s v="CUST-03909"/>
    <x v="1"/>
    <n v="0"/>
    <s v="Yes"/>
    <s v="Yes"/>
    <s v="Lucknow"/>
    <x v="42"/>
    <s v="Yes"/>
    <x v="0"/>
    <s v="No"/>
    <x v="2"/>
    <x v="0"/>
    <s v="No"/>
    <s v="Cheque"/>
    <n v="81.17"/>
    <n v="2837.25"/>
    <x v="2"/>
    <x v="0"/>
    <x v="3"/>
    <s v="Other"/>
    <x v="2"/>
    <n v="0"/>
  </r>
  <r>
    <s v="CUST-04855"/>
    <x v="0"/>
    <n v="0"/>
    <s v="No"/>
    <s v="No"/>
    <s v="Ahmedabad"/>
    <x v="13"/>
    <s v="No"/>
    <x v="0"/>
    <s v="Yes"/>
    <x v="0"/>
    <x v="2"/>
    <s v="Yes"/>
    <s v="UPI"/>
    <n v="88.01"/>
    <n v="1747.51"/>
    <x v="3"/>
    <x v="1"/>
    <x v="3"/>
    <s v="Other"/>
    <x v="4"/>
    <n v="1"/>
  </r>
  <r>
    <s v="CUST-01301"/>
    <x v="0"/>
    <n v="0"/>
    <s v="Yes"/>
    <s v="Yes"/>
    <s v="Pune"/>
    <x v="43"/>
    <s v="No"/>
    <x v="0"/>
    <s v="Yes"/>
    <x v="2"/>
    <x v="0"/>
    <s v="Yes"/>
    <s v="UPI"/>
    <n v="65"/>
    <n v="2916.84"/>
    <x v="3"/>
    <x v="0"/>
    <x v="2"/>
    <s v="Other"/>
    <x v="5"/>
    <n v="0"/>
  </r>
  <r>
    <s v="CUST-03738"/>
    <x v="0"/>
    <n v="0"/>
    <s v="No"/>
    <s v="No"/>
    <s v="Pune"/>
    <x v="44"/>
    <s v="Yes"/>
    <x v="0"/>
    <s v="No"/>
    <x v="2"/>
    <x v="1"/>
    <s v="Yes"/>
    <s v="UPI"/>
    <n v="86.64"/>
    <n v="2911.09"/>
    <x v="0"/>
    <x v="0"/>
    <x v="3"/>
    <s v="Other"/>
    <x v="2"/>
    <n v="0"/>
  </r>
  <r>
    <s v="CUST-00578"/>
    <x v="1"/>
    <n v="0"/>
    <s v="No"/>
    <s v="No"/>
    <s v="Shimla"/>
    <x v="19"/>
    <s v="Yes"/>
    <x v="0"/>
    <s v="No"/>
    <x v="0"/>
    <x v="1"/>
    <s v="Yes"/>
    <s v="Credit card"/>
    <n v="86.15"/>
    <n v="1183.82"/>
    <x v="5"/>
    <x v="0"/>
    <x v="3"/>
    <s v="Other"/>
    <x v="4"/>
    <n v="0"/>
  </r>
  <r>
    <s v="CUST-00522"/>
    <x v="0"/>
    <n v="0"/>
    <s v="No"/>
    <s v="No"/>
    <s v="Mumbai"/>
    <x v="28"/>
    <s v="Yes"/>
    <x v="0"/>
    <s v="Yes"/>
    <x v="2"/>
    <x v="1"/>
    <s v="Yes"/>
    <s v="Bank transfer"/>
    <n v="97.72"/>
    <n v="1791.96"/>
    <x v="1"/>
    <x v="0"/>
    <x v="0"/>
    <s v="Other"/>
    <x v="4"/>
    <n v="0"/>
  </r>
  <r>
    <s v="CUST-02426"/>
    <x v="0"/>
    <n v="1"/>
    <s v="Yes"/>
    <s v="No"/>
    <s v="Chandigarh"/>
    <x v="6"/>
    <s v="Yes"/>
    <x v="0"/>
    <s v="Yes"/>
    <x v="2"/>
    <x v="2"/>
    <s v="Yes"/>
    <s v="Credit card"/>
    <n v="80.849999999999994"/>
    <n v="410.65"/>
    <x v="3"/>
    <x v="1"/>
    <x v="3"/>
    <s v="High-risk"/>
    <x v="1"/>
    <n v="1"/>
  </r>
  <r>
    <s v="CUST-02099"/>
    <x v="0"/>
    <n v="0"/>
    <s v="No"/>
    <s v="No"/>
    <s v="Bengaluru"/>
    <x v="21"/>
    <s v="Yes"/>
    <x v="2"/>
    <s v="No"/>
    <x v="2"/>
    <x v="2"/>
    <s v="No"/>
    <s v="Cheque"/>
    <n v="51.17"/>
    <n v="2159.04"/>
    <x v="7"/>
    <x v="0"/>
    <x v="2"/>
    <s v="Other"/>
    <x v="5"/>
    <n v="0"/>
  </r>
  <r>
    <s v="CUST-02621"/>
    <x v="1"/>
    <n v="0"/>
    <s v="Yes"/>
    <s v="No"/>
    <s v="Shimla"/>
    <x v="39"/>
    <s v="Yes"/>
    <x v="0"/>
    <s v="Yes"/>
    <x v="0"/>
    <x v="2"/>
    <s v="No"/>
    <s v="Bank transfer"/>
    <n v="87.03"/>
    <n v="1135.6099999999999"/>
    <x v="0"/>
    <x v="1"/>
    <x v="3"/>
    <s v="Other"/>
    <x v="4"/>
    <n v="1"/>
  </r>
  <r>
    <s v="CUST-00438"/>
    <x v="1"/>
    <n v="0"/>
    <s v="Yes"/>
    <s v="No"/>
    <s v="Delhi"/>
    <x v="45"/>
    <s v="Yes"/>
    <x v="2"/>
    <s v="No"/>
    <x v="0"/>
    <x v="1"/>
    <s v="Yes"/>
    <s v="UPI"/>
    <n v="56.66"/>
    <n v="2552.5300000000002"/>
    <x v="0"/>
    <x v="0"/>
    <x v="2"/>
    <s v="Other"/>
    <x v="5"/>
    <n v="0"/>
  </r>
  <r>
    <s v="CUST-02635"/>
    <x v="1"/>
    <n v="0"/>
    <s v="Yes"/>
    <s v="No"/>
    <s v="Bengaluru"/>
    <x v="36"/>
    <s v="Yes"/>
    <x v="2"/>
    <s v="No"/>
    <x v="2"/>
    <x v="0"/>
    <s v="Yes"/>
    <s v="UPI"/>
    <n v="57.96"/>
    <n v="1832.43"/>
    <x v="2"/>
    <x v="0"/>
    <x v="2"/>
    <s v="Other"/>
    <x v="2"/>
    <n v="0"/>
  </r>
  <r>
    <s v="CUST-03241"/>
    <x v="1"/>
    <n v="1"/>
    <s v="No"/>
    <s v="No"/>
    <s v="Delhi"/>
    <x v="46"/>
    <s v="Yes"/>
    <x v="2"/>
    <s v="Yes"/>
    <x v="2"/>
    <x v="0"/>
    <s v="Yes"/>
    <s v="UPI"/>
    <n v="54.45"/>
    <n v="3439.31"/>
    <x v="1"/>
    <x v="0"/>
    <x v="2"/>
    <s v="Other"/>
    <x v="0"/>
    <n v="0"/>
  </r>
  <r>
    <s v="CUST-03171"/>
    <x v="1"/>
    <n v="0"/>
    <s v="Yes"/>
    <s v="No"/>
    <s v="Delhi"/>
    <x v="47"/>
    <s v="Yes"/>
    <x v="2"/>
    <s v="Yes"/>
    <x v="0"/>
    <x v="2"/>
    <s v="No"/>
    <s v="UPI"/>
    <n v="66.36"/>
    <n v="990.11"/>
    <x v="1"/>
    <x v="0"/>
    <x v="2"/>
    <s v="Other"/>
    <x v="4"/>
    <n v="0"/>
  </r>
  <r>
    <s v="CUST-02285"/>
    <x v="0"/>
    <n v="0"/>
    <s v="Yes"/>
    <s v="No"/>
    <s v="Lucknow"/>
    <x v="10"/>
    <s v="Yes"/>
    <x v="1"/>
    <s v="No internet service"/>
    <x v="1"/>
    <x v="0"/>
    <s v="Yes"/>
    <s v="Bank transfer"/>
    <n v="33.700000000000003"/>
    <n v="2171.59"/>
    <x v="0"/>
    <x v="0"/>
    <x v="4"/>
    <s v="Other"/>
    <x v="0"/>
    <n v="0"/>
  </r>
  <r>
    <s v="CUST-04625"/>
    <x v="1"/>
    <n v="0"/>
    <s v="Yes"/>
    <s v="No"/>
    <s v="Chandigarh"/>
    <x v="22"/>
    <s v="Yes"/>
    <x v="0"/>
    <s v="No"/>
    <x v="2"/>
    <x v="2"/>
    <s v="Yes"/>
    <s v="Credit card"/>
    <n v="80.92"/>
    <n v="829.83"/>
    <x v="4"/>
    <x v="1"/>
    <x v="3"/>
    <s v="High-risk"/>
    <x v="1"/>
    <n v="1"/>
  </r>
  <r>
    <s v="CUST-03168"/>
    <x v="1"/>
    <n v="1"/>
    <s v="No"/>
    <s v="Yes"/>
    <s v="Shimla"/>
    <x v="17"/>
    <s v="Yes"/>
    <x v="1"/>
    <s v="No internet service"/>
    <x v="1"/>
    <x v="2"/>
    <s v="Yes"/>
    <s v="Bank transfer"/>
    <n v="30.35"/>
    <n v="865.44"/>
    <x v="1"/>
    <x v="0"/>
    <x v="4"/>
    <s v="Other"/>
    <x v="2"/>
    <n v="0"/>
  </r>
  <r>
    <s v="CUST-01353"/>
    <x v="1"/>
    <n v="1"/>
    <s v="No"/>
    <s v="No"/>
    <s v="Lucknow"/>
    <x v="48"/>
    <s v="Yes"/>
    <x v="1"/>
    <s v="No internet service"/>
    <x v="1"/>
    <x v="1"/>
    <s v="Yes"/>
    <s v="UPI"/>
    <n v="22.95"/>
    <n v="1094.8"/>
    <x v="1"/>
    <x v="0"/>
    <x v="1"/>
    <s v="Other"/>
    <x v="3"/>
    <n v="0"/>
  </r>
  <r>
    <s v="CUST-04130"/>
    <x v="0"/>
    <n v="0"/>
    <s v="Yes"/>
    <s v="Yes"/>
    <s v="Chennai"/>
    <x v="24"/>
    <s v="Yes"/>
    <x v="1"/>
    <s v="No internet service"/>
    <x v="1"/>
    <x v="2"/>
    <s v="No"/>
    <s v="Bank transfer"/>
    <n v="40.32"/>
    <n v="1237.1099999999999"/>
    <x v="1"/>
    <x v="0"/>
    <x v="4"/>
    <s v="Other"/>
    <x v="2"/>
    <n v="0"/>
  </r>
  <r>
    <s v="CUST-03834"/>
    <x v="1"/>
    <n v="0"/>
    <s v="No"/>
    <s v="No"/>
    <s v="Ahmedabad"/>
    <x v="19"/>
    <s v="No"/>
    <x v="2"/>
    <s v="No"/>
    <x v="2"/>
    <x v="2"/>
    <s v="Yes"/>
    <s v="Cheque"/>
    <n v="51.65"/>
    <n v="735.22"/>
    <x v="3"/>
    <x v="1"/>
    <x v="2"/>
    <s v="Other"/>
    <x v="4"/>
    <n v="1"/>
  </r>
  <r>
    <s v="CUST-04433"/>
    <x v="0"/>
    <n v="0"/>
    <s v="Yes"/>
    <s v="Yes"/>
    <s v="Lucknow"/>
    <x v="28"/>
    <s v="Yes"/>
    <x v="2"/>
    <s v="No"/>
    <x v="2"/>
    <x v="2"/>
    <s v="No"/>
    <s v="Credit card"/>
    <n v="50.38"/>
    <n v="914.59"/>
    <x v="3"/>
    <x v="1"/>
    <x v="2"/>
    <s v="Other"/>
    <x v="4"/>
    <n v="1"/>
  </r>
  <r>
    <s v="CUST-02368"/>
    <x v="1"/>
    <n v="1"/>
    <s v="Yes"/>
    <s v="Yes"/>
    <s v="Pune"/>
    <x v="19"/>
    <s v="Yes"/>
    <x v="0"/>
    <s v="No"/>
    <x v="0"/>
    <x v="2"/>
    <s v="No"/>
    <s v="UPI"/>
    <n v="94.74"/>
    <n v="1334.18"/>
    <x v="0"/>
    <x v="1"/>
    <x v="0"/>
    <s v="Other"/>
    <x v="4"/>
    <n v="1"/>
  </r>
  <r>
    <s v="CUST-02506"/>
    <x v="0"/>
    <n v="0"/>
    <s v="No"/>
    <s v="No"/>
    <s v="Pune"/>
    <x v="49"/>
    <s v="Yes"/>
    <x v="1"/>
    <s v="No internet service"/>
    <x v="1"/>
    <x v="1"/>
    <s v="No"/>
    <s v="Credit card"/>
    <n v="28.44"/>
    <n v="1305.17"/>
    <x v="0"/>
    <x v="0"/>
    <x v="1"/>
    <s v="Other"/>
    <x v="5"/>
    <n v="0"/>
  </r>
  <r>
    <s v="CUST-00010"/>
    <x v="1"/>
    <n v="0"/>
    <s v="No"/>
    <s v="No"/>
    <s v="Bengaluru"/>
    <x v="50"/>
    <s v="Yes"/>
    <x v="0"/>
    <s v="No"/>
    <x v="0"/>
    <x v="0"/>
    <s v="Yes"/>
    <s v="Cheque"/>
    <n v="88.45"/>
    <n v="4993"/>
    <x v="1"/>
    <x v="0"/>
    <x v="3"/>
    <s v="Other"/>
    <x v="3"/>
    <n v="0"/>
  </r>
  <r>
    <s v="CUST-04507"/>
    <x v="0"/>
    <n v="0"/>
    <s v="Yes"/>
    <s v="No"/>
    <s v="Chennai"/>
    <x v="20"/>
    <s v="Yes"/>
    <x v="0"/>
    <s v="No"/>
    <x v="2"/>
    <x v="2"/>
    <s v="No"/>
    <s v="UPI"/>
    <n v="88.65"/>
    <n v="713.33"/>
    <x v="1"/>
    <x v="0"/>
    <x v="3"/>
    <s v="High-risk"/>
    <x v="1"/>
    <n v="0"/>
  </r>
  <r>
    <s v="CUST-04287"/>
    <x v="0"/>
    <n v="0"/>
    <s v="No"/>
    <s v="Yes"/>
    <s v="Pune"/>
    <x v="26"/>
    <s v="Yes"/>
    <x v="0"/>
    <s v="No"/>
    <x v="0"/>
    <x v="0"/>
    <s v="Yes"/>
    <s v="Credit card"/>
    <n v="92.11"/>
    <n v="2414.34"/>
    <x v="2"/>
    <x v="0"/>
    <x v="0"/>
    <s v="Other"/>
    <x v="2"/>
    <n v="0"/>
  </r>
  <r>
    <s v="CUST-01807"/>
    <x v="1"/>
    <n v="0"/>
    <s v="Yes"/>
    <s v="Yes"/>
    <s v="Bengaluru"/>
    <x v="51"/>
    <s v="Yes"/>
    <x v="0"/>
    <s v="No"/>
    <x v="2"/>
    <x v="1"/>
    <s v="Yes"/>
    <s v="Cheque"/>
    <n v="87.3"/>
    <n v="3257.42"/>
    <x v="2"/>
    <x v="0"/>
    <x v="3"/>
    <s v="Other"/>
    <x v="5"/>
    <n v="0"/>
  </r>
  <r>
    <s v="CUST-01175"/>
    <x v="0"/>
    <n v="0"/>
    <s v="No"/>
    <s v="Yes"/>
    <s v="Ahmedabad"/>
    <x v="7"/>
    <s v="Yes"/>
    <x v="1"/>
    <s v="No internet service"/>
    <x v="1"/>
    <x v="2"/>
    <s v="No"/>
    <s v="Bank transfer"/>
    <n v="31.16"/>
    <n v="333.23"/>
    <x v="0"/>
    <x v="0"/>
    <x v="4"/>
    <s v="Other"/>
    <x v="1"/>
    <n v="0"/>
  </r>
  <r>
    <s v="CUST-04795"/>
    <x v="1"/>
    <n v="0"/>
    <s v="No"/>
    <s v="Yes"/>
    <s v="Jaipur"/>
    <x v="52"/>
    <s v="Yes"/>
    <x v="0"/>
    <s v="No"/>
    <x v="0"/>
    <x v="2"/>
    <s v="Yes"/>
    <s v="Cheque"/>
    <n v="93.06"/>
    <n v="370.45"/>
    <x v="1"/>
    <x v="1"/>
    <x v="0"/>
    <s v="High-risk"/>
    <x v="1"/>
    <n v="1"/>
  </r>
  <r>
    <s v="CUST-03638"/>
    <x v="0"/>
    <n v="0"/>
    <s v="Yes"/>
    <s v="Yes"/>
    <s v="Kolkata"/>
    <x v="27"/>
    <s v="Yes"/>
    <x v="2"/>
    <s v="No"/>
    <x v="0"/>
    <x v="0"/>
    <s v="No"/>
    <s v="Bank transfer"/>
    <n v="55.4"/>
    <n v="1944.23"/>
    <x v="1"/>
    <x v="0"/>
    <x v="2"/>
    <s v="Other"/>
    <x v="2"/>
    <n v="0"/>
  </r>
  <r>
    <s v="CUST-01979"/>
    <x v="0"/>
    <n v="0"/>
    <s v="Yes"/>
    <s v="Yes"/>
    <s v="Lucknow"/>
    <x v="8"/>
    <s v="Yes"/>
    <x v="1"/>
    <s v="No internet service"/>
    <x v="1"/>
    <x v="2"/>
    <s v="No"/>
    <s v="Bank transfer"/>
    <n v="29.65"/>
    <n v="1145.8599999999999"/>
    <x v="0"/>
    <x v="0"/>
    <x v="1"/>
    <s v="Other"/>
    <x v="5"/>
    <n v="0"/>
  </r>
  <r>
    <s v="CUST-03715"/>
    <x v="0"/>
    <n v="0"/>
    <s v="No"/>
    <s v="No"/>
    <s v="Bengaluru"/>
    <x v="32"/>
    <s v="Yes"/>
    <x v="0"/>
    <s v="No"/>
    <x v="0"/>
    <x v="2"/>
    <s v="Yes"/>
    <s v="Credit card"/>
    <n v="84.65"/>
    <n v="3383.63"/>
    <x v="1"/>
    <x v="1"/>
    <x v="3"/>
    <s v="Other"/>
    <x v="5"/>
    <n v="1"/>
  </r>
  <r>
    <s v="CUST-00822"/>
    <x v="0"/>
    <n v="0"/>
    <s v="No"/>
    <s v="No"/>
    <s v="Mumbai"/>
    <x v="24"/>
    <s v="Yes"/>
    <x v="2"/>
    <s v="Yes"/>
    <x v="2"/>
    <x v="1"/>
    <s v="Yes"/>
    <s v="UPI"/>
    <n v="51.82"/>
    <n v="1609.89"/>
    <x v="3"/>
    <x v="0"/>
    <x v="2"/>
    <s v="Other"/>
    <x v="2"/>
    <n v="0"/>
  </r>
  <r>
    <s v="CUST-04686"/>
    <x v="0"/>
    <n v="0"/>
    <s v="Yes"/>
    <s v="No"/>
    <s v="Delhi"/>
    <x v="26"/>
    <s v="Yes"/>
    <x v="0"/>
    <s v="Yes"/>
    <x v="0"/>
    <x v="1"/>
    <s v="No"/>
    <s v="UPI"/>
    <n v="99.39"/>
    <n v="2512.04"/>
    <x v="3"/>
    <x v="1"/>
    <x v="0"/>
    <s v="Other"/>
    <x v="2"/>
    <n v="1"/>
  </r>
  <r>
    <s v="CUST-02001"/>
    <x v="0"/>
    <n v="1"/>
    <s v="No"/>
    <s v="No"/>
    <s v="Shimla"/>
    <x v="5"/>
    <s v="Yes"/>
    <x v="0"/>
    <s v="No"/>
    <x v="2"/>
    <x v="2"/>
    <s v="Yes"/>
    <s v="UPI"/>
    <n v="84.83"/>
    <n v="1583.71"/>
    <x v="3"/>
    <x v="1"/>
    <x v="3"/>
    <s v="Other"/>
    <x v="4"/>
    <n v="1"/>
  </r>
  <r>
    <s v="CUST-00347"/>
    <x v="0"/>
    <n v="0"/>
    <s v="Yes"/>
    <s v="Yes"/>
    <s v="Ahmedabad"/>
    <x v="30"/>
    <s v="Yes"/>
    <x v="2"/>
    <s v="No"/>
    <x v="0"/>
    <x v="2"/>
    <s v="No"/>
    <s v="UPI"/>
    <n v="59.33"/>
    <n v="1219.81"/>
    <x v="0"/>
    <x v="0"/>
    <x v="2"/>
    <s v="Other"/>
    <x v="4"/>
    <n v="0"/>
  </r>
  <r>
    <s v="CUST-00368"/>
    <x v="1"/>
    <n v="1"/>
    <s v="No"/>
    <s v="No"/>
    <s v="Bengaluru"/>
    <x v="0"/>
    <s v="Yes"/>
    <x v="0"/>
    <s v="Yes"/>
    <x v="0"/>
    <x v="0"/>
    <s v="No"/>
    <s v="UPI"/>
    <n v="82.49"/>
    <n v="4996.09"/>
    <x v="4"/>
    <x v="0"/>
    <x v="3"/>
    <s v="Other"/>
    <x v="0"/>
    <n v="0"/>
  </r>
  <r>
    <s v="CUST-02396"/>
    <x v="1"/>
    <n v="0"/>
    <s v="Yes"/>
    <s v="Yes"/>
    <s v="Hyderabad"/>
    <x v="25"/>
    <s v="Yes"/>
    <x v="1"/>
    <s v="No internet service"/>
    <x v="1"/>
    <x v="1"/>
    <s v="No"/>
    <s v="Credit card"/>
    <n v="26.88"/>
    <n v="601.91"/>
    <x v="1"/>
    <x v="0"/>
    <x v="1"/>
    <s v="Other"/>
    <x v="4"/>
    <n v="0"/>
  </r>
  <r>
    <s v="CUST-01832"/>
    <x v="0"/>
    <n v="0"/>
    <s v="No"/>
    <s v="No"/>
    <s v="Jaipur"/>
    <x v="22"/>
    <s v="Yes"/>
    <x v="2"/>
    <s v="No"/>
    <x v="0"/>
    <x v="2"/>
    <s v="No"/>
    <s v="Bank transfer"/>
    <n v="63.69"/>
    <n v="645.59"/>
    <x v="1"/>
    <x v="0"/>
    <x v="2"/>
    <s v="Other"/>
    <x v="1"/>
    <n v="0"/>
  </r>
  <r>
    <s v="CUST-00642"/>
    <x v="1"/>
    <n v="0"/>
    <s v="No"/>
    <s v="No"/>
    <s v="Chandigarh"/>
    <x v="13"/>
    <s v="Yes"/>
    <x v="2"/>
    <s v="No"/>
    <x v="2"/>
    <x v="2"/>
    <s v="Yes"/>
    <s v="Cheque"/>
    <n v="50.52"/>
    <n v="1038.55"/>
    <x v="0"/>
    <x v="1"/>
    <x v="2"/>
    <s v="Other"/>
    <x v="4"/>
    <n v="1"/>
  </r>
  <r>
    <s v="CUST-01680"/>
    <x v="1"/>
    <n v="0"/>
    <s v="No"/>
    <s v="No"/>
    <s v="Ahmedabad"/>
    <x v="42"/>
    <s v="Yes"/>
    <x v="1"/>
    <s v="No internet service"/>
    <x v="1"/>
    <x v="1"/>
    <s v="No"/>
    <s v="UPI"/>
    <n v="28.41"/>
    <n v="956.54"/>
    <x v="1"/>
    <x v="0"/>
    <x v="1"/>
    <s v="Other"/>
    <x v="2"/>
    <n v="0"/>
  </r>
  <r>
    <s v="CUST-00419"/>
    <x v="1"/>
    <n v="0"/>
    <s v="Yes"/>
    <s v="Yes"/>
    <s v="Hyderabad"/>
    <x v="53"/>
    <s v="Yes"/>
    <x v="2"/>
    <s v="Yes"/>
    <x v="2"/>
    <x v="2"/>
    <s v="Yes"/>
    <s v="Credit card"/>
    <n v="60.19"/>
    <n v="536.02"/>
    <x v="0"/>
    <x v="1"/>
    <x v="2"/>
    <s v="Other"/>
    <x v="1"/>
    <n v="1"/>
  </r>
  <r>
    <s v="CUST-03472"/>
    <x v="0"/>
    <n v="1"/>
    <s v="Yes"/>
    <s v="No"/>
    <s v="Pune"/>
    <x v="47"/>
    <s v="Yes"/>
    <x v="0"/>
    <s v="No"/>
    <x v="2"/>
    <x v="2"/>
    <s v="Yes"/>
    <s v="Bank transfer"/>
    <n v="87.78"/>
    <n v="1345.36"/>
    <x v="0"/>
    <x v="0"/>
    <x v="3"/>
    <s v="Other"/>
    <x v="4"/>
    <n v="0"/>
  </r>
  <r>
    <s v="CUST-01977"/>
    <x v="0"/>
    <n v="1"/>
    <s v="Yes"/>
    <s v="Yes"/>
    <s v="Mumbai"/>
    <x v="22"/>
    <s v="Yes"/>
    <x v="0"/>
    <s v="No"/>
    <x v="0"/>
    <x v="2"/>
    <s v="No"/>
    <s v="UPI"/>
    <n v="84.25"/>
    <n v="824.17"/>
    <x v="0"/>
    <x v="0"/>
    <x v="3"/>
    <s v="High-risk"/>
    <x v="1"/>
    <n v="0"/>
  </r>
  <r>
    <s v="CUST-00602"/>
    <x v="0"/>
    <n v="0"/>
    <s v="No"/>
    <s v="No"/>
    <s v="Mumbai"/>
    <x v="19"/>
    <s v="Yes"/>
    <x v="1"/>
    <s v="No internet service"/>
    <x v="1"/>
    <x v="2"/>
    <s v="Yes"/>
    <s v="Bank transfer"/>
    <n v="34.47"/>
    <n v="473.6"/>
    <x v="1"/>
    <x v="1"/>
    <x v="4"/>
    <s v="Other"/>
    <x v="4"/>
    <n v="1"/>
  </r>
  <r>
    <s v="CUST-00813"/>
    <x v="0"/>
    <n v="0"/>
    <s v="No"/>
    <s v="No"/>
    <s v="Delhi"/>
    <x v="42"/>
    <s v="Yes"/>
    <x v="0"/>
    <s v="No"/>
    <x v="2"/>
    <x v="2"/>
    <s v="Yes"/>
    <s v="UPI"/>
    <n v="74.92"/>
    <n v="2584.21"/>
    <x v="0"/>
    <x v="0"/>
    <x v="3"/>
    <s v="Other"/>
    <x v="2"/>
    <n v="0"/>
  </r>
  <r>
    <s v="CUST-03041"/>
    <x v="0"/>
    <n v="0"/>
    <s v="Yes"/>
    <s v="Yes"/>
    <s v="Chandigarh"/>
    <x v="22"/>
    <s v="Yes"/>
    <x v="1"/>
    <s v="No internet service"/>
    <x v="1"/>
    <x v="2"/>
    <s v="Yes"/>
    <s v="Credit card"/>
    <n v="31.62"/>
    <n v="308.47000000000003"/>
    <x v="4"/>
    <x v="0"/>
    <x v="4"/>
    <s v="Other"/>
    <x v="1"/>
    <n v="0"/>
  </r>
  <r>
    <s v="CUST-04218"/>
    <x v="0"/>
    <n v="0"/>
    <s v="Yes"/>
    <s v="Yes"/>
    <s v="Jaipur"/>
    <x v="54"/>
    <s v="Yes"/>
    <x v="2"/>
    <s v="No"/>
    <x v="0"/>
    <x v="1"/>
    <s v="No"/>
    <s v="Credit card"/>
    <n v="60.03"/>
    <n v="709.43"/>
    <x v="0"/>
    <x v="1"/>
    <x v="2"/>
    <s v="Other"/>
    <x v="4"/>
    <n v="1"/>
  </r>
  <r>
    <s v="CUST-03213"/>
    <x v="0"/>
    <n v="0"/>
    <s v="Yes"/>
    <s v="No"/>
    <s v="Chennai"/>
    <x v="18"/>
    <s v="No"/>
    <x v="1"/>
    <s v="No internet service"/>
    <x v="1"/>
    <x v="2"/>
    <s v="Yes"/>
    <s v="UPI"/>
    <n v="18"/>
    <n v="306.89999999999998"/>
    <x v="0"/>
    <x v="0"/>
    <x v="1"/>
    <s v="Other"/>
    <x v="4"/>
    <n v="0"/>
  </r>
  <r>
    <s v="CUST-02429"/>
    <x v="1"/>
    <n v="0"/>
    <s v="No"/>
    <s v="No"/>
    <s v="Mumbai"/>
    <x v="37"/>
    <s v="Yes"/>
    <x v="1"/>
    <s v="No internet service"/>
    <x v="1"/>
    <x v="0"/>
    <s v="Yes"/>
    <s v="Credit card"/>
    <n v="36.75"/>
    <n v="2197.79"/>
    <x v="1"/>
    <x v="0"/>
    <x v="4"/>
    <s v="Other"/>
    <x v="0"/>
    <n v="0"/>
  </r>
  <r>
    <s v="CUST-00034"/>
    <x v="0"/>
    <n v="0"/>
    <s v="Yes"/>
    <s v="Yes"/>
    <s v="Kolkata"/>
    <x v="55"/>
    <s v="Yes"/>
    <x v="1"/>
    <s v="No internet service"/>
    <x v="1"/>
    <x v="0"/>
    <s v="Yes"/>
    <s v="UPI"/>
    <n v="27.91"/>
    <n v="1319.03"/>
    <x v="3"/>
    <x v="0"/>
    <x v="1"/>
    <s v="Other"/>
    <x v="5"/>
    <n v="0"/>
  </r>
  <r>
    <s v="CUST-02104"/>
    <x v="0"/>
    <n v="0"/>
    <s v="Yes"/>
    <s v="Yes"/>
    <s v="Lucknow"/>
    <x v="7"/>
    <s v="Yes"/>
    <x v="0"/>
    <s v="No"/>
    <x v="0"/>
    <x v="1"/>
    <s v="Yes"/>
    <s v="Bank transfer"/>
    <n v="91.13"/>
    <n v="984.67"/>
    <x v="1"/>
    <x v="1"/>
    <x v="0"/>
    <s v="Other"/>
    <x v="1"/>
    <n v="1"/>
  </r>
  <r>
    <s v="CUST-01415"/>
    <x v="0"/>
    <n v="0"/>
    <s v="No"/>
    <s v="No"/>
    <s v="Kolkata"/>
    <x v="18"/>
    <s v="Yes"/>
    <x v="2"/>
    <s v="Yes"/>
    <x v="0"/>
    <x v="2"/>
    <s v="Yes"/>
    <s v="Credit card"/>
    <n v="75.45"/>
    <n v="1300.53"/>
    <x v="1"/>
    <x v="0"/>
    <x v="3"/>
    <s v="Other"/>
    <x v="4"/>
    <n v="0"/>
  </r>
  <r>
    <s v="CUST-01944"/>
    <x v="0"/>
    <n v="0"/>
    <s v="Yes"/>
    <s v="No"/>
    <s v="Ahmedabad"/>
    <x v="53"/>
    <s v="No"/>
    <x v="2"/>
    <s v="Yes"/>
    <x v="0"/>
    <x v="2"/>
    <s v="Yes"/>
    <s v="Cheque"/>
    <n v="54.75"/>
    <n v="503"/>
    <x v="0"/>
    <x v="0"/>
    <x v="2"/>
    <s v="Other"/>
    <x v="1"/>
    <n v="0"/>
  </r>
  <r>
    <s v="CUST-02209"/>
    <x v="1"/>
    <n v="0"/>
    <s v="No"/>
    <s v="No"/>
    <s v="Shimla"/>
    <x v="30"/>
    <s v="Yes"/>
    <x v="1"/>
    <s v="No internet service"/>
    <x v="1"/>
    <x v="2"/>
    <s v="Yes"/>
    <s v="Credit card"/>
    <n v="38.729999999999997"/>
    <n v="830.71"/>
    <x v="4"/>
    <x v="1"/>
    <x v="4"/>
    <s v="Other"/>
    <x v="4"/>
    <n v="1"/>
  </r>
  <r>
    <s v="CUST-03209"/>
    <x v="1"/>
    <n v="0"/>
    <s v="No"/>
    <s v="No"/>
    <s v="Hyderabad"/>
    <x v="20"/>
    <s v="Yes"/>
    <x v="1"/>
    <s v="No internet service"/>
    <x v="1"/>
    <x v="2"/>
    <s v="Yes"/>
    <s v="Bank transfer"/>
    <n v="28.29"/>
    <n v="221.95"/>
    <x v="0"/>
    <x v="1"/>
    <x v="1"/>
    <s v="Other"/>
    <x v="1"/>
    <n v="1"/>
  </r>
  <r>
    <s v="CUST-01624"/>
    <x v="1"/>
    <n v="0"/>
    <s v="No"/>
    <s v="No"/>
    <s v="Delhi"/>
    <x v="30"/>
    <s v="Yes"/>
    <x v="0"/>
    <s v="Yes"/>
    <x v="2"/>
    <x v="2"/>
    <s v="Yes"/>
    <s v="Credit card"/>
    <n v="79.56"/>
    <n v="1674.09"/>
    <x v="0"/>
    <x v="0"/>
    <x v="3"/>
    <s v="Other"/>
    <x v="4"/>
    <n v="0"/>
  </r>
  <r>
    <s v="CUST-00024"/>
    <x v="1"/>
    <n v="0"/>
    <s v="Yes"/>
    <s v="No"/>
    <s v="Bengaluru"/>
    <x v="8"/>
    <s v="Yes"/>
    <x v="0"/>
    <s v="Yes"/>
    <x v="2"/>
    <x v="2"/>
    <s v="No"/>
    <s v="Credit card"/>
    <n v="88.92"/>
    <n v="3384.49"/>
    <x v="1"/>
    <x v="1"/>
    <x v="3"/>
    <s v="Other"/>
    <x v="5"/>
    <n v="1"/>
  </r>
  <r>
    <s v="CUST-02563"/>
    <x v="0"/>
    <n v="0"/>
    <s v="Yes"/>
    <s v="Yes"/>
    <s v="Kolkata"/>
    <x v="41"/>
    <s v="Yes"/>
    <x v="2"/>
    <s v="Yes"/>
    <x v="2"/>
    <x v="2"/>
    <s v="No"/>
    <s v="Credit card"/>
    <n v="67.92"/>
    <n v="2055.04"/>
    <x v="4"/>
    <x v="0"/>
    <x v="2"/>
    <s v="Other"/>
    <x v="2"/>
    <n v="0"/>
  </r>
  <r>
    <s v="CUST-03586"/>
    <x v="0"/>
    <n v="0"/>
    <s v="No"/>
    <s v="No"/>
    <s v="Delhi"/>
    <x v="53"/>
    <s v="Yes"/>
    <x v="1"/>
    <s v="No internet service"/>
    <x v="1"/>
    <x v="2"/>
    <s v="No"/>
    <s v="Cheque"/>
    <n v="25.65"/>
    <n v="229.07"/>
    <x v="4"/>
    <x v="1"/>
    <x v="1"/>
    <s v="Other"/>
    <x v="1"/>
    <n v="1"/>
  </r>
  <r>
    <s v="CUST-03772"/>
    <x v="1"/>
    <n v="0"/>
    <s v="Yes"/>
    <s v="No"/>
    <s v="Ahmedabad"/>
    <x v="48"/>
    <s v="Yes"/>
    <x v="0"/>
    <s v="No"/>
    <x v="2"/>
    <x v="1"/>
    <s v="No"/>
    <s v="Cheque"/>
    <n v="89.2"/>
    <n v="4378.4799999999996"/>
    <x v="0"/>
    <x v="0"/>
    <x v="3"/>
    <s v="Other"/>
    <x v="3"/>
    <n v="0"/>
  </r>
  <r>
    <s v="CUST-02166"/>
    <x v="0"/>
    <n v="0"/>
    <s v="No"/>
    <s v="No"/>
    <s v="Jaipur"/>
    <x v="19"/>
    <s v="No"/>
    <x v="1"/>
    <s v="No internet service"/>
    <x v="1"/>
    <x v="2"/>
    <s v="No"/>
    <s v="Bank transfer"/>
    <n v="18"/>
    <n v="255.1"/>
    <x v="2"/>
    <x v="1"/>
    <x v="1"/>
    <s v="Other"/>
    <x v="4"/>
    <n v="1"/>
  </r>
  <r>
    <s v="CUST-03873"/>
    <x v="1"/>
    <n v="0"/>
    <s v="Yes"/>
    <s v="No"/>
    <s v="Hyderabad"/>
    <x v="30"/>
    <s v="No"/>
    <x v="0"/>
    <s v="Yes"/>
    <x v="2"/>
    <x v="2"/>
    <s v="Yes"/>
    <s v="Cheque"/>
    <n v="81.88"/>
    <n v="1758.91"/>
    <x v="2"/>
    <x v="0"/>
    <x v="3"/>
    <s v="Other"/>
    <x v="4"/>
    <n v="0"/>
  </r>
  <r>
    <s v="CUST-03011"/>
    <x v="1"/>
    <n v="0"/>
    <s v="No"/>
    <s v="No"/>
    <s v="Jaipur"/>
    <x v="0"/>
    <s v="Yes"/>
    <x v="2"/>
    <s v="No"/>
    <x v="2"/>
    <x v="0"/>
    <s v="Yes"/>
    <s v="UPI"/>
    <n v="50.55"/>
    <n v="3146.25"/>
    <x v="3"/>
    <x v="0"/>
    <x v="2"/>
    <s v="Other"/>
    <x v="0"/>
    <n v="0"/>
  </r>
  <r>
    <s v="CUST-01174"/>
    <x v="1"/>
    <n v="0"/>
    <s v="No"/>
    <s v="No"/>
    <s v="Ahmedabad"/>
    <x v="50"/>
    <s v="Yes"/>
    <x v="0"/>
    <s v="No"/>
    <x v="0"/>
    <x v="2"/>
    <s v="No"/>
    <s v="UPI"/>
    <n v="101.5"/>
    <n v="5961.98"/>
    <x v="4"/>
    <x v="0"/>
    <x v="0"/>
    <s v="Other"/>
    <x v="3"/>
    <n v="0"/>
  </r>
  <r>
    <s v="CUST-03232"/>
    <x v="0"/>
    <n v="0"/>
    <s v="Yes"/>
    <s v="No"/>
    <s v="Chennai"/>
    <x v="22"/>
    <s v="Yes"/>
    <x v="2"/>
    <s v="No"/>
    <x v="2"/>
    <x v="2"/>
    <s v="Yes"/>
    <s v="Cheque"/>
    <n v="52.89"/>
    <n v="543.07000000000005"/>
    <x v="3"/>
    <x v="1"/>
    <x v="2"/>
    <s v="Other"/>
    <x v="1"/>
    <n v="1"/>
  </r>
  <r>
    <s v="CUST-04897"/>
    <x v="0"/>
    <n v="0"/>
    <s v="Yes"/>
    <s v="No"/>
    <s v="Shimla"/>
    <x v="20"/>
    <s v="Yes"/>
    <x v="1"/>
    <s v="No internet service"/>
    <x v="1"/>
    <x v="2"/>
    <s v="No"/>
    <s v="UPI"/>
    <n v="31.51"/>
    <n v="259.33"/>
    <x v="4"/>
    <x v="1"/>
    <x v="4"/>
    <s v="Other"/>
    <x v="1"/>
    <n v="1"/>
  </r>
  <r>
    <s v="CUST-04852"/>
    <x v="1"/>
    <n v="1"/>
    <s v="Yes"/>
    <s v="No"/>
    <s v="Hyderabad"/>
    <x v="31"/>
    <s v="Yes"/>
    <x v="2"/>
    <s v="No"/>
    <x v="2"/>
    <x v="2"/>
    <s v="No"/>
    <s v="UPI"/>
    <n v="65.98"/>
    <n v="386.07"/>
    <x v="3"/>
    <x v="0"/>
    <x v="2"/>
    <s v="Other"/>
    <x v="1"/>
    <n v="0"/>
  </r>
  <r>
    <s v="CUST-02798"/>
    <x v="0"/>
    <n v="0"/>
    <s v="No"/>
    <s v="No"/>
    <s v="Chennai"/>
    <x v="36"/>
    <s v="Yes"/>
    <x v="2"/>
    <s v="No"/>
    <x v="2"/>
    <x v="2"/>
    <s v="No"/>
    <s v="Cheque"/>
    <n v="55.4"/>
    <n v="1775.03"/>
    <x v="1"/>
    <x v="0"/>
    <x v="2"/>
    <s v="Other"/>
    <x v="2"/>
    <n v="0"/>
  </r>
  <r>
    <s v="CUST-00286"/>
    <x v="0"/>
    <n v="0"/>
    <s v="Yes"/>
    <s v="Yes"/>
    <s v="Hyderabad"/>
    <x v="6"/>
    <s v="Yes"/>
    <x v="2"/>
    <s v="Yes"/>
    <x v="2"/>
    <x v="2"/>
    <s v="Yes"/>
    <s v="UPI"/>
    <n v="64.08"/>
    <n v="328.97"/>
    <x v="0"/>
    <x v="1"/>
    <x v="2"/>
    <s v="Other"/>
    <x v="1"/>
    <n v="1"/>
  </r>
  <r>
    <s v="CUST-02251"/>
    <x v="0"/>
    <n v="0"/>
    <s v="No"/>
    <s v="Yes"/>
    <s v="Shimla"/>
    <x v="25"/>
    <s v="No"/>
    <x v="1"/>
    <s v="No internet service"/>
    <x v="1"/>
    <x v="2"/>
    <s v="No"/>
    <s v="UPI"/>
    <n v="18"/>
    <n v="403.69"/>
    <x v="3"/>
    <x v="1"/>
    <x v="1"/>
    <s v="Other"/>
    <x v="4"/>
    <n v="1"/>
  </r>
  <r>
    <s v="CUST-01753"/>
    <x v="1"/>
    <n v="0"/>
    <s v="No"/>
    <s v="No"/>
    <s v="Ahmedabad"/>
    <x v="23"/>
    <s v="No"/>
    <x v="1"/>
    <s v="No internet service"/>
    <x v="1"/>
    <x v="2"/>
    <s v="No"/>
    <s v="Cheque"/>
    <n v="20.21"/>
    <n v="40.43"/>
    <x v="1"/>
    <x v="0"/>
    <x v="1"/>
    <s v="Other"/>
    <x v="1"/>
    <n v="0"/>
  </r>
  <r>
    <s v="CUST-00242"/>
    <x v="0"/>
    <n v="1"/>
    <s v="No"/>
    <s v="No"/>
    <s v="Hyderabad"/>
    <x v="53"/>
    <s v="Yes"/>
    <x v="2"/>
    <s v="No"/>
    <x v="0"/>
    <x v="2"/>
    <s v="Yes"/>
    <s v="Bank transfer"/>
    <n v="60.2"/>
    <n v="556.66999999999996"/>
    <x v="0"/>
    <x v="0"/>
    <x v="2"/>
    <s v="Other"/>
    <x v="1"/>
    <n v="0"/>
  </r>
  <r>
    <s v="CUST-02619"/>
    <x v="1"/>
    <n v="0"/>
    <s v="Yes"/>
    <s v="Yes"/>
    <s v="Chennai"/>
    <x v="37"/>
    <s v="Yes"/>
    <x v="0"/>
    <s v="No"/>
    <x v="0"/>
    <x v="0"/>
    <s v="No"/>
    <s v="Cheque"/>
    <n v="87.57"/>
    <n v="5150.34"/>
    <x v="2"/>
    <x v="0"/>
    <x v="3"/>
    <s v="Other"/>
    <x v="0"/>
    <n v="0"/>
  </r>
  <r>
    <s v="CUST-00686"/>
    <x v="0"/>
    <n v="1"/>
    <s v="No"/>
    <s v="No"/>
    <s v="Mumbai"/>
    <x v="18"/>
    <s v="Yes"/>
    <x v="2"/>
    <s v="No"/>
    <x v="2"/>
    <x v="2"/>
    <s v="Yes"/>
    <s v="UPI"/>
    <n v="60.96"/>
    <n v="1060.03"/>
    <x v="1"/>
    <x v="0"/>
    <x v="2"/>
    <s v="Other"/>
    <x v="4"/>
    <n v="0"/>
  </r>
  <r>
    <s v="CUST-02895"/>
    <x v="1"/>
    <n v="0"/>
    <s v="Yes"/>
    <s v="No"/>
    <s v="Mumbai"/>
    <x v="11"/>
    <s v="Yes"/>
    <x v="0"/>
    <s v="Yes"/>
    <x v="2"/>
    <x v="0"/>
    <s v="Yes"/>
    <s v="UPI"/>
    <n v="82.53"/>
    <n v="1767.36"/>
    <x v="4"/>
    <x v="0"/>
    <x v="3"/>
    <s v="Other"/>
    <x v="4"/>
    <n v="0"/>
  </r>
  <r>
    <s v="CUST-04309"/>
    <x v="0"/>
    <n v="0"/>
    <s v="Yes"/>
    <s v="No"/>
    <s v="Mumbai"/>
    <x v="39"/>
    <s v="Yes"/>
    <x v="0"/>
    <s v="No"/>
    <x v="2"/>
    <x v="2"/>
    <s v="Yes"/>
    <s v="Credit card"/>
    <n v="79.94"/>
    <n v="1062.54"/>
    <x v="1"/>
    <x v="1"/>
    <x v="3"/>
    <s v="Other"/>
    <x v="4"/>
    <n v="1"/>
  </r>
  <r>
    <s v="CUST-04768"/>
    <x v="0"/>
    <n v="0"/>
    <s v="Yes"/>
    <s v="Yes"/>
    <s v="Ahmedabad"/>
    <x v="24"/>
    <s v="No"/>
    <x v="0"/>
    <s v="No"/>
    <x v="2"/>
    <x v="2"/>
    <s v="No"/>
    <s v="UPI"/>
    <n v="72.53"/>
    <n v="2182.39"/>
    <x v="3"/>
    <x v="1"/>
    <x v="3"/>
    <s v="Other"/>
    <x v="2"/>
    <n v="1"/>
  </r>
  <r>
    <s v="CUST-03217"/>
    <x v="1"/>
    <n v="1"/>
    <s v="Yes"/>
    <s v="No"/>
    <s v="Lucknow"/>
    <x v="7"/>
    <s v="Yes"/>
    <x v="2"/>
    <s v="No"/>
    <x v="0"/>
    <x v="2"/>
    <s v="No"/>
    <s v="UPI"/>
    <n v="57.31"/>
    <n v="642.32000000000005"/>
    <x v="4"/>
    <x v="1"/>
    <x v="2"/>
    <s v="Other"/>
    <x v="1"/>
    <n v="1"/>
  </r>
  <r>
    <s v="CUST-04951"/>
    <x v="0"/>
    <n v="1"/>
    <s v="Yes"/>
    <s v="Yes"/>
    <s v="Ahmedabad"/>
    <x v="43"/>
    <s v="Yes"/>
    <x v="2"/>
    <s v="Yes"/>
    <x v="0"/>
    <x v="2"/>
    <s v="No"/>
    <s v="Cheque"/>
    <n v="78.180000000000007"/>
    <n v="3460.46"/>
    <x v="3"/>
    <x v="0"/>
    <x v="3"/>
    <s v="Other"/>
    <x v="5"/>
    <n v="0"/>
  </r>
  <r>
    <s v="CUST-00210"/>
    <x v="0"/>
    <n v="1"/>
    <s v="Yes"/>
    <s v="Yes"/>
    <s v="Chandigarh"/>
    <x v="56"/>
    <s v="No"/>
    <x v="1"/>
    <s v="No internet service"/>
    <x v="1"/>
    <x v="2"/>
    <s v="No"/>
    <s v="UPI"/>
    <n v="18"/>
    <n v="17.98"/>
    <x v="4"/>
    <x v="1"/>
    <x v="1"/>
    <s v="Other"/>
    <x v="1"/>
    <n v="1"/>
  </r>
  <r>
    <s v="CUST-02039"/>
    <x v="1"/>
    <n v="1"/>
    <s v="No"/>
    <s v="No"/>
    <s v="Pune"/>
    <x v="57"/>
    <s v="Yes"/>
    <x v="0"/>
    <s v="Yes"/>
    <x v="2"/>
    <x v="1"/>
    <s v="No"/>
    <s v="Cheque"/>
    <n v="94.39"/>
    <n v="0"/>
    <x v="0"/>
    <x v="0"/>
    <x v="0"/>
    <s v="Other"/>
    <x v="1"/>
    <n v="0"/>
  </r>
  <r>
    <s v="CUST-02361"/>
    <x v="1"/>
    <n v="0"/>
    <s v="Yes"/>
    <s v="Yes"/>
    <s v="Hyderabad"/>
    <x v="22"/>
    <s v="Yes"/>
    <x v="1"/>
    <s v="No internet service"/>
    <x v="1"/>
    <x v="2"/>
    <s v="Yes"/>
    <s v="Bank transfer"/>
    <n v="27.33"/>
    <n v="279.97000000000003"/>
    <x v="4"/>
    <x v="1"/>
    <x v="1"/>
    <s v="Other"/>
    <x v="1"/>
    <n v="1"/>
  </r>
  <r>
    <s v="CUST-00592"/>
    <x v="0"/>
    <n v="0"/>
    <s v="Yes"/>
    <s v="Yes"/>
    <s v="Delhi"/>
    <x v="15"/>
    <s v="Yes"/>
    <x v="0"/>
    <s v="No"/>
    <x v="0"/>
    <x v="1"/>
    <s v="Yes"/>
    <s v="UPI"/>
    <n v="95.76"/>
    <n v="2233.36"/>
    <x v="3"/>
    <x v="1"/>
    <x v="0"/>
    <s v="Other"/>
    <x v="2"/>
    <n v="1"/>
  </r>
  <r>
    <s v="CUST-01774"/>
    <x v="1"/>
    <n v="0"/>
    <s v="No"/>
    <s v="Yes"/>
    <s v="Lucknow"/>
    <x v="5"/>
    <s v="No"/>
    <x v="0"/>
    <s v="No"/>
    <x v="0"/>
    <x v="2"/>
    <s v="No"/>
    <s v="Cheque"/>
    <n v="71.989999999999995"/>
    <n v="1334.36"/>
    <x v="2"/>
    <x v="0"/>
    <x v="3"/>
    <s v="Other"/>
    <x v="4"/>
    <n v="0"/>
  </r>
  <r>
    <s v="CUST-01976"/>
    <x v="0"/>
    <n v="0"/>
    <s v="No"/>
    <s v="No"/>
    <s v="Bengaluru"/>
    <x v="42"/>
    <s v="Yes"/>
    <x v="0"/>
    <s v="No"/>
    <x v="0"/>
    <x v="2"/>
    <s v="No"/>
    <s v="UPI"/>
    <n v="93.84"/>
    <n v="3216.38"/>
    <x v="0"/>
    <x v="1"/>
    <x v="0"/>
    <s v="Other"/>
    <x v="2"/>
    <n v="1"/>
  </r>
  <r>
    <s v="CUST-04575"/>
    <x v="1"/>
    <n v="1"/>
    <s v="Yes"/>
    <s v="Yes"/>
    <s v="Chennai"/>
    <x v="28"/>
    <s v="Yes"/>
    <x v="0"/>
    <s v="No"/>
    <x v="2"/>
    <x v="2"/>
    <s v="Yes"/>
    <s v="Cheque"/>
    <n v="83.59"/>
    <n v="1504.42"/>
    <x v="6"/>
    <x v="1"/>
    <x v="3"/>
    <s v="Other"/>
    <x v="4"/>
    <n v="1"/>
  </r>
  <r>
    <s v="CUST-01947"/>
    <x v="1"/>
    <n v="1"/>
    <s v="Yes"/>
    <s v="Yes"/>
    <s v="Chennai"/>
    <x v="58"/>
    <s v="Yes"/>
    <x v="0"/>
    <s v="No"/>
    <x v="2"/>
    <x v="1"/>
    <s v="Yes"/>
    <s v="UPI"/>
    <n v="86.62"/>
    <n v="0"/>
    <x v="0"/>
    <x v="0"/>
    <x v="3"/>
    <s v="Other"/>
    <x v="5"/>
    <n v="0"/>
  </r>
  <r>
    <s v="CUST-02387"/>
    <x v="1"/>
    <n v="0"/>
    <s v="No"/>
    <s v="No"/>
    <s v="Mumbai"/>
    <x v="5"/>
    <s v="No"/>
    <x v="0"/>
    <s v="No"/>
    <x v="2"/>
    <x v="2"/>
    <s v="Yes"/>
    <s v="Bank transfer"/>
    <n v="71.03"/>
    <n v="1368.02"/>
    <x v="0"/>
    <x v="0"/>
    <x v="3"/>
    <s v="Other"/>
    <x v="4"/>
    <n v="0"/>
  </r>
  <r>
    <s v="CUST-02602"/>
    <x v="0"/>
    <n v="0"/>
    <s v="Yes"/>
    <s v="No"/>
    <s v="Jaipur"/>
    <x v="7"/>
    <s v="Yes"/>
    <x v="2"/>
    <s v="Yes"/>
    <x v="2"/>
    <x v="2"/>
    <s v="Yes"/>
    <s v="Bank transfer"/>
    <n v="53.51"/>
    <n v="591.20000000000005"/>
    <x v="0"/>
    <x v="1"/>
    <x v="2"/>
    <s v="Other"/>
    <x v="1"/>
    <n v="1"/>
  </r>
  <r>
    <s v="CUST-00380"/>
    <x v="0"/>
    <n v="1"/>
    <s v="No"/>
    <s v="Yes"/>
    <s v="Pune"/>
    <x v="42"/>
    <s v="Yes"/>
    <x v="0"/>
    <s v="No"/>
    <x v="2"/>
    <x v="0"/>
    <s v="No"/>
    <s v="Credit card"/>
    <n v="90.68"/>
    <n v="3075.65"/>
    <x v="4"/>
    <x v="0"/>
    <x v="0"/>
    <s v="Other"/>
    <x v="2"/>
    <n v="0"/>
  </r>
  <r>
    <s v="CUST-02379"/>
    <x v="1"/>
    <n v="0"/>
    <s v="Yes"/>
    <s v="No"/>
    <s v="Mumbai"/>
    <x v="59"/>
    <s v="Yes"/>
    <x v="0"/>
    <s v="No"/>
    <x v="2"/>
    <x v="0"/>
    <s v="Yes"/>
    <s v="UPI"/>
    <n v="81.209999999999994"/>
    <n v="4262.42"/>
    <x v="4"/>
    <x v="0"/>
    <x v="3"/>
    <s v="Other"/>
    <x v="3"/>
    <n v="0"/>
  </r>
  <r>
    <s v="CUST-04590"/>
    <x v="0"/>
    <n v="0"/>
    <s v="Yes"/>
    <s v="No"/>
    <s v="Mumbai"/>
    <x v="0"/>
    <s v="No"/>
    <x v="2"/>
    <s v="No"/>
    <x v="2"/>
    <x v="0"/>
    <s v="Yes"/>
    <s v="Bank transfer"/>
    <n v="45.25"/>
    <n v="2855.71"/>
    <x v="4"/>
    <x v="0"/>
    <x v="4"/>
    <s v="Other"/>
    <x v="0"/>
    <n v="0"/>
  </r>
  <r>
    <s v="CUST-04158"/>
    <x v="0"/>
    <n v="1"/>
    <s v="No"/>
    <s v="No"/>
    <s v="Shimla"/>
    <x v="58"/>
    <s v="Yes"/>
    <x v="1"/>
    <s v="No internet service"/>
    <x v="1"/>
    <x v="0"/>
    <s v="Yes"/>
    <s v="Credit card"/>
    <n v="27.05"/>
    <n v="1165.23"/>
    <x v="4"/>
    <x v="1"/>
    <x v="1"/>
    <s v="Other"/>
    <x v="5"/>
    <n v="1"/>
  </r>
  <r>
    <s v="CUST-01892"/>
    <x v="1"/>
    <n v="0"/>
    <s v="Yes"/>
    <s v="No"/>
    <s v="Jaipur"/>
    <x v="39"/>
    <s v="Yes"/>
    <x v="0"/>
    <s v="No"/>
    <x v="2"/>
    <x v="2"/>
    <s v="No"/>
    <s v="Credit card"/>
    <n v="91.23"/>
    <n v="1206.19"/>
    <x v="1"/>
    <x v="1"/>
    <x v="0"/>
    <s v="Other"/>
    <x v="4"/>
    <n v="1"/>
  </r>
  <r>
    <s v="CUST-01158"/>
    <x v="0"/>
    <n v="0"/>
    <s v="Yes"/>
    <s v="Yes"/>
    <s v="Ahmedabad"/>
    <x v="6"/>
    <s v="Yes"/>
    <x v="2"/>
    <s v="No"/>
    <x v="2"/>
    <x v="1"/>
    <s v="Yes"/>
    <s v="Bank transfer"/>
    <n v="57.61"/>
    <n v="289.23"/>
    <x v="4"/>
    <x v="0"/>
    <x v="2"/>
    <s v="Other"/>
    <x v="1"/>
    <n v="0"/>
  </r>
  <r>
    <s v="CUST-02278"/>
    <x v="0"/>
    <n v="0"/>
    <s v="No"/>
    <s v="No"/>
    <s v="Delhi"/>
    <x v="8"/>
    <s v="Yes"/>
    <x v="1"/>
    <s v="No internet service"/>
    <x v="1"/>
    <x v="2"/>
    <s v="Yes"/>
    <s v="UPI"/>
    <n v="36.97"/>
    <n v="1418.29"/>
    <x v="4"/>
    <x v="1"/>
    <x v="4"/>
    <s v="Other"/>
    <x v="5"/>
    <n v="1"/>
  </r>
  <r>
    <s v="CUST-00539"/>
    <x v="0"/>
    <n v="0"/>
    <s v="Yes"/>
    <s v="Yes"/>
    <s v="Chandigarh"/>
    <x v="60"/>
    <s v="Yes"/>
    <x v="1"/>
    <s v="No internet service"/>
    <x v="1"/>
    <x v="1"/>
    <s v="Yes"/>
    <s v="Bank transfer"/>
    <n v="43.57"/>
    <n v="2867.56"/>
    <x v="3"/>
    <x v="0"/>
    <x v="4"/>
    <s v="Other"/>
    <x v="0"/>
    <n v="0"/>
  </r>
  <r>
    <s v="CUST-03230"/>
    <x v="0"/>
    <n v="0"/>
    <s v="No"/>
    <s v="Yes"/>
    <s v="Jaipur"/>
    <x v="61"/>
    <s v="Yes"/>
    <x v="2"/>
    <s v="No"/>
    <x v="2"/>
    <x v="0"/>
    <s v="Yes"/>
    <s v="Cheque"/>
    <n v="53.29"/>
    <n v="3517.44"/>
    <x v="0"/>
    <x v="0"/>
    <x v="2"/>
    <s v="Other"/>
    <x v="0"/>
    <n v="0"/>
  </r>
  <r>
    <s v="CUST-04065"/>
    <x v="0"/>
    <n v="0"/>
    <s v="Yes"/>
    <s v="Yes"/>
    <s v="Delhi"/>
    <x v="5"/>
    <s v="Yes"/>
    <x v="2"/>
    <s v="No"/>
    <x v="0"/>
    <x v="2"/>
    <s v="No"/>
    <s v="Bank transfer"/>
    <n v="60.45"/>
    <n v="1117.3900000000001"/>
    <x v="1"/>
    <x v="0"/>
    <x v="2"/>
    <s v="Other"/>
    <x v="4"/>
    <n v="0"/>
  </r>
  <r>
    <s v="CUST-01445"/>
    <x v="0"/>
    <n v="0"/>
    <s v="Yes"/>
    <s v="No"/>
    <s v="Jaipur"/>
    <x v="24"/>
    <s v="Yes"/>
    <x v="2"/>
    <s v="Yes"/>
    <x v="2"/>
    <x v="2"/>
    <s v="Yes"/>
    <s v="UPI"/>
    <n v="68.84"/>
    <n v="2078.54"/>
    <x v="2"/>
    <x v="0"/>
    <x v="2"/>
    <s v="Other"/>
    <x v="2"/>
    <n v="0"/>
  </r>
  <r>
    <s v="CUST-03305"/>
    <x v="1"/>
    <n v="1"/>
    <s v="No"/>
    <s v="No"/>
    <s v="Pune"/>
    <x v="16"/>
    <s v="Yes"/>
    <x v="0"/>
    <s v="No"/>
    <x v="0"/>
    <x v="0"/>
    <s v="No"/>
    <s v="Credit card"/>
    <n v="75.05"/>
    <n v="4832.7700000000004"/>
    <x v="0"/>
    <x v="0"/>
    <x v="3"/>
    <s v="Other"/>
    <x v="0"/>
    <n v="0"/>
  </r>
  <r>
    <s v="CUST-04839"/>
    <x v="0"/>
    <n v="0"/>
    <s v="Yes"/>
    <s v="Yes"/>
    <s v="Pune"/>
    <x v="62"/>
    <s v="No"/>
    <x v="0"/>
    <s v="No"/>
    <x v="0"/>
    <x v="0"/>
    <s v="No"/>
    <s v="UPI"/>
    <n v="75.13"/>
    <n v="5038.3599999999997"/>
    <x v="0"/>
    <x v="0"/>
    <x v="3"/>
    <s v="Other"/>
    <x v="0"/>
    <n v="0"/>
  </r>
  <r>
    <s v="CUST-03870"/>
    <x v="0"/>
    <n v="0"/>
    <s v="No"/>
    <s v="No"/>
    <s v="Mumbai"/>
    <x v="28"/>
    <s v="Yes"/>
    <x v="2"/>
    <s v="Yes"/>
    <x v="2"/>
    <x v="2"/>
    <s v="No"/>
    <s v="UPI"/>
    <n v="57.08"/>
    <n v="1045.06"/>
    <x v="0"/>
    <x v="0"/>
    <x v="2"/>
    <s v="Other"/>
    <x v="4"/>
    <n v="0"/>
  </r>
  <r>
    <s v="CUST-02533"/>
    <x v="0"/>
    <n v="1"/>
    <s v="Yes"/>
    <s v="Yes"/>
    <s v="Chennai"/>
    <x v="9"/>
    <s v="Yes"/>
    <x v="1"/>
    <s v="No internet service"/>
    <x v="1"/>
    <x v="2"/>
    <s v="No"/>
    <s v="Bank transfer"/>
    <n v="40.049999999999997"/>
    <n v="284.17"/>
    <x v="4"/>
    <x v="1"/>
    <x v="4"/>
    <s v="Other"/>
    <x v="1"/>
    <n v="1"/>
  </r>
  <r>
    <s v="CUST-03543"/>
    <x v="0"/>
    <n v="0"/>
    <s v="No"/>
    <s v="No"/>
    <s v="Jaipur"/>
    <x v="63"/>
    <s v="Yes"/>
    <x v="1"/>
    <s v="No internet service"/>
    <x v="1"/>
    <x v="1"/>
    <s v="No"/>
    <s v="Cheque"/>
    <n v="38.24"/>
    <n v="2016.96"/>
    <x v="4"/>
    <x v="0"/>
    <x v="4"/>
    <s v="Other"/>
    <x v="3"/>
    <n v="0"/>
  </r>
  <r>
    <s v="CUST-03360"/>
    <x v="0"/>
    <n v="0"/>
    <s v="No"/>
    <s v="No"/>
    <s v="Jaipur"/>
    <x v="64"/>
    <s v="No"/>
    <x v="0"/>
    <s v="No"/>
    <x v="0"/>
    <x v="0"/>
    <s v="No"/>
    <s v="UPI"/>
    <n v="89.06"/>
    <n v="6194.45"/>
    <x v="1"/>
    <x v="0"/>
    <x v="3"/>
    <s v="Other"/>
    <x v="0"/>
    <n v="0"/>
  </r>
  <r>
    <s v="CUST-04938"/>
    <x v="0"/>
    <n v="0"/>
    <s v="No"/>
    <s v="No"/>
    <s v="Mumbai"/>
    <x v="61"/>
    <s v="Yes"/>
    <x v="0"/>
    <s v="Yes"/>
    <x v="2"/>
    <x v="0"/>
    <s v="Yes"/>
    <s v="UPI"/>
    <n v="90.14"/>
    <n v="6091.12"/>
    <x v="4"/>
    <x v="0"/>
    <x v="0"/>
    <s v="Other"/>
    <x v="0"/>
    <n v="0"/>
  </r>
  <r>
    <s v="CUST-04582"/>
    <x v="0"/>
    <n v="0"/>
    <s v="Yes"/>
    <s v="No"/>
    <s v="Kolkata"/>
    <x v="26"/>
    <s v="Yes"/>
    <x v="1"/>
    <s v="No internet service"/>
    <x v="1"/>
    <x v="1"/>
    <s v="Yes"/>
    <s v="UPI"/>
    <n v="37.43"/>
    <n v="986.5"/>
    <x v="1"/>
    <x v="0"/>
    <x v="4"/>
    <s v="Other"/>
    <x v="2"/>
    <n v="0"/>
  </r>
  <r>
    <s v="CUST-04345"/>
    <x v="1"/>
    <n v="0"/>
    <s v="No"/>
    <s v="No"/>
    <s v="Shimla"/>
    <x v="20"/>
    <s v="Yes"/>
    <x v="1"/>
    <s v="No internet service"/>
    <x v="1"/>
    <x v="2"/>
    <s v="Yes"/>
    <s v="UPI"/>
    <n v="37.53"/>
    <n v="296.95"/>
    <x v="1"/>
    <x v="1"/>
    <x v="4"/>
    <s v="Other"/>
    <x v="1"/>
    <n v="1"/>
  </r>
  <r>
    <s v="CUST-01825"/>
    <x v="1"/>
    <n v="0"/>
    <s v="No"/>
    <s v="No"/>
    <s v="Chandigarh"/>
    <x v="64"/>
    <s v="No"/>
    <x v="0"/>
    <s v="No"/>
    <x v="2"/>
    <x v="0"/>
    <s v="No"/>
    <s v="UPI"/>
    <n v="74.849999999999994"/>
    <n v="5265.36"/>
    <x v="1"/>
    <x v="0"/>
    <x v="3"/>
    <s v="Other"/>
    <x v="0"/>
    <n v="0"/>
  </r>
  <r>
    <s v="CUST-02871"/>
    <x v="1"/>
    <n v="0"/>
    <s v="Yes"/>
    <s v="No"/>
    <s v="Chennai"/>
    <x v="41"/>
    <s v="Yes"/>
    <x v="0"/>
    <s v="Yes"/>
    <x v="2"/>
    <x v="2"/>
    <s v="Yes"/>
    <s v="Cheque"/>
    <n v="78.33"/>
    <n v="2377.84"/>
    <x v="3"/>
    <x v="0"/>
    <x v="3"/>
    <s v="Other"/>
    <x v="2"/>
    <n v="0"/>
  </r>
  <r>
    <s v="CUST-01855"/>
    <x v="1"/>
    <n v="0"/>
    <s v="Yes"/>
    <s v="Yes"/>
    <s v="Delhi"/>
    <x v="14"/>
    <s v="Yes"/>
    <x v="1"/>
    <s v="No internet service"/>
    <x v="1"/>
    <x v="2"/>
    <s v="Yes"/>
    <s v="Bank transfer"/>
    <n v="24.05"/>
    <n v="612.51"/>
    <x v="1"/>
    <x v="1"/>
    <x v="1"/>
    <s v="Other"/>
    <x v="2"/>
    <n v="1"/>
  </r>
  <r>
    <s v="CUST-00332"/>
    <x v="0"/>
    <n v="0"/>
    <s v="No"/>
    <s v="No"/>
    <s v="Shimla"/>
    <x v="42"/>
    <s v="Yes"/>
    <x v="2"/>
    <s v="Yes"/>
    <x v="2"/>
    <x v="1"/>
    <s v="Yes"/>
    <s v="UPI"/>
    <n v="61.93"/>
    <n v="2051.58"/>
    <x v="1"/>
    <x v="0"/>
    <x v="2"/>
    <s v="Other"/>
    <x v="2"/>
    <n v="0"/>
  </r>
  <r>
    <s v="CUST-02498"/>
    <x v="0"/>
    <n v="1"/>
    <s v="No"/>
    <s v="No"/>
    <s v="Shimla"/>
    <x v="9"/>
    <s v="Yes"/>
    <x v="2"/>
    <s v="Yes"/>
    <x v="2"/>
    <x v="2"/>
    <s v="Yes"/>
    <s v="UPI"/>
    <n v="58.45"/>
    <n v="398.96"/>
    <x v="2"/>
    <x v="1"/>
    <x v="2"/>
    <s v="Other"/>
    <x v="1"/>
    <n v="1"/>
  </r>
  <r>
    <s v="CUST-03134"/>
    <x v="1"/>
    <n v="0"/>
    <s v="Yes"/>
    <s v="No"/>
    <s v="Pune"/>
    <x v="43"/>
    <s v="Yes"/>
    <x v="0"/>
    <s v="Yes"/>
    <x v="0"/>
    <x v="0"/>
    <s v="No"/>
    <s v="UPI"/>
    <n v="95.82"/>
    <n v="4312.04"/>
    <x v="0"/>
    <x v="0"/>
    <x v="0"/>
    <s v="Other"/>
    <x v="5"/>
    <n v="0"/>
  </r>
  <r>
    <s v="CUST-01662"/>
    <x v="0"/>
    <n v="1"/>
    <s v="No"/>
    <s v="No"/>
    <s v="Bengaluru"/>
    <x v="51"/>
    <s v="Yes"/>
    <x v="1"/>
    <s v="No internet service"/>
    <x v="1"/>
    <x v="2"/>
    <s v="No"/>
    <s v="UPI"/>
    <n v="20.76"/>
    <n v="769.31"/>
    <x v="4"/>
    <x v="1"/>
    <x v="1"/>
    <s v="Other"/>
    <x v="5"/>
    <n v="1"/>
  </r>
  <r>
    <s v="CUST-03310"/>
    <x v="0"/>
    <n v="0"/>
    <s v="Yes"/>
    <s v="No"/>
    <s v="Chandigarh"/>
    <x v="7"/>
    <s v="Yes"/>
    <x v="1"/>
    <s v="No internet service"/>
    <x v="1"/>
    <x v="1"/>
    <s v="Yes"/>
    <s v="Bank transfer"/>
    <n v="40.49"/>
    <n v="441.25"/>
    <x v="4"/>
    <x v="0"/>
    <x v="4"/>
    <s v="Other"/>
    <x v="1"/>
    <n v="0"/>
  </r>
  <r>
    <s v="CUST-05000"/>
    <x v="0"/>
    <n v="0"/>
    <s v="No"/>
    <s v="No"/>
    <s v="Shimla"/>
    <x v="27"/>
    <s v="No"/>
    <x v="0"/>
    <s v="No"/>
    <x v="2"/>
    <x v="2"/>
    <s v="No"/>
    <s v="Cheque"/>
    <n v="71.48"/>
    <n v="2453.38"/>
    <x v="3"/>
    <x v="1"/>
    <x v="3"/>
    <s v="Other"/>
    <x v="2"/>
    <n v="1"/>
  </r>
  <r>
    <s v="CUST-03554"/>
    <x v="1"/>
    <n v="0"/>
    <s v="No"/>
    <s v="No"/>
    <s v="Chandigarh"/>
    <x v="35"/>
    <s v="Yes"/>
    <x v="0"/>
    <s v="No"/>
    <x v="0"/>
    <x v="2"/>
    <s v="Yes"/>
    <s v="Bank transfer"/>
    <n v="92.56"/>
    <n v="2561.2800000000002"/>
    <x v="1"/>
    <x v="0"/>
    <x v="0"/>
    <s v="Other"/>
    <x v="2"/>
    <n v="0"/>
  </r>
  <r>
    <s v="CUST-02262"/>
    <x v="1"/>
    <n v="0"/>
    <s v="Yes"/>
    <s v="No"/>
    <s v="Ahmedabad"/>
    <x v="14"/>
    <s v="Yes"/>
    <x v="2"/>
    <s v="Yes"/>
    <x v="2"/>
    <x v="0"/>
    <s v="Yes"/>
    <s v="Cheque"/>
    <n v="62.3"/>
    <n v="1567.7"/>
    <x v="2"/>
    <x v="0"/>
    <x v="2"/>
    <s v="Other"/>
    <x v="2"/>
    <n v="0"/>
  </r>
  <r>
    <s v="CUST-00671"/>
    <x v="0"/>
    <n v="0"/>
    <s v="No"/>
    <s v="No"/>
    <s v="Chennai"/>
    <x v="15"/>
    <s v="Yes"/>
    <x v="1"/>
    <s v="No internet service"/>
    <x v="1"/>
    <x v="1"/>
    <s v="Yes"/>
    <s v="Credit card"/>
    <n v="18.52"/>
    <n v="444.61"/>
    <x v="4"/>
    <x v="1"/>
    <x v="1"/>
    <s v="Other"/>
    <x v="2"/>
    <n v="1"/>
  </r>
  <r>
    <s v="CUST-04298"/>
    <x v="1"/>
    <n v="0"/>
    <s v="Yes"/>
    <s v="Yes"/>
    <s v="Ahmedabad"/>
    <x v="8"/>
    <s v="Yes"/>
    <x v="1"/>
    <s v="No internet service"/>
    <x v="1"/>
    <x v="1"/>
    <s v="Yes"/>
    <s v="UPI"/>
    <n v="24.5"/>
    <n v="950.48"/>
    <x v="0"/>
    <x v="0"/>
    <x v="1"/>
    <s v="Other"/>
    <x v="5"/>
    <n v="0"/>
  </r>
  <r>
    <s v="CUST-01141"/>
    <x v="1"/>
    <n v="1"/>
    <s v="No"/>
    <s v="Yes"/>
    <s v="Shimla"/>
    <x v="2"/>
    <s v="Yes"/>
    <x v="2"/>
    <s v="Yes"/>
    <x v="2"/>
    <x v="1"/>
    <s v="Yes"/>
    <s v="Credit card"/>
    <n v="60.25"/>
    <n v="1703.61"/>
    <x v="1"/>
    <x v="0"/>
    <x v="2"/>
    <s v="Other"/>
    <x v="2"/>
    <n v="0"/>
  </r>
  <r>
    <s v="CUST-02625"/>
    <x v="1"/>
    <n v="0"/>
    <s v="No"/>
    <s v="No"/>
    <s v="Ahmedabad"/>
    <x v="38"/>
    <s v="Yes"/>
    <x v="1"/>
    <s v="No internet service"/>
    <x v="1"/>
    <x v="0"/>
    <s v="No"/>
    <s v="Cheque"/>
    <n v="31.57"/>
    <n v="1277.6199999999999"/>
    <x v="1"/>
    <x v="0"/>
    <x v="4"/>
    <s v="Other"/>
    <x v="5"/>
    <n v="0"/>
  </r>
  <r>
    <s v="CUST-03723"/>
    <x v="0"/>
    <n v="0"/>
    <s v="No"/>
    <s v="No"/>
    <s v="Kolkata"/>
    <x v="55"/>
    <s v="Yes"/>
    <x v="2"/>
    <s v="No"/>
    <x v="2"/>
    <x v="0"/>
    <s v="Yes"/>
    <s v="Cheque"/>
    <n v="55.04"/>
    <n v="2661.42"/>
    <x v="1"/>
    <x v="0"/>
    <x v="2"/>
    <s v="Other"/>
    <x v="5"/>
    <n v="0"/>
  </r>
  <r>
    <s v="CUST-03770"/>
    <x v="0"/>
    <n v="0"/>
    <s v="Yes"/>
    <s v="Yes"/>
    <s v="Kolkata"/>
    <x v="34"/>
    <s v="Yes"/>
    <x v="2"/>
    <s v="Yes"/>
    <x v="2"/>
    <x v="2"/>
    <s v="No"/>
    <s v="Credit card"/>
    <n v="63.1"/>
    <n v="3288.02"/>
    <x v="4"/>
    <x v="0"/>
    <x v="2"/>
    <s v="Other"/>
    <x v="3"/>
    <n v="0"/>
  </r>
  <r>
    <s v="CUST-04867"/>
    <x v="0"/>
    <n v="1"/>
    <s v="No"/>
    <s v="No"/>
    <s v="Chandigarh"/>
    <x v="62"/>
    <s v="Yes"/>
    <x v="0"/>
    <s v="Yes"/>
    <x v="2"/>
    <x v="0"/>
    <s v="No"/>
    <s v="Cheque"/>
    <n v="85.81"/>
    <n v="5661.05"/>
    <x v="0"/>
    <x v="0"/>
    <x v="3"/>
    <s v="Other"/>
    <x v="0"/>
    <n v="0"/>
  </r>
  <r>
    <s v="CUST-00687"/>
    <x v="0"/>
    <n v="0"/>
    <s v="No"/>
    <s v="No"/>
    <s v="Mumbai"/>
    <x v="65"/>
    <s v="Yes"/>
    <x v="0"/>
    <s v="No"/>
    <x v="2"/>
    <x v="1"/>
    <s v="Yes"/>
    <s v="Bank transfer"/>
    <n v="71.94"/>
    <n v="4210.05"/>
    <x v="0"/>
    <x v="0"/>
    <x v="3"/>
    <s v="Other"/>
    <x v="3"/>
    <n v="0"/>
  </r>
  <r>
    <s v="CUST-00568"/>
    <x v="0"/>
    <n v="0"/>
    <s v="Yes"/>
    <s v="Yes"/>
    <s v="Ahmedabad"/>
    <x v="43"/>
    <s v="No"/>
    <x v="2"/>
    <s v="No"/>
    <x v="2"/>
    <x v="2"/>
    <s v="Yes"/>
    <s v="Cheque"/>
    <n v="48.07"/>
    <n v="2154.67"/>
    <x v="0"/>
    <x v="0"/>
    <x v="4"/>
    <s v="Other"/>
    <x v="5"/>
    <n v="0"/>
  </r>
  <r>
    <s v="CUST-03267"/>
    <x v="0"/>
    <n v="0"/>
    <s v="Yes"/>
    <s v="Yes"/>
    <s v="Mumbai"/>
    <x v="39"/>
    <s v="Yes"/>
    <x v="0"/>
    <s v="No"/>
    <x v="2"/>
    <x v="2"/>
    <s v="Yes"/>
    <s v="Bank transfer"/>
    <n v="78.81"/>
    <n v="1021.81"/>
    <x v="0"/>
    <x v="0"/>
    <x v="3"/>
    <s v="Other"/>
    <x v="4"/>
    <n v="0"/>
  </r>
  <r>
    <s v="CUST-03120"/>
    <x v="1"/>
    <n v="0"/>
    <s v="Yes"/>
    <s v="No"/>
    <s v="Ahmedabad"/>
    <x v="47"/>
    <s v="Yes"/>
    <x v="1"/>
    <s v="No internet service"/>
    <x v="1"/>
    <x v="2"/>
    <s v="Yes"/>
    <s v="UPI"/>
    <n v="20.3"/>
    <n v="300.2"/>
    <x v="1"/>
    <x v="0"/>
    <x v="1"/>
    <s v="Other"/>
    <x v="4"/>
    <n v="0"/>
  </r>
  <r>
    <s v="CUST-01768"/>
    <x v="1"/>
    <n v="0"/>
    <s v="Yes"/>
    <s v="No"/>
    <s v="Jaipur"/>
    <x v="44"/>
    <s v="Yes"/>
    <x v="0"/>
    <s v="No"/>
    <x v="0"/>
    <x v="0"/>
    <s v="No"/>
    <s v="Cheque"/>
    <n v="85.14"/>
    <n v="2873.85"/>
    <x v="4"/>
    <x v="0"/>
    <x v="3"/>
    <s v="Other"/>
    <x v="2"/>
    <n v="0"/>
  </r>
  <r>
    <s v="CUST-01207"/>
    <x v="1"/>
    <n v="1"/>
    <s v="No"/>
    <s v="No"/>
    <s v="Shimla"/>
    <x v="66"/>
    <s v="No"/>
    <x v="1"/>
    <s v="No internet service"/>
    <x v="1"/>
    <x v="1"/>
    <s v="Yes"/>
    <s v="UPI"/>
    <n v="20.62"/>
    <n v="339.39"/>
    <x v="3"/>
    <x v="0"/>
    <x v="1"/>
    <s v="Other"/>
    <x v="4"/>
    <n v="0"/>
  </r>
  <r>
    <s v="CUST-00591"/>
    <x v="1"/>
    <n v="0"/>
    <s v="No"/>
    <s v="No"/>
    <s v="Delhi"/>
    <x v="34"/>
    <s v="Yes"/>
    <x v="2"/>
    <s v="No"/>
    <x v="0"/>
    <x v="2"/>
    <s v="No"/>
    <s v="Cheque"/>
    <n v="66.239999999999995"/>
    <n v="3320.66"/>
    <x v="4"/>
    <x v="0"/>
    <x v="2"/>
    <s v="Other"/>
    <x v="3"/>
    <n v="0"/>
  </r>
  <r>
    <s v="CUST-00446"/>
    <x v="1"/>
    <n v="0"/>
    <s v="No"/>
    <s v="No"/>
    <s v="Pune"/>
    <x v="67"/>
    <s v="No"/>
    <x v="0"/>
    <s v="Yes"/>
    <x v="2"/>
    <x v="1"/>
    <s v="Yes"/>
    <s v="Cheque"/>
    <n v="89.36"/>
    <n v="3569.33"/>
    <x v="3"/>
    <x v="0"/>
    <x v="3"/>
    <s v="Other"/>
    <x v="5"/>
    <n v="0"/>
  </r>
  <r>
    <s v="CUST-04152"/>
    <x v="1"/>
    <n v="0"/>
    <s v="No"/>
    <s v="No"/>
    <s v="Delhi"/>
    <x v="55"/>
    <s v="Yes"/>
    <x v="0"/>
    <s v="No"/>
    <x v="2"/>
    <x v="0"/>
    <s v="No"/>
    <s v="Bank transfer"/>
    <n v="78.819999999999993"/>
    <n v="3638.65"/>
    <x v="2"/>
    <x v="0"/>
    <x v="3"/>
    <s v="Other"/>
    <x v="5"/>
    <n v="0"/>
  </r>
  <r>
    <s v="CUST-00116"/>
    <x v="1"/>
    <n v="0"/>
    <s v="No"/>
    <s v="No"/>
    <s v="Lucknow"/>
    <x v="24"/>
    <s v="No"/>
    <x v="2"/>
    <s v="No"/>
    <x v="0"/>
    <x v="0"/>
    <s v="Yes"/>
    <s v="UPI"/>
    <n v="52.98"/>
    <n v="1690.82"/>
    <x v="4"/>
    <x v="0"/>
    <x v="2"/>
    <s v="Other"/>
    <x v="2"/>
    <n v="0"/>
  </r>
  <r>
    <s v="CUST-03306"/>
    <x v="1"/>
    <n v="0"/>
    <s v="No"/>
    <s v="No"/>
    <s v="Mumbai"/>
    <x v="35"/>
    <s v="Yes"/>
    <x v="2"/>
    <s v="Yes"/>
    <x v="0"/>
    <x v="0"/>
    <s v="No"/>
    <s v="Bank transfer"/>
    <n v="66.400000000000006"/>
    <n v="1844.53"/>
    <x v="0"/>
    <x v="0"/>
    <x v="2"/>
    <s v="Other"/>
    <x v="2"/>
    <n v="0"/>
  </r>
  <r>
    <s v="CUST-02888"/>
    <x v="0"/>
    <n v="0"/>
    <s v="Yes"/>
    <s v="Yes"/>
    <s v="Lucknow"/>
    <x v="14"/>
    <s v="Yes"/>
    <x v="2"/>
    <s v="No"/>
    <x v="0"/>
    <x v="2"/>
    <s v="Yes"/>
    <s v="Credit card"/>
    <n v="63.52"/>
    <n v="1628.17"/>
    <x v="4"/>
    <x v="0"/>
    <x v="2"/>
    <s v="Other"/>
    <x v="2"/>
    <n v="0"/>
  </r>
  <r>
    <s v="CUST-04435"/>
    <x v="1"/>
    <n v="1"/>
    <s v="No"/>
    <s v="No"/>
    <s v="Pune"/>
    <x v="28"/>
    <s v="Yes"/>
    <x v="2"/>
    <s v="No"/>
    <x v="2"/>
    <x v="1"/>
    <s v="Yes"/>
    <s v="Cheque"/>
    <n v="66.63"/>
    <n v="1165.1099999999999"/>
    <x v="1"/>
    <x v="1"/>
    <x v="2"/>
    <s v="Other"/>
    <x v="4"/>
    <n v="1"/>
  </r>
  <r>
    <s v="CUST-04086"/>
    <x v="0"/>
    <n v="0"/>
    <s v="No"/>
    <s v="Yes"/>
    <s v="Hyderabad"/>
    <x v="42"/>
    <s v="Yes"/>
    <x v="1"/>
    <s v="No internet service"/>
    <x v="1"/>
    <x v="2"/>
    <s v="Yes"/>
    <s v="UPI"/>
    <n v="25.78"/>
    <n v="877.06"/>
    <x v="4"/>
    <x v="0"/>
    <x v="1"/>
    <s v="Other"/>
    <x v="2"/>
    <n v="0"/>
  </r>
  <r>
    <s v="CUST-02774"/>
    <x v="0"/>
    <n v="0"/>
    <s v="Yes"/>
    <s v="No"/>
    <s v="Chennai"/>
    <x v="20"/>
    <s v="Yes"/>
    <x v="2"/>
    <s v="Yes"/>
    <x v="0"/>
    <x v="2"/>
    <s v="No"/>
    <s v="Cheque"/>
    <n v="64.099999999999994"/>
    <n v="499.08"/>
    <x v="3"/>
    <x v="0"/>
    <x v="2"/>
    <s v="Other"/>
    <x v="1"/>
    <n v="0"/>
  </r>
  <r>
    <s v="CUST-02216"/>
    <x v="1"/>
    <n v="0"/>
    <s v="Yes"/>
    <s v="No"/>
    <s v="Bengaluru"/>
    <x v="57"/>
    <s v="Yes"/>
    <x v="2"/>
    <s v="No"/>
    <x v="0"/>
    <x v="1"/>
    <s v="Yes"/>
    <s v="UPI"/>
    <n v="56.38"/>
    <n v="0"/>
    <x v="1"/>
    <x v="1"/>
    <x v="2"/>
    <s v="Other"/>
    <x v="1"/>
    <n v="1"/>
  </r>
  <r>
    <s v="CUST-00018"/>
    <x v="1"/>
    <n v="0"/>
    <s v="No"/>
    <s v="No"/>
    <s v="Pune"/>
    <x v="45"/>
    <s v="Yes"/>
    <x v="1"/>
    <s v="No internet service"/>
    <x v="1"/>
    <x v="0"/>
    <s v="Yes"/>
    <s v="Bank transfer"/>
    <n v="27.13"/>
    <n v="1199.6099999999999"/>
    <x v="2"/>
    <x v="0"/>
    <x v="1"/>
    <s v="Other"/>
    <x v="5"/>
    <n v="0"/>
  </r>
  <r>
    <s v="CUST-04827"/>
    <x v="0"/>
    <n v="0"/>
    <s v="No"/>
    <s v="No"/>
    <s v="Mumbai"/>
    <x v="7"/>
    <s v="Yes"/>
    <x v="0"/>
    <s v="No"/>
    <x v="0"/>
    <x v="2"/>
    <s v="Yes"/>
    <s v="Bank transfer"/>
    <n v="89.1"/>
    <n v="1008.16"/>
    <x v="0"/>
    <x v="0"/>
    <x v="3"/>
    <s v="High-risk"/>
    <x v="1"/>
    <n v="0"/>
  </r>
  <r>
    <s v="CUST-02997"/>
    <x v="0"/>
    <n v="0"/>
    <s v="Yes"/>
    <s v="Yes"/>
    <s v="Mumbai"/>
    <x v="66"/>
    <s v="Yes"/>
    <x v="2"/>
    <s v="No"/>
    <x v="2"/>
    <x v="2"/>
    <s v="Yes"/>
    <s v="Cheque"/>
    <n v="51.13"/>
    <n v="818.56"/>
    <x v="1"/>
    <x v="0"/>
    <x v="2"/>
    <s v="Other"/>
    <x v="4"/>
    <n v="0"/>
  </r>
  <r>
    <s v="CUST-03814"/>
    <x v="0"/>
    <n v="0"/>
    <s v="No"/>
    <s v="No"/>
    <s v="Mumbai"/>
    <x v="27"/>
    <s v="No"/>
    <x v="0"/>
    <s v="No"/>
    <x v="2"/>
    <x v="2"/>
    <s v="No"/>
    <s v="UPI"/>
    <n v="71.45"/>
    <n v="2470.87"/>
    <x v="0"/>
    <x v="0"/>
    <x v="3"/>
    <s v="Other"/>
    <x v="2"/>
    <n v="0"/>
  </r>
  <r>
    <s v="CUST-01387"/>
    <x v="1"/>
    <n v="0"/>
    <s v="No"/>
    <s v="No"/>
    <s v="Ahmedabad"/>
    <x v="15"/>
    <s v="Yes"/>
    <x v="1"/>
    <s v="No internet service"/>
    <x v="1"/>
    <x v="2"/>
    <s v="No"/>
    <s v="Cheque"/>
    <n v="32.76"/>
    <n v="786.2"/>
    <x v="1"/>
    <x v="0"/>
    <x v="4"/>
    <s v="Other"/>
    <x v="2"/>
    <n v="0"/>
  </r>
  <r>
    <s v="CUST-00819"/>
    <x v="1"/>
    <n v="1"/>
    <s v="No"/>
    <s v="No"/>
    <s v="Pune"/>
    <x v="17"/>
    <s v="Yes"/>
    <x v="0"/>
    <s v="No"/>
    <x v="2"/>
    <x v="2"/>
    <s v="No"/>
    <s v="Cheque"/>
    <n v="86.39"/>
    <n v="2531.0100000000002"/>
    <x v="2"/>
    <x v="0"/>
    <x v="3"/>
    <s v="Other"/>
    <x v="2"/>
    <n v="0"/>
  </r>
  <r>
    <s v="CUST-01872"/>
    <x v="0"/>
    <n v="0"/>
    <s v="No"/>
    <s v="No"/>
    <s v="Lucknow"/>
    <x v="39"/>
    <s v="Yes"/>
    <x v="1"/>
    <s v="No internet service"/>
    <x v="1"/>
    <x v="1"/>
    <s v="Yes"/>
    <s v="Cheque"/>
    <n v="41.19"/>
    <n v="526.41999999999996"/>
    <x v="2"/>
    <x v="0"/>
    <x v="4"/>
    <s v="Other"/>
    <x v="4"/>
    <n v="0"/>
  </r>
  <r>
    <s v="CUST-03336"/>
    <x v="0"/>
    <n v="0"/>
    <s v="No"/>
    <s v="No"/>
    <s v="Kolkata"/>
    <x v="4"/>
    <s v="Yes"/>
    <x v="0"/>
    <s v="Yes"/>
    <x v="2"/>
    <x v="1"/>
    <s v="No"/>
    <s v="UPI"/>
    <n v="97.1"/>
    <n v="6951.19"/>
    <x v="1"/>
    <x v="0"/>
    <x v="0"/>
    <s v="Other"/>
    <x v="0"/>
    <n v="0"/>
  </r>
  <r>
    <s v="CUST-01548"/>
    <x v="0"/>
    <n v="0"/>
    <s v="No"/>
    <s v="No"/>
    <s v="Kolkata"/>
    <x v="44"/>
    <s v="Yes"/>
    <x v="0"/>
    <s v="Yes"/>
    <x v="2"/>
    <x v="0"/>
    <s v="No"/>
    <s v="Bank transfer"/>
    <n v="91.76"/>
    <n v="3014.18"/>
    <x v="0"/>
    <x v="0"/>
    <x v="0"/>
    <s v="Other"/>
    <x v="2"/>
    <n v="0"/>
  </r>
  <r>
    <s v="CUST-00199"/>
    <x v="1"/>
    <n v="0"/>
    <s v="Yes"/>
    <s v="No"/>
    <s v="Jaipur"/>
    <x v="58"/>
    <s v="No"/>
    <x v="0"/>
    <s v="No"/>
    <x v="2"/>
    <x v="1"/>
    <s v="Yes"/>
    <s v="UPI"/>
    <n v="75.44"/>
    <n v="3161.14"/>
    <x v="1"/>
    <x v="0"/>
    <x v="3"/>
    <s v="Other"/>
    <x v="5"/>
    <n v="0"/>
  </r>
  <r>
    <s v="CUST-04315"/>
    <x v="0"/>
    <n v="0"/>
    <s v="Yes"/>
    <s v="Yes"/>
    <s v="Delhi"/>
    <x v="30"/>
    <s v="Yes"/>
    <x v="0"/>
    <s v="No"/>
    <x v="2"/>
    <x v="2"/>
    <s v="No"/>
    <s v="UPI"/>
    <n v="89.97"/>
    <n v="1859.33"/>
    <x v="1"/>
    <x v="1"/>
    <x v="3"/>
    <s v="Other"/>
    <x v="4"/>
    <n v="1"/>
  </r>
  <r>
    <s v="CUST-00025"/>
    <x v="1"/>
    <n v="0"/>
    <s v="No"/>
    <s v="No"/>
    <s v="Kolkata"/>
    <x v="20"/>
    <s v="Yes"/>
    <x v="0"/>
    <s v="No"/>
    <x v="2"/>
    <x v="2"/>
    <s v="No"/>
    <s v="Bank transfer"/>
    <n v="93.93"/>
    <n v="767.86"/>
    <x v="2"/>
    <x v="1"/>
    <x v="0"/>
    <s v="High-risk"/>
    <x v="1"/>
    <n v="1"/>
  </r>
  <r>
    <s v="CUST-02203"/>
    <x v="1"/>
    <n v="0"/>
    <s v="No"/>
    <s v="No"/>
    <s v="Chennai"/>
    <x v="51"/>
    <s v="Yes"/>
    <x v="2"/>
    <s v="No"/>
    <x v="0"/>
    <x v="1"/>
    <s v="Yes"/>
    <s v="Credit card"/>
    <n v="54.18"/>
    <n v="2009.19"/>
    <x v="4"/>
    <x v="0"/>
    <x v="2"/>
    <s v="Other"/>
    <x v="5"/>
    <n v="0"/>
  </r>
  <r>
    <s v="CUST-04219"/>
    <x v="0"/>
    <n v="1"/>
    <s v="Yes"/>
    <s v="Yes"/>
    <s v="Delhi"/>
    <x v="26"/>
    <s v="Yes"/>
    <x v="1"/>
    <s v="No internet service"/>
    <x v="1"/>
    <x v="0"/>
    <s v="No"/>
    <s v="Credit card"/>
    <n v="20.28"/>
    <n v="518.22"/>
    <x v="4"/>
    <x v="0"/>
    <x v="1"/>
    <s v="Other"/>
    <x v="2"/>
    <n v="0"/>
  </r>
  <r>
    <s v="CUST-01104"/>
    <x v="0"/>
    <n v="0"/>
    <s v="No"/>
    <s v="No"/>
    <s v="Jaipur"/>
    <x v="13"/>
    <s v="Yes"/>
    <x v="2"/>
    <s v="No"/>
    <x v="2"/>
    <x v="0"/>
    <s v="Yes"/>
    <s v="Bank transfer"/>
    <n v="56.96"/>
    <n v="1122.48"/>
    <x v="7"/>
    <x v="0"/>
    <x v="2"/>
    <s v="Other"/>
    <x v="4"/>
    <n v="0"/>
  </r>
  <r>
    <s v="CUST-03953"/>
    <x v="0"/>
    <n v="0"/>
    <s v="Yes"/>
    <s v="No"/>
    <s v="Delhi"/>
    <x v="47"/>
    <s v="Yes"/>
    <x v="2"/>
    <s v="Yes"/>
    <x v="0"/>
    <x v="2"/>
    <s v="No"/>
    <s v="Bank transfer"/>
    <n v="62.24"/>
    <n v="921.06"/>
    <x v="1"/>
    <x v="0"/>
    <x v="2"/>
    <s v="Other"/>
    <x v="4"/>
    <n v="0"/>
  </r>
  <r>
    <s v="CUST-02013"/>
    <x v="1"/>
    <n v="0"/>
    <s v="Yes"/>
    <s v="Yes"/>
    <s v="Hyderabad"/>
    <x v="20"/>
    <s v="Yes"/>
    <x v="2"/>
    <s v="No"/>
    <x v="2"/>
    <x v="2"/>
    <s v="Yes"/>
    <s v="UPI"/>
    <n v="53.88"/>
    <n v="441.04"/>
    <x v="1"/>
    <x v="0"/>
    <x v="2"/>
    <s v="Other"/>
    <x v="1"/>
    <n v="0"/>
  </r>
  <r>
    <s v="CUST-02903"/>
    <x v="0"/>
    <n v="0"/>
    <s v="Yes"/>
    <s v="Yes"/>
    <s v="Shimla"/>
    <x v="13"/>
    <s v="Yes"/>
    <x v="2"/>
    <s v="No"/>
    <x v="2"/>
    <x v="1"/>
    <s v="No"/>
    <s v="UPI"/>
    <n v="52.89"/>
    <n v="1080.67"/>
    <x v="3"/>
    <x v="1"/>
    <x v="2"/>
    <s v="Other"/>
    <x v="4"/>
    <n v="1"/>
  </r>
  <r>
    <s v="CUST-00959"/>
    <x v="1"/>
    <n v="0"/>
    <s v="Yes"/>
    <s v="No"/>
    <s v="Kolkata"/>
    <x v="46"/>
    <s v="Yes"/>
    <x v="2"/>
    <s v="No"/>
    <x v="0"/>
    <x v="0"/>
    <s v="Yes"/>
    <s v="Cheque"/>
    <n v="57.07"/>
    <n v="3757.72"/>
    <x v="4"/>
    <x v="0"/>
    <x v="2"/>
    <s v="Other"/>
    <x v="0"/>
    <n v="0"/>
  </r>
  <r>
    <s v="CUST-04321"/>
    <x v="1"/>
    <n v="0"/>
    <s v="No"/>
    <s v="No"/>
    <s v="Lucknow"/>
    <x v="26"/>
    <s v="Yes"/>
    <x v="2"/>
    <s v="No"/>
    <x v="2"/>
    <x v="1"/>
    <s v="No"/>
    <s v="Credit card"/>
    <n v="61.3"/>
    <n v="1623.96"/>
    <x v="0"/>
    <x v="0"/>
    <x v="2"/>
    <s v="Other"/>
    <x v="2"/>
    <n v="0"/>
  </r>
  <r>
    <s v="CUST-00280"/>
    <x v="1"/>
    <n v="0"/>
    <s v="No"/>
    <s v="Yes"/>
    <s v="Jaipur"/>
    <x v="30"/>
    <s v="Yes"/>
    <x v="0"/>
    <s v="No"/>
    <x v="2"/>
    <x v="1"/>
    <s v="Yes"/>
    <s v="Cheque"/>
    <n v="91.2"/>
    <n v="1924.87"/>
    <x v="1"/>
    <x v="1"/>
    <x v="0"/>
    <s v="Other"/>
    <x v="4"/>
    <n v="1"/>
  </r>
  <r>
    <s v="CUST-01241"/>
    <x v="0"/>
    <n v="0"/>
    <s v="Yes"/>
    <s v="No"/>
    <s v="Chennai"/>
    <x v="68"/>
    <s v="Yes"/>
    <x v="0"/>
    <s v="Yes"/>
    <x v="2"/>
    <x v="2"/>
    <s v="No"/>
    <s v="Bank transfer"/>
    <n v="90.35"/>
    <n v="5046.82"/>
    <x v="4"/>
    <x v="1"/>
    <x v="0"/>
    <s v="Other"/>
    <x v="3"/>
    <n v="1"/>
  </r>
  <r>
    <s v="CUST-01282"/>
    <x v="0"/>
    <n v="0"/>
    <s v="No"/>
    <s v="No"/>
    <s v="Chennai"/>
    <x v="18"/>
    <s v="Yes"/>
    <x v="1"/>
    <s v="No internet service"/>
    <x v="1"/>
    <x v="2"/>
    <s v="No"/>
    <s v="Cheque"/>
    <n v="26.99"/>
    <n v="469.97"/>
    <x v="0"/>
    <x v="0"/>
    <x v="1"/>
    <s v="Other"/>
    <x v="4"/>
    <n v="0"/>
  </r>
  <r>
    <s v="CUST-03150"/>
    <x v="0"/>
    <n v="0"/>
    <s v="Yes"/>
    <s v="No"/>
    <s v="Mumbai"/>
    <x v="65"/>
    <s v="Yes"/>
    <x v="0"/>
    <s v="No"/>
    <x v="2"/>
    <x v="0"/>
    <s v="No"/>
    <s v="UPI"/>
    <n v="85.82"/>
    <n v="5048.2"/>
    <x v="3"/>
    <x v="0"/>
    <x v="3"/>
    <s v="Other"/>
    <x v="3"/>
    <n v="0"/>
  </r>
  <r>
    <s v="CUST-01505"/>
    <x v="0"/>
    <n v="0"/>
    <s v="No"/>
    <s v="No"/>
    <s v="Shimla"/>
    <x v="8"/>
    <s v="Yes"/>
    <x v="2"/>
    <s v="Yes"/>
    <x v="2"/>
    <x v="0"/>
    <s v="No"/>
    <s v="Cheque"/>
    <n v="55.13"/>
    <n v="2072.79"/>
    <x v="4"/>
    <x v="0"/>
    <x v="2"/>
    <s v="Other"/>
    <x v="5"/>
    <n v="0"/>
  </r>
  <r>
    <s v="CUST-00214"/>
    <x v="1"/>
    <n v="0"/>
    <s v="Yes"/>
    <s v="No"/>
    <s v="Chennai"/>
    <x v="8"/>
    <s v="Yes"/>
    <x v="0"/>
    <s v="No"/>
    <x v="2"/>
    <x v="1"/>
    <s v="Yes"/>
    <s v="UPI"/>
    <n v="83.74"/>
    <n v="3236.19"/>
    <x v="0"/>
    <x v="0"/>
    <x v="3"/>
    <s v="Other"/>
    <x v="5"/>
    <n v="0"/>
  </r>
  <r>
    <s v="CUST-01204"/>
    <x v="0"/>
    <n v="1"/>
    <s v="No"/>
    <s v="No"/>
    <s v="Bengaluru"/>
    <x v="13"/>
    <s v="Yes"/>
    <x v="0"/>
    <s v="No"/>
    <x v="0"/>
    <x v="2"/>
    <s v="No"/>
    <s v="Cheque"/>
    <n v="91.34"/>
    <n v="1777.92"/>
    <x v="4"/>
    <x v="1"/>
    <x v="0"/>
    <s v="Other"/>
    <x v="4"/>
    <n v="1"/>
  </r>
  <r>
    <s v="CUST-04019"/>
    <x v="1"/>
    <n v="1"/>
    <s v="Yes"/>
    <s v="Yes"/>
    <s v="Delhi"/>
    <x v="15"/>
    <s v="Yes"/>
    <x v="0"/>
    <s v="Yes"/>
    <x v="2"/>
    <x v="2"/>
    <s v="Yes"/>
    <s v="UPI"/>
    <n v="91.75"/>
    <n v="2137.6799999999998"/>
    <x v="1"/>
    <x v="0"/>
    <x v="0"/>
    <s v="Other"/>
    <x v="2"/>
    <n v="0"/>
  </r>
  <r>
    <s v="CUST-03915"/>
    <x v="0"/>
    <n v="0"/>
    <s v="No"/>
    <s v="No"/>
    <s v="Hyderabad"/>
    <x v="19"/>
    <s v="Yes"/>
    <x v="2"/>
    <s v="No"/>
    <x v="2"/>
    <x v="2"/>
    <s v="Yes"/>
    <s v="UPI"/>
    <n v="54.08"/>
    <n v="772.04"/>
    <x v="1"/>
    <x v="0"/>
    <x v="2"/>
    <s v="Other"/>
    <x v="4"/>
    <n v="0"/>
  </r>
  <r>
    <s v="CUST-01293"/>
    <x v="1"/>
    <n v="0"/>
    <s v="No"/>
    <s v="No"/>
    <s v="Ahmedabad"/>
    <x v="39"/>
    <s v="Yes"/>
    <x v="0"/>
    <s v="Yes"/>
    <x v="0"/>
    <x v="2"/>
    <s v="Yes"/>
    <s v="Credit card"/>
    <n v="101.19"/>
    <n v="1294.19"/>
    <x v="4"/>
    <x v="1"/>
    <x v="0"/>
    <s v="Other"/>
    <x v="4"/>
    <n v="1"/>
  </r>
  <r>
    <s v="CUST-02107"/>
    <x v="0"/>
    <n v="0"/>
    <s v="Yes"/>
    <s v="No"/>
    <s v="Bengaluru"/>
    <x v="46"/>
    <s v="Yes"/>
    <x v="2"/>
    <s v="Yes"/>
    <x v="0"/>
    <x v="1"/>
    <s v="Yes"/>
    <s v="UPI"/>
    <n v="70.680000000000007"/>
    <n v="4618.1899999999996"/>
    <x v="0"/>
    <x v="0"/>
    <x v="3"/>
    <s v="Other"/>
    <x v="0"/>
    <n v="0"/>
  </r>
  <r>
    <s v="CUST-04657"/>
    <x v="1"/>
    <n v="1"/>
    <s v="No"/>
    <s v="No"/>
    <s v="Jaipur"/>
    <x v="5"/>
    <s v="Yes"/>
    <x v="1"/>
    <s v="No internet service"/>
    <x v="1"/>
    <x v="2"/>
    <s v="No"/>
    <s v="Cheque"/>
    <n v="30.17"/>
    <n v="571.16"/>
    <x v="1"/>
    <x v="1"/>
    <x v="4"/>
    <s v="Other"/>
    <x v="4"/>
    <n v="1"/>
  </r>
  <r>
    <s v="CUST-02210"/>
    <x v="0"/>
    <n v="1"/>
    <s v="No"/>
    <s v="No"/>
    <s v="Jaipur"/>
    <x v="17"/>
    <s v="Yes"/>
    <x v="0"/>
    <s v="Yes"/>
    <x v="0"/>
    <x v="0"/>
    <s v="No"/>
    <s v="Cheque"/>
    <n v="96.68"/>
    <n v="2856.71"/>
    <x v="7"/>
    <x v="0"/>
    <x v="0"/>
    <s v="Other"/>
    <x v="2"/>
    <n v="0"/>
  </r>
  <r>
    <s v="CUST-03302"/>
    <x v="1"/>
    <n v="0"/>
    <s v="Yes"/>
    <s v="Yes"/>
    <s v="Kolkata"/>
    <x v="51"/>
    <s v="Yes"/>
    <x v="0"/>
    <s v="Yes"/>
    <x v="2"/>
    <x v="2"/>
    <s v="Yes"/>
    <s v="Credit card"/>
    <n v="83.76"/>
    <n v="3188.46"/>
    <x v="0"/>
    <x v="1"/>
    <x v="3"/>
    <s v="Other"/>
    <x v="5"/>
    <n v="1"/>
  </r>
  <r>
    <s v="CUST-02287"/>
    <x v="0"/>
    <n v="0"/>
    <s v="No"/>
    <s v="No"/>
    <s v="Lucknow"/>
    <x v="42"/>
    <s v="Yes"/>
    <x v="0"/>
    <s v="No"/>
    <x v="2"/>
    <x v="1"/>
    <s v="Yes"/>
    <s v="UPI"/>
    <n v="87.39"/>
    <n v="2891"/>
    <x v="3"/>
    <x v="0"/>
    <x v="3"/>
    <s v="Other"/>
    <x v="2"/>
    <n v="0"/>
  </r>
  <r>
    <s v="CUST-02297"/>
    <x v="0"/>
    <n v="0"/>
    <s v="Yes"/>
    <s v="No"/>
    <s v="Chennai"/>
    <x v="61"/>
    <s v="Yes"/>
    <x v="0"/>
    <s v="Yes"/>
    <x v="0"/>
    <x v="0"/>
    <s v="Yes"/>
    <s v="Cheque"/>
    <n v="87.71"/>
    <n v="5874.42"/>
    <x v="1"/>
    <x v="0"/>
    <x v="3"/>
    <s v="Other"/>
    <x v="0"/>
    <n v="0"/>
  </r>
  <r>
    <s v="CUST-03405"/>
    <x v="1"/>
    <n v="0"/>
    <s v="No"/>
    <s v="Yes"/>
    <s v="Chennai"/>
    <x v="5"/>
    <s v="Yes"/>
    <x v="2"/>
    <s v="Yes"/>
    <x v="2"/>
    <x v="2"/>
    <s v="Yes"/>
    <s v="Cheque"/>
    <n v="58.97"/>
    <n v="1125.1500000000001"/>
    <x v="2"/>
    <x v="0"/>
    <x v="2"/>
    <s v="Other"/>
    <x v="4"/>
    <n v="0"/>
  </r>
  <r>
    <s v="CUST-01362"/>
    <x v="0"/>
    <n v="0"/>
    <s v="Yes"/>
    <s v="Yes"/>
    <s v="Delhi"/>
    <x v="69"/>
    <s v="Yes"/>
    <x v="0"/>
    <s v="No"/>
    <x v="0"/>
    <x v="0"/>
    <s v="Yes"/>
    <s v="UPI"/>
    <n v="86.8"/>
    <n v="4077.53"/>
    <x v="0"/>
    <x v="0"/>
    <x v="3"/>
    <s v="Other"/>
    <x v="3"/>
    <n v="0"/>
  </r>
  <r>
    <s v="CUST-04895"/>
    <x v="0"/>
    <n v="0"/>
    <s v="Yes"/>
    <s v="Yes"/>
    <s v="Hyderabad"/>
    <x v="39"/>
    <s v="Yes"/>
    <x v="2"/>
    <s v="No"/>
    <x v="2"/>
    <x v="2"/>
    <s v="Yes"/>
    <s v="Cheque"/>
    <n v="53.23"/>
    <n v="703.2"/>
    <x v="1"/>
    <x v="0"/>
    <x v="2"/>
    <s v="Other"/>
    <x v="4"/>
    <n v="0"/>
  </r>
  <r>
    <s v="CUST-01778"/>
    <x v="0"/>
    <n v="0"/>
    <s v="No"/>
    <s v="No"/>
    <s v="Bengaluru"/>
    <x v="42"/>
    <s v="Yes"/>
    <x v="0"/>
    <s v="No"/>
    <x v="2"/>
    <x v="1"/>
    <s v="No"/>
    <s v="Credit card"/>
    <n v="77.430000000000007"/>
    <n v="2668.02"/>
    <x v="0"/>
    <x v="0"/>
    <x v="3"/>
    <s v="Other"/>
    <x v="2"/>
    <n v="0"/>
  </r>
  <r>
    <s v="CUST-04911"/>
    <x v="0"/>
    <n v="0"/>
    <s v="Yes"/>
    <s v="Yes"/>
    <s v="Mumbai"/>
    <x v="20"/>
    <s v="Yes"/>
    <x v="0"/>
    <s v="Yes"/>
    <x v="0"/>
    <x v="2"/>
    <s v="Yes"/>
    <s v="Credit card"/>
    <n v="83.81"/>
    <n v="673.96"/>
    <x v="4"/>
    <x v="1"/>
    <x v="3"/>
    <s v="High-risk"/>
    <x v="1"/>
    <n v="1"/>
  </r>
  <r>
    <s v="CUST-03536"/>
    <x v="1"/>
    <n v="0"/>
    <s v="Yes"/>
    <s v="Yes"/>
    <s v="Chandigarh"/>
    <x v="15"/>
    <s v="Yes"/>
    <x v="2"/>
    <s v="No"/>
    <x v="2"/>
    <x v="2"/>
    <s v="No"/>
    <s v="UPI"/>
    <n v="61.03"/>
    <n v="1497.84"/>
    <x v="3"/>
    <x v="0"/>
    <x v="2"/>
    <s v="Other"/>
    <x v="2"/>
    <n v="0"/>
  </r>
  <r>
    <s v="CUST-02935"/>
    <x v="1"/>
    <n v="0"/>
    <s v="No"/>
    <s v="No"/>
    <s v="Jaipur"/>
    <x v="23"/>
    <s v="Yes"/>
    <x v="2"/>
    <s v="Yes"/>
    <x v="2"/>
    <x v="2"/>
    <s v="Yes"/>
    <s v="Bank transfer"/>
    <n v="58.62"/>
    <n v="116.07"/>
    <x v="1"/>
    <x v="1"/>
    <x v="2"/>
    <s v="Other"/>
    <x v="1"/>
    <n v="1"/>
  </r>
  <r>
    <s v="CUST-01074"/>
    <x v="0"/>
    <n v="0"/>
    <s v="No"/>
    <s v="No"/>
    <s v="Chennai"/>
    <x v="4"/>
    <s v="Yes"/>
    <x v="1"/>
    <s v="No internet service"/>
    <x v="1"/>
    <x v="0"/>
    <s v="No"/>
    <s v="Bank transfer"/>
    <n v="23.71"/>
    <n v="1690.58"/>
    <x v="3"/>
    <x v="0"/>
    <x v="1"/>
    <s v="Other"/>
    <x v="0"/>
    <n v="0"/>
  </r>
  <r>
    <s v="CUST-03156"/>
    <x v="0"/>
    <n v="0"/>
    <s v="No"/>
    <s v="No"/>
    <s v="Ahmedabad"/>
    <x v="30"/>
    <s v="Yes"/>
    <x v="0"/>
    <s v="Yes"/>
    <x v="0"/>
    <x v="1"/>
    <s v="No"/>
    <s v="Credit card"/>
    <n v="90.66"/>
    <n v="1937.92"/>
    <x v="4"/>
    <x v="0"/>
    <x v="0"/>
    <s v="Other"/>
    <x v="4"/>
    <n v="0"/>
  </r>
  <r>
    <s v="CUST-01960"/>
    <x v="0"/>
    <n v="0"/>
    <s v="Yes"/>
    <s v="Yes"/>
    <s v="Jaipur"/>
    <x v="57"/>
    <s v="Yes"/>
    <x v="2"/>
    <s v="No"/>
    <x v="2"/>
    <x v="1"/>
    <s v="Yes"/>
    <s v="Bank transfer"/>
    <n v="58.12"/>
    <n v="0"/>
    <x v="4"/>
    <x v="0"/>
    <x v="2"/>
    <s v="Other"/>
    <x v="1"/>
    <n v="0"/>
  </r>
  <r>
    <s v="CUST-04831"/>
    <x v="0"/>
    <n v="1"/>
    <s v="Yes"/>
    <s v="No"/>
    <s v="Pune"/>
    <x v="25"/>
    <s v="Yes"/>
    <x v="0"/>
    <s v="No"/>
    <x v="2"/>
    <x v="2"/>
    <s v="Yes"/>
    <s v="Bank transfer"/>
    <n v="80.239999999999995"/>
    <n v="1830.11"/>
    <x v="3"/>
    <x v="1"/>
    <x v="3"/>
    <s v="Other"/>
    <x v="4"/>
    <n v="1"/>
  </r>
  <r>
    <s v="CUST-01994"/>
    <x v="1"/>
    <n v="0"/>
    <s v="No"/>
    <s v="Yes"/>
    <s v="Mumbai"/>
    <x v="59"/>
    <s v="Yes"/>
    <x v="1"/>
    <s v="No internet service"/>
    <x v="1"/>
    <x v="0"/>
    <s v="Yes"/>
    <s v="Bank transfer"/>
    <n v="31.41"/>
    <n v="1653.39"/>
    <x v="4"/>
    <x v="0"/>
    <x v="4"/>
    <s v="Other"/>
    <x v="3"/>
    <n v="0"/>
  </r>
  <r>
    <s v="CUST-03699"/>
    <x v="0"/>
    <n v="0"/>
    <s v="No"/>
    <s v="No"/>
    <s v="Hyderabad"/>
    <x v="4"/>
    <s v="Yes"/>
    <x v="0"/>
    <s v="Yes"/>
    <x v="2"/>
    <x v="0"/>
    <s v="Yes"/>
    <s v="Bank transfer"/>
    <n v="105.67"/>
    <n v="7402.81"/>
    <x v="7"/>
    <x v="0"/>
    <x v="0"/>
    <s v="Other"/>
    <x v="0"/>
    <n v="0"/>
  </r>
  <r>
    <s v="CUST-00968"/>
    <x v="1"/>
    <n v="0"/>
    <s v="Yes"/>
    <s v="Yes"/>
    <s v="Jaipur"/>
    <x v="43"/>
    <s v="Yes"/>
    <x v="1"/>
    <s v="No internet service"/>
    <x v="1"/>
    <x v="1"/>
    <s v="No"/>
    <s v="Bank transfer"/>
    <n v="27.25"/>
    <n v="1186.0899999999999"/>
    <x v="4"/>
    <x v="0"/>
    <x v="1"/>
    <s v="Other"/>
    <x v="5"/>
    <n v="0"/>
  </r>
  <r>
    <s v="CUST-00780"/>
    <x v="0"/>
    <n v="0"/>
    <s v="Yes"/>
    <s v="Yes"/>
    <s v="Chandigarh"/>
    <x v="51"/>
    <s v="Yes"/>
    <x v="0"/>
    <s v="No"/>
    <x v="0"/>
    <x v="2"/>
    <s v="No"/>
    <s v="Cheque"/>
    <n v="88.87"/>
    <n v="3228.2"/>
    <x v="7"/>
    <x v="1"/>
    <x v="3"/>
    <s v="Other"/>
    <x v="5"/>
    <n v="1"/>
  </r>
  <r>
    <s v="CUST-00961"/>
    <x v="0"/>
    <n v="0"/>
    <s v="Yes"/>
    <s v="No"/>
    <s v="Hyderabad"/>
    <x v="20"/>
    <s v="Yes"/>
    <x v="1"/>
    <s v="No internet service"/>
    <x v="1"/>
    <x v="2"/>
    <s v="No"/>
    <s v="UPI"/>
    <n v="24.85"/>
    <n v="201.32"/>
    <x v="4"/>
    <x v="0"/>
    <x v="1"/>
    <s v="Other"/>
    <x v="1"/>
    <n v="0"/>
  </r>
  <r>
    <s v="CUST-03520"/>
    <x v="1"/>
    <n v="0"/>
    <s v="Yes"/>
    <s v="Yes"/>
    <s v="Ahmedabad"/>
    <x v="39"/>
    <s v="Yes"/>
    <x v="0"/>
    <s v="Yes"/>
    <x v="2"/>
    <x v="2"/>
    <s v="Yes"/>
    <s v="Cheque"/>
    <n v="90.59"/>
    <n v="1167.01"/>
    <x v="1"/>
    <x v="0"/>
    <x v="0"/>
    <s v="Other"/>
    <x v="4"/>
    <n v="0"/>
  </r>
  <r>
    <s v="CUST-03346"/>
    <x v="0"/>
    <n v="1"/>
    <s v="Yes"/>
    <s v="No"/>
    <s v="Mumbai"/>
    <x v="14"/>
    <s v="Yes"/>
    <x v="2"/>
    <s v="Yes"/>
    <x v="2"/>
    <x v="1"/>
    <s v="No"/>
    <s v="Cheque"/>
    <n v="68.38"/>
    <n v="1703.77"/>
    <x v="0"/>
    <x v="0"/>
    <x v="2"/>
    <s v="Other"/>
    <x v="2"/>
    <n v="0"/>
  </r>
  <r>
    <s v="CUST-02500"/>
    <x v="0"/>
    <n v="0"/>
    <s v="Yes"/>
    <s v="Yes"/>
    <s v="Pune"/>
    <x v="69"/>
    <s v="Yes"/>
    <x v="1"/>
    <s v="No internet service"/>
    <x v="1"/>
    <x v="1"/>
    <s v="Yes"/>
    <s v="UPI"/>
    <n v="27.08"/>
    <n v="1334.37"/>
    <x v="4"/>
    <x v="0"/>
    <x v="1"/>
    <s v="Other"/>
    <x v="3"/>
    <n v="0"/>
  </r>
  <r>
    <s v="CUST-02253"/>
    <x v="0"/>
    <n v="0"/>
    <s v="No"/>
    <s v="No"/>
    <s v="Chennai"/>
    <x v="28"/>
    <s v="Yes"/>
    <x v="0"/>
    <s v="Yes"/>
    <x v="0"/>
    <x v="2"/>
    <s v="Yes"/>
    <s v="Bank transfer"/>
    <n v="92.82"/>
    <n v="1653.31"/>
    <x v="3"/>
    <x v="1"/>
    <x v="0"/>
    <s v="Other"/>
    <x v="4"/>
    <n v="1"/>
  </r>
  <r>
    <s v="CUST-02034"/>
    <x v="0"/>
    <n v="0"/>
    <s v="No"/>
    <s v="Yes"/>
    <s v="Lucknow"/>
    <x v="19"/>
    <s v="Yes"/>
    <x v="1"/>
    <s v="No internet service"/>
    <x v="1"/>
    <x v="2"/>
    <s v="Yes"/>
    <s v="Bank transfer"/>
    <n v="32.31"/>
    <n v="452.32"/>
    <x v="4"/>
    <x v="0"/>
    <x v="4"/>
    <s v="Other"/>
    <x v="4"/>
    <n v="0"/>
  </r>
  <r>
    <s v="CUST-03661"/>
    <x v="1"/>
    <n v="0"/>
    <s v="No"/>
    <s v="Yes"/>
    <s v="Shimla"/>
    <x v="11"/>
    <s v="Yes"/>
    <x v="0"/>
    <s v="No"/>
    <x v="0"/>
    <x v="2"/>
    <s v="No"/>
    <s v="Credit card"/>
    <n v="93.06"/>
    <n v="2095.5300000000002"/>
    <x v="3"/>
    <x v="1"/>
    <x v="0"/>
    <s v="Other"/>
    <x v="4"/>
    <n v="1"/>
  </r>
  <r>
    <s v="CUST-00672"/>
    <x v="0"/>
    <n v="0"/>
    <s v="Yes"/>
    <s v="Yes"/>
    <s v="Ahmedabad"/>
    <x v="52"/>
    <s v="Yes"/>
    <x v="0"/>
    <s v="No"/>
    <x v="2"/>
    <x v="2"/>
    <s v="Yes"/>
    <s v="Credit card"/>
    <n v="78.13"/>
    <n v="306.93"/>
    <x v="3"/>
    <x v="1"/>
    <x v="3"/>
    <s v="High-risk"/>
    <x v="1"/>
    <n v="1"/>
  </r>
  <r>
    <s v="CUST-03815"/>
    <x v="1"/>
    <n v="0"/>
    <s v="No"/>
    <s v="No"/>
    <s v="Ahmedabad"/>
    <x v="28"/>
    <s v="Yes"/>
    <x v="0"/>
    <s v="No"/>
    <x v="0"/>
    <x v="1"/>
    <s v="Yes"/>
    <s v="Bank transfer"/>
    <n v="90.5"/>
    <n v="1608.87"/>
    <x v="1"/>
    <x v="0"/>
    <x v="0"/>
    <s v="Other"/>
    <x v="4"/>
    <n v="0"/>
  </r>
  <r>
    <s v="CUST-00870"/>
    <x v="0"/>
    <n v="1"/>
    <s v="No"/>
    <s v="No"/>
    <s v="Delhi"/>
    <x v="31"/>
    <s v="Yes"/>
    <x v="0"/>
    <s v="No"/>
    <x v="2"/>
    <x v="2"/>
    <s v="No"/>
    <s v="Bank transfer"/>
    <n v="92.44"/>
    <n v="561.26"/>
    <x v="2"/>
    <x v="1"/>
    <x v="0"/>
    <s v="High-risk"/>
    <x v="1"/>
    <n v="1"/>
  </r>
  <r>
    <s v="CUST-02495"/>
    <x v="1"/>
    <n v="0"/>
    <s v="No"/>
    <s v="No"/>
    <s v="Chandigarh"/>
    <x v="32"/>
    <s v="Yes"/>
    <x v="1"/>
    <s v="No internet service"/>
    <x v="1"/>
    <x v="0"/>
    <s v="No"/>
    <s v="UPI"/>
    <n v="33.36"/>
    <n v="1355.23"/>
    <x v="0"/>
    <x v="0"/>
    <x v="4"/>
    <s v="Other"/>
    <x v="5"/>
    <n v="0"/>
  </r>
  <r>
    <s v="CUST-03364"/>
    <x v="0"/>
    <n v="0"/>
    <s v="Yes"/>
    <s v="Yes"/>
    <s v="Kolkata"/>
    <x v="24"/>
    <s v="No"/>
    <x v="1"/>
    <s v="No internet service"/>
    <x v="1"/>
    <x v="1"/>
    <s v="No"/>
    <s v="UPI"/>
    <n v="18.62"/>
    <n v="562.44000000000005"/>
    <x v="1"/>
    <x v="0"/>
    <x v="1"/>
    <s v="Other"/>
    <x v="2"/>
    <n v="0"/>
  </r>
  <r>
    <s v="CUST-01283"/>
    <x v="0"/>
    <n v="0"/>
    <s v="No"/>
    <s v="No"/>
    <s v="Delhi"/>
    <x v="6"/>
    <s v="Yes"/>
    <x v="2"/>
    <s v="Yes"/>
    <x v="2"/>
    <x v="2"/>
    <s v="Yes"/>
    <s v="Credit card"/>
    <n v="53.69"/>
    <n v="272.86"/>
    <x v="4"/>
    <x v="1"/>
    <x v="2"/>
    <s v="Other"/>
    <x v="1"/>
    <n v="1"/>
  </r>
  <r>
    <s v="CUST-00351"/>
    <x v="1"/>
    <n v="0"/>
    <s v="No"/>
    <s v="No"/>
    <s v="Lucknow"/>
    <x v="38"/>
    <s v="Yes"/>
    <x v="1"/>
    <s v="No internet service"/>
    <x v="1"/>
    <x v="2"/>
    <s v="Yes"/>
    <s v="Credit card"/>
    <n v="25.44"/>
    <n v="1041.22"/>
    <x v="1"/>
    <x v="0"/>
    <x v="1"/>
    <s v="Other"/>
    <x v="5"/>
    <n v="0"/>
  </r>
  <r>
    <s v="CUST-03944"/>
    <x v="1"/>
    <n v="0"/>
    <s v="No"/>
    <s v="No"/>
    <s v="Delhi"/>
    <x v="66"/>
    <s v="Yes"/>
    <x v="1"/>
    <s v="No internet service"/>
    <x v="1"/>
    <x v="2"/>
    <s v="No"/>
    <s v="Cheque"/>
    <n v="37.35"/>
    <n v="585.72"/>
    <x v="4"/>
    <x v="1"/>
    <x v="4"/>
    <s v="Other"/>
    <x v="4"/>
    <n v="1"/>
  </r>
  <r>
    <s v="CUST-04092"/>
    <x v="0"/>
    <n v="0"/>
    <s v="Yes"/>
    <s v="No"/>
    <s v="Delhi"/>
    <x v="48"/>
    <s v="Yes"/>
    <x v="1"/>
    <s v="No internet service"/>
    <x v="1"/>
    <x v="0"/>
    <s v="Yes"/>
    <s v="UPI"/>
    <n v="35.229999999999997"/>
    <n v="1688.2"/>
    <x v="4"/>
    <x v="0"/>
    <x v="4"/>
    <s v="Other"/>
    <x v="3"/>
    <n v="0"/>
  </r>
  <r>
    <s v="CUST-01118"/>
    <x v="1"/>
    <n v="1"/>
    <s v="Yes"/>
    <s v="No"/>
    <s v="Ahmedabad"/>
    <x v="28"/>
    <s v="No"/>
    <x v="2"/>
    <s v="No"/>
    <x v="2"/>
    <x v="0"/>
    <s v="Yes"/>
    <s v="UPI"/>
    <n v="36.03"/>
    <n v="667.13"/>
    <x v="3"/>
    <x v="0"/>
    <x v="4"/>
    <s v="Other"/>
    <x v="4"/>
    <n v="0"/>
  </r>
  <r>
    <s v="CUST-00007"/>
    <x v="0"/>
    <n v="0"/>
    <s v="No"/>
    <s v="Yes"/>
    <s v="Lucknow"/>
    <x v="11"/>
    <s v="No"/>
    <x v="0"/>
    <s v="No"/>
    <x v="2"/>
    <x v="2"/>
    <s v="No"/>
    <s v="Credit card"/>
    <n v="65.11"/>
    <n v="1475.35"/>
    <x v="4"/>
    <x v="0"/>
    <x v="2"/>
    <s v="Other"/>
    <x v="4"/>
    <n v="0"/>
  </r>
  <r>
    <s v="CUST-01298"/>
    <x v="0"/>
    <n v="0"/>
    <s v="Yes"/>
    <s v="No"/>
    <s v="Jaipur"/>
    <x v="41"/>
    <s v="Yes"/>
    <x v="1"/>
    <s v="No internet service"/>
    <x v="1"/>
    <x v="1"/>
    <s v="Yes"/>
    <s v="Credit card"/>
    <n v="30.89"/>
    <n v="947.52"/>
    <x v="0"/>
    <x v="0"/>
    <x v="4"/>
    <s v="Other"/>
    <x v="2"/>
    <n v="0"/>
  </r>
  <r>
    <s v="CUST-03429"/>
    <x v="1"/>
    <n v="0"/>
    <s v="No"/>
    <s v="No"/>
    <s v="Kolkata"/>
    <x v="57"/>
    <s v="Yes"/>
    <x v="0"/>
    <s v="No"/>
    <x v="2"/>
    <x v="1"/>
    <s v="No"/>
    <s v="Cheque"/>
    <n v="90.46"/>
    <n v="0"/>
    <x v="3"/>
    <x v="1"/>
    <x v="0"/>
    <s v="Other"/>
    <x v="1"/>
    <n v="1"/>
  </r>
  <r>
    <s v="CUST-00204"/>
    <x v="0"/>
    <n v="0"/>
    <s v="No"/>
    <s v="No"/>
    <s v="Jaipur"/>
    <x v="68"/>
    <s v="Yes"/>
    <x v="2"/>
    <s v="No"/>
    <x v="0"/>
    <x v="0"/>
    <s v="Yes"/>
    <s v="Bank transfer"/>
    <n v="54.6"/>
    <n v="3033.79"/>
    <x v="1"/>
    <x v="0"/>
    <x v="2"/>
    <s v="Other"/>
    <x v="3"/>
    <n v="0"/>
  </r>
  <r>
    <s v="CUST-03406"/>
    <x v="0"/>
    <n v="0"/>
    <s v="Yes"/>
    <s v="Yes"/>
    <s v="Delhi"/>
    <x v="39"/>
    <s v="Yes"/>
    <x v="0"/>
    <s v="Yes"/>
    <x v="2"/>
    <x v="2"/>
    <s v="No"/>
    <s v="Cheque"/>
    <n v="98.44"/>
    <n v="1271.69"/>
    <x v="1"/>
    <x v="0"/>
    <x v="0"/>
    <s v="Other"/>
    <x v="4"/>
    <n v="0"/>
  </r>
  <r>
    <s v="CUST-02948"/>
    <x v="1"/>
    <n v="0"/>
    <s v="Yes"/>
    <s v="Yes"/>
    <s v="Hyderabad"/>
    <x v="7"/>
    <s v="Yes"/>
    <x v="2"/>
    <s v="No"/>
    <x v="2"/>
    <x v="2"/>
    <s v="Yes"/>
    <s v="Credit card"/>
    <n v="52.28"/>
    <n v="564.41"/>
    <x v="1"/>
    <x v="1"/>
    <x v="2"/>
    <s v="Other"/>
    <x v="1"/>
    <n v="1"/>
  </r>
  <r>
    <s v="CUST-04119"/>
    <x v="0"/>
    <n v="0"/>
    <s v="No"/>
    <s v="No"/>
    <s v="Mumbai"/>
    <x v="70"/>
    <s v="Yes"/>
    <x v="2"/>
    <s v="No"/>
    <x v="0"/>
    <x v="0"/>
    <s v="No"/>
    <s v="UPI"/>
    <n v="58.85"/>
    <n v="3189.34"/>
    <x v="3"/>
    <x v="0"/>
    <x v="2"/>
    <s v="Other"/>
    <x v="3"/>
    <n v="0"/>
  </r>
  <r>
    <s v="CUST-04039"/>
    <x v="1"/>
    <n v="0"/>
    <s v="Yes"/>
    <s v="No"/>
    <s v="Ahmedabad"/>
    <x v="28"/>
    <s v="No"/>
    <x v="2"/>
    <s v="Yes"/>
    <x v="2"/>
    <x v="2"/>
    <s v="No"/>
    <s v="Cheque"/>
    <n v="46.69"/>
    <n v="823.05"/>
    <x v="2"/>
    <x v="0"/>
    <x v="4"/>
    <s v="Other"/>
    <x v="4"/>
    <n v="0"/>
  </r>
  <r>
    <s v="CUST-00833"/>
    <x v="1"/>
    <n v="0"/>
    <s v="Yes"/>
    <s v="Yes"/>
    <s v="Chennai"/>
    <x v="4"/>
    <s v="Yes"/>
    <x v="2"/>
    <s v="Yes"/>
    <x v="2"/>
    <x v="0"/>
    <s v="Yes"/>
    <s v="UPI"/>
    <n v="55.23"/>
    <n v="3886.07"/>
    <x v="1"/>
    <x v="0"/>
    <x v="2"/>
    <s v="Other"/>
    <x v="0"/>
    <n v="0"/>
  </r>
  <r>
    <s v="CUST-01095"/>
    <x v="1"/>
    <n v="0"/>
    <s v="Yes"/>
    <s v="No"/>
    <s v="Kolkata"/>
    <x v="39"/>
    <s v="Yes"/>
    <x v="0"/>
    <s v="No"/>
    <x v="2"/>
    <x v="2"/>
    <s v="No"/>
    <s v="Credit card"/>
    <n v="82.1"/>
    <n v="1052.46"/>
    <x v="1"/>
    <x v="0"/>
    <x v="3"/>
    <s v="Other"/>
    <x v="4"/>
    <n v="0"/>
  </r>
  <r>
    <s v="CUST-03473"/>
    <x v="1"/>
    <n v="0"/>
    <s v="No"/>
    <s v="No"/>
    <s v="Shimla"/>
    <x v="56"/>
    <s v="Yes"/>
    <x v="2"/>
    <s v="No"/>
    <x v="2"/>
    <x v="2"/>
    <s v="Yes"/>
    <s v="Cheque"/>
    <n v="58.16"/>
    <n v="58.94"/>
    <x v="3"/>
    <x v="1"/>
    <x v="2"/>
    <s v="Other"/>
    <x v="1"/>
    <n v="1"/>
  </r>
  <r>
    <s v="CUST-03571"/>
    <x v="0"/>
    <n v="1"/>
    <s v="No"/>
    <s v="No"/>
    <s v="Kolkata"/>
    <x v="41"/>
    <s v="Yes"/>
    <x v="2"/>
    <s v="Yes"/>
    <x v="2"/>
    <x v="0"/>
    <s v="No"/>
    <s v="Cheque"/>
    <n v="52.86"/>
    <n v="1574.47"/>
    <x v="3"/>
    <x v="0"/>
    <x v="2"/>
    <s v="Other"/>
    <x v="2"/>
    <n v="0"/>
  </r>
  <r>
    <s v="CUST-02414"/>
    <x v="1"/>
    <n v="0"/>
    <s v="No"/>
    <s v="No"/>
    <s v="Chandigarh"/>
    <x v="54"/>
    <s v="Yes"/>
    <x v="1"/>
    <s v="No internet service"/>
    <x v="1"/>
    <x v="2"/>
    <s v="Yes"/>
    <s v="Cheque"/>
    <n v="28.18"/>
    <n v="329.68"/>
    <x v="3"/>
    <x v="0"/>
    <x v="1"/>
    <s v="Other"/>
    <x v="4"/>
    <n v="0"/>
  </r>
  <r>
    <s v="CUST-00200"/>
    <x v="1"/>
    <n v="0"/>
    <s v="No"/>
    <s v="No"/>
    <s v="Hyderabad"/>
    <x v="54"/>
    <s v="Yes"/>
    <x v="2"/>
    <s v="No"/>
    <x v="2"/>
    <x v="2"/>
    <s v="No"/>
    <s v="Credit card"/>
    <n v="48.72"/>
    <n v="573.41999999999996"/>
    <x v="3"/>
    <x v="0"/>
    <x v="4"/>
    <s v="Other"/>
    <x v="4"/>
    <n v="0"/>
  </r>
  <r>
    <s v="CUST-01507"/>
    <x v="0"/>
    <n v="0"/>
    <s v="Yes"/>
    <s v="No"/>
    <s v="Delhi"/>
    <x v="43"/>
    <s v="Yes"/>
    <x v="2"/>
    <s v="No"/>
    <x v="2"/>
    <x v="2"/>
    <s v="No"/>
    <s v="Credit card"/>
    <n v="66.55"/>
    <n v="3012.98"/>
    <x v="1"/>
    <x v="0"/>
    <x v="2"/>
    <s v="Other"/>
    <x v="5"/>
    <n v="0"/>
  </r>
  <r>
    <s v="CUST-01504"/>
    <x v="0"/>
    <n v="0"/>
    <s v="Yes"/>
    <s v="No"/>
    <s v="Bengaluru"/>
    <x v="67"/>
    <s v="Yes"/>
    <x v="0"/>
    <s v="Yes"/>
    <x v="2"/>
    <x v="0"/>
    <s v="No"/>
    <s v="Credit card"/>
    <n v="92.4"/>
    <n v="3688.08"/>
    <x v="1"/>
    <x v="0"/>
    <x v="0"/>
    <s v="Other"/>
    <x v="5"/>
    <n v="0"/>
  </r>
  <r>
    <s v="CUST-01725"/>
    <x v="1"/>
    <n v="0"/>
    <s v="Yes"/>
    <s v="No"/>
    <s v="Ahmedabad"/>
    <x v="4"/>
    <s v="Yes"/>
    <x v="1"/>
    <s v="No internet service"/>
    <x v="1"/>
    <x v="0"/>
    <s v="No"/>
    <s v="UPI"/>
    <n v="27.74"/>
    <n v="2052.9499999999998"/>
    <x v="3"/>
    <x v="0"/>
    <x v="1"/>
    <s v="Other"/>
    <x v="0"/>
    <n v="0"/>
  </r>
  <r>
    <s v="CUST-00434"/>
    <x v="0"/>
    <n v="0"/>
    <s v="Yes"/>
    <s v="Yes"/>
    <s v="Delhi"/>
    <x v="2"/>
    <s v="Yes"/>
    <x v="2"/>
    <s v="No"/>
    <x v="0"/>
    <x v="2"/>
    <s v="Yes"/>
    <s v="Credit card"/>
    <n v="54.8"/>
    <n v="1555.27"/>
    <x v="1"/>
    <x v="1"/>
    <x v="2"/>
    <s v="Other"/>
    <x v="2"/>
    <n v="1"/>
  </r>
  <r>
    <s v="CUST-03272"/>
    <x v="0"/>
    <n v="0"/>
    <s v="No"/>
    <s v="No"/>
    <s v="Ahmedabad"/>
    <x v="12"/>
    <s v="Yes"/>
    <x v="0"/>
    <s v="Yes"/>
    <x v="2"/>
    <x v="1"/>
    <s v="No"/>
    <s v="Bank transfer"/>
    <n v="100.11"/>
    <n v="5553.41"/>
    <x v="2"/>
    <x v="0"/>
    <x v="0"/>
    <s v="Other"/>
    <x v="3"/>
    <n v="0"/>
  </r>
  <r>
    <s v="CUST-02766"/>
    <x v="0"/>
    <n v="0"/>
    <s v="Yes"/>
    <s v="No"/>
    <s v="Kolkata"/>
    <x v="34"/>
    <s v="Yes"/>
    <x v="2"/>
    <s v="Yes"/>
    <x v="0"/>
    <x v="1"/>
    <s v="No"/>
    <s v="Credit card"/>
    <n v="67.02"/>
    <n v="3403.42"/>
    <x v="4"/>
    <x v="0"/>
    <x v="2"/>
    <s v="Other"/>
    <x v="3"/>
    <n v="0"/>
  </r>
  <r>
    <s v="CUST-04558"/>
    <x v="1"/>
    <n v="1"/>
    <s v="Yes"/>
    <s v="No"/>
    <s v="Mumbai"/>
    <x v="50"/>
    <s v="Yes"/>
    <x v="2"/>
    <s v="No"/>
    <x v="2"/>
    <x v="0"/>
    <s v="Yes"/>
    <s v="Bank transfer"/>
    <n v="51.37"/>
    <n v="3050.84"/>
    <x v="3"/>
    <x v="1"/>
    <x v="2"/>
    <s v="Other"/>
    <x v="3"/>
    <n v="1"/>
  </r>
  <r>
    <s v="CUST-03048"/>
    <x v="1"/>
    <n v="1"/>
    <s v="Yes"/>
    <s v="Yes"/>
    <s v="Chennai"/>
    <x v="58"/>
    <s v="Yes"/>
    <x v="0"/>
    <s v="Yes"/>
    <x v="2"/>
    <x v="1"/>
    <s v="Yes"/>
    <s v="Bank transfer"/>
    <n v="81.63"/>
    <n v="3531.14"/>
    <x v="1"/>
    <x v="1"/>
    <x v="3"/>
    <s v="Other"/>
    <x v="5"/>
    <n v="1"/>
  </r>
  <r>
    <s v="CUST-00570"/>
    <x v="0"/>
    <n v="0"/>
    <s v="No"/>
    <s v="No"/>
    <s v="Pune"/>
    <x v="68"/>
    <s v="Yes"/>
    <x v="0"/>
    <s v="No"/>
    <x v="0"/>
    <x v="2"/>
    <s v="Yes"/>
    <s v="Cheque"/>
    <n v="99.5"/>
    <n v="5734.3"/>
    <x v="0"/>
    <x v="0"/>
    <x v="0"/>
    <s v="Other"/>
    <x v="3"/>
    <n v="0"/>
  </r>
  <r>
    <s v="CUST-01741"/>
    <x v="0"/>
    <n v="0"/>
    <s v="Yes"/>
    <s v="No"/>
    <s v="Bengaluru"/>
    <x v="11"/>
    <s v="No"/>
    <x v="1"/>
    <s v="No internet service"/>
    <x v="1"/>
    <x v="2"/>
    <s v="No"/>
    <s v="Credit card"/>
    <n v="18"/>
    <n v="405.52"/>
    <x v="4"/>
    <x v="0"/>
    <x v="1"/>
    <s v="Other"/>
    <x v="4"/>
    <n v="0"/>
  </r>
  <r>
    <s v="CUST-04391"/>
    <x v="1"/>
    <n v="0"/>
    <s v="No"/>
    <s v="Yes"/>
    <s v="Hyderabad"/>
    <x v="52"/>
    <s v="Yes"/>
    <x v="2"/>
    <s v="Yes"/>
    <x v="2"/>
    <x v="2"/>
    <s v="No"/>
    <s v="Cheque"/>
    <n v="60.57"/>
    <n v="248.7"/>
    <x v="0"/>
    <x v="1"/>
    <x v="2"/>
    <s v="Other"/>
    <x v="1"/>
    <n v="1"/>
  </r>
  <r>
    <s v="CUST-02561"/>
    <x v="0"/>
    <n v="0"/>
    <s v="Yes"/>
    <s v="No"/>
    <s v="Kolkata"/>
    <x v="66"/>
    <s v="No"/>
    <x v="0"/>
    <s v="No"/>
    <x v="0"/>
    <x v="2"/>
    <s v="Yes"/>
    <s v="UPI"/>
    <n v="87.14"/>
    <n v="1377.11"/>
    <x v="1"/>
    <x v="1"/>
    <x v="3"/>
    <s v="Other"/>
    <x v="4"/>
    <n v="1"/>
  </r>
  <r>
    <s v="CUST-00995"/>
    <x v="1"/>
    <n v="0"/>
    <s v="Yes"/>
    <s v="No"/>
    <s v="Jaipur"/>
    <x v="25"/>
    <s v="Yes"/>
    <x v="0"/>
    <s v="Yes"/>
    <x v="0"/>
    <x v="2"/>
    <s v="Yes"/>
    <s v="UPI"/>
    <n v="89.72"/>
    <n v="2050.92"/>
    <x v="3"/>
    <x v="1"/>
    <x v="3"/>
    <s v="Other"/>
    <x v="4"/>
    <n v="1"/>
  </r>
  <r>
    <s v="CUST-00530"/>
    <x v="0"/>
    <n v="0"/>
    <s v="Yes"/>
    <s v="No"/>
    <s v="Kolkata"/>
    <x v="22"/>
    <s v="Yes"/>
    <x v="0"/>
    <s v="No"/>
    <x v="2"/>
    <x v="2"/>
    <s v="Yes"/>
    <s v="Credit card"/>
    <n v="80.760000000000005"/>
    <n v="817.98"/>
    <x v="0"/>
    <x v="1"/>
    <x v="3"/>
    <s v="High-risk"/>
    <x v="1"/>
    <n v="1"/>
  </r>
  <r>
    <s v="CUST-02964"/>
    <x v="0"/>
    <n v="0"/>
    <s v="No"/>
    <s v="No"/>
    <s v="Ahmedabad"/>
    <x v="20"/>
    <s v="Yes"/>
    <x v="2"/>
    <s v="No"/>
    <x v="0"/>
    <x v="2"/>
    <s v="Yes"/>
    <s v="Bank transfer"/>
    <n v="56.07"/>
    <n v="439.56"/>
    <x v="1"/>
    <x v="0"/>
    <x v="2"/>
    <s v="Other"/>
    <x v="1"/>
    <n v="0"/>
  </r>
  <r>
    <s v="CUST-04223"/>
    <x v="0"/>
    <n v="0"/>
    <s v="Yes"/>
    <s v="Yes"/>
    <s v="Ahmedabad"/>
    <x v="28"/>
    <s v="Yes"/>
    <x v="1"/>
    <s v="No internet service"/>
    <x v="1"/>
    <x v="1"/>
    <s v="No"/>
    <s v="UPI"/>
    <n v="30.33"/>
    <n v="533.9"/>
    <x v="0"/>
    <x v="0"/>
    <x v="4"/>
    <s v="Other"/>
    <x v="4"/>
    <n v="0"/>
  </r>
  <r>
    <s v="CUST-04362"/>
    <x v="1"/>
    <n v="0"/>
    <s v="Yes"/>
    <s v="No"/>
    <s v="Chandigarh"/>
    <x v="39"/>
    <s v="Yes"/>
    <x v="1"/>
    <s v="No internet service"/>
    <x v="1"/>
    <x v="2"/>
    <s v="No"/>
    <s v="UPI"/>
    <n v="31.21"/>
    <n v="409.07"/>
    <x v="4"/>
    <x v="0"/>
    <x v="4"/>
    <s v="Other"/>
    <x v="4"/>
    <n v="0"/>
  </r>
  <r>
    <s v="CUST-03017"/>
    <x v="1"/>
    <n v="0"/>
    <s v="No"/>
    <s v="No"/>
    <s v="Hyderabad"/>
    <x v="38"/>
    <s v="Yes"/>
    <x v="2"/>
    <s v="No"/>
    <x v="2"/>
    <x v="0"/>
    <s v="No"/>
    <s v="UPI"/>
    <n v="61.26"/>
    <n v="2575.5500000000002"/>
    <x v="0"/>
    <x v="0"/>
    <x v="2"/>
    <s v="Other"/>
    <x v="5"/>
    <n v="0"/>
  </r>
  <r>
    <s v="CUST-02279"/>
    <x v="0"/>
    <n v="0"/>
    <s v="No"/>
    <s v="No"/>
    <s v="Pune"/>
    <x v="70"/>
    <s v="Yes"/>
    <x v="0"/>
    <s v="No"/>
    <x v="2"/>
    <x v="1"/>
    <s v="Yes"/>
    <s v="UPI"/>
    <n v="77.89"/>
    <n v="4215.28"/>
    <x v="2"/>
    <x v="0"/>
    <x v="3"/>
    <s v="Other"/>
    <x v="3"/>
    <n v="0"/>
  </r>
  <r>
    <s v="CUST-01401"/>
    <x v="0"/>
    <n v="0"/>
    <s v="Yes"/>
    <s v="Yes"/>
    <s v="Lucknow"/>
    <x v="43"/>
    <s v="Yes"/>
    <x v="2"/>
    <s v="Yes"/>
    <x v="2"/>
    <x v="0"/>
    <s v="Yes"/>
    <s v="Cheque"/>
    <n v="55.49"/>
    <n v="2431.4699999999998"/>
    <x v="0"/>
    <x v="0"/>
    <x v="2"/>
    <s v="Other"/>
    <x v="5"/>
    <n v="0"/>
  </r>
  <r>
    <s v="CUST-04372"/>
    <x v="1"/>
    <n v="0"/>
    <s v="Yes"/>
    <s v="No"/>
    <s v="Kolkata"/>
    <x v="21"/>
    <s v="Yes"/>
    <x v="0"/>
    <s v="Yes"/>
    <x v="0"/>
    <x v="1"/>
    <s v="Yes"/>
    <s v="Bank transfer"/>
    <n v="100.43"/>
    <n v="4328.6400000000003"/>
    <x v="0"/>
    <x v="0"/>
    <x v="0"/>
    <s v="Other"/>
    <x v="5"/>
    <n v="0"/>
  </r>
  <r>
    <s v="CUST-04999"/>
    <x v="0"/>
    <n v="0"/>
    <s v="No"/>
    <s v="No"/>
    <s v="Kolkata"/>
    <x v="19"/>
    <s v="Yes"/>
    <x v="2"/>
    <s v="No"/>
    <x v="2"/>
    <x v="2"/>
    <s v="No"/>
    <s v="Credit card"/>
    <n v="67.23"/>
    <n v="917.21"/>
    <x v="3"/>
    <x v="0"/>
    <x v="2"/>
    <s v="Other"/>
    <x v="4"/>
    <n v="0"/>
  </r>
  <r>
    <s v="CUST-02896"/>
    <x v="0"/>
    <n v="1"/>
    <s v="No"/>
    <s v="No"/>
    <s v="Pune"/>
    <x v="30"/>
    <s v="Yes"/>
    <x v="2"/>
    <s v="No"/>
    <x v="2"/>
    <x v="1"/>
    <s v="Yes"/>
    <s v="UPI"/>
    <n v="52.76"/>
    <n v="1112.5999999999999"/>
    <x v="0"/>
    <x v="0"/>
    <x v="2"/>
    <s v="Other"/>
    <x v="4"/>
    <n v="0"/>
  </r>
  <r>
    <s v="CUST-00206"/>
    <x v="0"/>
    <n v="0"/>
    <s v="Yes"/>
    <s v="No"/>
    <s v="Jaipur"/>
    <x v="67"/>
    <s v="Yes"/>
    <x v="0"/>
    <s v="No"/>
    <x v="2"/>
    <x v="0"/>
    <s v="Yes"/>
    <s v="Bank transfer"/>
    <n v="86.26"/>
    <n v="3292.58"/>
    <x v="0"/>
    <x v="1"/>
    <x v="3"/>
    <s v="Other"/>
    <x v="5"/>
    <n v="1"/>
  </r>
  <r>
    <s v="CUST-03113"/>
    <x v="0"/>
    <n v="0"/>
    <s v="No"/>
    <s v="No"/>
    <s v="Chennai"/>
    <x v="31"/>
    <s v="Yes"/>
    <x v="1"/>
    <s v="No internet service"/>
    <x v="1"/>
    <x v="2"/>
    <s v="No"/>
    <s v="Bank transfer"/>
    <n v="34.6"/>
    <n v="212.93"/>
    <x v="0"/>
    <x v="0"/>
    <x v="4"/>
    <s v="Other"/>
    <x v="1"/>
    <n v="0"/>
  </r>
  <r>
    <s v="CUST-00529"/>
    <x v="1"/>
    <n v="1"/>
    <s v="No"/>
    <s v="No"/>
    <s v="Chennai"/>
    <x v="15"/>
    <s v="Yes"/>
    <x v="1"/>
    <s v="No internet service"/>
    <x v="1"/>
    <x v="1"/>
    <s v="No"/>
    <s v="Credit card"/>
    <n v="31.52"/>
    <n v="775.47"/>
    <x v="1"/>
    <x v="0"/>
    <x v="4"/>
    <s v="Other"/>
    <x v="2"/>
    <n v="0"/>
  </r>
  <r>
    <s v="CUST-01840"/>
    <x v="1"/>
    <n v="1"/>
    <s v="No"/>
    <s v="No"/>
    <s v="Jaipur"/>
    <x v="6"/>
    <s v="Yes"/>
    <x v="0"/>
    <s v="No"/>
    <x v="0"/>
    <x v="2"/>
    <s v="No"/>
    <s v="Credit card"/>
    <n v="101.72"/>
    <n v="502.64"/>
    <x v="4"/>
    <x v="0"/>
    <x v="0"/>
    <s v="High-risk"/>
    <x v="1"/>
    <n v="0"/>
  </r>
  <r>
    <s v="CUST-01797"/>
    <x v="0"/>
    <n v="0"/>
    <s v="No"/>
    <s v="No"/>
    <s v="Delhi"/>
    <x v="19"/>
    <s v="Yes"/>
    <x v="0"/>
    <s v="No"/>
    <x v="2"/>
    <x v="2"/>
    <s v="Yes"/>
    <s v="Bank transfer"/>
    <n v="74.319999999999993"/>
    <n v="1041.1400000000001"/>
    <x v="0"/>
    <x v="0"/>
    <x v="3"/>
    <s v="Other"/>
    <x v="4"/>
    <n v="0"/>
  </r>
  <r>
    <s v="CUST-04198"/>
    <x v="0"/>
    <n v="0"/>
    <s v="No"/>
    <s v="Yes"/>
    <s v="Kolkata"/>
    <x v="37"/>
    <s v="Yes"/>
    <x v="2"/>
    <s v="No"/>
    <x v="2"/>
    <x v="0"/>
    <s v="Yes"/>
    <s v="UPI"/>
    <n v="50.54"/>
    <n v="0"/>
    <x v="4"/>
    <x v="0"/>
    <x v="2"/>
    <s v="Other"/>
    <x v="0"/>
    <n v="0"/>
  </r>
  <r>
    <s v="CUST-02892"/>
    <x v="1"/>
    <n v="0"/>
    <s v="Yes"/>
    <s v="No"/>
    <s v="Delhi"/>
    <x v="51"/>
    <s v="Yes"/>
    <x v="0"/>
    <s v="Yes"/>
    <x v="0"/>
    <x v="0"/>
    <s v="No"/>
    <s v="Bank transfer"/>
    <n v="90.89"/>
    <n v="3302.28"/>
    <x v="1"/>
    <x v="0"/>
    <x v="0"/>
    <s v="Other"/>
    <x v="5"/>
    <n v="0"/>
  </r>
  <r>
    <s v="CUST-04213"/>
    <x v="0"/>
    <n v="0"/>
    <s v="Yes"/>
    <s v="Yes"/>
    <s v="Chennai"/>
    <x v="22"/>
    <s v="Yes"/>
    <x v="2"/>
    <s v="Yes"/>
    <x v="0"/>
    <x v="2"/>
    <s v="Yes"/>
    <s v="Bank transfer"/>
    <n v="68.010000000000005"/>
    <n v="680.51"/>
    <x v="1"/>
    <x v="0"/>
    <x v="2"/>
    <s v="Other"/>
    <x v="1"/>
    <n v="0"/>
  </r>
  <r>
    <s v="CUST-02666"/>
    <x v="1"/>
    <n v="0"/>
    <s v="Yes"/>
    <s v="Yes"/>
    <s v="Delhi"/>
    <x v="54"/>
    <s v="Yes"/>
    <x v="1"/>
    <s v="No internet service"/>
    <x v="1"/>
    <x v="2"/>
    <s v="Yes"/>
    <s v="Credit card"/>
    <n v="34.200000000000003"/>
    <n v="410.24"/>
    <x v="4"/>
    <x v="1"/>
    <x v="4"/>
    <s v="Other"/>
    <x v="4"/>
    <n v="1"/>
  </r>
  <r>
    <s v="CUST-02965"/>
    <x v="0"/>
    <n v="0"/>
    <s v="No"/>
    <s v="No"/>
    <s v="Mumbai"/>
    <x v="15"/>
    <s v="Yes"/>
    <x v="0"/>
    <s v="No"/>
    <x v="0"/>
    <x v="2"/>
    <s v="Yes"/>
    <s v="Cheque"/>
    <n v="88.22"/>
    <n v="2173.15"/>
    <x v="3"/>
    <x v="0"/>
    <x v="3"/>
    <s v="Other"/>
    <x v="2"/>
    <n v="0"/>
  </r>
  <r>
    <s v="CUST-00837"/>
    <x v="0"/>
    <n v="0"/>
    <s v="Yes"/>
    <s v="Yes"/>
    <s v="Delhi"/>
    <x v="26"/>
    <s v="Yes"/>
    <x v="2"/>
    <s v="No"/>
    <x v="2"/>
    <x v="1"/>
    <s v="No"/>
    <s v="Bank transfer"/>
    <n v="57.29"/>
    <n v="1447.57"/>
    <x v="1"/>
    <x v="0"/>
    <x v="2"/>
    <s v="Other"/>
    <x v="2"/>
    <n v="0"/>
  </r>
  <r>
    <s v="CUST-00998"/>
    <x v="1"/>
    <n v="0"/>
    <s v="No"/>
    <s v="Yes"/>
    <s v="Bengaluru"/>
    <x v="61"/>
    <s v="Yes"/>
    <x v="0"/>
    <s v="No"/>
    <x v="0"/>
    <x v="0"/>
    <s v="Yes"/>
    <s v="Credit card"/>
    <n v="93.68"/>
    <n v="6208.19"/>
    <x v="7"/>
    <x v="0"/>
    <x v="0"/>
    <s v="Other"/>
    <x v="0"/>
    <n v="0"/>
  </r>
  <r>
    <s v="CUST-00933"/>
    <x v="1"/>
    <n v="0"/>
    <s v="Yes"/>
    <s v="No"/>
    <s v="Chennai"/>
    <x v="5"/>
    <s v="Yes"/>
    <x v="2"/>
    <s v="Yes"/>
    <x v="2"/>
    <x v="2"/>
    <s v="No"/>
    <s v="UPI"/>
    <n v="57.31"/>
    <n v="1057.1199999999999"/>
    <x v="0"/>
    <x v="1"/>
    <x v="2"/>
    <s v="Other"/>
    <x v="4"/>
    <n v="1"/>
  </r>
  <r>
    <s v="CUST-04677"/>
    <x v="1"/>
    <n v="1"/>
    <s v="Yes"/>
    <s v="Yes"/>
    <s v="Mumbai"/>
    <x v="19"/>
    <s v="Yes"/>
    <x v="2"/>
    <s v="Yes"/>
    <x v="2"/>
    <x v="2"/>
    <s v="Yes"/>
    <s v="Bank transfer"/>
    <n v="60.98"/>
    <n v="848"/>
    <x v="4"/>
    <x v="1"/>
    <x v="2"/>
    <s v="Other"/>
    <x v="4"/>
    <n v="1"/>
  </r>
  <r>
    <s v="CUST-02932"/>
    <x v="1"/>
    <n v="0"/>
    <s v="Yes"/>
    <s v="Yes"/>
    <s v="Pune"/>
    <x v="2"/>
    <s v="No"/>
    <x v="2"/>
    <s v="No"/>
    <x v="0"/>
    <x v="1"/>
    <s v="Yes"/>
    <s v="UPI"/>
    <n v="44.31"/>
    <n v="1208.99"/>
    <x v="0"/>
    <x v="0"/>
    <x v="4"/>
    <s v="Other"/>
    <x v="2"/>
    <n v="0"/>
  </r>
  <r>
    <s v="CUST-01660"/>
    <x v="1"/>
    <n v="1"/>
    <s v="No"/>
    <s v="No"/>
    <s v="Shimla"/>
    <x v="47"/>
    <s v="Yes"/>
    <x v="0"/>
    <s v="Yes"/>
    <x v="2"/>
    <x v="2"/>
    <s v="No"/>
    <s v="Bank transfer"/>
    <n v="92.43"/>
    <n v="1407.15"/>
    <x v="0"/>
    <x v="1"/>
    <x v="0"/>
    <s v="Other"/>
    <x v="4"/>
    <n v="1"/>
  </r>
  <r>
    <s v="CUST-01615"/>
    <x v="0"/>
    <n v="0"/>
    <s v="Yes"/>
    <s v="Yes"/>
    <s v="Chandigarh"/>
    <x v="70"/>
    <s v="No"/>
    <x v="1"/>
    <s v="No internet service"/>
    <x v="1"/>
    <x v="1"/>
    <s v="Yes"/>
    <s v="UPI"/>
    <n v="18"/>
    <n v="1007.78"/>
    <x v="1"/>
    <x v="0"/>
    <x v="1"/>
    <s v="Other"/>
    <x v="3"/>
    <n v="0"/>
  </r>
  <r>
    <s v="CUST-04421"/>
    <x v="0"/>
    <n v="0"/>
    <s v="No"/>
    <s v="No"/>
    <s v="Delhi"/>
    <x v="9"/>
    <s v="Yes"/>
    <x v="0"/>
    <s v="No"/>
    <x v="0"/>
    <x v="2"/>
    <s v="No"/>
    <s v="Cheque"/>
    <n v="85.28"/>
    <n v="606.88"/>
    <x v="0"/>
    <x v="0"/>
    <x v="3"/>
    <s v="High-risk"/>
    <x v="1"/>
    <n v="0"/>
  </r>
  <r>
    <s v="CUST-04786"/>
    <x v="1"/>
    <n v="0"/>
    <s v="No"/>
    <s v="No"/>
    <s v="Lucknow"/>
    <x v="38"/>
    <s v="Yes"/>
    <x v="1"/>
    <s v="No internet service"/>
    <x v="1"/>
    <x v="2"/>
    <s v="No"/>
    <s v="Cheque"/>
    <n v="41.67"/>
    <n v="1749.94"/>
    <x v="0"/>
    <x v="0"/>
    <x v="4"/>
    <s v="Other"/>
    <x v="5"/>
    <n v="0"/>
  </r>
  <r>
    <s v="CUST-04997"/>
    <x v="1"/>
    <n v="1"/>
    <s v="No"/>
    <s v="No"/>
    <s v="Ahmedabad"/>
    <x v="4"/>
    <s v="Yes"/>
    <x v="1"/>
    <s v="No internet service"/>
    <x v="1"/>
    <x v="0"/>
    <s v="Yes"/>
    <s v="UPI"/>
    <n v="27.56"/>
    <n v="1988.01"/>
    <x v="3"/>
    <x v="0"/>
    <x v="1"/>
    <s v="Other"/>
    <x v="0"/>
    <n v="0"/>
  </r>
  <r>
    <s v="CUST-02220"/>
    <x v="1"/>
    <n v="0"/>
    <s v="No"/>
    <s v="Yes"/>
    <s v="Lucknow"/>
    <x v="9"/>
    <s v="Yes"/>
    <x v="2"/>
    <s v="No"/>
    <x v="2"/>
    <x v="2"/>
    <s v="No"/>
    <s v="Cheque"/>
    <n v="52.56"/>
    <n v="356.96"/>
    <x v="0"/>
    <x v="1"/>
    <x v="2"/>
    <s v="Other"/>
    <x v="1"/>
    <n v="1"/>
  </r>
  <r>
    <s v="CUST-03333"/>
    <x v="1"/>
    <n v="1"/>
    <s v="Yes"/>
    <s v="No"/>
    <s v="Kolkata"/>
    <x v="9"/>
    <s v="Yes"/>
    <x v="1"/>
    <s v="No internet service"/>
    <x v="1"/>
    <x v="2"/>
    <s v="Yes"/>
    <s v="Credit card"/>
    <n v="31.64"/>
    <n v="218.17"/>
    <x v="1"/>
    <x v="0"/>
    <x v="4"/>
    <s v="Other"/>
    <x v="1"/>
    <n v="0"/>
  </r>
  <r>
    <s v="CUST-03686"/>
    <x v="0"/>
    <n v="1"/>
    <s v="No"/>
    <s v="No"/>
    <s v="Lucknow"/>
    <x v="16"/>
    <s v="No"/>
    <x v="1"/>
    <s v="No internet service"/>
    <x v="1"/>
    <x v="0"/>
    <s v="Yes"/>
    <s v="Credit card"/>
    <n v="25.57"/>
    <n v="1662.4"/>
    <x v="4"/>
    <x v="0"/>
    <x v="1"/>
    <s v="Other"/>
    <x v="0"/>
    <n v="0"/>
  </r>
  <r>
    <s v="CUST-03553"/>
    <x v="0"/>
    <n v="0"/>
    <s v="No"/>
    <s v="No"/>
    <s v="Mumbai"/>
    <x v="66"/>
    <s v="Yes"/>
    <x v="0"/>
    <s v="No"/>
    <x v="0"/>
    <x v="2"/>
    <s v="Yes"/>
    <s v="UPI"/>
    <n v="92.28"/>
    <n v="1440.13"/>
    <x v="1"/>
    <x v="1"/>
    <x v="0"/>
    <s v="Other"/>
    <x v="4"/>
    <n v="1"/>
  </r>
  <r>
    <s v="CUST-02649"/>
    <x v="1"/>
    <n v="0"/>
    <s v="Yes"/>
    <s v="Yes"/>
    <s v="Lucknow"/>
    <x v="23"/>
    <s v="Yes"/>
    <x v="0"/>
    <s v="Yes"/>
    <x v="0"/>
    <x v="1"/>
    <s v="No"/>
    <s v="Credit card"/>
    <n v="101.47"/>
    <n v="203.28"/>
    <x v="1"/>
    <x v="0"/>
    <x v="0"/>
    <s v="Other"/>
    <x v="1"/>
    <n v="0"/>
  </r>
  <r>
    <s v="CUST-01632"/>
    <x v="1"/>
    <n v="0"/>
    <s v="No"/>
    <s v="No"/>
    <s v="Bengaluru"/>
    <x v="40"/>
    <s v="No"/>
    <x v="0"/>
    <s v="No"/>
    <x v="2"/>
    <x v="0"/>
    <s v="No"/>
    <s v="Credit card"/>
    <n v="68.180000000000007"/>
    <n v="4101.3999999999996"/>
    <x v="1"/>
    <x v="0"/>
    <x v="2"/>
    <s v="Other"/>
    <x v="0"/>
    <n v="0"/>
  </r>
  <r>
    <s v="CUST-00241"/>
    <x v="0"/>
    <n v="0"/>
    <s v="Yes"/>
    <s v="No"/>
    <s v="Chandigarh"/>
    <x v="31"/>
    <s v="Yes"/>
    <x v="0"/>
    <s v="No"/>
    <x v="0"/>
    <x v="2"/>
    <s v="Yes"/>
    <s v="Bank transfer"/>
    <n v="81.36"/>
    <n v="500.84"/>
    <x v="1"/>
    <x v="0"/>
    <x v="3"/>
    <s v="High-risk"/>
    <x v="1"/>
    <n v="0"/>
  </r>
  <r>
    <s v="CUST-03758"/>
    <x v="1"/>
    <n v="0"/>
    <s v="No"/>
    <s v="No"/>
    <s v="Chandigarh"/>
    <x v="5"/>
    <s v="Yes"/>
    <x v="2"/>
    <s v="Yes"/>
    <x v="0"/>
    <x v="2"/>
    <s v="Yes"/>
    <s v="Bank transfer"/>
    <n v="67.209999999999994"/>
    <n v="1282.51"/>
    <x v="0"/>
    <x v="0"/>
    <x v="2"/>
    <s v="Other"/>
    <x v="4"/>
    <n v="0"/>
  </r>
  <r>
    <s v="CUST-02335"/>
    <x v="0"/>
    <n v="0"/>
    <s v="No"/>
    <s v="Yes"/>
    <s v="Ahmedabad"/>
    <x v="18"/>
    <s v="Yes"/>
    <x v="2"/>
    <s v="Yes"/>
    <x v="2"/>
    <x v="0"/>
    <s v="No"/>
    <s v="UPI"/>
    <n v="59.45"/>
    <n v="984.02"/>
    <x v="1"/>
    <x v="0"/>
    <x v="2"/>
    <s v="Other"/>
    <x v="4"/>
    <n v="0"/>
  </r>
  <r>
    <s v="CUST-00230"/>
    <x v="0"/>
    <n v="0"/>
    <s v="No"/>
    <s v="Yes"/>
    <s v="Kolkata"/>
    <x v="52"/>
    <s v="Yes"/>
    <x v="0"/>
    <s v="No"/>
    <x v="2"/>
    <x v="2"/>
    <s v="No"/>
    <s v="UPI"/>
    <n v="91.5"/>
    <n v="357.86"/>
    <x v="0"/>
    <x v="1"/>
    <x v="0"/>
    <s v="High-risk"/>
    <x v="1"/>
    <n v="1"/>
  </r>
  <r>
    <s v="CUST-01853"/>
    <x v="0"/>
    <n v="0"/>
    <s v="Yes"/>
    <s v="Yes"/>
    <s v="Shimla"/>
    <x v="54"/>
    <s v="Yes"/>
    <x v="0"/>
    <s v="No"/>
    <x v="0"/>
    <x v="2"/>
    <s v="No"/>
    <s v="Credit card"/>
    <n v="85.62"/>
    <n v="999.22"/>
    <x v="1"/>
    <x v="1"/>
    <x v="3"/>
    <s v="Other"/>
    <x v="4"/>
    <n v="1"/>
  </r>
  <r>
    <s v="CUST-00929"/>
    <x v="0"/>
    <n v="0"/>
    <s v="No"/>
    <s v="No"/>
    <s v="Chandigarh"/>
    <x v="11"/>
    <s v="Yes"/>
    <x v="2"/>
    <s v="Yes"/>
    <x v="0"/>
    <x v="2"/>
    <s v="No"/>
    <s v="UPI"/>
    <n v="56.29"/>
    <n v="1273.17"/>
    <x v="0"/>
    <x v="0"/>
    <x v="2"/>
    <s v="Other"/>
    <x v="4"/>
    <n v="0"/>
  </r>
  <r>
    <s v="CUST-02837"/>
    <x v="0"/>
    <n v="0"/>
    <s v="No"/>
    <s v="No"/>
    <s v="Mumbai"/>
    <x v="34"/>
    <s v="Yes"/>
    <x v="2"/>
    <s v="Yes"/>
    <x v="0"/>
    <x v="1"/>
    <s v="No"/>
    <s v="Credit card"/>
    <n v="69.12"/>
    <n v="3450.57"/>
    <x v="4"/>
    <x v="0"/>
    <x v="2"/>
    <s v="Other"/>
    <x v="3"/>
    <n v="0"/>
  </r>
  <r>
    <s v="CUST-03277"/>
    <x v="0"/>
    <n v="1"/>
    <s v="Yes"/>
    <s v="Yes"/>
    <s v="Chennai"/>
    <x v="22"/>
    <s v="Yes"/>
    <x v="2"/>
    <s v="No"/>
    <x v="2"/>
    <x v="2"/>
    <s v="Yes"/>
    <s v="Credit card"/>
    <n v="42.16"/>
    <n v="419.62"/>
    <x v="3"/>
    <x v="0"/>
    <x v="4"/>
    <s v="Other"/>
    <x v="1"/>
    <n v="0"/>
  </r>
  <r>
    <s v="CUST-02332"/>
    <x v="0"/>
    <n v="0"/>
    <s v="Yes"/>
    <s v="Yes"/>
    <s v="Chennai"/>
    <x v="4"/>
    <s v="Yes"/>
    <x v="0"/>
    <s v="Yes"/>
    <x v="0"/>
    <x v="0"/>
    <s v="Yes"/>
    <s v="UPI"/>
    <n v="106.68"/>
    <n v="7886.88"/>
    <x v="0"/>
    <x v="0"/>
    <x v="0"/>
    <s v="Other"/>
    <x v="0"/>
    <n v="0"/>
  </r>
  <r>
    <s v="CUST-04650"/>
    <x v="0"/>
    <n v="0"/>
    <s v="No"/>
    <s v="No"/>
    <s v="Bengaluru"/>
    <x v="68"/>
    <s v="Yes"/>
    <x v="1"/>
    <s v="No internet service"/>
    <x v="1"/>
    <x v="0"/>
    <s v="No"/>
    <s v="Cheque"/>
    <n v="33.53"/>
    <n v="1857.62"/>
    <x v="1"/>
    <x v="0"/>
    <x v="4"/>
    <s v="Other"/>
    <x v="3"/>
    <n v="0"/>
  </r>
  <r>
    <s v="CUST-00850"/>
    <x v="1"/>
    <n v="0"/>
    <s v="No"/>
    <s v="No"/>
    <s v="Chandigarh"/>
    <x v="18"/>
    <s v="Yes"/>
    <x v="0"/>
    <s v="No"/>
    <x v="2"/>
    <x v="2"/>
    <s v="No"/>
    <s v="Cheque"/>
    <n v="79.56"/>
    <n v="1353.23"/>
    <x v="0"/>
    <x v="1"/>
    <x v="3"/>
    <s v="Other"/>
    <x v="4"/>
    <n v="1"/>
  </r>
  <r>
    <s v="CUST-02002"/>
    <x v="0"/>
    <n v="0"/>
    <s v="No"/>
    <s v="No"/>
    <s v="Ahmedabad"/>
    <x v="70"/>
    <s v="Yes"/>
    <x v="1"/>
    <s v="No internet service"/>
    <x v="1"/>
    <x v="1"/>
    <s v="No"/>
    <s v="Cheque"/>
    <n v="22.15"/>
    <n v="1200.72"/>
    <x v="1"/>
    <x v="0"/>
    <x v="1"/>
    <s v="Other"/>
    <x v="3"/>
    <n v="0"/>
  </r>
  <r>
    <s v="CUST-01742"/>
    <x v="0"/>
    <n v="0"/>
    <s v="No"/>
    <s v="Yes"/>
    <s v="Lucknow"/>
    <x v="5"/>
    <s v="Yes"/>
    <x v="0"/>
    <s v="No"/>
    <x v="2"/>
    <x v="0"/>
    <s v="No"/>
    <s v="Credit card"/>
    <n v="74.8"/>
    <n v="1394.07"/>
    <x v="0"/>
    <x v="0"/>
    <x v="3"/>
    <s v="Other"/>
    <x v="4"/>
    <n v="0"/>
  </r>
  <r>
    <s v="CUST-01945"/>
    <x v="1"/>
    <n v="0"/>
    <s v="No"/>
    <s v="No"/>
    <s v="Pune"/>
    <x v="26"/>
    <s v="No"/>
    <x v="1"/>
    <s v="No internet service"/>
    <x v="1"/>
    <x v="2"/>
    <s v="Yes"/>
    <s v="Credit card"/>
    <n v="23.94"/>
    <n v="620.12"/>
    <x v="0"/>
    <x v="0"/>
    <x v="1"/>
    <s v="Other"/>
    <x v="2"/>
    <n v="0"/>
  </r>
  <r>
    <s v="CUST-00849"/>
    <x v="0"/>
    <n v="1"/>
    <s v="Yes"/>
    <s v="Yes"/>
    <s v="Hyderabad"/>
    <x v="14"/>
    <s v="Yes"/>
    <x v="0"/>
    <s v="No"/>
    <x v="0"/>
    <x v="2"/>
    <s v="Yes"/>
    <s v="UPI"/>
    <n v="79.97"/>
    <n v="2023.88"/>
    <x v="1"/>
    <x v="0"/>
    <x v="3"/>
    <s v="Other"/>
    <x v="2"/>
    <n v="0"/>
  </r>
  <r>
    <s v="CUST-02582"/>
    <x v="1"/>
    <n v="0"/>
    <s v="Yes"/>
    <s v="No"/>
    <s v="Jaipur"/>
    <x v="18"/>
    <s v="Yes"/>
    <x v="2"/>
    <s v="Yes"/>
    <x v="0"/>
    <x v="2"/>
    <s v="Yes"/>
    <s v="Bank transfer"/>
    <n v="62.71"/>
    <n v="1066.94"/>
    <x v="1"/>
    <x v="1"/>
    <x v="2"/>
    <s v="Other"/>
    <x v="4"/>
    <n v="1"/>
  </r>
  <r>
    <s v="CUST-00193"/>
    <x v="1"/>
    <n v="1"/>
    <s v="No"/>
    <s v="No"/>
    <s v="Mumbai"/>
    <x v="35"/>
    <s v="Yes"/>
    <x v="2"/>
    <s v="No"/>
    <x v="2"/>
    <x v="2"/>
    <s v="Yes"/>
    <s v="Cheque"/>
    <n v="52.1"/>
    <n v="1388.52"/>
    <x v="4"/>
    <x v="1"/>
    <x v="2"/>
    <s v="Other"/>
    <x v="2"/>
    <n v="1"/>
  </r>
  <r>
    <s v="CUST-04179"/>
    <x v="1"/>
    <n v="0"/>
    <s v="Yes"/>
    <s v="No"/>
    <s v="Jaipur"/>
    <x v="65"/>
    <s v="Yes"/>
    <x v="1"/>
    <s v="No internet service"/>
    <x v="1"/>
    <x v="0"/>
    <s v="No"/>
    <s v="UPI"/>
    <n v="27.77"/>
    <n v="1601.65"/>
    <x v="0"/>
    <x v="0"/>
    <x v="1"/>
    <s v="Other"/>
    <x v="3"/>
    <n v="0"/>
  </r>
  <r>
    <s v="CUST-04038"/>
    <x v="0"/>
    <n v="0"/>
    <s v="Yes"/>
    <s v="No"/>
    <s v="Jaipur"/>
    <x v="7"/>
    <s v="Yes"/>
    <x v="2"/>
    <s v="No"/>
    <x v="2"/>
    <x v="2"/>
    <s v="No"/>
    <s v="UPI"/>
    <n v="49.45"/>
    <n v="548.22"/>
    <x v="1"/>
    <x v="1"/>
    <x v="4"/>
    <s v="Other"/>
    <x v="1"/>
    <n v="1"/>
  </r>
  <r>
    <s v="CUST-01587"/>
    <x v="0"/>
    <n v="0"/>
    <s v="Yes"/>
    <s v="Yes"/>
    <s v="Bengaluru"/>
    <x v="5"/>
    <s v="Yes"/>
    <x v="2"/>
    <s v="Yes"/>
    <x v="2"/>
    <x v="2"/>
    <s v="No"/>
    <s v="Credit card"/>
    <n v="58"/>
    <n v="1078.32"/>
    <x v="0"/>
    <x v="1"/>
    <x v="2"/>
    <s v="Other"/>
    <x v="4"/>
    <n v="1"/>
  </r>
  <r>
    <s v="CUST-04950"/>
    <x v="1"/>
    <n v="1"/>
    <s v="Yes"/>
    <s v="No"/>
    <s v="Chennai"/>
    <x v="9"/>
    <s v="Yes"/>
    <x v="0"/>
    <s v="No"/>
    <x v="0"/>
    <x v="2"/>
    <s v="Yes"/>
    <s v="Credit card"/>
    <n v="86.51"/>
    <n v="612.11"/>
    <x v="1"/>
    <x v="0"/>
    <x v="3"/>
    <s v="High-risk"/>
    <x v="1"/>
    <n v="0"/>
  </r>
  <r>
    <s v="CUST-03419"/>
    <x v="1"/>
    <n v="1"/>
    <s v="Yes"/>
    <s v="No"/>
    <s v="Bengaluru"/>
    <x v="45"/>
    <s v="Yes"/>
    <x v="0"/>
    <s v="No"/>
    <x v="2"/>
    <x v="1"/>
    <s v="Yes"/>
    <s v="Cheque"/>
    <n v="79.3"/>
    <n v="3671.44"/>
    <x v="1"/>
    <x v="0"/>
    <x v="3"/>
    <s v="Other"/>
    <x v="5"/>
    <n v="0"/>
  </r>
  <r>
    <s v="CUST-02910"/>
    <x v="1"/>
    <n v="1"/>
    <s v="No"/>
    <s v="No"/>
    <s v="Shimla"/>
    <x v="45"/>
    <s v="Yes"/>
    <x v="0"/>
    <s v="No"/>
    <x v="2"/>
    <x v="0"/>
    <s v="Yes"/>
    <s v="Cheque"/>
    <n v="66.900000000000006"/>
    <n v="2994.38"/>
    <x v="4"/>
    <x v="0"/>
    <x v="2"/>
    <s v="Other"/>
    <x v="5"/>
    <n v="0"/>
  </r>
  <r>
    <s v="CUST-02238"/>
    <x v="1"/>
    <n v="0"/>
    <s v="No"/>
    <s v="No"/>
    <s v="Shimla"/>
    <x v="20"/>
    <s v="Yes"/>
    <x v="0"/>
    <s v="Yes"/>
    <x v="2"/>
    <x v="2"/>
    <s v="Yes"/>
    <s v="UPI"/>
    <n v="77.33"/>
    <n v="630.80999999999995"/>
    <x v="7"/>
    <x v="1"/>
    <x v="3"/>
    <s v="High-risk"/>
    <x v="1"/>
    <n v="1"/>
  </r>
  <r>
    <s v="CUST-02758"/>
    <x v="1"/>
    <n v="0"/>
    <s v="Yes"/>
    <s v="Yes"/>
    <s v="Shimla"/>
    <x v="17"/>
    <s v="Yes"/>
    <x v="2"/>
    <s v="Yes"/>
    <x v="0"/>
    <x v="1"/>
    <s v="Yes"/>
    <s v="UPI"/>
    <n v="55.82"/>
    <n v="1571.32"/>
    <x v="0"/>
    <x v="0"/>
    <x v="2"/>
    <s v="Other"/>
    <x v="2"/>
    <n v="0"/>
  </r>
  <r>
    <s v="CUST-03280"/>
    <x v="0"/>
    <n v="0"/>
    <s v="No"/>
    <s v="No"/>
    <s v="Ahmedabad"/>
    <x v="31"/>
    <s v="Yes"/>
    <x v="0"/>
    <s v="No"/>
    <x v="2"/>
    <x v="2"/>
    <s v="Yes"/>
    <s v="UPI"/>
    <n v="100.83"/>
    <n v="617.1"/>
    <x v="2"/>
    <x v="1"/>
    <x v="0"/>
    <s v="High-risk"/>
    <x v="1"/>
    <n v="1"/>
  </r>
  <r>
    <s v="CUST-02033"/>
    <x v="0"/>
    <n v="0"/>
    <s v="No"/>
    <s v="No"/>
    <s v="Ahmedabad"/>
    <x v="28"/>
    <s v="Yes"/>
    <x v="2"/>
    <s v="No"/>
    <x v="0"/>
    <x v="2"/>
    <s v="Yes"/>
    <s v="Bank transfer"/>
    <n v="52.84"/>
    <n v="977.55"/>
    <x v="4"/>
    <x v="1"/>
    <x v="2"/>
    <s v="Other"/>
    <x v="4"/>
    <n v="1"/>
  </r>
  <r>
    <s v="CUST-00023"/>
    <x v="0"/>
    <n v="0"/>
    <s v="No"/>
    <s v="No"/>
    <s v="Ahmedabad"/>
    <x v="61"/>
    <s v="No"/>
    <x v="2"/>
    <s v="No"/>
    <x v="2"/>
    <x v="0"/>
    <s v="No"/>
    <s v="Cheque"/>
    <n v="30.72"/>
    <n v="2059.09"/>
    <x v="3"/>
    <x v="0"/>
    <x v="4"/>
    <s v="Other"/>
    <x v="0"/>
    <n v="0"/>
  </r>
  <r>
    <s v="CUST-03163"/>
    <x v="1"/>
    <n v="0"/>
    <s v="Yes"/>
    <s v="No"/>
    <s v="Chandigarh"/>
    <x v="16"/>
    <s v="Yes"/>
    <x v="2"/>
    <s v="Yes"/>
    <x v="2"/>
    <x v="0"/>
    <s v="Yes"/>
    <s v="Credit card"/>
    <n v="61.83"/>
    <n v="3967.22"/>
    <x v="0"/>
    <x v="0"/>
    <x v="2"/>
    <s v="Other"/>
    <x v="0"/>
    <n v="0"/>
  </r>
  <r>
    <s v="CUST-00984"/>
    <x v="1"/>
    <n v="0"/>
    <s v="Yes"/>
    <s v="No"/>
    <s v="Bengaluru"/>
    <x v="61"/>
    <s v="Yes"/>
    <x v="0"/>
    <s v="Yes"/>
    <x v="2"/>
    <x v="1"/>
    <s v="Yes"/>
    <s v="Cheque"/>
    <n v="94.93"/>
    <n v="6521.84"/>
    <x v="3"/>
    <x v="0"/>
    <x v="0"/>
    <s v="Other"/>
    <x v="0"/>
    <n v="0"/>
  </r>
  <r>
    <s v="CUST-04817"/>
    <x v="0"/>
    <n v="0"/>
    <s v="Yes"/>
    <s v="Yes"/>
    <s v="Kolkata"/>
    <x v="37"/>
    <s v="Yes"/>
    <x v="1"/>
    <s v="No internet service"/>
    <x v="1"/>
    <x v="0"/>
    <s v="No"/>
    <s v="Bank transfer"/>
    <n v="28.45"/>
    <n v="1700.99"/>
    <x v="2"/>
    <x v="0"/>
    <x v="1"/>
    <s v="Other"/>
    <x v="0"/>
    <n v="0"/>
  </r>
  <r>
    <s v="CUST-02987"/>
    <x v="1"/>
    <n v="0"/>
    <s v="Yes"/>
    <s v="Yes"/>
    <s v="Bengaluru"/>
    <x v="17"/>
    <s v="Yes"/>
    <x v="1"/>
    <s v="No internet service"/>
    <x v="1"/>
    <x v="1"/>
    <s v="Yes"/>
    <s v="UPI"/>
    <n v="32.28"/>
    <n v="930.65"/>
    <x v="4"/>
    <x v="0"/>
    <x v="4"/>
    <s v="Other"/>
    <x v="2"/>
    <n v="0"/>
  </r>
  <r>
    <s v="CUST-03361"/>
    <x v="1"/>
    <n v="0"/>
    <s v="No"/>
    <s v="No"/>
    <s v="Lucknow"/>
    <x v="42"/>
    <s v="Yes"/>
    <x v="0"/>
    <s v="Yes"/>
    <x v="0"/>
    <x v="1"/>
    <s v="Yes"/>
    <s v="Cheque"/>
    <n v="99.76"/>
    <n v="3416.37"/>
    <x v="0"/>
    <x v="0"/>
    <x v="0"/>
    <s v="Other"/>
    <x v="2"/>
    <n v="0"/>
  </r>
  <r>
    <s v="CUST-03889"/>
    <x v="0"/>
    <n v="0"/>
    <s v="Yes"/>
    <s v="No"/>
    <s v="Hyderabad"/>
    <x v="28"/>
    <s v="No"/>
    <x v="2"/>
    <s v="Yes"/>
    <x v="0"/>
    <x v="2"/>
    <s v="Yes"/>
    <s v="Cheque"/>
    <n v="62.7"/>
    <n v="1122.56"/>
    <x v="1"/>
    <x v="0"/>
    <x v="2"/>
    <s v="Other"/>
    <x v="4"/>
    <n v="0"/>
  </r>
  <r>
    <s v="CUST-02242"/>
    <x v="0"/>
    <n v="0"/>
    <s v="No"/>
    <s v="No"/>
    <s v="Kolkata"/>
    <x v="37"/>
    <s v="Yes"/>
    <x v="1"/>
    <s v="No internet service"/>
    <x v="1"/>
    <x v="0"/>
    <s v="No"/>
    <s v="UPI"/>
    <n v="34.36"/>
    <n v="2037.45"/>
    <x v="1"/>
    <x v="0"/>
    <x v="4"/>
    <s v="Other"/>
    <x v="0"/>
    <n v="0"/>
  </r>
  <r>
    <s v="CUST-01628"/>
    <x v="0"/>
    <n v="1"/>
    <s v="Yes"/>
    <s v="No"/>
    <s v="Jaipur"/>
    <x v="67"/>
    <s v="Yes"/>
    <x v="0"/>
    <s v="Yes"/>
    <x v="2"/>
    <x v="0"/>
    <s v="Yes"/>
    <s v="Credit card"/>
    <n v="93.45"/>
    <n v="3622.61"/>
    <x v="3"/>
    <x v="0"/>
    <x v="0"/>
    <s v="Other"/>
    <x v="5"/>
    <n v="0"/>
  </r>
  <r>
    <s v="CUST-03850"/>
    <x v="1"/>
    <n v="0"/>
    <s v="Yes"/>
    <s v="No"/>
    <s v="Ahmedabad"/>
    <x v="12"/>
    <s v="Yes"/>
    <x v="0"/>
    <s v="No"/>
    <x v="2"/>
    <x v="1"/>
    <s v="Yes"/>
    <s v="Bank transfer"/>
    <n v="86.75"/>
    <n v="4723.0600000000004"/>
    <x v="4"/>
    <x v="0"/>
    <x v="3"/>
    <s v="Other"/>
    <x v="3"/>
    <n v="0"/>
  </r>
  <r>
    <s v="CUST-03303"/>
    <x v="1"/>
    <n v="0"/>
    <s v="Yes"/>
    <s v="No"/>
    <s v="Ahmedabad"/>
    <x v="29"/>
    <s v="Yes"/>
    <x v="2"/>
    <s v="No"/>
    <x v="0"/>
    <x v="1"/>
    <s v="No"/>
    <s v="Credit card"/>
    <n v="59.81"/>
    <n v="3067.16"/>
    <x v="4"/>
    <x v="0"/>
    <x v="2"/>
    <s v="Other"/>
    <x v="3"/>
    <n v="0"/>
  </r>
  <r>
    <s v="CUST-01848"/>
    <x v="1"/>
    <n v="0"/>
    <s v="Yes"/>
    <s v="No"/>
    <s v="Shimla"/>
    <x v="45"/>
    <s v="Yes"/>
    <x v="1"/>
    <s v="No internet service"/>
    <x v="1"/>
    <x v="1"/>
    <s v="No"/>
    <s v="Cheque"/>
    <n v="25.28"/>
    <n v="1144.82"/>
    <x v="3"/>
    <x v="0"/>
    <x v="1"/>
    <s v="Other"/>
    <x v="5"/>
    <n v="0"/>
  </r>
  <r>
    <s v="CUST-01012"/>
    <x v="1"/>
    <n v="0"/>
    <s v="No"/>
    <s v="No"/>
    <s v="Bengaluru"/>
    <x v="19"/>
    <s v="Yes"/>
    <x v="2"/>
    <s v="Yes"/>
    <x v="2"/>
    <x v="2"/>
    <s v="No"/>
    <s v="UPI"/>
    <n v="57.98"/>
    <n v="798.39"/>
    <x v="4"/>
    <x v="1"/>
    <x v="2"/>
    <s v="Other"/>
    <x v="4"/>
    <n v="1"/>
  </r>
  <r>
    <s v="CUST-04692"/>
    <x v="1"/>
    <n v="0"/>
    <s v="No"/>
    <s v="No"/>
    <s v="Shimla"/>
    <x v="17"/>
    <s v="No"/>
    <x v="2"/>
    <s v="No"/>
    <x v="0"/>
    <x v="0"/>
    <s v="Yes"/>
    <s v="Bank transfer"/>
    <n v="44.29"/>
    <n v="1285.1400000000001"/>
    <x v="1"/>
    <x v="0"/>
    <x v="4"/>
    <s v="Other"/>
    <x v="2"/>
    <n v="0"/>
  </r>
  <r>
    <s v="CUST-02816"/>
    <x v="1"/>
    <n v="0"/>
    <s v="Yes"/>
    <s v="No"/>
    <s v="Kolkata"/>
    <x v="20"/>
    <s v="Yes"/>
    <x v="0"/>
    <s v="Yes"/>
    <x v="2"/>
    <x v="2"/>
    <s v="No"/>
    <s v="Bank transfer"/>
    <n v="85.57"/>
    <n v="679.25"/>
    <x v="7"/>
    <x v="1"/>
    <x v="3"/>
    <s v="High-risk"/>
    <x v="1"/>
    <n v="1"/>
  </r>
  <r>
    <s v="CUST-02994"/>
    <x v="0"/>
    <n v="0"/>
    <s v="Yes"/>
    <s v="No"/>
    <s v="Shimla"/>
    <x v="35"/>
    <s v="Yes"/>
    <x v="0"/>
    <s v="No"/>
    <x v="0"/>
    <x v="1"/>
    <s v="Yes"/>
    <s v="Cheque"/>
    <n v="94.69"/>
    <n v="2546.39"/>
    <x v="1"/>
    <x v="0"/>
    <x v="0"/>
    <s v="Other"/>
    <x v="2"/>
    <n v="0"/>
  </r>
  <r>
    <s v="CUST-02055"/>
    <x v="1"/>
    <n v="0"/>
    <s v="No"/>
    <s v="No"/>
    <s v="Ahmedabad"/>
    <x v="39"/>
    <s v="Yes"/>
    <x v="0"/>
    <s v="No"/>
    <x v="2"/>
    <x v="2"/>
    <s v="No"/>
    <s v="UPI"/>
    <n v="97.72"/>
    <n v="1290.8800000000001"/>
    <x v="3"/>
    <x v="0"/>
    <x v="0"/>
    <s v="Other"/>
    <x v="4"/>
    <n v="0"/>
  </r>
  <r>
    <s v="CUST-04027"/>
    <x v="0"/>
    <n v="0"/>
    <s v="No"/>
    <s v="No"/>
    <s v="Chennai"/>
    <x v="28"/>
    <s v="Yes"/>
    <x v="2"/>
    <s v="No"/>
    <x v="0"/>
    <x v="2"/>
    <s v="Yes"/>
    <s v="Bank transfer"/>
    <n v="58.46"/>
    <n v="1059.25"/>
    <x v="2"/>
    <x v="0"/>
    <x v="2"/>
    <s v="Other"/>
    <x v="4"/>
    <n v="0"/>
  </r>
  <r>
    <s v="CUST-02583"/>
    <x v="0"/>
    <n v="0"/>
    <s v="No"/>
    <s v="No"/>
    <s v="Bengaluru"/>
    <x v="8"/>
    <s v="Yes"/>
    <x v="2"/>
    <s v="Yes"/>
    <x v="2"/>
    <x v="0"/>
    <s v="Yes"/>
    <s v="UPI"/>
    <n v="58.81"/>
    <n v="2242.73"/>
    <x v="0"/>
    <x v="0"/>
    <x v="2"/>
    <s v="Other"/>
    <x v="5"/>
    <n v="0"/>
  </r>
  <r>
    <s v="CUST-03246"/>
    <x v="1"/>
    <n v="0"/>
    <s v="Yes"/>
    <s v="No"/>
    <s v="Bengaluru"/>
    <x v="4"/>
    <s v="No"/>
    <x v="2"/>
    <s v="No"/>
    <x v="2"/>
    <x v="0"/>
    <s v="Yes"/>
    <s v="Bank transfer"/>
    <n v="41.51"/>
    <n v="3045.57"/>
    <x v="0"/>
    <x v="0"/>
    <x v="4"/>
    <s v="Other"/>
    <x v="0"/>
    <n v="0"/>
  </r>
  <r>
    <s v="CUST-03275"/>
    <x v="1"/>
    <n v="0"/>
    <s v="Yes"/>
    <s v="Yes"/>
    <s v="Chandigarh"/>
    <x v="66"/>
    <s v="Yes"/>
    <x v="0"/>
    <s v="No"/>
    <x v="0"/>
    <x v="1"/>
    <s v="No"/>
    <s v="Cheque"/>
    <n v="92.69"/>
    <n v="1523.12"/>
    <x v="0"/>
    <x v="0"/>
    <x v="0"/>
    <s v="Other"/>
    <x v="4"/>
    <n v="0"/>
  </r>
  <r>
    <s v="CUST-02817"/>
    <x v="0"/>
    <n v="1"/>
    <s v="Yes"/>
    <s v="No"/>
    <s v="Jaipur"/>
    <x v="54"/>
    <s v="Yes"/>
    <x v="0"/>
    <s v="No"/>
    <x v="2"/>
    <x v="2"/>
    <s v="Yes"/>
    <s v="Cheque"/>
    <n v="71.33"/>
    <n v="838.71"/>
    <x v="0"/>
    <x v="1"/>
    <x v="3"/>
    <s v="Other"/>
    <x v="4"/>
    <n v="1"/>
  </r>
  <r>
    <s v="CUST-03892"/>
    <x v="1"/>
    <n v="0"/>
    <s v="Yes"/>
    <s v="No"/>
    <s v="Chandigarh"/>
    <x v="15"/>
    <s v="Yes"/>
    <x v="0"/>
    <s v="Yes"/>
    <x v="2"/>
    <x v="0"/>
    <s v="No"/>
    <s v="Bank transfer"/>
    <n v="82.29"/>
    <n v="2025.24"/>
    <x v="0"/>
    <x v="0"/>
    <x v="3"/>
    <s v="Other"/>
    <x v="2"/>
    <n v="0"/>
  </r>
  <r>
    <s v="CUST-04024"/>
    <x v="0"/>
    <n v="0"/>
    <s v="No"/>
    <s v="No"/>
    <s v="Ahmedabad"/>
    <x v="18"/>
    <s v="Yes"/>
    <x v="2"/>
    <s v="Yes"/>
    <x v="0"/>
    <x v="2"/>
    <s v="Yes"/>
    <s v="Bank transfer"/>
    <n v="65.87"/>
    <n v="1114.27"/>
    <x v="0"/>
    <x v="1"/>
    <x v="2"/>
    <s v="Other"/>
    <x v="4"/>
    <n v="1"/>
  </r>
  <r>
    <s v="CUST-03342"/>
    <x v="1"/>
    <n v="0"/>
    <s v="Yes"/>
    <s v="No"/>
    <s v="Mumbai"/>
    <x v="18"/>
    <s v="Yes"/>
    <x v="0"/>
    <s v="No"/>
    <x v="2"/>
    <x v="2"/>
    <s v="No"/>
    <s v="Cheque"/>
    <n v="74.09"/>
    <n v="1252.46"/>
    <x v="4"/>
    <x v="1"/>
    <x v="3"/>
    <s v="Other"/>
    <x v="4"/>
    <n v="1"/>
  </r>
  <r>
    <s v="CUST-04952"/>
    <x v="0"/>
    <n v="1"/>
    <s v="No"/>
    <s v="Yes"/>
    <s v="Chandigarh"/>
    <x v="4"/>
    <s v="Yes"/>
    <x v="2"/>
    <s v="Yes"/>
    <x v="2"/>
    <x v="0"/>
    <s v="Yes"/>
    <s v="Bank transfer"/>
    <n v="62.93"/>
    <n v="4658.8500000000004"/>
    <x v="4"/>
    <x v="0"/>
    <x v="2"/>
    <s v="Other"/>
    <x v="0"/>
    <n v="0"/>
  </r>
  <r>
    <s v="CUST-04565"/>
    <x v="1"/>
    <n v="0"/>
    <s v="No"/>
    <s v="No"/>
    <s v="Hyderabad"/>
    <x v="17"/>
    <s v="Yes"/>
    <x v="2"/>
    <s v="Yes"/>
    <x v="2"/>
    <x v="0"/>
    <s v="Yes"/>
    <s v="Bank transfer"/>
    <n v="54.29"/>
    <n v="1530.5"/>
    <x v="0"/>
    <x v="0"/>
    <x v="2"/>
    <s v="Other"/>
    <x v="2"/>
    <n v="0"/>
  </r>
  <r>
    <s v="CUST-02366"/>
    <x v="0"/>
    <n v="0"/>
    <s v="Yes"/>
    <s v="Yes"/>
    <s v="Delhi"/>
    <x v="39"/>
    <s v="Yes"/>
    <x v="2"/>
    <s v="No"/>
    <x v="0"/>
    <x v="2"/>
    <s v="Yes"/>
    <s v="Credit card"/>
    <n v="60.32"/>
    <n v="764.98"/>
    <x v="4"/>
    <x v="1"/>
    <x v="2"/>
    <s v="Other"/>
    <x v="4"/>
    <n v="1"/>
  </r>
  <r>
    <s v="CUST-01304"/>
    <x v="0"/>
    <n v="0"/>
    <s v="Yes"/>
    <s v="Yes"/>
    <s v="Kolkata"/>
    <x v="69"/>
    <s v="Yes"/>
    <x v="2"/>
    <s v="Yes"/>
    <x v="0"/>
    <x v="0"/>
    <s v="Yes"/>
    <s v="Cheque"/>
    <n v="65.290000000000006"/>
    <n v="3172.44"/>
    <x v="2"/>
    <x v="0"/>
    <x v="2"/>
    <s v="Other"/>
    <x v="3"/>
    <n v="0"/>
  </r>
  <r>
    <s v="CUST-04292"/>
    <x v="0"/>
    <n v="0"/>
    <s v="Yes"/>
    <s v="Yes"/>
    <s v="Ahmedabad"/>
    <x v="7"/>
    <s v="Yes"/>
    <x v="0"/>
    <s v="No"/>
    <x v="2"/>
    <x v="2"/>
    <s v="Yes"/>
    <s v="Cheque"/>
    <n v="85.64"/>
    <n v="926.01"/>
    <x v="3"/>
    <x v="1"/>
    <x v="3"/>
    <s v="High-risk"/>
    <x v="1"/>
    <n v="1"/>
  </r>
  <r>
    <s v="CUST-03483"/>
    <x v="0"/>
    <n v="0"/>
    <s v="No"/>
    <s v="No"/>
    <s v="Chennai"/>
    <x v="48"/>
    <s v="No"/>
    <x v="1"/>
    <s v="No internet service"/>
    <x v="1"/>
    <x v="1"/>
    <s v="Yes"/>
    <s v="Cheque"/>
    <n v="24.91"/>
    <n v="1203.49"/>
    <x v="0"/>
    <x v="0"/>
    <x v="1"/>
    <s v="Other"/>
    <x v="3"/>
    <n v="0"/>
  </r>
  <r>
    <s v="CUST-00558"/>
    <x v="1"/>
    <n v="1"/>
    <s v="No"/>
    <s v="Yes"/>
    <s v="Shimla"/>
    <x v="41"/>
    <s v="Yes"/>
    <x v="0"/>
    <s v="No"/>
    <x v="2"/>
    <x v="2"/>
    <s v="Yes"/>
    <s v="Bank transfer"/>
    <n v="87.61"/>
    <n v="2627.2"/>
    <x v="0"/>
    <x v="0"/>
    <x v="3"/>
    <s v="Other"/>
    <x v="2"/>
    <n v="0"/>
  </r>
  <r>
    <s v="CUST-02481"/>
    <x v="0"/>
    <n v="0"/>
    <s v="No"/>
    <s v="No"/>
    <s v="Mumbai"/>
    <x v="7"/>
    <s v="Yes"/>
    <x v="2"/>
    <s v="No"/>
    <x v="0"/>
    <x v="2"/>
    <s v="No"/>
    <s v="UPI"/>
    <n v="53.97"/>
    <n v="608.45000000000005"/>
    <x v="4"/>
    <x v="0"/>
    <x v="2"/>
    <s v="Other"/>
    <x v="1"/>
    <n v="0"/>
  </r>
  <r>
    <s v="CUST-02831"/>
    <x v="1"/>
    <n v="0"/>
    <s v="No"/>
    <s v="No"/>
    <s v="Shimla"/>
    <x v="5"/>
    <s v="Yes"/>
    <x v="1"/>
    <s v="No internet service"/>
    <x v="1"/>
    <x v="2"/>
    <s v="No"/>
    <s v="Cheque"/>
    <n v="31.95"/>
    <n v="599.47"/>
    <x v="1"/>
    <x v="0"/>
    <x v="4"/>
    <s v="Other"/>
    <x v="4"/>
    <n v="0"/>
  </r>
  <r>
    <s v="CUST-03899"/>
    <x v="0"/>
    <n v="0"/>
    <s v="No"/>
    <s v="No"/>
    <s v="Delhi"/>
    <x v="48"/>
    <s v="Yes"/>
    <x v="1"/>
    <s v="No internet service"/>
    <x v="1"/>
    <x v="1"/>
    <s v="Yes"/>
    <s v="Bank transfer"/>
    <n v="33.020000000000003"/>
    <n v="1614.26"/>
    <x v="4"/>
    <x v="1"/>
    <x v="4"/>
    <s v="Other"/>
    <x v="3"/>
    <n v="1"/>
  </r>
  <r>
    <s v="CUST-04871"/>
    <x v="0"/>
    <n v="0"/>
    <s v="Yes"/>
    <s v="No"/>
    <s v="Shimla"/>
    <x v="26"/>
    <s v="Yes"/>
    <x v="0"/>
    <s v="No"/>
    <x v="2"/>
    <x v="0"/>
    <s v="Yes"/>
    <s v="Cheque"/>
    <n v="87.07"/>
    <n v="2302.63"/>
    <x v="7"/>
    <x v="0"/>
    <x v="3"/>
    <s v="Other"/>
    <x v="2"/>
    <n v="0"/>
  </r>
  <r>
    <s v="CUST-02182"/>
    <x v="1"/>
    <n v="1"/>
    <s v="Yes"/>
    <s v="No"/>
    <s v="Bengaluru"/>
    <x v="7"/>
    <s v="Yes"/>
    <x v="0"/>
    <s v="Yes"/>
    <x v="2"/>
    <x v="2"/>
    <s v="No"/>
    <s v="UPI"/>
    <n v="80.260000000000005"/>
    <n v="867.89"/>
    <x v="0"/>
    <x v="1"/>
    <x v="3"/>
    <s v="High-risk"/>
    <x v="1"/>
    <n v="1"/>
  </r>
  <r>
    <s v="CUST-02995"/>
    <x v="0"/>
    <n v="0"/>
    <s v="No"/>
    <s v="No"/>
    <s v="Jaipur"/>
    <x v="21"/>
    <s v="Yes"/>
    <x v="2"/>
    <s v="Yes"/>
    <x v="0"/>
    <x v="2"/>
    <s v="No"/>
    <s v="Credit card"/>
    <n v="65.989999999999995"/>
    <n v="2804.04"/>
    <x v="4"/>
    <x v="0"/>
    <x v="2"/>
    <s v="Other"/>
    <x v="5"/>
    <n v="0"/>
  </r>
  <r>
    <s v="CUST-04483"/>
    <x v="0"/>
    <n v="0"/>
    <s v="Yes"/>
    <s v="Yes"/>
    <s v="Lucknow"/>
    <x v="13"/>
    <s v="Yes"/>
    <x v="1"/>
    <s v="No internet service"/>
    <x v="1"/>
    <x v="1"/>
    <s v="No"/>
    <s v="UPI"/>
    <n v="30.78"/>
    <n v="612.6"/>
    <x v="1"/>
    <x v="0"/>
    <x v="4"/>
    <s v="Other"/>
    <x v="4"/>
    <n v="0"/>
  </r>
  <r>
    <s v="CUST-00350"/>
    <x v="0"/>
    <n v="0"/>
    <s v="No"/>
    <s v="Yes"/>
    <s v="Pune"/>
    <x v="22"/>
    <s v="Yes"/>
    <x v="1"/>
    <s v="No internet service"/>
    <x v="1"/>
    <x v="2"/>
    <s v="Yes"/>
    <s v="Credit card"/>
    <n v="27.82"/>
    <n v="274.08"/>
    <x v="1"/>
    <x v="1"/>
    <x v="1"/>
    <s v="Other"/>
    <x v="1"/>
    <n v="1"/>
  </r>
  <r>
    <s v="CUST-01261"/>
    <x v="0"/>
    <n v="0"/>
    <s v="Yes"/>
    <s v="Yes"/>
    <s v="Chandigarh"/>
    <x v="28"/>
    <s v="Yes"/>
    <x v="1"/>
    <s v="No internet service"/>
    <x v="1"/>
    <x v="1"/>
    <s v="Yes"/>
    <s v="Cheque"/>
    <n v="40.840000000000003"/>
    <n v="730.06"/>
    <x v="3"/>
    <x v="1"/>
    <x v="4"/>
    <s v="Other"/>
    <x v="4"/>
    <n v="1"/>
  </r>
  <r>
    <s v="CUST-00677"/>
    <x v="1"/>
    <n v="0"/>
    <s v="Yes"/>
    <s v="Yes"/>
    <s v="Hyderabad"/>
    <x v="0"/>
    <s v="Yes"/>
    <x v="0"/>
    <s v="Yes"/>
    <x v="2"/>
    <x v="0"/>
    <s v="No"/>
    <s v="Cheque"/>
    <n v="94.48"/>
    <n v="6020.58"/>
    <x v="0"/>
    <x v="0"/>
    <x v="0"/>
    <s v="Other"/>
    <x v="0"/>
    <n v="0"/>
  </r>
  <r>
    <s v="CUST-01177"/>
    <x v="0"/>
    <n v="0"/>
    <s v="No"/>
    <s v="Yes"/>
    <s v="Pune"/>
    <x v="24"/>
    <s v="No"/>
    <x v="2"/>
    <s v="No"/>
    <x v="2"/>
    <x v="2"/>
    <s v="Yes"/>
    <s v="UPI"/>
    <n v="44.57"/>
    <n v="1383.54"/>
    <x v="1"/>
    <x v="0"/>
    <x v="4"/>
    <s v="Other"/>
    <x v="2"/>
    <n v="0"/>
  </r>
  <r>
    <s v="CUST-02073"/>
    <x v="1"/>
    <n v="0"/>
    <s v="No"/>
    <s v="No"/>
    <s v="Hyderabad"/>
    <x v="33"/>
    <s v="Yes"/>
    <x v="2"/>
    <s v="No"/>
    <x v="2"/>
    <x v="0"/>
    <s v="Yes"/>
    <s v="Credit card"/>
    <n v="47.06"/>
    <n v="1709.13"/>
    <x v="1"/>
    <x v="0"/>
    <x v="4"/>
    <s v="Other"/>
    <x v="5"/>
    <n v="0"/>
  </r>
  <r>
    <s v="CUST-01862"/>
    <x v="1"/>
    <n v="0"/>
    <s v="Yes"/>
    <s v="Yes"/>
    <s v="Ahmedabad"/>
    <x v="5"/>
    <s v="Yes"/>
    <x v="2"/>
    <s v="Yes"/>
    <x v="2"/>
    <x v="2"/>
    <s v="Yes"/>
    <s v="Credit card"/>
    <n v="64.540000000000006"/>
    <n v="1227.83"/>
    <x v="4"/>
    <x v="0"/>
    <x v="2"/>
    <s v="Other"/>
    <x v="4"/>
    <n v="0"/>
  </r>
  <r>
    <s v="CUST-02180"/>
    <x v="1"/>
    <n v="0"/>
    <s v="Yes"/>
    <s v="Yes"/>
    <s v="Bengaluru"/>
    <x v="21"/>
    <s v="No"/>
    <x v="2"/>
    <s v="No"/>
    <x v="2"/>
    <x v="0"/>
    <s v="No"/>
    <s v="Credit card"/>
    <n v="46.25"/>
    <n v="1953.52"/>
    <x v="0"/>
    <x v="0"/>
    <x v="4"/>
    <s v="Other"/>
    <x v="5"/>
    <n v="0"/>
  </r>
  <r>
    <s v="CUST-00457"/>
    <x v="0"/>
    <n v="0"/>
    <s v="No"/>
    <s v="No"/>
    <s v="Kolkata"/>
    <x v="1"/>
    <s v="Yes"/>
    <x v="2"/>
    <s v="No"/>
    <x v="2"/>
    <x v="2"/>
    <s v="No"/>
    <s v="Bank transfer"/>
    <n v="58.63"/>
    <n v="174.84"/>
    <x v="4"/>
    <x v="0"/>
    <x v="2"/>
    <s v="Other"/>
    <x v="1"/>
    <n v="0"/>
  </r>
  <r>
    <s v="CUST-03308"/>
    <x v="1"/>
    <n v="0"/>
    <s v="Yes"/>
    <s v="Yes"/>
    <s v="Delhi"/>
    <x v="67"/>
    <s v="Yes"/>
    <x v="2"/>
    <s v="No"/>
    <x v="2"/>
    <x v="1"/>
    <s v="No"/>
    <s v="Bank transfer"/>
    <n v="53.56"/>
    <n v="2135.5300000000002"/>
    <x v="4"/>
    <x v="0"/>
    <x v="2"/>
    <s v="Other"/>
    <x v="5"/>
    <n v="0"/>
  </r>
  <r>
    <s v="CUST-04854"/>
    <x v="0"/>
    <n v="0"/>
    <s v="Yes"/>
    <s v="No"/>
    <s v="Jaipur"/>
    <x v="1"/>
    <s v="Yes"/>
    <x v="2"/>
    <s v="No"/>
    <x v="2"/>
    <x v="2"/>
    <s v="Yes"/>
    <s v="Cheque"/>
    <n v="54.14"/>
    <n v="157.86000000000001"/>
    <x v="7"/>
    <x v="1"/>
    <x v="2"/>
    <s v="Other"/>
    <x v="1"/>
    <n v="1"/>
  </r>
  <r>
    <s v="CUST-01418"/>
    <x v="1"/>
    <n v="0"/>
    <s v="Yes"/>
    <s v="No"/>
    <s v="Jaipur"/>
    <x v="38"/>
    <s v="Yes"/>
    <x v="2"/>
    <s v="No"/>
    <x v="2"/>
    <x v="0"/>
    <s v="No"/>
    <s v="UPI"/>
    <n v="60.75"/>
    <n v="2443.11"/>
    <x v="4"/>
    <x v="0"/>
    <x v="2"/>
    <s v="Other"/>
    <x v="5"/>
    <n v="0"/>
  </r>
  <r>
    <s v="CUST-01902"/>
    <x v="0"/>
    <n v="1"/>
    <s v="Yes"/>
    <s v="Yes"/>
    <s v="Pune"/>
    <x v="8"/>
    <s v="Yes"/>
    <x v="0"/>
    <s v="Yes"/>
    <x v="2"/>
    <x v="1"/>
    <s v="No"/>
    <s v="Credit card"/>
    <n v="88.27"/>
    <n v="3323.01"/>
    <x v="1"/>
    <x v="0"/>
    <x v="3"/>
    <s v="Other"/>
    <x v="5"/>
    <n v="0"/>
  </r>
  <r>
    <s v="CUST-04427"/>
    <x v="1"/>
    <n v="0"/>
    <s v="No"/>
    <s v="No"/>
    <s v="Shimla"/>
    <x v="14"/>
    <s v="Yes"/>
    <x v="0"/>
    <s v="No"/>
    <x v="0"/>
    <x v="2"/>
    <s v="Yes"/>
    <s v="UPI"/>
    <n v="84.06"/>
    <n v="2141.27"/>
    <x v="4"/>
    <x v="1"/>
    <x v="3"/>
    <s v="Other"/>
    <x v="2"/>
    <n v="1"/>
  </r>
  <r>
    <s v="CUST-00532"/>
    <x v="0"/>
    <n v="0"/>
    <s v="Yes"/>
    <s v="No"/>
    <s v="Delhi"/>
    <x v="52"/>
    <s v="Yes"/>
    <x v="0"/>
    <s v="No"/>
    <x v="2"/>
    <x v="1"/>
    <s v="No"/>
    <s v="Bank transfer"/>
    <n v="80.86"/>
    <n v="316.45"/>
    <x v="3"/>
    <x v="1"/>
    <x v="3"/>
    <s v="Other"/>
    <x v="1"/>
    <n v="1"/>
  </r>
  <r>
    <s v="CUST-01213"/>
    <x v="0"/>
    <n v="0"/>
    <s v="No"/>
    <s v="No"/>
    <s v="Kolkata"/>
    <x v="13"/>
    <s v="Yes"/>
    <x v="0"/>
    <s v="No"/>
    <x v="2"/>
    <x v="2"/>
    <s v="Yes"/>
    <s v="Bank transfer"/>
    <n v="93.39"/>
    <n v="1862.41"/>
    <x v="0"/>
    <x v="0"/>
    <x v="0"/>
    <s v="Other"/>
    <x v="4"/>
    <n v="0"/>
  </r>
  <r>
    <s v="CUST-02803"/>
    <x v="0"/>
    <n v="0"/>
    <s v="No"/>
    <s v="No"/>
    <s v="Shimla"/>
    <x v="46"/>
    <s v="Yes"/>
    <x v="0"/>
    <s v="Yes"/>
    <x v="2"/>
    <x v="0"/>
    <s v="Yes"/>
    <s v="Bank transfer"/>
    <n v="99.44"/>
    <n v="6276.51"/>
    <x v="1"/>
    <x v="0"/>
    <x v="0"/>
    <s v="Other"/>
    <x v="0"/>
    <n v="0"/>
  </r>
  <r>
    <s v="CUST-03903"/>
    <x v="0"/>
    <n v="0"/>
    <s v="No"/>
    <s v="No"/>
    <s v="Chennai"/>
    <x v="49"/>
    <s v="Yes"/>
    <x v="0"/>
    <s v="Yes"/>
    <x v="0"/>
    <x v="1"/>
    <s v="Yes"/>
    <s v="Cheque"/>
    <n v="83.55"/>
    <n v="3733.61"/>
    <x v="1"/>
    <x v="0"/>
    <x v="3"/>
    <s v="Other"/>
    <x v="5"/>
    <n v="0"/>
  </r>
  <r>
    <s v="CUST-00440"/>
    <x v="1"/>
    <n v="0"/>
    <s v="No"/>
    <s v="Yes"/>
    <s v="Chennai"/>
    <x v="32"/>
    <s v="Yes"/>
    <x v="2"/>
    <s v="No"/>
    <x v="0"/>
    <x v="1"/>
    <s v="Yes"/>
    <s v="UPI"/>
    <n v="54.74"/>
    <n v="2196.6799999999998"/>
    <x v="1"/>
    <x v="1"/>
    <x v="2"/>
    <s v="Other"/>
    <x v="5"/>
    <n v="1"/>
  </r>
  <r>
    <s v="CUST-02938"/>
    <x v="1"/>
    <n v="0"/>
    <s v="Yes"/>
    <s v="Yes"/>
    <s v="Mumbai"/>
    <x v="55"/>
    <s v="Yes"/>
    <x v="2"/>
    <s v="Yes"/>
    <x v="2"/>
    <x v="1"/>
    <s v="Yes"/>
    <s v="UPI"/>
    <n v="60.67"/>
    <n v="2819.5"/>
    <x v="3"/>
    <x v="0"/>
    <x v="2"/>
    <s v="Other"/>
    <x v="5"/>
    <n v="0"/>
  </r>
  <r>
    <s v="CUST-00425"/>
    <x v="1"/>
    <n v="0"/>
    <s v="Yes"/>
    <s v="No"/>
    <s v="Hyderabad"/>
    <x v="18"/>
    <s v="Yes"/>
    <x v="0"/>
    <s v="Yes"/>
    <x v="2"/>
    <x v="2"/>
    <s v="Yes"/>
    <s v="UPI"/>
    <n v="101.16"/>
    <n v="1686.29"/>
    <x v="4"/>
    <x v="0"/>
    <x v="0"/>
    <s v="Other"/>
    <x v="4"/>
    <n v="0"/>
  </r>
  <r>
    <s v="CUST-04623"/>
    <x v="0"/>
    <n v="0"/>
    <s v="No"/>
    <s v="No"/>
    <s v="Mumbai"/>
    <x v="26"/>
    <s v="No"/>
    <x v="1"/>
    <s v="No internet service"/>
    <x v="1"/>
    <x v="2"/>
    <s v="No"/>
    <s v="Bank transfer"/>
    <n v="20.2"/>
    <n v="520"/>
    <x v="0"/>
    <x v="1"/>
    <x v="1"/>
    <s v="Other"/>
    <x v="2"/>
    <n v="1"/>
  </r>
  <r>
    <s v="CUST-03401"/>
    <x v="0"/>
    <n v="0"/>
    <s v="No"/>
    <s v="No"/>
    <s v="Lucknow"/>
    <x v="2"/>
    <s v="Yes"/>
    <x v="0"/>
    <s v="Yes"/>
    <x v="2"/>
    <x v="2"/>
    <s v="No"/>
    <s v="Cheque"/>
    <n v="91.88"/>
    <n v="2557.7199999999998"/>
    <x v="0"/>
    <x v="1"/>
    <x v="0"/>
    <s v="Other"/>
    <x v="2"/>
    <n v="1"/>
  </r>
  <r>
    <s v="CUST-03172"/>
    <x v="1"/>
    <n v="1"/>
    <s v="No"/>
    <s v="No"/>
    <s v="Chennai"/>
    <x v="47"/>
    <s v="Yes"/>
    <x v="2"/>
    <s v="No"/>
    <x v="2"/>
    <x v="2"/>
    <s v="Yes"/>
    <s v="Credit card"/>
    <n v="47.75"/>
    <n v="735.49"/>
    <x v="1"/>
    <x v="0"/>
    <x v="4"/>
    <s v="Other"/>
    <x v="4"/>
    <n v="0"/>
  </r>
  <r>
    <s v="CUST-00472"/>
    <x v="0"/>
    <n v="0"/>
    <s v="No"/>
    <s v="No"/>
    <s v="Chandigarh"/>
    <x v="58"/>
    <s v="Yes"/>
    <x v="0"/>
    <s v="Yes"/>
    <x v="0"/>
    <x v="2"/>
    <s v="No"/>
    <s v="UPI"/>
    <n v="89.01"/>
    <n v="3766.25"/>
    <x v="0"/>
    <x v="0"/>
    <x v="3"/>
    <s v="Other"/>
    <x v="5"/>
    <n v="0"/>
  </r>
  <r>
    <s v="CUST-04791"/>
    <x v="0"/>
    <n v="0"/>
    <s v="Yes"/>
    <s v="No"/>
    <s v="Kolkata"/>
    <x v="52"/>
    <s v="Yes"/>
    <x v="2"/>
    <s v="Yes"/>
    <x v="2"/>
    <x v="2"/>
    <s v="Yes"/>
    <s v="Cheque"/>
    <n v="58.22"/>
    <n v="0"/>
    <x v="4"/>
    <x v="0"/>
    <x v="2"/>
    <s v="Other"/>
    <x v="1"/>
    <n v="0"/>
  </r>
  <r>
    <s v="CUST-00032"/>
    <x v="0"/>
    <n v="0"/>
    <s v="Yes"/>
    <s v="Yes"/>
    <s v="Chandigarh"/>
    <x v="58"/>
    <s v="Yes"/>
    <x v="2"/>
    <s v="No"/>
    <x v="2"/>
    <x v="2"/>
    <s v="Yes"/>
    <s v="Bank transfer"/>
    <n v="60.44"/>
    <n v="2645.98"/>
    <x v="1"/>
    <x v="0"/>
    <x v="2"/>
    <s v="Other"/>
    <x v="5"/>
    <n v="0"/>
  </r>
  <r>
    <s v="CUST-04034"/>
    <x v="0"/>
    <n v="0"/>
    <s v="Yes"/>
    <s v="No"/>
    <s v="Chandigarh"/>
    <x v="9"/>
    <s v="Yes"/>
    <x v="0"/>
    <s v="No"/>
    <x v="2"/>
    <x v="2"/>
    <s v="No"/>
    <s v="Bank transfer"/>
    <n v="88.96"/>
    <n v="617.95000000000005"/>
    <x v="0"/>
    <x v="0"/>
    <x v="3"/>
    <s v="High-risk"/>
    <x v="1"/>
    <n v="0"/>
  </r>
  <r>
    <s v="CUST-00550"/>
    <x v="0"/>
    <n v="1"/>
    <s v="Yes"/>
    <s v="Yes"/>
    <s v="Delhi"/>
    <x v="14"/>
    <s v="Yes"/>
    <x v="0"/>
    <s v="Yes"/>
    <x v="0"/>
    <x v="2"/>
    <s v="Yes"/>
    <s v="Bank transfer"/>
    <n v="105.2"/>
    <n v="2657.97"/>
    <x v="1"/>
    <x v="1"/>
    <x v="0"/>
    <s v="Other"/>
    <x v="2"/>
    <n v="1"/>
  </r>
  <r>
    <s v="CUST-04209"/>
    <x v="0"/>
    <n v="0"/>
    <s v="Yes"/>
    <s v="No"/>
    <s v="Shimla"/>
    <x v="29"/>
    <s v="Yes"/>
    <x v="0"/>
    <s v="No"/>
    <x v="2"/>
    <x v="0"/>
    <s v="Yes"/>
    <s v="Credit card"/>
    <n v="94.46"/>
    <n v="4640.6099999999997"/>
    <x v="2"/>
    <x v="0"/>
    <x v="0"/>
    <s v="Other"/>
    <x v="3"/>
    <n v="0"/>
  </r>
  <r>
    <s v="CUST-03542"/>
    <x v="0"/>
    <n v="0"/>
    <s v="Yes"/>
    <s v="No"/>
    <s v="Hyderabad"/>
    <x v="20"/>
    <s v="Yes"/>
    <x v="1"/>
    <s v="No internet service"/>
    <x v="1"/>
    <x v="2"/>
    <s v="Yes"/>
    <s v="Bank transfer"/>
    <n v="21.47"/>
    <n v="169.26"/>
    <x v="4"/>
    <x v="0"/>
    <x v="1"/>
    <s v="Other"/>
    <x v="1"/>
    <n v="0"/>
  </r>
  <r>
    <s v="CUST-01254"/>
    <x v="0"/>
    <n v="0"/>
    <s v="Yes"/>
    <s v="Yes"/>
    <s v="Lucknow"/>
    <x v="8"/>
    <s v="Yes"/>
    <x v="1"/>
    <s v="No internet service"/>
    <x v="1"/>
    <x v="2"/>
    <s v="No"/>
    <s v="UPI"/>
    <n v="24.97"/>
    <n v="951.83"/>
    <x v="4"/>
    <x v="0"/>
    <x v="1"/>
    <s v="Other"/>
    <x v="5"/>
    <n v="0"/>
  </r>
  <r>
    <s v="CUST-00899"/>
    <x v="0"/>
    <n v="1"/>
    <s v="Yes"/>
    <s v="Yes"/>
    <s v="Pune"/>
    <x v="55"/>
    <s v="Yes"/>
    <x v="2"/>
    <s v="No"/>
    <x v="0"/>
    <x v="0"/>
    <s v="No"/>
    <s v="UPI"/>
    <n v="66.48"/>
    <n v="3122.91"/>
    <x v="0"/>
    <x v="0"/>
    <x v="2"/>
    <s v="Other"/>
    <x v="5"/>
    <n v="0"/>
  </r>
  <r>
    <s v="CUST-00501"/>
    <x v="0"/>
    <n v="0"/>
    <s v="No"/>
    <s v="No"/>
    <s v="Chandigarh"/>
    <x v="35"/>
    <s v="Yes"/>
    <x v="0"/>
    <s v="No"/>
    <x v="0"/>
    <x v="2"/>
    <s v="Yes"/>
    <s v="Bank transfer"/>
    <n v="89.5"/>
    <n v="2453.21"/>
    <x v="0"/>
    <x v="1"/>
    <x v="3"/>
    <s v="Other"/>
    <x v="2"/>
    <n v="1"/>
  </r>
  <r>
    <s v="CUST-04828"/>
    <x v="1"/>
    <n v="0"/>
    <s v="No"/>
    <s v="No"/>
    <s v="Delhi"/>
    <x v="50"/>
    <s v="Yes"/>
    <x v="0"/>
    <s v="Yes"/>
    <x v="2"/>
    <x v="0"/>
    <s v="No"/>
    <s v="UPI"/>
    <n v="88.3"/>
    <n v="5036.28"/>
    <x v="2"/>
    <x v="0"/>
    <x v="3"/>
    <s v="Other"/>
    <x v="3"/>
    <n v="0"/>
  </r>
  <r>
    <s v="CUST-02160"/>
    <x v="0"/>
    <n v="0"/>
    <s v="No"/>
    <s v="No"/>
    <s v="Shimla"/>
    <x v="26"/>
    <s v="Yes"/>
    <x v="0"/>
    <s v="Yes"/>
    <x v="2"/>
    <x v="1"/>
    <s v="Yes"/>
    <s v="UPI"/>
    <n v="93.27"/>
    <n v="2420.6999999999998"/>
    <x v="0"/>
    <x v="0"/>
    <x v="0"/>
    <s v="Other"/>
    <x v="2"/>
    <n v="0"/>
  </r>
  <r>
    <s v="CUST-01705"/>
    <x v="0"/>
    <n v="1"/>
    <s v="Yes"/>
    <s v="No"/>
    <s v="Shimla"/>
    <x v="60"/>
    <s v="Yes"/>
    <x v="2"/>
    <s v="No"/>
    <x v="2"/>
    <x v="0"/>
    <s v="No"/>
    <s v="UPI"/>
    <n v="56.59"/>
    <n v="3739.76"/>
    <x v="4"/>
    <x v="0"/>
    <x v="2"/>
    <s v="Other"/>
    <x v="0"/>
    <n v="0"/>
  </r>
  <r>
    <s v="CUST-01461"/>
    <x v="0"/>
    <n v="0"/>
    <s v="Yes"/>
    <s v="Yes"/>
    <s v="Mumbai"/>
    <x v="66"/>
    <s v="Yes"/>
    <x v="1"/>
    <s v="No internet service"/>
    <x v="1"/>
    <x v="2"/>
    <s v="No"/>
    <s v="UPI"/>
    <n v="26.9"/>
    <n v="424.38"/>
    <x v="0"/>
    <x v="1"/>
    <x v="1"/>
    <s v="Other"/>
    <x v="4"/>
    <n v="1"/>
  </r>
  <r>
    <s v="CUST-02213"/>
    <x v="1"/>
    <n v="1"/>
    <s v="No"/>
    <s v="No"/>
    <s v="Mumbai"/>
    <x v="19"/>
    <s v="Yes"/>
    <x v="1"/>
    <s v="No internet service"/>
    <x v="1"/>
    <x v="2"/>
    <s v="No"/>
    <s v="Credit card"/>
    <n v="34.19"/>
    <n v="471.68"/>
    <x v="4"/>
    <x v="1"/>
    <x v="4"/>
    <s v="Other"/>
    <x v="4"/>
    <n v="1"/>
  </r>
  <r>
    <s v="CUST-04862"/>
    <x v="0"/>
    <n v="0"/>
    <s v="Yes"/>
    <s v="Yes"/>
    <s v="Lucknow"/>
    <x v="59"/>
    <s v="Yes"/>
    <x v="0"/>
    <s v="No"/>
    <x v="2"/>
    <x v="0"/>
    <s v="Yes"/>
    <s v="Bank transfer"/>
    <n v="83.96"/>
    <n v="4330.6099999999997"/>
    <x v="2"/>
    <x v="1"/>
    <x v="3"/>
    <s v="Other"/>
    <x v="3"/>
    <n v="1"/>
  </r>
  <r>
    <s v="CUST-01454"/>
    <x v="1"/>
    <n v="0"/>
    <s v="No"/>
    <s v="No"/>
    <s v="Ahmedabad"/>
    <x v="8"/>
    <s v="No"/>
    <x v="2"/>
    <s v="No"/>
    <x v="2"/>
    <x v="1"/>
    <s v="Yes"/>
    <s v="Credit card"/>
    <n v="48.2"/>
    <n v="1818.84"/>
    <x v="0"/>
    <x v="0"/>
    <x v="4"/>
    <s v="Other"/>
    <x v="5"/>
    <n v="0"/>
  </r>
  <r>
    <s v="CUST-04089"/>
    <x v="0"/>
    <n v="0"/>
    <s v="No"/>
    <s v="Yes"/>
    <s v="Chandigarh"/>
    <x v="31"/>
    <s v="Yes"/>
    <x v="1"/>
    <s v="No internet service"/>
    <x v="1"/>
    <x v="2"/>
    <s v="No"/>
    <s v="Credit card"/>
    <n v="22.88"/>
    <n v="133.87"/>
    <x v="0"/>
    <x v="0"/>
    <x v="1"/>
    <s v="Other"/>
    <x v="1"/>
    <n v="0"/>
  </r>
  <r>
    <s v="CUST-03778"/>
    <x v="1"/>
    <n v="0"/>
    <s v="No"/>
    <s v="No"/>
    <s v="Hyderabad"/>
    <x v="43"/>
    <s v="Yes"/>
    <x v="0"/>
    <s v="No"/>
    <x v="2"/>
    <x v="0"/>
    <s v="No"/>
    <s v="Cheque"/>
    <n v="82.12"/>
    <n v="3695.17"/>
    <x v="2"/>
    <x v="0"/>
    <x v="3"/>
    <s v="Other"/>
    <x v="5"/>
    <n v="0"/>
  </r>
  <r>
    <s v="CUST-00019"/>
    <x v="1"/>
    <n v="0"/>
    <s v="No"/>
    <s v="No"/>
    <s v="Hyderabad"/>
    <x v="47"/>
    <s v="Yes"/>
    <x v="0"/>
    <s v="No"/>
    <x v="0"/>
    <x v="2"/>
    <s v="Yes"/>
    <s v="Bank transfer"/>
    <n v="90.9"/>
    <n v="1356.51"/>
    <x v="0"/>
    <x v="1"/>
    <x v="0"/>
    <s v="Other"/>
    <x v="4"/>
    <n v="1"/>
  </r>
  <r>
    <s v="CUST-00448"/>
    <x v="1"/>
    <n v="0"/>
    <s v="Yes"/>
    <s v="No"/>
    <s v="Ahmedabad"/>
    <x v="22"/>
    <s v="Yes"/>
    <x v="0"/>
    <s v="Yes"/>
    <x v="2"/>
    <x v="2"/>
    <s v="Yes"/>
    <s v="Credit card"/>
    <n v="85.09"/>
    <n v="860.96"/>
    <x v="1"/>
    <x v="0"/>
    <x v="3"/>
    <s v="High-risk"/>
    <x v="1"/>
    <n v="0"/>
  </r>
  <r>
    <s v="CUST-00618"/>
    <x v="0"/>
    <n v="0"/>
    <s v="Yes"/>
    <s v="Yes"/>
    <s v="Bengaluru"/>
    <x v="66"/>
    <s v="No"/>
    <x v="0"/>
    <s v="No"/>
    <x v="2"/>
    <x v="2"/>
    <s v="No"/>
    <s v="Bank transfer"/>
    <n v="67.08"/>
    <n v="1094.69"/>
    <x v="1"/>
    <x v="1"/>
    <x v="2"/>
    <s v="Other"/>
    <x v="4"/>
    <n v="1"/>
  </r>
  <r>
    <s v="CUST-04972"/>
    <x v="1"/>
    <n v="0"/>
    <s v="Yes"/>
    <s v="No"/>
    <s v="Bengaluru"/>
    <x v="32"/>
    <s v="Yes"/>
    <x v="2"/>
    <s v="No"/>
    <x v="2"/>
    <x v="1"/>
    <s v="No"/>
    <s v="Credit card"/>
    <n v="57.71"/>
    <n v="2273.6799999999998"/>
    <x v="1"/>
    <x v="0"/>
    <x v="2"/>
    <s v="Other"/>
    <x v="5"/>
    <n v="0"/>
  </r>
  <r>
    <s v="CUST-03867"/>
    <x v="0"/>
    <n v="0"/>
    <s v="Yes"/>
    <s v="No"/>
    <s v="Chennai"/>
    <x v="31"/>
    <s v="Yes"/>
    <x v="0"/>
    <s v="Yes"/>
    <x v="0"/>
    <x v="2"/>
    <s v="No"/>
    <s v="Cheque"/>
    <n v="106.33"/>
    <n v="634.16"/>
    <x v="0"/>
    <x v="1"/>
    <x v="0"/>
    <s v="High-risk"/>
    <x v="1"/>
    <n v="1"/>
  </r>
  <r>
    <s v="CUST-03775"/>
    <x v="1"/>
    <n v="0"/>
    <s v="Yes"/>
    <s v="No"/>
    <s v="Lucknow"/>
    <x v="36"/>
    <s v="Yes"/>
    <x v="1"/>
    <s v="No internet service"/>
    <x v="1"/>
    <x v="0"/>
    <s v="Yes"/>
    <s v="Bank transfer"/>
    <n v="41.24"/>
    <n v="1293.32"/>
    <x v="1"/>
    <x v="0"/>
    <x v="4"/>
    <s v="Other"/>
    <x v="2"/>
    <n v="0"/>
  </r>
  <r>
    <s v="CUST-00152"/>
    <x v="1"/>
    <n v="0"/>
    <s v="No"/>
    <s v="No"/>
    <s v="Hyderabad"/>
    <x v="60"/>
    <s v="Yes"/>
    <x v="1"/>
    <s v="No internet service"/>
    <x v="1"/>
    <x v="0"/>
    <s v="Yes"/>
    <s v="Credit card"/>
    <n v="25.76"/>
    <n v="1650.74"/>
    <x v="3"/>
    <x v="0"/>
    <x v="1"/>
    <s v="Other"/>
    <x v="0"/>
    <n v="0"/>
  </r>
  <r>
    <s v="CUST-03901"/>
    <x v="1"/>
    <n v="0"/>
    <s v="Yes"/>
    <s v="No"/>
    <s v="Delhi"/>
    <x v="40"/>
    <s v="Yes"/>
    <x v="1"/>
    <s v="No internet service"/>
    <x v="1"/>
    <x v="0"/>
    <s v="No"/>
    <s v="UPI"/>
    <n v="41.89"/>
    <n v="2489.4299999999998"/>
    <x v="1"/>
    <x v="0"/>
    <x v="4"/>
    <s v="Other"/>
    <x v="0"/>
    <n v="0"/>
  </r>
  <r>
    <s v="CUST-04730"/>
    <x v="1"/>
    <n v="1"/>
    <s v="Yes"/>
    <s v="No"/>
    <s v="Chennai"/>
    <x v="4"/>
    <s v="Yes"/>
    <x v="0"/>
    <s v="No"/>
    <x v="0"/>
    <x v="0"/>
    <s v="No"/>
    <s v="UPI"/>
    <n v="80.55"/>
    <n v="5867.87"/>
    <x v="4"/>
    <x v="0"/>
    <x v="3"/>
    <s v="Other"/>
    <x v="0"/>
    <n v="0"/>
  </r>
  <r>
    <s v="CUST-02259"/>
    <x v="1"/>
    <n v="1"/>
    <s v="No"/>
    <s v="No"/>
    <s v="Mumbai"/>
    <x v="39"/>
    <s v="Yes"/>
    <x v="1"/>
    <s v="No internet service"/>
    <x v="1"/>
    <x v="2"/>
    <s v="No"/>
    <s v="UPI"/>
    <n v="42.42"/>
    <n v="540.29"/>
    <x v="1"/>
    <x v="0"/>
    <x v="4"/>
    <s v="Other"/>
    <x v="4"/>
    <n v="0"/>
  </r>
  <r>
    <s v="CUST-02423"/>
    <x v="1"/>
    <n v="0"/>
    <s v="No"/>
    <s v="No"/>
    <s v="Bengaluru"/>
    <x v="70"/>
    <s v="Yes"/>
    <x v="0"/>
    <s v="Yes"/>
    <x v="0"/>
    <x v="0"/>
    <s v="No"/>
    <s v="Bank transfer"/>
    <n v="90.53"/>
    <n v="5060.54"/>
    <x v="0"/>
    <x v="0"/>
    <x v="0"/>
    <s v="Other"/>
    <x v="3"/>
    <n v="0"/>
  </r>
  <r>
    <s v="CUST-00237"/>
    <x v="1"/>
    <n v="0"/>
    <s v="Yes"/>
    <s v="No"/>
    <s v="Chennai"/>
    <x v="39"/>
    <s v="No"/>
    <x v="2"/>
    <s v="Yes"/>
    <x v="2"/>
    <x v="2"/>
    <s v="Yes"/>
    <s v="Bank transfer"/>
    <n v="50.08"/>
    <n v="660.44"/>
    <x v="3"/>
    <x v="0"/>
    <x v="2"/>
    <s v="Other"/>
    <x v="4"/>
    <n v="0"/>
  </r>
  <r>
    <s v="CUST-01070"/>
    <x v="0"/>
    <n v="0"/>
    <s v="Yes"/>
    <s v="No"/>
    <s v="Chennai"/>
    <x v="53"/>
    <s v="Yes"/>
    <x v="2"/>
    <s v="Yes"/>
    <x v="2"/>
    <x v="1"/>
    <s v="No"/>
    <s v="UPI"/>
    <n v="49.25"/>
    <n v="448.52"/>
    <x v="0"/>
    <x v="0"/>
    <x v="4"/>
    <s v="Other"/>
    <x v="1"/>
    <n v="0"/>
  </r>
  <r>
    <s v="CUST-00797"/>
    <x v="1"/>
    <n v="0"/>
    <s v="No"/>
    <s v="No"/>
    <s v="Hyderabad"/>
    <x v="7"/>
    <s v="Yes"/>
    <x v="1"/>
    <s v="No internet service"/>
    <x v="1"/>
    <x v="2"/>
    <s v="Yes"/>
    <s v="Credit card"/>
    <n v="37.56"/>
    <n v="416.53"/>
    <x v="1"/>
    <x v="1"/>
    <x v="4"/>
    <s v="Other"/>
    <x v="1"/>
    <n v="1"/>
  </r>
  <r>
    <s v="CUST-03750"/>
    <x v="1"/>
    <n v="1"/>
    <s v="No"/>
    <s v="Yes"/>
    <s v="Ahmedabad"/>
    <x v="33"/>
    <s v="Yes"/>
    <x v="1"/>
    <s v="No internet service"/>
    <x v="1"/>
    <x v="1"/>
    <s v="No"/>
    <s v="UPI"/>
    <n v="30.96"/>
    <n v="1135.1600000000001"/>
    <x v="4"/>
    <x v="0"/>
    <x v="4"/>
    <s v="Other"/>
    <x v="5"/>
    <n v="0"/>
  </r>
  <r>
    <s v="CUST-01692"/>
    <x v="1"/>
    <n v="1"/>
    <s v="No"/>
    <s v="No"/>
    <s v="Bengaluru"/>
    <x v="35"/>
    <s v="No"/>
    <x v="0"/>
    <s v="No"/>
    <x v="0"/>
    <x v="0"/>
    <s v="Yes"/>
    <s v="Bank transfer"/>
    <n v="81.38"/>
    <n v="2227.5"/>
    <x v="2"/>
    <x v="0"/>
    <x v="3"/>
    <s v="Other"/>
    <x v="2"/>
    <n v="0"/>
  </r>
  <r>
    <s v="CUST-01922"/>
    <x v="0"/>
    <n v="1"/>
    <s v="Yes"/>
    <s v="Yes"/>
    <s v="Lucknow"/>
    <x v="6"/>
    <s v="Yes"/>
    <x v="1"/>
    <s v="No internet service"/>
    <x v="1"/>
    <x v="2"/>
    <s v="Yes"/>
    <s v="Credit card"/>
    <n v="35.479999999999997"/>
    <n v="177.72"/>
    <x v="1"/>
    <x v="1"/>
    <x v="4"/>
    <s v="Other"/>
    <x v="1"/>
    <n v="1"/>
  </r>
  <r>
    <s v="CUST-01121"/>
    <x v="0"/>
    <n v="1"/>
    <s v="Yes"/>
    <s v="No"/>
    <s v="Pune"/>
    <x v="22"/>
    <s v="Yes"/>
    <x v="0"/>
    <s v="Yes"/>
    <x v="2"/>
    <x v="2"/>
    <s v="Yes"/>
    <s v="Cheque"/>
    <n v="81.56"/>
    <n v="800.29"/>
    <x v="0"/>
    <x v="1"/>
    <x v="3"/>
    <s v="High-risk"/>
    <x v="1"/>
    <n v="1"/>
  </r>
  <r>
    <s v="CUST-04157"/>
    <x v="0"/>
    <n v="0"/>
    <s v="No"/>
    <s v="No"/>
    <s v="Lucknow"/>
    <x v="52"/>
    <s v="Yes"/>
    <x v="2"/>
    <s v="Yes"/>
    <x v="2"/>
    <x v="2"/>
    <s v="No"/>
    <s v="Cheque"/>
    <n v="55.16"/>
    <n v="221.36"/>
    <x v="1"/>
    <x v="0"/>
    <x v="2"/>
    <s v="Other"/>
    <x v="1"/>
    <n v="0"/>
  </r>
  <r>
    <s v="CUST-03734"/>
    <x v="0"/>
    <n v="0"/>
    <s v="Yes"/>
    <s v="No"/>
    <s v="Mumbai"/>
    <x v="52"/>
    <s v="Yes"/>
    <x v="2"/>
    <s v="Yes"/>
    <x v="2"/>
    <x v="2"/>
    <s v="No"/>
    <s v="Credit card"/>
    <n v="59.06"/>
    <n v="232.51"/>
    <x v="0"/>
    <x v="0"/>
    <x v="2"/>
    <s v="Other"/>
    <x v="1"/>
    <n v="0"/>
  </r>
  <r>
    <s v="CUST-00545"/>
    <x v="0"/>
    <n v="0"/>
    <s v="Yes"/>
    <s v="No"/>
    <s v="Chennai"/>
    <x v="49"/>
    <s v="Yes"/>
    <x v="2"/>
    <s v="No"/>
    <x v="2"/>
    <x v="0"/>
    <s v="No"/>
    <s v="Bank transfer"/>
    <n v="51.56"/>
    <n v="2400.0500000000002"/>
    <x v="3"/>
    <x v="0"/>
    <x v="2"/>
    <s v="Other"/>
    <x v="5"/>
    <n v="0"/>
  </r>
  <r>
    <s v="CUST-03153"/>
    <x v="0"/>
    <n v="1"/>
    <s v="Yes"/>
    <s v="Yes"/>
    <s v="Hyderabad"/>
    <x v="23"/>
    <s v="Yes"/>
    <x v="0"/>
    <s v="Yes"/>
    <x v="2"/>
    <x v="2"/>
    <s v="No"/>
    <s v="Cheque"/>
    <n v="90.45"/>
    <n v="177.26"/>
    <x v="0"/>
    <x v="0"/>
    <x v="0"/>
    <s v="High-risk"/>
    <x v="1"/>
    <n v="0"/>
  </r>
  <r>
    <s v="CUST-02644"/>
    <x v="1"/>
    <n v="0"/>
    <s v="Yes"/>
    <s v="No"/>
    <s v="Shimla"/>
    <x v="42"/>
    <s v="Yes"/>
    <x v="0"/>
    <s v="No"/>
    <x v="2"/>
    <x v="0"/>
    <s v="Yes"/>
    <s v="Cheque"/>
    <n v="75.59"/>
    <n v="2628"/>
    <x v="3"/>
    <x v="0"/>
    <x v="3"/>
    <s v="Other"/>
    <x v="2"/>
    <n v="0"/>
  </r>
  <r>
    <s v="CUST-02400"/>
    <x v="1"/>
    <n v="0"/>
    <s v="Yes"/>
    <s v="Yes"/>
    <s v="Ahmedabad"/>
    <x v="39"/>
    <s v="Yes"/>
    <x v="0"/>
    <s v="No"/>
    <x v="2"/>
    <x v="2"/>
    <s v="No"/>
    <s v="Cheque"/>
    <n v="81.89"/>
    <n v="1042.3499999999999"/>
    <x v="0"/>
    <x v="1"/>
    <x v="3"/>
    <s v="Other"/>
    <x v="4"/>
    <n v="1"/>
  </r>
  <r>
    <s v="CUST-00661"/>
    <x v="0"/>
    <n v="0"/>
    <s v="Yes"/>
    <s v="Yes"/>
    <s v="Jaipur"/>
    <x v="18"/>
    <s v="Yes"/>
    <x v="2"/>
    <s v="No"/>
    <x v="2"/>
    <x v="2"/>
    <s v="Yes"/>
    <s v="Credit card"/>
    <n v="51.23"/>
    <n v="855.35"/>
    <x v="3"/>
    <x v="0"/>
    <x v="2"/>
    <s v="Other"/>
    <x v="4"/>
    <n v="0"/>
  </r>
  <r>
    <s v="CUST-04342"/>
    <x v="0"/>
    <n v="0"/>
    <s v="No"/>
    <s v="No"/>
    <s v="Pune"/>
    <x v="29"/>
    <s v="Yes"/>
    <x v="0"/>
    <s v="No"/>
    <x v="0"/>
    <x v="0"/>
    <s v="Yes"/>
    <s v="Credit card"/>
    <n v="88.87"/>
    <n v="4447.54"/>
    <x v="4"/>
    <x v="0"/>
    <x v="3"/>
    <s v="Other"/>
    <x v="3"/>
    <n v="0"/>
  </r>
  <r>
    <s v="CUST-00022"/>
    <x v="1"/>
    <n v="0"/>
    <s v="Yes"/>
    <s v="No"/>
    <s v="Chandigarh"/>
    <x v="41"/>
    <s v="Yes"/>
    <x v="1"/>
    <s v="No internet service"/>
    <x v="1"/>
    <x v="1"/>
    <s v="Yes"/>
    <s v="Bank transfer"/>
    <n v="30.79"/>
    <n v="911.51"/>
    <x v="4"/>
    <x v="1"/>
    <x v="4"/>
    <s v="Other"/>
    <x v="2"/>
    <n v="1"/>
  </r>
  <r>
    <s v="CUST-03722"/>
    <x v="0"/>
    <n v="0"/>
    <s v="No"/>
    <s v="No"/>
    <s v="Kolkata"/>
    <x v="9"/>
    <s v="Yes"/>
    <x v="0"/>
    <s v="No"/>
    <x v="0"/>
    <x v="2"/>
    <s v="Yes"/>
    <s v="Credit card"/>
    <n v="103.47"/>
    <n v="708.77"/>
    <x v="3"/>
    <x v="0"/>
    <x v="0"/>
    <s v="High-risk"/>
    <x v="1"/>
    <n v="0"/>
  </r>
  <r>
    <s v="CUST-04246"/>
    <x v="0"/>
    <n v="0"/>
    <s v="No"/>
    <s v="No"/>
    <s v="Pune"/>
    <x v="14"/>
    <s v="Yes"/>
    <x v="0"/>
    <s v="Yes"/>
    <x v="0"/>
    <x v="2"/>
    <s v="No"/>
    <s v="Credit card"/>
    <n v="86.85"/>
    <n v="2173.63"/>
    <x v="4"/>
    <x v="0"/>
    <x v="3"/>
    <s v="Other"/>
    <x v="2"/>
    <n v="0"/>
  </r>
  <r>
    <s v="CUST-02783"/>
    <x v="0"/>
    <n v="0"/>
    <s v="Yes"/>
    <s v="Yes"/>
    <s v="Mumbai"/>
    <x v="9"/>
    <s v="Yes"/>
    <x v="1"/>
    <s v="No internet service"/>
    <x v="1"/>
    <x v="2"/>
    <s v="Yes"/>
    <s v="UPI"/>
    <n v="31.3"/>
    <n v="214.72"/>
    <x v="4"/>
    <x v="1"/>
    <x v="4"/>
    <s v="Other"/>
    <x v="1"/>
    <n v="1"/>
  </r>
  <r>
    <s v="CUST-03598"/>
    <x v="0"/>
    <n v="0"/>
    <s v="Yes"/>
    <s v="Yes"/>
    <s v="Mumbai"/>
    <x v="17"/>
    <s v="Yes"/>
    <x v="2"/>
    <s v="No"/>
    <x v="2"/>
    <x v="2"/>
    <s v="Yes"/>
    <s v="UPI"/>
    <n v="60.38"/>
    <n v="1740.94"/>
    <x v="0"/>
    <x v="1"/>
    <x v="2"/>
    <s v="Other"/>
    <x v="2"/>
    <n v="1"/>
  </r>
  <r>
    <s v="CUST-00801"/>
    <x v="0"/>
    <n v="0"/>
    <s v="No"/>
    <s v="No"/>
    <s v="Shimla"/>
    <x v="44"/>
    <s v="Yes"/>
    <x v="2"/>
    <s v="Yes"/>
    <x v="0"/>
    <x v="0"/>
    <s v="Yes"/>
    <s v="Bank transfer"/>
    <n v="60.65"/>
    <n v="1949.79"/>
    <x v="1"/>
    <x v="0"/>
    <x v="2"/>
    <s v="Other"/>
    <x v="2"/>
    <n v="0"/>
  </r>
  <r>
    <s v="CUST-00716"/>
    <x v="1"/>
    <n v="0"/>
    <s v="No"/>
    <s v="No"/>
    <s v="Pune"/>
    <x v="23"/>
    <s v="Yes"/>
    <x v="2"/>
    <s v="No"/>
    <x v="2"/>
    <x v="2"/>
    <s v="Yes"/>
    <s v="Credit card"/>
    <n v="54.28"/>
    <n v="110.88"/>
    <x v="0"/>
    <x v="1"/>
    <x v="2"/>
    <s v="Other"/>
    <x v="1"/>
    <n v="1"/>
  </r>
  <r>
    <s v="CUST-01523"/>
    <x v="0"/>
    <n v="0"/>
    <s v="No"/>
    <s v="Yes"/>
    <s v="Kolkata"/>
    <x v="49"/>
    <s v="Yes"/>
    <x v="2"/>
    <s v="Yes"/>
    <x v="2"/>
    <x v="0"/>
    <s v="Yes"/>
    <s v="UPI"/>
    <n v="61.06"/>
    <n v="2892.09"/>
    <x v="1"/>
    <x v="0"/>
    <x v="2"/>
    <s v="Other"/>
    <x v="5"/>
    <n v="0"/>
  </r>
  <r>
    <s v="CUST-03157"/>
    <x v="0"/>
    <n v="1"/>
    <s v="Yes"/>
    <s v="No"/>
    <s v="Lucknow"/>
    <x v="59"/>
    <s v="Yes"/>
    <x v="0"/>
    <s v="Yes"/>
    <x v="2"/>
    <x v="0"/>
    <s v="Yes"/>
    <s v="UPI"/>
    <n v="82.08"/>
    <n v="4408.67"/>
    <x v="6"/>
    <x v="0"/>
    <x v="3"/>
    <s v="Other"/>
    <x v="3"/>
    <n v="0"/>
  </r>
  <r>
    <s v="CUST-02731"/>
    <x v="1"/>
    <n v="0"/>
    <s v="No"/>
    <s v="No"/>
    <s v="Bengaluru"/>
    <x v="16"/>
    <s v="Yes"/>
    <x v="1"/>
    <s v="No internet service"/>
    <x v="1"/>
    <x v="1"/>
    <s v="No"/>
    <s v="Bank transfer"/>
    <n v="32.33"/>
    <n v="2140.83"/>
    <x v="4"/>
    <x v="0"/>
    <x v="4"/>
    <s v="Other"/>
    <x v="0"/>
    <n v="0"/>
  </r>
  <r>
    <s v="CUST-02499"/>
    <x v="1"/>
    <n v="0"/>
    <s v="No"/>
    <s v="No"/>
    <s v="Bengaluru"/>
    <x v="31"/>
    <s v="Yes"/>
    <x v="1"/>
    <s v="No internet service"/>
    <x v="1"/>
    <x v="2"/>
    <s v="Yes"/>
    <s v="Cheque"/>
    <n v="30.16"/>
    <n v="185.81"/>
    <x v="2"/>
    <x v="0"/>
    <x v="4"/>
    <s v="Other"/>
    <x v="1"/>
    <n v="0"/>
  </r>
  <r>
    <s v="CUST-00739"/>
    <x v="0"/>
    <n v="0"/>
    <s v="No"/>
    <s v="No"/>
    <s v="Kolkata"/>
    <x v="54"/>
    <s v="Yes"/>
    <x v="2"/>
    <s v="Yes"/>
    <x v="2"/>
    <x v="2"/>
    <s v="Yes"/>
    <s v="Bank transfer"/>
    <n v="53.69"/>
    <n v="660.76"/>
    <x v="0"/>
    <x v="0"/>
    <x v="2"/>
    <s v="Other"/>
    <x v="4"/>
    <n v="0"/>
  </r>
  <r>
    <s v="CUST-04547"/>
    <x v="0"/>
    <n v="1"/>
    <s v="No"/>
    <s v="Yes"/>
    <s v="Chennai"/>
    <x v="54"/>
    <s v="Yes"/>
    <x v="2"/>
    <s v="No"/>
    <x v="2"/>
    <x v="2"/>
    <s v="No"/>
    <s v="Bank transfer"/>
    <n v="53.5"/>
    <n v="639.94000000000005"/>
    <x v="3"/>
    <x v="1"/>
    <x v="2"/>
    <s v="Other"/>
    <x v="4"/>
    <n v="1"/>
  </r>
  <r>
    <s v="CUST-02522"/>
    <x v="1"/>
    <n v="0"/>
    <s v="Yes"/>
    <s v="No"/>
    <s v="Mumbai"/>
    <x v="54"/>
    <s v="Yes"/>
    <x v="0"/>
    <s v="Yes"/>
    <x v="2"/>
    <x v="2"/>
    <s v="Yes"/>
    <s v="UPI"/>
    <n v="84.61"/>
    <n v="1034.82"/>
    <x v="1"/>
    <x v="1"/>
    <x v="3"/>
    <s v="Other"/>
    <x v="4"/>
    <n v="1"/>
  </r>
  <r>
    <s v="CUST-02959"/>
    <x v="1"/>
    <n v="0"/>
    <s v="Yes"/>
    <s v="No"/>
    <s v="Chandigarh"/>
    <x v="23"/>
    <s v="Yes"/>
    <x v="0"/>
    <s v="No"/>
    <x v="0"/>
    <x v="2"/>
    <s v="No"/>
    <s v="UPI"/>
    <n v="82.79"/>
    <n v="161.03"/>
    <x v="3"/>
    <x v="1"/>
    <x v="3"/>
    <s v="High-risk"/>
    <x v="1"/>
    <n v="1"/>
  </r>
  <r>
    <s v="CUST-02404"/>
    <x v="0"/>
    <n v="0"/>
    <s v="Yes"/>
    <s v="Yes"/>
    <s v="Hyderabad"/>
    <x v="6"/>
    <s v="No"/>
    <x v="0"/>
    <s v="No"/>
    <x v="2"/>
    <x v="2"/>
    <s v="No"/>
    <s v="Credit card"/>
    <n v="75.81"/>
    <n v="386.77"/>
    <x v="1"/>
    <x v="0"/>
    <x v="3"/>
    <s v="High-risk"/>
    <x v="1"/>
    <n v="0"/>
  </r>
  <r>
    <s v="CUST-01547"/>
    <x v="0"/>
    <n v="0"/>
    <s v="No"/>
    <s v="No"/>
    <s v="Mumbai"/>
    <x v="21"/>
    <s v="Yes"/>
    <x v="1"/>
    <s v="No internet service"/>
    <x v="1"/>
    <x v="1"/>
    <s v="No"/>
    <s v="Credit card"/>
    <n v="28.07"/>
    <n v="1191.0999999999999"/>
    <x v="4"/>
    <x v="0"/>
    <x v="1"/>
    <s v="Other"/>
    <x v="5"/>
    <n v="0"/>
  </r>
  <r>
    <s v="CUST-04045"/>
    <x v="0"/>
    <n v="0"/>
    <s v="No"/>
    <s v="No"/>
    <s v="Chennai"/>
    <x v="66"/>
    <s v="Yes"/>
    <x v="2"/>
    <s v="No"/>
    <x v="2"/>
    <x v="1"/>
    <s v="No"/>
    <s v="UPI"/>
    <n v="51.28"/>
    <n v="818.69"/>
    <x v="2"/>
    <x v="0"/>
    <x v="2"/>
    <s v="Other"/>
    <x v="4"/>
    <n v="0"/>
  </r>
  <r>
    <s v="CUST-00039"/>
    <x v="0"/>
    <n v="0"/>
    <s v="No"/>
    <s v="No"/>
    <s v="Chandigarh"/>
    <x v="53"/>
    <s v="Yes"/>
    <x v="1"/>
    <s v="No internet service"/>
    <x v="1"/>
    <x v="2"/>
    <s v="Yes"/>
    <s v="UPI"/>
    <n v="31.7"/>
    <n v="280.8"/>
    <x v="1"/>
    <x v="0"/>
    <x v="4"/>
    <s v="Other"/>
    <x v="1"/>
    <n v="0"/>
  </r>
  <r>
    <s v="CUST-02121"/>
    <x v="1"/>
    <n v="0"/>
    <s v="Yes"/>
    <s v="No"/>
    <s v="Delhi"/>
    <x v="19"/>
    <s v="Yes"/>
    <x v="2"/>
    <s v="Yes"/>
    <x v="0"/>
    <x v="2"/>
    <s v="Yes"/>
    <s v="UPI"/>
    <n v="65.2"/>
    <n v="935.64"/>
    <x v="0"/>
    <x v="0"/>
    <x v="2"/>
    <s v="Other"/>
    <x v="4"/>
    <n v="0"/>
  </r>
  <r>
    <s v="CUST-04479"/>
    <x v="0"/>
    <n v="0"/>
    <s v="No"/>
    <s v="No"/>
    <s v="Pune"/>
    <x v="21"/>
    <s v="Yes"/>
    <x v="0"/>
    <s v="No"/>
    <x v="0"/>
    <x v="1"/>
    <s v="No"/>
    <s v="Cheque"/>
    <n v="93.39"/>
    <n v="3874.64"/>
    <x v="0"/>
    <x v="0"/>
    <x v="0"/>
    <s v="Other"/>
    <x v="5"/>
    <n v="0"/>
  </r>
  <r>
    <s v="CUST-00874"/>
    <x v="1"/>
    <n v="0"/>
    <s v="No"/>
    <s v="Yes"/>
    <s v="Chennai"/>
    <x v="14"/>
    <s v="Yes"/>
    <x v="0"/>
    <s v="Yes"/>
    <x v="0"/>
    <x v="2"/>
    <s v="Yes"/>
    <s v="UPI"/>
    <n v="92.28"/>
    <n v="2250"/>
    <x v="1"/>
    <x v="1"/>
    <x v="0"/>
    <s v="Other"/>
    <x v="2"/>
    <n v="1"/>
  </r>
  <r>
    <s v="CUST-02458"/>
    <x v="1"/>
    <n v="0"/>
    <s v="No"/>
    <s v="No"/>
    <s v="Pune"/>
    <x v="26"/>
    <s v="Yes"/>
    <x v="2"/>
    <s v="No"/>
    <x v="2"/>
    <x v="2"/>
    <s v="Yes"/>
    <s v="Credit card"/>
    <n v="53.57"/>
    <n v="1407.03"/>
    <x v="4"/>
    <x v="1"/>
    <x v="2"/>
    <s v="Other"/>
    <x v="2"/>
    <n v="1"/>
  </r>
  <r>
    <s v="CUST-01424"/>
    <x v="0"/>
    <n v="0"/>
    <s v="Yes"/>
    <s v="Yes"/>
    <s v="Mumbai"/>
    <x v="2"/>
    <s v="Yes"/>
    <x v="1"/>
    <s v="No internet service"/>
    <x v="1"/>
    <x v="2"/>
    <s v="No"/>
    <s v="UPI"/>
    <n v="37.71"/>
    <n v="1062.6600000000001"/>
    <x v="1"/>
    <x v="1"/>
    <x v="4"/>
    <s v="Other"/>
    <x v="2"/>
    <n v="1"/>
  </r>
  <r>
    <s v="CUST-04991"/>
    <x v="0"/>
    <n v="1"/>
    <s v="Yes"/>
    <s v="Yes"/>
    <s v="Bengaluru"/>
    <x v="22"/>
    <s v="Yes"/>
    <x v="0"/>
    <s v="Yes"/>
    <x v="2"/>
    <x v="2"/>
    <s v="No"/>
    <s v="Bank transfer"/>
    <n v="98.42"/>
    <n v="1013.67"/>
    <x v="7"/>
    <x v="1"/>
    <x v="0"/>
    <s v="High-risk"/>
    <x v="1"/>
    <n v="1"/>
  </r>
  <r>
    <s v="CUST-02261"/>
    <x v="1"/>
    <n v="0"/>
    <s v="Yes"/>
    <s v="Yes"/>
    <s v="Chennai"/>
    <x v="7"/>
    <s v="Yes"/>
    <x v="0"/>
    <s v="Yes"/>
    <x v="2"/>
    <x v="2"/>
    <s v="No"/>
    <s v="UPI"/>
    <n v="83.01"/>
    <n v="910.91"/>
    <x v="7"/>
    <x v="0"/>
    <x v="3"/>
    <s v="High-risk"/>
    <x v="1"/>
    <n v="0"/>
  </r>
  <r>
    <s v="CUST-04566"/>
    <x v="1"/>
    <n v="0"/>
    <s v="Yes"/>
    <s v="Yes"/>
    <s v="Bengaluru"/>
    <x v="15"/>
    <s v="Yes"/>
    <x v="0"/>
    <s v="No"/>
    <x v="2"/>
    <x v="2"/>
    <s v="Yes"/>
    <s v="Bank transfer"/>
    <n v="79.75"/>
    <n v="1887.22"/>
    <x v="4"/>
    <x v="1"/>
    <x v="3"/>
    <s v="Other"/>
    <x v="2"/>
    <n v="1"/>
  </r>
  <r>
    <s v="CUST-04882"/>
    <x v="1"/>
    <n v="0"/>
    <s v="No"/>
    <s v="No"/>
    <s v="Ahmedabad"/>
    <x v="64"/>
    <s v="Yes"/>
    <x v="2"/>
    <s v="No"/>
    <x v="0"/>
    <x v="0"/>
    <s v="Yes"/>
    <s v="UPI"/>
    <n v="61.32"/>
    <n v="4466.76"/>
    <x v="1"/>
    <x v="0"/>
    <x v="2"/>
    <s v="Other"/>
    <x v="0"/>
    <n v="0"/>
  </r>
  <r>
    <s v="CUST-02367"/>
    <x v="1"/>
    <n v="0"/>
    <s v="No"/>
    <s v="No"/>
    <s v="Kolkata"/>
    <x v="35"/>
    <s v="Yes"/>
    <x v="2"/>
    <s v="No"/>
    <x v="2"/>
    <x v="2"/>
    <s v="Yes"/>
    <s v="Bank transfer"/>
    <n v="53.23"/>
    <n v="1422.68"/>
    <x v="4"/>
    <x v="1"/>
    <x v="2"/>
    <s v="Other"/>
    <x v="2"/>
    <n v="1"/>
  </r>
  <r>
    <s v="CUST-04136"/>
    <x v="1"/>
    <n v="0"/>
    <s v="No"/>
    <s v="No"/>
    <s v="Chennai"/>
    <x v="60"/>
    <s v="Yes"/>
    <x v="2"/>
    <s v="Yes"/>
    <x v="2"/>
    <x v="0"/>
    <s v="Yes"/>
    <s v="Cheque"/>
    <n v="51.2"/>
    <n v="3356.85"/>
    <x v="3"/>
    <x v="1"/>
    <x v="2"/>
    <s v="Other"/>
    <x v="0"/>
    <n v="1"/>
  </r>
  <r>
    <s v="CUST-01042"/>
    <x v="0"/>
    <n v="1"/>
    <s v="Yes"/>
    <s v="No"/>
    <s v="Chandigarh"/>
    <x v="4"/>
    <s v="Yes"/>
    <x v="2"/>
    <s v="Yes"/>
    <x v="2"/>
    <x v="0"/>
    <s v="Yes"/>
    <s v="UPI"/>
    <n v="64.709999999999994"/>
    <n v="4628.25"/>
    <x v="0"/>
    <x v="0"/>
    <x v="2"/>
    <s v="Other"/>
    <x v="0"/>
    <n v="0"/>
  </r>
  <r>
    <s v="CUST-00935"/>
    <x v="1"/>
    <n v="0"/>
    <s v="No"/>
    <s v="No"/>
    <s v="Bengaluru"/>
    <x v="47"/>
    <s v="No"/>
    <x v="0"/>
    <s v="No"/>
    <x v="0"/>
    <x v="2"/>
    <s v="No"/>
    <s v="Bank transfer"/>
    <n v="73.19"/>
    <n v="1081.48"/>
    <x v="2"/>
    <x v="1"/>
    <x v="3"/>
    <s v="Other"/>
    <x v="4"/>
    <n v="1"/>
  </r>
  <r>
    <s v="CUST-03116"/>
    <x v="0"/>
    <n v="1"/>
    <s v="Yes"/>
    <s v="No"/>
    <s v="Jaipur"/>
    <x v="49"/>
    <s v="Yes"/>
    <x v="1"/>
    <s v="No internet service"/>
    <x v="1"/>
    <x v="0"/>
    <s v="No"/>
    <s v="UPI"/>
    <n v="30.07"/>
    <n v="1349.02"/>
    <x v="0"/>
    <x v="0"/>
    <x v="4"/>
    <s v="Other"/>
    <x v="5"/>
    <n v="0"/>
  </r>
  <r>
    <s v="CUST-02456"/>
    <x v="0"/>
    <n v="0"/>
    <s v="Yes"/>
    <s v="Yes"/>
    <s v="Delhi"/>
    <x v="39"/>
    <s v="Yes"/>
    <x v="2"/>
    <s v="No"/>
    <x v="2"/>
    <x v="2"/>
    <s v="Yes"/>
    <s v="Credit card"/>
    <n v="62.45"/>
    <n v="832.22"/>
    <x v="4"/>
    <x v="0"/>
    <x v="2"/>
    <s v="Other"/>
    <x v="4"/>
    <n v="0"/>
  </r>
  <r>
    <s v="CUST-03897"/>
    <x v="0"/>
    <n v="0"/>
    <s v="Yes"/>
    <s v="No"/>
    <s v="Kolkata"/>
    <x v="63"/>
    <s v="Yes"/>
    <x v="0"/>
    <s v="No"/>
    <x v="2"/>
    <x v="0"/>
    <s v="Yes"/>
    <s v="UPI"/>
    <n v="100.24"/>
    <n v="5282.85"/>
    <x v="4"/>
    <x v="0"/>
    <x v="0"/>
    <s v="Other"/>
    <x v="3"/>
    <n v="0"/>
  </r>
  <r>
    <s v="CUST-00535"/>
    <x v="0"/>
    <n v="0"/>
    <s v="Yes"/>
    <s v="No"/>
    <s v="Mumbai"/>
    <x v="53"/>
    <s v="Yes"/>
    <x v="1"/>
    <s v="No internet service"/>
    <x v="1"/>
    <x v="2"/>
    <s v="Yes"/>
    <s v="UPI"/>
    <n v="35"/>
    <n v="309.83999999999997"/>
    <x v="4"/>
    <x v="1"/>
    <x v="4"/>
    <s v="Other"/>
    <x v="1"/>
    <n v="1"/>
  </r>
  <r>
    <s v="CUST-03404"/>
    <x v="1"/>
    <n v="0"/>
    <s v="No"/>
    <s v="No"/>
    <s v="Hyderabad"/>
    <x v="20"/>
    <s v="Yes"/>
    <x v="2"/>
    <s v="No"/>
    <x v="2"/>
    <x v="1"/>
    <s v="No"/>
    <s v="Bank transfer"/>
    <n v="49.4"/>
    <n v="406.64"/>
    <x v="0"/>
    <x v="1"/>
    <x v="4"/>
    <s v="Other"/>
    <x v="1"/>
    <n v="1"/>
  </r>
  <r>
    <s v="CUST-01724"/>
    <x v="1"/>
    <n v="0"/>
    <s v="No"/>
    <s v="No"/>
    <s v="Shimla"/>
    <x v="29"/>
    <s v="Yes"/>
    <x v="2"/>
    <s v="No"/>
    <x v="2"/>
    <x v="1"/>
    <s v="No"/>
    <s v="Bank transfer"/>
    <n v="63.31"/>
    <n v="3100.45"/>
    <x v="1"/>
    <x v="1"/>
    <x v="2"/>
    <s v="Other"/>
    <x v="3"/>
    <n v="1"/>
  </r>
  <r>
    <s v="CUST-00839"/>
    <x v="0"/>
    <n v="1"/>
    <s v="No"/>
    <s v="No"/>
    <s v="Chennai"/>
    <x v="7"/>
    <s v="Yes"/>
    <x v="0"/>
    <s v="No"/>
    <x v="2"/>
    <x v="2"/>
    <s v="Yes"/>
    <s v="Cheque"/>
    <n v="73.459999999999994"/>
    <n v="796.15"/>
    <x v="0"/>
    <x v="1"/>
    <x v="3"/>
    <s v="High-risk"/>
    <x v="1"/>
    <n v="1"/>
  </r>
  <r>
    <s v="CUST-01234"/>
    <x v="0"/>
    <n v="1"/>
    <s v="Yes"/>
    <s v="Yes"/>
    <s v="Chandigarh"/>
    <x v="62"/>
    <s v="No"/>
    <x v="0"/>
    <s v="No"/>
    <x v="2"/>
    <x v="1"/>
    <s v="Yes"/>
    <s v="Cheque"/>
    <n v="72.930000000000007"/>
    <n v="4866.01"/>
    <x v="1"/>
    <x v="0"/>
    <x v="3"/>
    <s v="Other"/>
    <x v="0"/>
    <n v="0"/>
  </r>
  <r>
    <s v="CUST-01163"/>
    <x v="1"/>
    <n v="0"/>
    <s v="No"/>
    <s v="No"/>
    <s v="Mumbai"/>
    <x v="54"/>
    <s v="Yes"/>
    <x v="0"/>
    <s v="Yes"/>
    <x v="2"/>
    <x v="2"/>
    <s v="No"/>
    <s v="UPI"/>
    <n v="102.27"/>
    <n v="1255.05"/>
    <x v="7"/>
    <x v="1"/>
    <x v="0"/>
    <s v="Other"/>
    <x v="4"/>
    <n v="1"/>
  </r>
  <r>
    <s v="CUST-03091"/>
    <x v="0"/>
    <n v="0"/>
    <s v="No"/>
    <s v="No"/>
    <s v="Kolkata"/>
    <x v="41"/>
    <s v="Yes"/>
    <x v="2"/>
    <s v="Yes"/>
    <x v="0"/>
    <x v="1"/>
    <s v="No"/>
    <s v="Credit card"/>
    <n v="69.19"/>
    <n v="2013.54"/>
    <x v="1"/>
    <x v="0"/>
    <x v="2"/>
    <s v="Other"/>
    <x v="2"/>
    <n v="0"/>
  </r>
  <r>
    <s v="CUST-00381"/>
    <x v="1"/>
    <n v="0"/>
    <s v="No"/>
    <s v="Yes"/>
    <s v="Mumbai"/>
    <x v="23"/>
    <s v="Yes"/>
    <x v="0"/>
    <s v="No"/>
    <x v="2"/>
    <x v="2"/>
    <s v="Yes"/>
    <s v="Credit card"/>
    <n v="77.48"/>
    <n v="154.19"/>
    <x v="0"/>
    <x v="1"/>
    <x v="3"/>
    <s v="High-risk"/>
    <x v="1"/>
    <n v="1"/>
  </r>
  <r>
    <s v="CUST-03029"/>
    <x v="0"/>
    <n v="0"/>
    <s v="No"/>
    <s v="Yes"/>
    <s v="Delhi"/>
    <x v="33"/>
    <s v="No"/>
    <x v="0"/>
    <s v="No"/>
    <x v="0"/>
    <x v="0"/>
    <s v="Yes"/>
    <s v="Bank transfer"/>
    <n v="86.68"/>
    <n v="0"/>
    <x v="1"/>
    <x v="0"/>
    <x v="3"/>
    <s v="Other"/>
    <x v="5"/>
    <n v="0"/>
  </r>
  <r>
    <s v="CUST-01120"/>
    <x v="0"/>
    <n v="0"/>
    <s v="No"/>
    <s v="No"/>
    <s v="Kolkata"/>
    <x v="57"/>
    <s v="Yes"/>
    <x v="2"/>
    <s v="No"/>
    <x v="0"/>
    <x v="2"/>
    <s v="Yes"/>
    <s v="Bank transfer"/>
    <n v="57.47"/>
    <n v="0"/>
    <x v="4"/>
    <x v="1"/>
    <x v="2"/>
    <s v="Other"/>
    <x v="1"/>
    <n v="1"/>
  </r>
  <r>
    <s v="CUST-01969"/>
    <x v="1"/>
    <n v="0"/>
    <s v="No"/>
    <s v="No"/>
    <s v="Mumbai"/>
    <x v="31"/>
    <s v="Yes"/>
    <x v="1"/>
    <s v="No internet service"/>
    <x v="1"/>
    <x v="2"/>
    <s v="Yes"/>
    <s v="UPI"/>
    <n v="33.229999999999997"/>
    <n v="199.2"/>
    <x v="0"/>
    <x v="1"/>
    <x v="4"/>
    <s v="Other"/>
    <x v="1"/>
    <n v="1"/>
  </r>
  <r>
    <s v="CUST-04032"/>
    <x v="1"/>
    <n v="0"/>
    <s v="Yes"/>
    <s v="No"/>
    <s v="Chennai"/>
    <x v="7"/>
    <s v="Yes"/>
    <x v="0"/>
    <s v="No"/>
    <x v="0"/>
    <x v="2"/>
    <s v="Yes"/>
    <s v="Credit card"/>
    <n v="90.17"/>
    <n v="981.4"/>
    <x v="1"/>
    <x v="0"/>
    <x v="0"/>
    <s v="High-risk"/>
    <x v="1"/>
    <n v="0"/>
  </r>
  <r>
    <s v="CUST-00627"/>
    <x v="1"/>
    <n v="0"/>
    <s v="Yes"/>
    <s v="No"/>
    <s v="Hyderabad"/>
    <x v="9"/>
    <s v="Yes"/>
    <x v="1"/>
    <s v="No internet service"/>
    <x v="1"/>
    <x v="1"/>
    <s v="Yes"/>
    <s v="Cheque"/>
    <n v="22.65"/>
    <n v="160.75"/>
    <x v="0"/>
    <x v="0"/>
    <x v="1"/>
    <s v="Other"/>
    <x v="1"/>
    <n v="0"/>
  </r>
  <r>
    <s v="CUST-04008"/>
    <x v="0"/>
    <n v="1"/>
    <s v="No"/>
    <s v="No"/>
    <s v="Mumbai"/>
    <x v="24"/>
    <s v="Yes"/>
    <x v="2"/>
    <s v="Yes"/>
    <x v="2"/>
    <x v="2"/>
    <s v="No"/>
    <s v="Bank transfer"/>
    <n v="59.71"/>
    <n v="1796.34"/>
    <x v="4"/>
    <x v="0"/>
    <x v="2"/>
    <s v="Other"/>
    <x v="2"/>
    <n v="0"/>
  </r>
  <r>
    <s v="CUST-04947"/>
    <x v="0"/>
    <n v="0"/>
    <s v="Yes"/>
    <s v="Yes"/>
    <s v="Pune"/>
    <x v="27"/>
    <s v="Yes"/>
    <x v="2"/>
    <s v="Yes"/>
    <x v="0"/>
    <x v="1"/>
    <s v="Yes"/>
    <s v="UPI"/>
    <n v="68.53"/>
    <n v="2460.16"/>
    <x v="0"/>
    <x v="0"/>
    <x v="2"/>
    <s v="Other"/>
    <x v="2"/>
    <n v="0"/>
  </r>
  <r>
    <s v="CUST-04229"/>
    <x v="1"/>
    <n v="0"/>
    <s v="Yes"/>
    <s v="No"/>
    <s v="Shimla"/>
    <x v="14"/>
    <s v="Yes"/>
    <x v="1"/>
    <s v="No internet service"/>
    <x v="1"/>
    <x v="2"/>
    <s v="No"/>
    <s v="Bank transfer"/>
    <n v="28.58"/>
    <n v="701.46"/>
    <x v="0"/>
    <x v="0"/>
    <x v="1"/>
    <s v="Other"/>
    <x v="2"/>
    <n v="0"/>
  </r>
  <r>
    <s v="CUST-03615"/>
    <x v="1"/>
    <n v="0"/>
    <s v="Yes"/>
    <s v="No"/>
    <s v="Chandigarh"/>
    <x v="35"/>
    <s v="Yes"/>
    <x v="2"/>
    <s v="No"/>
    <x v="2"/>
    <x v="2"/>
    <s v="Yes"/>
    <s v="Cheque"/>
    <n v="57.4"/>
    <n v="1559.06"/>
    <x v="4"/>
    <x v="1"/>
    <x v="2"/>
    <s v="Other"/>
    <x v="2"/>
    <n v="1"/>
  </r>
  <r>
    <s v="CUST-03624"/>
    <x v="0"/>
    <n v="0"/>
    <s v="No"/>
    <s v="No"/>
    <s v="Chennai"/>
    <x v="14"/>
    <s v="Yes"/>
    <x v="2"/>
    <s v="Yes"/>
    <x v="2"/>
    <x v="2"/>
    <s v="Yes"/>
    <s v="Credit card"/>
    <n v="61.97"/>
    <n v="1584.73"/>
    <x v="2"/>
    <x v="1"/>
    <x v="2"/>
    <s v="Other"/>
    <x v="2"/>
    <n v="1"/>
  </r>
  <r>
    <s v="CUST-01010"/>
    <x v="1"/>
    <n v="0"/>
    <s v="Yes"/>
    <s v="Yes"/>
    <s v="Pune"/>
    <x v="5"/>
    <s v="Yes"/>
    <x v="1"/>
    <s v="No internet service"/>
    <x v="1"/>
    <x v="2"/>
    <s v="Yes"/>
    <s v="UPI"/>
    <n v="21.03"/>
    <n v="404.83"/>
    <x v="1"/>
    <x v="1"/>
    <x v="1"/>
    <s v="Other"/>
    <x v="4"/>
    <n v="1"/>
  </r>
  <r>
    <s v="CUST-00309"/>
    <x v="1"/>
    <n v="0"/>
    <s v="No"/>
    <s v="No"/>
    <s v="Shimla"/>
    <x v="22"/>
    <s v="Yes"/>
    <x v="0"/>
    <s v="No"/>
    <x v="2"/>
    <x v="2"/>
    <s v="Yes"/>
    <s v="UPI"/>
    <n v="92.66"/>
    <n v="900.44"/>
    <x v="1"/>
    <x v="1"/>
    <x v="0"/>
    <s v="High-risk"/>
    <x v="1"/>
    <n v="1"/>
  </r>
  <r>
    <s v="CUST-02306"/>
    <x v="1"/>
    <n v="0"/>
    <s v="Yes"/>
    <s v="No"/>
    <s v="Jaipur"/>
    <x v="11"/>
    <s v="Yes"/>
    <x v="0"/>
    <s v="Yes"/>
    <x v="0"/>
    <x v="2"/>
    <s v="Yes"/>
    <s v="Cheque"/>
    <n v="101.04"/>
    <n v="2253.9699999999998"/>
    <x v="4"/>
    <x v="0"/>
    <x v="0"/>
    <s v="Other"/>
    <x v="4"/>
    <n v="0"/>
  </r>
  <r>
    <s v="CUST-01278"/>
    <x v="1"/>
    <n v="0"/>
    <s v="Yes"/>
    <s v="No"/>
    <s v="Mumbai"/>
    <x v="8"/>
    <s v="No"/>
    <x v="0"/>
    <s v="Yes"/>
    <x v="2"/>
    <x v="0"/>
    <s v="Yes"/>
    <s v="Cheque"/>
    <n v="71.790000000000006"/>
    <n v="2720.7"/>
    <x v="4"/>
    <x v="0"/>
    <x v="3"/>
    <s v="Other"/>
    <x v="5"/>
    <n v="0"/>
  </r>
  <r>
    <s v="CUST-01620"/>
    <x v="0"/>
    <n v="0"/>
    <s v="Yes"/>
    <s v="Yes"/>
    <s v="Delhi"/>
    <x v="45"/>
    <s v="Yes"/>
    <x v="1"/>
    <s v="No internet service"/>
    <x v="1"/>
    <x v="0"/>
    <s v="Yes"/>
    <s v="UPI"/>
    <n v="39.049999999999997"/>
    <n v="1779.13"/>
    <x v="0"/>
    <x v="0"/>
    <x v="4"/>
    <s v="Other"/>
    <x v="5"/>
    <n v="0"/>
  </r>
  <r>
    <s v="CUST-00455"/>
    <x v="1"/>
    <n v="1"/>
    <s v="No"/>
    <s v="Yes"/>
    <s v="Chennai"/>
    <x v="13"/>
    <s v="Yes"/>
    <x v="2"/>
    <s v="No"/>
    <x v="0"/>
    <x v="2"/>
    <s v="No"/>
    <s v="Bank transfer"/>
    <n v="59.07"/>
    <n v="1174.3800000000001"/>
    <x v="1"/>
    <x v="0"/>
    <x v="2"/>
    <s v="Other"/>
    <x v="4"/>
    <n v="0"/>
  </r>
  <r>
    <s v="CUST-00520"/>
    <x v="1"/>
    <n v="1"/>
    <s v="No"/>
    <s v="No"/>
    <s v="Mumbai"/>
    <x v="67"/>
    <s v="Yes"/>
    <x v="0"/>
    <s v="Yes"/>
    <x v="2"/>
    <x v="0"/>
    <s v="Yes"/>
    <s v="Bank transfer"/>
    <n v="85.93"/>
    <n v="3414.29"/>
    <x v="1"/>
    <x v="0"/>
    <x v="3"/>
    <s v="Other"/>
    <x v="5"/>
    <n v="0"/>
  </r>
  <r>
    <s v="CUST-02052"/>
    <x v="0"/>
    <n v="1"/>
    <s v="Yes"/>
    <s v="Yes"/>
    <s v="Kolkata"/>
    <x v="35"/>
    <s v="Yes"/>
    <x v="1"/>
    <s v="No internet service"/>
    <x v="1"/>
    <x v="1"/>
    <s v="Yes"/>
    <s v="Credit card"/>
    <n v="30.27"/>
    <n v="840.41"/>
    <x v="3"/>
    <x v="0"/>
    <x v="4"/>
    <s v="Other"/>
    <x v="2"/>
    <n v="0"/>
  </r>
  <r>
    <s v="CUST-00930"/>
    <x v="1"/>
    <n v="0"/>
    <s v="No"/>
    <s v="No"/>
    <s v="Ahmedabad"/>
    <x v="47"/>
    <s v="Yes"/>
    <x v="0"/>
    <s v="Yes"/>
    <x v="0"/>
    <x v="2"/>
    <s v="Yes"/>
    <s v="Cheque"/>
    <n v="91.95"/>
    <n v="1411.51"/>
    <x v="1"/>
    <x v="1"/>
    <x v="0"/>
    <s v="Other"/>
    <x v="4"/>
    <n v="1"/>
  </r>
  <r>
    <s v="CUST-03077"/>
    <x v="1"/>
    <n v="0"/>
    <s v="No"/>
    <s v="No"/>
    <s v="Chandigarh"/>
    <x v="19"/>
    <s v="Yes"/>
    <x v="1"/>
    <s v="No internet service"/>
    <x v="1"/>
    <x v="2"/>
    <s v="Yes"/>
    <s v="Bank transfer"/>
    <n v="33.46"/>
    <n v="472.29"/>
    <x v="1"/>
    <x v="0"/>
    <x v="4"/>
    <s v="Other"/>
    <x v="4"/>
    <n v="0"/>
  </r>
  <r>
    <s v="CUST-04641"/>
    <x v="0"/>
    <n v="0"/>
    <s v="No"/>
    <s v="No"/>
    <s v="Mumbai"/>
    <x v="36"/>
    <s v="Yes"/>
    <x v="2"/>
    <s v="Yes"/>
    <x v="2"/>
    <x v="2"/>
    <s v="No"/>
    <s v="Cheque"/>
    <n v="61.92"/>
    <n v="1954.65"/>
    <x v="0"/>
    <x v="1"/>
    <x v="2"/>
    <s v="Other"/>
    <x v="2"/>
    <n v="1"/>
  </r>
  <r>
    <s v="CUST-04725"/>
    <x v="1"/>
    <n v="1"/>
    <s v="Yes"/>
    <s v="Yes"/>
    <s v="Hyderabad"/>
    <x v="47"/>
    <s v="Yes"/>
    <x v="1"/>
    <s v="No internet service"/>
    <x v="1"/>
    <x v="2"/>
    <s v="Yes"/>
    <s v="Bank transfer"/>
    <n v="31.41"/>
    <n v="477.46"/>
    <x v="2"/>
    <x v="0"/>
    <x v="4"/>
    <s v="Other"/>
    <x v="4"/>
    <n v="0"/>
  </r>
  <r>
    <s v="CUST-02478"/>
    <x v="0"/>
    <n v="0"/>
    <s v="No"/>
    <s v="No"/>
    <s v="Lucknow"/>
    <x v="31"/>
    <s v="Yes"/>
    <x v="0"/>
    <s v="Yes"/>
    <x v="2"/>
    <x v="2"/>
    <s v="Yes"/>
    <s v="Cheque"/>
    <n v="85.87"/>
    <n v="503.45"/>
    <x v="2"/>
    <x v="1"/>
    <x v="3"/>
    <s v="High-risk"/>
    <x v="1"/>
    <n v="1"/>
  </r>
  <r>
    <s v="CUST-01225"/>
    <x v="1"/>
    <n v="0"/>
    <s v="Yes"/>
    <s v="No"/>
    <s v="Chennai"/>
    <x v="9"/>
    <s v="Yes"/>
    <x v="1"/>
    <s v="No internet service"/>
    <x v="1"/>
    <x v="2"/>
    <s v="Yes"/>
    <s v="Bank transfer"/>
    <n v="31.3"/>
    <n v="222.61"/>
    <x v="4"/>
    <x v="0"/>
    <x v="4"/>
    <s v="Other"/>
    <x v="1"/>
    <n v="0"/>
  </r>
  <r>
    <s v="CUST-04270"/>
    <x v="1"/>
    <n v="0"/>
    <s v="Yes"/>
    <s v="No"/>
    <s v="Pune"/>
    <x v="9"/>
    <s v="Yes"/>
    <x v="0"/>
    <s v="Yes"/>
    <x v="0"/>
    <x v="2"/>
    <s v="Yes"/>
    <s v="UPI"/>
    <n v="92.07"/>
    <n v="647.91999999999996"/>
    <x v="4"/>
    <x v="0"/>
    <x v="0"/>
    <s v="High-risk"/>
    <x v="1"/>
    <n v="0"/>
  </r>
  <r>
    <s v="CUST-04664"/>
    <x v="1"/>
    <n v="1"/>
    <s v="Yes"/>
    <s v="No"/>
    <s v="Shimla"/>
    <x v="15"/>
    <s v="Yes"/>
    <x v="1"/>
    <s v="No internet service"/>
    <x v="1"/>
    <x v="1"/>
    <s v="Yes"/>
    <s v="UPI"/>
    <n v="28.28"/>
    <n v="668.42"/>
    <x v="1"/>
    <x v="0"/>
    <x v="1"/>
    <s v="Other"/>
    <x v="2"/>
    <n v="0"/>
  </r>
  <r>
    <s v="CUST-02446"/>
    <x v="1"/>
    <n v="0"/>
    <s v="Yes"/>
    <s v="No"/>
    <s v="Chandigarh"/>
    <x v="53"/>
    <s v="Yes"/>
    <x v="2"/>
    <s v="Yes"/>
    <x v="2"/>
    <x v="2"/>
    <s v="No"/>
    <s v="Bank transfer"/>
    <n v="57.22"/>
    <n v="513.51"/>
    <x v="0"/>
    <x v="0"/>
    <x v="2"/>
    <s v="Other"/>
    <x v="1"/>
    <n v="0"/>
  </r>
  <r>
    <s v="CUST-03496"/>
    <x v="1"/>
    <n v="0"/>
    <s v="Yes"/>
    <s v="Yes"/>
    <s v="Delhi"/>
    <x v="58"/>
    <s v="Yes"/>
    <x v="2"/>
    <s v="Yes"/>
    <x v="2"/>
    <x v="1"/>
    <s v="Yes"/>
    <s v="Cheque"/>
    <n v="52.91"/>
    <n v="2288.13"/>
    <x v="3"/>
    <x v="0"/>
    <x v="2"/>
    <s v="Other"/>
    <x v="5"/>
    <n v="0"/>
  </r>
  <r>
    <s v="CUST-04509"/>
    <x v="0"/>
    <n v="0"/>
    <s v="No"/>
    <s v="No"/>
    <s v="Lucknow"/>
    <x v="45"/>
    <s v="Yes"/>
    <x v="1"/>
    <s v="No internet service"/>
    <x v="1"/>
    <x v="0"/>
    <s v="Yes"/>
    <s v="Credit card"/>
    <n v="37.64"/>
    <n v="1661.2"/>
    <x v="0"/>
    <x v="0"/>
    <x v="4"/>
    <s v="Other"/>
    <x v="5"/>
    <n v="0"/>
  </r>
  <r>
    <s v="CUST-03997"/>
    <x v="1"/>
    <n v="0"/>
    <s v="Yes"/>
    <s v="No"/>
    <s v="Chandigarh"/>
    <x v="12"/>
    <s v="Yes"/>
    <x v="1"/>
    <s v="No internet service"/>
    <x v="1"/>
    <x v="2"/>
    <s v="Yes"/>
    <s v="Credit card"/>
    <n v="24.89"/>
    <n v="1365.5"/>
    <x v="1"/>
    <x v="0"/>
    <x v="1"/>
    <s v="Other"/>
    <x v="3"/>
    <n v="0"/>
  </r>
  <r>
    <s v="CUST-01345"/>
    <x v="0"/>
    <n v="0"/>
    <s v="Yes"/>
    <s v="No"/>
    <s v="Mumbai"/>
    <x v="44"/>
    <s v="Yes"/>
    <x v="1"/>
    <s v="No internet service"/>
    <x v="1"/>
    <x v="1"/>
    <s v="No"/>
    <s v="Bank transfer"/>
    <n v="21.28"/>
    <n v="690.14"/>
    <x v="1"/>
    <x v="0"/>
    <x v="1"/>
    <s v="Other"/>
    <x v="2"/>
    <n v="0"/>
  </r>
  <r>
    <s v="CUST-02430"/>
    <x v="0"/>
    <n v="0"/>
    <s v="Yes"/>
    <s v="No"/>
    <s v="Kolkata"/>
    <x v="27"/>
    <s v="Yes"/>
    <x v="1"/>
    <s v="No internet service"/>
    <x v="1"/>
    <x v="0"/>
    <s v="No"/>
    <s v="Credit card"/>
    <n v="36.43"/>
    <n v="1254.77"/>
    <x v="2"/>
    <x v="0"/>
    <x v="4"/>
    <s v="Other"/>
    <x v="2"/>
    <n v="0"/>
  </r>
  <r>
    <s v="CUST-01138"/>
    <x v="0"/>
    <n v="0"/>
    <s v="Yes"/>
    <s v="No"/>
    <s v="Lucknow"/>
    <x v="66"/>
    <s v="No"/>
    <x v="2"/>
    <s v="Yes"/>
    <x v="0"/>
    <x v="1"/>
    <s v="No"/>
    <s v="UPI"/>
    <n v="57.46"/>
    <n v="917.55"/>
    <x v="1"/>
    <x v="0"/>
    <x v="2"/>
    <s v="Other"/>
    <x v="4"/>
    <n v="0"/>
  </r>
  <r>
    <s v="CUST-03946"/>
    <x v="0"/>
    <n v="0"/>
    <s v="No"/>
    <s v="No"/>
    <s v="Delhi"/>
    <x v="15"/>
    <s v="Yes"/>
    <x v="1"/>
    <s v="No internet service"/>
    <x v="1"/>
    <x v="1"/>
    <s v="Yes"/>
    <s v="UPI"/>
    <n v="31.31"/>
    <n v="751.83"/>
    <x v="4"/>
    <x v="0"/>
    <x v="4"/>
    <s v="Other"/>
    <x v="2"/>
    <n v="0"/>
  </r>
  <r>
    <s v="CUST-00313"/>
    <x v="0"/>
    <n v="0"/>
    <s v="No"/>
    <s v="No"/>
    <s v="Delhi"/>
    <x v="63"/>
    <s v="No"/>
    <x v="2"/>
    <s v="No"/>
    <x v="2"/>
    <x v="0"/>
    <s v="No"/>
    <s v="Bank transfer"/>
    <n v="45.72"/>
    <n v="2406.5700000000002"/>
    <x v="4"/>
    <x v="0"/>
    <x v="4"/>
    <s v="Other"/>
    <x v="3"/>
    <n v="0"/>
  </r>
  <r>
    <s v="CUST-00158"/>
    <x v="1"/>
    <n v="0"/>
    <s v="Yes"/>
    <s v="Yes"/>
    <s v="Ahmedabad"/>
    <x v="26"/>
    <s v="Yes"/>
    <x v="0"/>
    <s v="Yes"/>
    <x v="2"/>
    <x v="2"/>
    <s v="Yes"/>
    <s v="Bank transfer"/>
    <n v="88.39"/>
    <n v="2325.75"/>
    <x v="4"/>
    <x v="1"/>
    <x v="3"/>
    <s v="Other"/>
    <x v="2"/>
    <n v="1"/>
  </r>
  <r>
    <s v="CUST-00196"/>
    <x v="1"/>
    <n v="0"/>
    <s v="No"/>
    <s v="No"/>
    <s v="Bengaluru"/>
    <x v="67"/>
    <s v="Yes"/>
    <x v="1"/>
    <s v="No internet service"/>
    <x v="1"/>
    <x v="0"/>
    <s v="No"/>
    <s v="Bank transfer"/>
    <n v="21.73"/>
    <n v="858.34"/>
    <x v="4"/>
    <x v="0"/>
    <x v="1"/>
    <s v="Other"/>
    <x v="5"/>
    <n v="0"/>
  </r>
  <r>
    <s v="CUST-04939"/>
    <x v="1"/>
    <n v="0"/>
    <s v="Yes"/>
    <s v="No"/>
    <s v="Jaipur"/>
    <x v="38"/>
    <s v="Yes"/>
    <x v="0"/>
    <s v="No"/>
    <x v="2"/>
    <x v="0"/>
    <s v="No"/>
    <s v="UPI"/>
    <n v="88.17"/>
    <n v="3599.67"/>
    <x v="1"/>
    <x v="0"/>
    <x v="3"/>
    <s v="Other"/>
    <x v="5"/>
    <n v="0"/>
  </r>
  <r>
    <s v="CUST-01202"/>
    <x v="1"/>
    <n v="0"/>
    <s v="No"/>
    <s v="Yes"/>
    <s v="Delhi"/>
    <x v="30"/>
    <s v="Yes"/>
    <x v="2"/>
    <s v="No"/>
    <x v="2"/>
    <x v="2"/>
    <s v="Yes"/>
    <s v="Bank transfer"/>
    <n v="60.51"/>
    <n v="1284.7"/>
    <x v="0"/>
    <x v="0"/>
    <x v="2"/>
    <s v="Other"/>
    <x v="4"/>
    <n v="0"/>
  </r>
  <r>
    <s v="CUST-02820"/>
    <x v="0"/>
    <n v="0"/>
    <s v="No"/>
    <s v="No"/>
    <s v="Kolkata"/>
    <x v="4"/>
    <s v="Yes"/>
    <x v="2"/>
    <s v="No"/>
    <x v="2"/>
    <x v="0"/>
    <s v="No"/>
    <s v="Bank transfer"/>
    <n v="39.520000000000003"/>
    <n v="2840.08"/>
    <x v="0"/>
    <x v="0"/>
    <x v="4"/>
    <s v="Other"/>
    <x v="0"/>
    <n v="0"/>
  </r>
  <r>
    <s v="CUST-02226"/>
    <x v="0"/>
    <n v="0"/>
    <s v="Yes"/>
    <s v="No"/>
    <s v="Kolkata"/>
    <x v="14"/>
    <s v="Yes"/>
    <x v="1"/>
    <s v="No internet service"/>
    <x v="1"/>
    <x v="2"/>
    <s v="Yes"/>
    <s v="UPI"/>
    <n v="37.01"/>
    <n v="898.03"/>
    <x v="1"/>
    <x v="0"/>
    <x v="4"/>
    <s v="Other"/>
    <x v="2"/>
    <n v="0"/>
  </r>
  <r>
    <s v="CUST-00667"/>
    <x v="1"/>
    <n v="0"/>
    <s v="Yes"/>
    <s v="Yes"/>
    <s v="Kolkata"/>
    <x v="25"/>
    <s v="Yes"/>
    <x v="1"/>
    <s v="No internet service"/>
    <x v="1"/>
    <x v="2"/>
    <s v="Yes"/>
    <s v="UPI"/>
    <n v="25.59"/>
    <n v="573.33000000000004"/>
    <x v="4"/>
    <x v="0"/>
    <x v="1"/>
    <s v="Other"/>
    <x v="4"/>
    <n v="0"/>
  </r>
  <r>
    <s v="CUST-00273"/>
    <x v="0"/>
    <n v="0"/>
    <s v="No"/>
    <s v="No"/>
    <s v="Jaipur"/>
    <x v="20"/>
    <s v="Yes"/>
    <x v="2"/>
    <s v="No"/>
    <x v="2"/>
    <x v="2"/>
    <s v="Yes"/>
    <s v="Bank transfer"/>
    <n v="54.1"/>
    <n v="426.41"/>
    <x v="1"/>
    <x v="1"/>
    <x v="2"/>
    <s v="Other"/>
    <x v="1"/>
    <n v="1"/>
  </r>
  <r>
    <s v="CUST-01478"/>
    <x v="0"/>
    <n v="0"/>
    <s v="No"/>
    <s v="No"/>
    <s v="Mumbai"/>
    <x v="25"/>
    <s v="Yes"/>
    <x v="2"/>
    <s v="No"/>
    <x v="2"/>
    <x v="1"/>
    <s v="Yes"/>
    <s v="UPI"/>
    <n v="58.7"/>
    <n v="1389.92"/>
    <x v="0"/>
    <x v="0"/>
    <x v="2"/>
    <s v="Other"/>
    <x v="4"/>
    <n v="0"/>
  </r>
  <r>
    <s v="CUST-00894"/>
    <x v="0"/>
    <n v="0"/>
    <s v="No"/>
    <s v="No"/>
    <s v="Pune"/>
    <x v="67"/>
    <s v="Yes"/>
    <x v="1"/>
    <s v="No internet service"/>
    <x v="1"/>
    <x v="1"/>
    <s v="No"/>
    <s v="UPI"/>
    <n v="32.36"/>
    <n v="1251.77"/>
    <x v="3"/>
    <x v="0"/>
    <x v="4"/>
    <s v="Other"/>
    <x v="5"/>
    <n v="0"/>
  </r>
  <r>
    <s v="CUST-01733"/>
    <x v="1"/>
    <n v="1"/>
    <s v="No"/>
    <s v="No"/>
    <s v="Jaipur"/>
    <x v="42"/>
    <s v="Yes"/>
    <x v="0"/>
    <s v="No"/>
    <x v="0"/>
    <x v="1"/>
    <s v="Yes"/>
    <s v="Credit card"/>
    <n v="85.54"/>
    <n v="2956.12"/>
    <x v="0"/>
    <x v="0"/>
    <x v="3"/>
    <s v="Other"/>
    <x v="2"/>
    <n v="0"/>
  </r>
  <r>
    <s v="CUST-02176"/>
    <x v="1"/>
    <n v="0"/>
    <s v="No"/>
    <s v="No"/>
    <s v="Shimla"/>
    <x v="10"/>
    <s v="Yes"/>
    <x v="2"/>
    <s v="No"/>
    <x v="2"/>
    <x v="0"/>
    <s v="No"/>
    <s v="Cheque"/>
    <n v="62.74"/>
    <n v="3965.63"/>
    <x v="1"/>
    <x v="0"/>
    <x v="2"/>
    <s v="Other"/>
    <x v="0"/>
    <n v="0"/>
  </r>
  <r>
    <s v="CUST-02776"/>
    <x v="0"/>
    <n v="0"/>
    <s v="No"/>
    <s v="No"/>
    <s v="Pune"/>
    <x v="3"/>
    <s v="Yes"/>
    <x v="1"/>
    <s v="No internet service"/>
    <x v="1"/>
    <x v="2"/>
    <s v="Yes"/>
    <s v="UPI"/>
    <n v="27.97"/>
    <n v="1448.71"/>
    <x v="0"/>
    <x v="0"/>
    <x v="1"/>
    <s v="Other"/>
    <x v="3"/>
    <n v="0"/>
  </r>
  <r>
    <s v="CUST-04042"/>
    <x v="1"/>
    <n v="0"/>
    <s v="Yes"/>
    <s v="No"/>
    <s v="Hyderabad"/>
    <x v="28"/>
    <s v="Yes"/>
    <x v="2"/>
    <s v="No"/>
    <x v="2"/>
    <x v="2"/>
    <s v="Yes"/>
    <s v="UPI"/>
    <n v="54.4"/>
    <n v="950.37"/>
    <x v="3"/>
    <x v="0"/>
    <x v="2"/>
    <s v="Other"/>
    <x v="4"/>
    <n v="0"/>
  </r>
  <r>
    <s v="CUST-03052"/>
    <x v="0"/>
    <n v="0"/>
    <s v="Yes"/>
    <s v="Yes"/>
    <s v="Shimla"/>
    <x v="30"/>
    <s v="No"/>
    <x v="1"/>
    <s v="No internet service"/>
    <x v="1"/>
    <x v="2"/>
    <s v="Yes"/>
    <s v="UPI"/>
    <n v="18"/>
    <n v="381.59"/>
    <x v="0"/>
    <x v="0"/>
    <x v="1"/>
    <s v="Other"/>
    <x v="4"/>
    <n v="0"/>
  </r>
  <r>
    <s v="CUST-00778"/>
    <x v="0"/>
    <n v="1"/>
    <s v="No"/>
    <s v="No"/>
    <s v="Bengaluru"/>
    <x v="17"/>
    <s v="No"/>
    <x v="2"/>
    <s v="No"/>
    <x v="2"/>
    <x v="2"/>
    <s v="Yes"/>
    <s v="Credit card"/>
    <n v="41.57"/>
    <n v="1209.71"/>
    <x v="1"/>
    <x v="0"/>
    <x v="4"/>
    <s v="Other"/>
    <x v="2"/>
    <n v="0"/>
  </r>
  <r>
    <s v="CUST-02667"/>
    <x v="1"/>
    <n v="0"/>
    <s v="Yes"/>
    <s v="Yes"/>
    <s v="Hyderabad"/>
    <x v="61"/>
    <s v="Yes"/>
    <x v="2"/>
    <s v="Yes"/>
    <x v="0"/>
    <x v="0"/>
    <s v="No"/>
    <s v="Cheque"/>
    <n v="60.66"/>
    <n v="3967.09"/>
    <x v="1"/>
    <x v="0"/>
    <x v="2"/>
    <s v="Other"/>
    <x v="0"/>
    <n v="0"/>
  </r>
  <r>
    <s v="CUST-01441"/>
    <x v="1"/>
    <n v="0"/>
    <s v="Yes"/>
    <s v="No"/>
    <s v="Lucknow"/>
    <x v="9"/>
    <s v="Yes"/>
    <x v="2"/>
    <s v="No"/>
    <x v="2"/>
    <x v="2"/>
    <s v="Yes"/>
    <s v="Bank transfer"/>
    <n v="52.66"/>
    <n v="368.5"/>
    <x v="4"/>
    <x v="1"/>
    <x v="2"/>
    <s v="Other"/>
    <x v="1"/>
    <n v="1"/>
  </r>
  <r>
    <s v="CUST-00972"/>
    <x v="0"/>
    <n v="0"/>
    <s v="No"/>
    <s v="No"/>
    <s v="Kolkata"/>
    <x v="68"/>
    <s v="Yes"/>
    <x v="2"/>
    <s v="No"/>
    <x v="2"/>
    <x v="1"/>
    <s v="Yes"/>
    <s v="UPI"/>
    <n v="61.41"/>
    <n v="3593.15"/>
    <x v="3"/>
    <x v="0"/>
    <x v="2"/>
    <s v="Other"/>
    <x v="3"/>
    <n v="0"/>
  </r>
  <r>
    <s v="CUST-01627"/>
    <x v="1"/>
    <n v="0"/>
    <s v="Yes"/>
    <s v="No"/>
    <s v="Jaipur"/>
    <x v="58"/>
    <s v="Yes"/>
    <x v="2"/>
    <s v="No"/>
    <x v="0"/>
    <x v="1"/>
    <s v="Yes"/>
    <s v="UPI"/>
    <n v="52.38"/>
    <n v="2213.16"/>
    <x v="3"/>
    <x v="0"/>
    <x v="2"/>
    <s v="Other"/>
    <x v="5"/>
    <n v="0"/>
  </r>
  <r>
    <s v="CUST-01903"/>
    <x v="0"/>
    <n v="1"/>
    <s v="Yes"/>
    <s v="Yes"/>
    <s v="Bengaluru"/>
    <x v="41"/>
    <s v="No"/>
    <x v="1"/>
    <s v="No internet service"/>
    <x v="1"/>
    <x v="2"/>
    <s v="No"/>
    <s v="Credit card"/>
    <n v="18.64"/>
    <n v="550.91999999999996"/>
    <x v="4"/>
    <x v="0"/>
    <x v="1"/>
    <s v="Other"/>
    <x v="2"/>
    <n v="0"/>
  </r>
  <r>
    <s v="CUST-02805"/>
    <x v="1"/>
    <n v="0"/>
    <s v="No"/>
    <s v="No"/>
    <s v="Delhi"/>
    <x v="7"/>
    <s v="Yes"/>
    <x v="0"/>
    <s v="No"/>
    <x v="2"/>
    <x v="2"/>
    <s v="No"/>
    <s v="Cheque"/>
    <n v="86.4"/>
    <n v="961.89"/>
    <x v="1"/>
    <x v="1"/>
    <x v="3"/>
    <s v="High-risk"/>
    <x v="1"/>
    <n v="1"/>
  </r>
  <r>
    <s v="CUST-00376"/>
    <x v="1"/>
    <n v="1"/>
    <s v="No"/>
    <s v="No"/>
    <s v="Mumbai"/>
    <x v="23"/>
    <s v="Yes"/>
    <x v="2"/>
    <s v="Yes"/>
    <x v="2"/>
    <x v="2"/>
    <s v="Yes"/>
    <s v="UPI"/>
    <n v="63.06"/>
    <n v="126.25"/>
    <x v="3"/>
    <x v="1"/>
    <x v="2"/>
    <s v="Other"/>
    <x v="1"/>
    <n v="1"/>
  </r>
  <r>
    <s v="CUST-01770"/>
    <x v="0"/>
    <n v="0"/>
    <s v="Yes"/>
    <s v="No"/>
    <s v="Lucknow"/>
    <x v="31"/>
    <s v="Yes"/>
    <x v="0"/>
    <s v="Yes"/>
    <x v="2"/>
    <x v="2"/>
    <s v="Yes"/>
    <s v="Bank transfer"/>
    <n v="91.58"/>
    <n v="556.32000000000005"/>
    <x v="7"/>
    <x v="1"/>
    <x v="0"/>
    <s v="High-risk"/>
    <x v="1"/>
    <n v="1"/>
  </r>
  <r>
    <s v="CUST-03866"/>
    <x v="1"/>
    <n v="0"/>
    <s v="Yes"/>
    <s v="Yes"/>
    <s v="Bengaluru"/>
    <x v="32"/>
    <s v="Yes"/>
    <x v="0"/>
    <s v="Yes"/>
    <x v="0"/>
    <x v="0"/>
    <s v="No"/>
    <s v="Bank transfer"/>
    <n v="88.03"/>
    <n v="3467.11"/>
    <x v="4"/>
    <x v="0"/>
    <x v="3"/>
    <s v="Other"/>
    <x v="5"/>
    <n v="0"/>
  </r>
  <r>
    <s v="CUST-00854"/>
    <x v="1"/>
    <n v="0"/>
    <s v="Yes"/>
    <s v="No"/>
    <s v="Shimla"/>
    <x v="9"/>
    <s v="Yes"/>
    <x v="2"/>
    <s v="Yes"/>
    <x v="0"/>
    <x v="2"/>
    <s v="Yes"/>
    <s v="Cheque"/>
    <n v="60.73"/>
    <n v="433.23"/>
    <x v="4"/>
    <x v="1"/>
    <x v="2"/>
    <s v="Other"/>
    <x v="1"/>
    <n v="1"/>
  </r>
  <r>
    <s v="CUST-03710"/>
    <x v="0"/>
    <n v="0"/>
    <s v="Yes"/>
    <s v="Yes"/>
    <s v="Hyderabad"/>
    <x v="65"/>
    <s v="Yes"/>
    <x v="0"/>
    <s v="No"/>
    <x v="2"/>
    <x v="1"/>
    <s v="Yes"/>
    <s v="Credit card"/>
    <n v="86.19"/>
    <n v="5014.9799999999996"/>
    <x v="0"/>
    <x v="0"/>
    <x v="3"/>
    <s v="Other"/>
    <x v="3"/>
    <n v="0"/>
  </r>
  <r>
    <s v="CUST-01130"/>
    <x v="1"/>
    <n v="0"/>
    <s v="No"/>
    <s v="No"/>
    <s v="Lucknow"/>
    <x v="15"/>
    <s v="Yes"/>
    <x v="2"/>
    <s v="Yes"/>
    <x v="0"/>
    <x v="2"/>
    <s v="No"/>
    <s v="UPI"/>
    <n v="61.14"/>
    <n v="1423.57"/>
    <x v="0"/>
    <x v="0"/>
    <x v="2"/>
    <s v="Other"/>
    <x v="2"/>
    <n v="0"/>
  </r>
  <r>
    <s v="CUST-01365"/>
    <x v="0"/>
    <n v="0"/>
    <s v="No"/>
    <s v="No"/>
    <s v="Shimla"/>
    <x v="26"/>
    <s v="Yes"/>
    <x v="2"/>
    <s v="No"/>
    <x v="2"/>
    <x v="2"/>
    <s v="Yes"/>
    <s v="Cheque"/>
    <n v="56.41"/>
    <n v="1490.42"/>
    <x v="7"/>
    <x v="1"/>
    <x v="2"/>
    <s v="Other"/>
    <x v="2"/>
    <n v="1"/>
  </r>
  <r>
    <s v="CUST-03072"/>
    <x v="1"/>
    <n v="0"/>
    <s v="Yes"/>
    <s v="Yes"/>
    <s v="Mumbai"/>
    <x v="7"/>
    <s v="Yes"/>
    <x v="1"/>
    <s v="No internet service"/>
    <x v="1"/>
    <x v="2"/>
    <s v="Yes"/>
    <s v="UPI"/>
    <n v="25.58"/>
    <n v="275.41000000000003"/>
    <x v="0"/>
    <x v="1"/>
    <x v="1"/>
    <s v="Other"/>
    <x v="1"/>
    <n v="1"/>
  </r>
  <r>
    <s v="CUST-00880"/>
    <x v="1"/>
    <n v="1"/>
    <s v="Yes"/>
    <s v="No"/>
    <s v="Chennai"/>
    <x v="47"/>
    <s v="Yes"/>
    <x v="0"/>
    <s v="No"/>
    <x v="2"/>
    <x v="2"/>
    <s v="No"/>
    <s v="Cheque"/>
    <n v="88.65"/>
    <n v="1363.2"/>
    <x v="1"/>
    <x v="0"/>
    <x v="3"/>
    <s v="Other"/>
    <x v="4"/>
    <n v="0"/>
  </r>
  <r>
    <s v="CUST-02156"/>
    <x v="1"/>
    <n v="0"/>
    <s v="Yes"/>
    <s v="No"/>
    <s v="Chandigarh"/>
    <x v="57"/>
    <s v="Yes"/>
    <x v="2"/>
    <s v="No"/>
    <x v="0"/>
    <x v="2"/>
    <s v="No"/>
    <s v="Credit card"/>
    <n v="71.98"/>
    <n v="0"/>
    <x v="0"/>
    <x v="1"/>
    <x v="3"/>
    <s v="Other"/>
    <x v="1"/>
    <n v="1"/>
  </r>
  <r>
    <s v="CUST-03042"/>
    <x v="0"/>
    <n v="0"/>
    <s v="Yes"/>
    <s v="No"/>
    <s v="Bengaluru"/>
    <x v="66"/>
    <s v="No"/>
    <x v="0"/>
    <s v="Yes"/>
    <x v="0"/>
    <x v="2"/>
    <s v="No"/>
    <s v="Bank transfer"/>
    <n v="89.14"/>
    <n v="1390.03"/>
    <x v="1"/>
    <x v="0"/>
    <x v="3"/>
    <s v="Other"/>
    <x v="4"/>
    <n v="0"/>
  </r>
  <r>
    <s v="CUST-01556"/>
    <x v="1"/>
    <n v="0"/>
    <s v="No"/>
    <s v="Yes"/>
    <s v="Mumbai"/>
    <x v="46"/>
    <s v="Yes"/>
    <x v="2"/>
    <s v="No"/>
    <x v="2"/>
    <x v="1"/>
    <s v="Yes"/>
    <s v="Credit card"/>
    <n v="50.03"/>
    <n v="3289.89"/>
    <x v="1"/>
    <x v="0"/>
    <x v="2"/>
    <s v="Other"/>
    <x v="0"/>
    <n v="0"/>
  </r>
  <r>
    <s v="CUST-03243"/>
    <x v="1"/>
    <n v="0"/>
    <s v="No"/>
    <s v="No"/>
    <s v="Chandigarh"/>
    <x v="29"/>
    <s v="Yes"/>
    <x v="2"/>
    <s v="No"/>
    <x v="0"/>
    <x v="1"/>
    <s v="No"/>
    <s v="Bank transfer"/>
    <n v="58.76"/>
    <n v="2865.56"/>
    <x v="0"/>
    <x v="0"/>
    <x v="2"/>
    <s v="Other"/>
    <x v="3"/>
    <n v="0"/>
  </r>
  <r>
    <s v="CUST-03925"/>
    <x v="1"/>
    <n v="0"/>
    <s v="No"/>
    <s v="No"/>
    <s v="Delhi"/>
    <x v="21"/>
    <s v="Yes"/>
    <x v="2"/>
    <s v="No"/>
    <x v="2"/>
    <x v="1"/>
    <s v="Yes"/>
    <s v="Credit card"/>
    <n v="54.54"/>
    <n v="2353.02"/>
    <x v="0"/>
    <x v="0"/>
    <x v="2"/>
    <s v="Other"/>
    <x v="5"/>
    <n v="0"/>
  </r>
  <r>
    <s v="CUST-01464"/>
    <x v="1"/>
    <n v="0"/>
    <s v="Yes"/>
    <s v="No"/>
    <s v="Delhi"/>
    <x v="47"/>
    <s v="Yes"/>
    <x v="2"/>
    <s v="No"/>
    <x v="2"/>
    <x v="2"/>
    <s v="Yes"/>
    <s v="Bank transfer"/>
    <n v="52.81"/>
    <n v="797.44"/>
    <x v="3"/>
    <x v="1"/>
    <x v="2"/>
    <s v="Other"/>
    <x v="4"/>
    <n v="1"/>
  </r>
  <r>
    <s v="CUST-01417"/>
    <x v="1"/>
    <n v="0"/>
    <s v="Yes"/>
    <s v="No"/>
    <s v="Shimla"/>
    <x v="9"/>
    <s v="Yes"/>
    <x v="0"/>
    <s v="No"/>
    <x v="2"/>
    <x v="2"/>
    <s v="Yes"/>
    <s v="UPI"/>
    <n v="79.3"/>
    <n v="565.05999999999995"/>
    <x v="4"/>
    <x v="1"/>
    <x v="3"/>
    <s v="High-risk"/>
    <x v="1"/>
    <n v="1"/>
  </r>
  <r>
    <s v="CUST-03450"/>
    <x v="0"/>
    <n v="0"/>
    <s v="Yes"/>
    <s v="Yes"/>
    <s v="Jaipur"/>
    <x v="58"/>
    <s v="Yes"/>
    <x v="0"/>
    <s v="No"/>
    <x v="2"/>
    <x v="1"/>
    <s v="Yes"/>
    <s v="UPI"/>
    <n v="93.54"/>
    <n v="4120.1099999999997"/>
    <x v="1"/>
    <x v="1"/>
    <x v="0"/>
    <s v="Other"/>
    <x v="5"/>
    <n v="1"/>
  </r>
  <r>
    <s v="CUST-02217"/>
    <x v="0"/>
    <n v="1"/>
    <s v="No"/>
    <s v="No"/>
    <s v="Delhi"/>
    <x v="33"/>
    <s v="Yes"/>
    <x v="2"/>
    <s v="Yes"/>
    <x v="2"/>
    <x v="0"/>
    <s v="Yes"/>
    <s v="Credit card"/>
    <n v="66.61"/>
    <n v="2346.91"/>
    <x v="4"/>
    <x v="0"/>
    <x v="2"/>
    <s v="Other"/>
    <x v="5"/>
    <n v="0"/>
  </r>
  <r>
    <s v="CUST-03622"/>
    <x v="0"/>
    <n v="0"/>
    <s v="No"/>
    <s v="No"/>
    <s v="Ahmedabad"/>
    <x v="32"/>
    <s v="Yes"/>
    <x v="2"/>
    <s v="No"/>
    <x v="0"/>
    <x v="1"/>
    <s v="Yes"/>
    <s v="Credit card"/>
    <n v="50.15"/>
    <n v="1950.77"/>
    <x v="4"/>
    <x v="1"/>
    <x v="2"/>
    <s v="Other"/>
    <x v="5"/>
    <n v="1"/>
  </r>
  <r>
    <s v="CUST-04237"/>
    <x v="0"/>
    <n v="1"/>
    <s v="Yes"/>
    <s v="No"/>
    <s v="Shimla"/>
    <x v="12"/>
    <s v="Yes"/>
    <x v="0"/>
    <s v="Yes"/>
    <x v="2"/>
    <x v="0"/>
    <s v="No"/>
    <s v="UPI"/>
    <n v="96.88"/>
    <n v="5389.8"/>
    <x v="0"/>
    <x v="0"/>
    <x v="0"/>
    <s v="Other"/>
    <x v="3"/>
    <n v="0"/>
  </r>
  <r>
    <s v="CUST-02435"/>
    <x v="0"/>
    <n v="0"/>
    <s v="Yes"/>
    <s v="Yes"/>
    <s v="Jaipur"/>
    <x v="48"/>
    <s v="Yes"/>
    <x v="0"/>
    <s v="Yes"/>
    <x v="0"/>
    <x v="1"/>
    <s v="Yes"/>
    <s v="Credit card"/>
    <n v="96.65"/>
    <n v="4876.83"/>
    <x v="3"/>
    <x v="0"/>
    <x v="0"/>
    <s v="Other"/>
    <x v="3"/>
    <n v="0"/>
  </r>
  <r>
    <s v="CUST-00378"/>
    <x v="1"/>
    <n v="0"/>
    <s v="No"/>
    <s v="No"/>
    <s v="Shimla"/>
    <x v="23"/>
    <s v="No"/>
    <x v="0"/>
    <s v="No"/>
    <x v="2"/>
    <x v="2"/>
    <s v="Yes"/>
    <s v="UPI"/>
    <n v="75.010000000000005"/>
    <n v="146.22999999999999"/>
    <x v="7"/>
    <x v="1"/>
    <x v="3"/>
    <s v="High-risk"/>
    <x v="1"/>
    <n v="1"/>
  </r>
  <r>
    <s v="CUST-03459"/>
    <x v="1"/>
    <n v="1"/>
    <s v="No"/>
    <s v="Yes"/>
    <s v="Delhi"/>
    <x v="4"/>
    <s v="Yes"/>
    <x v="2"/>
    <s v="Yes"/>
    <x v="2"/>
    <x v="0"/>
    <s v="Yes"/>
    <s v="UPI"/>
    <n v="60.55"/>
    <n v="4425.28"/>
    <x v="4"/>
    <x v="0"/>
    <x v="2"/>
    <s v="Other"/>
    <x v="0"/>
    <n v="0"/>
  </r>
  <r>
    <s v="CUST-02787"/>
    <x v="0"/>
    <n v="0"/>
    <s v="Yes"/>
    <s v="Yes"/>
    <s v="Hyderabad"/>
    <x v="59"/>
    <s v="Yes"/>
    <x v="2"/>
    <s v="No"/>
    <x v="2"/>
    <x v="0"/>
    <s v="No"/>
    <s v="Cheque"/>
    <n v="47.81"/>
    <n v="2484.5"/>
    <x v="1"/>
    <x v="0"/>
    <x v="4"/>
    <s v="Other"/>
    <x v="3"/>
    <n v="0"/>
  </r>
  <r>
    <s v="CUST-03297"/>
    <x v="0"/>
    <n v="0"/>
    <s v="No"/>
    <s v="No"/>
    <s v="Kolkata"/>
    <x v="35"/>
    <s v="Yes"/>
    <x v="2"/>
    <s v="No"/>
    <x v="2"/>
    <x v="1"/>
    <s v="Yes"/>
    <s v="Cheque"/>
    <n v="58.94"/>
    <n v="1544.95"/>
    <x v="1"/>
    <x v="0"/>
    <x v="2"/>
    <s v="Other"/>
    <x v="2"/>
    <n v="0"/>
  </r>
  <r>
    <s v="CUST-03642"/>
    <x v="1"/>
    <n v="0"/>
    <s v="Yes"/>
    <s v="Yes"/>
    <s v="Shimla"/>
    <x v="4"/>
    <s v="Yes"/>
    <x v="2"/>
    <s v="No"/>
    <x v="2"/>
    <x v="0"/>
    <s v="Yes"/>
    <s v="UPI"/>
    <n v="46.41"/>
    <n v="0"/>
    <x v="1"/>
    <x v="0"/>
    <x v="4"/>
    <s v="Other"/>
    <x v="0"/>
    <n v="0"/>
  </r>
  <r>
    <s v="CUST-04326"/>
    <x v="1"/>
    <n v="1"/>
    <s v="Yes"/>
    <s v="Yes"/>
    <s v="Pune"/>
    <x v="22"/>
    <s v="Yes"/>
    <x v="0"/>
    <s v="Yes"/>
    <x v="2"/>
    <x v="2"/>
    <s v="Yes"/>
    <s v="Cheque"/>
    <n v="95.05"/>
    <n v="974.26"/>
    <x v="3"/>
    <x v="1"/>
    <x v="0"/>
    <s v="High-risk"/>
    <x v="1"/>
    <n v="1"/>
  </r>
  <r>
    <s v="CUST-04822"/>
    <x v="1"/>
    <n v="0"/>
    <s v="No"/>
    <s v="No"/>
    <s v="Delhi"/>
    <x v="31"/>
    <s v="No"/>
    <x v="2"/>
    <s v="No"/>
    <x v="0"/>
    <x v="2"/>
    <s v="Yes"/>
    <s v="Bank transfer"/>
    <n v="43.76"/>
    <n v="256.19"/>
    <x v="4"/>
    <x v="0"/>
    <x v="4"/>
    <s v="Other"/>
    <x v="1"/>
    <n v="0"/>
  </r>
  <r>
    <s v="CUST-03891"/>
    <x v="0"/>
    <n v="0"/>
    <s v="Yes"/>
    <s v="Yes"/>
    <s v="Hyderabad"/>
    <x v="26"/>
    <s v="Yes"/>
    <x v="2"/>
    <s v="No"/>
    <x v="2"/>
    <x v="2"/>
    <s v="No"/>
    <s v="Bank transfer"/>
    <n v="61.18"/>
    <n v="1568.47"/>
    <x v="0"/>
    <x v="0"/>
    <x v="2"/>
    <s v="Other"/>
    <x v="2"/>
    <n v="0"/>
  </r>
  <r>
    <s v="CUST-02257"/>
    <x v="1"/>
    <n v="0"/>
    <s v="Yes"/>
    <s v="No"/>
    <s v="Bengaluru"/>
    <x v="47"/>
    <s v="No"/>
    <x v="1"/>
    <s v="No internet service"/>
    <x v="1"/>
    <x v="2"/>
    <s v="No"/>
    <s v="Cheque"/>
    <n v="21.01"/>
    <n v="314.7"/>
    <x v="3"/>
    <x v="1"/>
    <x v="1"/>
    <s v="Other"/>
    <x v="4"/>
    <n v="1"/>
  </r>
  <r>
    <s v="CUST-01037"/>
    <x v="1"/>
    <n v="1"/>
    <s v="Yes"/>
    <s v="No"/>
    <s v="Chandigarh"/>
    <x v="51"/>
    <s v="Yes"/>
    <x v="2"/>
    <s v="No"/>
    <x v="2"/>
    <x v="1"/>
    <s v="Yes"/>
    <s v="UPI"/>
    <n v="49.8"/>
    <n v="1811.83"/>
    <x v="2"/>
    <x v="0"/>
    <x v="4"/>
    <s v="Other"/>
    <x v="5"/>
    <n v="0"/>
  </r>
  <r>
    <s v="CUST-03119"/>
    <x v="0"/>
    <n v="0"/>
    <s v="No"/>
    <s v="No"/>
    <s v="Chandigarh"/>
    <x v="41"/>
    <s v="Yes"/>
    <x v="2"/>
    <s v="No"/>
    <x v="0"/>
    <x v="0"/>
    <s v="No"/>
    <s v="UPI"/>
    <n v="60.86"/>
    <n v="1818.14"/>
    <x v="1"/>
    <x v="1"/>
    <x v="2"/>
    <s v="Other"/>
    <x v="2"/>
    <n v="1"/>
  </r>
  <r>
    <s v="CUST-04926"/>
    <x v="1"/>
    <n v="0"/>
    <s v="Yes"/>
    <s v="No"/>
    <s v="Delhi"/>
    <x v="34"/>
    <s v="Yes"/>
    <x v="0"/>
    <s v="No"/>
    <x v="2"/>
    <x v="0"/>
    <s v="Yes"/>
    <s v="Credit card"/>
    <n v="90.16"/>
    <n v="4702.5200000000004"/>
    <x v="4"/>
    <x v="0"/>
    <x v="0"/>
    <s v="Other"/>
    <x v="3"/>
    <n v="0"/>
  </r>
  <r>
    <s v="CUST-02633"/>
    <x v="1"/>
    <n v="0"/>
    <s v="Yes"/>
    <s v="No"/>
    <s v="Delhi"/>
    <x v="68"/>
    <s v="Yes"/>
    <x v="2"/>
    <s v="Yes"/>
    <x v="2"/>
    <x v="0"/>
    <s v="No"/>
    <s v="UPI"/>
    <n v="55.27"/>
    <n v="3124.42"/>
    <x v="2"/>
    <x v="0"/>
    <x v="2"/>
    <s v="Other"/>
    <x v="3"/>
    <n v="0"/>
  </r>
  <r>
    <s v="CUST-04440"/>
    <x v="0"/>
    <n v="0"/>
    <s v="No"/>
    <s v="No"/>
    <s v="Kolkata"/>
    <x v="25"/>
    <s v="Yes"/>
    <x v="2"/>
    <s v="No"/>
    <x v="2"/>
    <x v="1"/>
    <s v="Yes"/>
    <s v="Credit card"/>
    <n v="60.35"/>
    <n v="1402.64"/>
    <x v="2"/>
    <x v="1"/>
    <x v="2"/>
    <s v="Other"/>
    <x v="4"/>
    <n v="1"/>
  </r>
  <r>
    <s v="CUST-01622"/>
    <x v="0"/>
    <n v="0"/>
    <s v="Yes"/>
    <s v="No"/>
    <s v="Hyderabad"/>
    <x v="54"/>
    <s v="Yes"/>
    <x v="0"/>
    <s v="Yes"/>
    <x v="0"/>
    <x v="2"/>
    <s v="No"/>
    <s v="UPI"/>
    <n v="95"/>
    <n v="1153.4000000000001"/>
    <x v="1"/>
    <x v="0"/>
    <x v="0"/>
    <s v="Other"/>
    <x v="4"/>
    <n v="0"/>
  </r>
  <r>
    <s v="CUST-04336"/>
    <x v="1"/>
    <n v="0"/>
    <s v="Yes"/>
    <s v="No"/>
    <s v="Kolkata"/>
    <x v="30"/>
    <s v="Yes"/>
    <x v="2"/>
    <s v="No"/>
    <x v="0"/>
    <x v="1"/>
    <s v="Yes"/>
    <s v="Credit card"/>
    <n v="64.69"/>
    <n v="1332.37"/>
    <x v="1"/>
    <x v="0"/>
    <x v="2"/>
    <s v="Other"/>
    <x v="4"/>
    <n v="0"/>
  </r>
  <r>
    <s v="CUST-00921"/>
    <x v="1"/>
    <n v="1"/>
    <s v="Yes"/>
    <s v="No"/>
    <s v="Pune"/>
    <x v="8"/>
    <s v="No"/>
    <x v="2"/>
    <s v="No"/>
    <x v="2"/>
    <x v="1"/>
    <s v="Yes"/>
    <s v="Credit card"/>
    <n v="43.25"/>
    <n v="1684.56"/>
    <x v="4"/>
    <x v="0"/>
    <x v="4"/>
    <s v="Other"/>
    <x v="5"/>
    <n v="0"/>
  </r>
  <r>
    <s v="CUST-03796"/>
    <x v="0"/>
    <n v="0"/>
    <s v="Yes"/>
    <s v="Yes"/>
    <s v="Chandigarh"/>
    <x v="7"/>
    <s v="Yes"/>
    <x v="1"/>
    <s v="No internet service"/>
    <x v="1"/>
    <x v="2"/>
    <s v="No"/>
    <s v="Credit card"/>
    <n v="25.16"/>
    <n v="278.82"/>
    <x v="4"/>
    <x v="1"/>
    <x v="1"/>
    <s v="Other"/>
    <x v="1"/>
    <n v="1"/>
  </r>
  <r>
    <s v="CUST-04651"/>
    <x v="0"/>
    <n v="0"/>
    <s v="No"/>
    <s v="No"/>
    <s v="Chennai"/>
    <x v="5"/>
    <s v="Yes"/>
    <x v="0"/>
    <s v="Yes"/>
    <x v="2"/>
    <x v="2"/>
    <s v="No"/>
    <s v="Credit card"/>
    <n v="92.73"/>
    <n v="1731.58"/>
    <x v="1"/>
    <x v="0"/>
    <x v="0"/>
    <s v="Other"/>
    <x v="4"/>
    <n v="0"/>
  </r>
  <r>
    <s v="CUST-02397"/>
    <x v="1"/>
    <n v="0"/>
    <s v="Yes"/>
    <s v="No"/>
    <s v="Kolkata"/>
    <x v="4"/>
    <s v="No"/>
    <x v="1"/>
    <s v="No internet service"/>
    <x v="1"/>
    <x v="0"/>
    <s v="Yes"/>
    <s v="Bank transfer"/>
    <n v="18"/>
    <n v="1331.88"/>
    <x v="4"/>
    <x v="0"/>
    <x v="1"/>
    <s v="Other"/>
    <x v="0"/>
    <n v="0"/>
  </r>
  <r>
    <s v="CUST-00464"/>
    <x v="0"/>
    <n v="1"/>
    <s v="No"/>
    <s v="No"/>
    <s v="Pune"/>
    <x v="49"/>
    <s v="Yes"/>
    <x v="2"/>
    <s v="Yes"/>
    <x v="2"/>
    <x v="1"/>
    <s v="No"/>
    <s v="Credit card"/>
    <n v="62.01"/>
    <n v="2871.02"/>
    <x v="3"/>
    <x v="0"/>
    <x v="2"/>
    <s v="Other"/>
    <x v="5"/>
    <n v="0"/>
  </r>
  <r>
    <s v="CUST-03786"/>
    <x v="1"/>
    <n v="0"/>
    <s v="Yes"/>
    <s v="No"/>
    <s v="Mumbai"/>
    <x v="20"/>
    <s v="Yes"/>
    <x v="1"/>
    <s v="No internet service"/>
    <x v="1"/>
    <x v="2"/>
    <s v="Yes"/>
    <s v="UPI"/>
    <n v="31.99"/>
    <n v="261.43"/>
    <x v="0"/>
    <x v="0"/>
    <x v="4"/>
    <s v="Other"/>
    <x v="1"/>
    <n v="0"/>
  </r>
  <r>
    <s v="CUST-02822"/>
    <x v="1"/>
    <n v="0"/>
    <s v="No"/>
    <s v="Yes"/>
    <s v="Delhi"/>
    <x v="45"/>
    <s v="Yes"/>
    <x v="1"/>
    <s v="No internet service"/>
    <x v="1"/>
    <x v="0"/>
    <s v="No"/>
    <s v="Credit card"/>
    <n v="28.32"/>
    <n v="1268.3599999999999"/>
    <x v="2"/>
    <x v="0"/>
    <x v="1"/>
    <s v="Other"/>
    <x v="5"/>
    <n v="0"/>
  </r>
  <r>
    <s v="CUST-04724"/>
    <x v="0"/>
    <n v="0"/>
    <s v="No"/>
    <s v="No"/>
    <s v="Shimla"/>
    <x v="42"/>
    <s v="Yes"/>
    <x v="1"/>
    <s v="No internet service"/>
    <x v="1"/>
    <x v="1"/>
    <s v="Yes"/>
    <s v="UPI"/>
    <n v="28.83"/>
    <n v="971.77"/>
    <x v="1"/>
    <x v="0"/>
    <x v="1"/>
    <s v="Other"/>
    <x v="2"/>
    <n v="0"/>
  </r>
  <r>
    <s v="CUST-02741"/>
    <x v="1"/>
    <n v="0"/>
    <s v="No"/>
    <s v="No"/>
    <s v="Hyderabad"/>
    <x v="31"/>
    <s v="No"/>
    <x v="2"/>
    <s v="No"/>
    <x v="0"/>
    <x v="2"/>
    <s v="Yes"/>
    <s v="Bank transfer"/>
    <n v="43.58"/>
    <n v="261.87"/>
    <x v="2"/>
    <x v="0"/>
    <x v="4"/>
    <s v="Other"/>
    <x v="1"/>
    <n v="0"/>
  </r>
  <r>
    <s v="CUST-04539"/>
    <x v="1"/>
    <n v="0"/>
    <s v="Yes"/>
    <s v="Yes"/>
    <s v="Ahmedabad"/>
    <x v="14"/>
    <s v="Yes"/>
    <x v="1"/>
    <s v="No internet service"/>
    <x v="1"/>
    <x v="2"/>
    <s v="Yes"/>
    <s v="UPI"/>
    <n v="34.36"/>
    <n v="859.55"/>
    <x v="6"/>
    <x v="1"/>
    <x v="4"/>
    <s v="Other"/>
    <x v="2"/>
    <n v="1"/>
  </r>
  <r>
    <s v="CUST-04816"/>
    <x v="0"/>
    <n v="1"/>
    <s v="Yes"/>
    <s v="No"/>
    <s v="Bengaluru"/>
    <x v="49"/>
    <s v="Yes"/>
    <x v="2"/>
    <s v="No"/>
    <x v="2"/>
    <x v="1"/>
    <s v="No"/>
    <s v="UPI"/>
    <n v="50.51"/>
    <n v="2352.88"/>
    <x v="0"/>
    <x v="0"/>
    <x v="2"/>
    <s v="Other"/>
    <x v="5"/>
    <n v="0"/>
  </r>
  <r>
    <s v="CUST-00247"/>
    <x v="1"/>
    <n v="0"/>
    <s v="No"/>
    <s v="No"/>
    <s v="Delhi"/>
    <x v="15"/>
    <s v="Yes"/>
    <x v="0"/>
    <s v="Yes"/>
    <x v="0"/>
    <x v="1"/>
    <s v="No"/>
    <s v="UPI"/>
    <n v="105.53"/>
    <n v="2551.88"/>
    <x v="0"/>
    <x v="0"/>
    <x v="0"/>
    <s v="Other"/>
    <x v="2"/>
    <n v="0"/>
  </r>
  <r>
    <s v="CUST-02660"/>
    <x v="0"/>
    <n v="0"/>
    <s v="Yes"/>
    <s v="Yes"/>
    <s v="Jaipur"/>
    <x v="11"/>
    <s v="Yes"/>
    <x v="0"/>
    <s v="No"/>
    <x v="2"/>
    <x v="2"/>
    <s v="No"/>
    <s v="Bank transfer"/>
    <n v="82.95"/>
    <n v="1801.37"/>
    <x v="1"/>
    <x v="1"/>
    <x v="3"/>
    <s v="Other"/>
    <x v="4"/>
    <n v="1"/>
  </r>
  <r>
    <s v="CUST-01186"/>
    <x v="1"/>
    <n v="1"/>
    <s v="No"/>
    <s v="No"/>
    <s v="Bengaluru"/>
    <x v="2"/>
    <s v="Yes"/>
    <x v="0"/>
    <s v="Yes"/>
    <x v="0"/>
    <x v="2"/>
    <s v="Yes"/>
    <s v="UPI"/>
    <n v="89.27"/>
    <n v="2444.4499999999998"/>
    <x v="3"/>
    <x v="1"/>
    <x v="3"/>
    <s v="Other"/>
    <x v="2"/>
    <n v="1"/>
  </r>
  <r>
    <s v="CUST-01101"/>
    <x v="0"/>
    <n v="0"/>
    <s v="Yes"/>
    <s v="Yes"/>
    <s v="Chennai"/>
    <x v="27"/>
    <s v="No"/>
    <x v="1"/>
    <s v="No internet service"/>
    <x v="1"/>
    <x v="0"/>
    <s v="Yes"/>
    <s v="Credit card"/>
    <n v="24.24"/>
    <n v="847.86"/>
    <x v="1"/>
    <x v="0"/>
    <x v="1"/>
    <s v="Other"/>
    <x v="2"/>
    <n v="0"/>
  </r>
  <r>
    <s v="CUST-00139"/>
    <x v="1"/>
    <n v="0"/>
    <s v="No"/>
    <s v="No"/>
    <s v="Kolkata"/>
    <x v="71"/>
    <s v="Yes"/>
    <x v="0"/>
    <s v="No"/>
    <x v="2"/>
    <x v="0"/>
    <s v="Yes"/>
    <s v="Credit card"/>
    <n v="94.54"/>
    <n v="6636.99"/>
    <x v="3"/>
    <x v="0"/>
    <x v="0"/>
    <s v="Other"/>
    <x v="0"/>
    <n v="0"/>
  </r>
  <r>
    <s v="CUST-02675"/>
    <x v="1"/>
    <n v="0"/>
    <s v="Yes"/>
    <s v="No"/>
    <s v="Pune"/>
    <x v="14"/>
    <s v="Yes"/>
    <x v="1"/>
    <s v="No internet service"/>
    <x v="1"/>
    <x v="0"/>
    <s v="No"/>
    <s v="UPI"/>
    <n v="19.12"/>
    <n v="476.82"/>
    <x v="0"/>
    <x v="0"/>
    <x v="1"/>
    <s v="Other"/>
    <x v="2"/>
    <n v="0"/>
  </r>
  <r>
    <s v="CUST-00925"/>
    <x v="0"/>
    <n v="0"/>
    <s v="Yes"/>
    <s v="Yes"/>
    <s v="Shimla"/>
    <x v="14"/>
    <s v="Yes"/>
    <x v="2"/>
    <s v="Yes"/>
    <x v="2"/>
    <x v="2"/>
    <s v="Yes"/>
    <s v="UPI"/>
    <n v="63.8"/>
    <n v="1577.11"/>
    <x v="3"/>
    <x v="1"/>
    <x v="2"/>
    <s v="Other"/>
    <x v="2"/>
    <n v="1"/>
  </r>
  <r>
    <s v="CUST-01821"/>
    <x v="0"/>
    <n v="0"/>
    <s v="No"/>
    <s v="No"/>
    <s v="Chennai"/>
    <x v="22"/>
    <s v="Yes"/>
    <x v="2"/>
    <s v="No"/>
    <x v="0"/>
    <x v="2"/>
    <s v="Yes"/>
    <s v="Credit card"/>
    <n v="57.23"/>
    <n v="562.61"/>
    <x v="4"/>
    <x v="1"/>
    <x v="2"/>
    <s v="Other"/>
    <x v="1"/>
    <n v="1"/>
  </r>
  <r>
    <s v="CUST-00934"/>
    <x v="0"/>
    <n v="0"/>
    <s v="Yes"/>
    <s v="Yes"/>
    <s v="Pune"/>
    <x v="66"/>
    <s v="Yes"/>
    <x v="0"/>
    <s v="No"/>
    <x v="2"/>
    <x v="2"/>
    <s v="No"/>
    <s v="UPI"/>
    <n v="83.2"/>
    <n v="1333.41"/>
    <x v="3"/>
    <x v="1"/>
    <x v="3"/>
    <s v="Other"/>
    <x v="4"/>
    <n v="1"/>
  </r>
  <r>
    <s v="CUST-02031"/>
    <x v="0"/>
    <n v="0"/>
    <s v="Yes"/>
    <s v="Yes"/>
    <s v="Jaipur"/>
    <x v="47"/>
    <s v="Yes"/>
    <x v="2"/>
    <s v="No"/>
    <x v="0"/>
    <x v="2"/>
    <s v="No"/>
    <s v="Cheque"/>
    <n v="67.19"/>
    <n v="993.68"/>
    <x v="0"/>
    <x v="0"/>
    <x v="2"/>
    <s v="Other"/>
    <x v="4"/>
    <n v="0"/>
  </r>
  <r>
    <s v="CUST-00126"/>
    <x v="1"/>
    <n v="0"/>
    <s v="Yes"/>
    <s v="No"/>
    <s v="Hyderabad"/>
    <x v="54"/>
    <s v="Yes"/>
    <x v="0"/>
    <s v="No"/>
    <x v="2"/>
    <x v="1"/>
    <s v="Yes"/>
    <s v="UPI"/>
    <n v="78.569999999999993"/>
    <n v="919"/>
    <x v="3"/>
    <x v="1"/>
    <x v="3"/>
    <s v="Other"/>
    <x v="4"/>
    <n v="1"/>
  </r>
  <r>
    <s v="CUST-03518"/>
    <x v="0"/>
    <n v="0"/>
    <s v="No"/>
    <s v="No"/>
    <s v="Bengaluru"/>
    <x v="67"/>
    <s v="Yes"/>
    <x v="0"/>
    <s v="No"/>
    <x v="2"/>
    <x v="1"/>
    <s v="Yes"/>
    <s v="Credit card"/>
    <n v="86.98"/>
    <n v="3452.66"/>
    <x v="3"/>
    <x v="0"/>
    <x v="3"/>
    <s v="Other"/>
    <x v="5"/>
    <n v="0"/>
  </r>
  <r>
    <s v="CUST-03357"/>
    <x v="0"/>
    <n v="0"/>
    <s v="Yes"/>
    <s v="No"/>
    <s v="Jaipur"/>
    <x v="35"/>
    <s v="Yes"/>
    <x v="2"/>
    <s v="No"/>
    <x v="2"/>
    <x v="1"/>
    <s v="No"/>
    <s v="Cheque"/>
    <n v="50.69"/>
    <n v="1328.18"/>
    <x v="0"/>
    <x v="0"/>
    <x v="2"/>
    <s v="Other"/>
    <x v="2"/>
    <n v="0"/>
  </r>
  <r>
    <s v="CUST-04084"/>
    <x v="0"/>
    <n v="0"/>
    <s v="No"/>
    <s v="No"/>
    <s v="Chandigarh"/>
    <x v="14"/>
    <s v="No"/>
    <x v="0"/>
    <s v="Yes"/>
    <x v="0"/>
    <x v="2"/>
    <s v="No"/>
    <s v="Bank transfer"/>
    <n v="81.55"/>
    <n v="2054.7399999999998"/>
    <x v="0"/>
    <x v="0"/>
    <x v="3"/>
    <s v="Other"/>
    <x v="2"/>
    <n v="0"/>
  </r>
  <r>
    <s v="CUST-04860"/>
    <x v="1"/>
    <n v="0"/>
    <s v="No"/>
    <s v="No"/>
    <s v="Chandigarh"/>
    <x v="22"/>
    <s v="Yes"/>
    <x v="1"/>
    <s v="No internet service"/>
    <x v="1"/>
    <x v="2"/>
    <s v="No"/>
    <s v="Cheque"/>
    <n v="27.62"/>
    <n v="269.17"/>
    <x v="1"/>
    <x v="1"/>
    <x v="1"/>
    <s v="Other"/>
    <x v="1"/>
    <n v="1"/>
  </r>
  <r>
    <s v="CUST-04256"/>
    <x v="0"/>
    <n v="0"/>
    <s v="Yes"/>
    <s v="No"/>
    <s v="Ahmedabad"/>
    <x v="1"/>
    <s v="Yes"/>
    <x v="2"/>
    <s v="Yes"/>
    <x v="0"/>
    <x v="2"/>
    <s v="No"/>
    <s v="Bank transfer"/>
    <n v="58.36"/>
    <n v="171.54"/>
    <x v="1"/>
    <x v="1"/>
    <x v="2"/>
    <s v="Other"/>
    <x v="1"/>
    <n v="1"/>
  </r>
  <r>
    <s v="CUST-02449"/>
    <x v="0"/>
    <n v="0"/>
    <s v="Yes"/>
    <s v="No"/>
    <s v="Chandigarh"/>
    <x v="62"/>
    <s v="Yes"/>
    <x v="0"/>
    <s v="Yes"/>
    <x v="2"/>
    <x v="0"/>
    <s v="No"/>
    <s v="UPI"/>
    <n v="89.37"/>
    <n v="6120.22"/>
    <x v="4"/>
    <x v="0"/>
    <x v="3"/>
    <s v="Other"/>
    <x v="0"/>
    <n v="0"/>
  </r>
  <r>
    <s v="CUST-03379"/>
    <x v="0"/>
    <n v="0"/>
    <s v="Yes"/>
    <s v="No"/>
    <s v="Shimla"/>
    <x v="47"/>
    <s v="Yes"/>
    <x v="2"/>
    <s v="No"/>
    <x v="0"/>
    <x v="2"/>
    <s v="Yes"/>
    <s v="Bank transfer"/>
    <n v="64.040000000000006"/>
    <n v="936.68"/>
    <x v="0"/>
    <x v="0"/>
    <x v="2"/>
    <s v="Other"/>
    <x v="4"/>
    <n v="0"/>
  </r>
  <r>
    <s v="CUST-01232"/>
    <x v="0"/>
    <n v="0"/>
    <s v="Yes"/>
    <s v="Yes"/>
    <s v="Hyderabad"/>
    <x v="24"/>
    <s v="Yes"/>
    <x v="0"/>
    <s v="No"/>
    <x v="0"/>
    <x v="2"/>
    <s v="Yes"/>
    <s v="Cheque"/>
    <n v="85.43"/>
    <n v="2621.19"/>
    <x v="4"/>
    <x v="1"/>
    <x v="3"/>
    <s v="Other"/>
    <x v="2"/>
    <n v="1"/>
  </r>
  <r>
    <s v="CUST-04660"/>
    <x v="0"/>
    <n v="1"/>
    <s v="Yes"/>
    <s v="No"/>
    <s v="Bengaluru"/>
    <x v="70"/>
    <s v="Yes"/>
    <x v="0"/>
    <s v="No"/>
    <x v="0"/>
    <x v="2"/>
    <s v="Yes"/>
    <s v="UPI"/>
    <n v="95.8"/>
    <n v="5304.93"/>
    <x v="0"/>
    <x v="1"/>
    <x v="0"/>
    <s v="Other"/>
    <x v="3"/>
    <n v="1"/>
  </r>
  <r>
    <s v="CUST-04779"/>
    <x v="0"/>
    <n v="0"/>
    <s v="No"/>
    <s v="Yes"/>
    <s v="Lucknow"/>
    <x v="39"/>
    <s v="Yes"/>
    <x v="0"/>
    <s v="No"/>
    <x v="0"/>
    <x v="2"/>
    <s v="No"/>
    <s v="Credit card"/>
    <n v="87.91"/>
    <n v="1142.99"/>
    <x v="0"/>
    <x v="0"/>
    <x v="3"/>
    <s v="Other"/>
    <x v="4"/>
    <n v="0"/>
  </r>
  <r>
    <s v="CUST-04763"/>
    <x v="0"/>
    <n v="0"/>
    <s v="Yes"/>
    <s v="Yes"/>
    <s v="Mumbai"/>
    <x v="45"/>
    <s v="Yes"/>
    <x v="0"/>
    <s v="No"/>
    <x v="2"/>
    <x v="0"/>
    <s v="No"/>
    <s v="Cheque"/>
    <n v="74.95"/>
    <n v="3409.86"/>
    <x v="2"/>
    <x v="0"/>
    <x v="3"/>
    <s v="Other"/>
    <x v="5"/>
    <n v="0"/>
  </r>
  <r>
    <s v="CUST-04281"/>
    <x v="1"/>
    <n v="0"/>
    <s v="No"/>
    <s v="No"/>
    <s v="Chennai"/>
    <x v="66"/>
    <s v="Yes"/>
    <x v="0"/>
    <s v="No"/>
    <x v="0"/>
    <x v="2"/>
    <s v="Yes"/>
    <s v="Credit card"/>
    <n v="92.1"/>
    <n v="1471.67"/>
    <x v="4"/>
    <x v="1"/>
    <x v="0"/>
    <s v="Other"/>
    <x v="4"/>
    <n v="1"/>
  </r>
  <r>
    <s v="CUST-02208"/>
    <x v="1"/>
    <n v="0"/>
    <s v="No"/>
    <s v="No"/>
    <s v="Lucknow"/>
    <x v="21"/>
    <s v="Yes"/>
    <x v="1"/>
    <s v="No internet service"/>
    <x v="1"/>
    <x v="1"/>
    <s v="No"/>
    <s v="Cheque"/>
    <n v="24.46"/>
    <n v="1018.37"/>
    <x v="0"/>
    <x v="0"/>
    <x v="1"/>
    <s v="Other"/>
    <x v="5"/>
    <n v="0"/>
  </r>
  <r>
    <s v="CUST-01013"/>
    <x v="1"/>
    <n v="0"/>
    <s v="No"/>
    <s v="No"/>
    <s v="Kolkata"/>
    <x v="36"/>
    <s v="Yes"/>
    <x v="0"/>
    <s v="Yes"/>
    <x v="0"/>
    <x v="1"/>
    <s v="No"/>
    <s v="Credit card"/>
    <n v="87.57"/>
    <n v="2859.73"/>
    <x v="4"/>
    <x v="0"/>
    <x v="3"/>
    <s v="Other"/>
    <x v="2"/>
    <n v="0"/>
  </r>
  <r>
    <s v="CUST-02079"/>
    <x v="0"/>
    <n v="0"/>
    <s v="No"/>
    <s v="No"/>
    <s v="Ahmedabad"/>
    <x v="3"/>
    <s v="Yes"/>
    <x v="0"/>
    <s v="Yes"/>
    <x v="0"/>
    <x v="0"/>
    <s v="Yes"/>
    <s v="Bank transfer"/>
    <n v="94.09"/>
    <n v="5026.87"/>
    <x v="7"/>
    <x v="0"/>
    <x v="0"/>
    <s v="Other"/>
    <x v="3"/>
    <n v="0"/>
  </r>
  <r>
    <s v="CUST-01279"/>
    <x v="1"/>
    <n v="0"/>
    <s v="No"/>
    <s v="No"/>
    <s v="Pune"/>
    <x v="20"/>
    <s v="Yes"/>
    <x v="0"/>
    <s v="No"/>
    <x v="0"/>
    <x v="1"/>
    <s v="Yes"/>
    <s v="Cheque"/>
    <n v="90.34"/>
    <n v="709.39"/>
    <x v="0"/>
    <x v="0"/>
    <x v="0"/>
    <s v="Other"/>
    <x v="1"/>
    <n v="0"/>
  </r>
  <r>
    <s v="CUST-02336"/>
    <x v="0"/>
    <n v="0"/>
    <s v="No"/>
    <s v="Yes"/>
    <s v="Shimla"/>
    <x v="21"/>
    <s v="Yes"/>
    <x v="0"/>
    <s v="No"/>
    <x v="0"/>
    <x v="1"/>
    <s v="Yes"/>
    <s v="Bank transfer"/>
    <n v="92.02"/>
    <n v="3903.38"/>
    <x v="1"/>
    <x v="0"/>
    <x v="0"/>
    <s v="Other"/>
    <x v="5"/>
    <n v="0"/>
  </r>
  <r>
    <s v="CUST-04696"/>
    <x v="0"/>
    <n v="0"/>
    <s v="No"/>
    <s v="No"/>
    <s v="Mumbai"/>
    <x v="25"/>
    <s v="No"/>
    <x v="2"/>
    <s v="Yes"/>
    <x v="0"/>
    <x v="2"/>
    <s v="No"/>
    <s v="Credit card"/>
    <n v="50.66"/>
    <n v="1194.74"/>
    <x v="4"/>
    <x v="0"/>
    <x v="2"/>
    <s v="Other"/>
    <x v="4"/>
    <n v="0"/>
  </r>
  <r>
    <s v="CUST-03848"/>
    <x v="1"/>
    <n v="0"/>
    <s v="No"/>
    <s v="No"/>
    <s v="Pune"/>
    <x v="23"/>
    <s v="Yes"/>
    <x v="0"/>
    <s v="No"/>
    <x v="0"/>
    <x v="2"/>
    <s v="No"/>
    <s v="Cheque"/>
    <n v="94.61"/>
    <n v="194.45"/>
    <x v="1"/>
    <x v="1"/>
    <x v="0"/>
    <s v="High-risk"/>
    <x v="1"/>
    <n v="1"/>
  </r>
  <r>
    <s v="CUST-00233"/>
    <x v="0"/>
    <n v="0"/>
    <s v="No"/>
    <s v="No"/>
    <s v="Chandigarh"/>
    <x v="54"/>
    <s v="Yes"/>
    <x v="0"/>
    <s v="No"/>
    <x v="0"/>
    <x v="2"/>
    <s v="Yes"/>
    <s v="Cheque"/>
    <n v="83.7"/>
    <n v="1027.6500000000001"/>
    <x v="2"/>
    <x v="0"/>
    <x v="3"/>
    <s v="Other"/>
    <x v="4"/>
    <n v="0"/>
  </r>
  <r>
    <s v="CUST-01239"/>
    <x v="1"/>
    <n v="0"/>
    <s v="No"/>
    <s v="No"/>
    <s v="Chennai"/>
    <x v="4"/>
    <s v="Yes"/>
    <x v="2"/>
    <s v="No"/>
    <x v="2"/>
    <x v="0"/>
    <s v="No"/>
    <s v="Credit card"/>
    <n v="62.84"/>
    <n v="4561.08"/>
    <x v="0"/>
    <x v="0"/>
    <x v="2"/>
    <s v="Other"/>
    <x v="0"/>
    <n v="0"/>
  </r>
  <r>
    <s v="CUST-04259"/>
    <x v="0"/>
    <n v="0"/>
    <s v="No"/>
    <s v="No"/>
    <s v="Lucknow"/>
    <x v="8"/>
    <s v="Yes"/>
    <x v="1"/>
    <s v="No internet service"/>
    <x v="1"/>
    <x v="2"/>
    <s v="Yes"/>
    <s v="Credit card"/>
    <n v="22.21"/>
    <n v="865.04"/>
    <x v="1"/>
    <x v="0"/>
    <x v="1"/>
    <s v="Other"/>
    <x v="5"/>
    <n v="0"/>
  </r>
  <r>
    <s v="CUST-04355"/>
    <x v="0"/>
    <n v="0"/>
    <s v="No"/>
    <s v="No"/>
    <s v="Chandigarh"/>
    <x v="32"/>
    <s v="Yes"/>
    <x v="2"/>
    <s v="Yes"/>
    <x v="0"/>
    <x v="1"/>
    <s v="Yes"/>
    <s v="UPI"/>
    <n v="73.38"/>
    <n v="2866.85"/>
    <x v="2"/>
    <x v="0"/>
    <x v="3"/>
    <s v="Other"/>
    <x v="5"/>
    <n v="0"/>
  </r>
  <r>
    <s v="CUST-01038"/>
    <x v="1"/>
    <n v="1"/>
    <s v="Yes"/>
    <s v="No"/>
    <s v="Shimla"/>
    <x v="52"/>
    <s v="Yes"/>
    <x v="0"/>
    <s v="Yes"/>
    <x v="0"/>
    <x v="2"/>
    <s v="Yes"/>
    <s v="UPI"/>
    <n v="95.79"/>
    <n v="378.61"/>
    <x v="1"/>
    <x v="1"/>
    <x v="0"/>
    <s v="High-risk"/>
    <x v="1"/>
    <n v="1"/>
  </r>
  <r>
    <s v="CUST-03369"/>
    <x v="0"/>
    <n v="0"/>
    <s v="Yes"/>
    <s v="Yes"/>
    <s v="Delhi"/>
    <x v="31"/>
    <s v="Yes"/>
    <x v="0"/>
    <s v="No"/>
    <x v="2"/>
    <x v="2"/>
    <s v="No"/>
    <s v="UPI"/>
    <n v="86.57"/>
    <n v="527.23"/>
    <x v="3"/>
    <x v="1"/>
    <x v="3"/>
    <s v="High-risk"/>
    <x v="1"/>
    <n v="1"/>
  </r>
  <r>
    <s v="CUST-02922"/>
    <x v="1"/>
    <n v="0"/>
    <s v="No"/>
    <s v="No"/>
    <s v="Jaipur"/>
    <x v="20"/>
    <s v="Yes"/>
    <x v="1"/>
    <s v="No internet service"/>
    <x v="1"/>
    <x v="2"/>
    <s v="Yes"/>
    <s v="UPI"/>
    <n v="32.479999999999997"/>
    <n v="263.70999999999998"/>
    <x v="1"/>
    <x v="0"/>
    <x v="4"/>
    <s v="Other"/>
    <x v="1"/>
    <n v="0"/>
  </r>
  <r>
    <s v="CUST-04883"/>
    <x v="0"/>
    <n v="0"/>
    <s v="Yes"/>
    <s v="Yes"/>
    <s v="Shimla"/>
    <x v="41"/>
    <s v="Yes"/>
    <x v="1"/>
    <s v="No internet service"/>
    <x v="1"/>
    <x v="2"/>
    <s v="Yes"/>
    <s v="Credit card"/>
    <n v="36.46"/>
    <n v="1089.58"/>
    <x v="4"/>
    <x v="0"/>
    <x v="4"/>
    <s v="Other"/>
    <x v="2"/>
    <n v="0"/>
  </r>
  <r>
    <s v="CUST-04957"/>
    <x v="0"/>
    <n v="1"/>
    <s v="Yes"/>
    <s v="No"/>
    <s v="Shimla"/>
    <x v="38"/>
    <s v="Yes"/>
    <x v="0"/>
    <s v="No"/>
    <x v="0"/>
    <x v="1"/>
    <s v="No"/>
    <s v="Cheque"/>
    <n v="79.37"/>
    <n v="3249.7"/>
    <x v="0"/>
    <x v="0"/>
    <x v="3"/>
    <s v="Other"/>
    <x v="5"/>
    <n v="0"/>
  </r>
  <r>
    <s v="CUST-03585"/>
    <x v="1"/>
    <n v="0"/>
    <s v="Yes"/>
    <s v="No"/>
    <s v="Jaipur"/>
    <x v="8"/>
    <s v="Yes"/>
    <x v="1"/>
    <s v="No internet service"/>
    <x v="1"/>
    <x v="1"/>
    <s v="Yes"/>
    <s v="UPI"/>
    <n v="26.23"/>
    <n v="1002.66"/>
    <x v="4"/>
    <x v="0"/>
    <x v="1"/>
    <s v="Other"/>
    <x v="5"/>
    <n v="0"/>
  </r>
  <r>
    <s v="CUST-00940"/>
    <x v="1"/>
    <n v="0"/>
    <s v="Yes"/>
    <s v="No"/>
    <s v="Chandigarh"/>
    <x v="14"/>
    <s v="Yes"/>
    <x v="0"/>
    <s v="Yes"/>
    <x v="2"/>
    <x v="1"/>
    <s v="Yes"/>
    <s v="Cheque"/>
    <n v="84.61"/>
    <n v="2167"/>
    <x v="2"/>
    <x v="1"/>
    <x v="3"/>
    <s v="Other"/>
    <x v="2"/>
    <n v="1"/>
  </r>
  <r>
    <s v="CUST-03439"/>
    <x v="0"/>
    <n v="0"/>
    <s v="Yes"/>
    <s v="No"/>
    <s v="Chandigarh"/>
    <x v="13"/>
    <s v="Yes"/>
    <x v="0"/>
    <s v="No"/>
    <x v="2"/>
    <x v="2"/>
    <s v="Yes"/>
    <s v="UPI"/>
    <n v="78.14"/>
    <n v="1574.51"/>
    <x v="3"/>
    <x v="0"/>
    <x v="3"/>
    <s v="Other"/>
    <x v="4"/>
    <n v="0"/>
  </r>
  <r>
    <s v="CUST-03469"/>
    <x v="1"/>
    <n v="1"/>
    <s v="Yes"/>
    <s v="Yes"/>
    <s v="Lucknow"/>
    <x v="54"/>
    <s v="Yes"/>
    <x v="0"/>
    <s v="No"/>
    <x v="2"/>
    <x v="2"/>
    <s v="No"/>
    <s v="Bank transfer"/>
    <n v="72.489999999999995"/>
    <n v="881.78"/>
    <x v="0"/>
    <x v="0"/>
    <x v="3"/>
    <s v="Other"/>
    <x v="4"/>
    <n v="0"/>
  </r>
  <r>
    <s v="CUST-00289"/>
    <x v="0"/>
    <n v="0"/>
    <s v="No"/>
    <s v="Yes"/>
    <s v="Hyderabad"/>
    <x v="6"/>
    <s v="Yes"/>
    <x v="0"/>
    <s v="No"/>
    <x v="2"/>
    <x v="2"/>
    <s v="Yes"/>
    <s v="UPI"/>
    <n v="78.180000000000007"/>
    <n v="387.63"/>
    <x v="0"/>
    <x v="1"/>
    <x v="3"/>
    <s v="High-risk"/>
    <x v="1"/>
    <n v="1"/>
  </r>
  <r>
    <s v="CUST-00980"/>
    <x v="0"/>
    <n v="1"/>
    <s v="No"/>
    <s v="No"/>
    <s v="Lucknow"/>
    <x v="7"/>
    <s v="Yes"/>
    <x v="1"/>
    <s v="No internet service"/>
    <x v="1"/>
    <x v="2"/>
    <s v="Yes"/>
    <s v="Bank transfer"/>
    <n v="30.68"/>
    <n v="328.19"/>
    <x v="0"/>
    <x v="1"/>
    <x v="4"/>
    <s v="Other"/>
    <x v="1"/>
    <n v="1"/>
  </r>
  <r>
    <s v="CUST-04414"/>
    <x v="0"/>
    <n v="0"/>
    <s v="No"/>
    <s v="No"/>
    <s v="Chandigarh"/>
    <x v="36"/>
    <s v="No"/>
    <x v="2"/>
    <s v="No"/>
    <x v="2"/>
    <x v="1"/>
    <s v="Yes"/>
    <s v="Credit card"/>
    <n v="46.25"/>
    <n v="1505.49"/>
    <x v="2"/>
    <x v="0"/>
    <x v="4"/>
    <s v="Other"/>
    <x v="2"/>
    <n v="0"/>
  </r>
  <r>
    <s v="CUST-00842"/>
    <x v="1"/>
    <n v="0"/>
    <s v="No"/>
    <s v="No"/>
    <s v="Jaipur"/>
    <x v="27"/>
    <s v="Yes"/>
    <x v="2"/>
    <s v="No"/>
    <x v="0"/>
    <x v="1"/>
    <s v="Yes"/>
    <s v="UPI"/>
    <n v="68.63"/>
    <n v="2438.29"/>
    <x v="0"/>
    <x v="0"/>
    <x v="2"/>
    <s v="Other"/>
    <x v="2"/>
    <n v="0"/>
  </r>
  <r>
    <s v="CUST-02409"/>
    <x v="0"/>
    <n v="1"/>
    <s v="No"/>
    <s v="No"/>
    <s v="Shimla"/>
    <x v="3"/>
    <s v="Yes"/>
    <x v="2"/>
    <s v="No"/>
    <x v="0"/>
    <x v="0"/>
    <s v="No"/>
    <s v="UPI"/>
    <n v="56.11"/>
    <n v="2937.01"/>
    <x v="4"/>
    <x v="1"/>
    <x v="2"/>
    <s v="Other"/>
    <x v="3"/>
    <n v="1"/>
  </r>
  <r>
    <s v="CUST-00256"/>
    <x v="0"/>
    <n v="0"/>
    <s v="No"/>
    <s v="No"/>
    <s v="Delhi"/>
    <x v="6"/>
    <s v="Yes"/>
    <x v="0"/>
    <s v="No"/>
    <x v="0"/>
    <x v="2"/>
    <s v="Yes"/>
    <s v="Cheque"/>
    <n v="82.7"/>
    <n v="407.61"/>
    <x v="4"/>
    <x v="1"/>
    <x v="3"/>
    <s v="High-risk"/>
    <x v="1"/>
    <n v="1"/>
  </r>
  <r>
    <s v="CUST-03424"/>
    <x v="0"/>
    <n v="1"/>
    <s v="No"/>
    <s v="No"/>
    <s v="Chennai"/>
    <x v="27"/>
    <s v="Yes"/>
    <x v="0"/>
    <s v="Yes"/>
    <x v="2"/>
    <x v="0"/>
    <s v="No"/>
    <s v="Credit card"/>
    <n v="88.34"/>
    <n v="3054.96"/>
    <x v="0"/>
    <x v="0"/>
    <x v="3"/>
    <s v="Other"/>
    <x v="2"/>
    <n v="0"/>
  </r>
  <r>
    <s v="CUST-02318"/>
    <x v="0"/>
    <n v="1"/>
    <s v="No"/>
    <s v="No"/>
    <s v="Shimla"/>
    <x v="56"/>
    <s v="Yes"/>
    <x v="0"/>
    <s v="Yes"/>
    <x v="0"/>
    <x v="2"/>
    <s v="No"/>
    <s v="Credit card"/>
    <n v="93.27"/>
    <n v="95.62"/>
    <x v="4"/>
    <x v="1"/>
    <x v="0"/>
    <s v="High-risk"/>
    <x v="1"/>
    <n v="1"/>
  </r>
  <r>
    <s v="CUST-02622"/>
    <x v="1"/>
    <n v="0"/>
    <s v="No"/>
    <s v="No"/>
    <s v="Chennai"/>
    <x v="39"/>
    <s v="Yes"/>
    <x v="0"/>
    <s v="No"/>
    <x v="0"/>
    <x v="2"/>
    <s v="No"/>
    <s v="UPI"/>
    <n v="95.17"/>
    <n v="1226.21"/>
    <x v="0"/>
    <x v="1"/>
    <x v="0"/>
    <s v="Other"/>
    <x v="4"/>
    <n v="1"/>
  </r>
  <r>
    <s v="CUST-01092"/>
    <x v="1"/>
    <n v="0"/>
    <s v="No"/>
    <s v="No"/>
    <s v="Delhi"/>
    <x v="20"/>
    <s v="Yes"/>
    <x v="0"/>
    <s v="No"/>
    <x v="2"/>
    <x v="1"/>
    <s v="No"/>
    <s v="UPI"/>
    <n v="92.24"/>
    <n v="724.08"/>
    <x v="0"/>
    <x v="1"/>
    <x v="0"/>
    <s v="Other"/>
    <x v="1"/>
    <n v="1"/>
  </r>
  <r>
    <s v="CUST-00726"/>
    <x v="0"/>
    <n v="0"/>
    <s v="No"/>
    <s v="Yes"/>
    <s v="Bengaluru"/>
    <x v="3"/>
    <s v="Yes"/>
    <x v="0"/>
    <s v="No"/>
    <x v="2"/>
    <x v="1"/>
    <s v="No"/>
    <s v="Cheque"/>
    <n v="76.25"/>
    <n v="3998.48"/>
    <x v="1"/>
    <x v="0"/>
    <x v="3"/>
    <s v="Other"/>
    <x v="3"/>
    <n v="0"/>
  </r>
  <r>
    <s v="CUST-04225"/>
    <x v="1"/>
    <n v="0"/>
    <s v="No"/>
    <s v="No"/>
    <s v="Hyderabad"/>
    <x v="17"/>
    <s v="Yes"/>
    <x v="0"/>
    <s v="No"/>
    <x v="2"/>
    <x v="2"/>
    <s v="No"/>
    <s v="Cheque"/>
    <n v="79.849999999999994"/>
    <n v="2306.9299999999998"/>
    <x v="1"/>
    <x v="1"/>
    <x v="3"/>
    <s v="Other"/>
    <x v="2"/>
    <n v="1"/>
  </r>
  <r>
    <s v="CUST-04444"/>
    <x v="0"/>
    <n v="1"/>
    <s v="Yes"/>
    <s v="No"/>
    <s v="Hyderabad"/>
    <x v="51"/>
    <s v="Yes"/>
    <x v="2"/>
    <s v="No"/>
    <x v="2"/>
    <x v="0"/>
    <s v="Yes"/>
    <s v="Cheque"/>
    <n v="52.3"/>
    <n v="1987.8"/>
    <x v="0"/>
    <x v="0"/>
    <x v="2"/>
    <s v="Other"/>
    <x v="5"/>
    <n v="0"/>
  </r>
  <r>
    <s v="CUST-04348"/>
    <x v="1"/>
    <n v="0"/>
    <s v="No"/>
    <s v="Yes"/>
    <s v="Shimla"/>
    <x v="30"/>
    <s v="Yes"/>
    <x v="2"/>
    <s v="No"/>
    <x v="2"/>
    <x v="2"/>
    <s v="Yes"/>
    <s v="Bank transfer"/>
    <n v="49.45"/>
    <n v="1057.69"/>
    <x v="1"/>
    <x v="1"/>
    <x v="4"/>
    <s v="Other"/>
    <x v="4"/>
    <n v="1"/>
  </r>
  <r>
    <s v="CUST-02966"/>
    <x v="0"/>
    <n v="0"/>
    <s v="No"/>
    <s v="No"/>
    <s v="Delhi"/>
    <x v="63"/>
    <s v="Yes"/>
    <x v="1"/>
    <s v="No internet service"/>
    <x v="1"/>
    <x v="0"/>
    <s v="No"/>
    <s v="UPI"/>
    <n v="32.18"/>
    <n v="1699.75"/>
    <x v="4"/>
    <x v="0"/>
    <x v="4"/>
    <s v="Other"/>
    <x v="3"/>
    <n v="0"/>
  </r>
  <r>
    <s v="CUST-00491"/>
    <x v="0"/>
    <n v="0"/>
    <s v="No"/>
    <s v="No"/>
    <s v="Chandigarh"/>
    <x v="34"/>
    <s v="Yes"/>
    <x v="2"/>
    <s v="No"/>
    <x v="2"/>
    <x v="0"/>
    <s v="No"/>
    <s v="UPI"/>
    <n v="58.61"/>
    <n v="2945.79"/>
    <x v="1"/>
    <x v="0"/>
    <x v="2"/>
    <s v="Other"/>
    <x v="3"/>
    <n v="0"/>
  </r>
  <r>
    <s v="CUST-04602"/>
    <x v="0"/>
    <n v="1"/>
    <s v="No"/>
    <s v="No"/>
    <s v="Chandigarh"/>
    <x v="31"/>
    <s v="Yes"/>
    <x v="0"/>
    <s v="No"/>
    <x v="2"/>
    <x v="2"/>
    <s v="Yes"/>
    <s v="UPI"/>
    <n v="76.66"/>
    <n v="446.7"/>
    <x v="3"/>
    <x v="0"/>
    <x v="3"/>
    <s v="High-risk"/>
    <x v="1"/>
    <n v="0"/>
  </r>
  <r>
    <s v="CUST-04047"/>
    <x v="0"/>
    <n v="1"/>
    <s v="Yes"/>
    <s v="No"/>
    <s v="Mumbai"/>
    <x v="35"/>
    <s v="Yes"/>
    <x v="0"/>
    <s v="No"/>
    <x v="0"/>
    <x v="2"/>
    <s v="No"/>
    <s v="UPI"/>
    <n v="91.32"/>
    <n v="2478.25"/>
    <x v="0"/>
    <x v="1"/>
    <x v="0"/>
    <s v="Other"/>
    <x v="2"/>
    <n v="1"/>
  </r>
  <r>
    <s v="CUST-03194"/>
    <x v="0"/>
    <n v="0"/>
    <s v="Yes"/>
    <s v="Yes"/>
    <s v="Lucknow"/>
    <x v="22"/>
    <s v="Yes"/>
    <x v="2"/>
    <s v="Yes"/>
    <x v="2"/>
    <x v="2"/>
    <s v="Yes"/>
    <s v="Cheque"/>
    <n v="58.04"/>
    <n v="580.79"/>
    <x v="4"/>
    <x v="0"/>
    <x v="2"/>
    <s v="Other"/>
    <x v="1"/>
    <n v="0"/>
  </r>
  <r>
    <s v="CUST-01408"/>
    <x v="1"/>
    <n v="0"/>
    <s v="Yes"/>
    <s v="Yes"/>
    <s v="Lucknow"/>
    <x v="40"/>
    <s v="Yes"/>
    <x v="0"/>
    <s v="No"/>
    <x v="0"/>
    <x v="0"/>
    <s v="Yes"/>
    <s v="UPI"/>
    <n v="90.74"/>
    <n v="5668.1"/>
    <x v="6"/>
    <x v="0"/>
    <x v="0"/>
    <s v="Other"/>
    <x v="0"/>
    <n v="0"/>
  </r>
  <r>
    <s v="CUST-00982"/>
    <x v="0"/>
    <n v="0"/>
    <s v="Yes"/>
    <s v="Yes"/>
    <s v="Chandigarh"/>
    <x v="31"/>
    <s v="Yes"/>
    <x v="2"/>
    <s v="No"/>
    <x v="2"/>
    <x v="2"/>
    <s v="Yes"/>
    <s v="Credit card"/>
    <n v="52.76"/>
    <n v="308.33999999999997"/>
    <x v="4"/>
    <x v="1"/>
    <x v="2"/>
    <s v="Other"/>
    <x v="1"/>
    <n v="1"/>
  </r>
  <r>
    <s v="CUST-00087"/>
    <x v="1"/>
    <n v="0"/>
    <s v="No"/>
    <s v="No"/>
    <s v="Jaipur"/>
    <x v="30"/>
    <s v="Yes"/>
    <x v="0"/>
    <s v="Yes"/>
    <x v="2"/>
    <x v="0"/>
    <s v="No"/>
    <s v="Cheque"/>
    <n v="96.65"/>
    <n v="2034.9"/>
    <x v="3"/>
    <x v="0"/>
    <x v="0"/>
    <s v="Other"/>
    <x v="4"/>
    <n v="0"/>
  </r>
  <r>
    <s v="CUST-03335"/>
    <x v="0"/>
    <n v="1"/>
    <s v="Yes"/>
    <s v="No"/>
    <s v="Delhi"/>
    <x v="31"/>
    <s v="Yes"/>
    <x v="2"/>
    <s v="Yes"/>
    <x v="0"/>
    <x v="2"/>
    <s v="Yes"/>
    <s v="Cheque"/>
    <n v="68.09"/>
    <n v="398.38"/>
    <x v="1"/>
    <x v="1"/>
    <x v="2"/>
    <s v="Other"/>
    <x v="1"/>
    <n v="1"/>
  </r>
  <r>
    <s v="CUST-02224"/>
    <x v="1"/>
    <n v="0"/>
    <s v="No"/>
    <s v="No"/>
    <s v="Ahmedabad"/>
    <x v="19"/>
    <s v="Yes"/>
    <x v="0"/>
    <s v="No"/>
    <x v="2"/>
    <x v="2"/>
    <s v="Yes"/>
    <s v="Bank transfer"/>
    <n v="86.64"/>
    <n v="1216.8499999999999"/>
    <x v="3"/>
    <x v="1"/>
    <x v="3"/>
    <s v="Other"/>
    <x v="4"/>
    <n v="1"/>
  </r>
  <r>
    <s v="CUST-03614"/>
    <x v="0"/>
    <n v="0"/>
    <s v="Yes"/>
    <s v="Yes"/>
    <s v="Mumbai"/>
    <x v="54"/>
    <s v="Yes"/>
    <x v="1"/>
    <s v="No internet service"/>
    <x v="1"/>
    <x v="2"/>
    <s v="No"/>
    <s v="UPI"/>
    <n v="18.13"/>
    <n v="219.26"/>
    <x v="1"/>
    <x v="1"/>
    <x v="1"/>
    <s v="Other"/>
    <x v="4"/>
    <n v="1"/>
  </r>
  <r>
    <s v="CUST-02116"/>
    <x v="1"/>
    <n v="0"/>
    <s v="No"/>
    <s v="No"/>
    <s v="Pune"/>
    <x v="49"/>
    <s v="Yes"/>
    <x v="0"/>
    <s v="No"/>
    <x v="2"/>
    <x v="1"/>
    <s v="Yes"/>
    <s v="UPI"/>
    <n v="92.29"/>
    <n v="4198.0200000000004"/>
    <x v="1"/>
    <x v="0"/>
    <x v="0"/>
    <s v="Other"/>
    <x v="5"/>
    <n v="0"/>
  </r>
  <r>
    <s v="CUST-01866"/>
    <x v="0"/>
    <n v="0"/>
    <s v="Yes"/>
    <s v="No"/>
    <s v="Hyderabad"/>
    <x v="7"/>
    <s v="No"/>
    <x v="2"/>
    <s v="Yes"/>
    <x v="2"/>
    <x v="2"/>
    <s v="Yes"/>
    <s v="Bank transfer"/>
    <n v="36.39"/>
    <n v="403.57"/>
    <x v="0"/>
    <x v="1"/>
    <x v="4"/>
    <s v="Other"/>
    <x v="1"/>
    <n v="1"/>
  </r>
  <r>
    <s v="CUST-00038"/>
    <x v="1"/>
    <n v="1"/>
    <s v="Yes"/>
    <s v="Yes"/>
    <s v="Delhi"/>
    <x v="8"/>
    <s v="Yes"/>
    <x v="2"/>
    <s v="Yes"/>
    <x v="0"/>
    <x v="1"/>
    <s v="Yes"/>
    <s v="UPI"/>
    <n v="63.72"/>
    <n v="2479.0300000000002"/>
    <x v="4"/>
    <x v="0"/>
    <x v="2"/>
    <s v="Other"/>
    <x v="5"/>
    <n v="0"/>
  </r>
  <r>
    <s v="CUST-03090"/>
    <x v="0"/>
    <n v="0"/>
    <s v="No"/>
    <s v="No"/>
    <s v="Delhi"/>
    <x v="0"/>
    <s v="Yes"/>
    <x v="0"/>
    <s v="No"/>
    <x v="2"/>
    <x v="0"/>
    <s v="No"/>
    <s v="Credit card"/>
    <n v="83.85"/>
    <n v="5331.57"/>
    <x v="2"/>
    <x v="0"/>
    <x v="3"/>
    <s v="Other"/>
    <x v="0"/>
    <n v="0"/>
  </r>
  <r>
    <s v="CUST-00738"/>
    <x v="0"/>
    <n v="0"/>
    <s v="No"/>
    <s v="No"/>
    <s v="Jaipur"/>
    <x v="13"/>
    <s v="Yes"/>
    <x v="2"/>
    <s v="Yes"/>
    <x v="2"/>
    <x v="2"/>
    <s v="Yes"/>
    <s v="UPI"/>
    <n v="61.21"/>
    <n v="1209.31"/>
    <x v="1"/>
    <x v="0"/>
    <x v="2"/>
    <s v="Other"/>
    <x v="4"/>
    <n v="0"/>
  </r>
  <r>
    <s v="CUST-02639"/>
    <x v="1"/>
    <n v="0"/>
    <s v="No"/>
    <s v="No"/>
    <s v="Kolkata"/>
    <x v="7"/>
    <s v="Yes"/>
    <x v="1"/>
    <s v="No internet service"/>
    <x v="1"/>
    <x v="2"/>
    <s v="Yes"/>
    <s v="UPI"/>
    <n v="27.17"/>
    <n v="299.63"/>
    <x v="4"/>
    <x v="1"/>
    <x v="1"/>
    <s v="Other"/>
    <x v="1"/>
    <n v="1"/>
  </r>
  <r>
    <s v="CUST-03918"/>
    <x v="1"/>
    <n v="0"/>
    <s v="Yes"/>
    <s v="No"/>
    <s v="Lucknow"/>
    <x v="51"/>
    <s v="Yes"/>
    <x v="0"/>
    <s v="No"/>
    <x v="2"/>
    <x v="1"/>
    <s v="Yes"/>
    <s v="UPI"/>
    <n v="81.069999999999993"/>
    <n v="3001.84"/>
    <x v="3"/>
    <x v="0"/>
    <x v="3"/>
    <s v="Other"/>
    <x v="5"/>
    <n v="0"/>
  </r>
  <r>
    <s v="CUST-00748"/>
    <x v="1"/>
    <n v="0"/>
    <s v="No"/>
    <s v="No"/>
    <s v="Kolkata"/>
    <x v="59"/>
    <s v="Yes"/>
    <x v="1"/>
    <s v="No internet service"/>
    <x v="1"/>
    <x v="1"/>
    <s v="No"/>
    <s v="UPI"/>
    <n v="18"/>
    <n v="972.18"/>
    <x v="1"/>
    <x v="0"/>
    <x v="1"/>
    <s v="Other"/>
    <x v="3"/>
    <n v="0"/>
  </r>
  <r>
    <s v="CUST-04956"/>
    <x v="1"/>
    <n v="0"/>
    <s v="No"/>
    <s v="No"/>
    <s v="Bengaluru"/>
    <x v="24"/>
    <s v="No"/>
    <x v="2"/>
    <s v="No"/>
    <x v="2"/>
    <x v="1"/>
    <s v="No"/>
    <s v="Cheque"/>
    <n v="54.22"/>
    <n v="1719.59"/>
    <x v="1"/>
    <x v="1"/>
    <x v="2"/>
    <s v="Other"/>
    <x v="2"/>
    <n v="1"/>
  </r>
  <r>
    <s v="CUST-02382"/>
    <x v="0"/>
    <n v="1"/>
    <s v="No"/>
    <s v="No"/>
    <s v="Lucknow"/>
    <x v="47"/>
    <s v="Yes"/>
    <x v="2"/>
    <s v="Yes"/>
    <x v="2"/>
    <x v="2"/>
    <s v="No"/>
    <s v="Bank transfer"/>
    <n v="60.93"/>
    <n v="922.26"/>
    <x v="2"/>
    <x v="1"/>
    <x v="2"/>
    <s v="Other"/>
    <x v="4"/>
    <n v="1"/>
  </r>
  <r>
    <s v="CUST-04416"/>
    <x v="0"/>
    <n v="0"/>
    <s v="Yes"/>
    <s v="Yes"/>
    <s v="Chandigarh"/>
    <x v="44"/>
    <s v="Yes"/>
    <x v="1"/>
    <s v="No internet service"/>
    <x v="1"/>
    <x v="2"/>
    <s v="Yes"/>
    <s v="Credit card"/>
    <n v="36.159999999999997"/>
    <n v="1226.45"/>
    <x v="4"/>
    <x v="0"/>
    <x v="4"/>
    <s v="Other"/>
    <x v="2"/>
    <n v="0"/>
  </r>
  <r>
    <s v="CUST-02398"/>
    <x v="0"/>
    <n v="0"/>
    <s v="Yes"/>
    <s v="Yes"/>
    <s v="Lucknow"/>
    <x v="22"/>
    <s v="Yes"/>
    <x v="0"/>
    <s v="No"/>
    <x v="2"/>
    <x v="2"/>
    <s v="No"/>
    <s v="Cheque"/>
    <n v="85.71"/>
    <n v="840.05"/>
    <x v="3"/>
    <x v="1"/>
    <x v="3"/>
    <s v="High-risk"/>
    <x v="1"/>
    <n v="1"/>
  </r>
  <r>
    <s v="CUST-02327"/>
    <x v="1"/>
    <n v="1"/>
    <s v="Yes"/>
    <s v="No"/>
    <s v="Mumbai"/>
    <x v="31"/>
    <s v="Yes"/>
    <x v="0"/>
    <s v="No"/>
    <x v="2"/>
    <x v="2"/>
    <s v="Yes"/>
    <s v="UPI"/>
    <n v="79.819999999999993"/>
    <n v="477.02"/>
    <x v="0"/>
    <x v="0"/>
    <x v="3"/>
    <s v="High-risk"/>
    <x v="1"/>
    <n v="0"/>
  </r>
  <r>
    <s v="CUST-01127"/>
    <x v="1"/>
    <n v="0"/>
    <s v="No"/>
    <s v="No"/>
    <s v="Delhi"/>
    <x v="10"/>
    <s v="No"/>
    <x v="2"/>
    <s v="No"/>
    <x v="2"/>
    <x v="0"/>
    <s v="No"/>
    <s v="Bank transfer"/>
    <n v="56.53"/>
    <n v="3599.69"/>
    <x v="1"/>
    <x v="0"/>
    <x v="2"/>
    <s v="Other"/>
    <x v="0"/>
    <n v="0"/>
  </r>
  <r>
    <s v="CUST-02258"/>
    <x v="1"/>
    <n v="0"/>
    <s v="Yes"/>
    <s v="No"/>
    <s v="Pune"/>
    <x v="32"/>
    <s v="Yes"/>
    <x v="2"/>
    <s v="No"/>
    <x v="0"/>
    <x v="2"/>
    <s v="Yes"/>
    <s v="UPI"/>
    <n v="55.21"/>
    <n v="2161.8000000000002"/>
    <x v="4"/>
    <x v="0"/>
    <x v="2"/>
    <s v="Other"/>
    <x v="5"/>
    <n v="0"/>
  </r>
  <r>
    <s v="CUST-03421"/>
    <x v="1"/>
    <n v="0"/>
    <s v="No"/>
    <s v="Yes"/>
    <s v="Delhi"/>
    <x v="64"/>
    <s v="Yes"/>
    <x v="1"/>
    <s v="No internet service"/>
    <x v="1"/>
    <x v="0"/>
    <s v="No"/>
    <s v="Bank transfer"/>
    <n v="30.82"/>
    <n v="2235.1"/>
    <x v="0"/>
    <x v="0"/>
    <x v="4"/>
    <s v="Other"/>
    <x v="0"/>
    <n v="0"/>
  </r>
  <r>
    <s v="CUST-03445"/>
    <x v="1"/>
    <n v="0"/>
    <s v="Yes"/>
    <s v="No"/>
    <s v="Delhi"/>
    <x v="4"/>
    <s v="Yes"/>
    <x v="2"/>
    <s v="Yes"/>
    <x v="0"/>
    <x v="0"/>
    <s v="No"/>
    <s v="Cheque"/>
    <n v="63.93"/>
    <n v="4664.53"/>
    <x v="4"/>
    <x v="0"/>
    <x v="2"/>
    <s v="Other"/>
    <x v="0"/>
    <n v="0"/>
  </r>
  <r>
    <s v="CUST-04247"/>
    <x v="1"/>
    <n v="0"/>
    <s v="Yes"/>
    <s v="No"/>
    <s v="Chennai"/>
    <x v="44"/>
    <s v="Yes"/>
    <x v="1"/>
    <s v="No internet service"/>
    <x v="1"/>
    <x v="1"/>
    <s v="Yes"/>
    <s v="Cheque"/>
    <n v="30.78"/>
    <n v="1010.23"/>
    <x v="4"/>
    <x v="0"/>
    <x v="4"/>
    <s v="Other"/>
    <x v="2"/>
    <n v="0"/>
  </r>
  <r>
    <s v="CUST-02952"/>
    <x v="1"/>
    <n v="0"/>
    <s v="No"/>
    <s v="No"/>
    <s v="Shimla"/>
    <x v="14"/>
    <s v="Yes"/>
    <x v="0"/>
    <s v="Yes"/>
    <x v="2"/>
    <x v="2"/>
    <s v="No"/>
    <s v="UPI"/>
    <n v="90.02"/>
    <n v="2187.69"/>
    <x v="2"/>
    <x v="1"/>
    <x v="0"/>
    <s v="Other"/>
    <x v="2"/>
    <n v="1"/>
  </r>
  <r>
    <s v="CUST-03034"/>
    <x v="1"/>
    <n v="0"/>
    <s v="No"/>
    <s v="No"/>
    <s v="Jaipur"/>
    <x v="15"/>
    <s v="Yes"/>
    <x v="0"/>
    <s v="Yes"/>
    <x v="0"/>
    <x v="2"/>
    <s v="No"/>
    <s v="Bank transfer"/>
    <n v="89.29"/>
    <n v="2128.81"/>
    <x v="1"/>
    <x v="0"/>
    <x v="3"/>
    <s v="Other"/>
    <x v="2"/>
    <n v="0"/>
  </r>
  <r>
    <s v="CUST-01699"/>
    <x v="1"/>
    <n v="0"/>
    <s v="Yes"/>
    <s v="No"/>
    <s v="Shimla"/>
    <x v="19"/>
    <s v="Yes"/>
    <x v="1"/>
    <s v="No internet service"/>
    <x v="1"/>
    <x v="2"/>
    <s v="No"/>
    <s v="Credit card"/>
    <n v="42.08"/>
    <n v="598.82000000000005"/>
    <x v="1"/>
    <x v="1"/>
    <x v="4"/>
    <s v="Other"/>
    <x v="4"/>
    <n v="1"/>
  </r>
  <r>
    <s v="CUST-01200"/>
    <x v="1"/>
    <n v="0"/>
    <s v="Yes"/>
    <s v="No"/>
    <s v="Bengaluru"/>
    <x v="4"/>
    <s v="Yes"/>
    <x v="1"/>
    <s v="No internet service"/>
    <x v="1"/>
    <x v="0"/>
    <s v="No"/>
    <s v="Cheque"/>
    <n v="45.59"/>
    <n v="3267.96"/>
    <x v="4"/>
    <x v="0"/>
    <x v="4"/>
    <s v="Other"/>
    <x v="0"/>
    <n v="0"/>
  </r>
  <r>
    <s v="CUST-01802"/>
    <x v="1"/>
    <n v="0"/>
    <s v="Yes"/>
    <s v="No"/>
    <s v="Delhi"/>
    <x v="22"/>
    <s v="Yes"/>
    <x v="1"/>
    <s v="No internet service"/>
    <x v="1"/>
    <x v="2"/>
    <s v="No"/>
    <s v="Credit card"/>
    <n v="34.409999999999997"/>
    <n v="353.08"/>
    <x v="4"/>
    <x v="1"/>
    <x v="4"/>
    <s v="Other"/>
    <x v="1"/>
    <n v="1"/>
  </r>
  <r>
    <s v="CUST-04484"/>
    <x v="1"/>
    <n v="1"/>
    <s v="No"/>
    <s v="No"/>
    <s v="Chennai"/>
    <x v="0"/>
    <s v="Yes"/>
    <x v="2"/>
    <s v="Yes"/>
    <x v="2"/>
    <x v="0"/>
    <s v="Yes"/>
    <s v="Credit card"/>
    <n v="64.72"/>
    <n v="3985.37"/>
    <x v="6"/>
    <x v="0"/>
    <x v="2"/>
    <s v="Other"/>
    <x v="0"/>
    <n v="0"/>
  </r>
  <r>
    <s v="CUST-03564"/>
    <x v="0"/>
    <n v="0"/>
    <s v="No"/>
    <s v="No"/>
    <s v="Chandigarh"/>
    <x v="54"/>
    <s v="Yes"/>
    <x v="0"/>
    <s v="Yes"/>
    <x v="0"/>
    <x v="2"/>
    <s v="Yes"/>
    <s v="Credit card"/>
    <n v="97.52"/>
    <n v="1140.22"/>
    <x v="3"/>
    <x v="1"/>
    <x v="0"/>
    <s v="Other"/>
    <x v="4"/>
    <n v="1"/>
  </r>
  <r>
    <s v="CUST-00603"/>
    <x v="1"/>
    <n v="0"/>
    <s v="No"/>
    <s v="No"/>
    <s v="Shimla"/>
    <x v="31"/>
    <s v="Yes"/>
    <x v="2"/>
    <s v="No"/>
    <x v="0"/>
    <x v="2"/>
    <s v="No"/>
    <s v="UPI"/>
    <n v="58.85"/>
    <n v="355.56"/>
    <x v="1"/>
    <x v="1"/>
    <x v="2"/>
    <s v="Other"/>
    <x v="1"/>
    <n v="1"/>
  </r>
  <r>
    <s v="CUST-01276"/>
    <x v="0"/>
    <n v="0"/>
    <s v="Yes"/>
    <s v="No"/>
    <s v="Kolkata"/>
    <x v="33"/>
    <s v="Yes"/>
    <x v="0"/>
    <s v="No"/>
    <x v="0"/>
    <x v="2"/>
    <s v="Yes"/>
    <s v="Cheque"/>
    <n v="98.3"/>
    <n v="3491.22"/>
    <x v="1"/>
    <x v="0"/>
    <x v="0"/>
    <s v="Other"/>
    <x v="5"/>
    <n v="0"/>
  </r>
  <r>
    <s v="CUST-00407"/>
    <x v="1"/>
    <n v="0"/>
    <s v="No"/>
    <s v="No"/>
    <s v="Hyderabad"/>
    <x v="31"/>
    <s v="Yes"/>
    <x v="2"/>
    <s v="No"/>
    <x v="0"/>
    <x v="2"/>
    <s v="Yes"/>
    <s v="Cheque"/>
    <n v="57.46"/>
    <n v="350.15"/>
    <x v="4"/>
    <x v="1"/>
    <x v="2"/>
    <s v="Other"/>
    <x v="1"/>
    <n v="1"/>
  </r>
  <r>
    <s v="CUST-04050"/>
    <x v="0"/>
    <n v="0"/>
    <s v="Yes"/>
    <s v="Yes"/>
    <s v="Shimla"/>
    <x v="6"/>
    <s v="Yes"/>
    <x v="0"/>
    <s v="No"/>
    <x v="2"/>
    <x v="2"/>
    <s v="No"/>
    <s v="UPI"/>
    <n v="89.15"/>
    <n v="452.76"/>
    <x v="3"/>
    <x v="0"/>
    <x v="3"/>
    <s v="High-risk"/>
    <x v="1"/>
    <n v="0"/>
  </r>
  <r>
    <s v="CUST-04710"/>
    <x v="0"/>
    <n v="0"/>
    <s v="No"/>
    <s v="No"/>
    <s v="Hyderabad"/>
    <x v="66"/>
    <s v="No"/>
    <x v="0"/>
    <s v="No"/>
    <x v="0"/>
    <x v="2"/>
    <s v="Yes"/>
    <s v="Cheque"/>
    <n v="86.97"/>
    <n v="1361.23"/>
    <x v="4"/>
    <x v="1"/>
    <x v="3"/>
    <s v="Other"/>
    <x v="4"/>
    <n v="1"/>
  </r>
  <r>
    <s v="CUST-04969"/>
    <x v="0"/>
    <n v="0"/>
    <s v="No"/>
    <s v="No"/>
    <s v="Bengaluru"/>
    <x v="28"/>
    <s v="Yes"/>
    <x v="0"/>
    <s v="No"/>
    <x v="2"/>
    <x v="1"/>
    <s v="No"/>
    <s v="Cheque"/>
    <n v="91.7"/>
    <n v="1680.76"/>
    <x v="1"/>
    <x v="1"/>
    <x v="0"/>
    <s v="Other"/>
    <x v="4"/>
    <n v="1"/>
  </r>
  <r>
    <s v="CUST-04503"/>
    <x v="1"/>
    <n v="0"/>
    <s v="Yes"/>
    <s v="No"/>
    <s v="Shimla"/>
    <x v="33"/>
    <s v="Yes"/>
    <x v="0"/>
    <s v="No"/>
    <x v="0"/>
    <x v="1"/>
    <s v="Yes"/>
    <s v="UPI"/>
    <n v="86.25"/>
    <n v="3145.02"/>
    <x v="2"/>
    <x v="0"/>
    <x v="3"/>
    <s v="Other"/>
    <x v="5"/>
    <n v="0"/>
  </r>
  <r>
    <s v="CUST-02501"/>
    <x v="1"/>
    <n v="0"/>
    <s v="No"/>
    <s v="No"/>
    <s v="Jaipur"/>
    <x v="38"/>
    <s v="Yes"/>
    <x v="0"/>
    <s v="Yes"/>
    <x v="0"/>
    <x v="0"/>
    <s v="Yes"/>
    <s v="Bank transfer"/>
    <n v="99.26"/>
    <n v="4040.09"/>
    <x v="0"/>
    <x v="0"/>
    <x v="0"/>
    <s v="Other"/>
    <x v="5"/>
    <n v="0"/>
  </r>
  <r>
    <s v="CUST-02880"/>
    <x v="1"/>
    <n v="0"/>
    <s v="No"/>
    <s v="No"/>
    <s v="Ahmedabad"/>
    <x v="2"/>
    <s v="Yes"/>
    <x v="2"/>
    <s v="No"/>
    <x v="2"/>
    <x v="0"/>
    <s v="No"/>
    <s v="UPI"/>
    <n v="49.84"/>
    <n v="1367.38"/>
    <x v="1"/>
    <x v="0"/>
    <x v="4"/>
    <s v="Other"/>
    <x v="2"/>
    <n v="0"/>
  </r>
  <r>
    <s v="CUST-02264"/>
    <x v="0"/>
    <n v="0"/>
    <s v="Yes"/>
    <s v="Yes"/>
    <s v="Ahmedabad"/>
    <x v="0"/>
    <s v="Yes"/>
    <x v="2"/>
    <s v="No"/>
    <x v="0"/>
    <x v="0"/>
    <s v="Yes"/>
    <s v="Credit card"/>
    <n v="62.46"/>
    <n v="3969.77"/>
    <x v="1"/>
    <x v="0"/>
    <x v="2"/>
    <s v="Other"/>
    <x v="0"/>
    <n v="0"/>
  </r>
  <r>
    <s v="CUST-01411"/>
    <x v="1"/>
    <n v="0"/>
    <s v="No"/>
    <s v="No"/>
    <s v="Ahmedabad"/>
    <x v="66"/>
    <s v="Yes"/>
    <x v="0"/>
    <s v="No"/>
    <x v="0"/>
    <x v="2"/>
    <s v="Yes"/>
    <s v="Bank transfer"/>
    <n v="85.61"/>
    <n v="1378.08"/>
    <x v="4"/>
    <x v="0"/>
    <x v="3"/>
    <s v="Other"/>
    <x v="4"/>
    <n v="0"/>
  </r>
  <r>
    <s v="CUST-03414"/>
    <x v="0"/>
    <n v="0"/>
    <s v="Yes"/>
    <s v="No"/>
    <s v="Mumbai"/>
    <x v="15"/>
    <s v="Yes"/>
    <x v="0"/>
    <s v="Yes"/>
    <x v="0"/>
    <x v="2"/>
    <s v="Yes"/>
    <s v="Bank transfer"/>
    <n v="97.23"/>
    <n v="2309.7800000000002"/>
    <x v="4"/>
    <x v="1"/>
    <x v="0"/>
    <s v="Other"/>
    <x v="2"/>
    <n v="1"/>
  </r>
  <r>
    <s v="CUST-02925"/>
    <x v="1"/>
    <n v="0"/>
    <s v="Yes"/>
    <s v="Yes"/>
    <s v="Bengaluru"/>
    <x v="65"/>
    <s v="Yes"/>
    <x v="0"/>
    <s v="Yes"/>
    <x v="2"/>
    <x v="1"/>
    <s v="Yes"/>
    <s v="Credit card"/>
    <n v="91.2"/>
    <n v="5243.94"/>
    <x v="1"/>
    <x v="0"/>
    <x v="0"/>
    <s v="Other"/>
    <x v="3"/>
    <n v="0"/>
  </r>
  <r>
    <s v="CUST-00227"/>
    <x v="0"/>
    <n v="1"/>
    <s v="No"/>
    <s v="No"/>
    <s v="Delhi"/>
    <x v="70"/>
    <s v="Yes"/>
    <x v="0"/>
    <s v="No"/>
    <x v="2"/>
    <x v="0"/>
    <s v="Yes"/>
    <s v="Bank transfer"/>
    <n v="92.29"/>
    <n v="4947.8100000000004"/>
    <x v="1"/>
    <x v="0"/>
    <x v="0"/>
    <s v="Other"/>
    <x v="3"/>
    <n v="0"/>
  </r>
  <r>
    <s v="CUST-02000"/>
    <x v="0"/>
    <n v="0"/>
    <s v="Yes"/>
    <s v="No"/>
    <s v="Shimla"/>
    <x v="24"/>
    <s v="Yes"/>
    <x v="1"/>
    <s v="No internet service"/>
    <x v="1"/>
    <x v="2"/>
    <s v="Yes"/>
    <s v="Cheque"/>
    <n v="32.31"/>
    <n v="1027.7"/>
    <x v="4"/>
    <x v="1"/>
    <x v="4"/>
    <s v="Other"/>
    <x v="2"/>
    <n v="1"/>
  </r>
  <r>
    <s v="CUST-00809"/>
    <x v="0"/>
    <n v="0"/>
    <s v="No"/>
    <s v="No"/>
    <s v="Kolkata"/>
    <x v="9"/>
    <s v="Yes"/>
    <x v="0"/>
    <s v="No"/>
    <x v="0"/>
    <x v="2"/>
    <s v="No"/>
    <s v="Bank transfer"/>
    <n v="94.52"/>
    <n v="664.49"/>
    <x v="4"/>
    <x v="0"/>
    <x v="0"/>
    <s v="High-risk"/>
    <x v="1"/>
    <n v="0"/>
  </r>
  <r>
    <s v="CUST-04564"/>
    <x v="0"/>
    <n v="0"/>
    <s v="Yes"/>
    <s v="Yes"/>
    <s v="Kolkata"/>
    <x v="19"/>
    <s v="Yes"/>
    <x v="2"/>
    <s v="Yes"/>
    <x v="0"/>
    <x v="2"/>
    <s v="No"/>
    <s v="Credit card"/>
    <n v="67.650000000000006"/>
    <n v="920.89"/>
    <x v="1"/>
    <x v="0"/>
    <x v="2"/>
    <s v="Other"/>
    <x v="4"/>
    <n v="0"/>
  </r>
  <r>
    <s v="CUST-00435"/>
    <x v="1"/>
    <n v="0"/>
    <s v="Yes"/>
    <s v="No"/>
    <s v="Mumbai"/>
    <x v="30"/>
    <s v="No"/>
    <x v="0"/>
    <s v="Yes"/>
    <x v="2"/>
    <x v="2"/>
    <s v="Yes"/>
    <s v="UPI"/>
    <n v="72.34"/>
    <n v="1503.23"/>
    <x v="0"/>
    <x v="0"/>
    <x v="3"/>
    <s v="Other"/>
    <x v="4"/>
    <n v="0"/>
  </r>
  <r>
    <s v="CUST-00383"/>
    <x v="1"/>
    <n v="0"/>
    <s v="No"/>
    <s v="No"/>
    <s v="Ahmedabad"/>
    <x v="31"/>
    <s v="Yes"/>
    <x v="2"/>
    <s v="Yes"/>
    <x v="0"/>
    <x v="2"/>
    <s v="Yes"/>
    <s v="Bank transfer"/>
    <n v="51.84"/>
    <n v="318.8"/>
    <x v="4"/>
    <x v="0"/>
    <x v="2"/>
    <s v="Other"/>
    <x v="1"/>
    <n v="0"/>
  </r>
  <r>
    <s v="CUST-03996"/>
    <x v="0"/>
    <n v="0"/>
    <s v="Yes"/>
    <s v="No"/>
    <s v="Jaipur"/>
    <x v="10"/>
    <s v="Yes"/>
    <x v="0"/>
    <s v="No"/>
    <x v="0"/>
    <x v="2"/>
    <s v="Yes"/>
    <s v="Cheque"/>
    <n v="85.51"/>
    <n v="5510.73"/>
    <x v="3"/>
    <x v="0"/>
    <x v="3"/>
    <s v="Other"/>
    <x v="0"/>
    <n v="0"/>
  </r>
  <r>
    <s v="CUST-00916"/>
    <x v="1"/>
    <n v="0"/>
    <s v="Yes"/>
    <s v="Yes"/>
    <s v="Chennai"/>
    <x v="54"/>
    <s v="Yes"/>
    <x v="1"/>
    <s v="No internet service"/>
    <x v="1"/>
    <x v="2"/>
    <s v="No"/>
    <s v="Credit card"/>
    <n v="46.41"/>
    <n v="546.49"/>
    <x v="0"/>
    <x v="1"/>
    <x v="4"/>
    <s v="Other"/>
    <x v="4"/>
    <n v="1"/>
  </r>
  <r>
    <s v="CUST-04332"/>
    <x v="1"/>
    <n v="1"/>
    <s v="No"/>
    <s v="No"/>
    <s v="Lucknow"/>
    <x v="56"/>
    <s v="Yes"/>
    <x v="2"/>
    <s v="Yes"/>
    <x v="0"/>
    <x v="2"/>
    <s v="Yes"/>
    <s v="Cheque"/>
    <n v="66.930000000000007"/>
    <n v="68.58"/>
    <x v="0"/>
    <x v="0"/>
    <x v="2"/>
    <s v="Other"/>
    <x v="1"/>
    <n v="0"/>
  </r>
  <r>
    <s v="CUST-04729"/>
    <x v="0"/>
    <n v="0"/>
    <s v="Yes"/>
    <s v="No"/>
    <s v="Shimla"/>
    <x v="21"/>
    <s v="Yes"/>
    <x v="1"/>
    <s v="No internet service"/>
    <x v="1"/>
    <x v="0"/>
    <s v="No"/>
    <s v="UPI"/>
    <n v="29.98"/>
    <n v="1222.8699999999999"/>
    <x v="4"/>
    <x v="0"/>
    <x v="1"/>
    <s v="Other"/>
    <x v="5"/>
    <n v="0"/>
  </r>
  <r>
    <s v="CUST-03100"/>
    <x v="1"/>
    <n v="1"/>
    <s v="Yes"/>
    <s v="No"/>
    <s v="Kolkata"/>
    <x v="66"/>
    <s v="Yes"/>
    <x v="0"/>
    <s v="No"/>
    <x v="2"/>
    <x v="2"/>
    <s v="No"/>
    <s v="Cheque"/>
    <n v="82.82"/>
    <n v="1311.84"/>
    <x v="3"/>
    <x v="1"/>
    <x v="3"/>
    <s v="Other"/>
    <x v="4"/>
    <n v="1"/>
  </r>
  <r>
    <s v="CUST-02865"/>
    <x v="0"/>
    <n v="0"/>
    <s v="Yes"/>
    <s v="Yes"/>
    <s v="Kolkata"/>
    <x v="4"/>
    <s v="Yes"/>
    <x v="0"/>
    <s v="No"/>
    <x v="0"/>
    <x v="0"/>
    <s v="Yes"/>
    <s v="Cheque"/>
    <n v="88.17"/>
    <n v="6479.21"/>
    <x v="4"/>
    <x v="0"/>
    <x v="3"/>
    <s v="Other"/>
    <x v="0"/>
    <n v="0"/>
  </r>
  <r>
    <s v="CUST-02651"/>
    <x v="0"/>
    <n v="0"/>
    <s v="No"/>
    <s v="No"/>
    <s v="Bengaluru"/>
    <x v="17"/>
    <s v="Yes"/>
    <x v="0"/>
    <s v="No"/>
    <x v="2"/>
    <x v="2"/>
    <s v="Yes"/>
    <s v="UPI"/>
    <n v="87.92"/>
    <n v="2549.4699999999998"/>
    <x v="2"/>
    <x v="1"/>
    <x v="3"/>
    <s v="Other"/>
    <x v="2"/>
    <n v="1"/>
  </r>
  <r>
    <s v="CUST-00326"/>
    <x v="0"/>
    <n v="0"/>
    <s v="No"/>
    <s v="No"/>
    <s v="Pune"/>
    <x v="43"/>
    <s v="No"/>
    <x v="1"/>
    <s v="No internet service"/>
    <x v="1"/>
    <x v="0"/>
    <s v="No"/>
    <s v="Cheque"/>
    <n v="20.74"/>
    <n v="888.5"/>
    <x v="4"/>
    <x v="0"/>
    <x v="1"/>
    <s v="Other"/>
    <x v="5"/>
    <n v="0"/>
  </r>
  <r>
    <s v="CUST-03726"/>
    <x v="0"/>
    <n v="0"/>
    <s v="No"/>
    <s v="No"/>
    <s v="Ahmedabad"/>
    <x v="68"/>
    <s v="Yes"/>
    <x v="0"/>
    <s v="No"/>
    <x v="2"/>
    <x v="1"/>
    <s v="No"/>
    <s v="UPI"/>
    <n v="86.84"/>
    <n v="5077.8100000000004"/>
    <x v="1"/>
    <x v="0"/>
    <x v="3"/>
    <s v="Other"/>
    <x v="3"/>
    <n v="0"/>
  </r>
  <r>
    <s v="CUST-02659"/>
    <x v="0"/>
    <n v="0"/>
    <s v="No"/>
    <s v="No"/>
    <s v="Mumbai"/>
    <x v="34"/>
    <s v="Yes"/>
    <x v="0"/>
    <s v="Yes"/>
    <x v="2"/>
    <x v="0"/>
    <s v="Yes"/>
    <s v="Bank transfer"/>
    <n v="93.69"/>
    <n v="4718.25"/>
    <x v="3"/>
    <x v="0"/>
    <x v="0"/>
    <s v="Other"/>
    <x v="3"/>
    <n v="0"/>
  </r>
  <r>
    <s v="CUST-04762"/>
    <x v="1"/>
    <n v="0"/>
    <s v="No"/>
    <s v="No"/>
    <s v="Chennai"/>
    <x v="47"/>
    <s v="Yes"/>
    <x v="1"/>
    <s v="No internet service"/>
    <x v="1"/>
    <x v="2"/>
    <s v="No"/>
    <s v="Bank transfer"/>
    <n v="25.15"/>
    <n v="375.76"/>
    <x v="0"/>
    <x v="0"/>
    <x v="1"/>
    <s v="Other"/>
    <x v="4"/>
    <n v="0"/>
  </r>
  <r>
    <s v="CUST-04286"/>
    <x v="1"/>
    <n v="0"/>
    <s v="Yes"/>
    <s v="Yes"/>
    <s v="Lucknow"/>
    <x v="18"/>
    <s v="No"/>
    <x v="1"/>
    <s v="No internet service"/>
    <x v="1"/>
    <x v="2"/>
    <s v="Yes"/>
    <s v="Cheque"/>
    <n v="22.5"/>
    <n v="374.49"/>
    <x v="1"/>
    <x v="0"/>
    <x v="1"/>
    <s v="Other"/>
    <x v="4"/>
    <n v="0"/>
  </r>
  <r>
    <s v="CUST-01292"/>
    <x v="1"/>
    <n v="0"/>
    <s v="Yes"/>
    <s v="No"/>
    <s v="Hyderabad"/>
    <x v="48"/>
    <s v="Yes"/>
    <x v="2"/>
    <s v="No"/>
    <x v="2"/>
    <x v="0"/>
    <s v="Yes"/>
    <s v="UPI"/>
    <n v="57.27"/>
    <n v="2842.85"/>
    <x v="1"/>
    <x v="0"/>
    <x v="2"/>
    <s v="Other"/>
    <x v="3"/>
    <n v="0"/>
  </r>
  <r>
    <s v="CUST-03032"/>
    <x v="0"/>
    <n v="0"/>
    <s v="No"/>
    <s v="Yes"/>
    <s v="Lucknow"/>
    <x v="6"/>
    <s v="Yes"/>
    <x v="0"/>
    <s v="No"/>
    <x v="2"/>
    <x v="2"/>
    <s v="No"/>
    <s v="Credit card"/>
    <n v="74.239999999999995"/>
    <n v="369.42"/>
    <x v="0"/>
    <x v="1"/>
    <x v="3"/>
    <s v="High-risk"/>
    <x v="1"/>
    <n v="1"/>
  </r>
  <r>
    <s v="CUST-03197"/>
    <x v="0"/>
    <n v="0"/>
    <s v="No"/>
    <s v="No"/>
    <s v="Hyderabad"/>
    <x v="46"/>
    <s v="No"/>
    <x v="0"/>
    <s v="Yes"/>
    <x v="2"/>
    <x v="0"/>
    <s v="Yes"/>
    <s v="Credit card"/>
    <n v="86.36"/>
    <n v="5576.47"/>
    <x v="1"/>
    <x v="0"/>
    <x v="3"/>
    <s v="Other"/>
    <x v="0"/>
    <n v="0"/>
  </r>
  <r>
    <s v="CUST-03189"/>
    <x v="0"/>
    <n v="1"/>
    <s v="No"/>
    <s v="No"/>
    <s v="Kolkata"/>
    <x v="41"/>
    <s v="Yes"/>
    <x v="2"/>
    <s v="No"/>
    <x v="2"/>
    <x v="0"/>
    <s v="No"/>
    <s v="UPI"/>
    <n v="58.18"/>
    <n v="1753.56"/>
    <x v="4"/>
    <x v="0"/>
    <x v="2"/>
    <s v="Other"/>
    <x v="2"/>
    <n v="0"/>
  </r>
  <r>
    <s v="CUST-03043"/>
    <x v="0"/>
    <n v="0"/>
    <s v="No"/>
    <s v="No"/>
    <s v="Chennai"/>
    <x v="11"/>
    <s v="Yes"/>
    <x v="2"/>
    <s v="No"/>
    <x v="2"/>
    <x v="2"/>
    <s v="No"/>
    <s v="Cheque"/>
    <n v="58.37"/>
    <n v="1248.5899999999999"/>
    <x v="1"/>
    <x v="0"/>
    <x v="2"/>
    <s v="Other"/>
    <x v="4"/>
    <n v="0"/>
  </r>
  <r>
    <s v="CUST-00967"/>
    <x v="0"/>
    <n v="0"/>
    <s v="No"/>
    <s v="Yes"/>
    <s v="Chennai"/>
    <x v="24"/>
    <s v="Yes"/>
    <x v="0"/>
    <s v="Yes"/>
    <x v="2"/>
    <x v="1"/>
    <s v="Yes"/>
    <s v="Credit card"/>
    <n v="85.48"/>
    <n v="2658.01"/>
    <x v="7"/>
    <x v="0"/>
    <x v="3"/>
    <s v="Other"/>
    <x v="2"/>
    <n v="0"/>
  </r>
  <r>
    <s v="CUST-00637"/>
    <x v="0"/>
    <n v="0"/>
    <s v="Yes"/>
    <s v="Yes"/>
    <s v="Hyderabad"/>
    <x v="41"/>
    <s v="Yes"/>
    <x v="2"/>
    <s v="No"/>
    <x v="2"/>
    <x v="2"/>
    <s v="Yes"/>
    <s v="Bank transfer"/>
    <n v="58.66"/>
    <n v="1778.86"/>
    <x v="1"/>
    <x v="0"/>
    <x v="2"/>
    <s v="Other"/>
    <x v="2"/>
    <n v="0"/>
  </r>
  <r>
    <s v="CUST-03894"/>
    <x v="0"/>
    <n v="0"/>
    <s v="Yes"/>
    <s v="Yes"/>
    <s v="Hyderabad"/>
    <x v="20"/>
    <s v="Yes"/>
    <x v="1"/>
    <s v="No internet service"/>
    <x v="1"/>
    <x v="2"/>
    <s v="No"/>
    <s v="Cheque"/>
    <n v="37.83"/>
    <n v="296"/>
    <x v="4"/>
    <x v="0"/>
    <x v="4"/>
    <s v="Other"/>
    <x v="1"/>
    <n v="0"/>
  </r>
  <r>
    <s v="CUST-03787"/>
    <x v="1"/>
    <n v="0"/>
    <s v="No"/>
    <s v="Yes"/>
    <s v="Lucknow"/>
    <x v="58"/>
    <s v="Yes"/>
    <x v="1"/>
    <s v="No internet service"/>
    <x v="1"/>
    <x v="0"/>
    <s v="Yes"/>
    <s v="UPI"/>
    <n v="36.36"/>
    <n v="1541.78"/>
    <x v="4"/>
    <x v="0"/>
    <x v="4"/>
    <s v="Other"/>
    <x v="5"/>
    <n v="0"/>
  </r>
  <r>
    <s v="CUST-00744"/>
    <x v="1"/>
    <n v="1"/>
    <s v="No"/>
    <s v="No"/>
    <s v="Ahmedabad"/>
    <x v="31"/>
    <s v="No"/>
    <x v="0"/>
    <s v="Yes"/>
    <x v="0"/>
    <x v="2"/>
    <s v="Yes"/>
    <s v="Credit card"/>
    <n v="92.22"/>
    <n v="543.65"/>
    <x v="0"/>
    <x v="1"/>
    <x v="0"/>
    <s v="High-risk"/>
    <x v="1"/>
    <n v="1"/>
  </r>
  <r>
    <s v="CUST-01219"/>
    <x v="0"/>
    <n v="1"/>
    <s v="No"/>
    <s v="No"/>
    <s v="Ahmedabad"/>
    <x v="9"/>
    <s v="Yes"/>
    <x v="2"/>
    <s v="No"/>
    <x v="2"/>
    <x v="2"/>
    <s v="No"/>
    <s v="Bank transfer"/>
    <n v="52.69"/>
    <n v="358.5"/>
    <x v="4"/>
    <x v="1"/>
    <x v="2"/>
    <s v="Other"/>
    <x v="1"/>
    <n v="1"/>
  </r>
  <r>
    <s v="CUST-03956"/>
    <x v="1"/>
    <n v="0"/>
    <s v="Yes"/>
    <s v="No"/>
    <s v="Jaipur"/>
    <x v="39"/>
    <s v="Yes"/>
    <x v="0"/>
    <s v="No"/>
    <x v="0"/>
    <x v="2"/>
    <s v="Yes"/>
    <s v="Bank transfer"/>
    <n v="89.12"/>
    <n v="1166.0999999999999"/>
    <x v="4"/>
    <x v="1"/>
    <x v="3"/>
    <s v="Other"/>
    <x v="4"/>
    <n v="1"/>
  </r>
  <r>
    <s v="CUST-01260"/>
    <x v="0"/>
    <n v="0"/>
    <s v="No"/>
    <s v="No"/>
    <s v="Bengaluru"/>
    <x v="64"/>
    <s v="Yes"/>
    <x v="1"/>
    <s v="No internet service"/>
    <x v="1"/>
    <x v="0"/>
    <s v="Yes"/>
    <s v="Cheque"/>
    <n v="21.15"/>
    <n v="1542.36"/>
    <x v="4"/>
    <x v="0"/>
    <x v="1"/>
    <s v="Other"/>
    <x v="0"/>
    <n v="0"/>
  </r>
  <r>
    <s v="CUST-00821"/>
    <x v="1"/>
    <n v="0"/>
    <s v="Yes"/>
    <s v="Yes"/>
    <s v="Jaipur"/>
    <x v="13"/>
    <s v="Yes"/>
    <x v="0"/>
    <s v="No"/>
    <x v="2"/>
    <x v="2"/>
    <s v="Yes"/>
    <s v="Cheque"/>
    <n v="82.54"/>
    <n v="1658.01"/>
    <x v="1"/>
    <x v="0"/>
    <x v="3"/>
    <s v="Other"/>
    <x v="4"/>
    <n v="0"/>
  </r>
  <r>
    <s v="CUST-00078"/>
    <x v="0"/>
    <n v="1"/>
    <s v="Yes"/>
    <s v="Yes"/>
    <s v="Hyderabad"/>
    <x v="55"/>
    <s v="Yes"/>
    <x v="0"/>
    <s v="No"/>
    <x v="2"/>
    <x v="0"/>
    <s v="Yes"/>
    <s v="UPI"/>
    <n v="85.09"/>
    <n v="3985.24"/>
    <x v="2"/>
    <x v="0"/>
    <x v="3"/>
    <s v="Other"/>
    <x v="5"/>
    <n v="0"/>
  </r>
  <r>
    <s v="CUST-03166"/>
    <x v="1"/>
    <n v="1"/>
    <s v="No"/>
    <s v="No"/>
    <s v="Jaipur"/>
    <x v="2"/>
    <s v="Yes"/>
    <x v="0"/>
    <s v="No"/>
    <x v="0"/>
    <x v="2"/>
    <s v="Yes"/>
    <s v="UPI"/>
    <n v="93.28"/>
    <n v="2663.06"/>
    <x v="3"/>
    <x v="1"/>
    <x v="0"/>
    <s v="Other"/>
    <x v="2"/>
    <n v="1"/>
  </r>
  <r>
    <s v="CUST-00895"/>
    <x v="0"/>
    <n v="0"/>
    <s v="No"/>
    <s v="No"/>
    <s v="Mumbai"/>
    <x v="26"/>
    <s v="No"/>
    <x v="1"/>
    <s v="No internet service"/>
    <x v="1"/>
    <x v="2"/>
    <s v="Yes"/>
    <s v="UPI"/>
    <n v="18"/>
    <n v="475.69"/>
    <x v="1"/>
    <x v="0"/>
    <x v="1"/>
    <s v="Other"/>
    <x v="2"/>
    <n v="0"/>
  </r>
  <r>
    <s v="CUST-00073"/>
    <x v="0"/>
    <n v="0"/>
    <s v="Yes"/>
    <s v="No"/>
    <s v="Lucknow"/>
    <x v="47"/>
    <s v="Yes"/>
    <x v="2"/>
    <s v="No"/>
    <x v="0"/>
    <x v="2"/>
    <s v="Yes"/>
    <s v="Bank transfer"/>
    <n v="63.64"/>
    <n v="964.07"/>
    <x v="4"/>
    <x v="1"/>
    <x v="2"/>
    <s v="Other"/>
    <x v="4"/>
    <n v="1"/>
  </r>
  <r>
    <s v="CUST-04709"/>
    <x v="1"/>
    <n v="0"/>
    <s v="No"/>
    <s v="No"/>
    <s v="Jaipur"/>
    <x v="8"/>
    <s v="Yes"/>
    <x v="2"/>
    <s v="No"/>
    <x v="0"/>
    <x v="1"/>
    <s v="Yes"/>
    <s v="Bank transfer"/>
    <n v="60.22"/>
    <n v="2234.59"/>
    <x v="1"/>
    <x v="0"/>
    <x v="2"/>
    <s v="Other"/>
    <x v="5"/>
    <n v="0"/>
  </r>
  <r>
    <s v="CUST-03295"/>
    <x v="1"/>
    <n v="0"/>
    <s v="Yes"/>
    <s v="Yes"/>
    <s v="Kolkata"/>
    <x v="58"/>
    <s v="Yes"/>
    <x v="0"/>
    <s v="No"/>
    <x v="0"/>
    <x v="2"/>
    <s v="No"/>
    <s v="Credit card"/>
    <n v="99.01"/>
    <n v="4362.54"/>
    <x v="2"/>
    <x v="0"/>
    <x v="0"/>
    <s v="Other"/>
    <x v="5"/>
    <n v="0"/>
  </r>
  <r>
    <s v="CUST-03857"/>
    <x v="0"/>
    <n v="0"/>
    <s v="Yes"/>
    <s v="No"/>
    <s v="Kolkata"/>
    <x v="39"/>
    <s v="Yes"/>
    <x v="2"/>
    <s v="No"/>
    <x v="2"/>
    <x v="2"/>
    <s v="No"/>
    <s v="Bank transfer"/>
    <n v="60.43"/>
    <n v="765.98"/>
    <x v="3"/>
    <x v="1"/>
    <x v="2"/>
    <s v="Other"/>
    <x v="4"/>
    <n v="1"/>
  </r>
  <r>
    <s v="CUST-01405"/>
    <x v="1"/>
    <n v="0"/>
    <s v="No"/>
    <s v="No"/>
    <s v="Bengaluru"/>
    <x v="52"/>
    <s v="Yes"/>
    <x v="0"/>
    <s v="No"/>
    <x v="2"/>
    <x v="2"/>
    <s v="No"/>
    <s v="UPI"/>
    <n v="81.95"/>
    <n v="332.2"/>
    <x v="7"/>
    <x v="1"/>
    <x v="3"/>
    <s v="High-risk"/>
    <x v="1"/>
    <n v="1"/>
  </r>
  <r>
    <s v="CUST-02823"/>
    <x v="0"/>
    <n v="0"/>
    <s v="No"/>
    <s v="Yes"/>
    <s v="Bengaluru"/>
    <x v="13"/>
    <s v="Yes"/>
    <x v="0"/>
    <s v="No"/>
    <x v="2"/>
    <x v="2"/>
    <s v="No"/>
    <s v="Cheque"/>
    <n v="88.17"/>
    <n v="1763.04"/>
    <x v="3"/>
    <x v="1"/>
    <x v="3"/>
    <s v="Other"/>
    <x v="4"/>
    <n v="1"/>
  </r>
  <r>
    <s v="CUST-03005"/>
    <x v="0"/>
    <n v="1"/>
    <s v="No"/>
    <s v="No"/>
    <s v="Delhi"/>
    <x v="6"/>
    <s v="Yes"/>
    <x v="0"/>
    <s v="No"/>
    <x v="2"/>
    <x v="2"/>
    <s v="No"/>
    <s v="UPI"/>
    <n v="82.11"/>
    <n v="418.31"/>
    <x v="0"/>
    <x v="0"/>
    <x v="3"/>
    <s v="High-risk"/>
    <x v="1"/>
    <n v="0"/>
  </r>
  <r>
    <s v="CUST-02539"/>
    <x v="0"/>
    <n v="0"/>
    <s v="No"/>
    <s v="No"/>
    <s v="Delhi"/>
    <x v="15"/>
    <s v="No"/>
    <x v="2"/>
    <s v="Yes"/>
    <x v="0"/>
    <x v="2"/>
    <s v="No"/>
    <s v="UPI"/>
    <n v="52.48"/>
    <n v="1249.3"/>
    <x v="1"/>
    <x v="0"/>
    <x v="2"/>
    <s v="Other"/>
    <x v="2"/>
    <n v="0"/>
  </r>
  <r>
    <s v="CUST-03078"/>
    <x v="1"/>
    <n v="0"/>
    <s v="Yes"/>
    <s v="No"/>
    <s v="Pune"/>
    <x v="34"/>
    <s v="Yes"/>
    <x v="2"/>
    <s v="No"/>
    <x v="0"/>
    <x v="1"/>
    <s v="No"/>
    <s v="UPI"/>
    <n v="43.91"/>
    <n v="2276.9499999999998"/>
    <x v="4"/>
    <x v="0"/>
    <x v="4"/>
    <s v="Other"/>
    <x v="3"/>
    <n v="0"/>
  </r>
  <r>
    <s v="CUST-01966"/>
    <x v="0"/>
    <n v="0"/>
    <s v="No"/>
    <s v="No"/>
    <s v="Mumbai"/>
    <x v="20"/>
    <s v="Yes"/>
    <x v="0"/>
    <s v="Yes"/>
    <x v="2"/>
    <x v="2"/>
    <s v="Yes"/>
    <s v="Cheque"/>
    <n v="87.48"/>
    <n v="705.9"/>
    <x v="3"/>
    <x v="1"/>
    <x v="3"/>
    <s v="High-risk"/>
    <x v="1"/>
    <n v="1"/>
  </r>
  <r>
    <s v="CUST-03651"/>
    <x v="1"/>
    <n v="0"/>
    <s v="No"/>
    <s v="No"/>
    <s v="Pune"/>
    <x v="41"/>
    <s v="Yes"/>
    <x v="0"/>
    <s v="No"/>
    <x v="2"/>
    <x v="1"/>
    <s v="Yes"/>
    <s v="UPI"/>
    <n v="88.78"/>
    <n v="2628.36"/>
    <x v="4"/>
    <x v="0"/>
    <x v="3"/>
    <s v="Other"/>
    <x v="2"/>
    <n v="0"/>
  </r>
  <r>
    <s v="CUST-03061"/>
    <x v="0"/>
    <n v="0"/>
    <s v="Yes"/>
    <s v="Yes"/>
    <s v="Jaipur"/>
    <x v="44"/>
    <s v="Yes"/>
    <x v="2"/>
    <s v="No"/>
    <x v="0"/>
    <x v="1"/>
    <s v="Yes"/>
    <s v="Cheque"/>
    <n v="60.25"/>
    <n v="1941.35"/>
    <x v="4"/>
    <x v="0"/>
    <x v="2"/>
    <s v="Other"/>
    <x v="2"/>
    <n v="0"/>
  </r>
  <r>
    <s v="CUST-01546"/>
    <x v="0"/>
    <n v="0"/>
    <s v="Yes"/>
    <s v="No"/>
    <s v="Jaipur"/>
    <x v="45"/>
    <s v="Yes"/>
    <x v="2"/>
    <s v="Yes"/>
    <x v="2"/>
    <x v="0"/>
    <s v="Yes"/>
    <s v="Cheque"/>
    <n v="74.45"/>
    <n v="3400.06"/>
    <x v="1"/>
    <x v="0"/>
    <x v="3"/>
    <s v="Other"/>
    <x v="5"/>
    <n v="0"/>
  </r>
  <r>
    <s v="CUST-00697"/>
    <x v="0"/>
    <n v="0"/>
    <s v="Yes"/>
    <s v="No"/>
    <s v="Pune"/>
    <x v="11"/>
    <s v="Yes"/>
    <x v="2"/>
    <s v="No"/>
    <x v="0"/>
    <x v="2"/>
    <s v="Yes"/>
    <s v="UPI"/>
    <n v="63.82"/>
    <n v="1396.94"/>
    <x v="4"/>
    <x v="0"/>
    <x v="2"/>
    <s v="Other"/>
    <x v="4"/>
    <n v="0"/>
  </r>
  <r>
    <s v="CUST-02847"/>
    <x v="0"/>
    <n v="0"/>
    <s v="No"/>
    <s v="No"/>
    <s v="Kolkata"/>
    <x v="31"/>
    <s v="Yes"/>
    <x v="1"/>
    <s v="No internet service"/>
    <x v="1"/>
    <x v="2"/>
    <s v="Yes"/>
    <s v="Credit card"/>
    <n v="22.32"/>
    <n v="131.56"/>
    <x v="0"/>
    <x v="1"/>
    <x v="1"/>
    <s v="Other"/>
    <x v="1"/>
    <n v="1"/>
  </r>
  <r>
    <s v="CUST-04067"/>
    <x v="0"/>
    <n v="0"/>
    <s v="Yes"/>
    <s v="No"/>
    <s v="Jaipur"/>
    <x v="15"/>
    <s v="Yes"/>
    <x v="0"/>
    <s v="No"/>
    <x v="0"/>
    <x v="1"/>
    <s v="No"/>
    <s v="UPI"/>
    <n v="97.61"/>
    <n v="2356.1999999999998"/>
    <x v="0"/>
    <x v="0"/>
    <x v="0"/>
    <s v="Other"/>
    <x v="2"/>
    <n v="0"/>
  </r>
  <r>
    <s v="CUST-04202"/>
    <x v="0"/>
    <n v="0"/>
    <s v="Yes"/>
    <s v="No"/>
    <s v="Delhi"/>
    <x v="9"/>
    <s v="Yes"/>
    <x v="2"/>
    <s v="No"/>
    <x v="2"/>
    <x v="2"/>
    <s v="Yes"/>
    <s v="UPI"/>
    <n v="57.63"/>
    <n v="398.35"/>
    <x v="1"/>
    <x v="1"/>
    <x v="2"/>
    <s v="Other"/>
    <x v="1"/>
    <n v="1"/>
  </r>
  <r>
    <s v="CUST-03976"/>
    <x v="1"/>
    <n v="0"/>
    <s v="No"/>
    <s v="No"/>
    <s v="Hyderabad"/>
    <x v="45"/>
    <s v="Yes"/>
    <x v="2"/>
    <s v="Yes"/>
    <x v="2"/>
    <x v="0"/>
    <s v="Yes"/>
    <s v="UPI"/>
    <n v="59.27"/>
    <n v="2734.64"/>
    <x v="0"/>
    <x v="0"/>
    <x v="2"/>
    <s v="Other"/>
    <x v="5"/>
    <n v="0"/>
  </r>
  <r>
    <s v="CUST-03211"/>
    <x v="0"/>
    <n v="0"/>
    <s v="No"/>
    <s v="No"/>
    <s v="Bengaluru"/>
    <x v="51"/>
    <s v="Yes"/>
    <x v="2"/>
    <s v="No"/>
    <x v="2"/>
    <x v="2"/>
    <s v="Yes"/>
    <s v="UPI"/>
    <n v="59.6"/>
    <n v="2148.27"/>
    <x v="2"/>
    <x v="0"/>
    <x v="2"/>
    <s v="Other"/>
    <x v="5"/>
    <n v="0"/>
  </r>
  <r>
    <s v="CUST-01317"/>
    <x v="1"/>
    <n v="0"/>
    <s v="No"/>
    <s v="No"/>
    <s v="Shimla"/>
    <x v="31"/>
    <s v="Yes"/>
    <x v="0"/>
    <s v="No"/>
    <x v="2"/>
    <x v="2"/>
    <s v="Yes"/>
    <s v="UPI"/>
    <n v="82.06"/>
    <n v="504.78"/>
    <x v="5"/>
    <x v="1"/>
    <x v="3"/>
    <s v="High-risk"/>
    <x v="1"/>
    <n v="1"/>
  </r>
  <r>
    <s v="CUST-01366"/>
    <x v="0"/>
    <n v="0"/>
    <s v="Yes"/>
    <s v="No"/>
    <s v="Lucknow"/>
    <x v="57"/>
    <s v="Yes"/>
    <x v="0"/>
    <s v="No"/>
    <x v="2"/>
    <x v="1"/>
    <s v="Yes"/>
    <s v="Bank transfer"/>
    <n v="93.42"/>
    <n v="0"/>
    <x v="3"/>
    <x v="1"/>
    <x v="0"/>
    <s v="Other"/>
    <x v="1"/>
    <n v="1"/>
  </r>
  <r>
    <s v="CUST-03776"/>
    <x v="0"/>
    <n v="0"/>
    <s v="No"/>
    <s v="No"/>
    <s v="Mumbai"/>
    <x v="69"/>
    <s v="Yes"/>
    <x v="0"/>
    <s v="No"/>
    <x v="2"/>
    <x v="0"/>
    <s v="Yes"/>
    <s v="Bank transfer"/>
    <n v="92.35"/>
    <n v="4325.07"/>
    <x v="3"/>
    <x v="0"/>
    <x v="0"/>
    <s v="Other"/>
    <x v="3"/>
    <n v="0"/>
  </r>
  <r>
    <s v="CUST-04940"/>
    <x v="1"/>
    <n v="0"/>
    <s v="Yes"/>
    <s v="Yes"/>
    <s v="Ahmedabad"/>
    <x v="45"/>
    <s v="Yes"/>
    <x v="1"/>
    <s v="No internet service"/>
    <x v="1"/>
    <x v="2"/>
    <s v="No"/>
    <s v="Bank transfer"/>
    <n v="38.590000000000003"/>
    <n v="1708.68"/>
    <x v="1"/>
    <x v="0"/>
    <x v="4"/>
    <s v="Other"/>
    <x v="5"/>
    <n v="0"/>
  </r>
  <r>
    <s v="CUST-00388"/>
    <x v="0"/>
    <n v="1"/>
    <s v="No"/>
    <s v="No"/>
    <s v="Shimla"/>
    <x v="61"/>
    <s v="Yes"/>
    <x v="0"/>
    <s v="No"/>
    <x v="2"/>
    <x v="0"/>
    <s v="Yes"/>
    <s v="UPI"/>
    <n v="104.3"/>
    <n v="6853.88"/>
    <x v="0"/>
    <x v="0"/>
    <x v="0"/>
    <s v="Other"/>
    <x v="0"/>
    <n v="0"/>
  </r>
  <r>
    <s v="CUST-00582"/>
    <x v="1"/>
    <n v="0"/>
    <s v="No"/>
    <s v="Yes"/>
    <s v="Chennai"/>
    <x v="41"/>
    <s v="Yes"/>
    <x v="1"/>
    <s v="No internet service"/>
    <x v="1"/>
    <x v="0"/>
    <s v="No"/>
    <s v="Cheque"/>
    <n v="23.54"/>
    <n v="717.35"/>
    <x v="1"/>
    <x v="0"/>
    <x v="1"/>
    <s v="Other"/>
    <x v="2"/>
    <n v="0"/>
  </r>
  <r>
    <s v="CUST-03831"/>
    <x v="0"/>
    <n v="0"/>
    <s v="No"/>
    <s v="No"/>
    <s v="Shimla"/>
    <x v="49"/>
    <s v="Yes"/>
    <x v="0"/>
    <s v="No"/>
    <x v="0"/>
    <x v="0"/>
    <s v="Yes"/>
    <s v="Credit card"/>
    <n v="90.96"/>
    <n v="4184.97"/>
    <x v="1"/>
    <x v="0"/>
    <x v="0"/>
    <s v="Other"/>
    <x v="5"/>
    <n v="0"/>
  </r>
  <r>
    <s v="CUST-01679"/>
    <x v="1"/>
    <n v="0"/>
    <s v="No"/>
    <s v="No"/>
    <s v="Pune"/>
    <x v="26"/>
    <s v="Yes"/>
    <x v="2"/>
    <s v="No"/>
    <x v="2"/>
    <x v="2"/>
    <s v="No"/>
    <s v="Bank transfer"/>
    <n v="67.19"/>
    <n v="1703.41"/>
    <x v="2"/>
    <x v="1"/>
    <x v="2"/>
    <s v="Other"/>
    <x v="2"/>
    <n v="1"/>
  </r>
  <r>
    <s v="CUST-01124"/>
    <x v="1"/>
    <n v="0"/>
    <s v="No"/>
    <s v="No"/>
    <s v="Shimla"/>
    <x v="11"/>
    <s v="Yes"/>
    <x v="2"/>
    <s v="Yes"/>
    <x v="2"/>
    <x v="2"/>
    <s v="Yes"/>
    <s v="Credit card"/>
    <n v="56.27"/>
    <n v="1210.3599999999999"/>
    <x v="1"/>
    <x v="0"/>
    <x v="2"/>
    <s v="Other"/>
    <x v="4"/>
    <n v="0"/>
  </r>
  <r>
    <s v="CUST-02024"/>
    <x v="1"/>
    <n v="0"/>
    <s v="No"/>
    <s v="No"/>
    <s v="Chandigarh"/>
    <x v="17"/>
    <s v="Yes"/>
    <x v="0"/>
    <s v="Yes"/>
    <x v="2"/>
    <x v="1"/>
    <s v="No"/>
    <s v="UPI"/>
    <n v="89.98"/>
    <n v="2534.37"/>
    <x v="3"/>
    <x v="0"/>
    <x v="3"/>
    <s v="Other"/>
    <x v="2"/>
    <n v="0"/>
  </r>
  <r>
    <s v="CUST-03253"/>
    <x v="1"/>
    <n v="1"/>
    <s v="No"/>
    <s v="No"/>
    <s v="Shimla"/>
    <x v="7"/>
    <s v="Yes"/>
    <x v="0"/>
    <s v="No"/>
    <x v="0"/>
    <x v="2"/>
    <s v="Yes"/>
    <s v="Cheque"/>
    <n v="78.77"/>
    <n v="851.76"/>
    <x v="0"/>
    <x v="1"/>
    <x v="3"/>
    <s v="High-risk"/>
    <x v="1"/>
    <n v="1"/>
  </r>
  <r>
    <s v="CUST-00619"/>
    <x v="1"/>
    <n v="0"/>
    <s v="No"/>
    <s v="No"/>
    <s v="Chennai"/>
    <x v="13"/>
    <s v="Yes"/>
    <x v="2"/>
    <s v="No"/>
    <x v="0"/>
    <x v="2"/>
    <s v="No"/>
    <s v="Cheque"/>
    <n v="68.12"/>
    <n v="1325.33"/>
    <x v="0"/>
    <x v="0"/>
    <x v="2"/>
    <s v="Other"/>
    <x v="4"/>
    <n v="0"/>
  </r>
  <r>
    <s v="CUST-02247"/>
    <x v="0"/>
    <n v="0"/>
    <s v="Yes"/>
    <s v="Yes"/>
    <s v="Chandigarh"/>
    <x v="49"/>
    <s v="Yes"/>
    <x v="1"/>
    <s v="No internet service"/>
    <x v="1"/>
    <x v="2"/>
    <s v="No"/>
    <s v="UPI"/>
    <n v="19.37"/>
    <n v="885.72"/>
    <x v="2"/>
    <x v="0"/>
    <x v="1"/>
    <s v="Other"/>
    <x v="5"/>
    <n v="0"/>
  </r>
  <r>
    <s v="CUST-00941"/>
    <x v="0"/>
    <n v="0"/>
    <s v="No"/>
    <s v="No"/>
    <s v="Lucknow"/>
    <x v="47"/>
    <s v="Yes"/>
    <x v="0"/>
    <s v="Yes"/>
    <x v="0"/>
    <x v="2"/>
    <s v="No"/>
    <s v="UPI"/>
    <n v="89.75"/>
    <n v="1369.52"/>
    <x v="3"/>
    <x v="1"/>
    <x v="3"/>
    <s v="Other"/>
    <x v="4"/>
    <n v="1"/>
  </r>
  <r>
    <s v="CUST-04858"/>
    <x v="0"/>
    <n v="0"/>
    <s v="Yes"/>
    <s v="Yes"/>
    <s v="Bengaluru"/>
    <x v="47"/>
    <s v="Yes"/>
    <x v="1"/>
    <s v="No internet service"/>
    <x v="1"/>
    <x v="1"/>
    <s v="No"/>
    <s v="UPI"/>
    <n v="25.77"/>
    <n v="380.6"/>
    <x v="1"/>
    <x v="0"/>
    <x v="1"/>
    <s v="Other"/>
    <x v="4"/>
    <n v="0"/>
  </r>
  <r>
    <s v="CUST-00567"/>
    <x v="0"/>
    <n v="1"/>
    <s v="Yes"/>
    <s v="Yes"/>
    <s v="Kolkata"/>
    <x v="53"/>
    <s v="Yes"/>
    <x v="0"/>
    <s v="No"/>
    <x v="2"/>
    <x v="2"/>
    <s v="No"/>
    <s v="UPI"/>
    <n v="74.75"/>
    <n v="657.5"/>
    <x v="2"/>
    <x v="1"/>
    <x v="3"/>
    <s v="High-risk"/>
    <x v="1"/>
    <n v="1"/>
  </r>
  <r>
    <s v="CUST-04606"/>
    <x v="0"/>
    <n v="0"/>
    <s v="Yes"/>
    <s v="No"/>
    <s v="Shimla"/>
    <x v="4"/>
    <s v="Yes"/>
    <x v="2"/>
    <s v="No"/>
    <x v="2"/>
    <x v="1"/>
    <s v="Yes"/>
    <s v="UPI"/>
    <n v="66.47"/>
    <n v="4805.91"/>
    <x v="0"/>
    <x v="0"/>
    <x v="2"/>
    <s v="Other"/>
    <x v="0"/>
    <n v="0"/>
  </r>
  <r>
    <s v="CUST-04804"/>
    <x v="0"/>
    <n v="0"/>
    <s v="No"/>
    <s v="No"/>
    <s v="Shimla"/>
    <x v="21"/>
    <s v="Yes"/>
    <x v="1"/>
    <s v="No internet service"/>
    <x v="1"/>
    <x v="2"/>
    <s v="Yes"/>
    <s v="UPI"/>
    <n v="32.01"/>
    <n v="1350.35"/>
    <x v="0"/>
    <x v="0"/>
    <x v="4"/>
    <s v="Other"/>
    <x v="5"/>
    <n v="0"/>
  </r>
  <r>
    <s v="CUST-00900"/>
    <x v="0"/>
    <n v="0"/>
    <s v="No"/>
    <s v="No"/>
    <s v="Chennai"/>
    <x v="54"/>
    <s v="Yes"/>
    <x v="1"/>
    <s v="No internet service"/>
    <x v="1"/>
    <x v="2"/>
    <s v="No"/>
    <s v="UPI"/>
    <n v="30.4"/>
    <n v="362.28"/>
    <x v="0"/>
    <x v="0"/>
    <x v="4"/>
    <s v="Other"/>
    <x v="4"/>
    <n v="0"/>
  </r>
  <r>
    <s v="CUST-02818"/>
    <x v="1"/>
    <n v="1"/>
    <s v="Yes"/>
    <s v="Yes"/>
    <s v="Chandigarh"/>
    <x v="27"/>
    <s v="Yes"/>
    <x v="0"/>
    <s v="No"/>
    <x v="2"/>
    <x v="0"/>
    <s v="No"/>
    <s v="UPI"/>
    <n v="93.02"/>
    <n v="3231.13"/>
    <x v="2"/>
    <x v="0"/>
    <x v="0"/>
    <s v="Other"/>
    <x v="2"/>
    <n v="0"/>
  </r>
  <r>
    <s v="CUST-01316"/>
    <x v="0"/>
    <n v="0"/>
    <s v="No"/>
    <s v="No"/>
    <s v="Pune"/>
    <x v="8"/>
    <s v="Yes"/>
    <x v="0"/>
    <s v="Yes"/>
    <x v="2"/>
    <x v="1"/>
    <s v="Yes"/>
    <s v="Bank transfer"/>
    <n v="80.34"/>
    <n v="3030.85"/>
    <x v="3"/>
    <x v="0"/>
    <x v="3"/>
    <s v="Other"/>
    <x v="5"/>
    <n v="0"/>
  </r>
  <r>
    <s v="CUST-03683"/>
    <x v="0"/>
    <n v="0"/>
    <s v="No"/>
    <s v="No"/>
    <s v="Hyderabad"/>
    <x v="30"/>
    <s v="No"/>
    <x v="0"/>
    <s v="Yes"/>
    <x v="2"/>
    <x v="2"/>
    <s v="Yes"/>
    <s v="Credit card"/>
    <n v="78.61"/>
    <n v="1628.08"/>
    <x v="0"/>
    <x v="0"/>
    <x v="3"/>
    <s v="Other"/>
    <x v="4"/>
    <n v="0"/>
  </r>
  <r>
    <s v="CUST-04711"/>
    <x v="0"/>
    <n v="0"/>
    <s v="No"/>
    <s v="No"/>
    <s v="Bengaluru"/>
    <x v="18"/>
    <s v="Yes"/>
    <x v="1"/>
    <s v="No internet service"/>
    <x v="1"/>
    <x v="1"/>
    <s v="Yes"/>
    <s v="Cheque"/>
    <n v="29.65"/>
    <n v="502.59"/>
    <x v="4"/>
    <x v="0"/>
    <x v="1"/>
    <s v="Other"/>
    <x v="4"/>
    <n v="0"/>
  </r>
  <r>
    <s v="CUST-02720"/>
    <x v="1"/>
    <n v="0"/>
    <s v="No"/>
    <s v="No"/>
    <s v="Mumbai"/>
    <x v="42"/>
    <s v="Yes"/>
    <x v="1"/>
    <s v="No internet service"/>
    <x v="1"/>
    <x v="1"/>
    <s v="Yes"/>
    <s v="Bank transfer"/>
    <n v="34.39"/>
    <n v="1150.23"/>
    <x v="0"/>
    <x v="0"/>
    <x v="4"/>
    <s v="Other"/>
    <x v="2"/>
    <n v="0"/>
  </r>
  <r>
    <s v="CUST-00461"/>
    <x v="0"/>
    <n v="0"/>
    <s v="Yes"/>
    <s v="Yes"/>
    <s v="Lucknow"/>
    <x v="35"/>
    <s v="Yes"/>
    <x v="0"/>
    <s v="No"/>
    <x v="0"/>
    <x v="2"/>
    <s v="No"/>
    <s v="Credit card"/>
    <n v="81.28"/>
    <n v="2197.9699999999998"/>
    <x v="0"/>
    <x v="0"/>
    <x v="3"/>
    <s v="Other"/>
    <x v="2"/>
    <n v="0"/>
  </r>
  <r>
    <s v="CUST-01350"/>
    <x v="1"/>
    <n v="0"/>
    <s v="No"/>
    <s v="No"/>
    <s v="Mumbai"/>
    <x v="23"/>
    <s v="Yes"/>
    <x v="0"/>
    <s v="No"/>
    <x v="2"/>
    <x v="2"/>
    <s v="No"/>
    <s v="Bank transfer"/>
    <n v="88.25"/>
    <n v="171.21"/>
    <x v="1"/>
    <x v="1"/>
    <x v="3"/>
    <s v="High-risk"/>
    <x v="1"/>
    <n v="1"/>
  </r>
  <r>
    <s v="CUST-04392"/>
    <x v="1"/>
    <n v="0"/>
    <s v="Yes"/>
    <s v="Yes"/>
    <s v="Hyderabad"/>
    <x v="14"/>
    <s v="Yes"/>
    <x v="0"/>
    <s v="No"/>
    <x v="0"/>
    <x v="2"/>
    <s v="No"/>
    <s v="UPI"/>
    <n v="93.38"/>
    <n v="2360.7399999999998"/>
    <x v="1"/>
    <x v="1"/>
    <x v="0"/>
    <s v="Other"/>
    <x v="2"/>
    <n v="1"/>
  </r>
  <r>
    <s v="CUST-00470"/>
    <x v="1"/>
    <n v="1"/>
    <s v="Yes"/>
    <s v="No"/>
    <s v="Kolkata"/>
    <x v="2"/>
    <s v="Yes"/>
    <x v="1"/>
    <s v="No internet service"/>
    <x v="1"/>
    <x v="1"/>
    <s v="Yes"/>
    <s v="UPI"/>
    <n v="33.33"/>
    <n v="958.89"/>
    <x v="0"/>
    <x v="0"/>
    <x v="4"/>
    <s v="Other"/>
    <x v="2"/>
    <n v="0"/>
  </r>
  <r>
    <s v="CUST-01621"/>
    <x v="1"/>
    <n v="1"/>
    <s v="Yes"/>
    <s v="Yes"/>
    <s v="Hyderabad"/>
    <x v="33"/>
    <s v="Yes"/>
    <x v="0"/>
    <s v="No"/>
    <x v="2"/>
    <x v="1"/>
    <s v="Yes"/>
    <s v="Cheque"/>
    <n v="84.27"/>
    <n v="3090.44"/>
    <x v="0"/>
    <x v="1"/>
    <x v="3"/>
    <s v="Other"/>
    <x v="5"/>
    <n v="1"/>
  </r>
  <r>
    <s v="CUST-01758"/>
    <x v="1"/>
    <n v="0"/>
    <s v="Yes"/>
    <s v="No"/>
    <s v="Mumbai"/>
    <x v="19"/>
    <s v="Yes"/>
    <x v="1"/>
    <s v="No internet service"/>
    <x v="1"/>
    <x v="2"/>
    <s v="No"/>
    <s v="Cheque"/>
    <n v="28.46"/>
    <n v="397.91"/>
    <x v="1"/>
    <x v="1"/>
    <x v="1"/>
    <s v="Other"/>
    <x v="4"/>
    <n v="1"/>
  </r>
  <r>
    <s v="CUST-00752"/>
    <x v="1"/>
    <n v="1"/>
    <s v="No"/>
    <s v="No"/>
    <s v="Lucknow"/>
    <x v="54"/>
    <s v="Yes"/>
    <x v="0"/>
    <s v="No"/>
    <x v="2"/>
    <x v="2"/>
    <s v="No"/>
    <s v="Credit card"/>
    <n v="87.92"/>
    <n v="1028"/>
    <x v="0"/>
    <x v="0"/>
    <x v="3"/>
    <s v="Other"/>
    <x v="4"/>
    <n v="0"/>
  </r>
  <r>
    <s v="CUST-03455"/>
    <x v="0"/>
    <n v="0"/>
    <s v="Yes"/>
    <s v="No"/>
    <s v="Hyderabad"/>
    <x v="39"/>
    <s v="Yes"/>
    <x v="0"/>
    <s v="No"/>
    <x v="2"/>
    <x v="2"/>
    <s v="No"/>
    <s v="UPI"/>
    <n v="91.5"/>
    <n v="1154.77"/>
    <x v="4"/>
    <x v="0"/>
    <x v="0"/>
    <s v="Other"/>
    <x v="4"/>
    <n v="0"/>
  </r>
  <r>
    <s v="CUST-00885"/>
    <x v="1"/>
    <n v="0"/>
    <s v="No"/>
    <s v="Yes"/>
    <s v="Kolkata"/>
    <x v="8"/>
    <s v="Yes"/>
    <x v="1"/>
    <s v="No internet service"/>
    <x v="1"/>
    <x v="1"/>
    <s v="Yes"/>
    <s v="Bank transfer"/>
    <n v="28.62"/>
    <n v="1094.93"/>
    <x v="2"/>
    <x v="0"/>
    <x v="1"/>
    <s v="Other"/>
    <x v="5"/>
    <n v="0"/>
  </r>
  <r>
    <s v="CUST-02243"/>
    <x v="1"/>
    <n v="0"/>
    <s v="No"/>
    <s v="No"/>
    <s v="Ahmedabad"/>
    <x v="45"/>
    <s v="Yes"/>
    <x v="0"/>
    <s v="No"/>
    <x v="2"/>
    <x v="1"/>
    <s v="Yes"/>
    <s v="Cheque"/>
    <n v="89.35"/>
    <n v="4069.16"/>
    <x v="1"/>
    <x v="0"/>
    <x v="3"/>
    <s v="Other"/>
    <x v="5"/>
    <n v="0"/>
  </r>
  <r>
    <s v="CUST-01687"/>
    <x v="0"/>
    <n v="0"/>
    <s v="No"/>
    <s v="No"/>
    <s v="Kolkata"/>
    <x v="17"/>
    <s v="Yes"/>
    <x v="2"/>
    <s v="No"/>
    <x v="2"/>
    <x v="1"/>
    <s v="Yes"/>
    <s v="Credit card"/>
    <n v="58.21"/>
    <n v="1689.26"/>
    <x v="1"/>
    <x v="0"/>
    <x v="2"/>
    <s v="Other"/>
    <x v="2"/>
    <n v="0"/>
  </r>
  <r>
    <s v="CUST-03805"/>
    <x v="0"/>
    <n v="0"/>
    <s v="No"/>
    <s v="No"/>
    <s v="Pune"/>
    <x v="4"/>
    <s v="Yes"/>
    <x v="0"/>
    <s v="Yes"/>
    <x v="2"/>
    <x v="0"/>
    <s v="Yes"/>
    <s v="Credit card"/>
    <n v="88.93"/>
    <n v="6249.76"/>
    <x v="4"/>
    <x v="0"/>
    <x v="3"/>
    <s v="Other"/>
    <x v="0"/>
    <n v="0"/>
  </r>
  <r>
    <s v="CUST-04778"/>
    <x v="0"/>
    <n v="1"/>
    <s v="No"/>
    <s v="No"/>
    <s v="Pune"/>
    <x v="21"/>
    <s v="Yes"/>
    <x v="0"/>
    <s v="Yes"/>
    <x v="0"/>
    <x v="1"/>
    <s v="No"/>
    <s v="UPI"/>
    <n v="98.55"/>
    <n v="4246.43"/>
    <x v="1"/>
    <x v="0"/>
    <x v="0"/>
    <s v="Other"/>
    <x v="5"/>
    <n v="0"/>
  </r>
  <r>
    <s v="CUST-03291"/>
    <x v="1"/>
    <n v="1"/>
    <s v="Yes"/>
    <s v="No"/>
    <s v="Hyderabad"/>
    <x v="25"/>
    <s v="Yes"/>
    <x v="1"/>
    <s v="No internet service"/>
    <x v="1"/>
    <x v="2"/>
    <s v="Yes"/>
    <s v="Credit card"/>
    <n v="34.32"/>
    <n v="777.95"/>
    <x v="4"/>
    <x v="1"/>
    <x v="4"/>
    <s v="Other"/>
    <x v="4"/>
    <n v="1"/>
  </r>
  <r>
    <s v="CUST-00742"/>
    <x v="1"/>
    <n v="0"/>
    <s v="Yes"/>
    <s v="No"/>
    <s v="Hyderabad"/>
    <x v="59"/>
    <s v="Yes"/>
    <x v="0"/>
    <s v="Yes"/>
    <x v="0"/>
    <x v="1"/>
    <s v="Yes"/>
    <s v="Cheque"/>
    <n v="86.64"/>
    <n v="4618.7700000000004"/>
    <x v="2"/>
    <x v="0"/>
    <x v="3"/>
    <s v="Other"/>
    <x v="3"/>
    <n v="0"/>
  </r>
  <r>
    <s v="CUST-02365"/>
    <x v="1"/>
    <n v="0"/>
    <s v="No"/>
    <s v="No"/>
    <s v="Jaipur"/>
    <x v="47"/>
    <s v="Yes"/>
    <x v="1"/>
    <s v="No internet service"/>
    <x v="1"/>
    <x v="1"/>
    <s v="Yes"/>
    <s v="UPI"/>
    <n v="24.06"/>
    <n v="351.31"/>
    <x v="4"/>
    <x v="0"/>
    <x v="1"/>
    <s v="Other"/>
    <x v="4"/>
    <n v="0"/>
  </r>
  <r>
    <s v="CUST-02800"/>
    <x v="0"/>
    <n v="1"/>
    <s v="Yes"/>
    <s v="No"/>
    <s v="Chandigarh"/>
    <x v="13"/>
    <s v="Yes"/>
    <x v="0"/>
    <s v="No"/>
    <x v="2"/>
    <x v="2"/>
    <s v="Yes"/>
    <s v="Bank transfer"/>
    <n v="80.180000000000007"/>
    <n v="1628.6"/>
    <x v="3"/>
    <x v="0"/>
    <x v="3"/>
    <s v="Other"/>
    <x v="4"/>
    <n v="0"/>
  </r>
  <r>
    <s v="CUST-03026"/>
    <x v="0"/>
    <n v="0"/>
    <s v="Yes"/>
    <s v="Yes"/>
    <s v="Delhi"/>
    <x v="51"/>
    <s v="Yes"/>
    <x v="0"/>
    <s v="No"/>
    <x v="0"/>
    <x v="0"/>
    <s v="Yes"/>
    <s v="UPI"/>
    <n v="84.43"/>
    <n v="3075.78"/>
    <x v="0"/>
    <x v="0"/>
    <x v="3"/>
    <s v="Other"/>
    <x v="5"/>
    <n v="0"/>
  </r>
  <r>
    <s v="CUST-04135"/>
    <x v="1"/>
    <n v="0"/>
    <s v="Yes"/>
    <s v="Yes"/>
    <s v="Bengaluru"/>
    <x v="36"/>
    <s v="Yes"/>
    <x v="0"/>
    <s v="No"/>
    <x v="2"/>
    <x v="2"/>
    <s v="Yes"/>
    <s v="Cheque"/>
    <n v="84.05"/>
    <n v="2652.21"/>
    <x v="2"/>
    <x v="1"/>
    <x v="3"/>
    <s v="Other"/>
    <x v="2"/>
    <n v="1"/>
  </r>
  <r>
    <s v="CUST-03458"/>
    <x v="1"/>
    <n v="0"/>
    <s v="Yes"/>
    <s v="Yes"/>
    <s v="Lucknow"/>
    <x v="18"/>
    <s v="Yes"/>
    <x v="0"/>
    <s v="Yes"/>
    <x v="2"/>
    <x v="2"/>
    <s v="Yes"/>
    <s v="Cheque"/>
    <n v="86.34"/>
    <n v="1505.05"/>
    <x v="3"/>
    <x v="1"/>
    <x v="3"/>
    <s v="Other"/>
    <x v="4"/>
    <n v="1"/>
  </r>
  <r>
    <s v="CUST-02732"/>
    <x v="1"/>
    <n v="0"/>
    <s v="No"/>
    <s v="No"/>
    <s v="Chennai"/>
    <x v="31"/>
    <s v="Yes"/>
    <x v="2"/>
    <s v="No"/>
    <x v="2"/>
    <x v="2"/>
    <s v="Yes"/>
    <s v="Credit card"/>
    <n v="58.32"/>
    <n v="358.74"/>
    <x v="1"/>
    <x v="0"/>
    <x v="2"/>
    <s v="Other"/>
    <x v="1"/>
    <n v="0"/>
  </r>
  <r>
    <s v="CUST-00335"/>
    <x v="0"/>
    <n v="0"/>
    <s v="Yes"/>
    <s v="Yes"/>
    <s v="Jaipur"/>
    <x v="20"/>
    <s v="Yes"/>
    <x v="2"/>
    <s v="Yes"/>
    <x v="0"/>
    <x v="2"/>
    <s v="Yes"/>
    <s v="Cheque"/>
    <n v="55.22"/>
    <n v="454.18"/>
    <x v="3"/>
    <x v="1"/>
    <x v="2"/>
    <s v="Other"/>
    <x v="1"/>
    <n v="1"/>
  </r>
  <r>
    <s v="CUST-01483"/>
    <x v="0"/>
    <n v="0"/>
    <s v="No"/>
    <s v="No"/>
    <s v="Pune"/>
    <x v="41"/>
    <s v="Yes"/>
    <x v="1"/>
    <s v="No internet service"/>
    <x v="1"/>
    <x v="2"/>
    <s v="Yes"/>
    <s v="Credit card"/>
    <n v="26.06"/>
    <n v="770.9"/>
    <x v="3"/>
    <x v="0"/>
    <x v="1"/>
    <s v="Other"/>
    <x v="2"/>
    <n v="0"/>
  </r>
  <r>
    <s v="CUST-00576"/>
    <x v="1"/>
    <n v="0"/>
    <s v="Yes"/>
    <s v="Yes"/>
    <s v="Mumbai"/>
    <x v="23"/>
    <s v="No"/>
    <x v="0"/>
    <s v="Yes"/>
    <x v="0"/>
    <x v="2"/>
    <s v="Yes"/>
    <s v="Bank transfer"/>
    <n v="88.82"/>
    <n v="181.21"/>
    <x v="4"/>
    <x v="0"/>
    <x v="3"/>
    <s v="High-risk"/>
    <x v="1"/>
    <n v="0"/>
  </r>
  <r>
    <s v="CUST-02076"/>
    <x v="0"/>
    <n v="0"/>
    <s v="Yes"/>
    <s v="Yes"/>
    <s v="Delhi"/>
    <x v="5"/>
    <s v="No"/>
    <x v="1"/>
    <s v="No internet service"/>
    <x v="1"/>
    <x v="1"/>
    <s v="No"/>
    <s v="UPI"/>
    <n v="24.53"/>
    <n v="462.6"/>
    <x v="0"/>
    <x v="0"/>
    <x v="1"/>
    <s v="Other"/>
    <x v="4"/>
    <n v="0"/>
  </r>
  <r>
    <s v="CUST-02277"/>
    <x v="1"/>
    <n v="0"/>
    <s v="No"/>
    <s v="No"/>
    <s v="Hyderabad"/>
    <x v="47"/>
    <s v="No"/>
    <x v="0"/>
    <s v="No"/>
    <x v="0"/>
    <x v="2"/>
    <s v="No"/>
    <s v="Credit card"/>
    <n v="76.28"/>
    <n v="1158.3399999999999"/>
    <x v="0"/>
    <x v="1"/>
    <x v="3"/>
    <s v="Other"/>
    <x v="4"/>
    <n v="1"/>
  </r>
  <r>
    <s v="CUST-02480"/>
    <x v="1"/>
    <n v="0"/>
    <s v="Yes"/>
    <s v="Yes"/>
    <s v="Jaipur"/>
    <x v="70"/>
    <s v="Yes"/>
    <x v="0"/>
    <s v="No"/>
    <x v="2"/>
    <x v="1"/>
    <s v="No"/>
    <s v="Bank transfer"/>
    <n v="82.67"/>
    <n v="4575.21"/>
    <x v="2"/>
    <x v="0"/>
    <x v="3"/>
    <s v="Other"/>
    <x v="3"/>
    <n v="0"/>
  </r>
  <r>
    <s v="CUST-03085"/>
    <x v="0"/>
    <n v="0"/>
    <s v="No"/>
    <s v="No"/>
    <s v="Chennai"/>
    <x v="20"/>
    <s v="Yes"/>
    <x v="0"/>
    <s v="No"/>
    <x v="2"/>
    <x v="2"/>
    <s v="Yes"/>
    <s v="Cheque"/>
    <n v="77.02"/>
    <n v="621.78"/>
    <x v="1"/>
    <x v="1"/>
    <x v="3"/>
    <s v="High-risk"/>
    <x v="1"/>
    <n v="1"/>
  </r>
  <r>
    <s v="CUST-01426"/>
    <x v="0"/>
    <n v="0"/>
    <s v="Yes"/>
    <s v="Yes"/>
    <s v="Jaipur"/>
    <x v="24"/>
    <s v="Yes"/>
    <x v="1"/>
    <s v="No internet service"/>
    <x v="1"/>
    <x v="2"/>
    <s v="No"/>
    <s v="UPI"/>
    <n v="28.46"/>
    <n v="902.97"/>
    <x v="0"/>
    <x v="0"/>
    <x v="1"/>
    <s v="Other"/>
    <x v="2"/>
    <n v="0"/>
  </r>
  <r>
    <s v="CUST-04893"/>
    <x v="0"/>
    <n v="1"/>
    <s v="Yes"/>
    <s v="Yes"/>
    <s v="Bengaluru"/>
    <x v="63"/>
    <s v="No"/>
    <x v="0"/>
    <s v="No"/>
    <x v="2"/>
    <x v="0"/>
    <s v="No"/>
    <s v="Credit card"/>
    <n v="83.61"/>
    <n v="4610.6499999999996"/>
    <x v="3"/>
    <x v="0"/>
    <x v="3"/>
    <s v="Other"/>
    <x v="3"/>
    <n v="0"/>
  </r>
  <r>
    <s v="CUST-04812"/>
    <x v="0"/>
    <n v="0"/>
    <s v="No"/>
    <s v="No"/>
    <s v="Kolkata"/>
    <x v="9"/>
    <s v="Yes"/>
    <x v="0"/>
    <s v="Yes"/>
    <x v="2"/>
    <x v="2"/>
    <s v="No"/>
    <s v="Credit card"/>
    <n v="93.24"/>
    <n v="669.37"/>
    <x v="4"/>
    <x v="1"/>
    <x v="0"/>
    <s v="High-risk"/>
    <x v="1"/>
    <n v="1"/>
  </r>
  <r>
    <s v="CUST-04177"/>
    <x v="1"/>
    <n v="0"/>
    <s v="No"/>
    <s v="No"/>
    <s v="Chennai"/>
    <x v="22"/>
    <s v="Yes"/>
    <x v="1"/>
    <s v="No internet service"/>
    <x v="1"/>
    <x v="2"/>
    <s v="Yes"/>
    <s v="Bank transfer"/>
    <n v="23.52"/>
    <n v="235.62"/>
    <x v="4"/>
    <x v="1"/>
    <x v="1"/>
    <s v="Other"/>
    <x v="1"/>
    <n v="1"/>
  </r>
  <r>
    <s v="CUST-02338"/>
    <x v="1"/>
    <n v="0"/>
    <s v="Yes"/>
    <s v="Yes"/>
    <s v="Hyderabad"/>
    <x v="47"/>
    <s v="Yes"/>
    <x v="0"/>
    <s v="No"/>
    <x v="2"/>
    <x v="1"/>
    <s v="Yes"/>
    <s v="Cheque"/>
    <n v="93.51"/>
    <n v="1377.54"/>
    <x v="6"/>
    <x v="1"/>
    <x v="0"/>
    <s v="Other"/>
    <x v="4"/>
    <n v="1"/>
  </r>
  <r>
    <s v="CUST-01047"/>
    <x v="0"/>
    <n v="0"/>
    <s v="Yes"/>
    <s v="No"/>
    <s v="Chandigarh"/>
    <x v="39"/>
    <s v="Yes"/>
    <x v="2"/>
    <s v="No"/>
    <x v="2"/>
    <x v="2"/>
    <s v="Yes"/>
    <s v="Bank transfer"/>
    <n v="55.82"/>
    <n v="721.44"/>
    <x v="4"/>
    <x v="1"/>
    <x v="2"/>
    <s v="Other"/>
    <x v="4"/>
    <n v="1"/>
  </r>
  <r>
    <s v="CUST-04002"/>
    <x v="1"/>
    <n v="0"/>
    <s v="No"/>
    <s v="Yes"/>
    <s v="Delhi"/>
    <x v="43"/>
    <s v="Yes"/>
    <x v="1"/>
    <s v="No internet service"/>
    <x v="1"/>
    <x v="0"/>
    <s v="Yes"/>
    <s v="UPI"/>
    <n v="35.08"/>
    <n v="1546.52"/>
    <x v="1"/>
    <x v="0"/>
    <x v="4"/>
    <s v="Other"/>
    <x v="5"/>
    <n v="0"/>
  </r>
  <r>
    <s v="CUST-00955"/>
    <x v="1"/>
    <n v="0"/>
    <s v="Yes"/>
    <s v="Yes"/>
    <s v="Kolkata"/>
    <x v="4"/>
    <s v="Yes"/>
    <x v="1"/>
    <s v="No internet service"/>
    <x v="1"/>
    <x v="0"/>
    <s v="No"/>
    <s v="Credit card"/>
    <n v="37.450000000000003"/>
    <n v="2680.23"/>
    <x v="3"/>
    <x v="0"/>
    <x v="4"/>
    <s v="Other"/>
    <x v="0"/>
    <n v="0"/>
  </r>
  <r>
    <s v="CUST-02815"/>
    <x v="1"/>
    <n v="0"/>
    <s v="Yes"/>
    <s v="Yes"/>
    <s v="Lucknow"/>
    <x v="1"/>
    <s v="Yes"/>
    <x v="2"/>
    <s v="No"/>
    <x v="2"/>
    <x v="2"/>
    <s v="Yes"/>
    <s v="UPI"/>
    <n v="49.46"/>
    <n v="150.33000000000001"/>
    <x v="3"/>
    <x v="1"/>
    <x v="4"/>
    <s v="Other"/>
    <x v="1"/>
    <n v="1"/>
  </r>
  <r>
    <s v="CUST-04406"/>
    <x v="1"/>
    <n v="0"/>
    <s v="Yes"/>
    <s v="Yes"/>
    <s v="Mumbai"/>
    <x v="48"/>
    <s v="Yes"/>
    <x v="0"/>
    <s v="No"/>
    <x v="0"/>
    <x v="1"/>
    <s v="Yes"/>
    <s v="UPI"/>
    <n v="94.37"/>
    <n v="4569.88"/>
    <x v="3"/>
    <x v="0"/>
    <x v="0"/>
    <s v="Other"/>
    <x v="3"/>
    <n v="0"/>
  </r>
  <r>
    <s v="CUST-03849"/>
    <x v="0"/>
    <n v="0"/>
    <s v="Yes"/>
    <s v="No"/>
    <s v="Ahmedabad"/>
    <x v="49"/>
    <s v="Yes"/>
    <x v="0"/>
    <s v="Yes"/>
    <x v="2"/>
    <x v="1"/>
    <s v="Yes"/>
    <s v="Cheque"/>
    <n v="92.67"/>
    <n v="4304.03"/>
    <x v="0"/>
    <x v="0"/>
    <x v="0"/>
    <s v="Other"/>
    <x v="5"/>
    <n v="0"/>
  </r>
  <r>
    <s v="CUST-03220"/>
    <x v="0"/>
    <n v="0"/>
    <s v="No"/>
    <s v="No"/>
    <s v="Shimla"/>
    <x v="47"/>
    <s v="Yes"/>
    <x v="0"/>
    <s v="No"/>
    <x v="2"/>
    <x v="2"/>
    <s v="Yes"/>
    <s v="Credit card"/>
    <n v="97.96"/>
    <n v="1452.38"/>
    <x v="0"/>
    <x v="1"/>
    <x v="0"/>
    <s v="Other"/>
    <x v="4"/>
    <n v="1"/>
  </r>
  <r>
    <s v="CUST-04688"/>
    <x v="1"/>
    <n v="0"/>
    <s v="No"/>
    <s v="No"/>
    <s v="Lucknow"/>
    <x v="13"/>
    <s v="Yes"/>
    <x v="0"/>
    <s v="No"/>
    <x v="2"/>
    <x v="2"/>
    <s v="No"/>
    <s v="Bank transfer"/>
    <n v="73.209999999999994"/>
    <n v="1459.75"/>
    <x v="1"/>
    <x v="1"/>
    <x v="3"/>
    <s v="Other"/>
    <x v="4"/>
    <n v="1"/>
  </r>
  <r>
    <s v="CUST-02835"/>
    <x v="0"/>
    <n v="0"/>
    <s v="Yes"/>
    <s v="Yes"/>
    <s v="Shimla"/>
    <x v="41"/>
    <s v="Yes"/>
    <x v="0"/>
    <s v="Yes"/>
    <x v="2"/>
    <x v="0"/>
    <s v="Yes"/>
    <s v="Credit card"/>
    <n v="92.89"/>
    <n v="2832.35"/>
    <x v="3"/>
    <x v="0"/>
    <x v="0"/>
    <s v="Other"/>
    <x v="2"/>
    <n v="0"/>
  </r>
  <r>
    <s v="CUST-02762"/>
    <x v="0"/>
    <n v="1"/>
    <s v="No"/>
    <s v="No"/>
    <s v="Lucknow"/>
    <x v="39"/>
    <s v="Yes"/>
    <x v="0"/>
    <s v="No"/>
    <x v="0"/>
    <x v="2"/>
    <s v="Yes"/>
    <s v="UPI"/>
    <n v="102.3"/>
    <n v="1341.33"/>
    <x v="4"/>
    <x v="1"/>
    <x v="0"/>
    <s v="Other"/>
    <x v="4"/>
    <n v="1"/>
  </r>
  <r>
    <s v="CUST-04594"/>
    <x v="1"/>
    <n v="0"/>
    <s v="Yes"/>
    <s v="No"/>
    <s v="Kolkata"/>
    <x v="68"/>
    <s v="Yes"/>
    <x v="0"/>
    <s v="Yes"/>
    <x v="0"/>
    <x v="0"/>
    <s v="Yes"/>
    <s v="Credit card"/>
    <n v="92.32"/>
    <n v="5410.39"/>
    <x v="2"/>
    <x v="0"/>
    <x v="0"/>
    <s v="Other"/>
    <x v="3"/>
    <n v="0"/>
  </r>
  <r>
    <s v="CUST-03933"/>
    <x v="0"/>
    <n v="0"/>
    <s v="No"/>
    <s v="No"/>
    <s v="Chandigarh"/>
    <x v="43"/>
    <s v="Yes"/>
    <x v="2"/>
    <s v="No"/>
    <x v="0"/>
    <x v="1"/>
    <s v="No"/>
    <s v="Credit card"/>
    <n v="64.41"/>
    <n v="2804.99"/>
    <x v="0"/>
    <x v="0"/>
    <x v="2"/>
    <s v="Other"/>
    <x v="5"/>
    <n v="0"/>
  </r>
  <r>
    <s v="CUST-00983"/>
    <x v="0"/>
    <n v="0"/>
    <s v="No"/>
    <s v="No"/>
    <s v="Bengaluru"/>
    <x v="11"/>
    <s v="Yes"/>
    <x v="1"/>
    <s v="No internet service"/>
    <x v="1"/>
    <x v="2"/>
    <s v="No"/>
    <s v="Credit card"/>
    <n v="26.96"/>
    <n v="602.28"/>
    <x v="1"/>
    <x v="0"/>
    <x v="1"/>
    <s v="Other"/>
    <x v="4"/>
    <n v="0"/>
  </r>
  <r>
    <s v="CUST-02662"/>
    <x v="1"/>
    <n v="1"/>
    <s v="Yes"/>
    <s v="Yes"/>
    <s v="Delhi"/>
    <x v="19"/>
    <s v="Yes"/>
    <x v="2"/>
    <s v="Yes"/>
    <x v="2"/>
    <x v="0"/>
    <s v="No"/>
    <s v="Cheque"/>
    <n v="63.47"/>
    <n v="875.27"/>
    <x v="1"/>
    <x v="0"/>
    <x v="2"/>
    <s v="Other"/>
    <x v="4"/>
    <n v="0"/>
  </r>
  <r>
    <s v="CUST-04081"/>
    <x v="1"/>
    <n v="0"/>
    <s v="No"/>
    <s v="No"/>
    <s v="Pune"/>
    <x v="27"/>
    <s v="Yes"/>
    <x v="0"/>
    <s v="No"/>
    <x v="2"/>
    <x v="2"/>
    <s v="Yes"/>
    <s v="UPI"/>
    <n v="87.9"/>
    <n v="3066.62"/>
    <x v="4"/>
    <x v="0"/>
    <x v="3"/>
    <s v="Other"/>
    <x v="2"/>
    <n v="0"/>
  </r>
  <r>
    <s v="CUST-03887"/>
    <x v="0"/>
    <n v="1"/>
    <s v="No"/>
    <s v="No"/>
    <s v="Chennai"/>
    <x v="0"/>
    <s v="Yes"/>
    <x v="0"/>
    <s v="Yes"/>
    <x v="0"/>
    <x v="0"/>
    <s v="Yes"/>
    <s v="UPI"/>
    <n v="91.68"/>
    <n v="5779.69"/>
    <x v="0"/>
    <x v="0"/>
    <x v="0"/>
    <s v="Other"/>
    <x v="0"/>
    <n v="0"/>
  </r>
  <r>
    <s v="CUST-03818"/>
    <x v="1"/>
    <n v="0"/>
    <s v="No"/>
    <s v="No"/>
    <s v="Chennai"/>
    <x v="1"/>
    <s v="Yes"/>
    <x v="2"/>
    <s v="No"/>
    <x v="2"/>
    <x v="2"/>
    <s v="No"/>
    <s v="Credit card"/>
    <n v="48.84"/>
    <n v="144.86000000000001"/>
    <x v="3"/>
    <x v="0"/>
    <x v="4"/>
    <s v="Other"/>
    <x v="1"/>
    <n v="0"/>
  </r>
  <r>
    <s v="CUST-01652"/>
    <x v="0"/>
    <n v="0"/>
    <s v="No"/>
    <s v="No"/>
    <s v="Chandigarh"/>
    <x v="6"/>
    <s v="Yes"/>
    <x v="2"/>
    <s v="No"/>
    <x v="0"/>
    <x v="2"/>
    <s v="No"/>
    <s v="Cheque"/>
    <n v="59.85"/>
    <n v="297.26"/>
    <x v="1"/>
    <x v="1"/>
    <x v="2"/>
    <s v="Other"/>
    <x v="1"/>
    <n v="1"/>
  </r>
  <r>
    <s v="CUST-04678"/>
    <x v="1"/>
    <n v="0"/>
    <s v="Yes"/>
    <s v="No"/>
    <s v="Chennai"/>
    <x v="7"/>
    <s v="Yes"/>
    <x v="2"/>
    <s v="No"/>
    <x v="2"/>
    <x v="2"/>
    <s v="No"/>
    <s v="Bank transfer"/>
    <n v="58.16"/>
    <n v="648.16999999999996"/>
    <x v="1"/>
    <x v="1"/>
    <x v="2"/>
    <s v="Other"/>
    <x v="1"/>
    <n v="1"/>
  </r>
  <r>
    <s v="CUST-00174"/>
    <x v="0"/>
    <n v="0"/>
    <s v="Yes"/>
    <s v="No"/>
    <s v="Shimla"/>
    <x v="4"/>
    <s v="Yes"/>
    <x v="0"/>
    <s v="No"/>
    <x v="2"/>
    <x v="1"/>
    <s v="No"/>
    <s v="UPI"/>
    <n v="89.99"/>
    <n v="6291.55"/>
    <x v="0"/>
    <x v="0"/>
    <x v="3"/>
    <s v="Other"/>
    <x v="0"/>
    <n v="0"/>
  </r>
  <r>
    <s v="CUST-04262"/>
    <x v="0"/>
    <n v="0"/>
    <s v="No"/>
    <s v="No"/>
    <s v="Delhi"/>
    <x v="30"/>
    <s v="Yes"/>
    <x v="0"/>
    <s v="Yes"/>
    <x v="0"/>
    <x v="1"/>
    <s v="Yes"/>
    <s v="Bank transfer"/>
    <n v="90.93"/>
    <n v="1952.47"/>
    <x v="0"/>
    <x v="0"/>
    <x v="0"/>
    <s v="Other"/>
    <x v="4"/>
    <n v="0"/>
  </r>
  <r>
    <s v="CUST-03087"/>
    <x v="0"/>
    <n v="0"/>
    <s v="No"/>
    <s v="No"/>
    <s v="Chandigarh"/>
    <x v="43"/>
    <s v="Yes"/>
    <x v="0"/>
    <s v="No"/>
    <x v="2"/>
    <x v="1"/>
    <s v="Yes"/>
    <s v="Bank transfer"/>
    <n v="88.95"/>
    <n v="3955.97"/>
    <x v="3"/>
    <x v="0"/>
    <x v="3"/>
    <s v="Other"/>
    <x v="5"/>
    <n v="0"/>
  </r>
  <r>
    <s v="CUST-00853"/>
    <x v="1"/>
    <n v="0"/>
    <s v="No"/>
    <s v="No"/>
    <s v="Pune"/>
    <x v="51"/>
    <s v="Yes"/>
    <x v="0"/>
    <s v="No"/>
    <x v="0"/>
    <x v="2"/>
    <s v="No"/>
    <s v="Bank transfer"/>
    <n v="89.28"/>
    <n v="3263.15"/>
    <x v="0"/>
    <x v="1"/>
    <x v="3"/>
    <s v="Other"/>
    <x v="5"/>
    <n v="1"/>
  </r>
  <r>
    <s v="CUST-00185"/>
    <x v="1"/>
    <n v="0"/>
    <s v="Yes"/>
    <s v="Yes"/>
    <s v="Mumbai"/>
    <x v="65"/>
    <s v="Yes"/>
    <x v="2"/>
    <s v="Yes"/>
    <x v="2"/>
    <x v="0"/>
    <s v="Yes"/>
    <s v="Bank transfer"/>
    <n v="56.29"/>
    <n v="3349.12"/>
    <x v="2"/>
    <x v="0"/>
    <x v="2"/>
    <s v="Other"/>
    <x v="3"/>
    <n v="0"/>
  </r>
  <r>
    <s v="CUST-01639"/>
    <x v="1"/>
    <n v="0"/>
    <s v="No"/>
    <s v="Yes"/>
    <s v="Jaipur"/>
    <x v="7"/>
    <s v="Yes"/>
    <x v="0"/>
    <s v="No"/>
    <x v="2"/>
    <x v="2"/>
    <s v="Yes"/>
    <s v="Credit card"/>
    <n v="90.21"/>
    <n v="964.28"/>
    <x v="0"/>
    <x v="1"/>
    <x v="0"/>
    <s v="High-risk"/>
    <x v="1"/>
    <n v="1"/>
  </r>
  <r>
    <s v="CUST-00499"/>
    <x v="1"/>
    <n v="0"/>
    <s v="No"/>
    <s v="No"/>
    <s v="Pune"/>
    <x v="18"/>
    <s v="Yes"/>
    <x v="0"/>
    <s v="No"/>
    <x v="2"/>
    <x v="1"/>
    <s v="Yes"/>
    <s v="Bank transfer"/>
    <n v="89.95"/>
    <n v="1546.88"/>
    <x v="3"/>
    <x v="0"/>
    <x v="3"/>
    <s v="Other"/>
    <x v="4"/>
    <n v="0"/>
  </r>
  <r>
    <s v="CUST-01313"/>
    <x v="0"/>
    <n v="0"/>
    <s v="Yes"/>
    <s v="Yes"/>
    <s v="Mumbai"/>
    <x v="5"/>
    <s v="Yes"/>
    <x v="2"/>
    <s v="No"/>
    <x v="0"/>
    <x v="0"/>
    <s v="Yes"/>
    <s v="Bank transfer"/>
    <n v="53.42"/>
    <n v="1009.81"/>
    <x v="4"/>
    <x v="1"/>
    <x v="2"/>
    <s v="Other"/>
    <x v="4"/>
    <n v="1"/>
  </r>
  <r>
    <s v="CUST-04585"/>
    <x v="1"/>
    <n v="0"/>
    <s v="No"/>
    <s v="No"/>
    <s v="Mumbai"/>
    <x v="5"/>
    <s v="Yes"/>
    <x v="2"/>
    <s v="No"/>
    <x v="0"/>
    <x v="2"/>
    <s v="Yes"/>
    <s v="Bank transfer"/>
    <n v="60.91"/>
    <n v="1123.55"/>
    <x v="1"/>
    <x v="1"/>
    <x v="2"/>
    <s v="Other"/>
    <x v="4"/>
    <n v="1"/>
  </r>
  <r>
    <s v="CUST-02664"/>
    <x v="1"/>
    <n v="0"/>
    <s v="Yes"/>
    <s v="No"/>
    <s v="Hyderabad"/>
    <x v="15"/>
    <s v="Yes"/>
    <x v="2"/>
    <s v="Yes"/>
    <x v="2"/>
    <x v="2"/>
    <s v="Yes"/>
    <s v="Bank transfer"/>
    <n v="54.04"/>
    <n v="1335.7"/>
    <x v="1"/>
    <x v="0"/>
    <x v="2"/>
    <s v="Other"/>
    <x v="2"/>
    <n v="0"/>
  </r>
  <r>
    <s v="CUST-02360"/>
    <x v="0"/>
    <n v="0"/>
    <s v="Yes"/>
    <s v="Yes"/>
    <s v="Pune"/>
    <x v="41"/>
    <s v="Yes"/>
    <x v="0"/>
    <s v="No"/>
    <x v="2"/>
    <x v="2"/>
    <s v="No"/>
    <s v="Credit card"/>
    <n v="93.33"/>
    <n v="2824.73"/>
    <x v="0"/>
    <x v="0"/>
    <x v="0"/>
    <s v="Other"/>
    <x v="2"/>
    <n v="0"/>
  </r>
  <r>
    <s v="CUST-00740"/>
    <x v="1"/>
    <n v="1"/>
    <s v="No"/>
    <s v="No"/>
    <s v="Delhi"/>
    <x v="0"/>
    <s v="Yes"/>
    <x v="0"/>
    <s v="Yes"/>
    <x v="2"/>
    <x v="0"/>
    <s v="No"/>
    <s v="Credit card"/>
    <n v="92.13"/>
    <n v="5751.76"/>
    <x v="6"/>
    <x v="0"/>
    <x v="0"/>
    <s v="Other"/>
    <x v="0"/>
    <n v="0"/>
  </r>
  <r>
    <s v="CUST-01630"/>
    <x v="0"/>
    <n v="0"/>
    <s v="No"/>
    <s v="No"/>
    <s v="Mumbai"/>
    <x v="36"/>
    <s v="No"/>
    <x v="1"/>
    <s v="No internet service"/>
    <x v="1"/>
    <x v="2"/>
    <s v="No"/>
    <s v="Cheque"/>
    <n v="23.41"/>
    <n v="757.75"/>
    <x v="1"/>
    <x v="1"/>
    <x v="1"/>
    <s v="Other"/>
    <x v="2"/>
    <n v="1"/>
  </r>
  <r>
    <s v="CUST-04007"/>
    <x v="1"/>
    <n v="0"/>
    <s v="Yes"/>
    <s v="Yes"/>
    <s v="Pune"/>
    <x v="30"/>
    <s v="Yes"/>
    <x v="2"/>
    <s v="Yes"/>
    <x v="2"/>
    <x v="1"/>
    <s v="No"/>
    <s v="UPI"/>
    <n v="62.61"/>
    <n v="1346.77"/>
    <x v="0"/>
    <x v="0"/>
    <x v="2"/>
    <s v="Other"/>
    <x v="4"/>
    <n v="0"/>
  </r>
  <r>
    <s v="CUST-01728"/>
    <x v="1"/>
    <n v="0"/>
    <s v="Yes"/>
    <s v="No"/>
    <s v="Kolkata"/>
    <x v="52"/>
    <s v="No"/>
    <x v="2"/>
    <s v="No"/>
    <x v="0"/>
    <x v="2"/>
    <s v="Yes"/>
    <s v="Credit card"/>
    <n v="44.1"/>
    <n v="180.88"/>
    <x v="3"/>
    <x v="1"/>
    <x v="4"/>
    <s v="Other"/>
    <x v="1"/>
    <n v="1"/>
  </r>
  <r>
    <s v="CUST-03447"/>
    <x v="1"/>
    <n v="0"/>
    <s v="Yes"/>
    <s v="No"/>
    <s v="Bengaluru"/>
    <x v="23"/>
    <s v="Yes"/>
    <x v="1"/>
    <s v="No internet service"/>
    <x v="1"/>
    <x v="2"/>
    <s v="No"/>
    <s v="Credit card"/>
    <n v="29.86"/>
    <n v="60.94"/>
    <x v="1"/>
    <x v="1"/>
    <x v="1"/>
    <s v="Other"/>
    <x v="1"/>
    <n v="1"/>
  </r>
  <r>
    <s v="CUST-01275"/>
    <x v="0"/>
    <n v="0"/>
    <s v="No"/>
    <s v="No"/>
    <s v="Delhi"/>
    <x v="20"/>
    <s v="Yes"/>
    <x v="1"/>
    <s v="No internet service"/>
    <x v="1"/>
    <x v="2"/>
    <s v="Yes"/>
    <s v="UPI"/>
    <n v="39.380000000000003"/>
    <n v="309.33"/>
    <x v="4"/>
    <x v="0"/>
    <x v="4"/>
    <s v="Other"/>
    <x v="1"/>
    <n v="0"/>
  </r>
  <r>
    <s v="CUST-00095"/>
    <x v="0"/>
    <n v="0"/>
    <s v="Yes"/>
    <s v="No"/>
    <s v="Pune"/>
    <x v="9"/>
    <s v="Yes"/>
    <x v="2"/>
    <s v="No"/>
    <x v="2"/>
    <x v="2"/>
    <s v="Yes"/>
    <s v="Cheque"/>
    <n v="50.37"/>
    <n v="359.05"/>
    <x v="0"/>
    <x v="1"/>
    <x v="2"/>
    <s v="Other"/>
    <x v="1"/>
    <n v="1"/>
  </r>
  <r>
    <s v="CUST-02231"/>
    <x v="0"/>
    <n v="0"/>
    <s v="Yes"/>
    <s v="No"/>
    <s v="Chennai"/>
    <x v="17"/>
    <s v="Yes"/>
    <x v="0"/>
    <s v="Yes"/>
    <x v="0"/>
    <x v="2"/>
    <s v="Yes"/>
    <s v="UPI"/>
    <n v="84.46"/>
    <n v="2409.04"/>
    <x v="0"/>
    <x v="0"/>
    <x v="3"/>
    <s v="Other"/>
    <x v="2"/>
    <n v="0"/>
  </r>
  <r>
    <s v="CUST-01183"/>
    <x v="1"/>
    <n v="1"/>
    <s v="Yes"/>
    <s v="No"/>
    <s v="Hyderabad"/>
    <x v="20"/>
    <s v="Yes"/>
    <x v="0"/>
    <s v="No"/>
    <x v="2"/>
    <x v="2"/>
    <s v="Yes"/>
    <s v="UPI"/>
    <n v="90.26"/>
    <n v="730.34"/>
    <x v="3"/>
    <x v="1"/>
    <x v="0"/>
    <s v="High-risk"/>
    <x v="1"/>
    <n v="1"/>
  </r>
  <r>
    <s v="CUST-04122"/>
    <x v="1"/>
    <n v="0"/>
    <s v="No"/>
    <s v="Yes"/>
    <s v="Chennai"/>
    <x v="40"/>
    <s v="Yes"/>
    <x v="2"/>
    <s v="No"/>
    <x v="2"/>
    <x v="0"/>
    <s v="No"/>
    <s v="UPI"/>
    <n v="59.95"/>
    <n v="3743.53"/>
    <x v="0"/>
    <x v="0"/>
    <x v="2"/>
    <s v="Other"/>
    <x v="0"/>
    <n v="0"/>
  </r>
  <r>
    <s v="CUST-01327"/>
    <x v="1"/>
    <n v="0"/>
    <s v="No"/>
    <s v="No"/>
    <s v="Chandigarh"/>
    <x v="43"/>
    <s v="Yes"/>
    <x v="1"/>
    <s v="No internet service"/>
    <x v="1"/>
    <x v="1"/>
    <s v="Yes"/>
    <s v="Credit card"/>
    <n v="34"/>
    <n v="1489.82"/>
    <x v="4"/>
    <x v="0"/>
    <x v="4"/>
    <s v="Other"/>
    <x v="5"/>
    <n v="0"/>
  </r>
  <r>
    <s v="CUST-03084"/>
    <x v="1"/>
    <n v="0"/>
    <s v="No"/>
    <s v="No"/>
    <s v="Kolkata"/>
    <x v="18"/>
    <s v="Yes"/>
    <x v="2"/>
    <s v="Yes"/>
    <x v="2"/>
    <x v="2"/>
    <s v="Yes"/>
    <s v="Bank transfer"/>
    <n v="68.260000000000005"/>
    <n v="1190.95"/>
    <x v="2"/>
    <x v="1"/>
    <x v="2"/>
    <s v="Other"/>
    <x v="4"/>
    <n v="1"/>
  </r>
  <r>
    <s v="CUST-04420"/>
    <x v="1"/>
    <n v="0"/>
    <s v="Yes"/>
    <s v="Yes"/>
    <s v="Delhi"/>
    <x v="66"/>
    <s v="Yes"/>
    <x v="0"/>
    <s v="Yes"/>
    <x v="2"/>
    <x v="2"/>
    <s v="Yes"/>
    <s v="Cheque"/>
    <n v="81.27"/>
    <n v="1306.8800000000001"/>
    <x v="0"/>
    <x v="0"/>
    <x v="3"/>
    <s v="Other"/>
    <x v="4"/>
    <n v="0"/>
  </r>
  <r>
    <s v="CUST-00702"/>
    <x v="1"/>
    <n v="0"/>
    <s v="Yes"/>
    <s v="Yes"/>
    <s v="Jaipur"/>
    <x v="38"/>
    <s v="No"/>
    <x v="0"/>
    <s v="Yes"/>
    <x v="2"/>
    <x v="1"/>
    <s v="Yes"/>
    <s v="UPI"/>
    <n v="84.33"/>
    <n v="3474.82"/>
    <x v="3"/>
    <x v="1"/>
    <x v="3"/>
    <s v="Other"/>
    <x v="5"/>
    <n v="1"/>
  </r>
  <r>
    <s v="CUST-03900"/>
    <x v="0"/>
    <n v="1"/>
    <s v="No"/>
    <s v="No"/>
    <s v="Delhi"/>
    <x v="5"/>
    <s v="No"/>
    <x v="1"/>
    <s v="No internet service"/>
    <x v="1"/>
    <x v="2"/>
    <s v="Yes"/>
    <s v="Cheque"/>
    <n v="18"/>
    <n v="336.07"/>
    <x v="4"/>
    <x v="0"/>
    <x v="1"/>
    <s v="Other"/>
    <x v="4"/>
    <n v="0"/>
  </r>
  <r>
    <s v="CUST-01835"/>
    <x v="1"/>
    <n v="0"/>
    <s v="No"/>
    <s v="No"/>
    <s v="Chandigarh"/>
    <x v="57"/>
    <s v="Yes"/>
    <x v="2"/>
    <s v="No"/>
    <x v="0"/>
    <x v="1"/>
    <s v="No"/>
    <s v="Credit card"/>
    <n v="61.33"/>
    <n v="0"/>
    <x v="4"/>
    <x v="1"/>
    <x v="2"/>
    <s v="Other"/>
    <x v="1"/>
    <n v="1"/>
  </r>
  <r>
    <s v="CUST-02053"/>
    <x v="0"/>
    <n v="0"/>
    <s v="Yes"/>
    <s v="No"/>
    <s v="Shimla"/>
    <x v="53"/>
    <s v="Yes"/>
    <x v="0"/>
    <s v="No"/>
    <x v="0"/>
    <x v="2"/>
    <s v="No"/>
    <s v="UPI"/>
    <n v="77.260000000000005"/>
    <n v="710"/>
    <x v="1"/>
    <x v="1"/>
    <x v="3"/>
    <s v="High-risk"/>
    <x v="1"/>
    <n v="1"/>
  </r>
  <r>
    <s v="CUST-02518"/>
    <x v="0"/>
    <n v="1"/>
    <s v="Yes"/>
    <s v="No"/>
    <s v="Lucknow"/>
    <x v="3"/>
    <s v="Yes"/>
    <x v="2"/>
    <s v="Yes"/>
    <x v="2"/>
    <x v="0"/>
    <s v="No"/>
    <s v="UPI"/>
    <n v="62.16"/>
    <n v="3154.4"/>
    <x v="4"/>
    <x v="0"/>
    <x v="2"/>
    <s v="Other"/>
    <x v="3"/>
    <n v="0"/>
  </r>
  <r>
    <s v="CUST-00604"/>
    <x v="1"/>
    <n v="1"/>
    <s v="No"/>
    <s v="No"/>
    <s v="Pune"/>
    <x v="17"/>
    <s v="Yes"/>
    <x v="0"/>
    <s v="No"/>
    <x v="2"/>
    <x v="2"/>
    <s v="Yes"/>
    <s v="Credit card"/>
    <n v="84.13"/>
    <n v="2434.29"/>
    <x v="7"/>
    <x v="1"/>
    <x v="3"/>
    <s v="Other"/>
    <x v="2"/>
    <n v="1"/>
  </r>
  <r>
    <s v="CUST-01075"/>
    <x v="1"/>
    <n v="1"/>
    <s v="Yes"/>
    <s v="No"/>
    <s v="Shimla"/>
    <x v="5"/>
    <s v="Yes"/>
    <x v="0"/>
    <s v="No"/>
    <x v="2"/>
    <x v="2"/>
    <s v="Yes"/>
    <s v="UPI"/>
    <n v="86.12"/>
    <n v="1607.19"/>
    <x v="0"/>
    <x v="1"/>
    <x v="3"/>
    <s v="Other"/>
    <x v="4"/>
    <n v="1"/>
  </r>
  <r>
    <s v="CUST-00274"/>
    <x v="0"/>
    <n v="0"/>
    <s v="No"/>
    <s v="Yes"/>
    <s v="Mumbai"/>
    <x v="35"/>
    <s v="Yes"/>
    <x v="1"/>
    <s v="No internet service"/>
    <x v="1"/>
    <x v="1"/>
    <s v="Yes"/>
    <s v="Cheque"/>
    <n v="32.42"/>
    <n v="878.56"/>
    <x v="0"/>
    <x v="1"/>
    <x v="4"/>
    <s v="Other"/>
    <x v="2"/>
    <n v="1"/>
  </r>
  <r>
    <s v="CUST-02587"/>
    <x v="1"/>
    <n v="0"/>
    <s v="No"/>
    <s v="No"/>
    <s v="Chennai"/>
    <x v="66"/>
    <s v="Yes"/>
    <x v="0"/>
    <s v="No"/>
    <x v="0"/>
    <x v="2"/>
    <s v="No"/>
    <s v="UPI"/>
    <n v="85.57"/>
    <n v="1346.92"/>
    <x v="1"/>
    <x v="0"/>
    <x v="3"/>
    <s v="Other"/>
    <x v="4"/>
    <n v="0"/>
  </r>
  <r>
    <s v="CUST-01231"/>
    <x v="0"/>
    <n v="0"/>
    <s v="Yes"/>
    <s v="No"/>
    <s v="Ahmedabad"/>
    <x v="30"/>
    <s v="Yes"/>
    <x v="0"/>
    <s v="No"/>
    <x v="2"/>
    <x v="2"/>
    <s v="Yes"/>
    <s v="Bank transfer"/>
    <n v="90.41"/>
    <n v="1872.1"/>
    <x v="3"/>
    <x v="1"/>
    <x v="0"/>
    <s v="Other"/>
    <x v="4"/>
    <n v="1"/>
  </r>
  <r>
    <s v="CUST-03674"/>
    <x v="0"/>
    <n v="0"/>
    <s v="Yes"/>
    <s v="Yes"/>
    <s v="Shimla"/>
    <x v="59"/>
    <s v="Yes"/>
    <x v="0"/>
    <s v="No"/>
    <x v="0"/>
    <x v="0"/>
    <s v="No"/>
    <s v="Bank transfer"/>
    <n v="92.12"/>
    <n v="4772.97"/>
    <x v="1"/>
    <x v="1"/>
    <x v="0"/>
    <s v="Other"/>
    <x v="3"/>
    <n v="1"/>
  </r>
  <r>
    <s v="CUST-01055"/>
    <x v="1"/>
    <n v="0"/>
    <s v="No"/>
    <s v="Yes"/>
    <s v="Chandigarh"/>
    <x v="2"/>
    <s v="Yes"/>
    <x v="0"/>
    <s v="Yes"/>
    <x v="0"/>
    <x v="2"/>
    <s v="No"/>
    <s v="Credit card"/>
    <n v="101.87"/>
    <n v="2843.92"/>
    <x v="0"/>
    <x v="0"/>
    <x v="0"/>
    <s v="Other"/>
    <x v="2"/>
    <n v="0"/>
  </r>
  <r>
    <s v="CUST-02022"/>
    <x v="1"/>
    <n v="0"/>
    <s v="No"/>
    <s v="No"/>
    <s v="Chennai"/>
    <x v="36"/>
    <s v="Yes"/>
    <x v="0"/>
    <s v="No"/>
    <x v="0"/>
    <x v="1"/>
    <s v="Yes"/>
    <s v="Cheque"/>
    <n v="90.83"/>
    <n v="2843.02"/>
    <x v="1"/>
    <x v="0"/>
    <x v="0"/>
    <s v="Other"/>
    <x v="2"/>
    <n v="0"/>
  </r>
  <r>
    <s v="CUST-01022"/>
    <x v="0"/>
    <n v="0"/>
    <s v="No"/>
    <s v="No"/>
    <s v="Mumbai"/>
    <x v="22"/>
    <s v="Yes"/>
    <x v="0"/>
    <s v="Yes"/>
    <x v="2"/>
    <x v="2"/>
    <s v="Yes"/>
    <s v="UPI"/>
    <n v="89.79"/>
    <n v="918.47"/>
    <x v="0"/>
    <x v="1"/>
    <x v="3"/>
    <s v="High-risk"/>
    <x v="1"/>
    <n v="1"/>
  </r>
  <r>
    <s v="CUST-04841"/>
    <x v="1"/>
    <n v="1"/>
    <s v="Yes"/>
    <s v="Yes"/>
    <s v="Bengaluru"/>
    <x v="41"/>
    <s v="Yes"/>
    <x v="0"/>
    <s v="No"/>
    <x v="2"/>
    <x v="1"/>
    <s v="Yes"/>
    <s v="Credit card"/>
    <n v="82.98"/>
    <n v="2491.19"/>
    <x v="3"/>
    <x v="0"/>
    <x v="3"/>
    <s v="Other"/>
    <x v="2"/>
    <n v="0"/>
  </r>
  <r>
    <s v="CUST-04977"/>
    <x v="1"/>
    <n v="0"/>
    <s v="No"/>
    <s v="No"/>
    <s v="Chennai"/>
    <x v="26"/>
    <s v="Yes"/>
    <x v="2"/>
    <s v="No"/>
    <x v="0"/>
    <x v="1"/>
    <s v="Yes"/>
    <s v="UPI"/>
    <n v="57.5"/>
    <n v="1491.24"/>
    <x v="1"/>
    <x v="0"/>
    <x v="2"/>
    <s v="Other"/>
    <x v="2"/>
    <n v="0"/>
  </r>
  <r>
    <s v="CUST-01208"/>
    <x v="0"/>
    <n v="0"/>
    <s v="No"/>
    <s v="No"/>
    <s v="Jaipur"/>
    <x v="36"/>
    <s v="Yes"/>
    <x v="0"/>
    <s v="Yes"/>
    <x v="0"/>
    <x v="2"/>
    <s v="Yes"/>
    <s v="Credit card"/>
    <n v="102.1"/>
    <n v="3175.32"/>
    <x v="3"/>
    <x v="0"/>
    <x v="0"/>
    <s v="Other"/>
    <x v="2"/>
    <n v="0"/>
  </r>
  <r>
    <s v="CUST-04699"/>
    <x v="1"/>
    <n v="0"/>
    <s v="No"/>
    <s v="No"/>
    <s v="Kolkata"/>
    <x v="13"/>
    <s v="Yes"/>
    <x v="1"/>
    <s v="No internet service"/>
    <x v="1"/>
    <x v="2"/>
    <s v="No"/>
    <s v="UPI"/>
    <n v="32.020000000000003"/>
    <n v="629.01"/>
    <x v="3"/>
    <x v="0"/>
    <x v="4"/>
    <s v="Other"/>
    <x v="4"/>
    <n v="0"/>
  </r>
  <r>
    <s v="CUST-04206"/>
    <x v="1"/>
    <n v="0"/>
    <s v="Yes"/>
    <s v="No"/>
    <s v="Hyderabad"/>
    <x v="61"/>
    <s v="No"/>
    <x v="0"/>
    <s v="No"/>
    <x v="2"/>
    <x v="0"/>
    <s v="Yes"/>
    <s v="Bank transfer"/>
    <n v="80.25"/>
    <n v="5244.37"/>
    <x v="0"/>
    <x v="0"/>
    <x v="3"/>
    <s v="Other"/>
    <x v="0"/>
    <n v="0"/>
  </r>
  <r>
    <s v="CUST-01135"/>
    <x v="0"/>
    <n v="1"/>
    <s v="Yes"/>
    <s v="Yes"/>
    <s v="Mumbai"/>
    <x v="55"/>
    <s v="Yes"/>
    <x v="2"/>
    <s v="No"/>
    <x v="0"/>
    <x v="0"/>
    <s v="No"/>
    <s v="Credit card"/>
    <n v="62.82"/>
    <n v="3027.45"/>
    <x v="0"/>
    <x v="0"/>
    <x v="2"/>
    <s v="Other"/>
    <x v="5"/>
    <n v="0"/>
  </r>
  <r>
    <s v="CUST-01100"/>
    <x v="1"/>
    <n v="0"/>
    <s v="No"/>
    <s v="Yes"/>
    <s v="Bengaluru"/>
    <x v="49"/>
    <s v="Yes"/>
    <x v="1"/>
    <s v="No internet service"/>
    <x v="1"/>
    <x v="0"/>
    <s v="Yes"/>
    <s v="Credit card"/>
    <n v="30.29"/>
    <n v="1363.72"/>
    <x v="1"/>
    <x v="0"/>
    <x v="4"/>
    <s v="Other"/>
    <x v="5"/>
    <n v="0"/>
  </r>
  <r>
    <s v="CUST-04011"/>
    <x v="0"/>
    <n v="0"/>
    <s v="No"/>
    <s v="No"/>
    <s v="Chennai"/>
    <x v="39"/>
    <s v="Yes"/>
    <x v="0"/>
    <s v="No"/>
    <x v="0"/>
    <x v="2"/>
    <s v="Yes"/>
    <s v="Bank transfer"/>
    <n v="85.92"/>
    <n v="1096.6099999999999"/>
    <x v="1"/>
    <x v="0"/>
    <x v="3"/>
    <s v="Other"/>
    <x v="4"/>
    <n v="0"/>
  </r>
  <r>
    <s v="CUST-03320"/>
    <x v="1"/>
    <n v="1"/>
    <s v="No"/>
    <s v="No"/>
    <s v="Bengaluru"/>
    <x v="19"/>
    <s v="Yes"/>
    <x v="2"/>
    <s v="No"/>
    <x v="2"/>
    <x v="2"/>
    <s v="No"/>
    <s v="Cheque"/>
    <n v="58.24"/>
    <n v="794.17"/>
    <x v="3"/>
    <x v="1"/>
    <x v="2"/>
    <s v="Other"/>
    <x v="4"/>
    <n v="1"/>
  </r>
  <r>
    <s v="CUST-00117"/>
    <x v="1"/>
    <n v="0"/>
    <s v="Yes"/>
    <s v="No"/>
    <s v="Ahmedabad"/>
    <x v="27"/>
    <s v="Yes"/>
    <x v="2"/>
    <s v="Yes"/>
    <x v="2"/>
    <x v="1"/>
    <s v="No"/>
    <s v="UPI"/>
    <n v="68.97"/>
    <n v="2382.6999999999998"/>
    <x v="1"/>
    <x v="0"/>
    <x v="2"/>
    <s v="Other"/>
    <x v="2"/>
    <n v="0"/>
  </r>
  <r>
    <s v="CUST-04337"/>
    <x v="1"/>
    <n v="0"/>
    <s v="Yes"/>
    <s v="No"/>
    <s v="Ahmedabad"/>
    <x v="28"/>
    <s v="Yes"/>
    <x v="2"/>
    <s v="No"/>
    <x v="0"/>
    <x v="2"/>
    <s v="Yes"/>
    <s v="UPI"/>
    <n v="72.63"/>
    <n v="1314.78"/>
    <x v="4"/>
    <x v="0"/>
    <x v="3"/>
    <s v="Other"/>
    <x v="4"/>
    <n v="0"/>
  </r>
  <r>
    <s v="CUST-00669"/>
    <x v="0"/>
    <n v="0"/>
    <s v="Yes"/>
    <s v="Yes"/>
    <s v="Mumbai"/>
    <x v="9"/>
    <s v="Yes"/>
    <x v="0"/>
    <s v="Yes"/>
    <x v="2"/>
    <x v="2"/>
    <s v="Yes"/>
    <s v="Bank transfer"/>
    <n v="106.23"/>
    <n v="722.35"/>
    <x v="2"/>
    <x v="1"/>
    <x v="0"/>
    <s v="High-risk"/>
    <x v="1"/>
    <n v="1"/>
  </r>
  <r>
    <s v="CUST-02592"/>
    <x v="1"/>
    <n v="1"/>
    <s v="No"/>
    <s v="No"/>
    <s v="Lucknow"/>
    <x v="5"/>
    <s v="Yes"/>
    <x v="0"/>
    <s v="No"/>
    <x v="2"/>
    <x v="2"/>
    <s v="Yes"/>
    <s v="Credit card"/>
    <n v="85.72"/>
    <n v="1607.5"/>
    <x v="4"/>
    <x v="1"/>
    <x v="3"/>
    <s v="Other"/>
    <x v="4"/>
    <n v="1"/>
  </r>
  <r>
    <s v="CUST-01935"/>
    <x v="1"/>
    <n v="1"/>
    <s v="Yes"/>
    <s v="Yes"/>
    <s v="Chennai"/>
    <x v="36"/>
    <s v="Yes"/>
    <x v="1"/>
    <s v="No internet service"/>
    <x v="1"/>
    <x v="0"/>
    <s v="No"/>
    <s v="UPI"/>
    <n v="26.79"/>
    <n v="842.5"/>
    <x v="4"/>
    <x v="0"/>
    <x v="1"/>
    <s v="Other"/>
    <x v="2"/>
    <n v="0"/>
  </r>
  <r>
    <s v="CUST-03371"/>
    <x v="1"/>
    <n v="0"/>
    <s v="No"/>
    <s v="Yes"/>
    <s v="Delhi"/>
    <x v="52"/>
    <s v="Yes"/>
    <x v="1"/>
    <s v="No internet service"/>
    <x v="1"/>
    <x v="2"/>
    <s v="Yes"/>
    <s v="Cheque"/>
    <n v="20.37"/>
    <n v="79.97"/>
    <x v="3"/>
    <x v="1"/>
    <x v="1"/>
    <s v="Other"/>
    <x v="1"/>
    <n v="1"/>
  </r>
  <r>
    <s v="CUST-02571"/>
    <x v="0"/>
    <n v="0"/>
    <s v="No"/>
    <s v="Yes"/>
    <s v="Shimla"/>
    <x v="42"/>
    <s v="Yes"/>
    <x v="0"/>
    <s v="No"/>
    <x v="2"/>
    <x v="1"/>
    <s v="Yes"/>
    <s v="Cheque"/>
    <n v="77.03"/>
    <n v="2573.36"/>
    <x v="1"/>
    <x v="1"/>
    <x v="3"/>
    <s v="Other"/>
    <x v="2"/>
    <n v="1"/>
  </r>
  <r>
    <s v="CUST-00978"/>
    <x v="1"/>
    <n v="1"/>
    <s v="Yes"/>
    <s v="No"/>
    <s v="Lucknow"/>
    <x v="18"/>
    <s v="Yes"/>
    <x v="2"/>
    <s v="No"/>
    <x v="2"/>
    <x v="2"/>
    <s v="Yes"/>
    <s v="UPI"/>
    <n v="51.8"/>
    <n v="859.34"/>
    <x v="4"/>
    <x v="0"/>
    <x v="2"/>
    <s v="Other"/>
    <x v="4"/>
    <n v="0"/>
  </r>
  <r>
    <s v="CUST-03443"/>
    <x v="1"/>
    <n v="0"/>
    <s v="Yes"/>
    <s v="Yes"/>
    <s v="Kolkata"/>
    <x v="9"/>
    <s v="Yes"/>
    <x v="0"/>
    <s v="No"/>
    <x v="2"/>
    <x v="2"/>
    <s v="Yes"/>
    <s v="Bank transfer"/>
    <n v="81.14"/>
    <n v="567.04999999999995"/>
    <x v="4"/>
    <x v="1"/>
    <x v="3"/>
    <s v="High-risk"/>
    <x v="1"/>
    <n v="1"/>
  </r>
  <r>
    <s v="CUST-04782"/>
    <x v="1"/>
    <n v="0"/>
    <s v="No"/>
    <s v="Yes"/>
    <s v="Jaipur"/>
    <x v="6"/>
    <s v="Yes"/>
    <x v="2"/>
    <s v="No"/>
    <x v="2"/>
    <x v="2"/>
    <s v="No"/>
    <s v="UPI"/>
    <n v="49.65"/>
    <n v="247.25"/>
    <x v="3"/>
    <x v="0"/>
    <x v="4"/>
    <s v="Other"/>
    <x v="1"/>
    <n v="0"/>
  </r>
  <r>
    <s v="CUST-01669"/>
    <x v="1"/>
    <n v="0"/>
    <s v="Yes"/>
    <s v="No"/>
    <s v="Lucknow"/>
    <x v="33"/>
    <s v="Yes"/>
    <x v="1"/>
    <s v="No internet service"/>
    <x v="1"/>
    <x v="2"/>
    <s v="Yes"/>
    <s v="Credit card"/>
    <n v="36.520000000000003"/>
    <n v="1294.47"/>
    <x v="1"/>
    <x v="0"/>
    <x v="4"/>
    <s v="Other"/>
    <x v="5"/>
    <n v="0"/>
  </r>
  <r>
    <s v="CUST-03504"/>
    <x v="0"/>
    <n v="0"/>
    <s v="Yes"/>
    <s v="Yes"/>
    <s v="Ahmedabad"/>
    <x v="13"/>
    <s v="No"/>
    <x v="1"/>
    <s v="No internet service"/>
    <x v="1"/>
    <x v="1"/>
    <s v="Yes"/>
    <s v="UPI"/>
    <n v="30.4"/>
    <n v="624.48"/>
    <x v="4"/>
    <x v="0"/>
    <x v="4"/>
    <s v="Other"/>
    <x v="4"/>
    <n v="0"/>
  </r>
  <r>
    <s v="CUST-03079"/>
    <x v="1"/>
    <n v="0"/>
    <s v="No"/>
    <s v="No"/>
    <s v="Hyderabad"/>
    <x v="15"/>
    <s v="Yes"/>
    <x v="1"/>
    <s v="No internet service"/>
    <x v="1"/>
    <x v="2"/>
    <s v="Yes"/>
    <s v="Cheque"/>
    <n v="21.28"/>
    <n v="499.29"/>
    <x v="4"/>
    <x v="0"/>
    <x v="1"/>
    <s v="Other"/>
    <x v="2"/>
    <n v="0"/>
  </r>
  <r>
    <s v="CUST-04381"/>
    <x v="1"/>
    <n v="0"/>
    <s v="Yes"/>
    <s v="No"/>
    <s v="Chennai"/>
    <x v="43"/>
    <s v="Yes"/>
    <x v="2"/>
    <s v="Yes"/>
    <x v="0"/>
    <x v="0"/>
    <s v="Yes"/>
    <s v="UPI"/>
    <n v="69.3"/>
    <n v="3014.91"/>
    <x v="0"/>
    <x v="0"/>
    <x v="2"/>
    <s v="Other"/>
    <x v="5"/>
    <n v="0"/>
  </r>
  <r>
    <s v="CUST-03714"/>
    <x v="0"/>
    <n v="0"/>
    <s v="Yes"/>
    <s v="Yes"/>
    <s v="Jaipur"/>
    <x v="67"/>
    <s v="Yes"/>
    <x v="2"/>
    <s v="No"/>
    <x v="2"/>
    <x v="1"/>
    <s v="Yes"/>
    <s v="UPI"/>
    <n v="55.21"/>
    <n v="2177.69"/>
    <x v="1"/>
    <x v="0"/>
    <x v="2"/>
    <s v="Other"/>
    <x v="5"/>
    <n v="0"/>
  </r>
  <r>
    <s v="CUST-00113"/>
    <x v="0"/>
    <n v="0"/>
    <s v="No"/>
    <s v="No"/>
    <s v="Mumbai"/>
    <x v="34"/>
    <s v="Yes"/>
    <x v="2"/>
    <s v="No"/>
    <x v="2"/>
    <x v="0"/>
    <s v="Yes"/>
    <s v="Credit card"/>
    <n v="51.12"/>
    <n v="2612.79"/>
    <x v="4"/>
    <x v="0"/>
    <x v="2"/>
    <s v="Other"/>
    <x v="3"/>
    <n v="0"/>
  </r>
  <r>
    <s v="CUST-03692"/>
    <x v="1"/>
    <n v="0"/>
    <s v="No"/>
    <s v="No"/>
    <s v="Chandigarh"/>
    <x v="28"/>
    <s v="Yes"/>
    <x v="1"/>
    <s v="No internet service"/>
    <x v="1"/>
    <x v="2"/>
    <s v="No"/>
    <s v="Credit card"/>
    <n v="33.11"/>
    <n v="608.71"/>
    <x v="0"/>
    <x v="0"/>
    <x v="4"/>
    <s v="Other"/>
    <x v="4"/>
    <n v="0"/>
  </r>
  <r>
    <s v="CUST-04928"/>
    <x v="0"/>
    <n v="0"/>
    <s v="No"/>
    <s v="Yes"/>
    <s v="Kolkata"/>
    <x v="9"/>
    <s v="Yes"/>
    <x v="1"/>
    <s v="No internet service"/>
    <x v="1"/>
    <x v="2"/>
    <s v="No"/>
    <s v="UPI"/>
    <n v="45.53"/>
    <n v="315.89"/>
    <x v="0"/>
    <x v="1"/>
    <x v="4"/>
    <s v="Other"/>
    <x v="1"/>
    <n v="1"/>
  </r>
  <r>
    <s v="CUST-02441"/>
    <x v="1"/>
    <n v="0"/>
    <s v="No"/>
    <s v="No"/>
    <s v="Chandigarh"/>
    <x v="21"/>
    <s v="Yes"/>
    <x v="0"/>
    <s v="Yes"/>
    <x v="2"/>
    <x v="1"/>
    <s v="Yes"/>
    <s v="Bank transfer"/>
    <n v="94.64"/>
    <n v="3989.75"/>
    <x v="4"/>
    <x v="0"/>
    <x v="0"/>
    <s v="Other"/>
    <x v="5"/>
    <n v="0"/>
  </r>
  <r>
    <s v="CUST-04366"/>
    <x v="1"/>
    <n v="0"/>
    <s v="Yes"/>
    <s v="No"/>
    <s v="Jaipur"/>
    <x v="39"/>
    <s v="Yes"/>
    <x v="0"/>
    <s v="Yes"/>
    <x v="2"/>
    <x v="2"/>
    <s v="Yes"/>
    <s v="UPI"/>
    <n v="80.86"/>
    <n v="0"/>
    <x v="0"/>
    <x v="1"/>
    <x v="3"/>
    <s v="Other"/>
    <x v="4"/>
    <n v="1"/>
  </r>
  <r>
    <s v="CUST-01205"/>
    <x v="1"/>
    <n v="0"/>
    <s v="No"/>
    <s v="No"/>
    <s v="Lucknow"/>
    <x v="28"/>
    <s v="Yes"/>
    <x v="0"/>
    <s v="No"/>
    <x v="2"/>
    <x v="2"/>
    <s v="No"/>
    <s v="Cheque"/>
    <n v="86.69"/>
    <n v="1518.51"/>
    <x v="4"/>
    <x v="1"/>
    <x v="3"/>
    <s v="Other"/>
    <x v="4"/>
    <n v="1"/>
  </r>
  <r>
    <s v="CUST-00487"/>
    <x v="1"/>
    <n v="1"/>
    <s v="No"/>
    <s v="No"/>
    <s v="Delhi"/>
    <x v="19"/>
    <s v="Yes"/>
    <x v="2"/>
    <s v="No"/>
    <x v="2"/>
    <x v="2"/>
    <s v="No"/>
    <s v="Credit card"/>
    <n v="54.18"/>
    <n v="759.44"/>
    <x v="0"/>
    <x v="1"/>
    <x v="2"/>
    <s v="Other"/>
    <x v="4"/>
    <n v="1"/>
  </r>
  <r>
    <s v="CUST-02879"/>
    <x v="1"/>
    <n v="0"/>
    <s v="No"/>
    <s v="No"/>
    <s v="Mumbai"/>
    <x v="36"/>
    <s v="Yes"/>
    <x v="0"/>
    <s v="No"/>
    <x v="2"/>
    <x v="1"/>
    <s v="Yes"/>
    <s v="Cheque"/>
    <n v="87.15"/>
    <n v="2782.5"/>
    <x v="3"/>
    <x v="1"/>
    <x v="3"/>
    <s v="Other"/>
    <x v="2"/>
    <n v="1"/>
  </r>
  <r>
    <s v="CUST-00877"/>
    <x v="1"/>
    <n v="0"/>
    <s v="No"/>
    <s v="No"/>
    <s v="Kolkata"/>
    <x v="5"/>
    <s v="Yes"/>
    <x v="2"/>
    <s v="Yes"/>
    <x v="2"/>
    <x v="2"/>
    <s v="Yes"/>
    <s v="Cheque"/>
    <n v="47.54"/>
    <n v="920.74"/>
    <x v="1"/>
    <x v="0"/>
    <x v="4"/>
    <s v="Other"/>
    <x v="4"/>
    <n v="0"/>
  </r>
  <r>
    <s v="CUST-03169"/>
    <x v="0"/>
    <n v="0"/>
    <s v="Yes"/>
    <s v="No"/>
    <s v="Lucknow"/>
    <x v="44"/>
    <s v="No"/>
    <x v="0"/>
    <s v="No"/>
    <x v="2"/>
    <x v="1"/>
    <s v="No"/>
    <s v="UPI"/>
    <n v="84.81"/>
    <n v="2825.03"/>
    <x v="3"/>
    <x v="0"/>
    <x v="3"/>
    <s v="Other"/>
    <x v="2"/>
    <n v="0"/>
  </r>
  <r>
    <s v="CUST-02236"/>
    <x v="1"/>
    <n v="0"/>
    <s v="Yes"/>
    <s v="No"/>
    <s v="Jaipur"/>
    <x v="13"/>
    <s v="Yes"/>
    <x v="1"/>
    <s v="No internet service"/>
    <x v="1"/>
    <x v="2"/>
    <s v="Yes"/>
    <s v="Cheque"/>
    <n v="30.13"/>
    <n v="610.64"/>
    <x v="1"/>
    <x v="0"/>
    <x v="4"/>
    <s v="Other"/>
    <x v="4"/>
    <n v="0"/>
  </r>
  <r>
    <s v="CUST-04095"/>
    <x v="1"/>
    <n v="0"/>
    <s v="Yes"/>
    <s v="No"/>
    <s v="Hyderabad"/>
    <x v="9"/>
    <s v="Yes"/>
    <x v="1"/>
    <s v="No internet service"/>
    <x v="1"/>
    <x v="2"/>
    <s v="No"/>
    <s v="Cheque"/>
    <n v="29.1"/>
    <n v="197.96"/>
    <x v="1"/>
    <x v="1"/>
    <x v="1"/>
    <s v="Other"/>
    <x v="1"/>
    <n v="1"/>
  </r>
  <r>
    <s v="CUST-03545"/>
    <x v="0"/>
    <n v="0"/>
    <s v="No"/>
    <s v="No"/>
    <s v="Mumbai"/>
    <x v="62"/>
    <s v="Yes"/>
    <x v="0"/>
    <s v="Yes"/>
    <x v="2"/>
    <x v="0"/>
    <s v="No"/>
    <s v="Bank transfer"/>
    <n v="83.73"/>
    <n v="5802.73"/>
    <x v="1"/>
    <x v="0"/>
    <x v="3"/>
    <s v="Other"/>
    <x v="0"/>
    <n v="0"/>
  </r>
  <r>
    <s v="CUST-00304"/>
    <x v="0"/>
    <n v="0"/>
    <s v="Yes"/>
    <s v="No"/>
    <s v="Chennai"/>
    <x v="52"/>
    <s v="Yes"/>
    <x v="2"/>
    <s v="No"/>
    <x v="0"/>
    <x v="2"/>
    <s v="Yes"/>
    <s v="Credit card"/>
    <n v="55.52"/>
    <n v="217.5"/>
    <x v="1"/>
    <x v="1"/>
    <x v="2"/>
    <s v="Other"/>
    <x v="1"/>
    <n v="1"/>
  </r>
  <r>
    <s v="CUST-03658"/>
    <x v="1"/>
    <n v="0"/>
    <s v="No"/>
    <s v="No"/>
    <s v="Chandigarh"/>
    <x v="48"/>
    <s v="Yes"/>
    <x v="1"/>
    <s v="No internet service"/>
    <x v="1"/>
    <x v="1"/>
    <s v="No"/>
    <s v="UPI"/>
    <n v="37.92"/>
    <n v="1848"/>
    <x v="0"/>
    <x v="0"/>
    <x v="4"/>
    <s v="Other"/>
    <x v="3"/>
    <n v="0"/>
  </r>
  <r>
    <s v="CUST-04143"/>
    <x v="0"/>
    <n v="0"/>
    <s v="No"/>
    <s v="No"/>
    <s v="Delhi"/>
    <x v="24"/>
    <s v="Yes"/>
    <x v="2"/>
    <s v="No"/>
    <x v="2"/>
    <x v="2"/>
    <s v="No"/>
    <s v="Bank transfer"/>
    <n v="62.29"/>
    <n v="1983.88"/>
    <x v="1"/>
    <x v="0"/>
    <x v="2"/>
    <s v="Other"/>
    <x v="2"/>
    <n v="0"/>
  </r>
  <r>
    <s v="CUST-01919"/>
    <x v="1"/>
    <n v="0"/>
    <s v="Yes"/>
    <s v="Yes"/>
    <s v="Hyderabad"/>
    <x v="53"/>
    <s v="Yes"/>
    <x v="2"/>
    <s v="No"/>
    <x v="0"/>
    <x v="2"/>
    <s v="Yes"/>
    <s v="Credit card"/>
    <n v="53.83"/>
    <n v="491.02"/>
    <x v="4"/>
    <x v="0"/>
    <x v="2"/>
    <s v="Other"/>
    <x v="1"/>
    <n v="0"/>
  </r>
  <r>
    <s v="CUST-00812"/>
    <x v="0"/>
    <n v="0"/>
    <s v="Yes"/>
    <s v="No"/>
    <s v="Mumbai"/>
    <x v="56"/>
    <s v="Yes"/>
    <x v="1"/>
    <s v="No internet service"/>
    <x v="1"/>
    <x v="2"/>
    <s v="Yes"/>
    <s v="Credit card"/>
    <n v="24.63"/>
    <n v="25.02"/>
    <x v="0"/>
    <x v="1"/>
    <x v="1"/>
    <s v="Other"/>
    <x v="1"/>
    <n v="1"/>
  </r>
  <r>
    <s v="CUST-00414"/>
    <x v="0"/>
    <n v="0"/>
    <s v="No"/>
    <s v="No"/>
    <s v="Ahmedabad"/>
    <x v="52"/>
    <s v="Yes"/>
    <x v="2"/>
    <s v="Yes"/>
    <x v="0"/>
    <x v="2"/>
    <s v="No"/>
    <s v="Cheque"/>
    <n v="57.85"/>
    <n v="227.14"/>
    <x v="4"/>
    <x v="0"/>
    <x v="2"/>
    <s v="Other"/>
    <x v="1"/>
    <n v="0"/>
  </r>
  <r>
    <s v="CUST-04215"/>
    <x v="1"/>
    <n v="0"/>
    <s v="No"/>
    <s v="No"/>
    <s v="Shimla"/>
    <x v="54"/>
    <s v="Yes"/>
    <x v="0"/>
    <s v="No"/>
    <x v="0"/>
    <x v="2"/>
    <s v="Yes"/>
    <s v="Credit card"/>
    <n v="89.2"/>
    <n v="1049.47"/>
    <x v="1"/>
    <x v="1"/>
    <x v="3"/>
    <s v="Other"/>
    <x v="4"/>
    <n v="1"/>
  </r>
  <r>
    <s v="CUST-00681"/>
    <x v="1"/>
    <n v="0"/>
    <s v="No"/>
    <s v="No"/>
    <s v="Ahmedabad"/>
    <x v="31"/>
    <s v="Yes"/>
    <x v="2"/>
    <s v="No"/>
    <x v="2"/>
    <x v="2"/>
    <s v="No"/>
    <s v="UPI"/>
    <n v="57.91"/>
    <n v="343.81"/>
    <x v="0"/>
    <x v="1"/>
    <x v="2"/>
    <s v="Other"/>
    <x v="1"/>
    <n v="1"/>
  </r>
  <r>
    <s v="CUST-02467"/>
    <x v="1"/>
    <n v="0"/>
    <s v="Yes"/>
    <s v="No"/>
    <s v="Lucknow"/>
    <x v="13"/>
    <s v="Yes"/>
    <x v="2"/>
    <s v="Yes"/>
    <x v="0"/>
    <x v="2"/>
    <s v="Yes"/>
    <s v="UPI"/>
    <n v="59.16"/>
    <n v="1211.05"/>
    <x v="3"/>
    <x v="0"/>
    <x v="2"/>
    <s v="Other"/>
    <x v="4"/>
    <n v="0"/>
  </r>
  <r>
    <s v="CUST-04328"/>
    <x v="1"/>
    <n v="0"/>
    <s v="Yes"/>
    <s v="No"/>
    <s v="Chandigarh"/>
    <x v="47"/>
    <s v="Yes"/>
    <x v="0"/>
    <s v="No"/>
    <x v="2"/>
    <x v="2"/>
    <s v="Yes"/>
    <s v="UPI"/>
    <n v="79.03"/>
    <n v="1198.24"/>
    <x v="2"/>
    <x v="1"/>
    <x v="3"/>
    <s v="Other"/>
    <x v="4"/>
    <n v="1"/>
  </r>
  <r>
    <s v="CUST-02999"/>
    <x v="1"/>
    <n v="0"/>
    <s v="No"/>
    <s v="No"/>
    <s v="Pune"/>
    <x v="19"/>
    <s v="Yes"/>
    <x v="2"/>
    <s v="No"/>
    <x v="2"/>
    <x v="2"/>
    <s v="Yes"/>
    <s v="UPI"/>
    <n v="55.74"/>
    <n v="775.58"/>
    <x v="2"/>
    <x v="0"/>
    <x v="2"/>
    <s v="Other"/>
    <x v="4"/>
    <n v="0"/>
  </r>
  <r>
    <s v="CUST-04082"/>
    <x v="0"/>
    <n v="0"/>
    <s v="No"/>
    <s v="No"/>
    <s v="Shimla"/>
    <x v="29"/>
    <s v="Yes"/>
    <x v="1"/>
    <s v="No internet service"/>
    <x v="1"/>
    <x v="1"/>
    <s v="No"/>
    <s v="Cheque"/>
    <n v="25.79"/>
    <n v="1276.6400000000001"/>
    <x v="0"/>
    <x v="0"/>
    <x v="1"/>
    <s v="Other"/>
    <x v="3"/>
    <n v="0"/>
  </r>
  <r>
    <s v="CUST-01052"/>
    <x v="1"/>
    <n v="0"/>
    <s v="Yes"/>
    <s v="No"/>
    <s v="Bengaluru"/>
    <x v="41"/>
    <s v="No"/>
    <x v="2"/>
    <s v="Yes"/>
    <x v="0"/>
    <x v="0"/>
    <s v="Yes"/>
    <s v="Bank transfer"/>
    <n v="60.62"/>
    <n v="1795.08"/>
    <x v="1"/>
    <x v="0"/>
    <x v="2"/>
    <s v="Other"/>
    <x v="2"/>
    <n v="0"/>
  </r>
  <r>
    <s v="CUST-00282"/>
    <x v="1"/>
    <n v="0"/>
    <s v="No"/>
    <s v="No"/>
    <s v="Chandigarh"/>
    <x v="67"/>
    <s v="Yes"/>
    <x v="0"/>
    <s v="No"/>
    <x v="2"/>
    <x v="1"/>
    <s v="Yes"/>
    <s v="UPI"/>
    <n v="86.09"/>
    <n v="3373.95"/>
    <x v="2"/>
    <x v="0"/>
    <x v="3"/>
    <s v="Other"/>
    <x v="5"/>
    <n v="0"/>
  </r>
  <r>
    <s v="CUST-02698"/>
    <x v="0"/>
    <n v="0"/>
    <s v="Yes"/>
    <s v="No"/>
    <s v="Shimla"/>
    <x v="4"/>
    <s v="Yes"/>
    <x v="1"/>
    <s v="No internet service"/>
    <x v="1"/>
    <x v="2"/>
    <s v="No"/>
    <s v="UPI"/>
    <n v="18"/>
    <n v="1295.99"/>
    <x v="1"/>
    <x v="0"/>
    <x v="1"/>
    <s v="Other"/>
    <x v="0"/>
    <n v="0"/>
  </r>
  <r>
    <s v="CUST-02996"/>
    <x v="0"/>
    <n v="0"/>
    <s v="Yes"/>
    <s v="No"/>
    <s v="Delhi"/>
    <x v="38"/>
    <s v="Yes"/>
    <x v="0"/>
    <s v="Yes"/>
    <x v="2"/>
    <x v="1"/>
    <s v="Yes"/>
    <s v="Bank transfer"/>
    <n v="83.36"/>
    <n v="3487.83"/>
    <x v="1"/>
    <x v="0"/>
    <x v="3"/>
    <s v="Other"/>
    <x v="5"/>
    <n v="0"/>
  </r>
  <r>
    <s v="CUST-04473"/>
    <x v="0"/>
    <n v="1"/>
    <s v="Yes"/>
    <s v="Yes"/>
    <s v="Jaipur"/>
    <x v="24"/>
    <s v="Yes"/>
    <x v="1"/>
    <s v="No internet service"/>
    <x v="1"/>
    <x v="0"/>
    <s v="No"/>
    <s v="Credit card"/>
    <n v="28.24"/>
    <n v="858.93"/>
    <x v="4"/>
    <x v="0"/>
    <x v="1"/>
    <s v="Other"/>
    <x v="2"/>
    <n v="0"/>
  </r>
  <r>
    <s v="CUST-02048"/>
    <x v="0"/>
    <n v="0"/>
    <s v="No"/>
    <s v="No"/>
    <s v="Mumbai"/>
    <x v="5"/>
    <s v="Yes"/>
    <x v="2"/>
    <s v="No"/>
    <x v="0"/>
    <x v="2"/>
    <s v="No"/>
    <s v="Cheque"/>
    <n v="55.66"/>
    <n v="1070.68"/>
    <x v="0"/>
    <x v="1"/>
    <x v="2"/>
    <s v="Other"/>
    <x v="4"/>
    <n v="1"/>
  </r>
  <r>
    <s v="CUST-04599"/>
    <x v="0"/>
    <n v="0"/>
    <s v="Yes"/>
    <s v="Yes"/>
    <s v="Jaipur"/>
    <x v="55"/>
    <s v="Yes"/>
    <x v="1"/>
    <s v="No internet service"/>
    <x v="1"/>
    <x v="0"/>
    <s v="Yes"/>
    <s v="Bank transfer"/>
    <n v="29.69"/>
    <n v="1430.94"/>
    <x v="2"/>
    <x v="0"/>
    <x v="1"/>
    <s v="Other"/>
    <x v="5"/>
    <n v="0"/>
  </r>
  <r>
    <s v="CUST-04629"/>
    <x v="1"/>
    <n v="0"/>
    <s v="No"/>
    <s v="No"/>
    <s v="Ahmedabad"/>
    <x v="65"/>
    <s v="Yes"/>
    <x v="2"/>
    <s v="No"/>
    <x v="2"/>
    <x v="0"/>
    <s v="Yes"/>
    <s v="Bank transfer"/>
    <n v="53.04"/>
    <n v="3209.89"/>
    <x v="2"/>
    <x v="0"/>
    <x v="2"/>
    <s v="Other"/>
    <x v="3"/>
    <n v="0"/>
  </r>
  <r>
    <s v="CUST-02004"/>
    <x v="0"/>
    <n v="0"/>
    <s v="No"/>
    <s v="Yes"/>
    <s v="Pune"/>
    <x v="5"/>
    <s v="Yes"/>
    <x v="2"/>
    <s v="Yes"/>
    <x v="0"/>
    <x v="0"/>
    <s v="No"/>
    <s v="Bank transfer"/>
    <n v="69.61"/>
    <n v="1309.27"/>
    <x v="1"/>
    <x v="0"/>
    <x v="2"/>
    <s v="Other"/>
    <x v="4"/>
    <n v="0"/>
  </r>
  <r>
    <s v="CUST-04323"/>
    <x v="0"/>
    <n v="0"/>
    <s v="No"/>
    <s v="No"/>
    <s v="Pune"/>
    <x v="31"/>
    <s v="Yes"/>
    <x v="2"/>
    <s v="No"/>
    <x v="2"/>
    <x v="2"/>
    <s v="Yes"/>
    <s v="UPI"/>
    <n v="49.79"/>
    <n v="293.91000000000003"/>
    <x v="0"/>
    <x v="1"/>
    <x v="4"/>
    <s v="Other"/>
    <x v="1"/>
    <n v="1"/>
  </r>
  <r>
    <s v="CUST-04382"/>
    <x v="1"/>
    <n v="1"/>
    <s v="Yes"/>
    <s v="No"/>
    <s v="Lucknow"/>
    <x v="28"/>
    <s v="Yes"/>
    <x v="2"/>
    <s v="Yes"/>
    <x v="0"/>
    <x v="1"/>
    <s v="No"/>
    <s v="Credit card"/>
    <n v="74.83"/>
    <n v="1369.48"/>
    <x v="0"/>
    <x v="0"/>
    <x v="3"/>
    <s v="Other"/>
    <x v="4"/>
    <n v="0"/>
  </r>
  <r>
    <s v="CUST-02344"/>
    <x v="0"/>
    <n v="0"/>
    <s v="Yes"/>
    <s v="Yes"/>
    <s v="Kolkata"/>
    <x v="45"/>
    <s v="No"/>
    <x v="1"/>
    <s v="No internet service"/>
    <x v="1"/>
    <x v="1"/>
    <s v="No"/>
    <s v="UPI"/>
    <n v="23.75"/>
    <n v="1051.47"/>
    <x v="1"/>
    <x v="0"/>
    <x v="1"/>
    <s v="Other"/>
    <x v="5"/>
    <n v="0"/>
  </r>
  <r>
    <s v="CUST-00510"/>
    <x v="0"/>
    <n v="1"/>
    <s v="No"/>
    <s v="No"/>
    <s v="Delhi"/>
    <x v="10"/>
    <s v="Yes"/>
    <x v="1"/>
    <s v="No internet service"/>
    <x v="1"/>
    <x v="0"/>
    <s v="Yes"/>
    <s v="Credit card"/>
    <n v="18"/>
    <n v="1132.19"/>
    <x v="4"/>
    <x v="0"/>
    <x v="1"/>
    <s v="Other"/>
    <x v="0"/>
    <n v="0"/>
  </r>
  <r>
    <s v="CUST-02056"/>
    <x v="1"/>
    <n v="0"/>
    <s v="No"/>
    <s v="No"/>
    <s v="Kolkata"/>
    <x v="11"/>
    <s v="Yes"/>
    <x v="2"/>
    <s v="No"/>
    <x v="2"/>
    <x v="0"/>
    <s v="No"/>
    <s v="UPI"/>
    <n v="52.46"/>
    <n v="1172.0899999999999"/>
    <x v="4"/>
    <x v="0"/>
    <x v="2"/>
    <s v="Other"/>
    <x v="4"/>
    <n v="0"/>
  </r>
  <r>
    <s v="CUST-04299"/>
    <x v="0"/>
    <n v="0"/>
    <s v="No"/>
    <s v="Yes"/>
    <s v="Chennai"/>
    <x v="66"/>
    <s v="Yes"/>
    <x v="2"/>
    <s v="No"/>
    <x v="0"/>
    <x v="2"/>
    <s v="No"/>
    <s v="Cheque"/>
    <n v="66.98"/>
    <n v="1040.55"/>
    <x v="4"/>
    <x v="1"/>
    <x v="2"/>
    <s v="Other"/>
    <x v="4"/>
    <n v="1"/>
  </r>
  <r>
    <s v="CUST-00905"/>
    <x v="1"/>
    <n v="0"/>
    <s v="No"/>
    <s v="No"/>
    <s v="Chennai"/>
    <x v="9"/>
    <s v="Yes"/>
    <x v="2"/>
    <s v="No"/>
    <x v="0"/>
    <x v="2"/>
    <s v="No"/>
    <s v="Bank transfer"/>
    <n v="65.040000000000006"/>
    <n v="468.21"/>
    <x v="4"/>
    <x v="1"/>
    <x v="2"/>
    <s v="Other"/>
    <x v="1"/>
    <n v="1"/>
  </r>
  <r>
    <s v="CUST-02151"/>
    <x v="0"/>
    <n v="0"/>
    <s v="No"/>
    <s v="No"/>
    <s v="Hyderabad"/>
    <x v="30"/>
    <s v="Yes"/>
    <x v="0"/>
    <s v="No"/>
    <x v="0"/>
    <x v="2"/>
    <s v="Yes"/>
    <s v="Bank transfer"/>
    <n v="84.03"/>
    <n v="1814.75"/>
    <x v="2"/>
    <x v="1"/>
    <x v="3"/>
    <s v="Other"/>
    <x v="4"/>
    <n v="1"/>
  </r>
  <r>
    <s v="CUST-02005"/>
    <x v="0"/>
    <n v="0"/>
    <s v="Yes"/>
    <s v="No"/>
    <s v="Chennai"/>
    <x v="24"/>
    <s v="Yes"/>
    <x v="2"/>
    <s v="No"/>
    <x v="0"/>
    <x v="0"/>
    <s v="No"/>
    <s v="Bank transfer"/>
    <n v="52.34"/>
    <n v="1600.24"/>
    <x v="1"/>
    <x v="0"/>
    <x v="2"/>
    <s v="Other"/>
    <x v="2"/>
    <n v="0"/>
  </r>
  <r>
    <s v="CUST-00962"/>
    <x v="1"/>
    <n v="0"/>
    <s v="Yes"/>
    <s v="Yes"/>
    <s v="Delhi"/>
    <x v="12"/>
    <s v="No"/>
    <x v="1"/>
    <s v="No internet service"/>
    <x v="1"/>
    <x v="0"/>
    <s v="Yes"/>
    <s v="Cheque"/>
    <n v="28.06"/>
    <n v="1597.05"/>
    <x v="0"/>
    <x v="0"/>
    <x v="1"/>
    <s v="Other"/>
    <x v="3"/>
    <n v="0"/>
  </r>
  <r>
    <s v="CUST-04747"/>
    <x v="1"/>
    <n v="0"/>
    <s v="No"/>
    <s v="No"/>
    <s v="Hyderabad"/>
    <x v="7"/>
    <s v="Yes"/>
    <x v="1"/>
    <s v="No internet service"/>
    <x v="1"/>
    <x v="2"/>
    <s v="No"/>
    <s v="UPI"/>
    <n v="32.6"/>
    <n v="350.5"/>
    <x v="4"/>
    <x v="0"/>
    <x v="4"/>
    <s v="Other"/>
    <x v="1"/>
    <n v="0"/>
  </r>
  <r>
    <s v="CUST-01831"/>
    <x v="1"/>
    <n v="0"/>
    <s v="No"/>
    <s v="No"/>
    <s v="Ahmedabad"/>
    <x v="7"/>
    <s v="Yes"/>
    <x v="2"/>
    <s v="No"/>
    <x v="0"/>
    <x v="2"/>
    <s v="Yes"/>
    <s v="Credit card"/>
    <n v="70.599999999999994"/>
    <n v="765.55"/>
    <x v="0"/>
    <x v="1"/>
    <x v="3"/>
    <s v="Other"/>
    <x v="1"/>
    <n v="1"/>
  </r>
  <r>
    <s v="CUST-02041"/>
    <x v="0"/>
    <n v="0"/>
    <s v="No"/>
    <s v="No"/>
    <s v="Pune"/>
    <x v="27"/>
    <s v="Yes"/>
    <x v="1"/>
    <s v="No internet service"/>
    <x v="1"/>
    <x v="1"/>
    <s v="No"/>
    <s v="UPI"/>
    <n v="29.63"/>
    <n v="1051.72"/>
    <x v="0"/>
    <x v="0"/>
    <x v="1"/>
    <s v="Other"/>
    <x v="2"/>
    <n v="0"/>
  </r>
  <r>
    <s v="CUST-03810"/>
    <x v="0"/>
    <n v="0"/>
    <s v="No"/>
    <s v="No"/>
    <s v="Delhi"/>
    <x v="31"/>
    <s v="Yes"/>
    <x v="0"/>
    <s v="Yes"/>
    <x v="2"/>
    <x v="2"/>
    <s v="Yes"/>
    <s v="UPI"/>
    <n v="82.85"/>
    <n v="487.49"/>
    <x v="3"/>
    <x v="1"/>
    <x v="3"/>
    <s v="High-risk"/>
    <x v="1"/>
    <n v="1"/>
  </r>
  <r>
    <s v="CUST-02487"/>
    <x v="1"/>
    <n v="0"/>
    <s v="Yes"/>
    <s v="Yes"/>
    <s v="Hyderabad"/>
    <x v="31"/>
    <s v="Yes"/>
    <x v="0"/>
    <s v="No"/>
    <x v="2"/>
    <x v="1"/>
    <s v="No"/>
    <s v="Credit card"/>
    <n v="87.24"/>
    <n v="522.37"/>
    <x v="4"/>
    <x v="0"/>
    <x v="3"/>
    <s v="Other"/>
    <x v="1"/>
    <n v="0"/>
  </r>
  <r>
    <s v="CUST-00389"/>
    <x v="0"/>
    <n v="0"/>
    <s v="No"/>
    <s v="No"/>
    <s v="Mumbai"/>
    <x v="67"/>
    <s v="Yes"/>
    <x v="2"/>
    <s v="Yes"/>
    <x v="0"/>
    <x v="0"/>
    <s v="Yes"/>
    <s v="UPI"/>
    <n v="60.95"/>
    <n v="2306.75"/>
    <x v="1"/>
    <x v="0"/>
    <x v="2"/>
    <s v="Other"/>
    <x v="5"/>
    <n v="0"/>
  </r>
  <r>
    <s v="CUST-02826"/>
    <x v="0"/>
    <n v="0"/>
    <s v="No"/>
    <s v="No"/>
    <s v="Shimla"/>
    <x v="28"/>
    <s v="Yes"/>
    <x v="0"/>
    <s v="Yes"/>
    <x v="0"/>
    <x v="1"/>
    <s v="Yes"/>
    <s v="UPI"/>
    <n v="100.51"/>
    <n v="1790"/>
    <x v="1"/>
    <x v="0"/>
    <x v="0"/>
    <s v="Other"/>
    <x v="4"/>
    <n v="0"/>
  </r>
  <r>
    <s v="CUST-02754"/>
    <x v="1"/>
    <n v="1"/>
    <s v="Yes"/>
    <s v="Yes"/>
    <s v="Chandigarh"/>
    <x v="39"/>
    <s v="Yes"/>
    <x v="2"/>
    <s v="Yes"/>
    <x v="0"/>
    <x v="2"/>
    <s v="No"/>
    <s v="UPI"/>
    <n v="60.82"/>
    <n v="772.82"/>
    <x v="4"/>
    <x v="0"/>
    <x v="2"/>
    <s v="Other"/>
    <x v="4"/>
    <n v="0"/>
  </r>
  <r>
    <s v="CUST-04156"/>
    <x v="1"/>
    <n v="0"/>
    <s v="Yes"/>
    <s v="No"/>
    <s v="Bengaluru"/>
    <x v="0"/>
    <s v="No"/>
    <x v="0"/>
    <s v="No"/>
    <x v="2"/>
    <x v="0"/>
    <s v="No"/>
    <s v="UPI"/>
    <n v="73.84"/>
    <n v="4500.5200000000004"/>
    <x v="2"/>
    <x v="0"/>
    <x v="3"/>
    <s v="Other"/>
    <x v="0"/>
    <n v="0"/>
  </r>
  <r>
    <s v="CUST-00329"/>
    <x v="0"/>
    <n v="1"/>
    <s v="Yes"/>
    <s v="No"/>
    <s v="Bengaluru"/>
    <x v="44"/>
    <s v="Yes"/>
    <x v="1"/>
    <s v="No internet service"/>
    <x v="1"/>
    <x v="2"/>
    <s v="Yes"/>
    <s v="UPI"/>
    <n v="33.6"/>
    <n v="1132.94"/>
    <x v="4"/>
    <x v="1"/>
    <x v="4"/>
    <s v="Other"/>
    <x v="2"/>
    <n v="1"/>
  </r>
  <r>
    <s v="CUST-00161"/>
    <x v="0"/>
    <n v="0"/>
    <s v="Yes"/>
    <s v="Yes"/>
    <s v="Bengaluru"/>
    <x v="16"/>
    <s v="Yes"/>
    <x v="2"/>
    <s v="No"/>
    <x v="0"/>
    <x v="0"/>
    <s v="Yes"/>
    <s v="Cheque"/>
    <n v="56.76"/>
    <n v="3651.69"/>
    <x v="3"/>
    <x v="0"/>
    <x v="2"/>
    <s v="Other"/>
    <x v="0"/>
    <n v="0"/>
  </r>
  <r>
    <s v="CUST-01378"/>
    <x v="0"/>
    <n v="1"/>
    <s v="No"/>
    <s v="No"/>
    <s v="Delhi"/>
    <x v="47"/>
    <s v="No"/>
    <x v="0"/>
    <s v="No"/>
    <x v="2"/>
    <x v="1"/>
    <s v="Yes"/>
    <s v="Cheque"/>
    <n v="66.92"/>
    <n v="977.97"/>
    <x v="7"/>
    <x v="0"/>
    <x v="2"/>
    <s v="Other"/>
    <x v="4"/>
    <n v="0"/>
  </r>
  <r>
    <s v="CUST-04100"/>
    <x v="0"/>
    <n v="0"/>
    <s v="No"/>
    <s v="No"/>
    <s v="Shimla"/>
    <x v="18"/>
    <s v="Yes"/>
    <x v="0"/>
    <s v="No"/>
    <x v="2"/>
    <x v="2"/>
    <s v="Yes"/>
    <s v="UPI"/>
    <n v="79.61"/>
    <n v="1359.58"/>
    <x v="0"/>
    <x v="1"/>
    <x v="3"/>
    <s v="Other"/>
    <x v="4"/>
    <n v="1"/>
  </r>
  <r>
    <s v="CUST-01235"/>
    <x v="1"/>
    <n v="0"/>
    <s v="No"/>
    <s v="Yes"/>
    <s v="Hyderabad"/>
    <x v="19"/>
    <s v="Yes"/>
    <x v="0"/>
    <s v="No"/>
    <x v="2"/>
    <x v="2"/>
    <s v="No"/>
    <s v="Bank transfer"/>
    <n v="83.52"/>
    <n v="1146.6199999999999"/>
    <x v="1"/>
    <x v="1"/>
    <x v="3"/>
    <s v="Other"/>
    <x v="4"/>
    <n v="1"/>
  </r>
  <r>
    <s v="CUST-03877"/>
    <x v="0"/>
    <n v="0"/>
    <s v="Yes"/>
    <s v="Yes"/>
    <s v="Pune"/>
    <x v="7"/>
    <s v="Yes"/>
    <x v="0"/>
    <s v="No"/>
    <x v="2"/>
    <x v="2"/>
    <s v="Yes"/>
    <s v="Cheque"/>
    <n v="88.28"/>
    <n v="0"/>
    <x v="3"/>
    <x v="1"/>
    <x v="3"/>
    <s v="High-risk"/>
    <x v="1"/>
    <n v="1"/>
  </r>
  <r>
    <s v="CUST-04745"/>
    <x v="0"/>
    <n v="0"/>
    <s v="Yes"/>
    <s v="No"/>
    <s v="Chennai"/>
    <x v="45"/>
    <s v="Yes"/>
    <x v="0"/>
    <s v="Yes"/>
    <x v="0"/>
    <x v="0"/>
    <s v="No"/>
    <s v="UPI"/>
    <n v="98.95"/>
    <n v="4496.82"/>
    <x v="3"/>
    <x v="0"/>
    <x v="0"/>
    <s v="Other"/>
    <x v="5"/>
    <n v="0"/>
  </r>
  <r>
    <s v="CUST-04137"/>
    <x v="0"/>
    <n v="0"/>
    <s v="No"/>
    <s v="No"/>
    <s v="Jaipur"/>
    <x v="15"/>
    <s v="Yes"/>
    <x v="1"/>
    <s v="No internet service"/>
    <x v="1"/>
    <x v="0"/>
    <s v="No"/>
    <s v="UPI"/>
    <n v="37.869999999999997"/>
    <n v="883.31"/>
    <x v="4"/>
    <x v="0"/>
    <x v="4"/>
    <s v="Other"/>
    <x v="2"/>
    <n v="0"/>
  </r>
  <r>
    <s v="CUST-00811"/>
    <x v="1"/>
    <n v="0"/>
    <s v="Yes"/>
    <s v="No"/>
    <s v="Pune"/>
    <x v="3"/>
    <s v="No"/>
    <x v="0"/>
    <s v="No"/>
    <x v="2"/>
    <x v="2"/>
    <s v="Yes"/>
    <s v="Bank transfer"/>
    <n v="78.069999999999993"/>
    <n v="4084.27"/>
    <x v="4"/>
    <x v="1"/>
    <x v="3"/>
    <s v="Other"/>
    <x v="3"/>
    <n v="1"/>
  </r>
  <r>
    <s v="CUST-03394"/>
    <x v="1"/>
    <n v="0"/>
    <s v="No"/>
    <s v="No"/>
    <s v="Hyderabad"/>
    <x v="5"/>
    <s v="Yes"/>
    <x v="0"/>
    <s v="Yes"/>
    <x v="0"/>
    <x v="2"/>
    <s v="Yes"/>
    <s v="UPI"/>
    <n v="86.33"/>
    <n v="1611.9"/>
    <x v="4"/>
    <x v="1"/>
    <x v="3"/>
    <s v="Other"/>
    <x v="4"/>
    <n v="1"/>
  </r>
  <r>
    <s v="CUST-00851"/>
    <x v="0"/>
    <n v="0"/>
    <s v="Yes"/>
    <s v="No"/>
    <s v="Jaipur"/>
    <x v="18"/>
    <s v="Yes"/>
    <x v="2"/>
    <s v="No"/>
    <x v="0"/>
    <x v="2"/>
    <s v="Yes"/>
    <s v="UPI"/>
    <n v="61.95"/>
    <n v="1031.92"/>
    <x v="1"/>
    <x v="1"/>
    <x v="2"/>
    <s v="Other"/>
    <x v="4"/>
    <n v="1"/>
  </r>
  <r>
    <s v="CUST-01033"/>
    <x v="1"/>
    <n v="0"/>
    <s v="No"/>
    <s v="No"/>
    <s v="Mumbai"/>
    <x v="52"/>
    <s v="Yes"/>
    <x v="2"/>
    <s v="Yes"/>
    <x v="2"/>
    <x v="2"/>
    <s v="No"/>
    <s v="Credit card"/>
    <n v="73.87"/>
    <n v="299.89999999999998"/>
    <x v="4"/>
    <x v="1"/>
    <x v="3"/>
    <s v="Other"/>
    <x v="1"/>
    <n v="1"/>
  </r>
  <r>
    <s v="CUST-00939"/>
    <x v="1"/>
    <n v="0"/>
    <s v="Yes"/>
    <s v="No"/>
    <s v="Lucknow"/>
    <x v="39"/>
    <s v="Yes"/>
    <x v="2"/>
    <s v="No"/>
    <x v="2"/>
    <x v="2"/>
    <s v="Yes"/>
    <s v="UPI"/>
    <n v="53.2"/>
    <n v="684.79"/>
    <x v="0"/>
    <x v="1"/>
    <x v="2"/>
    <s v="Other"/>
    <x v="4"/>
    <n v="1"/>
  </r>
  <r>
    <s v="CUST-01230"/>
    <x v="1"/>
    <n v="0"/>
    <s v="Yes"/>
    <s v="Yes"/>
    <s v="Chandigarh"/>
    <x v="27"/>
    <s v="Yes"/>
    <x v="2"/>
    <s v="Yes"/>
    <x v="0"/>
    <x v="0"/>
    <s v="Yes"/>
    <s v="Credit card"/>
    <n v="68.02"/>
    <n v="2389.4699999999998"/>
    <x v="1"/>
    <x v="0"/>
    <x v="2"/>
    <s v="Other"/>
    <x v="2"/>
    <n v="0"/>
  </r>
  <r>
    <s v="CUST-04992"/>
    <x v="1"/>
    <n v="0"/>
    <s v="Yes"/>
    <s v="Yes"/>
    <s v="Lucknow"/>
    <x v="10"/>
    <s v="No"/>
    <x v="0"/>
    <s v="Yes"/>
    <x v="2"/>
    <x v="0"/>
    <s v="No"/>
    <s v="UPI"/>
    <n v="74.89"/>
    <n v="4644.93"/>
    <x v="3"/>
    <x v="0"/>
    <x v="3"/>
    <s v="Other"/>
    <x v="0"/>
    <n v="0"/>
  </r>
  <r>
    <s v="CUST-04520"/>
    <x v="1"/>
    <n v="0"/>
    <s v="Yes"/>
    <s v="Yes"/>
    <s v="Delhi"/>
    <x v="20"/>
    <s v="Yes"/>
    <x v="1"/>
    <s v="No internet service"/>
    <x v="1"/>
    <x v="1"/>
    <s v="Yes"/>
    <s v="UPI"/>
    <n v="28.25"/>
    <n v="223.01"/>
    <x v="4"/>
    <x v="1"/>
    <x v="1"/>
    <s v="Other"/>
    <x v="1"/>
    <n v="1"/>
  </r>
  <r>
    <s v="CUST-02181"/>
    <x v="0"/>
    <n v="0"/>
    <s v="Yes"/>
    <s v="Yes"/>
    <s v="Chandigarh"/>
    <x v="25"/>
    <s v="Yes"/>
    <x v="0"/>
    <s v="No"/>
    <x v="2"/>
    <x v="2"/>
    <s v="Yes"/>
    <s v="Credit card"/>
    <n v="89.44"/>
    <n v="2071.23"/>
    <x v="0"/>
    <x v="0"/>
    <x v="3"/>
    <s v="Other"/>
    <x v="4"/>
    <n v="0"/>
  </r>
  <r>
    <s v="CUST-00324"/>
    <x v="0"/>
    <n v="0"/>
    <s v="Yes"/>
    <s v="Yes"/>
    <s v="Chandigarh"/>
    <x v="31"/>
    <s v="Yes"/>
    <x v="2"/>
    <s v="No"/>
    <x v="0"/>
    <x v="2"/>
    <s v="Yes"/>
    <s v="Cheque"/>
    <n v="55.43"/>
    <n v="340.27"/>
    <x v="1"/>
    <x v="1"/>
    <x v="2"/>
    <s v="Other"/>
    <x v="1"/>
    <n v="1"/>
  </r>
  <r>
    <s v="CUST-02118"/>
    <x v="1"/>
    <n v="0"/>
    <s v="No"/>
    <s v="No"/>
    <s v="Chennai"/>
    <x v="15"/>
    <s v="Yes"/>
    <x v="2"/>
    <s v="No"/>
    <x v="2"/>
    <x v="2"/>
    <s v="Yes"/>
    <s v="Bank transfer"/>
    <n v="66.8"/>
    <n v="1639.19"/>
    <x v="7"/>
    <x v="1"/>
    <x v="2"/>
    <s v="Other"/>
    <x v="2"/>
    <n v="1"/>
  </r>
  <r>
    <s v="CUST-04117"/>
    <x v="1"/>
    <n v="0"/>
    <s v="No"/>
    <s v="No"/>
    <s v="Mumbai"/>
    <x v="2"/>
    <s v="Yes"/>
    <x v="1"/>
    <s v="No internet service"/>
    <x v="1"/>
    <x v="0"/>
    <s v="Yes"/>
    <s v="Bank transfer"/>
    <n v="25.54"/>
    <n v="710.39"/>
    <x v="4"/>
    <x v="0"/>
    <x v="1"/>
    <s v="Other"/>
    <x v="2"/>
    <n v="0"/>
  </r>
  <r>
    <s v="CUST-03096"/>
    <x v="0"/>
    <n v="0"/>
    <s v="No"/>
    <s v="No"/>
    <s v="Bengaluru"/>
    <x v="6"/>
    <s v="Yes"/>
    <x v="2"/>
    <s v="Yes"/>
    <x v="2"/>
    <x v="2"/>
    <s v="Yes"/>
    <s v="Credit card"/>
    <n v="58.6"/>
    <n v="294.06"/>
    <x v="3"/>
    <x v="1"/>
    <x v="2"/>
    <s v="Other"/>
    <x v="1"/>
    <n v="1"/>
  </r>
  <r>
    <s v="CUST-01057"/>
    <x v="0"/>
    <n v="1"/>
    <s v="No"/>
    <s v="Yes"/>
    <s v="Kolkata"/>
    <x v="14"/>
    <s v="Yes"/>
    <x v="2"/>
    <s v="No"/>
    <x v="0"/>
    <x v="1"/>
    <s v="Yes"/>
    <s v="Bank transfer"/>
    <n v="52.58"/>
    <n v="1288.1600000000001"/>
    <x v="4"/>
    <x v="0"/>
    <x v="2"/>
    <s v="Other"/>
    <x v="2"/>
    <n v="0"/>
  </r>
  <r>
    <s v="CUST-04845"/>
    <x v="1"/>
    <n v="0"/>
    <s v="No"/>
    <s v="No"/>
    <s v="Lucknow"/>
    <x v="21"/>
    <s v="Yes"/>
    <x v="1"/>
    <s v="No internet service"/>
    <x v="1"/>
    <x v="0"/>
    <s v="Yes"/>
    <s v="UPI"/>
    <n v="29.42"/>
    <n v="1238.26"/>
    <x v="1"/>
    <x v="0"/>
    <x v="1"/>
    <s v="Other"/>
    <x v="5"/>
    <n v="0"/>
  </r>
  <r>
    <s v="CUST-00796"/>
    <x v="0"/>
    <n v="0"/>
    <s v="Yes"/>
    <s v="No"/>
    <s v="Shimla"/>
    <x v="41"/>
    <s v="Yes"/>
    <x v="0"/>
    <s v="No"/>
    <x v="0"/>
    <x v="0"/>
    <s v="Yes"/>
    <s v="Cheque"/>
    <n v="81.52"/>
    <n v="2457.61"/>
    <x v="6"/>
    <x v="0"/>
    <x v="3"/>
    <s v="Other"/>
    <x v="2"/>
    <n v="0"/>
  </r>
  <r>
    <s v="CUST-01993"/>
    <x v="0"/>
    <n v="0"/>
    <s v="No"/>
    <s v="Yes"/>
    <s v="Hyderabad"/>
    <x v="4"/>
    <s v="Yes"/>
    <x v="0"/>
    <s v="No"/>
    <x v="0"/>
    <x v="0"/>
    <s v="Yes"/>
    <s v="UPI"/>
    <n v="77.92"/>
    <n v="5591.07"/>
    <x v="4"/>
    <x v="0"/>
    <x v="3"/>
    <s v="Other"/>
    <x v="0"/>
    <n v="0"/>
  </r>
  <r>
    <s v="CUST-01071"/>
    <x v="1"/>
    <n v="0"/>
    <s v="No"/>
    <s v="No"/>
    <s v="Shimla"/>
    <x v="10"/>
    <s v="Yes"/>
    <x v="0"/>
    <s v="No"/>
    <x v="0"/>
    <x v="0"/>
    <s v="Yes"/>
    <s v="Bank transfer"/>
    <n v="86.51"/>
    <n v="5591.87"/>
    <x v="2"/>
    <x v="0"/>
    <x v="3"/>
    <s v="Other"/>
    <x v="0"/>
    <n v="0"/>
  </r>
  <r>
    <s v="CUST-01497"/>
    <x v="1"/>
    <n v="0"/>
    <s v="Yes"/>
    <s v="No"/>
    <s v="Delhi"/>
    <x v="39"/>
    <s v="Yes"/>
    <x v="0"/>
    <s v="No"/>
    <x v="2"/>
    <x v="2"/>
    <s v="Yes"/>
    <s v="Credit card"/>
    <n v="80.8"/>
    <n v="1021.01"/>
    <x v="2"/>
    <x v="1"/>
    <x v="3"/>
    <s v="Other"/>
    <x v="4"/>
    <n v="1"/>
  </r>
  <r>
    <s v="CUST-03256"/>
    <x v="0"/>
    <n v="0"/>
    <s v="No"/>
    <s v="No"/>
    <s v="Mumbai"/>
    <x v="49"/>
    <s v="Yes"/>
    <x v="0"/>
    <s v="No"/>
    <x v="0"/>
    <x v="0"/>
    <s v="Yes"/>
    <s v="Credit card"/>
    <n v="88"/>
    <n v="3994.52"/>
    <x v="0"/>
    <x v="0"/>
    <x v="3"/>
    <s v="Other"/>
    <x v="5"/>
    <n v="0"/>
  </r>
  <r>
    <s v="CUST-02288"/>
    <x v="1"/>
    <n v="0"/>
    <s v="Yes"/>
    <s v="Yes"/>
    <s v="Lucknow"/>
    <x v="4"/>
    <s v="No"/>
    <x v="2"/>
    <s v="Yes"/>
    <x v="2"/>
    <x v="1"/>
    <s v="Yes"/>
    <s v="Cheque"/>
    <n v="51.35"/>
    <n v="3698.54"/>
    <x v="0"/>
    <x v="0"/>
    <x v="2"/>
    <s v="Other"/>
    <x v="0"/>
    <n v="0"/>
  </r>
  <r>
    <s v="CUST-01844"/>
    <x v="1"/>
    <n v="1"/>
    <s v="No"/>
    <s v="No"/>
    <s v="Chandigarh"/>
    <x v="50"/>
    <s v="Yes"/>
    <x v="0"/>
    <s v="Yes"/>
    <x v="0"/>
    <x v="1"/>
    <s v="Yes"/>
    <s v="Cheque"/>
    <n v="99.84"/>
    <n v="5852.43"/>
    <x v="0"/>
    <x v="1"/>
    <x v="0"/>
    <s v="Other"/>
    <x v="3"/>
    <n v="1"/>
  </r>
  <r>
    <s v="CUST-02986"/>
    <x v="1"/>
    <n v="0"/>
    <s v="No"/>
    <s v="No"/>
    <s v="Delhi"/>
    <x v="3"/>
    <s v="Yes"/>
    <x v="1"/>
    <s v="No internet service"/>
    <x v="1"/>
    <x v="0"/>
    <s v="Yes"/>
    <s v="UPI"/>
    <n v="27.14"/>
    <n v="1416.72"/>
    <x v="2"/>
    <x v="0"/>
    <x v="1"/>
    <s v="Other"/>
    <x v="3"/>
    <n v="0"/>
  </r>
  <r>
    <s v="CUST-00255"/>
    <x v="0"/>
    <n v="0"/>
    <s v="No"/>
    <s v="No"/>
    <s v="Shimla"/>
    <x v="54"/>
    <s v="Yes"/>
    <x v="2"/>
    <s v="No"/>
    <x v="2"/>
    <x v="1"/>
    <s v="Yes"/>
    <s v="UPI"/>
    <n v="49.33"/>
    <n v="586.54999999999995"/>
    <x v="1"/>
    <x v="0"/>
    <x v="4"/>
    <s v="Other"/>
    <x v="4"/>
    <n v="0"/>
  </r>
  <r>
    <s v="CUST-03528"/>
    <x v="0"/>
    <n v="0"/>
    <s v="No"/>
    <s v="No"/>
    <s v="Ahmedabad"/>
    <x v="11"/>
    <s v="No"/>
    <x v="0"/>
    <s v="No"/>
    <x v="2"/>
    <x v="2"/>
    <s v="No"/>
    <s v="Credit card"/>
    <n v="73.73"/>
    <n v="1638.27"/>
    <x v="1"/>
    <x v="1"/>
    <x v="3"/>
    <s v="Other"/>
    <x v="4"/>
    <n v="1"/>
  </r>
  <r>
    <s v="CUST-02902"/>
    <x v="1"/>
    <n v="1"/>
    <s v="No"/>
    <s v="No"/>
    <s v="Lucknow"/>
    <x v="5"/>
    <s v="No"/>
    <x v="2"/>
    <s v="Yes"/>
    <x v="2"/>
    <x v="2"/>
    <s v="Yes"/>
    <s v="Bank transfer"/>
    <n v="52.26"/>
    <n v="963.37"/>
    <x v="4"/>
    <x v="0"/>
    <x v="2"/>
    <s v="Other"/>
    <x v="4"/>
    <n v="0"/>
  </r>
  <r>
    <s v="CUST-01045"/>
    <x v="0"/>
    <n v="0"/>
    <s v="Yes"/>
    <s v="No"/>
    <s v="Ahmedabad"/>
    <x v="23"/>
    <s v="Yes"/>
    <x v="0"/>
    <s v="Yes"/>
    <x v="0"/>
    <x v="2"/>
    <s v="No"/>
    <s v="Credit card"/>
    <n v="95.88"/>
    <n v="192.72"/>
    <x v="0"/>
    <x v="0"/>
    <x v="0"/>
    <s v="High-risk"/>
    <x v="1"/>
    <n v="0"/>
  </r>
  <r>
    <s v="CUST-03696"/>
    <x v="0"/>
    <n v="0"/>
    <s v="No"/>
    <s v="Yes"/>
    <s v="Jaipur"/>
    <x v="27"/>
    <s v="Yes"/>
    <x v="0"/>
    <s v="No"/>
    <x v="2"/>
    <x v="2"/>
    <s v="Yes"/>
    <s v="Bank transfer"/>
    <n v="72.22"/>
    <n v="2466.06"/>
    <x v="2"/>
    <x v="0"/>
    <x v="3"/>
    <s v="Other"/>
    <x v="2"/>
    <n v="0"/>
  </r>
  <r>
    <s v="CUST-02380"/>
    <x v="0"/>
    <n v="0"/>
    <s v="Yes"/>
    <s v="No"/>
    <s v="Kolkata"/>
    <x v="33"/>
    <s v="Yes"/>
    <x v="1"/>
    <s v="No internet service"/>
    <x v="1"/>
    <x v="1"/>
    <s v="Yes"/>
    <s v="Bank transfer"/>
    <n v="35.82"/>
    <n v="1286.75"/>
    <x v="1"/>
    <x v="0"/>
    <x v="4"/>
    <s v="Other"/>
    <x v="5"/>
    <n v="0"/>
  </r>
  <r>
    <s v="CUST-01926"/>
    <x v="1"/>
    <n v="0"/>
    <s v="No"/>
    <s v="No"/>
    <s v="Kolkata"/>
    <x v="7"/>
    <s v="Yes"/>
    <x v="0"/>
    <s v="No"/>
    <x v="2"/>
    <x v="2"/>
    <s v="No"/>
    <s v="Bank transfer"/>
    <n v="89.39"/>
    <n v="960.07"/>
    <x v="4"/>
    <x v="1"/>
    <x v="3"/>
    <s v="High-risk"/>
    <x v="1"/>
    <n v="1"/>
  </r>
  <r>
    <s v="CUST-00042"/>
    <x v="1"/>
    <n v="1"/>
    <s v="No"/>
    <s v="No"/>
    <s v="Chandigarh"/>
    <x v="52"/>
    <s v="Yes"/>
    <x v="2"/>
    <s v="No"/>
    <x v="2"/>
    <x v="2"/>
    <s v="No"/>
    <s v="UPI"/>
    <n v="53.65"/>
    <n v="216.68"/>
    <x v="1"/>
    <x v="1"/>
    <x v="2"/>
    <s v="Other"/>
    <x v="1"/>
    <n v="1"/>
  </r>
  <r>
    <s v="CUST-04777"/>
    <x v="0"/>
    <n v="0"/>
    <s v="No"/>
    <s v="No"/>
    <s v="Bengaluru"/>
    <x v="22"/>
    <s v="Yes"/>
    <x v="1"/>
    <s v="No internet service"/>
    <x v="1"/>
    <x v="2"/>
    <s v="Yes"/>
    <s v="UPI"/>
    <n v="18"/>
    <n v="179.81"/>
    <x v="0"/>
    <x v="0"/>
    <x v="1"/>
    <s v="Other"/>
    <x v="1"/>
    <n v="0"/>
  </r>
  <r>
    <s v="CUST-04820"/>
    <x v="1"/>
    <n v="1"/>
    <s v="Yes"/>
    <s v="No"/>
    <s v="Chennai"/>
    <x v="52"/>
    <s v="Yes"/>
    <x v="2"/>
    <s v="Yes"/>
    <x v="0"/>
    <x v="2"/>
    <s v="No"/>
    <s v="UPI"/>
    <n v="62.32"/>
    <n v="252.81"/>
    <x v="3"/>
    <x v="1"/>
    <x v="2"/>
    <s v="Other"/>
    <x v="1"/>
    <n v="1"/>
  </r>
  <r>
    <s v="CUST-00534"/>
    <x v="0"/>
    <n v="1"/>
    <s v="No"/>
    <s v="No"/>
    <s v="Bengaluru"/>
    <x v="54"/>
    <s v="No"/>
    <x v="0"/>
    <s v="No"/>
    <x v="2"/>
    <x v="2"/>
    <s v="No"/>
    <s v="Cheque"/>
    <n v="70.930000000000007"/>
    <n v="862.1"/>
    <x v="2"/>
    <x v="1"/>
    <x v="3"/>
    <s v="Other"/>
    <x v="4"/>
    <n v="1"/>
  </r>
  <r>
    <s v="CUST-02012"/>
    <x v="0"/>
    <n v="0"/>
    <s v="No"/>
    <s v="No"/>
    <s v="Chandigarh"/>
    <x v="6"/>
    <s v="Yes"/>
    <x v="0"/>
    <s v="Yes"/>
    <x v="2"/>
    <x v="2"/>
    <s v="No"/>
    <s v="Credit card"/>
    <n v="71.19"/>
    <n v="362.01"/>
    <x v="3"/>
    <x v="1"/>
    <x v="3"/>
    <s v="High-risk"/>
    <x v="1"/>
    <n v="1"/>
  </r>
  <r>
    <s v="CUST-02703"/>
    <x v="1"/>
    <n v="1"/>
    <s v="Yes"/>
    <s v="Yes"/>
    <s v="Delhi"/>
    <x v="44"/>
    <s v="Yes"/>
    <x v="2"/>
    <s v="Yes"/>
    <x v="0"/>
    <x v="1"/>
    <s v="Yes"/>
    <s v="Bank transfer"/>
    <n v="59.16"/>
    <n v="1969.61"/>
    <x v="4"/>
    <x v="0"/>
    <x v="2"/>
    <s v="Other"/>
    <x v="2"/>
    <n v="0"/>
  </r>
  <r>
    <s v="CUST-01229"/>
    <x v="0"/>
    <n v="0"/>
    <s v="Yes"/>
    <s v="Yes"/>
    <s v="Shimla"/>
    <x v="53"/>
    <s v="Yes"/>
    <x v="0"/>
    <s v="Yes"/>
    <x v="2"/>
    <x v="2"/>
    <s v="Yes"/>
    <s v="UPI"/>
    <n v="89.21"/>
    <n v="798.47"/>
    <x v="2"/>
    <x v="1"/>
    <x v="3"/>
    <s v="High-risk"/>
    <x v="1"/>
    <n v="1"/>
  </r>
  <r>
    <s v="CUST-02317"/>
    <x v="1"/>
    <n v="0"/>
    <s v="No"/>
    <s v="No"/>
    <s v="Pune"/>
    <x v="30"/>
    <s v="Yes"/>
    <x v="1"/>
    <s v="No internet service"/>
    <x v="1"/>
    <x v="2"/>
    <s v="No"/>
    <s v="Bank transfer"/>
    <n v="36.880000000000003"/>
    <n v="773.69"/>
    <x v="0"/>
    <x v="1"/>
    <x v="4"/>
    <s v="Other"/>
    <x v="4"/>
    <n v="1"/>
  </r>
  <r>
    <s v="CUST-04973"/>
    <x v="1"/>
    <n v="0"/>
    <s v="No"/>
    <s v="No"/>
    <s v="Chandigarh"/>
    <x v="6"/>
    <s v="Yes"/>
    <x v="2"/>
    <s v="No"/>
    <x v="0"/>
    <x v="2"/>
    <s v="No"/>
    <s v="Cheque"/>
    <n v="56.59"/>
    <n v="289.33"/>
    <x v="4"/>
    <x v="0"/>
    <x v="2"/>
    <s v="Other"/>
    <x v="1"/>
    <n v="0"/>
  </r>
  <r>
    <s v="CUST-02381"/>
    <x v="0"/>
    <n v="0"/>
    <s v="No"/>
    <s v="Yes"/>
    <s v="Chennai"/>
    <x v="9"/>
    <s v="Yes"/>
    <x v="0"/>
    <s v="Yes"/>
    <x v="2"/>
    <x v="2"/>
    <s v="Yes"/>
    <s v="Credit card"/>
    <n v="93.89"/>
    <n v="675.49"/>
    <x v="2"/>
    <x v="0"/>
    <x v="0"/>
    <s v="High-risk"/>
    <x v="1"/>
    <n v="0"/>
  </r>
  <r>
    <s v="CUST-02677"/>
    <x v="1"/>
    <n v="0"/>
    <s v="No"/>
    <s v="No"/>
    <s v="Jaipur"/>
    <x v="18"/>
    <s v="Yes"/>
    <x v="1"/>
    <s v="No internet service"/>
    <x v="1"/>
    <x v="2"/>
    <s v="Yes"/>
    <s v="UPI"/>
    <n v="27.94"/>
    <n v="471.55"/>
    <x v="4"/>
    <x v="0"/>
    <x v="1"/>
    <s v="Other"/>
    <x v="4"/>
    <n v="0"/>
  </r>
  <r>
    <s v="CUST-01060"/>
    <x v="1"/>
    <n v="0"/>
    <s v="No"/>
    <s v="No"/>
    <s v="Chandigarh"/>
    <x v="22"/>
    <s v="Yes"/>
    <x v="2"/>
    <s v="No"/>
    <x v="2"/>
    <x v="2"/>
    <s v="No"/>
    <s v="Bank transfer"/>
    <n v="57.57"/>
    <n v="567.52"/>
    <x v="3"/>
    <x v="0"/>
    <x v="2"/>
    <s v="Other"/>
    <x v="1"/>
    <n v="0"/>
  </r>
  <r>
    <s v="CUST-03210"/>
    <x v="1"/>
    <n v="0"/>
    <s v="No"/>
    <s v="No"/>
    <s v="Hyderabad"/>
    <x v="9"/>
    <s v="Yes"/>
    <x v="0"/>
    <s v="No"/>
    <x v="0"/>
    <x v="2"/>
    <s v="Yes"/>
    <s v="UPI"/>
    <n v="89.84"/>
    <n v="624.98"/>
    <x v="0"/>
    <x v="0"/>
    <x v="3"/>
    <s v="High-risk"/>
    <x v="1"/>
    <n v="0"/>
  </r>
  <r>
    <s v="CUST-02846"/>
    <x v="1"/>
    <n v="0"/>
    <s v="Yes"/>
    <s v="No"/>
    <s v="Chennai"/>
    <x v="4"/>
    <s v="Yes"/>
    <x v="0"/>
    <s v="Yes"/>
    <x v="2"/>
    <x v="0"/>
    <s v="Yes"/>
    <s v="Cheque"/>
    <n v="98.95"/>
    <n v="7189.45"/>
    <x v="0"/>
    <x v="0"/>
    <x v="0"/>
    <s v="Other"/>
    <x v="0"/>
    <n v="0"/>
  </r>
  <r>
    <s v="CUST-00720"/>
    <x v="1"/>
    <n v="1"/>
    <s v="No"/>
    <s v="No"/>
    <s v="Pune"/>
    <x v="4"/>
    <s v="Yes"/>
    <x v="0"/>
    <s v="No"/>
    <x v="0"/>
    <x v="0"/>
    <s v="No"/>
    <s v="UPI"/>
    <n v="96.02"/>
    <n v="6986.75"/>
    <x v="0"/>
    <x v="0"/>
    <x v="0"/>
    <s v="Other"/>
    <x v="0"/>
    <n v="0"/>
  </r>
  <r>
    <s v="CUST-02606"/>
    <x v="0"/>
    <n v="0"/>
    <s v="No"/>
    <s v="Yes"/>
    <s v="Bengaluru"/>
    <x v="38"/>
    <s v="Yes"/>
    <x v="0"/>
    <s v="No"/>
    <x v="2"/>
    <x v="1"/>
    <s v="No"/>
    <s v="UPI"/>
    <n v="82.95"/>
    <n v="3493.89"/>
    <x v="7"/>
    <x v="0"/>
    <x v="3"/>
    <s v="Other"/>
    <x v="5"/>
    <n v="0"/>
  </r>
  <r>
    <s v="CUST-02688"/>
    <x v="0"/>
    <n v="0"/>
    <s v="Yes"/>
    <s v="Yes"/>
    <s v="Hyderabad"/>
    <x v="29"/>
    <s v="Yes"/>
    <x v="0"/>
    <s v="No"/>
    <x v="0"/>
    <x v="0"/>
    <s v="Yes"/>
    <s v="Credit card"/>
    <n v="91.46"/>
    <n v="4562.04"/>
    <x v="1"/>
    <x v="0"/>
    <x v="0"/>
    <s v="Other"/>
    <x v="3"/>
    <n v="0"/>
  </r>
  <r>
    <s v="CUST-00719"/>
    <x v="0"/>
    <n v="0"/>
    <s v="No"/>
    <s v="No"/>
    <s v="Chandigarh"/>
    <x v="4"/>
    <s v="Yes"/>
    <x v="0"/>
    <s v="No"/>
    <x v="2"/>
    <x v="0"/>
    <s v="Yes"/>
    <s v="Cheque"/>
    <n v="93.64"/>
    <n v="6813.2"/>
    <x v="2"/>
    <x v="0"/>
    <x v="0"/>
    <s v="Other"/>
    <x v="0"/>
    <n v="0"/>
  </r>
  <r>
    <s v="CUST-02486"/>
    <x v="1"/>
    <n v="1"/>
    <s v="Yes"/>
    <s v="Yes"/>
    <s v="Mumbai"/>
    <x v="17"/>
    <s v="Yes"/>
    <x v="0"/>
    <s v="No"/>
    <x v="2"/>
    <x v="2"/>
    <s v="Yes"/>
    <s v="Bank transfer"/>
    <n v="93.17"/>
    <n v="2643.65"/>
    <x v="1"/>
    <x v="1"/>
    <x v="0"/>
    <s v="Other"/>
    <x v="2"/>
    <n v="1"/>
  </r>
  <r>
    <s v="CUST-03513"/>
    <x v="0"/>
    <n v="0"/>
    <s v="No"/>
    <s v="No"/>
    <s v="Lucknow"/>
    <x v="19"/>
    <s v="Yes"/>
    <x v="2"/>
    <s v="Yes"/>
    <x v="0"/>
    <x v="2"/>
    <s v="Yes"/>
    <s v="Credit card"/>
    <n v="66.33"/>
    <n v="932.87"/>
    <x v="1"/>
    <x v="0"/>
    <x v="2"/>
    <s v="Other"/>
    <x v="4"/>
    <n v="0"/>
  </r>
  <r>
    <s v="CUST-04284"/>
    <x v="1"/>
    <n v="0"/>
    <s v="Yes"/>
    <s v="Yes"/>
    <s v="Mumbai"/>
    <x v="4"/>
    <s v="Yes"/>
    <x v="0"/>
    <s v="No"/>
    <x v="0"/>
    <x v="0"/>
    <s v="Yes"/>
    <s v="UPI"/>
    <n v="92.97"/>
    <n v="6664.56"/>
    <x v="1"/>
    <x v="0"/>
    <x v="0"/>
    <s v="Other"/>
    <x v="0"/>
    <n v="0"/>
  </r>
  <r>
    <s v="CUST-01750"/>
    <x v="1"/>
    <n v="0"/>
    <s v="No"/>
    <s v="No"/>
    <s v="Ahmedabad"/>
    <x v="54"/>
    <s v="Yes"/>
    <x v="0"/>
    <s v="No"/>
    <x v="2"/>
    <x v="2"/>
    <s v="Yes"/>
    <s v="Credit card"/>
    <n v="85.28"/>
    <n v="1022.83"/>
    <x v="4"/>
    <x v="1"/>
    <x v="3"/>
    <s v="Other"/>
    <x v="4"/>
    <n v="1"/>
  </r>
  <r>
    <s v="CUST-02427"/>
    <x v="0"/>
    <n v="0"/>
    <s v="No"/>
    <s v="No"/>
    <s v="Chennai"/>
    <x v="34"/>
    <s v="Yes"/>
    <x v="0"/>
    <s v="No"/>
    <x v="2"/>
    <x v="0"/>
    <s v="Yes"/>
    <s v="UPI"/>
    <n v="92.1"/>
    <n v="4734.53"/>
    <x v="3"/>
    <x v="0"/>
    <x v="0"/>
    <s v="Other"/>
    <x v="3"/>
    <n v="0"/>
  </r>
  <r>
    <s v="CUST-02574"/>
    <x v="1"/>
    <n v="0"/>
    <s v="No"/>
    <s v="No"/>
    <s v="Lucknow"/>
    <x v="6"/>
    <s v="Yes"/>
    <x v="2"/>
    <s v="No"/>
    <x v="0"/>
    <x v="2"/>
    <s v="Yes"/>
    <s v="Bank transfer"/>
    <n v="53.4"/>
    <n v="272.52999999999997"/>
    <x v="1"/>
    <x v="1"/>
    <x v="2"/>
    <s v="Other"/>
    <x v="1"/>
    <n v="1"/>
  </r>
  <r>
    <s v="CUST-02144"/>
    <x v="0"/>
    <n v="0"/>
    <s v="No"/>
    <s v="No"/>
    <s v="Jaipur"/>
    <x v="53"/>
    <s v="Yes"/>
    <x v="0"/>
    <s v="No"/>
    <x v="2"/>
    <x v="2"/>
    <s v="No"/>
    <s v="UPI"/>
    <n v="83.53"/>
    <n v="769.43"/>
    <x v="2"/>
    <x v="1"/>
    <x v="3"/>
    <s v="High-risk"/>
    <x v="1"/>
    <n v="1"/>
  </r>
  <r>
    <s v="CUST-02246"/>
    <x v="1"/>
    <n v="0"/>
    <s v="Yes"/>
    <s v="No"/>
    <s v="Delhi"/>
    <x v="67"/>
    <s v="Yes"/>
    <x v="2"/>
    <s v="No"/>
    <x v="2"/>
    <x v="1"/>
    <s v="No"/>
    <s v="Credit card"/>
    <n v="52.43"/>
    <n v="2081"/>
    <x v="1"/>
    <x v="0"/>
    <x v="2"/>
    <s v="Other"/>
    <x v="5"/>
    <n v="0"/>
  </r>
  <r>
    <s v="CUST-01800"/>
    <x v="0"/>
    <n v="0"/>
    <s v="Yes"/>
    <s v="Yes"/>
    <s v="Chennai"/>
    <x v="5"/>
    <s v="Yes"/>
    <x v="0"/>
    <s v="Yes"/>
    <x v="0"/>
    <x v="2"/>
    <s v="Yes"/>
    <s v="UPI"/>
    <n v="96.6"/>
    <n v="1809"/>
    <x v="0"/>
    <x v="0"/>
    <x v="0"/>
    <s v="Other"/>
    <x v="4"/>
    <n v="0"/>
  </r>
  <r>
    <s v="CUST-02980"/>
    <x v="0"/>
    <n v="0"/>
    <s v="No"/>
    <s v="No"/>
    <s v="Kolkata"/>
    <x v="22"/>
    <s v="Yes"/>
    <x v="2"/>
    <s v="Yes"/>
    <x v="2"/>
    <x v="1"/>
    <s v="Yes"/>
    <s v="UPI"/>
    <n v="49.81"/>
    <n v="508.34"/>
    <x v="1"/>
    <x v="1"/>
    <x v="4"/>
    <s v="Other"/>
    <x v="1"/>
    <n v="1"/>
  </r>
  <r>
    <s v="CUST-01471"/>
    <x v="0"/>
    <n v="1"/>
    <s v="Yes"/>
    <s v="Yes"/>
    <s v="Kolkata"/>
    <x v="30"/>
    <s v="No"/>
    <x v="2"/>
    <s v="Yes"/>
    <x v="0"/>
    <x v="2"/>
    <s v="No"/>
    <s v="Credit card"/>
    <n v="51.8"/>
    <n v="1059.1400000000001"/>
    <x v="0"/>
    <x v="1"/>
    <x v="2"/>
    <s v="Other"/>
    <x v="4"/>
    <n v="1"/>
  </r>
  <r>
    <s v="CUST-03876"/>
    <x v="0"/>
    <n v="1"/>
    <s v="No"/>
    <s v="No"/>
    <s v="Hyderabad"/>
    <x v="38"/>
    <s v="Yes"/>
    <x v="1"/>
    <s v="No internet service"/>
    <x v="1"/>
    <x v="1"/>
    <s v="No"/>
    <s v="Credit card"/>
    <n v="31.36"/>
    <n v="1290.1199999999999"/>
    <x v="1"/>
    <x v="1"/>
    <x v="4"/>
    <s v="Other"/>
    <x v="5"/>
    <n v="1"/>
  </r>
  <r>
    <s v="CUST-03983"/>
    <x v="1"/>
    <n v="0"/>
    <s v="Yes"/>
    <s v="No"/>
    <s v="Delhi"/>
    <x v="33"/>
    <s v="Yes"/>
    <x v="2"/>
    <s v="Yes"/>
    <x v="2"/>
    <x v="1"/>
    <s v="Yes"/>
    <s v="Credit card"/>
    <n v="57.16"/>
    <n v="2045.65"/>
    <x v="4"/>
    <x v="0"/>
    <x v="2"/>
    <s v="Other"/>
    <x v="5"/>
    <n v="0"/>
  </r>
  <r>
    <s v="CUST-04726"/>
    <x v="1"/>
    <n v="0"/>
    <s v="Yes"/>
    <s v="Yes"/>
    <s v="Bengaluru"/>
    <x v="34"/>
    <s v="Yes"/>
    <x v="1"/>
    <s v="No internet service"/>
    <x v="1"/>
    <x v="2"/>
    <s v="No"/>
    <s v="Bank transfer"/>
    <n v="31.92"/>
    <n v="1603.17"/>
    <x v="2"/>
    <x v="0"/>
    <x v="4"/>
    <s v="Other"/>
    <x v="3"/>
    <n v="0"/>
  </r>
  <r>
    <s v="CUST-01395"/>
    <x v="0"/>
    <n v="0"/>
    <s v="No"/>
    <s v="No"/>
    <s v="Delhi"/>
    <x v="35"/>
    <s v="Yes"/>
    <x v="0"/>
    <s v="No"/>
    <x v="0"/>
    <x v="1"/>
    <s v="Yes"/>
    <s v="Bank transfer"/>
    <n v="86.16"/>
    <n v="2376.08"/>
    <x v="0"/>
    <x v="1"/>
    <x v="3"/>
    <s v="Other"/>
    <x v="2"/>
    <n v="1"/>
  </r>
  <r>
    <s v="CUST-04504"/>
    <x v="0"/>
    <n v="0"/>
    <s v="Yes"/>
    <s v="No"/>
    <s v="Hyderabad"/>
    <x v="9"/>
    <s v="Yes"/>
    <x v="2"/>
    <s v="No"/>
    <x v="0"/>
    <x v="2"/>
    <s v="No"/>
    <s v="UPI"/>
    <n v="60.91"/>
    <n v="416.55"/>
    <x v="4"/>
    <x v="0"/>
    <x v="2"/>
    <s v="Other"/>
    <x v="1"/>
    <n v="0"/>
  </r>
  <r>
    <s v="CUST-01328"/>
    <x v="0"/>
    <n v="0"/>
    <s v="No"/>
    <s v="No"/>
    <s v="Bengaluru"/>
    <x v="14"/>
    <s v="Yes"/>
    <x v="0"/>
    <s v="Yes"/>
    <x v="2"/>
    <x v="2"/>
    <s v="No"/>
    <s v="Bank transfer"/>
    <n v="89.78"/>
    <n v="2227.29"/>
    <x v="0"/>
    <x v="0"/>
    <x v="3"/>
    <s v="Other"/>
    <x v="2"/>
    <n v="0"/>
  </r>
  <r>
    <s v="CUST-01270"/>
    <x v="1"/>
    <n v="0"/>
    <s v="Yes"/>
    <s v="No"/>
    <s v="Lucknow"/>
    <x v="56"/>
    <s v="Yes"/>
    <x v="1"/>
    <s v="No internet service"/>
    <x v="1"/>
    <x v="2"/>
    <s v="No"/>
    <s v="Credit card"/>
    <n v="29.75"/>
    <n v="30.09"/>
    <x v="1"/>
    <x v="0"/>
    <x v="1"/>
    <s v="Other"/>
    <x v="1"/>
    <n v="0"/>
  </r>
  <r>
    <s v="CUST-04708"/>
    <x v="0"/>
    <n v="0"/>
    <s v="No"/>
    <s v="No"/>
    <s v="Kolkata"/>
    <x v="8"/>
    <s v="No"/>
    <x v="0"/>
    <s v="No"/>
    <x v="2"/>
    <x v="0"/>
    <s v="Yes"/>
    <s v="Bank transfer"/>
    <n v="74.13"/>
    <n v="2843.48"/>
    <x v="1"/>
    <x v="0"/>
    <x v="3"/>
    <s v="Other"/>
    <x v="5"/>
    <n v="0"/>
  </r>
  <r>
    <s v="CUST-02219"/>
    <x v="1"/>
    <n v="1"/>
    <s v="Yes"/>
    <s v="Yes"/>
    <s v="Delhi"/>
    <x v="19"/>
    <s v="Yes"/>
    <x v="0"/>
    <s v="No"/>
    <x v="2"/>
    <x v="2"/>
    <s v="No"/>
    <s v="Bank transfer"/>
    <n v="94.05"/>
    <n v="1301.23"/>
    <x v="2"/>
    <x v="1"/>
    <x v="0"/>
    <s v="Other"/>
    <x v="4"/>
    <n v="1"/>
  </r>
  <r>
    <s v="CUST-01457"/>
    <x v="1"/>
    <n v="0"/>
    <s v="No"/>
    <s v="No"/>
    <s v="Lucknow"/>
    <x v="36"/>
    <s v="No"/>
    <x v="1"/>
    <s v="No internet service"/>
    <x v="1"/>
    <x v="2"/>
    <s v="Yes"/>
    <s v="UPI"/>
    <n v="20.88"/>
    <n v="685.68"/>
    <x v="4"/>
    <x v="0"/>
    <x v="1"/>
    <s v="Other"/>
    <x v="2"/>
    <n v="0"/>
  </r>
  <r>
    <s v="CUST-04231"/>
    <x v="1"/>
    <n v="0"/>
    <s v="Yes"/>
    <s v="Yes"/>
    <s v="Chennai"/>
    <x v="20"/>
    <s v="Yes"/>
    <x v="0"/>
    <s v="No"/>
    <x v="2"/>
    <x v="2"/>
    <s v="No"/>
    <s v="Cheque"/>
    <n v="79.650000000000006"/>
    <n v="636.84"/>
    <x v="0"/>
    <x v="0"/>
    <x v="3"/>
    <s v="High-risk"/>
    <x v="1"/>
    <n v="0"/>
  </r>
  <r>
    <s v="CUST-04800"/>
    <x v="0"/>
    <n v="0"/>
    <s v="Yes"/>
    <s v="Yes"/>
    <s v="Shimla"/>
    <x v="68"/>
    <s v="Yes"/>
    <x v="2"/>
    <s v="No"/>
    <x v="2"/>
    <x v="0"/>
    <s v="Yes"/>
    <s v="Bank transfer"/>
    <n v="47.84"/>
    <n v="2735.53"/>
    <x v="1"/>
    <x v="0"/>
    <x v="4"/>
    <s v="Other"/>
    <x v="3"/>
    <n v="0"/>
  </r>
  <r>
    <s v="CUST-01088"/>
    <x v="1"/>
    <n v="0"/>
    <s v="No"/>
    <s v="No"/>
    <s v="Chennai"/>
    <x v="53"/>
    <s v="Yes"/>
    <x v="0"/>
    <s v="No"/>
    <x v="0"/>
    <x v="2"/>
    <s v="Yes"/>
    <s v="Cheque"/>
    <n v="87.49"/>
    <n v="793.81"/>
    <x v="2"/>
    <x v="1"/>
    <x v="3"/>
    <s v="High-risk"/>
    <x v="1"/>
    <n v="1"/>
  </r>
  <r>
    <s v="CUST-04099"/>
    <x v="0"/>
    <n v="1"/>
    <s v="No"/>
    <s v="No"/>
    <s v="Chandigarh"/>
    <x v="39"/>
    <s v="Yes"/>
    <x v="0"/>
    <s v="No"/>
    <x v="0"/>
    <x v="2"/>
    <s v="No"/>
    <s v="Bank transfer"/>
    <n v="94.53"/>
    <n v="1209.67"/>
    <x v="3"/>
    <x v="0"/>
    <x v="0"/>
    <s v="Other"/>
    <x v="4"/>
    <n v="0"/>
  </r>
  <r>
    <s v="CUST-00176"/>
    <x v="1"/>
    <n v="0"/>
    <s v="No"/>
    <s v="Yes"/>
    <s v="Shimla"/>
    <x v="52"/>
    <s v="Yes"/>
    <x v="2"/>
    <s v="No"/>
    <x v="0"/>
    <x v="2"/>
    <s v="No"/>
    <s v="Cheque"/>
    <n v="59.7"/>
    <n v="243.96"/>
    <x v="0"/>
    <x v="0"/>
    <x v="2"/>
    <s v="Other"/>
    <x v="1"/>
    <n v="0"/>
  </r>
  <r>
    <s v="CUST-03882"/>
    <x v="1"/>
    <n v="0"/>
    <s v="Yes"/>
    <s v="No"/>
    <s v="Mumbai"/>
    <x v="49"/>
    <s v="Yes"/>
    <x v="0"/>
    <s v="No"/>
    <x v="2"/>
    <x v="0"/>
    <s v="No"/>
    <s v="Cheque"/>
    <n v="82.97"/>
    <n v="3915.92"/>
    <x v="0"/>
    <x v="0"/>
    <x v="3"/>
    <s v="Other"/>
    <x v="5"/>
    <n v="0"/>
  </r>
  <r>
    <s v="CUST-00496"/>
    <x v="0"/>
    <n v="0"/>
    <s v="No"/>
    <s v="No"/>
    <s v="Bengaluru"/>
    <x v="3"/>
    <s v="Yes"/>
    <x v="0"/>
    <s v="No"/>
    <x v="2"/>
    <x v="1"/>
    <s v="Yes"/>
    <s v="Bank transfer"/>
    <n v="73.349999999999994"/>
    <n v="3922.89"/>
    <x v="0"/>
    <x v="0"/>
    <x v="3"/>
    <s v="Other"/>
    <x v="3"/>
    <n v="0"/>
  </r>
  <r>
    <s v="CUST-02557"/>
    <x v="1"/>
    <n v="0"/>
    <s v="No"/>
    <s v="No"/>
    <s v="Ahmedabad"/>
    <x v="30"/>
    <s v="No"/>
    <x v="0"/>
    <s v="Yes"/>
    <x v="2"/>
    <x v="2"/>
    <s v="Yes"/>
    <s v="Bank transfer"/>
    <n v="78.290000000000006"/>
    <n v="1655.84"/>
    <x v="2"/>
    <x v="1"/>
    <x v="3"/>
    <s v="Other"/>
    <x v="4"/>
    <n v="1"/>
  </r>
  <r>
    <s v="CUST-01490"/>
    <x v="1"/>
    <n v="1"/>
    <s v="No"/>
    <s v="No"/>
    <s v="Chandigarh"/>
    <x v="12"/>
    <s v="Yes"/>
    <x v="2"/>
    <s v="No"/>
    <x v="2"/>
    <x v="1"/>
    <s v="Yes"/>
    <s v="Cheque"/>
    <n v="55.34"/>
    <n v="3177.43"/>
    <x v="0"/>
    <x v="0"/>
    <x v="2"/>
    <s v="Other"/>
    <x v="3"/>
    <n v="0"/>
  </r>
  <r>
    <s v="CUST-04639"/>
    <x v="1"/>
    <n v="0"/>
    <s v="No"/>
    <s v="No"/>
    <s v="Hyderabad"/>
    <x v="18"/>
    <s v="Yes"/>
    <x v="2"/>
    <s v="Yes"/>
    <x v="2"/>
    <x v="1"/>
    <s v="Yes"/>
    <s v="Credit card"/>
    <n v="66.41"/>
    <n v="1098.9100000000001"/>
    <x v="4"/>
    <x v="0"/>
    <x v="2"/>
    <s v="Other"/>
    <x v="4"/>
    <n v="0"/>
  </r>
  <r>
    <s v="CUST-00319"/>
    <x v="1"/>
    <n v="0"/>
    <s v="Yes"/>
    <s v="No"/>
    <s v="Delhi"/>
    <x v="58"/>
    <s v="Yes"/>
    <x v="1"/>
    <s v="No internet service"/>
    <x v="1"/>
    <x v="2"/>
    <s v="Yes"/>
    <s v="Cheque"/>
    <n v="25.32"/>
    <n v="1064.31"/>
    <x v="7"/>
    <x v="1"/>
    <x v="1"/>
    <s v="Other"/>
    <x v="5"/>
    <n v="1"/>
  </r>
  <r>
    <s v="CUST-03653"/>
    <x v="1"/>
    <n v="1"/>
    <s v="Yes"/>
    <s v="No"/>
    <s v="Mumbai"/>
    <x v="35"/>
    <s v="Yes"/>
    <x v="0"/>
    <s v="No"/>
    <x v="2"/>
    <x v="1"/>
    <s v="Yes"/>
    <s v="UPI"/>
    <n v="99.1"/>
    <n v="2680.37"/>
    <x v="4"/>
    <x v="1"/>
    <x v="0"/>
    <s v="Other"/>
    <x v="2"/>
    <n v="1"/>
  </r>
  <r>
    <s v="CUST-00993"/>
    <x v="0"/>
    <n v="0"/>
    <s v="Yes"/>
    <s v="Yes"/>
    <s v="Bengaluru"/>
    <x v="45"/>
    <s v="Yes"/>
    <x v="2"/>
    <s v="No"/>
    <x v="0"/>
    <x v="0"/>
    <s v="No"/>
    <s v="Credit card"/>
    <n v="61.19"/>
    <n v="2698.13"/>
    <x v="4"/>
    <x v="0"/>
    <x v="2"/>
    <s v="Other"/>
    <x v="5"/>
    <n v="0"/>
  </r>
  <r>
    <s v="CUST-04717"/>
    <x v="0"/>
    <n v="0"/>
    <s v="Yes"/>
    <s v="Yes"/>
    <s v="Delhi"/>
    <x v="39"/>
    <s v="Yes"/>
    <x v="2"/>
    <s v="Yes"/>
    <x v="2"/>
    <x v="1"/>
    <s v="No"/>
    <s v="Cheque"/>
    <n v="55.22"/>
    <n v="729.05"/>
    <x v="3"/>
    <x v="0"/>
    <x v="2"/>
    <s v="Other"/>
    <x v="4"/>
    <n v="0"/>
  </r>
  <r>
    <s v="CUST-02836"/>
    <x v="1"/>
    <n v="0"/>
    <s v="Yes"/>
    <s v="Yes"/>
    <s v="Kolkata"/>
    <x v="47"/>
    <s v="Yes"/>
    <x v="2"/>
    <s v="Yes"/>
    <x v="0"/>
    <x v="2"/>
    <s v="Yes"/>
    <s v="UPI"/>
    <n v="60.42"/>
    <n v="912.21"/>
    <x v="0"/>
    <x v="0"/>
    <x v="2"/>
    <s v="Other"/>
    <x v="4"/>
    <n v="0"/>
  </r>
  <r>
    <s v="CUST-00009"/>
    <x v="0"/>
    <n v="0"/>
    <s v="Yes"/>
    <s v="No"/>
    <s v="Jaipur"/>
    <x v="11"/>
    <s v="Yes"/>
    <x v="1"/>
    <s v="No internet service"/>
    <x v="1"/>
    <x v="2"/>
    <s v="Yes"/>
    <s v="Bank transfer"/>
    <n v="18"/>
    <n v="390.75"/>
    <x v="1"/>
    <x v="0"/>
    <x v="1"/>
    <s v="Other"/>
    <x v="4"/>
    <n v="0"/>
  </r>
  <r>
    <s v="CUST-00072"/>
    <x v="1"/>
    <n v="0"/>
    <s v="No"/>
    <s v="No"/>
    <s v="Hyderabad"/>
    <x v="48"/>
    <s v="Yes"/>
    <x v="2"/>
    <s v="No"/>
    <x v="2"/>
    <x v="1"/>
    <s v="No"/>
    <s v="Cheque"/>
    <n v="48.8"/>
    <n v="2440.62"/>
    <x v="3"/>
    <x v="1"/>
    <x v="4"/>
    <s v="Other"/>
    <x v="3"/>
    <n v="1"/>
  </r>
  <r>
    <s v="CUST-02851"/>
    <x v="1"/>
    <n v="0"/>
    <s v="No"/>
    <s v="No"/>
    <s v="Chennai"/>
    <x v="7"/>
    <s v="No"/>
    <x v="0"/>
    <s v="No"/>
    <x v="0"/>
    <x v="2"/>
    <s v="No"/>
    <s v="Cheque"/>
    <n v="80.36"/>
    <n v="899.31"/>
    <x v="1"/>
    <x v="0"/>
    <x v="3"/>
    <s v="High-risk"/>
    <x v="1"/>
    <n v="0"/>
  </r>
  <r>
    <s v="CUST-00638"/>
    <x v="0"/>
    <n v="0"/>
    <s v="Yes"/>
    <s v="Yes"/>
    <s v="Chandigarh"/>
    <x v="55"/>
    <s v="Yes"/>
    <x v="0"/>
    <s v="Yes"/>
    <x v="2"/>
    <x v="0"/>
    <s v="Yes"/>
    <s v="UPI"/>
    <n v="86.59"/>
    <n v="4065.1"/>
    <x v="7"/>
    <x v="1"/>
    <x v="3"/>
    <s v="Other"/>
    <x v="5"/>
    <n v="1"/>
  </r>
  <r>
    <s v="CUST-03461"/>
    <x v="1"/>
    <n v="0"/>
    <s v="No"/>
    <s v="No"/>
    <s v="Lucknow"/>
    <x v="13"/>
    <s v="Yes"/>
    <x v="2"/>
    <s v="Yes"/>
    <x v="2"/>
    <x v="2"/>
    <s v="Yes"/>
    <s v="UPI"/>
    <n v="62.71"/>
    <n v="1236.57"/>
    <x v="1"/>
    <x v="0"/>
    <x v="2"/>
    <s v="Other"/>
    <x v="4"/>
    <n v="0"/>
  </r>
  <r>
    <s v="CUST-01623"/>
    <x v="1"/>
    <n v="0"/>
    <s v="Yes"/>
    <s v="No"/>
    <s v="Jaipur"/>
    <x v="66"/>
    <s v="Yes"/>
    <x v="0"/>
    <s v="No"/>
    <x v="2"/>
    <x v="2"/>
    <s v="Yes"/>
    <s v="Cheque"/>
    <n v="84.84"/>
    <n v="1351.82"/>
    <x v="3"/>
    <x v="1"/>
    <x v="3"/>
    <s v="Other"/>
    <x v="4"/>
    <n v="1"/>
  </r>
  <r>
    <s v="CUST-02373"/>
    <x v="1"/>
    <n v="0"/>
    <s v="Yes"/>
    <s v="Yes"/>
    <s v="Mumbai"/>
    <x v="33"/>
    <s v="Yes"/>
    <x v="0"/>
    <s v="Yes"/>
    <x v="2"/>
    <x v="2"/>
    <s v="Yes"/>
    <s v="UPI"/>
    <n v="89.29"/>
    <n v="3162.76"/>
    <x v="4"/>
    <x v="1"/>
    <x v="3"/>
    <s v="Other"/>
    <x v="5"/>
    <n v="1"/>
  </r>
  <r>
    <s v="CUST-02972"/>
    <x v="1"/>
    <n v="0"/>
    <s v="Yes"/>
    <s v="Yes"/>
    <s v="Mumbai"/>
    <x v="26"/>
    <s v="Yes"/>
    <x v="0"/>
    <s v="No"/>
    <x v="0"/>
    <x v="2"/>
    <s v="Yes"/>
    <s v="UPI"/>
    <n v="83.49"/>
    <n v="2226.66"/>
    <x v="3"/>
    <x v="0"/>
    <x v="3"/>
    <s v="Other"/>
    <x v="2"/>
    <n v="0"/>
  </r>
  <r>
    <s v="CUST-00229"/>
    <x v="0"/>
    <n v="0"/>
    <s v="No"/>
    <s v="No"/>
    <s v="Bengaluru"/>
    <x v="25"/>
    <s v="Yes"/>
    <x v="2"/>
    <s v="No"/>
    <x v="2"/>
    <x v="2"/>
    <s v="Yes"/>
    <s v="Cheque"/>
    <n v="51.63"/>
    <n v="1186.06"/>
    <x v="3"/>
    <x v="1"/>
    <x v="2"/>
    <s v="Other"/>
    <x v="4"/>
    <n v="1"/>
  </r>
  <r>
    <s v="CUST-03525"/>
    <x v="1"/>
    <n v="0"/>
    <s v="Yes"/>
    <s v="No"/>
    <s v="Jaipur"/>
    <x v="18"/>
    <s v="Yes"/>
    <x v="0"/>
    <s v="Yes"/>
    <x v="2"/>
    <x v="2"/>
    <s v="Yes"/>
    <s v="UPI"/>
    <n v="82.07"/>
    <n v="1432.08"/>
    <x v="4"/>
    <x v="0"/>
    <x v="3"/>
    <s v="Other"/>
    <x v="4"/>
    <n v="0"/>
  </r>
  <r>
    <s v="CUST-00802"/>
    <x v="0"/>
    <n v="0"/>
    <s v="No"/>
    <s v="No"/>
    <s v="Bengaluru"/>
    <x v="32"/>
    <s v="Yes"/>
    <x v="0"/>
    <s v="No"/>
    <x v="2"/>
    <x v="1"/>
    <s v="No"/>
    <s v="Credit card"/>
    <n v="86.34"/>
    <n v="3386.16"/>
    <x v="3"/>
    <x v="1"/>
    <x v="3"/>
    <s v="Other"/>
    <x v="5"/>
    <n v="1"/>
  </r>
  <r>
    <s v="CUST-01913"/>
    <x v="0"/>
    <n v="0"/>
    <s v="No"/>
    <s v="No"/>
    <s v="Ahmedabad"/>
    <x v="70"/>
    <s v="Yes"/>
    <x v="0"/>
    <s v="No"/>
    <x v="2"/>
    <x v="1"/>
    <s v="Yes"/>
    <s v="Bank transfer"/>
    <n v="85.85"/>
    <n v="4858.66"/>
    <x v="1"/>
    <x v="0"/>
    <x v="3"/>
    <s v="Other"/>
    <x v="3"/>
    <n v="0"/>
  </r>
  <r>
    <s v="CUST-01374"/>
    <x v="0"/>
    <n v="0"/>
    <s v="No"/>
    <s v="No"/>
    <s v="Chandigarh"/>
    <x v="30"/>
    <s v="Yes"/>
    <x v="0"/>
    <s v="Yes"/>
    <x v="2"/>
    <x v="2"/>
    <s v="Yes"/>
    <s v="Credit card"/>
    <n v="86.42"/>
    <n v="1764.9"/>
    <x v="3"/>
    <x v="1"/>
    <x v="3"/>
    <s v="Other"/>
    <x v="4"/>
    <n v="1"/>
  </r>
  <r>
    <s v="CUST-01530"/>
    <x v="0"/>
    <n v="0"/>
    <s v="Yes"/>
    <s v="Yes"/>
    <s v="Bengaluru"/>
    <x v="32"/>
    <s v="Yes"/>
    <x v="0"/>
    <s v="No"/>
    <x v="2"/>
    <x v="1"/>
    <s v="Yes"/>
    <s v="UPI"/>
    <n v="90.67"/>
    <n v="3623.34"/>
    <x v="2"/>
    <x v="0"/>
    <x v="0"/>
    <s v="Other"/>
    <x v="5"/>
    <n v="0"/>
  </r>
  <r>
    <s v="CUST-00141"/>
    <x v="0"/>
    <n v="0"/>
    <s v="Yes"/>
    <s v="No"/>
    <s v="Lucknow"/>
    <x v="25"/>
    <s v="Yes"/>
    <x v="1"/>
    <s v="No internet service"/>
    <x v="1"/>
    <x v="1"/>
    <s v="Yes"/>
    <s v="Bank transfer"/>
    <n v="35.47"/>
    <n v="827.11"/>
    <x v="4"/>
    <x v="0"/>
    <x v="4"/>
    <s v="Other"/>
    <x v="4"/>
    <n v="0"/>
  </r>
  <r>
    <s v="CUST-04818"/>
    <x v="0"/>
    <n v="0"/>
    <s v="Yes"/>
    <s v="Yes"/>
    <s v="Chennai"/>
    <x v="20"/>
    <s v="Yes"/>
    <x v="1"/>
    <s v="No internet service"/>
    <x v="1"/>
    <x v="2"/>
    <s v="Yes"/>
    <s v="Credit card"/>
    <n v="30.35"/>
    <n v="244.51"/>
    <x v="4"/>
    <x v="0"/>
    <x v="4"/>
    <s v="Other"/>
    <x v="1"/>
    <n v="0"/>
  </r>
  <r>
    <s v="CUST-04758"/>
    <x v="0"/>
    <n v="0"/>
    <s v="No"/>
    <s v="No"/>
    <s v="Hyderabad"/>
    <x v="31"/>
    <s v="Yes"/>
    <x v="1"/>
    <s v="No internet service"/>
    <x v="1"/>
    <x v="2"/>
    <s v="No"/>
    <s v="Bank transfer"/>
    <n v="33.71"/>
    <n v="204.68"/>
    <x v="4"/>
    <x v="1"/>
    <x v="4"/>
    <s v="Other"/>
    <x v="1"/>
    <n v="1"/>
  </r>
  <r>
    <s v="CUST-02468"/>
    <x v="1"/>
    <n v="0"/>
    <s v="No"/>
    <s v="No"/>
    <s v="Ahmedabad"/>
    <x v="21"/>
    <s v="Yes"/>
    <x v="0"/>
    <s v="No"/>
    <x v="2"/>
    <x v="1"/>
    <s v="No"/>
    <s v="Cheque"/>
    <n v="95.11"/>
    <n v="3977.48"/>
    <x v="0"/>
    <x v="1"/>
    <x v="0"/>
    <s v="Other"/>
    <x v="5"/>
    <n v="1"/>
  </r>
  <r>
    <s v="CUST-01209"/>
    <x v="1"/>
    <n v="0"/>
    <s v="Yes"/>
    <s v="Yes"/>
    <s v="Bengaluru"/>
    <x v="14"/>
    <s v="Yes"/>
    <x v="2"/>
    <s v="Yes"/>
    <x v="2"/>
    <x v="2"/>
    <s v="No"/>
    <s v="Credit card"/>
    <n v="58.47"/>
    <n v="1475"/>
    <x v="3"/>
    <x v="1"/>
    <x v="2"/>
    <s v="Other"/>
    <x v="2"/>
    <n v="1"/>
  </r>
  <r>
    <s v="CUST-02521"/>
    <x v="1"/>
    <n v="0"/>
    <s v="No"/>
    <s v="No"/>
    <s v="Kolkata"/>
    <x v="42"/>
    <s v="Yes"/>
    <x v="2"/>
    <s v="No"/>
    <x v="2"/>
    <x v="0"/>
    <s v="No"/>
    <s v="UPI"/>
    <n v="49.86"/>
    <n v="1700.92"/>
    <x v="4"/>
    <x v="0"/>
    <x v="4"/>
    <s v="Other"/>
    <x v="2"/>
    <n v="0"/>
  </r>
  <r>
    <s v="CUST-00537"/>
    <x v="0"/>
    <n v="0"/>
    <s v="No"/>
    <s v="No"/>
    <s v="Pune"/>
    <x v="12"/>
    <s v="Yes"/>
    <x v="2"/>
    <s v="Yes"/>
    <x v="2"/>
    <x v="1"/>
    <s v="Yes"/>
    <s v="UPI"/>
    <n v="60.88"/>
    <n v="3374.96"/>
    <x v="4"/>
    <x v="0"/>
    <x v="2"/>
    <s v="Other"/>
    <x v="3"/>
    <n v="0"/>
  </r>
  <r>
    <s v="CUST-00410"/>
    <x v="0"/>
    <n v="0"/>
    <s v="No"/>
    <s v="No"/>
    <s v="Bengaluru"/>
    <x v="27"/>
    <s v="Yes"/>
    <x v="2"/>
    <s v="Yes"/>
    <x v="2"/>
    <x v="0"/>
    <s v="No"/>
    <s v="UPI"/>
    <n v="51.83"/>
    <n v="1827.93"/>
    <x v="4"/>
    <x v="0"/>
    <x v="2"/>
    <s v="Other"/>
    <x v="2"/>
    <n v="0"/>
  </r>
  <r>
    <s v="CUST-02832"/>
    <x v="1"/>
    <n v="0"/>
    <s v="Yes"/>
    <s v="Yes"/>
    <s v="Ahmedabad"/>
    <x v="25"/>
    <s v="Yes"/>
    <x v="0"/>
    <s v="No"/>
    <x v="0"/>
    <x v="1"/>
    <s v="Yes"/>
    <s v="Cheque"/>
    <n v="87.12"/>
    <n v="2053.39"/>
    <x v="3"/>
    <x v="1"/>
    <x v="3"/>
    <s v="Other"/>
    <x v="4"/>
    <n v="1"/>
  </r>
  <r>
    <s v="CUST-01990"/>
    <x v="1"/>
    <n v="1"/>
    <s v="No"/>
    <s v="No"/>
    <s v="Chandigarh"/>
    <x v="15"/>
    <s v="Yes"/>
    <x v="2"/>
    <s v="Yes"/>
    <x v="2"/>
    <x v="2"/>
    <s v="Yes"/>
    <s v="UPI"/>
    <n v="56.68"/>
    <n v="1376.19"/>
    <x v="6"/>
    <x v="1"/>
    <x v="2"/>
    <s v="Other"/>
    <x v="2"/>
    <n v="1"/>
  </r>
  <r>
    <s v="CUST-04252"/>
    <x v="0"/>
    <n v="0"/>
    <s v="Yes"/>
    <s v="No"/>
    <s v="Lucknow"/>
    <x v="68"/>
    <s v="No"/>
    <x v="2"/>
    <s v="No"/>
    <x v="2"/>
    <x v="1"/>
    <s v="No"/>
    <s v="Bank transfer"/>
    <n v="42.99"/>
    <n v="2386.64"/>
    <x v="1"/>
    <x v="1"/>
    <x v="4"/>
    <s v="Other"/>
    <x v="3"/>
    <n v="1"/>
  </r>
  <r>
    <s v="CUST-04523"/>
    <x v="0"/>
    <n v="0"/>
    <s v="No"/>
    <s v="No"/>
    <s v="Hyderabad"/>
    <x v="61"/>
    <s v="Yes"/>
    <x v="0"/>
    <s v="Yes"/>
    <x v="2"/>
    <x v="0"/>
    <s v="Yes"/>
    <s v="Bank transfer"/>
    <n v="90.18"/>
    <n v="6002"/>
    <x v="7"/>
    <x v="0"/>
    <x v="0"/>
    <s v="Other"/>
    <x v="0"/>
    <n v="0"/>
  </r>
  <r>
    <s v="CUST-02609"/>
    <x v="1"/>
    <n v="0"/>
    <s v="Yes"/>
    <s v="Yes"/>
    <s v="Pune"/>
    <x v="39"/>
    <s v="No"/>
    <x v="2"/>
    <s v="No"/>
    <x v="0"/>
    <x v="2"/>
    <s v="No"/>
    <s v="UPI"/>
    <n v="44.3"/>
    <n v="590.15"/>
    <x v="0"/>
    <x v="0"/>
    <x v="4"/>
    <s v="Other"/>
    <x v="4"/>
    <n v="0"/>
  </r>
  <r>
    <s v="CUST-01236"/>
    <x v="1"/>
    <n v="0"/>
    <s v="Yes"/>
    <s v="Yes"/>
    <s v="Ahmedabad"/>
    <x v="19"/>
    <s v="Yes"/>
    <x v="0"/>
    <s v="Yes"/>
    <x v="0"/>
    <x v="1"/>
    <s v="No"/>
    <s v="UPI"/>
    <n v="93.95"/>
    <n v="1336.35"/>
    <x v="2"/>
    <x v="1"/>
    <x v="0"/>
    <s v="Other"/>
    <x v="4"/>
    <n v="1"/>
  </r>
  <r>
    <s v="CUST-03151"/>
    <x v="0"/>
    <n v="0"/>
    <s v="Yes"/>
    <s v="No"/>
    <s v="Pune"/>
    <x v="48"/>
    <s v="Yes"/>
    <x v="0"/>
    <s v="No"/>
    <x v="2"/>
    <x v="1"/>
    <s v="Yes"/>
    <s v="UPI"/>
    <n v="82.95"/>
    <n v="4098.4799999999996"/>
    <x v="0"/>
    <x v="1"/>
    <x v="3"/>
    <s v="Other"/>
    <x v="3"/>
    <n v="1"/>
  </r>
  <r>
    <s v="CUST-02657"/>
    <x v="1"/>
    <n v="0"/>
    <s v="Yes"/>
    <s v="Yes"/>
    <s v="Kolkata"/>
    <x v="63"/>
    <s v="Yes"/>
    <x v="1"/>
    <s v="No internet service"/>
    <x v="1"/>
    <x v="0"/>
    <s v="Yes"/>
    <s v="Credit card"/>
    <n v="18.55"/>
    <n v="1016.97"/>
    <x v="1"/>
    <x v="0"/>
    <x v="1"/>
    <s v="Other"/>
    <x v="3"/>
    <n v="0"/>
  </r>
  <r>
    <s v="CUST-04772"/>
    <x v="0"/>
    <n v="0"/>
    <s v="Yes"/>
    <s v="No"/>
    <s v="Pune"/>
    <x v="58"/>
    <s v="No"/>
    <x v="2"/>
    <s v="No"/>
    <x v="2"/>
    <x v="1"/>
    <s v="No"/>
    <s v="Bank transfer"/>
    <n v="49.11"/>
    <n v="2073.3200000000002"/>
    <x v="2"/>
    <x v="0"/>
    <x v="4"/>
    <s v="Other"/>
    <x v="5"/>
    <n v="0"/>
  </r>
  <r>
    <s v="CUST-01867"/>
    <x v="0"/>
    <n v="1"/>
    <s v="No"/>
    <s v="No"/>
    <s v="Lucknow"/>
    <x v="41"/>
    <s v="Yes"/>
    <x v="0"/>
    <s v="Yes"/>
    <x v="2"/>
    <x v="1"/>
    <s v="No"/>
    <s v="Cheque"/>
    <n v="84.84"/>
    <n v="2577.6799999999998"/>
    <x v="0"/>
    <x v="0"/>
    <x v="3"/>
    <s v="Other"/>
    <x v="2"/>
    <n v="0"/>
  </r>
  <r>
    <s v="CUST-01172"/>
    <x v="0"/>
    <n v="0"/>
    <s v="Yes"/>
    <s v="No"/>
    <s v="Shimla"/>
    <x v="19"/>
    <s v="Yes"/>
    <x v="2"/>
    <s v="No"/>
    <x v="2"/>
    <x v="2"/>
    <s v="Yes"/>
    <s v="Cheque"/>
    <n v="56.22"/>
    <n v="799.77"/>
    <x v="1"/>
    <x v="1"/>
    <x v="2"/>
    <s v="Other"/>
    <x v="4"/>
    <n v="1"/>
  </r>
  <r>
    <s v="CUST-03820"/>
    <x v="1"/>
    <n v="0"/>
    <s v="No"/>
    <s v="No"/>
    <s v="Pune"/>
    <x v="53"/>
    <s v="Yes"/>
    <x v="0"/>
    <s v="No"/>
    <x v="2"/>
    <x v="2"/>
    <s v="No"/>
    <s v="Bank transfer"/>
    <n v="87.01"/>
    <n v="787.05"/>
    <x v="0"/>
    <x v="1"/>
    <x v="3"/>
    <s v="High-risk"/>
    <x v="1"/>
    <n v="1"/>
  </r>
  <r>
    <s v="CUST-01126"/>
    <x v="1"/>
    <n v="0"/>
    <s v="Yes"/>
    <s v="Yes"/>
    <s v="Mumbai"/>
    <x v="41"/>
    <s v="Yes"/>
    <x v="0"/>
    <s v="No"/>
    <x v="2"/>
    <x v="0"/>
    <s v="No"/>
    <s v="UPI"/>
    <n v="82.82"/>
    <n v="2453.3000000000002"/>
    <x v="3"/>
    <x v="1"/>
    <x v="3"/>
    <s v="Other"/>
    <x v="2"/>
    <n v="1"/>
  </r>
  <r>
    <s v="CUST-00836"/>
    <x v="1"/>
    <n v="0"/>
    <s v="Yes"/>
    <s v="No"/>
    <s v="Jaipur"/>
    <x v="67"/>
    <s v="Yes"/>
    <x v="1"/>
    <s v="No internet service"/>
    <x v="1"/>
    <x v="2"/>
    <s v="No"/>
    <s v="Bank transfer"/>
    <n v="21.66"/>
    <n v="826.15"/>
    <x v="1"/>
    <x v="0"/>
    <x v="1"/>
    <s v="Other"/>
    <x v="5"/>
    <n v="0"/>
  </r>
  <r>
    <s v="CUST-00564"/>
    <x v="0"/>
    <n v="0"/>
    <s v="Yes"/>
    <s v="No"/>
    <s v="Ahmedabad"/>
    <x v="51"/>
    <s v="Yes"/>
    <x v="2"/>
    <s v="Yes"/>
    <x v="2"/>
    <x v="2"/>
    <s v="No"/>
    <s v="Credit card"/>
    <n v="61.22"/>
    <n v="2251.83"/>
    <x v="4"/>
    <x v="0"/>
    <x v="2"/>
    <s v="Other"/>
    <x v="5"/>
    <n v="0"/>
  </r>
  <r>
    <s v="CUST-04154"/>
    <x v="1"/>
    <n v="0"/>
    <s v="Yes"/>
    <s v="Yes"/>
    <s v="Chennai"/>
    <x v="17"/>
    <s v="Yes"/>
    <x v="2"/>
    <s v="Yes"/>
    <x v="2"/>
    <x v="2"/>
    <s v="No"/>
    <s v="Bank transfer"/>
    <n v="66.86"/>
    <n v="1912.56"/>
    <x v="4"/>
    <x v="1"/>
    <x v="2"/>
    <s v="Other"/>
    <x v="2"/>
    <n v="1"/>
  </r>
  <r>
    <s v="CUST-02947"/>
    <x v="1"/>
    <n v="0"/>
    <s v="Yes"/>
    <s v="Yes"/>
    <s v="Ahmedabad"/>
    <x v="52"/>
    <s v="Yes"/>
    <x v="2"/>
    <s v="No"/>
    <x v="2"/>
    <x v="2"/>
    <s v="Yes"/>
    <s v="Credit card"/>
    <n v="44.24"/>
    <n v="171.69"/>
    <x v="4"/>
    <x v="0"/>
    <x v="4"/>
    <s v="Other"/>
    <x v="1"/>
    <n v="0"/>
  </r>
  <r>
    <s v="CUST-02618"/>
    <x v="1"/>
    <n v="0"/>
    <s v="No"/>
    <s v="Yes"/>
    <s v="Kolkata"/>
    <x v="9"/>
    <s v="Yes"/>
    <x v="2"/>
    <s v="No"/>
    <x v="0"/>
    <x v="2"/>
    <s v="No"/>
    <s v="Cheque"/>
    <n v="51.26"/>
    <n v="368.17"/>
    <x v="0"/>
    <x v="0"/>
    <x v="2"/>
    <s v="Other"/>
    <x v="1"/>
    <n v="0"/>
  </r>
  <r>
    <s v="CUST-03913"/>
    <x v="1"/>
    <n v="0"/>
    <s v="No"/>
    <s v="No"/>
    <s v="Pune"/>
    <x v="6"/>
    <s v="Yes"/>
    <x v="1"/>
    <s v="No internet service"/>
    <x v="1"/>
    <x v="2"/>
    <s v="Yes"/>
    <s v="Credit card"/>
    <n v="34.43"/>
    <n v="173.84"/>
    <x v="3"/>
    <x v="1"/>
    <x v="4"/>
    <s v="Other"/>
    <x v="1"/>
    <n v="1"/>
  </r>
  <r>
    <s v="CUST-04524"/>
    <x v="0"/>
    <n v="0"/>
    <s v="No"/>
    <s v="No"/>
    <s v="Jaipur"/>
    <x v="30"/>
    <s v="Yes"/>
    <x v="2"/>
    <s v="Yes"/>
    <x v="2"/>
    <x v="1"/>
    <s v="Yes"/>
    <s v="Cheque"/>
    <n v="60.54"/>
    <n v="1295.03"/>
    <x v="4"/>
    <x v="0"/>
    <x v="2"/>
    <s v="Other"/>
    <x v="4"/>
    <n v="0"/>
  </r>
  <r>
    <s v="CUST-04091"/>
    <x v="1"/>
    <n v="0"/>
    <s v="No"/>
    <s v="No"/>
    <s v="Jaipur"/>
    <x v="11"/>
    <s v="Yes"/>
    <x v="2"/>
    <s v="No"/>
    <x v="0"/>
    <x v="2"/>
    <s v="No"/>
    <s v="Credit card"/>
    <n v="62.59"/>
    <n v="1397.35"/>
    <x v="0"/>
    <x v="0"/>
    <x v="2"/>
    <s v="Other"/>
    <x v="4"/>
    <n v="0"/>
  </r>
  <r>
    <s v="CUST-03481"/>
    <x v="1"/>
    <n v="0"/>
    <s v="No"/>
    <s v="No"/>
    <s v="Jaipur"/>
    <x v="4"/>
    <s v="No"/>
    <x v="2"/>
    <s v="No"/>
    <x v="0"/>
    <x v="0"/>
    <s v="No"/>
    <s v="Cheque"/>
    <n v="36.93"/>
    <n v="2652.75"/>
    <x v="1"/>
    <x v="0"/>
    <x v="4"/>
    <s v="Other"/>
    <x v="0"/>
    <n v="0"/>
  </r>
  <r>
    <s v="CUST-04661"/>
    <x v="1"/>
    <n v="0"/>
    <s v="No"/>
    <s v="No"/>
    <s v="Jaipur"/>
    <x v="4"/>
    <s v="Yes"/>
    <x v="1"/>
    <s v="No internet service"/>
    <x v="1"/>
    <x v="1"/>
    <s v="No"/>
    <s v="Cheque"/>
    <n v="38.659999999999997"/>
    <n v="2852.85"/>
    <x v="4"/>
    <x v="0"/>
    <x v="4"/>
    <s v="Other"/>
    <x v="0"/>
    <n v="0"/>
  </r>
  <r>
    <s v="CUST-02742"/>
    <x v="0"/>
    <n v="0"/>
    <s v="No"/>
    <s v="Yes"/>
    <s v="Hyderabad"/>
    <x v="69"/>
    <s v="Yes"/>
    <x v="1"/>
    <s v="No internet service"/>
    <x v="1"/>
    <x v="2"/>
    <s v="No"/>
    <s v="Cheque"/>
    <n v="26.49"/>
    <n v="1276.3399999999999"/>
    <x v="4"/>
    <x v="0"/>
    <x v="1"/>
    <s v="Other"/>
    <x v="3"/>
    <n v="0"/>
  </r>
  <r>
    <s v="CUST-01197"/>
    <x v="1"/>
    <n v="0"/>
    <s v="Yes"/>
    <s v="No"/>
    <s v="Bengaluru"/>
    <x v="26"/>
    <s v="Yes"/>
    <x v="0"/>
    <s v="No"/>
    <x v="2"/>
    <x v="1"/>
    <s v="Yes"/>
    <s v="Credit card"/>
    <n v="93.16"/>
    <n v="2451.73"/>
    <x v="2"/>
    <x v="0"/>
    <x v="0"/>
    <s v="Other"/>
    <x v="2"/>
    <n v="0"/>
  </r>
  <r>
    <s v="CUST-02830"/>
    <x v="1"/>
    <n v="1"/>
    <s v="Yes"/>
    <s v="Yes"/>
    <s v="Lucknow"/>
    <x v="7"/>
    <s v="Yes"/>
    <x v="0"/>
    <s v="No"/>
    <x v="0"/>
    <x v="1"/>
    <s v="Yes"/>
    <s v="UPI"/>
    <n v="98.12"/>
    <n v="1074.8399999999999"/>
    <x v="1"/>
    <x v="0"/>
    <x v="0"/>
    <s v="Other"/>
    <x v="1"/>
    <n v="0"/>
  </r>
  <r>
    <s v="CUST-00442"/>
    <x v="1"/>
    <n v="0"/>
    <s v="Yes"/>
    <s v="Yes"/>
    <s v="Hyderabad"/>
    <x v="22"/>
    <s v="Yes"/>
    <x v="2"/>
    <s v="Yes"/>
    <x v="2"/>
    <x v="2"/>
    <s v="Yes"/>
    <s v="Credit card"/>
    <n v="56.57"/>
    <n v="582.19000000000005"/>
    <x v="1"/>
    <x v="1"/>
    <x v="2"/>
    <s v="Other"/>
    <x v="1"/>
    <n v="1"/>
  </r>
  <r>
    <s v="CUST-00265"/>
    <x v="0"/>
    <n v="0"/>
    <s v="Yes"/>
    <s v="No"/>
    <s v="Delhi"/>
    <x v="0"/>
    <s v="Yes"/>
    <x v="1"/>
    <s v="No internet service"/>
    <x v="1"/>
    <x v="1"/>
    <s v="No"/>
    <s v="UPI"/>
    <n v="32.44"/>
    <n v="2062.86"/>
    <x v="0"/>
    <x v="0"/>
    <x v="4"/>
    <s v="Other"/>
    <x v="0"/>
    <n v="0"/>
  </r>
  <r>
    <s v="CUST-04869"/>
    <x v="0"/>
    <n v="0"/>
    <s v="No"/>
    <s v="No"/>
    <s v="Chennai"/>
    <x v="35"/>
    <s v="Yes"/>
    <x v="0"/>
    <s v="No"/>
    <x v="2"/>
    <x v="1"/>
    <s v="No"/>
    <s v="Bank transfer"/>
    <n v="87.88"/>
    <n v="2401.91"/>
    <x v="3"/>
    <x v="1"/>
    <x v="3"/>
    <s v="Other"/>
    <x v="2"/>
    <n v="1"/>
  </r>
  <r>
    <s v="CUST-01843"/>
    <x v="0"/>
    <n v="1"/>
    <s v="No"/>
    <s v="No"/>
    <s v="Chennai"/>
    <x v="2"/>
    <s v="Yes"/>
    <x v="0"/>
    <s v="No"/>
    <x v="0"/>
    <x v="2"/>
    <s v="Yes"/>
    <s v="Credit card"/>
    <n v="91.69"/>
    <n v="2632.76"/>
    <x v="7"/>
    <x v="1"/>
    <x v="0"/>
    <s v="Other"/>
    <x v="2"/>
    <n v="1"/>
  </r>
  <r>
    <s v="CUST-02983"/>
    <x v="1"/>
    <n v="0"/>
    <s v="No"/>
    <s v="Yes"/>
    <s v="Chennai"/>
    <x v="62"/>
    <s v="Yes"/>
    <x v="1"/>
    <s v="No internet service"/>
    <x v="1"/>
    <x v="0"/>
    <s v="Yes"/>
    <s v="UPI"/>
    <n v="27.9"/>
    <n v="1851.81"/>
    <x v="0"/>
    <x v="0"/>
    <x v="1"/>
    <s v="Other"/>
    <x v="0"/>
    <n v="0"/>
  </r>
  <r>
    <s v="CUST-02671"/>
    <x v="1"/>
    <n v="0"/>
    <s v="Yes"/>
    <s v="No"/>
    <s v="Shimla"/>
    <x v="14"/>
    <s v="Yes"/>
    <x v="0"/>
    <s v="No"/>
    <x v="0"/>
    <x v="1"/>
    <s v="Yes"/>
    <s v="Cheque"/>
    <n v="97.71"/>
    <n v="2408.4"/>
    <x v="4"/>
    <x v="0"/>
    <x v="0"/>
    <s v="Other"/>
    <x v="2"/>
    <n v="0"/>
  </r>
  <r>
    <s v="CUST-00063"/>
    <x v="1"/>
    <n v="0"/>
    <s v="Yes"/>
    <s v="No"/>
    <s v="Shimla"/>
    <x v="62"/>
    <s v="Yes"/>
    <x v="1"/>
    <s v="No internet service"/>
    <x v="1"/>
    <x v="2"/>
    <s v="Yes"/>
    <s v="Cheque"/>
    <n v="26.13"/>
    <n v="1827.32"/>
    <x v="4"/>
    <x v="0"/>
    <x v="1"/>
    <s v="Other"/>
    <x v="0"/>
    <n v="0"/>
  </r>
  <r>
    <s v="CUST-02393"/>
    <x v="0"/>
    <n v="0"/>
    <s v="No"/>
    <s v="No"/>
    <s v="Kolkata"/>
    <x v="32"/>
    <s v="Yes"/>
    <x v="0"/>
    <s v="No"/>
    <x v="0"/>
    <x v="0"/>
    <s v="Yes"/>
    <s v="Credit card"/>
    <n v="99.72"/>
    <n v="3882.78"/>
    <x v="4"/>
    <x v="0"/>
    <x v="0"/>
    <s v="Other"/>
    <x v="5"/>
    <n v="0"/>
  </r>
  <r>
    <s v="CUST-02658"/>
    <x v="0"/>
    <n v="0"/>
    <s v="Yes"/>
    <s v="Yes"/>
    <s v="Shimla"/>
    <x v="66"/>
    <s v="Yes"/>
    <x v="2"/>
    <s v="No"/>
    <x v="2"/>
    <x v="2"/>
    <s v="Yes"/>
    <s v="Cheque"/>
    <n v="60.17"/>
    <n v="989.45"/>
    <x v="1"/>
    <x v="1"/>
    <x v="2"/>
    <s v="Other"/>
    <x v="4"/>
    <n v="1"/>
  </r>
  <r>
    <s v="CUST-00871"/>
    <x v="0"/>
    <n v="0"/>
    <s v="No"/>
    <s v="No"/>
    <s v="Delhi"/>
    <x v="32"/>
    <s v="Yes"/>
    <x v="0"/>
    <s v="No"/>
    <x v="2"/>
    <x v="1"/>
    <s v="Yes"/>
    <s v="Bank transfer"/>
    <n v="86.17"/>
    <n v="3423.01"/>
    <x v="3"/>
    <x v="0"/>
    <x v="3"/>
    <s v="Other"/>
    <x v="5"/>
    <n v="0"/>
  </r>
  <r>
    <s v="CUST-03372"/>
    <x v="1"/>
    <n v="0"/>
    <s v="No"/>
    <s v="No"/>
    <s v="Shimla"/>
    <x v="11"/>
    <s v="Yes"/>
    <x v="2"/>
    <s v="No"/>
    <x v="2"/>
    <x v="2"/>
    <s v="Yes"/>
    <s v="Cheque"/>
    <n v="50.56"/>
    <n v="1103.95"/>
    <x v="0"/>
    <x v="1"/>
    <x v="2"/>
    <s v="Other"/>
    <x v="4"/>
    <n v="1"/>
  </r>
  <r>
    <s v="CUST-00717"/>
    <x v="0"/>
    <n v="0"/>
    <s v="Yes"/>
    <s v="No"/>
    <s v="Pune"/>
    <x v="35"/>
    <s v="Yes"/>
    <x v="0"/>
    <s v="No"/>
    <x v="2"/>
    <x v="2"/>
    <s v="Yes"/>
    <s v="Bank transfer"/>
    <n v="77.61"/>
    <n v="2111.2399999999998"/>
    <x v="4"/>
    <x v="1"/>
    <x v="3"/>
    <s v="Other"/>
    <x v="2"/>
    <n v="1"/>
  </r>
  <r>
    <s v="CUST-00725"/>
    <x v="0"/>
    <n v="0"/>
    <s v="No"/>
    <s v="Yes"/>
    <s v="Pune"/>
    <x v="19"/>
    <s v="Yes"/>
    <x v="0"/>
    <s v="No"/>
    <x v="2"/>
    <x v="2"/>
    <s v="Yes"/>
    <s v="Bank transfer"/>
    <n v="87.25"/>
    <n v="1255.8599999999999"/>
    <x v="0"/>
    <x v="1"/>
    <x v="3"/>
    <s v="Other"/>
    <x v="4"/>
    <n v="1"/>
  </r>
  <r>
    <s v="CUST-01721"/>
    <x v="0"/>
    <n v="0"/>
    <s v="Yes"/>
    <s v="No"/>
    <s v="Hyderabad"/>
    <x v="58"/>
    <s v="Yes"/>
    <x v="1"/>
    <s v="No internet service"/>
    <x v="1"/>
    <x v="0"/>
    <s v="Yes"/>
    <s v="Credit card"/>
    <n v="34.380000000000003"/>
    <n v="1480.13"/>
    <x v="4"/>
    <x v="0"/>
    <x v="4"/>
    <s v="Other"/>
    <x v="5"/>
    <n v="0"/>
  </r>
  <r>
    <s v="CUST-02694"/>
    <x v="0"/>
    <n v="0"/>
    <s v="No"/>
    <s v="No"/>
    <s v="Shimla"/>
    <x v="71"/>
    <s v="Yes"/>
    <x v="1"/>
    <s v="No internet service"/>
    <x v="1"/>
    <x v="0"/>
    <s v="Yes"/>
    <s v="Cheque"/>
    <n v="24.37"/>
    <n v="1718.5"/>
    <x v="0"/>
    <x v="0"/>
    <x v="1"/>
    <s v="Other"/>
    <x v="0"/>
    <n v="0"/>
  </r>
  <r>
    <s v="CUST-04308"/>
    <x v="1"/>
    <n v="0"/>
    <s v="Yes"/>
    <s v="Yes"/>
    <s v="Hyderabad"/>
    <x v="44"/>
    <s v="Yes"/>
    <x v="2"/>
    <s v="Yes"/>
    <x v="2"/>
    <x v="2"/>
    <s v="Yes"/>
    <s v="Bank transfer"/>
    <n v="53.95"/>
    <n v="1780.87"/>
    <x v="1"/>
    <x v="0"/>
    <x v="2"/>
    <s v="Other"/>
    <x v="2"/>
    <n v="0"/>
  </r>
  <r>
    <s v="CUST-01309"/>
    <x v="0"/>
    <n v="1"/>
    <s v="No"/>
    <s v="No"/>
    <s v="Kolkata"/>
    <x v="20"/>
    <s v="Yes"/>
    <x v="1"/>
    <s v="No internet service"/>
    <x v="1"/>
    <x v="2"/>
    <s v="Yes"/>
    <s v="Cheque"/>
    <n v="26.58"/>
    <n v="213.22"/>
    <x v="1"/>
    <x v="0"/>
    <x v="1"/>
    <s v="Other"/>
    <x v="1"/>
    <n v="0"/>
  </r>
  <r>
    <s v="CUST-04074"/>
    <x v="0"/>
    <n v="0"/>
    <s v="No"/>
    <s v="No"/>
    <s v="Mumbai"/>
    <x v="44"/>
    <s v="Yes"/>
    <x v="0"/>
    <s v="No"/>
    <x v="0"/>
    <x v="2"/>
    <s v="No"/>
    <s v="Credit card"/>
    <n v="79.27"/>
    <n v="2548.5"/>
    <x v="4"/>
    <x v="1"/>
    <x v="3"/>
    <s v="Other"/>
    <x v="2"/>
    <n v="1"/>
  </r>
  <r>
    <s v="CUST-04518"/>
    <x v="0"/>
    <n v="1"/>
    <s v="Yes"/>
    <s v="Yes"/>
    <s v="Chandigarh"/>
    <x v="60"/>
    <s v="Yes"/>
    <x v="2"/>
    <s v="Yes"/>
    <x v="0"/>
    <x v="2"/>
    <s v="Yes"/>
    <s v="UPI"/>
    <n v="59.77"/>
    <n v="3947.41"/>
    <x v="0"/>
    <x v="1"/>
    <x v="2"/>
    <s v="Other"/>
    <x v="0"/>
    <n v="1"/>
  </r>
  <r>
    <s v="CUST-03941"/>
    <x v="1"/>
    <n v="0"/>
    <s v="No"/>
    <s v="No"/>
    <s v="Kolkata"/>
    <x v="6"/>
    <s v="Yes"/>
    <x v="0"/>
    <s v="No"/>
    <x v="0"/>
    <x v="2"/>
    <s v="No"/>
    <s v="Bank transfer"/>
    <n v="96.92"/>
    <n v="496.45"/>
    <x v="1"/>
    <x v="1"/>
    <x v="0"/>
    <s v="High-risk"/>
    <x v="1"/>
    <n v="1"/>
  </r>
  <r>
    <s v="CUST-03616"/>
    <x v="0"/>
    <n v="0"/>
    <s v="Yes"/>
    <s v="Yes"/>
    <s v="Hyderabad"/>
    <x v="11"/>
    <s v="Yes"/>
    <x v="1"/>
    <s v="No internet service"/>
    <x v="1"/>
    <x v="2"/>
    <s v="No"/>
    <s v="UPI"/>
    <n v="38.26"/>
    <n v="820.73"/>
    <x v="1"/>
    <x v="0"/>
    <x v="4"/>
    <s v="Other"/>
    <x v="4"/>
    <n v="0"/>
  </r>
  <r>
    <s v="CUST-00909"/>
    <x v="1"/>
    <n v="0"/>
    <s v="No"/>
    <s v="No"/>
    <s v="Ahmedabad"/>
    <x v="39"/>
    <s v="Yes"/>
    <x v="2"/>
    <s v="Yes"/>
    <x v="0"/>
    <x v="1"/>
    <s v="No"/>
    <s v="UPI"/>
    <n v="63.74"/>
    <n v="842.86"/>
    <x v="3"/>
    <x v="0"/>
    <x v="2"/>
    <s v="Other"/>
    <x v="4"/>
    <n v="0"/>
  </r>
  <r>
    <s v="CUST-03428"/>
    <x v="0"/>
    <n v="0"/>
    <s v="Yes"/>
    <s v="Yes"/>
    <s v="Hyderabad"/>
    <x v="23"/>
    <s v="Yes"/>
    <x v="2"/>
    <s v="No"/>
    <x v="2"/>
    <x v="2"/>
    <s v="Yes"/>
    <s v="Credit card"/>
    <n v="57.71"/>
    <n v="114.88"/>
    <x v="4"/>
    <x v="0"/>
    <x v="2"/>
    <s v="Other"/>
    <x v="1"/>
    <n v="0"/>
  </r>
  <r>
    <s v="CUST-01736"/>
    <x v="0"/>
    <n v="0"/>
    <s v="No"/>
    <s v="No"/>
    <s v="Jaipur"/>
    <x v="31"/>
    <s v="Yes"/>
    <x v="0"/>
    <s v="No"/>
    <x v="2"/>
    <x v="2"/>
    <s v="Yes"/>
    <s v="Cheque"/>
    <n v="79.459999999999994"/>
    <n v="463.84"/>
    <x v="3"/>
    <x v="1"/>
    <x v="3"/>
    <s v="High-risk"/>
    <x v="1"/>
    <n v="1"/>
  </r>
  <r>
    <s v="CUST-04838"/>
    <x v="1"/>
    <n v="0"/>
    <s v="No"/>
    <s v="No"/>
    <s v="Bengaluru"/>
    <x v="58"/>
    <s v="Yes"/>
    <x v="1"/>
    <s v="No internet service"/>
    <x v="1"/>
    <x v="0"/>
    <s v="No"/>
    <s v="Bank transfer"/>
    <n v="19.37"/>
    <n v="829.17"/>
    <x v="3"/>
    <x v="0"/>
    <x v="1"/>
    <s v="Other"/>
    <x v="5"/>
    <n v="0"/>
  </r>
  <r>
    <s v="CUST-02810"/>
    <x v="0"/>
    <n v="0"/>
    <s v="No"/>
    <s v="Yes"/>
    <s v="Chennai"/>
    <x v="18"/>
    <s v="Yes"/>
    <x v="2"/>
    <s v="Yes"/>
    <x v="2"/>
    <x v="2"/>
    <s v="No"/>
    <s v="Bank transfer"/>
    <n v="63.28"/>
    <n v="1096.54"/>
    <x v="3"/>
    <x v="0"/>
    <x v="2"/>
    <s v="Other"/>
    <x v="4"/>
    <n v="0"/>
  </r>
  <r>
    <s v="CUST-00750"/>
    <x v="0"/>
    <n v="0"/>
    <s v="No"/>
    <s v="No"/>
    <s v="Hyderabad"/>
    <x v="18"/>
    <s v="Yes"/>
    <x v="2"/>
    <s v="No"/>
    <x v="2"/>
    <x v="0"/>
    <s v="Yes"/>
    <s v="Cheque"/>
    <n v="56.35"/>
    <n v="964.27"/>
    <x v="4"/>
    <x v="0"/>
    <x v="2"/>
    <s v="Other"/>
    <x v="4"/>
    <n v="0"/>
  </r>
  <r>
    <s v="CUST-00315"/>
    <x v="0"/>
    <n v="0"/>
    <s v="No"/>
    <s v="No"/>
    <s v="Chandigarh"/>
    <x v="33"/>
    <s v="Yes"/>
    <x v="0"/>
    <s v="No"/>
    <x v="0"/>
    <x v="2"/>
    <s v="Yes"/>
    <s v="Credit card"/>
    <n v="86.34"/>
    <n v="3085.82"/>
    <x v="7"/>
    <x v="0"/>
    <x v="3"/>
    <s v="Other"/>
    <x v="5"/>
    <n v="0"/>
  </r>
  <r>
    <s v="CUST-00626"/>
    <x v="0"/>
    <n v="0"/>
    <s v="No"/>
    <s v="No"/>
    <s v="Chandigarh"/>
    <x v="36"/>
    <s v="Yes"/>
    <x v="0"/>
    <s v="No"/>
    <x v="0"/>
    <x v="0"/>
    <s v="No"/>
    <s v="UPI"/>
    <n v="85.66"/>
    <n v="2709.08"/>
    <x v="2"/>
    <x v="0"/>
    <x v="3"/>
    <s v="Other"/>
    <x v="2"/>
    <n v="0"/>
  </r>
  <r>
    <s v="CUST-03238"/>
    <x v="1"/>
    <n v="0"/>
    <s v="No"/>
    <s v="No"/>
    <s v="Chandigarh"/>
    <x v="6"/>
    <s v="No"/>
    <x v="2"/>
    <s v="No"/>
    <x v="2"/>
    <x v="2"/>
    <s v="Yes"/>
    <s v="Cheque"/>
    <n v="49.56"/>
    <n v="253.59"/>
    <x v="1"/>
    <x v="1"/>
    <x v="4"/>
    <s v="Other"/>
    <x v="1"/>
    <n v="1"/>
  </r>
  <r>
    <s v="CUST-03855"/>
    <x v="1"/>
    <n v="0"/>
    <s v="No"/>
    <s v="No"/>
    <s v="Hyderabad"/>
    <x v="47"/>
    <s v="Yes"/>
    <x v="0"/>
    <s v="Yes"/>
    <x v="2"/>
    <x v="2"/>
    <s v="Yes"/>
    <s v="UPI"/>
    <n v="102.67"/>
    <n v="1508.42"/>
    <x v="1"/>
    <x v="1"/>
    <x v="0"/>
    <s v="Other"/>
    <x v="4"/>
    <n v="1"/>
  </r>
  <r>
    <s v="CUST-03028"/>
    <x v="0"/>
    <n v="0"/>
    <s v="No"/>
    <s v="Yes"/>
    <s v="Chandigarh"/>
    <x v="46"/>
    <s v="Yes"/>
    <x v="1"/>
    <s v="No internet service"/>
    <x v="1"/>
    <x v="0"/>
    <s v="Yes"/>
    <s v="UPI"/>
    <n v="20.05"/>
    <n v="1261.8599999999999"/>
    <x v="4"/>
    <x v="0"/>
    <x v="1"/>
    <s v="Other"/>
    <x v="0"/>
    <n v="0"/>
  </r>
  <r>
    <s v="CUST-03507"/>
    <x v="0"/>
    <n v="0"/>
    <s v="No"/>
    <s v="No"/>
    <s v="Lucknow"/>
    <x v="38"/>
    <s v="Yes"/>
    <x v="1"/>
    <s v="No internet service"/>
    <x v="1"/>
    <x v="0"/>
    <s v="No"/>
    <s v="Credit card"/>
    <n v="36.86"/>
    <n v="1522.06"/>
    <x v="1"/>
    <x v="0"/>
    <x v="4"/>
    <s v="Other"/>
    <x v="5"/>
    <n v="0"/>
  </r>
  <r>
    <s v="CUST-01743"/>
    <x v="0"/>
    <n v="1"/>
    <s v="No"/>
    <s v="Yes"/>
    <s v="Chennai"/>
    <x v="51"/>
    <s v="Yes"/>
    <x v="0"/>
    <s v="Yes"/>
    <x v="0"/>
    <x v="2"/>
    <s v="Yes"/>
    <s v="Credit card"/>
    <n v="94.95"/>
    <n v="3584.54"/>
    <x v="0"/>
    <x v="0"/>
    <x v="0"/>
    <s v="Other"/>
    <x v="5"/>
    <n v="0"/>
  </r>
  <r>
    <s v="CUST-01963"/>
    <x v="1"/>
    <n v="1"/>
    <s v="No"/>
    <s v="No"/>
    <s v="Shimla"/>
    <x v="52"/>
    <s v="Yes"/>
    <x v="0"/>
    <s v="No"/>
    <x v="2"/>
    <x v="2"/>
    <s v="Yes"/>
    <s v="UPI"/>
    <n v="96"/>
    <n v="373.13"/>
    <x v="1"/>
    <x v="1"/>
    <x v="0"/>
    <s v="High-risk"/>
    <x v="1"/>
    <n v="1"/>
  </r>
  <r>
    <s v="CUST-03791"/>
    <x v="1"/>
    <n v="0"/>
    <s v="Yes"/>
    <s v="Yes"/>
    <s v="Kolkata"/>
    <x v="9"/>
    <s v="Yes"/>
    <x v="1"/>
    <s v="No internet service"/>
    <x v="1"/>
    <x v="2"/>
    <s v="Yes"/>
    <s v="Credit card"/>
    <n v="25.11"/>
    <n v="173.22"/>
    <x v="0"/>
    <x v="0"/>
    <x v="1"/>
    <s v="Other"/>
    <x v="1"/>
    <n v="0"/>
  </r>
  <r>
    <s v="CUST-03250"/>
    <x v="0"/>
    <n v="1"/>
    <s v="Yes"/>
    <s v="Yes"/>
    <s v="Kolkata"/>
    <x v="54"/>
    <s v="Yes"/>
    <x v="1"/>
    <s v="No internet service"/>
    <x v="1"/>
    <x v="2"/>
    <s v="No"/>
    <s v="UPI"/>
    <n v="38.700000000000003"/>
    <n v="452.94"/>
    <x v="1"/>
    <x v="1"/>
    <x v="4"/>
    <s v="Other"/>
    <x v="4"/>
    <n v="1"/>
  </r>
  <r>
    <s v="CUST-00135"/>
    <x v="1"/>
    <n v="0"/>
    <s v="Yes"/>
    <s v="Yes"/>
    <s v="Ahmedabad"/>
    <x v="53"/>
    <s v="Yes"/>
    <x v="0"/>
    <s v="Yes"/>
    <x v="0"/>
    <x v="2"/>
    <s v="Yes"/>
    <s v="Credit card"/>
    <n v="79.33"/>
    <n v="727.31"/>
    <x v="4"/>
    <x v="1"/>
    <x v="3"/>
    <s v="High-risk"/>
    <x v="1"/>
    <n v="1"/>
  </r>
  <r>
    <s v="CUST-04474"/>
    <x v="0"/>
    <n v="0"/>
    <s v="No"/>
    <s v="Yes"/>
    <s v="Kolkata"/>
    <x v="66"/>
    <s v="Yes"/>
    <x v="0"/>
    <s v="No"/>
    <x v="2"/>
    <x v="2"/>
    <s v="No"/>
    <s v="Credit card"/>
    <n v="94.24"/>
    <n v="1462.92"/>
    <x v="1"/>
    <x v="1"/>
    <x v="0"/>
    <s v="Other"/>
    <x v="4"/>
    <n v="1"/>
  </r>
  <r>
    <s v="CUST-04981"/>
    <x v="0"/>
    <n v="0"/>
    <s v="Yes"/>
    <s v="Yes"/>
    <s v="Delhi"/>
    <x v="3"/>
    <s v="Yes"/>
    <x v="1"/>
    <s v="No internet service"/>
    <x v="1"/>
    <x v="1"/>
    <s v="No"/>
    <s v="Credit card"/>
    <n v="31.16"/>
    <n v="1664.71"/>
    <x v="0"/>
    <x v="0"/>
    <x v="4"/>
    <s v="Other"/>
    <x v="3"/>
    <n v="0"/>
  </r>
  <r>
    <s v="CUST-00244"/>
    <x v="1"/>
    <n v="1"/>
    <s v="Yes"/>
    <s v="No"/>
    <s v="Shimla"/>
    <x v="66"/>
    <s v="Yes"/>
    <x v="0"/>
    <s v="Yes"/>
    <x v="2"/>
    <x v="2"/>
    <s v="Yes"/>
    <s v="UPI"/>
    <n v="83.48"/>
    <n v="1338.3"/>
    <x v="0"/>
    <x v="1"/>
    <x v="3"/>
    <s v="Other"/>
    <x v="4"/>
    <n v="1"/>
  </r>
  <r>
    <s v="CUST-04568"/>
    <x v="1"/>
    <n v="0"/>
    <s v="Yes"/>
    <s v="Yes"/>
    <s v="Chandigarh"/>
    <x v="25"/>
    <s v="Yes"/>
    <x v="0"/>
    <s v="Yes"/>
    <x v="2"/>
    <x v="1"/>
    <s v="Yes"/>
    <s v="Credit card"/>
    <n v="93.01"/>
    <n v="2155.4899999999998"/>
    <x v="1"/>
    <x v="1"/>
    <x v="0"/>
    <s v="Other"/>
    <x v="4"/>
    <n v="1"/>
  </r>
  <r>
    <s v="CUST-03057"/>
    <x v="1"/>
    <n v="0"/>
    <s v="No"/>
    <s v="No"/>
    <s v="Ahmedabad"/>
    <x v="14"/>
    <s v="Yes"/>
    <x v="2"/>
    <s v="No"/>
    <x v="2"/>
    <x v="0"/>
    <s v="Yes"/>
    <s v="UPI"/>
    <n v="46.28"/>
    <n v="1125.1600000000001"/>
    <x v="0"/>
    <x v="1"/>
    <x v="4"/>
    <s v="Other"/>
    <x v="2"/>
    <n v="1"/>
  </r>
  <r>
    <s v="CUST-01051"/>
    <x v="1"/>
    <n v="0"/>
    <s v="Yes"/>
    <s v="Yes"/>
    <s v="Delhi"/>
    <x v="55"/>
    <s v="Yes"/>
    <x v="0"/>
    <s v="No"/>
    <x v="2"/>
    <x v="2"/>
    <s v="No"/>
    <s v="Bank transfer"/>
    <n v="80.180000000000007"/>
    <n v="3774.02"/>
    <x v="0"/>
    <x v="0"/>
    <x v="3"/>
    <s v="Other"/>
    <x v="5"/>
    <n v="0"/>
  </r>
  <r>
    <s v="CUST-03961"/>
    <x v="1"/>
    <n v="0"/>
    <s v="No"/>
    <s v="No"/>
    <s v="Lucknow"/>
    <x v="53"/>
    <s v="Yes"/>
    <x v="0"/>
    <s v="Yes"/>
    <x v="0"/>
    <x v="2"/>
    <s v="Yes"/>
    <s v="UPI"/>
    <n v="108.22"/>
    <n v="998.49"/>
    <x v="0"/>
    <x v="0"/>
    <x v="0"/>
    <s v="High-risk"/>
    <x v="1"/>
    <n v="0"/>
  </r>
  <r>
    <s v="CUST-04909"/>
    <x v="0"/>
    <n v="0"/>
    <s v="Yes"/>
    <s v="No"/>
    <s v="Pune"/>
    <x v="41"/>
    <s v="Yes"/>
    <x v="0"/>
    <s v="No"/>
    <x v="2"/>
    <x v="2"/>
    <s v="Yes"/>
    <s v="Bank transfer"/>
    <n v="85.74"/>
    <n v="2535.6999999999998"/>
    <x v="3"/>
    <x v="1"/>
    <x v="3"/>
    <s v="Other"/>
    <x v="2"/>
    <n v="1"/>
  </r>
  <r>
    <s v="CUST-04306"/>
    <x v="0"/>
    <n v="0"/>
    <s v="No"/>
    <s v="No"/>
    <s v="Shimla"/>
    <x v="19"/>
    <s v="Yes"/>
    <x v="2"/>
    <s v="Yes"/>
    <x v="0"/>
    <x v="2"/>
    <s v="Yes"/>
    <s v="Cheque"/>
    <n v="64.180000000000007"/>
    <n v="886.88"/>
    <x v="0"/>
    <x v="0"/>
    <x v="2"/>
    <s v="Other"/>
    <x v="4"/>
    <n v="0"/>
  </r>
  <r>
    <s v="CUST-01143"/>
    <x v="0"/>
    <n v="0"/>
    <s v="No"/>
    <s v="No"/>
    <s v="Kolkata"/>
    <x v="47"/>
    <s v="Yes"/>
    <x v="1"/>
    <s v="No internet service"/>
    <x v="1"/>
    <x v="2"/>
    <s v="Yes"/>
    <s v="Bank transfer"/>
    <n v="29.42"/>
    <n v="442.91"/>
    <x v="4"/>
    <x v="1"/>
    <x v="1"/>
    <s v="Other"/>
    <x v="4"/>
    <n v="1"/>
  </r>
  <r>
    <s v="CUST-01128"/>
    <x v="0"/>
    <n v="0"/>
    <s v="Yes"/>
    <s v="No"/>
    <s v="Delhi"/>
    <x v="54"/>
    <s v="Yes"/>
    <x v="2"/>
    <s v="Yes"/>
    <x v="0"/>
    <x v="2"/>
    <s v="Yes"/>
    <s v="UPI"/>
    <n v="66.5"/>
    <n v="806.8"/>
    <x v="0"/>
    <x v="0"/>
    <x v="2"/>
    <s v="Other"/>
    <x v="4"/>
    <n v="0"/>
  </r>
  <r>
    <s v="CUST-03566"/>
    <x v="1"/>
    <n v="1"/>
    <s v="No"/>
    <s v="No"/>
    <s v="Bengaluru"/>
    <x v="5"/>
    <s v="Yes"/>
    <x v="1"/>
    <s v="No internet service"/>
    <x v="1"/>
    <x v="2"/>
    <s v="No"/>
    <s v="Bank transfer"/>
    <n v="29.19"/>
    <n v="561.42999999999995"/>
    <x v="2"/>
    <x v="0"/>
    <x v="1"/>
    <s v="Other"/>
    <x v="4"/>
    <n v="0"/>
  </r>
  <r>
    <s v="CUST-00124"/>
    <x v="1"/>
    <n v="0"/>
    <s v="No"/>
    <s v="No"/>
    <s v="Mumbai"/>
    <x v="4"/>
    <s v="Yes"/>
    <x v="1"/>
    <s v="No internet service"/>
    <x v="1"/>
    <x v="0"/>
    <s v="Yes"/>
    <s v="UPI"/>
    <n v="21.66"/>
    <n v="1553.69"/>
    <x v="4"/>
    <x v="0"/>
    <x v="1"/>
    <s v="Other"/>
    <x v="0"/>
    <n v="0"/>
  </r>
  <r>
    <s v="CUST-01657"/>
    <x v="1"/>
    <n v="0"/>
    <s v="No"/>
    <s v="No"/>
    <s v="Shimla"/>
    <x v="2"/>
    <s v="Yes"/>
    <x v="0"/>
    <s v="No"/>
    <x v="2"/>
    <x v="2"/>
    <s v="Yes"/>
    <s v="Bank transfer"/>
    <n v="95.66"/>
    <n v="2689.5"/>
    <x v="0"/>
    <x v="1"/>
    <x v="0"/>
    <s v="Other"/>
    <x v="2"/>
    <n v="1"/>
  </r>
  <r>
    <s v="CUST-04251"/>
    <x v="1"/>
    <n v="0"/>
    <s v="Yes"/>
    <s v="No"/>
    <s v="Delhi"/>
    <x v="18"/>
    <s v="Yes"/>
    <x v="2"/>
    <s v="Yes"/>
    <x v="2"/>
    <x v="2"/>
    <s v="Yes"/>
    <s v="Cheque"/>
    <n v="57.13"/>
    <n v="997.55"/>
    <x v="0"/>
    <x v="1"/>
    <x v="2"/>
    <s v="Other"/>
    <x v="4"/>
    <n v="1"/>
  </r>
  <r>
    <s v="CUST-00408"/>
    <x v="0"/>
    <n v="0"/>
    <s v="Yes"/>
    <s v="No"/>
    <s v="Mumbai"/>
    <x v="5"/>
    <s v="No"/>
    <x v="2"/>
    <s v="No"/>
    <x v="2"/>
    <x v="2"/>
    <s v="Yes"/>
    <s v="UPI"/>
    <n v="51.37"/>
    <n v="983.54"/>
    <x v="2"/>
    <x v="0"/>
    <x v="2"/>
    <s v="Other"/>
    <x v="4"/>
    <n v="0"/>
  </r>
  <r>
    <s v="CUST-00881"/>
    <x v="1"/>
    <n v="0"/>
    <s v="Yes"/>
    <s v="No"/>
    <s v="Bengaluru"/>
    <x v="58"/>
    <s v="Yes"/>
    <x v="0"/>
    <s v="No"/>
    <x v="2"/>
    <x v="0"/>
    <s v="No"/>
    <s v="Cheque"/>
    <n v="82.02"/>
    <n v="3529.23"/>
    <x v="2"/>
    <x v="0"/>
    <x v="3"/>
    <s v="Other"/>
    <x v="5"/>
    <n v="0"/>
  </r>
  <r>
    <s v="CUST-02191"/>
    <x v="0"/>
    <n v="0"/>
    <s v="Yes"/>
    <s v="Yes"/>
    <s v="Pune"/>
    <x v="37"/>
    <s v="Yes"/>
    <x v="0"/>
    <s v="Yes"/>
    <x v="0"/>
    <x v="0"/>
    <s v="Yes"/>
    <s v="UPI"/>
    <n v="90.13"/>
    <n v="5471.82"/>
    <x v="2"/>
    <x v="0"/>
    <x v="0"/>
    <s v="Other"/>
    <x v="0"/>
    <n v="0"/>
  </r>
  <r>
    <s v="CUST-02148"/>
    <x v="0"/>
    <n v="0"/>
    <s v="Yes"/>
    <s v="Yes"/>
    <s v="Pune"/>
    <x v="29"/>
    <s v="Yes"/>
    <x v="1"/>
    <s v="No internet service"/>
    <x v="1"/>
    <x v="0"/>
    <s v="Yes"/>
    <s v="Credit card"/>
    <n v="32.369999999999997"/>
    <n v="1595.97"/>
    <x v="4"/>
    <x v="0"/>
    <x v="4"/>
    <s v="Other"/>
    <x v="3"/>
    <n v="0"/>
  </r>
  <r>
    <s v="CUST-00203"/>
    <x v="1"/>
    <n v="0"/>
    <s v="No"/>
    <s v="No"/>
    <s v="Ahmedabad"/>
    <x v="28"/>
    <s v="Yes"/>
    <x v="2"/>
    <s v="No"/>
    <x v="0"/>
    <x v="2"/>
    <s v="No"/>
    <s v="Cheque"/>
    <n v="64.540000000000006"/>
    <n v="1170.43"/>
    <x v="4"/>
    <x v="0"/>
    <x v="2"/>
    <s v="Other"/>
    <x v="4"/>
    <n v="0"/>
  </r>
  <r>
    <s v="CUST-00029"/>
    <x v="1"/>
    <n v="0"/>
    <s v="Yes"/>
    <s v="Yes"/>
    <s v="Shimla"/>
    <x v="30"/>
    <s v="Yes"/>
    <x v="0"/>
    <s v="No"/>
    <x v="2"/>
    <x v="2"/>
    <s v="Yes"/>
    <s v="Bank transfer"/>
    <n v="80.7"/>
    <n v="1697.49"/>
    <x v="7"/>
    <x v="0"/>
    <x v="3"/>
    <s v="Other"/>
    <x v="4"/>
    <n v="0"/>
  </r>
  <r>
    <s v="CUST-03367"/>
    <x v="1"/>
    <n v="0"/>
    <s v="Yes"/>
    <s v="No"/>
    <s v="Bengaluru"/>
    <x v="35"/>
    <s v="No"/>
    <x v="2"/>
    <s v="No"/>
    <x v="2"/>
    <x v="0"/>
    <s v="Yes"/>
    <s v="Cheque"/>
    <n v="47.22"/>
    <n v="1275.97"/>
    <x v="1"/>
    <x v="0"/>
    <x v="4"/>
    <s v="Other"/>
    <x v="2"/>
    <n v="0"/>
  </r>
  <r>
    <s v="CUST-04584"/>
    <x v="0"/>
    <n v="1"/>
    <s v="No"/>
    <s v="No"/>
    <s v="Chennai"/>
    <x v="19"/>
    <s v="Yes"/>
    <x v="1"/>
    <s v="No internet service"/>
    <x v="1"/>
    <x v="2"/>
    <s v="No"/>
    <s v="Credit card"/>
    <n v="36.79"/>
    <n v="525.35"/>
    <x v="1"/>
    <x v="1"/>
    <x v="4"/>
    <s v="Other"/>
    <x v="4"/>
    <n v="1"/>
  </r>
  <r>
    <s v="CUST-03539"/>
    <x v="1"/>
    <n v="0"/>
    <s v="No"/>
    <s v="No"/>
    <s v="Ahmedabad"/>
    <x v="32"/>
    <s v="Yes"/>
    <x v="2"/>
    <s v="No"/>
    <x v="2"/>
    <x v="1"/>
    <s v="Yes"/>
    <s v="Credit card"/>
    <n v="58.91"/>
    <n v="2371.33"/>
    <x v="0"/>
    <x v="1"/>
    <x v="2"/>
    <s v="Other"/>
    <x v="5"/>
    <n v="1"/>
  </r>
  <r>
    <s v="CUST-02494"/>
    <x v="0"/>
    <n v="0"/>
    <s v="No"/>
    <s v="No"/>
    <s v="Kolkata"/>
    <x v="1"/>
    <s v="Yes"/>
    <x v="0"/>
    <s v="No"/>
    <x v="2"/>
    <x v="2"/>
    <s v="Yes"/>
    <s v="Cheque"/>
    <n v="82.28"/>
    <n v="248.84"/>
    <x v="4"/>
    <x v="1"/>
    <x v="3"/>
    <s v="High-risk"/>
    <x v="1"/>
    <n v="1"/>
  </r>
  <r>
    <s v="CUST-01189"/>
    <x v="0"/>
    <n v="0"/>
    <s v="Yes"/>
    <s v="Yes"/>
    <s v="Pune"/>
    <x v="7"/>
    <s v="Yes"/>
    <x v="1"/>
    <s v="No internet service"/>
    <x v="1"/>
    <x v="1"/>
    <s v="No"/>
    <s v="UPI"/>
    <n v="36.409999999999997"/>
    <n v="390.99"/>
    <x v="0"/>
    <x v="0"/>
    <x v="4"/>
    <s v="Other"/>
    <x v="1"/>
    <n v="0"/>
  </r>
  <r>
    <s v="CUST-04511"/>
    <x v="1"/>
    <n v="0"/>
    <s v="No"/>
    <s v="No"/>
    <s v="Chandigarh"/>
    <x v="68"/>
    <s v="Yes"/>
    <x v="2"/>
    <s v="Yes"/>
    <x v="2"/>
    <x v="0"/>
    <s v="Yes"/>
    <s v="Cheque"/>
    <n v="54.34"/>
    <n v="3010.43"/>
    <x v="0"/>
    <x v="0"/>
    <x v="2"/>
    <s v="Other"/>
    <x v="3"/>
    <n v="0"/>
  </r>
  <r>
    <s v="CUST-02590"/>
    <x v="1"/>
    <n v="1"/>
    <s v="No"/>
    <s v="Yes"/>
    <s v="Hyderabad"/>
    <x v="44"/>
    <s v="Yes"/>
    <x v="0"/>
    <s v="No"/>
    <x v="2"/>
    <x v="2"/>
    <s v="Yes"/>
    <s v="Credit card"/>
    <n v="82.64"/>
    <n v="2724.96"/>
    <x v="3"/>
    <x v="1"/>
    <x v="3"/>
    <s v="Other"/>
    <x v="2"/>
    <n v="1"/>
  </r>
  <r>
    <s v="CUST-04334"/>
    <x v="1"/>
    <n v="0"/>
    <s v="No"/>
    <s v="Yes"/>
    <s v="Shimla"/>
    <x v="14"/>
    <s v="Yes"/>
    <x v="2"/>
    <s v="Yes"/>
    <x v="2"/>
    <x v="2"/>
    <s v="Yes"/>
    <s v="UPI"/>
    <n v="52.46"/>
    <n v="1293.08"/>
    <x v="0"/>
    <x v="0"/>
    <x v="2"/>
    <s v="Other"/>
    <x v="2"/>
    <n v="0"/>
  </r>
  <r>
    <s v="CUST-02840"/>
    <x v="0"/>
    <n v="0"/>
    <s v="No"/>
    <s v="No"/>
    <s v="Pune"/>
    <x v="43"/>
    <s v="Yes"/>
    <x v="0"/>
    <s v="No"/>
    <x v="0"/>
    <x v="0"/>
    <s v="No"/>
    <s v="Bank transfer"/>
    <n v="87.51"/>
    <n v="3770.83"/>
    <x v="4"/>
    <x v="0"/>
    <x v="3"/>
    <s v="Other"/>
    <x v="5"/>
    <n v="0"/>
  </r>
  <r>
    <s v="CUST-00912"/>
    <x v="1"/>
    <n v="0"/>
    <s v="No"/>
    <s v="Yes"/>
    <s v="Ahmedabad"/>
    <x v="12"/>
    <s v="Yes"/>
    <x v="1"/>
    <s v="No internet service"/>
    <x v="1"/>
    <x v="0"/>
    <s v="Yes"/>
    <s v="Cheque"/>
    <n v="35.56"/>
    <n v="1976.23"/>
    <x v="2"/>
    <x v="0"/>
    <x v="4"/>
    <s v="Other"/>
    <x v="3"/>
    <n v="0"/>
  </r>
  <r>
    <s v="CUST-04689"/>
    <x v="1"/>
    <n v="0"/>
    <s v="No"/>
    <s v="No"/>
    <s v="Delhi"/>
    <x v="25"/>
    <s v="No"/>
    <x v="1"/>
    <s v="No internet service"/>
    <x v="1"/>
    <x v="2"/>
    <s v="No"/>
    <s v="Credit card"/>
    <n v="19.91"/>
    <n v="460.97"/>
    <x v="1"/>
    <x v="0"/>
    <x v="1"/>
    <s v="Other"/>
    <x v="4"/>
    <n v="0"/>
  </r>
  <r>
    <s v="CUST-03630"/>
    <x v="0"/>
    <n v="0"/>
    <s v="No"/>
    <s v="No"/>
    <s v="Hyderabad"/>
    <x v="27"/>
    <s v="Yes"/>
    <x v="2"/>
    <s v="No"/>
    <x v="0"/>
    <x v="2"/>
    <s v="No"/>
    <s v="UPI"/>
    <n v="65.38"/>
    <n v="2255.5700000000002"/>
    <x v="0"/>
    <x v="0"/>
    <x v="2"/>
    <s v="Other"/>
    <x v="2"/>
    <n v="0"/>
  </r>
  <r>
    <s v="CUST-02088"/>
    <x v="0"/>
    <n v="0"/>
    <s v="No"/>
    <s v="No"/>
    <s v="Pune"/>
    <x v="18"/>
    <s v="Yes"/>
    <x v="0"/>
    <s v="No"/>
    <x v="0"/>
    <x v="0"/>
    <s v="Yes"/>
    <s v="Credit card"/>
    <n v="92.23"/>
    <n v="1590.86"/>
    <x v="3"/>
    <x v="0"/>
    <x v="0"/>
    <s v="Other"/>
    <x v="4"/>
    <n v="0"/>
  </r>
  <r>
    <s v="CUST-03971"/>
    <x v="1"/>
    <n v="1"/>
    <s v="No"/>
    <s v="No"/>
    <s v="Shimla"/>
    <x v="59"/>
    <s v="No"/>
    <x v="0"/>
    <s v="No"/>
    <x v="2"/>
    <x v="0"/>
    <s v="Yes"/>
    <s v="Bank transfer"/>
    <n v="76.75"/>
    <n v="4091.83"/>
    <x v="7"/>
    <x v="0"/>
    <x v="3"/>
    <s v="Other"/>
    <x v="3"/>
    <n v="0"/>
  </r>
  <r>
    <s v="CUST-04842"/>
    <x v="0"/>
    <n v="0"/>
    <s v="No"/>
    <s v="No"/>
    <s v="Kolkata"/>
    <x v="41"/>
    <s v="Yes"/>
    <x v="0"/>
    <s v="No"/>
    <x v="0"/>
    <x v="0"/>
    <s v="Yes"/>
    <s v="UPI"/>
    <n v="86.34"/>
    <n v="2541.9899999999998"/>
    <x v="1"/>
    <x v="0"/>
    <x v="3"/>
    <s v="Other"/>
    <x v="2"/>
    <n v="0"/>
  </r>
  <r>
    <s v="CUST-01091"/>
    <x v="0"/>
    <n v="0"/>
    <s v="No"/>
    <s v="No"/>
    <s v="Mumbai"/>
    <x v="29"/>
    <s v="Yes"/>
    <x v="2"/>
    <s v="Yes"/>
    <x v="2"/>
    <x v="2"/>
    <s v="No"/>
    <s v="UPI"/>
    <n v="61.71"/>
    <n v="3150.45"/>
    <x v="0"/>
    <x v="0"/>
    <x v="2"/>
    <s v="Other"/>
    <x v="3"/>
    <n v="0"/>
  </r>
  <r>
    <s v="CUST-02789"/>
    <x v="1"/>
    <n v="0"/>
    <s v="Yes"/>
    <s v="No"/>
    <s v="Jaipur"/>
    <x v="59"/>
    <s v="Yes"/>
    <x v="0"/>
    <s v="No"/>
    <x v="2"/>
    <x v="2"/>
    <s v="No"/>
    <s v="Bank transfer"/>
    <n v="83.46"/>
    <n v="4296.6499999999996"/>
    <x v="3"/>
    <x v="0"/>
    <x v="3"/>
    <s v="Other"/>
    <x v="3"/>
    <n v="0"/>
  </r>
  <r>
    <s v="CUST-04902"/>
    <x v="1"/>
    <n v="0"/>
    <s v="No"/>
    <s v="No"/>
    <s v="Chandigarh"/>
    <x v="29"/>
    <s v="Yes"/>
    <x v="0"/>
    <s v="Yes"/>
    <x v="0"/>
    <x v="0"/>
    <s v="Yes"/>
    <s v="Credit card"/>
    <n v="95.74"/>
    <n v="4925.8599999999997"/>
    <x v="4"/>
    <x v="0"/>
    <x v="0"/>
    <s v="Other"/>
    <x v="3"/>
    <n v="0"/>
  </r>
  <r>
    <s v="CUST-03635"/>
    <x v="1"/>
    <n v="0"/>
    <s v="Yes"/>
    <s v="Yes"/>
    <s v="Kolkata"/>
    <x v="41"/>
    <s v="Yes"/>
    <x v="0"/>
    <s v="No"/>
    <x v="2"/>
    <x v="1"/>
    <s v="No"/>
    <s v="UPI"/>
    <n v="83.95"/>
    <n v="2551.36"/>
    <x v="0"/>
    <x v="0"/>
    <x v="3"/>
    <s v="Other"/>
    <x v="2"/>
    <n v="0"/>
  </r>
  <r>
    <s v="CUST-00965"/>
    <x v="0"/>
    <n v="0"/>
    <s v="No"/>
    <s v="No"/>
    <s v="Mumbai"/>
    <x v="3"/>
    <s v="Yes"/>
    <x v="0"/>
    <s v="No"/>
    <x v="2"/>
    <x v="2"/>
    <s v="Yes"/>
    <s v="UPI"/>
    <n v="88.17"/>
    <n v="4529.5200000000004"/>
    <x v="1"/>
    <x v="1"/>
    <x v="3"/>
    <s v="Other"/>
    <x v="3"/>
    <n v="1"/>
  </r>
  <r>
    <s v="CUST-00543"/>
    <x v="0"/>
    <n v="0"/>
    <s v="Yes"/>
    <s v="No"/>
    <s v="Kolkata"/>
    <x v="30"/>
    <s v="Yes"/>
    <x v="1"/>
    <s v="No internet service"/>
    <x v="1"/>
    <x v="2"/>
    <s v="No"/>
    <s v="Cheque"/>
    <n v="31.42"/>
    <n v="646.74"/>
    <x v="1"/>
    <x v="0"/>
    <x v="4"/>
    <s v="Other"/>
    <x v="4"/>
    <n v="0"/>
  </r>
  <r>
    <s v="CUST-04123"/>
    <x v="1"/>
    <n v="0"/>
    <s v="No"/>
    <s v="No"/>
    <s v="Shimla"/>
    <x v="10"/>
    <s v="Yes"/>
    <x v="1"/>
    <s v="No internet service"/>
    <x v="1"/>
    <x v="0"/>
    <s v="No"/>
    <s v="Cheque"/>
    <n v="26.49"/>
    <n v="1632.74"/>
    <x v="1"/>
    <x v="0"/>
    <x v="1"/>
    <s v="Other"/>
    <x v="0"/>
    <n v="0"/>
  </r>
  <r>
    <s v="CUST-00915"/>
    <x v="1"/>
    <n v="0"/>
    <s v="No"/>
    <s v="No"/>
    <s v="Lucknow"/>
    <x v="14"/>
    <s v="Yes"/>
    <x v="1"/>
    <s v="No internet service"/>
    <x v="1"/>
    <x v="1"/>
    <s v="Yes"/>
    <s v="Bank transfer"/>
    <n v="25.67"/>
    <n v="642.76"/>
    <x v="1"/>
    <x v="0"/>
    <x v="1"/>
    <s v="Other"/>
    <x v="2"/>
    <n v="0"/>
  </r>
  <r>
    <s v="CUST-03679"/>
    <x v="0"/>
    <n v="0"/>
    <s v="Yes"/>
    <s v="No"/>
    <s v="Lucknow"/>
    <x v="28"/>
    <s v="Yes"/>
    <x v="2"/>
    <s v="No"/>
    <x v="0"/>
    <x v="2"/>
    <s v="No"/>
    <s v="Cheque"/>
    <n v="64.17"/>
    <n v="1161.8399999999999"/>
    <x v="1"/>
    <x v="1"/>
    <x v="2"/>
    <s v="Other"/>
    <x v="4"/>
    <n v="1"/>
  </r>
  <r>
    <s v="CUST-02106"/>
    <x v="0"/>
    <n v="1"/>
    <s v="Yes"/>
    <s v="Yes"/>
    <s v="Hyderabad"/>
    <x v="1"/>
    <s v="Yes"/>
    <x v="0"/>
    <s v="No"/>
    <x v="2"/>
    <x v="2"/>
    <s v="Yes"/>
    <s v="Credit card"/>
    <n v="90.76"/>
    <n v="271.43"/>
    <x v="1"/>
    <x v="0"/>
    <x v="0"/>
    <s v="High-risk"/>
    <x v="1"/>
    <n v="0"/>
  </r>
  <r>
    <s v="CUST-03537"/>
    <x v="1"/>
    <n v="1"/>
    <s v="Yes"/>
    <s v="No"/>
    <s v="Bengaluru"/>
    <x v="22"/>
    <s v="Yes"/>
    <x v="0"/>
    <s v="No"/>
    <x v="2"/>
    <x v="2"/>
    <s v="Yes"/>
    <s v="Bank transfer"/>
    <n v="81.44"/>
    <n v="830.22"/>
    <x v="1"/>
    <x v="1"/>
    <x v="3"/>
    <s v="High-risk"/>
    <x v="1"/>
    <n v="1"/>
  </r>
  <r>
    <s v="CUST-01377"/>
    <x v="0"/>
    <n v="0"/>
    <s v="No"/>
    <s v="No"/>
    <s v="Ahmedabad"/>
    <x v="25"/>
    <s v="Yes"/>
    <x v="1"/>
    <s v="No internet service"/>
    <x v="1"/>
    <x v="2"/>
    <s v="No"/>
    <s v="UPI"/>
    <n v="32.020000000000003"/>
    <n v="751.78"/>
    <x v="3"/>
    <x v="1"/>
    <x v="4"/>
    <s v="Other"/>
    <x v="4"/>
    <n v="1"/>
  </r>
  <r>
    <s v="CUST-00459"/>
    <x v="1"/>
    <n v="1"/>
    <s v="No"/>
    <s v="No"/>
    <s v="Pune"/>
    <x v="5"/>
    <s v="Yes"/>
    <x v="1"/>
    <s v="No internet service"/>
    <x v="1"/>
    <x v="2"/>
    <s v="Yes"/>
    <s v="UPI"/>
    <n v="25.42"/>
    <n v="472.09"/>
    <x v="0"/>
    <x v="0"/>
    <x v="1"/>
    <s v="Other"/>
    <x v="4"/>
    <n v="0"/>
  </r>
  <r>
    <s v="CUST-02773"/>
    <x v="1"/>
    <n v="0"/>
    <s v="No"/>
    <s v="No"/>
    <s v="Chandigarh"/>
    <x v="23"/>
    <s v="Yes"/>
    <x v="0"/>
    <s v="No"/>
    <x v="0"/>
    <x v="1"/>
    <s v="Yes"/>
    <s v="Bank transfer"/>
    <n v="100.46"/>
    <n v="201.81"/>
    <x v="7"/>
    <x v="1"/>
    <x v="0"/>
    <s v="Other"/>
    <x v="1"/>
    <n v="1"/>
  </r>
  <r>
    <s v="CUST-04872"/>
    <x v="1"/>
    <n v="0"/>
    <s v="Yes"/>
    <s v="Yes"/>
    <s v="Jaipur"/>
    <x v="6"/>
    <s v="Yes"/>
    <x v="2"/>
    <s v="No"/>
    <x v="2"/>
    <x v="2"/>
    <s v="No"/>
    <s v="Bank transfer"/>
    <n v="50.76"/>
    <n v="260.08999999999997"/>
    <x v="4"/>
    <x v="1"/>
    <x v="2"/>
    <s v="Other"/>
    <x v="1"/>
    <n v="1"/>
  </r>
  <r>
    <s v="CUST-02562"/>
    <x v="1"/>
    <n v="1"/>
    <s v="Yes"/>
    <s v="Yes"/>
    <s v="Hyderabad"/>
    <x v="36"/>
    <s v="Yes"/>
    <x v="0"/>
    <s v="Yes"/>
    <x v="0"/>
    <x v="1"/>
    <s v="No"/>
    <s v="UPI"/>
    <n v="100.62"/>
    <n v="3125.18"/>
    <x v="3"/>
    <x v="0"/>
    <x v="0"/>
    <s v="Other"/>
    <x v="2"/>
    <n v="0"/>
  </r>
  <r>
    <s v="CUST-04118"/>
    <x v="1"/>
    <n v="0"/>
    <s v="No"/>
    <s v="No"/>
    <s v="Delhi"/>
    <x v="27"/>
    <s v="Yes"/>
    <x v="0"/>
    <s v="Yes"/>
    <x v="2"/>
    <x v="0"/>
    <s v="Yes"/>
    <s v="Credit card"/>
    <n v="94.11"/>
    <n v="3220.4"/>
    <x v="3"/>
    <x v="0"/>
    <x v="0"/>
    <s v="Other"/>
    <x v="2"/>
    <n v="0"/>
  </r>
  <r>
    <s v="CUST-00793"/>
    <x v="1"/>
    <n v="0"/>
    <s v="Yes"/>
    <s v="No"/>
    <s v="Lucknow"/>
    <x v="53"/>
    <s v="Yes"/>
    <x v="1"/>
    <s v="No internet service"/>
    <x v="1"/>
    <x v="0"/>
    <s v="Yes"/>
    <s v="UPI"/>
    <n v="19.95"/>
    <n v="175.86"/>
    <x v="0"/>
    <x v="0"/>
    <x v="1"/>
    <s v="Other"/>
    <x v="1"/>
    <n v="0"/>
  </r>
  <r>
    <s v="CUST-02371"/>
    <x v="0"/>
    <n v="0"/>
    <s v="No"/>
    <s v="No"/>
    <s v="Mumbai"/>
    <x v="58"/>
    <s v="Yes"/>
    <x v="0"/>
    <s v="Yes"/>
    <x v="0"/>
    <x v="1"/>
    <s v="Yes"/>
    <s v="Bank transfer"/>
    <n v="94.94"/>
    <n v="4056.11"/>
    <x v="4"/>
    <x v="0"/>
    <x v="0"/>
    <s v="Other"/>
    <x v="5"/>
    <n v="0"/>
  </r>
  <r>
    <s v="CUST-04335"/>
    <x v="0"/>
    <n v="0"/>
    <s v="Yes"/>
    <s v="No"/>
    <s v="Shimla"/>
    <x v="53"/>
    <s v="Yes"/>
    <x v="2"/>
    <s v="Yes"/>
    <x v="0"/>
    <x v="2"/>
    <s v="No"/>
    <s v="Bank transfer"/>
    <n v="66.47"/>
    <n v="582.77"/>
    <x v="4"/>
    <x v="0"/>
    <x v="2"/>
    <s v="Other"/>
    <x v="1"/>
    <n v="0"/>
  </r>
  <r>
    <s v="CUST-02843"/>
    <x v="0"/>
    <n v="0"/>
    <s v="No"/>
    <s v="Yes"/>
    <s v="Chandigarh"/>
    <x v="30"/>
    <s v="Yes"/>
    <x v="0"/>
    <s v="Yes"/>
    <x v="2"/>
    <x v="0"/>
    <s v="Yes"/>
    <s v="Cheque"/>
    <n v="92.8"/>
    <n v="1899.19"/>
    <x v="2"/>
    <x v="0"/>
    <x v="0"/>
    <s v="Other"/>
    <x v="4"/>
    <n v="0"/>
  </r>
  <r>
    <s v="CUST-03190"/>
    <x v="0"/>
    <n v="0"/>
    <s v="No"/>
    <s v="No"/>
    <s v="Chandigarh"/>
    <x v="45"/>
    <s v="Yes"/>
    <x v="2"/>
    <s v="Yes"/>
    <x v="2"/>
    <x v="2"/>
    <s v="No"/>
    <s v="UPI"/>
    <n v="56.31"/>
    <n v="2483.12"/>
    <x v="3"/>
    <x v="0"/>
    <x v="2"/>
    <s v="Other"/>
    <x v="5"/>
    <n v="0"/>
  </r>
  <r>
    <s v="CUST-04148"/>
    <x v="1"/>
    <n v="0"/>
    <s v="Yes"/>
    <s v="Yes"/>
    <s v="Mumbai"/>
    <x v="54"/>
    <s v="Yes"/>
    <x v="0"/>
    <s v="No"/>
    <x v="0"/>
    <x v="0"/>
    <s v="No"/>
    <s v="Bank transfer"/>
    <n v="84.79"/>
    <n v="1015.95"/>
    <x v="1"/>
    <x v="0"/>
    <x v="3"/>
    <s v="Other"/>
    <x v="4"/>
    <n v="0"/>
  </r>
  <r>
    <s v="CUST-02637"/>
    <x v="0"/>
    <n v="0"/>
    <s v="Yes"/>
    <s v="No"/>
    <s v="Chennai"/>
    <x v="8"/>
    <s v="No"/>
    <x v="0"/>
    <s v="No"/>
    <x v="2"/>
    <x v="0"/>
    <s v="Yes"/>
    <s v="Cheque"/>
    <n v="73.040000000000006"/>
    <n v="2793.61"/>
    <x v="2"/>
    <x v="0"/>
    <x v="3"/>
    <s v="Other"/>
    <x v="5"/>
    <n v="0"/>
  </r>
  <r>
    <s v="CUST-01264"/>
    <x v="1"/>
    <n v="0"/>
    <s v="No"/>
    <s v="No"/>
    <s v="Pune"/>
    <x v="62"/>
    <s v="Yes"/>
    <x v="0"/>
    <s v="No"/>
    <x v="2"/>
    <x v="0"/>
    <s v="No"/>
    <s v="Cheque"/>
    <n v="68.540000000000006"/>
    <n v="4524.33"/>
    <x v="7"/>
    <x v="0"/>
    <x v="2"/>
    <s v="Other"/>
    <x v="0"/>
    <n v="0"/>
  </r>
  <r>
    <s v="CUST-02311"/>
    <x v="0"/>
    <n v="0"/>
    <s v="Yes"/>
    <s v="No"/>
    <s v="Shimla"/>
    <x v="52"/>
    <s v="Yes"/>
    <x v="0"/>
    <s v="Yes"/>
    <x v="2"/>
    <x v="2"/>
    <s v="Yes"/>
    <s v="UPI"/>
    <n v="80.33"/>
    <n v="317.22000000000003"/>
    <x v="7"/>
    <x v="1"/>
    <x v="3"/>
    <s v="High-risk"/>
    <x v="1"/>
    <n v="1"/>
  </r>
  <r>
    <s v="CUST-03044"/>
    <x v="0"/>
    <n v="1"/>
    <s v="Yes"/>
    <s v="No"/>
    <s v="Jaipur"/>
    <x v="18"/>
    <s v="Yes"/>
    <x v="2"/>
    <s v="No"/>
    <x v="2"/>
    <x v="2"/>
    <s v="Yes"/>
    <s v="Bank transfer"/>
    <n v="43.02"/>
    <n v="750.98"/>
    <x v="1"/>
    <x v="0"/>
    <x v="4"/>
    <s v="Other"/>
    <x v="4"/>
    <n v="0"/>
  </r>
  <r>
    <s v="CUST-02578"/>
    <x v="0"/>
    <n v="0"/>
    <s v="Yes"/>
    <s v="Yes"/>
    <s v="Jaipur"/>
    <x v="21"/>
    <s v="Yes"/>
    <x v="2"/>
    <s v="No"/>
    <x v="2"/>
    <x v="2"/>
    <s v="Yes"/>
    <s v="UPI"/>
    <n v="60.21"/>
    <n v="2604.46"/>
    <x v="1"/>
    <x v="1"/>
    <x v="2"/>
    <s v="Other"/>
    <x v="5"/>
    <n v="1"/>
  </r>
  <r>
    <s v="CUST-02377"/>
    <x v="1"/>
    <n v="1"/>
    <s v="No"/>
    <s v="No"/>
    <s v="Ahmedabad"/>
    <x v="70"/>
    <s v="Yes"/>
    <x v="0"/>
    <s v="No"/>
    <x v="2"/>
    <x v="0"/>
    <s v="No"/>
    <s v="Bank transfer"/>
    <n v="70.040000000000006"/>
    <n v="3962.1"/>
    <x v="1"/>
    <x v="0"/>
    <x v="3"/>
    <s v="Other"/>
    <x v="3"/>
    <n v="0"/>
  </r>
  <r>
    <s v="CUST-02853"/>
    <x v="1"/>
    <n v="1"/>
    <s v="No"/>
    <s v="No"/>
    <s v="Mumbai"/>
    <x v="38"/>
    <s v="Yes"/>
    <x v="0"/>
    <s v="Yes"/>
    <x v="2"/>
    <x v="1"/>
    <s v="No"/>
    <s v="Cheque"/>
    <n v="108.4"/>
    <n v="4343.8999999999996"/>
    <x v="1"/>
    <x v="0"/>
    <x v="0"/>
    <s v="Other"/>
    <x v="5"/>
    <n v="0"/>
  </r>
  <r>
    <s v="CUST-04395"/>
    <x v="0"/>
    <n v="0"/>
    <s v="Yes"/>
    <s v="Yes"/>
    <s v="Chandigarh"/>
    <x v="53"/>
    <s v="Yes"/>
    <x v="2"/>
    <s v="No"/>
    <x v="2"/>
    <x v="2"/>
    <s v="Yes"/>
    <s v="Cheque"/>
    <n v="58.98"/>
    <n v="542.44000000000005"/>
    <x v="0"/>
    <x v="1"/>
    <x v="2"/>
    <s v="Other"/>
    <x v="1"/>
    <n v="1"/>
  </r>
  <r>
    <s v="CUST-01879"/>
    <x v="1"/>
    <n v="0"/>
    <s v="Yes"/>
    <s v="Yes"/>
    <s v="Lucknow"/>
    <x v="22"/>
    <s v="No"/>
    <x v="0"/>
    <s v="No"/>
    <x v="0"/>
    <x v="2"/>
    <s v="No"/>
    <s v="Credit card"/>
    <n v="83.35"/>
    <n v="814.46"/>
    <x v="4"/>
    <x v="0"/>
    <x v="3"/>
    <s v="High-risk"/>
    <x v="1"/>
    <n v="0"/>
  </r>
  <r>
    <s v="CUST-02761"/>
    <x v="0"/>
    <n v="0"/>
    <s v="No"/>
    <s v="No"/>
    <s v="Bengaluru"/>
    <x v="21"/>
    <s v="Yes"/>
    <x v="2"/>
    <s v="No"/>
    <x v="2"/>
    <x v="2"/>
    <s v="Yes"/>
    <s v="UPI"/>
    <n v="51.85"/>
    <n v="2128.8000000000002"/>
    <x v="0"/>
    <x v="0"/>
    <x v="2"/>
    <s v="Other"/>
    <x v="5"/>
    <n v="0"/>
  </r>
  <r>
    <s v="CUST-04048"/>
    <x v="0"/>
    <n v="0"/>
    <s v="Yes"/>
    <s v="No"/>
    <s v="Kolkata"/>
    <x v="39"/>
    <s v="Yes"/>
    <x v="2"/>
    <s v="No"/>
    <x v="0"/>
    <x v="1"/>
    <s v="No"/>
    <s v="UPI"/>
    <n v="56.14"/>
    <n v="737.51"/>
    <x v="0"/>
    <x v="0"/>
    <x v="2"/>
    <s v="Other"/>
    <x v="4"/>
    <n v="0"/>
  </r>
  <r>
    <s v="CUST-04802"/>
    <x v="1"/>
    <n v="1"/>
    <s v="No"/>
    <s v="No"/>
    <s v="Lucknow"/>
    <x v="17"/>
    <s v="Yes"/>
    <x v="2"/>
    <s v="Yes"/>
    <x v="2"/>
    <x v="2"/>
    <s v="No"/>
    <s v="Credit card"/>
    <n v="66.77"/>
    <n v="1892.33"/>
    <x v="3"/>
    <x v="0"/>
    <x v="2"/>
    <s v="Other"/>
    <x v="2"/>
    <n v="0"/>
  </r>
  <r>
    <s v="CUST-02551"/>
    <x v="1"/>
    <n v="0"/>
    <s v="No"/>
    <s v="No"/>
    <s v="Jaipur"/>
    <x v="33"/>
    <s v="Yes"/>
    <x v="0"/>
    <s v="Yes"/>
    <x v="2"/>
    <x v="0"/>
    <s v="Yes"/>
    <s v="Cheque"/>
    <n v="90.31"/>
    <n v="3230.4"/>
    <x v="0"/>
    <x v="0"/>
    <x v="0"/>
    <s v="Other"/>
    <x v="5"/>
    <n v="0"/>
  </r>
  <r>
    <s v="CUST-01542"/>
    <x v="1"/>
    <n v="0"/>
    <s v="Yes"/>
    <s v="Yes"/>
    <s v="Mumbai"/>
    <x v="47"/>
    <s v="Yes"/>
    <x v="0"/>
    <s v="Yes"/>
    <x v="0"/>
    <x v="1"/>
    <s v="Yes"/>
    <s v="UPI"/>
    <n v="91.06"/>
    <n v="1346.52"/>
    <x v="3"/>
    <x v="1"/>
    <x v="0"/>
    <s v="Other"/>
    <x v="4"/>
    <n v="1"/>
  </r>
  <r>
    <s v="CUST-03945"/>
    <x v="0"/>
    <n v="0"/>
    <s v="No"/>
    <s v="No"/>
    <s v="Delhi"/>
    <x v="11"/>
    <s v="Yes"/>
    <x v="1"/>
    <s v="No internet service"/>
    <x v="1"/>
    <x v="2"/>
    <s v="No"/>
    <s v="Cheque"/>
    <n v="37.65"/>
    <n v="833.05"/>
    <x v="0"/>
    <x v="0"/>
    <x v="4"/>
    <s v="Other"/>
    <x v="4"/>
    <n v="0"/>
  </r>
  <r>
    <s v="CUST-02617"/>
    <x v="1"/>
    <n v="0"/>
    <s v="No"/>
    <s v="Yes"/>
    <s v="Pune"/>
    <x v="50"/>
    <s v="Yes"/>
    <x v="2"/>
    <s v="No"/>
    <x v="2"/>
    <x v="0"/>
    <s v="No"/>
    <s v="UPI"/>
    <n v="62.71"/>
    <n v="3534.68"/>
    <x v="1"/>
    <x v="0"/>
    <x v="2"/>
    <s v="Other"/>
    <x v="3"/>
    <n v="0"/>
  </r>
  <r>
    <s v="CUST-01492"/>
    <x v="1"/>
    <n v="0"/>
    <s v="No"/>
    <s v="No"/>
    <s v="Lucknow"/>
    <x v="58"/>
    <s v="Yes"/>
    <x v="0"/>
    <s v="No"/>
    <x v="0"/>
    <x v="0"/>
    <s v="Yes"/>
    <s v="Cheque"/>
    <n v="87.15"/>
    <n v="3805.95"/>
    <x v="3"/>
    <x v="0"/>
    <x v="3"/>
    <s v="Other"/>
    <x v="5"/>
    <n v="0"/>
  </r>
  <r>
    <s v="CUST-03141"/>
    <x v="0"/>
    <n v="0"/>
    <s v="Yes"/>
    <s v="No"/>
    <s v="Delhi"/>
    <x v="27"/>
    <s v="Yes"/>
    <x v="0"/>
    <s v="No"/>
    <x v="2"/>
    <x v="2"/>
    <s v="No"/>
    <s v="Bank transfer"/>
    <n v="84.89"/>
    <n v="2989.5"/>
    <x v="0"/>
    <x v="1"/>
    <x v="3"/>
    <s v="Other"/>
    <x v="2"/>
    <n v="1"/>
  </r>
  <r>
    <s v="CUST-01467"/>
    <x v="1"/>
    <n v="0"/>
    <s v="Yes"/>
    <s v="Yes"/>
    <s v="Kolkata"/>
    <x v="26"/>
    <s v="Yes"/>
    <x v="0"/>
    <s v="Yes"/>
    <x v="0"/>
    <x v="2"/>
    <s v="No"/>
    <s v="Cheque"/>
    <n v="102.4"/>
    <n v="2685.32"/>
    <x v="4"/>
    <x v="0"/>
    <x v="0"/>
    <s v="Other"/>
    <x v="2"/>
    <n v="0"/>
  </r>
  <r>
    <s v="CUST-00279"/>
    <x v="1"/>
    <n v="0"/>
    <s v="No"/>
    <s v="No"/>
    <s v="Hyderabad"/>
    <x v="69"/>
    <s v="Yes"/>
    <x v="2"/>
    <s v="Yes"/>
    <x v="2"/>
    <x v="0"/>
    <s v="No"/>
    <s v="Cheque"/>
    <n v="63.9"/>
    <n v="3049.36"/>
    <x v="1"/>
    <x v="0"/>
    <x v="2"/>
    <s v="Other"/>
    <x v="3"/>
    <n v="0"/>
  </r>
  <r>
    <s v="CUST-03375"/>
    <x v="0"/>
    <n v="0"/>
    <s v="No"/>
    <s v="No"/>
    <s v="Delhi"/>
    <x v="18"/>
    <s v="Yes"/>
    <x v="2"/>
    <s v="No"/>
    <x v="2"/>
    <x v="2"/>
    <s v="Yes"/>
    <s v="Cheque"/>
    <n v="52.12"/>
    <n v="875.18"/>
    <x v="0"/>
    <x v="1"/>
    <x v="2"/>
    <s v="Other"/>
    <x v="4"/>
    <n v="1"/>
  </r>
  <r>
    <s v="CUST-03883"/>
    <x v="0"/>
    <n v="1"/>
    <s v="Yes"/>
    <s v="Yes"/>
    <s v="Pune"/>
    <x v="53"/>
    <s v="Yes"/>
    <x v="1"/>
    <s v="No internet service"/>
    <x v="1"/>
    <x v="2"/>
    <s v="Yes"/>
    <s v="Cheque"/>
    <n v="23.63"/>
    <n v="206.86"/>
    <x v="0"/>
    <x v="0"/>
    <x v="1"/>
    <s v="Other"/>
    <x v="1"/>
    <n v="0"/>
  </r>
  <r>
    <s v="CUST-00693"/>
    <x v="0"/>
    <n v="0"/>
    <s v="No"/>
    <s v="No"/>
    <s v="Bengaluru"/>
    <x v="11"/>
    <s v="Yes"/>
    <x v="0"/>
    <s v="No"/>
    <x v="2"/>
    <x v="1"/>
    <s v="Yes"/>
    <s v="Bank transfer"/>
    <n v="88.72"/>
    <n v="1927.29"/>
    <x v="6"/>
    <x v="0"/>
    <x v="3"/>
    <s v="Other"/>
    <x v="4"/>
    <n v="0"/>
  </r>
  <r>
    <s v="CUST-03986"/>
    <x v="1"/>
    <n v="0"/>
    <s v="No"/>
    <s v="No"/>
    <s v="Pune"/>
    <x v="26"/>
    <s v="Yes"/>
    <x v="0"/>
    <s v="Yes"/>
    <x v="0"/>
    <x v="2"/>
    <s v="Yes"/>
    <s v="Credit card"/>
    <n v="87.64"/>
    <n v="2288.0300000000002"/>
    <x v="4"/>
    <x v="1"/>
    <x v="3"/>
    <s v="Other"/>
    <x v="2"/>
    <n v="1"/>
  </r>
  <r>
    <s v="CUST-01170"/>
    <x v="0"/>
    <n v="0"/>
    <s v="No"/>
    <s v="No"/>
    <s v="Mumbai"/>
    <x v="48"/>
    <s v="Yes"/>
    <x v="0"/>
    <s v="No"/>
    <x v="2"/>
    <x v="0"/>
    <s v="No"/>
    <s v="UPI"/>
    <n v="83.93"/>
    <n v="4006.56"/>
    <x v="0"/>
    <x v="0"/>
    <x v="3"/>
    <s v="Other"/>
    <x v="3"/>
    <n v="0"/>
  </r>
  <r>
    <s v="CUST-03561"/>
    <x v="1"/>
    <n v="0"/>
    <s v="Yes"/>
    <s v="No"/>
    <s v="Ahmedabad"/>
    <x v="19"/>
    <s v="No"/>
    <x v="0"/>
    <s v="No"/>
    <x v="0"/>
    <x v="2"/>
    <s v="No"/>
    <s v="UPI"/>
    <n v="81.83"/>
    <n v="1166.6600000000001"/>
    <x v="4"/>
    <x v="0"/>
    <x v="3"/>
    <s v="Other"/>
    <x v="4"/>
    <n v="0"/>
  </r>
  <r>
    <s v="CUST-03984"/>
    <x v="0"/>
    <n v="1"/>
    <s v="No"/>
    <s v="No"/>
    <s v="Shimla"/>
    <x v="54"/>
    <s v="Yes"/>
    <x v="2"/>
    <s v="No"/>
    <x v="0"/>
    <x v="2"/>
    <s v="Yes"/>
    <s v="UPI"/>
    <n v="55.44"/>
    <n v="651.17999999999995"/>
    <x v="1"/>
    <x v="1"/>
    <x v="2"/>
    <s v="Other"/>
    <x v="4"/>
    <n v="1"/>
  </r>
  <r>
    <s v="CUST-01333"/>
    <x v="0"/>
    <n v="0"/>
    <s v="No"/>
    <s v="No"/>
    <s v="Chandigarh"/>
    <x v="61"/>
    <s v="Yes"/>
    <x v="2"/>
    <s v="No"/>
    <x v="2"/>
    <x v="0"/>
    <s v="Yes"/>
    <s v="Bank transfer"/>
    <n v="58.33"/>
    <n v="3827.73"/>
    <x v="1"/>
    <x v="0"/>
    <x v="2"/>
    <s v="Other"/>
    <x v="0"/>
    <n v="0"/>
  </r>
  <r>
    <s v="CUST-02505"/>
    <x v="0"/>
    <n v="0"/>
    <s v="Yes"/>
    <s v="No"/>
    <s v="Ahmedabad"/>
    <x v="26"/>
    <s v="Yes"/>
    <x v="2"/>
    <s v="No"/>
    <x v="2"/>
    <x v="1"/>
    <s v="Yes"/>
    <s v="Credit card"/>
    <n v="63.44"/>
    <n v="1628.51"/>
    <x v="0"/>
    <x v="1"/>
    <x v="2"/>
    <s v="Other"/>
    <x v="2"/>
    <n v="1"/>
  </r>
  <r>
    <s v="CUST-02100"/>
    <x v="1"/>
    <n v="0"/>
    <s v="Yes"/>
    <s v="No"/>
    <s v="Pune"/>
    <x v="36"/>
    <s v="Yes"/>
    <x v="0"/>
    <s v="No"/>
    <x v="0"/>
    <x v="0"/>
    <s v="Yes"/>
    <s v="Bank transfer"/>
    <n v="81.83"/>
    <n v="2561.34"/>
    <x v="4"/>
    <x v="0"/>
    <x v="3"/>
    <s v="Other"/>
    <x v="2"/>
    <n v="0"/>
  </r>
  <r>
    <s v="CUST-03632"/>
    <x v="0"/>
    <n v="0"/>
    <s v="Yes"/>
    <s v="No"/>
    <s v="Hyderabad"/>
    <x v="46"/>
    <s v="Yes"/>
    <x v="0"/>
    <s v="Yes"/>
    <x v="2"/>
    <x v="0"/>
    <s v="Yes"/>
    <s v="UPI"/>
    <n v="83.77"/>
    <n v="5314.1"/>
    <x v="3"/>
    <x v="1"/>
    <x v="3"/>
    <s v="Other"/>
    <x v="0"/>
    <n v="1"/>
  </r>
  <r>
    <s v="CUST-02661"/>
    <x v="0"/>
    <n v="0"/>
    <s v="Yes"/>
    <s v="No"/>
    <s v="Chandigarh"/>
    <x v="11"/>
    <s v="No"/>
    <x v="0"/>
    <s v="Yes"/>
    <x v="2"/>
    <x v="0"/>
    <s v="Yes"/>
    <s v="UPI"/>
    <n v="81.27"/>
    <n v="1813.58"/>
    <x v="4"/>
    <x v="0"/>
    <x v="3"/>
    <s v="Other"/>
    <x v="4"/>
    <n v="0"/>
  </r>
  <r>
    <s v="CUST-02385"/>
    <x v="1"/>
    <n v="0"/>
    <s v="No"/>
    <s v="No"/>
    <s v="Jaipur"/>
    <x v="68"/>
    <s v="Yes"/>
    <x v="0"/>
    <s v="Yes"/>
    <x v="2"/>
    <x v="2"/>
    <s v="No"/>
    <s v="Cheque"/>
    <n v="86.8"/>
    <n v="5050.3900000000003"/>
    <x v="4"/>
    <x v="0"/>
    <x v="3"/>
    <s v="Other"/>
    <x v="3"/>
    <n v="0"/>
  </r>
  <r>
    <s v="CUST-04870"/>
    <x v="0"/>
    <n v="1"/>
    <s v="Yes"/>
    <s v="Yes"/>
    <s v="Kolkata"/>
    <x v="63"/>
    <s v="Yes"/>
    <x v="2"/>
    <s v="No"/>
    <x v="0"/>
    <x v="1"/>
    <s v="Yes"/>
    <s v="Bank transfer"/>
    <n v="61.92"/>
    <n v="3262.8"/>
    <x v="4"/>
    <x v="0"/>
    <x v="2"/>
    <s v="Other"/>
    <x v="3"/>
    <n v="0"/>
  </r>
  <r>
    <s v="CUST-04424"/>
    <x v="0"/>
    <n v="0"/>
    <s v="No"/>
    <s v="No"/>
    <s v="Mumbai"/>
    <x v="62"/>
    <s v="Yes"/>
    <x v="2"/>
    <s v="No"/>
    <x v="2"/>
    <x v="0"/>
    <s v="Yes"/>
    <s v="Bank transfer"/>
    <n v="44.5"/>
    <n v="3090.34"/>
    <x v="0"/>
    <x v="0"/>
    <x v="4"/>
    <s v="Other"/>
    <x v="0"/>
    <n v="0"/>
  </r>
  <r>
    <s v="CUST-01809"/>
    <x v="1"/>
    <n v="0"/>
    <s v="Yes"/>
    <s v="No"/>
    <s v="Chennai"/>
    <x v="39"/>
    <s v="Yes"/>
    <x v="2"/>
    <s v="No"/>
    <x v="2"/>
    <x v="2"/>
    <s v="No"/>
    <s v="UPI"/>
    <n v="53.68"/>
    <n v="710.15"/>
    <x v="1"/>
    <x v="1"/>
    <x v="2"/>
    <s v="Other"/>
    <x v="4"/>
    <n v="1"/>
  </r>
  <r>
    <s v="CUST-02140"/>
    <x v="1"/>
    <n v="0"/>
    <s v="Yes"/>
    <s v="No"/>
    <s v="Shimla"/>
    <x v="54"/>
    <s v="Yes"/>
    <x v="0"/>
    <s v="No"/>
    <x v="2"/>
    <x v="2"/>
    <s v="Yes"/>
    <s v="UPI"/>
    <n v="75.150000000000006"/>
    <n v="913.07"/>
    <x v="1"/>
    <x v="1"/>
    <x v="3"/>
    <s v="Other"/>
    <x v="4"/>
    <n v="1"/>
  </r>
  <r>
    <s v="CUST-02342"/>
    <x v="0"/>
    <n v="0"/>
    <s v="No"/>
    <s v="No"/>
    <s v="Mumbai"/>
    <x v="18"/>
    <s v="Yes"/>
    <x v="1"/>
    <s v="No internet service"/>
    <x v="1"/>
    <x v="2"/>
    <s v="Yes"/>
    <s v="Bank transfer"/>
    <n v="30.8"/>
    <n v="526.69000000000005"/>
    <x v="1"/>
    <x v="0"/>
    <x v="4"/>
    <s v="Other"/>
    <x v="4"/>
    <n v="0"/>
  </r>
  <r>
    <s v="CUST-04059"/>
    <x v="1"/>
    <n v="0"/>
    <s v="No"/>
    <s v="Yes"/>
    <s v="Chennai"/>
    <x v="5"/>
    <s v="Yes"/>
    <x v="2"/>
    <s v="Yes"/>
    <x v="0"/>
    <x v="2"/>
    <s v="Yes"/>
    <s v="UPI"/>
    <n v="71.709999999999994"/>
    <n v="1351.07"/>
    <x v="4"/>
    <x v="1"/>
    <x v="3"/>
    <s v="Other"/>
    <x v="4"/>
    <n v="1"/>
  </r>
  <r>
    <s v="CUST-01891"/>
    <x v="0"/>
    <n v="0"/>
    <s v="No"/>
    <s v="No"/>
    <s v="Shimla"/>
    <x v="15"/>
    <s v="Yes"/>
    <x v="0"/>
    <s v="Yes"/>
    <x v="2"/>
    <x v="2"/>
    <s v="Yes"/>
    <s v="Credit card"/>
    <n v="83.32"/>
    <n v="1941.06"/>
    <x v="1"/>
    <x v="1"/>
    <x v="3"/>
    <s v="Other"/>
    <x v="2"/>
    <n v="1"/>
  </r>
  <r>
    <s v="CUST-04796"/>
    <x v="0"/>
    <n v="0"/>
    <s v="No"/>
    <s v="No"/>
    <s v="Delhi"/>
    <x v="28"/>
    <s v="Yes"/>
    <x v="0"/>
    <s v="Yes"/>
    <x v="2"/>
    <x v="0"/>
    <s v="Yes"/>
    <s v="Bank transfer"/>
    <n v="92.5"/>
    <n v="1694.42"/>
    <x v="0"/>
    <x v="0"/>
    <x v="0"/>
    <s v="Other"/>
    <x v="4"/>
    <n v="0"/>
  </r>
  <r>
    <s v="CUST-02565"/>
    <x v="1"/>
    <n v="0"/>
    <s v="No"/>
    <s v="No"/>
    <s v="Hyderabad"/>
    <x v="31"/>
    <s v="Yes"/>
    <x v="2"/>
    <s v="No"/>
    <x v="2"/>
    <x v="2"/>
    <s v="No"/>
    <s v="Credit card"/>
    <n v="46.23"/>
    <n v="285.29000000000002"/>
    <x v="0"/>
    <x v="0"/>
    <x v="4"/>
    <s v="Other"/>
    <x v="1"/>
    <n v="0"/>
  </r>
  <r>
    <s v="CUST-03368"/>
    <x v="0"/>
    <n v="0"/>
    <s v="Yes"/>
    <s v="No"/>
    <s v="Chandigarh"/>
    <x v="22"/>
    <s v="Yes"/>
    <x v="0"/>
    <s v="Yes"/>
    <x v="2"/>
    <x v="2"/>
    <s v="Yes"/>
    <s v="Cheque"/>
    <n v="92.68"/>
    <n v="920.12"/>
    <x v="6"/>
    <x v="1"/>
    <x v="0"/>
    <s v="High-risk"/>
    <x v="1"/>
    <n v="1"/>
  </r>
  <r>
    <s v="CUST-00479"/>
    <x v="1"/>
    <n v="0"/>
    <s v="Yes"/>
    <s v="No"/>
    <s v="Chennai"/>
    <x v="24"/>
    <s v="Yes"/>
    <x v="2"/>
    <s v="Yes"/>
    <x v="2"/>
    <x v="1"/>
    <s v="No"/>
    <s v="Credit card"/>
    <n v="68.319999999999993"/>
    <n v="2093.84"/>
    <x v="0"/>
    <x v="0"/>
    <x v="2"/>
    <s v="Other"/>
    <x v="2"/>
    <n v="0"/>
  </r>
  <r>
    <s v="CUST-04775"/>
    <x v="0"/>
    <n v="0"/>
    <s v="Yes"/>
    <s v="No"/>
    <s v="Mumbai"/>
    <x v="47"/>
    <s v="Yes"/>
    <x v="0"/>
    <s v="Yes"/>
    <x v="0"/>
    <x v="0"/>
    <s v="Yes"/>
    <s v="Bank transfer"/>
    <n v="96.04"/>
    <n v="1412.82"/>
    <x v="3"/>
    <x v="1"/>
    <x v="0"/>
    <s v="Other"/>
    <x v="4"/>
    <n v="1"/>
  </r>
  <r>
    <s v="CUST-02492"/>
    <x v="1"/>
    <n v="0"/>
    <s v="No"/>
    <s v="No"/>
    <s v="Pune"/>
    <x v="47"/>
    <s v="Yes"/>
    <x v="0"/>
    <s v="Yes"/>
    <x v="2"/>
    <x v="2"/>
    <s v="No"/>
    <s v="Bank transfer"/>
    <n v="78.489999999999995"/>
    <n v="1177.2"/>
    <x v="3"/>
    <x v="1"/>
    <x v="3"/>
    <s v="Other"/>
    <x v="4"/>
    <n v="1"/>
  </r>
  <r>
    <s v="CUST-03247"/>
    <x v="0"/>
    <n v="1"/>
    <s v="No"/>
    <s v="No"/>
    <s v="Pune"/>
    <x v="51"/>
    <s v="Yes"/>
    <x v="0"/>
    <s v="No"/>
    <x v="2"/>
    <x v="1"/>
    <s v="Yes"/>
    <s v="Credit card"/>
    <n v="81.459999999999994"/>
    <n v="2944.54"/>
    <x v="1"/>
    <x v="0"/>
    <x v="3"/>
    <s v="Other"/>
    <x v="5"/>
    <n v="0"/>
  </r>
  <r>
    <s v="CUST-01456"/>
    <x v="0"/>
    <n v="0"/>
    <s v="Yes"/>
    <s v="No"/>
    <s v="Chandigarh"/>
    <x v="72"/>
    <s v="Yes"/>
    <x v="2"/>
    <s v="No"/>
    <x v="2"/>
    <x v="0"/>
    <s v="No"/>
    <s v="Bank transfer"/>
    <n v="62.92"/>
    <n v="4519.03"/>
    <x v="3"/>
    <x v="0"/>
    <x v="2"/>
    <s v="Other"/>
    <x v="0"/>
    <n v="0"/>
  </r>
  <r>
    <s v="CUST-01568"/>
    <x v="1"/>
    <n v="0"/>
    <s v="No"/>
    <s v="No"/>
    <s v="Chandigarh"/>
    <x v="31"/>
    <s v="Yes"/>
    <x v="0"/>
    <s v="Yes"/>
    <x v="0"/>
    <x v="1"/>
    <s v="No"/>
    <s v="UPI"/>
    <n v="87.63"/>
    <n v="528.98"/>
    <x v="3"/>
    <x v="0"/>
    <x v="3"/>
    <s v="Other"/>
    <x v="1"/>
    <n v="0"/>
  </r>
  <r>
    <s v="CUST-02011"/>
    <x v="1"/>
    <n v="1"/>
    <s v="No"/>
    <s v="No"/>
    <s v="Chennai"/>
    <x v="18"/>
    <s v="Yes"/>
    <x v="0"/>
    <s v="No"/>
    <x v="2"/>
    <x v="2"/>
    <s v="Yes"/>
    <s v="Credit card"/>
    <n v="96.11"/>
    <n v="1643.02"/>
    <x v="3"/>
    <x v="1"/>
    <x v="0"/>
    <s v="Other"/>
    <x v="4"/>
    <n v="1"/>
  </r>
  <r>
    <s v="CUST-01006"/>
    <x v="1"/>
    <n v="0"/>
    <s v="No"/>
    <s v="No"/>
    <s v="Ahmedabad"/>
    <x v="58"/>
    <s v="Yes"/>
    <x v="1"/>
    <s v="No internet service"/>
    <x v="1"/>
    <x v="0"/>
    <s v="Yes"/>
    <s v="Bank transfer"/>
    <n v="34.479999999999997"/>
    <n v="1462.68"/>
    <x v="3"/>
    <x v="0"/>
    <x v="4"/>
    <s v="Other"/>
    <x v="5"/>
    <n v="0"/>
  </r>
  <r>
    <s v="CUST-02350"/>
    <x v="1"/>
    <n v="0"/>
    <s v="No"/>
    <s v="Yes"/>
    <s v="Ahmedabad"/>
    <x v="14"/>
    <s v="Yes"/>
    <x v="2"/>
    <s v="No"/>
    <x v="0"/>
    <x v="1"/>
    <s v="No"/>
    <s v="Bank transfer"/>
    <n v="60.9"/>
    <n v="1500.74"/>
    <x v="0"/>
    <x v="0"/>
    <x v="2"/>
    <s v="Other"/>
    <x v="2"/>
    <n v="0"/>
  </r>
  <r>
    <s v="CUST-02891"/>
    <x v="0"/>
    <n v="0"/>
    <s v="No"/>
    <s v="No"/>
    <s v="Delhi"/>
    <x v="29"/>
    <s v="Yes"/>
    <x v="2"/>
    <s v="No"/>
    <x v="2"/>
    <x v="0"/>
    <s v="Yes"/>
    <s v="Bank transfer"/>
    <n v="56.07"/>
    <n v="2730.85"/>
    <x v="1"/>
    <x v="0"/>
    <x v="2"/>
    <s v="Other"/>
    <x v="3"/>
    <n v="0"/>
  </r>
  <r>
    <s v="CUST-00393"/>
    <x v="0"/>
    <n v="1"/>
    <s v="No"/>
    <s v="No"/>
    <s v="Jaipur"/>
    <x v="31"/>
    <s v="Yes"/>
    <x v="0"/>
    <s v="No"/>
    <x v="2"/>
    <x v="2"/>
    <s v="Yes"/>
    <s v="Credit card"/>
    <n v="84.26"/>
    <n v="503.98"/>
    <x v="3"/>
    <x v="1"/>
    <x v="3"/>
    <s v="High-risk"/>
    <x v="1"/>
    <n v="1"/>
  </r>
  <r>
    <s v="CUST-00318"/>
    <x v="0"/>
    <n v="1"/>
    <s v="Yes"/>
    <s v="Yes"/>
    <s v="Lucknow"/>
    <x v="20"/>
    <s v="No"/>
    <x v="0"/>
    <s v="No"/>
    <x v="2"/>
    <x v="2"/>
    <s v="Yes"/>
    <s v="Cheque"/>
    <n v="76.13"/>
    <n v="617.92999999999995"/>
    <x v="4"/>
    <x v="1"/>
    <x v="3"/>
    <s v="High-risk"/>
    <x v="1"/>
    <n v="1"/>
  </r>
  <r>
    <s v="CUST-04907"/>
    <x v="0"/>
    <n v="0"/>
    <s v="No"/>
    <s v="No"/>
    <s v="Shimla"/>
    <x v="31"/>
    <s v="Yes"/>
    <x v="0"/>
    <s v="No"/>
    <x v="0"/>
    <x v="2"/>
    <s v="Yes"/>
    <s v="Credit card"/>
    <n v="83.52"/>
    <n v="504.49"/>
    <x v="1"/>
    <x v="0"/>
    <x v="3"/>
    <s v="High-risk"/>
    <x v="1"/>
    <n v="0"/>
  </r>
  <r>
    <s v="CUST-03893"/>
    <x v="0"/>
    <n v="0"/>
    <s v="Yes"/>
    <s v="Yes"/>
    <s v="Mumbai"/>
    <x v="3"/>
    <s v="Yes"/>
    <x v="2"/>
    <s v="No"/>
    <x v="2"/>
    <x v="0"/>
    <s v="Yes"/>
    <s v="UPI"/>
    <n v="58.45"/>
    <n v="3108.79"/>
    <x v="4"/>
    <x v="0"/>
    <x v="2"/>
    <s v="Other"/>
    <x v="3"/>
    <n v="0"/>
  </r>
  <r>
    <s v="CUST-01527"/>
    <x v="1"/>
    <n v="1"/>
    <s v="Yes"/>
    <s v="No"/>
    <s v="Mumbai"/>
    <x v="18"/>
    <s v="Yes"/>
    <x v="0"/>
    <s v="No"/>
    <x v="0"/>
    <x v="2"/>
    <s v="Yes"/>
    <s v="Cheque"/>
    <n v="82.13"/>
    <n v="1362.82"/>
    <x v="3"/>
    <x v="1"/>
    <x v="3"/>
    <s v="Other"/>
    <x v="4"/>
    <n v="1"/>
  </r>
  <r>
    <s v="CUST-01355"/>
    <x v="1"/>
    <n v="0"/>
    <s v="No"/>
    <s v="Yes"/>
    <s v="Bengaluru"/>
    <x v="54"/>
    <s v="No"/>
    <x v="2"/>
    <s v="Yes"/>
    <x v="2"/>
    <x v="2"/>
    <s v="Yes"/>
    <s v="Cheque"/>
    <n v="48.61"/>
    <n v="578.80999999999995"/>
    <x v="4"/>
    <x v="0"/>
    <x v="4"/>
    <s v="Other"/>
    <x v="4"/>
    <n v="0"/>
  </r>
  <r>
    <s v="CUST-03905"/>
    <x v="1"/>
    <n v="0"/>
    <s v="Yes"/>
    <s v="Yes"/>
    <s v="Lucknow"/>
    <x v="6"/>
    <s v="Yes"/>
    <x v="0"/>
    <s v="Yes"/>
    <x v="2"/>
    <x v="2"/>
    <s v="No"/>
    <s v="UPI"/>
    <n v="84.36"/>
    <n v="419.42"/>
    <x v="0"/>
    <x v="0"/>
    <x v="3"/>
    <s v="High-risk"/>
    <x v="1"/>
    <n v="0"/>
  </r>
  <r>
    <s v="CUST-01980"/>
    <x v="1"/>
    <n v="0"/>
    <s v="No"/>
    <s v="No"/>
    <s v="Bengaluru"/>
    <x v="19"/>
    <s v="Yes"/>
    <x v="2"/>
    <s v="No"/>
    <x v="2"/>
    <x v="2"/>
    <s v="No"/>
    <s v="UPI"/>
    <n v="52.54"/>
    <n v="738.58"/>
    <x v="6"/>
    <x v="1"/>
    <x v="2"/>
    <s v="Other"/>
    <x v="4"/>
    <n v="1"/>
  </r>
  <r>
    <s v="CUST-02934"/>
    <x v="1"/>
    <n v="0"/>
    <s v="No"/>
    <s v="No"/>
    <s v="Shimla"/>
    <x v="19"/>
    <s v="Yes"/>
    <x v="0"/>
    <s v="No"/>
    <x v="2"/>
    <x v="2"/>
    <s v="Yes"/>
    <s v="UPI"/>
    <n v="90.93"/>
    <n v="1273.3399999999999"/>
    <x v="4"/>
    <x v="1"/>
    <x v="0"/>
    <s v="Other"/>
    <x v="4"/>
    <n v="1"/>
  </r>
  <r>
    <s v="CUST-04210"/>
    <x v="0"/>
    <n v="0"/>
    <s v="Yes"/>
    <s v="No"/>
    <s v="Bengaluru"/>
    <x v="47"/>
    <s v="Yes"/>
    <x v="2"/>
    <s v="No"/>
    <x v="0"/>
    <x v="2"/>
    <s v="No"/>
    <s v="UPI"/>
    <n v="63.01"/>
    <n v="954.98"/>
    <x v="1"/>
    <x v="1"/>
    <x v="2"/>
    <s v="Other"/>
    <x v="4"/>
    <n v="1"/>
  </r>
  <r>
    <s v="CUST-03628"/>
    <x v="1"/>
    <n v="0"/>
    <s v="Yes"/>
    <s v="Yes"/>
    <s v="Lucknow"/>
    <x v="11"/>
    <s v="Yes"/>
    <x v="0"/>
    <s v="Yes"/>
    <x v="2"/>
    <x v="2"/>
    <s v="No"/>
    <s v="Bank transfer"/>
    <n v="92.99"/>
    <n v="2019.26"/>
    <x v="4"/>
    <x v="1"/>
    <x v="0"/>
    <s v="Other"/>
    <x v="4"/>
    <n v="1"/>
  </r>
  <r>
    <s v="CUST-03286"/>
    <x v="0"/>
    <n v="0"/>
    <s v="No"/>
    <s v="Yes"/>
    <s v="Shimla"/>
    <x v="71"/>
    <s v="Yes"/>
    <x v="2"/>
    <s v="Yes"/>
    <x v="2"/>
    <x v="0"/>
    <s v="Yes"/>
    <s v="Bank transfer"/>
    <n v="63.85"/>
    <n v="4362.79"/>
    <x v="3"/>
    <x v="0"/>
    <x v="2"/>
    <s v="Other"/>
    <x v="0"/>
    <n v="0"/>
  </r>
  <r>
    <s v="CUST-04192"/>
    <x v="1"/>
    <n v="0"/>
    <s v="No"/>
    <s v="No"/>
    <s v="Chennai"/>
    <x v="45"/>
    <s v="Yes"/>
    <x v="2"/>
    <s v="No"/>
    <x v="2"/>
    <x v="0"/>
    <s v="No"/>
    <s v="Credit card"/>
    <n v="61.98"/>
    <n v="2764.98"/>
    <x v="1"/>
    <x v="0"/>
    <x v="2"/>
    <s v="Other"/>
    <x v="5"/>
    <n v="0"/>
  </r>
  <r>
    <s v="CUST-02119"/>
    <x v="1"/>
    <n v="0"/>
    <s v="No"/>
    <s v="Yes"/>
    <s v="Bengaluru"/>
    <x v="5"/>
    <s v="Yes"/>
    <x v="1"/>
    <s v="No internet service"/>
    <x v="1"/>
    <x v="2"/>
    <s v="Yes"/>
    <s v="UPI"/>
    <n v="22.81"/>
    <n v="441.55"/>
    <x v="3"/>
    <x v="1"/>
    <x v="1"/>
    <s v="Other"/>
    <x v="4"/>
    <n v="1"/>
  </r>
  <r>
    <s v="CUST-00150"/>
    <x v="1"/>
    <n v="0"/>
    <s v="Yes"/>
    <s v="Yes"/>
    <s v="Chennai"/>
    <x v="69"/>
    <s v="Yes"/>
    <x v="0"/>
    <s v="Yes"/>
    <x v="2"/>
    <x v="0"/>
    <s v="Yes"/>
    <s v="Cheque"/>
    <n v="87.06"/>
    <n v="4270.32"/>
    <x v="0"/>
    <x v="0"/>
    <x v="3"/>
    <s v="Other"/>
    <x v="3"/>
    <n v="0"/>
  </r>
  <r>
    <s v="CUST-02862"/>
    <x v="1"/>
    <n v="0"/>
    <s v="Yes"/>
    <s v="No"/>
    <s v="Hyderabad"/>
    <x v="13"/>
    <s v="Yes"/>
    <x v="2"/>
    <s v="Yes"/>
    <x v="2"/>
    <x v="2"/>
    <s v="Yes"/>
    <s v="Cheque"/>
    <n v="59.52"/>
    <n v="1205.9000000000001"/>
    <x v="4"/>
    <x v="0"/>
    <x v="2"/>
    <s v="Other"/>
    <x v="4"/>
    <n v="0"/>
  </r>
  <r>
    <s v="CUST-03118"/>
    <x v="0"/>
    <n v="0"/>
    <s v="No"/>
    <s v="No"/>
    <s v="Shimla"/>
    <x v="70"/>
    <s v="Yes"/>
    <x v="0"/>
    <s v="No"/>
    <x v="0"/>
    <x v="0"/>
    <s v="No"/>
    <s v="UPI"/>
    <n v="87.87"/>
    <n v="4717.74"/>
    <x v="3"/>
    <x v="0"/>
    <x v="3"/>
    <s v="Other"/>
    <x v="3"/>
    <n v="0"/>
  </r>
  <r>
    <s v="CUST-03744"/>
    <x v="1"/>
    <n v="0"/>
    <s v="Yes"/>
    <s v="Yes"/>
    <s v="Chennai"/>
    <x v="71"/>
    <s v="Yes"/>
    <x v="2"/>
    <s v="No"/>
    <x v="0"/>
    <x v="0"/>
    <s v="Yes"/>
    <s v="Cheque"/>
    <n v="66.77"/>
    <n v="4523.92"/>
    <x v="4"/>
    <x v="0"/>
    <x v="2"/>
    <s v="Other"/>
    <x v="0"/>
    <n v="0"/>
  </r>
  <r>
    <s v="CUST-04013"/>
    <x v="0"/>
    <n v="0"/>
    <s v="No"/>
    <s v="No"/>
    <s v="Chandigarh"/>
    <x v="35"/>
    <s v="Yes"/>
    <x v="0"/>
    <s v="No"/>
    <x v="2"/>
    <x v="2"/>
    <s v="No"/>
    <s v="UPI"/>
    <n v="84.39"/>
    <n v="2284.34"/>
    <x v="4"/>
    <x v="1"/>
    <x v="3"/>
    <s v="Other"/>
    <x v="2"/>
    <n v="1"/>
  </r>
  <r>
    <s v="CUST-01375"/>
    <x v="1"/>
    <n v="0"/>
    <s v="Yes"/>
    <s v="No"/>
    <s v="Kolkata"/>
    <x v="19"/>
    <s v="Yes"/>
    <x v="0"/>
    <s v="Yes"/>
    <x v="2"/>
    <x v="2"/>
    <s v="No"/>
    <s v="Bank transfer"/>
    <n v="91.06"/>
    <n v="1298.1500000000001"/>
    <x v="3"/>
    <x v="1"/>
    <x v="0"/>
    <s v="Other"/>
    <x v="4"/>
    <n v="1"/>
  </r>
  <r>
    <s v="CUST-01625"/>
    <x v="0"/>
    <n v="0"/>
    <s v="No"/>
    <s v="No"/>
    <s v="Chennai"/>
    <x v="48"/>
    <s v="Yes"/>
    <x v="0"/>
    <s v="Yes"/>
    <x v="2"/>
    <x v="1"/>
    <s v="Yes"/>
    <s v="Credit card"/>
    <n v="94.22"/>
    <n v="4721.6499999999996"/>
    <x v="3"/>
    <x v="0"/>
    <x v="0"/>
    <s v="Other"/>
    <x v="3"/>
    <n v="0"/>
  </r>
  <r>
    <s v="CUST-03340"/>
    <x v="0"/>
    <n v="0"/>
    <s v="Yes"/>
    <s v="No"/>
    <s v="Bengaluru"/>
    <x v="39"/>
    <s v="Yes"/>
    <x v="0"/>
    <s v="No"/>
    <x v="0"/>
    <x v="2"/>
    <s v="Yes"/>
    <s v="UPI"/>
    <n v="84.45"/>
    <n v="1110.68"/>
    <x v="1"/>
    <x v="1"/>
    <x v="3"/>
    <s v="Other"/>
    <x v="4"/>
    <n v="1"/>
  </r>
  <r>
    <s v="CUST-03075"/>
    <x v="0"/>
    <n v="0"/>
    <s v="Yes"/>
    <s v="Yes"/>
    <s v="Pune"/>
    <x v="43"/>
    <s v="Yes"/>
    <x v="2"/>
    <s v="No"/>
    <x v="0"/>
    <x v="0"/>
    <s v="No"/>
    <s v="Bank transfer"/>
    <n v="59.01"/>
    <n v="2552.37"/>
    <x v="0"/>
    <x v="0"/>
    <x v="2"/>
    <s v="Other"/>
    <x v="5"/>
    <n v="0"/>
  </r>
  <r>
    <s v="CUST-01531"/>
    <x v="1"/>
    <n v="0"/>
    <s v="Yes"/>
    <s v="Yes"/>
    <s v="Kolkata"/>
    <x v="29"/>
    <s v="Yes"/>
    <x v="1"/>
    <s v="No internet service"/>
    <x v="1"/>
    <x v="0"/>
    <s v="No"/>
    <s v="UPI"/>
    <n v="29.77"/>
    <n v="1459.34"/>
    <x v="2"/>
    <x v="0"/>
    <x v="1"/>
    <s v="Other"/>
    <x v="3"/>
    <n v="0"/>
  </r>
  <r>
    <s v="CUST-01080"/>
    <x v="1"/>
    <n v="0"/>
    <s v="No"/>
    <s v="No"/>
    <s v="Shimla"/>
    <x v="43"/>
    <s v="Yes"/>
    <x v="0"/>
    <s v="No"/>
    <x v="0"/>
    <x v="0"/>
    <s v="Yes"/>
    <s v="Bank transfer"/>
    <n v="95.74"/>
    <n v="4109.43"/>
    <x v="1"/>
    <x v="1"/>
    <x v="0"/>
    <s v="Other"/>
    <x v="5"/>
    <n v="1"/>
  </r>
  <r>
    <s v="CUST-03725"/>
    <x v="0"/>
    <n v="0"/>
    <s v="No"/>
    <s v="No"/>
    <s v="Kolkata"/>
    <x v="1"/>
    <s v="Yes"/>
    <x v="2"/>
    <s v="No"/>
    <x v="2"/>
    <x v="2"/>
    <s v="No"/>
    <s v="Bank transfer"/>
    <n v="47.92"/>
    <n v="141.15"/>
    <x v="0"/>
    <x v="1"/>
    <x v="4"/>
    <s v="Other"/>
    <x v="1"/>
    <n v="1"/>
  </r>
  <r>
    <s v="CUST-02473"/>
    <x v="1"/>
    <n v="0"/>
    <s v="No"/>
    <s v="No"/>
    <s v="Shimla"/>
    <x v="7"/>
    <s v="Yes"/>
    <x v="0"/>
    <s v="No"/>
    <x v="0"/>
    <x v="2"/>
    <s v="Yes"/>
    <s v="UPI"/>
    <n v="96.36"/>
    <n v="1059.67"/>
    <x v="1"/>
    <x v="1"/>
    <x v="0"/>
    <s v="High-risk"/>
    <x v="1"/>
    <n v="1"/>
  </r>
  <r>
    <s v="CUST-03060"/>
    <x v="0"/>
    <n v="0"/>
    <s v="Yes"/>
    <s v="No"/>
    <s v="Ahmedabad"/>
    <x v="45"/>
    <s v="Yes"/>
    <x v="0"/>
    <s v="No"/>
    <x v="0"/>
    <x v="0"/>
    <s v="No"/>
    <s v="Bank transfer"/>
    <n v="87.96"/>
    <n v="3907.4"/>
    <x v="4"/>
    <x v="0"/>
    <x v="3"/>
    <s v="Other"/>
    <x v="5"/>
    <n v="0"/>
  </r>
  <r>
    <s v="CUST-02813"/>
    <x v="1"/>
    <n v="1"/>
    <s v="No"/>
    <s v="No"/>
    <s v="Bengaluru"/>
    <x v="70"/>
    <s v="Yes"/>
    <x v="2"/>
    <s v="No"/>
    <x v="2"/>
    <x v="2"/>
    <s v="No"/>
    <s v="UPI"/>
    <n v="57.06"/>
    <n v="3059.08"/>
    <x v="3"/>
    <x v="1"/>
    <x v="2"/>
    <s v="Other"/>
    <x v="3"/>
    <n v="1"/>
  </r>
  <r>
    <s v="CUST-00732"/>
    <x v="0"/>
    <n v="0"/>
    <s v="Yes"/>
    <s v="No"/>
    <s v="Hyderabad"/>
    <x v="13"/>
    <s v="Yes"/>
    <x v="0"/>
    <s v="Yes"/>
    <x v="0"/>
    <x v="2"/>
    <s v="No"/>
    <s v="Credit card"/>
    <n v="87.16"/>
    <n v="1760.59"/>
    <x v="0"/>
    <x v="0"/>
    <x v="3"/>
    <s v="Other"/>
    <x v="4"/>
    <n v="0"/>
  </r>
  <r>
    <s v="CUST-02059"/>
    <x v="0"/>
    <n v="0"/>
    <s v="No"/>
    <s v="No"/>
    <s v="Pune"/>
    <x v="20"/>
    <s v="Yes"/>
    <x v="0"/>
    <s v="No"/>
    <x v="2"/>
    <x v="0"/>
    <s v="No"/>
    <s v="Cheque"/>
    <n v="80.73"/>
    <n v="662.63"/>
    <x v="1"/>
    <x v="1"/>
    <x v="3"/>
    <s v="Other"/>
    <x v="1"/>
    <n v="1"/>
  </r>
  <r>
    <s v="CUST-04534"/>
    <x v="1"/>
    <n v="0"/>
    <s v="Yes"/>
    <s v="No"/>
    <s v="Ahmedabad"/>
    <x v="48"/>
    <s v="Yes"/>
    <x v="2"/>
    <s v="No"/>
    <x v="0"/>
    <x v="0"/>
    <s v="No"/>
    <s v="UPI"/>
    <n v="57.45"/>
    <n v="2793.83"/>
    <x v="1"/>
    <x v="0"/>
    <x v="2"/>
    <s v="Other"/>
    <x v="3"/>
    <n v="0"/>
  </r>
  <r>
    <s v="CUST-01048"/>
    <x v="1"/>
    <n v="0"/>
    <s v="Yes"/>
    <s v="Yes"/>
    <s v="Delhi"/>
    <x v="22"/>
    <s v="Yes"/>
    <x v="0"/>
    <s v="No"/>
    <x v="2"/>
    <x v="2"/>
    <s v="Yes"/>
    <s v="Cheque"/>
    <n v="79.209999999999994"/>
    <n v="809.12"/>
    <x v="7"/>
    <x v="1"/>
    <x v="3"/>
    <s v="High-risk"/>
    <x v="1"/>
    <n v="1"/>
  </r>
  <r>
    <s v="CUST-01361"/>
    <x v="0"/>
    <n v="0"/>
    <s v="Yes"/>
    <s v="No"/>
    <s v="Jaipur"/>
    <x v="24"/>
    <s v="Yes"/>
    <x v="0"/>
    <s v="Yes"/>
    <x v="2"/>
    <x v="0"/>
    <s v="No"/>
    <s v="Credit card"/>
    <n v="93.86"/>
    <n v="2932.69"/>
    <x v="3"/>
    <x v="0"/>
    <x v="0"/>
    <s v="Other"/>
    <x v="2"/>
    <n v="0"/>
  </r>
  <r>
    <s v="CUST-03712"/>
    <x v="1"/>
    <n v="0"/>
    <s v="No"/>
    <s v="No"/>
    <s v="Delhi"/>
    <x v="20"/>
    <s v="Yes"/>
    <x v="0"/>
    <s v="No"/>
    <x v="0"/>
    <x v="2"/>
    <s v="Yes"/>
    <s v="Cheque"/>
    <n v="96.79"/>
    <n v="793.97"/>
    <x v="0"/>
    <x v="1"/>
    <x v="0"/>
    <s v="High-risk"/>
    <x v="1"/>
    <n v="1"/>
  </r>
  <r>
    <s v="CUST-03076"/>
    <x v="1"/>
    <n v="0"/>
    <s v="No"/>
    <s v="No"/>
    <s v="Bengaluru"/>
    <x v="54"/>
    <s v="No"/>
    <x v="2"/>
    <s v="No"/>
    <x v="2"/>
    <x v="2"/>
    <s v="No"/>
    <s v="UPI"/>
    <n v="36.57"/>
    <n v="433.92"/>
    <x v="0"/>
    <x v="1"/>
    <x v="4"/>
    <s v="Other"/>
    <x v="4"/>
    <n v="1"/>
  </r>
  <r>
    <s v="CUST-01133"/>
    <x v="0"/>
    <n v="0"/>
    <s v="No"/>
    <s v="No"/>
    <s v="Chennai"/>
    <x v="14"/>
    <s v="Yes"/>
    <x v="2"/>
    <s v="No"/>
    <x v="2"/>
    <x v="2"/>
    <s v="Yes"/>
    <s v="Credit card"/>
    <n v="54.27"/>
    <n v="1367.6"/>
    <x v="1"/>
    <x v="1"/>
    <x v="2"/>
    <s v="Other"/>
    <x v="2"/>
    <n v="1"/>
  </r>
  <r>
    <s v="CUST-00060"/>
    <x v="0"/>
    <n v="0"/>
    <s v="No"/>
    <s v="No"/>
    <s v="Kolkata"/>
    <x v="54"/>
    <s v="Yes"/>
    <x v="2"/>
    <s v="No"/>
    <x v="2"/>
    <x v="1"/>
    <s v="No"/>
    <s v="Bank transfer"/>
    <n v="54.26"/>
    <n v="640.92999999999995"/>
    <x v="4"/>
    <x v="1"/>
    <x v="2"/>
    <s v="Other"/>
    <x v="4"/>
    <n v="1"/>
  </r>
  <r>
    <s v="CUST-03629"/>
    <x v="1"/>
    <n v="1"/>
    <s v="No"/>
    <s v="No"/>
    <s v="Mumbai"/>
    <x v="17"/>
    <s v="Yes"/>
    <x v="2"/>
    <s v="No"/>
    <x v="2"/>
    <x v="1"/>
    <s v="Yes"/>
    <s v="UPI"/>
    <n v="55.65"/>
    <n v="1631.97"/>
    <x v="0"/>
    <x v="0"/>
    <x v="2"/>
    <s v="Other"/>
    <x v="2"/>
    <n v="0"/>
  </r>
  <r>
    <s v="CUST-03417"/>
    <x v="1"/>
    <n v="0"/>
    <s v="No"/>
    <s v="Yes"/>
    <s v="Hyderabad"/>
    <x v="19"/>
    <s v="Yes"/>
    <x v="2"/>
    <s v="No"/>
    <x v="2"/>
    <x v="2"/>
    <s v="No"/>
    <s v="Credit card"/>
    <n v="64.83"/>
    <n v="908.1"/>
    <x v="0"/>
    <x v="0"/>
    <x v="2"/>
    <s v="Other"/>
    <x v="4"/>
    <n v="0"/>
  </r>
  <r>
    <s v="CUST-03526"/>
    <x v="0"/>
    <n v="0"/>
    <s v="Yes"/>
    <s v="Yes"/>
    <s v="Mumbai"/>
    <x v="68"/>
    <s v="Yes"/>
    <x v="2"/>
    <s v="No"/>
    <x v="0"/>
    <x v="0"/>
    <s v="Yes"/>
    <s v="Credit card"/>
    <n v="51.78"/>
    <n v="2874.27"/>
    <x v="1"/>
    <x v="0"/>
    <x v="2"/>
    <s v="Other"/>
    <x v="3"/>
    <n v="0"/>
  </r>
  <r>
    <s v="CUST-04049"/>
    <x v="1"/>
    <n v="0"/>
    <s v="No"/>
    <s v="No"/>
    <s v="Chennai"/>
    <x v="5"/>
    <s v="Yes"/>
    <x v="0"/>
    <s v="Yes"/>
    <x v="0"/>
    <x v="2"/>
    <s v="Yes"/>
    <s v="UPI"/>
    <n v="87.23"/>
    <n v="1643.71"/>
    <x v="1"/>
    <x v="1"/>
    <x v="3"/>
    <s v="Other"/>
    <x v="4"/>
    <n v="1"/>
  </r>
  <r>
    <s v="CUST-00371"/>
    <x v="1"/>
    <n v="0"/>
    <s v="No"/>
    <s v="No"/>
    <s v="Hyderabad"/>
    <x v="10"/>
    <s v="Yes"/>
    <x v="2"/>
    <s v="No"/>
    <x v="0"/>
    <x v="0"/>
    <s v="Yes"/>
    <s v="Cheque"/>
    <n v="62.33"/>
    <n v="3963.19"/>
    <x v="1"/>
    <x v="0"/>
    <x v="2"/>
    <s v="Other"/>
    <x v="0"/>
    <n v="0"/>
  </r>
  <r>
    <s v="CUST-00405"/>
    <x v="1"/>
    <n v="1"/>
    <s v="Yes"/>
    <s v="No"/>
    <s v="Bengaluru"/>
    <x v="13"/>
    <s v="Yes"/>
    <x v="1"/>
    <s v="No internet service"/>
    <x v="1"/>
    <x v="2"/>
    <s v="Yes"/>
    <s v="UPI"/>
    <n v="31.67"/>
    <n v="634.92999999999995"/>
    <x v="4"/>
    <x v="0"/>
    <x v="4"/>
    <s v="Other"/>
    <x v="4"/>
    <n v="0"/>
  </r>
  <r>
    <s v="CUST-01242"/>
    <x v="0"/>
    <n v="0"/>
    <s v="No"/>
    <s v="No"/>
    <s v="Shimla"/>
    <x v="32"/>
    <s v="Yes"/>
    <x v="2"/>
    <s v="Yes"/>
    <x v="2"/>
    <x v="1"/>
    <s v="No"/>
    <s v="Cheque"/>
    <n v="51.07"/>
    <n v="2043.78"/>
    <x v="0"/>
    <x v="0"/>
    <x v="2"/>
    <s v="Other"/>
    <x v="5"/>
    <n v="0"/>
  </r>
  <r>
    <s v="CUST-03846"/>
    <x v="0"/>
    <n v="0"/>
    <s v="Yes"/>
    <s v="No"/>
    <s v="Lucknow"/>
    <x v="70"/>
    <s v="Yes"/>
    <x v="1"/>
    <s v="No internet service"/>
    <x v="1"/>
    <x v="0"/>
    <s v="Yes"/>
    <s v="Bank transfer"/>
    <n v="26.56"/>
    <n v="1424.53"/>
    <x v="7"/>
    <x v="0"/>
    <x v="1"/>
    <s v="Other"/>
    <x v="3"/>
    <n v="0"/>
  </r>
  <r>
    <s v="CUST-03551"/>
    <x v="1"/>
    <n v="0"/>
    <s v="No"/>
    <s v="No"/>
    <s v="Shimla"/>
    <x v="19"/>
    <s v="Yes"/>
    <x v="0"/>
    <s v="No"/>
    <x v="2"/>
    <x v="2"/>
    <s v="Yes"/>
    <s v="Credit card"/>
    <n v="71.17"/>
    <n v="981.41"/>
    <x v="3"/>
    <x v="1"/>
    <x v="3"/>
    <s v="Other"/>
    <x v="4"/>
    <n v="1"/>
  </r>
  <r>
    <s v="CUST-04436"/>
    <x v="0"/>
    <n v="0"/>
    <s v="No"/>
    <s v="Yes"/>
    <s v="Chandigarh"/>
    <x v="54"/>
    <s v="Yes"/>
    <x v="0"/>
    <s v="No"/>
    <x v="2"/>
    <x v="2"/>
    <s v="No"/>
    <s v="Credit card"/>
    <n v="78.11"/>
    <n v="911.83"/>
    <x v="4"/>
    <x v="0"/>
    <x v="3"/>
    <s v="Other"/>
    <x v="4"/>
    <n v="0"/>
  </r>
  <r>
    <s v="CUST-03301"/>
    <x v="1"/>
    <n v="0"/>
    <s v="No"/>
    <s v="No"/>
    <s v="Bengaluru"/>
    <x v="20"/>
    <s v="Yes"/>
    <x v="2"/>
    <s v="Yes"/>
    <x v="0"/>
    <x v="2"/>
    <s v="Yes"/>
    <s v="UPI"/>
    <n v="65.13"/>
    <n v="526.46"/>
    <x v="4"/>
    <x v="0"/>
    <x v="2"/>
    <s v="Other"/>
    <x v="1"/>
    <n v="0"/>
  </r>
  <r>
    <s v="CUST-01676"/>
    <x v="1"/>
    <n v="0"/>
    <s v="No"/>
    <s v="No"/>
    <s v="Pune"/>
    <x v="28"/>
    <s v="Yes"/>
    <x v="2"/>
    <s v="No"/>
    <x v="2"/>
    <x v="2"/>
    <s v="Yes"/>
    <s v="Bank transfer"/>
    <n v="53.16"/>
    <n v="929.93"/>
    <x v="1"/>
    <x v="1"/>
    <x v="2"/>
    <s v="Other"/>
    <x v="4"/>
    <n v="1"/>
  </r>
  <r>
    <s v="CUST-04672"/>
    <x v="1"/>
    <n v="0"/>
    <s v="Yes"/>
    <s v="Yes"/>
    <s v="Delhi"/>
    <x v="69"/>
    <s v="Yes"/>
    <x v="1"/>
    <s v="No internet service"/>
    <x v="1"/>
    <x v="0"/>
    <s v="Yes"/>
    <s v="UPI"/>
    <n v="29.69"/>
    <n v="1460.89"/>
    <x v="4"/>
    <x v="0"/>
    <x v="1"/>
    <s v="Other"/>
    <x v="3"/>
    <n v="0"/>
  </r>
  <r>
    <s v="CUST-03121"/>
    <x v="1"/>
    <n v="0"/>
    <s v="No"/>
    <s v="No"/>
    <s v="Chandigarh"/>
    <x v="53"/>
    <s v="Yes"/>
    <x v="2"/>
    <s v="No"/>
    <x v="2"/>
    <x v="2"/>
    <s v="No"/>
    <s v="Bank transfer"/>
    <n v="61.06"/>
    <n v="535.5"/>
    <x v="1"/>
    <x v="0"/>
    <x v="2"/>
    <s v="Other"/>
    <x v="1"/>
    <n v="0"/>
  </r>
  <r>
    <s v="CUST-01562"/>
    <x v="0"/>
    <n v="0"/>
    <s v="No"/>
    <s v="No"/>
    <s v="Lucknow"/>
    <x v="6"/>
    <s v="Yes"/>
    <x v="0"/>
    <s v="Yes"/>
    <x v="0"/>
    <x v="2"/>
    <s v="Yes"/>
    <s v="Cheque"/>
    <n v="87.63"/>
    <n v="443.92"/>
    <x v="0"/>
    <x v="0"/>
    <x v="3"/>
    <s v="High-risk"/>
    <x v="1"/>
    <n v="0"/>
  </r>
  <r>
    <s v="CUST-04609"/>
    <x v="0"/>
    <n v="0"/>
    <s v="No"/>
    <s v="No"/>
    <s v="Ahmedabad"/>
    <x v="53"/>
    <s v="Yes"/>
    <x v="1"/>
    <s v="No internet service"/>
    <x v="1"/>
    <x v="2"/>
    <s v="Yes"/>
    <s v="Bank transfer"/>
    <n v="28.66"/>
    <n v="263.85000000000002"/>
    <x v="4"/>
    <x v="0"/>
    <x v="1"/>
    <s v="Other"/>
    <x v="1"/>
    <n v="0"/>
  </r>
  <r>
    <s v="CUST-02358"/>
    <x v="0"/>
    <n v="0"/>
    <s v="No"/>
    <s v="No"/>
    <s v="Chennai"/>
    <x v="0"/>
    <s v="Yes"/>
    <x v="0"/>
    <s v="No"/>
    <x v="2"/>
    <x v="1"/>
    <s v="No"/>
    <s v="Bank transfer"/>
    <n v="82.7"/>
    <n v="5012.16"/>
    <x v="3"/>
    <x v="0"/>
    <x v="3"/>
    <s v="Other"/>
    <x v="0"/>
    <n v="0"/>
  </r>
  <r>
    <s v="CUST-03888"/>
    <x v="0"/>
    <n v="0"/>
    <s v="No"/>
    <s v="No"/>
    <s v="Lucknow"/>
    <x v="47"/>
    <s v="Yes"/>
    <x v="0"/>
    <s v="Yes"/>
    <x v="2"/>
    <x v="2"/>
    <s v="Yes"/>
    <s v="Cheque"/>
    <n v="96.73"/>
    <n v="1426.85"/>
    <x v="1"/>
    <x v="1"/>
    <x v="0"/>
    <s v="Other"/>
    <x v="4"/>
    <n v="1"/>
  </r>
  <r>
    <s v="CUST-03035"/>
    <x v="0"/>
    <n v="0"/>
    <s v="Yes"/>
    <s v="No"/>
    <s v="Ahmedabad"/>
    <x v="12"/>
    <s v="Yes"/>
    <x v="0"/>
    <s v="No"/>
    <x v="2"/>
    <x v="0"/>
    <s v="Yes"/>
    <s v="UPI"/>
    <n v="78.209999999999994"/>
    <n v="4350.84"/>
    <x v="7"/>
    <x v="1"/>
    <x v="3"/>
    <s v="Other"/>
    <x v="3"/>
    <n v="1"/>
  </r>
  <r>
    <s v="CUST-04619"/>
    <x v="1"/>
    <n v="0"/>
    <s v="No"/>
    <s v="No"/>
    <s v="Pune"/>
    <x v="4"/>
    <s v="Yes"/>
    <x v="0"/>
    <s v="No"/>
    <x v="2"/>
    <x v="0"/>
    <s v="No"/>
    <s v="Bank transfer"/>
    <n v="87.79"/>
    <n v="6234.92"/>
    <x v="4"/>
    <x v="1"/>
    <x v="3"/>
    <s v="Other"/>
    <x v="0"/>
    <n v="1"/>
  </r>
  <r>
    <s v="CUST-04254"/>
    <x v="1"/>
    <n v="0"/>
    <s v="No"/>
    <s v="No"/>
    <s v="Kolkata"/>
    <x v="42"/>
    <s v="No"/>
    <x v="0"/>
    <s v="No"/>
    <x v="0"/>
    <x v="2"/>
    <s v="No"/>
    <s v="UPI"/>
    <n v="82.6"/>
    <n v="2734.74"/>
    <x v="1"/>
    <x v="0"/>
    <x v="3"/>
    <s v="Other"/>
    <x v="2"/>
    <n v="0"/>
  </r>
  <r>
    <s v="CUST-03667"/>
    <x v="0"/>
    <n v="1"/>
    <s v="Yes"/>
    <s v="Yes"/>
    <s v="Mumbai"/>
    <x v="52"/>
    <s v="Yes"/>
    <x v="1"/>
    <s v="No internet service"/>
    <x v="1"/>
    <x v="2"/>
    <s v="Yes"/>
    <s v="Bank transfer"/>
    <n v="33.32"/>
    <n v="131.1"/>
    <x v="7"/>
    <x v="1"/>
    <x v="4"/>
    <s v="Other"/>
    <x v="1"/>
    <n v="1"/>
  </r>
  <r>
    <s v="CUST-00598"/>
    <x v="1"/>
    <n v="0"/>
    <s v="Yes"/>
    <s v="No"/>
    <s v="Bengaluru"/>
    <x v="7"/>
    <s v="Yes"/>
    <x v="0"/>
    <s v="No"/>
    <x v="2"/>
    <x v="2"/>
    <s v="Yes"/>
    <s v="UPI"/>
    <n v="82.01"/>
    <n v="920.14"/>
    <x v="1"/>
    <x v="0"/>
    <x v="3"/>
    <s v="High-risk"/>
    <x v="1"/>
    <n v="0"/>
  </r>
  <r>
    <s v="CUST-02472"/>
    <x v="0"/>
    <n v="0"/>
    <s v="Yes"/>
    <s v="No"/>
    <s v="Kolkata"/>
    <x v="33"/>
    <s v="Yes"/>
    <x v="0"/>
    <s v="Yes"/>
    <x v="0"/>
    <x v="2"/>
    <s v="Yes"/>
    <s v="Credit card"/>
    <n v="92.64"/>
    <n v="3424.33"/>
    <x v="1"/>
    <x v="0"/>
    <x v="0"/>
    <s v="Other"/>
    <x v="5"/>
    <n v="0"/>
  </r>
  <r>
    <s v="CUST-03605"/>
    <x v="1"/>
    <n v="0"/>
    <s v="No"/>
    <s v="No"/>
    <s v="Kolkata"/>
    <x v="35"/>
    <s v="No"/>
    <x v="1"/>
    <s v="No internet service"/>
    <x v="1"/>
    <x v="2"/>
    <s v="Yes"/>
    <s v="Credit card"/>
    <n v="30.21"/>
    <n v="821.55"/>
    <x v="1"/>
    <x v="1"/>
    <x v="4"/>
    <s v="Other"/>
    <x v="2"/>
    <n v="1"/>
  </r>
  <r>
    <s v="CUST-00465"/>
    <x v="1"/>
    <n v="0"/>
    <s v="Yes"/>
    <s v="No"/>
    <s v="Shimla"/>
    <x v="58"/>
    <s v="Yes"/>
    <x v="2"/>
    <s v="No"/>
    <x v="2"/>
    <x v="0"/>
    <s v="Yes"/>
    <s v="UPI"/>
    <n v="54.25"/>
    <n v="2362.71"/>
    <x v="1"/>
    <x v="0"/>
    <x v="2"/>
    <s v="Other"/>
    <x v="5"/>
    <n v="0"/>
  </r>
  <r>
    <s v="CUST-02054"/>
    <x v="1"/>
    <n v="0"/>
    <s v="Yes"/>
    <s v="Yes"/>
    <s v="Pune"/>
    <x v="45"/>
    <s v="Yes"/>
    <x v="1"/>
    <s v="No internet service"/>
    <x v="1"/>
    <x v="1"/>
    <s v="Yes"/>
    <s v="Bank transfer"/>
    <n v="18"/>
    <n v="815.59"/>
    <x v="1"/>
    <x v="0"/>
    <x v="1"/>
    <s v="Other"/>
    <x v="5"/>
    <n v="0"/>
  </r>
  <r>
    <s v="CUST-03929"/>
    <x v="1"/>
    <n v="0"/>
    <s v="No"/>
    <s v="No"/>
    <s v="Pune"/>
    <x v="55"/>
    <s v="Yes"/>
    <x v="0"/>
    <s v="No"/>
    <x v="2"/>
    <x v="0"/>
    <s v="Yes"/>
    <s v="UPI"/>
    <n v="88.35"/>
    <n v="4113.3599999999997"/>
    <x v="1"/>
    <x v="0"/>
    <x v="3"/>
    <s v="Other"/>
    <x v="5"/>
    <n v="0"/>
  </r>
  <r>
    <s v="CUST-01999"/>
    <x v="1"/>
    <n v="0"/>
    <s v="No"/>
    <s v="No"/>
    <s v="Delhi"/>
    <x v="15"/>
    <s v="Yes"/>
    <x v="2"/>
    <s v="No"/>
    <x v="2"/>
    <x v="2"/>
    <s v="Yes"/>
    <s v="UPI"/>
    <n v="54.16"/>
    <n v="1289.05"/>
    <x v="4"/>
    <x v="0"/>
    <x v="2"/>
    <s v="Other"/>
    <x v="2"/>
    <n v="0"/>
  </r>
  <r>
    <s v="CUST-04636"/>
    <x v="1"/>
    <n v="0"/>
    <s v="No"/>
    <s v="No"/>
    <s v="Hyderabad"/>
    <x v="19"/>
    <s v="Yes"/>
    <x v="0"/>
    <s v="No"/>
    <x v="2"/>
    <x v="2"/>
    <s v="Yes"/>
    <s v="Bank transfer"/>
    <n v="82.37"/>
    <n v="1145.9100000000001"/>
    <x v="4"/>
    <x v="0"/>
    <x v="3"/>
    <s v="Other"/>
    <x v="4"/>
    <n v="0"/>
  </r>
  <r>
    <s v="CUST-03080"/>
    <x v="1"/>
    <n v="1"/>
    <s v="Yes"/>
    <s v="Yes"/>
    <s v="Delhi"/>
    <x v="24"/>
    <s v="Yes"/>
    <x v="0"/>
    <s v="No"/>
    <x v="2"/>
    <x v="1"/>
    <s v="Yes"/>
    <s v="Credit card"/>
    <n v="80.83"/>
    <n v="2546.42"/>
    <x v="1"/>
    <x v="0"/>
    <x v="3"/>
    <s v="Other"/>
    <x v="2"/>
    <n v="0"/>
  </r>
  <r>
    <s v="CUST-04090"/>
    <x v="1"/>
    <n v="0"/>
    <s v="No"/>
    <s v="No"/>
    <s v="Chennai"/>
    <x v="54"/>
    <s v="Yes"/>
    <x v="1"/>
    <s v="No internet service"/>
    <x v="1"/>
    <x v="2"/>
    <s v="Yes"/>
    <s v="Credit card"/>
    <n v="26.73"/>
    <n v="314.68"/>
    <x v="1"/>
    <x v="0"/>
    <x v="1"/>
    <s v="Other"/>
    <x v="4"/>
    <n v="0"/>
  </r>
  <r>
    <s v="CUST-04163"/>
    <x v="0"/>
    <n v="0"/>
    <s v="Yes"/>
    <s v="Yes"/>
    <s v="Mumbai"/>
    <x v="29"/>
    <s v="Yes"/>
    <x v="0"/>
    <s v="Yes"/>
    <x v="2"/>
    <x v="1"/>
    <s v="Yes"/>
    <s v="UPI"/>
    <n v="89.23"/>
    <n v="4564.5600000000004"/>
    <x v="0"/>
    <x v="0"/>
    <x v="3"/>
    <s v="Other"/>
    <x v="3"/>
    <n v="0"/>
  </r>
  <r>
    <s v="CUST-03797"/>
    <x v="1"/>
    <n v="0"/>
    <s v="No"/>
    <s v="Yes"/>
    <s v="Chandigarh"/>
    <x v="24"/>
    <s v="Yes"/>
    <x v="0"/>
    <s v="No"/>
    <x v="2"/>
    <x v="1"/>
    <s v="No"/>
    <s v="Credit card"/>
    <n v="87.24"/>
    <n v="2651.52"/>
    <x v="1"/>
    <x v="0"/>
    <x v="3"/>
    <s v="Other"/>
    <x v="2"/>
    <n v="0"/>
  </r>
  <r>
    <s v="CUST-02092"/>
    <x v="0"/>
    <n v="0"/>
    <s v="No"/>
    <s v="No"/>
    <s v="Chennai"/>
    <x v="45"/>
    <s v="Yes"/>
    <x v="1"/>
    <s v="No internet service"/>
    <x v="1"/>
    <x v="1"/>
    <s v="Yes"/>
    <s v="Cheque"/>
    <n v="38.090000000000003"/>
    <n v="1753.07"/>
    <x v="1"/>
    <x v="0"/>
    <x v="4"/>
    <s v="Other"/>
    <x v="5"/>
    <n v="0"/>
  </r>
  <r>
    <s v="CUST-04285"/>
    <x v="1"/>
    <n v="0"/>
    <s v="No"/>
    <s v="No"/>
    <s v="Bengaluru"/>
    <x v="48"/>
    <s v="Yes"/>
    <x v="1"/>
    <s v="No internet service"/>
    <x v="1"/>
    <x v="0"/>
    <s v="No"/>
    <s v="Credit card"/>
    <n v="39.92"/>
    <n v="1917.14"/>
    <x v="1"/>
    <x v="0"/>
    <x v="4"/>
    <s v="Other"/>
    <x v="3"/>
    <n v="0"/>
  </r>
  <r>
    <s v="CUST-03255"/>
    <x v="1"/>
    <n v="0"/>
    <s v="No"/>
    <s v="No"/>
    <s v="Chandigarh"/>
    <x v="30"/>
    <s v="Yes"/>
    <x v="0"/>
    <s v="No"/>
    <x v="2"/>
    <x v="2"/>
    <s v="No"/>
    <s v="Bank transfer"/>
    <n v="99.13"/>
    <n v="2078.56"/>
    <x v="3"/>
    <x v="0"/>
    <x v="0"/>
    <s v="Other"/>
    <x v="4"/>
    <n v="0"/>
  </r>
  <r>
    <s v="CUST-02704"/>
    <x v="0"/>
    <n v="0"/>
    <s v="Yes"/>
    <s v="Yes"/>
    <s v="Pune"/>
    <x v="48"/>
    <s v="Yes"/>
    <x v="0"/>
    <s v="No"/>
    <x v="0"/>
    <x v="0"/>
    <s v="No"/>
    <s v="Cheque"/>
    <n v="91.51"/>
    <n v="4349.78"/>
    <x v="0"/>
    <x v="0"/>
    <x v="0"/>
    <s v="Other"/>
    <x v="3"/>
    <n v="0"/>
  </r>
  <r>
    <s v="CUST-00001"/>
    <x v="1"/>
    <n v="1"/>
    <s v="No"/>
    <s v="No"/>
    <s v="Chandigarh"/>
    <x v="66"/>
    <s v="Yes"/>
    <x v="0"/>
    <s v="No"/>
    <x v="2"/>
    <x v="2"/>
    <s v="Yes"/>
    <s v="Bank transfer"/>
    <n v="84.81"/>
    <n v="1361.73"/>
    <x v="0"/>
    <x v="1"/>
    <x v="3"/>
    <s v="Other"/>
    <x v="4"/>
    <n v="1"/>
  </r>
  <r>
    <s v="CUST-03377"/>
    <x v="1"/>
    <n v="0"/>
    <s v="Yes"/>
    <s v="Yes"/>
    <s v="Mumbai"/>
    <x v="31"/>
    <s v="Yes"/>
    <x v="1"/>
    <s v="No internet service"/>
    <x v="1"/>
    <x v="2"/>
    <s v="No"/>
    <s v="Cheque"/>
    <n v="39.33"/>
    <n v="242.12"/>
    <x v="3"/>
    <x v="1"/>
    <x v="4"/>
    <s v="Other"/>
    <x v="1"/>
    <n v="1"/>
  </r>
  <r>
    <s v="CUST-04501"/>
    <x v="0"/>
    <n v="0"/>
    <s v="No"/>
    <s v="No"/>
    <s v="Chandigarh"/>
    <x v="16"/>
    <s v="No"/>
    <x v="0"/>
    <s v="No"/>
    <x v="2"/>
    <x v="0"/>
    <s v="Yes"/>
    <s v="Bank transfer"/>
    <n v="66.56"/>
    <n v="4502.78"/>
    <x v="3"/>
    <x v="0"/>
    <x v="2"/>
    <s v="Other"/>
    <x v="0"/>
    <n v="0"/>
  </r>
  <r>
    <s v="CUST-02008"/>
    <x v="0"/>
    <n v="0"/>
    <s v="No"/>
    <s v="No"/>
    <s v="Chandigarh"/>
    <x v="7"/>
    <s v="No"/>
    <x v="2"/>
    <s v="No"/>
    <x v="2"/>
    <x v="2"/>
    <s v="No"/>
    <s v="UPI"/>
    <n v="56.6"/>
    <n v="613.23"/>
    <x v="0"/>
    <x v="0"/>
    <x v="2"/>
    <s v="Other"/>
    <x v="1"/>
    <n v="0"/>
  </r>
  <r>
    <s v="CUST-01154"/>
    <x v="0"/>
    <n v="1"/>
    <s v="Yes"/>
    <s v="Yes"/>
    <s v="Chandigarh"/>
    <x v="2"/>
    <s v="Yes"/>
    <x v="2"/>
    <s v="No"/>
    <x v="0"/>
    <x v="2"/>
    <s v="Yes"/>
    <s v="UPI"/>
    <n v="68.319999999999993"/>
    <n v="1955.58"/>
    <x v="0"/>
    <x v="1"/>
    <x v="2"/>
    <s v="Other"/>
    <x v="2"/>
    <n v="1"/>
  </r>
  <r>
    <s v="CUST-01763"/>
    <x v="0"/>
    <n v="0"/>
    <s v="No"/>
    <s v="No"/>
    <s v="Pune"/>
    <x v="5"/>
    <s v="Yes"/>
    <x v="0"/>
    <s v="Yes"/>
    <x v="0"/>
    <x v="2"/>
    <s v="Yes"/>
    <s v="Credit card"/>
    <n v="93.51"/>
    <n v="1823.2"/>
    <x v="3"/>
    <x v="0"/>
    <x v="0"/>
    <s v="Other"/>
    <x v="4"/>
    <n v="0"/>
  </r>
  <r>
    <s v="CUST-02010"/>
    <x v="0"/>
    <n v="0"/>
    <s v="No"/>
    <s v="No"/>
    <s v="Delhi"/>
    <x v="50"/>
    <s v="Yes"/>
    <x v="0"/>
    <s v="No"/>
    <x v="2"/>
    <x v="0"/>
    <s v="Yes"/>
    <s v="Bank transfer"/>
    <n v="85.11"/>
    <n v="5056.5"/>
    <x v="5"/>
    <x v="0"/>
    <x v="3"/>
    <s v="Other"/>
    <x v="3"/>
    <n v="0"/>
  </r>
  <r>
    <s v="CUST-02108"/>
    <x v="1"/>
    <n v="0"/>
    <s v="Yes"/>
    <s v="No"/>
    <s v="Kolkata"/>
    <x v="14"/>
    <s v="No"/>
    <x v="2"/>
    <s v="Yes"/>
    <x v="0"/>
    <x v="0"/>
    <s v="Yes"/>
    <s v="UPI"/>
    <n v="55.26"/>
    <n v="1387.84"/>
    <x v="1"/>
    <x v="0"/>
    <x v="2"/>
    <s v="Other"/>
    <x v="2"/>
    <n v="0"/>
  </r>
  <r>
    <s v="CUST-01638"/>
    <x v="0"/>
    <n v="0"/>
    <s v="No"/>
    <s v="No"/>
    <s v="Pune"/>
    <x v="53"/>
    <s v="Yes"/>
    <x v="0"/>
    <s v="No"/>
    <x v="2"/>
    <x v="2"/>
    <s v="No"/>
    <s v="Bank transfer"/>
    <n v="89.32"/>
    <n v="788.48"/>
    <x v="3"/>
    <x v="0"/>
    <x v="3"/>
    <s v="High-risk"/>
    <x v="1"/>
    <n v="0"/>
  </r>
  <r>
    <s v="CUST-02778"/>
    <x v="0"/>
    <n v="0"/>
    <s v="No"/>
    <s v="No"/>
    <s v="Jaipur"/>
    <x v="20"/>
    <s v="Yes"/>
    <x v="1"/>
    <s v="No internet service"/>
    <x v="1"/>
    <x v="0"/>
    <s v="Yes"/>
    <s v="UPI"/>
    <n v="18"/>
    <n v="146.47999999999999"/>
    <x v="1"/>
    <x v="0"/>
    <x v="1"/>
    <s v="Other"/>
    <x v="1"/>
    <n v="0"/>
  </r>
  <r>
    <s v="CUST-03538"/>
    <x v="0"/>
    <n v="0"/>
    <s v="No"/>
    <s v="Yes"/>
    <s v="Chennai"/>
    <x v="11"/>
    <s v="Yes"/>
    <x v="0"/>
    <s v="Yes"/>
    <x v="2"/>
    <x v="2"/>
    <s v="No"/>
    <s v="Credit card"/>
    <n v="102.39"/>
    <n v="2289.46"/>
    <x v="2"/>
    <x v="1"/>
    <x v="0"/>
    <s v="Other"/>
    <x v="4"/>
    <n v="1"/>
  </r>
  <r>
    <s v="CUST-02841"/>
    <x v="0"/>
    <n v="0"/>
    <s v="No"/>
    <s v="No"/>
    <s v="Jaipur"/>
    <x v="35"/>
    <s v="Yes"/>
    <x v="1"/>
    <s v="No internet service"/>
    <x v="1"/>
    <x v="1"/>
    <s v="Yes"/>
    <s v="UPI"/>
    <n v="30.04"/>
    <n v="788.87"/>
    <x v="4"/>
    <x v="0"/>
    <x v="4"/>
    <s v="Other"/>
    <x v="2"/>
    <n v="0"/>
  </r>
  <r>
    <s v="CUST-03487"/>
    <x v="0"/>
    <n v="0"/>
    <s v="Yes"/>
    <s v="Yes"/>
    <s v="Mumbai"/>
    <x v="10"/>
    <s v="Yes"/>
    <x v="2"/>
    <s v="Yes"/>
    <x v="2"/>
    <x v="1"/>
    <s v="Yes"/>
    <s v="Credit card"/>
    <n v="69.36"/>
    <n v="4425.1499999999996"/>
    <x v="3"/>
    <x v="0"/>
    <x v="2"/>
    <s v="Other"/>
    <x v="0"/>
    <n v="0"/>
  </r>
  <r>
    <s v="CUST-02992"/>
    <x v="1"/>
    <n v="0"/>
    <s v="Yes"/>
    <s v="No"/>
    <s v="Pune"/>
    <x v="44"/>
    <s v="Yes"/>
    <x v="2"/>
    <s v="No"/>
    <x v="2"/>
    <x v="1"/>
    <s v="Yes"/>
    <s v="UPI"/>
    <n v="40.380000000000003"/>
    <n v="1298.33"/>
    <x v="2"/>
    <x v="0"/>
    <x v="4"/>
    <s v="Other"/>
    <x v="2"/>
    <n v="0"/>
  </r>
  <r>
    <s v="CUST-00903"/>
    <x v="1"/>
    <n v="1"/>
    <s v="Yes"/>
    <s v="Yes"/>
    <s v="Mumbai"/>
    <x v="19"/>
    <s v="Yes"/>
    <x v="2"/>
    <s v="No"/>
    <x v="2"/>
    <x v="2"/>
    <s v="Yes"/>
    <s v="Bank transfer"/>
    <n v="48.95"/>
    <n v="698.78"/>
    <x v="0"/>
    <x v="0"/>
    <x v="4"/>
    <s v="Other"/>
    <x v="4"/>
    <n v="0"/>
  </r>
  <r>
    <s v="CUST-01334"/>
    <x v="0"/>
    <n v="1"/>
    <s v="Yes"/>
    <s v="No"/>
    <s v="Hyderabad"/>
    <x v="70"/>
    <s v="No"/>
    <x v="0"/>
    <s v="Yes"/>
    <x v="2"/>
    <x v="1"/>
    <s v="Yes"/>
    <s v="Cheque"/>
    <n v="83.03"/>
    <n v="4559.5600000000004"/>
    <x v="1"/>
    <x v="0"/>
    <x v="3"/>
    <s v="Other"/>
    <x v="3"/>
    <n v="0"/>
  </r>
  <r>
    <s v="CUST-02074"/>
    <x v="1"/>
    <n v="0"/>
    <s v="Yes"/>
    <s v="Yes"/>
    <s v="Hyderabad"/>
    <x v="9"/>
    <s v="Yes"/>
    <x v="0"/>
    <s v="No"/>
    <x v="2"/>
    <x v="2"/>
    <s v="Yes"/>
    <s v="Bank transfer"/>
    <n v="74.739999999999995"/>
    <n v="536.53"/>
    <x v="1"/>
    <x v="1"/>
    <x v="3"/>
    <s v="High-risk"/>
    <x v="1"/>
    <n v="1"/>
  </r>
  <r>
    <s v="CUST-04746"/>
    <x v="1"/>
    <n v="0"/>
    <s v="Yes"/>
    <s v="Yes"/>
    <s v="Chandigarh"/>
    <x v="51"/>
    <s v="Yes"/>
    <x v="0"/>
    <s v="Yes"/>
    <x v="2"/>
    <x v="1"/>
    <s v="Yes"/>
    <s v="Credit card"/>
    <n v="95.3"/>
    <n v="3491.98"/>
    <x v="4"/>
    <x v="0"/>
    <x v="0"/>
    <s v="Other"/>
    <x v="5"/>
    <n v="0"/>
  </r>
  <r>
    <s v="CUST-00992"/>
    <x v="0"/>
    <n v="0"/>
    <s v="Yes"/>
    <s v="No"/>
    <s v="Hyderabad"/>
    <x v="68"/>
    <s v="Yes"/>
    <x v="0"/>
    <s v="No"/>
    <x v="2"/>
    <x v="0"/>
    <s v="Yes"/>
    <s v="UPI"/>
    <n v="87.01"/>
    <n v="5048.8"/>
    <x v="4"/>
    <x v="0"/>
    <x v="3"/>
    <s v="Other"/>
    <x v="3"/>
    <n v="0"/>
  </r>
  <r>
    <s v="CUST-03781"/>
    <x v="0"/>
    <n v="1"/>
    <s v="No"/>
    <s v="No"/>
    <s v="Shimla"/>
    <x v="42"/>
    <s v="Yes"/>
    <x v="0"/>
    <s v="No"/>
    <x v="0"/>
    <x v="2"/>
    <s v="No"/>
    <s v="Bank transfer"/>
    <n v="99.98"/>
    <n v="3487.43"/>
    <x v="2"/>
    <x v="1"/>
    <x v="0"/>
    <s v="Other"/>
    <x v="2"/>
    <n v="1"/>
  </r>
  <r>
    <s v="CUST-03574"/>
    <x v="0"/>
    <n v="0"/>
    <s v="No"/>
    <s v="No"/>
    <s v="Pune"/>
    <x v="24"/>
    <s v="Yes"/>
    <x v="0"/>
    <s v="No"/>
    <x v="2"/>
    <x v="1"/>
    <s v="No"/>
    <s v="Bank transfer"/>
    <n v="81.91"/>
    <n v="2562.2399999999998"/>
    <x v="2"/>
    <x v="0"/>
    <x v="3"/>
    <s v="Other"/>
    <x v="2"/>
    <n v="0"/>
  </r>
  <r>
    <s v="CUST-04170"/>
    <x v="0"/>
    <n v="0"/>
    <s v="No"/>
    <s v="No"/>
    <s v="Shimla"/>
    <x v="13"/>
    <s v="Yes"/>
    <x v="0"/>
    <s v="No"/>
    <x v="2"/>
    <x v="2"/>
    <s v="Yes"/>
    <s v="Cheque"/>
    <n v="84.45"/>
    <n v="1673.1"/>
    <x v="0"/>
    <x v="1"/>
    <x v="3"/>
    <s v="Other"/>
    <x v="4"/>
    <n v="1"/>
  </r>
  <r>
    <s v="CUST-03930"/>
    <x v="1"/>
    <n v="0"/>
    <s v="No"/>
    <s v="No"/>
    <s v="Chandigarh"/>
    <x v="44"/>
    <s v="Yes"/>
    <x v="0"/>
    <s v="No"/>
    <x v="2"/>
    <x v="1"/>
    <s v="No"/>
    <s v="UPI"/>
    <n v="90.98"/>
    <n v="3003.99"/>
    <x v="0"/>
    <x v="0"/>
    <x v="0"/>
    <s v="Other"/>
    <x v="2"/>
    <n v="0"/>
  </r>
  <r>
    <s v="CUST-04071"/>
    <x v="0"/>
    <n v="0"/>
    <s v="No"/>
    <s v="No"/>
    <s v="Chandigarh"/>
    <x v="20"/>
    <s v="Yes"/>
    <x v="0"/>
    <s v="No"/>
    <x v="2"/>
    <x v="2"/>
    <s v="No"/>
    <s v="Cheque"/>
    <n v="77.42"/>
    <n v="623.04"/>
    <x v="1"/>
    <x v="0"/>
    <x v="3"/>
    <s v="High-risk"/>
    <x v="1"/>
    <n v="0"/>
  </r>
  <r>
    <s v="CUST-01864"/>
    <x v="1"/>
    <n v="1"/>
    <s v="No"/>
    <s v="No"/>
    <s v="Pune"/>
    <x v="4"/>
    <s v="Yes"/>
    <x v="2"/>
    <s v="Yes"/>
    <x v="2"/>
    <x v="0"/>
    <s v="Yes"/>
    <s v="Credit card"/>
    <n v="62.09"/>
    <n v="4542.93"/>
    <x v="3"/>
    <x v="0"/>
    <x v="2"/>
    <s v="Other"/>
    <x v="0"/>
    <n v="0"/>
  </r>
  <r>
    <s v="CUST-01681"/>
    <x v="0"/>
    <n v="0"/>
    <s v="Yes"/>
    <s v="No"/>
    <s v="Ahmedabad"/>
    <x v="15"/>
    <s v="Yes"/>
    <x v="1"/>
    <s v="No internet service"/>
    <x v="1"/>
    <x v="2"/>
    <s v="No"/>
    <s v="Bank transfer"/>
    <n v="28.21"/>
    <n v="690.76"/>
    <x v="2"/>
    <x v="1"/>
    <x v="1"/>
    <s v="Other"/>
    <x v="2"/>
    <n v="1"/>
  </r>
  <r>
    <s v="CUST-01618"/>
    <x v="0"/>
    <n v="0"/>
    <s v="Yes"/>
    <s v="No"/>
    <s v="Ahmedabad"/>
    <x v="22"/>
    <s v="Yes"/>
    <x v="2"/>
    <s v="No"/>
    <x v="2"/>
    <x v="2"/>
    <s v="No"/>
    <s v="UPI"/>
    <n v="66.83"/>
    <n v="670.84"/>
    <x v="3"/>
    <x v="1"/>
    <x v="2"/>
    <s v="Other"/>
    <x v="1"/>
    <n v="1"/>
  </r>
  <r>
    <s v="CUST-04241"/>
    <x v="0"/>
    <n v="0"/>
    <s v="Yes"/>
    <s v="Yes"/>
    <s v="Shimla"/>
    <x v="51"/>
    <s v="Yes"/>
    <x v="0"/>
    <s v="No"/>
    <x v="2"/>
    <x v="2"/>
    <s v="Yes"/>
    <s v="Credit card"/>
    <n v="81.03"/>
    <n v="2986.94"/>
    <x v="0"/>
    <x v="1"/>
    <x v="3"/>
    <s v="Other"/>
    <x v="5"/>
    <n v="1"/>
  </r>
  <r>
    <s v="CUST-02309"/>
    <x v="1"/>
    <n v="0"/>
    <s v="No"/>
    <s v="No"/>
    <s v="Shimla"/>
    <x v="5"/>
    <s v="Yes"/>
    <x v="2"/>
    <s v="No"/>
    <x v="2"/>
    <x v="1"/>
    <s v="Yes"/>
    <s v="UPI"/>
    <n v="57.18"/>
    <n v="1097.2"/>
    <x v="0"/>
    <x v="0"/>
    <x v="2"/>
    <s v="Other"/>
    <x v="4"/>
    <n v="0"/>
  </r>
  <r>
    <s v="CUST-01795"/>
    <x v="0"/>
    <n v="0"/>
    <s v="No"/>
    <s v="No"/>
    <s v="Pune"/>
    <x v="53"/>
    <s v="Yes"/>
    <x v="0"/>
    <s v="No"/>
    <x v="2"/>
    <x v="2"/>
    <s v="Yes"/>
    <s v="Cheque"/>
    <n v="86.26"/>
    <n v="760.52"/>
    <x v="2"/>
    <x v="1"/>
    <x v="3"/>
    <s v="High-risk"/>
    <x v="1"/>
    <n v="1"/>
  </r>
  <r>
    <s v="CUST-03988"/>
    <x v="0"/>
    <n v="0"/>
    <s v="Yes"/>
    <s v="Yes"/>
    <s v="Pune"/>
    <x v="72"/>
    <s v="Yes"/>
    <x v="0"/>
    <s v="Yes"/>
    <x v="0"/>
    <x v="0"/>
    <s v="No"/>
    <s v="UPI"/>
    <n v="93.24"/>
    <n v="6626.04"/>
    <x v="0"/>
    <x v="0"/>
    <x v="0"/>
    <s v="Other"/>
    <x v="0"/>
    <n v="0"/>
  </r>
  <r>
    <s v="CUST-01245"/>
    <x v="0"/>
    <n v="0"/>
    <s v="Yes"/>
    <s v="Yes"/>
    <s v="Lucknow"/>
    <x v="53"/>
    <s v="Yes"/>
    <x v="0"/>
    <s v="No"/>
    <x v="0"/>
    <x v="2"/>
    <s v="Yes"/>
    <s v="Cheque"/>
    <n v="78.599999999999994"/>
    <n v="693.5"/>
    <x v="1"/>
    <x v="0"/>
    <x v="3"/>
    <s v="High-risk"/>
    <x v="1"/>
    <n v="0"/>
  </r>
  <r>
    <s v="CUST-00712"/>
    <x v="0"/>
    <n v="0"/>
    <s v="No"/>
    <s v="Yes"/>
    <s v="Chennai"/>
    <x v="55"/>
    <s v="Yes"/>
    <x v="0"/>
    <s v="No"/>
    <x v="0"/>
    <x v="1"/>
    <s v="Yes"/>
    <s v="Cheque"/>
    <n v="90.12"/>
    <n v="4351.75"/>
    <x v="1"/>
    <x v="0"/>
    <x v="0"/>
    <s v="Other"/>
    <x v="5"/>
    <n v="0"/>
  </r>
  <r>
    <s v="CUST-00372"/>
    <x v="1"/>
    <n v="0"/>
    <s v="No"/>
    <s v="No"/>
    <s v="Mumbai"/>
    <x v="18"/>
    <s v="Yes"/>
    <x v="0"/>
    <s v="Yes"/>
    <x v="2"/>
    <x v="2"/>
    <s v="No"/>
    <s v="UPI"/>
    <n v="95.36"/>
    <n v="1585.05"/>
    <x v="4"/>
    <x v="1"/>
    <x v="0"/>
    <s v="Other"/>
    <x v="4"/>
    <n v="1"/>
  </r>
  <r>
    <s v="CUST-02777"/>
    <x v="0"/>
    <n v="0"/>
    <s v="Yes"/>
    <s v="No"/>
    <s v="Delhi"/>
    <x v="35"/>
    <s v="No"/>
    <x v="0"/>
    <s v="No"/>
    <x v="2"/>
    <x v="1"/>
    <s v="Yes"/>
    <s v="Bank transfer"/>
    <n v="74.28"/>
    <n v="1969.75"/>
    <x v="3"/>
    <x v="1"/>
    <x v="3"/>
    <s v="Other"/>
    <x v="2"/>
    <n v="1"/>
  </r>
  <r>
    <s v="CUST-04525"/>
    <x v="0"/>
    <n v="0"/>
    <s v="No"/>
    <s v="No"/>
    <s v="Jaipur"/>
    <x v="7"/>
    <s v="Yes"/>
    <x v="1"/>
    <s v="No internet service"/>
    <x v="1"/>
    <x v="2"/>
    <s v="Yes"/>
    <s v="UPI"/>
    <n v="29.5"/>
    <n v="320.76"/>
    <x v="0"/>
    <x v="1"/>
    <x v="1"/>
    <s v="Other"/>
    <x v="1"/>
    <n v="1"/>
  </r>
  <r>
    <s v="CUST-02126"/>
    <x v="0"/>
    <n v="0"/>
    <s v="Yes"/>
    <s v="Yes"/>
    <s v="Bengaluru"/>
    <x v="11"/>
    <s v="Yes"/>
    <x v="2"/>
    <s v="No"/>
    <x v="2"/>
    <x v="2"/>
    <s v="No"/>
    <s v="UPI"/>
    <n v="57.17"/>
    <n v="1253.6099999999999"/>
    <x v="0"/>
    <x v="0"/>
    <x v="2"/>
    <s v="Other"/>
    <x v="4"/>
    <n v="0"/>
  </r>
  <r>
    <s v="CUST-02410"/>
    <x v="1"/>
    <n v="0"/>
    <s v="No"/>
    <s v="No"/>
    <s v="Chandigarh"/>
    <x v="7"/>
    <s v="Yes"/>
    <x v="0"/>
    <s v="No"/>
    <x v="2"/>
    <x v="2"/>
    <s v="No"/>
    <s v="UPI"/>
    <n v="75.77"/>
    <n v="815.15"/>
    <x v="0"/>
    <x v="1"/>
    <x v="3"/>
    <s v="High-risk"/>
    <x v="1"/>
    <n v="1"/>
  </r>
  <r>
    <s v="CUST-01093"/>
    <x v="1"/>
    <n v="0"/>
    <s v="Yes"/>
    <s v="Yes"/>
    <s v="Hyderabad"/>
    <x v="6"/>
    <s v="Yes"/>
    <x v="2"/>
    <s v="Yes"/>
    <x v="2"/>
    <x v="2"/>
    <s v="Yes"/>
    <s v="UPI"/>
    <n v="56.82"/>
    <n v="289.62"/>
    <x v="0"/>
    <x v="0"/>
    <x v="2"/>
    <s v="Other"/>
    <x v="1"/>
    <n v="0"/>
  </r>
  <r>
    <s v="CUST-04876"/>
    <x v="1"/>
    <n v="0"/>
    <s v="Yes"/>
    <s v="No"/>
    <s v="Hyderabad"/>
    <x v="53"/>
    <s v="Yes"/>
    <x v="2"/>
    <s v="No"/>
    <x v="2"/>
    <x v="2"/>
    <s v="Yes"/>
    <s v="Bank transfer"/>
    <n v="63.41"/>
    <n v="574.72"/>
    <x v="0"/>
    <x v="1"/>
    <x v="2"/>
    <s v="Other"/>
    <x v="1"/>
    <n v="1"/>
  </r>
  <r>
    <s v="CUST-04069"/>
    <x v="0"/>
    <n v="0"/>
    <s v="Yes"/>
    <s v="Yes"/>
    <s v="Mumbai"/>
    <x v="42"/>
    <s v="Yes"/>
    <x v="0"/>
    <s v="Yes"/>
    <x v="2"/>
    <x v="1"/>
    <s v="Yes"/>
    <s v="UPI"/>
    <n v="94.53"/>
    <n v="3142.67"/>
    <x v="6"/>
    <x v="0"/>
    <x v="0"/>
    <s v="Other"/>
    <x v="2"/>
    <n v="0"/>
  </r>
  <r>
    <s v="CUST-04307"/>
    <x v="1"/>
    <n v="1"/>
    <s v="Yes"/>
    <s v="No"/>
    <s v="Lucknow"/>
    <x v="32"/>
    <s v="Yes"/>
    <x v="1"/>
    <s v="No internet service"/>
    <x v="1"/>
    <x v="0"/>
    <s v="No"/>
    <s v="Credit card"/>
    <n v="36.74"/>
    <n v="1427.54"/>
    <x v="4"/>
    <x v="0"/>
    <x v="4"/>
    <s v="Other"/>
    <x v="5"/>
    <n v="0"/>
  </r>
  <r>
    <s v="CUST-01137"/>
    <x v="0"/>
    <n v="0"/>
    <s v="No"/>
    <s v="No"/>
    <s v="Jaipur"/>
    <x v="27"/>
    <s v="Yes"/>
    <x v="2"/>
    <s v="Yes"/>
    <x v="2"/>
    <x v="0"/>
    <s v="No"/>
    <s v="Bank transfer"/>
    <n v="50.62"/>
    <n v="1812.64"/>
    <x v="0"/>
    <x v="0"/>
    <x v="2"/>
    <s v="Other"/>
    <x v="2"/>
    <n v="0"/>
  </r>
  <r>
    <s v="CUST-04987"/>
    <x v="1"/>
    <n v="1"/>
    <s v="No"/>
    <s v="No"/>
    <s v="Delhi"/>
    <x v="22"/>
    <s v="Yes"/>
    <x v="0"/>
    <s v="No"/>
    <x v="2"/>
    <x v="2"/>
    <s v="Yes"/>
    <s v="Cheque"/>
    <n v="77.37"/>
    <n v="768.8"/>
    <x v="2"/>
    <x v="1"/>
    <x v="3"/>
    <s v="High-risk"/>
    <x v="1"/>
    <n v="1"/>
  </r>
  <r>
    <s v="CUST-00123"/>
    <x v="1"/>
    <n v="0"/>
    <s v="No"/>
    <s v="No"/>
    <s v="Kolkata"/>
    <x v="54"/>
    <s v="Yes"/>
    <x v="0"/>
    <s v="No"/>
    <x v="0"/>
    <x v="2"/>
    <s v="Yes"/>
    <s v="Cheque"/>
    <n v="99.18"/>
    <n v="1223.96"/>
    <x v="0"/>
    <x v="0"/>
    <x v="0"/>
    <s v="Other"/>
    <x v="4"/>
    <n v="0"/>
  </r>
  <r>
    <s v="CUST-04327"/>
    <x v="0"/>
    <n v="0"/>
    <s v="No"/>
    <s v="No"/>
    <s v="Jaipur"/>
    <x v="49"/>
    <s v="Yes"/>
    <x v="1"/>
    <s v="No internet service"/>
    <x v="1"/>
    <x v="0"/>
    <s v="No"/>
    <s v="Credit card"/>
    <n v="32.24"/>
    <n v="1447.07"/>
    <x v="3"/>
    <x v="0"/>
    <x v="4"/>
    <s v="Other"/>
    <x v="5"/>
    <n v="0"/>
  </r>
  <r>
    <s v="CUST-03430"/>
    <x v="1"/>
    <n v="1"/>
    <s v="No"/>
    <s v="No"/>
    <s v="Ahmedabad"/>
    <x v="18"/>
    <s v="Yes"/>
    <x v="1"/>
    <s v="No internet service"/>
    <x v="1"/>
    <x v="2"/>
    <s v="Yes"/>
    <s v="Cheque"/>
    <n v="32.74"/>
    <n v="548.76"/>
    <x v="1"/>
    <x v="0"/>
    <x v="4"/>
    <s v="Other"/>
    <x v="4"/>
    <n v="0"/>
  </r>
  <r>
    <s v="CUST-00026"/>
    <x v="1"/>
    <n v="0"/>
    <s v="Yes"/>
    <s v="Yes"/>
    <s v="Pune"/>
    <x v="19"/>
    <s v="Yes"/>
    <x v="0"/>
    <s v="No"/>
    <x v="0"/>
    <x v="2"/>
    <s v="No"/>
    <s v="Credit card"/>
    <n v="91.45"/>
    <n v="1293.81"/>
    <x v="1"/>
    <x v="0"/>
    <x v="0"/>
    <s v="Other"/>
    <x v="4"/>
    <n v="0"/>
  </r>
  <r>
    <s v="CUST-02869"/>
    <x v="1"/>
    <n v="1"/>
    <s v="Yes"/>
    <s v="No"/>
    <s v="Chennai"/>
    <x v="17"/>
    <s v="No"/>
    <x v="0"/>
    <s v="No"/>
    <x v="2"/>
    <x v="2"/>
    <s v="Yes"/>
    <s v="UPI"/>
    <n v="67.819999999999993"/>
    <n v="1943.5"/>
    <x v="2"/>
    <x v="0"/>
    <x v="2"/>
    <s v="Other"/>
    <x v="2"/>
    <n v="0"/>
  </r>
  <r>
    <s v="CUST-01352"/>
    <x v="1"/>
    <n v="0"/>
    <s v="Yes"/>
    <s v="No"/>
    <s v="Pune"/>
    <x v="50"/>
    <s v="Yes"/>
    <x v="0"/>
    <s v="No"/>
    <x v="0"/>
    <x v="0"/>
    <s v="Yes"/>
    <s v="UPI"/>
    <n v="99.3"/>
    <n v="5696.87"/>
    <x v="0"/>
    <x v="0"/>
    <x v="0"/>
    <s v="Other"/>
    <x v="3"/>
    <n v="0"/>
  </r>
  <r>
    <s v="CUST-01058"/>
    <x v="0"/>
    <n v="0"/>
    <s v="Yes"/>
    <s v="No"/>
    <s v="Jaipur"/>
    <x v="22"/>
    <s v="No"/>
    <x v="1"/>
    <s v="No internet service"/>
    <x v="1"/>
    <x v="2"/>
    <s v="Yes"/>
    <s v="Cheque"/>
    <n v="18"/>
    <n v="181.27"/>
    <x v="3"/>
    <x v="1"/>
    <x v="1"/>
    <s v="Other"/>
    <x v="1"/>
    <n v="1"/>
  </r>
  <r>
    <s v="CUST-00974"/>
    <x v="1"/>
    <n v="0"/>
    <s v="No"/>
    <s v="No"/>
    <s v="Delhi"/>
    <x v="24"/>
    <s v="Yes"/>
    <x v="0"/>
    <s v="No"/>
    <x v="0"/>
    <x v="0"/>
    <s v="No"/>
    <s v="Cheque"/>
    <n v="93.65"/>
    <n v="2895.33"/>
    <x v="1"/>
    <x v="0"/>
    <x v="0"/>
    <s v="Other"/>
    <x v="2"/>
    <n v="0"/>
  </r>
  <r>
    <s v="CUST-01603"/>
    <x v="1"/>
    <n v="0"/>
    <s v="No"/>
    <s v="No"/>
    <s v="Chandigarh"/>
    <x v="19"/>
    <s v="No"/>
    <x v="2"/>
    <s v="No"/>
    <x v="0"/>
    <x v="2"/>
    <s v="Yes"/>
    <s v="UPI"/>
    <n v="50.21"/>
    <n v="697.5"/>
    <x v="0"/>
    <x v="0"/>
    <x v="2"/>
    <s v="Other"/>
    <x v="4"/>
    <n v="0"/>
  </r>
  <r>
    <s v="CUST-02190"/>
    <x v="0"/>
    <n v="1"/>
    <s v="No"/>
    <s v="Yes"/>
    <s v="Chennai"/>
    <x v="9"/>
    <s v="Yes"/>
    <x v="0"/>
    <s v="No"/>
    <x v="2"/>
    <x v="2"/>
    <s v="No"/>
    <s v="Cheque"/>
    <n v="80.36"/>
    <n v="548.11"/>
    <x v="0"/>
    <x v="1"/>
    <x v="3"/>
    <s v="High-risk"/>
    <x v="1"/>
    <n v="1"/>
  </r>
  <r>
    <s v="CUST-04316"/>
    <x v="1"/>
    <n v="0"/>
    <s v="No"/>
    <s v="No"/>
    <s v="Mumbai"/>
    <x v="39"/>
    <s v="Yes"/>
    <x v="0"/>
    <s v="Yes"/>
    <x v="0"/>
    <x v="2"/>
    <s v="Yes"/>
    <s v="Credit card"/>
    <n v="104.72"/>
    <n v="1331.22"/>
    <x v="3"/>
    <x v="0"/>
    <x v="0"/>
    <s v="Other"/>
    <x v="4"/>
    <n v="0"/>
  </r>
  <r>
    <s v="CUST-01212"/>
    <x v="0"/>
    <n v="0"/>
    <s v="Yes"/>
    <s v="Yes"/>
    <s v="Mumbai"/>
    <x v="12"/>
    <s v="Yes"/>
    <x v="2"/>
    <s v="No"/>
    <x v="2"/>
    <x v="0"/>
    <s v="No"/>
    <s v="UPI"/>
    <n v="69.34"/>
    <n v="3867.46"/>
    <x v="0"/>
    <x v="0"/>
    <x v="2"/>
    <s v="Other"/>
    <x v="3"/>
    <n v="0"/>
  </r>
  <r>
    <s v="CUST-01534"/>
    <x v="1"/>
    <n v="0"/>
    <s v="Yes"/>
    <s v="No"/>
    <s v="Ahmedabad"/>
    <x v="14"/>
    <s v="Yes"/>
    <x v="2"/>
    <s v="No"/>
    <x v="0"/>
    <x v="2"/>
    <s v="Yes"/>
    <s v="Bank transfer"/>
    <n v="56.07"/>
    <n v="1373.67"/>
    <x v="1"/>
    <x v="0"/>
    <x v="2"/>
    <s v="Other"/>
    <x v="2"/>
    <n v="0"/>
  </r>
  <r>
    <s v="CUST-01084"/>
    <x v="1"/>
    <n v="0"/>
    <s v="Yes"/>
    <s v="No"/>
    <s v="Chennai"/>
    <x v="20"/>
    <s v="No"/>
    <x v="0"/>
    <s v="Yes"/>
    <x v="2"/>
    <x v="2"/>
    <s v="No"/>
    <s v="Bank transfer"/>
    <n v="70.489999999999995"/>
    <n v="558.04999999999995"/>
    <x v="4"/>
    <x v="1"/>
    <x v="3"/>
    <s v="High-risk"/>
    <x v="1"/>
    <n v="1"/>
  </r>
  <r>
    <s v="CUST-04255"/>
    <x v="0"/>
    <n v="1"/>
    <s v="Yes"/>
    <s v="No"/>
    <s v="Pune"/>
    <x v="58"/>
    <s v="Yes"/>
    <x v="0"/>
    <s v="No"/>
    <x v="2"/>
    <x v="0"/>
    <s v="Yes"/>
    <s v="Credit card"/>
    <n v="91.7"/>
    <n v="3954"/>
    <x v="4"/>
    <x v="0"/>
    <x v="0"/>
    <s v="Other"/>
    <x v="5"/>
    <n v="0"/>
  </r>
  <r>
    <s v="CUST-01430"/>
    <x v="0"/>
    <n v="0"/>
    <s v="No"/>
    <s v="No"/>
    <s v="Hyderabad"/>
    <x v="7"/>
    <s v="Yes"/>
    <x v="2"/>
    <s v="No"/>
    <x v="2"/>
    <x v="2"/>
    <s v="Yes"/>
    <s v="Credit card"/>
    <n v="52.81"/>
    <n v="588.79999999999995"/>
    <x v="1"/>
    <x v="1"/>
    <x v="2"/>
    <s v="Other"/>
    <x v="1"/>
    <n v="1"/>
  </r>
  <r>
    <s v="CUST-04891"/>
    <x v="1"/>
    <n v="0"/>
    <s v="Yes"/>
    <s v="No"/>
    <s v="Pune"/>
    <x v="15"/>
    <s v="Yes"/>
    <x v="1"/>
    <s v="No internet service"/>
    <x v="1"/>
    <x v="2"/>
    <s v="Yes"/>
    <s v="UPI"/>
    <n v="36.74"/>
    <n v="886.9"/>
    <x v="4"/>
    <x v="0"/>
    <x v="4"/>
    <s v="Other"/>
    <x v="2"/>
    <n v="0"/>
  </r>
  <r>
    <s v="CUST-04311"/>
    <x v="1"/>
    <n v="0"/>
    <s v="Yes"/>
    <s v="No"/>
    <s v="Jaipur"/>
    <x v="22"/>
    <s v="Yes"/>
    <x v="1"/>
    <s v="No internet service"/>
    <x v="1"/>
    <x v="2"/>
    <s v="Yes"/>
    <s v="UPI"/>
    <n v="31.48"/>
    <n v="305.56"/>
    <x v="1"/>
    <x v="1"/>
    <x v="4"/>
    <s v="Other"/>
    <x v="1"/>
    <n v="1"/>
  </r>
  <r>
    <s v="CUST-00872"/>
    <x v="0"/>
    <n v="0"/>
    <s v="No"/>
    <s v="No"/>
    <s v="Lucknow"/>
    <x v="12"/>
    <s v="Yes"/>
    <x v="2"/>
    <s v="No"/>
    <x v="0"/>
    <x v="0"/>
    <s v="No"/>
    <s v="Bank transfer"/>
    <n v="53.96"/>
    <n v="3092.37"/>
    <x v="2"/>
    <x v="0"/>
    <x v="2"/>
    <s v="Other"/>
    <x v="3"/>
    <n v="0"/>
  </r>
  <r>
    <s v="CUST-00806"/>
    <x v="1"/>
    <n v="0"/>
    <s v="No"/>
    <s v="No"/>
    <s v="Chandigarh"/>
    <x v="54"/>
    <s v="Yes"/>
    <x v="0"/>
    <s v="Yes"/>
    <x v="0"/>
    <x v="2"/>
    <s v="Yes"/>
    <s v="Cheque"/>
    <n v="104.34"/>
    <n v="1270.01"/>
    <x v="4"/>
    <x v="0"/>
    <x v="0"/>
    <s v="Other"/>
    <x v="4"/>
    <n v="0"/>
  </r>
  <r>
    <s v="CUST-04303"/>
    <x v="0"/>
    <n v="0"/>
    <s v="No"/>
    <s v="No"/>
    <s v="Bengaluru"/>
    <x v="56"/>
    <s v="Yes"/>
    <x v="0"/>
    <s v="No"/>
    <x v="0"/>
    <x v="2"/>
    <s v="No"/>
    <s v="Credit card"/>
    <n v="91.8"/>
    <n v="90.71"/>
    <x v="1"/>
    <x v="0"/>
    <x v="0"/>
    <s v="High-risk"/>
    <x v="1"/>
    <n v="0"/>
  </r>
  <r>
    <s v="CUST-04017"/>
    <x v="1"/>
    <n v="0"/>
    <s v="No"/>
    <s v="No"/>
    <s v="Chennai"/>
    <x v="28"/>
    <s v="Yes"/>
    <x v="0"/>
    <s v="Yes"/>
    <x v="2"/>
    <x v="0"/>
    <s v="Yes"/>
    <s v="UPI"/>
    <n v="97.91"/>
    <n v="1718.77"/>
    <x v="7"/>
    <x v="0"/>
    <x v="0"/>
    <s v="Other"/>
    <x v="4"/>
    <n v="0"/>
  </r>
  <r>
    <s v="CUST-03503"/>
    <x v="0"/>
    <n v="0"/>
    <s v="No"/>
    <s v="Yes"/>
    <s v="Bengaluru"/>
    <x v="5"/>
    <s v="No"/>
    <x v="0"/>
    <s v="Yes"/>
    <x v="2"/>
    <x v="2"/>
    <s v="Yes"/>
    <s v="Cheque"/>
    <n v="80.41"/>
    <n v="1538.78"/>
    <x v="2"/>
    <x v="1"/>
    <x v="3"/>
    <s v="Other"/>
    <x v="4"/>
    <n v="1"/>
  </r>
  <r>
    <s v="CUST-04643"/>
    <x v="1"/>
    <n v="0"/>
    <s v="Yes"/>
    <s v="No"/>
    <s v="Chandigarh"/>
    <x v="11"/>
    <s v="Yes"/>
    <x v="2"/>
    <s v="No"/>
    <x v="2"/>
    <x v="1"/>
    <s v="Yes"/>
    <s v="Cheque"/>
    <n v="58.56"/>
    <n v="1298.49"/>
    <x v="0"/>
    <x v="0"/>
    <x v="2"/>
    <s v="Other"/>
    <x v="4"/>
    <n v="0"/>
  </r>
  <r>
    <s v="CUST-01380"/>
    <x v="1"/>
    <n v="0"/>
    <s v="No"/>
    <s v="No"/>
    <s v="Delhi"/>
    <x v="22"/>
    <s v="Yes"/>
    <x v="1"/>
    <s v="No internet service"/>
    <x v="1"/>
    <x v="2"/>
    <s v="No"/>
    <s v="UPI"/>
    <n v="32.07"/>
    <n v="312.22000000000003"/>
    <x v="4"/>
    <x v="0"/>
    <x v="4"/>
    <s v="Other"/>
    <x v="1"/>
    <n v="0"/>
  </r>
  <r>
    <s v="CUST-03608"/>
    <x v="1"/>
    <n v="0"/>
    <s v="No"/>
    <s v="No"/>
    <s v="Ahmedabad"/>
    <x v="52"/>
    <s v="No"/>
    <x v="0"/>
    <s v="No"/>
    <x v="2"/>
    <x v="2"/>
    <s v="No"/>
    <s v="Cheque"/>
    <n v="65.16"/>
    <n v="255.55"/>
    <x v="0"/>
    <x v="1"/>
    <x v="2"/>
    <s v="High-risk"/>
    <x v="1"/>
    <n v="1"/>
  </r>
  <r>
    <s v="CUST-02425"/>
    <x v="1"/>
    <n v="1"/>
    <s v="No"/>
    <s v="Yes"/>
    <s v="Chennai"/>
    <x v="30"/>
    <s v="Yes"/>
    <x v="0"/>
    <s v="No"/>
    <x v="2"/>
    <x v="2"/>
    <s v="No"/>
    <s v="Credit card"/>
    <n v="89.34"/>
    <n v="1885.74"/>
    <x v="2"/>
    <x v="1"/>
    <x v="3"/>
    <s v="Other"/>
    <x v="4"/>
    <n v="1"/>
  </r>
  <r>
    <s v="CUST-04139"/>
    <x v="0"/>
    <n v="0"/>
    <s v="Yes"/>
    <s v="No"/>
    <s v="Jaipur"/>
    <x v="4"/>
    <s v="No"/>
    <x v="2"/>
    <s v="Yes"/>
    <x v="0"/>
    <x v="0"/>
    <s v="No"/>
    <s v="Bank transfer"/>
    <n v="52.97"/>
    <n v="3712.9"/>
    <x v="4"/>
    <x v="0"/>
    <x v="2"/>
    <s v="Other"/>
    <x v="0"/>
    <n v="0"/>
  </r>
  <r>
    <s v="CUST-00358"/>
    <x v="1"/>
    <n v="0"/>
    <s v="No"/>
    <s v="No"/>
    <s v="Hyderabad"/>
    <x v="48"/>
    <s v="Yes"/>
    <x v="1"/>
    <s v="No internet service"/>
    <x v="1"/>
    <x v="1"/>
    <s v="Yes"/>
    <s v="Cheque"/>
    <n v="27.03"/>
    <n v="1301.45"/>
    <x v="3"/>
    <x v="0"/>
    <x v="1"/>
    <s v="Other"/>
    <x v="3"/>
    <n v="0"/>
  </r>
  <r>
    <s v="CUST-00423"/>
    <x v="0"/>
    <n v="0"/>
    <s v="Yes"/>
    <s v="No"/>
    <s v="Bengaluru"/>
    <x v="70"/>
    <s v="Yes"/>
    <x v="1"/>
    <s v="No internet service"/>
    <x v="1"/>
    <x v="1"/>
    <s v="Yes"/>
    <s v="Bank transfer"/>
    <n v="32.92"/>
    <n v="1756.96"/>
    <x v="1"/>
    <x v="0"/>
    <x v="4"/>
    <s v="Other"/>
    <x v="3"/>
    <n v="0"/>
  </r>
  <r>
    <s v="CUST-00251"/>
    <x v="0"/>
    <n v="0"/>
    <s v="No"/>
    <s v="Yes"/>
    <s v="Lucknow"/>
    <x v="16"/>
    <s v="Yes"/>
    <x v="0"/>
    <s v="No"/>
    <x v="0"/>
    <x v="0"/>
    <s v="No"/>
    <s v="UPI"/>
    <n v="79.45"/>
    <n v="5226.88"/>
    <x v="3"/>
    <x v="0"/>
    <x v="3"/>
    <s v="Other"/>
    <x v="0"/>
    <n v="0"/>
  </r>
  <r>
    <s v="CUST-04189"/>
    <x v="1"/>
    <n v="0"/>
    <s v="No"/>
    <s v="Yes"/>
    <s v="Jaipur"/>
    <x v="14"/>
    <s v="Yes"/>
    <x v="0"/>
    <s v="No"/>
    <x v="2"/>
    <x v="1"/>
    <s v="No"/>
    <s v="Bank transfer"/>
    <n v="88.81"/>
    <n v="2208.0300000000002"/>
    <x v="2"/>
    <x v="0"/>
    <x v="3"/>
    <s v="Other"/>
    <x v="2"/>
    <n v="0"/>
  </r>
  <r>
    <s v="CUST-00760"/>
    <x v="0"/>
    <n v="0"/>
    <s v="No"/>
    <s v="No"/>
    <s v="Mumbai"/>
    <x v="45"/>
    <s v="Yes"/>
    <x v="2"/>
    <s v="No"/>
    <x v="0"/>
    <x v="0"/>
    <s v="Yes"/>
    <s v="Bank transfer"/>
    <n v="53.84"/>
    <n v="2487.4299999999998"/>
    <x v="1"/>
    <x v="0"/>
    <x v="2"/>
    <s v="Other"/>
    <x v="5"/>
    <n v="0"/>
  </r>
  <r>
    <s v="CUST-01116"/>
    <x v="1"/>
    <n v="0"/>
    <s v="No"/>
    <s v="No"/>
    <s v="Ahmedabad"/>
    <x v="6"/>
    <s v="No"/>
    <x v="0"/>
    <s v="Yes"/>
    <x v="0"/>
    <x v="2"/>
    <s v="No"/>
    <s v="Bank transfer"/>
    <n v="93.67"/>
    <n v="468.32"/>
    <x v="0"/>
    <x v="1"/>
    <x v="0"/>
    <s v="High-risk"/>
    <x v="1"/>
    <n v="1"/>
  </r>
  <r>
    <s v="CUST-03833"/>
    <x v="0"/>
    <n v="0"/>
    <s v="No"/>
    <s v="No"/>
    <s v="Chennai"/>
    <x v="43"/>
    <s v="No"/>
    <x v="2"/>
    <s v="Yes"/>
    <x v="0"/>
    <x v="0"/>
    <s v="Yes"/>
    <s v="Credit card"/>
    <n v="56.67"/>
    <n v="2463.4699999999998"/>
    <x v="0"/>
    <x v="0"/>
    <x v="2"/>
    <s v="Other"/>
    <x v="5"/>
    <n v="0"/>
  </r>
  <r>
    <s v="CUST-02538"/>
    <x v="0"/>
    <n v="0"/>
    <s v="Yes"/>
    <s v="No"/>
    <s v="Chennai"/>
    <x v="67"/>
    <s v="Yes"/>
    <x v="0"/>
    <s v="Yes"/>
    <x v="2"/>
    <x v="2"/>
    <s v="No"/>
    <s v="Cheque"/>
    <n v="105.58"/>
    <n v="4007.28"/>
    <x v="1"/>
    <x v="0"/>
    <x v="0"/>
    <s v="Other"/>
    <x v="5"/>
    <n v="0"/>
  </r>
  <r>
    <s v="CUST-03010"/>
    <x v="1"/>
    <n v="0"/>
    <s v="Yes"/>
    <s v="No"/>
    <s v="Hyderabad"/>
    <x v="22"/>
    <s v="Yes"/>
    <x v="0"/>
    <s v="No"/>
    <x v="0"/>
    <x v="2"/>
    <s v="No"/>
    <s v="Bank transfer"/>
    <n v="83.01"/>
    <n v="828.9"/>
    <x v="0"/>
    <x v="1"/>
    <x v="3"/>
    <s v="High-risk"/>
    <x v="1"/>
    <n v="1"/>
  </r>
  <r>
    <s v="CUST-01032"/>
    <x v="0"/>
    <n v="0"/>
    <s v="Yes"/>
    <s v="Yes"/>
    <s v="Bengaluru"/>
    <x v="31"/>
    <s v="No"/>
    <x v="2"/>
    <s v="No"/>
    <x v="2"/>
    <x v="2"/>
    <s v="Yes"/>
    <s v="UPI"/>
    <n v="50.37"/>
    <n v="302.60000000000002"/>
    <x v="4"/>
    <x v="1"/>
    <x v="2"/>
    <s v="Other"/>
    <x v="1"/>
    <n v="1"/>
  </r>
  <r>
    <s v="CUST-04253"/>
    <x v="1"/>
    <n v="0"/>
    <s v="No"/>
    <s v="No"/>
    <s v="Bengaluru"/>
    <x v="66"/>
    <s v="Yes"/>
    <x v="2"/>
    <s v="Yes"/>
    <x v="2"/>
    <x v="2"/>
    <s v="No"/>
    <s v="Bank transfer"/>
    <n v="59.05"/>
    <n v="927.66"/>
    <x v="3"/>
    <x v="0"/>
    <x v="2"/>
    <s v="Other"/>
    <x v="4"/>
    <n v="0"/>
  </r>
  <r>
    <s v="CUST-02454"/>
    <x v="0"/>
    <n v="0"/>
    <s v="Yes"/>
    <s v="Yes"/>
    <s v="Mumbai"/>
    <x v="1"/>
    <s v="Yes"/>
    <x v="1"/>
    <s v="No internet service"/>
    <x v="1"/>
    <x v="2"/>
    <s v="Yes"/>
    <s v="UPI"/>
    <n v="30.64"/>
    <n v="90.87"/>
    <x v="4"/>
    <x v="1"/>
    <x v="4"/>
    <s v="Other"/>
    <x v="1"/>
    <n v="1"/>
  </r>
  <r>
    <s v="CUST-03819"/>
    <x v="0"/>
    <n v="0"/>
    <s v="No"/>
    <s v="No"/>
    <s v="Chandigarh"/>
    <x v="59"/>
    <s v="Yes"/>
    <x v="1"/>
    <s v="No internet service"/>
    <x v="1"/>
    <x v="0"/>
    <s v="Yes"/>
    <s v="Credit card"/>
    <n v="33.04"/>
    <n v="1725.33"/>
    <x v="0"/>
    <x v="0"/>
    <x v="4"/>
    <s v="Other"/>
    <x v="3"/>
    <n v="0"/>
  </r>
  <r>
    <s v="CUST-01465"/>
    <x v="0"/>
    <n v="1"/>
    <s v="Yes"/>
    <s v="Yes"/>
    <s v="Delhi"/>
    <x v="1"/>
    <s v="Yes"/>
    <x v="2"/>
    <s v="No"/>
    <x v="2"/>
    <x v="2"/>
    <s v="No"/>
    <s v="Credit card"/>
    <n v="57.18"/>
    <n v="167.88"/>
    <x v="0"/>
    <x v="1"/>
    <x v="2"/>
    <s v="Other"/>
    <x v="1"/>
    <n v="1"/>
  </r>
  <r>
    <s v="CUST-03707"/>
    <x v="1"/>
    <n v="0"/>
    <s v="Yes"/>
    <s v="No"/>
    <s v="Kolkata"/>
    <x v="7"/>
    <s v="Yes"/>
    <x v="0"/>
    <s v="No"/>
    <x v="2"/>
    <x v="2"/>
    <s v="Yes"/>
    <s v="UPI"/>
    <n v="84.42"/>
    <n v="934.36"/>
    <x v="0"/>
    <x v="1"/>
    <x v="3"/>
    <s v="High-risk"/>
    <x v="1"/>
    <n v="1"/>
  </r>
  <r>
    <s v="CUST-01936"/>
    <x v="1"/>
    <n v="0"/>
    <s v="No"/>
    <s v="No"/>
    <s v="Shimla"/>
    <x v="14"/>
    <s v="Yes"/>
    <x v="0"/>
    <s v="No"/>
    <x v="0"/>
    <x v="2"/>
    <s v="Yes"/>
    <s v="Cheque"/>
    <n v="96.52"/>
    <n v="2462.4"/>
    <x v="1"/>
    <x v="0"/>
    <x v="0"/>
    <s v="Other"/>
    <x v="2"/>
    <n v="0"/>
  </r>
  <r>
    <s v="CUST-03386"/>
    <x v="0"/>
    <n v="0"/>
    <s v="No"/>
    <s v="Yes"/>
    <s v="Ahmedabad"/>
    <x v="53"/>
    <s v="Yes"/>
    <x v="2"/>
    <s v="Yes"/>
    <x v="2"/>
    <x v="2"/>
    <s v="Yes"/>
    <s v="Credit card"/>
    <n v="58.98"/>
    <n v="532.36"/>
    <x v="0"/>
    <x v="0"/>
    <x v="2"/>
    <s v="Other"/>
    <x v="1"/>
    <n v="0"/>
  </r>
  <r>
    <s v="CUST-00070"/>
    <x v="1"/>
    <n v="1"/>
    <s v="Yes"/>
    <s v="Yes"/>
    <s v="Lucknow"/>
    <x v="20"/>
    <s v="Yes"/>
    <x v="2"/>
    <s v="No"/>
    <x v="2"/>
    <x v="2"/>
    <s v="Yes"/>
    <s v="Bank transfer"/>
    <n v="58.04"/>
    <n v="455.71"/>
    <x v="1"/>
    <x v="0"/>
    <x v="2"/>
    <s v="Other"/>
    <x v="1"/>
    <n v="0"/>
  </r>
  <r>
    <s v="CUST-00463"/>
    <x v="0"/>
    <n v="0"/>
    <s v="Yes"/>
    <s v="No"/>
    <s v="Jaipur"/>
    <x v="36"/>
    <s v="Yes"/>
    <x v="0"/>
    <s v="No"/>
    <x v="2"/>
    <x v="0"/>
    <s v="Yes"/>
    <s v="Bank transfer"/>
    <n v="94.77"/>
    <n v="2993.73"/>
    <x v="1"/>
    <x v="0"/>
    <x v="0"/>
    <s v="Other"/>
    <x v="2"/>
    <n v="0"/>
  </r>
  <r>
    <s v="CUST-02189"/>
    <x v="1"/>
    <n v="1"/>
    <s v="No"/>
    <s v="No"/>
    <s v="Kolkata"/>
    <x v="29"/>
    <s v="Yes"/>
    <x v="0"/>
    <s v="No"/>
    <x v="2"/>
    <x v="1"/>
    <s v="Yes"/>
    <s v="Credit card"/>
    <n v="80.790000000000006"/>
    <n v="3933.46"/>
    <x v="3"/>
    <x v="0"/>
    <x v="3"/>
    <s v="Other"/>
    <x v="3"/>
    <n v="0"/>
  </r>
  <r>
    <s v="CUST-00288"/>
    <x v="0"/>
    <n v="0"/>
    <s v="Yes"/>
    <s v="Yes"/>
    <s v="Mumbai"/>
    <x v="66"/>
    <s v="Yes"/>
    <x v="0"/>
    <s v="Yes"/>
    <x v="2"/>
    <x v="2"/>
    <s v="Yes"/>
    <s v="UPI"/>
    <n v="79.88"/>
    <n v="1258.8399999999999"/>
    <x v="0"/>
    <x v="0"/>
    <x v="3"/>
    <s v="Other"/>
    <x v="4"/>
    <n v="0"/>
  </r>
  <r>
    <s v="CUST-04930"/>
    <x v="0"/>
    <n v="0"/>
    <s v="No"/>
    <s v="No"/>
    <s v="Kolkata"/>
    <x v="12"/>
    <s v="Yes"/>
    <x v="0"/>
    <s v="No"/>
    <x v="2"/>
    <x v="0"/>
    <s v="Yes"/>
    <s v="Credit card"/>
    <n v="90.14"/>
    <n v="5091.4399999999996"/>
    <x v="4"/>
    <x v="0"/>
    <x v="0"/>
    <s v="Other"/>
    <x v="3"/>
    <n v="0"/>
  </r>
  <r>
    <s v="CUST-01421"/>
    <x v="1"/>
    <n v="0"/>
    <s v="Yes"/>
    <s v="Yes"/>
    <s v="Lucknow"/>
    <x v="40"/>
    <s v="Yes"/>
    <x v="1"/>
    <s v="No internet service"/>
    <x v="1"/>
    <x v="0"/>
    <s v="Yes"/>
    <s v="UPI"/>
    <n v="31.36"/>
    <n v="1873.43"/>
    <x v="1"/>
    <x v="0"/>
    <x v="4"/>
    <s v="Other"/>
    <x v="0"/>
    <n v="0"/>
  </r>
  <r>
    <s v="CUST-00977"/>
    <x v="0"/>
    <n v="0"/>
    <s v="No"/>
    <s v="No"/>
    <s v="Jaipur"/>
    <x v="66"/>
    <s v="Yes"/>
    <x v="0"/>
    <s v="Yes"/>
    <x v="2"/>
    <x v="2"/>
    <s v="No"/>
    <s v="UPI"/>
    <n v="100.8"/>
    <n v="1639.78"/>
    <x v="1"/>
    <x v="1"/>
    <x v="0"/>
    <s v="Other"/>
    <x v="4"/>
    <n v="1"/>
  </r>
  <r>
    <s v="CUST-01021"/>
    <x v="1"/>
    <n v="0"/>
    <s v="Yes"/>
    <s v="Yes"/>
    <s v="Kolkata"/>
    <x v="44"/>
    <s v="Yes"/>
    <x v="2"/>
    <s v="No"/>
    <x v="2"/>
    <x v="2"/>
    <s v="No"/>
    <s v="Cheque"/>
    <n v="51.66"/>
    <n v="1668.48"/>
    <x v="1"/>
    <x v="0"/>
    <x v="2"/>
    <s v="Other"/>
    <x v="2"/>
    <n v="0"/>
  </r>
  <r>
    <s v="CUST-00216"/>
    <x v="1"/>
    <n v="0"/>
    <s v="Yes"/>
    <s v="No"/>
    <s v="Shimla"/>
    <x v="49"/>
    <s v="Yes"/>
    <x v="2"/>
    <s v="No"/>
    <x v="2"/>
    <x v="1"/>
    <s v="Yes"/>
    <s v="Credit card"/>
    <n v="51.14"/>
    <n v="2398.35"/>
    <x v="0"/>
    <x v="0"/>
    <x v="2"/>
    <s v="Other"/>
    <x v="5"/>
    <n v="0"/>
  </r>
  <r>
    <s v="CUST-01090"/>
    <x v="0"/>
    <n v="0"/>
    <s v="Yes"/>
    <s v="No"/>
    <s v="Pune"/>
    <x v="51"/>
    <s v="Yes"/>
    <x v="0"/>
    <s v="No"/>
    <x v="2"/>
    <x v="1"/>
    <s v="No"/>
    <s v="UPI"/>
    <n v="83.42"/>
    <n v="3054.94"/>
    <x v="4"/>
    <x v="1"/>
    <x v="3"/>
    <s v="Other"/>
    <x v="5"/>
    <n v="1"/>
  </r>
  <r>
    <s v="CUST-04787"/>
    <x v="1"/>
    <n v="0"/>
    <s v="No"/>
    <s v="No"/>
    <s v="Mumbai"/>
    <x v="37"/>
    <s v="Yes"/>
    <x v="1"/>
    <s v="No internet service"/>
    <x v="1"/>
    <x v="2"/>
    <s v="Yes"/>
    <s v="Credit card"/>
    <n v="18"/>
    <n v="1086.75"/>
    <x v="1"/>
    <x v="0"/>
    <x v="1"/>
    <s v="Other"/>
    <x v="0"/>
    <n v="0"/>
  </r>
  <r>
    <s v="CUST-01598"/>
    <x v="1"/>
    <n v="0"/>
    <s v="Yes"/>
    <s v="No"/>
    <s v="Jaipur"/>
    <x v="49"/>
    <s v="No"/>
    <x v="1"/>
    <s v="No internet service"/>
    <x v="1"/>
    <x v="0"/>
    <s v="Yes"/>
    <s v="Credit card"/>
    <n v="18"/>
    <n v="837.39"/>
    <x v="1"/>
    <x v="0"/>
    <x v="1"/>
    <s v="Other"/>
    <x v="5"/>
    <n v="0"/>
  </r>
  <r>
    <s v="CUST-01791"/>
    <x v="0"/>
    <n v="0"/>
    <s v="No"/>
    <s v="Yes"/>
    <s v="Jaipur"/>
    <x v="14"/>
    <s v="Yes"/>
    <x v="0"/>
    <s v="No"/>
    <x v="2"/>
    <x v="2"/>
    <s v="No"/>
    <s v="Cheque"/>
    <n v="79.290000000000006"/>
    <n v="1946.89"/>
    <x v="1"/>
    <x v="1"/>
    <x v="3"/>
    <s v="Other"/>
    <x v="2"/>
    <n v="1"/>
  </r>
  <r>
    <s v="CUST-01315"/>
    <x v="0"/>
    <n v="0"/>
    <s v="Yes"/>
    <s v="Yes"/>
    <s v="Lucknow"/>
    <x v="4"/>
    <s v="Yes"/>
    <x v="1"/>
    <s v="No internet service"/>
    <x v="1"/>
    <x v="0"/>
    <s v="No"/>
    <s v="UPI"/>
    <n v="35.229999999999997"/>
    <n v="2610.7399999999998"/>
    <x v="7"/>
    <x v="0"/>
    <x v="4"/>
    <s v="Other"/>
    <x v="0"/>
    <n v="0"/>
  </r>
  <r>
    <s v="CUST-03314"/>
    <x v="1"/>
    <n v="0"/>
    <s v="No"/>
    <s v="No"/>
    <s v="Bengaluru"/>
    <x v="29"/>
    <s v="Yes"/>
    <x v="2"/>
    <s v="No"/>
    <x v="2"/>
    <x v="1"/>
    <s v="Yes"/>
    <s v="Cheque"/>
    <n v="58.68"/>
    <n v="2892.12"/>
    <x v="1"/>
    <x v="0"/>
    <x v="2"/>
    <s v="Other"/>
    <x v="3"/>
    <n v="0"/>
  </r>
  <r>
    <s v="CUST-03529"/>
    <x v="0"/>
    <n v="1"/>
    <s v="No"/>
    <s v="No"/>
    <s v="Delhi"/>
    <x v="60"/>
    <s v="Yes"/>
    <x v="0"/>
    <s v="Yes"/>
    <x v="2"/>
    <x v="0"/>
    <s v="Yes"/>
    <s v="Credit card"/>
    <n v="94.74"/>
    <n v="5998.41"/>
    <x v="2"/>
    <x v="0"/>
    <x v="0"/>
    <s v="Other"/>
    <x v="0"/>
    <n v="0"/>
  </r>
  <r>
    <s v="CUST-04266"/>
    <x v="1"/>
    <n v="0"/>
    <s v="No"/>
    <s v="No"/>
    <s v="Chennai"/>
    <x v="33"/>
    <s v="Yes"/>
    <x v="1"/>
    <s v="No internet service"/>
    <x v="1"/>
    <x v="2"/>
    <s v="No"/>
    <s v="UPI"/>
    <n v="35.43"/>
    <n v="1311.36"/>
    <x v="1"/>
    <x v="0"/>
    <x v="4"/>
    <s v="Other"/>
    <x v="5"/>
    <n v="0"/>
  </r>
  <r>
    <s v="CUST-01544"/>
    <x v="0"/>
    <n v="0"/>
    <s v="Yes"/>
    <s v="Yes"/>
    <s v="Mumbai"/>
    <x v="19"/>
    <s v="Yes"/>
    <x v="1"/>
    <s v="No internet service"/>
    <x v="1"/>
    <x v="2"/>
    <s v="No"/>
    <s v="Bank transfer"/>
    <n v="18.05"/>
    <n v="246.3"/>
    <x v="3"/>
    <x v="0"/>
    <x v="1"/>
    <s v="Other"/>
    <x v="4"/>
    <n v="0"/>
  </r>
  <r>
    <s v="CUST-03178"/>
    <x v="1"/>
    <n v="0"/>
    <s v="Yes"/>
    <s v="No"/>
    <s v="Ahmedabad"/>
    <x v="70"/>
    <s v="Yes"/>
    <x v="1"/>
    <s v="No internet service"/>
    <x v="1"/>
    <x v="0"/>
    <s v="No"/>
    <s v="Bank transfer"/>
    <n v="37.22"/>
    <n v="1997.53"/>
    <x v="4"/>
    <x v="0"/>
    <x v="4"/>
    <s v="Other"/>
    <x v="3"/>
    <n v="0"/>
  </r>
  <r>
    <s v="CUST-01433"/>
    <x v="0"/>
    <n v="0"/>
    <s v="No"/>
    <s v="No"/>
    <s v="Delhi"/>
    <x v="39"/>
    <s v="Yes"/>
    <x v="2"/>
    <s v="Yes"/>
    <x v="2"/>
    <x v="2"/>
    <s v="Yes"/>
    <s v="Bank transfer"/>
    <n v="50.23"/>
    <n v="654.09"/>
    <x v="0"/>
    <x v="0"/>
    <x v="2"/>
    <s v="Other"/>
    <x v="4"/>
    <n v="0"/>
  </r>
  <r>
    <s v="CUST-01559"/>
    <x v="0"/>
    <n v="0"/>
    <s v="No"/>
    <s v="No"/>
    <s v="Lucknow"/>
    <x v="30"/>
    <s v="Yes"/>
    <x v="0"/>
    <s v="No"/>
    <x v="0"/>
    <x v="0"/>
    <s v="Yes"/>
    <s v="Bank transfer"/>
    <n v="94.82"/>
    <n v="1977.15"/>
    <x v="1"/>
    <x v="0"/>
    <x v="0"/>
    <s v="Other"/>
    <x v="4"/>
    <n v="0"/>
  </r>
  <r>
    <s v="CUST-02743"/>
    <x v="0"/>
    <n v="1"/>
    <s v="Yes"/>
    <s v="Yes"/>
    <s v="Jaipur"/>
    <x v="7"/>
    <s v="Yes"/>
    <x v="0"/>
    <s v="Yes"/>
    <x v="2"/>
    <x v="2"/>
    <s v="Yes"/>
    <s v="Bank transfer"/>
    <n v="87.98"/>
    <n v="958.94"/>
    <x v="0"/>
    <x v="0"/>
    <x v="3"/>
    <s v="High-risk"/>
    <x v="1"/>
    <n v="0"/>
  </r>
  <r>
    <s v="CUST-03468"/>
    <x v="0"/>
    <n v="0"/>
    <s v="No"/>
    <s v="No"/>
    <s v="Shimla"/>
    <x v="52"/>
    <s v="Yes"/>
    <x v="0"/>
    <s v="Yes"/>
    <x v="2"/>
    <x v="2"/>
    <s v="Yes"/>
    <s v="Credit card"/>
    <n v="85.77"/>
    <n v="349.83"/>
    <x v="3"/>
    <x v="1"/>
    <x v="3"/>
    <s v="High-risk"/>
    <x v="1"/>
    <n v="1"/>
  </r>
  <r>
    <s v="CUST-03071"/>
    <x v="1"/>
    <n v="0"/>
    <s v="Yes"/>
    <s v="Yes"/>
    <s v="Pune"/>
    <x v="3"/>
    <s v="Yes"/>
    <x v="2"/>
    <s v="No"/>
    <x v="0"/>
    <x v="0"/>
    <s v="No"/>
    <s v="Credit card"/>
    <n v="53.8"/>
    <n v="2817.59"/>
    <x v="1"/>
    <x v="0"/>
    <x v="2"/>
    <s v="Other"/>
    <x v="3"/>
    <n v="0"/>
  </r>
  <r>
    <s v="CUST-04415"/>
    <x v="0"/>
    <n v="0"/>
    <s v="No"/>
    <s v="No"/>
    <s v="Mumbai"/>
    <x v="7"/>
    <s v="Yes"/>
    <x v="2"/>
    <s v="Yes"/>
    <x v="0"/>
    <x v="2"/>
    <s v="No"/>
    <s v="Credit card"/>
    <n v="54.15"/>
    <n v="601.66999999999996"/>
    <x v="3"/>
    <x v="1"/>
    <x v="2"/>
    <s v="Other"/>
    <x v="1"/>
    <n v="1"/>
  </r>
  <r>
    <s v="CUST-01767"/>
    <x v="1"/>
    <n v="0"/>
    <s v="Yes"/>
    <s v="No"/>
    <s v="Bengaluru"/>
    <x v="23"/>
    <s v="Yes"/>
    <x v="0"/>
    <s v="No"/>
    <x v="0"/>
    <x v="2"/>
    <s v="Yes"/>
    <s v="Cheque"/>
    <n v="100.32"/>
    <n v="204.18"/>
    <x v="1"/>
    <x v="1"/>
    <x v="0"/>
    <s v="High-risk"/>
    <x v="1"/>
    <n v="1"/>
  </r>
  <r>
    <s v="CUST-04744"/>
    <x v="1"/>
    <n v="0"/>
    <s v="Yes"/>
    <s v="No"/>
    <s v="Hyderabad"/>
    <x v="38"/>
    <s v="Yes"/>
    <x v="2"/>
    <s v="No"/>
    <x v="2"/>
    <x v="0"/>
    <s v="Yes"/>
    <s v="UPI"/>
    <n v="63.33"/>
    <n v="2667.07"/>
    <x v="1"/>
    <x v="0"/>
    <x v="2"/>
    <s v="Other"/>
    <x v="5"/>
    <n v="0"/>
  </r>
  <r>
    <s v="CUST-00511"/>
    <x v="1"/>
    <n v="0"/>
    <s v="Yes"/>
    <s v="No"/>
    <s v="Chandigarh"/>
    <x v="25"/>
    <s v="Yes"/>
    <x v="0"/>
    <s v="No"/>
    <x v="2"/>
    <x v="2"/>
    <s v="No"/>
    <s v="Cheque"/>
    <n v="76.88"/>
    <n v="1741.15"/>
    <x v="0"/>
    <x v="0"/>
    <x v="3"/>
    <s v="Other"/>
    <x v="4"/>
    <n v="0"/>
  </r>
  <r>
    <s v="CUST-04403"/>
    <x v="0"/>
    <n v="0"/>
    <s v="Yes"/>
    <s v="Yes"/>
    <s v="Bengaluru"/>
    <x v="5"/>
    <s v="Yes"/>
    <x v="2"/>
    <s v="No"/>
    <x v="2"/>
    <x v="2"/>
    <s v="No"/>
    <s v="Credit card"/>
    <n v="56.27"/>
    <n v="1072.3699999999999"/>
    <x v="3"/>
    <x v="1"/>
    <x v="2"/>
    <s v="Other"/>
    <x v="4"/>
    <n v="1"/>
  </r>
  <r>
    <s v="CUST-03803"/>
    <x v="0"/>
    <n v="0"/>
    <s v="No"/>
    <s v="No"/>
    <s v="Jaipur"/>
    <x v="13"/>
    <s v="No"/>
    <x v="2"/>
    <s v="Yes"/>
    <x v="0"/>
    <x v="2"/>
    <s v="Yes"/>
    <s v="Credit card"/>
    <n v="55.36"/>
    <n v="1114.98"/>
    <x v="1"/>
    <x v="0"/>
    <x v="2"/>
    <s v="Other"/>
    <x v="4"/>
    <n v="0"/>
  </r>
  <r>
    <s v="CUST-00954"/>
    <x v="0"/>
    <n v="0"/>
    <s v="Yes"/>
    <s v="Yes"/>
    <s v="Jaipur"/>
    <x v="48"/>
    <s v="Yes"/>
    <x v="2"/>
    <s v="No"/>
    <x v="0"/>
    <x v="0"/>
    <s v="No"/>
    <s v="UPI"/>
    <n v="73.41"/>
    <n v="3679.47"/>
    <x v="1"/>
    <x v="0"/>
    <x v="3"/>
    <s v="Other"/>
    <x v="3"/>
    <n v="0"/>
  </r>
  <r>
    <s v="CUST-03409"/>
    <x v="0"/>
    <n v="1"/>
    <s v="No"/>
    <s v="No"/>
    <s v="Jaipur"/>
    <x v="66"/>
    <s v="Yes"/>
    <x v="2"/>
    <s v="No"/>
    <x v="0"/>
    <x v="2"/>
    <s v="No"/>
    <s v="Bank transfer"/>
    <n v="63.04"/>
    <n v="1032.6099999999999"/>
    <x v="1"/>
    <x v="1"/>
    <x v="2"/>
    <s v="Other"/>
    <x v="4"/>
    <n v="1"/>
  </r>
  <r>
    <s v="CUST-03509"/>
    <x v="1"/>
    <n v="1"/>
    <s v="Yes"/>
    <s v="No"/>
    <s v="Chandigarh"/>
    <x v="4"/>
    <s v="Yes"/>
    <x v="0"/>
    <s v="Yes"/>
    <x v="0"/>
    <x v="0"/>
    <s v="Yes"/>
    <s v="Credit card"/>
    <n v="88.74"/>
    <n v="6459.36"/>
    <x v="4"/>
    <x v="0"/>
    <x v="3"/>
    <s v="Other"/>
    <x v="0"/>
    <n v="0"/>
  </r>
  <r>
    <s v="CUST-02308"/>
    <x v="1"/>
    <n v="0"/>
    <s v="Yes"/>
    <s v="No"/>
    <s v="Ahmedabad"/>
    <x v="35"/>
    <s v="No"/>
    <x v="2"/>
    <s v="Yes"/>
    <x v="0"/>
    <x v="1"/>
    <s v="Yes"/>
    <s v="Bank transfer"/>
    <n v="64.34"/>
    <n v="1762.86"/>
    <x v="1"/>
    <x v="0"/>
    <x v="2"/>
    <s v="Other"/>
    <x v="2"/>
    <n v="0"/>
  </r>
  <r>
    <s v="CUST-00896"/>
    <x v="0"/>
    <n v="0"/>
    <s v="No"/>
    <s v="No"/>
    <s v="Ahmedabad"/>
    <x v="28"/>
    <s v="Yes"/>
    <x v="1"/>
    <s v="No internet service"/>
    <x v="1"/>
    <x v="2"/>
    <s v="No"/>
    <s v="UPI"/>
    <n v="31.46"/>
    <n v="556.66"/>
    <x v="4"/>
    <x v="0"/>
    <x v="4"/>
    <s v="Other"/>
    <x v="4"/>
    <n v="0"/>
  </r>
  <r>
    <s v="CUST-02779"/>
    <x v="1"/>
    <n v="0"/>
    <s v="No"/>
    <s v="No"/>
    <s v="Chennai"/>
    <x v="61"/>
    <s v="Yes"/>
    <x v="2"/>
    <s v="No"/>
    <x v="2"/>
    <x v="0"/>
    <s v="No"/>
    <s v="UPI"/>
    <n v="61.68"/>
    <n v="4026.83"/>
    <x v="7"/>
    <x v="0"/>
    <x v="2"/>
    <s v="Other"/>
    <x v="0"/>
    <n v="0"/>
  </r>
  <r>
    <s v="CUST-04755"/>
    <x v="0"/>
    <n v="0"/>
    <s v="No"/>
    <s v="No"/>
    <s v="Jaipur"/>
    <x v="43"/>
    <s v="Yes"/>
    <x v="1"/>
    <s v="No internet service"/>
    <x v="1"/>
    <x v="2"/>
    <s v="Yes"/>
    <s v="Bank transfer"/>
    <n v="30.13"/>
    <n v="1298.6600000000001"/>
    <x v="0"/>
    <x v="0"/>
    <x v="4"/>
    <s v="Other"/>
    <x v="5"/>
    <n v="0"/>
  </r>
  <r>
    <s v="CUST-02009"/>
    <x v="1"/>
    <n v="0"/>
    <s v="Yes"/>
    <s v="No"/>
    <s v="Bengaluru"/>
    <x v="58"/>
    <s v="Yes"/>
    <x v="2"/>
    <s v="Yes"/>
    <x v="0"/>
    <x v="2"/>
    <s v="Yes"/>
    <s v="Bank transfer"/>
    <n v="58.77"/>
    <n v="2520.0700000000002"/>
    <x v="4"/>
    <x v="0"/>
    <x v="2"/>
    <s v="Other"/>
    <x v="5"/>
    <n v="0"/>
  </r>
  <r>
    <s v="CUST-02445"/>
    <x v="1"/>
    <n v="0"/>
    <s v="Yes"/>
    <s v="No"/>
    <s v="Ahmedabad"/>
    <x v="5"/>
    <s v="Yes"/>
    <x v="0"/>
    <s v="Yes"/>
    <x v="2"/>
    <x v="2"/>
    <s v="Yes"/>
    <s v="Credit card"/>
    <n v="89.01"/>
    <n v="1655.95"/>
    <x v="0"/>
    <x v="1"/>
    <x v="3"/>
    <s v="Other"/>
    <x v="4"/>
    <n v="1"/>
  </r>
  <r>
    <s v="CUST-04652"/>
    <x v="0"/>
    <n v="0"/>
    <s v="Yes"/>
    <s v="No"/>
    <s v="Chandigarh"/>
    <x v="45"/>
    <s v="Yes"/>
    <x v="2"/>
    <s v="No"/>
    <x v="0"/>
    <x v="0"/>
    <s v="Yes"/>
    <s v="UPI"/>
    <n v="69.86"/>
    <n v="3201.56"/>
    <x v="4"/>
    <x v="0"/>
    <x v="2"/>
    <s v="Other"/>
    <x v="5"/>
    <n v="0"/>
  </r>
  <r>
    <s v="CUST-00878"/>
    <x v="0"/>
    <n v="0"/>
    <s v="No"/>
    <s v="No"/>
    <s v="Jaipur"/>
    <x v="26"/>
    <s v="Yes"/>
    <x v="0"/>
    <s v="No"/>
    <x v="2"/>
    <x v="1"/>
    <s v="No"/>
    <s v="Bank transfer"/>
    <n v="87.9"/>
    <n v="2276.6"/>
    <x v="3"/>
    <x v="1"/>
    <x v="3"/>
    <s v="Other"/>
    <x v="2"/>
    <n v="1"/>
  </r>
  <r>
    <s v="CUST-01923"/>
    <x v="1"/>
    <n v="0"/>
    <s v="Yes"/>
    <s v="No"/>
    <s v="Bengaluru"/>
    <x v="63"/>
    <s v="Yes"/>
    <x v="0"/>
    <s v="No"/>
    <x v="2"/>
    <x v="0"/>
    <s v="No"/>
    <s v="UPI"/>
    <n v="82.37"/>
    <n v="4561.8100000000004"/>
    <x v="0"/>
    <x v="0"/>
    <x v="3"/>
    <s v="Other"/>
    <x v="3"/>
    <n v="0"/>
  </r>
  <r>
    <s v="CUST-01385"/>
    <x v="1"/>
    <n v="0"/>
    <s v="Yes"/>
    <s v="No"/>
    <s v="Shimla"/>
    <x v="43"/>
    <s v="Yes"/>
    <x v="0"/>
    <s v="Yes"/>
    <x v="0"/>
    <x v="1"/>
    <s v="Yes"/>
    <s v="UPI"/>
    <n v="87.11"/>
    <n v="3788.65"/>
    <x v="4"/>
    <x v="0"/>
    <x v="3"/>
    <s v="Other"/>
    <x v="5"/>
    <n v="0"/>
  </r>
  <r>
    <s v="CUST-00659"/>
    <x v="0"/>
    <n v="0"/>
    <s v="Yes"/>
    <s v="No"/>
    <s v="Jaipur"/>
    <x v="14"/>
    <s v="Yes"/>
    <x v="0"/>
    <s v="Yes"/>
    <x v="2"/>
    <x v="1"/>
    <s v="No"/>
    <s v="Cheque"/>
    <n v="86.65"/>
    <n v="2113.61"/>
    <x v="3"/>
    <x v="0"/>
    <x v="3"/>
    <s v="Other"/>
    <x v="2"/>
    <n v="0"/>
  </r>
  <r>
    <s v="CUST-03013"/>
    <x v="1"/>
    <n v="0"/>
    <s v="Yes"/>
    <s v="No"/>
    <s v="Delhi"/>
    <x v="43"/>
    <s v="No"/>
    <x v="2"/>
    <s v="No"/>
    <x v="0"/>
    <x v="0"/>
    <s v="No"/>
    <s v="Cheque"/>
    <n v="43.92"/>
    <n v="1896.52"/>
    <x v="1"/>
    <x v="0"/>
    <x v="4"/>
    <s v="Other"/>
    <x v="5"/>
    <n v="0"/>
  </r>
  <r>
    <s v="CUST-00829"/>
    <x v="0"/>
    <n v="0"/>
    <s v="No"/>
    <s v="No"/>
    <s v="Mumbai"/>
    <x v="50"/>
    <s v="Yes"/>
    <x v="1"/>
    <s v="No internet service"/>
    <x v="1"/>
    <x v="0"/>
    <s v="No"/>
    <s v="Credit card"/>
    <n v="31.32"/>
    <n v="1803.3"/>
    <x v="4"/>
    <x v="0"/>
    <x v="4"/>
    <s v="Other"/>
    <x v="3"/>
    <n v="0"/>
  </r>
  <r>
    <s v="CUST-01167"/>
    <x v="1"/>
    <n v="0"/>
    <s v="No"/>
    <s v="No"/>
    <s v="Ahmedabad"/>
    <x v="9"/>
    <s v="Yes"/>
    <x v="2"/>
    <s v="Yes"/>
    <x v="0"/>
    <x v="2"/>
    <s v="Yes"/>
    <s v="UPI"/>
    <n v="60.06"/>
    <n v="416.33"/>
    <x v="4"/>
    <x v="0"/>
    <x v="2"/>
    <s v="Other"/>
    <x v="1"/>
    <n v="0"/>
  </r>
  <r>
    <s v="CUST-04968"/>
    <x v="0"/>
    <n v="0"/>
    <s v="No"/>
    <s v="No"/>
    <s v="Pune"/>
    <x v="9"/>
    <s v="Yes"/>
    <x v="2"/>
    <s v="No"/>
    <x v="0"/>
    <x v="2"/>
    <s v="No"/>
    <s v="Credit card"/>
    <n v="62.48"/>
    <n v="449.35"/>
    <x v="0"/>
    <x v="1"/>
    <x v="2"/>
    <s v="Other"/>
    <x v="1"/>
    <n v="1"/>
  </r>
  <r>
    <s v="CUST-01519"/>
    <x v="1"/>
    <n v="0"/>
    <s v="No"/>
    <s v="No"/>
    <s v="Chandigarh"/>
    <x v="31"/>
    <s v="Yes"/>
    <x v="1"/>
    <s v="No internet service"/>
    <x v="1"/>
    <x v="2"/>
    <s v="Yes"/>
    <s v="Bank transfer"/>
    <n v="27.78"/>
    <n v="169.28"/>
    <x v="1"/>
    <x v="1"/>
    <x v="1"/>
    <s v="Other"/>
    <x v="1"/>
    <n v="1"/>
  </r>
  <r>
    <s v="CUST-00145"/>
    <x v="0"/>
    <n v="0"/>
    <s v="Yes"/>
    <s v="No"/>
    <s v="Bengaluru"/>
    <x v="19"/>
    <s v="No"/>
    <x v="2"/>
    <s v="No"/>
    <x v="2"/>
    <x v="2"/>
    <s v="Yes"/>
    <s v="Bank transfer"/>
    <n v="48.2"/>
    <n v="679.67"/>
    <x v="3"/>
    <x v="1"/>
    <x v="4"/>
    <s v="Other"/>
    <x v="4"/>
    <n v="1"/>
  </r>
  <r>
    <s v="CUST-01647"/>
    <x v="1"/>
    <n v="0"/>
    <s v="No"/>
    <s v="No"/>
    <s v="Ahmedabad"/>
    <x v="30"/>
    <s v="Yes"/>
    <x v="2"/>
    <s v="No"/>
    <x v="2"/>
    <x v="2"/>
    <s v="Yes"/>
    <s v="Cheque"/>
    <n v="50.75"/>
    <n v="1040.71"/>
    <x v="0"/>
    <x v="0"/>
    <x v="2"/>
    <s v="Other"/>
    <x v="4"/>
    <n v="0"/>
  </r>
  <r>
    <s v="CUST-01883"/>
    <x v="0"/>
    <n v="0"/>
    <s v="Yes"/>
    <s v="No"/>
    <s v="Shimla"/>
    <x v="7"/>
    <s v="Yes"/>
    <x v="0"/>
    <s v="No"/>
    <x v="2"/>
    <x v="2"/>
    <s v="Yes"/>
    <s v="UPI"/>
    <n v="80.72"/>
    <n v="888.67"/>
    <x v="0"/>
    <x v="1"/>
    <x v="3"/>
    <s v="High-risk"/>
    <x v="1"/>
    <n v="1"/>
  </r>
  <r>
    <s v="CUST-01822"/>
    <x v="1"/>
    <n v="0"/>
    <s v="Yes"/>
    <s v="Yes"/>
    <s v="Hyderabad"/>
    <x v="9"/>
    <s v="Yes"/>
    <x v="2"/>
    <s v="No"/>
    <x v="0"/>
    <x v="2"/>
    <s v="No"/>
    <s v="UPI"/>
    <n v="53.41"/>
    <n v="370.72"/>
    <x v="4"/>
    <x v="1"/>
    <x v="2"/>
    <s v="Other"/>
    <x v="1"/>
    <n v="1"/>
  </r>
  <r>
    <s v="CUST-04217"/>
    <x v="1"/>
    <n v="0"/>
    <s v="No"/>
    <s v="No"/>
    <s v="Jaipur"/>
    <x v="45"/>
    <s v="Yes"/>
    <x v="0"/>
    <s v="No"/>
    <x v="0"/>
    <x v="0"/>
    <s v="No"/>
    <s v="Cheque"/>
    <n v="78.92"/>
    <n v="3615.05"/>
    <x v="1"/>
    <x v="0"/>
    <x v="3"/>
    <s v="Other"/>
    <x v="5"/>
    <n v="0"/>
  </r>
  <r>
    <s v="CUST-01861"/>
    <x v="1"/>
    <n v="0"/>
    <s v="No"/>
    <s v="No"/>
    <s v="Pune"/>
    <x v="0"/>
    <s v="No"/>
    <x v="0"/>
    <s v="Yes"/>
    <x v="2"/>
    <x v="0"/>
    <s v="Yes"/>
    <s v="Credit card"/>
    <n v="88.2"/>
    <n v="5616.19"/>
    <x v="1"/>
    <x v="0"/>
    <x v="3"/>
    <s v="Other"/>
    <x v="0"/>
    <n v="0"/>
  </r>
  <r>
    <s v="CUST-00207"/>
    <x v="1"/>
    <n v="0"/>
    <s v="No"/>
    <s v="No"/>
    <s v="Ahmedabad"/>
    <x v="66"/>
    <s v="Yes"/>
    <x v="0"/>
    <s v="No"/>
    <x v="2"/>
    <x v="2"/>
    <s v="No"/>
    <s v="UPI"/>
    <n v="79.09"/>
    <n v="1259.8499999999999"/>
    <x v="0"/>
    <x v="1"/>
    <x v="3"/>
    <s v="Other"/>
    <x v="4"/>
    <n v="1"/>
  </r>
  <r>
    <s v="CUST-00449"/>
    <x v="0"/>
    <n v="1"/>
    <s v="No"/>
    <s v="No"/>
    <s v="Jaipur"/>
    <x v="24"/>
    <s v="Yes"/>
    <x v="1"/>
    <s v="No internet service"/>
    <x v="1"/>
    <x v="2"/>
    <s v="Yes"/>
    <s v="UPI"/>
    <n v="39.85"/>
    <n v="1231.72"/>
    <x v="4"/>
    <x v="1"/>
    <x v="4"/>
    <s v="Other"/>
    <x v="2"/>
    <n v="1"/>
  </r>
  <r>
    <s v="CUST-04456"/>
    <x v="1"/>
    <n v="0"/>
    <s v="Yes"/>
    <s v="Yes"/>
    <s v="Chandigarh"/>
    <x v="25"/>
    <s v="Yes"/>
    <x v="2"/>
    <s v="No"/>
    <x v="2"/>
    <x v="1"/>
    <s v="No"/>
    <s v="UPI"/>
    <n v="60.69"/>
    <n v="1392.52"/>
    <x v="1"/>
    <x v="0"/>
    <x v="2"/>
    <s v="Other"/>
    <x v="4"/>
    <n v="0"/>
  </r>
  <r>
    <s v="CUST-04070"/>
    <x v="1"/>
    <n v="1"/>
    <s v="No"/>
    <s v="No"/>
    <s v="Lucknow"/>
    <x v="39"/>
    <s v="Yes"/>
    <x v="0"/>
    <s v="Yes"/>
    <x v="2"/>
    <x v="1"/>
    <s v="Yes"/>
    <s v="UPI"/>
    <n v="94.06"/>
    <n v="1221.8499999999999"/>
    <x v="1"/>
    <x v="1"/>
    <x v="0"/>
    <s v="Other"/>
    <x v="4"/>
    <n v="1"/>
  </r>
  <r>
    <s v="CUST-02103"/>
    <x v="1"/>
    <n v="0"/>
    <s v="No"/>
    <s v="No"/>
    <s v="Chennai"/>
    <x v="53"/>
    <s v="No"/>
    <x v="0"/>
    <s v="No"/>
    <x v="2"/>
    <x v="2"/>
    <s v="No"/>
    <s v="Bank transfer"/>
    <n v="71.790000000000006"/>
    <n v="646.48"/>
    <x v="6"/>
    <x v="1"/>
    <x v="3"/>
    <s v="High-risk"/>
    <x v="1"/>
    <n v="1"/>
  </r>
  <r>
    <s v="CUST-04514"/>
    <x v="1"/>
    <n v="1"/>
    <s v="Yes"/>
    <s v="No"/>
    <s v="Kolkata"/>
    <x v="47"/>
    <s v="No"/>
    <x v="0"/>
    <s v="Yes"/>
    <x v="0"/>
    <x v="2"/>
    <s v="No"/>
    <s v="Cheque"/>
    <n v="86.52"/>
    <n v="1326.98"/>
    <x v="0"/>
    <x v="0"/>
    <x v="3"/>
    <s v="Other"/>
    <x v="4"/>
    <n v="0"/>
  </r>
  <r>
    <s v="CUST-02120"/>
    <x v="0"/>
    <n v="0"/>
    <s v="Yes"/>
    <s v="Yes"/>
    <s v="Delhi"/>
    <x v="14"/>
    <s v="Yes"/>
    <x v="2"/>
    <s v="Yes"/>
    <x v="0"/>
    <x v="1"/>
    <s v="Yes"/>
    <s v="Credit card"/>
    <n v="75.680000000000007"/>
    <n v="1843.73"/>
    <x v="3"/>
    <x v="0"/>
    <x v="3"/>
    <s v="Other"/>
    <x v="2"/>
    <n v="0"/>
  </r>
  <r>
    <s v="CUST-04888"/>
    <x v="0"/>
    <n v="0"/>
    <s v="No"/>
    <s v="No"/>
    <s v="Mumbai"/>
    <x v="41"/>
    <s v="Yes"/>
    <x v="2"/>
    <s v="No"/>
    <x v="2"/>
    <x v="1"/>
    <s v="No"/>
    <s v="UPI"/>
    <n v="56.11"/>
    <n v="1717.24"/>
    <x v="0"/>
    <x v="0"/>
    <x v="2"/>
    <s v="Other"/>
    <x v="2"/>
    <n v="0"/>
  </r>
  <r>
    <s v="CUST-01122"/>
    <x v="1"/>
    <n v="0"/>
    <s v="Yes"/>
    <s v="No"/>
    <s v="Chandigarh"/>
    <x v="58"/>
    <s v="Yes"/>
    <x v="0"/>
    <s v="No"/>
    <x v="2"/>
    <x v="1"/>
    <s v="No"/>
    <s v="Cheque"/>
    <n v="82.06"/>
    <n v="3539.26"/>
    <x v="2"/>
    <x v="0"/>
    <x v="3"/>
    <s v="Other"/>
    <x v="5"/>
    <n v="0"/>
  </r>
  <r>
    <s v="CUST-00641"/>
    <x v="0"/>
    <n v="0"/>
    <s v="Yes"/>
    <s v="Yes"/>
    <s v="Shimla"/>
    <x v="5"/>
    <s v="Yes"/>
    <x v="1"/>
    <s v="No internet service"/>
    <x v="1"/>
    <x v="1"/>
    <s v="No"/>
    <s v="UPI"/>
    <n v="24.82"/>
    <n v="484.15"/>
    <x v="4"/>
    <x v="0"/>
    <x v="1"/>
    <s v="Other"/>
    <x v="4"/>
    <n v="0"/>
  </r>
  <r>
    <s v="CUST-00331"/>
    <x v="1"/>
    <n v="0"/>
    <s v="No"/>
    <s v="No"/>
    <s v="Jaipur"/>
    <x v="35"/>
    <s v="Yes"/>
    <x v="2"/>
    <s v="No"/>
    <x v="2"/>
    <x v="2"/>
    <s v="Yes"/>
    <s v="UPI"/>
    <n v="62"/>
    <n v="1629"/>
    <x v="1"/>
    <x v="0"/>
    <x v="2"/>
    <s v="Other"/>
    <x v="2"/>
    <n v="0"/>
  </r>
  <r>
    <s v="CUST-02271"/>
    <x v="0"/>
    <n v="0"/>
    <s v="Yes"/>
    <s v="Yes"/>
    <s v="Shimla"/>
    <x v="34"/>
    <s v="Yes"/>
    <x v="1"/>
    <s v="No internet service"/>
    <x v="1"/>
    <x v="2"/>
    <s v="Yes"/>
    <s v="Cheque"/>
    <n v="24.15"/>
    <n v="1256.33"/>
    <x v="4"/>
    <x v="0"/>
    <x v="1"/>
    <s v="Other"/>
    <x v="3"/>
    <n v="0"/>
  </r>
  <r>
    <s v="CUST-00186"/>
    <x v="0"/>
    <n v="0"/>
    <s v="Yes"/>
    <s v="No"/>
    <s v="Ahmedabad"/>
    <x v="23"/>
    <s v="Yes"/>
    <x v="0"/>
    <s v="Yes"/>
    <x v="0"/>
    <x v="2"/>
    <s v="Yes"/>
    <s v="Cheque"/>
    <n v="90.53"/>
    <n v="185.45"/>
    <x v="3"/>
    <x v="0"/>
    <x v="0"/>
    <s v="High-risk"/>
    <x v="1"/>
    <n v="0"/>
  </r>
  <r>
    <s v="CUST-03063"/>
    <x v="0"/>
    <n v="1"/>
    <s v="No"/>
    <s v="No"/>
    <s v="Lucknow"/>
    <x v="43"/>
    <s v="Yes"/>
    <x v="0"/>
    <s v="Yes"/>
    <x v="2"/>
    <x v="0"/>
    <s v="No"/>
    <s v="Cheque"/>
    <n v="73.67"/>
    <n v="3189.74"/>
    <x v="2"/>
    <x v="0"/>
    <x v="3"/>
    <s v="Other"/>
    <x v="5"/>
    <n v="0"/>
  </r>
  <r>
    <s v="CUST-04706"/>
    <x v="1"/>
    <n v="0"/>
    <s v="No"/>
    <s v="No"/>
    <s v="Bengaluru"/>
    <x v="48"/>
    <s v="Yes"/>
    <x v="2"/>
    <s v="No"/>
    <x v="2"/>
    <x v="0"/>
    <s v="Yes"/>
    <s v="UPI"/>
    <n v="49.67"/>
    <n v="2362.04"/>
    <x v="1"/>
    <x v="0"/>
    <x v="4"/>
    <s v="Other"/>
    <x v="3"/>
    <n v="0"/>
  </r>
  <r>
    <s v="CUST-01656"/>
    <x v="1"/>
    <n v="0"/>
    <s v="No"/>
    <s v="No"/>
    <s v="Pune"/>
    <x v="2"/>
    <s v="Yes"/>
    <x v="0"/>
    <s v="No"/>
    <x v="0"/>
    <x v="2"/>
    <s v="No"/>
    <s v="UPI"/>
    <n v="93.95"/>
    <n v="2585.54"/>
    <x v="0"/>
    <x v="0"/>
    <x v="0"/>
    <s v="Other"/>
    <x v="2"/>
    <n v="0"/>
  </r>
  <r>
    <s v="CUST-04062"/>
    <x v="0"/>
    <n v="0"/>
    <s v="Yes"/>
    <s v="Yes"/>
    <s v="Chennai"/>
    <x v="9"/>
    <s v="Yes"/>
    <x v="0"/>
    <s v="No"/>
    <x v="0"/>
    <x v="2"/>
    <s v="Yes"/>
    <s v="Cheque"/>
    <n v="95.89"/>
    <n v="659.32"/>
    <x v="1"/>
    <x v="1"/>
    <x v="0"/>
    <s v="High-risk"/>
    <x v="1"/>
    <n v="1"/>
  </r>
  <r>
    <s v="CUST-03771"/>
    <x v="0"/>
    <n v="0"/>
    <s v="No"/>
    <s v="No"/>
    <s v="Shimla"/>
    <x v="54"/>
    <s v="Yes"/>
    <x v="2"/>
    <s v="No"/>
    <x v="2"/>
    <x v="2"/>
    <s v="Yes"/>
    <s v="UPI"/>
    <n v="54.69"/>
    <n v="637.13"/>
    <x v="1"/>
    <x v="0"/>
    <x v="2"/>
    <s v="Other"/>
    <x v="4"/>
    <n v="0"/>
  </r>
  <r>
    <s v="CUST-04221"/>
    <x v="0"/>
    <n v="1"/>
    <s v="Yes"/>
    <s v="No"/>
    <s v="Chennai"/>
    <x v="22"/>
    <s v="Yes"/>
    <x v="1"/>
    <s v="No internet service"/>
    <x v="1"/>
    <x v="2"/>
    <s v="No"/>
    <s v="UPI"/>
    <n v="31.52"/>
    <n v="322"/>
    <x v="0"/>
    <x v="1"/>
    <x v="4"/>
    <s v="Other"/>
    <x v="1"/>
    <n v="1"/>
  </r>
  <r>
    <s v="CUST-03660"/>
    <x v="0"/>
    <n v="1"/>
    <s v="No"/>
    <s v="No"/>
    <s v="Delhi"/>
    <x v="18"/>
    <s v="Yes"/>
    <x v="2"/>
    <s v="Yes"/>
    <x v="2"/>
    <x v="2"/>
    <s v="Yes"/>
    <s v="Bank transfer"/>
    <n v="59.85"/>
    <n v="1047.74"/>
    <x v="7"/>
    <x v="0"/>
    <x v="2"/>
    <s v="Other"/>
    <x v="4"/>
    <n v="0"/>
  </r>
  <r>
    <s v="CUST-00644"/>
    <x v="1"/>
    <n v="0"/>
    <s v="Yes"/>
    <s v="Yes"/>
    <s v="Lucknow"/>
    <x v="14"/>
    <s v="Yes"/>
    <x v="2"/>
    <s v="No"/>
    <x v="2"/>
    <x v="2"/>
    <s v="Yes"/>
    <s v="Cheque"/>
    <n v="43.78"/>
    <n v="1075.27"/>
    <x v="6"/>
    <x v="0"/>
    <x v="4"/>
    <s v="Other"/>
    <x v="2"/>
    <n v="0"/>
  </r>
  <r>
    <s v="CUST-00071"/>
    <x v="0"/>
    <n v="0"/>
    <s v="No"/>
    <s v="No"/>
    <s v="Shimla"/>
    <x v="30"/>
    <s v="Yes"/>
    <x v="0"/>
    <s v="Yes"/>
    <x v="0"/>
    <x v="2"/>
    <s v="Yes"/>
    <s v="Credit card"/>
    <n v="106.23"/>
    <n v="2209.63"/>
    <x v="0"/>
    <x v="0"/>
    <x v="0"/>
    <s v="Other"/>
    <x v="4"/>
    <n v="0"/>
  </r>
  <r>
    <s v="CUST-03408"/>
    <x v="1"/>
    <n v="1"/>
    <s v="No"/>
    <s v="No"/>
    <s v="Delhi"/>
    <x v="28"/>
    <s v="Yes"/>
    <x v="2"/>
    <s v="Yes"/>
    <x v="2"/>
    <x v="1"/>
    <s v="No"/>
    <s v="Bank transfer"/>
    <n v="45.65"/>
    <n v="800.34"/>
    <x v="3"/>
    <x v="0"/>
    <x v="4"/>
    <s v="Other"/>
    <x v="4"/>
    <n v="0"/>
  </r>
  <r>
    <s v="CUST-00187"/>
    <x v="0"/>
    <n v="0"/>
    <s v="No"/>
    <s v="Yes"/>
    <s v="Chandigarh"/>
    <x v="51"/>
    <s v="No"/>
    <x v="1"/>
    <s v="No internet service"/>
    <x v="1"/>
    <x v="2"/>
    <s v="No"/>
    <s v="Cheque"/>
    <n v="23"/>
    <n v="827.46"/>
    <x v="1"/>
    <x v="1"/>
    <x v="1"/>
    <s v="Other"/>
    <x v="5"/>
    <n v="1"/>
  </r>
  <r>
    <s v="CUST-04477"/>
    <x v="0"/>
    <n v="0"/>
    <s v="No"/>
    <s v="Yes"/>
    <s v="Jaipur"/>
    <x v="4"/>
    <s v="Yes"/>
    <x v="0"/>
    <s v="Yes"/>
    <x v="2"/>
    <x v="0"/>
    <s v="No"/>
    <s v="Cheque"/>
    <n v="95.55"/>
    <n v="7080.39"/>
    <x v="3"/>
    <x v="0"/>
    <x v="0"/>
    <s v="Other"/>
    <x v="0"/>
    <n v="0"/>
  </r>
  <r>
    <s v="CUST-04230"/>
    <x v="1"/>
    <n v="1"/>
    <s v="No"/>
    <s v="No"/>
    <s v="Chandigarh"/>
    <x v="21"/>
    <s v="Yes"/>
    <x v="0"/>
    <s v="Yes"/>
    <x v="0"/>
    <x v="0"/>
    <s v="No"/>
    <s v="UPI"/>
    <n v="96.63"/>
    <n v="4150.49"/>
    <x v="3"/>
    <x v="0"/>
    <x v="0"/>
    <s v="Other"/>
    <x v="5"/>
    <n v="0"/>
  </r>
  <r>
    <s v="CUST-01921"/>
    <x v="0"/>
    <n v="1"/>
    <s v="No"/>
    <s v="No"/>
    <s v="Delhi"/>
    <x v="1"/>
    <s v="Yes"/>
    <x v="1"/>
    <s v="No internet service"/>
    <x v="1"/>
    <x v="2"/>
    <s v="Yes"/>
    <s v="Bank transfer"/>
    <n v="26.86"/>
    <n v="80.81"/>
    <x v="4"/>
    <x v="0"/>
    <x v="1"/>
    <s v="Other"/>
    <x v="1"/>
    <n v="0"/>
  </r>
  <r>
    <s v="CUST-02689"/>
    <x v="0"/>
    <n v="0"/>
    <s v="Yes"/>
    <s v="Yes"/>
    <s v="Pune"/>
    <x v="3"/>
    <s v="Yes"/>
    <x v="1"/>
    <s v="No internet service"/>
    <x v="1"/>
    <x v="0"/>
    <s v="Yes"/>
    <s v="Credit card"/>
    <n v="44.16"/>
    <n v="2324.79"/>
    <x v="1"/>
    <x v="0"/>
    <x v="4"/>
    <s v="Other"/>
    <x v="3"/>
    <n v="0"/>
  </r>
  <r>
    <s v="CUST-03198"/>
    <x v="1"/>
    <n v="0"/>
    <s v="No"/>
    <s v="No"/>
    <s v="Kolkata"/>
    <x v="31"/>
    <s v="Yes"/>
    <x v="0"/>
    <s v="No"/>
    <x v="2"/>
    <x v="2"/>
    <s v="No"/>
    <s v="Bank transfer"/>
    <n v="91.32"/>
    <n v="546.85"/>
    <x v="0"/>
    <x v="1"/>
    <x v="0"/>
    <s v="High-risk"/>
    <x v="1"/>
    <n v="1"/>
  </r>
  <r>
    <s v="CUST-02575"/>
    <x v="0"/>
    <n v="0"/>
    <s v="No"/>
    <s v="No"/>
    <s v="Lucknow"/>
    <x v="22"/>
    <s v="Yes"/>
    <x v="0"/>
    <s v="No"/>
    <x v="2"/>
    <x v="2"/>
    <s v="Yes"/>
    <s v="Bank transfer"/>
    <n v="83.04"/>
    <n v="832.01"/>
    <x v="3"/>
    <x v="0"/>
    <x v="3"/>
    <s v="High-risk"/>
    <x v="1"/>
    <n v="0"/>
  </r>
  <r>
    <s v="CUST-00628"/>
    <x v="0"/>
    <n v="0"/>
    <s v="No"/>
    <s v="No"/>
    <s v="Lucknow"/>
    <x v="42"/>
    <s v="Yes"/>
    <x v="1"/>
    <s v="No internet service"/>
    <x v="1"/>
    <x v="2"/>
    <s v="No"/>
    <s v="Cheque"/>
    <n v="33.86"/>
    <n v="1174.33"/>
    <x v="1"/>
    <x v="1"/>
    <x v="4"/>
    <s v="Other"/>
    <x v="2"/>
    <n v="1"/>
  </r>
  <r>
    <s v="CUST-03127"/>
    <x v="1"/>
    <n v="0"/>
    <s v="No"/>
    <s v="No"/>
    <s v="Ahmedabad"/>
    <x v="0"/>
    <s v="Yes"/>
    <x v="2"/>
    <s v="No"/>
    <x v="0"/>
    <x v="0"/>
    <s v="No"/>
    <s v="Cheque"/>
    <n v="63.68"/>
    <n v="4038.99"/>
    <x v="1"/>
    <x v="0"/>
    <x v="2"/>
    <s v="Other"/>
    <x v="0"/>
    <n v="0"/>
  </r>
  <r>
    <s v="CUST-01564"/>
    <x v="0"/>
    <n v="0"/>
    <s v="No"/>
    <s v="Yes"/>
    <s v="Jaipur"/>
    <x v="56"/>
    <s v="Yes"/>
    <x v="1"/>
    <s v="No internet service"/>
    <x v="1"/>
    <x v="2"/>
    <s v="Yes"/>
    <s v="Bank transfer"/>
    <n v="26.46"/>
    <n v="25.78"/>
    <x v="1"/>
    <x v="1"/>
    <x v="1"/>
    <s v="Other"/>
    <x v="1"/>
    <n v="1"/>
  </r>
  <r>
    <s v="CUST-00624"/>
    <x v="1"/>
    <n v="1"/>
    <s v="No"/>
    <s v="No"/>
    <s v="Shimla"/>
    <x v="7"/>
    <s v="Yes"/>
    <x v="0"/>
    <s v="No"/>
    <x v="2"/>
    <x v="2"/>
    <s v="Yes"/>
    <s v="Credit card"/>
    <n v="85.82"/>
    <n v="964.73"/>
    <x v="3"/>
    <x v="1"/>
    <x v="3"/>
    <s v="High-risk"/>
    <x v="1"/>
    <n v="1"/>
  </r>
  <r>
    <s v="CUST-04330"/>
    <x v="0"/>
    <n v="0"/>
    <s v="No"/>
    <s v="No"/>
    <s v="Delhi"/>
    <x v="5"/>
    <s v="Yes"/>
    <x v="2"/>
    <s v="Yes"/>
    <x v="0"/>
    <x v="2"/>
    <s v="Yes"/>
    <s v="Bank transfer"/>
    <n v="60.44"/>
    <n v="1172.3900000000001"/>
    <x v="1"/>
    <x v="0"/>
    <x v="2"/>
    <s v="Other"/>
    <x v="4"/>
    <n v="0"/>
  </r>
  <r>
    <s v="CUST-04226"/>
    <x v="1"/>
    <n v="0"/>
    <s v="Yes"/>
    <s v="No"/>
    <s v="Chandigarh"/>
    <x v="51"/>
    <s v="Yes"/>
    <x v="2"/>
    <s v="Yes"/>
    <x v="0"/>
    <x v="0"/>
    <s v="Yes"/>
    <s v="Cheque"/>
    <n v="65"/>
    <n v="2365.0100000000002"/>
    <x v="0"/>
    <x v="0"/>
    <x v="2"/>
    <s v="Other"/>
    <x v="5"/>
    <n v="0"/>
  </r>
  <r>
    <s v="CUST-03337"/>
    <x v="1"/>
    <n v="0"/>
    <s v="Yes"/>
    <s v="No"/>
    <s v="Shimla"/>
    <x v="21"/>
    <s v="Yes"/>
    <x v="0"/>
    <s v="No"/>
    <x v="2"/>
    <x v="1"/>
    <s v="Yes"/>
    <s v="Bank transfer"/>
    <n v="90.1"/>
    <n v="3791.23"/>
    <x v="4"/>
    <x v="0"/>
    <x v="0"/>
    <s v="Other"/>
    <x v="5"/>
    <n v="0"/>
  </r>
  <r>
    <s v="CUST-04847"/>
    <x v="0"/>
    <n v="0"/>
    <s v="Yes"/>
    <s v="Yes"/>
    <s v="Chandigarh"/>
    <x v="58"/>
    <s v="Yes"/>
    <x v="0"/>
    <s v="No"/>
    <x v="2"/>
    <x v="0"/>
    <s v="Yes"/>
    <s v="Bank transfer"/>
    <n v="85.72"/>
    <n v="3680.88"/>
    <x v="7"/>
    <x v="0"/>
    <x v="3"/>
    <s v="Other"/>
    <x v="5"/>
    <n v="0"/>
  </r>
  <r>
    <s v="CUST-03279"/>
    <x v="1"/>
    <n v="0"/>
    <s v="No"/>
    <s v="No"/>
    <s v="Pune"/>
    <x v="47"/>
    <s v="Yes"/>
    <x v="0"/>
    <s v="No"/>
    <x v="2"/>
    <x v="2"/>
    <s v="No"/>
    <s v="Credit card"/>
    <n v="83.89"/>
    <n v="1232.6400000000001"/>
    <x v="6"/>
    <x v="1"/>
    <x v="3"/>
    <s v="Other"/>
    <x v="4"/>
    <n v="1"/>
  </r>
  <r>
    <s v="CUST-01036"/>
    <x v="0"/>
    <n v="0"/>
    <s v="No"/>
    <s v="No"/>
    <s v="Delhi"/>
    <x v="62"/>
    <s v="Yes"/>
    <x v="2"/>
    <s v="Yes"/>
    <x v="2"/>
    <x v="0"/>
    <s v="Yes"/>
    <s v="UPI"/>
    <n v="60.65"/>
    <n v="4178.8100000000004"/>
    <x v="0"/>
    <x v="0"/>
    <x v="2"/>
    <s v="Other"/>
    <x v="0"/>
    <n v="0"/>
  </r>
  <r>
    <s v="CUST-03994"/>
    <x v="0"/>
    <n v="0"/>
    <s v="Yes"/>
    <s v="Yes"/>
    <s v="Shimla"/>
    <x v="20"/>
    <s v="Yes"/>
    <x v="2"/>
    <s v="No"/>
    <x v="2"/>
    <x v="2"/>
    <s v="Yes"/>
    <s v="UPI"/>
    <n v="54.1"/>
    <n v="430.62"/>
    <x v="4"/>
    <x v="0"/>
    <x v="2"/>
    <s v="Other"/>
    <x v="1"/>
    <n v="0"/>
  </r>
  <r>
    <s v="CUST-02917"/>
    <x v="0"/>
    <n v="1"/>
    <s v="Yes"/>
    <s v="No"/>
    <s v="Pune"/>
    <x v="50"/>
    <s v="Yes"/>
    <x v="2"/>
    <s v="Yes"/>
    <x v="2"/>
    <x v="0"/>
    <s v="No"/>
    <s v="UPI"/>
    <n v="54.27"/>
    <n v="3098.89"/>
    <x v="1"/>
    <x v="0"/>
    <x v="2"/>
    <s v="Other"/>
    <x v="3"/>
    <n v="0"/>
  </r>
  <r>
    <s v="CUST-03777"/>
    <x v="0"/>
    <n v="0"/>
    <s v="No"/>
    <s v="No"/>
    <s v="Bengaluru"/>
    <x v="67"/>
    <s v="Yes"/>
    <x v="2"/>
    <s v="No"/>
    <x v="0"/>
    <x v="1"/>
    <s v="Yes"/>
    <s v="Credit card"/>
    <n v="49.17"/>
    <n v="1882.74"/>
    <x v="1"/>
    <x v="1"/>
    <x v="4"/>
    <s v="Other"/>
    <x v="5"/>
    <n v="1"/>
  </r>
  <r>
    <s v="CUST-02124"/>
    <x v="0"/>
    <n v="0"/>
    <s v="No"/>
    <s v="No"/>
    <s v="Ahmedabad"/>
    <x v="56"/>
    <s v="Yes"/>
    <x v="0"/>
    <s v="Yes"/>
    <x v="2"/>
    <x v="2"/>
    <s v="Yes"/>
    <s v="UPI"/>
    <n v="92.86"/>
    <n v="92.7"/>
    <x v="7"/>
    <x v="0"/>
    <x v="0"/>
    <s v="High-risk"/>
    <x v="1"/>
    <n v="0"/>
  </r>
  <r>
    <s v="CUST-03152"/>
    <x v="1"/>
    <n v="0"/>
    <s v="Yes"/>
    <s v="No"/>
    <s v="Bengaluru"/>
    <x v="18"/>
    <s v="Yes"/>
    <x v="2"/>
    <s v="No"/>
    <x v="2"/>
    <x v="2"/>
    <s v="Yes"/>
    <s v="Credit card"/>
    <n v="56.61"/>
    <n v="986.36"/>
    <x v="0"/>
    <x v="0"/>
    <x v="2"/>
    <s v="Other"/>
    <x v="4"/>
    <n v="0"/>
  </r>
  <r>
    <s v="CUST-03534"/>
    <x v="0"/>
    <n v="0"/>
    <s v="Yes"/>
    <s v="No"/>
    <s v="Bengaluru"/>
    <x v="55"/>
    <s v="Yes"/>
    <x v="2"/>
    <s v="Yes"/>
    <x v="0"/>
    <x v="0"/>
    <s v="Yes"/>
    <s v="UPI"/>
    <n v="62.5"/>
    <n v="3012.01"/>
    <x v="1"/>
    <x v="0"/>
    <x v="2"/>
    <s v="Other"/>
    <x v="5"/>
    <n v="0"/>
  </r>
  <r>
    <s v="CUST-00566"/>
    <x v="1"/>
    <n v="0"/>
    <s v="Yes"/>
    <s v="No"/>
    <s v="Kolkata"/>
    <x v="31"/>
    <s v="Yes"/>
    <x v="1"/>
    <s v="No internet service"/>
    <x v="1"/>
    <x v="2"/>
    <s v="No"/>
    <s v="UPI"/>
    <n v="30.22"/>
    <n v="185.53"/>
    <x v="1"/>
    <x v="1"/>
    <x v="4"/>
    <s v="Other"/>
    <x v="1"/>
    <n v="1"/>
  </r>
  <r>
    <s v="CUST-04064"/>
    <x v="0"/>
    <n v="1"/>
    <s v="No"/>
    <s v="No"/>
    <s v="Kolkata"/>
    <x v="52"/>
    <s v="Yes"/>
    <x v="0"/>
    <s v="Yes"/>
    <x v="0"/>
    <x v="2"/>
    <s v="Yes"/>
    <s v="Credit card"/>
    <n v="79.349999999999994"/>
    <n v="310.43"/>
    <x v="0"/>
    <x v="0"/>
    <x v="3"/>
    <s v="High-risk"/>
    <x v="1"/>
    <n v="0"/>
  </r>
  <r>
    <s v="CUST-01290"/>
    <x v="1"/>
    <n v="0"/>
    <s v="No"/>
    <s v="No"/>
    <s v="Lucknow"/>
    <x v="17"/>
    <s v="Yes"/>
    <x v="1"/>
    <s v="No internet service"/>
    <x v="1"/>
    <x v="1"/>
    <s v="Yes"/>
    <s v="Credit card"/>
    <n v="25.16"/>
    <n v="719.78"/>
    <x v="4"/>
    <x v="0"/>
    <x v="1"/>
    <s v="Other"/>
    <x v="2"/>
    <n v="0"/>
  </r>
  <r>
    <s v="CUST-03570"/>
    <x v="0"/>
    <n v="1"/>
    <s v="Yes"/>
    <s v="Yes"/>
    <s v="Bengaluru"/>
    <x v="47"/>
    <s v="Yes"/>
    <x v="0"/>
    <s v="No"/>
    <x v="2"/>
    <x v="0"/>
    <s v="Yes"/>
    <s v="UPI"/>
    <n v="84.68"/>
    <n v="1300.79"/>
    <x v="1"/>
    <x v="0"/>
    <x v="3"/>
    <s v="Other"/>
    <x v="4"/>
    <n v="0"/>
  </r>
  <r>
    <s v="CUST-00731"/>
    <x v="0"/>
    <n v="0"/>
    <s v="No"/>
    <s v="No"/>
    <s v="Chandigarh"/>
    <x v="51"/>
    <s v="Yes"/>
    <x v="2"/>
    <s v="No"/>
    <x v="2"/>
    <x v="0"/>
    <s v="Yes"/>
    <s v="Cheque"/>
    <n v="63.19"/>
    <n v="2381.9299999999998"/>
    <x v="3"/>
    <x v="0"/>
    <x v="2"/>
    <s v="Other"/>
    <x v="5"/>
    <n v="0"/>
  </r>
  <r>
    <s v="CUST-03273"/>
    <x v="1"/>
    <n v="0"/>
    <s v="Yes"/>
    <s v="No"/>
    <s v="Kolkata"/>
    <x v="44"/>
    <s v="Yes"/>
    <x v="2"/>
    <s v="Yes"/>
    <x v="0"/>
    <x v="1"/>
    <s v="Yes"/>
    <s v="Credit card"/>
    <n v="59.53"/>
    <n v="1943.5"/>
    <x v="1"/>
    <x v="0"/>
    <x v="2"/>
    <s v="Other"/>
    <x v="2"/>
    <n v="0"/>
  </r>
  <r>
    <s v="CUST-01570"/>
    <x v="1"/>
    <n v="0"/>
    <s v="No"/>
    <s v="Yes"/>
    <s v="Pune"/>
    <x v="28"/>
    <s v="Yes"/>
    <x v="0"/>
    <s v="No"/>
    <x v="2"/>
    <x v="2"/>
    <s v="Yes"/>
    <s v="Cheque"/>
    <n v="89.42"/>
    <n v="1619.84"/>
    <x v="4"/>
    <x v="1"/>
    <x v="3"/>
    <s v="Other"/>
    <x v="4"/>
    <n v="1"/>
  </r>
  <r>
    <s v="CUST-00500"/>
    <x v="1"/>
    <n v="0"/>
    <s v="No"/>
    <s v="Yes"/>
    <s v="Ahmedabad"/>
    <x v="39"/>
    <s v="Yes"/>
    <x v="0"/>
    <s v="Yes"/>
    <x v="2"/>
    <x v="2"/>
    <s v="Yes"/>
    <s v="Cheque"/>
    <n v="95.19"/>
    <n v="1235.76"/>
    <x v="3"/>
    <x v="1"/>
    <x v="0"/>
    <s v="Other"/>
    <x v="4"/>
    <n v="1"/>
  </r>
  <r>
    <s v="CUST-02821"/>
    <x v="0"/>
    <n v="0"/>
    <s v="Yes"/>
    <s v="Yes"/>
    <s v="Chandigarh"/>
    <x v="25"/>
    <s v="No"/>
    <x v="0"/>
    <s v="No"/>
    <x v="0"/>
    <x v="1"/>
    <s v="Yes"/>
    <s v="UPI"/>
    <n v="82.57"/>
    <n v="1843.24"/>
    <x v="1"/>
    <x v="1"/>
    <x v="3"/>
    <s v="Other"/>
    <x v="4"/>
    <n v="1"/>
  </r>
  <r>
    <s v="CUST-00943"/>
    <x v="0"/>
    <n v="0"/>
    <s v="No"/>
    <s v="No"/>
    <s v="Kolkata"/>
    <x v="52"/>
    <s v="Yes"/>
    <x v="2"/>
    <s v="Yes"/>
    <x v="2"/>
    <x v="2"/>
    <s v="Yes"/>
    <s v="Cheque"/>
    <n v="62.66"/>
    <n v="247.6"/>
    <x v="4"/>
    <x v="1"/>
    <x v="2"/>
    <s v="Other"/>
    <x v="1"/>
    <n v="1"/>
  </r>
  <r>
    <s v="CUST-02334"/>
    <x v="0"/>
    <n v="0"/>
    <s v="Yes"/>
    <s v="Yes"/>
    <s v="Chandigarh"/>
    <x v="69"/>
    <s v="Yes"/>
    <x v="0"/>
    <s v="No"/>
    <x v="0"/>
    <x v="0"/>
    <s v="No"/>
    <s v="Credit card"/>
    <n v="94.37"/>
    <n v="4589.34"/>
    <x v="0"/>
    <x v="0"/>
    <x v="0"/>
    <s v="Other"/>
    <x v="3"/>
    <n v="0"/>
  </r>
  <r>
    <s v="CUST-01391"/>
    <x v="1"/>
    <n v="0"/>
    <s v="No"/>
    <s v="No"/>
    <s v="Mumbai"/>
    <x v="10"/>
    <s v="Yes"/>
    <x v="0"/>
    <s v="No"/>
    <x v="0"/>
    <x v="0"/>
    <s v="Yes"/>
    <s v="Cheque"/>
    <n v="91.28"/>
    <n v="5623.96"/>
    <x v="2"/>
    <x v="0"/>
    <x v="0"/>
    <s v="Other"/>
    <x v="0"/>
    <n v="0"/>
  </r>
  <r>
    <s v="CUST-00164"/>
    <x v="0"/>
    <n v="0"/>
    <s v="Yes"/>
    <s v="Yes"/>
    <s v="Shimla"/>
    <x v="51"/>
    <s v="No"/>
    <x v="0"/>
    <s v="Yes"/>
    <x v="2"/>
    <x v="0"/>
    <s v="No"/>
    <s v="Cheque"/>
    <n v="80.64"/>
    <n v="2981.51"/>
    <x v="6"/>
    <x v="0"/>
    <x v="3"/>
    <s v="Other"/>
    <x v="5"/>
    <n v="0"/>
  </r>
  <r>
    <s v="CUST-01626"/>
    <x v="0"/>
    <n v="1"/>
    <s v="No"/>
    <s v="No"/>
    <s v="Chennai"/>
    <x v="35"/>
    <s v="Yes"/>
    <x v="0"/>
    <s v="No"/>
    <x v="2"/>
    <x v="2"/>
    <s v="Yes"/>
    <s v="Cheque"/>
    <n v="89.18"/>
    <n v="2442.96"/>
    <x v="1"/>
    <x v="1"/>
    <x v="3"/>
    <s v="Other"/>
    <x v="2"/>
    <n v="1"/>
  </r>
  <r>
    <s v="CUST-02875"/>
    <x v="1"/>
    <n v="0"/>
    <s v="No"/>
    <s v="No"/>
    <s v="Kolkata"/>
    <x v="20"/>
    <s v="Yes"/>
    <x v="0"/>
    <s v="No"/>
    <x v="2"/>
    <x v="2"/>
    <s v="Yes"/>
    <s v="Credit card"/>
    <n v="76.849999999999994"/>
    <n v="612.61"/>
    <x v="1"/>
    <x v="1"/>
    <x v="3"/>
    <s v="High-risk"/>
    <x v="1"/>
    <n v="1"/>
  </r>
  <r>
    <s v="CUST-00122"/>
    <x v="0"/>
    <n v="1"/>
    <s v="Yes"/>
    <s v="Yes"/>
    <s v="Kolkata"/>
    <x v="28"/>
    <s v="Yes"/>
    <x v="2"/>
    <s v="No"/>
    <x v="2"/>
    <x v="1"/>
    <s v="No"/>
    <s v="UPI"/>
    <n v="47.9"/>
    <n v="853.6"/>
    <x v="0"/>
    <x v="0"/>
    <x v="4"/>
    <s v="Other"/>
    <x v="4"/>
    <n v="0"/>
  </r>
  <r>
    <s v="CUST-04369"/>
    <x v="0"/>
    <n v="0"/>
    <s v="Yes"/>
    <s v="Yes"/>
    <s v="Bengaluru"/>
    <x v="9"/>
    <s v="Yes"/>
    <x v="1"/>
    <s v="No internet service"/>
    <x v="1"/>
    <x v="2"/>
    <s v="Yes"/>
    <s v="UPI"/>
    <n v="23.61"/>
    <n v="166.49"/>
    <x v="3"/>
    <x v="1"/>
    <x v="1"/>
    <s v="Other"/>
    <x v="1"/>
    <n v="1"/>
  </r>
  <r>
    <s v="CUST-00858"/>
    <x v="0"/>
    <n v="0"/>
    <s v="No"/>
    <s v="No"/>
    <s v="Shimla"/>
    <x v="58"/>
    <s v="Yes"/>
    <x v="2"/>
    <s v="No"/>
    <x v="2"/>
    <x v="1"/>
    <s v="No"/>
    <s v="Cheque"/>
    <n v="49.11"/>
    <n v="2054.02"/>
    <x v="3"/>
    <x v="1"/>
    <x v="4"/>
    <s v="Other"/>
    <x v="5"/>
    <n v="1"/>
  </r>
  <r>
    <s v="CUST-02825"/>
    <x v="1"/>
    <n v="0"/>
    <s v="Yes"/>
    <s v="No"/>
    <s v="Shimla"/>
    <x v="52"/>
    <s v="Yes"/>
    <x v="1"/>
    <s v="No internet service"/>
    <x v="1"/>
    <x v="2"/>
    <s v="Yes"/>
    <s v="UPI"/>
    <n v="22.74"/>
    <n v="91.14"/>
    <x v="1"/>
    <x v="0"/>
    <x v="1"/>
    <s v="Other"/>
    <x v="1"/>
    <n v="0"/>
  </r>
  <r>
    <s v="CUST-03030"/>
    <x v="0"/>
    <n v="0"/>
    <s v="No"/>
    <s v="No"/>
    <s v="Jaipur"/>
    <x v="56"/>
    <s v="Yes"/>
    <x v="0"/>
    <s v="No"/>
    <x v="0"/>
    <x v="2"/>
    <s v="Yes"/>
    <s v="UPI"/>
    <n v="94.28"/>
    <n v="96.34"/>
    <x v="2"/>
    <x v="0"/>
    <x v="0"/>
    <s v="High-risk"/>
    <x v="1"/>
    <n v="0"/>
  </r>
  <r>
    <s v="CUST-00155"/>
    <x v="0"/>
    <n v="0"/>
    <s v="Yes"/>
    <s v="Yes"/>
    <s v="Mumbai"/>
    <x v="25"/>
    <s v="Yes"/>
    <x v="0"/>
    <s v="No"/>
    <x v="2"/>
    <x v="2"/>
    <s v="No"/>
    <s v="Credit card"/>
    <n v="77.19"/>
    <n v="1811.5"/>
    <x v="0"/>
    <x v="0"/>
    <x v="3"/>
    <s v="Other"/>
    <x v="4"/>
    <n v="0"/>
  </r>
  <r>
    <s v="CUST-01262"/>
    <x v="0"/>
    <n v="0"/>
    <s v="No"/>
    <s v="No"/>
    <s v="Bengaluru"/>
    <x v="33"/>
    <s v="No"/>
    <x v="2"/>
    <s v="No"/>
    <x v="2"/>
    <x v="2"/>
    <s v="Yes"/>
    <s v="Cheque"/>
    <n v="56.06"/>
    <n v="2076.8200000000002"/>
    <x v="3"/>
    <x v="1"/>
    <x v="2"/>
    <s v="Other"/>
    <x v="5"/>
    <n v="1"/>
  </r>
  <r>
    <s v="CUST-04832"/>
    <x v="1"/>
    <n v="0"/>
    <s v="No"/>
    <s v="No"/>
    <s v="Pune"/>
    <x v="20"/>
    <s v="Yes"/>
    <x v="2"/>
    <s v="Yes"/>
    <x v="2"/>
    <x v="2"/>
    <s v="Yes"/>
    <s v="UPI"/>
    <n v="66.56"/>
    <n v="518.85"/>
    <x v="4"/>
    <x v="0"/>
    <x v="2"/>
    <s v="Other"/>
    <x v="1"/>
    <n v="0"/>
  </r>
  <r>
    <s v="CUST-00035"/>
    <x v="1"/>
    <n v="0"/>
    <s v="Yes"/>
    <s v="Yes"/>
    <s v="Shimla"/>
    <x v="9"/>
    <s v="Yes"/>
    <x v="1"/>
    <s v="No internet service"/>
    <x v="1"/>
    <x v="2"/>
    <s v="No"/>
    <s v="Cheque"/>
    <n v="31.19"/>
    <n v="216.51"/>
    <x v="1"/>
    <x v="1"/>
    <x v="4"/>
    <s v="Other"/>
    <x v="1"/>
    <n v="1"/>
  </r>
  <r>
    <s v="CUST-00476"/>
    <x v="0"/>
    <n v="0"/>
    <s v="No"/>
    <s v="No"/>
    <s v="Hyderabad"/>
    <x v="23"/>
    <s v="Yes"/>
    <x v="0"/>
    <s v="Yes"/>
    <x v="2"/>
    <x v="2"/>
    <s v="Yes"/>
    <s v="Cheque"/>
    <n v="85.29"/>
    <n v="172.18"/>
    <x v="0"/>
    <x v="1"/>
    <x v="3"/>
    <s v="High-risk"/>
    <x v="1"/>
    <n v="1"/>
  </r>
  <r>
    <s v="CUST-04695"/>
    <x v="1"/>
    <n v="0"/>
    <s v="No"/>
    <s v="No"/>
    <s v="Lucknow"/>
    <x v="19"/>
    <s v="Yes"/>
    <x v="0"/>
    <s v="Yes"/>
    <x v="2"/>
    <x v="2"/>
    <s v="Yes"/>
    <s v="Bank transfer"/>
    <n v="92.64"/>
    <n v="1277.83"/>
    <x v="2"/>
    <x v="1"/>
    <x v="0"/>
    <s v="Other"/>
    <x v="4"/>
    <n v="1"/>
  </r>
  <r>
    <s v="CUST-02394"/>
    <x v="1"/>
    <n v="0"/>
    <s v="No"/>
    <s v="No"/>
    <s v="Pune"/>
    <x v="35"/>
    <s v="Yes"/>
    <x v="1"/>
    <s v="No internet service"/>
    <x v="1"/>
    <x v="0"/>
    <s v="Yes"/>
    <s v="UPI"/>
    <n v="27.4"/>
    <n v="718.06"/>
    <x v="4"/>
    <x v="0"/>
    <x v="1"/>
    <s v="Other"/>
    <x v="2"/>
    <n v="0"/>
  </r>
  <r>
    <s v="CUST-04910"/>
    <x v="0"/>
    <n v="0"/>
    <s v="No"/>
    <s v="No"/>
    <s v="Mumbai"/>
    <x v="5"/>
    <s v="Yes"/>
    <x v="0"/>
    <s v="Yes"/>
    <x v="0"/>
    <x v="2"/>
    <s v="Yes"/>
    <s v="Cheque"/>
    <n v="93.73"/>
    <n v="1769.66"/>
    <x v="4"/>
    <x v="0"/>
    <x v="0"/>
    <s v="Other"/>
    <x v="4"/>
    <n v="0"/>
  </r>
  <r>
    <s v="CUST-03185"/>
    <x v="0"/>
    <n v="1"/>
    <s v="Yes"/>
    <s v="Yes"/>
    <s v="Pune"/>
    <x v="2"/>
    <s v="Yes"/>
    <x v="1"/>
    <s v="No internet service"/>
    <x v="1"/>
    <x v="2"/>
    <s v="No"/>
    <s v="Credit card"/>
    <n v="30.48"/>
    <n v="862.62"/>
    <x v="1"/>
    <x v="1"/>
    <x v="4"/>
    <s v="Other"/>
    <x v="2"/>
    <n v="1"/>
  </r>
  <r>
    <s v="CUST-00786"/>
    <x v="0"/>
    <n v="0"/>
    <s v="Yes"/>
    <s v="Yes"/>
    <s v="Shimla"/>
    <x v="47"/>
    <s v="Yes"/>
    <x v="0"/>
    <s v="No"/>
    <x v="2"/>
    <x v="1"/>
    <s v="Yes"/>
    <s v="UPI"/>
    <n v="84.59"/>
    <n v="1273.5899999999999"/>
    <x v="0"/>
    <x v="0"/>
    <x v="3"/>
    <s v="Other"/>
    <x v="4"/>
    <n v="0"/>
  </r>
  <r>
    <s v="CUST-00062"/>
    <x v="1"/>
    <n v="0"/>
    <s v="Yes"/>
    <s v="No"/>
    <s v="Ahmedabad"/>
    <x v="19"/>
    <s v="Yes"/>
    <x v="1"/>
    <s v="No internet service"/>
    <x v="1"/>
    <x v="2"/>
    <s v="Yes"/>
    <s v="Bank transfer"/>
    <n v="25.71"/>
    <n v="369.52"/>
    <x v="2"/>
    <x v="0"/>
    <x v="1"/>
    <s v="Other"/>
    <x v="4"/>
    <n v="0"/>
  </r>
  <r>
    <s v="CUST-00466"/>
    <x v="1"/>
    <n v="0"/>
    <s v="Yes"/>
    <s v="Yes"/>
    <s v="Chandigarh"/>
    <x v="13"/>
    <s v="Yes"/>
    <x v="2"/>
    <s v="Yes"/>
    <x v="2"/>
    <x v="2"/>
    <s v="No"/>
    <s v="Bank transfer"/>
    <n v="56.44"/>
    <n v="1134.55"/>
    <x v="1"/>
    <x v="0"/>
    <x v="2"/>
    <s v="Other"/>
    <x v="4"/>
    <n v="0"/>
  </r>
  <r>
    <s v="CUST-00751"/>
    <x v="0"/>
    <n v="0"/>
    <s v="No"/>
    <s v="No"/>
    <s v="Delhi"/>
    <x v="55"/>
    <s v="Yes"/>
    <x v="0"/>
    <s v="No"/>
    <x v="0"/>
    <x v="1"/>
    <s v="Yes"/>
    <s v="Bank transfer"/>
    <n v="78.03"/>
    <n v="3644.9"/>
    <x v="4"/>
    <x v="0"/>
    <x v="3"/>
    <s v="Other"/>
    <x v="5"/>
    <n v="0"/>
  </r>
  <r>
    <s v="CUST-02315"/>
    <x v="0"/>
    <n v="0"/>
    <s v="No"/>
    <s v="No"/>
    <s v="Bengaluru"/>
    <x v="9"/>
    <s v="Yes"/>
    <x v="0"/>
    <s v="No"/>
    <x v="2"/>
    <x v="2"/>
    <s v="No"/>
    <s v="Bank transfer"/>
    <n v="89.38"/>
    <n v="619.37"/>
    <x v="0"/>
    <x v="1"/>
    <x v="3"/>
    <s v="High-risk"/>
    <x v="1"/>
    <n v="1"/>
  </r>
  <r>
    <s v="CUST-02420"/>
    <x v="1"/>
    <n v="0"/>
    <s v="Yes"/>
    <s v="Yes"/>
    <s v="Lucknow"/>
    <x v="38"/>
    <s v="Yes"/>
    <x v="1"/>
    <s v="No internet service"/>
    <x v="1"/>
    <x v="1"/>
    <s v="Yes"/>
    <s v="Cheque"/>
    <n v="18"/>
    <n v="725.81"/>
    <x v="3"/>
    <x v="0"/>
    <x v="1"/>
    <s v="Other"/>
    <x v="5"/>
    <n v="0"/>
  </r>
  <r>
    <s v="CUST-04837"/>
    <x v="1"/>
    <n v="0"/>
    <s v="Yes"/>
    <s v="Yes"/>
    <s v="Ahmedabad"/>
    <x v="7"/>
    <s v="Yes"/>
    <x v="1"/>
    <s v="No internet service"/>
    <x v="1"/>
    <x v="2"/>
    <s v="No"/>
    <s v="Credit card"/>
    <n v="32.799999999999997"/>
    <n v="350.03"/>
    <x v="0"/>
    <x v="1"/>
    <x v="4"/>
    <s v="Other"/>
    <x v="1"/>
    <n v="1"/>
  </r>
  <r>
    <s v="CUST-03129"/>
    <x v="0"/>
    <n v="1"/>
    <s v="No"/>
    <s v="No"/>
    <s v="Jaipur"/>
    <x v="57"/>
    <s v="No"/>
    <x v="2"/>
    <s v="No"/>
    <x v="2"/>
    <x v="1"/>
    <s v="Yes"/>
    <s v="Cheque"/>
    <n v="48.97"/>
    <n v="0"/>
    <x v="5"/>
    <x v="1"/>
    <x v="4"/>
    <s v="Other"/>
    <x v="1"/>
    <n v="1"/>
  </r>
  <r>
    <s v="CUST-01217"/>
    <x v="1"/>
    <n v="0"/>
    <s v="No"/>
    <s v="No"/>
    <s v="Pune"/>
    <x v="52"/>
    <s v="Yes"/>
    <x v="2"/>
    <s v="No"/>
    <x v="0"/>
    <x v="2"/>
    <s v="Yes"/>
    <s v="UPI"/>
    <n v="62.78"/>
    <n v="247.43"/>
    <x v="0"/>
    <x v="0"/>
    <x v="2"/>
    <s v="Other"/>
    <x v="1"/>
    <n v="0"/>
  </r>
  <r>
    <s v="CUST-02819"/>
    <x v="1"/>
    <n v="0"/>
    <s v="Yes"/>
    <s v="No"/>
    <s v="Shimla"/>
    <x v="28"/>
    <s v="Yes"/>
    <x v="0"/>
    <s v="No"/>
    <x v="2"/>
    <x v="2"/>
    <s v="No"/>
    <s v="UPI"/>
    <n v="90.58"/>
    <n v="1617.9"/>
    <x v="1"/>
    <x v="1"/>
    <x v="0"/>
    <s v="Other"/>
    <x v="4"/>
    <n v="1"/>
  </r>
  <r>
    <s v="CUST-03519"/>
    <x v="1"/>
    <n v="0"/>
    <s v="Yes"/>
    <s v="Yes"/>
    <s v="Ahmedabad"/>
    <x v="13"/>
    <s v="Yes"/>
    <x v="2"/>
    <s v="No"/>
    <x v="2"/>
    <x v="2"/>
    <s v="Yes"/>
    <s v="UPI"/>
    <n v="56.2"/>
    <n v="1153.58"/>
    <x v="1"/>
    <x v="0"/>
    <x v="2"/>
    <s v="Other"/>
    <x v="4"/>
    <n v="0"/>
  </r>
  <r>
    <s v="CUST-03007"/>
    <x v="0"/>
    <n v="0"/>
    <s v="No"/>
    <s v="No"/>
    <s v="Kolkata"/>
    <x v="19"/>
    <s v="Yes"/>
    <x v="0"/>
    <s v="No"/>
    <x v="0"/>
    <x v="2"/>
    <s v="Yes"/>
    <s v="Credit card"/>
    <n v="92.6"/>
    <n v="1297.03"/>
    <x v="0"/>
    <x v="1"/>
    <x v="0"/>
    <s v="Other"/>
    <x v="4"/>
    <n v="1"/>
  </r>
  <r>
    <s v="CUST-00184"/>
    <x v="0"/>
    <n v="0"/>
    <s v="Yes"/>
    <s v="Yes"/>
    <s v="Pune"/>
    <x v="21"/>
    <s v="Yes"/>
    <x v="2"/>
    <s v="Yes"/>
    <x v="0"/>
    <x v="0"/>
    <s v="Yes"/>
    <s v="Bank transfer"/>
    <n v="63.92"/>
    <n v="2618.8200000000002"/>
    <x v="4"/>
    <x v="0"/>
    <x v="2"/>
    <s v="Other"/>
    <x v="5"/>
    <n v="0"/>
  </r>
  <r>
    <s v="CUST-00696"/>
    <x v="0"/>
    <n v="0"/>
    <s v="Yes"/>
    <s v="Yes"/>
    <s v="Jaipur"/>
    <x v="7"/>
    <s v="Yes"/>
    <x v="0"/>
    <s v="No"/>
    <x v="0"/>
    <x v="2"/>
    <s v="No"/>
    <s v="Cheque"/>
    <n v="97.53"/>
    <n v="1099.29"/>
    <x v="0"/>
    <x v="1"/>
    <x v="0"/>
    <s v="High-risk"/>
    <x v="1"/>
    <n v="1"/>
  </r>
  <r>
    <s v="CUST-01949"/>
    <x v="0"/>
    <n v="0"/>
    <s v="Yes"/>
    <s v="Yes"/>
    <s v="Shimla"/>
    <x v="43"/>
    <s v="Yes"/>
    <x v="1"/>
    <s v="No internet service"/>
    <x v="1"/>
    <x v="2"/>
    <s v="Yes"/>
    <s v="Credit card"/>
    <n v="31.86"/>
    <n v="1365.28"/>
    <x v="4"/>
    <x v="0"/>
    <x v="4"/>
    <s v="Other"/>
    <x v="5"/>
    <n v="0"/>
  </r>
  <r>
    <s v="CUST-01136"/>
    <x v="1"/>
    <n v="0"/>
    <s v="Yes"/>
    <s v="Yes"/>
    <s v="Bengaluru"/>
    <x v="7"/>
    <s v="Yes"/>
    <x v="2"/>
    <s v="No"/>
    <x v="0"/>
    <x v="2"/>
    <s v="No"/>
    <s v="UPI"/>
    <n v="64.349999999999994"/>
    <n v="708.18"/>
    <x v="1"/>
    <x v="0"/>
    <x v="2"/>
    <s v="Other"/>
    <x v="1"/>
    <n v="0"/>
  </r>
  <r>
    <s v="CUST-02101"/>
    <x v="1"/>
    <n v="0"/>
    <s v="Yes"/>
    <s v="No"/>
    <s v="Mumbai"/>
    <x v="66"/>
    <s v="Yes"/>
    <x v="2"/>
    <s v="No"/>
    <x v="2"/>
    <x v="2"/>
    <s v="Yes"/>
    <s v="Credit card"/>
    <n v="51.81"/>
    <n v="833.64"/>
    <x v="1"/>
    <x v="0"/>
    <x v="2"/>
    <s v="Other"/>
    <x v="4"/>
    <n v="0"/>
  </r>
  <r>
    <s v="CUST-01873"/>
    <x v="1"/>
    <n v="0"/>
    <s v="Yes"/>
    <s v="No"/>
    <s v="Mumbai"/>
    <x v="36"/>
    <s v="Yes"/>
    <x v="0"/>
    <s v="Yes"/>
    <x v="2"/>
    <x v="2"/>
    <s v="No"/>
    <s v="Cheque"/>
    <n v="90.91"/>
    <n v="2964.64"/>
    <x v="3"/>
    <x v="0"/>
    <x v="0"/>
    <s v="Other"/>
    <x v="2"/>
    <n v="0"/>
  </r>
  <r>
    <s v="CUST-03718"/>
    <x v="0"/>
    <n v="0"/>
    <s v="Yes"/>
    <s v="No"/>
    <s v="Kolkata"/>
    <x v="39"/>
    <s v="Yes"/>
    <x v="0"/>
    <s v="No"/>
    <x v="0"/>
    <x v="2"/>
    <s v="Yes"/>
    <s v="UPI"/>
    <n v="88.51"/>
    <n v="1176.3499999999999"/>
    <x v="1"/>
    <x v="0"/>
    <x v="3"/>
    <s v="Other"/>
    <x v="4"/>
    <n v="0"/>
  </r>
  <r>
    <s v="CUST-03793"/>
    <x v="1"/>
    <n v="0"/>
    <s v="Yes"/>
    <s v="Yes"/>
    <s v="Shimla"/>
    <x v="39"/>
    <s v="Yes"/>
    <x v="1"/>
    <s v="No internet service"/>
    <x v="1"/>
    <x v="2"/>
    <s v="No"/>
    <s v="UPI"/>
    <n v="37.96"/>
    <n v="501.97"/>
    <x v="0"/>
    <x v="1"/>
    <x v="4"/>
    <s v="Other"/>
    <x v="4"/>
    <n v="1"/>
  </r>
  <r>
    <s v="CUST-04165"/>
    <x v="0"/>
    <n v="0"/>
    <s v="Yes"/>
    <s v="Yes"/>
    <s v="Mumbai"/>
    <x v="13"/>
    <s v="Yes"/>
    <x v="0"/>
    <s v="Yes"/>
    <x v="2"/>
    <x v="2"/>
    <s v="No"/>
    <s v="UPI"/>
    <n v="87.83"/>
    <n v="1751.08"/>
    <x v="0"/>
    <x v="1"/>
    <x v="3"/>
    <s v="Other"/>
    <x v="4"/>
    <n v="1"/>
  </r>
  <r>
    <s v="CUST-01772"/>
    <x v="1"/>
    <n v="0"/>
    <s v="Yes"/>
    <s v="No"/>
    <s v="Jaipur"/>
    <x v="67"/>
    <s v="No"/>
    <x v="0"/>
    <s v="No"/>
    <x v="0"/>
    <x v="1"/>
    <s v="Yes"/>
    <s v="Cheque"/>
    <n v="86.84"/>
    <n v="3370.63"/>
    <x v="3"/>
    <x v="0"/>
    <x v="3"/>
    <s v="Other"/>
    <x v="5"/>
    <n v="0"/>
  </r>
  <r>
    <s v="CUST-02940"/>
    <x v="0"/>
    <n v="0"/>
    <s v="No"/>
    <s v="No"/>
    <s v="Hyderabad"/>
    <x v="51"/>
    <s v="No"/>
    <x v="2"/>
    <s v="No"/>
    <x v="0"/>
    <x v="0"/>
    <s v="Yes"/>
    <s v="Cheque"/>
    <n v="56.7"/>
    <n v="2064.13"/>
    <x v="1"/>
    <x v="0"/>
    <x v="2"/>
    <s v="Other"/>
    <x v="5"/>
    <n v="0"/>
  </r>
  <r>
    <s v="CUST-04487"/>
    <x v="1"/>
    <n v="0"/>
    <s v="Yes"/>
    <s v="Yes"/>
    <s v="Hyderabad"/>
    <x v="22"/>
    <s v="Yes"/>
    <x v="2"/>
    <s v="Yes"/>
    <x v="0"/>
    <x v="2"/>
    <s v="Yes"/>
    <s v="Credit card"/>
    <n v="61.85"/>
    <n v="632.28"/>
    <x v="4"/>
    <x v="0"/>
    <x v="2"/>
    <s v="Other"/>
    <x v="1"/>
    <n v="0"/>
  </r>
  <r>
    <s v="CUST-04875"/>
    <x v="1"/>
    <n v="0"/>
    <s v="No"/>
    <s v="No"/>
    <s v="Kolkata"/>
    <x v="2"/>
    <s v="Yes"/>
    <x v="2"/>
    <s v="No"/>
    <x v="2"/>
    <x v="2"/>
    <s v="No"/>
    <s v="Bank transfer"/>
    <n v="44.72"/>
    <n v="1225.3399999999999"/>
    <x v="0"/>
    <x v="0"/>
    <x v="4"/>
    <s v="Other"/>
    <x v="2"/>
    <n v="0"/>
  </r>
  <r>
    <s v="CUST-03641"/>
    <x v="1"/>
    <n v="0"/>
    <s v="No"/>
    <s v="No"/>
    <s v="Lucknow"/>
    <x v="63"/>
    <s v="No"/>
    <x v="1"/>
    <s v="No internet service"/>
    <x v="1"/>
    <x v="2"/>
    <s v="No"/>
    <s v="Cheque"/>
    <n v="25.03"/>
    <n v="1338.84"/>
    <x v="4"/>
    <x v="0"/>
    <x v="1"/>
    <s v="Other"/>
    <x v="3"/>
    <n v="0"/>
  </r>
  <r>
    <s v="CUST-01880"/>
    <x v="0"/>
    <n v="0"/>
    <s v="No"/>
    <s v="Yes"/>
    <s v="Bengaluru"/>
    <x v="55"/>
    <s v="Yes"/>
    <x v="1"/>
    <s v="No internet service"/>
    <x v="1"/>
    <x v="1"/>
    <s v="Yes"/>
    <s v="UPI"/>
    <n v="21.8"/>
    <n v="1018.59"/>
    <x v="1"/>
    <x v="0"/>
    <x v="1"/>
    <s v="Other"/>
    <x v="5"/>
    <n v="0"/>
  </r>
  <r>
    <s v="CUST-03544"/>
    <x v="0"/>
    <n v="0"/>
    <s v="No"/>
    <s v="No"/>
    <s v="Lucknow"/>
    <x v="54"/>
    <s v="Yes"/>
    <x v="1"/>
    <s v="No internet service"/>
    <x v="1"/>
    <x v="2"/>
    <s v="Yes"/>
    <s v="Credit card"/>
    <n v="35.4"/>
    <n v="421.86"/>
    <x v="4"/>
    <x v="1"/>
    <x v="4"/>
    <s v="Other"/>
    <x v="4"/>
    <n v="1"/>
  </r>
  <r>
    <s v="CUST-03647"/>
    <x v="1"/>
    <n v="0"/>
    <s v="No"/>
    <s v="No"/>
    <s v="Shimla"/>
    <x v="20"/>
    <s v="Yes"/>
    <x v="2"/>
    <s v="No"/>
    <x v="0"/>
    <x v="2"/>
    <s v="Yes"/>
    <s v="Credit card"/>
    <n v="57.71"/>
    <n v="448.39"/>
    <x v="4"/>
    <x v="0"/>
    <x v="2"/>
    <s v="Other"/>
    <x v="1"/>
    <n v="0"/>
  </r>
  <r>
    <s v="CUST-01576"/>
    <x v="1"/>
    <n v="0"/>
    <s v="No"/>
    <s v="No"/>
    <s v="Chennai"/>
    <x v="26"/>
    <s v="Yes"/>
    <x v="0"/>
    <s v="No"/>
    <x v="0"/>
    <x v="2"/>
    <s v="Yes"/>
    <s v="UPI"/>
    <n v="100.82"/>
    <n v="2617.2399999999998"/>
    <x v="1"/>
    <x v="1"/>
    <x v="0"/>
    <s v="Other"/>
    <x v="2"/>
    <n v="1"/>
  </r>
  <r>
    <s v="CUST-04964"/>
    <x v="0"/>
    <n v="0"/>
    <s v="No"/>
    <s v="No"/>
    <s v="Chandigarh"/>
    <x v="5"/>
    <s v="Yes"/>
    <x v="0"/>
    <s v="No"/>
    <x v="2"/>
    <x v="2"/>
    <s v="No"/>
    <s v="Bank transfer"/>
    <n v="88.49"/>
    <n v="1669.24"/>
    <x v="1"/>
    <x v="1"/>
    <x v="3"/>
    <s v="Other"/>
    <x v="4"/>
    <n v="1"/>
  </r>
  <r>
    <s v="CUST-02503"/>
    <x v="1"/>
    <n v="0"/>
    <s v="No"/>
    <s v="No"/>
    <s v="Jaipur"/>
    <x v="54"/>
    <s v="Yes"/>
    <x v="0"/>
    <s v="Yes"/>
    <x v="2"/>
    <x v="2"/>
    <s v="No"/>
    <s v="Cheque"/>
    <n v="89.98"/>
    <n v="1068.1600000000001"/>
    <x v="7"/>
    <x v="1"/>
    <x v="3"/>
    <s v="Other"/>
    <x v="4"/>
    <n v="1"/>
  </r>
  <r>
    <s v="CUST-00633"/>
    <x v="0"/>
    <n v="1"/>
    <s v="Yes"/>
    <s v="Yes"/>
    <s v="Kolkata"/>
    <x v="5"/>
    <s v="Yes"/>
    <x v="2"/>
    <s v="No"/>
    <x v="2"/>
    <x v="1"/>
    <s v="Yes"/>
    <s v="UPI"/>
    <n v="52.03"/>
    <n v="1004.07"/>
    <x v="3"/>
    <x v="0"/>
    <x v="2"/>
    <s v="Other"/>
    <x v="4"/>
    <n v="0"/>
  </r>
  <r>
    <s v="CUST-00538"/>
    <x v="1"/>
    <n v="1"/>
    <s v="Yes"/>
    <s v="No"/>
    <s v="Lucknow"/>
    <x v="1"/>
    <s v="Yes"/>
    <x v="0"/>
    <s v="No"/>
    <x v="0"/>
    <x v="2"/>
    <s v="Yes"/>
    <s v="Credit card"/>
    <n v="87.6"/>
    <n v="269.10000000000002"/>
    <x v="0"/>
    <x v="1"/>
    <x v="3"/>
    <s v="High-risk"/>
    <x v="1"/>
    <n v="1"/>
  </r>
  <r>
    <s v="CUST-01915"/>
    <x v="1"/>
    <n v="0"/>
    <s v="Yes"/>
    <s v="No"/>
    <s v="Ahmedabad"/>
    <x v="58"/>
    <s v="Yes"/>
    <x v="0"/>
    <s v="Yes"/>
    <x v="2"/>
    <x v="1"/>
    <s v="No"/>
    <s v="Cheque"/>
    <n v="101.71"/>
    <n v="4313.2"/>
    <x v="0"/>
    <x v="0"/>
    <x v="0"/>
    <s v="Other"/>
    <x v="5"/>
    <n v="0"/>
  </r>
  <r>
    <s v="CUST-01049"/>
    <x v="0"/>
    <n v="1"/>
    <s v="No"/>
    <s v="No"/>
    <s v="Shimla"/>
    <x v="29"/>
    <s v="Yes"/>
    <x v="2"/>
    <s v="Yes"/>
    <x v="0"/>
    <x v="2"/>
    <s v="No"/>
    <s v="Cheque"/>
    <n v="58.34"/>
    <n v="2852.12"/>
    <x v="1"/>
    <x v="0"/>
    <x v="2"/>
    <s v="Other"/>
    <x v="3"/>
    <n v="0"/>
  </r>
  <r>
    <s v="CUST-01294"/>
    <x v="1"/>
    <n v="0"/>
    <s v="Yes"/>
    <s v="Yes"/>
    <s v="Chandigarh"/>
    <x v="42"/>
    <s v="Yes"/>
    <x v="0"/>
    <s v="No"/>
    <x v="0"/>
    <x v="0"/>
    <s v="Yes"/>
    <s v="Cheque"/>
    <n v="92.97"/>
    <n v="3075.69"/>
    <x v="1"/>
    <x v="0"/>
    <x v="0"/>
    <s v="Other"/>
    <x v="2"/>
    <n v="0"/>
  </r>
  <r>
    <s v="CUST-04621"/>
    <x v="0"/>
    <n v="0"/>
    <s v="Yes"/>
    <s v="Yes"/>
    <s v="Chennai"/>
    <x v="69"/>
    <s v="Yes"/>
    <x v="0"/>
    <s v="No"/>
    <x v="2"/>
    <x v="1"/>
    <s v="Yes"/>
    <s v="Bank transfer"/>
    <n v="86.14"/>
    <n v="4251.95"/>
    <x v="0"/>
    <x v="0"/>
    <x v="3"/>
    <s v="Other"/>
    <x v="3"/>
    <n v="0"/>
  </r>
  <r>
    <s v="CUST-00121"/>
    <x v="0"/>
    <n v="0"/>
    <s v="No"/>
    <s v="Yes"/>
    <s v="Lucknow"/>
    <x v="6"/>
    <s v="Yes"/>
    <x v="0"/>
    <s v="Yes"/>
    <x v="0"/>
    <x v="2"/>
    <s v="Yes"/>
    <s v="UPI"/>
    <n v="102.1"/>
    <n v="511.5"/>
    <x v="1"/>
    <x v="0"/>
    <x v="0"/>
    <s v="High-risk"/>
    <x v="1"/>
    <n v="0"/>
  </r>
  <r>
    <s v="CUST-04233"/>
    <x v="0"/>
    <n v="1"/>
    <s v="No"/>
    <s v="No"/>
    <s v="Chandigarh"/>
    <x v="38"/>
    <s v="Yes"/>
    <x v="2"/>
    <s v="No"/>
    <x v="2"/>
    <x v="0"/>
    <s v="Yes"/>
    <s v="Cheque"/>
    <n v="51.67"/>
    <n v="2134.19"/>
    <x v="0"/>
    <x v="0"/>
    <x v="2"/>
    <s v="Other"/>
    <x v="5"/>
    <n v="0"/>
  </r>
  <r>
    <s v="CUST-03046"/>
    <x v="1"/>
    <n v="0"/>
    <s v="No"/>
    <s v="No"/>
    <s v="Pune"/>
    <x v="24"/>
    <s v="Yes"/>
    <x v="0"/>
    <s v="No"/>
    <x v="2"/>
    <x v="0"/>
    <s v="Yes"/>
    <s v="UPI"/>
    <n v="92.95"/>
    <n v="2809.95"/>
    <x v="3"/>
    <x v="0"/>
    <x v="0"/>
    <s v="Other"/>
    <x v="2"/>
    <n v="0"/>
  </r>
  <r>
    <s v="CUST-00404"/>
    <x v="1"/>
    <n v="0"/>
    <s v="No"/>
    <s v="No"/>
    <s v="Kolkata"/>
    <x v="68"/>
    <s v="Yes"/>
    <x v="1"/>
    <s v="No internet service"/>
    <x v="1"/>
    <x v="0"/>
    <s v="No"/>
    <s v="Credit card"/>
    <n v="42.28"/>
    <n v="2372.12"/>
    <x v="1"/>
    <x v="0"/>
    <x v="4"/>
    <s v="Other"/>
    <x v="3"/>
    <n v="0"/>
  </r>
  <r>
    <s v="CUST-00182"/>
    <x v="0"/>
    <n v="0"/>
    <s v="Yes"/>
    <s v="Yes"/>
    <s v="Jaipur"/>
    <x v="28"/>
    <s v="No"/>
    <x v="2"/>
    <s v="No"/>
    <x v="2"/>
    <x v="2"/>
    <s v="No"/>
    <s v="UPI"/>
    <n v="53.28"/>
    <n v="968.57"/>
    <x v="1"/>
    <x v="1"/>
    <x v="2"/>
    <s v="Other"/>
    <x v="4"/>
    <n v="1"/>
  </r>
  <r>
    <s v="CUST-04670"/>
    <x v="1"/>
    <n v="0"/>
    <s v="Yes"/>
    <s v="No"/>
    <s v="Lucknow"/>
    <x v="28"/>
    <s v="No"/>
    <x v="0"/>
    <s v="Yes"/>
    <x v="2"/>
    <x v="2"/>
    <s v="Yes"/>
    <s v="UPI"/>
    <n v="71.87"/>
    <n v="1317.86"/>
    <x v="1"/>
    <x v="1"/>
    <x v="3"/>
    <s v="Other"/>
    <x v="4"/>
    <n v="1"/>
  </r>
  <r>
    <s v="CUST-03550"/>
    <x v="1"/>
    <n v="0"/>
    <s v="No"/>
    <s v="No"/>
    <s v="Delhi"/>
    <x v="26"/>
    <s v="Yes"/>
    <x v="2"/>
    <s v="Yes"/>
    <x v="2"/>
    <x v="1"/>
    <s v="Yes"/>
    <s v="Cheque"/>
    <n v="56.62"/>
    <n v="1464"/>
    <x v="1"/>
    <x v="1"/>
    <x v="2"/>
    <s v="Other"/>
    <x v="2"/>
    <n v="1"/>
  </r>
  <r>
    <s v="CUST-01054"/>
    <x v="0"/>
    <n v="1"/>
    <s v="No"/>
    <s v="No"/>
    <s v="Mumbai"/>
    <x v="31"/>
    <s v="Yes"/>
    <x v="0"/>
    <s v="Yes"/>
    <x v="2"/>
    <x v="1"/>
    <s v="Yes"/>
    <s v="UPI"/>
    <n v="88.34"/>
    <n v="526.83000000000004"/>
    <x v="1"/>
    <x v="0"/>
    <x v="3"/>
    <s v="Other"/>
    <x v="1"/>
    <n v="0"/>
  </r>
  <r>
    <s v="CUST-01015"/>
    <x v="1"/>
    <n v="0"/>
    <s v="Yes"/>
    <s v="No"/>
    <s v="Jaipur"/>
    <x v="61"/>
    <s v="Yes"/>
    <x v="0"/>
    <s v="No"/>
    <x v="0"/>
    <x v="0"/>
    <s v="No"/>
    <s v="Cheque"/>
    <n v="92.57"/>
    <n v="6280.35"/>
    <x v="2"/>
    <x v="0"/>
    <x v="0"/>
    <s v="Other"/>
    <x v="0"/>
    <n v="0"/>
  </r>
  <r>
    <s v="CUST-01028"/>
    <x v="1"/>
    <n v="0"/>
    <s v="No"/>
    <s v="No"/>
    <s v="Shimla"/>
    <x v="36"/>
    <s v="Yes"/>
    <x v="0"/>
    <s v="No"/>
    <x v="2"/>
    <x v="1"/>
    <s v="Yes"/>
    <s v="Cheque"/>
    <n v="87.98"/>
    <n v="2761.35"/>
    <x v="3"/>
    <x v="1"/>
    <x v="3"/>
    <s v="Other"/>
    <x v="2"/>
    <n v="1"/>
  </r>
  <r>
    <s v="CUST-04293"/>
    <x v="0"/>
    <n v="0"/>
    <s v="No"/>
    <s v="No"/>
    <s v="Mumbai"/>
    <x v="30"/>
    <s v="Yes"/>
    <x v="0"/>
    <s v="No"/>
    <x v="0"/>
    <x v="2"/>
    <s v="Yes"/>
    <s v="Bank transfer"/>
    <n v="98.11"/>
    <n v="2031.51"/>
    <x v="0"/>
    <x v="0"/>
    <x v="0"/>
    <s v="Other"/>
    <x v="4"/>
    <n v="0"/>
  </r>
  <r>
    <s v="CUST-01557"/>
    <x v="1"/>
    <n v="0"/>
    <s v="No"/>
    <s v="No"/>
    <s v="Hyderabad"/>
    <x v="6"/>
    <s v="Yes"/>
    <x v="0"/>
    <s v="Yes"/>
    <x v="2"/>
    <x v="2"/>
    <s v="Yes"/>
    <s v="Credit card"/>
    <n v="80.33"/>
    <n v="409.75"/>
    <x v="4"/>
    <x v="0"/>
    <x v="3"/>
    <s v="High-risk"/>
    <x v="1"/>
    <n v="0"/>
  </r>
  <r>
    <s v="CUST-00270"/>
    <x v="0"/>
    <n v="1"/>
    <s v="Yes"/>
    <s v="No"/>
    <s v="Kolkata"/>
    <x v="57"/>
    <s v="No"/>
    <x v="1"/>
    <s v="No internet service"/>
    <x v="1"/>
    <x v="1"/>
    <s v="Yes"/>
    <s v="UPI"/>
    <n v="18"/>
    <n v="0"/>
    <x v="0"/>
    <x v="0"/>
    <x v="1"/>
    <s v="Other"/>
    <x v="1"/>
    <n v="0"/>
  </r>
  <r>
    <s v="CUST-02594"/>
    <x v="1"/>
    <n v="0"/>
    <s v="No"/>
    <s v="No"/>
    <s v="Pune"/>
    <x v="37"/>
    <s v="Yes"/>
    <x v="0"/>
    <s v="Yes"/>
    <x v="2"/>
    <x v="1"/>
    <s v="Yes"/>
    <s v="Bank transfer"/>
    <n v="87.51"/>
    <n v="5322.34"/>
    <x v="4"/>
    <x v="0"/>
    <x v="3"/>
    <s v="Other"/>
    <x v="0"/>
    <n v="0"/>
  </r>
  <r>
    <s v="CUST-01817"/>
    <x v="1"/>
    <n v="0"/>
    <s v="Yes"/>
    <s v="No"/>
    <s v="Lucknow"/>
    <x v="7"/>
    <s v="Yes"/>
    <x v="1"/>
    <s v="No internet service"/>
    <x v="1"/>
    <x v="2"/>
    <s v="Yes"/>
    <s v="Bank transfer"/>
    <n v="30.18"/>
    <n v="334.86"/>
    <x v="3"/>
    <x v="1"/>
    <x v="4"/>
    <s v="Other"/>
    <x v="1"/>
    <n v="1"/>
  </r>
  <r>
    <s v="CUST-02463"/>
    <x v="0"/>
    <n v="0"/>
    <s v="Yes"/>
    <s v="No"/>
    <s v="Pune"/>
    <x v="18"/>
    <s v="Yes"/>
    <x v="0"/>
    <s v="Yes"/>
    <x v="2"/>
    <x v="2"/>
    <s v="Yes"/>
    <s v="Bank transfer"/>
    <n v="97.34"/>
    <n v="1643.74"/>
    <x v="1"/>
    <x v="1"/>
    <x v="0"/>
    <s v="Other"/>
    <x v="4"/>
    <n v="1"/>
  </r>
  <r>
    <s v="CUST-03645"/>
    <x v="0"/>
    <n v="1"/>
    <s v="No"/>
    <s v="No"/>
    <s v="Hyderabad"/>
    <x v="53"/>
    <s v="Yes"/>
    <x v="2"/>
    <s v="No"/>
    <x v="2"/>
    <x v="2"/>
    <s v="No"/>
    <s v="Cheque"/>
    <n v="51.7"/>
    <n v="462.1"/>
    <x v="0"/>
    <x v="1"/>
    <x v="2"/>
    <s v="Other"/>
    <x v="1"/>
    <n v="1"/>
  </r>
  <r>
    <s v="CUST-02440"/>
    <x v="1"/>
    <n v="0"/>
    <s v="No"/>
    <s v="Yes"/>
    <s v="Chandigarh"/>
    <x v="33"/>
    <s v="Yes"/>
    <x v="0"/>
    <s v="Yes"/>
    <x v="2"/>
    <x v="1"/>
    <s v="Yes"/>
    <s v="Bank transfer"/>
    <n v="94.39"/>
    <n v="3420.09"/>
    <x v="1"/>
    <x v="0"/>
    <x v="0"/>
    <s v="Other"/>
    <x v="5"/>
    <n v="0"/>
  </r>
  <r>
    <s v="CUST-00217"/>
    <x v="1"/>
    <n v="0"/>
    <s v="Yes"/>
    <s v="No"/>
    <s v="Pune"/>
    <x v="5"/>
    <s v="Yes"/>
    <x v="2"/>
    <s v="Yes"/>
    <x v="0"/>
    <x v="2"/>
    <s v="No"/>
    <s v="Bank transfer"/>
    <n v="61.28"/>
    <n v="1192.3800000000001"/>
    <x v="1"/>
    <x v="0"/>
    <x v="2"/>
    <s v="Other"/>
    <x v="4"/>
    <n v="0"/>
  </r>
  <r>
    <s v="CUST-03885"/>
    <x v="0"/>
    <n v="0"/>
    <s v="Yes"/>
    <s v="No"/>
    <s v="Kolkata"/>
    <x v="8"/>
    <s v="Yes"/>
    <x v="1"/>
    <s v="No internet service"/>
    <x v="1"/>
    <x v="0"/>
    <s v="Yes"/>
    <s v="Credit card"/>
    <n v="33.57"/>
    <n v="1294.6099999999999"/>
    <x v="0"/>
    <x v="0"/>
    <x v="4"/>
    <s v="Other"/>
    <x v="5"/>
    <n v="0"/>
  </r>
  <r>
    <s v="CUST-04545"/>
    <x v="1"/>
    <n v="0"/>
    <s v="Yes"/>
    <s v="No"/>
    <s v="Chandigarh"/>
    <x v="9"/>
    <s v="Yes"/>
    <x v="0"/>
    <s v="Yes"/>
    <x v="2"/>
    <x v="2"/>
    <s v="No"/>
    <s v="UPI"/>
    <n v="88.39"/>
    <n v="625.07000000000005"/>
    <x v="3"/>
    <x v="1"/>
    <x v="3"/>
    <s v="High-risk"/>
    <x v="1"/>
    <n v="1"/>
  </r>
  <r>
    <s v="CUST-00294"/>
    <x v="1"/>
    <n v="1"/>
    <s v="Yes"/>
    <s v="Yes"/>
    <s v="Chandigarh"/>
    <x v="36"/>
    <s v="Yes"/>
    <x v="0"/>
    <s v="Yes"/>
    <x v="0"/>
    <x v="2"/>
    <s v="No"/>
    <s v="Bank transfer"/>
    <n v="99.63"/>
    <n v="3168.54"/>
    <x v="1"/>
    <x v="0"/>
    <x v="0"/>
    <s v="Other"/>
    <x v="2"/>
    <n v="0"/>
  </r>
  <r>
    <s v="CUST-02376"/>
    <x v="1"/>
    <n v="0"/>
    <s v="No"/>
    <s v="No"/>
    <s v="Shimla"/>
    <x v="4"/>
    <s v="Yes"/>
    <x v="0"/>
    <s v="No"/>
    <x v="2"/>
    <x v="0"/>
    <s v="Yes"/>
    <s v="UPI"/>
    <n v="85.24"/>
    <n v="6216.13"/>
    <x v="3"/>
    <x v="0"/>
    <x v="3"/>
    <s v="Other"/>
    <x v="0"/>
    <n v="0"/>
  </r>
  <r>
    <s v="CUST-04799"/>
    <x v="0"/>
    <n v="0"/>
    <s v="No"/>
    <s v="No"/>
    <s v="Hyderabad"/>
    <x v="63"/>
    <s v="Yes"/>
    <x v="0"/>
    <s v="No"/>
    <x v="0"/>
    <x v="1"/>
    <s v="No"/>
    <s v="Cheque"/>
    <n v="95.11"/>
    <n v="5152.51"/>
    <x v="4"/>
    <x v="0"/>
    <x v="0"/>
    <s v="Other"/>
    <x v="3"/>
    <n v="0"/>
  </r>
  <r>
    <s v="CUST-00149"/>
    <x v="1"/>
    <n v="0"/>
    <s v="No"/>
    <s v="Yes"/>
    <s v="Pune"/>
    <x v="30"/>
    <s v="Yes"/>
    <x v="0"/>
    <s v="Yes"/>
    <x v="2"/>
    <x v="2"/>
    <s v="Yes"/>
    <s v="Cheque"/>
    <n v="79.569999999999993"/>
    <n v="1652.05"/>
    <x v="0"/>
    <x v="0"/>
    <x v="3"/>
    <s v="Other"/>
    <x v="4"/>
    <n v="0"/>
  </r>
  <r>
    <s v="CUST-01585"/>
    <x v="0"/>
    <n v="0"/>
    <s v="No"/>
    <s v="No"/>
    <s v="Chennai"/>
    <x v="7"/>
    <s v="Yes"/>
    <x v="1"/>
    <s v="No internet service"/>
    <x v="1"/>
    <x v="2"/>
    <s v="Yes"/>
    <s v="UPI"/>
    <n v="34.369999999999997"/>
    <n v="372.3"/>
    <x v="3"/>
    <x v="1"/>
    <x v="4"/>
    <s v="Other"/>
    <x v="1"/>
    <n v="1"/>
  </r>
  <r>
    <s v="CUST-04715"/>
    <x v="0"/>
    <n v="0"/>
    <s v="No"/>
    <s v="No"/>
    <s v="Chennai"/>
    <x v="49"/>
    <s v="Yes"/>
    <x v="0"/>
    <s v="No"/>
    <x v="0"/>
    <x v="0"/>
    <s v="No"/>
    <s v="Bank transfer"/>
    <n v="94.9"/>
    <n v="4491.79"/>
    <x v="4"/>
    <x v="0"/>
    <x v="0"/>
    <s v="Other"/>
    <x v="5"/>
    <n v="0"/>
  </r>
  <r>
    <s v="CUST-04559"/>
    <x v="1"/>
    <n v="0"/>
    <s v="Yes"/>
    <s v="Yes"/>
    <s v="Shimla"/>
    <x v="2"/>
    <s v="Yes"/>
    <x v="0"/>
    <s v="Yes"/>
    <x v="0"/>
    <x v="1"/>
    <s v="No"/>
    <s v="Cheque"/>
    <n v="84.15"/>
    <n v="2291.16"/>
    <x v="4"/>
    <x v="1"/>
    <x v="3"/>
    <s v="Other"/>
    <x v="2"/>
    <n v="1"/>
  </r>
  <r>
    <s v="CUST-02550"/>
    <x v="1"/>
    <n v="0"/>
    <s v="Yes"/>
    <s v="Yes"/>
    <s v="Mumbai"/>
    <x v="31"/>
    <s v="Yes"/>
    <x v="1"/>
    <s v="No internet service"/>
    <x v="1"/>
    <x v="2"/>
    <s v="No"/>
    <s v="Cheque"/>
    <n v="22.38"/>
    <n v="132.99"/>
    <x v="4"/>
    <x v="1"/>
    <x v="1"/>
    <s v="Other"/>
    <x v="1"/>
    <n v="1"/>
  </r>
  <r>
    <s v="CUST-00584"/>
    <x v="0"/>
    <n v="0"/>
    <s v="Yes"/>
    <s v="No"/>
    <s v="Mumbai"/>
    <x v="15"/>
    <s v="Yes"/>
    <x v="0"/>
    <s v="Yes"/>
    <x v="0"/>
    <x v="0"/>
    <s v="No"/>
    <s v="Credit card"/>
    <n v="99.71"/>
    <n v="2336.13"/>
    <x v="3"/>
    <x v="0"/>
    <x v="0"/>
    <s v="Other"/>
    <x v="2"/>
    <n v="0"/>
  </r>
  <r>
    <s v="CUST-01112"/>
    <x v="0"/>
    <n v="0"/>
    <s v="Yes"/>
    <s v="No"/>
    <s v="Kolkata"/>
    <x v="23"/>
    <s v="Yes"/>
    <x v="1"/>
    <s v="No internet service"/>
    <x v="1"/>
    <x v="2"/>
    <s v="No"/>
    <s v="UPI"/>
    <n v="31.98"/>
    <n v="65.69"/>
    <x v="4"/>
    <x v="1"/>
    <x v="4"/>
    <s v="Other"/>
    <x v="1"/>
    <n v="1"/>
  </r>
  <r>
    <s v="CUST-04840"/>
    <x v="1"/>
    <n v="0"/>
    <s v="No"/>
    <s v="No"/>
    <s v="Mumbai"/>
    <x v="5"/>
    <s v="Yes"/>
    <x v="0"/>
    <s v="Yes"/>
    <x v="2"/>
    <x v="2"/>
    <s v="Yes"/>
    <s v="UPI"/>
    <n v="92.08"/>
    <n v="1801.9"/>
    <x v="2"/>
    <x v="1"/>
    <x v="0"/>
    <s v="Other"/>
    <x v="4"/>
    <n v="1"/>
  </r>
  <r>
    <s v="CUST-02375"/>
    <x v="0"/>
    <n v="0"/>
    <s v="No"/>
    <s v="No"/>
    <s v="Jaipur"/>
    <x v="37"/>
    <s v="Yes"/>
    <x v="2"/>
    <s v="No"/>
    <x v="2"/>
    <x v="2"/>
    <s v="No"/>
    <s v="UPI"/>
    <n v="56.29"/>
    <n v="3431.28"/>
    <x v="3"/>
    <x v="1"/>
    <x v="2"/>
    <s v="Other"/>
    <x v="0"/>
    <n v="1"/>
  </r>
  <r>
    <s v="CUST-04447"/>
    <x v="0"/>
    <n v="1"/>
    <s v="No"/>
    <s v="Yes"/>
    <s v="Bengaluru"/>
    <x v="39"/>
    <s v="No"/>
    <x v="0"/>
    <s v="Yes"/>
    <x v="2"/>
    <x v="2"/>
    <s v="Yes"/>
    <s v="Cheque"/>
    <n v="74.900000000000006"/>
    <n v="959.37"/>
    <x v="2"/>
    <x v="1"/>
    <x v="3"/>
    <s v="Other"/>
    <x v="4"/>
    <n v="1"/>
  </r>
  <r>
    <s v="CUST-04216"/>
    <x v="1"/>
    <n v="0"/>
    <s v="Yes"/>
    <s v="Yes"/>
    <s v="Mumbai"/>
    <x v="28"/>
    <s v="No"/>
    <x v="0"/>
    <s v="No"/>
    <x v="0"/>
    <x v="2"/>
    <s v="No"/>
    <s v="Credit card"/>
    <n v="86.96"/>
    <n v="1541.39"/>
    <x v="0"/>
    <x v="0"/>
    <x v="3"/>
    <s v="Other"/>
    <x v="4"/>
    <n v="0"/>
  </r>
  <r>
    <s v="CUST-04864"/>
    <x v="1"/>
    <n v="0"/>
    <s v="No"/>
    <s v="No"/>
    <s v="Jaipur"/>
    <x v="67"/>
    <s v="Yes"/>
    <x v="0"/>
    <s v="No"/>
    <x v="2"/>
    <x v="2"/>
    <s v="Yes"/>
    <s v="UPI"/>
    <n v="92.04"/>
    <n v="3486.38"/>
    <x v="1"/>
    <x v="0"/>
    <x v="0"/>
    <s v="Other"/>
    <x v="5"/>
    <n v="0"/>
  </r>
  <r>
    <s v="CUST-04637"/>
    <x v="0"/>
    <n v="0"/>
    <s v="Yes"/>
    <s v="No"/>
    <s v="Lucknow"/>
    <x v="27"/>
    <s v="Yes"/>
    <x v="1"/>
    <s v="No internet service"/>
    <x v="1"/>
    <x v="2"/>
    <s v="No"/>
    <s v="Bank transfer"/>
    <n v="21.76"/>
    <n v="741.13"/>
    <x v="1"/>
    <x v="0"/>
    <x v="1"/>
    <s v="Other"/>
    <x v="2"/>
    <n v="0"/>
  </r>
  <r>
    <s v="CUST-03212"/>
    <x v="0"/>
    <n v="0"/>
    <s v="No"/>
    <s v="No"/>
    <s v="Shimla"/>
    <x v="53"/>
    <s v="Yes"/>
    <x v="1"/>
    <s v="No internet service"/>
    <x v="1"/>
    <x v="2"/>
    <s v="Yes"/>
    <s v="Cheque"/>
    <n v="30.05"/>
    <n v="271.7"/>
    <x v="1"/>
    <x v="1"/>
    <x v="4"/>
    <s v="Other"/>
    <x v="1"/>
    <n v="1"/>
  </r>
  <r>
    <s v="CUST-03650"/>
    <x v="0"/>
    <n v="0"/>
    <s v="Yes"/>
    <s v="Yes"/>
    <s v="Mumbai"/>
    <x v="52"/>
    <s v="Yes"/>
    <x v="0"/>
    <s v="Yes"/>
    <x v="2"/>
    <x v="2"/>
    <s v="Yes"/>
    <s v="Bank transfer"/>
    <n v="97.14"/>
    <n v="0"/>
    <x v="2"/>
    <x v="1"/>
    <x v="0"/>
    <s v="High-risk"/>
    <x v="1"/>
    <n v="1"/>
  </r>
  <r>
    <s v="CUST-03861"/>
    <x v="0"/>
    <n v="0"/>
    <s v="No"/>
    <s v="No"/>
    <s v="Chennai"/>
    <x v="32"/>
    <s v="Yes"/>
    <x v="2"/>
    <s v="Yes"/>
    <x v="0"/>
    <x v="2"/>
    <s v="Yes"/>
    <s v="UPI"/>
    <n v="53.1"/>
    <n v="2179.2399999999998"/>
    <x v="1"/>
    <x v="0"/>
    <x v="2"/>
    <s v="Other"/>
    <x v="5"/>
    <n v="0"/>
  </r>
  <r>
    <s v="CUST-03515"/>
    <x v="0"/>
    <n v="0"/>
    <s v="No"/>
    <s v="No"/>
    <s v="Hyderabad"/>
    <x v="32"/>
    <s v="Yes"/>
    <x v="1"/>
    <s v="No internet service"/>
    <x v="1"/>
    <x v="0"/>
    <s v="Yes"/>
    <s v="Credit card"/>
    <n v="25.82"/>
    <n v="1057.5"/>
    <x v="1"/>
    <x v="0"/>
    <x v="1"/>
    <s v="Other"/>
    <x v="5"/>
    <n v="0"/>
  </r>
  <r>
    <s v="CUST-02912"/>
    <x v="0"/>
    <n v="0"/>
    <s v="Yes"/>
    <s v="Yes"/>
    <s v="Mumbai"/>
    <x v="44"/>
    <s v="Yes"/>
    <x v="0"/>
    <s v="Yes"/>
    <x v="0"/>
    <x v="1"/>
    <s v="No"/>
    <s v="Cheque"/>
    <n v="98.07"/>
    <n v="3162.45"/>
    <x v="1"/>
    <x v="0"/>
    <x v="0"/>
    <s v="Other"/>
    <x v="2"/>
    <n v="0"/>
  </r>
  <r>
    <s v="CUST-01114"/>
    <x v="0"/>
    <n v="0"/>
    <s v="Yes"/>
    <s v="No"/>
    <s v="Bengaluru"/>
    <x v="32"/>
    <s v="Yes"/>
    <x v="0"/>
    <s v="No"/>
    <x v="2"/>
    <x v="2"/>
    <s v="No"/>
    <s v="Credit card"/>
    <n v="86.52"/>
    <n v="3528.48"/>
    <x v="4"/>
    <x v="1"/>
    <x v="3"/>
    <s v="Other"/>
    <x v="5"/>
    <n v="1"/>
  </r>
  <r>
    <s v="CUST-04145"/>
    <x v="1"/>
    <n v="1"/>
    <s v="No"/>
    <s v="No"/>
    <s v="Lucknow"/>
    <x v="7"/>
    <s v="Yes"/>
    <x v="0"/>
    <s v="No"/>
    <x v="2"/>
    <x v="2"/>
    <s v="No"/>
    <s v="UPI"/>
    <n v="76.72"/>
    <n v="857.94"/>
    <x v="2"/>
    <x v="0"/>
    <x v="3"/>
    <s v="High-risk"/>
    <x v="1"/>
    <n v="0"/>
  </r>
  <r>
    <s v="CUST-04649"/>
    <x v="1"/>
    <n v="0"/>
    <s v="No"/>
    <s v="Yes"/>
    <s v="Bengaluru"/>
    <x v="25"/>
    <s v="No"/>
    <x v="1"/>
    <s v="No internet service"/>
    <x v="1"/>
    <x v="2"/>
    <s v="No"/>
    <s v="Credit card"/>
    <n v="18"/>
    <n v="411.3"/>
    <x v="1"/>
    <x v="1"/>
    <x v="1"/>
    <s v="Other"/>
    <x v="4"/>
    <n v="1"/>
  </r>
  <r>
    <s v="CUST-00151"/>
    <x v="0"/>
    <n v="1"/>
    <s v="Yes"/>
    <s v="Yes"/>
    <s v="Ahmedabad"/>
    <x v="28"/>
    <s v="Yes"/>
    <x v="0"/>
    <s v="No"/>
    <x v="0"/>
    <x v="1"/>
    <s v="Yes"/>
    <s v="Credit card"/>
    <n v="87.51"/>
    <n v="1557.93"/>
    <x v="1"/>
    <x v="1"/>
    <x v="3"/>
    <s v="Other"/>
    <x v="4"/>
    <n v="1"/>
  </r>
  <r>
    <s v="CUST-01344"/>
    <x v="1"/>
    <n v="0"/>
    <s v="No"/>
    <s v="No"/>
    <s v="Delhi"/>
    <x v="52"/>
    <s v="Yes"/>
    <x v="2"/>
    <s v="No"/>
    <x v="2"/>
    <x v="2"/>
    <s v="Yes"/>
    <s v="Bank transfer"/>
    <n v="52.32"/>
    <n v="212.32"/>
    <x v="0"/>
    <x v="0"/>
    <x v="2"/>
    <s v="Other"/>
    <x v="1"/>
    <n v="0"/>
  </r>
  <r>
    <s v="CUST-01757"/>
    <x v="0"/>
    <n v="0"/>
    <s v="No"/>
    <s v="No"/>
    <s v="Mumbai"/>
    <x v="8"/>
    <s v="Yes"/>
    <x v="0"/>
    <s v="Yes"/>
    <x v="2"/>
    <x v="2"/>
    <s v="Yes"/>
    <s v="Cheque"/>
    <n v="95.28"/>
    <n v="3548.51"/>
    <x v="1"/>
    <x v="1"/>
    <x v="0"/>
    <s v="Other"/>
    <x v="5"/>
    <n v="1"/>
  </r>
  <r>
    <s v="CUST-01132"/>
    <x v="0"/>
    <n v="0"/>
    <s v="Yes"/>
    <s v="No"/>
    <s v="Chandigarh"/>
    <x v="22"/>
    <s v="Yes"/>
    <x v="1"/>
    <s v="No internet service"/>
    <x v="1"/>
    <x v="2"/>
    <s v="No"/>
    <s v="Bank transfer"/>
    <n v="34.68"/>
    <n v="356.3"/>
    <x v="1"/>
    <x v="0"/>
    <x v="4"/>
    <s v="Other"/>
    <x v="1"/>
    <n v="0"/>
  </r>
  <r>
    <s v="CUST-02709"/>
    <x v="1"/>
    <n v="0"/>
    <s v="Yes"/>
    <s v="No"/>
    <s v="Chennai"/>
    <x v="60"/>
    <s v="Yes"/>
    <x v="1"/>
    <s v="No internet service"/>
    <x v="1"/>
    <x v="0"/>
    <s v="Yes"/>
    <s v="UPI"/>
    <n v="28.96"/>
    <n v="1896.53"/>
    <x v="1"/>
    <x v="0"/>
    <x v="1"/>
    <s v="Other"/>
    <x v="0"/>
    <n v="0"/>
  </r>
  <r>
    <s v="CUST-02228"/>
    <x v="1"/>
    <n v="0"/>
    <s v="No"/>
    <s v="No"/>
    <s v="Chennai"/>
    <x v="52"/>
    <s v="Yes"/>
    <x v="2"/>
    <s v="Yes"/>
    <x v="0"/>
    <x v="2"/>
    <s v="Yes"/>
    <s v="Credit card"/>
    <n v="63.55"/>
    <n v="251.99"/>
    <x v="0"/>
    <x v="0"/>
    <x v="2"/>
    <s v="Other"/>
    <x v="1"/>
    <n v="0"/>
  </r>
  <r>
    <s v="CUST-00299"/>
    <x v="0"/>
    <n v="1"/>
    <s v="No"/>
    <s v="No"/>
    <s v="Lucknow"/>
    <x v="66"/>
    <s v="Yes"/>
    <x v="2"/>
    <s v="No"/>
    <x v="2"/>
    <x v="2"/>
    <s v="Yes"/>
    <s v="UPI"/>
    <n v="56.08"/>
    <n v="881.21"/>
    <x v="0"/>
    <x v="0"/>
    <x v="2"/>
    <s v="Other"/>
    <x v="4"/>
    <n v="0"/>
  </r>
  <r>
    <s v="CUST-03474"/>
    <x v="1"/>
    <n v="0"/>
    <s v="No"/>
    <s v="No"/>
    <s v="Jaipur"/>
    <x v="58"/>
    <s v="Yes"/>
    <x v="0"/>
    <s v="No"/>
    <x v="2"/>
    <x v="1"/>
    <s v="Yes"/>
    <s v="UPI"/>
    <n v="87.33"/>
    <n v="3857.37"/>
    <x v="2"/>
    <x v="0"/>
    <x v="3"/>
    <s v="Other"/>
    <x v="5"/>
    <n v="0"/>
  </r>
  <r>
    <s v="CUST-04160"/>
    <x v="0"/>
    <n v="0"/>
    <s v="No"/>
    <s v="No"/>
    <s v="Chandigarh"/>
    <x v="27"/>
    <s v="Yes"/>
    <x v="2"/>
    <s v="No"/>
    <x v="2"/>
    <x v="1"/>
    <s v="No"/>
    <s v="Bank transfer"/>
    <n v="60.28"/>
    <n v="2068.59"/>
    <x v="6"/>
    <x v="0"/>
    <x v="2"/>
    <s v="Other"/>
    <x v="2"/>
    <n v="0"/>
  </r>
  <r>
    <s v="CUST-04360"/>
    <x v="1"/>
    <n v="0"/>
    <s v="Yes"/>
    <s v="Yes"/>
    <s v="Bengaluru"/>
    <x v="20"/>
    <s v="No"/>
    <x v="1"/>
    <s v="No internet service"/>
    <x v="1"/>
    <x v="2"/>
    <s v="Yes"/>
    <s v="Credit card"/>
    <n v="21.31"/>
    <n v="174.3"/>
    <x v="1"/>
    <x v="0"/>
    <x v="1"/>
    <s v="Other"/>
    <x v="1"/>
    <n v="0"/>
  </r>
  <r>
    <s v="CUST-02455"/>
    <x v="1"/>
    <n v="0"/>
    <s v="No"/>
    <s v="No"/>
    <s v="Bengaluru"/>
    <x v="9"/>
    <s v="Yes"/>
    <x v="1"/>
    <s v="No internet service"/>
    <x v="1"/>
    <x v="2"/>
    <s v="Yes"/>
    <s v="UPI"/>
    <n v="28.42"/>
    <n v="196.03"/>
    <x v="4"/>
    <x v="0"/>
    <x v="1"/>
    <s v="Other"/>
    <x v="1"/>
    <n v="0"/>
  </r>
  <r>
    <s v="CUST-00492"/>
    <x v="0"/>
    <n v="0"/>
    <s v="No"/>
    <s v="Yes"/>
    <s v="Kolkata"/>
    <x v="7"/>
    <s v="Yes"/>
    <x v="2"/>
    <s v="Yes"/>
    <x v="0"/>
    <x v="2"/>
    <s v="Yes"/>
    <s v="UPI"/>
    <n v="63.45"/>
    <n v="696.38"/>
    <x v="1"/>
    <x v="0"/>
    <x v="2"/>
    <s v="Other"/>
    <x v="1"/>
    <n v="0"/>
  </r>
  <r>
    <s v="CUST-04397"/>
    <x v="0"/>
    <n v="0"/>
    <s v="Yes"/>
    <s v="Yes"/>
    <s v="Shimla"/>
    <x v="32"/>
    <s v="Yes"/>
    <x v="0"/>
    <s v="Yes"/>
    <x v="2"/>
    <x v="2"/>
    <s v="Yes"/>
    <s v="Bank transfer"/>
    <n v="90.71"/>
    <n v="3547.65"/>
    <x v="1"/>
    <x v="0"/>
    <x v="0"/>
    <s v="Other"/>
    <x v="5"/>
    <n v="0"/>
  </r>
  <r>
    <s v="CUST-04757"/>
    <x v="1"/>
    <n v="0"/>
    <s v="No"/>
    <s v="Yes"/>
    <s v="Shimla"/>
    <x v="12"/>
    <s v="Yes"/>
    <x v="0"/>
    <s v="No"/>
    <x v="2"/>
    <x v="1"/>
    <s v="Yes"/>
    <s v="Credit card"/>
    <n v="94.81"/>
    <n v="5285.6"/>
    <x v="1"/>
    <x v="0"/>
    <x v="0"/>
    <s v="Other"/>
    <x v="3"/>
    <n v="0"/>
  </r>
  <r>
    <s v="CUST-00169"/>
    <x v="1"/>
    <n v="1"/>
    <s v="No"/>
    <s v="No"/>
    <s v="Bengaluru"/>
    <x v="66"/>
    <s v="Yes"/>
    <x v="2"/>
    <s v="No"/>
    <x v="2"/>
    <x v="2"/>
    <s v="No"/>
    <s v="Credit card"/>
    <n v="63.97"/>
    <n v="1012.16"/>
    <x v="4"/>
    <x v="1"/>
    <x v="2"/>
    <s v="Other"/>
    <x v="4"/>
    <n v="1"/>
  </r>
  <r>
    <s v="CUST-01732"/>
    <x v="1"/>
    <n v="0"/>
    <s v="Yes"/>
    <s v="Yes"/>
    <s v="Shimla"/>
    <x v="21"/>
    <s v="Yes"/>
    <x v="2"/>
    <s v="No"/>
    <x v="2"/>
    <x v="1"/>
    <s v="Yes"/>
    <s v="UPI"/>
    <n v="50.16"/>
    <n v="2155.4699999999998"/>
    <x v="0"/>
    <x v="0"/>
    <x v="2"/>
    <s v="Other"/>
    <x v="5"/>
    <n v="0"/>
  </r>
  <r>
    <s v="CUST-04704"/>
    <x v="0"/>
    <n v="0"/>
    <s v="No"/>
    <s v="No"/>
    <s v="Pune"/>
    <x v="63"/>
    <s v="No"/>
    <x v="1"/>
    <s v="No internet service"/>
    <x v="1"/>
    <x v="0"/>
    <s v="Yes"/>
    <s v="Credit card"/>
    <n v="18"/>
    <n v="994.31"/>
    <x v="4"/>
    <x v="0"/>
    <x v="1"/>
    <s v="Other"/>
    <x v="3"/>
    <n v="0"/>
  </r>
  <r>
    <s v="CUST-03763"/>
    <x v="0"/>
    <n v="1"/>
    <s v="Yes"/>
    <s v="No"/>
    <s v="Hyderabad"/>
    <x v="18"/>
    <s v="Yes"/>
    <x v="0"/>
    <s v="Yes"/>
    <x v="0"/>
    <x v="2"/>
    <s v="No"/>
    <s v="Bank transfer"/>
    <n v="104.09"/>
    <n v="1716.86"/>
    <x v="4"/>
    <x v="0"/>
    <x v="0"/>
    <s v="Other"/>
    <x v="4"/>
    <n v="0"/>
  </r>
  <r>
    <s v="CUST-00222"/>
    <x v="1"/>
    <n v="0"/>
    <s v="No"/>
    <s v="No"/>
    <s v="Chennai"/>
    <x v="19"/>
    <s v="Yes"/>
    <x v="2"/>
    <s v="No"/>
    <x v="2"/>
    <x v="2"/>
    <s v="Yes"/>
    <s v="Bank transfer"/>
    <n v="54.69"/>
    <n v="780.93"/>
    <x v="0"/>
    <x v="1"/>
    <x v="2"/>
    <s v="Other"/>
    <x v="4"/>
    <n v="1"/>
  </r>
  <r>
    <s v="CUST-00165"/>
    <x v="1"/>
    <n v="0"/>
    <s v="Yes"/>
    <s v="No"/>
    <s v="Chennai"/>
    <x v="30"/>
    <s v="Yes"/>
    <x v="2"/>
    <s v="Yes"/>
    <x v="2"/>
    <x v="2"/>
    <s v="No"/>
    <s v="UPI"/>
    <n v="51.93"/>
    <n v="1119.29"/>
    <x v="4"/>
    <x v="0"/>
    <x v="2"/>
    <s v="Other"/>
    <x v="4"/>
    <n v="0"/>
  </r>
  <r>
    <s v="CUST-04970"/>
    <x v="1"/>
    <n v="1"/>
    <s v="Yes"/>
    <s v="No"/>
    <s v="Delhi"/>
    <x v="24"/>
    <s v="Yes"/>
    <x v="0"/>
    <s v="No"/>
    <x v="2"/>
    <x v="2"/>
    <s v="No"/>
    <s v="UPI"/>
    <n v="85.83"/>
    <n v="2717.17"/>
    <x v="1"/>
    <x v="1"/>
    <x v="3"/>
    <s v="Other"/>
    <x v="2"/>
    <n v="1"/>
  </r>
  <r>
    <s v="CUST-02801"/>
    <x v="0"/>
    <n v="0"/>
    <s v="No"/>
    <s v="No"/>
    <s v="Delhi"/>
    <x v="14"/>
    <s v="Yes"/>
    <x v="2"/>
    <s v="No"/>
    <x v="0"/>
    <x v="0"/>
    <s v="Yes"/>
    <s v="UPI"/>
    <n v="69.2"/>
    <n v="1702.45"/>
    <x v="4"/>
    <x v="0"/>
    <x v="2"/>
    <s v="Other"/>
    <x v="2"/>
    <n v="0"/>
  </r>
  <r>
    <s v="CUST-01611"/>
    <x v="0"/>
    <n v="0"/>
    <s v="Yes"/>
    <s v="No"/>
    <s v="Hyderabad"/>
    <x v="55"/>
    <s v="Yes"/>
    <x v="0"/>
    <s v="No"/>
    <x v="2"/>
    <x v="1"/>
    <s v="No"/>
    <s v="Credit card"/>
    <n v="99.24"/>
    <n v="4563.3500000000004"/>
    <x v="3"/>
    <x v="0"/>
    <x v="0"/>
    <s v="Other"/>
    <x v="5"/>
    <n v="0"/>
  </r>
  <r>
    <s v="CUST-01984"/>
    <x v="0"/>
    <n v="0"/>
    <s v="Yes"/>
    <s v="Yes"/>
    <s v="Kolkata"/>
    <x v="31"/>
    <s v="Yes"/>
    <x v="1"/>
    <s v="No internet service"/>
    <x v="1"/>
    <x v="2"/>
    <s v="Yes"/>
    <s v="Bank transfer"/>
    <n v="39.909999999999997"/>
    <n v="241.47"/>
    <x v="3"/>
    <x v="0"/>
    <x v="4"/>
    <s v="Other"/>
    <x v="1"/>
    <n v="0"/>
  </r>
  <r>
    <s v="CUST-03187"/>
    <x v="0"/>
    <n v="0"/>
    <s v="No"/>
    <s v="Yes"/>
    <s v="Chandigarh"/>
    <x v="1"/>
    <s v="Yes"/>
    <x v="0"/>
    <s v="No"/>
    <x v="2"/>
    <x v="2"/>
    <s v="Yes"/>
    <s v="Credit card"/>
    <n v="85.3"/>
    <n v="248.8"/>
    <x v="1"/>
    <x v="1"/>
    <x v="3"/>
    <s v="High-risk"/>
    <x v="1"/>
    <n v="1"/>
  </r>
  <r>
    <s v="CUST-00245"/>
    <x v="1"/>
    <n v="0"/>
    <s v="Yes"/>
    <s v="Yes"/>
    <s v="Bengaluru"/>
    <x v="36"/>
    <s v="Yes"/>
    <x v="0"/>
    <s v="No"/>
    <x v="0"/>
    <x v="2"/>
    <s v="Yes"/>
    <s v="UPI"/>
    <n v="85.12"/>
    <n v="2801.44"/>
    <x v="4"/>
    <x v="0"/>
    <x v="3"/>
    <s v="Other"/>
    <x v="2"/>
    <n v="0"/>
  </r>
  <r>
    <s v="CUST-00707"/>
    <x v="1"/>
    <n v="0"/>
    <s v="No"/>
    <s v="No"/>
    <s v="Hyderabad"/>
    <x v="47"/>
    <s v="Yes"/>
    <x v="1"/>
    <s v="No internet service"/>
    <x v="1"/>
    <x v="2"/>
    <s v="No"/>
    <s v="UPI"/>
    <n v="34.85"/>
    <n v="512.47"/>
    <x v="0"/>
    <x v="1"/>
    <x v="4"/>
    <s v="Other"/>
    <x v="4"/>
    <n v="1"/>
  </r>
  <r>
    <s v="CUST-02878"/>
    <x v="0"/>
    <n v="0"/>
    <s v="Yes"/>
    <s v="No"/>
    <s v="Chandigarh"/>
    <x v="71"/>
    <s v="Yes"/>
    <x v="1"/>
    <s v="No internet service"/>
    <x v="1"/>
    <x v="0"/>
    <s v="No"/>
    <s v="Bank transfer"/>
    <n v="26.24"/>
    <n v="1828.38"/>
    <x v="4"/>
    <x v="0"/>
    <x v="1"/>
    <s v="Other"/>
    <x v="0"/>
    <n v="0"/>
  </r>
  <r>
    <s v="CUST-00357"/>
    <x v="1"/>
    <n v="0"/>
    <s v="No"/>
    <s v="No"/>
    <s v="Chandigarh"/>
    <x v="31"/>
    <s v="Yes"/>
    <x v="0"/>
    <s v="Yes"/>
    <x v="0"/>
    <x v="2"/>
    <s v="Yes"/>
    <s v="UPI"/>
    <n v="86.89"/>
    <n v="529.04999999999995"/>
    <x v="3"/>
    <x v="0"/>
    <x v="3"/>
    <s v="High-risk"/>
    <x v="1"/>
    <n v="0"/>
  </r>
  <r>
    <s v="CUST-02042"/>
    <x v="1"/>
    <n v="0"/>
    <s v="No"/>
    <s v="No"/>
    <s v="Hyderabad"/>
    <x v="11"/>
    <s v="Yes"/>
    <x v="2"/>
    <s v="Yes"/>
    <x v="0"/>
    <x v="2"/>
    <s v="No"/>
    <s v="UPI"/>
    <n v="53.71"/>
    <n v="1153.93"/>
    <x v="1"/>
    <x v="0"/>
    <x v="2"/>
    <s v="Other"/>
    <x v="4"/>
    <n v="0"/>
  </r>
  <r>
    <s v="CUST-01869"/>
    <x v="1"/>
    <n v="0"/>
    <s v="Yes"/>
    <s v="No"/>
    <s v="Jaipur"/>
    <x v="29"/>
    <s v="No"/>
    <x v="2"/>
    <s v="No"/>
    <x v="0"/>
    <x v="2"/>
    <s v="Yes"/>
    <s v="UPI"/>
    <n v="56.75"/>
    <n v="2813.84"/>
    <x v="0"/>
    <x v="0"/>
    <x v="2"/>
    <s v="Other"/>
    <x v="3"/>
    <n v="0"/>
  </r>
  <r>
    <s v="CUST-03914"/>
    <x v="1"/>
    <n v="0"/>
    <s v="No"/>
    <s v="No"/>
    <s v="Delhi"/>
    <x v="5"/>
    <s v="Yes"/>
    <x v="2"/>
    <s v="No"/>
    <x v="0"/>
    <x v="2"/>
    <s v="Yes"/>
    <s v="Bank transfer"/>
    <n v="54.23"/>
    <n v="1034.47"/>
    <x v="6"/>
    <x v="0"/>
    <x v="2"/>
    <s v="Other"/>
    <x v="4"/>
    <n v="0"/>
  </r>
  <r>
    <s v="CUST-01442"/>
    <x v="1"/>
    <n v="0"/>
    <s v="Yes"/>
    <s v="Yes"/>
    <s v="Mumbai"/>
    <x v="48"/>
    <s v="Yes"/>
    <x v="2"/>
    <s v="Yes"/>
    <x v="0"/>
    <x v="0"/>
    <s v="Yes"/>
    <s v="Credit card"/>
    <n v="66.62"/>
    <n v="3324.92"/>
    <x v="1"/>
    <x v="0"/>
    <x v="2"/>
    <s v="Other"/>
    <x v="3"/>
    <n v="0"/>
  </r>
  <r>
    <s v="CUST-00512"/>
    <x v="1"/>
    <n v="0"/>
    <s v="Yes"/>
    <s v="Yes"/>
    <s v="Ahmedabad"/>
    <x v="40"/>
    <s v="Yes"/>
    <x v="0"/>
    <s v="No"/>
    <x v="0"/>
    <x v="0"/>
    <s v="No"/>
    <s v="UPI"/>
    <n v="101.11"/>
    <n v="6033.34"/>
    <x v="1"/>
    <x v="0"/>
    <x v="0"/>
    <s v="Other"/>
    <x v="0"/>
    <n v="0"/>
  </r>
  <r>
    <s v="CUST-04367"/>
    <x v="0"/>
    <n v="1"/>
    <s v="Yes"/>
    <s v="Yes"/>
    <s v="Jaipur"/>
    <x v="45"/>
    <s v="Yes"/>
    <x v="2"/>
    <s v="No"/>
    <x v="2"/>
    <x v="0"/>
    <s v="No"/>
    <s v="UPI"/>
    <n v="52.37"/>
    <n v="2381.7800000000002"/>
    <x v="0"/>
    <x v="0"/>
    <x v="2"/>
    <s v="Other"/>
    <x v="5"/>
    <n v="0"/>
  </r>
  <r>
    <s v="CUST-02739"/>
    <x v="1"/>
    <n v="0"/>
    <s v="Yes"/>
    <s v="No"/>
    <s v="Lucknow"/>
    <x v="13"/>
    <s v="Yes"/>
    <x v="0"/>
    <s v="Yes"/>
    <x v="2"/>
    <x v="0"/>
    <s v="Yes"/>
    <s v="UPI"/>
    <n v="81.56"/>
    <n v="1611.14"/>
    <x v="0"/>
    <x v="0"/>
    <x v="3"/>
    <s v="Other"/>
    <x v="4"/>
    <n v="0"/>
  </r>
  <r>
    <s v="CUST-04714"/>
    <x v="1"/>
    <n v="1"/>
    <s v="No"/>
    <s v="No"/>
    <s v="Kolkata"/>
    <x v="2"/>
    <s v="Yes"/>
    <x v="0"/>
    <s v="No"/>
    <x v="2"/>
    <x v="2"/>
    <s v="Yes"/>
    <s v="UPI"/>
    <n v="88.75"/>
    <n v="2555.37"/>
    <x v="0"/>
    <x v="0"/>
    <x v="3"/>
    <s v="Other"/>
    <x v="2"/>
    <n v="0"/>
  </r>
  <r>
    <s v="CUST-03015"/>
    <x v="0"/>
    <n v="0"/>
    <s v="Yes"/>
    <s v="Yes"/>
    <s v="Chennai"/>
    <x v="31"/>
    <s v="Yes"/>
    <x v="2"/>
    <s v="Yes"/>
    <x v="2"/>
    <x v="2"/>
    <s v="Yes"/>
    <s v="UPI"/>
    <n v="57.11"/>
    <n v="343.55"/>
    <x v="0"/>
    <x v="0"/>
    <x v="2"/>
    <s v="Other"/>
    <x v="1"/>
    <n v="0"/>
  </r>
  <r>
    <s v="CUST-03262"/>
    <x v="0"/>
    <n v="0"/>
    <s v="No"/>
    <s v="No"/>
    <s v="Chennai"/>
    <x v="27"/>
    <s v="Yes"/>
    <x v="0"/>
    <s v="Yes"/>
    <x v="2"/>
    <x v="0"/>
    <s v="No"/>
    <s v="Bank transfer"/>
    <n v="95.77"/>
    <n v="3298.95"/>
    <x v="3"/>
    <x v="0"/>
    <x v="0"/>
    <s v="Other"/>
    <x v="2"/>
    <n v="0"/>
  </r>
  <r>
    <s v="CUST-04748"/>
    <x v="1"/>
    <n v="0"/>
    <s v="Yes"/>
    <s v="No"/>
    <s v="Ahmedabad"/>
    <x v="70"/>
    <s v="Yes"/>
    <x v="0"/>
    <s v="No"/>
    <x v="2"/>
    <x v="0"/>
    <s v="Yes"/>
    <s v="UPI"/>
    <n v="83.05"/>
    <n v="4612.88"/>
    <x v="3"/>
    <x v="1"/>
    <x v="3"/>
    <s v="Other"/>
    <x v="3"/>
    <n v="1"/>
  </r>
  <r>
    <s v="CUST-01252"/>
    <x v="1"/>
    <n v="0"/>
    <s v="Yes"/>
    <s v="No"/>
    <s v="Delhi"/>
    <x v="28"/>
    <s v="Yes"/>
    <x v="0"/>
    <s v="Yes"/>
    <x v="2"/>
    <x v="1"/>
    <s v="No"/>
    <s v="Bank transfer"/>
    <n v="98.45"/>
    <n v="1756.02"/>
    <x v="0"/>
    <x v="1"/>
    <x v="0"/>
    <s v="Other"/>
    <x v="4"/>
    <n v="1"/>
  </r>
  <r>
    <s v="CUST-01274"/>
    <x v="1"/>
    <n v="0"/>
    <s v="No"/>
    <s v="No"/>
    <s v="Delhi"/>
    <x v="62"/>
    <s v="No"/>
    <x v="2"/>
    <s v="No"/>
    <x v="2"/>
    <x v="0"/>
    <s v="Yes"/>
    <s v="UPI"/>
    <n v="47.49"/>
    <n v="3152.07"/>
    <x v="1"/>
    <x v="0"/>
    <x v="4"/>
    <s v="Other"/>
    <x v="0"/>
    <n v="0"/>
  </r>
  <r>
    <s v="CUST-03135"/>
    <x v="1"/>
    <n v="1"/>
    <s v="Yes"/>
    <s v="Yes"/>
    <s v="Kolkata"/>
    <x v="30"/>
    <s v="Yes"/>
    <x v="0"/>
    <s v="Yes"/>
    <x v="2"/>
    <x v="2"/>
    <s v="No"/>
    <s v="Credit card"/>
    <n v="86.64"/>
    <n v="1783.74"/>
    <x v="3"/>
    <x v="1"/>
    <x v="3"/>
    <s v="Other"/>
    <x v="4"/>
    <n v="1"/>
  </r>
  <r>
    <s v="CUST-03512"/>
    <x v="0"/>
    <n v="0"/>
    <s v="No"/>
    <s v="No"/>
    <s v="Jaipur"/>
    <x v="17"/>
    <s v="Yes"/>
    <x v="1"/>
    <s v="No internet service"/>
    <x v="1"/>
    <x v="1"/>
    <s v="Yes"/>
    <s v="Bank transfer"/>
    <n v="28.57"/>
    <n v="849.73"/>
    <x v="1"/>
    <x v="0"/>
    <x v="1"/>
    <s v="Other"/>
    <x v="2"/>
    <n v="0"/>
  </r>
  <r>
    <s v="CUST-00536"/>
    <x v="1"/>
    <n v="0"/>
    <s v="No"/>
    <s v="No"/>
    <s v="Hyderabad"/>
    <x v="15"/>
    <s v="Yes"/>
    <x v="2"/>
    <s v="No"/>
    <x v="0"/>
    <x v="2"/>
    <s v="Yes"/>
    <s v="Credit card"/>
    <n v="62.93"/>
    <n v="1523.33"/>
    <x v="3"/>
    <x v="0"/>
    <x v="2"/>
    <s v="Other"/>
    <x v="2"/>
    <n v="0"/>
  </r>
  <r>
    <s v="CUST-00651"/>
    <x v="0"/>
    <n v="0"/>
    <s v="No"/>
    <s v="No"/>
    <s v="Delhi"/>
    <x v="29"/>
    <s v="Yes"/>
    <x v="0"/>
    <s v="No"/>
    <x v="2"/>
    <x v="0"/>
    <s v="No"/>
    <s v="Cheque"/>
    <n v="91.33"/>
    <n v="4602.26"/>
    <x v="3"/>
    <x v="0"/>
    <x v="0"/>
    <s v="Other"/>
    <x v="3"/>
    <n v="0"/>
  </r>
  <r>
    <s v="CUST-01709"/>
    <x v="0"/>
    <n v="0"/>
    <s v="Yes"/>
    <s v="No"/>
    <s v="Kolkata"/>
    <x v="44"/>
    <s v="Yes"/>
    <x v="0"/>
    <s v="Yes"/>
    <x v="0"/>
    <x v="2"/>
    <s v="No"/>
    <s v="Credit card"/>
    <n v="89.94"/>
    <n v="2941.45"/>
    <x v="2"/>
    <x v="1"/>
    <x v="3"/>
    <s v="Other"/>
    <x v="2"/>
    <n v="1"/>
  </r>
  <r>
    <s v="CUST-02544"/>
    <x v="0"/>
    <n v="0"/>
    <s v="Yes"/>
    <s v="No"/>
    <s v="Ahmedabad"/>
    <x v="9"/>
    <s v="Yes"/>
    <x v="2"/>
    <s v="No"/>
    <x v="0"/>
    <x v="0"/>
    <s v="Yes"/>
    <s v="Credit card"/>
    <n v="73.849999999999994"/>
    <n v="521.89"/>
    <x v="1"/>
    <x v="0"/>
    <x v="3"/>
    <s v="Other"/>
    <x v="1"/>
    <n v="0"/>
  </r>
  <r>
    <s v="CUST-00533"/>
    <x v="1"/>
    <n v="0"/>
    <s v="Yes"/>
    <s v="Yes"/>
    <s v="Bengaluru"/>
    <x v="39"/>
    <s v="Yes"/>
    <x v="1"/>
    <s v="No internet service"/>
    <x v="1"/>
    <x v="1"/>
    <s v="Yes"/>
    <s v="Credit card"/>
    <n v="26.04"/>
    <n v="339.65"/>
    <x v="1"/>
    <x v="1"/>
    <x v="1"/>
    <s v="Other"/>
    <x v="4"/>
    <n v="1"/>
  </r>
  <r>
    <s v="CUST-01393"/>
    <x v="1"/>
    <n v="0"/>
    <s v="No"/>
    <s v="No"/>
    <s v="Lucknow"/>
    <x v="31"/>
    <s v="Yes"/>
    <x v="1"/>
    <s v="No internet service"/>
    <x v="1"/>
    <x v="2"/>
    <s v="No"/>
    <s v="Cheque"/>
    <n v="33.68"/>
    <n v="206.68"/>
    <x v="0"/>
    <x v="1"/>
    <x v="4"/>
    <s v="Other"/>
    <x v="1"/>
    <n v="1"/>
  </r>
  <r>
    <s v="CUST-01737"/>
    <x v="1"/>
    <n v="1"/>
    <s v="No"/>
    <s v="No"/>
    <s v="Jaipur"/>
    <x v="18"/>
    <s v="Yes"/>
    <x v="2"/>
    <s v="No"/>
    <x v="0"/>
    <x v="1"/>
    <s v="No"/>
    <s v="Credit card"/>
    <n v="58.59"/>
    <n v="1015.58"/>
    <x v="1"/>
    <x v="0"/>
    <x v="2"/>
    <s v="Other"/>
    <x v="4"/>
    <n v="0"/>
  </r>
  <r>
    <s v="CUST-01422"/>
    <x v="1"/>
    <n v="0"/>
    <s v="Yes"/>
    <s v="Yes"/>
    <s v="Jaipur"/>
    <x v="62"/>
    <s v="Yes"/>
    <x v="2"/>
    <s v="Yes"/>
    <x v="2"/>
    <x v="0"/>
    <s v="Yes"/>
    <s v="Bank transfer"/>
    <n v="58.02"/>
    <n v="3936.24"/>
    <x v="0"/>
    <x v="0"/>
    <x v="2"/>
    <s v="Other"/>
    <x v="0"/>
    <n v="0"/>
  </r>
  <r>
    <s v="CUST-03603"/>
    <x v="1"/>
    <n v="0"/>
    <s v="Yes"/>
    <s v="No"/>
    <s v="Kolkata"/>
    <x v="7"/>
    <s v="Yes"/>
    <x v="1"/>
    <s v="No internet service"/>
    <x v="1"/>
    <x v="2"/>
    <s v="Yes"/>
    <s v="Cheque"/>
    <n v="24.19"/>
    <n v="269.39"/>
    <x v="1"/>
    <x v="0"/>
    <x v="1"/>
    <s v="Other"/>
    <x v="1"/>
    <n v="0"/>
  </r>
  <r>
    <s v="CUST-01131"/>
    <x v="0"/>
    <n v="0"/>
    <s v="Yes"/>
    <s v="No"/>
    <s v="Shimla"/>
    <x v="48"/>
    <s v="Yes"/>
    <x v="0"/>
    <s v="No"/>
    <x v="2"/>
    <x v="1"/>
    <s v="Yes"/>
    <s v="UPI"/>
    <n v="91"/>
    <n v="4503.6499999999996"/>
    <x v="3"/>
    <x v="0"/>
    <x v="0"/>
    <s v="Other"/>
    <x v="3"/>
    <n v="0"/>
  </r>
  <r>
    <s v="CUST-00031"/>
    <x v="1"/>
    <n v="0"/>
    <s v="No"/>
    <s v="No"/>
    <s v="Chennai"/>
    <x v="51"/>
    <s v="Yes"/>
    <x v="1"/>
    <s v="No internet service"/>
    <x v="1"/>
    <x v="2"/>
    <s v="Yes"/>
    <s v="Bank transfer"/>
    <n v="27.12"/>
    <n v="994.86"/>
    <x v="0"/>
    <x v="0"/>
    <x v="1"/>
    <s v="Other"/>
    <x v="5"/>
    <n v="0"/>
  </r>
  <r>
    <s v="CUST-00390"/>
    <x v="1"/>
    <n v="0"/>
    <s v="Yes"/>
    <s v="No"/>
    <s v="Pune"/>
    <x v="57"/>
    <s v="Yes"/>
    <x v="1"/>
    <s v="No internet service"/>
    <x v="1"/>
    <x v="0"/>
    <s v="Yes"/>
    <s v="UPI"/>
    <n v="29.56"/>
    <n v="0"/>
    <x v="0"/>
    <x v="0"/>
    <x v="1"/>
    <s v="Other"/>
    <x v="1"/>
    <n v="0"/>
  </r>
  <r>
    <s v="CUST-01014"/>
    <x v="0"/>
    <n v="0"/>
    <s v="No"/>
    <s v="No"/>
    <s v="Mumbai"/>
    <x v="3"/>
    <s v="Yes"/>
    <x v="1"/>
    <s v="No internet service"/>
    <x v="1"/>
    <x v="0"/>
    <s v="Yes"/>
    <s v="Cheque"/>
    <n v="42.33"/>
    <n v="2222.66"/>
    <x v="3"/>
    <x v="0"/>
    <x v="4"/>
    <s v="Other"/>
    <x v="3"/>
    <n v="0"/>
  </r>
  <r>
    <s v="CUST-04879"/>
    <x v="0"/>
    <n v="0"/>
    <s v="No"/>
    <s v="No"/>
    <s v="Pune"/>
    <x v="68"/>
    <s v="Yes"/>
    <x v="1"/>
    <s v="No internet service"/>
    <x v="1"/>
    <x v="0"/>
    <s v="Yes"/>
    <s v="Cheque"/>
    <n v="31.36"/>
    <n v="1820.21"/>
    <x v="0"/>
    <x v="0"/>
    <x v="4"/>
    <s v="Other"/>
    <x v="3"/>
    <n v="0"/>
  </r>
  <r>
    <s v="CUST-02153"/>
    <x v="1"/>
    <n v="0"/>
    <s v="No"/>
    <s v="No"/>
    <s v="Chandigarh"/>
    <x v="5"/>
    <s v="Yes"/>
    <x v="1"/>
    <s v="No internet service"/>
    <x v="1"/>
    <x v="2"/>
    <s v="No"/>
    <s v="Cheque"/>
    <n v="29.35"/>
    <n v="570.91"/>
    <x v="4"/>
    <x v="0"/>
    <x v="1"/>
    <s v="Other"/>
    <x v="4"/>
    <n v="0"/>
  </r>
  <r>
    <s v="CUST-04295"/>
    <x v="0"/>
    <n v="0"/>
    <s v="Yes"/>
    <s v="No"/>
    <s v="Mumbai"/>
    <x v="4"/>
    <s v="Yes"/>
    <x v="2"/>
    <s v="Yes"/>
    <x v="0"/>
    <x v="0"/>
    <s v="Yes"/>
    <s v="Cheque"/>
    <n v="69.27"/>
    <n v="4864.76"/>
    <x v="2"/>
    <x v="0"/>
    <x v="2"/>
    <s v="Other"/>
    <x v="0"/>
    <n v="0"/>
  </r>
  <r>
    <s v="CUST-02946"/>
    <x v="1"/>
    <n v="0"/>
    <s v="No"/>
    <s v="No"/>
    <s v="Ahmedabad"/>
    <x v="14"/>
    <s v="Yes"/>
    <x v="2"/>
    <s v="Yes"/>
    <x v="2"/>
    <x v="2"/>
    <s v="Yes"/>
    <s v="Credit card"/>
    <n v="59.32"/>
    <n v="1486.18"/>
    <x v="1"/>
    <x v="0"/>
    <x v="2"/>
    <s v="Other"/>
    <x v="2"/>
    <n v="0"/>
  </r>
  <r>
    <s v="CUST-04271"/>
    <x v="1"/>
    <n v="0"/>
    <s v="No"/>
    <s v="No"/>
    <s v="Hyderabad"/>
    <x v="18"/>
    <s v="No"/>
    <x v="2"/>
    <s v="Yes"/>
    <x v="0"/>
    <x v="2"/>
    <s v="Yes"/>
    <s v="Credit card"/>
    <n v="52.74"/>
    <n v="887.4"/>
    <x v="0"/>
    <x v="0"/>
    <x v="2"/>
    <s v="Other"/>
    <x v="4"/>
    <n v="0"/>
  </r>
  <r>
    <s v="CUST-01932"/>
    <x v="1"/>
    <n v="0"/>
    <s v="No"/>
    <s v="Yes"/>
    <s v="Chennai"/>
    <x v="66"/>
    <s v="No"/>
    <x v="2"/>
    <s v="Yes"/>
    <x v="2"/>
    <x v="2"/>
    <s v="Yes"/>
    <s v="Bank transfer"/>
    <n v="57.96"/>
    <n v="924.3"/>
    <x v="0"/>
    <x v="1"/>
    <x v="2"/>
    <s v="Other"/>
    <x v="4"/>
    <n v="1"/>
  </r>
  <r>
    <s v="CUST-01502"/>
    <x v="0"/>
    <n v="0"/>
    <s v="No"/>
    <s v="No"/>
    <s v="Hyderabad"/>
    <x v="2"/>
    <s v="Yes"/>
    <x v="2"/>
    <s v="No"/>
    <x v="2"/>
    <x v="1"/>
    <s v="No"/>
    <s v="Cheque"/>
    <n v="44.31"/>
    <n v="1273.33"/>
    <x v="1"/>
    <x v="0"/>
    <x v="4"/>
    <s v="Other"/>
    <x v="2"/>
    <n v="0"/>
  </r>
  <r>
    <s v="CUST-01291"/>
    <x v="1"/>
    <n v="0"/>
    <s v="Yes"/>
    <s v="No"/>
    <s v="Lucknow"/>
    <x v="9"/>
    <s v="Yes"/>
    <x v="2"/>
    <s v="Yes"/>
    <x v="0"/>
    <x v="2"/>
    <s v="No"/>
    <s v="UPI"/>
    <n v="48.2"/>
    <n v="331.15"/>
    <x v="1"/>
    <x v="0"/>
    <x v="4"/>
    <s v="Other"/>
    <x v="1"/>
    <n v="0"/>
  </r>
  <r>
    <s v="CUST-03675"/>
    <x v="0"/>
    <n v="0"/>
    <s v="Yes"/>
    <s v="Yes"/>
    <s v="Chennai"/>
    <x v="66"/>
    <s v="Yes"/>
    <x v="0"/>
    <s v="No"/>
    <x v="0"/>
    <x v="2"/>
    <s v="Yes"/>
    <s v="Bank transfer"/>
    <n v="89.69"/>
    <n v="1426.83"/>
    <x v="0"/>
    <x v="1"/>
    <x v="3"/>
    <s v="Other"/>
    <x v="4"/>
    <n v="1"/>
  </r>
  <r>
    <s v="CUST-01602"/>
    <x v="1"/>
    <n v="0"/>
    <s v="No"/>
    <s v="No"/>
    <s v="Delhi"/>
    <x v="10"/>
    <s v="Yes"/>
    <x v="1"/>
    <s v="No internet service"/>
    <x v="1"/>
    <x v="0"/>
    <s v="No"/>
    <s v="Credit card"/>
    <n v="29.47"/>
    <n v="1813.04"/>
    <x v="4"/>
    <x v="0"/>
    <x v="1"/>
    <s v="Other"/>
    <x v="0"/>
    <n v="0"/>
  </r>
  <r>
    <s v="CUST-04194"/>
    <x v="0"/>
    <n v="0"/>
    <s v="No"/>
    <s v="No"/>
    <s v="Shimla"/>
    <x v="28"/>
    <s v="Yes"/>
    <x v="0"/>
    <s v="No"/>
    <x v="2"/>
    <x v="2"/>
    <s v="No"/>
    <s v="Credit card"/>
    <n v="76.44"/>
    <n v="1346.76"/>
    <x v="1"/>
    <x v="1"/>
    <x v="3"/>
    <s v="Other"/>
    <x v="4"/>
    <n v="1"/>
  </r>
  <r>
    <s v="CUST-04305"/>
    <x v="1"/>
    <n v="0"/>
    <s v="No"/>
    <s v="No"/>
    <s v="Pune"/>
    <x v="24"/>
    <s v="Yes"/>
    <x v="0"/>
    <s v="Yes"/>
    <x v="2"/>
    <x v="0"/>
    <s v="Yes"/>
    <s v="Bank transfer"/>
    <n v="92.36"/>
    <n v="2894.58"/>
    <x v="0"/>
    <x v="0"/>
    <x v="0"/>
    <s v="Other"/>
    <x v="2"/>
    <n v="0"/>
  </r>
  <r>
    <s v="CUST-02417"/>
    <x v="1"/>
    <n v="0"/>
    <s v="Yes"/>
    <s v="No"/>
    <s v="Delhi"/>
    <x v="50"/>
    <s v="Yes"/>
    <x v="2"/>
    <s v="No"/>
    <x v="2"/>
    <x v="0"/>
    <s v="Yes"/>
    <s v="UPI"/>
    <n v="56.03"/>
    <n v="3254.4"/>
    <x v="1"/>
    <x v="0"/>
    <x v="2"/>
    <s v="Other"/>
    <x v="3"/>
    <n v="0"/>
  </r>
  <r>
    <s v="CUST-02411"/>
    <x v="1"/>
    <n v="0"/>
    <s v="No"/>
    <s v="No"/>
    <s v="Delhi"/>
    <x v="40"/>
    <s v="Yes"/>
    <x v="0"/>
    <s v="Yes"/>
    <x v="0"/>
    <x v="0"/>
    <s v="Yes"/>
    <s v="UPI"/>
    <n v="89.71"/>
    <n v="5448.79"/>
    <x v="1"/>
    <x v="0"/>
    <x v="3"/>
    <s v="Other"/>
    <x v="0"/>
    <n v="0"/>
  </r>
  <r>
    <s v="CUST-02460"/>
    <x v="1"/>
    <n v="0"/>
    <s v="Yes"/>
    <s v="Yes"/>
    <s v="Hyderabad"/>
    <x v="37"/>
    <s v="Yes"/>
    <x v="2"/>
    <s v="No"/>
    <x v="2"/>
    <x v="0"/>
    <s v="Yes"/>
    <s v="UPI"/>
    <n v="65.11"/>
    <n v="3839.2"/>
    <x v="0"/>
    <x v="0"/>
    <x v="2"/>
    <s v="Other"/>
    <x v="0"/>
    <n v="0"/>
  </r>
  <r>
    <s v="CUST-02245"/>
    <x v="0"/>
    <n v="1"/>
    <s v="Yes"/>
    <s v="No"/>
    <s v="Hyderabad"/>
    <x v="25"/>
    <s v="Yes"/>
    <x v="1"/>
    <s v="No internet service"/>
    <x v="1"/>
    <x v="1"/>
    <s v="No"/>
    <s v="Bank transfer"/>
    <n v="40.07"/>
    <n v="943.47"/>
    <x v="4"/>
    <x v="0"/>
    <x v="4"/>
    <s v="Other"/>
    <x v="4"/>
    <n v="0"/>
  </r>
  <r>
    <s v="CUST-01968"/>
    <x v="1"/>
    <n v="0"/>
    <s v="No"/>
    <s v="No"/>
    <s v="Hyderabad"/>
    <x v="12"/>
    <s v="Yes"/>
    <x v="0"/>
    <s v="Yes"/>
    <x v="0"/>
    <x v="0"/>
    <s v="Yes"/>
    <s v="Cheque"/>
    <n v="102.77"/>
    <n v="5695.34"/>
    <x v="0"/>
    <x v="0"/>
    <x v="0"/>
    <s v="Other"/>
    <x v="3"/>
    <n v="0"/>
  </r>
  <r>
    <s v="CUST-04101"/>
    <x v="1"/>
    <n v="0"/>
    <s v="Yes"/>
    <s v="No"/>
    <s v="Bengaluru"/>
    <x v="8"/>
    <s v="Yes"/>
    <x v="1"/>
    <s v="No internet service"/>
    <x v="1"/>
    <x v="2"/>
    <s v="No"/>
    <s v="UPI"/>
    <n v="26.63"/>
    <n v="1040.01"/>
    <x v="4"/>
    <x v="1"/>
    <x v="1"/>
    <s v="Other"/>
    <x v="5"/>
    <n v="1"/>
  </r>
  <r>
    <s v="CUST-04789"/>
    <x v="1"/>
    <n v="1"/>
    <s v="Yes"/>
    <s v="Yes"/>
    <s v="Chennai"/>
    <x v="12"/>
    <s v="Yes"/>
    <x v="2"/>
    <s v="No"/>
    <x v="2"/>
    <x v="0"/>
    <s v="Yes"/>
    <s v="UPI"/>
    <n v="56.14"/>
    <n v="3072.32"/>
    <x v="4"/>
    <x v="0"/>
    <x v="2"/>
    <s v="Other"/>
    <x v="3"/>
    <n v="0"/>
  </r>
  <r>
    <s v="CUST-01085"/>
    <x v="1"/>
    <n v="0"/>
    <s v="Yes"/>
    <s v="No"/>
    <s v="Bengaluru"/>
    <x v="8"/>
    <s v="Yes"/>
    <x v="0"/>
    <s v="Yes"/>
    <x v="0"/>
    <x v="1"/>
    <s v="Yes"/>
    <s v="Credit card"/>
    <n v="82.91"/>
    <n v="3209.16"/>
    <x v="1"/>
    <x v="0"/>
    <x v="3"/>
    <s v="Other"/>
    <x v="5"/>
    <n v="0"/>
  </r>
  <r>
    <s v="CUST-02767"/>
    <x v="1"/>
    <n v="0"/>
    <s v="Yes"/>
    <s v="Yes"/>
    <s v="Bengaluru"/>
    <x v="2"/>
    <s v="Yes"/>
    <x v="2"/>
    <s v="No"/>
    <x v="2"/>
    <x v="2"/>
    <s v="Yes"/>
    <s v="Credit card"/>
    <n v="66.959999999999994"/>
    <n v="1836.86"/>
    <x v="4"/>
    <x v="0"/>
    <x v="2"/>
    <s v="Other"/>
    <x v="2"/>
    <n v="0"/>
  </r>
  <r>
    <s v="CUST-01517"/>
    <x v="1"/>
    <n v="1"/>
    <s v="Yes"/>
    <s v="No"/>
    <s v="Jaipur"/>
    <x v="49"/>
    <s v="Yes"/>
    <x v="2"/>
    <s v="No"/>
    <x v="2"/>
    <x v="1"/>
    <s v="No"/>
    <s v="Bank transfer"/>
    <n v="57.78"/>
    <n v="2628.48"/>
    <x v="2"/>
    <x v="0"/>
    <x v="2"/>
    <s v="Other"/>
    <x v="5"/>
    <n v="0"/>
  </r>
  <r>
    <s v="CUST-04296"/>
    <x v="0"/>
    <n v="0"/>
    <s v="Yes"/>
    <s v="Yes"/>
    <s v="Bengaluru"/>
    <x v="63"/>
    <s v="Yes"/>
    <x v="0"/>
    <s v="No"/>
    <x v="0"/>
    <x v="0"/>
    <s v="Yes"/>
    <s v="Cheque"/>
    <n v="85.49"/>
    <n v="4532.26"/>
    <x v="3"/>
    <x v="0"/>
    <x v="3"/>
    <s v="Other"/>
    <x v="3"/>
    <n v="0"/>
  </r>
  <r>
    <s v="CUST-03979"/>
    <x v="0"/>
    <n v="0"/>
    <s v="Yes"/>
    <s v="No"/>
    <s v="Delhi"/>
    <x v="9"/>
    <s v="Yes"/>
    <x v="0"/>
    <s v="No"/>
    <x v="0"/>
    <x v="2"/>
    <s v="Yes"/>
    <s v="Bank transfer"/>
    <n v="89.79"/>
    <n v="629.53"/>
    <x v="1"/>
    <x v="0"/>
    <x v="3"/>
    <s v="High-risk"/>
    <x v="1"/>
    <n v="0"/>
  </r>
  <r>
    <s v="CUST-04134"/>
    <x v="0"/>
    <n v="0"/>
    <s v="No"/>
    <s v="No"/>
    <s v="Delhi"/>
    <x v="52"/>
    <s v="Yes"/>
    <x v="0"/>
    <s v="Yes"/>
    <x v="2"/>
    <x v="2"/>
    <s v="Yes"/>
    <s v="Credit card"/>
    <n v="87.99"/>
    <n v="351.41"/>
    <x v="4"/>
    <x v="1"/>
    <x v="3"/>
    <s v="High-risk"/>
    <x v="1"/>
    <n v="1"/>
  </r>
  <r>
    <s v="CUST-03978"/>
    <x v="1"/>
    <n v="0"/>
    <s v="Yes"/>
    <s v="Yes"/>
    <s v="Delhi"/>
    <x v="5"/>
    <s v="Yes"/>
    <x v="2"/>
    <s v="No"/>
    <x v="2"/>
    <x v="2"/>
    <s v="Yes"/>
    <s v="Credit card"/>
    <n v="55.63"/>
    <n v="1028.73"/>
    <x v="1"/>
    <x v="0"/>
    <x v="2"/>
    <s v="Other"/>
    <x v="4"/>
    <n v="0"/>
  </r>
  <r>
    <s v="CUST-01475"/>
    <x v="0"/>
    <n v="0"/>
    <s v="No"/>
    <s v="Yes"/>
    <s v="Shimla"/>
    <x v="13"/>
    <s v="Yes"/>
    <x v="0"/>
    <s v="No"/>
    <x v="2"/>
    <x v="2"/>
    <s v="No"/>
    <s v="Cheque"/>
    <n v="84.4"/>
    <n v="1675.8"/>
    <x v="0"/>
    <x v="1"/>
    <x v="3"/>
    <s v="Other"/>
    <x v="4"/>
    <n v="1"/>
  </r>
  <r>
    <s v="CUST-00516"/>
    <x v="0"/>
    <n v="0"/>
    <s v="No"/>
    <s v="No"/>
    <s v="Kolkata"/>
    <x v="58"/>
    <s v="Yes"/>
    <x v="1"/>
    <s v="No internet service"/>
    <x v="1"/>
    <x v="2"/>
    <s v="Yes"/>
    <s v="Credit card"/>
    <n v="29.62"/>
    <n v="1304.24"/>
    <x v="4"/>
    <x v="0"/>
    <x v="1"/>
    <s v="Other"/>
    <x v="5"/>
    <n v="0"/>
  </r>
  <r>
    <s v="CUST-02438"/>
    <x v="1"/>
    <n v="0"/>
    <s v="No"/>
    <s v="No"/>
    <s v="Mumbai"/>
    <x v="4"/>
    <s v="Yes"/>
    <x v="0"/>
    <s v="No"/>
    <x v="2"/>
    <x v="0"/>
    <s v="Yes"/>
    <s v="UPI"/>
    <n v="85.03"/>
    <n v="6245.53"/>
    <x v="0"/>
    <x v="0"/>
    <x v="3"/>
    <s v="Other"/>
    <x v="0"/>
    <n v="0"/>
  </r>
  <r>
    <s v="CUST-02399"/>
    <x v="0"/>
    <n v="0"/>
    <s v="Yes"/>
    <s v="Yes"/>
    <s v="Kolkata"/>
    <x v="67"/>
    <s v="Yes"/>
    <x v="1"/>
    <s v="No internet service"/>
    <x v="1"/>
    <x v="0"/>
    <s v="No"/>
    <s v="Credit card"/>
    <n v="27.48"/>
    <n v="1077.1400000000001"/>
    <x v="4"/>
    <x v="1"/>
    <x v="1"/>
    <s v="Other"/>
    <x v="5"/>
    <n v="1"/>
  </r>
  <r>
    <s v="CUST-04212"/>
    <x v="1"/>
    <n v="0"/>
    <s v="No"/>
    <s v="No"/>
    <s v="Ahmedabad"/>
    <x v="40"/>
    <s v="Yes"/>
    <x v="2"/>
    <s v="No"/>
    <x v="2"/>
    <x v="0"/>
    <s v="No"/>
    <s v="UPI"/>
    <n v="58.04"/>
    <n v="3529.15"/>
    <x v="1"/>
    <x v="0"/>
    <x v="2"/>
    <s v="Other"/>
    <x v="0"/>
    <n v="0"/>
  </r>
  <r>
    <s v="CUST-01329"/>
    <x v="0"/>
    <n v="0"/>
    <s v="No"/>
    <s v="Yes"/>
    <s v="Pune"/>
    <x v="34"/>
    <s v="Yes"/>
    <x v="2"/>
    <s v="No"/>
    <x v="0"/>
    <x v="0"/>
    <s v="No"/>
    <s v="UPI"/>
    <n v="69.22"/>
    <n v="3598.54"/>
    <x v="3"/>
    <x v="1"/>
    <x v="2"/>
    <s v="Other"/>
    <x v="3"/>
    <n v="1"/>
  </r>
  <r>
    <s v="CUST-00616"/>
    <x v="0"/>
    <n v="0"/>
    <s v="Yes"/>
    <s v="Yes"/>
    <s v="Pune"/>
    <x v="33"/>
    <s v="No"/>
    <x v="2"/>
    <s v="No"/>
    <x v="2"/>
    <x v="2"/>
    <s v="No"/>
    <s v="Credit card"/>
    <n v="38.32"/>
    <n v="1372.65"/>
    <x v="0"/>
    <x v="1"/>
    <x v="4"/>
    <s v="Other"/>
    <x v="5"/>
    <n v="1"/>
  </r>
  <r>
    <s v="CUST-02854"/>
    <x v="1"/>
    <n v="1"/>
    <s v="No"/>
    <s v="No"/>
    <s v="Pune"/>
    <x v="72"/>
    <s v="Yes"/>
    <x v="1"/>
    <s v="No internet service"/>
    <x v="1"/>
    <x v="0"/>
    <s v="Yes"/>
    <s v="Bank transfer"/>
    <n v="30.86"/>
    <n v="2145.46"/>
    <x v="2"/>
    <x v="0"/>
    <x v="4"/>
    <s v="Other"/>
    <x v="0"/>
    <n v="0"/>
  </r>
  <r>
    <s v="CUST-02488"/>
    <x v="1"/>
    <n v="0"/>
    <s v="No"/>
    <s v="No"/>
    <s v="Kolkata"/>
    <x v="32"/>
    <s v="Yes"/>
    <x v="0"/>
    <s v="No"/>
    <x v="2"/>
    <x v="0"/>
    <s v="No"/>
    <s v="Cheque"/>
    <n v="91.18"/>
    <n v="3574.44"/>
    <x v="7"/>
    <x v="0"/>
    <x v="0"/>
    <s v="Other"/>
    <x v="5"/>
    <n v="0"/>
  </r>
  <r>
    <s v="CUST-00863"/>
    <x v="1"/>
    <n v="0"/>
    <s v="Yes"/>
    <s v="Yes"/>
    <s v="Mumbai"/>
    <x v="41"/>
    <s v="Yes"/>
    <x v="2"/>
    <s v="Yes"/>
    <x v="2"/>
    <x v="2"/>
    <s v="Yes"/>
    <s v="UPI"/>
    <n v="62.03"/>
    <n v="1872.31"/>
    <x v="0"/>
    <x v="0"/>
    <x v="2"/>
    <s v="Other"/>
    <x v="2"/>
    <n v="0"/>
  </r>
  <r>
    <s v="CUST-01011"/>
    <x v="0"/>
    <n v="1"/>
    <s v="Yes"/>
    <s v="Yes"/>
    <s v="Lucknow"/>
    <x v="6"/>
    <s v="Yes"/>
    <x v="1"/>
    <s v="No internet service"/>
    <x v="1"/>
    <x v="2"/>
    <s v="Yes"/>
    <s v="Cheque"/>
    <n v="33.49"/>
    <n v="165.23"/>
    <x v="1"/>
    <x v="0"/>
    <x v="4"/>
    <s v="Other"/>
    <x v="1"/>
    <n v="0"/>
  </r>
  <r>
    <s v="CUST-01885"/>
    <x v="1"/>
    <n v="0"/>
    <s v="No"/>
    <s v="No"/>
    <s v="Jaipur"/>
    <x v="49"/>
    <s v="Yes"/>
    <x v="0"/>
    <s v="No"/>
    <x v="2"/>
    <x v="2"/>
    <s v="No"/>
    <s v="UPI"/>
    <n v="90.35"/>
    <n v="4108.38"/>
    <x v="0"/>
    <x v="0"/>
    <x v="0"/>
    <s v="Other"/>
    <x v="5"/>
    <n v="0"/>
  </r>
  <r>
    <s v="CUST-00322"/>
    <x v="0"/>
    <n v="0"/>
    <s v="Yes"/>
    <s v="Yes"/>
    <s v="Chennai"/>
    <x v="5"/>
    <s v="Yes"/>
    <x v="0"/>
    <s v="Yes"/>
    <x v="0"/>
    <x v="2"/>
    <s v="Yes"/>
    <s v="Credit card"/>
    <n v="96.97"/>
    <n v="1812.72"/>
    <x v="3"/>
    <x v="1"/>
    <x v="0"/>
    <s v="Other"/>
    <x v="4"/>
    <n v="1"/>
  </r>
  <r>
    <s v="CUST-03588"/>
    <x v="1"/>
    <n v="0"/>
    <s v="No"/>
    <s v="No"/>
    <s v="Mumbai"/>
    <x v="47"/>
    <s v="Yes"/>
    <x v="0"/>
    <s v="No"/>
    <x v="0"/>
    <x v="2"/>
    <s v="Yes"/>
    <s v="UPI"/>
    <n v="87.84"/>
    <n v="1324.77"/>
    <x v="1"/>
    <x v="0"/>
    <x v="3"/>
    <s v="Other"/>
    <x v="4"/>
    <n v="0"/>
  </r>
  <r>
    <s v="CUST-00195"/>
    <x v="0"/>
    <n v="1"/>
    <s v="No"/>
    <s v="No"/>
    <s v="Chandigarh"/>
    <x v="26"/>
    <s v="Yes"/>
    <x v="0"/>
    <s v="No"/>
    <x v="2"/>
    <x v="2"/>
    <s v="Yes"/>
    <s v="Bank transfer"/>
    <n v="89.13"/>
    <n v="2290.4299999999998"/>
    <x v="1"/>
    <x v="1"/>
    <x v="3"/>
    <s v="Other"/>
    <x v="2"/>
    <n v="1"/>
  </r>
  <r>
    <s v="CUST-04000"/>
    <x v="1"/>
    <n v="0"/>
    <s v="No"/>
    <s v="No"/>
    <s v="Bengaluru"/>
    <x v="25"/>
    <s v="Yes"/>
    <x v="0"/>
    <s v="No"/>
    <x v="2"/>
    <x v="2"/>
    <s v="No"/>
    <s v="Bank transfer"/>
    <n v="90.25"/>
    <n v="2037.16"/>
    <x v="0"/>
    <x v="1"/>
    <x v="0"/>
    <s v="Other"/>
    <x v="4"/>
    <n v="1"/>
  </r>
  <r>
    <s v="CUST-01440"/>
    <x v="1"/>
    <n v="0"/>
    <s v="No"/>
    <s v="No"/>
    <s v="Chandigarh"/>
    <x v="30"/>
    <s v="Yes"/>
    <x v="2"/>
    <s v="No"/>
    <x v="2"/>
    <x v="2"/>
    <s v="Yes"/>
    <s v="Bank transfer"/>
    <n v="57.7"/>
    <n v="1247"/>
    <x v="1"/>
    <x v="1"/>
    <x v="2"/>
    <s v="Other"/>
    <x v="4"/>
    <n v="1"/>
  </r>
  <r>
    <s v="CUST-00211"/>
    <x v="1"/>
    <n v="0"/>
    <s v="No"/>
    <s v="Yes"/>
    <s v="Lucknow"/>
    <x v="36"/>
    <s v="Yes"/>
    <x v="0"/>
    <s v="No"/>
    <x v="2"/>
    <x v="2"/>
    <s v="Yes"/>
    <s v="UPI"/>
    <n v="86.89"/>
    <n v="2817.9"/>
    <x v="2"/>
    <x v="1"/>
    <x v="3"/>
    <s v="Other"/>
    <x v="2"/>
    <n v="1"/>
  </r>
  <r>
    <s v="CUST-02326"/>
    <x v="0"/>
    <n v="0"/>
    <s v="Yes"/>
    <s v="Yes"/>
    <s v="Bengaluru"/>
    <x v="11"/>
    <s v="Yes"/>
    <x v="1"/>
    <s v="No internet service"/>
    <x v="1"/>
    <x v="2"/>
    <s v="No"/>
    <s v="UPI"/>
    <n v="31.38"/>
    <n v="675.77"/>
    <x v="0"/>
    <x v="0"/>
    <x v="4"/>
    <s v="Other"/>
    <x v="4"/>
    <n v="0"/>
  </r>
  <r>
    <s v="CUST-03400"/>
    <x v="0"/>
    <n v="0"/>
    <s v="Yes"/>
    <s v="Yes"/>
    <s v="Chennai"/>
    <x v="52"/>
    <s v="Yes"/>
    <x v="2"/>
    <s v="Yes"/>
    <x v="2"/>
    <x v="2"/>
    <s v="No"/>
    <s v="Bank transfer"/>
    <n v="64.37"/>
    <n v="261.86"/>
    <x v="1"/>
    <x v="0"/>
    <x v="2"/>
    <s v="Other"/>
    <x v="1"/>
    <n v="0"/>
  </r>
  <r>
    <s v="CUST-04844"/>
    <x v="0"/>
    <n v="0"/>
    <s v="Yes"/>
    <s v="No"/>
    <s v="Mumbai"/>
    <x v="29"/>
    <s v="Yes"/>
    <x v="0"/>
    <s v="No"/>
    <x v="2"/>
    <x v="1"/>
    <s v="No"/>
    <s v="Bank transfer"/>
    <n v="81.27"/>
    <n v="3946.65"/>
    <x v="6"/>
    <x v="0"/>
    <x v="3"/>
    <s v="Other"/>
    <x v="3"/>
    <n v="0"/>
  </r>
  <r>
    <s v="CUST-01616"/>
    <x v="0"/>
    <n v="0"/>
    <s v="No"/>
    <s v="No"/>
    <s v="Bengaluru"/>
    <x v="24"/>
    <s v="Yes"/>
    <x v="0"/>
    <s v="No"/>
    <x v="0"/>
    <x v="0"/>
    <s v="No"/>
    <s v="UPI"/>
    <n v="94.11"/>
    <n v="2939.87"/>
    <x v="1"/>
    <x v="0"/>
    <x v="0"/>
    <s v="Other"/>
    <x v="2"/>
    <n v="0"/>
  </r>
  <r>
    <s v="CUST-00235"/>
    <x v="1"/>
    <n v="1"/>
    <s v="No"/>
    <s v="No"/>
    <s v="Jaipur"/>
    <x v="53"/>
    <s v="Yes"/>
    <x v="2"/>
    <s v="No"/>
    <x v="0"/>
    <x v="2"/>
    <s v="Yes"/>
    <s v="Bank transfer"/>
    <n v="51.65"/>
    <n v="465.45"/>
    <x v="4"/>
    <x v="0"/>
    <x v="2"/>
    <s v="Other"/>
    <x v="1"/>
    <n v="0"/>
  </r>
  <r>
    <s v="CUST-00547"/>
    <x v="1"/>
    <n v="0"/>
    <s v="No"/>
    <s v="No"/>
    <s v="Hyderabad"/>
    <x v="41"/>
    <s v="Yes"/>
    <x v="1"/>
    <s v="No internet service"/>
    <x v="1"/>
    <x v="2"/>
    <s v="No"/>
    <s v="Bank transfer"/>
    <n v="33.71"/>
    <n v="1012.12"/>
    <x v="1"/>
    <x v="1"/>
    <x v="4"/>
    <s v="Other"/>
    <x v="2"/>
    <n v="1"/>
  </r>
  <r>
    <s v="CUST-01863"/>
    <x v="1"/>
    <n v="0"/>
    <s v="No"/>
    <s v="No"/>
    <s v="Chandigarh"/>
    <x v="12"/>
    <s v="Yes"/>
    <x v="0"/>
    <s v="No"/>
    <x v="2"/>
    <x v="0"/>
    <s v="No"/>
    <s v="Bank transfer"/>
    <n v="88.09"/>
    <n v="4919.9399999999996"/>
    <x v="0"/>
    <x v="0"/>
    <x v="3"/>
    <s v="Other"/>
    <x v="3"/>
    <n v="0"/>
  </r>
  <r>
    <s v="CUST-02904"/>
    <x v="1"/>
    <n v="0"/>
    <s v="No"/>
    <s v="No"/>
    <s v="Kolkata"/>
    <x v="36"/>
    <s v="Yes"/>
    <x v="2"/>
    <s v="No"/>
    <x v="2"/>
    <x v="1"/>
    <s v="Yes"/>
    <s v="Cheque"/>
    <n v="55.75"/>
    <n v="1788.02"/>
    <x v="3"/>
    <x v="0"/>
    <x v="2"/>
    <s v="Other"/>
    <x v="2"/>
    <n v="0"/>
  </r>
  <r>
    <s v="CUST-02206"/>
    <x v="1"/>
    <n v="0"/>
    <s v="Yes"/>
    <s v="Yes"/>
    <s v="Hyderabad"/>
    <x v="19"/>
    <s v="No"/>
    <x v="1"/>
    <s v="No internet service"/>
    <x v="1"/>
    <x v="2"/>
    <s v="No"/>
    <s v="Credit card"/>
    <n v="20.88"/>
    <n v="287.76"/>
    <x v="1"/>
    <x v="1"/>
    <x v="1"/>
    <s v="Other"/>
    <x v="4"/>
    <n v="1"/>
  </r>
  <r>
    <s v="CUST-04159"/>
    <x v="1"/>
    <n v="0"/>
    <s v="Yes"/>
    <s v="No"/>
    <s v="Chandigarh"/>
    <x v="19"/>
    <s v="Yes"/>
    <x v="0"/>
    <s v="No"/>
    <x v="0"/>
    <x v="2"/>
    <s v="No"/>
    <s v="Bank transfer"/>
    <n v="92.09"/>
    <n v="1316.52"/>
    <x v="0"/>
    <x v="1"/>
    <x v="0"/>
    <s v="Other"/>
    <x v="4"/>
    <n v="1"/>
  </r>
  <r>
    <s v="CUST-02442"/>
    <x v="0"/>
    <n v="0"/>
    <s v="Yes"/>
    <s v="No"/>
    <s v="Pune"/>
    <x v="22"/>
    <s v="Yes"/>
    <x v="0"/>
    <s v="Yes"/>
    <x v="2"/>
    <x v="2"/>
    <s v="No"/>
    <s v="Cheque"/>
    <n v="75.67"/>
    <n v="762.1"/>
    <x v="4"/>
    <x v="1"/>
    <x v="3"/>
    <s v="High-risk"/>
    <x v="1"/>
    <n v="1"/>
  </r>
  <r>
    <s v="CUST-00127"/>
    <x v="0"/>
    <n v="1"/>
    <s v="No"/>
    <s v="No"/>
    <s v="Kolkata"/>
    <x v="4"/>
    <s v="Yes"/>
    <x v="2"/>
    <s v="No"/>
    <x v="2"/>
    <x v="0"/>
    <s v="No"/>
    <s v="UPI"/>
    <n v="59.93"/>
    <n v="4321.72"/>
    <x v="1"/>
    <x v="0"/>
    <x v="2"/>
    <s v="Other"/>
    <x v="0"/>
    <n v="0"/>
  </r>
  <r>
    <s v="CUST-04597"/>
    <x v="1"/>
    <n v="0"/>
    <s v="Yes"/>
    <s v="No"/>
    <s v="Delhi"/>
    <x v="63"/>
    <s v="Yes"/>
    <x v="2"/>
    <s v="Yes"/>
    <x v="0"/>
    <x v="1"/>
    <s v="Yes"/>
    <s v="UPI"/>
    <n v="72"/>
    <n v="3964.87"/>
    <x v="1"/>
    <x v="0"/>
    <x v="3"/>
    <s v="Other"/>
    <x v="3"/>
    <n v="0"/>
  </r>
  <r>
    <s v="CUST-03748"/>
    <x v="0"/>
    <n v="0"/>
    <s v="Yes"/>
    <s v="No"/>
    <s v="Hyderabad"/>
    <x v="7"/>
    <s v="Yes"/>
    <x v="1"/>
    <s v="No internet service"/>
    <x v="1"/>
    <x v="2"/>
    <s v="Yes"/>
    <s v="Credit card"/>
    <n v="34.85"/>
    <n v="394.83"/>
    <x v="1"/>
    <x v="0"/>
    <x v="4"/>
    <s v="Other"/>
    <x v="1"/>
    <n v="0"/>
  </r>
  <r>
    <s v="CUST-01512"/>
    <x v="0"/>
    <n v="0"/>
    <s v="Yes"/>
    <s v="No"/>
    <s v="Delhi"/>
    <x v="4"/>
    <s v="Yes"/>
    <x v="2"/>
    <s v="Yes"/>
    <x v="2"/>
    <x v="0"/>
    <s v="No"/>
    <s v="Credit card"/>
    <n v="62.01"/>
    <n v="4343.18"/>
    <x v="3"/>
    <x v="0"/>
    <x v="2"/>
    <s v="Other"/>
    <x v="0"/>
    <n v="0"/>
  </r>
  <r>
    <s v="CUST-01972"/>
    <x v="0"/>
    <n v="0"/>
    <s v="Yes"/>
    <s v="No"/>
    <s v="Ahmedabad"/>
    <x v="37"/>
    <s v="Yes"/>
    <x v="0"/>
    <s v="No"/>
    <x v="0"/>
    <x v="0"/>
    <s v="No"/>
    <s v="UPI"/>
    <n v="102.95"/>
    <n v="6060.81"/>
    <x v="4"/>
    <x v="0"/>
    <x v="0"/>
    <s v="Other"/>
    <x v="0"/>
    <n v="0"/>
  </r>
  <r>
    <s v="CUST-03560"/>
    <x v="0"/>
    <n v="0"/>
    <s v="Yes"/>
    <s v="Yes"/>
    <s v="Ahmedabad"/>
    <x v="47"/>
    <s v="Yes"/>
    <x v="0"/>
    <s v="Yes"/>
    <x v="2"/>
    <x v="1"/>
    <s v="Yes"/>
    <s v="Bank transfer"/>
    <n v="90.21"/>
    <n v="1369.58"/>
    <x v="6"/>
    <x v="1"/>
    <x v="0"/>
    <s v="Other"/>
    <x v="4"/>
    <n v="1"/>
  </r>
  <r>
    <s v="CUST-02333"/>
    <x v="0"/>
    <n v="1"/>
    <s v="Yes"/>
    <s v="No"/>
    <s v="Kolkata"/>
    <x v="37"/>
    <s v="Yes"/>
    <x v="0"/>
    <s v="No"/>
    <x v="2"/>
    <x v="0"/>
    <s v="No"/>
    <s v="Cheque"/>
    <n v="82.55"/>
    <n v="4935.72"/>
    <x v="4"/>
    <x v="0"/>
    <x v="3"/>
    <s v="Other"/>
    <x v="0"/>
    <n v="0"/>
  </r>
  <r>
    <s v="CUST-03106"/>
    <x v="1"/>
    <n v="0"/>
    <s v="Yes"/>
    <s v="No"/>
    <s v="Jaipur"/>
    <x v="2"/>
    <s v="Yes"/>
    <x v="1"/>
    <s v="No internet service"/>
    <x v="1"/>
    <x v="1"/>
    <s v="No"/>
    <s v="Bank transfer"/>
    <n v="37.020000000000003"/>
    <n v="1006.99"/>
    <x v="4"/>
    <x v="0"/>
    <x v="4"/>
    <s v="Other"/>
    <x v="2"/>
    <n v="0"/>
  </r>
  <r>
    <s v="CUST-03607"/>
    <x v="0"/>
    <n v="0"/>
    <s v="No"/>
    <s v="No"/>
    <s v="Mumbai"/>
    <x v="28"/>
    <s v="Yes"/>
    <x v="0"/>
    <s v="No"/>
    <x v="0"/>
    <x v="2"/>
    <s v="Yes"/>
    <s v="UPI"/>
    <n v="84.46"/>
    <n v="1516.4"/>
    <x v="3"/>
    <x v="1"/>
    <x v="3"/>
    <s v="Other"/>
    <x v="4"/>
    <n v="1"/>
  </r>
  <r>
    <s v="CUST-04451"/>
    <x v="1"/>
    <n v="0"/>
    <s v="Yes"/>
    <s v="Yes"/>
    <s v="Chandigarh"/>
    <x v="15"/>
    <s v="Yes"/>
    <x v="1"/>
    <s v="No internet service"/>
    <x v="1"/>
    <x v="1"/>
    <s v="No"/>
    <s v="UPI"/>
    <n v="30.32"/>
    <n v="741.01"/>
    <x v="4"/>
    <x v="0"/>
    <x v="4"/>
    <s v="Other"/>
    <x v="2"/>
    <n v="0"/>
  </r>
  <r>
    <s v="CUST-00868"/>
    <x v="1"/>
    <n v="0"/>
    <s v="No"/>
    <s v="No"/>
    <s v="Ahmedabad"/>
    <x v="15"/>
    <s v="Yes"/>
    <x v="0"/>
    <s v="No"/>
    <x v="2"/>
    <x v="2"/>
    <s v="No"/>
    <s v="Bank transfer"/>
    <n v="87.62"/>
    <n v="2091.31"/>
    <x v="2"/>
    <x v="1"/>
    <x v="3"/>
    <s v="Other"/>
    <x v="2"/>
    <n v="1"/>
  </r>
  <r>
    <s v="CUST-00761"/>
    <x v="0"/>
    <n v="0"/>
    <s v="Yes"/>
    <s v="No"/>
    <s v="Mumbai"/>
    <x v="4"/>
    <s v="Yes"/>
    <x v="1"/>
    <s v="No internet service"/>
    <x v="1"/>
    <x v="0"/>
    <s v="No"/>
    <s v="Bank transfer"/>
    <n v="23.07"/>
    <n v="1631.06"/>
    <x v="1"/>
    <x v="0"/>
    <x v="1"/>
    <s v="Other"/>
    <x v="0"/>
    <n v="0"/>
  </r>
  <r>
    <s v="CUST-00789"/>
    <x v="1"/>
    <n v="0"/>
    <s v="Yes"/>
    <s v="Yes"/>
    <s v="Lucknow"/>
    <x v="11"/>
    <s v="Yes"/>
    <x v="0"/>
    <s v="No"/>
    <x v="2"/>
    <x v="2"/>
    <s v="No"/>
    <s v="Cheque"/>
    <n v="79.989999999999995"/>
    <n v="1735.08"/>
    <x v="3"/>
    <x v="0"/>
    <x v="3"/>
    <s v="Other"/>
    <x v="4"/>
    <n v="0"/>
  </r>
  <r>
    <s v="CUST-03095"/>
    <x v="0"/>
    <n v="0"/>
    <s v="No"/>
    <s v="No"/>
    <s v="Bengaluru"/>
    <x v="5"/>
    <s v="Yes"/>
    <x v="0"/>
    <s v="No"/>
    <x v="0"/>
    <x v="2"/>
    <s v="Yes"/>
    <s v="UPI"/>
    <n v="83.55"/>
    <n v="1584.35"/>
    <x v="4"/>
    <x v="0"/>
    <x v="3"/>
    <s v="Other"/>
    <x v="4"/>
    <n v="0"/>
  </r>
  <r>
    <s v="CUST-00467"/>
    <x v="1"/>
    <n v="0"/>
    <s v="No"/>
    <s v="No"/>
    <s v="Hyderabad"/>
    <x v="5"/>
    <s v="Yes"/>
    <x v="0"/>
    <s v="No"/>
    <x v="2"/>
    <x v="1"/>
    <s v="Yes"/>
    <s v="Cheque"/>
    <n v="79.45"/>
    <n v="1464.8"/>
    <x v="3"/>
    <x v="1"/>
    <x v="3"/>
    <s v="Other"/>
    <x v="4"/>
    <n v="1"/>
  </r>
  <r>
    <s v="CUST-00841"/>
    <x v="0"/>
    <n v="1"/>
    <s v="Yes"/>
    <s v="No"/>
    <s v="Chennai"/>
    <x v="51"/>
    <s v="Yes"/>
    <x v="0"/>
    <s v="Yes"/>
    <x v="2"/>
    <x v="1"/>
    <s v="Yes"/>
    <s v="Cheque"/>
    <n v="98.35"/>
    <n v="3668.39"/>
    <x v="3"/>
    <x v="0"/>
    <x v="0"/>
    <s v="Other"/>
    <x v="5"/>
    <n v="0"/>
  </r>
  <r>
    <s v="CUST-01755"/>
    <x v="1"/>
    <n v="0"/>
    <s v="No"/>
    <s v="No"/>
    <s v="Jaipur"/>
    <x v="67"/>
    <s v="No"/>
    <x v="2"/>
    <s v="Yes"/>
    <x v="2"/>
    <x v="1"/>
    <s v="Yes"/>
    <s v="UPI"/>
    <n v="45.07"/>
    <n v="1761.07"/>
    <x v="1"/>
    <x v="0"/>
    <x v="4"/>
    <s v="Other"/>
    <x v="5"/>
    <n v="0"/>
  </r>
  <r>
    <s v="CUST-00456"/>
    <x v="1"/>
    <n v="0"/>
    <s v="No"/>
    <s v="No"/>
    <s v="Chandigarh"/>
    <x v="31"/>
    <s v="No"/>
    <x v="2"/>
    <s v="Yes"/>
    <x v="2"/>
    <x v="2"/>
    <s v="No"/>
    <s v="Credit card"/>
    <n v="45.92"/>
    <n v="283.56"/>
    <x v="0"/>
    <x v="0"/>
    <x v="4"/>
    <s v="Other"/>
    <x v="1"/>
    <n v="0"/>
  </r>
  <r>
    <s v="CUST-00990"/>
    <x v="0"/>
    <n v="0"/>
    <s v="No"/>
    <s v="No"/>
    <s v="Bengaluru"/>
    <x v="9"/>
    <s v="Yes"/>
    <x v="2"/>
    <s v="No"/>
    <x v="2"/>
    <x v="2"/>
    <s v="Yes"/>
    <s v="Cheque"/>
    <n v="54.36"/>
    <n v="388.69"/>
    <x v="4"/>
    <x v="1"/>
    <x v="2"/>
    <s v="Other"/>
    <x v="1"/>
    <n v="1"/>
  </r>
  <r>
    <s v="CUST-01940"/>
    <x v="0"/>
    <n v="0"/>
    <s v="No"/>
    <s v="No"/>
    <s v="Jaipur"/>
    <x v="41"/>
    <s v="Yes"/>
    <x v="1"/>
    <s v="No internet service"/>
    <x v="1"/>
    <x v="2"/>
    <s v="No"/>
    <s v="Credit card"/>
    <n v="23.37"/>
    <n v="697.88"/>
    <x v="0"/>
    <x v="0"/>
    <x v="1"/>
    <s v="Other"/>
    <x v="2"/>
    <n v="0"/>
  </r>
  <r>
    <s v="CUST-02083"/>
    <x v="1"/>
    <n v="0"/>
    <s v="Yes"/>
    <s v="No"/>
    <s v="Chandigarh"/>
    <x v="49"/>
    <s v="Yes"/>
    <x v="1"/>
    <s v="No internet service"/>
    <x v="1"/>
    <x v="2"/>
    <s v="Yes"/>
    <s v="Credit card"/>
    <n v="21.14"/>
    <n v="974.64"/>
    <x v="3"/>
    <x v="0"/>
    <x v="1"/>
    <s v="Other"/>
    <x v="5"/>
    <n v="0"/>
  </r>
  <r>
    <s v="CUST-04243"/>
    <x v="0"/>
    <n v="1"/>
    <s v="Yes"/>
    <s v="No"/>
    <s v="Shimla"/>
    <x v="5"/>
    <s v="Yes"/>
    <x v="2"/>
    <s v="Yes"/>
    <x v="2"/>
    <x v="2"/>
    <s v="No"/>
    <s v="Credit card"/>
    <n v="66.09"/>
    <n v="1240.04"/>
    <x v="4"/>
    <x v="1"/>
    <x v="2"/>
    <s v="Other"/>
    <x v="4"/>
    <n v="1"/>
  </r>
  <r>
    <s v="CUST-01460"/>
    <x v="1"/>
    <n v="0"/>
    <s v="No"/>
    <s v="No"/>
    <s v="Jaipur"/>
    <x v="6"/>
    <s v="Yes"/>
    <x v="0"/>
    <s v="Yes"/>
    <x v="2"/>
    <x v="2"/>
    <s v="Yes"/>
    <s v="Cheque"/>
    <n v="88.68"/>
    <n v="435.97"/>
    <x v="0"/>
    <x v="1"/>
    <x v="3"/>
    <s v="High-risk"/>
    <x v="1"/>
    <n v="1"/>
  </r>
  <r>
    <s v="CUST-01730"/>
    <x v="0"/>
    <n v="0"/>
    <s v="Yes"/>
    <s v="Yes"/>
    <s v="Kolkata"/>
    <x v="32"/>
    <s v="Yes"/>
    <x v="2"/>
    <s v="No"/>
    <x v="0"/>
    <x v="1"/>
    <s v="Yes"/>
    <s v="UPI"/>
    <n v="56.68"/>
    <n v="2238.2199999999998"/>
    <x v="1"/>
    <x v="0"/>
    <x v="2"/>
    <s v="Other"/>
    <x v="5"/>
    <n v="0"/>
  </r>
  <r>
    <s v="CUST-00711"/>
    <x v="1"/>
    <n v="1"/>
    <s v="No"/>
    <s v="No"/>
    <s v="Lucknow"/>
    <x v="47"/>
    <s v="Yes"/>
    <x v="0"/>
    <s v="No"/>
    <x v="2"/>
    <x v="2"/>
    <s v="Yes"/>
    <s v="UPI"/>
    <n v="80.23"/>
    <n v="1238.81"/>
    <x v="0"/>
    <x v="1"/>
    <x v="3"/>
    <s v="Other"/>
    <x v="4"/>
    <n v="1"/>
  </r>
  <r>
    <s v="CUST-00271"/>
    <x v="1"/>
    <n v="1"/>
    <s v="Yes"/>
    <s v="Yes"/>
    <s v="Delhi"/>
    <x v="7"/>
    <s v="Yes"/>
    <x v="2"/>
    <s v="No"/>
    <x v="2"/>
    <x v="2"/>
    <s v="Yes"/>
    <s v="Bank transfer"/>
    <n v="54.52"/>
    <n v="588.59"/>
    <x v="1"/>
    <x v="1"/>
    <x v="2"/>
    <s v="Other"/>
    <x v="1"/>
    <n v="1"/>
  </r>
  <r>
    <s v="CUST-03804"/>
    <x v="0"/>
    <n v="1"/>
    <s v="No"/>
    <s v="No"/>
    <s v="Pune"/>
    <x v="66"/>
    <s v="Yes"/>
    <x v="2"/>
    <s v="No"/>
    <x v="2"/>
    <x v="2"/>
    <s v="Yes"/>
    <s v="Credit card"/>
    <n v="60.6"/>
    <n v="989.15"/>
    <x v="1"/>
    <x v="0"/>
    <x v="2"/>
    <s v="Other"/>
    <x v="4"/>
    <n v="0"/>
  </r>
  <r>
    <s v="CUST-03530"/>
    <x v="0"/>
    <n v="0"/>
    <s v="No"/>
    <s v="No"/>
    <s v="Lucknow"/>
    <x v="17"/>
    <s v="Yes"/>
    <x v="2"/>
    <s v="No"/>
    <x v="0"/>
    <x v="1"/>
    <s v="No"/>
    <s v="Bank transfer"/>
    <n v="56.2"/>
    <n v="1582.79"/>
    <x v="1"/>
    <x v="0"/>
    <x v="2"/>
    <s v="Other"/>
    <x v="2"/>
    <n v="0"/>
  </r>
  <r>
    <s v="CUST-03021"/>
    <x v="1"/>
    <n v="0"/>
    <s v="Yes"/>
    <s v="Yes"/>
    <s v="Jaipur"/>
    <x v="35"/>
    <s v="Yes"/>
    <x v="1"/>
    <s v="No internet service"/>
    <x v="1"/>
    <x v="2"/>
    <s v="Yes"/>
    <s v="Credit card"/>
    <n v="31.83"/>
    <n v="876.85"/>
    <x v="1"/>
    <x v="0"/>
    <x v="4"/>
    <s v="Other"/>
    <x v="2"/>
    <n v="0"/>
  </r>
  <r>
    <s v="CUST-01089"/>
    <x v="1"/>
    <n v="0"/>
    <s v="Yes"/>
    <s v="Yes"/>
    <s v="Bengaluru"/>
    <x v="54"/>
    <s v="Yes"/>
    <x v="0"/>
    <s v="No"/>
    <x v="0"/>
    <x v="2"/>
    <s v="Yes"/>
    <s v="UPI"/>
    <n v="86.71"/>
    <n v="1027.02"/>
    <x v="0"/>
    <x v="1"/>
    <x v="3"/>
    <s v="Other"/>
    <x v="4"/>
    <n v="1"/>
  </r>
  <r>
    <s v="CUST-04750"/>
    <x v="0"/>
    <n v="0"/>
    <s v="Yes"/>
    <s v="Yes"/>
    <s v="Mumbai"/>
    <x v="2"/>
    <s v="Yes"/>
    <x v="2"/>
    <s v="No"/>
    <x v="2"/>
    <x v="2"/>
    <s v="Yes"/>
    <s v="Cheque"/>
    <n v="44.04"/>
    <n v="1269.1199999999999"/>
    <x v="7"/>
    <x v="0"/>
    <x v="4"/>
    <s v="Other"/>
    <x v="2"/>
    <n v="0"/>
  </r>
  <r>
    <s v="CUST-00198"/>
    <x v="1"/>
    <n v="0"/>
    <s v="Yes"/>
    <s v="No"/>
    <s v="Kolkata"/>
    <x v="22"/>
    <s v="Yes"/>
    <x v="0"/>
    <s v="No"/>
    <x v="0"/>
    <x v="2"/>
    <s v="Yes"/>
    <s v="Cheque"/>
    <n v="89.62"/>
    <n v="906.73"/>
    <x v="1"/>
    <x v="1"/>
    <x v="3"/>
    <s v="High-risk"/>
    <x v="1"/>
    <n v="1"/>
  </r>
  <r>
    <s v="CUST-01244"/>
    <x v="1"/>
    <n v="0"/>
    <s v="No"/>
    <s v="No"/>
    <s v="Shimla"/>
    <x v="11"/>
    <s v="Yes"/>
    <x v="0"/>
    <s v="Yes"/>
    <x v="2"/>
    <x v="2"/>
    <s v="No"/>
    <s v="Cheque"/>
    <n v="91.51"/>
    <n v="1995.21"/>
    <x v="1"/>
    <x v="1"/>
    <x v="0"/>
    <s v="Other"/>
    <x v="4"/>
    <n v="1"/>
  </r>
  <r>
    <s v="CUST-04942"/>
    <x v="1"/>
    <n v="0"/>
    <s v="Yes"/>
    <s v="No"/>
    <s v="Mumbai"/>
    <x v="15"/>
    <s v="Yes"/>
    <x v="1"/>
    <s v="No internet service"/>
    <x v="1"/>
    <x v="2"/>
    <s v="Yes"/>
    <s v="UPI"/>
    <n v="24.95"/>
    <n v="596.02"/>
    <x v="1"/>
    <x v="1"/>
    <x v="1"/>
    <s v="Other"/>
    <x v="2"/>
    <n v="1"/>
  </r>
  <r>
    <s v="CUST-02097"/>
    <x v="1"/>
    <n v="0"/>
    <s v="No"/>
    <s v="No"/>
    <s v="Lucknow"/>
    <x v="45"/>
    <s v="Yes"/>
    <x v="2"/>
    <s v="No"/>
    <x v="2"/>
    <x v="1"/>
    <s v="No"/>
    <s v="Bank transfer"/>
    <n v="50.86"/>
    <n v="2292.6"/>
    <x v="7"/>
    <x v="0"/>
    <x v="2"/>
    <s v="Other"/>
    <x v="5"/>
    <n v="0"/>
  </r>
  <r>
    <s v="CUST-01168"/>
    <x v="0"/>
    <n v="0"/>
    <s v="Yes"/>
    <s v="No"/>
    <s v="Kolkata"/>
    <x v="20"/>
    <s v="Yes"/>
    <x v="2"/>
    <s v="Yes"/>
    <x v="0"/>
    <x v="2"/>
    <s v="Yes"/>
    <s v="Credit card"/>
    <n v="67.89"/>
    <n v="539.76"/>
    <x v="0"/>
    <x v="1"/>
    <x v="2"/>
    <s v="Other"/>
    <x v="1"/>
    <n v="1"/>
  </r>
  <r>
    <s v="CUST-00482"/>
    <x v="1"/>
    <n v="0"/>
    <s v="No"/>
    <s v="No"/>
    <s v="Jaipur"/>
    <x v="13"/>
    <s v="Yes"/>
    <x v="2"/>
    <s v="Yes"/>
    <x v="0"/>
    <x v="2"/>
    <s v="Yes"/>
    <s v="UPI"/>
    <n v="62.06"/>
    <n v="0"/>
    <x v="4"/>
    <x v="0"/>
    <x v="2"/>
    <s v="Other"/>
    <x v="4"/>
    <n v="0"/>
  </r>
  <r>
    <s v="CUST-03283"/>
    <x v="1"/>
    <n v="0"/>
    <s v="Yes"/>
    <s v="No"/>
    <s v="Hyderabad"/>
    <x v="32"/>
    <s v="Yes"/>
    <x v="1"/>
    <s v="No internet service"/>
    <x v="1"/>
    <x v="1"/>
    <s v="No"/>
    <s v="Bank transfer"/>
    <n v="29.25"/>
    <n v="1142.47"/>
    <x v="4"/>
    <x v="0"/>
    <x v="1"/>
    <s v="Other"/>
    <x v="5"/>
    <n v="0"/>
  </r>
  <r>
    <s v="CUST-04077"/>
    <x v="1"/>
    <n v="1"/>
    <s v="No"/>
    <s v="No"/>
    <s v="Lucknow"/>
    <x v="22"/>
    <s v="Yes"/>
    <x v="0"/>
    <s v="No"/>
    <x v="2"/>
    <x v="1"/>
    <s v="No"/>
    <s v="Cheque"/>
    <n v="77.819999999999993"/>
    <n v="787.73"/>
    <x v="0"/>
    <x v="0"/>
    <x v="3"/>
    <s v="Other"/>
    <x v="1"/>
    <n v="0"/>
  </r>
  <r>
    <s v="CUST-00594"/>
    <x v="1"/>
    <n v="0"/>
    <s v="No"/>
    <s v="No"/>
    <s v="Pune"/>
    <x v="36"/>
    <s v="Yes"/>
    <x v="0"/>
    <s v="No"/>
    <x v="2"/>
    <x v="1"/>
    <s v="No"/>
    <s v="UPI"/>
    <n v="85.22"/>
    <n v="2710.47"/>
    <x v="0"/>
    <x v="0"/>
    <x v="3"/>
    <s v="Other"/>
    <x v="2"/>
    <n v="0"/>
  </r>
  <r>
    <s v="CUST-00769"/>
    <x v="1"/>
    <n v="0"/>
    <s v="No"/>
    <s v="No"/>
    <s v="Mumbai"/>
    <x v="19"/>
    <s v="Yes"/>
    <x v="1"/>
    <s v="No internet service"/>
    <x v="1"/>
    <x v="2"/>
    <s v="No"/>
    <s v="Bank transfer"/>
    <n v="20.46"/>
    <n v="292.85000000000002"/>
    <x v="1"/>
    <x v="0"/>
    <x v="1"/>
    <s v="Other"/>
    <x v="4"/>
    <n v="0"/>
  </r>
  <r>
    <s v="CUST-04187"/>
    <x v="1"/>
    <n v="0"/>
    <s v="Yes"/>
    <s v="Yes"/>
    <s v="Bengaluru"/>
    <x v="19"/>
    <s v="Yes"/>
    <x v="1"/>
    <s v="No internet service"/>
    <x v="1"/>
    <x v="2"/>
    <s v="No"/>
    <s v="Cheque"/>
    <n v="29.07"/>
    <n v="408.98"/>
    <x v="0"/>
    <x v="0"/>
    <x v="1"/>
    <s v="Other"/>
    <x v="4"/>
    <n v="0"/>
  </r>
  <r>
    <s v="CUST-01494"/>
    <x v="0"/>
    <n v="0"/>
    <s v="No"/>
    <s v="No"/>
    <s v="Jaipur"/>
    <x v="35"/>
    <s v="Yes"/>
    <x v="2"/>
    <s v="No"/>
    <x v="2"/>
    <x v="2"/>
    <s v="No"/>
    <s v="UPI"/>
    <n v="50.31"/>
    <n v="1394.5"/>
    <x v="4"/>
    <x v="0"/>
    <x v="2"/>
    <s v="Other"/>
    <x v="2"/>
    <n v="0"/>
  </r>
  <r>
    <s v="CUST-02958"/>
    <x v="1"/>
    <n v="0"/>
    <s v="Yes"/>
    <s v="No"/>
    <s v="Shimla"/>
    <x v="60"/>
    <s v="Yes"/>
    <x v="0"/>
    <s v="No"/>
    <x v="2"/>
    <x v="0"/>
    <s v="Yes"/>
    <s v="Bank transfer"/>
    <n v="91.94"/>
    <n v="6071.39"/>
    <x v="4"/>
    <x v="0"/>
    <x v="0"/>
    <s v="Other"/>
    <x v="0"/>
    <n v="0"/>
  </r>
  <r>
    <s v="CUST-02369"/>
    <x v="0"/>
    <n v="0"/>
    <s v="No"/>
    <s v="No"/>
    <s v="Lucknow"/>
    <x v="26"/>
    <s v="Yes"/>
    <x v="0"/>
    <s v="Yes"/>
    <x v="0"/>
    <x v="1"/>
    <s v="No"/>
    <s v="Bank transfer"/>
    <n v="94.7"/>
    <n v="2408.96"/>
    <x v="0"/>
    <x v="1"/>
    <x v="0"/>
    <s v="Other"/>
    <x v="2"/>
    <n v="1"/>
  </r>
  <r>
    <s v="CUST-01342"/>
    <x v="1"/>
    <n v="0"/>
    <s v="No"/>
    <s v="No"/>
    <s v="Hyderabad"/>
    <x v="3"/>
    <s v="Yes"/>
    <x v="2"/>
    <s v="No"/>
    <x v="2"/>
    <x v="1"/>
    <s v="Yes"/>
    <s v="Credit card"/>
    <n v="47.08"/>
    <n v="2483.6999999999998"/>
    <x v="7"/>
    <x v="0"/>
    <x v="4"/>
    <s v="Other"/>
    <x v="3"/>
    <n v="0"/>
  </r>
  <r>
    <s v="CUST-02510"/>
    <x v="0"/>
    <n v="0"/>
    <s v="No"/>
    <s v="No"/>
    <s v="Delhi"/>
    <x v="39"/>
    <s v="Yes"/>
    <x v="1"/>
    <s v="No internet service"/>
    <x v="1"/>
    <x v="2"/>
    <s v="No"/>
    <s v="Cheque"/>
    <n v="33.409999999999997"/>
    <n v="437.8"/>
    <x v="3"/>
    <x v="0"/>
    <x v="4"/>
    <s v="Other"/>
    <x v="4"/>
    <n v="0"/>
  </r>
  <r>
    <s v="CUST-04712"/>
    <x v="1"/>
    <n v="0"/>
    <s v="No"/>
    <s v="No"/>
    <s v="Chandigarh"/>
    <x v="20"/>
    <s v="Yes"/>
    <x v="0"/>
    <s v="Yes"/>
    <x v="2"/>
    <x v="2"/>
    <s v="Yes"/>
    <s v="UPI"/>
    <n v="91.54"/>
    <n v="724.74"/>
    <x v="4"/>
    <x v="1"/>
    <x v="0"/>
    <s v="High-risk"/>
    <x v="1"/>
    <n v="1"/>
  </r>
  <r>
    <s v="CUST-03762"/>
    <x v="0"/>
    <n v="0"/>
    <s v="No"/>
    <s v="No"/>
    <s v="Delhi"/>
    <x v="23"/>
    <s v="Yes"/>
    <x v="0"/>
    <s v="No"/>
    <x v="2"/>
    <x v="2"/>
    <s v="Yes"/>
    <s v="Bank transfer"/>
    <n v="79.14"/>
    <n v="153.61000000000001"/>
    <x v="1"/>
    <x v="0"/>
    <x v="3"/>
    <s v="High-risk"/>
    <x v="1"/>
    <n v="0"/>
  </r>
  <r>
    <s v="CUST-03022"/>
    <x v="1"/>
    <n v="0"/>
    <s v="Yes"/>
    <s v="No"/>
    <s v="Hyderabad"/>
    <x v="66"/>
    <s v="Yes"/>
    <x v="1"/>
    <s v="No internet service"/>
    <x v="1"/>
    <x v="2"/>
    <s v="Yes"/>
    <s v="Credit card"/>
    <n v="25.54"/>
    <n v="406.15"/>
    <x v="0"/>
    <x v="0"/>
    <x v="1"/>
    <s v="Other"/>
    <x v="4"/>
    <n v="0"/>
  </r>
  <r>
    <s v="CUST-01413"/>
    <x v="1"/>
    <n v="0"/>
    <s v="Yes"/>
    <s v="Yes"/>
    <s v="Bengaluru"/>
    <x v="27"/>
    <s v="Yes"/>
    <x v="1"/>
    <s v="No internet service"/>
    <x v="1"/>
    <x v="2"/>
    <s v="Yes"/>
    <s v="Cheque"/>
    <n v="31.23"/>
    <n v="1072.1600000000001"/>
    <x v="3"/>
    <x v="0"/>
    <x v="4"/>
    <s v="Other"/>
    <x v="2"/>
    <n v="0"/>
  </r>
  <r>
    <s v="CUST-04900"/>
    <x v="0"/>
    <n v="0"/>
    <s v="Yes"/>
    <s v="No"/>
    <s v="Bengaluru"/>
    <x v="30"/>
    <s v="Yes"/>
    <x v="2"/>
    <s v="No"/>
    <x v="2"/>
    <x v="2"/>
    <s v="No"/>
    <s v="Bank transfer"/>
    <n v="48.05"/>
    <n v="1030.6199999999999"/>
    <x v="3"/>
    <x v="1"/>
    <x v="4"/>
    <s v="Other"/>
    <x v="4"/>
    <n v="1"/>
  </r>
  <r>
    <s v="CUST-00886"/>
    <x v="1"/>
    <n v="0"/>
    <s v="No"/>
    <s v="No"/>
    <s v="Mumbai"/>
    <x v="30"/>
    <s v="No"/>
    <x v="0"/>
    <s v="No"/>
    <x v="0"/>
    <x v="2"/>
    <s v="Yes"/>
    <s v="Credit card"/>
    <n v="74.040000000000006"/>
    <n v="1515.33"/>
    <x v="1"/>
    <x v="0"/>
    <x v="3"/>
    <s v="Other"/>
    <x v="4"/>
    <n v="0"/>
  </r>
  <r>
    <s v="CUST-04005"/>
    <x v="0"/>
    <n v="0"/>
    <s v="Yes"/>
    <s v="Yes"/>
    <s v="Bengaluru"/>
    <x v="41"/>
    <s v="Yes"/>
    <x v="0"/>
    <s v="No"/>
    <x v="2"/>
    <x v="2"/>
    <s v="Yes"/>
    <s v="UPI"/>
    <n v="82.18"/>
    <n v="2427.9"/>
    <x v="0"/>
    <x v="1"/>
    <x v="3"/>
    <s v="Other"/>
    <x v="2"/>
    <n v="1"/>
  </r>
  <r>
    <s v="CUST-00991"/>
    <x v="1"/>
    <n v="0"/>
    <s v="No"/>
    <s v="No"/>
    <s v="Lucknow"/>
    <x v="26"/>
    <s v="Yes"/>
    <x v="2"/>
    <s v="Yes"/>
    <x v="0"/>
    <x v="2"/>
    <s v="No"/>
    <s v="UPI"/>
    <n v="68.41"/>
    <n v="1777.17"/>
    <x v="0"/>
    <x v="0"/>
    <x v="2"/>
    <s v="Other"/>
    <x v="2"/>
    <n v="0"/>
  </r>
  <r>
    <s v="CUST-02898"/>
    <x v="0"/>
    <n v="0"/>
    <s v="No"/>
    <s v="No"/>
    <s v="Mumbai"/>
    <x v="62"/>
    <s v="Yes"/>
    <x v="2"/>
    <s v="No"/>
    <x v="2"/>
    <x v="1"/>
    <s v="Yes"/>
    <s v="UPI"/>
    <n v="52.75"/>
    <n v="3489.2"/>
    <x v="1"/>
    <x v="0"/>
    <x v="2"/>
    <s v="Other"/>
    <x v="0"/>
    <n v="0"/>
  </r>
  <r>
    <s v="CUST-04797"/>
    <x v="1"/>
    <n v="0"/>
    <s v="Yes"/>
    <s v="No"/>
    <s v="Lucknow"/>
    <x v="44"/>
    <s v="Yes"/>
    <x v="0"/>
    <s v="No"/>
    <x v="2"/>
    <x v="1"/>
    <s v="Yes"/>
    <s v="UPI"/>
    <n v="84.22"/>
    <n v="2703.96"/>
    <x v="3"/>
    <x v="0"/>
    <x v="3"/>
    <s v="Other"/>
    <x v="2"/>
    <n v="0"/>
  </r>
  <r>
    <s v="CUST-04924"/>
    <x v="1"/>
    <n v="0"/>
    <s v="Yes"/>
    <s v="Yes"/>
    <s v="Ahmedabad"/>
    <x v="4"/>
    <s v="Yes"/>
    <x v="2"/>
    <s v="No"/>
    <x v="2"/>
    <x v="0"/>
    <s v="Yes"/>
    <s v="Bank transfer"/>
    <n v="50.47"/>
    <n v="3722.61"/>
    <x v="1"/>
    <x v="0"/>
    <x v="2"/>
    <s v="Other"/>
    <x v="0"/>
    <n v="0"/>
  </r>
  <r>
    <s v="CUST-01404"/>
    <x v="1"/>
    <n v="0"/>
    <s v="No"/>
    <s v="No"/>
    <s v="Delhi"/>
    <x v="5"/>
    <s v="Yes"/>
    <x v="1"/>
    <s v="No internet service"/>
    <x v="1"/>
    <x v="2"/>
    <s v="Yes"/>
    <s v="Bank transfer"/>
    <n v="34.46"/>
    <n v="652.92999999999995"/>
    <x v="1"/>
    <x v="0"/>
    <x v="4"/>
    <s v="Other"/>
    <x v="4"/>
    <n v="0"/>
  </r>
  <r>
    <s v="CUST-00563"/>
    <x v="1"/>
    <n v="0"/>
    <s v="No"/>
    <s v="No"/>
    <s v="Bengaluru"/>
    <x v="46"/>
    <s v="Yes"/>
    <x v="2"/>
    <s v="Yes"/>
    <x v="2"/>
    <x v="1"/>
    <s v="Yes"/>
    <s v="Bank transfer"/>
    <n v="60.15"/>
    <n v="3840.83"/>
    <x v="1"/>
    <x v="0"/>
    <x v="2"/>
    <s v="Other"/>
    <x v="0"/>
    <n v="0"/>
  </r>
  <r>
    <s v="CUST-00267"/>
    <x v="0"/>
    <n v="0"/>
    <s v="Yes"/>
    <s v="Yes"/>
    <s v="Bengaluru"/>
    <x v="27"/>
    <s v="Yes"/>
    <x v="0"/>
    <s v="No"/>
    <x v="0"/>
    <x v="2"/>
    <s v="No"/>
    <s v="Bank transfer"/>
    <n v="86.46"/>
    <n v="2986.71"/>
    <x v="0"/>
    <x v="1"/>
    <x v="3"/>
    <s v="Other"/>
    <x v="2"/>
    <n v="1"/>
  </r>
  <r>
    <s v="CUST-00178"/>
    <x v="1"/>
    <n v="0"/>
    <s v="Yes"/>
    <s v="No"/>
    <s v="Bengaluru"/>
    <x v="4"/>
    <s v="Yes"/>
    <x v="2"/>
    <s v="Yes"/>
    <x v="2"/>
    <x v="0"/>
    <s v="No"/>
    <s v="UPI"/>
    <n v="57.42"/>
    <n v="4210.01"/>
    <x v="1"/>
    <x v="0"/>
    <x v="2"/>
    <s v="Other"/>
    <x v="0"/>
    <n v="0"/>
  </r>
  <r>
    <s v="CUST-04622"/>
    <x v="0"/>
    <n v="0"/>
    <s v="No"/>
    <s v="No"/>
    <s v="Chandigarh"/>
    <x v="41"/>
    <s v="Yes"/>
    <x v="2"/>
    <s v="No"/>
    <x v="2"/>
    <x v="2"/>
    <s v="No"/>
    <s v="UPI"/>
    <n v="49.66"/>
    <n v="1490.51"/>
    <x v="7"/>
    <x v="0"/>
    <x v="4"/>
    <s v="Other"/>
    <x v="2"/>
    <n v="0"/>
  </r>
  <r>
    <s v="CUST-02634"/>
    <x v="1"/>
    <n v="0"/>
    <s v="No"/>
    <s v="No"/>
    <s v="Pune"/>
    <x v="28"/>
    <s v="Yes"/>
    <x v="2"/>
    <s v="No"/>
    <x v="2"/>
    <x v="2"/>
    <s v="No"/>
    <s v="UPI"/>
    <n v="55.68"/>
    <n v="978.97"/>
    <x v="0"/>
    <x v="1"/>
    <x v="2"/>
    <s v="Other"/>
    <x v="4"/>
    <n v="1"/>
  </r>
  <r>
    <s v="CUST-01370"/>
    <x v="1"/>
    <n v="0"/>
    <s v="Yes"/>
    <s v="No"/>
    <s v="Ahmedabad"/>
    <x v="32"/>
    <s v="No"/>
    <x v="2"/>
    <s v="Yes"/>
    <x v="2"/>
    <x v="1"/>
    <s v="No"/>
    <s v="Credit card"/>
    <n v="50.91"/>
    <n v="2073.7199999999998"/>
    <x v="3"/>
    <x v="0"/>
    <x v="2"/>
    <s v="Other"/>
    <x v="5"/>
    <n v="0"/>
  </r>
  <r>
    <s v="CUST-03437"/>
    <x v="1"/>
    <n v="1"/>
    <s v="Yes"/>
    <s v="No"/>
    <s v="Kolkata"/>
    <x v="22"/>
    <s v="Yes"/>
    <x v="2"/>
    <s v="No"/>
    <x v="2"/>
    <x v="2"/>
    <s v="Yes"/>
    <s v="Bank transfer"/>
    <n v="41.94"/>
    <n v="421.93"/>
    <x v="1"/>
    <x v="0"/>
    <x v="4"/>
    <s v="Other"/>
    <x v="1"/>
    <n v="0"/>
  </r>
  <r>
    <s v="CUST-01691"/>
    <x v="1"/>
    <n v="0"/>
    <s v="No"/>
    <s v="No"/>
    <s v="Bengaluru"/>
    <x v="4"/>
    <s v="Yes"/>
    <x v="2"/>
    <s v="Yes"/>
    <x v="2"/>
    <x v="0"/>
    <s v="No"/>
    <s v="Credit card"/>
    <n v="65.39"/>
    <n v="4606.17"/>
    <x v="3"/>
    <x v="0"/>
    <x v="2"/>
    <s v="Other"/>
    <x v="0"/>
    <n v="0"/>
  </r>
  <r>
    <s v="CUST-01390"/>
    <x v="0"/>
    <n v="1"/>
    <s v="Yes"/>
    <s v="Yes"/>
    <s v="Mumbai"/>
    <x v="71"/>
    <s v="Yes"/>
    <x v="1"/>
    <s v="No internet service"/>
    <x v="1"/>
    <x v="0"/>
    <s v="No"/>
    <s v="UPI"/>
    <n v="24.33"/>
    <n v="1684.15"/>
    <x v="1"/>
    <x v="0"/>
    <x v="1"/>
    <s v="Other"/>
    <x v="0"/>
    <n v="0"/>
  </r>
  <r>
    <s v="CUST-00077"/>
    <x v="1"/>
    <n v="0"/>
    <s v="No"/>
    <s v="No"/>
    <s v="Shimla"/>
    <x v="53"/>
    <s v="Yes"/>
    <x v="2"/>
    <s v="No"/>
    <x v="2"/>
    <x v="2"/>
    <s v="No"/>
    <s v="Credit card"/>
    <n v="62.28"/>
    <n v="576.35"/>
    <x v="3"/>
    <x v="1"/>
    <x v="2"/>
    <s v="Other"/>
    <x v="1"/>
    <n v="1"/>
  </r>
  <r>
    <s v="CUST-04257"/>
    <x v="1"/>
    <n v="0"/>
    <s v="Yes"/>
    <s v="Yes"/>
    <s v="Bengaluru"/>
    <x v="19"/>
    <s v="Yes"/>
    <x v="2"/>
    <s v="Yes"/>
    <x v="0"/>
    <x v="2"/>
    <s v="Yes"/>
    <s v="Bank transfer"/>
    <n v="64.540000000000006"/>
    <n v="888.97"/>
    <x v="1"/>
    <x v="1"/>
    <x v="2"/>
    <s v="Other"/>
    <x v="4"/>
    <n v="1"/>
  </r>
  <r>
    <s v="CUST-00684"/>
    <x v="0"/>
    <n v="0"/>
    <s v="No"/>
    <s v="No"/>
    <s v="Kolkata"/>
    <x v="70"/>
    <s v="Yes"/>
    <x v="0"/>
    <s v="No"/>
    <x v="0"/>
    <x v="0"/>
    <s v="No"/>
    <s v="Credit card"/>
    <n v="87.18"/>
    <n v="4695.45"/>
    <x v="0"/>
    <x v="0"/>
    <x v="3"/>
    <s v="Other"/>
    <x v="3"/>
    <n v="0"/>
  </r>
  <r>
    <s v="CUST-04751"/>
    <x v="0"/>
    <n v="0"/>
    <s v="No"/>
    <s v="No"/>
    <s v="Chennai"/>
    <x v="25"/>
    <s v="Yes"/>
    <x v="2"/>
    <s v="No"/>
    <x v="2"/>
    <x v="0"/>
    <s v="No"/>
    <s v="UPI"/>
    <n v="56.98"/>
    <n v="1282.07"/>
    <x v="1"/>
    <x v="0"/>
    <x v="2"/>
    <s v="Other"/>
    <x v="4"/>
    <n v="0"/>
  </r>
  <r>
    <s v="CUST-02890"/>
    <x v="1"/>
    <n v="0"/>
    <s v="No"/>
    <s v="No"/>
    <s v="Ahmedabad"/>
    <x v="53"/>
    <s v="Yes"/>
    <x v="1"/>
    <s v="No internet service"/>
    <x v="1"/>
    <x v="2"/>
    <s v="Yes"/>
    <s v="Cheque"/>
    <n v="29.15"/>
    <n v="262.2"/>
    <x v="4"/>
    <x v="1"/>
    <x v="1"/>
    <s v="Other"/>
    <x v="1"/>
    <n v="1"/>
  </r>
  <r>
    <s v="CUST-00676"/>
    <x v="1"/>
    <n v="0"/>
    <s v="Yes"/>
    <s v="Yes"/>
    <s v="Shimla"/>
    <x v="51"/>
    <s v="Yes"/>
    <x v="2"/>
    <s v="Yes"/>
    <x v="2"/>
    <x v="2"/>
    <s v="Yes"/>
    <s v="Cheque"/>
    <n v="54.79"/>
    <n v="2042.75"/>
    <x v="0"/>
    <x v="0"/>
    <x v="2"/>
    <s v="Other"/>
    <x v="5"/>
    <n v="0"/>
  </r>
  <r>
    <s v="CUST-04807"/>
    <x v="1"/>
    <n v="0"/>
    <s v="No"/>
    <s v="Yes"/>
    <s v="Chandigarh"/>
    <x v="15"/>
    <s v="Yes"/>
    <x v="0"/>
    <s v="No"/>
    <x v="0"/>
    <x v="2"/>
    <s v="No"/>
    <s v="Cheque"/>
    <n v="96.98"/>
    <n v="2373.79"/>
    <x v="3"/>
    <x v="1"/>
    <x v="0"/>
    <s v="Other"/>
    <x v="2"/>
    <n v="1"/>
  </r>
  <r>
    <s v="CUST-01827"/>
    <x v="0"/>
    <n v="0"/>
    <s v="No"/>
    <s v="No"/>
    <s v="Hyderabad"/>
    <x v="44"/>
    <s v="Yes"/>
    <x v="0"/>
    <s v="Yes"/>
    <x v="0"/>
    <x v="2"/>
    <s v="Yes"/>
    <s v="Bank transfer"/>
    <n v="104.57"/>
    <n v="3482.55"/>
    <x v="4"/>
    <x v="0"/>
    <x v="0"/>
    <s v="Other"/>
    <x v="2"/>
    <n v="0"/>
  </r>
  <r>
    <s v="CUST-02422"/>
    <x v="1"/>
    <n v="0"/>
    <s v="Yes"/>
    <s v="Yes"/>
    <s v="Shimla"/>
    <x v="1"/>
    <s v="Yes"/>
    <x v="1"/>
    <s v="No internet service"/>
    <x v="1"/>
    <x v="2"/>
    <s v="Yes"/>
    <s v="Cheque"/>
    <n v="30.78"/>
    <n v="90.41"/>
    <x v="1"/>
    <x v="1"/>
    <x v="4"/>
    <s v="Other"/>
    <x v="1"/>
    <n v="1"/>
  </r>
  <r>
    <s v="CUST-04604"/>
    <x v="1"/>
    <n v="0"/>
    <s v="No"/>
    <s v="No"/>
    <s v="Delhi"/>
    <x v="19"/>
    <s v="Yes"/>
    <x v="2"/>
    <s v="No"/>
    <x v="2"/>
    <x v="2"/>
    <s v="No"/>
    <s v="Bank transfer"/>
    <n v="49.49"/>
    <n v="675.25"/>
    <x v="0"/>
    <x v="0"/>
    <x v="4"/>
    <s v="Other"/>
    <x v="4"/>
    <n v="0"/>
  </r>
  <r>
    <s v="CUST-01002"/>
    <x v="1"/>
    <n v="0"/>
    <s v="No"/>
    <s v="Yes"/>
    <s v="Chennai"/>
    <x v="63"/>
    <s v="Yes"/>
    <x v="2"/>
    <s v="No"/>
    <x v="0"/>
    <x v="0"/>
    <s v="Yes"/>
    <s v="Bank transfer"/>
    <n v="68"/>
    <n v="3644.98"/>
    <x v="3"/>
    <x v="0"/>
    <x v="2"/>
    <s v="Other"/>
    <x v="3"/>
    <n v="0"/>
  </r>
  <r>
    <s v="CUST-00028"/>
    <x v="0"/>
    <n v="0"/>
    <s v="Yes"/>
    <s v="No"/>
    <s v="Shimla"/>
    <x v="11"/>
    <s v="Yes"/>
    <x v="0"/>
    <s v="Yes"/>
    <x v="2"/>
    <x v="2"/>
    <s v="Yes"/>
    <s v="Cheque"/>
    <n v="94.56"/>
    <n v="2118.77"/>
    <x v="1"/>
    <x v="1"/>
    <x v="0"/>
    <s v="Other"/>
    <x v="4"/>
    <n v="1"/>
  </r>
  <r>
    <s v="CUST-03108"/>
    <x v="1"/>
    <n v="1"/>
    <s v="Yes"/>
    <s v="Yes"/>
    <s v="Lucknow"/>
    <x v="39"/>
    <s v="Yes"/>
    <x v="0"/>
    <s v="No"/>
    <x v="0"/>
    <x v="2"/>
    <s v="Yes"/>
    <s v="Bank transfer"/>
    <n v="85.17"/>
    <n v="1096.1500000000001"/>
    <x v="0"/>
    <x v="1"/>
    <x v="3"/>
    <s v="Other"/>
    <x v="4"/>
    <n v="1"/>
  </r>
  <r>
    <s v="CUST-02388"/>
    <x v="1"/>
    <n v="0"/>
    <s v="No"/>
    <s v="No"/>
    <s v="Ahmedabad"/>
    <x v="24"/>
    <s v="Yes"/>
    <x v="1"/>
    <s v="No internet service"/>
    <x v="1"/>
    <x v="2"/>
    <s v="Yes"/>
    <s v="UPI"/>
    <n v="30.48"/>
    <n v="953.63"/>
    <x v="3"/>
    <x v="0"/>
    <x v="4"/>
    <s v="Other"/>
    <x v="2"/>
    <n v="0"/>
  </r>
  <r>
    <s v="CUST-04674"/>
    <x v="1"/>
    <n v="0"/>
    <s v="No"/>
    <s v="Yes"/>
    <s v="Mumbai"/>
    <x v="68"/>
    <s v="Yes"/>
    <x v="0"/>
    <s v="Yes"/>
    <x v="2"/>
    <x v="0"/>
    <s v="Yes"/>
    <s v="Cheque"/>
    <n v="94.47"/>
    <n v="5466.62"/>
    <x v="1"/>
    <x v="0"/>
    <x v="0"/>
    <s v="Other"/>
    <x v="3"/>
    <n v="0"/>
  </r>
  <r>
    <s v="CUST-00518"/>
    <x v="0"/>
    <n v="1"/>
    <s v="Yes"/>
    <s v="Yes"/>
    <s v="Chennai"/>
    <x v="18"/>
    <s v="Yes"/>
    <x v="2"/>
    <s v="Yes"/>
    <x v="0"/>
    <x v="2"/>
    <s v="Yes"/>
    <s v="UPI"/>
    <n v="69.010000000000005"/>
    <n v="1191.53"/>
    <x v="4"/>
    <x v="0"/>
    <x v="2"/>
    <s v="Other"/>
    <x v="4"/>
    <n v="0"/>
  </r>
  <r>
    <s v="CUST-00301"/>
    <x v="0"/>
    <n v="0"/>
    <s v="No"/>
    <s v="No"/>
    <s v="Lucknow"/>
    <x v="19"/>
    <s v="Yes"/>
    <x v="0"/>
    <s v="No"/>
    <x v="2"/>
    <x v="2"/>
    <s v="No"/>
    <s v="Credit card"/>
    <n v="79.540000000000006"/>
    <n v="1108.75"/>
    <x v="3"/>
    <x v="1"/>
    <x v="3"/>
    <s v="Other"/>
    <x v="4"/>
    <n v="1"/>
  </r>
  <r>
    <s v="CUST-02643"/>
    <x v="0"/>
    <n v="1"/>
    <s v="No"/>
    <s v="No"/>
    <s v="Delhi"/>
    <x v="52"/>
    <s v="Yes"/>
    <x v="0"/>
    <s v="No"/>
    <x v="2"/>
    <x v="2"/>
    <s v="No"/>
    <s v="Bank transfer"/>
    <n v="91.42"/>
    <n v="356.01"/>
    <x v="1"/>
    <x v="1"/>
    <x v="0"/>
    <s v="High-risk"/>
    <x v="1"/>
    <n v="1"/>
  </r>
  <r>
    <s v="CUST-00403"/>
    <x v="1"/>
    <n v="0"/>
    <s v="Yes"/>
    <s v="Yes"/>
    <s v="Chennai"/>
    <x v="18"/>
    <s v="Yes"/>
    <x v="2"/>
    <s v="No"/>
    <x v="2"/>
    <x v="1"/>
    <s v="No"/>
    <s v="Credit card"/>
    <n v="50.06"/>
    <n v="852.56"/>
    <x v="0"/>
    <x v="0"/>
    <x v="2"/>
    <s v="Other"/>
    <x v="4"/>
    <n v="0"/>
  </r>
  <r>
    <s v="CUST-01842"/>
    <x v="1"/>
    <n v="0"/>
    <s v="Yes"/>
    <s v="Yes"/>
    <s v="Shimla"/>
    <x v="63"/>
    <s v="No"/>
    <x v="0"/>
    <s v="No"/>
    <x v="2"/>
    <x v="1"/>
    <s v="Yes"/>
    <s v="Bank transfer"/>
    <n v="73.77"/>
    <n v="4007.14"/>
    <x v="1"/>
    <x v="0"/>
    <x v="3"/>
    <s v="Other"/>
    <x v="3"/>
    <n v="0"/>
  </r>
  <r>
    <s v="CUST-00655"/>
    <x v="0"/>
    <n v="0"/>
    <s v="No"/>
    <s v="Yes"/>
    <s v="Chennai"/>
    <x v="53"/>
    <s v="Yes"/>
    <x v="0"/>
    <s v="No"/>
    <x v="0"/>
    <x v="2"/>
    <s v="No"/>
    <s v="UPI"/>
    <n v="83.65"/>
    <n v="746.59"/>
    <x v="3"/>
    <x v="1"/>
    <x v="3"/>
    <s v="High-risk"/>
    <x v="1"/>
    <n v="1"/>
  </r>
  <r>
    <s v="CUST-04267"/>
    <x v="0"/>
    <n v="1"/>
    <s v="No"/>
    <s v="No"/>
    <s v="Delhi"/>
    <x v="58"/>
    <s v="Yes"/>
    <x v="2"/>
    <s v="No"/>
    <x v="0"/>
    <x v="1"/>
    <s v="No"/>
    <s v="Cheque"/>
    <n v="63.99"/>
    <n v="2819.12"/>
    <x v="1"/>
    <x v="0"/>
    <x v="2"/>
    <s v="Other"/>
    <x v="5"/>
    <n v="0"/>
  </r>
  <r>
    <s v="CUST-01191"/>
    <x v="1"/>
    <n v="0"/>
    <s v="No"/>
    <s v="No"/>
    <s v="Kolkata"/>
    <x v="14"/>
    <s v="Yes"/>
    <x v="1"/>
    <s v="No internet service"/>
    <x v="1"/>
    <x v="0"/>
    <s v="No"/>
    <s v="UPI"/>
    <n v="23.35"/>
    <n v="598.82000000000005"/>
    <x v="7"/>
    <x v="1"/>
    <x v="1"/>
    <s v="Other"/>
    <x v="2"/>
    <n v="1"/>
  </r>
  <r>
    <s v="CUST-04387"/>
    <x v="1"/>
    <n v="0"/>
    <s v="No"/>
    <s v="No"/>
    <s v="Jaipur"/>
    <x v="28"/>
    <s v="Yes"/>
    <x v="2"/>
    <s v="No"/>
    <x v="0"/>
    <x v="2"/>
    <s v="Yes"/>
    <s v="Credit card"/>
    <n v="71.819999999999993"/>
    <n v="1330.7"/>
    <x v="1"/>
    <x v="0"/>
    <x v="3"/>
    <s v="Other"/>
    <x v="4"/>
    <n v="0"/>
  </r>
  <r>
    <s v="CUST-01823"/>
    <x v="1"/>
    <n v="0"/>
    <s v="No"/>
    <s v="No"/>
    <s v="Jaipur"/>
    <x v="48"/>
    <s v="No"/>
    <x v="2"/>
    <s v="No"/>
    <x v="2"/>
    <x v="0"/>
    <s v="Yes"/>
    <s v="Credit card"/>
    <n v="47.85"/>
    <n v="2282.19"/>
    <x v="4"/>
    <x v="0"/>
    <x v="4"/>
    <s v="Other"/>
    <x v="3"/>
    <n v="0"/>
  </r>
  <r>
    <s v="CUST-02673"/>
    <x v="0"/>
    <n v="0"/>
    <s v="No"/>
    <s v="No"/>
    <s v="Chennai"/>
    <x v="58"/>
    <s v="Yes"/>
    <x v="1"/>
    <s v="No internet service"/>
    <x v="1"/>
    <x v="1"/>
    <s v="No"/>
    <s v="UPI"/>
    <n v="23.06"/>
    <n v="986.54"/>
    <x v="1"/>
    <x v="0"/>
    <x v="1"/>
    <s v="Other"/>
    <x v="5"/>
    <n v="0"/>
  </r>
  <r>
    <s v="CUST-04901"/>
    <x v="0"/>
    <n v="0"/>
    <s v="No"/>
    <s v="No"/>
    <s v="Lucknow"/>
    <x v="5"/>
    <s v="Yes"/>
    <x v="0"/>
    <s v="No"/>
    <x v="2"/>
    <x v="2"/>
    <s v="Yes"/>
    <s v="Credit card"/>
    <n v="90.59"/>
    <n v="1685.43"/>
    <x v="2"/>
    <x v="0"/>
    <x v="0"/>
    <s v="Other"/>
    <x v="4"/>
    <n v="0"/>
  </r>
  <r>
    <s v="CUST-03906"/>
    <x v="0"/>
    <n v="1"/>
    <s v="Yes"/>
    <s v="Yes"/>
    <s v="Pune"/>
    <x v="54"/>
    <s v="Yes"/>
    <x v="0"/>
    <s v="Yes"/>
    <x v="2"/>
    <x v="2"/>
    <s v="No"/>
    <s v="Credit card"/>
    <n v="90.14"/>
    <n v="1107.08"/>
    <x v="0"/>
    <x v="0"/>
    <x v="0"/>
    <s v="Other"/>
    <x v="4"/>
    <n v="0"/>
  </r>
  <r>
    <s v="CUST-01325"/>
    <x v="0"/>
    <n v="0"/>
    <s v="Yes"/>
    <s v="Yes"/>
    <s v="Ahmedabad"/>
    <x v="8"/>
    <s v="Yes"/>
    <x v="0"/>
    <s v="No"/>
    <x v="0"/>
    <x v="2"/>
    <s v="Yes"/>
    <s v="Bank transfer"/>
    <n v="82.94"/>
    <n v="3217.06"/>
    <x v="0"/>
    <x v="1"/>
    <x v="3"/>
    <s v="Other"/>
    <x v="5"/>
    <n v="1"/>
  </r>
  <r>
    <s v="CUST-02047"/>
    <x v="0"/>
    <n v="1"/>
    <s v="Yes"/>
    <s v="Yes"/>
    <s v="Pune"/>
    <x v="67"/>
    <s v="Yes"/>
    <x v="1"/>
    <s v="No internet service"/>
    <x v="1"/>
    <x v="1"/>
    <s v="Yes"/>
    <s v="UPI"/>
    <n v="31.39"/>
    <n v="1188.47"/>
    <x v="7"/>
    <x v="1"/>
    <x v="4"/>
    <s v="Other"/>
    <x v="5"/>
    <n v="1"/>
  </r>
  <r>
    <s v="CUST-00046"/>
    <x v="1"/>
    <n v="1"/>
    <s v="Yes"/>
    <s v="Yes"/>
    <s v="Mumbai"/>
    <x v="28"/>
    <s v="Yes"/>
    <x v="0"/>
    <s v="No"/>
    <x v="2"/>
    <x v="0"/>
    <s v="Yes"/>
    <s v="UPI"/>
    <n v="84.82"/>
    <n v="1560.14"/>
    <x v="1"/>
    <x v="0"/>
    <x v="3"/>
    <s v="Other"/>
    <x v="4"/>
    <n v="0"/>
  </r>
  <r>
    <s v="CUST-01788"/>
    <x v="0"/>
    <n v="0"/>
    <s v="Yes"/>
    <s v="Yes"/>
    <s v="Ahmedabad"/>
    <x v="22"/>
    <s v="Yes"/>
    <x v="1"/>
    <s v="No internet service"/>
    <x v="1"/>
    <x v="2"/>
    <s v="No"/>
    <s v="Bank transfer"/>
    <n v="22.41"/>
    <n v="219.03"/>
    <x v="4"/>
    <x v="1"/>
    <x v="1"/>
    <s v="Other"/>
    <x v="1"/>
    <n v="1"/>
  </r>
  <r>
    <s v="CUST-04097"/>
    <x v="0"/>
    <n v="0"/>
    <s v="No"/>
    <s v="No"/>
    <s v="Shimla"/>
    <x v="8"/>
    <s v="Yes"/>
    <x v="0"/>
    <s v="No"/>
    <x v="2"/>
    <x v="0"/>
    <s v="No"/>
    <s v="UPI"/>
    <n v="84.27"/>
    <n v="3204.12"/>
    <x v="3"/>
    <x v="0"/>
    <x v="3"/>
    <s v="Other"/>
    <x v="5"/>
    <n v="0"/>
  </r>
  <r>
    <s v="CUST-02064"/>
    <x v="0"/>
    <n v="0"/>
    <s v="No"/>
    <s v="No"/>
    <s v="Mumbai"/>
    <x v="14"/>
    <s v="Yes"/>
    <x v="0"/>
    <s v="Yes"/>
    <x v="0"/>
    <x v="1"/>
    <s v="Yes"/>
    <s v="Credit card"/>
    <n v="96.06"/>
    <n v="2430.87"/>
    <x v="1"/>
    <x v="0"/>
    <x v="0"/>
    <s v="Other"/>
    <x v="2"/>
    <n v="0"/>
  </r>
  <r>
    <s v="CUST-04780"/>
    <x v="1"/>
    <n v="0"/>
    <s v="Yes"/>
    <s v="Yes"/>
    <s v="Hyderabad"/>
    <x v="11"/>
    <s v="Yes"/>
    <x v="0"/>
    <s v="Yes"/>
    <x v="2"/>
    <x v="0"/>
    <s v="Yes"/>
    <s v="UPI"/>
    <n v="88.02"/>
    <n v="1955.95"/>
    <x v="0"/>
    <x v="0"/>
    <x v="3"/>
    <s v="Other"/>
    <x v="4"/>
    <n v="0"/>
  </r>
  <r>
    <s v="CUST-01744"/>
    <x v="0"/>
    <n v="0"/>
    <s v="Yes"/>
    <s v="Yes"/>
    <s v="Bengaluru"/>
    <x v="51"/>
    <s v="Yes"/>
    <x v="0"/>
    <s v="No"/>
    <x v="2"/>
    <x v="0"/>
    <s v="No"/>
    <s v="Bank transfer"/>
    <n v="85.31"/>
    <n v="3188.95"/>
    <x v="0"/>
    <x v="0"/>
    <x v="3"/>
    <s v="Other"/>
    <x v="5"/>
    <n v="0"/>
  </r>
  <r>
    <s v="CUST-03998"/>
    <x v="0"/>
    <n v="0"/>
    <s v="Yes"/>
    <s v="No"/>
    <s v="Bengaluru"/>
    <x v="44"/>
    <s v="Yes"/>
    <x v="1"/>
    <s v="No internet service"/>
    <x v="1"/>
    <x v="2"/>
    <s v="No"/>
    <s v="Credit card"/>
    <n v="27.62"/>
    <n v="893.55"/>
    <x v="0"/>
    <x v="1"/>
    <x v="1"/>
    <s v="Other"/>
    <x v="2"/>
    <n v="1"/>
  </r>
  <r>
    <s v="CUST-00098"/>
    <x v="0"/>
    <n v="0"/>
    <s v="No"/>
    <s v="Yes"/>
    <s v="Chennai"/>
    <x v="38"/>
    <s v="Yes"/>
    <x v="0"/>
    <s v="No"/>
    <x v="0"/>
    <x v="1"/>
    <s v="Yes"/>
    <s v="UPI"/>
    <n v="85.55"/>
    <n v="3411.06"/>
    <x v="1"/>
    <x v="0"/>
    <x v="3"/>
    <s v="Other"/>
    <x v="5"/>
    <n v="0"/>
  </r>
  <r>
    <s v="CUST-01496"/>
    <x v="1"/>
    <n v="1"/>
    <s v="Yes"/>
    <s v="No"/>
    <s v="Lucknow"/>
    <x v="9"/>
    <s v="No"/>
    <x v="0"/>
    <s v="No"/>
    <x v="0"/>
    <x v="2"/>
    <s v="Yes"/>
    <s v="Credit card"/>
    <n v="79.930000000000007"/>
    <n v="548.47"/>
    <x v="2"/>
    <x v="1"/>
    <x v="3"/>
    <s v="High-risk"/>
    <x v="1"/>
    <n v="1"/>
  </r>
  <r>
    <s v="CUST-03332"/>
    <x v="1"/>
    <n v="0"/>
    <s v="Yes"/>
    <s v="Yes"/>
    <s v="Hyderabad"/>
    <x v="13"/>
    <s v="Yes"/>
    <x v="0"/>
    <s v="No"/>
    <x v="2"/>
    <x v="2"/>
    <s v="Yes"/>
    <s v="Bank transfer"/>
    <n v="82.6"/>
    <n v="1655.61"/>
    <x v="0"/>
    <x v="1"/>
    <x v="3"/>
    <s v="Other"/>
    <x v="4"/>
    <n v="1"/>
  </r>
  <r>
    <s v="CUST-01537"/>
    <x v="1"/>
    <n v="0"/>
    <s v="No"/>
    <s v="No"/>
    <s v="Pune"/>
    <x v="62"/>
    <s v="No"/>
    <x v="2"/>
    <s v="Yes"/>
    <x v="2"/>
    <x v="0"/>
    <s v="Yes"/>
    <s v="UPI"/>
    <n v="49.49"/>
    <n v="3359.1"/>
    <x v="1"/>
    <x v="0"/>
    <x v="4"/>
    <s v="Other"/>
    <x v="0"/>
    <n v="0"/>
  </r>
  <r>
    <s v="CUST-03646"/>
    <x v="0"/>
    <n v="0"/>
    <s v="Yes"/>
    <s v="Yes"/>
    <s v="Chennai"/>
    <x v="59"/>
    <s v="Yes"/>
    <x v="2"/>
    <s v="Yes"/>
    <x v="2"/>
    <x v="0"/>
    <s v="Yes"/>
    <s v="Bank transfer"/>
    <n v="51.97"/>
    <n v="2819.96"/>
    <x v="4"/>
    <x v="0"/>
    <x v="2"/>
    <s v="Other"/>
    <x v="3"/>
    <n v="0"/>
  </r>
  <r>
    <s v="CUST-01727"/>
    <x v="1"/>
    <n v="0"/>
    <s v="No"/>
    <s v="Yes"/>
    <s v="Hyderabad"/>
    <x v="28"/>
    <s v="Yes"/>
    <x v="0"/>
    <s v="No"/>
    <x v="0"/>
    <x v="2"/>
    <s v="Yes"/>
    <s v="Bank transfer"/>
    <n v="88.68"/>
    <n v="1620.51"/>
    <x v="1"/>
    <x v="1"/>
    <x v="3"/>
    <s v="Other"/>
    <x v="4"/>
    <n v="1"/>
  </r>
  <r>
    <s v="CUST-04339"/>
    <x v="0"/>
    <n v="0"/>
    <s v="No"/>
    <s v="No"/>
    <s v="Bengaluru"/>
    <x v="41"/>
    <s v="Yes"/>
    <x v="0"/>
    <s v="No"/>
    <x v="2"/>
    <x v="1"/>
    <s v="No"/>
    <s v="UPI"/>
    <n v="85.86"/>
    <n v="2607.15"/>
    <x v="1"/>
    <x v="0"/>
    <x v="3"/>
    <s v="Other"/>
    <x v="2"/>
    <n v="0"/>
  </r>
  <r>
    <s v="CUST-01053"/>
    <x v="0"/>
    <n v="1"/>
    <s v="Yes"/>
    <s v="No"/>
    <s v="Chandigarh"/>
    <x v="22"/>
    <s v="Yes"/>
    <x v="2"/>
    <s v="Yes"/>
    <x v="2"/>
    <x v="2"/>
    <s v="Yes"/>
    <s v="Cheque"/>
    <n v="58.7"/>
    <n v="583.82000000000005"/>
    <x v="0"/>
    <x v="0"/>
    <x v="2"/>
    <s v="Other"/>
    <x v="1"/>
    <n v="0"/>
  </r>
  <r>
    <s v="CUST-02566"/>
    <x v="1"/>
    <n v="0"/>
    <s v="Yes"/>
    <s v="No"/>
    <s v="Bengaluru"/>
    <x v="1"/>
    <s v="Yes"/>
    <x v="0"/>
    <s v="Yes"/>
    <x v="2"/>
    <x v="2"/>
    <s v="No"/>
    <s v="Cheque"/>
    <n v="77.25"/>
    <n v="230.74"/>
    <x v="2"/>
    <x v="0"/>
    <x v="3"/>
    <s v="High-risk"/>
    <x v="1"/>
    <n v="0"/>
  </r>
  <r>
    <s v="CUST-00094"/>
    <x v="0"/>
    <n v="0"/>
    <s v="No"/>
    <s v="No"/>
    <s v="Lucknow"/>
    <x v="19"/>
    <s v="Yes"/>
    <x v="2"/>
    <s v="No"/>
    <x v="2"/>
    <x v="2"/>
    <s v="Yes"/>
    <s v="Cheque"/>
    <n v="63.09"/>
    <n v="897.98"/>
    <x v="4"/>
    <x v="0"/>
    <x v="2"/>
    <s v="Other"/>
    <x v="4"/>
    <n v="0"/>
  </r>
  <r>
    <s v="CUST-04563"/>
    <x v="1"/>
    <n v="0"/>
    <s v="No"/>
    <s v="No"/>
    <s v="Bengaluru"/>
    <x v="18"/>
    <s v="Yes"/>
    <x v="2"/>
    <s v="Yes"/>
    <x v="2"/>
    <x v="2"/>
    <s v="No"/>
    <s v="UPI"/>
    <n v="57.15"/>
    <n v="986.69"/>
    <x v="3"/>
    <x v="0"/>
    <x v="2"/>
    <s v="Other"/>
    <x v="4"/>
    <n v="0"/>
  </r>
  <r>
    <s v="CUST-02517"/>
    <x v="1"/>
    <n v="0"/>
    <s v="No"/>
    <s v="No"/>
    <s v="Pune"/>
    <x v="17"/>
    <s v="Yes"/>
    <x v="2"/>
    <s v="No"/>
    <x v="0"/>
    <x v="2"/>
    <s v="Yes"/>
    <s v="Bank transfer"/>
    <n v="65.88"/>
    <n v="1942.68"/>
    <x v="1"/>
    <x v="1"/>
    <x v="2"/>
    <s v="Other"/>
    <x v="2"/>
    <n v="1"/>
  </r>
  <r>
    <s v="CUST-04409"/>
    <x v="1"/>
    <n v="1"/>
    <s v="No"/>
    <s v="No"/>
    <s v="Hyderabad"/>
    <x v="0"/>
    <s v="Yes"/>
    <x v="0"/>
    <s v="No"/>
    <x v="2"/>
    <x v="0"/>
    <s v="No"/>
    <s v="Credit card"/>
    <n v="91.1"/>
    <n v="5766.5"/>
    <x v="1"/>
    <x v="0"/>
    <x v="0"/>
    <s v="Other"/>
    <x v="0"/>
    <n v="0"/>
  </r>
  <r>
    <s v="CUST-04542"/>
    <x v="1"/>
    <n v="0"/>
    <s v="No"/>
    <s v="No"/>
    <s v="Lucknow"/>
    <x v="18"/>
    <s v="Yes"/>
    <x v="1"/>
    <s v="No internet service"/>
    <x v="1"/>
    <x v="1"/>
    <s v="Yes"/>
    <s v="Bank transfer"/>
    <n v="25.18"/>
    <n v="419.81"/>
    <x v="0"/>
    <x v="0"/>
    <x v="1"/>
    <s v="Other"/>
    <x v="4"/>
    <n v="0"/>
  </r>
  <r>
    <s v="CUST-01707"/>
    <x v="0"/>
    <n v="1"/>
    <s v="Yes"/>
    <s v="Yes"/>
    <s v="Hyderabad"/>
    <x v="33"/>
    <s v="Yes"/>
    <x v="0"/>
    <s v="No"/>
    <x v="0"/>
    <x v="1"/>
    <s v="Yes"/>
    <s v="UPI"/>
    <n v="89.98"/>
    <n v="3162.83"/>
    <x v="3"/>
    <x v="0"/>
    <x v="3"/>
    <s v="Other"/>
    <x v="5"/>
    <n v="0"/>
  </r>
  <r>
    <s v="CUST-01165"/>
    <x v="1"/>
    <n v="0"/>
    <s v="Yes"/>
    <s v="No"/>
    <s v="Chandigarh"/>
    <x v="59"/>
    <s v="Yes"/>
    <x v="2"/>
    <s v="Yes"/>
    <x v="0"/>
    <x v="0"/>
    <s v="Yes"/>
    <s v="Bank transfer"/>
    <n v="74.55"/>
    <n v="3927.95"/>
    <x v="1"/>
    <x v="0"/>
    <x v="3"/>
    <s v="Other"/>
    <x v="3"/>
    <n v="0"/>
  </r>
  <r>
    <s v="CUST-00399"/>
    <x v="0"/>
    <n v="0"/>
    <s v="No"/>
    <s v="No"/>
    <s v="Delhi"/>
    <x v="28"/>
    <s v="Yes"/>
    <x v="0"/>
    <s v="No"/>
    <x v="2"/>
    <x v="2"/>
    <s v="Yes"/>
    <s v="Credit card"/>
    <n v="89.11"/>
    <n v="1596.91"/>
    <x v="2"/>
    <x v="1"/>
    <x v="3"/>
    <s v="Other"/>
    <x v="4"/>
    <n v="1"/>
  </r>
  <r>
    <s v="CUST-00223"/>
    <x v="0"/>
    <n v="0"/>
    <s v="Yes"/>
    <s v="Yes"/>
    <s v="Shimla"/>
    <x v="0"/>
    <s v="Yes"/>
    <x v="2"/>
    <s v="No"/>
    <x v="2"/>
    <x v="0"/>
    <s v="No"/>
    <s v="Cheque"/>
    <n v="55.06"/>
    <n v="3400.3"/>
    <x v="4"/>
    <x v="0"/>
    <x v="2"/>
    <s v="Other"/>
    <x v="0"/>
    <n v="0"/>
  </r>
  <r>
    <s v="CUST-00303"/>
    <x v="1"/>
    <n v="0"/>
    <s v="Yes"/>
    <s v="No"/>
    <s v="Delhi"/>
    <x v="32"/>
    <s v="Yes"/>
    <x v="0"/>
    <s v="Yes"/>
    <x v="0"/>
    <x v="0"/>
    <s v="No"/>
    <s v="UPI"/>
    <n v="89.32"/>
    <n v="3534.72"/>
    <x v="3"/>
    <x v="0"/>
    <x v="3"/>
    <s v="Other"/>
    <x v="5"/>
    <n v="0"/>
  </r>
  <r>
    <s v="CUST-00088"/>
    <x v="0"/>
    <n v="0"/>
    <s v="No"/>
    <s v="No"/>
    <s v="Kolkata"/>
    <x v="7"/>
    <s v="Yes"/>
    <x v="1"/>
    <s v="No internet service"/>
    <x v="1"/>
    <x v="2"/>
    <s v="Yes"/>
    <s v="Cheque"/>
    <n v="38.24"/>
    <n v="432.92"/>
    <x v="3"/>
    <x v="0"/>
    <x v="4"/>
    <s v="Other"/>
    <x v="1"/>
    <n v="0"/>
  </r>
  <r>
    <s v="CUST-01009"/>
    <x v="0"/>
    <n v="0"/>
    <s v="No"/>
    <s v="No"/>
    <s v="Jaipur"/>
    <x v="42"/>
    <s v="Yes"/>
    <x v="0"/>
    <s v="No"/>
    <x v="2"/>
    <x v="0"/>
    <s v="Yes"/>
    <s v="UPI"/>
    <n v="70.150000000000006"/>
    <n v="2377.12"/>
    <x v="3"/>
    <x v="0"/>
    <x v="3"/>
    <s v="Other"/>
    <x v="2"/>
    <n v="0"/>
  </r>
  <r>
    <s v="CUST-01372"/>
    <x v="0"/>
    <n v="0"/>
    <s v="No"/>
    <s v="No"/>
    <s v="Pune"/>
    <x v="25"/>
    <s v="No"/>
    <x v="0"/>
    <s v="Yes"/>
    <x v="2"/>
    <x v="2"/>
    <s v="No"/>
    <s v="Credit card"/>
    <n v="83.43"/>
    <n v="1914.74"/>
    <x v="2"/>
    <x v="1"/>
    <x v="3"/>
    <s v="Other"/>
    <x v="4"/>
    <n v="1"/>
  </r>
  <r>
    <s v="CUST-03583"/>
    <x v="1"/>
    <n v="0"/>
    <s v="No"/>
    <s v="No"/>
    <s v="Hyderabad"/>
    <x v="38"/>
    <s v="Yes"/>
    <x v="0"/>
    <s v="No"/>
    <x v="2"/>
    <x v="0"/>
    <s v="Yes"/>
    <s v="Bank transfer"/>
    <n v="77.7"/>
    <n v="3188.4"/>
    <x v="1"/>
    <x v="0"/>
    <x v="3"/>
    <s v="Other"/>
    <x v="5"/>
    <n v="0"/>
  </r>
  <r>
    <s v="CUST-00589"/>
    <x v="1"/>
    <n v="0"/>
    <s v="No"/>
    <s v="Yes"/>
    <s v="Lucknow"/>
    <x v="4"/>
    <s v="Yes"/>
    <x v="0"/>
    <s v="No"/>
    <x v="0"/>
    <x v="0"/>
    <s v="Yes"/>
    <s v="UPI"/>
    <n v="84.63"/>
    <n v="6025.1"/>
    <x v="0"/>
    <x v="0"/>
    <x v="3"/>
    <s v="Other"/>
    <x v="0"/>
    <n v="0"/>
  </r>
  <r>
    <s v="CUST-02962"/>
    <x v="1"/>
    <n v="0"/>
    <s v="Yes"/>
    <s v="No"/>
    <s v="Hyderabad"/>
    <x v="1"/>
    <s v="Yes"/>
    <x v="2"/>
    <s v="No"/>
    <x v="2"/>
    <x v="2"/>
    <s v="Yes"/>
    <s v="UPI"/>
    <n v="51.88"/>
    <n v="157.31"/>
    <x v="0"/>
    <x v="0"/>
    <x v="2"/>
    <s v="Other"/>
    <x v="1"/>
    <n v="0"/>
  </r>
  <r>
    <s v="CUST-02135"/>
    <x v="0"/>
    <n v="0"/>
    <s v="No"/>
    <s v="No"/>
    <s v="Lucknow"/>
    <x v="55"/>
    <s v="No"/>
    <x v="0"/>
    <s v="Yes"/>
    <x v="2"/>
    <x v="0"/>
    <s v="Yes"/>
    <s v="Bank transfer"/>
    <n v="72.650000000000006"/>
    <n v="3348.09"/>
    <x v="1"/>
    <x v="0"/>
    <x v="3"/>
    <s v="Other"/>
    <x v="5"/>
    <n v="0"/>
  </r>
  <r>
    <s v="CUST-02134"/>
    <x v="1"/>
    <n v="0"/>
    <s v="Yes"/>
    <s v="Yes"/>
    <s v="Kolkata"/>
    <x v="31"/>
    <s v="Yes"/>
    <x v="0"/>
    <s v="Yes"/>
    <x v="0"/>
    <x v="2"/>
    <s v="No"/>
    <s v="Cheque"/>
    <n v="94.44"/>
    <n v="575.58000000000004"/>
    <x v="1"/>
    <x v="0"/>
    <x v="0"/>
    <s v="High-risk"/>
    <x v="1"/>
    <n v="0"/>
  </r>
  <r>
    <s v="CUST-01359"/>
    <x v="0"/>
    <n v="0"/>
    <s v="No"/>
    <s v="No"/>
    <s v="Bengaluru"/>
    <x v="24"/>
    <s v="Yes"/>
    <x v="0"/>
    <s v="No"/>
    <x v="2"/>
    <x v="2"/>
    <s v="No"/>
    <s v="Credit card"/>
    <n v="79.86"/>
    <n v="2412.4499999999998"/>
    <x v="1"/>
    <x v="1"/>
    <x v="3"/>
    <s v="Other"/>
    <x v="2"/>
    <n v="1"/>
  </r>
  <r>
    <s v="CUST-03234"/>
    <x v="1"/>
    <n v="0"/>
    <s v="Yes"/>
    <s v="No"/>
    <s v="Pune"/>
    <x v="44"/>
    <s v="Yes"/>
    <x v="2"/>
    <s v="No"/>
    <x v="0"/>
    <x v="2"/>
    <s v="No"/>
    <s v="UPI"/>
    <n v="61.47"/>
    <n v="2027.1"/>
    <x v="4"/>
    <x v="0"/>
    <x v="2"/>
    <s v="Other"/>
    <x v="2"/>
    <n v="0"/>
  </r>
  <r>
    <s v="CUST-04180"/>
    <x v="1"/>
    <n v="0"/>
    <s v="No"/>
    <s v="No"/>
    <s v="Hyderabad"/>
    <x v="20"/>
    <s v="Yes"/>
    <x v="1"/>
    <s v="No internet service"/>
    <x v="1"/>
    <x v="2"/>
    <s v="Yes"/>
    <s v="Cheque"/>
    <n v="38.03"/>
    <n v="308.62"/>
    <x v="1"/>
    <x v="1"/>
    <x v="4"/>
    <s v="Other"/>
    <x v="1"/>
    <n v="1"/>
  </r>
  <r>
    <s v="CUST-03853"/>
    <x v="0"/>
    <n v="0"/>
    <s v="Yes"/>
    <s v="No"/>
    <s v="Pune"/>
    <x v="22"/>
    <s v="Yes"/>
    <x v="0"/>
    <s v="No"/>
    <x v="0"/>
    <x v="2"/>
    <s v="No"/>
    <s v="Bank transfer"/>
    <n v="82.99"/>
    <n v="833.18"/>
    <x v="0"/>
    <x v="1"/>
    <x v="3"/>
    <s v="High-risk"/>
    <x v="1"/>
    <n v="1"/>
  </r>
  <r>
    <s v="CUST-01711"/>
    <x v="1"/>
    <n v="1"/>
    <s v="No"/>
    <s v="No"/>
    <s v="Chandigarh"/>
    <x v="52"/>
    <s v="Yes"/>
    <x v="1"/>
    <s v="No internet service"/>
    <x v="1"/>
    <x v="2"/>
    <s v="Yes"/>
    <s v="Credit card"/>
    <n v="29.01"/>
    <n v="117.91"/>
    <x v="3"/>
    <x v="1"/>
    <x v="1"/>
    <s v="Other"/>
    <x v="1"/>
    <n v="1"/>
  </r>
  <r>
    <s v="CUST-04647"/>
    <x v="0"/>
    <n v="0"/>
    <s v="Yes"/>
    <s v="Yes"/>
    <s v="Pune"/>
    <x v="10"/>
    <s v="Yes"/>
    <x v="0"/>
    <s v="No"/>
    <x v="2"/>
    <x v="0"/>
    <s v="Yes"/>
    <s v="Credit card"/>
    <n v="94.58"/>
    <n v="6061.19"/>
    <x v="1"/>
    <x v="0"/>
    <x v="0"/>
    <s v="Other"/>
    <x v="0"/>
    <n v="0"/>
  </r>
  <r>
    <s v="CUST-02998"/>
    <x v="0"/>
    <n v="0"/>
    <s v="Yes"/>
    <s v="Yes"/>
    <s v="Kolkata"/>
    <x v="28"/>
    <s v="Yes"/>
    <x v="1"/>
    <s v="No internet service"/>
    <x v="1"/>
    <x v="2"/>
    <s v="No"/>
    <s v="UPI"/>
    <n v="35.68"/>
    <n v="653.66"/>
    <x v="4"/>
    <x v="0"/>
    <x v="4"/>
    <s v="Other"/>
    <x v="4"/>
    <n v="0"/>
  </r>
  <r>
    <s v="CUST-01110"/>
    <x v="1"/>
    <n v="0"/>
    <s v="Yes"/>
    <s v="No"/>
    <s v="Bengaluru"/>
    <x v="42"/>
    <s v="Yes"/>
    <x v="0"/>
    <s v="No"/>
    <x v="2"/>
    <x v="2"/>
    <s v="No"/>
    <s v="Credit card"/>
    <n v="72.78"/>
    <n v="2520.0700000000002"/>
    <x v="3"/>
    <x v="0"/>
    <x v="3"/>
    <s v="Other"/>
    <x v="2"/>
    <n v="0"/>
  </r>
  <r>
    <s v="CUST-01376"/>
    <x v="0"/>
    <n v="0"/>
    <s v="No"/>
    <s v="No"/>
    <s v="Jaipur"/>
    <x v="63"/>
    <s v="Yes"/>
    <x v="0"/>
    <s v="Yes"/>
    <x v="2"/>
    <x v="0"/>
    <s v="Yes"/>
    <s v="Cheque"/>
    <n v="84.28"/>
    <n v="4428.87"/>
    <x v="1"/>
    <x v="0"/>
    <x v="3"/>
    <s v="Other"/>
    <x v="3"/>
    <n v="0"/>
  </r>
  <r>
    <s v="CUST-03662"/>
    <x v="1"/>
    <n v="1"/>
    <s v="Yes"/>
    <s v="No"/>
    <s v="Lucknow"/>
    <x v="15"/>
    <s v="Yes"/>
    <x v="2"/>
    <s v="Yes"/>
    <x v="2"/>
    <x v="2"/>
    <s v="No"/>
    <s v="Bank transfer"/>
    <n v="67.44"/>
    <n v="1579.82"/>
    <x v="3"/>
    <x v="0"/>
    <x v="2"/>
    <s v="Other"/>
    <x v="2"/>
    <n v="0"/>
  </r>
  <r>
    <s v="CUST-00588"/>
    <x v="0"/>
    <n v="0"/>
    <s v="No"/>
    <s v="No"/>
    <s v="Hyderabad"/>
    <x v="9"/>
    <s v="Yes"/>
    <x v="0"/>
    <s v="No"/>
    <x v="0"/>
    <x v="2"/>
    <s v="No"/>
    <s v="UPI"/>
    <n v="86.89"/>
    <n v="595.38"/>
    <x v="4"/>
    <x v="0"/>
    <x v="3"/>
    <s v="High-risk"/>
    <x v="1"/>
    <n v="0"/>
  </r>
  <r>
    <s v="CUST-00212"/>
    <x v="0"/>
    <n v="1"/>
    <s v="Yes"/>
    <s v="No"/>
    <s v="Ahmedabad"/>
    <x v="53"/>
    <s v="Yes"/>
    <x v="0"/>
    <s v="No"/>
    <x v="2"/>
    <x v="2"/>
    <s v="No"/>
    <s v="Bank transfer"/>
    <n v="94.44"/>
    <n v="868.52"/>
    <x v="0"/>
    <x v="1"/>
    <x v="0"/>
    <s v="High-risk"/>
    <x v="1"/>
    <n v="1"/>
  </r>
  <r>
    <s v="CUST-01549"/>
    <x v="1"/>
    <n v="0"/>
    <s v="No"/>
    <s v="No"/>
    <s v="Mumbai"/>
    <x v="31"/>
    <s v="Yes"/>
    <x v="0"/>
    <s v="Yes"/>
    <x v="0"/>
    <x v="2"/>
    <s v="No"/>
    <s v="Cheque"/>
    <n v="101.14"/>
    <n v="599.91999999999996"/>
    <x v="1"/>
    <x v="1"/>
    <x v="0"/>
    <s v="High-risk"/>
    <x v="1"/>
    <n v="1"/>
  </r>
  <r>
    <s v="CUST-01201"/>
    <x v="1"/>
    <n v="0"/>
    <s v="Yes"/>
    <s v="No"/>
    <s v="Delhi"/>
    <x v="60"/>
    <s v="Yes"/>
    <x v="0"/>
    <s v="No"/>
    <x v="2"/>
    <x v="0"/>
    <s v="No"/>
    <s v="UPI"/>
    <n v="94.35"/>
    <n v="6064.13"/>
    <x v="1"/>
    <x v="0"/>
    <x v="0"/>
    <s v="Other"/>
    <x v="0"/>
    <n v="0"/>
  </r>
  <r>
    <s v="CUST-02921"/>
    <x v="1"/>
    <n v="0"/>
    <s v="Yes"/>
    <s v="No"/>
    <s v="Shimla"/>
    <x v="4"/>
    <s v="Yes"/>
    <x v="0"/>
    <s v="No"/>
    <x v="2"/>
    <x v="0"/>
    <s v="Yes"/>
    <s v="UPI"/>
    <n v="79.62"/>
    <n v="5880.5"/>
    <x v="0"/>
    <x v="0"/>
    <x v="3"/>
    <s v="Other"/>
    <x v="0"/>
    <n v="0"/>
  </r>
  <r>
    <s v="CUST-01407"/>
    <x v="1"/>
    <n v="0"/>
    <s v="No"/>
    <s v="No"/>
    <s v="Hyderabad"/>
    <x v="27"/>
    <s v="Yes"/>
    <x v="1"/>
    <s v="No internet service"/>
    <x v="1"/>
    <x v="2"/>
    <s v="Yes"/>
    <s v="UPI"/>
    <n v="34.020000000000003"/>
    <n v="1190.57"/>
    <x v="4"/>
    <x v="0"/>
    <x v="4"/>
    <s v="Other"/>
    <x v="2"/>
    <n v="0"/>
  </r>
  <r>
    <s v="CUST-02520"/>
    <x v="0"/>
    <n v="0"/>
    <s v="No"/>
    <s v="No"/>
    <s v="Lucknow"/>
    <x v="2"/>
    <s v="Yes"/>
    <x v="1"/>
    <s v="No internet service"/>
    <x v="1"/>
    <x v="2"/>
    <s v="Yes"/>
    <s v="Credit card"/>
    <n v="33.83"/>
    <n v="955.33"/>
    <x v="0"/>
    <x v="0"/>
    <x v="4"/>
    <s v="Other"/>
    <x v="2"/>
    <n v="0"/>
  </r>
  <r>
    <s v="CUST-02747"/>
    <x v="0"/>
    <n v="1"/>
    <s v="No"/>
    <s v="No"/>
    <s v="Chennai"/>
    <x v="54"/>
    <s v="No"/>
    <x v="0"/>
    <s v="No"/>
    <x v="2"/>
    <x v="2"/>
    <s v="No"/>
    <s v="Credit card"/>
    <n v="81.34"/>
    <n v="946.95"/>
    <x v="0"/>
    <x v="0"/>
    <x v="3"/>
    <s v="Other"/>
    <x v="4"/>
    <n v="0"/>
  </r>
  <r>
    <s v="CUST-01482"/>
    <x v="1"/>
    <n v="0"/>
    <s v="No"/>
    <s v="No"/>
    <s v="Pune"/>
    <x v="50"/>
    <s v="Yes"/>
    <x v="1"/>
    <s v="No internet service"/>
    <x v="1"/>
    <x v="0"/>
    <s v="No"/>
    <s v="Credit card"/>
    <n v="27.63"/>
    <n v="1598.86"/>
    <x v="4"/>
    <x v="0"/>
    <x v="1"/>
    <s v="Other"/>
    <x v="3"/>
    <n v="0"/>
  </r>
  <r>
    <s v="CUST-02636"/>
    <x v="1"/>
    <n v="0"/>
    <s v="No"/>
    <s v="No"/>
    <s v="Bengaluru"/>
    <x v="7"/>
    <s v="Yes"/>
    <x v="0"/>
    <s v="No"/>
    <x v="0"/>
    <x v="1"/>
    <s v="Yes"/>
    <s v="UPI"/>
    <n v="78.099999999999994"/>
    <n v="836.82"/>
    <x v="1"/>
    <x v="1"/>
    <x v="3"/>
    <s v="Other"/>
    <x v="1"/>
    <n v="1"/>
  </r>
  <r>
    <s v="CUST-04388"/>
    <x v="1"/>
    <n v="0"/>
    <s v="Yes"/>
    <s v="No"/>
    <s v="Lucknow"/>
    <x v="39"/>
    <s v="Yes"/>
    <x v="0"/>
    <s v="No"/>
    <x v="2"/>
    <x v="2"/>
    <s v="Yes"/>
    <s v="Credit card"/>
    <n v="82.6"/>
    <n v="1063.6600000000001"/>
    <x v="4"/>
    <x v="1"/>
    <x v="3"/>
    <s v="Other"/>
    <x v="4"/>
    <n v="1"/>
  </r>
  <r>
    <s v="CUST-01073"/>
    <x v="1"/>
    <n v="0"/>
    <s v="No"/>
    <s v="No"/>
    <s v="Ahmedabad"/>
    <x v="21"/>
    <s v="Yes"/>
    <x v="0"/>
    <s v="No"/>
    <x v="2"/>
    <x v="2"/>
    <s v="Yes"/>
    <s v="Cheque"/>
    <n v="79.03"/>
    <n v="3415.29"/>
    <x v="7"/>
    <x v="0"/>
    <x v="3"/>
    <s v="Other"/>
    <x v="5"/>
    <n v="0"/>
  </r>
  <r>
    <s v="CUST-04151"/>
    <x v="1"/>
    <n v="0"/>
    <s v="No"/>
    <s v="No"/>
    <s v="Hyderabad"/>
    <x v="59"/>
    <s v="Yes"/>
    <x v="2"/>
    <s v="No"/>
    <x v="2"/>
    <x v="0"/>
    <s v="No"/>
    <s v="Credit card"/>
    <n v="57.23"/>
    <n v="3040.25"/>
    <x v="0"/>
    <x v="0"/>
    <x v="2"/>
    <s v="Other"/>
    <x v="3"/>
    <n v="0"/>
  </r>
  <r>
    <s v="CUST-03916"/>
    <x v="0"/>
    <n v="0"/>
    <s v="Yes"/>
    <s v="No"/>
    <s v="Delhi"/>
    <x v="26"/>
    <s v="Yes"/>
    <x v="2"/>
    <s v="No"/>
    <x v="2"/>
    <x v="1"/>
    <s v="No"/>
    <s v="UPI"/>
    <n v="47.4"/>
    <n v="1264.8399999999999"/>
    <x v="0"/>
    <x v="0"/>
    <x v="4"/>
    <s v="Other"/>
    <x v="2"/>
    <n v="0"/>
  </r>
  <r>
    <s v="CUST-01686"/>
    <x v="0"/>
    <n v="0"/>
    <s v="No"/>
    <s v="No"/>
    <s v="Kolkata"/>
    <x v="30"/>
    <s v="Yes"/>
    <x v="1"/>
    <s v="No internet service"/>
    <x v="1"/>
    <x v="2"/>
    <s v="Yes"/>
    <s v="Cheque"/>
    <n v="27.78"/>
    <n v="584.73"/>
    <x v="7"/>
    <x v="1"/>
    <x v="1"/>
    <s v="Other"/>
    <x v="4"/>
    <n v="1"/>
  </r>
  <r>
    <s v="CUST-01444"/>
    <x v="0"/>
    <n v="0"/>
    <s v="Yes"/>
    <s v="Yes"/>
    <s v="Ahmedabad"/>
    <x v="67"/>
    <s v="Yes"/>
    <x v="0"/>
    <s v="Yes"/>
    <x v="2"/>
    <x v="0"/>
    <s v="No"/>
    <s v="Credit card"/>
    <n v="74.260000000000005"/>
    <n v="2948.34"/>
    <x v="0"/>
    <x v="0"/>
    <x v="3"/>
    <s v="Other"/>
    <x v="5"/>
    <n v="0"/>
  </r>
  <r>
    <s v="CUST-02265"/>
    <x v="1"/>
    <n v="0"/>
    <s v="Yes"/>
    <s v="No"/>
    <s v="Ahmedabad"/>
    <x v="63"/>
    <s v="Yes"/>
    <x v="0"/>
    <s v="Yes"/>
    <x v="0"/>
    <x v="0"/>
    <s v="No"/>
    <s v="Bank transfer"/>
    <n v="106.61"/>
    <n v="5818.83"/>
    <x v="0"/>
    <x v="0"/>
    <x v="0"/>
    <s v="Other"/>
    <x v="3"/>
    <n v="0"/>
  </r>
  <r>
    <s v="CUST-00266"/>
    <x v="1"/>
    <n v="1"/>
    <s v="No"/>
    <s v="No"/>
    <s v="Delhi"/>
    <x v="39"/>
    <s v="Yes"/>
    <x v="2"/>
    <s v="No"/>
    <x v="2"/>
    <x v="2"/>
    <s v="Yes"/>
    <s v="UPI"/>
    <n v="52.48"/>
    <n v="663.21"/>
    <x v="0"/>
    <x v="1"/>
    <x v="2"/>
    <s v="Other"/>
    <x v="4"/>
    <n v="1"/>
  </r>
  <r>
    <s v="CUST-04410"/>
    <x v="0"/>
    <n v="0"/>
    <s v="No"/>
    <s v="No"/>
    <s v="Jaipur"/>
    <x v="50"/>
    <s v="Yes"/>
    <x v="1"/>
    <s v="No internet service"/>
    <x v="1"/>
    <x v="1"/>
    <s v="No"/>
    <s v="UPI"/>
    <n v="35.11"/>
    <n v="2051.98"/>
    <x v="3"/>
    <x v="0"/>
    <x v="4"/>
    <s v="Other"/>
    <x v="3"/>
    <n v="0"/>
  </r>
  <r>
    <s v="CUST-01784"/>
    <x v="1"/>
    <n v="0"/>
    <s v="No"/>
    <s v="No"/>
    <s v="Pune"/>
    <x v="22"/>
    <s v="Yes"/>
    <x v="0"/>
    <s v="No"/>
    <x v="2"/>
    <x v="1"/>
    <s v="No"/>
    <s v="Bank transfer"/>
    <n v="95.13"/>
    <n v="961.98"/>
    <x v="1"/>
    <x v="0"/>
    <x v="0"/>
    <s v="Other"/>
    <x v="1"/>
    <n v="0"/>
  </r>
  <r>
    <s v="CUST-01939"/>
    <x v="0"/>
    <n v="1"/>
    <s v="No"/>
    <s v="No"/>
    <s v="Shimla"/>
    <x v="21"/>
    <s v="Yes"/>
    <x v="0"/>
    <s v="No"/>
    <x v="0"/>
    <x v="1"/>
    <s v="No"/>
    <s v="Credit card"/>
    <n v="87.07"/>
    <n v="3590.38"/>
    <x v="0"/>
    <x v="0"/>
    <x v="3"/>
    <s v="Other"/>
    <x v="5"/>
    <n v="0"/>
  </r>
  <r>
    <s v="CUST-00629"/>
    <x v="0"/>
    <n v="0"/>
    <s v="No"/>
    <s v="Yes"/>
    <s v="Kolkata"/>
    <x v="47"/>
    <s v="Yes"/>
    <x v="1"/>
    <s v="No internet service"/>
    <x v="1"/>
    <x v="2"/>
    <s v="Yes"/>
    <s v="Cheque"/>
    <n v="35.92"/>
    <n v="527.59"/>
    <x v="4"/>
    <x v="1"/>
    <x v="4"/>
    <s v="Other"/>
    <x v="4"/>
    <n v="1"/>
  </r>
  <r>
    <s v="CUST-04707"/>
    <x v="1"/>
    <n v="0"/>
    <s v="Yes"/>
    <s v="Yes"/>
    <s v="Hyderabad"/>
    <x v="4"/>
    <s v="Yes"/>
    <x v="0"/>
    <s v="No"/>
    <x v="0"/>
    <x v="0"/>
    <s v="Yes"/>
    <s v="UPI"/>
    <n v="89.81"/>
    <n v="6496.38"/>
    <x v="1"/>
    <x v="0"/>
    <x v="3"/>
    <s v="Other"/>
    <x v="0"/>
    <n v="0"/>
  </r>
  <r>
    <s v="CUST-03112"/>
    <x v="0"/>
    <n v="0"/>
    <s v="Yes"/>
    <s v="Yes"/>
    <s v="Mumbai"/>
    <x v="39"/>
    <s v="Yes"/>
    <x v="0"/>
    <s v="No"/>
    <x v="2"/>
    <x v="2"/>
    <s v="Yes"/>
    <s v="Bank transfer"/>
    <n v="76.41"/>
    <n v="1013.17"/>
    <x v="2"/>
    <x v="1"/>
    <x v="3"/>
    <s v="Other"/>
    <x v="4"/>
    <n v="1"/>
  </r>
  <r>
    <s v="CUST-00129"/>
    <x v="1"/>
    <n v="0"/>
    <s v="No"/>
    <s v="No"/>
    <s v="Kolkata"/>
    <x v="42"/>
    <s v="Yes"/>
    <x v="1"/>
    <s v="No internet service"/>
    <x v="1"/>
    <x v="0"/>
    <s v="No"/>
    <s v="Bank transfer"/>
    <n v="33.229999999999997"/>
    <n v="1115.98"/>
    <x v="2"/>
    <x v="0"/>
    <x v="4"/>
    <s v="Other"/>
    <x v="2"/>
    <n v="0"/>
  </r>
  <r>
    <s v="CUST-04054"/>
    <x v="0"/>
    <n v="0"/>
    <s v="Yes"/>
    <s v="No"/>
    <s v="Chennai"/>
    <x v="19"/>
    <s v="Yes"/>
    <x v="2"/>
    <s v="Yes"/>
    <x v="2"/>
    <x v="2"/>
    <s v="Yes"/>
    <s v="Bank transfer"/>
    <n v="61.71"/>
    <n v="841.12"/>
    <x v="1"/>
    <x v="0"/>
    <x v="2"/>
    <s v="Other"/>
    <x v="4"/>
    <n v="0"/>
  </r>
  <r>
    <s v="CUST-01882"/>
    <x v="1"/>
    <n v="0"/>
    <s v="No"/>
    <s v="No"/>
    <s v="Ahmedabad"/>
    <x v="45"/>
    <s v="Yes"/>
    <x v="1"/>
    <s v="No internet service"/>
    <x v="1"/>
    <x v="1"/>
    <s v="Yes"/>
    <s v="Cheque"/>
    <n v="18"/>
    <n v="815.7"/>
    <x v="4"/>
    <x v="0"/>
    <x v="1"/>
    <s v="Other"/>
    <x v="5"/>
    <n v="0"/>
  </r>
  <r>
    <s v="CUST-00059"/>
    <x v="1"/>
    <n v="0"/>
    <s v="No"/>
    <s v="No"/>
    <s v="Jaipur"/>
    <x v="11"/>
    <s v="Yes"/>
    <x v="2"/>
    <s v="No"/>
    <x v="2"/>
    <x v="2"/>
    <s v="Yes"/>
    <s v="UPI"/>
    <n v="61.8"/>
    <n v="1373.52"/>
    <x v="4"/>
    <x v="0"/>
    <x v="2"/>
    <s v="Other"/>
    <x v="4"/>
    <n v="0"/>
  </r>
  <r>
    <s v="CUST-01466"/>
    <x v="1"/>
    <n v="0"/>
    <s v="Yes"/>
    <s v="No"/>
    <s v="Lucknow"/>
    <x v="1"/>
    <s v="Yes"/>
    <x v="1"/>
    <s v="No internet service"/>
    <x v="1"/>
    <x v="2"/>
    <s v="Yes"/>
    <s v="UPI"/>
    <n v="29.89"/>
    <n v="88.33"/>
    <x v="1"/>
    <x v="0"/>
    <x v="1"/>
    <s v="Other"/>
    <x v="1"/>
    <n v="0"/>
  </r>
  <r>
    <s v="CUST-03938"/>
    <x v="1"/>
    <n v="0"/>
    <s v="Yes"/>
    <s v="Yes"/>
    <s v="Chennai"/>
    <x v="54"/>
    <s v="Yes"/>
    <x v="0"/>
    <s v="No"/>
    <x v="2"/>
    <x v="2"/>
    <s v="Yes"/>
    <s v="Cheque"/>
    <n v="88.96"/>
    <n v="1037.77"/>
    <x v="1"/>
    <x v="1"/>
    <x v="3"/>
    <s v="Other"/>
    <x v="4"/>
    <n v="1"/>
  </r>
  <r>
    <s v="CUST-01671"/>
    <x v="1"/>
    <n v="0"/>
    <s v="No"/>
    <s v="No"/>
    <s v="Bengaluru"/>
    <x v="15"/>
    <s v="No"/>
    <x v="2"/>
    <s v="Yes"/>
    <x v="2"/>
    <x v="2"/>
    <s v="Yes"/>
    <s v="Credit card"/>
    <n v="53.18"/>
    <n v="1283.23"/>
    <x v="1"/>
    <x v="0"/>
    <x v="2"/>
    <s v="Other"/>
    <x v="2"/>
    <n v="0"/>
  </r>
  <r>
    <s v="CUST-01876"/>
    <x v="1"/>
    <n v="0"/>
    <s v="No"/>
    <s v="No"/>
    <s v="Chennai"/>
    <x v="23"/>
    <s v="Yes"/>
    <x v="1"/>
    <s v="No internet service"/>
    <x v="1"/>
    <x v="2"/>
    <s v="No"/>
    <s v="Credit card"/>
    <n v="33.49"/>
    <n v="65.349999999999994"/>
    <x v="1"/>
    <x v="0"/>
    <x v="4"/>
    <s v="Other"/>
    <x v="1"/>
    <n v="0"/>
  </r>
  <r>
    <s v="CUST-01196"/>
    <x v="0"/>
    <n v="0"/>
    <s v="Yes"/>
    <s v="No"/>
    <s v="Chennai"/>
    <x v="16"/>
    <s v="No"/>
    <x v="2"/>
    <s v="No"/>
    <x v="2"/>
    <x v="2"/>
    <s v="Yes"/>
    <s v="UPI"/>
    <n v="53.73"/>
    <n v="3544.12"/>
    <x v="4"/>
    <x v="0"/>
    <x v="2"/>
    <s v="Other"/>
    <x v="0"/>
    <n v="0"/>
  </r>
  <r>
    <s v="CUST-03019"/>
    <x v="0"/>
    <n v="1"/>
    <s v="No"/>
    <s v="No"/>
    <s v="Mumbai"/>
    <x v="32"/>
    <s v="Yes"/>
    <x v="0"/>
    <s v="Yes"/>
    <x v="2"/>
    <x v="0"/>
    <s v="Yes"/>
    <s v="UPI"/>
    <n v="91.97"/>
    <n v="3786.55"/>
    <x v="1"/>
    <x v="1"/>
    <x v="0"/>
    <s v="Other"/>
    <x v="5"/>
    <n v="1"/>
  </r>
  <r>
    <s v="CUST-01296"/>
    <x v="0"/>
    <n v="0"/>
    <s v="Yes"/>
    <s v="No"/>
    <s v="Bengaluru"/>
    <x v="3"/>
    <s v="Yes"/>
    <x v="0"/>
    <s v="No"/>
    <x v="0"/>
    <x v="1"/>
    <s v="No"/>
    <s v="UPI"/>
    <n v="85.17"/>
    <n v="4371.28"/>
    <x v="4"/>
    <x v="0"/>
    <x v="3"/>
    <s v="Other"/>
    <x v="3"/>
    <n v="0"/>
  </r>
  <r>
    <s v="CUST-01152"/>
    <x v="0"/>
    <n v="0"/>
    <s v="No"/>
    <s v="Yes"/>
    <s v="Delhi"/>
    <x v="4"/>
    <s v="No"/>
    <x v="0"/>
    <s v="Yes"/>
    <x v="2"/>
    <x v="0"/>
    <s v="No"/>
    <s v="UPI"/>
    <n v="83.82"/>
    <n v="6059.23"/>
    <x v="4"/>
    <x v="0"/>
    <x v="3"/>
    <s v="Other"/>
    <x v="0"/>
    <n v="0"/>
  </r>
  <r>
    <s v="CUST-01083"/>
    <x v="0"/>
    <n v="0"/>
    <s v="Yes"/>
    <s v="No"/>
    <s v="Ahmedabad"/>
    <x v="23"/>
    <s v="Yes"/>
    <x v="0"/>
    <s v="No"/>
    <x v="2"/>
    <x v="2"/>
    <s v="No"/>
    <s v="Bank transfer"/>
    <n v="92.52"/>
    <n v="184.31"/>
    <x v="3"/>
    <x v="1"/>
    <x v="0"/>
    <s v="High-risk"/>
    <x v="1"/>
    <n v="1"/>
  </r>
  <r>
    <s v="CUST-01599"/>
    <x v="1"/>
    <n v="1"/>
    <s v="No"/>
    <s v="No"/>
    <s v="Lucknow"/>
    <x v="8"/>
    <s v="Yes"/>
    <x v="0"/>
    <s v="No"/>
    <x v="2"/>
    <x v="2"/>
    <s v="Yes"/>
    <s v="Cheque"/>
    <n v="84.4"/>
    <n v="3181.11"/>
    <x v="4"/>
    <x v="1"/>
    <x v="3"/>
    <s v="Other"/>
    <x v="5"/>
    <n v="1"/>
  </r>
  <r>
    <s v="CUST-03837"/>
    <x v="1"/>
    <n v="0"/>
    <s v="No"/>
    <s v="No"/>
    <s v="Pune"/>
    <x v="53"/>
    <s v="Yes"/>
    <x v="2"/>
    <s v="No"/>
    <x v="2"/>
    <x v="2"/>
    <s v="No"/>
    <s v="Bank transfer"/>
    <n v="50.26"/>
    <n v="459.14"/>
    <x v="1"/>
    <x v="1"/>
    <x v="2"/>
    <s v="Other"/>
    <x v="1"/>
    <n v="1"/>
  </r>
  <r>
    <s v="CUST-03259"/>
    <x v="0"/>
    <n v="0"/>
    <s v="Yes"/>
    <s v="No"/>
    <s v="Chennai"/>
    <x v="17"/>
    <s v="Yes"/>
    <x v="2"/>
    <s v="Yes"/>
    <x v="2"/>
    <x v="1"/>
    <s v="Yes"/>
    <s v="Cheque"/>
    <n v="64.38"/>
    <n v="1819.58"/>
    <x v="4"/>
    <x v="1"/>
    <x v="2"/>
    <s v="Other"/>
    <x v="2"/>
    <n v="1"/>
  </r>
  <r>
    <s v="CUST-01253"/>
    <x v="0"/>
    <n v="0"/>
    <s v="Yes"/>
    <s v="Yes"/>
    <s v="Ahmedabad"/>
    <x v="70"/>
    <s v="Yes"/>
    <x v="0"/>
    <s v="No"/>
    <x v="2"/>
    <x v="0"/>
    <s v="Yes"/>
    <s v="Cheque"/>
    <n v="90.09"/>
    <n v="5055.71"/>
    <x v="1"/>
    <x v="0"/>
    <x v="0"/>
    <s v="Other"/>
    <x v="3"/>
    <n v="0"/>
  </r>
  <r>
    <s v="CUST-00415"/>
    <x v="1"/>
    <n v="0"/>
    <s v="Yes"/>
    <s v="No"/>
    <s v="Delhi"/>
    <x v="53"/>
    <s v="Yes"/>
    <x v="0"/>
    <s v="No"/>
    <x v="2"/>
    <x v="2"/>
    <s v="Yes"/>
    <s v="Cheque"/>
    <n v="89.01"/>
    <n v="795.15"/>
    <x v="1"/>
    <x v="0"/>
    <x v="3"/>
    <s v="High-risk"/>
    <x v="1"/>
    <n v="0"/>
  </r>
  <r>
    <s v="CUST-01704"/>
    <x v="1"/>
    <n v="0"/>
    <s v="No"/>
    <s v="No"/>
    <s v="Jaipur"/>
    <x v="57"/>
    <s v="Yes"/>
    <x v="2"/>
    <s v="No"/>
    <x v="0"/>
    <x v="2"/>
    <s v="Yes"/>
    <s v="Cheque"/>
    <n v="63.78"/>
    <n v="0"/>
    <x v="4"/>
    <x v="1"/>
    <x v="2"/>
    <s v="Other"/>
    <x v="1"/>
    <n v="1"/>
  </r>
  <r>
    <s v="CUST-03348"/>
    <x v="0"/>
    <n v="0"/>
    <s v="No"/>
    <s v="No"/>
    <s v="Jaipur"/>
    <x v="10"/>
    <s v="Yes"/>
    <x v="2"/>
    <s v="No"/>
    <x v="2"/>
    <x v="2"/>
    <s v="Yes"/>
    <s v="UPI"/>
    <n v="68.290000000000006"/>
    <n v="4244.84"/>
    <x v="1"/>
    <x v="0"/>
    <x v="2"/>
    <s v="Other"/>
    <x v="0"/>
    <n v="0"/>
  </r>
  <r>
    <s v="CUST-04497"/>
    <x v="1"/>
    <n v="0"/>
    <s v="Yes"/>
    <s v="No"/>
    <s v="Delhi"/>
    <x v="66"/>
    <s v="Yes"/>
    <x v="1"/>
    <s v="No internet service"/>
    <x v="1"/>
    <x v="2"/>
    <s v="No"/>
    <s v="UPI"/>
    <n v="37.950000000000003"/>
    <n v="603.24"/>
    <x v="1"/>
    <x v="0"/>
    <x v="4"/>
    <s v="Other"/>
    <x v="4"/>
    <n v="0"/>
  </r>
  <r>
    <s v="CUST-04441"/>
    <x v="1"/>
    <n v="0"/>
    <s v="No"/>
    <s v="No"/>
    <s v="Shimla"/>
    <x v="59"/>
    <s v="Yes"/>
    <x v="0"/>
    <s v="Yes"/>
    <x v="2"/>
    <x v="0"/>
    <s v="Yes"/>
    <s v="UPI"/>
    <n v="94.72"/>
    <n v="5131.6499999999996"/>
    <x v="3"/>
    <x v="0"/>
    <x v="0"/>
    <s v="Other"/>
    <x v="3"/>
    <n v="0"/>
  </r>
  <r>
    <s v="CUST-01749"/>
    <x v="0"/>
    <n v="1"/>
    <s v="No"/>
    <s v="No"/>
    <s v="Delhi"/>
    <x v="54"/>
    <s v="Yes"/>
    <x v="0"/>
    <s v="Yes"/>
    <x v="0"/>
    <x v="2"/>
    <s v="No"/>
    <s v="UPI"/>
    <n v="89.11"/>
    <n v="1083.31"/>
    <x v="2"/>
    <x v="1"/>
    <x v="3"/>
    <s v="Other"/>
    <x v="4"/>
    <n v="1"/>
  </r>
  <r>
    <s v="CUST-04258"/>
    <x v="0"/>
    <n v="0"/>
    <s v="Yes"/>
    <s v="Yes"/>
    <s v="Pune"/>
    <x v="32"/>
    <s v="Yes"/>
    <x v="2"/>
    <s v="No"/>
    <x v="2"/>
    <x v="1"/>
    <s v="Yes"/>
    <s v="UPI"/>
    <n v="53.24"/>
    <n v="2091.15"/>
    <x v="0"/>
    <x v="0"/>
    <x v="2"/>
    <s v="Other"/>
    <x v="5"/>
    <n v="0"/>
  </r>
  <r>
    <s v="CUST-04080"/>
    <x v="1"/>
    <n v="0"/>
    <s v="No"/>
    <s v="No"/>
    <s v="Delhi"/>
    <x v="19"/>
    <s v="Yes"/>
    <x v="1"/>
    <s v="No internet service"/>
    <x v="1"/>
    <x v="2"/>
    <s v="Yes"/>
    <s v="Credit card"/>
    <n v="32.979999999999997"/>
    <n v="450.26"/>
    <x v="0"/>
    <x v="1"/>
    <x v="4"/>
    <s v="Other"/>
    <x v="4"/>
    <n v="1"/>
  </r>
  <r>
    <s v="CUST-02612"/>
    <x v="1"/>
    <n v="0"/>
    <s v="Yes"/>
    <s v="Yes"/>
    <s v="Kolkata"/>
    <x v="49"/>
    <s v="Yes"/>
    <x v="2"/>
    <s v="No"/>
    <x v="2"/>
    <x v="0"/>
    <s v="Yes"/>
    <s v="Cheque"/>
    <n v="46.17"/>
    <n v="2099.92"/>
    <x v="0"/>
    <x v="0"/>
    <x v="4"/>
    <s v="Other"/>
    <x v="5"/>
    <n v="0"/>
  </r>
  <r>
    <s v="CUST-04965"/>
    <x v="0"/>
    <n v="0"/>
    <s v="No"/>
    <s v="No"/>
    <s v="Kolkata"/>
    <x v="23"/>
    <s v="Yes"/>
    <x v="0"/>
    <s v="Yes"/>
    <x v="0"/>
    <x v="2"/>
    <s v="Yes"/>
    <s v="Bank transfer"/>
    <n v="87.71"/>
    <n v="173.14"/>
    <x v="1"/>
    <x v="0"/>
    <x v="3"/>
    <s v="High-risk"/>
    <x v="1"/>
    <n v="0"/>
  </r>
  <r>
    <s v="CUST-03086"/>
    <x v="1"/>
    <n v="0"/>
    <s v="Yes"/>
    <s v="No"/>
    <s v="Mumbai"/>
    <x v="52"/>
    <s v="Yes"/>
    <x v="1"/>
    <s v="No internet service"/>
    <x v="1"/>
    <x v="2"/>
    <s v="No"/>
    <s v="Cheque"/>
    <n v="29.61"/>
    <n v="119.02"/>
    <x v="4"/>
    <x v="1"/>
    <x v="1"/>
    <s v="Other"/>
    <x v="1"/>
    <n v="1"/>
  </r>
  <r>
    <s v="CUST-04279"/>
    <x v="0"/>
    <n v="0"/>
    <s v="No"/>
    <s v="No"/>
    <s v="Hyderabad"/>
    <x v="13"/>
    <s v="Yes"/>
    <x v="0"/>
    <s v="No"/>
    <x v="2"/>
    <x v="2"/>
    <s v="Yes"/>
    <s v="Cheque"/>
    <n v="84.3"/>
    <n v="1694.42"/>
    <x v="4"/>
    <x v="1"/>
    <x v="3"/>
    <s v="Other"/>
    <x v="4"/>
    <n v="1"/>
  </r>
  <r>
    <s v="CUST-01341"/>
    <x v="1"/>
    <n v="0"/>
    <s v="No"/>
    <s v="No"/>
    <s v="Shimla"/>
    <x v="3"/>
    <s v="Yes"/>
    <x v="0"/>
    <s v="Yes"/>
    <x v="0"/>
    <x v="1"/>
    <s v="Yes"/>
    <s v="Cheque"/>
    <n v="106.77"/>
    <n v="5400.28"/>
    <x v="3"/>
    <x v="0"/>
    <x v="0"/>
    <s v="Other"/>
    <x v="3"/>
    <n v="0"/>
  </r>
  <r>
    <s v="CUST-00892"/>
    <x v="0"/>
    <n v="1"/>
    <s v="Yes"/>
    <s v="No"/>
    <s v="Kolkata"/>
    <x v="54"/>
    <s v="No"/>
    <x v="0"/>
    <s v="Yes"/>
    <x v="2"/>
    <x v="2"/>
    <s v="No"/>
    <s v="Cheque"/>
    <n v="72.89"/>
    <n v="899.44"/>
    <x v="3"/>
    <x v="1"/>
    <x v="3"/>
    <s v="Other"/>
    <x v="4"/>
    <n v="1"/>
  </r>
  <r>
    <s v="CUST-01099"/>
    <x v="0"/>
    <n v="0"/>
    <s v="No"/>
    <s v="No"/>
    <s v="Delhi"/>
    <x v="33"/>
    <s v="Yes"/>
    <x v="0"/>
    <s v="No"/>
    <x v="2"/>
    <x v="0"/>
    <s v="Yes"/>
    <s v="Credit card"/>
    <n v="92.57"/>
    <n v="3331.3"/>
    <x v="0"/>
    <x v="0"/>
    <x v="0"/>
    <s v="Other"/>
    <x v="5"/>
    <n v="0"/>
  </r>
  <r>
    <s v="CUST-02356"/>
    <x v="0"/>
    <n v="0"/>
    <s v="Yes"/>
    <s v="No"/>
    <s v="Chandigarh"/>
    <x v="2"/>
    <s v="Yes"/>
    <x v="1"/>
    <s v="No internet service"/>
    <x v="1"/>
    <x v="1"/>
    <s v="Yes"/>
    <s v="Credit card"/>
    <n v="39.92"/>
    <n v="1150.03"/>
    <x v="3"/>
    <x v="0"/>
    <x v="4"/>
    <s v="Other"/>
    <x v="2"/>
    <n v="0"/>
  </r>
  <r>
    <s v="CUST-04318"/>
    <x v="1"/>
    <n v="0"/>
    <s v="No"/>
    <s v="No"/>
    <s v="Lucknow"/>
    <x v="9"/>
    <s v="Yes"/>
    <x v="0"/>
    <s v="No"/>
    <x v="0"/>
    <x v="2"/>
    <s v="Yes"/>
    <s v="UPI"/>
    <n v="82.31"/>
    <n v="579.46"/>
    <x v="2"/>
    <x v="1"/>
    <x v="3"/>
    <s v="High-risk"/>
    <x v="1"/>
    <n v="1"/>
  </r>
  <r>
    <s v="CUST-04453"/>
    <x v="1"/>
    <n v="0"/>
    <s v="No"/>
    <s v="No"/>
    <s v="Kolkata"/>
    <x v="6"/>
    <s v="Yes"/>
    <x v="1"/>
    <s v="No internet service"/>
    <x v="1"/>
    <x v="2"/>
    <s v="Yes"/>
    <s v="Credit card"/>
    <n v="29.35"/>
    <n v="150.46"/>
    <x v="4"/>
    <x v="1"/>
    <x v="1"/>
    <s v="Other"/>
    <x v="1"/>
    <n v="1"/>
  </r>
  <r>
    <s v="CUST-03575"/>
    <x v="1"/>
    <n v="0"/>
    <s v="No"/>
    <s v="No"/>
    <s v="Lucknow"/>
    <x v="6"/>
    <s v="Yes"/>
    <x v="0"/>
    <s v="No"/>
    <x v="2"/>
    <x v="2"/>
    <s v="Yes"/>
    <s v="Cheque"/>
    <n v="84.3"/>
    <n v="418.96"/>
    <x v="0"/>
    <x v="1"/>
    <x v="3"/>
    <s v="High-risk"/>
    <x v="1"/>
    <n v="1"/>
  </r>
  <r>
    <s v="CUST-01777"/>
    <x v="0"/>
    <n v="0"/>
    <s v="No"/>
    <s v="No"/>
    <s v="Chandigarh"/>
    <x v="7"/>
    <s v="Yes"/>
    <x v="1"/>
    <s v="No internet service"/>
    <x v="1"/>
    <x v="2"/>
    <s v="Yes"/>
    <s v="UPI"/>
    <n v="30.67"/>
    <n v="328.2"/>
    <x v="3"/>
    <x v="1"/>
    <x v="4"/>
    <s v="Other"/>
    <x v="1"/>
    <n v="1"/>
  </r>
  <r>
    <s v="CUST-03328"/>
    <x v="1"/>
    <n v="0"/>
    <s v="No"/>
    <s v="No"/>
    <s v="Pune"/>
    <x v="62"/>
    <s v="Yes"/>
    <x v="1"/>
    <s v="No internet service"/>
    <x v="1"/>
    <x v="2"/>
    <s v="No"/>
    <s v="Credit card"/>
    <n v="18"/>
    <n v="1232.06"/>
    <x v="1"/>
    <x v="0"/>
    <x v="1"/>
    <s v="Other"/>
    <x v="0"/>
    <n v="0"/>
  </r>
  <r>
    <s v="CUST-04361"/>
    <x v="0"/>
    <n v="0"/>
    <s v="Yes"/>
    <s v="No"/>
    <s v="Shimla"/>
    <x v="31"/>
    <s v="Yes"/>
    <x v="2"/>
    <s v="No"/>
    <x v="0"/>
    <x v="2"/>
    <s v="No"/>
    <s v="Credit card"/>
    <n v="54.96"/>
    <n v="335.62"/>
    <x v="1"/>
    <x v="1"/>
    <x v="2"/>
    <s v="Other"/>
    <x v="1"/>
    <n v="1"/>
  </r>
  <r>
    <s v="CUST-03205"/>
    <x v="1"/>
    <n v="0"/>
    <s v="No"/>
    <s v="No"/>
    <s v="Pune"/>
    <x v="13"/>
    <s v="Yes"/>
    <x v="0"/>
    <s v="Yes"/>
    <x v="0"/>
    <x v="2"/>
    <s v="No"/>
    <s v="Cheque"/>
    <n v="108.19"/>
    <n v="2159.2600000000002"/>
    <x v="7"/>
    <x v="1"/>
    <x v="0"/>
    <s v="Other"/>
    <x v="4"/>
    <n v="1"/>
  </r>
  <r>
    <s v="CUST-03114"/>
    <x v="0"/>
    <n v="0"/>
    <s v="Yes"/>
    <s v="No"/>
    <s v="Jaipur"/>
    <x v="65"/>
    <s v="No"/>
    <x v="2"/>
    <s v="No"/>
    <x v="2"/>
    <x v="0"/>
    <s v="Yes"/>
    <s v="Cheque"/>
    <n v="35.590000000000003"/>
    <n v="2156.67"/>
    <x v="1"/>
    <x v="0"/>
    <x v="4"/>
    <s v="Other"/>
    <x v="3"/>
    <n v="0"/>
  </r>
  <r>
    <s v="CUST-04680"/>
    <x v="0"/>
    <n v="0"/>
    <s v="Yes"/>
    <s v="No"/>
    <s v="Jaipur"/>
    <x v="1"/>
    <s v="Yes"/>
    <x v="1"/>
    <s v="No internet service"/>
    <x v="1"/>
    <x v="2"/>
    <s v="No"/>
    <s v="Credit card"/>
    <n v="24.01"/>
    <n v="72.459999999999994"/>
    <x v="7"/>
    <x v="1"/>
    <x v="1"/>
    <s v="Other"/>
    <x v="1"/>
    <n v="1"/>
  </r>
  <r>
    <s v="CUST-04733"/>
    <x v="1"/>
    <n v="0"/>
    <s v="No"/>
    <s v="No"/>
    <s v="Mumbai"/>
    <x v="30"/>
    <s v="Yes"/>
    <x v="1"/>
    <s v="No internet service"/>
    <x v="1"/>
    <x v="2"/>
    <s v="No"/>
    <s v="Cheque"/>
    <n v="31.54"/>
    <n v="654.26"/>
    <x v="4"/>
    <x v="1"/>
    <x v="4"/>
    <s v="Other"/>
    <x v="4"/>
    <n v="1"/>
  </r>
  <r>
    <s v="CUST-01062"/>
    <x v="0"/>
    <n v="0"/>
    <s v="Yes"/>
    <s v="Yes"/>
    <s v="Pune"/>
    <x v="54"/>
    <s v="Yes"/>
    <x v="2"/>
    <s v="Yes"/>
    <x v="2"/>
    <x v="2"/>
    <s v="No"/>
    <s v="Credit card"/>
    <n v="56.39"/>
    <n v="671.01"/>
    <x v="4"/>
    <x v="0"/>
    <x v="2"/>
    <s v="Other"/>
    <x v="4"/>
    <n v="0"/>
  </r>
  <r>
    <s v="CUST-03309"/>
    <x v="1"/>
    <n v="0"/>
    <s v="No"/>
    <s v="No"/>
    <s v="Bengaluru"/>
    <x v="27"/>
    <s v="Yes"/>
    <x v="0"/>
    <s v="No"/>
    <x v="2"/>
    <x v="2"/>
    <s v="Yes"/>
    <s v="UPI"/>
    <n v="73.92"/>
    <n v="2543.1"/>
    <x v="1"/>
    <x v="1"/>
    <x v="3"/>
    <s v="Other"/>
    <x v="2"/>
    <n v="1"/>
  </r>
  <r>
    <s v="CUST-03427"/>
    <x v="1"/>
    <n v="0"/>
    <s v="Yes"/>
    <s v="Yes"/>
    <s v="Chennai"/>
    <x v="53"/>
    <s v="Yes"/>
    <x v="2"/>
    <s v="No"/>
    <x v="2"/>
    <x v="2"/>
    <s v="Yes"/>
    <s v="UPI"/>
    <n v="51.94"/>
    <n v="462.8"/>
    <x v="1"/>
    <x v="0"/>
    <x v="2"/>
    <s v="Other"/>
    <x v="1"/>
    <n v="0"/>
  </r>
  <r>
    <s v="CUST-02931"/>
    <x v="0"/>
    <n v="0"/>
    <s v="No"/>
    <s v="No"/>
    <s v="Pune"/>
    <x v="39"/>
    <s v="Yes"/>
    <x v="2"/>
    <s v="Yes"/>
    <x v="2"/>
    <x v="1"/>
    <s v="No"/>
    <s v="Cheque"/>
    <n v="61.36"/>
    <n v="0"/>
    <x v="0"/>
    <x v="0"/>
    <x v="2"/>
    <s v="Other"/>
    <x v="4"/>
    <n v="0"/>
  </r>
  <r>
    <s v="CUST-02504"/>
    <x v="1"/>
    <n v="0"/>
    <s v="Yes"/>
    <s v="Yes"/>
    <s v="Chandigarh"/>
    <x v="44"/>
    <s v="Yes"/>
    <x v="0"/>
    <s v="Yes"/>
    <x v="2"/>
    <x v="2"/>
    <s v="No"/>
    <s v="Bank transfer"/>
    <n v="91.74"/>
    <n v="2957.92"/>
    <x v="3"/>
    <x v="1"/>
    <x v="0"/>
    <s v="Other"/>
    <x v="2"/>
    <n v="1"/>
  </r>
  <r>
    <s v="CUST-03829"/>
    <x v="1"/>
    <n v="0"/>
    <s v="No"/>
    <s v="No"/>
    <s v="Ahmedabad"/>
    <x v="20"/>
    <s v="Yes"/>
    <x v="1"/>
    <s v="No internet service"/>
    <x v="1"/>
    <x v="2"/>
    <s v="No"/>
    <s v="UPI"/>
    <n v="45.6"/>
    <n v="374.78"/>
    <x v="0"/>
    <x v="0"/>
    <x v="4"/>
    <s v="Other"/>
    <x v="1"/>
    <n v="0"/>
  </r>
  <r>
    <s v="CUST-04422"/>
    <x v="0"/>
    <n v="0"/>
    <s v="Yes"/>
    <s v="Yes"/>
    <s v="Kolkata"/>
    <x v="66"/>
    <s v="No"/>
    <x v="1"/>
    <s v="No internet service"/>
    <x v="1"/>
    <x v="0"/>
    <s v="Yes"/>
    <s v="UPI"/>
    <n v="18"/>
    <n v="291"/>
    <x v="2"/>
    <x v="0"/>
    <x v="1"/>
    <s v="Other"/>
    <x v="4"/>
    <n v="0"/>
  </r>
  <r>
    <s v="CUST-00209"/>
    <x v="0"/>
    <n v="1"/>
    <s v="Yes"/>
    <s v="Yes"/>
    <s v="Lucknow"/>
    <x v="46"/>
    <s v="Yes"/>
    <x v="0"/>
    <s v="No"/>
    <x v="2"/>
    <x v="0"/>
    <s v="Yes"/>
    <s v="Bank transfer"/>
    <n v="75.86"/>
    <n v="0"/>
    <x v="4"/>
    <x v="1"/>
    <x v="3"/>
    <s v="Other"/>
    <x v="0"/>
    <n v="1"/>
  </r>
  <r>
    <s v="CUST-01166"/>
    <x v="0"/>
    <n v="0"/>
    <s v="Yes"/>
    <s v="Yes"/>
    <s v="Shimla"/>
    <x v="30"/>
    <s v="No"/>
    <x v="1"/>
    <s v="No internet service"/>
    <x v="1"/>
    <x v="2"/>
    <s v="Yes"/>
    <s v="UPI"/>
    <n v="18"/>
    <n v="382.13"/>
    <x v="1"/>
    <x v="0"/>
    <x v="1"/>
    <s v="Other"/>
    <x v="4"/>
    <n v="0"/>
  </r>
  <r>
    <s v="CUST-01722"/>
    <x v="0"/>
    <n v="0"/>
    <s v="Yes"/>
    <s v="No"/>
    <s v="Bengaluru"/>
    <x v="12"/>
    <s v="No"/>
    <x v="1"/>
    <s v="No internet service"/>
    <x v="1"/>
    <x v="0"/>
    <s v="Yes"/>
    <s v="Bank transfer"/>
    <n v="18"/>
    <n v="983.84"/>
    <x v="4"/>
    <x v="0"/>
    <x v="1"/>
    <s v="Other"/>
    <x v="3"/>
    <n v="0"/>
  </r>
  <r>
    <s v="CUST-01584"/>
    <x v="0"/>
    <n v="0"/>
    <s v="Yes"/>
    <s v="Yes"/>
    <s v="Jaipur"/>
    <x v="41"/>
    <s v="Yes"/>
    <x v="1"/>
    <s v="No internet service"/>
    <x v="1"/>
    <x v="2"/>
    <s v="Yes"/>
    <s v="UPI"/>
    <n v="25.99"/>
    <n v="774.1"/>
    <x v="1"/>
    <x v="0"/>
    <x v="1"/>
    <s v="Other"/>
    <x v="2"/>
    <n v="0"/>
  </r>
  <r>
    <s v="CUST-00264"/>
    <x v="0"/>
    <n v="1"/>
    <s v="Yes"/>
    <s v="Yes"/>
    <s v="Bengaluru"/>
    <x v="48"/>
    <s v="Yes"/>
    <x v="1"/>
    <s v="No internet service"/>
    <x v="1"/>
    <x v="0"/>
    <s v="No"/>
    <s v="Bank transfer"/>
    <n v="31.9"/>
    <n v="1600.53"/>
    <x v="1"/>
    <x v="0"/>
    <x v="4"/>
    <s v="Other"/>
    <x v="3"/>
    <n v="0"/>
  </r>
  <r>
    <s v="CUST-03422"/>
    <x v="0"/>
    <n v="0"/>
    <s v="No"/>
    <s v="No"/>
    <s v="Chennai"/>
    <x v="44"/>
    <s v="Yes"/>
    <x v="1"/>
    <s v="No internet service"/>
    <x v="1"/>
    <x v="1"/>
    <s v="No"/>
    <s v="UPI"/>
    <n v="30.26"/>
    <n v="981.7"/>
    <x v="0"/>
    <x v="0"/>
    <x v="4"/>
    <s v="Other"/>
    <x v="2"/>
    <n v="0"/>
  </r>
  <r>
    <s v="CUST-04576"/>
    <x v="0"/>
    <n v="0"/>
    <s v="No"/>
    <s v="No"/>
    <s v="Hyderabad"/>
    <x v="11"/>
    <s v="Yes"/>
    <x v="2"/>
    <s v="No"/>
    <x v="2"/>
    <x v="2"/>
    <s v="Yes"/>
    <s v="UPI"/>
    <n v="57.57"/>
    <n v="1230.93"/>
    <x v="1"/>
    <x v="1"/>
    <x v="2"/>
    <s v="Other"/>
    <x v="4"/>
    <n v="1"/>
  </r>
  <r>
    <s v="CUST-03817"/>
    <x v="1"/>
    <n v="0"/>
    <s v="Yes"/>
    <s v="Yes"/>
    <s v="Shimla"/>
    <x v="39"/>
    <s v="Yes"/>
    <x v="0"/>
    <s v="No"/>
    <x v="2"/>
    <x v="2"/>
    <s v="No"/>
    <s v="Cheque"/>
    <n v="78.44"/>
    <n v="1041.5999999999999"/>
    <x v="1"/>
    <x v="0"/>
    <x v="3"/>
    <s v="Other"/>
    <x v="4"/>
    <n v="0"/>
  </r>
  <r>
    <s v="CUST-03317"/>
    <x v="0"/>
    <n v="0"/>
    <s v="No"/>
    <s v="No"/>
    <s v="Delhi"/>
    <x v="58"/>
    <s v="Yes"/>
    <x v="0"/>
    <s v="No"/>
    <x v="2"/>
    <x v="1"/>
    <s v="Yes"/>
    <s v="UPI"/>
    <n v="85.23"/>
    <n v="3562"/>
    <x v="1"/>
    <x v="0"/>
    <x v="3"/>
    <s v="Other"/>
    <x v="5"/>
    <n v="0"/>
  </r>
  <r>
    <s v="CUST-01171"/>
    <x v="0"/>
    <n v="0"/>
    <s v="No"/>
    <s v="No"/>
    <s v="Pune"/>
    <x v="42"/>
    <s v="Yes"/>
    <x v="0"/>
    <s v="No"/>
    <x v="2"/>
    <x v="0"/>
    <s v="Yes"/>
    <s v="Bank transfer"/>
    <n v="85.19"/>
    <n v="2940.35"/>
    <x v="0"/>
    <x v="0"/>
    <x v="3"/>
    <s v="Other"/>
    <x v="2"/>
    <n v="0"/>
  </r>
  <r>
    <s v="CUST-02020"/>
    <x v="0"/>
    <n v="0"/>
    <s v="No"/>
    <s v="No"/>
    <s v="Hyderabad"/>
    <x v="70"/>
    <s v="Yes"/>
    <x v="2"/>
    <s v="Yes"/>
    <x v="2"/>
    <x v="0"/>
    <s v="Yes"/>
    <s v="Bank transfer"/>
    <n v="65.09"/>
    <n v="3648.18"/>
    <x v="1"/>
    <x v="0"/>
    <x v="2"/>
    <s v="Other"/>
    <x v="3"/>
    <n v="0"/>
  </r>
  <r>
    <s v="CUST-02877"/>
    <x v="1"/>
    <n v="0"/>
    <s v="No"/>
    <s v="Yes"/>
    <s v="Bengaluru"/>
    <x v="67"/>
    <s v="Yes"/>
    <x v="0"/>
    <s v="No"/>
    <x v="2"/>
    <x v="0"/>
    <s v="Yes"/>
    <s v="UPI"/>
    <n v="95.91"/>
    <n v="3770.49"/>
    <x v="1"/>
    <x v="0"/>
    <x v="0"/>
    <s v="Other"/>
    <x v="5"/>
    <n v="0"/>
  </r>
  <r>
    <s v="CUST-04993"/>
    <x v="0"/>
    <n v="0"/>
    <s v="No"/>
    <s v="No"/>
    <s v="Lucknow"/>
    <x v="33"/>
    <s v="Yes"/>
    <x v="2"/>
    <s v="Yes"/>
    <x v="0"/>
    <x v="1"/>
    <s v="No"/>
    <s v="Credit card"/>
    <n v="83.62"/>
    <n v="2993.98"/>
    <x v="4"/>
    <x v="0"/>
    <x v="3"/>
    <s v="Other"/>
    <x v="5"/>
    <n v="0"/>
  </r>
  <r>
    <s v="CUST-02687"/>
    <x v="0"/>
    <n v="0"/>
    <s v="Yes"/>
    <s v="No"/>
    <s v="Jaipur"/>
    <x v="61"/>
    <s v="No"/>
    <x v="2"/>
    <s v="Yes"/>
    <x v="2"/>
    <x v="0"/>
    <s v="Yes"/>
    <s v="Cheque"/>
    <n v="44.25"/>
    <n v="2909.38"/>
    <x v="1"/>
    <x v="0"/>
    <x v="4"/>
    <s v="Other"/>
    <x v="0"/>
    <n v="0"/>
  </r>
  <r>
    <s v="CUST-02087"/>
    <x v="0"/>
    <n v="0"/>
    <s v="No"/>
    <s v="No"/>
    <s v="Chennai"/>
    <x v="30"/>
    <s v="Yes"/>
    <x v="1"/>
    <s v="No internet service"/>
    <x v="1"/>
    <x v="2"/>
    <s v="No"/>
    <s v="Cheque"/>
    <n v="18"/>
    <n v="379.88"/>
    <x v="4"/>
    <x v="0"/>
    <x v="1"/>
    <s v="Other"/>
    <x v="4"/>
    <n v="0"/>
  </r>
  <r>
    <s v="CUST-01271"/>
    <x v="0"/>
    <n v="1"/>
    <s v="No"/>
    <s v="No"/>
    <s v="Pune"/>
    <x v="45"/>
    <s v="Yes"/>
    <x v="1"/>
    <s v="No internet service"/>
    <x v="1"/>
    <x v="1"/>
    <s v="Yes"/>
    <s v="Bank transfer"/>
    <n v="28.32"/>
    <n v="1266.1400000000001"/>
    <x v="0"/>
    <x v="0"/>
    <x v="1"/>
    <s v="Other"/>
    <x v="5"/>
    <n v="0"/>
  </r>
  <r>
    <s v="CUST-03058"/>
    <x v="0"/>
    <n v="0"/>
    <s v="Yes"/>
    <s v="No"/>
    <s v="Ahmedabad"/>
    <x v="24"/>
    <s v="Yes"/>
    <x v="1"/>
    <s v="No internet service"/>
    <x v="1"/>
    <x v="1"/>
    <s v="Yes"/>
    <s v="Bank transfer"/>
    <n v="19.73"/>
    <n v="598.45000000000005"/>
    <x v="4"/>
    <x v="0"/>
    <x v="1"/>
    <s v="Other"/>
    <x v="2"/>
    <n v="0"/>
  </r>
  <r>
    <s v="CUST-01392"/>
    <x v="0"/>
    <n v="0"/>
    <s v="Yes"/>
    <s v="No"/>
    <s v="Shimla"/>
    <x v="28"/>
    <s v="Yes"/>
    <x v="0"/>
    <s v="No"/>
    <x v="2"/>
    <x v="2"/>
    <s v="No"/>
    <s v="UPI"/>
    <n v="84.08"/>
    <n v="1525.27"/>
    <x v="2"/>
    <x v="1"/>
    <x v="3"/>
    <s v="Other"/>
    <x v="4"/>
    <n v="1"/>
  </r>
  <r>
    <s v="CUST-04476"/>
    <x v="0"/>
    <n v="0"/>
    <s v="No"/>
    <s v="No"/>
    <s v="Lucknow"/>
    <x v="60"/>
    <s v="Yes"/>
    <x v="0"/>
    <s v="No"/>
    <x v="2"/>
    <x v="0"/>
    <s v="Yes"/>
    <s v="Cheque"/>
    <n v="83.35"/>
    <n v="5559.35"/>
    <x v="4"/>
    <x v="0"/>
    <x v="3"/>
    <s v="Other"/>
    <x v="0"/>
    <n v="0"/>
  </r>
  <r>
    <s v="CUST-04505"/>
    <x v="0"/>
    <n v="1"/>
    <s v="Yes"/>
    <s v="Yes"/>
    <s v="Bengaluru"/>
    <x v="14"/>
    <s v="Yes"/>
    <x v="2"/>
    <s v="No"/>
    <x v="2"/>
    <x v="0"/>
    <s v="Yes"/>
    <s v="UPI"/>
    <n v="62.94"/>
    <n v="1581.62"/>
    <x v="0"/>
    <x v="0"/>
    <x v="2"/>
    <s v="Other"/>
    <x v="2"/>
    <n v="0"/>
  </r>
  <r>
    <s v="CUST-00902"/>
    <x v="0"/>
    <n v="0"/>
    <s v="No"/>
    <s v="No"/>
    <s v="Delhi"/>
    <x v="6"/>
    <s v="Yes"/>
    <x v="1"/>
    <s v="No internet service"/>
    <x v="1"/>
    <x v="2"/>
    <s v="Yes"/>
    <s v="Cheque"/>
    <n v="29.67"/>
    <n v="147.51"/>
    <x v="1"/>
    <x v="1"/>
    <x v="1"/>
    <s v="Other"/>
    <x v="1"/>
    <n v="1"/>
  </r>
  <r>
    <s v="CUST-02607"/>
    <x v="1"/>
    <n v="0"/>
    <s v="Yes"/>
    <s v="No"/>
    <s v="Hyderabad"/>
    <x v="34"/>
    <s v="Yes"/>
    <x v="0"/>
    <s v="No"/>
    <x v="2"/>
    <x v="1"/>
    <s v="Yes"/>
    <s v="Credit card"/>
    <n v="86.53"/>
    <n v="4448.6899999999996"/>
    <x v="1"/>
    <x v="0"/>
    <x v="3"/>
    <s v="Other"/>
    <x v="3"/>
    <n v="0"/>
  </r>
  <r>
    <s v="CUST-01162"/>
    <x v="1"/>
    <n v="0"/>
    <s v="Yes"/>
    <s v="Yes"/>
    <s v="Hyderabad"/>
    <x v="2"/>
    <s v="Yes"/>
    <x v="0"/>
    <s v="Yes"/>
    <x v="0"/>
    <x v="2"/>
    <s v="Yes"/>
    <s v="Cheque"/>
    <n v="100.69"/>
    <n v="2769.61"/>
    <x v="4"/>
    <x v="1"/>
    <x v="0"/>
    <s v="Other"/>
    <x v="2"/>
    <n v="1"/>
  </r>
  <r>
    <s v="CUST-01484"/>
    <x v="1"/>
    <n v="0"/>
    <s v="Yes"/>
    <s v="No"/>
    <s v="Kolkata"/>
    <x v="17"/>
    <s v="Yes"/>
    <x v="0"/>
    <s v="Yes"/>
    <x v="0"/>
    <x v="0"/>
    <s v="Yes"/>
    <s v="UPI"/>
    <n v="96.21"/>
    <n v="2790.31"/>
    <x v="2"/>
    <x v="1"/>
    <x v="0"/>
    <s v="Other"/>
    <x v="2"/>
    <n v="1"/>
  </r>
  <r>
    <s v="CUST-03449"/>
    <x v="1"/>
    <n v="0"/>
    <s v="Yes"/>
    <s v="No"/>
    <s v="Ahmedabad"/>
    <x v="48"/>
    <s v="Yes"/>
    <x v="0"/>
    <s v="Yes"/>
    <x v="0"/>
    <x v="0"/>
    <s v="Yes"/>
    <s v="Bank transfer"/>
    <n v="84.55"/>
    <n v="4120.25"/>
    <x v="1"/>
    <x v="0"/>
    <x v="3"/>
    <s v="Other"/>
    <x v="3"/>
    <n v="0"/>
  </r>
  <r>
    <s v="CUST-04085"/>
    <x v="0"/>
    <n v="0"/>
    <s v="Yes"/>
    <s v="No"/>
    <s v="Bengaluru"/>
    <x v="13"/>
    <s v="Yes"/>
    <x v="0"/>
    <s v="No"/>
    <x v="2"/>
    <x v="1"/>
    <s v="No"/>
    <s v="Cheque"/>
    <n v="79.52"/>
    <n v="1565.74"/>
    <x v="4"/>
    <x v="0"/>
    <x v="3"/>
    <s v="Other"/>
    <x v="4"/>
    <n v="0"/>
  </r>
  <r>
    <s v="CUST-03659"/>
    <x v="0"/>
    <n v="0"/>
    <s v="No"/>
    <s v="No"/>
    <s v="Chandigarh"/>
    <x v="31"/>
    <s v="Yes"/>
    <x v="2"/>
    <s v="Yes"/>
    <x v="0"/>
    <x v="2"/>
    <s v="Yes"/>
    <s v="Cheque"/>
    <n v="67.95"/>
    <n v="412.28"/>
    <x v="0"/>
    <x v="1"/>
    <x v="2"/>
    <s v="Other"/>
    <x v="1"/>
    <n v="1"/>
  </r>
  <r>
    <s v="CUST-03453"/>
    <x v="1"/>
    <n v="0"/>
    <s v="Yes"/>
    <s v="No"/>
    <s v="Kolkata"/>
    <x v="25"/>
    <s v="Yes"/>
    <x v="1"/>
    <s v="No internet service"/>
    <x v="1"/>
    <x v="2"/>
    <s v="Yes"/>
    <s v="UPI"/>
    <n v="35.17"/>
    <n v="797.11"/>
    <x v="3"/>
    <x v="0"/>
    <x v="4"/>
    <s v="Other"/>
    <x v="4"/>
    <n v="0"/>
  </r>
  <r>
    <s v="CUST-01302"/>
    <x v="0"/>
    <n v="0"/>
    <s v="Yes"/>
    <s v="Yes"/>
    <s v="Pune"/>
    <x v="44"/>
    <s v="Yes"/>
    <x v="0"/>
    <s v="No"/>
    <x v="2"/>
    <x v="1"/>
    <s v="Yes"/>
    <s v="Bank transfer"/>
    <n v="93.55"/>
    <n v="3029.11"/>
    <x v="2"/>
    <x v="0"/>
    <x v="0"/>
    <s v="Other"/>
    <x v="2"/>
    <n v="0"/>
  </r>
  <r>
    <s v="CUST-00632"/>
    <x v="0"/>
    <n v="0"/>
    <s v="No"/>
    <s v="No"/>
    <s v="Lucknow"/>
    <x v="35"/>
    <s v="Yes"/>
    <x v="0"/>
    <s v="No"/>
    <x v="2"/>
    <x v="2"/>
    <s v="Yes"/>
    <s v="UPI"/>
    <n v="88.46"/>
    <n v="2396.0700000000002"/>
    <x v="2"/>
    <x v="1"/>
    <x v="3"/>
    <s v="Other"/>
    <x v="2"/>
    <n v="1"/>
  </r>
  <r>
    <s v="CUST-03248"/>
    <x v="0"/>
    <n v="0"/>
    <s v="No"/>
    <s v="No"/>
    <s v="Hyderabad"/>
    <x v="7"/>
    <s v="Yes"/>
    <x v="1"/>
    <s v="No internet service"/>
    <x v="1"/>
    <x v="2"/>
    <s v="Yes"/>
    <s v="Cheque"/>
    <n v="20.57"/>
    <n v="228.85"/>
    <x v="3"/>
    <x v="1"/>
    <x v="1"/>
    <s v="Other"/>
    <x v="1"/>
    <n v="1"/>
  </r>
  <r>
    <s v="CUST-01971"/>
    <x v="0"/>
    <n v="0"/>
    <s v="Yes"/>
    <s v="No"/>
    <s v="Bengaluru"/>
    <x v="36"/>
    <s v="Yes"/>
    <x v="1"/>
    <s v="No internet service"/>
    <x v="1"/>
    <x v="1"/>
    <s v="Yes"/>
    <s v="Credit card"/>
    <n v="31.46"/>
    <n v="1000.24"/>
    <x v="4"/>
    <x v="0"/>
    <x v="4"/>
    <s v="Other"/>
    <x v="2"/>
    <n v="0"/>
  </r>
  <r>
    <s v="CUST-03448"/>
    <x v="0"/>
    <n v="0"/>
    <s v="Yes"/>
    <s v="Yes"/>
    <s v="Jaipur"/>
    <x v="20"/>
    <s v="No"/>
    <x v="1"/>
    <s v="No internet service"/>
    <x v="1"/>
    <x v="2"/>
    <s v="No"/>
    <s v="Bank transfer"/>
    <n v="18"/>
    <n v="141.19"/>
    <x v="1"/>
    <x v="1"/>
    <x v="1"/>
    <s v="Other"/>
    <x v="1"/>
    <n v="1"/>
  </r>
  <r>
    <s v="CUST-01410"/>
    <x v="1"/>
    <n v="0"/>
    <s v="No"/>
    <s v="No"/>
    <s v="Lucknow"/>
    <x v="24"/>
    <s v="Yes"/>
    <x v="1"/>
    <s v="No internet service"/>
    <x v="1"/>
    <x v="1"/>
    <s v="Yes"/>
    <s v="Bank transfer"/>
    <n v="36.4"/>
    <n v="1122.8699999999999"/>
    <x v="1"/>
    <x v="0"/>
    <x v="4"/>
    <s v="Other"/>
    <x v="2"/>
    <n v="0"/>
  </r>
  <r>
    <s v="CUST-04171"/>
    <x v="0"/>
    <n v="0"/>
    <s v="No"/>
    <s v="No"/>
    <s v="Mumbai"/>
    <x v="53"/>
    <s v="Yes"/>
    <x v="2"/>
    <s v="Yes"/>
    <x v="0"/>
    <x v="2"/>
    <s v="Yes"/>
    <s v="UPI"/>
    <n v="63"/>
    <n v="578.27"/>
    <x v="0"/>
    <x v="0"/>
    <x v="2"/>
    <s v="Other"/>
    <x v="1"/>
    <n v="0"/>
  </r>
  <r>
    <s v="CUST-01477"/>
    <x v="0"/>
    <n v="0"/>
    <s v="Yes"/>
    <s v="Yes"/>
    <s v="Ahmedabad"/>
    <x v="53"/>
    <s v="Yes"/>
    <x v="0"/>
    <s v="No"/>
    <x v="2"/>
    <x v="2"/>
    <s v="No"/>
    <s v="Bank transfer"/>
    <n v="77.06"/>
    <n v="694.83"/>
    <x v="1"/>
    <x v="1"/>
    <x v="3"/>
    <s v="High-risk"/>
    <x v="1"/>
    <n v="1"/>
  </r>
  <r>
    <s v="CUST-03627"/>
    <x v="1"/>
    <n v="0"/>
    <s v="No"/>
    <s v="No"/>
    <s v="Chandigarh"/>
    <x v="0"/>
    <s v="Yes"/>
    <x v="0"/>
    <s v="No"/>
    <x v="2"/>
    <x v="0"/>
    <s v="No"/>
    <s v="Credit card"/>
    <n v="91.07"/>
    <n v="5707.44"/>
    <x v="0"/>
    <x v="0"/>
    <x v="0"/>
    <s v="Other"/>
    <x v="0"/>
    <n v="0"/>
  </r>
  <r>
    <s v="CUST-00690"/>
    <x v="0"/>
    <n v="1"/>
    <s v="Yes"/>
    <s v="No"/>
    <s v="Jaipur"/>
    <x v="53"/>
    <s v="No"/>
    <x v="0"/>
    <s v="No"/>
    <x v="0"/>
    <x v="2"/>
    <s v="Yes"/>
    <s v="UPI"/>
    <n v="82.34"/>
    <n v="732.99"/>
    <x v="4"/>
    <x v="1"/>
    <x v="3"/>
    <s v="High-risk"/>
    <x v="1"/>
    <n v="1"/>
  </r>
  <r>
    <s v="CUST-01039"/>
    <x v="0"/>
    <n v="0"/>
    <s v="Yes"/>
    <s v="Yes"/>
    <s v="Kolkata"/>
    <x v="4"/>
    <s v="Yes"/>
    <x v="0"/>
    <s v="Yes"/>
    <x v="2"/>
    <x v="0"/>
    <s v="No"/>
    <s v="Cheque"/>
    <n v="78.19"/>
    <n v="5719.72"/>
    <x v="4"/>
    <x v="0"/>
    <x v="3"/>
    <s v="Other"/>
    <x v="0"/>
    <n v="0"/>
  </r>
  <r>
    <s v="CUST-03693"/>
    <x v="1"/>
    <n v="0"/>
    <s v="Yes"/>
    <s v="No"/>
    <s v="Lucknow"/>
    <x v="24"/>
    <s v="Yes"/>
    <x v="0"/>
    <s v="No"/>
    <x v="2"/>
    <x v="2"/>
    <s v="Yes"/>
    <s v="UPI"/>
    <n v="91.34"/>
    <n v="2884.34"/>
    <x v="1"/>
    <x v="1"/>
    <x v="0"/>
    <s v="Other"/>
    <x v="2"/>
    <n v="1"/>
  </r>
  <r>
    <s v="CUST-00051"/>
    <x v="0"/>
    <n v="0"/>
    <s v="No"/>
    <s v="Yes"/>
    <s v="Chandigarh"/>
    <x v="31"/>
    <s v="Yes"/>
    <x v="0"/>
    <s v="No"/>
    <x v="0"/>
    <x v="2"/>
    <s v="Yes"/>
    <s v="Credit card"/>
    <n v="99.61"/>
    <n v="587.97"/>
    <x v="4"/>
    <x v="1"/>
    <x v="0"/>
    <s v="High-risk"/>
    <x v="1"/>
    <n v="1"/>
  </r>
  <r>
    <s v="CUST-04485"/>
    <x v="1"/>
    <n v="0"/>
    <s v="Yes"/>
    <s v="Yes"/>
    <s v="Pune"/>
    <x v="38"/>
    <s v="Yes"/>
    <x v="1"/>
    <s v="No internet service"/>
    <x v="1"/>
    <x v="0"/>
    <s v="Yes"/>
    <s v="Credit card"/>
    <n v="21.66"/>
    <n v="889.56"/>
    <x v="1"/>
    <x v="0"/>
    <x v="1"/>
    <s v="Other"/>
    <x v="5"/>
    <n v="0"/>
  </r>
  <r>
    <s v="CUST-02239"/>
    <x v="1"/>
    <n v="0"/>
    <s v="No"/>
    <s v="No"/>
    <s v="Chennai"/>
    <x v="47"/>
    <s v="Yes"/>
    <x v="0"/>
    <s v="Yes"/>
    <x v="2"/>
    <x v="2"/>
    <s v="No"/>
    <s v="Cheque"/>
    <n v="95.86"/>
    <n v="1438.2"/>
    <x v="1"/>
    <x v="0"/>
    <x v="0"/>
    <s v="Other"/>
    <x v="4"/>
    <n v="0"/>
  </r>
  <r>
    <s v="CUST-00374"/>
    <x v="1"/>
    <n v="0"/>
    <s v="No"/>
    <s v="No"/>
    <s v="Mumbai"/>
    <x v="42"/>
    <s v="Yes"/>
    <x v="1"/>
    <s v="No internet service"/>
    <x v="1"/>
    <x v="2"/>
    <s v="Yes"/>
    <s v="Credit card"/>
    <n v="26.39"/>
    <n v="874.35"/>
    <x v="4"/>
    <x v="0"/>
    <x v="1"/>
    <s v="Other"/>
    <x v="2"/>
    <n v="0"/>
  </r>
  <r>
    <s v="CUST-01210"/>
    <x v="0"/>
    <n v="0"/>
    <s v="No"/>
    <s v="No"/>
    <s v="Ahmedabad"/>
    <x v="50"/>
    <s v="Yes"/>
    <x v="0"/>
    <s v="No"/>
    <x v="2"/>
    <x v="0"/>
    <s v="Yes"/>
    <s v="Cheque"/>
    <n v="80.03"/>
    <n v="4511.9799999999996"/>
    <x v="0"/>
    <x v="0"/>
    <x v="3"/>
    <s v="Other"/>
    <x v="3"/>
    <n v="0"/>
  </r>
  <r>
    <s v="CUST-00698"/>
    <x v="0"/>
    <n v="1"/>
    <s v="No"/>
    <s v="Yes"/>
    <s v="Pune"/>
    <x v="20"/>
    <s v="Yes"/>
    <x v="1"/>
    <s v="No internet service"/>
    <x v="1"/>
    <x v="2"/>
    <s v="No"/>
    <s v="UPI"/>
    <n v="18"/>
    <n v="140.32"/>
    <x v="3"/>
    <x v="0"/>
    <x v="1"/>
    <s v="Other"/>
    <x v="1"/>
    <n v="0"/>
  </r>
  <r>
    <s v="CUST-03154"/>
    <x v="1"/>
    <n v="0"/>
    <s v="No"/>
    <s v="No"/>
    <s v="Pune"/>
    <x v="66"/>
    <s v="Yes"/>
    <x v="2"/>
    <s v="No"/>
    <x v="2"/>
    <x v="2"/>
    <s v="Yes"/>
    <s v="UPI"/>
    <n v="52.87"/>
    <n v="824.06"/>
    <x v="1"/>
    <x v="0"/>
    <x v="2"/>
    <s v="Other"/>
    <x v="4"/>
    <n v="0"/>
  </r>
  <r>
    <s v="CUST-00030"/>
    <x v="1"/>
    <n v="0"/>
    <s v="Yes"/>
    <s v="Yes"/>
    <s v="Bengaluru"/>
    <x v="37"/>
    <s v="Yes"/>
    <x v="0"/>
    <s v="No"/>
    <x v="0"/>
    <x v="0"/>
    <s v="No"/>
    <s v="UPI"/>
    <n v="84.46"/>
    <n v="5024.8999999999996"/>
    <x v="0"/>
    <x v="0"/>
    <x v="3"/>
    <s v="Other"/>
    <x v="0"/>
    <n v="0"/>
  </r>
  <r>
    <s v="CUST-03067"/>
    <x v="1"/>
    <n v="1"/>
    <s v="Yes"/>
    <s v="No"/>
    <s v="Mumbai"/>
    <x v="43"/>
    <s v="Yes"/>
    <x v="0"/>
    <s v="Yes"/>
    <x v="2"/>
    <x v="1"/>
    <s v="Yes"/>
    <s v="UPI"/>
    <n v="86.2"/>
    <n v="3855.21"/>
    <x v="0"/>
    <x v="0"/>
    <x v="3"/>
    <s v="Other"/>
    <x v="5"/>
    <n v="0"/>
  </r>
  <r>
    <s v="CUST-03441"/>
    <x v="1"/>
    <n v="0"/>
    <s v="No"/>
    <s v="No"/>
    <s v="Lucknow"/>
    <x v="42"/>
    <s v="Yes"/>
    <x v="0"/>
    <s v="No"/>
    <x v="2"/>
    <x v="2"/>
    <s v="Yes"/>
    <s v="Credit card"/>
    <n v="86.62"/>
    <n v="2878.34"/>
    <x v="1"/>
    <x v="0"/>
    <x v="3"/>
    <s v="Other"/>
    <x v="2"/>
    <n v="0"/>
  </r>
  <r>
    <s v="CUST-03666"/>
    <x v="1"/>
    <n v="1"/>
    <s v="No"/>
    <s v="No"/>
    <s v="Shimla"/>
    <x v="39"/>
    <s v="Yes"/>
    <x v="2"/>
    <s v="Yes"/>
    <x v="2"/>
    <x v="2"/>
    <s v="No"/>
    <s v="UPI"/>
    <n v="54.66"/>
    <n v="697.68"/>
    <x v="4"/>
    <x v="0"/>
    <x v="2"/>
    <s v="Other"/>
    <x v="4"/>
    <n v="0"/>
  </r>
  <r>
    <s v="CUST-01605"/>
    <x v="1"/>
    <n v="0"/>
    <s v="Yes"/>
    <s v="Yes"/>
    <s v="Chennai"/>
    <x v="25"/>
    <s v="No"/>
    <x v="1"/>
    <s v="No internet service"/>
    <x v="1"/>
    <x v="2"/>
    <s v="Yes"/>
    <s v="Bank transfer"/>
    <n v="23.27"/>
    <n v="548.26"/>
    <x v="0"/>
    <x v="0"/>
    <x v="1"/>
    <s v="Other"/>
    <x v="4"/>
    <n v="0"/>
  </r>
  <r>
    <s v="CUST-03741"/>
    <x v="1"/>
    <n v="1"/>
    <s v="No"/>
    <s v="No"/>
    <s v="Hyderabad"/>
    <x v="33"/>
    <s v="Yes"/>
    <x v="1"/>
    <s v="No internet service"/>
    <x v="1"/>
    <x v="0"/>
    <s v="Yes"/>
    <s v="UPI"/>
    <n v="28.21"/>
    <n v="1006.85"/>
    <x v="1"/>
    <x v="0"/>
    <x v="1"/>
    <s v="Other"/>
    <x v="5"/>
    <n v="0"/>
  </r>
  <r>
    <s v="CUST-04245"/>
    <x v="1"/>
    <n v="0"/>
    <s v="No"/>
    <s v="No"/>
    <s v="Hyderabad"/>
    <x v="10"/>
    <s v="Yes"/>
    <x v="2"/>
    <s v="No"/>
    <x v="0"/>
    <x v="0"/>
    <s v="No"/>
    <s v="Bank transfer"/>
    <n v="50.41"/>
    <n v="3220"/>
    <x v="1"/>
    <x v="0"/>
    <x v="2"/>
    <s v="Other"/>
    <x v="0"/>
    <n v="0"/>
  </r>
  <r>
    <s v="CUST-03316"/>
    <x v="0"/>
    <n v="0"/>
    <s v="Yes"/>
    <s v="No"/>
    <s v="Mumbai"/>
    <x v="39"/>
    <s v="Yes"/>
    <x v="0"/>
    <s v="No"/>
    <x v="2"/>
    <x v="2"/>
    <s v="No"/>
    <s v="Bank transfer"/>
    <n v="88.22"/>
    <n v="1174.51"/>
    <x v="6"/>
    <x v="1"/>
    <x v="3"/>
    <s v="Other"/>
    <x v="4"/>
    <n v="1"/>
  </r>
  <r>
    <s v="CUST-02094"/>
    <x v="1"/>
    <n v="0"/>
    <s v="No"/>
    <s v="No"/>
    <s v="Delhi"/>
    <x v="6"/>
    <s v="Yes"/>
    <x v="0"/>
    <s v="No"/>
    <x v="2"/>
    <x v="2"/>
    <s v="No"/>
    <s v="Bank transfer"/>
    <n v="87.49"/>
    <n v="448.52"/>
    <x v="1"/>
    <x v="1"/>
    <x v="3"/>
    <s v="High-risk"/>
    <x v="1"/>
    <n v="1"/>
  </r>
  <r>
    <s v="CUST-01986"/>
    <x v="1"/>
    <n v="0"/>
    <s v="No"/>
    <s v="No"/>
    <s v="Bengaluru"/>
    <x v="2"/>
    <s v="Yes"/>
    <x v="0"/>
    <s v="Yes"/>
    <x v="0"/>
    <x v="1"/>
    <s v="No"/>
    <s v="Cheque"/>
    <n v="80.34"/>
    <n v="2247.6"/>
    <x v="0"/>
    <x v="0"/>
    <x v="3"/>
    <s v="Other"/>
    <x v="2"/>
    <n v="0"/>
  </r>
  <r>
    <s v="CUST-02290"/>
    <x v="0"/>
    <n v="0"/>
    <s v="Yes"/>
    <s v="Yes"/>
    <s v="Pune"/>
    <x v="28"/>
    <s v="Yes"/>
    <x v="1"/>
    <s v="No internet service"/>
    <x v="1"/>
    <x v="2"/>
    <s v="No"/>
    <s v="UPI"/>
    <n v="27.24"/>
    <n v="480.75"/>
    <x v="0"/>
    <x v="0"/>
    <x v="1"/>
    <s v="Other"/>
    <x v="4"/>
    <n v="0"/>
  </r>
  <r>
    <s v="CUST-04781"/>
    <x v="0"/>
    <n v="0"/>
    <s v="No"/>
    <s v="No"/>
    <s v="Jaipur"/>
    <x v="11"/>
    <s v="Yes"/>
    <x v="2"/>
    <s v="Yes"/>
    <x v="2"/>
    <x v="1"/>
    <s v="Yes"/>
    <s v="Cheque"/>
    <n v="55.59"/>
    <n v="1208.6199999999999"/>
    <x v="4"/>
    <x v="0"/>
    <x v="2"/>
    <s v="Other"/>
    <x v="4"/>
    <n v="0"/>
  </r>
  <r>
    <s v="CUST-04936"/>
    <x v="1"/>
    <n v="0"/>
    <s v="Yes"/>
    <s v="Yes"/>
    <s v="Chandigarh"/>
    <x v="19"/>
    <s v="No"/>
    <x v="0"/>
    <s v="No"/>
    <x v="2"/>
    <x v="2"/>
    <s v="Yes"/>
    <s v="UPI"/>
    <n v="63.66"/>
    <n v="911.24"/>
    <x v="3"/>
    <x v="1"/>
    <x v="2"/>
    <s v="Other"/>
    <x v="4"/>
    <n v="1"/>
  </r>
  <r>
    <s v="CUST-02291"/>
    <x v="1"/>
    <n v="1"/>
    <s v="Yes"/>
    <s v="Yes"/>
    <s v="Pune"/>
    <x v="25"/>
    <s v="Yes"/>
    <x v="0"/>
    <s v="No"/>
    <x v="0"/>
    <x v="2"/>
    <s v="Yes"/>
    <s v="Bank transfer"/>
    <n v="98.14"/>
    <n v="2279.2800000000002"/>
    <x v="0"/>
    <x v="0"/>
    <x v="0"/>
    <s v="Other"/>
    <x v="4"/>
    <n v="0"/>
  </r>
  <r>
    <s v="CUST-04526"/>
    <x v="0"/>
    <n v="1"/>
    <s v="No"/>
    <s v="No"/>
    <s v="Mumbai"/>
    <x v="23"/>
    <s v="Yes"/>
    <x v="0"/>
    <s v="No"/>
    <x v="2"/>
    <x v="2"/>
    <s v="No"/>
    <s v="Cheque"/>
    <n v="77.349999999999994"/>
    <n v="155.38"/>
    <x v="0"/>
    <x v="0"/>
    <x v="3"/>
    <s v="High-risk"/>
    <x v="1"/>
    <n v="0"/>
  </r>
  <r>
    <s v="CUST-02136"/>
    <x v="1"/>
    <n v="0"/>
    <s v="Yes"/>
    <s v="Yes"/>
    <s v="Shimla"/>
    <x v="13"/>
    <s v="Yes"/>
    <x v="2"/>
    <s v="Yes"/>
    <x v="0"/>
    <x v="1"/>
    <s v="Yes"/>
    <s v="Bank transfer"/>
    <n v="66.19"/>
    <n v="1331.5"/>
    <x v="4"/>
    <x v="0"/>
    <x v="2"/>
    <s v="Other"/>
    <x v="4"/>
    <n v="0"/>
  </r>
  <r>
    <s v="CUST-00694"/>
    <x v="1"/>
    <n v="1"/>
    <s v="Yes"/>
    <s v="Yes"/>
    <s v="Mumbai"/>
    <x v="31"/>
    <s v="No"/>
    <x v="1"/>
    <s v="No internet service"/>
    <x v="1"/>
    <x v="2"/>
    <s v="No"/>
    <s v="UPI"/>
    <n v="18"/>
    <n v="107.93"/>
    <x v="1"/>
    <x v="0"/>
    <x v="1"/>
    <s v="Other"/>
    <x v="1"/>
    <n v="0"/>
  </r>
  <r>
    <s v="CUST-04530"/>
    <x v="0"/>
    <n v="0"/>
    <s v="No"/>
    <s v="No"/>
    <s v="Chandigarh"/>
    <x v="10"/>
    <s v="Yes"/>
    <x v="2"/>
    <s v="No"/>
    <x v="2"/>
    <x v="0"/>
    <s v="Yes"/>
    <s v="Cheque"/>
    <n v="53.88"/>
    <n v="3399.25"/>
    <x v="1"/>
    <x v="0"/>
    <x v="2"/>
    <s v="Other"/>
    <x v="0"/>
    <n v="0"/>
  </r>
  <r>
    <s v="CUST-04890"/>
    <x v="0"/>
    <n v="0"/>
    <s v="No"/>
    <s v="No"/>
    <s v="Pune"/>
    <x v="4"/>
    <s v="Yes"/>
    <x v="0"/>
    <s v="Yes"/>
    <x v="2"/>
    <x v="1"/>
    <s v="No"/>
    <s v="Credit card"/>
    <n v="111.7"/>
    <n v="8273.15"/>
    <x v="3"/>
    <x v="0"/>
    <x v="0"/>
    <s v="Other"/>
    <x v="0"/>
    <n v="0"/>
  </r>
  <r>
    <s v="CUST-01188"/>
    <x v="0"/>
    <n v="0"/>
    <s v="No"/>
    <s v="No"/>
    <s v="Lucknow"/>
    <x v="26"/>
    <s v="No"/>
    <x v="0"/>
    <s v="No"/>
    <x v="2"/>
    <x v="2"/>
    <s v="No"/>
    <s v="UPI"/>
    <n v="70.31"/>
    <n v="1798.18"/>
    <x v="4"/>
    <x v="1"/>
    <x v="3"/>
    <s v="Other"/>
    <x v="2"/>
    <n v="1"/>
  </r>
  <r>
    <s v="CUST-00189"/>
    <x v="0"/>
    <n v="0"/>
    <s v="No"/>
    <s v="No"/>
    <s v="Hyderabad"/>
    <x v="21"/>
    <s v="No"/>
    <x v="0"/>
    <s v="Yes"/>
    <x v="2"/>
    <x v="1"/>
    <s v="Yes"/>
    <s v="Credit card"/>
    <n v="81.069999999999993"/>
    <n v="3346.03"/>
    <x v="0"/>
    <x v="1"/>
    <x v="3"/>
    <s v="Other"/>
    <x v="5"/>
    <n v="1"/>
  </r>
  <r>
    <s v="CUST-03595"/>
    <x v="1"/>
    <n v="0"/>
    <s v="Yes"/>
    <s v="No"/>
    <s v="Jaipur"/>
    <x v="53"/>
    <s v="Yes"/>
    <x v="0"/>
    <s v="Yes"/>
    <x v="0"/>
    <x v="2"/>
    <s v="Yes"/>
    <s v="Bank transfer"/>
    <n v="82.31"/>
    <n v="721.17"/>
    <x v="0"/>
    <x v="0"/>
    <x v="3"/>
    <s v="High-risk"/>
    <x v="1"/>
    <n v="0"/>
  </r>
  <r>
    <s v="CUST-04368"/>
    <x v="0"/>
    <n v="0"/>
    <s v="No"/>
    <s v="No"/>
    <s v="Delhi"/>
    <x v="28"/>
    <s v="Yes"/>
    <x v="1"/>
    <s v="No internet service"/>
    <x v="1"/>
    <x v="2"/>
    <s v="Yes"/>
    <s v="UPI"/>
    <n v="27.6"/>
    <n v="506.59"/>
    <x v="1"/>
    <x v="1"/>
    <x v="1"/>
    <s v="Other"/>
    <x v="4"/>
    <n v="1"/>
  </r>
  <r>
    <s v="CUST-02339"/>
    <x v="1"/>
    <n v="0"/>
    <s v="Yes"/>
    <s v="No"/>
    <s v="Kolkata"/>
    <x v="58"/>
    <s v="Yes"/>
    <x v="1"/>
    <s v="No internet service"/>
    <x v="1"/>
    <x v="0"/>
    <s v="Yes"/>
    <s v="Credit card"/>
    <n v="25.55"/>
    <n v="1122.76"/>
    <x v="4"/>
    <x v="0"/>
    <x v="1"/>
    <s v="Other"/>
    <x v="5"/>
    <n v="0"/>
  </r>
  <r>
    <s v="CUST-01098"/>
    <x v="1"/>
    <n v="0"/>
    <s v="No"/>
    <s v="No"/>
    <s v="Chennai"/>
    <x v="14"/>
    <s v="Yes"/>
    <x v="0"/>
    <s v="No"/>
    <x v="2"/>
    <x v="0"/>
    <s v="No"/>
    <s v="Credit card"/>
    <n v="84.76"/>
    <n v="2170.5700000000002"/>
    <x v="1"/>
    <x v="0"/>
    <x v="3"/>
    <s v="Other"/>
    <x v="2"/>
    <n v="0"/>
  </r>
  <r>
    <s v="CUST-03411"/>
    <x v="0"/>
    <n v="0"/>
    <s v="Yes"/>
    <s v="No"/>
    <s v="Jaipur"/>
    <x v="1"/>
    <s v="Yes"/>
    <x v="2"/>
    <s v="Yes"/>
    <x v="2"/>
    <x v="2"/>
    <s v="No"/>
    <s v="Cheque"/>
    <n v="61.19"/>
    <n v="188.59"/>
    <x v="3"/>
    <x v="0"/>
    <x v="2"/>
    <s v="Other"/>
    <x v="1"/>
    <n v="0"/>
  </r>
  <r>
    <s v="CUST-01748"/>
    <x v="0"/>
    <n v="0"/>
    <s v="No"/>
    <s v="No"/>
    <s v="Lucknow"/>
    <x v="21"/>
    <s v="Yes"/>
    <x v="2"/>
    <s v="No"/>
    <x v="0"/>
    <x v="2"/>
    <s v="Yes"/>
    <s v="Cheque"/>
    <n v="55.79"/>
    <n v="2318.85"/>
    <x v="0"/>
    <x v="1"/>
    <x v="2"/>
    <s v="Other"/>
    <x v="5"/>
    <n v="1"/>
  </r>
  <r>
    <s v="CUST-04665"/>
    <x v="1"/>
    <n v="1"/>
    <s v="Yes"/>
    <s v="Yes"/>
    <s v="Jaipur"/>
    <x v="69"/>
    <s v="Yes"/>
    <x v="1"/>
    <s v="No internet service"/>
    <x v="1"/>
    <x v="1"/>
    <s v="Yes"/>
    <s v="Bank transfer"/>
    <n v="27.32"/>
    <n v="1334.67"/>
    <x v="4"/>
    <x v="0"/>
    <x v="1"/>
    <s v="Other"/>
    <x v="3"/>
    <n v="0"/>
  </r>
  <r>
    <s v="CUST-02883"/>
    <x v="1"/>
    <n v="0"/>
    <s v="Yes"/>
    <s v="No"/>
    <s v="Lucknow"/>
    <x v="28"/>
    <s v="No"/>
    <x v="0"/>
    <s v="Yes"/>
    <x v="0"/>
    <x v="1"/>
    <s v="No"/>
    <s v="Bank transfer"/>
    <n v="90.2"/>
    <n v="1655.61"/>
    <x v="3"/>
    <x v="0"/>
    <x v="0"/>
    <s v="Other"/>
    <x v="4"/>
    <n v="0"/>
  </r>
  <r>
    <s v="CUST-04962"/>
    <x v="0"/>
    <n v="0"/>
    <s v="Yes"/>
    <s v="Yes"/>
    <s v="Delhi"/>
    <x v="53"/>
    <s v="Yes"/>
    <x v="0"/>
    <s v="No"/>
    <x v="0"/>
    <x v="2"/>
    <s v="Yes"/>
    <s v="Credit card"/>
    <n v="88.39"/>
    <n v="773.35"/>
    <x v="3"/>
    <x v="1"/>
    <x v="3"/>
    <s v="High-risk"/>
    <x v="1"/>
    <n v="1"/>
  </r>
  <r>
    <s v="CUST-00494"/>
    <x v="0"/>
    <n v="0"/>
    <s v="No"/>
    <s v="No"/>
    <s v="Bengaluru"/>
    <x v="21"/>
    <s v="Yes"/>
    <x v="1"/>
    <s v="No internet service"/>
    <x v="1"/>
    <x v="0"/>
    <s v="No"/>
    <s v="Bank transfer"/>
    <n v="26.77"/>
    <n v="1157.1099999999999"/>
    <x v="4"/>
    <x v="0"/>
    <x v="1"/>
    <s v="Other"/>
    <x v="5"/>
    <n v="0"/>
  </r>
  <r>
    <s v="CUST-04944"/>
    <x v="1"/>
    <n v="0"/>
    <s v="Yes"/>
    <s v="No"/>
    <s v="Pune"/>
    <x v="47"/>
    <s v="No"/>
    <x v="1"/>
    <s v="No internet service"/>
    <x v="1"/>
    <x v="2"/>
    <s v="Yes"/>
    <s v="UPI"/>
    <n v="23.91"/>
    <n v="354.54"/>
    <x v="3"/>
    <x v="1"/>
    <x v="1"/>
    <s v="Other"/>
    <x v="4"/>
    <n v="1"/>
  </r>
  <r>
    <s v="CUST-03131"/>
    <x v="0"/>
    <n v="0"/>
    <s v="Yes"/>
    <s v="No"/>
    <s v="Bengaluru"/>
    <x v="27"/>
    <s v="Yes"/>
    <x v="0"/>
    <s v="Yes"/>
    <x v="2"/>
    <x v="1"/>
    <s v="No"/>
    <s v="Credit card"/>
    <n v="87.19"/>
    <n v="3104.71"/>
    <x v="4"/>
    <x v="0"/>
    <x v="3"/>
    <s v="Other"/>
    <x v="2"/>
    <n v="0"/>
  </r>
  <r>
    <s v="CUST-00730"/>
    <x v="0"/>
    <n v="0"/>
    <s v="Yes"/>
    <s v="No"/>
    <s v="Kolkata"/>
    <x v="7"/>
    <s v="Yes"/>
    <x v="2"/>
    <s v="Yes"/>
    <x v="0"/>
    <x v="2"/>
    <s v="No"/>
    <s v="Cheque"/>
    <n v="58.68"/>
    <n v="629.59"/>
    <x v="4"/>
    <x v="0"/>
    <x v="2"/>
    <s v="Other"/>
    <x v="1"/>
    <n v="0"/>
  </r>
  <r>
    <s v="CUST-03862"/>
    <x v="1"/>
    <n v="0"/>
    <s v="Yes"/>
    <s v="No"/>
    <s v="Hyderabad"/>
    <x v="26"/>
    <s v="Yes"/>
    <x v="1"/>
    <s v="No internet service"/>
    <x v="1"/>
    <x v="2"/>
    <s v="Yes"/>
    <s v="Credit card"/>
    <n v="34.659999999999997"/>
    <n v="911.64"/>
    <x v="1"/>
    <x v="0"/>
    <x v="4"/>
    <s v="Other"/>
    <x v="2"/>
    <n v="0"/>
  </r>
  <r>
    <s v="CUST-00825"/>
    <x v="1"/>
    <n v="1"/>
    <s v="No"/>
    <s v="No"/>
    <s v="Shimla"/>
    <x v="39"/>
    <s v="Yes"/>
    <x v="2"/>
    <s v="No"/>
    <x v="2"/>
    <x v="2"/>
    <s v="No"/>
    <s v="Bank transfer"/>
    <n v="57.68"/>
    <n v="745.93"/>
    <x v="1"/>
    <x v="1"/>
    <x v="2"/>
    <s v="Other"/>
    <x v="4"/>
    <n v="1"/>
  </r>
  <r>
    <s v="CUST-03164"/>
    <x v="0"/>
    <n v="0"/>
    <s v="No"/>
    <s v="Yes"/>
    <s v="Pune"/>
    <x v="48"/>
    <s v="Yes"/>
    <x v="2"/>
    <s v="No"/>
    <x v="2"/>
    <x v="1"/>
    <s v="Yes"/>
    <s v="Credit card"/>
    <n v="55.08"/>
    <n v="2634.42"/>
    <x v="4"/>
    <x v="0"/>
    <x v="2"/>
    <s v="Other"/>
    <x v="3"/>
    <n v="0"/>
  </r>
  <r>
    <s v="CUST-01591"/>
    <x v="0"/>
    <n v="0"/>
    <s v="No"/>
    <s v="No"/>
    <s v="Pune"/>
    <x v="48"/>
    <s v="Yes"/>
    <x v="2"/>
    <s v="No"/>
    <x v="2"/>
    <x v="1"/>
    <s v="No"/>
    <s v="Bank transfer"/>
    <n v="55.92"/>
    <n v="2781.38"/>
    <x v="0"/>
    <x v="0"/>
    <x v="2"/>
    <s v="Other"/>
    <x v="3"/>
    <n v="0"/>
  </r>
  <r>
    <s v="CUST-04313"/>
    <x v="0"/>
    <n v="0"/>
    <s v="No"/>
    <s v="No"/>
    <s v="Hyderabad"/>
    <x v="24"/>
    <s v="Yes"/>
    <x v="0"/>
    <s v="No"/>
    <x v="0"/>
    <x v="2"/>
    <s v="No"/>
    <s v="UPI"/>
    <n v="85.24"/>
    <n v="2693.03"/>
    <x v="1"/>
    <x v="1"/>
    <x v="3"/>
    <s v="Other"/>
    <x v="2"/>
    <n v="1"/>
  </r>
  <r>
    <s v="CUST-00575"/>
    <x v="1"/>
    <n v="0"/>
    <s v="No"/>
    <s v="No"/>
    <s v="Pune"/>
    <x v="48"/>
    <s v="Yes"/>
    <x v="1"/>
    <s v="No internet service"/>
    <x v="1"/>
    <x v="0"/>
    <s v="Yes"/>
    <s v="Cheque"/>
    <n v="48.65"/>
    <n v="2446.2800000000002"/>
    <x v="0"/>
    <x v="0"/>
    <x v="4"/>
    <s v="Other"/>
    <x v="3"/>
    <n v="0"/>
  </r>
  <r>
    <s v="CUST-00715"/>
    <x v="1"/>
    <n v="0"/>
    <s v="Yes"/>
    <s v="No"/>
    <s v="Chennai"/>
    <x v="62"/>
    <s v="Yes"/>
    <x v="0"/>
    <s v="Yes"/>
    <x v="2"/>
    <x v="0"/>
    <s v="Yes"/>
    <s v="Cheque"/>
    <n v="88.33"/>
    <n v="6050.6"/>
    <x v="7"/>
    <x v="0"/>
    <x v="3"/>
    <s v="Other"/>
    <x v="0"/>
    <n v="0"/>
  </r>
  <r>
    <s v="CUST-03216"/>
    <x v="0"/>
    <n v="0"/>
    <s v="No"/>
    <s v="No"/>
    <s v="Chandigarh"/>
    <x v="23"/>
    <s v="Yes"/>
    <x v="2"/>
    <s v="No"/>
    <x v="0"/>
    <x v="2"/>
    <s v="Yes"/>
    <s v="Credit card"/>
    <n v="62.85"/>
    <n v="128.68"/>
    <x v="1"/>
    <x v="1"/>
    <x v="2"/>
    <s v="Other"/>
    <x v="1"/>
    <n v="1"/>
  </r>
  <r>
    <s v="CUST-03579"/>
    <x v="0"/>
    <n v="0"/>
    <s v="No"/>
    <s v="No"/>
    <s v="Chennai"/>
    <x v="7"/>
    <s v="Yes"/>
    <x v="1"/>
    <s v="No internet service"/>
    <x v="1"/>
    <x v="2"/>
    <s v="Yes"/>
    <s v="Cheque"/>
    <n v="29.92"/>
    <n v="319.5"/>
    <x v="4"/>
    <x v="0"/>
    <x v="1"/>
    <s v="Other"/>
    <x v="1"/>
    <n v="0"/>
  </r>
  <r>
    <s v="CUST-00759"/>
    <x v="0"/>
    <n v="0"/>
    <s v="Yes"/>
    <s v="Yes"/>
    <s v="Mumbai"/>
    <x v="13"/>
    <s v="Yes"/>
    <x v="0"/>
    <s v="No"/>
    <x v="2"/>
    <x v="2"/>
    <s v="Yes"/>
    <s v="Bank transfer"/>
    <n v="84.75"/>
    <n v="1665.93"/>
    <x v="1"/>
    <x v="1"/>
    <x v="3"/>
    <s v="Other"/>
    <x v="4"/>
    <n v="1"/>
  </r>
  <r>
    <s v="CUST-03502"/>
    <x v="0"/>
    <n v="0"/>
    <s v="Yes"/>
    <s v="No"/>
    <s v="Bengaluru"/>
    <x v="14"/>
    <s v="Yes"/>
    <x v="1"/>
    <s v="No internet service"/>
    <x v="1"/>
    <x v="0"/>
    <s v="No"/>
    <s v="Cheque"/>
    <n v="30.65"/>
    <n v="0"/>
    <x v="1"/>
    <x v="0"/>
    <x v="4"/>
    <s v="Other"/>
    <x v="2"/>
    <n v="0"/>
  </r>
  <r>
    <s v="CUST-00109"/>
    <x v="0"/>
    <n v="0"/>
    <s v="Yes"/>
    <s v="No"/>
    <s v="Jaipur"/>
    <x v="32"/>
    <s v="Yes"/>
    <x v="2"/>
    <s v="No"/>
    <x v="2"/>
    <x v="2"/>
    <s v="Yes"/>
    <s v="Cheque"/>
    <n v="56.69"/>
    <n v="2280.83"/>
    <x v="0"/>
    <x v="1"/>
    <x v="2"/>
    <s v="Other"/>
    <x v="5"/>
    <n v="1"/>
  </r>
  <r>
    <s v="CUST-02941"/>
    <x v="0"/>
    <n v="1"/>
    <s v="No"/>
    <s v="No"/>
    <s v="Pune"/>
    <x v="7"/>
    <s v="Yes"/>
    <x v="0"/>
    <s v="No"/>
    <x v="2"/>
    <x v="2"/>
    <s v="No"/>
    <s v="Cheque"/>
    <n v="85.41"/>
    <n v="957.63"/>
    <x v="2"/>
    <x v="1"/>
    <x v="3"/>
    <s v="High-risk"/>
    <x v="1"/>
    <n v="1"/>
  </r>
  <r>
    <s v="CUST-01096"/>
    <x v="1"/>
    <n v="0"/>
    <s v="No"/>
    <s v="No"/>
    <s v="Pune"/>
    <x v="39"/>
    <s v="Yes"/>
    <x v="2"/>
    <s v="No"/>
    <x v="0"/>
    <x v="0"/>
    <s v="Yes"/>
    <s v="UPI"/>
    <n v="62.08"/>
    <n v="794.61"/>
    <x v="4"/>
    <x v="0"/>
    <x v="2"/>
    <s v="Other"/>
    <x v="4"/>
    <n v="0"/>
  </r>
  <r>
    <s v="CUST-03282"/>
    <x v="1"/>
    <n v="0"/>
    <s v="No"/>
    <s v="No"/>
    <s v="Lucknow"/>
    <x v="66"/>
    <s v="Yes"/>
    <x v="2"/>
    <s v="No"/>
    <x v="2"/>
    <x v="0"/>
    <s v="No"/>
    <s v="Cheque"/>
    <n v="71.73"/>
    <n v="1123.44"/>
    <x v="1"/>
    <x v="1"/>
    <x v="3"/>
    <s v="Other"/>
    <x v="4"/>
    <n v="1"/>
  </r>
  <r>
    <s v="CUST-02419"/>
    <x v="0"/>
    <n v="0"/>
    <s v="No"/>
    <s v="Yes"/>
    <s v="Jaipur"/>
    <x v="47"/>
    <s v="Yes"/>
    <x v="0"/>
    <s v="No"/>
    <x v="2"/>
    <x v="2"/>
    <s v="Yes"/>
    <s v="UPI"/>
    <n v="94.82"/>
    <n v="1387.16"/>
    <x v="7"/>
    <x v="1"/>
    <x v="0"/>
    <s v="Other"/>
    <x v="4"/>
    <n v="1"/>
  </r>
  <r>
    <s v="CUST-04400"/>
    <x v="0"/>
    <n v="1"/>
    <s v="No"/>
    <s v="No"/>
    <s v="Bengaluru"/>
    <x v="14"/>
    <s v="Yes"/>
    <x v="0"/>
    <s v="Yes"/>
    <x v="2"/>
    <x v="1"/>
    <s v="Yes"/>
    <s v="Credit card"/>
    <n v="86.77"/>
    <n v="2151.5700000000002"/>
    <x v="5"/>
    <x v="1"/>
    <x v="3"/>
    <s v="Other"/>
    <x v="2"/>
    <n v="1"/>
  </r>
  <r>
    <s v="CUST-01596"/>
    <x v="0"/>
    <n v="1"/>
    <s v="Yes"/>
    <s v="No"/>
    <s v="Ahmedabad"/>
    <x v="24"/>
    <s v="No"/>
    <x v="0"/>
    <s v="No"/>
    <x v="0"/>
    <x v="1"/>
    <s v="No"/>
    <s v="Credit card"/>
    <n v="76.52"/>
    <n v="2359.62"/>
    <x v="0"/>
    <x v="0"/>
    <x v="3"/>
    <s v="Other"/>
    <x v="2"/>
    <n v="0"/>
  </r>
  <r>
    <s v="CUST-04491"/>
    <x v="0"/>
    <n v="0"/>
    <s v="Yes"/>
    <s v="No"/>
    <s v="Ahmedabad"/>
    <x v="28"/>
    <s v="Yes"/>
    <x v="1"/>
    <s v="No internet service"/>
    <x v="1"/>
    <x v="2"/>
    <s v="Yes"/>
    <s v="Bank transfer"/>
    <n v="39.01"/>
    <n v="698.77"/>
    <x v="1"/>
    <x v="1"/>
    <x v="4"/>
    <s v="Other"/>
    <x v="4"/>
    <n v="1"/>
  </r>
  <r>
    <s v="CUST-03008"/>
    <x v="1"/>
    <n v="0"/>
    <s v="Yes"/>
    <s v="Yes"/>
    <s v="Mumbai"/>
    <x v="15"/>
    <s v="No"/>
    <x v="2"/>
    <s v="Yes"/>
    <x v="0"/>
    <x v="2"/>
    <s v="Yes"/>
    <s v="Credit card"/>
    <n v="42.07"/>
    <n v="1006.41"/>
    <x v="1"/>
    <x v="0"/>
    <x v="4"/>
    <s v="Other"/>
    <x v="2"/>
    <n v="0"/>
  </r>
  <r>
    <s v="CUST-00884"/>
    <x v="0"/>
    <n v="0"/>
    <s v="Yes"/>
    <s v="No"/>
    <s v="Ahmedabad"/>
    <x v="29"/>
    <s v="Yes"/>
    <x v="0"/>
    <s v="Yes"/>
    <x v="2"/>
    <x v="1"/>
    <s v="Yes"/>
    <s v="Cheque"/>
    <n v="98.19"/>
    <n v="4834.08"/>
    <x v="1"/>
    <x v="0"/>
    <x v="0"/>
    <s v="Other"/>
    <x v="3"/>
    <n v="0"/>
  </r>
  <r>
    <s v="CUST-02312"/>
    <x v="0"/>
    <n v="0"/>
    <s v="No"/>
    <s v="No"/>
    <s v="Delhi"/>
    <x v="34"/>
    <s v="Yes"/>
    <x v="0"/>
    <s v="No"/>
    <x v="0"/>
    <x v="2"/>
    <s v="No"/>
    <s v="Cheque"/>
    <n v="90.78"/>
    <n v="4666.4799999999996"/>
    <x v="2"/>
    <x v="1"/>
    <x v="0"/>
    <s v="Other"/>
    <x v="3"/>
    <n v="1"/>
  </r>
  <r>
    <s v="CUST-00710"/>
    <x v="1"/>
    <n v="0"/>
    <s v="No"/>
    <s v="No"/>
    <s v="Chennai"/>
    <x v="20"/>
    <s v="Yes"/>
    <x v="2"/>
    <s v="Yes"/>
    <x v="2"/>
    <x v="2"/>
    <s v="Yes"/>
    <s v="Cheque"/>
    <n v="54.72"/>
    <n v="428.68"/>
    <x v="2"/>
    <x v="0"/>
    <x v="2"/>
    <s v="Other"/>
    <x v="1"/>
    <n v="0"/>
  </r>
  <r>
    <s v="CUST-01540"/>
    <x v="1"/>
    <n v="0"/>
    <s v="Yes"/>
    <s v="Yes"/>
    <s v="Ahmedabad"/>
    <x v="53"/>
    <s v="Yes"/>
    <x v="0"/>
    <s v="No"/>
    <x v="0"/>
    <x v="2"/>
    <s v="Yes"/>
    <s v="UPI"/>
    <n v="100.28"/>
    <n v="913.63"/>
    <x v="0"/>
    <x v="1"/>
    <x v="0"/>
    <s v="High-risk"/>
    <x v="1"/>
    <n v="1"/>
  </r>
  <r>
    <s v="CUST-00177"/>
    <x v="0"/>
    <n v="0"/>
    <s v="Yes"/>
    <s v="Yes"/>
    <s v="Hyderabad"/>
    <x v="69"/>
    <s v="Yes"/>
    <x v="2"/>
    <s v="Yes"/>
    <x v="2"/>
    <x v="1"/>
    <s v="No"/>
    <s v="Cheque"/>
    <n v="55.6"/>
    <n v="2735.22"/>
    <x v="1"/>
    <x v="0"/>
    <x v="2"/>
    <s v="Other"/>
    <x v="3"/>
    <n v="0"/>
  </r>
  <r>
    <s v="CUST-02984"/>
    <x v="0"/>
    <n v="0"/>
    <s v="Yes"/>
    <s v="No"/>
    <s v="Ahmedabad"/>
    <x v="72"/>
    <s v="Yes"/>
    <x v="1"/>
    <s v="No internet service"/>
    <x v="1"/>
    <x v="0"/>
    <s v="Yes"/>
    <s v="Bank transfer"/>
    <n v="33.85"/>
    <n v="2314.37"/>
    <x v="2"/>
    <x v="0"/>
    <x v="4"/>
    <s v="Other"/>
    <x v="0"/>
    <n v="0"/>
  </r>
  <r>
    <s v="CUST-02951"/>
    <x v="0"/>
    <n v="0"/>
    <s v="No"/>
    <s v="No"/>
    <s v="Shimla"/>
    <x v="41"/>
    <s v="Yes"/>
    <x v="2"/>
    <s v="Yes"/>
    <x v="2"/>
    <x v="1"/>
    <s v="Yes"/>
    <s v="Bank transfer"/>
    <n v="45.6"/>
    <n v="1407.88"/>
    <x v="4"/>
    <x v="0"/>
    <x v="4"/>
    <s v="Other"/>
    <x v="2"/>
    <n v="0"/>
  </r>
  <r>
    <s v="CUST-03724"/>
    <x v="1"/>
    <n v="0"/>
    <s v="No"/>
    <s v="No"/>
    <s v="Chennai"/>
    <x v="2"/>
    <s v="Yes"/>
    <x v="1"/>
    <s v="No internet service"/>
    <x v="1"/>
    <x v="2"/>
    <s v="Yes"/>
    <s v="UPI"/>
    <n v="25.44"/>
    <n v="698.26"/>
    <x v="1"/>
    <x v="0"/>
    <x v="1"/>
    <s v="Other"/>
    <x v="2"/>
    <n v="0"/>
  </r>
  <r>
    <s v="CUST-02194"/>
    <x v="1"/>
    <n v="1"/>
    <s v="Yes"/>
    <s v="No"/>
    <s v="Hyderabad"/>
    <x v="45"/>
    <s v="Yes"/>
    <x v="0"/>
    <s v="No"/>
    <x v="2"/>
    <x v="0"/>
    <s v="No"/>
    <s v="UPI"/>
    <n v="77.38"/>
    <n v="3502.45"/>
    <x v="7"/>
    <x v="0"/>
    <x v="3"/>
    <s v="Other"/>
    <x v="5"/>
    <n v="0"/>
  </r>
  <r>
    <s v="CUST-01106"/>
    <x v="0"/>
    <n v="0"/>
    <s v="No"/>
    <s v="No"/>
    <s v="Chennai"/>
    <x v="11"/>
    <s v="Yes"/>
    <x v="0"/>
    <s v="No"/>
    <x v="0"/>
    <x v="2"/>
    <s v="Yes"/>
    <s v="Bank transfer"/>
    <n v="86.58"/>
    <n v="1921.55"/>
    <x v="4"/>
    <x v="1"/>
    <x v="3"/>
    <s v="Other"/>
    <x v="4"/>
    <n v="1"/>
  </r>
  <r>
    <s v="CUST-04419"/>
    <x v="1"/>
    <n v="0"/>
    <s v="Yes"/>
    <s v="Yes"/>
    <s v="Shimla"/>
    <x v="28"/>
    <s v="Yes"/>
    <x v="0"/>
    <s v="No"/>
    <x v="0"/>
    <x v="2"/>
    <s v="Yes"/>
    <s v="UPI"/>
    <n v="94.73"/>
    <n v="1732.95"/>
    <x v="4"/>
    <x v="1"/>
    <x v="0"/>
    <s v="Other"/>
    <x v="4"/>
    <n v="1"/>
  </r>
  <r>
    <s v="CUST-04783"/>
    <x v="1"/>
    <n v="0"/>
    <s v="No"/>
    <s v="No"/>
    <s v="Shimla"/>
    <x v="47"/>
    <s v="Yes"/>
    <x v="1"/>
    <s v="No internet service"/>
    <x v="1"/>
    <x v="2"/>
    <s v="Yes"/>
    <s v="UPI"/>
    <n v="29.76"/>
    <n v="447.72"/>
    <x v="1"/>
    <x v="1"/>
    <x v="1"/>
    <s v="Other"/>
    <x v="4"/>
    <n v="1"/>
  </r>
  <r>
    <s v="CUST-01211"/>
    <x v="0"/>
    <n v="1"/>
    <s v="Yes"/>
    <s v="Yes"/>
    <s v="Chennai"/>
    <x v="0"/>
    <s v="Yes"/>
    <x v="0"/>
    <s v="No"/>
    <x v="0"/>
    <x v="0"/>
    <s v="No"/>
    <s v="Credit card"/>
    <n v="90.88"/>
    <n v="5753.14"/>
    <x v="1"/>
    <x v="0"/>
    <x v="0"/>
    <s v="Other"/>
    <x v="0"/>
    <n v="0"/>
  </r>
  <r>
    <s v="CUST-03927"/>
    <x v="1"/>
    <n v="0"/>
    <s v="Yes"/>
    <s v="Yes"/>
    <s v="Kolkata"/>
    <x v="18"/>
    <s v="Yes"/>
    <x v="0"/>
    <s v="No"/>
    <x v="0"/>
    <x v="2"/>
    <s v="Yes"/>
    <s v="UPI"/>
    <n v="90"/>
    <n v="1556.21"/>
    <x v="1"/>
    <x v="1"/>
    <x v="3"/>
    <s v="Other"/>
    <x v="4"/>
    <n v="1"/>
  </r>
  <r>
    <s v="CUST-00506"/>
    <x v="1"/>
    <n v="0"/>
    <s v="Yes"/>
    <s v="Yes"/>
    <s v="Delhi"/>
    <x v="23"/>
    <s v="Yes"/>
    <x v="0"/>
    <s v="No"/>
    <x v="2"/>
    <x v="2"/>
    <s v="Yes"/>
    <s v="UPI"/>
    <n v="85.74"/>
    <n v="167.85"/>
    <x v="6"/>
    <x v="1"/>
    <x v="3"/>
    <s v="High-risk"/>
    <x v="1"/>
    <n v="1"/>
  </r>
  <r>
    <s v="CUST-02641"/>
    <x v="0"/>
    <n v="0"/>
    <s v="Yes"/>
    <s v="Yes"/>
    <s v="Mumbai"/>
    <x v="53"/>
    <s v="Yes"/>
    <x v="2"/>
    <s v="Yes"/>
    <x v="2"/>
    <x v="2"/>
    <s v="Yes"/>
    <s v="Bank transfer"/>
    <n v="56.17"/>
    <n v="518.61"/>
    <x v="0"/>
    <x v="1"/>
    <x v="2"/>
    <s v="Other"/>
    <x v="1"/>
    <n v="1"/>
  </r>
  <r>
    <s v="CUST-00727"/>
    <x v="0"/>
    <n v="0"/>
    <s v="Yes"/>
    <s v="Yes"/>
    <s v="Lucknow"/>
    <x v="14"/>
    <s v="Yes"/>
    <x v="2"/>
    <s v="Yes"/>
    <x v="0"/>
    <x v="2"/>
    <s v="Yes"/>
    <s v="Credit card"/>
    <n v="66.08"/>
    <n v="1618.35"/>
    <x v="1"/>
    <x v="1"/>
    <x v="2"/>
    <s v="Other"/>
    <x v="2"/>
    <n v="1"/>
  </r>
  <r>
    <s v="CUST-04172"/>
    <x v="1"/>
    <n v="0"/>
    <s v="Yes"/>
    <s v="No"/>
    <s v="Lucknow"/>
    <x v="45"/>
    <s v="Yes"/>
    <x v="2"/>
    <s v="No"/>
    <x v="2"/>
    <x v="1"/>
    <s v="No"/>
    <s v="Cheque"/>
    <n v="57.56"/>
    <n v="2649.98"/>
    <x v="1"/>
    <x v="0"/>
    <x v="2"/>
    <s v="Other"/>
    <x v="5"/>
    <n v="0"/>
  </r>
  <r>
    <s v="CUST-00631"/>
    <x v="1"/>
    <n v="0"/>
    <s v="No"/>
    <s v="No"/>
    <s v="Pune"/>
    <x v="4"/>
    <s v="Yes"/>
    <x v="0"/>
    <s v="No"/>
    <x v="2"/>
    <x v="1"/>
    <s v="No"/>
    <s v="Bank transfer"/>
    <n v="90.86"/>
    <n v="6633.78"/>
    <x v="0"/>
    <x v="0"/>
    <x v="0"/>
    <s v="Other"/>
    <x v="0"/>
    <n v="0"/>
  </r>
  <r>
    <s v="CUST-00749"/>
    <x v="0"/>
    <n v="0"/>
    <s v="Yes"/>
    <s v="Yes"/>
    <s v="Pune"/>
    <x v="54"/>
    <s v="Yes"/>
    <x v="2"/>
    <s v="No"/>
    <x v="2"/>
    <x v="2"/>
    <s v="No"/>
    <s v="UPI"/>
    <n v="51.47"/>
    <n v="621.9"/>
    <x v="1"/>
    <x v="0"/>
    <x v="2"/>
    <s v="Other"/>
    <x v="4"/>
    <n v="0"/>
  </r>
  <r>
    <s v="CUST-04371"/>
    <x v="0"/>
    <n v="0"/>
    <s v="Yes"/>
    <s v="No"/>
    <s v="Mumbai"/>
    <x v="27"/>
    <s v="Yes"/>
    <x v="1"/>
    <s v="No internet service"/>
    <x v="1"/>
    <x v="1"/>
    <s v="Yes"/>
    <s v="UPI"/>
    <n v="26.99"/>
    <n v="972.97"/>
    <x v="3"/>
    <x v="0"/>
    <x v="1"/>
    <s v="Other"/>
    <x v="2"/>
    <n v="0"/>
  </r>
  <r>
    <s v="CUST-00615"/>
    <x v="0"/>
    <n v="0"/>
    <s v="No"/>
    <s v="No"/>
    <s v="Shimla"/>
    <x v="6"/>
    <s v="Yes"/>
    <x v="0"/>
    <s v="No"/>
    <x v="2"/>
    <x v="2"/>
    <s v="No"/>
    <s v="Cheque"/>
    <n v="82.06"/>
    <n v="410.76"/>
    <x v="3"/>
    <x v="1"/>
    <x v="3"/>
    <s v="High-risk"/>
    <x v="1"/>
    <n v="1"/>
  </r>
  <r>
    <s v="CUST-01326"/>
    <x v="0"/>
    <n v="0"/>
    <s v="No"/>
    <s v="No"/>
    <s v="Delhi"/>
    <x v="33"/>
    <s v="Yes"/>
    <x v="0"/>
    <s v="No"/>
    <x v="2"/>
    <x v="0"/>
    <s v="Yes"/>
    <s v="Bank transfer"/>
    <n v="79.31"/>
    <n v="2855.23"/>
    <x v="4"/>
    <x v="0"/>
    <x v="3"/>
    <s v="Other"/>
    <x v="5"/>
    <n v="0"/>
  </r>
  <r>
    <s v="CUST-02122"/>
    <x v="1"/>
    <n v="0"/>
    <s v="No"/>
    <s v="No"/>
    <s v="Chandigarh"/>
    <x v="18"/>
    <s v="Yes"/>
    <x v="0"/>
    <s v="No"/>
    <x v="0"/>
    <x v="2"/>
    <s v="Yes"/>
    <s v="Cheque"/>
    <n v="91.98"/>
    <n v="1592.62"/>
    <x v="3"/>
    <x v="1"/>
    <x v="0"/>
    <s v="Other"/>
    <x v="4"/>
    <n v="1"/>
  </r>
  <r>
    <s v="CUST-04978"/>
    <x v="0"/>
    <n v="0"/>
    <s v="Yes"/>
    <s v="No"/>
    <s v="Shimla"/>
    <x v="40"/>
    <s v="Yes"/>
    <x v="1"/>
    <s v="No internet service"/>
    <x v="1"/>
    <x v="0"/>
    <s v="Yes"/>
    <s v="Cheque"/>
    <n v="34.090000000000003"/>
    <n v="2122.1799999999998"/>
    <x v="4"/>
    <x v="0"/>
    <x v="4"/>
    <s v="Other"/>
    <x v="0"/>
    <n v="0"/>
  </r>
  <r>
    <s v="CUST-03584"/>
    <x v="0"/>
    <n v="0"/>
    <s v="No"/>
    <s v="No"/>
    <s v="Chennai"/>
    <x v="21"/>
    <s v="No"/>
    <x v="2"/>
    <s v="Yes"/>
    <x v="2"/>
    <x v="0"/>
    <s v="No"/>
    <s v="Cheque"/>
    <n v="55.44"/>
    <n v="2303.73"/>
    <x v="0"/>
    <x v="0"/>
    <x v="2"/>
    <s v="Other"/>
    <x v="5"/>
    <n v="0"/>
  </r>
  <r>
    <s v="CUST-04411"/>
    <x v="0"/>
    <n v="0"/>
    <s v="Yes"/>
    <s v="Yes"/>
    <s v="Lucknow"/>
    <x v="22"/>
    <s v="Yes"/>
    <x v="0"/>
    <s v="No"/>
    <x v="0"/>
    <x v="2"/>
    <s v="Yes"/>
    <s v="Cheque"/>
    <n v="86.86"/>
    <n v="880.6"/>
    <x v="0"/>
    <x v="1"/>
    <x v="3"/>
    <s v="High-risk"/>
    <x v="1"/>
    <n v="1"/>
  </r>
  <r>
    <s v="CUST-00692"/>
    <x v="0"/>
    <n v="0"/>
    <s v="No"/>
    <s v="No"/>
    <s v="Kolkata"/>
    <x v="43"/>
    <s v="Yes"/>
    <x v="2"/>
    <s v="No"/>
    <x v="0"/>
    <x v="1"/>
    <s v="No"/>
    <s v="UPI"/>
    <n v="53.07"/>
    <n v="2360.14"/>
    <x v="2"/>
    <x v="0"/>
    <x v="2"/>
    <s v="Other"/>
    <x v="5"/>
    <n v="0"/>
  </r>
  <r>
    <s v="CUST-01884"/>
    <x v="1"/>
    <n v="0"/>
    <s v="No"/>
    <s v="Yes"/>
    <s v="Bengaluru"/>
    <x v="41"/>
    <s v="Yes"/>
    <x v="2"/>
    <s v="No"/>
    <x v="0"/>
    <x v="2"/>
    <s v="Yes"/>
    <s v="Credit card"/>
    <n v="62.92"/>
    <n v="1853.19"/>
    <x v="1"/>
    <x v="0"/>
    <x v="2"/>
    <s v="Other"/>
    <x v="2"/>
    <n v="0"/>
  </r>
  <r>
    <s v="CUST-00784"/>
    <x v="0"/>
    <n v="0"/>
    <s v="Yes"/>
    <s v="Yes"/>
    <s v="Delhi"/>
    <x v="34"/>
    <s v="Yes"/>
    <x v="0"/>
    <s v="No"/>
    <x v="2"/>
    <x v="1"/>
    <s v="Yes"/>
    <s v="Cheque"/>
    <n v="82.58"/>
    <n v="4180.03"/>
    <x v="0"/>
    <x v="0"/>
    <x v="3"/>
    <s v="Other"/>
    <x v="3"/>
    <n v="0"/>
  </r>
  <r>
    <s v="CUST-02466"/>
    <x v="1"/>
    <n v="1"/>
    <s v="No"/>
    <s v="Yes"/>
    <s v="Delhi"/>
    <x v="56"/>
    <s v="Yes"/>
    <x v="1"/>
    <s v="No internet service"/>
    <x v="1"/>
    <x v="2"/>
    <s v="Yes"/>
    <s v="Bank transfer"/>
    <n v="34.67"/>
    <n v="34.909999999999997"/>
    <x v="0"/>
    <x v="1"/>
    <x v="4"/>
    <s v="Other"/>
    <x v="1"/>
    <n v="1"/>
  </r>
  <r>
    <s v="CUST-03685"/>
    <x v="0"/>
    <n v="0"/>
    <s v="Yes"/>
    <s v="No"/>
    <s v="Jaipur"/>
    <x v="1"/>
    <s v="Yes"/>
    <x v="2"/>
    <s v="No"/>
    <x v="2"/>
    <x v="2"/>
    <s v="Yes"/>
    <s v="Credit card"/>
    <n v="45.73"/>
    <n v="137.72"/>
    <x v="4"/>
    <x v="1"/>
    <x v="4"/>
    <s v="Other"/>
    <x v="1"/>
    <n v="1"/>
  </r>
  <r>
    <s v="CUST-02699"/>
    <x v="1"/>
    <n v="0"/>
    <s v="Yes"/>
    <s v="No"/>
    <s v="Lucknow"/>
    <x v="11"/>
    <s v="No"/>
    <x v="0"/>
    <s v="No"/>
    <x v="0"/>
    <x v="2"/>
    <s v="Yes"/>
    <s v="Bank transfer"/>
    <n v="75.569999999999993"/>
    <n v="1647.72"/>
    <x v="1"/>
    <x v="0"/>
    <x v="3"/>
    <s v="Other"/>
    <x v="4"/>
    <n v="0"/>
  </r>
  <r>
    <s v="CUST-00232"/>
    <x v="1"/>
    <n v="0"/>
    <s v="Yes"/>
    <s v="No"/>
    <s v="Hyderabad"/>
    <x v="5"/>
    <s v="Yes"/>
    <x v="0"/>
    <s v="No"/>
    <x v="2"/>
    <x v="2"/>
    <s v="No"/>
    <s v="Bank transfer"/>
    <n v="73.19"/>
    <n v="1395.21"/>
    <x v="3"/>
    <x v="1"/>
    <x v="3"/>
    <s v="Other"/>
    <x v="4"/>
    <n v="1"/>
  </r>
  <r>
    <s v="CUST-02531"/>
    <x v="1"/>
    <n v="0"/>
    <s v="Yes"/>
    <s v="No"/>
    <s v="Ahmedabad"/>
    <x v="26"/>
    <s v="Yes"/>
    <x v="0"/>
    <s v="No"/>
    <x v="0"/>
    <x v="1"/>
    <s v="Yes"/>
    <s v="Bank transfer"/>
    <n v="90.1"/>
    <n v="2395.29"/>
    <x v="0"/>
    <x v="0"/>
    <x v="0"/>
    <s v="Other"/>
    <x v="2"/>
    <n v="0"/>
  </r>
  <r>
    <s v="CUST-02629"/>
    <x v="1"/>
    <n v="0"/>
    <s v="No"/>
    <s v="Yes"/>
    <s v="Chennai"/>
    <x v="23"/>
    <s v="Yes"/>
    <x v="2"/>
    <s v="No"/>
    <x v="0"/>
    <x v="2"/>
    <s v="Yes"/>
    <s v="Bank transfer"/>
    <n v="63.76"/>
    <n v="124.19"/>
    <x v="1"/>
    <x v="0"/>
    <x v="2"/>
    <s v="Other"/>
    <x v="1"/>
    <n v="0"/>
  </r>
  <r>
    <s v="CUST-02497"/>
    <x v="1"/>
    <n v="0"/>
    <s v="Yes"/>
    <s v="Yes"/>
    <s v="Chennai"/>
    <x v="58"/>
    <s v="Yes"/>
    <x v="0"/>
    <s v="No"/>
    <x v="0"/>
    <x v="1"/>
    <s v="No"/>
    <s v="Credit card"/>
    <n v="99.23"/>
    <n v="4370.1099999999997"/>
    <x v="3"/>
    <x v="1"/>
    <x v="0"/>
    <s v="Other"/>
    <x v="5"/>
    <n v="1"/>
  </r>
  <r>
    <s v="CUST-02814"/>
    <x v="1"/>
    <n v="0"/>
    <s v="No"/>
    <s v="No"/>
    <s v="Kolkata"/>
    <x v="19"/>
    <s v="Yes"/>
    <x v="1"/>
    <s v="No internet service"/>
    <x v="1"/>
    <x v="2"/>
    <s v="Yes"/>
    <s v="Cheque"/>
    <n v="32.4"/>
    <n v="464.09"/>
    <x v="4"/>
    <x v="1"/>
    <x v="4"/>
    <s v="Other"/>
    <x v="4"/>
    <n v="1"/>
  </r>
  <r>
    <s v="CUST-02511"/>
    <x v="1"/>
    <n v="0"/>
    <s v="No"/>
    <s v="No"/>
    <s v="Lucknow"/>
    <x v="63"/>
    <s v="Yes"/>
    <x v="1"/>
    <s v="No internet service"/>
    <x v="1"/>
    <x v="0"/>
    <s v="No"/>
    <s v="Bank transfer"/>
    <n v="31.52"/>
    <n v="1734.6"/>
    <x v="1"/>
    <x v="0"/>
    <x v="4"/>
    <s v="Other"/>
    <x v="3"/>
    <n v="0"/>
  </r>
  <r>
    <s v="CUST-03204"/>
    <x v="0"/>
    <n v="0"/>
    <s v="No"/>
    <s v="No"/>
    <s v="Ahmedabad"/>
    <x v="57"/>
    <s v="Yes"/>
    <x v="2"/>
    <s v="No"/>
    <x v="2"/>
    <x v="1"/>
    <s v="Yes"/>
    <s v="Bank transfer"/>
    <n v="45.35"/>
    <n v="0"/>
    <x v="4"/>
    <x v="0"/>
    <x v="4"/>
    <s v="Other"/>
    <x v="1"/>
    <n v="0"/>
  </r>
  <r>
    <s v="CUST-03691"/>
    <x v="0"/>
    <n v="0"/>
    <s v="No"/>
    <s v="No"/>
    <s v="Kolkata"/>
    <x v="18"/>
    <s v="Yes"/>
    <x v="0"/>
    <s v="No"/>
    <x v="0"/>
    <x v="2"/>
    <s v="Yes"/>
    <s v="UPI"/>
    <n v="99.42"/>
    <n v="1653.12"/>
    <x v="1"/>
    <x v="0"/>
    <x v="0"/>
    <s v="Other"/>
    <x v="4"/>
    <n v="0"/>
  </r>
  <r>
    <s v="CUST-03363"/>
    <x v="0"/>
    <n v="0"/>
    <s v="Yes"/>
    <s v="No"/>
    <s v="Chennai"/>
    <x v="1"/>
    <s v="No"/>
    <x v="0"/>
    <s v="Yes"/>
    <x v="0"/>
    <x v="2"/>
    <s v="No"/>
    <s v="Credit card"/>
    <n v="75.84"/>
    <n v="228.59"/>
    <x v="3"/>
    <x v="0"/>
    <x v="3"/>
    <s v="High-risk"/>
    <x v="1"/>
    <n v="0"/>
  </r>
  <r>
    <s v="CUST-04506"/>
    <x v="1"/>
    <n v="1"/>
    <s v="Yes"/>
    <s v="Yes"/>
    <s v="Delhi"/>
    <x v="45"/>
    <s v="Yes"/>
    <x v="2"/>
    <s v="No"/>
    <x v="2"/>
    <x v="0"/>
    <s v="Yes"/>
    <s v="Bank transfer"/>
    <n v="46.89"/>
    <n v="2149.36"/>
    <x v="1"/>
    <x v="0"/>
    <x v="4"/>
    <s v="Other"/>
    <x v="5"/>
    <n v="0"/>
  </r>
  <r>
    <s v="CUST-00167"/>
    <x v="0"/>
    <n v="0"/>
    <s v="No"/>
    <s v="Yes"/>
    <s v="Chandigarh"/>
    <x v="56"/>
    <s v="Yes"/>
    <x v="0"/>
    <s v="Yes"/>
    <x v="2"/>
    <x v="1"/>
    <s v="Yes"/>
    <s v="Cheque"/>
    <n v="91.06"/>
    <n v="90.77"/>
    <x v="1"/>
    <x v="1"/>
    <x v="0"/>
    <s v="Other"/>
    <x v="1"/>
    <n v="1"/>
  </r>
  <r>
    <s v="CUST-03003"/>
    <x v="1"/>
    <n v="0"/>
    <s v="No"/>
    <s v="No"/>
    <s v="Hyderabad"/>
    <x v="28"/>
    <s v="Yes"/>
    <x v="0"/>
    <s v="No"/>
    <x v="0"/>
    <x v="2"/>
    <s v="Yes"/>
    <s v="UPI"/>
    <n v="78.88"/>
    <n v="1460.84"/>
    <x v="4"/>
    <x v="0"/>
    <x v="3"/>
    <s v="Other"/>
    <x v="4"/>
    <n v="0"/>
  </r>
  <r>
    <s v="CUST-02196"/>
    <x v="0"/>
    <n v="0"/>
    <s v="Yes"/>
    <s v="No"/>
    <s v="Pune"/>
    <x v="18"/>
    <s v="Yes"/>
    <x v="0"/>
    <s v="Yes"/>
    <x v="2"/>
    <x v="1"/>
    <s v="No"/>
    <s v="Bank transfer"/>
    <n v="90.24"/>
    <n v="1574.02"/>
    <x v="1"/>
    <x v="0"/>
    <x v="0"/>
    <s v="Other"/>
    <x v="4"/>
    <n v="0"/>
  </r>
  <r>
    <s v="CUST-02175"/>
    <x v="1"/>
    <n v="0"/>
    <s v="No"/>
    <s v="No"/>
    <s v="Chandigarh"/>
    <x v="61"/>
    <s v="Yes"/>
    <x v="0"/>
    <s v="No"/>
    <x v="2"/>
    <x v="0"/>
    <s v="No"/>
    <s v="Cheque"/>
    <n v="84.42"/>
    <n v="5578.65"/>
    <x v="2"/>
    <x v="0"/>
    <x v="3"/>
    <s v="Other"/>
    <x v="0"/>
    <n v="0"/>
  </r>
  <r>
    <s v="CUST-00171"/>
    <x v="1"/>
    <n v="0"/>
    <s v="No"/>
    <s v="No"/>
    <s v="Lucknow"/>
    <x v="66"/>
    <s v="Yes"/>
    <x v="0"/>
    <s v="Yes"/>
    <x v="2"/>
    <x v="2"/>
    <s v="No"/>
    <s v="Cheque"/>
    <n v="94.38"/>
    <n v="1542.48"/>
    <x v="2"/>
    <x v="1"/>
    <x v="0"/>
    <s v="Other"/>
    <x v="4"/>
    <n v="1"/>
  </r>
  <r>
    <s v="CUST-02489"/>
    <x v="1"/>
    <n v="1"/>
    <s v="Yes"/>
    <s v="No"/>
    <s v="Kolkata"/>
    <x v="30"/>
    <s v="Yes"/>
    <x v="2"/>
    <s v="Yes"/>
    <x v="0"/>
    <x v="2"/>
    <s v="No"/>
    <s v="UPI"/>
    <n v="68.790000000000006"/>
    <n v="1404.22"/>
    <x v="1"/>
    <x v="0"/>
    <x v="2"/>
    <s v="Other"/>
    <x v="4"/>
    <n v="0"/>
  </r>
  <r>
    <s v="CUST-03326"/>
    <x v="1"/>
    <n v="0"/>
    <s v="No"/>
    <s v="No"/>
    <s v="Chandigarh"/>
    <x v="0"/>
    <s v="Yes"/>
    <x v="0"/>
    <s v="No"/>
    <x v="2"/>
    <x v="1"/>
    <s v="Yes"/>
    <s v="Credit card"/>
    <n v="80.55"/>
    <n v="4996.67"/>
    <x v="0"/>
    <x v="0"/>
    <x v="3"/>
    <s v="Other"/>
    <x v="0"/>
    <n v="0"/>
  </r>
  <r>
    <s v="CUST-00507"/>
    <x v="1"/>
    <n v="0"/>
    <s v="No"/>
    <s v="Yes"/>
    <s v="Ahmedabad"/>
    <x v="31"/>
    <s v="Yes"/>
    <x v="0"/>
    <s v="No"/>
    <x v="2"/>
    <x v="2"/>
    <s v="No"/>
    <s v="Bank transfer"/>
    <n v="91.72"/>
    <n v="556.96"/>
    <x v="3"/>
    <x v="1"/>
    <x v="0"/>
    <s v="High-risk"/>
    <x v="1"/>
    <n v="1"/>
  </r>
  <r>
    <s v="CUST-01363"/>
    <x v="1"/>
    <n v="0"/>
    <s v="Yes"/>
    <s v="No"/>
    <s v="Lucknow"/>
    <x v="55"/>
    <s v="Yes"/>
    <x v="0"/>
    <s v="No"/>
    <x v="2"/>
    <x v="1"/>
    <s v="Yes"/>
    <s v="UPI"/>
    <n v="77.44"/>
    <n v="3567.1"/>
    <x v="2"/>
    <x v="0"/>
    <x v="3"/>
    <s v="Other"/>
    <x v="5"/>
    <n v="0"/>
  </r>
  <r>
    <s v="CUST-03841"/>
    <x v="1"/>
    <n v="0"/>
    <s v="No"/>
    <s v="No"/>
    <s v="Chandigarh"/>
    <x v="6"/>
    <s v="Yes"/>
    <x v="2"/>
    <s v="No"/>
    <x v="2"/>
    <x v="2"/>
    <s v="No"/>
    <s v="Cheque"/>
    <n v="55.4"/>
    <n v="281.70999999999998"/>
    <x v="1"/>
    <x v="0"/>
    <x v="2"/>
    <s v="Other"/>
    <x v="1"/>
    <n v="0"/>
  </r>
  <r>
    <s v="CUST-02645"/>
    <x v="0"/>
    <n v="0"/>
    <s v="Yes"/>
    <s v="No"/>
    <s v="Hyderabad"/>
    <x v="8"/>
    <s v="Yes"/>
    <x v="2"/>
    <s v="No"/>
    <x v="2"/>
    <x v="0"/>
    <s v="No"/>
    <s v="Bank transfer"/>
    <n v="53.68"/>
    <n v="2069.5700000000002"/>
    <x v="0"/>
    <x v="0"/>
    <x v="2"/>
    <s v="Other"/>
    <x v="5"/>
    <n v="0"/>
  </r>
  <r>
    <s v="CUST-00333"/>
    <x v="1"/>
    <n v="0"/>
    <s v="Yes"/>
    <s v="No"/>
    <s v="Bengaluru"/>
    <x v="59"/>
    <s v="No"/>
    <x v="2"/>
    <s v="Yes"/>
    <x v="2"/>
    <x v="0"/>
    <s v="Yes"/>
    <s v="UPI"/>
    <n v="45.63"/>
    <n v="2459.14"/>
    <x v="1"/>
    <x v="0"/>
    <x v="4"/>
    <s v="Other"/>
    <x v="3"/>
    <n v="0"/>
  </r>
  <r>
    <s v="CUST-04579"/>
    <x v="0"/>
    <n v="0"/>
    <s v="No"/>
    <s v="No"/>
    <s v="Delhi"/>
    <x v="35"/>
    <s v="Yes"/>
    <x v="2"/>
    <s v="No"/>
    <x v="0"/>
    <x v="0"/>
    <s v="No"/>
    <s v="Bank transfer"/>
    <n v="53.11"/>
    <n v="1459.54"/>
    <x v="0"/>
    <x v="0"/>
    <x v="2"/>
    <s v="Other"/>
    <x v="2"/>
    <n v="0"/>
  </r>
  <r>
    <s v="CUST-02046"/>
    <x v="1"/>
    <n v="0"/>
    <s v="Yes"/>
    <s v="No"/>
    <s v="Pune"/>
    <x v="28"/>
    <s v="Yes"/>
    <x v="0"/>
    <s v="No"/>
    <x v="0"/>
    <x v="2"/>
    <s v="Yes"/>
    <s v="UPI"/>
    <n v="82.35"/>
    <n v="1468.32"/>
    <x v="0"/>
    <x v="1"/>
    <x v="3"/>
    <s v="Other"/>
    <x v="4"/>
    <n v="1"/>
  </r>
  <r>
    <s v="CUST-01493"/>
    <x v="0"/>
    <n v="0"/>
    <s v="Yes"/>
    <s v="Yes"/>
    <s v="Bengaluru"/>
    <x v="55"/>
    <s v="Yes"/>
    <x v="0"/>
    <s v="Yes"/>
    <x v="2"/>
    <x v="1"/>
    <s v="Yes"/>
    <s v="Cheque"/>
    <n v="69.150000000000006"/>
    <n v="3297.44"/>
    <x v="3"/>
    <x v="0"/>
    <x v="2"/>
    <s v="Other"/>
    <x v="5"/>
    <n v="0"/>
  </r>
  <r>
    <s v="CUST-00621"/>
    <x v="0"/>
    <n v="0"/>
    <s v="Yes"/>
    <s v="No"/>
    <s v="Mumbai"/>
    <x v="31"/>
    <s v="Yes"/>
    <x v="0"/>
    <s v="Yes"/>
    <x v="2"/>
    <x v="2"/>
    <s v="No"/>
    <s v="UPI"/>
    <n v="82.1"/>
    <n v="478.08"/>
    <x v="3"/>
    <x v="0"/>
    <x v="3"/>
    <s v="High-risk"/>
    <x v="1"/>
    <n v="0"/>
  </r>
  <r>
    <s v="CUST-01606"/>
    <x v="0"/>
    <n v="0"/>
    <s v="Yes"/>
    <s v="No"/>
    <s v="Chandigarh"/>
    <x v="13"/>
    <s v="Yes"/>
    <x v="2"/>
    <s v="Yes"/>
    <x v="0"/>
    <x v="2"/>
    <s v="Yes"/>
    <s v="Credit card"/>
    <n v="58.57"/>
    <n v="1137.71"/>
    <x v="0"/>
    <x v="0"/>
    <x v="2"/>
    <s v="Other"/>
    <x v="4"/>
    <n v="0"/>
  </r>
  <r>
    <s v="CUST-01027"/>
    <x v="0"/>
    <n v="0"/>
    <s v="Yes"/>
    <s v="No"/>
    <s v="Mumbai"/>
    <x v="20"/>
    <s v="Yes"/>
    <x v="1"/>
    <s v="No internet service"/>
    <x v="1"/>
    <x v="2"/>
    <s v="No"/>
    <s v="Cheque"/>
    <n v="44.6"/>
    <n v="351.81"/>
    <x v="1"/>
    <x v="0"/>
    <x v="4"/>
    <s v="Other"/>
    <x v="1"/>
    <n v="0"/>
  </r>
  <r>
    <s v="CUST-02905"/>
    <x v="0"/>
    <n v="0"/>
    <s v="Yes"/>
    <s v="No"/>
    <s v="Hyderabad"/>
    <x v="30"/>
    <s v="Yes"/>
    <x v="0"/>
    <s v="Yes"/>
    <x v="2"/>
    <x v="1"/>
    <s v="No"/>
    <s v="UPI"/>
    <n v="91.57"/>
    <n v="1980.11"/>
    <x v="1"/>
    <x v="0"/>
    <x v="0"/>
    <s v="Other"/>
    <x v="4"/>
    <n v="0"/>
  </r>
  <r>
    <s v="CUST-03847"/>
    <x v="1"/>
    <n v="0"/>
    <s v="Yes"/>
    <s v="Yes"/>
    <s v="Hyderabad"/>
    <x v="51"/>
    <s v="No"/>
    <x v="0"/>
    <s v="No"/>
    <x v="2"/>
    <x v="2"/>
    <s v="No"/>
    <s v="UPI"/>
    <n v="68.55"/>
    <n v="2516.9499999999998"/>
    <x v="0"/>
    <x v="1"/>
    <x v="2"/>
    <s v="Other"/>
    <x v="5"/>
    <n v="1"/>
  </r>
  <r>
    <s v="CUST-02514"/>
    <x v="0"/>
    <n v="0"/>
    <s v="No"/>
    <s v="Yes"/>
    <s v="Pune"/>
    <x v="26"/>
    <s v="Yes"/>
    <x v="2"/>
    <s v="No"/>
    <x v="2"/>
    <x v="0"/>
    <s v="No"/>
    <s v="Cheque"/>
    <n v="58.53"/>
    <n v="1529.9"/>
    <x v="4"/>
    <x v="0"/>
    <x v="2"/>
    <s v="Other"/>
    <x v="2"/>
    <n v="0"/>
  </r>
  <r>
    <s v="CUST-04078"/>
    <x v="0"/>
    <n v="0"/>
    <s v="No"/>
    <s v="Yes"/>
    <s v="Mumbai"/>
    <x v="23"/>
    <s v="No"/>
    <x v="0"/>
    <s v="Yes"/>
    <x v="2"/>
    <x v="2"/>
    <s v="Yes"/>
    <s v="UPI"/>
    <n v="80.91"/>
    <n v="159.5"/>
    <x v="2"/>
    <x v="1"/>
    <x v="3"/>
    <s v="High-risk"/>
    <x v="1"/>
    <n v="1"/>
  </r>
  <r>
    <s v="CUST-01339"/>
    <x v="1"/>
    <n v="0"/>
    <s v="Yes"/>
    <s v="No"/>
    <s v="Hyderabad"/>
    <x v="4"/>
    <s v="Yes"/>
    <x v="1"/>
    <s v="No internet service"/>
    <x v="1"/>
    <x v="0"/>
    <s v="No"/>
    <s v="Credit card"/>
    <n v="30.2"/>
    <n v="2162.6999999999998"/>
    <x v="1"/>
    <x v="0"/>
    <x v="4"/>
    <s v="Other"/>
    <x v="0"/>
    <n v="0"/>
  </r>
  <r>
    <s v="CUST-04608"/>
    <x v="1"/>
    <n v="0"/>
    <s v="Yes"/>
    <s v="No"/>
    <s v="Jaipur"/>
    <x v="31"/>
    <s v="No"/>
    <x v="0"/>
    <s v="No"/>
    <x v="0"/>
    <x v="2"/>
    <s v="Yes"/>
    <s v="Bank transfer"/>
    <n v="75.150000000000006"/>
    <n v="453.18"/>
    <x v="0"/>
    <x v="1"/>
    <x v="3"/>
    <s v="High-risk"/>
    <x v="1"/>
    <n v="1"/>
  </r>
  <r>
    <s v="CUST-02706"/>
    <x v="1"/>
    <n v="0"/>
    <s v="No"/>
    <s v="Yes"/>
    <s v="Pune"/>
    <x v="44"/>
    <s v="Yes"/>
    <x v="0"/>
    <s v="Yes"/>
    <x v="2"/>
    <x v="0"/>
    <s v="No"/>
    <s v="Bank transfer"/>
    <n v="94.51"/>
    <n v="3174.36"/>
    <x v="3"/>
    <x v="0"/>
    <x v="0"/>
    <s v="Other"/>
    <x v="2"/>
    <n v="0"/>
  </r>
  <r>
    <s v="CUST-02464"/>
    <x v="0"/>
    <n v="0"/>
    <s v="No"/>
    <s v="No"/>
    <s v="Mumbai"/>
    <x v="39"/>
    <s v="Yes"/>
    <x v="0"/>
    <s v="No"/>
    <x v="2"/>
    <x v="2"/>
    <s v="Yes"/>
    <s v="Bank transfer"/>
    <n v="80.88"/>
    <n v="1029.3900000000001"/>
    <x v="0"/>
    <x v="1"/>
    <x v="3"/>
    <s v="Other"/>
    <x v="4"/>
    <n v="1"/>
  </r>
  <r>
    <s v="CUST-01957"/>
    <x v="1"/>
    <n v="0"/>
    <s v="Yes"/>
    <s v="No"/>
    <s v="Chandigarh"/>
    <x v="43"/>
    <s v="Yes"/>
    <x v="2"/>
    <s v="Yes"/>
    <x v="2"/>
    <x v="0"/>
    <s v="Yes"/>
    <s v="UPI"/>
    <n v="63.95"/>
    <n v="2790.2"/>
    <x v="0"/>
    <x v="0"/>
    <x v="2"/>
    <s v="Other"/>
    <x v="5"/>
    <n v="0"/>
  </r>
  <r>
    <s v="CUST-03634"/>
    <x v="0"/>
    <n v="0"/>
    <s v="No"/>
    <s v="No"/>
    <s v="Chennai"/>
    <x v="27"/>
    <s v="Yes"/>
    <x v="0"/>
    <s v="No"/>
    <x v="2"/>
    <x v="0"/>
    <s v="No"/>
    <s v="Cheque"/>
    <n v="79.86"/>
    <n v="2764.48"/>
    <x v="0"/>
    <x v="0"/>
    <x v="3"/>
    <s v="Other"/>
    <x v="2"/>
    <n v="0"/>
  </r>
  <r>
    <s v="CUST-04398"/>
    <x v="0"/>
    <n v="0"/>
    <s v="No"/>
    <s v="No"/>
    <s v="Pune"/>
    <x v="1"/>
    <s v="Yes"/>
    <x v="0"/>
    <s v="No"/>
    <x v="2"/>
    <x v="2"/>
    <s v="Yes"/>
    <s v="Bank transfer"/>
    <n v="76.92"/>
    <n v="237.61"/>
    <x v="7"/>
    <x v="0"/>
    <x v="3"/>
    <s v="High-risk"/>
    <x v="1"/>
    <n v="0"/>
  </r>
  <r>
    <s v="CUST-01399"/>
    <x v="0"/>
    <n v="0"/>
    <s v="No"/>
    <s v="No"/>
    <s v="Delhi"/>
    <x v="7"/>
    <s v="Yes"/>
    <x v="2"/>
    <s v="Yes"/>
    <x v="2"/>
    <x v="2"/>
    <s v="Yes"/>
    <s v="Cheque"/>
    <n v="67.44"/>
    <n v="720.47"/>
    <x v="4"/>
    <x v="0"/>
    <x v="2"/>
    <s v="Other"/>
    <x v="1"/>
    <n v="0"/>
  </r>
  <r>
    <s v="CUST-02324"/>
    <x v="1"/>
    <n v="0"/>
    <s v="Yes"/>
    <s v="Yes"/>
    <s v="Kolkata"/>
    <x v="69"/>
    <s v="Yes"/>
    <x v="1"/>
    <s v="No internet service"/>
    <x v="1"/>
    <x v="0"/>
    <s v="Yes"/>
    <s v="Cheque"/>
    <n v="19.239999999999998"/>
    <n v="943.82"/>
    <x v="1"/>
    <x v="0"/>
    <x v="1"/>
    <s v="Other"/>
    <x v="3"/>
    <n v="0"/>
  </r>
  <r>
    <s v="CUST-02887"/>
    <x v="0"/>
    <n v="1"/>
    <s v="No"/>
    <s v="No"/>
    <s v="Chandigarh"/>
    <x v="11"/>
    <s v="Yes"/>
    <x v="1"/>
    <s v="No internet service"/>
    <x v="1"/>
    <x v="2"/>
    <s v="Yes"/>
    <s v="Credit card"/>
    <n v="37.229999999999997"/>
    <n v="797.71"/>
    <x v="1"/>
    <x v="1"/>
    <x v="4"/>
    <s v="Other"/>
    <x v="4"/>
    <n v="1"/>
  </r>
  <r>
    <s v="CUST-02453"/>
    <x v="1"/>
    <n v="1"/>
    <s v="Yes"/>
    <s v="Yes"/>
    <s v="Shimla"/>
    <x v="26"/>
    <s v="Yes"/>
    <x v="2"/>
    <s v="Yes"/>
    <x v="2"/>
    <x v="1"/>
    <s v="No"/>
    <s v="Credit card"/>
    <n v="58.25"/>
    <n v="1482.24"/>
    <x v="0"/>
    <x v="0"/>
    <x v="2"/>
    <s v="Other"/>
    <x v="2"/>
    <n v="0"/>
  </r>
  <r>
    <s v="CUST-01369"/>
    <x v="0"/>
    <n v="1"/>
    <s v="No"/>
    <s v="Yes"/>
    <s v="Kolkata"/>
    <x v="19"/>
    <s v="Yes"/>
    <x v="1"/>
    <s v="No internet service"/>
    <x v="1"/>
    <x v="2"/>
    <s v="No"/>
    <s v="Credit card"/>
    <n v="25.78"/>
    <n v="352.94"/>
    <x v="4"/>
    <x v="1"/>
    <x v="1"/>
    <s v="Other"/>
    <x v="4"/>
    <n v="1"/>
  </r>
  <r>
    <s v="CUST-02150"/>
    <x v="1"/>
    <n v="0"/>
    <s v="No"/>
    <s v="No"/>
    <s v="Chandigarh"/>
    <x v="10"/>
    <s v="Yes"/>
    <x v="0"/>
    <s v="Yes"/>
    <x v="2"/>
    <x v="0"/>
    <s v="No"/>
    <s v="Credit card"/>
    <n v="87.18"/>
    <n v="5568.76"/>
    <x v="3"/>
    <x v="0"/>
    <x v="3"/>
    <s v="Other"/>
    <x v="0"/>
    <n v="0"/>
  </r>
  <r>
    <s v="CUST-02630"/>
    <x v="1"/>
    <n v="0"/>
    <s v="Yes"/>
    <s v="No"/>
    <s v="Bengaluru"/>
    <x v="14"/>
    <s v="No"/>
    <x v="2"/>
    <s v="No"/>
    <x v="0"/>
    <x v="1"/>
    <s v="No"/>
    <s v="UPI"/>
    <n v="61.75"/>
    <n v="1505.9"/>
    <x v="0"/>
    <x v="0"/>
    <x v="2"/>
    <s v="Other"/>
    <x v="2"/>
    <n v="0"/>
  </r>
  <r>
    <s v="CUST-04721"/>
    <x v="0"/>
    <n v="0"/>
    <s v="No"/>
    <s v="No"/>
    <s v="Shimla"/>
    <x v="6"/>
    <s v="No"/>
    <x v="2"/>
    <s v="Yes"/>
    <x v="0"/>
    <x v="2"/>
    <s v="Yes"/>
    <s v="UPI"/>
    <n v="51.08"/>
    <n v="257.14999999999998"/>
    <x v="1"/>
    <x v="0"/>
    <x v="2"/>
    <s v="Other"/>
    <x v="1"/>
    <n v="0"/>
  </r>
  <r>
    <s v="CUST-04125"/>
    <x v="1"/>
    <n v="0"/>
    <s v="Yes"/>
    <s v="Yes"/>
    <s v="Kolkata"/>
    <x v="67"/>
    <s v="Yes"/>
    <x v="2"/>
    <s v="No"/>
    <x v="2"/>
    <x v="1"/>
    <s v="No"/>
    <s v="Bank transfer"/>
    <n v="56.33"/>
    <n v="2144.16"/>
    <x v="0"/>
    <x v="0"/>
    <x v="2"/>
    <s v="Other"/>
    <x v="5"/>
    <n v="0"/>
  </r>
  <r>
    <s v="CUST-04502"/>
    <x v="1"/>
    <n v="0"/>
    <s v="No"/>
    <s v="No"/>
    <s v="Jaipur"/>
    <x v="53"/>
    <s v="Yes"/>
    <x v="2"/>
    <s v="No"/>
    <x v="2"/>
    <x v="2"/>
    <s v="No"/>
    <s v="UPI"/>
    <n v="53.87"/>
    <n v="480.09"/>
    <x v="2"/>
    <x v="1"/>
    <x v="2"/>
    <s v="Other"/>
    <x v="1"/>
    <n v="1"/>
  </r>
  <r>
    <s v="CUST-02526"/>
    <x v="1"/>
    <n v="0"/>
    <s v="Yes"/>
    <s v="No"/>
    <s v="Chennai"/>
    <x v="66"/>
    <s v="Yes"/>
    <x v="2"/>
    <s v="No"/>
    <x v="2"/>
    <x v="2"/>
    <s v="No"/>
    <s v="Bank transfer"/>
    <n v="46.75"/>
    <n v="734.94"/>
    <x v="1"/>
    <x v="0"/>
    <x v="4"/>
    <s v="Other"/>
    <x v="4"/>
    <n v="0"/>
  </r>
  <r>
    <s v="CUST-03919"/>
    <x v="1"/>
    <n v="0"/>
    <s v="Yes"/>
    <s v="Yes"/>
    <s v="Jaipur"/>
    <x v="13"/>
    <s v="Yes"/>
    <x v="0"/>
    <s v="Yes"/>
    <x v="0"/>
    <x v="2"/>
    <s v="Yes"/>
    <s v="Credit card"/>
    <n v="99.15"/>
    <n v="2041.75"/>
    <x v="3"/>
    <x v="0"/>
    <x v="0"/>
    <s v="Other"/>
    <x v="4"/>
    <n v="0"/>
  </r>
  <r>
    <s v="CUST-01708"/>
    <x v="1"/>
    <n v="0"/>
    <s v="No"/>
    <s v="No"/>
    <s v="Lucknow"/>
    <x v="66"/>
    <s v="Yes"/>
    <x v="1"/>
    <s v="No internet service"/>
    <x v="1"/>
    <x v="2"/>
    <s v="Yes"/>
    <s v="UPI"/>
    <n v="26.74"/>
    <n v="431.76"/>
    <x v="4"/>
    <x v="0"/>
    <x v="1"/>
    <s v="Other"/>
    <x v="4"/>
    <n v="0"/>
  </r>
  <r>
    <s v="CUST-03146"/>
    <x v="0"/>
    <n v="0"/>
    <s v="Yes"/>
    <s v="No"/>
    <s v="Mumbai"/>
    <x v="15"/>
    <s v="Yes"/>
    <x v="0"/>
    <s v="No"/>
    <x v="2"/>
    <x v="2"/>
    <s v="Yes"/>
    <s v="UPI"/>
    <n v="92.29"/>
    <n v="2246.4699999999998"/>
    <x v="2"/>
    <x v="1"/>
    <x v="0"/>
    <s v="Other"/>
    <x v="2"/>
    <n v="1"/>
  </r>
  <r>
    <s v="CUST-02439"/>
    <x v="1"/>
    <n v="0"/>
    <s v="No"/>
    <s v="No"/>
    <s v="Lucknow"/>
    <x v="3"/>
    <s v="Yes"/>
    <x v="0"/>
    <s v="No"/>
    <x v="2"/>
    <x v="1"/>
    <s v="No"/>
    <s v="Credit card"/>
    <n v="78.900000000000006"/>
    <n v="4007.07"/>
    <x v="0"/>
    <x v="0"/>
    <x v="3"/>
    <s v="Other"/>
    <x v="3"/>
    <n v="0"/>
  </r>
  <r>
    <s v="CUST-02476"/>
    <x v="0"/>
    <n v="0"/>
    <s v="Yes"/>
    <s v="No"/>
    <s v="Hyderabad"/>
    <x v="12"/>
    <s v="Yes"/>
    <x v="0"/>
    <s v="No"/>
    <x v="2"/>
    <x v="0"/>
    <s v="No"/>
    <s v="Cheque"/>
    <n v="91.07"/>
    <n v="5064.1000000000004"/>
    <x v="0"/>
    <x v="0"/>
    <x v="0"/>
    <s v="Other"/>
    <x v="3"/>
    <n v="0"/>
  </r>
  <r>
    <s v="CUST-00917"/>
    <x v="1"/>
    <n v="0"/>
    <s v="Yes"/>
    <s v="No"/>
    <s v="Bengaluru"/>
    <x v="22"/>
    <s v="Yes"/>
    <x v="0"/>
    <s v="No"/>
    <x v="2"/>
    <x v="2"/>
    <s v="No"/>
    <s v="UPI"/>
    <n v="77.41"/>
    <n v="771.51"/>
    <x v="2"/>
    <x v="1"/>
    <x v="3"/>
    <s v="High-risk"/>
    <x v="1"/>
    <n v="1"/>
  </r>
  <r>
    <s v="CUST-04128"/>
    <x v="1"/>
    <n v="0"/>
    <s v="No"/>
    <s v="No"/>
    <s v="Hyderabad"/>
    <x v="38"/>
    <s v="Yes"/>
    <x v="1"/>
    <s v="No internet service"/>
    <x v="1"/>
    <x v="1"/>
    <s v="Yes"/>
    <s v="Bank transfer"/>
    <n v="28.38"/>
    <n v="1172.26"/>
    <x v="4"/>
    <x v="0"/>
    <x v="1"/>
    <s v="Other"/>
    <x v="5"/>
    <n v="0"/>
  </r>
  <r>
    <s v="CUST-04610"/>
    <x v="0"/>
    <n v="0"/>
    <s v="No"/>
    <s v="No"/>
    <s v="Bengaluru"/>
    <x v="19"/>
    <s v="Yes"/>
    <x v="0"/>
    <s v="No"/>
    <x v="2"/>
    <x v="2"/>
    <s v="No"/>
    <s v="UPI"/>
    <n v="77.08"/>
    <n v="1106.6500000000001"/>
    <x v="1"/>
    <x v="0"/>
    <x v="3"/>
    <s v="Other"/>
    <x v="4"/>
    <n v="0"/>
  </r>
  <r>
    <s v="CUST-00092"/>
    <x v="1"/>
    <n v="0"/>
    <s v="No"/>
    <s v="No"/>
    <s v="Chandigarh"/>
    <x v="9"/>
    <s v="Yes"/>
    <x v="1"/>
    <s v="No internet service"/>
    <x v="1"/>
    <x v="2"/>
    <s v="Yes"/>
    <s v="UPI"/>
    <n v="31.55"/>
    <n v="224.23"/>
    <x v="1"/>
    <x v="0"/>
    <x v="4"/>
    <s v="Other"/>
    <x v="1"/>
    <n v="0"/>
  </r>
  <r>
    <s v="CUST-01164"/>
    <x v="1"/>
    <n v="0"/>
    <s v="No"/>
    <s v="No"/>
    <s v="Shimla"/>
    <x v="52"/>
    <s v="Yes"/>
    <x v="0"/>
    <s v="No"/>
    <x v="2"/>
    <x v="1"/>
    <s v="Yes"/>
    <s v="Credit card"/>
    <n v="80.05"/>
    <n v="311.07"/>
    <x v="2"/>
    <x v="1"/>
    <x v="3"/>
    <s v="Other"/>
    <x v="1"/>
    <n v="1"/>
  </r>
  <r>
    <s v="CUST-04153"/>
    <x v="1"/>
    <n v="0"/>
    <s v="Yes"/>
    <s v="Yes"/>
    <s v="Hyderabad"/>
    <x v="17"/>
    <s v="Yes"/>
    <x v="2"/>
    <s v="No"/>
    <x v="2"/>
    <x v="2"/>
    <s v="Yes"/>
    <s v="Cheque"/>
    <n v="46.63"/>
    <n v="1349.44"/>
    <x v="7"/>
    <x v="1"/>
    <x v="4"/>
    <s v="Other"/>
    <x v="2"/>
    <n v="1"/>
  </r>
  <r>
    <s v="CUST-00913"/>
    <x v="0"/>
    <n v="0"/>
    <s v="No"/>
    <s v="No"/>
    <s v="Delhi"/>
    <x v="4"/>
    <s v="Yes"/>
    <x v="0"/>
    <s v="No"/>
    <x v="0"/>
    <x v="0"/>
    <s v="Yes"/>
    <s v="UPI"/>
    <n v="75.489999999999995"/>
    <n v="5370.98"/>
    <x v="1"/>
    <x v="0"/>
    <x v="3"/>
    <s v="Other"/>
    <x v="0"/>
    <n v="0"/>
  </r>
  <r>
    <s v="CUST-03181"/>
    <x v="0"/>
    <n v="0"/>
    <s v="Yes"/>
    <s v="No"/>
    <s v="Kolkata"/>
    <x v="44"/>
    <s v="Yes"/>
    <x v="1"/>
    <s v="No internet service"/>
    <x v="1"/>
    <x v="2"/>
    <s v="No"/>
    <s v="Cheque"/>
    <n v="26.13"/>
    <n v="847.21"/>
    <x v="4"/>
    <x v="0"/>
    <x v="1"/>
    <s v="Other"/>
    <x v="2"/>
    <n v="0"/>
  </r>
  <r>
    <s v="CUST-03593"/>
    <x v="0"/>
    <n v="0"/>
    <s v="Yes"/>
    <s v="Yes"/>
    <s v="Mumbai"/>
    <x v="29"/>
    <s v="Yes"/>
    <x v="2"/>
    <s v="Yes"/>
    <x v="0"/>
    <x v="1"/>
    <s v="Yes"/>
    <s v="UPI"/>
    <n v="54.27"/>
    <n v="2707.02"/>
    <x v="3"/>
    <x v="0"/>
    <x v="2"/>
    <s v="Other"/>
    <x v="3"/>
    <n v="0"/>
  </r>
  <r>
    <s v="CUST-01910"/>
    <x v="1"/>
    <n v="0"/>
    <s v="No"/>
    <s v="No"/>
    <s v="Shimla"/>
    <x v="0"/>
    <s v="Yes"/>
    <x v="0"/>
    <s v="Yes"/>
    <x v="0"/>
    <x v="0"/>
    <s v="Yes"/>
    <s v="Bank transfer"/>
    <n v="91.44"/>
    <n v="5781.19"/>
    <x v="0"/>
    <x v="0"/>
    <x v="0"/>
    <s v="Other"/>
    <x v="0"/>
    <n v="0"/>
  </r>
  <r>
    <s v="CUST-01661"/>
    <x v="0"/>
    <n v="0"/>
    <s v="Yes"/>
    <s v="No"/>
    <s v="Kolkata"/>
    <x v="2"/>
    <s v="Yes"/>
    <x v="2"/>
    <s v="No"/>
    <x v="2"/>
    <x v="0"/>
    <s v="No"/>
    <s v="UPI"/>
    <n v="55.14"/>
    <n v="1568.88"/>
    <x v="0"/>
    <x v="0"/>
    <x v="2"/>
    <s v="Other"/>
    <x v="2"/>
    <n v="0"/>
  </r>
  <r>
    <s v="CUST-03567"/>
    <x v="0"/>
    <n v="1"/>
    <s v="No"/>
    <s v="No"/>
    <s v="Chandigarh"/>
    <x v="60"/>
    <s v="Yes"/>
    <x v="0"/>
    <s v="No"/>
    <x v="0"/>
    <x v="0"/>
    <s v="Yes"/>
    <s v="Bank transfer"/>
    <n v="90.38"/>
    <n v="6035.48"/>
    <x v="3"/>
    <x v="0"/>
    <x v="0"/>
    <s v="Other"/>
    <x v="0"/>
    <n v="0"/>
  </r>
  <r>
    <s v="CUST-02916"/>
    <x v="1"/>
    <n v="0"/>
    <s v="No"/>
    <s v="Yes"/>
    <s v="Chandigarh"/>
    <x v="52"/>
    <s v="Yes"/>
    <x v="1"/>
    <s v="No internet service"/>
    <x v="1"/>
    <x v="2"/>
    <s v="No"/>
    <s v="UPI"/>
    <n v="34.020000000000003"/>
    <n v="140.02000000000001"/>
    <x v="0"/>
    <x v="0"/>
    <x v="4"/>
    <s v="Other"/>
    <x v="1"/>
    <n v="0"/>
  </r>
  <r>
    <s v="CUST-02746"/>
    <x v="1"/>
    <n v="0"/>
    <s v="Yes"/>
    <s v="Yes"/>
    <s v="Kolkata"/>
    <x v="42"/>
    <s v="Yes"/>
    <x v="0"/>
    <s v="Yes"/>
    <x v="0"/>
    <x v="2"/>
    <s v="Yes"/>
    <s v="Credit card"/>
    <n v="89.97"/>
    <n v="3115.7"/>
    <x v="0"/>
    <x v="0"/>
    <x v="3"/>
    <s v="Other"/>
    <x v="2"/>
    <n v="0"/>
  </r>
  <r>
    <s v="CUST-04669"/>
    <x v="0"/>
    <n v="0"/>
    <s v="Yes"/>
    <s v="No"/>
    <s v="Chandigarh"/>
    <x v="15"/>
    <s v="Yes"/>
    <x v="0"/>
    <s v="Yes"/>
    <x v="0"/>
    <x v="2"/>
    <s v="Yes"/>
    <s v="Bank transfer"/>
    <n v="96.32"/>
    <n v="2244.13"/>
    <x v="4"/>
    <x v="1"/>
    <x v="0"/>
    <s v="Other"/>
    <x v="2"/>
    <n v="1"/>
  </r>
  <r>
    <s v="CUST-00125"/>
    <x v="1"/>
    <n v="0"/>
    <s v="Yes"/>
    <s v="No"/>
    <s v="Pune"/>
    <x v="5"/>
    <s v="Yes"/>
    <x v="0"/>
    <s v="No"/>
    <x v="2"/>
    <x v="2"/>
    <s v="Yes"/>
    <s v="UPI"/>
    <n v="87.14"/>
    <n v="1637.18"/>
    <x v="0"/>
    <x v="0"/>
    <x v="3"/>
    <s v="Other"/>
    <x v="4"/>
    <n v="0"/>
  </r>
  <r>
    <s v="CUST-02383"/>
    <x v="0"/>
    <n v="1"/>
    <s v="No"/>
    <s v="No"/>
    <s v="Lucknow"/>
    <x v="34"/>
    <s v="Yes"/>
    <x v="0"/>
    <s v="No"/>
    <x v="2"/>
    <x v="0"/>
    <s v="Yes"/>
    <s v="Credit card"/>
    <n v="89.62"/>
    <n v="4580.67"/>
    <x v="7"/>
    <x v="0"/>
    <x v="3"/>
    <s v="Other"/>
    <x v="3"/>
    <n v="0"/>
  </r>
  <r>
    <s v="CUST-02295"/>
    <x v="1"/>
    <n v="0"/>
    <s v="No"/>
    <s v="No"/>
    <s v="Bengaluru"/>
    <x v="22"/>
    <s v="No"/>
    <x v="0"/>
    <s v="Yes"/>
    <x v="2"/>
    <x v="2"/>
    <s v="No"/>
    <s v="UPI"/>
    <n v="74.010000000000005"/>
    <n v="734.4"/>
    <x v="4"/>
    <x v="0"/>
    <x v="3"/>
    <s v="High-risk"/>
    <x v="1"/>
    <n v="0"/>
  </r>
  <r>
    <s v="CUST-04934"/>
    <x v="0"/>
    <n v="0"/>
    <s v="Yes"/>
    <s v="No"/>
    <s v="Chennai"/>
    <x v="23"/>
    <s v="Yes"/>
    <x v="0"/>
    <s v="No"/>
    <x v="2"/>
    <x v="2"/>
    <s v="Yes"/>
    <s v="Bank transfer"/>
    <n v="80.97"/>
    <n v="157.66999999999999"/>
    <x v="3"/>
    <x v="0"/>
    <x v="3"/>
    <s v="High-risk"/>
    <x v="1"/>
    <n v="0"/>
  </r>
  <r>
    <s v="CUST-02299"/>
    <x v="0"/>
    <n v="1"/>
    <s v="No"/>
    <s v="No"/>
    <s v="Chandigarh"/>
    <x v="0"/>
    <s v="Yes"/>
    <x v="0"/>
    <s v="No"/>
    <x v="2"/>
    <x v="0"/>
    <s v="Yes"/>
    <s v="UPI"/>
    <n v="74.709999999999994"/>
    <n v="4608.83"/>
    <x v="1"/>
    <x v="0"/>
    <x v="3"/>
    <s v="Other"/>
    <x v="0"/>
    <n v="0"/>
  </r>
  <r>
    <s v="CUST-03955"/>
    <x v="0"/>
    <n v="0"/>
    <s v="Yes"/>
    <s v="No"/>
    <s v="Jaipur"/>
    <x v="2"/>
    <s v="Yes"/>
    <x v="1"/>
    <s v="No internet service"/>
    <x v="1"/>
    <x v="1"/>
    <s v="No"/>
    <s v="Bank transfer"/>
    <n v="32.53"/>
    <n v="938"/>
    <x v="4"/>
    <x v="0"/>
    <x v="4"/>
    <s v="Other"/>
    <x v="2"/>
    <n v="0"/>
  </r>
  <r>
    <s v="CUST-04728"/>
    <x v="1"/>
    <n v="0"/>
    <s v="Yes"/>
    <s v="No"/>
    <s v="Jaipur"/>
    <x v="54"/>
    <s v="Yes"/>
    <x v="1"/>
    <s v="No internet service"/>
    <x v="1"/>
    <x v="2"/>
    <s v="Yes"/>
    <s v="Cheque"/>
    <n v="30.98"/>
    <n v="0"/>
    <x v="4"/>
    <x v="1"/>
    <x v="4"/>
    <s v="Other"/>
    <x v="4"/>
    <n v="1"/>
  </r>
  <r>
    <s v="CUST-03179"/>
    <x v="1"/>
    <n v="0"/>
    <s v="Yes"/>
    <s v="No"/>
    <s v="Chennai"/>
    <x v="4"/>
    <s v="Yes"/>
    <x v="0"/>
    <s v="No"/>
    <x v="2"/>
    <x v="0"/>
    <s v="No"/>
    <s v="Credit card"/>
    <n v="77.569999999999993"/>
    <n v="5729.62"/>
    <x v="0"/>
    <x v="0"/>
    <x v="3"/>
    <s v="Other"/>
    <x v="0"/>
    <n v="0"/>
  </r>
  <r>
    <s v="CUST-01381"/>
    <x v="1"/>
    <n v="0"/>
    <s v="Yes"/>
    <s v="No"/>
    <s v="Chandigarh"/>
    <x v="36"/>
    <s v="Yes"/>
    <x v="2"/>
    <s v="Yes"/>
    <x v="2"/>
    <x v="0"/>
    <s v="Yes"/>
    <s v="UPI"/>
    <n v="46.38"/>
    <n v="1498.36"/>
    <x v="2"/>
    <x v="0"/>
    <x v="4"/>
    <s v="Other"/>
    <x v="2"/>
    <n v="0"/>
  </r>
  <r>
    <s v="CUST-04183"/>
    <x v="1"/>
    <n v="0"/>
    <s v="Yes"/>
    <s v="No"/>
    <s v="Jaipur"/>
    <x v="21"/>
    <s v="Yes"/>
    <x v="0"/>
    <s v="No"/>
    <x v="0"/>
    <x v="0"/>
    <s v="No"/>
    <s v="UPI"/>
    <n v="94.23"/>
    <n v="3987.37"/>
    <x v="4"/>
    <x v="0"/>
    <x v="0"/>
    <s v="Other"/>
    <x v="5"/>
    <n v="0"/>
  </r>
  <r>
    <s v="CUST-01043"/>
    <x v="0"/>
    <n v="0"/>
    <s v="No"/>
    <s v="No"/>
    <s v="Chandigarh"/>
    <x v="20"/>
    <s v="Yes"/>
    <x v="2"/>
    <s v="No"/>
    <x v="0"/>
    <x v="2"/>
    <s v="No"/>
    <s v="UPI"/>
    <n v="58.02"/>
    <n v="451.38"/>
    <x v="0"/>
    <x v="0"/>
    <x v="2"/>
    <s v="Other"/>
    <x v="1"/>
    <n v="0"/>
  </r>
  <r>
    <s v="CUST-02768"/>
    <x v="1"/>
    <n v="0"/>
    <s v="No"/>
    <s v="No"/>
    <s v="Shimla"/>
    <x v="10"/>
    <s v="Yes"/>
    <x v="0"/>
    <s v="No"/>
    <x v="2"/>
    <x v="0"/>
    <s v="No"/>
    <s v="UPI"/>
    <n v="88.12"/>
    <n v="5405.56"/>
    <x v="1"/>
    <x v="0"/>
    <x v="3"/>
    <s v="Other"/>
    <x v="0"/>
    <n v="0"/>
  </r>
  <r>
    <s v="CUST-03388"/>
    <x v="1"/>
    <n v="1"/>
    <s v="Yes"/>
    <s v="Yes"/>
    <s v="Bengaluru"/>
    <x v="11"/>
    <s v="No"/>
    <x v="0"/>
    <s v="Yes"/>
    <x v="0"/>
    <x v="2"/>
    <s v="No"/>
    <s v="Bank transfer"/>
    <n v="88.8"/>
    <n v="1941.96"/>
    <x v="0"/>
    <x v="0"/>
    <x v="3"/>
    <s v="Other"/>
    <x v="4"/>
    <n v="0"/>
  </r>
  <r>
    <s v="CUST-02065"/>
    <x v="0"/>
    <n v="1"/>
    <s v="No"/>
    <s v="No"/>
    <s v="Bengaluru"/>
    <x v="19"/>
    <s v="Yes"/>
    <x v="2"/>
    <s v="No"/>
    <x v="2"/>
    <x v="2"/>
    <s v="Yes"/>
    <s v="Bank transfer"/>
    <n v="62.32"/>
    <n v="849.63"/>
    <x v="3"/>
    <x v="1"/>
    <x v="2"/>
    <s v="Other"/>
    <x v="4"/>
    <n v="1"/>
  </r>
  <r>
    <s v="CUST-04169"/>
    <x v="0"/>
    <n v="0"/>
    <s v="Yes"/>
    <s v="Yes"/>
    <s v="Delhi"/>
    <x v="26"/>
    <s v="Yes"/>
    <x v="2"/>
    <s v="No"/>
    <x v="2"/>
    <x v="2"/>
    <s v="No"/>
    <s v="Cheque"/>
    <n v="48.24"/>
    <n v="1245.76"/>
    <x v="0"/>
    <x v="0"/>
    <x v="4"/>
    <s v="Other"/>
    <x v="2"/>
    <n v="0"/>
  </r>
  <r>
    <s v="CUST-01056"/>
    <x v="1"/>
    <n v="1"/>
    <s v="No"/>
    <s v="No"/>
    <s v="Bengaluru"/>
    <x v="39"/>
    <s v="Yes"/>
    <x v="0"/>
    <s v="Yes"/>
    <x v="2"/>
    <x v="2"/>
    <s v="Yes"/>
    <s v="UPI"/>
    <n v="94.07"/>
    <n v="1255.43"/>
    <x v="3"/>
    <x v="1"/>
    <x v="0"/>
    <s v="Other"/>
    <x v="4"/>
    <n v="1"/>
  </r>
  <r>
    <s v="CUST-00340"/>
    <x v="0"/>
    <n v="0"/>
    <s v="Yes"/>
    <s v="Yes"/>
    <s v="Kolkata"/>
    <x v="7"/>
    <s v="Yes"/>
    <x v="0"/>
    <s v="No"/>
    <x v="0"/>
    <x v="2"/>
    <s v="Yes"/>
    <s v="Cheque"/>
    <n v="92.46"/>
    <n v="1023.09"/>
    <x v="4"/>
    <x v="1"/>
    <x v="0"/>
    <s v="High-risk"/>
    <x v="1"/>
    <n v="1"/>
  </r>
  <r>
    <s v="CUST-02873"/>
    <x v="1"/>
    <n v="0"/>
    <s v="No"/>
    <s v="No"/>
    <s v="Delhi"/>
    <x v="61"/>
    <s v="Yes"/>
    <x v="0"/>
    <s v="Yes"/>
    <x v="2"/>
    <x v="0"/>
    <s v="No"/>
    <s v="Credit card"/>
    <n v="90.45"/>
    <n v="5959.54"/>
    <x v="0"/>
    <x v="0"/>
    <x v="0"/>
    <s v="Other"/>
    <x v="0"/>
    <n v="0"/>
  </r>
  <r>
    <s v="CUST-02145"/>
    <x v="0"/>
    <n v="0"/>
    <s v="No"/>
    <s v="No"/>
    <s v="Delhi"/>
    <x v="29"/>
    <s v="No"/>
    <x v="0"/>
    <s v="Yes"/>
    <x v="2"/>
    <x v="0"/>
    <s v="No"/>
    <s v="Cheque"/>
    <n v="81.89"/>
    <n v="4103.83"/>
    <x v="0"/>
    <x v="0"/>
    <x v="3"/>
    <s v="Other"/>
    <x v="3"/>
    <n v="0"/>
  </r>
  <r>
    <s v="CUST-04492"/>
    <x v="0"/>
    <n v="0"/>
    <s v="No"/>
    <s v="No"/>
    <s v="Delhi"/>
    <x v="66"/>
    <s v="Yes"/>
    <x v="2"/>
    <s v="Yes"/>
    <x v="2"/>
    <x v="2"/>
    <s v="No"/>
    <s v="UPI"/>
    <n v="65.03"/>
    <n v="1031.3900000000001"/>
    <x v="1"/>
    <x v="0"/>
    <x v="2"/>
    <s v="Other"/>
    <x v="4"/>
    <n v="0"/>
  </r>
  <r>
    <s v="CUST-04627"/>
    <x v="1"/>
    <n v="0"/>
    <s v="Yes"/>
    <s v="Yes"/>
    <s v="Lucknow"/>
    <x v="3"/>
    <s v="Yes"/>
    <x v="1"/>
    <s v="No internet service"/>
    <x v="1"/>
    <x v="2"/>
    <s v="Yes"/>
    <s v="Cheque"/>
    <n v="37.130000000000003"/>
    <n v="1891.16"/>
    <x v="1"/>
    <x v="0"/>
    <x v="4"/>
    <s v="Other"/>
    <x v="3"/>
    <n v="0"/>
  </r>
  <r>
    <s v="CUST-00724"/>
    <x v="0"/>
    <n v="0"/>
    <s v="No"/>
    <s v="No"/>
    <s v="Pune"/>
    <x v="54"/>
    <s v="Yes"/>
    <x v="2"/>
    <s v="Yes"/>
    <x v="2"/>
    <x v="2"/>
    <s v="No"/>
    <s v="Bank transfer"/>
    <n v="64.819999999999993"/>
    <n v="794.38"/>
    <x v="3"/>
    <x v="1"/>
    <x v="2"/>
    <s v="Other"/>
    <x v="4"/>
    <n v="1"/>
  </r>
  <r>
    <s v="CUST-01955"/>
    <x v="1"/>
    <n v="0"/>
    <s v="Yes"/>
    <s v="Yes"/>
    <s v="Shimla"/>
    <x v="61"/>
    <s v="Yes"/>
    <x v="1"/>
    <s v="No internet service"/>
    <x v="1"/>
    <x v="0"/>
    <s v="No"/>
    <s v="Credit card"/>
    <n v="32.69"/>
    <n v="2203.5"/>
    <x v="0"/>
    <x v="0"/>
    <x v="4"/>
    <s v="Other"/>
    <x v="0"/>
    <n v="0"/>
  </r>
  <r>
    <s v="CUST-02695"/>
    <x v="0"/>
    <n v="1"/>
    <s v="No"/>
    <s v="No"/>
    <s v="Shimla"/>
    <x v="5"/>
    <s v="No"/>
    <x v="2"/>
    <s v="Yes"/>
    <x v="2"/>
    <x v="1"/>
    <s v="Yes"/>
    <s v="Credit card"/>
    <n v="43.28"/>
    <n v="814.35"/>
    <x v="4"/>
    <x v="1"/>
    <x v="4"/>
    <s v="Other"/>
    <x v="4"/>
    <n v="1"/>
  </r>
  <r>
    <s v="CUST-00004"/>
    <x v="1"/>
    <n v="0"/>
    <s v="No"/>
    <s v="No"/>
    <s v="Bengaluru"/>
    <x v="17"/>
    <s v="Yes"/>
    <x v="1"/>
    <s v="No internet service"/>
    <x v="1"/>
    <x v="1"/>
    <s v="No"/>
    <s v="Bank transfer"/>
    <n v="48.75"/>
    <n v="1371.77"/>
    <x v="3"/>
    <x v="0"/>
    <x v="4"/>
    <s v="Other"/>
    <x v="2"/>
    <n v="0"/>
  </r>
  <r>
    <s v="CUST-00502"/>
    <x v="1"/>
    <n v="0"/>
    <s v="Yes"/>
    <s v="Yes"/>
    <s v="Ahmedabad"/>
    <x v="18"/>
    <s v="Yes"/>
    <x v="0"/>
    <s v="No"/>
    <x v="2"/>
    <x v="2"/>
    <s v="Yes"/>
    <s v="Bank transfer"/>
    <n v="83.67"/>
    <n v="1412.97"/>
    <x v="1"/>
    <x v="1"/>
    <x v="3"/>
    <s v="Other"/>
    <x v="4"/>
    <n v="1"/>
  </r>
  <r>
    <s v="CUST-01808"/>
    <x v="1"/>
    <n v="0"/>
    <s v="No"/>
    <s v="No"/>
    <s v="Pune"/>
    <x v="35"/>
    <s v="Yes"/>
    <x v="0"/>
    <s v="Yes"/>
    <x v="0"/>
    <x v="2"/>
    <s v="No"/>
    <s v="Cheque"/>
    <n v="87.52"/>
    <n v="2341.91"/>
    <x v="4"/>
    <x v="0"/>
    <x v="3"/>
    <s v="Other"/>
    <x v="2"/>
    <n v="0"/>
  </r>
  <r>
    <s v="CUST-00311"/>
    <x v="1"/>
    <n v="0"/>
    <s v="No"/>
    <s v="No"/>
    <s v="Mumbai"/>
    <x v="6"/>
    <s v="Yes"/>
    <x v="2"/>
    <s v="No"/>
    <x v="0"/>
    <x v="2"/>
    <s v="No"/>
    <s v="Cheque"/>
    <n v="79.59"/>
    <n v="387.66"/>
    <x v="1"/>
    <x v="0"/>
    <x v="3"/>
    <s v="Other"/>
    <x v="1"/>
    <n v="0"/>
  </r>
  <r>
    <s v="CUST-01228"/>
    <x v="1"/>
    <n v="0"/>
    <s v="Yes"/>
    <s v="No"/>
    <s v="Delhi"/>
    <x v="36"/>
    <s v="Yes"/>
    <x v="2"/>
    <s v="No"/>
    <x v="2"/>
    <x v="1"/>
    <s v="Yes"/>
    <s v="Bank transfer"/>
    <n v="47.2"/>
    <n v="1465.62"/>
    <x v="1"/>
    <x v="0"/>
    <x v="4"/>
    <s v="Other"/>
    <x v="2"/>
    <n v="0"/>
  </r>
  <r>
    <s v="CUST-02260"/>
    <x v="1"/>
    <n v="0"/>
    <s v="No"/>
    <s v="No"/>
    <s v="Delhi"/>
    <x v="56"/>
    <s v="Yes"/>
    <x v="1"/>
    <s v="No internet service"/>
    <x v="1"/>
    <x v="1"/>
    <s v="Yes"/>
    <s v="Credit card"/>
    <n v="18.5"/>
    <n v="18.2"/>
    <x v="0"/>
    <x v="1"/>
    <x v="1"/>
    <s v="Other"/>
    <x v="1"/>
    <n v="1"/>
  </r>
  <r>
    <s v="CUST-03274"/>
    <x v="1"/>
    <n v="1"/>
    <s v="No"/>
    <s v="Yes"/>
    <s v="Delhi"/>
    <x v="26"/>
    <s v="Yes"/>
    <x v="1"/>
    <s v="No internet service"/>
    <x v="1"/>
    <x v="2"/>
    <s v="No"/>
    <s v="Credit card"/>
    <n v="26.94"/>
    <n v="719.04"/>
    <x v="1"/>
    <x v="1"/>
    <x v="1"/>
    <s v="Other"/>
    <x v="2"/>
    <n v="1"/>
  </r>
  <r>
    <s v="CUST-03600"/>
    <x v="1"/>
    <n v="0"/>
    <s v="No"/>
    <s v="No"/>
    <s v="Pune"/>
    <x v="71"/>
    <s v="Yes"/>
    <x v="1"/>
    <s v="No internet service"/>
    <x v="1"/>
    <x v="0"/>
    <s v="Yes"/>
    <s v="Cheque"/>
    <n v="27.6"/>
    <n v="1871.41"/>
    <x v="1"/>
    <x v="0"/>
    <x v="1"/>
    <s v="Other"/>
    <x v="0"/>
    <n v="0"/>
  </r>
  <r>
    <s v="CUST-04076"/>
    <x v="1"/>
    <n v="0"/>
    <s v="No"/>
    <s v="No"/>
    <s v="Lucknow"/>
    <x v="25"/>
    <s v="Yes"/>
    <x v="0"/>
    <s v="Yes"/>
    <x v="2"/>
    <x v="2"/>
    <s v="No"/>
    <s v="Credit card"/>
    <n v="94.6"/>
    <n v="2188.8000000000002"/>
    <x v="7"/>
    <x v="0"/>
    <x v="0"/>
    <s v="Other"/>
    <x v="4"/>
    <n v="0"/>
  </r>
  <r>
    <s v="CUST-03319"/>
    <x v="0"/>
    <n v="1"/>
    <s v="Yes"/>
    <s v="No"/>
    <s v="Lucknow"/>
    <x v="33"/>
    <s v="Yes"/>
    <x v="0"/>
    <s v="No"/>
    <x v="2"/>
    <x v="1"/>
    <s v="Yes"/>
    <s v="Bank transfer"/>
    <n v="92.41"/>
    <n v="3328.08"/>
    <x v="0"/>
    <x v="1"/>
    <x v="0"/>
    <s v="Other"/>
    <x v="5"/>
    <n v="1"/>
  </r>
  <r>
    <s v="CUST-01593"/>
    <x v="1"/>
    <n v="0"/>
    <s v="No"/>
    <s v="No"/>
    <s v="Bengaluru"/>
    <x v="21"/>
    <s v="Yes"/>
    <x v="2"/>
    <s v="Yes"/>
    <x v="0"/>
    <x v="1"/>
    <s v="Yes"/>
    <s v="UPI"/>
    <n v="68.56"/>
    <n v="2810.68"/>
    <x v="4"/>
    <x v="0"/>
    <x v="2"/>
    <s v="Other"/>
    <x v="5"/>
    <n v="0"/>
  </r>
  <r>
    <s v="CUST-04856"/>
    <x v="1"/>
    <n v="1"/>
    <s v="Yes"/>
    <s v="No"/>
    <s v="Lucknow"/>
    <x v="62"/>
    <s v="Yes"/>
    <x v="1"/>
    <s v="No internet service"/>
    <x v="1"/>
    <x v="0"/>
    <s v="Yes"/>
    <s v="Bank transfer"/>
    <n v="24.53"/>
    <n v="1711.49"/>
    <x v="1"/>
    <x v="0"/>
    <x v="1"/>
    <s v="Other"/>
    <x v="0"/>
    <n v="0"/>
  </r>
  <r>
    <s v="CUST-02540"/>
    <x v="0"/>
    <n v="1"/>
    <s v="No"/>
    <s v="Yes"/>
    <s v="Ahmedabad"/>
    <x v="47"/>
    <s v="Yes"/>
    <x v="0"/>
    <s v="No"/>
    <x v="0"/>
    <x v="2"/>
    <s v="Yes"/>
    <s v="UPI"/>
    <n v="94.32"/>
    <n v="1445.39"/>
    <x v="0"/>
    <x v="0"/>
    <x v="0"/>
    <s v="Other"/>
    <x v="4"/>
    <n v="0"/>
  </r>
  <r>
    <s v="CUST-01946"/>
    <x v="0"/>
    <n v="0"/>
    <s v="Yes"/>
    <s v="Yes"/>
    <s v="Chandigarh"/>
    <x v="5"/>
    <s v="Yes"/>
    <x v="0"/>
    <s v="No"/>
    <x v="2"/>
    <x v="1"/>
    <s v="Yes"/>
    <s v="Bank transfer"/>
    <n v="89.19"/>
    <n v="1679.02"/>
    <x v="1"/>
    <x v="1"/>
    <x v="3"/>
    <s v="Other"/>
    <x v="4"/>
    <n v="1"/>
  </r>
  <r>
    <s v="CUST-01050"/>
    <x v="0"/>
    <n v="0"/>
    <s v="Yes"/>
    <s v="No"/>
    <s v="Bengaluru"/>
    <x v="25"/>
    <s v="Yes"/>
    <x v="2"/>
    <s v="No"/>
    <x v="0"/>
    <x v="2"/>
    <s v="No"/>
    <s v="Bank transfer"/>
    <n v="60.98"/>
    <n v="1372.38"/>
    <x v="2"/>
    <x v="0"/>
    <x v="2"/>
    <s v="Other"/>
    <x v="4"/>
    <n v="0"/>
  </r>
  <r>
    <s v="CUST-03435"/>
    <x v="0"/>
    <n v="0"/>
    <s v="No"/>
    <s v="No"/>
    <s v="Chandigarh"/>
    <x v="53"/>
    <s v="Yes"/>
    <x v="0"/>
    <s v="No"/>
    <x v="2"/>
    <x v="2"/>
    <s v="No"/>
    <s v="Bank transfer"/>
    <n v="84.42"/>
    <n v="747.78"/>
    <x v="3"/>
    <x v="0"/>
    <x v="3"/>
    <s v="High-risk"/>
    <x v="1"/>
    <n v="0"/>
  </r>
  <r>
    <s v="CUST-00348"/>
    <x v="1"/>
    <n v="0"/>
    <s v="Yes"/>
    <s v="Yes"/>
    <s v="Lucknow"/>
    <x v="51"/>
    <s v="Yes"/>
    <x v="2"/>
    <s v="Yes"/>
    <x v="2"/>
    <x v="0"/>
    <s v="Yes"/>
    <s v="UPI"/>
    <n v="63.95"/>
    <n v="2388.31"/>
    <x v="0"/>
    <x v="0"/>
    <x v="2"/>
    <s v="Other"/>
    <x v="5"/>
    <n v="0"/>
  </r>
  <r>
    <s v="CUST-01997"/>
    <x v="0"/>
    <n v="0"/>
    <s v="Yes"/>
    <s v="Yes"/>
    <s v="Bengaluru"/>
    <x v="30"/>
    <s v="Yes"/>
    <x v="0"/>
    <s v="Yes"/>
    <x v="2"/>
    <x v="2"/>
    <s v="Yes"/>
    <s v="Credit card"/>
    <n v="96.57"/>
    <n v="2015.05"/>
    <x v="1"/>
    <x v="0"/>
    <x v="0"/>
    <s v="Other"/>
    <x v="4"/>
    <n v="0"/>
  </r>
  <r>
    <s v="CUST-00104"/>
    <x v="1"/>
    <n v="0"/>
    <s v="Yes"/>
    <s v="Yes"/>
    <s v="Hyderabad"/>
    <x v="67"/>
    <s v="No"/>
    <x v="0"/>
    <s v="No"/>
    <x v="0"/>
    <x v="1"/>
    <s v="Yes"/>
    <s v="UPI"/>
    <n v="72.849999999999994"/>
    <n v="2813.15"/>
    <x v="0"/>
    <x v="0"/>
    <x v="3"/>
    <s v="Other"/>
    <x v="5"/>
    <n v="0"/>
  </r>
  <r>
    <s v="CUST-01280"/>
    <x v="0"/>
    <n v="0"/>
    <s v="Yes"/>
    <s v="Yes"/>
    <s v="Shimla"/>
    <x v="66"/>
    <s v="Yes"/>
    <x v="2"/>
    <s v="No"/>
    <x v="0"/>
    <x v="2"/>
    <s v="Yes"/>
    <s v="Bank transfer"/>
    <n v="60.01"/>
    <n v="972.93"/>
    <x v="4"/>
    <x v="0"/>
    <x v="2"/>
    <s v="Other"/>
    <x v="4"/>
    <n v="0"/>
  </r>
  <r>
    <s v="CUST-04824"/>
    <x v="0"/>
    <n v="0"/>
    <s v="No"/>
    <s v="No"/>
    <s v="Jaipur"/>
    <x v="22"/>
    <s v="Yes"/>
    <x v="0"/>
    <s v="Yes"/>
    <x v="2"/>
    <x v="2"/>
    <s v="Yes"/>
    <s v="Credit card"/>
    <n v="96.98"/>
    <n v="965.51"/>
    <x v="0"/>
    <x v="1"/>
    <x v="0"/>
    <s v="High-risk"/>
    <x v="1"/>
    <n v="1"/>
  </r>
  <r>
    <s v="CUST-03931"/>
    <x v="1"/>
    <n v="0"/>
    <s v="No"/>
    <s v="No"/>
    <s v="Hyderabad"/>
    <x v="30"/>
    <s v="Yes"/>
    <x v="2"/>
    <s v="No"/>
    <x v="0"/>
    <x v="2"/>
    <s v="Yes"/>
    <s v="Cheque"/>
    <n v="62.91"/>
    <n v="1289.27"/>
    <x v="4"/>
    <x v="0"/>
    <x v="2"/>
    <s v="Other"/>
    <x v="4"/>
    <n v="0"/>
  </r>
  <r>
    <s v="CUST-04961"/>
    <x v="1"/>
    <n v="1"/>
    <s v="Yes"/>
    <s v="No"/>
    <s v="Delhi"/>
    <x v="52"/>
    <s v="Yes"/>
    <x v="0"/>
    <s v="No"/>
    <x v="2"/>
    <x v="2"/>
    <s v="Yes"/>
    <s v="Cheque"/>
    <n v="82.33"/>
    <n v="325.75"/>
    <x v="2"/>
    <x v="1"/>
    <x v="3"/>
    <s v="High-risk"/>
    <x v="1"/>
    <n v="1"/>
  </r>
  <r>
    <s v="CUST-01259"/>
    <x v="0"/>
    <n v="0"/>
    <s v="No"/>
    <s v="No"/>
    <s v="Chandigarh"/>
    <x v="28"/>
    <s v="Yes"/>
    <x v="0"/>
    <s v="No"/>
    <x v="2"/>
    <x v="2"/>
    <s v="No"/>
    <s v="Bank transfer"/>
    <n v="80.33"/>
    <n v="1433.61"/>
    <x v="4"/>
    <x v="0"/>
    <x v="3"/>
    <s v="Other"/>
    <x v="4"/>
    <n v="0"/>
  </r>
  <r>
    <s v="CUST-04536"/>
    <x v="0"/>
    <n v="0"/>
    <s v="Yes"/>
    <s v="No"/>
    <s v="Jaipur"/>
    <x v="15"/>
    <s v="Yes"/>
    <x v="2"/>
    <s v="Yes"/>
    <x v="2"/>
    <x v="2"/>
    <s v="Yes"/>
    <s v="UPI"/>
    <n v="62.7"/>
    <n v="0"/>
    <x v="0"/>
    <x v="1"/>
    <x v="2"/>
    <s v="Other"/>
    <x v="2"/>
    <n v="1"/>
  </r>
  <r>
    <s v="CUST-04357"/>
    <x v="1"/>
    <n v="0"/>
    <s v="No"/>
    <s v="No"/>
    <s v="Shimla"/>
    <x v="10"/>
    <s v="Yes"/>
    <x v="1"/>
    <s v="No internet service"/>
    <x v="1"/>
    <x v="0"/>
    <s v="Yes"/>
    <s v="Cheque"/>
    <n v="28.57"/>
    <n v="1775.74"/>
    <x v="0"/>
    <x v="0"/>
    <x v="1"/>
    <s v="Other"/>
    <x v="0"/>
    <n v="0"/>
  </r>
  <r>
    <s v="CUST-02829"/>
    <x v="1"/>
    <n v="1"/>
    <s v="No"/>
    <s v="No"/>
    <s v="Ahmedabad"/>
    <x v="27"/>
    <s v="Yes"/>
    <x v="1"/>
    <s v="No internet service"/>
    <x v="1"/>
    <x v="2"/>
    <s v="No"/>
    <s v="UPI"/>
    <n v="18"/>
    <n v="630.19000000000005"/>
    <x v="0"/>
    <x v="1"/>
    <x v="1"/>
    <s v="Other"/>
    <x v="2"/>
    <n v="1"/>
  </r>
  <r>
    <s v="CUST-02154"/>
    <x v="1"/>
    <n v="1"/>
    <s v="No"/>
    <s v="No"/>
    <s v="Shimla"/>
    <x v="20"/>
    <s v="Yes"/>
    <x v="0"/>
    <s v="Yes"/>
    <x v="0"/>
    <x v="2"/>
    <s v="No"/>
    <s v="Bank transfer"/>
    <n v="94.2"/>
    <n v="737.8"/>
    <x v="3"/>
    <x v="1"/>
    <x v="0"/>
    <s v="High-risk"/>
    <x v="1"/>
    <n v="1"/>
  </r>
  <r>
    <s v="CUST-03959"/>
    <x v="1"/>
    <n v="0"/>
    <s v="Yes"/>
    <s v="No"/>
    <s v="Kolkata"/>
    <x v="9"/>
    <s v="Yes"/>
    <x v="0"/>
    <s v="No"/>
    <x v="0"/>
    <x v="2"/>
    <s v="Yes"/>
    <s v="Cheque"/>
    <n v="98.43"/>
    <n v="686.22"/>
    <x v="4"/>
    <x v="1"/>
    <x v="0"/>
    <s v="High-risk"/>
    <x v="1"/>
    <n v="1"/>
  </r>
  <r>
    <s v="CUST-04821"/>
    <x v="0"/>
    <n v="1"/>
    <s v="Yes"/>
    <s v="No"/>
    <s v="Shimla"/>
    <x v="7"/>
    <s v="Yes"/>
    <x v="0"/>
    <s v="No"/>
    <x v="0"/>
    <x v="2"/>
    <s v="No"/>
    <s v="Cheque"/>
    <n v="93.64"/>
    <n v="1045.08"/>
    <x v="0"/>
    <x v="0"/>
    <x v="0"/>
    <s v="High-risk"/>
    <x v="1"/>
    <n v="0"/>
  </r>
  <r>
    <s v="CUST-00816"/>
    <x v="1"/>
    <n v="0"/>
    <s v="No"/>
    <s v="No"/>
    <s v="Lucknow"/>
    <x v="9"/>
    <s v="No"/>
    <x v="1"/>
    <s v="No internet service"/>
    <x v="1"/>
    <x v="2"/>
    <s v="No"/>
    <s v="UPI"/>
    <n v="21.78"/>
    <n v="152.27000000000001"/>
    <x v="0"/>
    <x v="0"/>
    <x v="1"/>
    <s v="Other"/>
    <x v="1"/>
    <n v="0"/>
  </r>
  <r>
    <s v="CUST-00118"/>
    <x v="0"/>
    <n v="1"/>
    <s v="Yes"/>
    <s v="Yes"/>
    <s v="Ahmedabad"/>
    <x v="5"/>
    <s v="Yes"/>
    <x v="0"/>
    <s v="No"/>
    <x v="0"/>
    <x v="1"/>
    <s v="No"/>
    <s v="UPI"/>
    <n v="93.09"/>
    <n v="1786.56"/>
    <x v="1"/>
    <x v="0"/>
    <x v="0"/>
    <s v="Other"/>
    <x v="4"/>
    <n v="0"/>
  </r>
  <r>
    <s v="CUST-03840"/>
    <x v="1"/>
    <n v="0"/>
    <s v="No"/>
    <s v="Yes"/>
    <s v="Chennai"/>
    <x v="48"/>
    <s v="Yes"/>
    <x v="0"/>
    <s v="No"/>
    <x v="2"/>
    <x v="0"/>
    <s v="No"/>
    <s v="Cheque"/>
    <n v="82.22"/>
    <n v="4135.49"/>
    <x v="2"/>
    <x v="0"/>
    <x v="3"/>
    <s v="Other"/>
    <x v="3"/>
    <n v="0"/>
  </r>
  <r>
    <s v="CUST-02725"/>
    <x v="1"/>
    <n v="0"/>
    <s v="No"/>
    <s v="Yes"/>
    <s v="Shimla"/>
    <x v="13"/>
    <s v="Yes"/>
    <x v="1"/>
    <s v="No internet service"/>
    <x v="1"/>
    <x v="1"/>
    <s v="No"/>
    <s v="Credit card"/>
    <n v="31.1"/>
    <n v="622.15"/>
    <x v="0"/>
    <x v="0"/>
    <x v="4"/>
    <s v="Other"/>
    <x v="4"/>
    <n v="0"/>
  </r>
  <r>
    <s v="CUST-03073"/>
    <x v="1"/>
    <n v="1"/>
    <s v="No"/>
    <s v="No"/>
    <s v="Shimla"/>
    <x v="7"/>
    <s v="Yes"/>
    <x v="1"/>
    <s v="No internet service"/>
    <x v="1"/>
    <x v="2"/>
    <s v="Yes"/>
    <s v="Cheque"/>
    <n v="33.76"/>
    <n v="372.44"/>
    <x v="4"/>
    <x v="1"/>
    <x v="4"/>
    <s v="Other"/>
    <x v="1"/>
    <n v="1"/>
  </r>
  <r>
    <s v="CUST-03033"/>
    <x v="1"/>
    <n v="0"/>
    <s v="No"/>
    <s v="No"/>
    <s v="Chennai"/>
    <x v="53"/>
    <s v="Yes"/>
    <x v="0"/>
    <s v="No"/>
    <x v="2"/>
    <x v="2"/>
    <s v="Yes"/>
    <s v="UPI"/>
    <n v="84.9"/>
    <n v="753.06"/>
    <x v="3"/>
    <x v="1"/>
    <x v="3"/>
    <s v="High-risk"/>
    <x v="1"/>
    <n v="1"/>
  </r>
  <r>
    <s v="CUST-00945"/>
    <x v="1"/>
    <n v="0"/>
    <s v="Yes"/>
    <s v="No"/>
    <s v="Kolkata"/>
    <x v="2"/>
    <s v="Yes"/>
    <x v="0"/>
    <s v="No"/>
    <x v="0"/>
    <x v="1"/>
    <s v="No"/>
    <s v="Credit card"/>
    <n v="92.79"/>
    <n v="2627.07"/>
    <x v="3"/>
    <x v="1"/>
    <x v="0"/>
    <s v="Other"/>
    <x v="2"/>
    <n v="1"/>
  </r>
  <r>
    <s v="CUST-01159"/>
    <x v="1"/>
    <n v="1"/>
    <s v="Yes"/>
    <s v="Yes"/>
    <s v="Jaipur"/>
    <x v="69"/>
    <s v="Yes"/>
    <x v="1"/>
    <s v="No internet service"/>
    <x v="1"/>
    <x v="0"/>
    <s v="Yes"/>
    <s v="UPI"/>
    <n v="30.69"/>
    <n v="1491.25"/>
    <x v="1"/>
    <x v="0"/>
    <x v="4"/>
    <s v="Other"/>
    <x v="3"/>
    <n v="0"/>
  </r>
  <r>
    <s v="CUST-00585"/>
    <x v="1"/>
    <n v="0"/>
    <s v="No"/>
    <s v="No"/>
    <s v="Delhi"/>
    <x v="47"/>
    <s v="Yes"/>
    <x v="0"/>
    <s v="Yes"/>
    <x v="2"/>
    <x v="2"/>
    <s v="No"/>
    <s v="UPI"/>
    <n v="90.47"/>
    <n v="1340.91"/>
    <x v="0"/>
    <x v="1"/>
    <x v="0"/>
    <s v="Other"/>
    <x v="4"/>
    <n v="1"/>
  </r>
  <r>
    <s v="CUST-02450"/>
    <x v="1"/>
    <n v="0"/>
    <s v="No"/>
    <s v="No"/>
    <s v="Pune"/>
    <x v="57"/>
    <s v="Yes"/>
    <x v="2"/>
    <s v="No"/>
    <x v="2"/>
    <x v="1"/>
    <s v="Yes"/>
    <s v="Cheque"/>
    <n v="59.6"/>
    <n v="0"/>
    <x v="4"/>
    <x v="0"/>
    <x v="2"/>
    <s v="Other"/>
    <x v="1"/>
    <n v="0"/>
  </r>
  <r>
    <s v="CUST-02874"/>
    <x v="0"/>
    <n v="0"/>
    <s v="No"/>
    <s v="No"/>
    <s v="Delhi"/>
    <x v="56"/>
    <s v="Yes"/>
    <x v="0"/>
    <s v="Yes"/>
    <x v="2"/>
    <x v="1"/>
    <s v="Yes"/>
    <s v="UPI"/>
    <n v="101.57"/>
    <n v="104.15"/>
    <x v="1"/>
    <x v="0"/>
    <x v="0"/>
    <s v="Other"/>
    <x v="1"/>
    <n v="0"/>
  </r>
  <r>
    <s v="CUST-02508"/>
    <x v="1"/>
    <n v="0"/>
    <s v="Yes"/>
    <s v="Yes"/>
    <s v="Shimla"/>
    <x v="16"/>
    <s v="Yes"/>
    <x v="0"/>
    <s v="No"/>
    <x v="2"/>
    <x v="0"/>
    <s v="Yes"/>
    <s v="Cheque"/>
    <n v="89.44"/>
    <n v="5777.77"/>
    <x v="0"/>
    <x v="0"/>
    <x v="3"/>
    <s v="Other"/>
    <x v="0"/>
    <n v="0"/>
  </r>
  <r>
    <s v="CUST-03069"/>
    <x v="0"/>
    <n v="0"/>
    <s v="Yes"/>
    <s v="No"/>
    <s v="Chandigarh"/>
    <x v="33"/>
    <s v="Yes"/>
    <x v="0"/>
    <s v="No"/>
    <x v="2"/>
    <x v="2"/>
    <s v="No"/>
    <s v="Cheque"/>
    <n v="84.33"/>
    <n v="3093.13"/>
    <x v="0"/>
    <x v="1"/>
    <x v="3"/>
    <s v="Other"/>
    <x v="5"/>
    <n v="1"/>
  </r>
  <r>
    <s v="CUST-01967"/>
    <x v="1"/>
    <n v="0"/>
    <s v="No"/>
    <s v="No"/>
    <s v="Lucknow"/>
    <x v="51"/>
    <s v="Yes"/>
    <x v="0"/>
    <s v="No"/>
    <x v="2"/>
    <x v="0"/>
    <s v="Yes"/>
    <s v="UPI"/>
    <n v="73.680000000000007"/>
    <n v="2647.13"/>
    <x v="0"/>
    <x v="0"/>
    <x v="3"/>
    <s v="Other"/>
    <x v="5"/>
    <n v="0"/>
  </r>
  <r>
    <s v="CUST-02321"/>
    <x v="0"/>
    <n v="0"/>
    <s v="No"/>
    <s v="No"/>
    <s v="Ahmedabad"/>
    <x v="34"/>
    <s v="Yes"/>
    <x v="2"/>
    <s v="Yes"/>
    <x v="2"/>
    <x v="0"/>
    <s v="No"/>
    <s v="Bank transfer"/>
    <n v="57.73"/>
    <n v="2985.92"/>
    <x v="1"/>
    <x v="0"/>
    <x v="2"/>
    <s v="Other"/>
    <x v="3"/>
    <n v="0"/>
  </r>
  <r>
    <s v="CUST-01199"/>
    <x v="1"/>
    <n v="0"/>
    <s v="No"/>
    <s v="No"/>
    <s v="Chennai"/>
    <x v="17"/>
    <s v="Yes"/>
    <x v="0"/>
    <s v="No"/>
    <x v="2"/>
    <x v="2"/>
    <s v="Yes"/>
    <s v="Bank transfer"/>
    <n v="80.98"/>
    <n v="2343.87"/>
    <x v="3"/>
    <x v="0"/>
    <x v="3"/>
    <s v="Other"/>
    <x v="2"/>
    <n v="0"/>
  </r>
  <r>
    <s v="CUST-00253"/>
    <x v="1"/>
    <n v="1"/>
    <s v="No"/>
    <s v="No"/>
    <s v="Chennai"/>
    <x v="6"/>
    <s v="Yes"/>
    <x v="0"/>
    <s v="No"/>
    <x v="2"/>
    <x v="2"/>
    <s v="No"/>
    <s v="Bank transfer"/>
    <n v="90.93"/>
    <n v="450.3"/>
    <x v="7"/>
    <x v="1"/>
    <x v="0"/>
    <s v="High-risk"/>
    <x v="1"/>
    <n v="1"/>
  </r>
  <r>
    <s v="CUST-04683"/>
    <x v="1"/>
    <n v="0"/>
    <s v="No"/>
    <s v="No"/>
    <s v="Lucknow"/>
    <x v="26"/>
    <s v="Yes"/>
    <x v="1"/>
    <s v="No internet service"/>
    <x v="1"/>
    <x v="2"/>
    <s v="Yes"/>
    <s v="Bank transfer"/>
    <n v="32.31"/>
    <n v="854.82"/>
    <x v="1"/>
    <x v="1"/>
    <x v="4"/>
    <s v="Other"/>
    <x v="2"/>
    <n v="1"/>
  </r>
  <r>
    <s v="CUST-03366"/>
    <x v="1"/>
    <n v="0"/>
    <s v="Yes"/>
    <s v="No"/>
    <s v="Delhi"/>
    <x v="66"/>
    <s v="No"/>
    <x v="0"/>
    <s v="Yes"/>
    <x v="2"/>
    <x v="2"/>
    <s v="No"/>
    <s v="UPI"/>
    <n v="81.430000000000007"/>
    <n v="1269.45"/>
    <x v="4"/>
    <x v="1"/>
    <x v="3"/>
    <s v="Other"/>
    <x v="4"/>
    <n v="1"/>
  </r>
  <r>
    <s v="CUST-01501"/>
    <x v="1"/>
    <n v="0"/>
    <s v="No"/>
    <s v="No"/>
    <s v="Shimla"/>
    <x v="9"/>
    <s v="Yes"/>
    <x v="0"/>
    <s v="No"/>
    <x v="2"/>
    <x v="2"/>
    <s v="Yes"/>
    <s v="UPI"/>
    <n v="85.51"/>
    <n v="582.96"/>
    <x v="7"/>
    <x v="1"/>
    <x v="3"/>
    <s v="High-risk"/>
    <x v="1"/>
    <n v="1"/>
  </r>
  <r>
    <s v="CUST-00257"/>
    <x v="1"/>
    <n v="0"/>
    <s v="No"/>
    <s v="No"/>
    <s v="Delhi"/>
    <x v="57"/>
    <s v="Yes"/>
    <x v="2"/>
    <s v="Yes"/>
    <x v="2"/>
    <x v="0"/>
    <s v="No"/>
    <s v="Cheque"/>
    <n v="52.3"/>
    <n v="0"/>
    <x v="1"/>
    <x v="0"/>
    <x v="2"/>
    <s v="Other"/>
    <x v="1"/>
    <n v="0"/>
  </r>
  <r>
    <s v="CUST-03167"/>
    <x v="0"/>
    <n v="0"/>
    <s v="No"/>
    <s v="No"/>
    <s v="Chennai"/>
    <x v="47"/>
    <s v="Yes"/>
    <x v="0"/>
    <s v="No"/>
    <x v="2"/>
    <x v="2"/>
    <s v="No"/>
    <s v="Credit card"/>
    <n v="85.54"/>
    <n v="1319.52"/>
    <x v="4"/>
    <x v="0"/>
    <x v="3"/>
    <s v="Other"/>
    <x v="4"/>
    <n v="0"/>
  </r>
  <r>
    <s v="CUST-02513"/>
    <x v="0"/>
    <n v="1"/>
    <s v="No"/>
    <s v="No"/>
    <s v="Shimla"/>
    <x v="26"/>
    <s v="Yes"/>
    <x v="0"/>
    <s v="Yes"/>
    <x v="2"/>
    <x v="2"/>
    <s v="Yes"/>
    <s v="Credit card"/>
    <n v="89.6"/>
    <n v="2347.2399999999998"/>
    <x v="3"/>
    <x v="1"/>
    <x v="3"/>
    <s v="Other"/>
    <x v="2"/>
    <n v="1"/>
  </r>
  <r>
    <s v="CUST-03431"/>
    <x v="1"/>
    <n v="1"/>
    <s v="Yes"/>
    <s v="No"/>
    <s v="Kolkata"/>
    <x v="17"/>
    <s v="Yes"/>
    <x v="1"/>
    <s v="No internet service"/>
    <x v="1"/>
    <x v="2"/>
    <s v="No"/>
    <s v="UPI"/>
    <n v="18.260000000000002"/>
    <n v="524.30999999999995"/>
    <x v="1"/>
    <x v="0"/>
    <x v="1"/>
    <s v="Other"/>
    <x v="2"/>
    <n v="0"/>
  </r>
  <r>
    <s v="CUST-02475"/>
    <x v="0"/>
    <n v="0"/>
    <s v="No"/>
    <s v="No"/>
    <s v="Ahmedabad"/>
    <x v="72"/>
    <s v="Yes"/>
    <x v="0"/>
    <s v="No"/>
    <x v="2"/>
    <x v="0"/>
    <s v="Yes"/>
    <s v="UPI"/>
    <n v="91.55"/>
    <n v="6348.58"/>
    <x v="2"/>
    <x v="0"/>
    <x v="0"/>
    <s v="Other"/>
    <x v="0"/>
    <n v="0"/>
  </r>
  <r>
    <s v="CUST-02403"/>
    <x v="1"/>
    <n v="1"/>
    <s v="Yes"/>
    <s v="No"/>
    <s v="Chandigarh"/>
    <x v="38"/>
    <s v="Yes"/>
    <x v="0"/>
    <s v="No"/>
    <x v="0"/>
    <x v="2"/>
    <s v="No"/>
    <s v="Cheque"/>
    <n v="88.41"/>
    <n v="3650.51"/>
    <x v="4"/>
    <x v="0"/>
    <x v="3"/>
    <s v="Other"/>
    <x v="5"/>
    <n v="0"/>
  </r>
  <r>
    <s v="CUST-03201"/>
    <x v="1"/>
    <n v="1"/>
    <s v="Yes"/>
    <s v="Yes"/>
    <s v="Mumbai"/>
    <x v="71"/>
    <s v="Yes"/>
    <x v="0"/>
    <s v="No"/>
    <x v="0"/>
    <x v="0"/>
    <s v="No"/>
    <s v="Cheque"/>
    <n v="100"/>
    <n v="6922.84"/>
    <x v="1"/>
    <x v="0"/>
    <x v="0"/>
    <s v="Other"/>
    <x v="0"/>
    <n v="0"/>
  </r>
  <r>
    <s v="CUST-04186"/>
    <x v="1"/>
    <n v="0"/>
    <s v="Yes"/>
    <s v="Yes"/>
    <s v="Ahmedabad"/>
    <x v="20"/>
    <s v="Yes"/>
    <x v="0"/>
    <s v="No"/>
    <x v="2"/>
    <x v="2"/>
    <s v="Yes"/>
    <s v="Cheque"/>
    <n v="72.239999999999995"/>
    <n v="563.87"/>
    <x v="3"/>
    <x v="0"/>
    <x v="3"/>
    <s v="High-risk"/>
    <x v="1"/>
    <n v="0"/>
  </r>
  <r>
    <s v="CUST-00552"/>
    <x v="1"/>
    <n v="1"/>
    <s v="Yes"/>
    <s v="Yes"/>
    <s v="Ahmedabad"/>
    <x v="17"/>
    <s v="Yes"/>
    <x v="0"/>
    <s v="No"/>
    <x v="2"/>
    <x v="1"/>
    <s v="Yes"/>
    <s v="Bank transfer"/>
    <n v="82.26"/>
    <n v="2454.87"/>
    <x v="3"/>
    <x v="1"/>
    <x v="3"/>
    <s v="Other"/>
    <x v="2"/>
    <n v="1"/>
  </r>
  <r>
    <s v="CUST-02765"/>
    <x v="1"/>
    <n v="0"/>
    <s v="No"/>
    <s v="No"/>
    <s v="Bengaluru"/>
    <x v="66"/>
    <s v="Yes"/>
    <x v="1"/>
    <s v="No internet service"/>
    <x v="1"/>
    <x v="2"/>
    <s v="Yes"/>
    <s v="Bank transfer"/>
    <n v="31.44"/>
    <n v="509.01"/>
    <x v="4"/>
    <x v="0"/>
    <x v="4"/>
    <s v="Other"/>
    <x v="4"/>
    <n v="0"/>
  </r>
  <r>
    <s v="CUST-04989"/>
    <x v="1"/>
    <n v="0"/>
    <s v="No"/>
    <s v="No"/>
    <s v="Lucknow"/>
    <x v="13"/>
    <s v="Yes"/>
    <x v="2"/>
    <s v="No"/>
    <x v="2"/>
    <x v="2"/>
    <s v="Yes"/>
    <s v="UPI"/>
    <n v="57.84"/>
    <n v="1158.8399999999999"/>
    <x v="4"/>
    <x v="0"/>
    <x v="2"/>
    <s v="Other"/>
    <x v="4"/>
    <n v="0"/>
  </r>
  <r>
    <s v="CUST-02038"/>
    <x v="0"/>
    <n v="0"/>
    <s v="No"/>
    <s v="No"/>
    <s v="Lucknow"/>
    <x v="24"/>
    <s v="Yes"/>
    <x v="2"/>
    <s v="No"/>
    <x v="2"/>
    <x v="2"/>
    <s v="No"/>
    <s v="Cheque"/>
    <n v="48.18"/>
    <n v="1519.68"/>
    <x v="3"/>
    <x v="1"/>
    <x v="4"/>
    <s v="Other"/>
    <x v="2"/>
    <n v="1"/>
  </r>
  <r>
    <s v="CUST-00400"/>
    <x v="0"/>
    <n v="0"/>
    <s v="Yes"/>
    <s v="No"/>
    <s v="Ahmedabad"/>
    <x v="28"/>
    <s v="Yes"/>
    <x v="2"/>
    <s v="No"/>
    <x v="2"/>
    <x v="2"/>
    <s v="Yes"/>
    <s v="Bank transfer"/>
    <n v="52.71"/>
    <n v="959.23"/>
    <x v="0"/>
    <x v="0"/>
    <x v="2"/>
    <s v="Other"/>
    <x v="4"/>
    <n v="0"/>
  </r>
  <r>
    <s v="CUST-04236"/>
    <x v="1"/>
    <n v="1"/>
    <s v="Yes"/>
    <s v="Yes"/>
    <s v="Lucknow"/>
    <x v="6"/>
    <s v="Yes"/>
    <x v="1"/>
    <s v="No internet service"/>
    <x v="1"/>
    <x v="2"/>
    <s v="Yes"/>
    <s v="UPI"/>
    <n v="19.96"/>
    <n v="97.52"/>
    <x v="4"/>
    <x v="1"/>
    <x v="1"/>
    <s v="Other"/>
    <x v="1"/>
    <n v="1"/>
  </r>
  <r>
    <s v="CUST-02172"/>
    <x v="0"/>
    <n v="1"/>
    <s v="No"/>
    <s v="No"/>
    <s v="Shimla"/>
    <x v="52"/>
    <s v="Yes"/>
    <x v="2"/>
    <s v="No"/>
    <x v="0"/>
    <x v="2"/>
    <s v="No"/>
    <s v="Credit card"/>
    <n v="56.08"/>
    <n v="223.49"/>
    <x v="1"/>
    <x v="0"/>
    <x v="2"/>
    <s v="Other"/>
    <x v="1"/>
    <n v="0"/>
  </r>
  <r>
    <s v="CUST-02943"/>
    <x v="0"/>
    <n v="0"/>
    <s v="No"/>
    <s v="No"/>
    <s v="Ahmedabad"/>
    <x v="41"/>
    <s v="Yes"/>
    <x v="0"/>
    <s v="No"/>
    <x v="2"/>
    <x v="2"/>
    <s v="No"/>
    <s v="Cheque"/>
    <n v="86.5"/>
    <n v="2517.87"/>
    <x v="1"/>
    <x v="1"/>
    <x v="3"/>
    <s v="Other"/>
    <x v="2"/>
    <n v="1"/>
  </r>
  <r>
    <s v="CUST-02631"/>
    <x v="0"/>
    <n v="0"/>
    <s v="No"/>
    <s v="No"/>
    <s v="Chandigarh"/>
    <x v="66"/>
    <s v="Yes"/>
    <x v="0"/>
    <s v="No"/>
    <x v="2"/>
    <x v="2"/>
    <s v="Yes"/>
    <s v="Cheque"/>
    <n v="94.56"/>
    <n v="1534.68"/>
    <x v="0"/>
    <x v="1"/>
    <x v="0"/>
    <s v="Other"/>
    <x v="4"/>
    <n v="1"/>
  </r>
  <r>
    <s v="CUST-04765"/>
    <x v="0"/>
    <n v="0"/>
    <s v="Yes"/>
    <s v="No"/>
    <s v="Chandigarh"/>
    <x v="31"/>
    <s v="Yes"/>
    <x v="2"/>
    <s v="No"/>
    <x v="0"/>
    <x v="2"/>
    <s v="No"/>
    <s v="Credit card"/>
    <n v="61.5"/>
    <n v="373.97"/>
    <x v="0"/>
    <x v="0"/>
    <x v="2"/>
    <s v="Other"/>
    <x v="1"/>
    <n v="0"/>
  </r>
  <r>
    <s v="CUST-01265"/>
    <x v="1"/>
    <n v="0"/>
    <s v="Yes"/>
    <s v="No"/>
    <s v="Ahmedabad"/>
    <x v="41"/>
    <s v="Yes"/>
    <x v="2"/>
    <s v="No"/>
    <x v="2"/>
    <x v="0"/>
    <s v="Yes"/>
    <s v="Bank transfer"/>
    <n v="62.8"/>
    <n v="1935.51"/>
    <x v="0"/>
    <x v="0"/>
    <x v="2"/>
    <s v="Other"/>
    <x v="2"/>
    <n v="0"/>
  </r>
  <r>
    <s v="CUST-04001"/>
    <x v="0"/>
    <n v="0"/>
    <s v="Yes"/>
    <s v="No"/>
    <s v="Kolkata"/>
    <x v="54"/>
    <s v="Yes"/>
    <x v="2"/>
    <s v="No"/>
    <x v="2"/>
    <x v="2"/>
    <s v="Yes"/>
    <s v="Bank transfer"/>
    <n v="47.65"/>
    <n v="570.87"/>
    <x v="0"/>
    <x v="0"/>
    <x v="4"/>
    <s v="Other"/>
    <x v="4"/>
    <n v="0"/>
  </r>
  <r>
    <s v="CUST-01925"/>
    <x v="0"/>
    <n v="0"/>
    <s v="Yes"/>
    <s v="Yes"/>
    <s v="Chennai"/>
    <x v="44"/>
    <s v="Yes"/>
    <x v="1"/>
    <s v="No internet service"/>
    <x v="1"/>
    <x v="1"/>
    <s v="No"/>
    <s v="Credit card"/>
    <n v="36.5"/>
    <n v="1177.51"/>
    <x v="0"/>
    <x v="0"/>
    <x v="4"/>
    <s v="Other"/>
    <x v="2"/>
    <n v="0"/>
  </r>
  <r>
    <s v="CUST-04770"/>
    <x v="0"/>
    <n v="1"/>
    <s v="No"/>
    <s v="No"/>
    <s v="Jaipur"/>
    <x v="7"/>
    <s v="Yes"/>
    <x v="1"/>
    <s v="No internet service"/>
    <x v="1"/>
    <x v="2"/>
    <s v="No"/>
    <s v="Cheque"/>
    <n v="28.02"/>
    <n v="310.24"/>
    <x v="1"/>
    <x v="0"/>
    <x v="1"/>
    <s v="Other"/>
    <x v="1"/>
    <n v="0"/>
  </r>
  <r>
    <s v="CUST-00297"/>
    <x v="1"/>
    <n v="0"/>
    <s v="Yes"/>
    <s v="No"/>
    <s v="Mumbai"/>
    <x v="35"/>
    <s v="Yes"/>
    <x v="0"/>
    <s v="No"/>
    <x v="0"/>
    <x v="0"/>
    <s v="Yes"/>
    <s v="UPI"/>
    <n v="91.62"/>
    <n v="2441.13"/>
    <x v="1"/>
    <x v="0"/>
    <x v="0"/>
    <s v="Other"/>
    <x v="2"/>
    <n v="0"/>
  </r>
  <r>
    <s v="CUST-03655"/>
    <x v="1"/>
    <n v="0"/>
    <s v="Yes"/>
    <s v="Yes"/>
    <s v="Chennai"/>
    <x v="23"/>
    <s v="Yes"/>
    <x v="0"/>
    <s v="Yes"/>
    <x v="2"/>
    <x v="2"/>
    <s v="Yes"/>
    <s v="Bank transfer"/>
    <n v="96.39"/>
    <n v="197.14"/>
    <x v="3"/>
    <x v="1"/>
    <x v="0"/>
    <s v="High-risk"/>
    <x v="1"/>
    <n v="1"/>
  </r>
  <r>
    <s v="CUST-02909"/>
    <x v="0"/>
    <n v="0"/>
    <s v="Yes"/>
    <s v="No"/>
    <s v="Bengaluru"/>
    <x v="70"/>
    <s v="Yes"/>
    <x v="1"/>
    <s v="No internet service"/>
    <x v="1"/>
    <x v="0"/>
    <s v="No"/>
    <s v="Bank transfer"/>
    <n v="23.36"/>
    <n v="1265.67"/>
    <x v="4"/>
    <x v="0"/>
    <x v="1"/>
    <s v="Other"/>
    <x v="3"/>
    <n v="0"/>
  </r>
  <r>
    <s v="CUST-04352"/>
    <x v="1"/>
    <n v="0"/>
    <s v="Yes"/>
    <s v="No"/>
    <s v="Delhi"/>
    <x v="9"/>
    <s v="Yes"/>
    <x v="2"/>
    <s v="No"/>
    <x v="2"/>
    <x v="2"/>
    <s v="No"/>
    <s v="Bank transfer"/>
    <n v="50.79"/>
    <n v="347.55"/>
    <x v="4"/>
    <x v="0"/>
    <x v="2"/>
    <s v="Other"/>
    <x v="1"/>
    <n v="0"/>
  </r>
  <r>
    <s v="CUST-01223"/>
    <x v="0"/>
    <n v="0"/>
    <s v="Yes"/>
    <s v="Yes"/>
    <s v="Chandigarh"/>
    <x v="41"/>
    <s v="Yes"/>
    <x v="1"/>
    <s v="No internet service"/>
    <x v="1"/>
    <x v="0"/>
    <s v="Yes"/>
    <s v="Bank transfer"/>
    <n v="34.64"/>
    <n v="1017.13"/>
    <x v="4"/>
    <x v="0"/>
    <x v="4"/>
    <s v="Other"/>
    <x v="2"/>
    <n v="0"/>
  </r>
  <r>
    <s v="CUST-03176"/>
    <x v="0"/>
    <n v="0"/>
    <s v="No"/>
    <s v="Yes"/>
    <s v="Ahmedabad"/>
    <x v="3"/>
    <s v="No"/>
    <x v="1"/>
    <s v="No internet service"/>
    <x v="1"/>
    <x v="2"/>
    <s v="Yes"/>
    <s v="Bank transfer"/>
    <n v="18"/>
    <n v="909.35"/>
    <x v="0"/>
    <x v="0"/>
    <x v="1"/>
    <s v="Other"/>
    <x v="3"/>
    <n v="0"/>
  </r>
  <r>
    <s v="CUST-00857"/>
    <x v="0"/>
    <n v="0"/>
    <s v="Yes"/>
    <s v="No"/>
    <s v="Ahmedabad"/>
    <x v="9"/>
    <s v="Yes"/>
    <x v="0"/>
    <s v="Yes"/>
    <x v="2"/>
    <x v="2"/>
    <s v="No"/>
    <s v="Cheque"/>
    <n v="93.11"/>
    <n v="636.98"/>
    <x v="0"/>
    <x v="1"/>
    <x v="0"/>
    <s v="High-risk"/>
    <x v="1"/>
    <n v="1"/>
  </r>
  <r>
    <s v="CUST-02982"/>
    <x v="0"/>
    <n v="0"/>
    <s v="Yes"/>
    <s v="Yes"/>
    <s v="Chandigarh"/>
    <x v="14"/>
    <s v="No"/>
    <x v="0"/>
    <s v="No"/>
    <x v="2"/>
    <x v="2"/>
    <s v="No"/>
    <s v="Cheque"/>
    <n v="57.93"/>
    <n v="1415.05"/>
    <x v="0"/>
    <x v="0"/>
    <x v="2"/>
    <s v="Other"/>
    <x v="2"/>
    <n v="0"/>
  </r>
  <r>
    <s v="CUST-02736"/>
    <x v="1"/>
    <n v="0"/>
    <s v="Yes"/>
    <s v="Yes"/>
    <s v="Shimla"/>
    <x v="47"/>
    <s v="Yes"/>
    <x v="0"/>
    <s v="No"/>
    <x v="2"/>
    <x v="2"/>
    <s v="Yes"/>
    <s v="UPI"/>
    <n v="75.739999999999995"/>
    <n v="1123.42"/>
    <x v="2"/>
    <x v="1"/>
    <x v="3"/>
    <s v="Other"/>
    <x v="4"/>
    <n v="1"/>
  </r>
  <r>
    <s v="CUST-01731"/>
    <x v="1"/>
    <n v="0"/>
    <s v="No"/>
    <s v="No"/>
    <s v="Delhi"/>
    <x v="36"/>
    <s v="Yes"/>
    <x v="1"/>
    <s v="No internet service"/>
    <x v="1"/>
    <x v="2"/>
    <s v="No"/>
    <s v="Cheque"/>
    <n v="18.91"/>
    <n v="611.08000000000004"/>
    <x v="0"/>
    <x v="1"/>
    <x v="1"/>
    <s v="Other"/>
    <x v="2"/>
    <n v="1"/>
  </r>
  <r>
    <s v="CUST-04675"/>
    <x v="0"/>
    <n v="1"/>
    <s v="No"/>
    <s v="No"/>
    <s v="Pune"/>
    <x v="72"/>
    <s v="Yes"/>
    <x v="2"/>
    <s v="Yes"/>
    <x v="0"/>
    <x v="0"/>
    <s v="No"/>
    <s v="UPI"/>
    <n v="68.22"/>
    <n v="4907.68"/>
    <x v="1"/>
    <x v="0"/>
    <x v="2"/>
    <s v="Other"/>
    <x v="0"/>
    <n v="0"/>
  </r>
  <r>
    <s v="CUST-01653"/>
    <x v="0"/>
    <n v="1"/>
    <s v="Yes"/>
    <s v="No"/>
    <s v="Hyderabad"/>
    <x v="54"/>
    <s v="Yes"/>
    <x v="0"/>
    <s v="Yes"/>
    <x v="2"/>
    <x v="2"/>
    <s v="No"/>
    <s v="UPI"/>
    <n v="101.64"/>
    <n v="1188.3499999999999"/>
    <x v="1"/>
    <x v="1"/>
    <x v="0"/>
    <s v="Other"/>
    <x v="4"/>
    <n v="1"/>
  </r>
  <r>
    <s v="CUST-03466"/>
    <x v="1"/>
    <n v="0"/>
    <s v="Yes"/>
    <s v="Yes"/>
    <s v="Ahmedabad"/>
    <x v="41"/>
    <s v="Yes"/>
    <x v="1"/>
    <s v="No internet service"/>
    <x v="1"/>
    <x v="1"/>
    <s v="Yes"/>
    <s v="Cheque"/>
    <n v="20.97"/>
    <n v="622.96"/>
    <x v="2"/>
    <x v="0"/>
    <x v="1"/>
    <s v="Other"/>
    <x v="2"/>
    <n v="0"/>
  </r>
  <r>
    <s v="CUST-01151"/>
    <x v="1"/>
    <n v="0"/>
    <s v="No"/>
    <s v="No"/>
    <s v="Chandigarh"/>
    <x v="66"/>
    <s v="Yes"/>
    <x v="1"/>
    <s v="No internet service"/>
    <x v="1"/>
    <x v="2"/>
    <s v="Yes"/>
    <s v="Bank transfer"/>
    <n v="23.8"/>
    <n v="387.85"/>
    <x v="0"/>
    <x v="0"/>
    <x v="1"/>
    <s v="Other"/>
    <x v="4"/>
    <n v="0"/>
  </r>
  <r>
    <s v="CUST-00838"/>
    <x v="1"/>
    <n v="0"/>
    <s v="Yes"/>
    <s v="No"/>
    <s v="Pune"/>
    <x v="52"/>
    <s v="Yes"/>
    <x v="2"/>
    <s v="No"/>
    <x v="2"/>
    <x v="2"/>
    <s v="No"/>
    <s v="Bank transfer"/>
    <n v="54.69"/>
    <n v="217.81"/>
    <x v="1"/>
    <x v="0"/>
    <x v="2"/>
    <s v="Other"/>
    <x v="1"/>
    <n v="0"/>
  </r>
  <r>
    <s v="CUST-00893"/>
    <x v="1"/>
    <n v="0"/>
    <s v="No"/>
    <s v="Yes"/>
    <s v="Chennai"/>
    <x v="4"/>
    <s v="Yes"/>
    <x v="2"/>
    <s v="Yes"/>
    <x v="0"/>
    <x v="2"/>
    <s v="Yes"/>
    <s v="Bank transfer"/>
    <n v="67.47"/>
    <n v="4990.71"/>
    <x v="1"/>
    <x v="0"/>
    <x v="2"/>
    <s v="Other"/>
    <x v="0"/>
    <n v="0"/>
  </r>
  <r>
    <s v="CUST-04263"/>
    <x v="1"/>
    <n v="0"/>
    <s v="Yes"/>
    <s v="Yes"/>
    <s v="Bengaluru"/>
    <x v="33"/>
    <s v="Yes"/>
    <x v="0"/>
    <s v="No"/>
    <x v="0"/>
    <x v="1"/>
    <s v="Yes"/>
    <s v="Bank transfer"/>
    <n v="99"/>
    <n v="3645.98"/>
    <x v="1"/>
    <x v="0"/>
    <x v="0"/>
    <s v="Other"/>
    <x v="5"/>
    <n v="0"/>
  </r>
  <r>
    <s v="CUST-03195"/>
    <x v="0"/>
    <n v="1"/>
    <s v="Yes"/>
    <s v="No"/>
    <s v="Chennai"/>
    <x v="66"/>
    <s v="Yes"/>
    <x v="2"/>
    <s v="No"/>
    <x v="2"/>
    <x v="2"/>
    <s v="Yes"/>
    <s v="UPI"/>
    <n v="60.02"/>
    <n v="984.93"/>
    <x v="0"/>
    <x v="0"/>
    <x v="2"/>
    <s v="Other"/>
    <x v="4"/>
    <n v="0"/>
  </r>
  <r>
    <s v="CUST-04624"/>
    <x v="1"/>
    <n v="0"/>
    <s v="No"/>
    <s v="No"/>
    <s v="Delhi"/>
    <x v="46"/>
    <s v="Yes"/>
    <x v="0"/>
    <s v="No"/>
    <x v="2"/>
    <x v="0"/>
    <s v="Yes"/>
    <s v="Cheque"/>
    <n v="89.57"/>
    <n v="5663.11"/>
    <x v="4"/>
    <x v="0"/>
    <x v="3"/>
    <s v="Other"/>
    <x v="0"/>
    <n v="0"/>
  </r>
  <r>
    <s v="CUST-03821"/>
    <x v="1"/>
    <n v="0"/>
    <s v="Yes"/>
    <s v="No"/>
    <s v="Chandigarh"/>
    <x v="5"/>
    <s v="Yes"/>
    <x v="0"/>
    <s v="No"/>
    <x v="2"/>
    <x v="1"/>
    <s v="No"/>
    <s v="UPI"/>
    <n v="81.510000000000005"/>
    <n v="1558.25"/>
    <x v="0"/>
    <x v="0"/>
    <x v="3"/>
    <s v="Other"/>
    <x v="4"/>
    <n v="0"/>
  </r>
  <r>
    <s v="CUST-03292"/>
    <x v="0"/>
    <n v="0"/>
    <s v="Yes"/>
    <s v="Yes"/>
    <s v="Kolkata"/>
    <x v="63"/>
    <s v="Yes"/>
    <x v="1"/>
    <s v="No internet service"/>
    <x v="1"/>
    <x v="0"/>
    <s v="No"/>
    <s v="Credit card"/>
    <n v="44.6"/>
    <n v="2383.83"/>
    <x v="4"/>
    <x v="0"/>
    <x v="4"/>
    <s v="Other"/>
    <x v="3"/>
    <n v="0"/>
  </r>
  <r>
    <s v="CUST-01655"/>
    <x v="1"/>
    <n v="0"/>
    <s v="No"/>
    <s v="No"/>
    <s v="Chandigarh"/>
    <x v="31"/>
    <s v="Yes"/>
    <x v="0"/>
    <s v="No"/>
    <x v="0"/>
    <x v="2"/>
    <s v="No"/>
    <s v="Credit card"/>
    <n v="89.75"/>
    <n v="527.80999999999995"/>
    <x v="7"/>
    <x v="0"/>
    <x v="3"/>
    <s v="High-risk"/>
    <x v="1"/>
    <n v="0"/>
  </r>
  <r>
    <s v="CUST-01545"/>
    <x v="1"/>
    <n v="0"/>
    <s v="No"/>
    <s v="No"/>
    <s v="Delhi"/>
    <x v="22"/>
    <s v="Yes"/>
    <x v="2"/>
    <s v="Yes"/>
    <x v="2"/>
    <x v="2"/>
    <s v="Yes"/>
    <s v="Bank transfer"/>
    <n v="45.27"/>
    <n v="445.09"/>
    <x v="1"/>
    <x v="0"/>
    <x v="4"/>
    <s v="Other"/>
    <x v="1"/>
    <n v="0"/>
  </r>
  <r>
    <s v="CUST-01572"/>
    <x v="0"/>
    <n v="0"/>
    <s v="No"/>
    <s v="No"/>
    <s v="Chennai"/>
    <x v="68"/>
    <s v="Yes"/>
    <x v="1"/>
    <s v="No internet service"/>
    <x v="1"/>
    <x v="0"/>
    <s v="No"/>
    <s v="UPI"/>
    <n v="34.78"/>
    <n v="1979.27"/>
    <x v="1"/>
    <x v="0"/>
    <x v="4"/>
    <s v="Other"/>
    <x v="3"/>
    <n v="0"/>
  </r>
  <r>
    <s v="CUST-03463"/>
    <x v="1"/>
    <n v="0"/>
    <s v="No"/>
    <s v="No"/>
    <s v="Kolkata"/>
    <x v="69"/>
    <s v="Yes"/>
    <x v="1"/>
    <s v="No internet service"/>
    <x v="1"/>
    <x v="1"/>
    <s v="Yes"/>
    <s v="Cheque"/>
    <n v="24.26"/>
    <n v="1137.18"/>
    <x v="4"/>
    <x v="0"/>
    <x v="1"/>
    <s v="Other"/>
    <x v="3"/>
    <n v="0"/>
  </r>
  <r>
    <s v="CUST-00541"/>
    <x v="0"/>
    <n v="0"/>
    <s v="Yes"/>
    <s v="Yes"/>
    <s v="Pune"/>
    <x v="28"/>
    <s v="Yes"/>
    <x v="1"/>
    <s v="No internet service"/>
    <x v="1"/>
    <x v="0"/>
    <s v="Yes"/>
    <s v="Credit card"/>
    <n v="22.86"/>
    <n v="405.72"/>
    <x v="1"/>
    <x v="0"/>
    <x v="1"/>
    <s v="Other"/>
    <x v="4"/>
    <n v="0"/>
  </r>
  <r>
    <s v="CUST-02195"/>
    <x v="1"/>
    <n v="0"/>
    <s v="Yes"/>
    <s v="No"/>
    <s v="Bengaluru"/>
    <x v="8"/>
    <s v="Yes"/>
    <x v="2"/>
    <s v="No"/>
    <x v="2"/>
    <x v="2"/>
    <s v="Yes"/>
    <s v="Bank transfer"/>
    <n v="58.18"/>
    <n v="2193.8000000000002"/>
    <x v="1"/>
    <x v="0"/>
    <x v="2"/>
    <s v="Other"/>
    <x v="5"/>
    <n v="0"/>
  </r>
  <r>
    <s v="CUST-01337"/>
    <x v="1"/>
    <n v="0"/>
    <s v="No"/>
    <s v="No"/>
    <s v="Hyderabad"/>
    <x v="49"/>
    <s v="Yes"/>
    <x v="0"/>
    <s v="Yes"/>
    <x v="0"/>
    <x v="1"/>
    <s v="Yes"/>
    <s v="Credit card"/>
    <n v="93.77"/>
    <n v="4284.3"/>
    <x v="0"/>
    <x v="1"/>
    <x v="0"/>
    <s v="Other"/>
    <x v="5"/>
    <n v="1"/>
  </r>
  <r>
    <s v="CUST-02173"/>
    <x v="1"/>
    <n v="0"/>
    <s v="Yes"/>
    <s v="Yes"/>
    <s v="Chandigarh"/>
    <x v="28"/>
    <s v="Yes"/>
    <x v="2"/>
    <s v="No"/>
    <x v="2"/>
    <x v="2"/>
    <s v="No"/>
    <s v="Bank transfer"/>
    <n v="65.97"/>
    <n v="1220.3599999999999"/>
    <x v="4"/>
    <x v="1"/>
    <x v="2"/>
    <s v="Other"/>
    <x v="4"/>
    <n v="1"/>
  </r>
  <r>
    <s v="CUST-00889"/>
    <x v="0"/>
    <n v="0"/>
    <s v="Yes"/>
    <s v="No"/>
    <s v="Bengaluru"/>
    <x v="11"/>
    <s v="No"/>
    <x v="0"/>
    <s v="Yes"/>
    <x v="0"/>
    <x v="2"/>
    <s v="No"/>
    <s v="UPI"/>
    <n v="84.42"/>
    <n v="1810.65"/>
    <x v="3"/>
    <x v="1"/>
    <x v="3"/>
    <s v="Other"/>
    <x v="4"/>
    <n v="1"/>
  </r>
  <r>
    <s v="CUST-02030"/>
    <x v="1"/>
    <n v="0"/>
    <s v="Yes"/>
    <s v="Yes"/>
    <s v="Kolkata"/>
    <x v="66"/>
    <s v="Yes"/>
    <x v="0"/>
    <s v="No"/>
    <x v="0"/>
    <x v="2"/>
    <s v="Yes"/>
    <s v="Credit card"/>
    <n v="94.35"/>
    <n v="1469.57"/>
    <x v="1"/>
    <x v="0"/>
    <x v="0"/>
    <s v="Other"/>
    <x v="4"/>
    <n v="0"/>
  </r>
  <r>
    <s v="CUST-04896"/>
    <x v="1"/>
    <n v="0"/>
    <s v="Yes"/>
    <s v="Yes"/>
    <s v="Jaipur"/>
    <x v="58"/>
    <s v="No"/>
    <x v="1"/>
    <s v="No internet service"/>
    <x v="1"/>
    <x v="2"/>
    <s v="No"/>
    <s v="Bank transfer"/>
    <n v="18.73"/>
    <n v="807.49"/>
    <x v="1"/>
    <x v="0"/>
    <x v="1"/>
    <s v="Other"/>
    <x v="5"/>
    <n v="0"/>
  </r>
  <r>
    <s v="CUST-00460"/>
    <x v="1"/>
    <n v="1"/>
    <s v="Yes"/>
    <s v="No"/>
    <s v="Mumbai"/>
    <x v="12"/>
    <s v="No"/>
    <x v="1"/>
    <s v="No internet service"/>
    <x v="1"/>
    <x v="0"/>
    <s v="Yes"/>
    <s v="UPI"/>
    <n v="21.44"/>
    <n v="1221.56"/>
    <x v="0"/>
    <x v="0"/>
    <x v="1"/>
    <s v="Other"/>
    <x v="3"/>
    <n v="0"/>
  </r>
  <r>
    <s v="CUST-02215"/>
    <x v="1"/>
    <n v="0"/>
    <s v="No"/>
    <s v="Yes"/>
    <s v="Hyderabad"/>
    <x v="44"/>
    <s v="Yes"/>
    <x v="0"/>
    <s v="Yes"/>
    <x v="2"/>
    <x v="2"/>
    <s v="No"/>
    <s v="Cheque"/>
    <n v="94.23"/>
    <n v="3095.46"/>
    <x v="2"/>
    <x v="0"/>
    <x v="0"/>
    <s v="Other"/>
    <x v="2"/>
    <n v="0"/>
  </r>
  <r>
    <s v="CUST-03412"/>
    <x v="1"/>
    <n v="0"/>
    <s v="No"/>
    <s v="No"/>
    <s v="Bengaluru"/>
    <x v="54"/>
    <s v="Yes"/>
    <x v="2"/>
    <s v="Yes"/>
    <x v="2"/>
    <x v="2"/>
    <s v="No"/>
    <s v="UPI"/>
    <n v="61.55"/>
    <n v="756.72"/>
    <x v="0"/>
    <x v="1"/>
    <x v="2"/>
    <s v="Other"/>
    <x v="4"/>
    <n v="1"/>
  </r>
  <r>
    <s v="CUST-00662"/>
    <x v="0"/>
    <n v="0"/>
    <s v="No"/>
    <s v="No"/>
    <s v="Shimla"/>
    <x v="12"/>
    <s v="Yes"/>
    <x v="0"/>
    <s v="No"/>
    <x v="2"/>
    <x v="0"/>
    <s v="Yes"/>
    <s v="Cheque"/>
    <n v="81.53"/>
    <n v="4656.1099999999997"/>
    <x v="0"/>
    <x v="0"/>
    <x v="3"/>
    <s v="Other"/>
    <x v="3"/>
    <n v="0"/>
  </r>
  <r>
    <s v="CUST-01463"/>
    <x v="0"/>
    <n v="0"/>
    <s v="Yes"/>
    <s v="Yes"/>
    <s v="Kolkata"/>
    <x v="47"/>
    <s v="Yes"/>
    <x v="1"/>
    <s v="No internet service"/>
    <x v="1"/>
    <x v="2"/>
    <s v="No"/>
    <s v="Bank transfer"/>
    <n v="20.47"/>
    <n v="311.75"/>
    <x v="1"/>
    <x v="1"/>
    <x v="1"/>
    <s v="Other"/>
    <x v="4"/>
    <n v="1"/>
  </r>
  <r>
    <s v="CUST-02114"/>
    <x v="1"/>
    <n v="1"/>
    <s v="No"/>
    <s v="No"/>
    <s v="Delhi"/>
    <x v="0"/>
    <s v="Yes"/>
    <x v="2"/>
    <s v="Yes"/>
    <x v="2"/>
    <x v="0"/>
    <s v="Yes"/>
    <s v="Bank transfer"/>
    <n v="60.76"/>
    <n v="3797.33"/>
    <x v="0"/>
    <x v="0"/>
    <x v="2"/>
    <s v="Other"/>
    <x v="0"/>
    <n v="0"/>
  </r>
  <r>
    <s v="CUST-02353"/>
    <x v="1"/>
    <n v="0"/>
    <s v="No"/>
    <s v="No"/>
    <s v="Bengaluru"/>
    <x v="36"/>
    <s v="Yes"/>
    <x v="0"/>
    <s v="No"/>
    <x v="2"/>
    <x v="1"/>
    <s v="Yes"/>
    <s v="Cheque"/>
    <n v="86.09"/>
    <n v="2714.77"/>
    <x v="5"/>
    <x v="0"/>
    <x v="3"/>
    <s v="Other"/>
    <x v="2"/>
    <n v="0"/>
  </r>
  <r>
    <s v="CUST-04532"/>
    <x v="1"/>
    <n v="0"/>
    <s v="Yes"/>
    <s v="Yes"/>
    <s v="Chandigarh"/>
    <x v="7"/>
    <s v="Yes"/>
    <x v="1"/>
    <s v="No internet service"/>
    <x v="1"/>
    <x v="2"/>
    <s v="Yes"/>
    <s v="Bank transfer"/>
    <n v="41.99"/>
    <n v="449.32"/>
    <x v="0"/>
    <x v="0"/>
    <x v="4"/>
    <s v="Other"/>
    <x v="1"/>
    <n v="0"/>
  </r>
  <r>
    <s v="CUST-00701"/>
    <x v="1"/>
    <n v="0"/>
    <s v="Yes"/>
    <s v="Yes"/>
    <s v="Delhi"/>
    <x v="37"/>
    <s v="Yes"/>
    <x v="1"/>
    <s v="No internet service"/>
    <x v="1"/>
    <x v="0"/>
    <s v="Yes"/>
    <s v="UPI"/>
    <n v="31.36"/>
    <n v="1907.76"/>
    <x v="1"/>
    <x v="0"/>
    <x v="4"/>
    <s v="Other"/>
    <x v="0"/>
    <n v="0"/>
  </r>
  <r>
    <s v="CUST-01349"/>
    <x v="1"/>
    <n v="0"/>
    <s v="No"/>
    <s v="No"/>
    <s v="Shimla"/>
    <x v="68"/>
    <s v="Yes"/>
    <x v="0"/>
    <s v="Yes"/>
    <x v="0"/>
    <x v="0"/>
    <s v="Yes"/>
    <s v="Credit card"/>
    <n v="98.98"/>
    <n v="5478.38"/>
    <x v="1"/>
    <x v="0"/>
    <x v="0"/>
    <s v="Other"/>
    <x v="3"/>
    <n v="0"/>
  </r>
  <r>
    <s v="CUST-01962"/>
    <x v="0"/>
    <n v="0"/>
    <s v="Yes"/>
    <s v="Yes"/>
    <s v="Jaipur"/>
    <x v="9"/>
    <s v="Yes"/>
    <x v="1"/>
    <s v="No internet service"/>
    <x v="1"/>
    <x v="2"/>
    <s v="No"/>
    <s v="Credit card"/>
    <n v="37.770000000000003"/>
    <n v="265.69"/>
    <x v="4"/>
    <x v="1"/>
    <x v="4"/>
    <s v="Other"/>
    <x v="1"/>
    <n v="1"/>
  </r>
  <r>
    <s v="CUST-02202"/>
    <x v="0"/>
    <n v="1"/>
    <s v="No"/>
    <s v="No"/>
    <s v="Pune"/>
    <x v="4"/>
    <s v="Yes"/>
    <x v="0"/>
    <s v="Yes"/>
    <x v="2"/>
    <x v="0"/>
    <s v="No"/>
    <s v="UPI"/>
    <n v="90.28"/>
    <n v="6421.18"/>
    <x v="3"/>
    <x v="0"/>
    <x v="0"/>
    <s v="Other"/>
    <x v="0"/>
    <n v="0"/>
  </r>
  <r>
    <s v="CUST-03214"/>
    <x v="1"/>
    <n v="0"/>
    <s v="Yes"/>
    <s v="Yes"/>
    <s v="Bengaluru"/>
    <x v="27"/>
    <s v="Yes"/>
    <x v="2"/>
    <s v="Yes"/>
    <x v="2"/>
    <x v="0"/>
    <s v="No"/>
    <s v="Cheque"/>
    <n v="66.930000000000007"/>
    <n v="2385.33"/>
    <x v="4"/>
    <x v="0"/>
    <x v="2"/>
    <s v="Other"/>
    <x v="2"/>
    <n v="0"/>
  </r>
  <r>
    <s v="CUST-03878"/>
    <x v="1"/>
    <n v="0"/>
    <s v="No"/>
    <s v="No"/>
    <s v="Chandigarh"/>
    <x v="39"/>
    <s v="Yes"/>
    <x v="2"/>
    <s v="No"/>
    <x v="2"/>
    <x v="2"/>
    <s v="No"/>
    <s v="Credit card"/>
    <n v="47.85"/>
    <n v="640.53"/>
    <x v="1"/>
    <x v="0"/>
    <x v="4"/>
    <s v="Other"/>
    <x v="4"/>
    <n v="0"/>
  </r>
  <r>
    <s v="CUST-00815"/>
    <x v="1"/>
    <n v="0"/>
    <s v="No"/>
    <s v="No"/>
    <s v="Bengaluru"/>
    <x v="32"/>
    <s v="Yes"/>
    <x v="0"/>
    <s v="No"/>
    <x v="0"/>
    <x v="2"/>
    <s v="No"/>
    <s v="Bank transfer"/>
    <n v="92.51"/>
    <n v="3750.54"/>
    <x v="3"/>
    <x v="0"/>
    <x v="0"/>
    <s v="Other"/>
    <x v="5"/>
    <n v="0"/>
  </r>
  <r>
    <s v="CUST-00823"/>
    <x v="1"/>
    <n v="0"/>
    <s v="No"/>
    <s v="No"/>
    <s v="Chennai"/>
    <x v="39"/>
    <s v="Yes"/>
    <x v="0"/>
    <s v="No"/>
    <x v="0"/>
    <x v="2"/>
    <s v="Yes"/>
    <s v="Bank transfer"/>
    <n v="90.74"/>
    <n v="1166.4000000000001"/>
    <x v="4"/>
    <x v="0"/>
    <x v="0"/>
    <s v="Other"/>
    <x v="4"/>
    <n v="0"/>
  </r>
  <r>
    <s v="CUST-04260"/>
    <x v="0"/>
    <n v="1"/>
    <s v="No"/>
    <s v="No"/>
    <s v="Hyderabad"/>
    <x v="22"/>
    <s v="Yes"/>
    <x v="2"/>
    <s v="No"/>
    <x v="2"/>
    <x v="2"/>
    <s v="Yes"/>
    <s v="UPI"/>
    <n v="66.819999999999993"/>
    <n v="687.13"/>
    <x v="3"/>
    <x v="1"/>
    <x v="2"/>
    <s v="Other"/>
    <x v="1"/>
    <n v="1"/>
  </r>
  <r>
    <s v="CUST-04376"/>
    <x v="1"/>
    <n v="0"/>
    <s v="No"/>
    <s v="No"/>
    <s v="Jaipur"/>
    <x v="39"/>
    <s v="No"/>
    <x v="0"/>
    <s v="No"/>
    <x v="2"/>
    <x v="2"/>
    <s v="No"/>
    <s v="Credit card"/>
    <n v="72.540000000000006"/>
    <n v="956.42"/>
    <x v="0"/>
    <x v="1"/>
    <x v="3"/>
    <s v="Other"/>
    <x v="4"/>
    <n v="1"/>
  </r>
  <r>
    <s v="CUST-01533"/>
    <x v="0"/>
    <n v="0"/>
    <s v="No"/>
    <s v="No"/>
    <s v="Chennai"/>
    <x v="9"/>
    <s v="Yes"/>
    <x v="2"/>
    <s v="No"/>
    <x v="2"/>
    <x v="2"/>
    <s v="No"/>
    <s v="Bank transfer"/>
    <n v="60.33"/>
    <n v="412.6"/>
    <x v="0"/>
    <x v="0"/>
    <x v="2"/>
    <s v="Other"/>
    <x v="1"/>
    <n v="0"/>
  </r>
  <r>
    <s v="CUST-02685"/>
    <x v="0"/>
    <n v="1"/>
    <s v="No"/>
    <s v="No"/>
    <s v="Jaipur"/>
    <x v="65"/>
    <s v="Yes"/>
    <x v="0"/>
    <s v="No"/>
    <x v="2"/>
    <x v="2"/>
    <s v="Yes"/>
    <s v="UPI"/>
    <n v="87.18"/>
    <n v="5229.13"/>
    <x v="0"/>
    <x v="0"/>
    <x v="3"/>
    <s v="Other"/>
    <x v="3"/>
    <n v="0"/>
  </r>
  <r>
    <s v="CUST-02679"/>
    <x v="0"/>
    <n v="0"/>
    <s v="Yes"/>
    <s v="Yes"/>
    <s v="Lucknow"/>
    <x v="2"/>
    <s v="Yes"/>
    <x v="1"/>
    <s v="No internet service"/>
    <x v="1"/>
    <x v="2"/>
    <s v="Yes"/>
    <s v="Bank transfer"/>
    <n v="23.25"/>
    <n v="639.80999999999995"/>
    <x v="4"/>
    <x v="0"/>
    <x v="1"/>
    <s v="Other"/>
    <x v="2"/>
    <n v="0"/>
  </r>
  <r>
    <s v="CUST-04057"/>
    <x v="1"/>
    <n v="0"/>
    <s v="No"/>
    <s v="No"/>
    <s v="Jaipur"/>
    <x v="28"/>
    <s v="Yes"/>
    <x v="2"/>
    <s v="Yes"/>
    <x v="0"/>
    <x v="2"/>
    <s v="No"/>
    <s v="Cheque"/>
    <n v="73.77"/>
    <n v="1337.7"/>
    <x v="1"/>
    <x v="0"/>
    <x v="3"/>
    <s v="Other"/>
    <x v="4"/>
    <n v="0"/>
  </r>
  <r>
    <s v="CUST-03160"/>
    <x v="0"/>
    <n v="0"/>
    <s v="Yes"/>
    <s v="No"/>
    <s v="Bengaluru"/>
    <x v="3"/>
    <s v="Yes"/>
    <x v="2"/>
    <s v="No"/>
    <x v="0"/>
    <x v="2"/>
    <s v="Yes"/>
    <s v="Credit card"/>
    <n v="54.26"/>
    <n v="2866.59"/>
    <x v="0"/>
    <x v="0"/>
    <x v="2"/>
    <s v="Other"/>
    <x v="3"/>
    <n v="0"/>
  </r>
  <r>
    <s v="CUST-03092"/>
    <x v="0"/>
    <n v="0"/>
    <s v="Yes"/>
    <s v="Yes"/>
    <s v="Lucknow"/>
    <x v="14"/>
    <s v="Yes"/>
    <x v="2"/>
    <s v="No"/>
    <x v="0"/>
    <x v="0"/>
    <s v="Yes"/>
    <s v="Bank transfer"/>
    <n v="51.13"/>
    <n v="1297.71"/>
    <x v="1"/>
    <x v="0"/>
    <x v="2"/>
    <s v="Other"/>
    <x v="2"/>
    <n v="0"/>
  </r>
  <r>
    <s v="CUST-03239"/>
    <x v="0"/>
    <n v="0"/>
    <s v="Yes"/>
    <s v="Yes"/>
    <s v="Pune"/>
    <x v="59"/>
    <s v="Yes"/>
    <x v="0"/>
    <s v="Yes"/>
    <x v="2"/>
    <x v="0"/>
    <s v="No"/>
    <s v="Cheque"/>
    <n v="91.6"/>
    <n v="4973.99"/>
    <x v="3"/>
    <x v="0"/>
    <x v="0"/>
    <s v="Other"/>
    <x v="3"/>
    <n v="0"/>
  </r>
  <r>
    <s v="CUST-03649"/>
    <x v="0"/>
    <n v="0"/>
    <s v="No"/>
    <s v="No"/>
    <s v="Chennai"/>
    <x v="11"/>
    <s v="Yes"/>
    <x v="0"/>
    <s v="No"/>
    <x v="2"/>
    <x v="2"/>
    <s v="Yes"/>
    <s v="UPI"/>
    <n v="66.959999999999994"/>
    <n v="1433.72"/>
    <x v="3"/>
    <x v="1"/>
    <x v="2"/>
    <s v="Other"/>
    <x v="4"/>
    <n v="1"/>
  </r>
  <r>
    <s v="CUST-01792"/>
    <x v="1"/>
    <n v="0"/>
    <s v="No"/>
    <s v="No"/>
    <s v="Shimla"/>
    <x v="48"/>
    <s v="Yes"/>
    <x v="2"/>
    <s v="No"/>
    <x v="2"/>
    <x v="0"/>
    <s v="Yes"/>
    <s v="Cheque"/>
    <n v="56.45"/>
    <n v="2781.59"/>
    <x v="3"/>
    <x v="0"/>
    <x v="2"/>
    <s v="Other"/>
    <x v="3"/>
    <n v="0"/>
  </r>
  <r>
    <s v="CUST-01216"/>
    <x v="1"/>
    <n v="1"/>
    <s v="No"/>
    <s v="No"/>
    <s v="Hyderabad"/>
    <x v="30"/>
    <s v="Yes"/>
    <x v="1"/>
    <s v="No internet service"/>
    <x v="1"/>
    <x v="2"/>
    <s v="No"/>
    <s v="UPI"/>
    <n v="18"/>
    <n v="370.17"/>
    <x v="1"/>
    <x v="1"/>
    <x v="1"/>
    <s v="Other"/>
    <x v="4"/>
    <n v="1"/>
  </r>
  <r>
    <s v="CUST-03521"/>
    <x v="1"/>
    <n v="0"/>
    <s v="Yes"/>
    <s v="Yes"/>
    <s v="Hyderabad"/>
    <x v="2"/>
    <s v="No"/>
    <x v="2"/>
    <s v="No"/>
    <x v="2"/>
    <x v="1"/>
    <s v="No"/>
    <s v="Bank transfer"/>
    <n v="39.979999999999997"/>
    <n v="1151.06"/>
    <x v="1"/>
    <x v="0"/>
    <x v="4"/>
    <s v="Other"/>
    <x v="2"/>
    <n v="0"/>
  </r>
  <r>
    <s v="CUST-01061"/>
    <x v="0"/>
    <n v="0"/>
    <s v="Yes"/>
    <s v="Yes"/>
    <s v="Mumbai"/>
    <x v="5"/>
    <s v="Yes"/>
    <x v="2"/>
    <s v="Yes"/>
    <x v="2"/>
    <x v="1"/>
    <s v="No"/>
    <s v="Bank transfer"/>
    <n v="72.260000000000005"/>
    <n v="1400.18"/>
    <x v="0"/>
    <x v="0"/>
    <x v="3"/>
    <s v="Other"/>
    <x v="4"/>
    <n v="0"/>
  </r>
  <r>
    <s v="CUST-01829"/>
    <x v="1"/>
    <n v="0"/>
    <s v="Yes"/>
    <s v="Yes"/>
    <s v="Hyderabad"/>
    <x v="13"/>
    <s v="Yes"/>
    <x v="0"/>
    <s v="No"/>
    <x v="2"/>
    <x v="2"/>
    <s v="No"/>
    <s v="UPI"/>
    <n v="84.24"/>
    <n v="1689.39"/>
    <x v="1"/>
    <x v="1"/>
    <x v="3"/>
    <s v="Other"/>
    <x v="4"/>
    <n v="1"/>
  </r>
  <r>
    <s v="CUST-02611"/>
    <x v="1"/>
    <n v="0"/>
    <s v="Yes"/>
    <s v="Yes"/>
    <s v="Shimla"/>
    <x v="53"/>
    <s v="Yes"/>
    <x v="1"/>
    <s v="No internet service"/>
    <x v="1"/>
    <x v="2"/>
    <s v="Yes"/>
    <s v="Cheque"/>
    <n v="19.34"/>
    <n v="174.8"/>
    <x v="1"/>
    <x v="1"/>
    <x v="1"/>
    <s v="Other"/>
    <x v="1"/>
    <n v="1"/>
  </r>
  <r>
    <s v="CUST-02471"/>
    <x v="1"/>
    <n v="0"/>
    <s v="No"/>
    <s v="No"/>
    <s v="Ahmedabad"/>
    <x v="60"/>
    <s v="No"/>
    <x v="2"/>
    <s v="No"/>
    <x v="2"/>
    <x v="1"/>
    <s v="Yes"/>
    <s v="Credit card"/>
    <n v="44.6"/>
    <n v="2879.69"/>
    <x v="3"/>
    <x v="0"/>
    <x v="4"/>
    <s v="Other"/>
    <x v="0"/>
    <n v="0"/>
  </r>
  <r>
    <s v="CUST-03434"/>
    <x v="1"/>
    <n v="1"/>
    <s v="No"/>
    <s v="No"/>
    <s v="Ahmedabad"/>
    <x v="31"/>
    <s v="Yes"/>
    <x v="0"/>
    <s v="No"/>
    <x v="2"/>
    <x v="2"/>
    <s v="No"/>
    <s v="Bank transfer"/>
    <n v="84.47"/>
    <n v="494.93"/>
    <x v="0"/>
    <x v="1"/>
    <x v="3"/>
    <s v="High-risk"/>
    <x v="1"/>
    <n v="1"/>
  </r>
  <r>
    <s v="CUST-04147"/>
    <x v="0"/>
    <n v="0"/>
    <s v="No"/>
    <s v="No"/>
    <s v="Bengaluru"/>
    <x v="7"/>
    <s v="Yes"/>
    <x v="0"/>
    <s v="No"/>
    <x v="0"/>
    <x v="2"/>
    <s v="Yes"/>
    <s v="Cheque"/>
    <n v="98.44"/>
    <n v="1060.51"/>
    <x v="3"/>
    <x v="0"/>
    <x v="0"/>
    <s v="High-risk"/>
    <x v="1"/>
    <n v="0"/>
  </r>
  <r>
    <s v="CUST-03569"/>
    <x v="1"/>
    <n v="0"/>
    <s v="No"/>
    <s v="No"/>
    <s v="Delhi"/>
    <x v="20"/>
    <s v="Yes"/>
    <x v="0"/>
    <s v="No"/>
    <x v="0"/>
    <x v="1"/>
    <s v="No"/>
    <s v="UPI"/>
    <n v="83.92"/>
    <n v="652.02"/>
    <x v="0"/>
    <x v="0"/>
    <x v="3"/>
    <s v="Other"/>
    <x v="1"/>
    <n v="0"/>
  </r>
  <r>
    <s v="CUST-04953"/>
    <x v="0"/>
    <n v="0"/>
    <s v="Yes"/>
    <s v="No"/>
    <s v="Hyderabad"/>
    <x v="47"/>
    <s v="Yes"/>
    <x v="2"/>
    <s v="Yes"/>
    <x v="0"/>
    <x v="2"/>
    <s v="Yes"/>
    <s v="Credit card"/>
    <n v="62.87"/>
    <n v="935.44"/>
    <x v="1"/>
    <x v="0"/>
    <x v="2"/>
    <s v="Other"/>
    <x v="4"/>
    <n v="0"/>
  </r>
  <r>
    <s v="CUST-04098"/>
    <x v="0"/>
    <n v="0"/>
    <s v="No"/>
    <s v="No"/>
    <s v="Chandigarh"/>
    <x v="7"/>
    <s v="Yes"/>
    <x v="2"/>
    <s v="Yes"/>
    <x v="2"/>
    <x v="2"/>
    <s v="Yes"/>
    <s v="Credit card"/>
    <n v="53.31"/>
    <n v="597.12"/>
    <x v="1"/>
    <x v="0"/>
    <x v="2"/>
    <s v="Other"/>
    <x v="1"/>
    <n v="0"/>
  </r>
  <r>
    <s v="CUST-00846"/>
    <x v="0"/>
    <n v="0"/>
    <s v="No"/>
    <s v="No"/>
    <s v="Lucknow"/>
    <x v="27"/>
    <s v="Yes"/>
    <x v="1"/>
    <s v="No internet service"/>
    <x v="1"/>
    <x v="0"/>
    <s v="Yes"/>
    <s v="UPI"/>
    <n v="29.26"/>
    <n v="1004.62"/>
    <x v="4"/>
    <x v="0"/>
    <x v="1"/>
    <s v="Other"/>
    <x v="2"/>
    <n v="0"/>
  </r>
  <r>
    <s v="CUST-04378"/>
    <x v="0"/>
    <n v="0"/>
    <s v="Yes"/>
    <s v="No"/>
    <s v="Chandigarh"/>
    <x v="18"/>
    <s v="Yes"/>
    <x v="2"/>
    <s v="Yes"/>
    <x v="2"/>
    <x v="2"/>
    <s v="No"/>
    <s v="Cheque"/>
    <n v="61.04"/>
    <n v="1066.3"/>
    <x v="1"/>
    <x v="1"/>
    <x v="2"/>
    <s v="Other"/>
    <x v="4"/>
    <n v="1"/>
  </r>
  <r>
    <s v="CUST-04656"/>
    <x v="0"/>
    <n v="1"/>
    <s v="Yes"/>
    <s v="Yes"/>
    <s v="Jaipur"/>
    <x v="34"/>
    <s v="Yes"/>
    <x v="0"/>
    <s v="No"/>
    <x v="0"/>
    <x v="0"/>
    <s v="No"/>
    <s v="UPI"/>
    <n v="89.38"/>
    <n v="4639.71"/>
    <x v="2"/>
    <x v="0"/>
    <x v="3"/>
    <s v="Other"/>
    <x v="3"/>
    <n v="0"/>
  </r>
  <r>
    <s v="CUST-01142"/>
    <x v="0"/>
    <n v="0"/>
    <s v="No"/>
    <s v="No"/>
    <s v="Jaipur"/>
    <x v="28"/>
    <s v="Yes"/>
    <x v="0"/>
    <s v="No"/>
    <x v="2"/>
    <x v="2"/>
    <s v="No"/>
    <s v="Cheque"/>
    <n v="90.48"/>
    <n v="1668.96"/>
    <x v="0"/>
    <x v="0"/>
    <x v="0"/>
    <s v="Other"/>
    <x v="4"/>
    <n v="0"/>
  </r>
  <r>
    <s v="CUST-00180"/>
    <x v="1"/>
    <n v="0"/>
    <s v="No"/>
    <s v="No"/>
    <s v="Pune"/>
    <x v="54"/>
    <s v="Yes"/>
    <x v="2"/>
    <s v="No"/>
    <x v="0"/>
    <x v="1"/>
    <s v="Yes"/>
    <s v="Bank transfer"/>
    <n v="60.12"/>
    <n v="725.25"/>
    <x v="1"/>
    <x v="0"/>
    <x v="2"/>
    <s v="Other"/>
    <x v="4"/>
    <n v="0"/>
  </r>
  <r>
    <s v="CUST-00665"/>
    <x v="0"/>
    <n v="1"/>
    <s v="No"/>
    <s v="No"/>
    <s v="Pune"/>
    <x v="66"/>
    <s v="Yes"/>
    <x v="1"/>
    <s v="No internet service"/>
    <x v="1"/>
    <x v="2"/>
    <s v="Yes"/>
    <s v="Cheque"/>
    <n v="35.49"/>
    <n v="582.49"/>
    <x v="1"/>
    <x v="0"/>
    <x v="4"/>
    <s v="Other"/>
    <x v="4"/>
    <n v="0"/>
  </r>
  <r>
    <s v="CUST-02681"/>
    <x v="1"/>
    <n v="0"/>
    <s v="No"/>
    <s v="Yes"/>
    <s v="Shimla"/>
    <x v="17"/>
    <s v="Yes"/>
    <x v="0"/>
    <s v="Yes"/>
    <x v="0"/>
    <x v="1"/>
    <s v="Yes"/>
    <s v="UPI"/>
    <n v="107.99"/>
    <n v="3153.24"/>
    <x v="3"/>
    <x v="0"/>
    <x v="0"/>
    <s v="Other"/>
    <x v="2"/>
    <n v="0"/>
  </r>
  <r>
    <s v="CUST-02537"/>
    <x v="1"/>
    <n v="0"/>
    <s v="No"/>
    <s v="No"/>
    <s v="Chennai"/>
    <x v="13"/>
    <s v="Yes"/>
    <x v="2"/>
    <s v="No"/>
    <x v="2"/>
    <x v="2"/>
    <s v="Yes"/>
    <s v="Cheque"/>
    <n v="66.510000000000005"/>
    <n v="1345.1"/>
    <x v="0"/>
    <x v="1"/>
    <x v="2"/>
    <s v="Other"/>
    <x v="4"/>
    <n v="1"/>
  </r>
  <r>
    <s v="CUST-01942"/>
    <x v="1"/>
    <n v="0"/>
    <s v="No"/>
    <s v="No"/>
    <s v="Chandigarh"/>
    <x v="4"/>
    <s v="Yes"/>
    <x v="1"/>
    <s v="No internet service"/>
    <x v="1"/>
    <x v="0"/>
    <s v="Yes"/>
    <s v="Cheque"/>
    <n v="28.52"/>
    <n v="1996.87"/>
    <x v="0"/>
    <x v="0"/>
    <x v="1"/>
    <s v="Other"/>
    <x v="0"/>
    <n v="0"/>
  </r>
  <r>
    <s v="CUST-03218"/>
    <x v="0"/>
    <n v="1"/>
    <s v="No"/>
    <s v="No"/>
    <s v="Hyderabad"/>
    <x v="19"/>
    <s v="Yes"/>
    <x v="1"/>
    <s v="No internet service"/>
    <x v="1"/>
    <x v="2"/>
    <s v="Yes"/>
    <s v="UPI"/>
    <n v="27.87"/>
    <n v="390.58"/>
    <x v="0"/>
    <x v="1"/>
    <x v="1"/>
    <s v="Other"/>
    <x v="4"/>
    <n v="1"/>
  </r>
  <r>
    <s v="CUST-00236"/>
    <x v="1"/>
    <n v="0"/>
    <s v="No"/>
    <s v="No"/>
    <s v="Delhi"/>
    <x v="1"/>
    <s v="Yes"/>
    <x v="0"/>
    <s v="No"/>
    <x v="2"/>
    <x v="2"/>
    <s v="Yes"/>
    <s v="Bank transfer"/>
    <n v="90.29"/>
    <n v="275.10000000000002"/>
    <x v="3"/>
    <x v="1"/>
    <x v="0"/>
    <s v="High-risk"/>
    <x v="1"/>
    <n v="1"/>
  </r>
  <r>
    <s v="CUST-04055"/>
    <x v="0"/>
    <n v="0"/>
    <s v="Yes"/>
    <s v="Yes"/>
    <s v="Chandigarh"/>
    <x v="38"/>
    <s v="Yes"/>
    <x v="2"/>
    <s v="Yes"/>
    <x v="2"/>
    <x v="1"/>
    <s v="Yes"/>
    <s v="Cheque"/>
    <n v="62.83"/>
    <n v="2529"/>
    <x v="3"/>
    <x v="0"/>
    <x v="2"/>
    <s v="Other"/>
    <x v="5"/>
    <n v="0"/>
  </r>
  <r>
    <s v="CUST-02646"/>
    <x v="1"/>
    <n v="0"/>
    <s v="No"/>
    <s v="No"/>
    <s v="Chandigarh"/>
    <x v="30"/>
    <s v="Yes"/>
    <x v="1"/>
    <s v="No internet service"/>
    <x v="1"/>
    <x v="2"/>
    <s v="Yes"/>
    <s v="Bank transfer"/>
    <n v="20.88"/>
    <n v="435.13"/>
    <x v="1"/>
    <x v="0"/>
    <x v="1"/>
    <s v="Other"/>
    <x v="4"/>
    <n v="0"/>
  </r>
  <r>
    <s v="CUST-00605"/>
    <x v="0"/>
    <n v="0"/>
    <s v="Yes"/>
    <s v="No"/>
    <s v="Ahmedabad"/>
    <x v="67"/>
    <s v="Yes"/>
    <x v="0"/>
    <s v="No"/>
    <x v="0"/>
    <x v="1"/>
    <s v="Yes"/>
    <s v="Bank transfer"/>
    <n v="98.37"/>
    <n v="3915.59"/>
    <x v="1"/>
    <x v="0"/>
    <x v="0"/>
    <s v="Other"/>
    <x v="5"/>
    <n v="0"/>
  </r>
  <r>
    <s v="CUST-00066"/>
    <x v="0"/>
    <n v="0"/>
    <s v="Yes"/>
    <s v="Yes"/>
    <s v="Chennai"/>
    <x v="69"/>
    <s v="Yes"/>
    <x v="0"/>
    <s v="Yes"/>
    <x v="0"/>
    <x v="2"/>
    <s v="Yes"/>
    <s v="UPI"/>
    <n v="99.2"/>
    <n v="4757.79"/>
    <x v="2"/>
    <x v="0"/>
    <x v="0"/>
    <s v="Other"/>
    <x v="3"/>
    <n v="0"/>
  </r>
  <r>
    <s v="CUST-02626"/>
    <x v="1"/>
    <n v="0"/>
    <s v="Yes"/>
    <s v="No"/>
    <s v="Hyderabad"/>
    <x v="17"/>
    <s v="Yes"/>
    <x v="0"/>
    <s v="No"/>
    <x v="0"/>
    <x v="1"/>
    <s v="No"/>
    <s v="Bank transfer"/>
    <n v="83.28"/>
    <n v="2391.5300000000002"/>
    <x v="1"/>
    <x v="0"/>
    <x v="3"/>
    <s v="Other"/>
    <x v="2"/>
    <n v="0"/>
  </r>
  <r>
    <s v="CUST-02130"/>
    <x v="1"/>
    <n v="0"/>
    <s v="No"/>
    <s v="Yes"/>
    <s v="Jaipur"/>
    <x v="50"/>
    <s v="Yes"/>
    <x v="1"/>
    <s v="No internet service"/>
    <x v="1"/>
    <x v="0"/>
    <s v="No"/>
    <s v="Credit card"/>
    <n v="30.72"/>
    <n v="1760.59"/>
    <x v="1"/>
    <x v="0"/>
    <x v="4"/>
    <s v="Other"/>
    <x v="3"/>
    <n v="0"/>
  </r>
  <r>
    <s v="CUST-02313"/>
    <x v="0"/>
    <n v="0"/>
    <s v="No"/>
    <s v="No"/>
    <s v="Bengaluru"/>
    <x v="39"/>
    <s v="Yes"/>
    <x v="0"/>
    <s v="No"/>
    <x v="2"/>
    <x v="2"/>
    <s v="Yes"/>
    <s v="Bank transfer"/>
    <n v="86.24"/>
    <n v="1147.99"/>
    <x v="3"/>
    <x v="1"/>
    <x v="3"/>
    <s v="Other"/>
    <x v="4"/>
    <n v="1"/>
  </r>
  <r>
    <s v="CUST-01516"/>
    <x v="1"/>
    <n v="0"/>
    <s v="Yes"/>
    <s v="Yes"/>
    <s v="Ahmedabad"/>
    <x v="26"/>
    <s v="Yes"/>
    <x v="0"/>
    <s v="Yes"/>
    <x v="2"/>
    <x v="2"/>
    <s v="Yes"/>
    <s v="UPI"/>
    <n v="93.82"/>
    <n v="2407.85"/>
    <x v="3"/>
    <x v="1"/>
    <x v="0"/>
    <s v="Other"/>
    <x v="2"/>
    <n v="1"/>
  </r>
  <r>
    <s v="CUST-02078"/>
    <x v="0"/>
    <n v="0"/>
    <s v="No"/>
    <s v="Yes"/>
    <s v="Lucknow"/>
    <x v="4"/>
    <s v="Yes"/>
    <x v="0"/>
    <s v="No"/>
    <x v="0"/>
    <x v="0"/>
    <s v="No"/>
    <s v="Bank transfer"/>
    <n v="84.62"/>
    <n v="5978.82"/>
    <x v="2"/>
    <x v="0"/>
    <x v="3"/>
    <s v="Other"/>
    <x v="0"/>
    <n v="0"/>
  </r>
  <r>
    <s v="CUST-00006"/>
    <x v="0"/>
    <n v="0"/>
    <s v="No"/>
    <s v="No"/>
    <s v="Pune"/>
    <x v="21"/>
    <s v="Yes"/>
    <x v="2"/>
    <s v="No"/>
    <x v="0"/>
    <x v="1"/>
    <s v="No"/>
    <s v="Credit card"/>
    <n v="62.99"/>
    <n v="2711.42"/>
    <x v="4"/>
    <x v="0"/>
    <x v="2"/>
    <s v="Other"/>
    <x v="5"/>
    <n v="0"/>
  </r>
  <r>
    <s v="CUST-04857"/>
    <x v="0"/>
    <n v="1"/>
    <s v="No"/>
    <s v="No"/>
    <s v="Pune"/>
    <x v="22"/>
    <s v="Yes"/>
    <x v="2"/>
    <s v="No"/>
    <x v="2"/>
    <x v="2"/>
    <s v="Yes"/>
    <s v="Cheque"/>
    <n v="48.19"/>
    <n v="470.49"/>
    <x v="1"/>
    <x v="1"/>
    <x v="4"/>
    <s v="Other"/>
    <x v="1"/>
    <n v="1"/>
  </r>
  <r>
    <s v="CUST-02132"/>
    <x v="0"/>
    <n v="0"/>
    <s v="Yes"/>
    <s v="No"/>
    <s v="Bengaluru"/>
    <x v="63"/>
    <s v="Yes"/>
    <x v="2"/>
    <s v="No"/>
    <x v="0"/>
    <x v="2"/>
    <s v="Yes"/>
    <s v="Bank transfer"/>
    <n v="56.08"/>
    <n v="2997.07"/>
    <x v="1"/>
    <x v="0"/>
    <x v="2"/>
    <s v="Other"/>
    <x v="3"/>
    <n v="0"/>
  </r>
  <r>
    <s v="CUST-04908"/>
    <x v="1"/>
    <n v="0"/>
    <s v="No"/>
    <s v="No"/>
    <s v="Chandigarh"/>
    <x v="14"/>
    <s v="Yes"/>
    <x v="1"/>
    <s v="No internet service"/>
    <x v="1"/>
    <x v="2"/>
    <s v="Yes"/>
    <s v="UPI"/>
    <n v="23.56"/>
    <n v="586"/>
    <x v="1"/>
    <x v="0"/>
    <x v="1"/>
    <s v="Other"/>
    <x v="2"/>
    <n v="0"/>
  </r>
  <r>
    <s v="CUST-03769"/>
    <x v="0"/>
    <n v="0"/>
    <s v="Yes"/>
    <s v="No"/>
    <s v="Bengaluru"/>
    <x v="6"/>
    <s v="No"/>
    <x v="1"/>
    <s v="No internet service"/>
    <x v="1"/>
    <x v="2"/>
    <s v="Yes"/>
    <s v="Credit card"/>
    <n v="18"/>
    <n v="92.3"/>
    <x v="1"/>
    <x v="0"/>
    <x v="1"/>
    <s v="Other"/>
    <x v="1"/>
    <n v="0"/>
  </r>
  <r>
    <s v="CUST-03657"/>
    <x v="1"/>
    <n v="0"/>
    <s v="Yes"/>
    <s v="No"/>
    <s v="Hyderabad"/>
    <x v="53"/>
    <s v="No"/>
    <x v="1"/>
    <s v="No internet service"/>
    <x v="1"/>
    <x v="2"/>
    <s v="Yes"/>
    <s v="UPI"/>
    <n v="20.57"/>
    <n v="188.34"/>
    <x v="1"/>
    <x v="1"/>
    <x v="1"/>
    <s v="Other"/>
    <x v="1"/>
    <n v="1"/>
  </r>
  <r>
    <s v="CUST-04438"/>
    <x v="1"/>
    <n v="0"/>
    <s v="No"/>
    <s v="No"/>
    <s v="Chandigarh"/>
    <x v="51"/>
    <s v="Yes"/>
    <x v="0"/>
    <s v="No"/>
    <x v="2"/>
    <x v="0"/>
    <s v="No"/>
    <s v="UPI"/>
    <n v="75.67"/>
    <n v="2783.85"/>
    <x v="4"/>
    <x v="0"/>
    <x v="3"/>
    <s v="Other"/>
    <x v="5"/>
    <n v="0"/>
  </r>
  <r>
    <s v="CUST-00429"/>
    <x v="0"/>
    <n v="0"/>
    <s v="Yes"/>
    <s v="No"/>
    <s v="Shimla"/>
    <x v="6"/>
    <s v="Yes"/>
    <x v="0"/>
    <s v="Yes"/>
    <x v="0"/>
    <x v="2"/>
    <s v="No"/>
    <s v="UPI"/>
    <n v="92.75"/>
    <n v="451.03"/>
    <x v="4"/>
    <x v="1"/>
    <x v="0"/>
    <s v="High-risk"/>
    <x v="1"/>
    <n v="1"/>
  </r>
  <r>
    <s v="CUST-03311"/>
    <x v="1"/>
    <n v="0"/>
    <s v="No"/>
    <s v="No"/>
    <s v="Pune"/>
    <x v="22"/>
    <s v="No"/>
    <x v="2"/>
    <s v="Yes"/>
    <x v="2"/>
    <x v="2"/>
    <s v="Yes"/>
    <s v="Bank transfer"/>
    <n v="54.99"/>
    <n v="547.79999999999995"/>
    <x v="1"/>
    <x v="0"/>
    <x v="2"/>
    <s v="Other"/>
    <x v="1"/>
    <n v="0"/>
  </r>
  <r>
    <s v="CUST-00473"/>
    <x v="1"/>
    <n v="0"/>
    <s v="Yes"/>
    <s v="Yes"/>
    <s v="Kolkata"/>
    <x v="3"/>
    <s v="No"/>
    <x v="2"/>
    <s v="No"/>
    <x v="0"/>
    <x v="1"/>
    <s v="Yes"/>
    <s v="Bank transfer"/>
    <n v="41.48"/>
    <n v="2101.48"/>
    <x v="0"/>
    <x v="0"/>
    <x v="4"/>
    <s v="Other"/>
    <x v="3"/>
    <n v="0"/>
  </r>
  <r>
    <s v="CUST-04140"/>
    <x v="0"/>
    <n v="0"/>
    <s v="Yes"/>
    <s v="No"/>
    <s v="Ahmedabad"/>
    <x v="39"/>
    <s v="No"/>
    <x v="0"/>
    <s v="No"/>
    <x v="2"/>
    <x v="2"/>
    <s v="Yes"/>
    <s v="Bank transfer"/>
    <n v="80.94"/>
    <n v="1025.3900000000001"/>
    <x v="1"/>
    <x v="1"/>
    <x v="3"/>
    <s v="Other"/>
    <x v="4"/>
    <n v="1"/>
  </r>
  <r>
    <s v="CUST-00362"/>
    <x v="1"/>
    <n v="0"/>
    <s v="No"/>
    <s v="No"/>
    <s v="Pune"/>
    <x v="7"/>
    <s v="Yes"/>
    <x v="2"/>
    <s v="Yes"/>
    <x v="2"/>
    <x v="2"/>
    <s v="Yes"/>
    <s v="UPI"/>
    <n v="59.68"/>
    <n v="651.27"/>
    <x v="2"/>
    <x v="1"/>
    <x v="2"/>
    <s v="Other"/>
    <x v="1"/>
    <n v="1"/>
  </r>
  <r>
    <s v="CUST-04133"/>
    <x v="0"/>
    <n v="1"/>
    <s v="Yes"/>
    <s v="No"/>
    <s v="Hyderabad"/>
    <x v="39"/>
    <s v="Yes"/>
    <x v="1"/>
    <s v="No internet service"/>
    <x v="1"/>
    <x v="2"/>
    <s v="Yes"/>
    <s v="UPI"/>
    <n v="39.619999999999997"/>
    <n v="518.95000000000005"/>
    <x v="4"/>
    <x v="1"/>
    <x v="4"/>
    <s v="Other"/>
    <x v="4"/>
    <n v="1"/>
  </r>
  <r>
    <s v="CUST-03251"/>
    <x v="1"/>
    <n v="0"/>
    <s v="Yes"/>
    <s v="Yes"/>
    <s v="Lucknow"/>
    <x v="31"/>
    <s v="Yes"/>
    <x v="0"/>
    <s v="No"/>
    <x v="2"/>
    <x v="2"/>
    <s v="No"/>
    <s v="UPI"/>
    <n v="86.3"/>
    <n v="514.71"/>
    <x v="3"/>
    <x v="1"/>
    <x v="3"/>
    <s v="High-risk"/>
    <x v="1"/>
    <n v="1"/>
  </r>
  <r>
    <s v="CUST-00268"/>
    <x v="1"/>
    <n v="1"/>
    <s v="No"/>
    <s v="No"/>
    <s v="Ahmedabad"/>
    <x v="13"/>
    <s v="Yes"/>
    <x v="1"/>
    <s v="No internet service"/>
    <x v="1"/>
    <x v="2"/>
    <s v="No"/>
    <s v="UPI"/>
    <n v="26.92"/>
    <n v="0"/>
    <x v="4"/>
    <x v="1"/>
    <x v="1"/>
    <s v="Other"/>
    <x v="4"/>
    <n v="1"/>
  </r>
  <r>
    <s v="CUST-00437"/>
    <x v="0"/>
    <n v="0"/>
    <s v="No"/>
    <s v="No"/>
    <s v="Chandigarh"/>
    <x v="35"/>
    <s v="Yes"/>
    <x v="2"/>
    <s v="No"/>
    <x v="0"/>
    <x v="2"/>
    <s v="No"/>
    <s v="Cheque"/>
    <n v="49.2"/>
    <n v="1326.5"/>
    <x v="4"/>
    <x v="1"/>
    <x v="4"/>
    <s v="Other"/>
    <x v="2"/>
    <n v="1"/>
  </r>
  <r>
    <s v="CUST-00302"/>
    <x v="1"/>
    <n v="0"/>
    <s v="Yes"/>
    <s v="Yes"/>
    <s v="Ahmedabad"/>
    <x v="44"/>
    <s v="Yes"/>
    <x v="2"/>
    <s v="No"/>
    <x v="2"/>
    <x v="2"/>
    <s v="Yes"/>
    <s v="UPI"/>
    <n v="58.52"/>
    <n v="1911.42"/>
    <x v="4"/>
    <x v="1"/>
    <x v="2"/>
    <s v="Other"/>
    <x v="2"/>
    <n v="1"/>
  </r>
  <r>
    <s v="CUST-01425"/>
    <x v="1"/>
    <n v="0"/>
    <s v="No"/>
    <s v="No"/>
    <s v="Lucknow"/>
    <x v="19"/>
    <s v="Yes"/>
    <x v="2"/>
    <s v="No"/>
    <x v="2"/>
    <x v="2"/>
    <s v="No"/>
    <s v="Cheque"/>
    <n v="56.02"/>
    <n v="790.78"/>
    <x v="0"/>
    <x v="1"/>
    <x v="2"/>
    <s v="Other"/>
    <x v="4"/>
    <n v="1"/>
  </r>
  <r>
    <s v="CUST-02560"/>
    <x v="0"/>
    <n v="0"/>
    <s v="Yes"/>
    <s v="No"/>
    <s v="Bengaluru"/>
    <x v="28"/>
    <s v="Yes"/>
    <x v="0"/>
    <s v="No"/>
    <x v="2"/>
    <x v="2"/>
    <s v="No"/>
    <s v="Bank transfer"/>
    <n v="81.99"/>
    <n v="1466.61"/>
    <x v="7"/>
    <x v="1"/>
    <x v="3"/>
    <s v="Other"/>
    <x v="4"/>
    <n v="1"/>
  </r>
  <r>
    <s v="CUST-02117"/>
    <x v="1"/>
    <n v="0"/>
    <s v="Yes"/>
    <s v="No"/>
    <s v="Jaipur"/>
    <x v="42"/>
    <s v="Yes"/>
    <x v="0"/>
    <s v="Yes"/>
    <x v="2"/>
    <x v="2"/>
    <s v="No"/>
    <s v="Credit card"/>
    <n v="92.3"/>
    <n v="3072.96"/>
    <x v="3"/>
    <x v="1"/>
    <x v="0"/>
    <s v="Other"/>
    <x v="2"/>
    <n v="1"/>
  </r>
  <r>
    <s v="CUST-02229"/>
    <x v="1"/>
    <n v="1"/>
    <s v="No"/>
    <s v="No"/>
    <s v="Delhi"/>
    <x v="4"/>
    <s v="Yes"/>
    <x v="0"/>
    <s v="No"/>
    <x v="0"/>
    <x v="0"/>
    <s v="Yes"/>
    <s v="Bank transfer"/>
    <n v="90.33"/>
    <n v="6584.25"/>
    <x v="1"/>
    <x v="0"/>
    <x v="0"/>
    <s v="Other"/>
    <x v="0"/>
    <n v="0"/>
  </r>
  <r>
    <s v="CUST-01178"/>
    <x v="0"/>
    <n v="0"/>
    <s v="Yes"/>
    <s v="No"/>
    <s v="Mumbai"/>
    <x v="39"/>
    <s v="Yes"/>
    <x v="0"/>
    <s v="Yes"/>
    <x v="2"/>
    <x v="2"/>
    <s v="No"/>
    <s v="Cheque"/>
    <n v="90.29"/>
    <n v="1187.08"/>
    <x v="2"/>
    <x v="1"/>
    <x v="0"/>
    <s v="Other"/>
    <x v="4"/>
    <n v="1"/>
  </r>
  <r>
    <s v="CUST-02806"/>
    <x v="1"/>
    <n v="0"/>
    <s v="No"/>
    <s v="Yes"/>
    <s v="Kolkata"/>
    <x v="66"/>
    <s v="Yes"/>
    <x v="2"/>
    <s v="No"/>
    <x v="0"/>
    <x v="2"/>
    <s v="Yes"/>
    <s v="Bank transfer"/>
    <n v="53.99"/>
    <n v="889.54"/>
    <x v="4"/>
    <x v="0"/>
    <x v="2"/>
    <s v="Other"/>
    <x v="4"/>
    <n v="0"/>
  </r>
  <r>
    <s v="CUST-00157"/>
    <x v="0"/>
    <n v="1"/>
    <s v="No"/>
    <s v="No"/>
    <s v="Jaipur"/>
    <x v="4"/>
    <s v="No"/>
    <x v="1"/>
    <s v="No internet service"/>
    <x v="1"/>
    <x v="0"/>
    <s v="Yes"/>
    <s v="UPI"/>
    <n v="21.79"/>
    <n v="1585.14"/>
    <x v="4"/>
    <x v="0"/>
    <x v="1"/>
    <s v="Other"/>
    <x v="0"/>
    <n v="0"/>
  </r>
  <r>
    <s v="CUST-03263"/>
    <x v="1"/>
    <n v="0"/>
    <s v="Yes"/>
    <s v="No"/>
    <s v="Pune"/>
    <x v="65"/>
    <s v="Yes"/>
    <x v="0"/>
    <s v="No"/>
    <x v="0"/>
    <x v="2"/>
    <s v="No"/>
    <s v="Credit card"/>
    <n v="89.96"/>
    <n v="5310.58"/>
    <x v="1"/>
    <x v="0"/>
    <x v="3"/>
    <s v="Other"/>
    <x v="3"/>
    <n v="0"/>
  </r>
  <r>
    <s v="CUST-02502"/>
    <x v="1"/>
    <n v="0"/>
    <s v="Yes"/>
    <s v="No"/>
    <s v="Chandigarh"/>
    <x v="7"/>
    <s v="Yes"/>
    <x v="0"/>
    <s v="No"/>
    <x v="0"/>
    <x v="2"/>
    <s v="No"/>
    <s v="Cheque"/>
    <n v="88.58"/>
    <n v="992.99"/>
    <x v="3"/>
    <x v="1"/>
    <x v="3"/>
    <s v="High-risk"/>
    <x v="1"/>
    <n v="1"/>
  </r>
  <r>
    <s v="CUST-04561"/>
    <x v="1"/>
    <n v="0"/>
    <s v="No"/>
    <s v="No"/>
    <s v="Mumbai"/>
    <x v="14"/>
    <s v="Yes"/>
    <x v="2"/>
    <s v="No"/>
    <x v="0"/>
    <x v="2"/>
    <s v="Yes"/>
    <s v="UPI"/>
    <n v="64.22"/>
    <n v="1588.27"/>
    <x v="1"/>
    <x v="0"/>
    <x v="2"/>
    <s v="Other"/>
    <x v="2"/>
    <n v="0"/>
  </r>
  <r>
    <s v="CUST-04543"/>
    <x v="0"/>
    <n v="1"/>
    <s v="Yes"/>
    <s v="Yes"/>
    <s v="Kolkata"/>
    <x v="10"/>
    <s v="Yes"/>
    <x v="0"/>
    <s v="No"/>
    <x v="0"/>
    <x v="0"/>
    <s v="No"/>
    <s v="UPI"/>
    <n v="98.09"/>
    <n v="6012.63"/>
    <x v="4"/>
    <x v="0"/>
    <x v="0"/>
    <s v="Other"/>
    <x v="0"/>
    <n v="0"/>
  </r>
  <r>
    <s v="CUST-00411"/>
    <x v="1"/>
    <n v="1"/>
    <s v="Yes"/>
    <s v="Yes"/>
    <s v="Hyderabad"/>
    <x v="52"/>
    <s v="Yes"/>
    <x v="0"/>
    <s v="Yes"/>
    <x v="0"/>
    <x v="2"/>
    <s v="No"/>
    <s v="UPI"/>
    <n v="94.73"/>
    <n v="370.74"/>
    <x v="4"/>
    <x v="1"/>
    <x v="0"/>
    <s v="High-risk"/>
    <x v="1"/>
    <n v="1"/>
  </r>
  <r>
    <s v="CUST-00975"/>
    <x v="0"/>
    <n v="0"/>
    <s v="Yes"/>
    <s v="Yes"/>
    <s v="Delhi"/>
    <x v="53"/>
    <s v="Yes"/>
    <x v="2"/>
    <s v="No"/>
    <x v="0"/>
    <x v="1"/>
    <s v="No"/>
    <s v="UPI"/>
    <n v="47.79"/>
    <n v="424.66"/>
    <x v="2"/>
    <x v="1"/>
    <x v="4"/>
    <s v="Other"/>
    <x v="1"/>
    <n v="1"/>
  </r>
  <r>
    <s v="CUST-00981"/>
    <x v="0"/>
    <n v="0"/>
    <s v="No"/>
    <s v="No"/>
    <s v="Shimla"/>
    <x v="14"/>
    <s v="Yes"/>
    <x v="1"/>
    <s v="No internet service"/>
    <x v="1"/>
    <x v="2"/>
    <s v="No"/>
    <s v="UPI"/>
    <n v="29.98"/>
    <n v="739.54"/>
    <x v="4"/>
    <x v="0"/>
    <x v="1"/>
    <s v="Other"/>
    <x v="2"/>
    <n v="0"/>
  </r>
  <r>
    <s v="CUST-01608"/>
    <x v="0"/>
    <n v="0"/>
    <s v="No"/>
    <s v="No"/>
    <s v="Ahmedabad"/>
    <x v="52"/>
    <s v="Yes"/>
    <x v="2"/>
    <s v="No"/>
    <x v="2"/>
    <x v="2"/>
    <s v="No"/>
    <s v="Bank transfer"/>
    <n v="46.12"/>
    <n v="186.54"/>
    <x v="1"/>
    <x v="0"/>
    <x v="4"/>
    <s v="Other"/>
    <x v="1"/>
    <n v="0"/>
  </r>
  <r>
    <s v="CUST-01983"/>
    <x v="1"/>
    <n v="1"/>
    <s v="Yes"/>
    <s v="No"/>
    <s v="Mumbai"/>
    <x v="14"/>
    <s v="Yes"/>
    <x v="0"/>
    <s v="No"/>
    <x v="2"/>
    <x v="2"/>
    <s v="No"/>
    <s v="Bank transfer"/>
    <n v="91.13"/>
    <n v="2343.79"/>
    <x v="1"/>
    <x v="0"/>
    <x v="0"/>
    <s v="Other"/>
    <x v="2"/>
    <n v="0"/>
  </r>
  <r>
    <s v="CUST-02913"/>
    <x v="0"/>
    <n v="0"/>
    <s v="Yes"/>
    <s v="No"/>
    <s v="Mumbai"/>
    <x v="25"/>
    <s v="Yes"/>
    <x v="0"/>
    <s v="Yes"/>
    <x v="2"/>
    <x v="1"/>
    <s v="No"/>
    <s v="UPI"/>
    <n v="89.88"/>
    <n v="2015.29"/>
    <x v="3"/>
    <x v="1"/>
    <x v="3"/>
    <s v="Other"/>
    <x v="4"/>
    <n v="1"/>
  </r>
  <r>
    <s v="CUST-02152"/>
    <x v="1"/>
    <n v="0"/>
    <s v="No"/>
    <s v="No"/>
    <s v="Delhi"/>
    <x v="40"/>
    <s v="Yes"/>
    <x v="1"/>
    <s v="No internet service"/>
    <x v="1"/>
    <x v="0"/>
    <s v="No"/>
    <s v="UPI"/>
    <n v="31.45"/>
    <n v="1895.43"/>
    <x v="0"/>
    <x v="0"/>
    <x v="4"/>
    <s v="Other"/>
    <x v="0"/>
    <n v="0"/>
  </r>
  <r>
    <s v="CUST-04767"/>
    <x v="1"/>
    <n v="0"/>
    <s v="No"/>
    <s v="Yes"/>
    <s v="Pune"/>
    <x v="57"/>
    <s v="Yes"/>
    <x v="2"/>
    <s v="Yes"/>
    <x v="2"/>
    <x v="2"/>
    <s v="Yes"/>
    <s v="Cheque"/>
    <n v="54.3"/>
    <n v="0"/>
    <x v="2"/>
    <x v="1"/>
    <x v="2"/>
    <s v="Other"/>
    <x v="1"/>
    <n v="1"/>
  </r>
  <r>
    <s v="CUST-03548"/>
    <x v="1"/>
    <n v="1"/>
    <s v="Yes"/>
    <s v="Yes"/>
    <s v="Bengaluru"/>
    <x v="8"/>
    <s v="Yes"/>
    <x v="1"/>
    <s v="No internet service"/>
    <x v="1"/>
    <x v="0"/>
    <s v="Yes"/>
    <s v="Credit card"/>
    <n v="26.66"/>
    <n v="995.28"/>
    <x v="4"/>
    <x v="0"/>
    <x v="1"/>
    <s v="Other"/>
    <x v="5"/>
    <n v="0"/>
  </r>
  <r>
    <s v="CUST-04108"/>
    <x v="0"/>
    <n v="1"/>
    <s v="Yes"/>
    <s v="No"/>
    <s v="Chennai"/>
    <x v="1"/>
    <s v="Yes"/>
    <x v="0"/>
    <s v="No"/>
    <x v="2"/>
    <x v="2"/>
    <s v="No"/>
    <s v="Bank transfer"/>
    <n v="92.87"/>
    <n v="0"/>
    <x v="1"/>
    <x v="1"/>
    <x v="0"/>
    <s v="High-risk"/>
    <x v="1"/>
    <n v="1"/>
  </r>
  <r>
    <s v="CUST-00413"/>
    <x v="0"/>
    <n v="0"/>
    <s v="No"/>
    <s v="No"/>
    <s v="Kolkata"/>
    <x v="29"/>
    <s v="Yes"/>
    <x v="0"/>
    <s v="Yes"/>
    <x v="0"/>
    <x v="1"/>
    <s v="Yes"/>
    <s v="UPI"/>
    <n v="92.83"/>
    <n v="4560.5"/>
    <x v="4"/>
    <x v="0"/>
    <x v="0"/>
    <s v="Other"/>
    <x v="3"/>
    <n v="0"/>
  </r>
  <r>
    <s v="CUST-00653"/>
    <x v="1"/>
    <n v="0"/>
    <s v="No"/>
    <s v="No"/>
    <s v="Hyderabad"/>
    <x v="8"/>
    <s v="Yes"/>
    <x v="2"/>
    <s v="No"/>
    <x v="2"/>
    <x v="2"/>
    <s v="Yes"/>
    <s v="Bank transfer"/>
    <n v="47.61"/>
    <n v="1812.58"/>
    <x v="4"/>
    <x v="1"/>
    <x v="4"/>
    <s v="Other"/>
    <x v="5"/>
    <n v="1"/>
  </r>
  <r>
    <s v="CUST-03349"/>
    <x v="0"/>
    <n v="1"/>
    <s v="No"/>
    <s v="No"/>
    <s v="Ahmedabad"/>
    <x v="35"/>
    <s v="Yes"/>
    <x v="2"/>
    <s v="No"/>
    <x v="0"/>
    <x v="1"/>
    <s v="No"/>
    <s v="UPI"/>
    <n v="59.62"/>
    <n v="1568.3"/>
    <x v="0"/>
    <x v="0"/>
    <x v="2"/>
    <s v="Other"/>
    <x v="2"/>
    <n v="0"/>
  </r>
  <r>
    <s v="CUST-00341"/>
    <x v="0"/>
    <n v="1"/>
    <s v="Yes"/>
    <s v="Yes"/>
    <s v="Ahmedabad"/>
    <x v="66"/>
    <s v="Yes"/>
    <x v="2"/>
    <s v="Yes"/>
    <x v="0"/>
    <x v="2"/>
    <s v="No"/>
    <s v="UPI"/>
    <n v="60.04"/>
    <n v="981.73"/>
    <x v="1"/>
    <x v="0"/>
    <x v="2"/>
    <s v="Other"/>
    <x v="4"/>
    <n v="0"/>
  </r>
  <r>
    <s v="CUST-01688"/>
    <x v="0"/>
    <n v="0"/>
    <s v="Yes"/>
    <s v="Yes"/>
    <s v="Chandigarh"/>
    <x v="41"/>
    <s v="Yes"/>
    <x v="2"/>
    <s v="No"/>
    <x v="2"/>
    <x v="0"/>
    <s v="No"/>
    <s v="Cheque"/>
    <n v="50"/>
    <n v="1515.43"/>
    <x v="1"/>
    <x v="0"/>
    <x v="4"/>
    <s v="Other"/>
    <x v="2"/>
    <n v="0"/>
  </r>
  <r>
    <s v="CUST-02899"/>
    <x v="1"/>
    <n v="0"/>
    <s v="Yes"/>
    <s v="Yes"/>
    <s v="Jaipur"/>
    <x v="15"/>
    <s v="Yes"/>
    <x v="0"/>
    <s v="No"/>
    <x v="2"/>
    <x v="1"/>
    <s v="Yes"/>
    <s v="Cheque"/>
    <n v="90.59"/>
    <n v="2181.4899999999998"/>
    <x v="3"/>
    <x v="0"/>
    <x v="0"/>
    <s v="Other"/>
    <x v="2"/>
    <n v="0"/>
  </r>
  <r>
    <s v="CUST-04863"/>
    <x v="0"/>
    <n v="0"/>
    <s v="Yes"/>
    <s v="Yes"/>
    <s v="Chandigarh"/>
    <x v="2"/>
    <s v="No"/>
    <x v="1"/>
    <s v="No internet service"/>
    <x v="1"/>
    <x v="2"/>
    <s v="No"/>
    <s v="Credit card"/>
    <n v="18"/>
    <n v="502.87"/>
    <x v="1"/>
    <x v="0"/>
    <x v="1"/>
    <s v="Other"/>
    <x v="2"/>
    <n v="0"/>
  </r>
  <r>
    <s v="CUST-00540"/>
    <x v="0"/>
    <n v="0"/>
    <s v="Yes"/>
    <s v="No"/>
    <s v="Jaipur"/>
    <x v="36"/>
    <s v="Yes"/>
    <x v="2"/>
    <s v="Yes"/>
    <x v="0"/>
    <x v="2"/>
    <s v="No"/>
    <s v="Credit card"/>
    <n v="59.34"/>
    <n v="1871.1"/>
    <x v="4"/>
    <x v="0"/>
    <x v="2"/>
    <s v="Other"/>
    <x v="2"/>
    <n v="0"/>
  </r>
  <r>
    <s v="CUST-03688"/>
    <x v="1"/>
    <n v="0"/>
    <s v="No"/>
    <s v="No"/>
    <s v="Delhi"/>
    <x v="49"/>
    <s v="Yes"/>
    <x v="0"/>
    <s v="Yes"/>
    <x v="0"/>
    <x v="2"/>
    <s v="Yes"/>
    <s v="Bank transfer"/>
    <n v="88.57"/>
    <n v="3980.55"/>
    <x v="4"/>
    <x v="1"/>
    <x v="3"/>
    <s v="Other"/>
    <x v="5"/>
    <n v="1"/>
  </r>
  <r>
    <s v="CUST-00426"/>
    <x v="1"/>
    <n v="0"/>
    <s v="No"/>
    <s v="No"/>
    <s v="Shimla"/>
    <x v="26"/>
    <s v="Yes"/>
    <x v="2"/>
    <s v="No"/>
    <x v="0"/>
    <x v="0"/>
    <s v="No"/>
    <s v="UPI"/>
    <n v="57.23"/>
    <n v="1514.69"/>
    <x v="1"/>
    <x v="0"/>
    <x v="2"/>
    <s v="Other"/>
    <x v="2"/>
    <n v="0"/>
  </r>
  <r>
    <s v="CUST-00017"/>
    <x v="1"/>
    <n v="0"/>
    <s v="No"/>
    <s v="Yes"/>
    <s v="Chennai"/>
    <x v="35"/>
    <s v="Yes"/>
    <x v="2"/>
    <s v="No"/>
    <x v="2"/>
    <x v="2"/>
    <s v="Yes"/>
    <s v="Credit card"/>
    <n v="58.74"/>
    <n v="1539.74"/>
    <x v="1"/>
    <x v="1"/>
    <x v="2"/>
    <s v="Other"/>
    <x v="2"/>
    <n v="1"/>
  </r>
  <r>
    <s v="CUST-01194"/>
    <x v="1"/>
    <n v="0"/>
    <s v="Yes"/>
    <s v="Yes"/>
    <s v="Chennai"/>
    <x v="31"/>
    <s v="Yes"/>
    <x v="0"/>
    <s v="No"/>
    <x v="0"/>
    <x v="2"/>
    <s v="Yes"/>
    <s v="UPI"/>
    <n v="88.63"/>
    <n v="538.4"/>
    <x v="1"/>
    <x v="1"/>
    <x v="3"/>
    <s v="High-risk"/>
    <x v="1"/>
    <n v="1"/>
  </r>
  <r>
    <s v="CUST-00444"/>
    <x v="1"/>
    <n v="0"/>
    <s v="Yes"/>
    <s v="Yes"/>
    <s v="Mumbai"/>
    <x v="52"/>
    <s v="No"/>
    <x v="2"/>
    <s v="Yes"/>
    <x v="0"/>
    <x v="2"/>
    <s v="No"/>
    <s v="Cheque"/>
    <n v="61.12"/>
    <n v="244.54"/>
    <x v="4"/>
    <x v="0"/>
    <x v="2"/>
    <s v="Other"/>
    <x v="1"/>
    <n v="0"/>
  </r>
  <r>
    <s v="CUST-02985"/>
    <x v="1"/>
    <n v="0"/>
    <s v="Yes"/>
    <s v="Yes"/>
    <s v="Bengaluru"/>
    <x v="55"/>
    <s v="Yes"/>
    <x v="0"/>
    <s v="No"/>
    <x v="2"/>
    <x v="0"/>
    <s v="No"/>
    <s v="Cheque"/>
    <n v="93.92"/>
    <n v="4334.59"/>
    <x v="0"/>
    <x v="0"/>
    <x v="0"/>
    <s v="Other"/>
    <x v="5"/>
    <n v="0"/>
  </r>
  <r>
    <s v="CUST-03951"/>
    <x v="1"/>
    <n v="1"/>
    <s v="Yes"/>
    <s v="No"/>
    <s v="Kolkata"/>
    <x v="57"/>
    <s v="Yes"/>
    <x v="2"/>
    <s v="Yes"/>
    <x v="0"/>
    <x v="1"/>
    <s v="Yes"/>
    <s v="Bank transfer"/>
    <n v="67.41"/>
    <n v="0"/>
    <x v="1"/>
    <x v="1"/>
    <x v="2"/>
    <s v="Other"/>
    <x v="1"/>
    <n v="1"/>
  </r>
  <r>
    <s v="CUST-01683"/>
    <x v="0"/>
    <n v="0"/>
    <s v="Yes"/>
    <s v="No"/>
    <s v="Bengaluru"/>
    <x v="49"/>
    <s v="Yes"/>
    <x v="0"/>
    <s v="No"/>
    <x v="0"/>
    <x v="0"/>
    <s v="No"/>
    <s v="Cheque"/>
    <n v="93.62"/>
    <n v="4222.46"/>
    <x v="1"/>
    <x v="0"/>
    <x v="0"/>
    <s v="Other"/>
    <x v="5"/>
    <n v="0"/>
  </r>
  <r>
    <s v="CUST-00754"/>
    <x v="1"/>
    <n v="0"/>
    <s v="No"/>
    <s v="No"/>
    <s v="Chandigarh"/>
    <x v="38"/>
    <s v="Yes"/>
    <x v="2"/>
    <s v="No"/>
    <x v="2"/>
    <x v="2"/>
    <s v="Yes"/>
    <s v="UPI"/>
    <n v="50.24"/>
    <n v="2044.09"/>
    <x v="4"/>
    <x v="1"/>
    <x v="2"/>
    <s v="Other"/>
    <x v="5"/>
    <n v="1"/>
  </r>
  <r>
    <s v="CUST-03391"/>
    <x v="1"/>
    <n v="0"/>
    <s v="Yes"/>
    <s v="No"/>
    <s v="Kolkata"/>
    <x v="44"/>
    <s v="Yes"/>
    <x v="0"/>
    <s v="No"/>
    <x v="0"/>
    <x v="2"/>
    <s v="No"/>
    <s v="UPI"/>
    <n v="94.08"/>
    <n v="3187.25"/>
    <x v="3"/>
    <x v="1"/>
    <x v="0"/>
    <s v="Other"/>
    <x v="2"/>
    <n v="1"/>
  </r>
  <r>
    <s v="CUST-03626"/>
    <x v="0"/>
    <n v="0"/>
    <s v="No"/>
    <s v="No"/>
    <s v="Jaipur"/>
    <x v="66"/>
    <s v="Yes"/>
    <x v="2"/>
    <s v="No"/>
    <x v="2"/>
    <x v="2"/>
    <s v="No"/>
    <s v="Cheque"/>
    <n v="63.61"/>
    <n v="1032.06"/>
    <x v="0"/>
    <x v="0"/>
    <x v="2"/>
    <s v="Other"/>
    <x v="4"/>
    <n v="0"/>
  </r>
  <r>
    <s v="CUST-03457"/>
    <x v="1"/>
    <n v="0"/>
    <s v="No"/>
    <s v="No"/>
    <s v="Mumbai"/>
    <x v="32"/>
    <s v="Yes"/>
    <x v="2"/>
    <s v="No"/>
    <x v="2"/>
    <x v="2"/>
    <s v="Yes"/>
    <s v="Cheque"/>
    <n v="55.99"/>
    <n v="2183.37"/>
    <x v="0"/>
    <x v="1"/>
    <x v="2"/>
    <s v="Other"/>
    <x v="5"/>
    <n v="1"/>
  </r>
  <r>
    <s v="CUST-02268"/>
    <x v="1"/>
    <n v="0"/>
    <s v="No"/>
    <s v="No"/>
    <s v="Lucknow"/>
    <x v="23"/>
    <s v="No"/>
    <x v="0"/>
    <s v="Yes"/>
    <x v="0"/>
    <x v="2"/>
    <s v="Yes"/>
    <s v="UPI"/>
    <n v="82.44"/>
    <n v="165.19"/>
    <x v="1"/>
    <x v="0"/>
    <x v="3"/>
    <s v="High-risk"/>
    <x v="1"/>
    <n v="0"/>
  </r>
  <r>
    <s v="CUST-03407"/>
    <x v="0"/>
    <n v="0"/>
    <s v="No"/>
    <s v="No"/>
    <s v="Pune"/>
    <x v="21"/>
    <s v="Yes"/>
    <x v="0"/>
    <s v="Yes"/>
    <x v="2"/>
    <x v="2"/>
    <s v="No"/>
    <s v="Bank transfer"/>
    <n v="78.84"/>
    <n v="3227.1"/>
    <x v="0"/>
    <x v="1"/>
    <x v="3"/>
    <s v="Other"/>
    <x v="5"/>
    <n v="1"/>
  </r>
  <r>
    <s v="CUST-04932"/>
    <x v="1"/>
    <n v="0"/>
    <s v="Yes"/>
    <s v="Yes"/>
    <s v="Kolkata"/>
    <x v="34"/>
    <s v="Yes"/>
    <x v="0"/>
    <s v="No"/>
    <x v="2"/>
    <x v="1"/>
    <s v="Yes"/>
    <s v="UPI"/>
    <n v="96.97"/>
    <n v="4996.46"/>
    <x v="1"/>
    <x v="0"/>
    <x v="0"/>
    <s v="Other"/>
    <x v="3"/>
    <n v="0"/>
  </r>
  <r>
    <s v="CUST-04843"/>
    <x v="0"/>
    <n v="0"/>
    <s v="No"/>
    <s v="No"/>
    <s v="Chandigarh"/>
    <x v="3"/>
    <s v="Yes"/>
    <x v="1"/>
    <s v="No internet service"/>
    <x v="1"/>
    <x v="0"/>
    <s v="Yes"/>
    <s v="Credit card"/>
    <n v="29.84"/>
    <n v="1589.84"/>
    <x v="1"/>
    <x v="0"/>
    <x v="1"/>
    <s v="Other"/>
    <x v="3"/>
    <n v="0"/>
  </r>
  <r>
    <s v="CUST-02319"/>
    <x v="1"/>
    <n v="0"/>
    <s v="No"/>
    <s v="Yes"/>
    <s v="Delhi"/>
    <x v="25"/>
    <s v="Yes"/>
    <x v="2"/>
    <s v="Yes"/>
    <x v="2"/>
    <x v="2"/>
    <s v="No"/>
    <s v="Cheque"/>
    <n v="72.77"/>
    <n v="1720.07"/>
    <x v="4"/>
    <x v="0"/>
    <x v="3"/>
    <s v="Other"/>
    <x v="4"/>
    <n v="0"/>
  </r>
  <r>
    <s v="CUST-01836"/>
    <x v="1"/>
    <n v="0"/>
    <s v="No"/>
    <s v="No"/>
    <s v="Kolkata"/>
    <x v="33"/>
    <s v="Yes"/>
    <x v="2"/>
    <s v="No"/>
    <x v="2"/>
    <x v="1"/>
    <s v="No"/>
    <s v="UPI"/>
    <n v="53.91"/>
    <n v="1935.88"/>
    <x v="3"/>
    <x v="0"/>
    <x v="2"/>
    <s v="Other"/>
    <x v="5"/>
    <n v="0"/>
  </r>
  <r>
    <s v="CUST-04188"/>
    <x v="0"/>
    <n v="0"/>
    <s v="No"/>
    <s v="Yes"/>
    <s v="Lucknow"/>
    <x v="24"/>
    <s v="Yes"/>
    <x v="1"/>
    <s v="No internet service"/>
    <x v="1"/>
    <x v="0"/>
    <s v="No"/>
    <s v="Bank transfer"/>
    <n v="27.7"/>
    <n v="867.31"/>
    <x v="1"/>
    <x v="0"/>
    <x v="1"/>
    <s v="Other"/>
    <x v="2"/>
    <n v="0"/>
  </r>
  <r>
    <s v="CUST-03639"/>
    <x v="0"/>
    <n v="0"/>
    <s v="Yes"/>
    <s v="No"/>
    <s v="Hyderabad"/>
    <x v="18"/>
    <s v="No"/>
    <x v="2"/>
    <s v="Yes"/>
    <x v="0"/>
    <x v="2"/>
    <s v="Yes"/>
    <s v="UPI"/>
    <n v="49.88"/>
    <n v="859.46"/>
    <x v="1"/>
    <x v="0"/>
    <x v="4"/>
    <s v="Other"/>
    <x v="4"/>
    <n v="0"/>
  </r>
  <r>
    <s v="CUST-01673"/>
    <x v="0"/>
    <n v="0"/>
    <s v="No"/>
    <s v="No"/>
    <s v="Kolkata"/>
    <x v="31"/>
    <s v="Yes"/>
    <x v="0"/>
    <s v="No"/>
    <x v="0"/>
    <x v="2"/>
    <s v="Yes"/>
    <s v="UPI"/>
    <n v="94.64"/>
    <n v="564.85"/>
    <x v="3"/>
    <x v="1"/>
    <x v="0"/>
    <s v="High-risk"/>
    <x v="1"/>
    <n v="1"/>
  </r>
  <r>
    <s v="CUST-00587"/>
    <x v="1"/>
    <n v="0"/>
    <s v="Yes"/>
    <s v="Yes"/>
    <s v="Ahmedabad"/>
    <x v="41"/>
    <s v="Yes"/>
    <x v="2"/>
    <s v="No"/>
    <x v="0"/>
    <x v="0"/>
    <s v="No"/>
    <s v="Cheque"/>
    <n v="66.06"/>
    <n v="2035.68"/>
    <x v="1"/>
    <x v="0"/>
    <x v="2"/>
    <s v="Other"/>
    <x v="2"/>
    <n v="0"/>
  </r>
  <r>
    <s v="CUST-00363"/>
    <x v="0"/>
    <n v="1"/>
    <s v="Yes"/>
    <s v="No"/>
    <s v="Chennai"/>
    <x v="66"/>
    <s v="Yes"/>
    <x v="2"/>
    <s v="Yes"/>
    <x v="2"/>
    <x v="2"/>
    <s v="Yes"/>
    <s v="Bank transfer"/>
    <n v="63.03"/>
    <n v="1017.96"/>
    <x v="0"/>
    <x v="0"/>
    <x v="2"/>
    <s v="Other"/>
    <x v="4"/>
    <n v="0"/>
  </r>
  <r>
    <s v="CUST-04030"/>
    <x v="1"/>
    <n v="0"/>
    <s v="Yes"/>
    <s v="No"/>
    <s v="Bengaluru"/>
    <x v="18"/>
    <s v="Yes"/>
    <x v="0"/>
    <s v="No"/>
    <x v="0"/>
    <x v="2"/>
    <s v="No"/>
    <s v="UPI"/>
    <n v="85"/>
    <n v="1465.36"/>
    <x v="3"/>
    <x v="0"/>
    <x v="3"/>
    <s v="Other"/>
    <x v="4"/>
    <n v="0"/>
  </r>
  <r>
    <s v="CUST-03334"/>
    <x v="1"/>
    <n v="0"/>
    <s v="No"/>
    <s v="No"/>
    <s v="Jaipur"/>
    <x v="42"/>
    <s v="Yes"/>
    <x v="0"/>
    <s v="Yes"/>
    <x v="2"/>
    <x v="1"/>
    <s v="No"/>
    <s v="UPI"/>
    <n v="92.56"/>
    <n v="3110.51"/>
    <x v="2"/>
    <x v="0"/>
    <x v="0"/>
    <s v="Other"/>
    <x v="2"/>
    <n v="0"/>
  </r>
  <r>
    <s v="CUST-04913"/>
    <x v="1"/>
    <n v="0"/>
    <s v="Yes"/>
    <s v="Yes"/>
    <s v="Delhi"/>
    <x v="42"/>
    <s v="No"/>
    <x v="1"/>
    <s v="No internet service"/>
    <x v="1"/>
    <x v="1"/>
    <s v="No"/>
    <s v="Bank transfer"/>
    <n v="22.76"/>
    <n v="784.69"/>
    <x v="3"/>
    <x v="1"/>
    <x v="1"/>
    <s v="Other"/>
    <x v="2"/>
    <n v="1"/>
  </r>
  <r>
    <s v="CUST-03816"/>
    <x v="0"/>
    <n v="0"/>
    <s v="No"/>
    <s v="No"/>
    <s v="Lucknow"/>
    <x v="34"/>
    <s v="Yes"/>
    <x v="1"/>
    <s v="No internet service"/>
    <x v="1"/>
    <x v="0"/>
    <s v="Yes"/>
    <s v="Bank transfer"/>
    <n v="27.37"/>
    <n v="1380.47"/>
    <x v="1"/>
    <x v="0"/>
    <x v="1"/>
    <s v="Other"/>
    <x v="3"/>
    <n v="0"/>
  </r>
  <r>
    <s v="CUST-02459"/>
    <x v="1"/>
    <n v="0"/>
    <s v="Yes"/>
    <s v="No"/>
    <s v="Chennai"/>
    <x v="30"/>
    <s v="Yes"/>
    <x v="0"/>
    <s v="No"/>
    <x v="0"/>
    <x v="1"/>
    <s v="Yes"/>
    <s v="Credit card"/>
    <n v="95.85"/>
    <n v="2039.68"/>
    <x v="3"/>
    <x v="0"/>
    <x v="0"/>
    <s v="Other"/>
    <x v="4"/>
    <n v="0"/>
  </r>
  <r>
    <s v="CUST-03196"/>
    <x v="1"/>
    <n v="0"/>
    <s v="No"/>
    <s v="No"/>
    <s v="Pune"/>
    <x v="29"/>
    <s v="Yes"/>
    <x v="2"/>
    <s v="No"/>
    <x v="2"/>
    <x v="0"/>
    <s v="Yes"/>
    <s v="UPI"/>
    <n v="56.06"/>
    <n v="2745.65"/>
    <x v="1"/>
    <x v="0"/>
    <x v="2"/>
    <s v="Other"/>
    <x v="3"/>
    <n v="0"/>
  </r>
  <r>
    <s v="CUST-01001"/>
    <x v="0"/>
    <n v="0"/>
    <s v="Yes"/>
    <s v="No"/>
    <s v="Mumbai"/>
    <x v="28"/>
    <s v="Yes"/>
    <x v="2"/>
    <s v="No"/>
    <x v="2"/>
    <x v="2"/>
    <s v="No"/>
    <s v="UPI"/>
    <n v="56.89"/>
    <n v="1048.33"/>
    <x v="1"/>
    <x v="0"/>
    <x v="2"/>
    <s v="Other"/>
    <x v="4"/>
    <n v="0"/>
  </r>
  <r>
    <s v="CUST-01321"/>
    <x v="1"/>
    <n v="0"/>
    <s v="Yes"/>
    <s v="Yes"/>
    <s v="Ahmedabad"/>
    <x v="39"/>
    <s v="Yes"/>
    <x v="0"/>
    <s v="No"/>
    <x v="2"/>
    <x v="2"/>
    <s v="No"/>
    <s v="Cheque"/>
    <n v="82.92"/>
    <n v="1094.69"/>
    <x v="1"/>
    <x v="1"/>
    <x v="3"/>
    <s v="Other"/>
    <x v="4"/>
    <n v="1"/>
  </r>
  <r>
    <s v="CUST-02282"/>
    <x v="1"/>
    <n v="0"/>
    <s v="No"/>
    <s v="No"/>
    <s v="Pune"/>
    <x v="41"/>
    <s v="No"/>
    <x v="1"/>
    <s v="No internet service"/>
    <x v="1"/>
    <x v="2"/>
    <s v="Yes"/>
    <s v="UPI"/>
    <n v="18"/>
    <n v="550.41"/>
    <x v="1"/>
    <x v="0"/>
    <x v="1"/>
    <s v="Other"/>
    <x v="2"/>
    <n v="0"/>
  </r>
  <r>
    <s v="CUST-01076"/>
    <x v="1"/>
    <n v="1"/>
    <s v="No"/>
    <s v="No"/>
    <s v="Chandigarh"/>
    <x v="57"/>
    <s v="Yes"/>
    <x v="0"/>
    <s v="No"/>
    <x v="2"/>
    <x v="1"/>
    <s v="Yes"/>
    <s v="Bank transfer"/>
    <n v="79.97"/>
    <n v="0"/>
    <x v="1"/>
    <x v="1"/>
    <x v="3"/>
    <s v="Other"/>
    <x v="1"/>
    <n v="1"/>
  </r>
  <r>
    <s v="CUST-01412"/>
    <x v="0"/>
    <n v="0"/>
    <s v="Yes"/>
    <s v="Yes"/>
    <s v="Chennai"/>
    <x v="22"/>
    <s v="Yes"/>
    <x v="0"/>
    <s v="Yes"/>
    <x v="2"/>
    <x v="0"/>
    <s v="No"/>
    <s v="Cheque"/>
    <n v="91.93"/>
    <n v="906.89"/>
    <x v="1"/>
    <x v="0"/>
    <x v="0"/>
    <s v="Other"/>
    <x v="1"/>
    <n v="0"/>
  </r>
  <r>
    <s v="CUST-00213"/>
    <x v="1"/>
    <n v="0"/>
    <s v="Yes"/>
    <s v="Yes"/>
    <s v="Kolkata"/>
    <x v="15"/>
    <s v="Yes"/>
    <x v="2"/>
    <s v="Yes"/>
    <x v="0"/>
    <x v="2"/>
    <s v="Yes"/>
    <s v="UPI"/>
    <n v="59.12"/>
    <n v="1446.88"/>
    <x v="4"/>
    <x v="0"/>
    <x v="2"/>
    <s v="Other"/>
    <x v="2"/>
    <n v="0"/>
  </r>
  <r>
    <s v="CUST-00132"/>
    <x v="0"/>
    <n v="0"/>
    <s v="Yes"/>
    <s v="Yes"/>
    <s v="Hyderabad"/>
    <x v="4"/>
    <s v="Yes"/>
    <x v="2"/>
    <s v="No"/>
    <x v="2"/>
    <x v="1"/>
    <s v="Yes"/>
    <s v="UPI"/>
    <n v="56.41"/>
    <n v="4018.22"/>
    <x v="0"/>
    <x v="0"/>
    <x v="2"/>
    <s v="Other"/>
    <x v="0"/>
    <n v="0"/>
  </r>
  <r>
    <s v="CUST-02548"/>
    <x v="1"/>
    <n v="0"/>
    <s v="No"/>
    <s v="No"/>
    <s v="Mumbai"/>
    <x v="22"/>
    <s v="Yes"/>
    <x v="0"/>
    <s v="No"/>
    <x v="2"/>
    <x v="2"/>
    <s v="No"/>
    <s v="Credit card"/>
    <n v="84.04"/>
    <n v="819.96"/>
    <x v="0"/>
    <x v="1"/>
    <x v="3"/>
    <s v="High-risk"/>
    <x v="1"/>
    <n v="1"/>
  </r>
  <r>
    <s v="CUST-01780"/>
    <x v="1"/>
    <n v="0"/>
    <s v="Yes"/>
    <s v="Yes"/>
    <s v="Delhi"/>
    <x v="28"/>
    <s v="Yes"/>
    <x v="0"/>
    <s v="Yes"/>
    <x v="0"/>
    <x v="2"/>
    <s v="Yes"/>
    <s v="Bank transfer"/>
    <n v="95.36"/>
    <n v="1711.37"/>
    <x v="3"/>
    <x v="0"/>
    <x v="0"/>
    <s v="Other"/>
    <x v="4"/>
    <n v="0"/>
  </r>
  <r>
    <s v="CUST-02378"/>
    <x v="0"/>
    <n v="0"/>
    <s v="No"/>
    <s v="No"/>
    <s v="Kolkata"/>
    <x v="2"/>
    <s v="Yes"/>
    <x v="1"/>
    <s v="No internet service"/>
    <x v="1"/>
    <x v="2"/>
    <s v="No"/>
    <s v="UPI"/>
    <n v="28.02"/>
    <n v="805.45"/>
    <x v="1"/>
    <x v="0"/>
    <x v="1"/>
    <s v="Other"/>
    <x v="2"/>
    <n v="0"/>
  </r>
  <r>
    <s v="CUST-03233"/>
    <x v="0"/>
    <n v="0"/>
    <s v="Yes"/>
    <s v="No"/>
    <s v="Mumbai"/>
    <x v="33"/>
    <s v="Yes"/>
    <x v="2"/>
    <s v="Yes"/>
    <x v="2"/>
    <x v="0"/>
    <s v="Yes"/>
    <s v="Cheque"/>
    <n v="62.47"/>
    <n v="2289.25"/>
    <x v="2"/>
    <x v="0"/>
    <x v="2"/>
    <s v="Other"/>
    <x v="5"/>
    <n v="0"/>
  </r>
  <r>
    <s v="CUST-01786"/>
    <x v="0"/>
    <n v="0"/>
    <s v="No"/>
    <s v="No"/>
    <s v="Lucknow"/>
    <x v="22"/>
    <s v="Yes"/>
    <x v="1"/>
    <s v="No internet service"/>
    <x v="1"/>
    <x v="2"/>
    <s v="Yes"/>
    <s v="Cheque"/>
    <n v="27.98"/>
    <n v="288.17"/>
    <x v="4"/>
    <x v="1"/>
    <x v="1"/>
    <s v="Other"/>
    <x v="1"/>
    <n v="1"/>
  </r>
  <r>
    <s v="CUST-01563"/>
    <x v="1"/>
    <n v="0"/>
    <s v="Yes"/>
    <s v="Yes"/>
    <s v="Pune"/>
    <x v="15"/>
    <s v="Yes"/>
    <x v="2"/>
    <s v="Yes"/>
    <x v="2"/>
    <x v="2"/>
    <s v="Yes"/>
    <s v="Cheque"/>
    <n v="62.21"/>
    <n v="1509.14"/>
    <x v="2"/>
    <x v="0"/>
    <x v="2"/>
    <s v="Other"/>
    <x v="2"/>
    <n v="0"/>
  </r>
  <r>
    <s v="CUST-01157"/>
    <x v="1"/>
    <n v="0"/>
    <s v="Yes"/>
    <s v="No"/>
    <s v="Pune"/>
    <x v="18"/>
    <s v="Yes"/>
    <x v="2"/>
    <s v="No"/>
    <x v="0"/>
    <x v="2"/>
    <s v="No"/>
    <s v="UPI"/>
    <n v="59.91"/>
    <n v="991.6"/>
    <x v="1"/>
    <x v="0"/>
    <x v="2"/>
    <s v="Other"/>
    <x v="4"/>
    <n v="0"/>
  </r>
  <r>
    <s v="CUST-03484"/>
    <x v="0"/>
    <n v="1"/>
    <s v="No"/>
    <s v="No"/>
    <s v="Chandigarh"/>
    <x v="13"/>
    <s v="Yes"/>
    <x v="2"/>
    <s v="No"/>
    <x v="0"/>
    <x v="2"/>
    <s v="Yes"/>
    <s v="Credit card"/>
    <n v="65.95"/>
    <n v="1325.56"/>
    <x v="1"/>
    <x v="0"/>
    <x v="2"/>
    <s v="Other"/>
    <x v="4"/>
    <n v="0"/>
  </r>
  <r>
    <s v="CUST-00192"/>
    <x v="0"/>
    <n v="0"/>
    <s v="No"/>
    <s v="No"/>
    <s v="Hyderabad"/>
    <x v="17"/>
    <s v="Yes"/>
    <x v="2"/>
    <s v="No"/>
    <x v="2"/>
    <x v="2"/>
    <s v="Yes"/>
    <s v="Bank transfer"/>
    <n v="41.05"/>
    <n v="1182.73"/>
    <x v="4"/>
    <x v="0"/>
    <x v="4"/>
    <s v="Other"/>
    <x v="2"/>
    <n v="0"/>
  </r>
  <r>
    <s v="CUST-04033"/>
    <x v="0"/>
    <n v="0"/>
    <s v="Yes"/>
    <s v="Yes"/>
    <s v="Shimla"/>
    <x v="2"/>
    <s v="Yes"/>
    <x v="2"/>
    <s v="No"/>
    <x v="2"/>
    <x v="1"/>
    <s v="Yes"/>
    <s v="UPI"/>
    <n v="52.44"/>
    <n v="1479.89"/>
    <x v="4"/>
    <x v="0"/>
    <x v="2"/>
    <s v="Other"/>
    <x v="2"/>
    <n v="0"/>
  </r>
  <r>
    <s v="CUST-04546"/>
    <x v="1"/>
    <n v="0"/>
    <s v="Yes"/>
    <s v="No"/>
    <s v="Delhi"/>
    <x v="39"/>
    <s v="Yes"/>
    <x v="1"/>
    <s v="No internet service"/>
    <x v="1"/>
    <x v="1"/>
    <s v="No"/>
    <s v="Cheque"/>
    <n v="27.68"/>
    <n v="349.32"/>
    <x v="0"/>
    <x v="1"/>
    <x v="1"/>
    <s v="Other"/>
    <x v="4"/>
    <n v="1"/>
  </r>
  <r>
    <s v="CUST-00080"/>
    <x v="1"/>
    <n v="1"/>
    <s v="Yes"/>
    <s v="No"/>
    <s v="Ahmedabad"/>
    <x v="25"/>
    <s v="Yes"/>
    <x v="2"/>
    <s v="No"/>
    <x v="0"/>
    <x v="1"/>
    <s v="No"/>
    <s v="Credit card"/>
    <n v="54.59"/>
    <n v="1247.42"/>
    <x v="0"/>
    <x v="0"/>
    <x v="2"/>
    <s v="Other"/>
    <x v="4"/>
    <n v="0"/>
  </r>
  <r>
    <s v="CUST-04671"/>
    <x v="1"/>
    <n v="0"/>
    <s v="No"/>
    <s v="No"/>
    <s v="Delhi"/>
    <x v="65"/>
    <s v="Yes"/>
    <x v="2"/>
    <s v="Yes"/>
    <x v="0"/>
    <x v="0"/>
    <s v="Yes"/>
    <s v="Bank transfer"/>
    <n v="59.9"/>
    <n v="3587"/>
    <x v="0"/>
    <x v="0"/>
    <x v="2"/>
    <s v="Other"/>
    <x v="3"/>
    <n v="0"/>
  </r>
  <r>
    <s v="CUST-00559"/>
    <x v="1"/>
    <n v="0"/>
    <s v="Yes"/>
    <s v="No"/>
    <s v="Chennai"/>
    <x v="48"/>
    <s v="Yes"/>
    <x v="0"/>
    <s v="No"/>
    <x v="2"/>
    <x v="1"/>
    <s v="Yes"/>
    <s v="Cheque"/>
    <n v="90.86"/>
    <n v="4335.21"/>
    <x v="2"/>
    <x v="1"/>
    <x v="0"/>
    <s v="Other"/>
    <x v="3"/>
    <n v="1"/>
  </r>
  <r>
    <s v="CUST-03203"/>
    <x v="0"/>
    <n v="0"/>
    <s v="No"/>
    <s v="No"/>
    <s v="Shimla"/>
    <x v="37"/>
    <s v="Yes"/>
    <x v="0"/>
    <s v="Yes"/>
    <x v="2"/>
    <x v="2"/>
    <s v="Yes"/>
    <s v="Bank transfer"/>
    <n v="87.93"/>
    <n v="5237.66"/>
    <x v="3"/>
    <x v="0"/>
    <x v="3"/>
    <s v="Other"/>
    <x v="0"/>
    <n v="0"/>
  </r>
  <r>
    <s v="CUST-04517"/>
    <x v="0"/>
    <n v="0"/>
    <s v="Yes"/>
    <s v="No"/>
    <s v="Bengaluru"/>
    <x v="19"/>
    <s v="Yes"/>
    <x v="2"/>
    <s v="No"/>
    <x v="2"/>
    <x v="0"/>
    <s v="No"/>
    <s v="UPI"/>
    <n v="45.04"/>
    <n v="647.44000000000005"/>
    <x v="1"/>
    <x v="0"/>
    <x v="4"/>
    <s v="Other"/>
    <x v="4"/>
    <n v="0"/>
  </r>
  <r>
    <s v="CUST-02227"/>
    <x v="0"/>
    <n v="1"/>
    <s v="No"/>
    <s v="No"/>
    <s v="Pune"/>
    <x v="69"/>
    <s v="Yes"/>
    <x v="2"/>
    <s v="No"/>
    <x v="0"/>
    <x v="2"/>
    <s v="Yes"/>
    <s v="Bank transfer"/>
    <n v="53.38"/>
    <n v="2587.64"/>
    <x v="1"/>
    <x v="0"/>
    <x v="2"/>
    <s v="Other"/>
    <x v="3"/>
    <n v="0"/>
  </r>
  <r>
    <s v="CUST-01318"/>
    <x v="0"/>
    <n v="0"/>
    <s v="Yes"/>
    <s v="No"/>
    <s v="Shimla"/>
    <x v="27"/>
    <s v="Yes"/>
    <x v="0"/>
    <s v="No"/>
    <x v="0"/>
    <x v="1"/>
    <s v="Yes"/>
    <s v="Cheque"/>
    <n v="92.34"/>
    <n v="3244.86"/>
    <x v="0"/>
    <x v="0"/>
    <x v="0"/>
    <s v="Other"/>
    <x v="2"/>
    <n v="0"/>
  </r>
  <r>
    <s v="CUST-03323"/>
    <x v="1"/>
    <n v="0"/>
    <s v="Yes"/>
    <s v="No"/>
    <s v="Lucknow"/>
    <x v="41"/>
    <s v="Yes"/>
    <x v="0"/>
    <s v="No"/>
    <x v="2"/>
    <x v="1"/>
    <s v="No"/>
    <s v="UPI"/>
    <n v="86.18"/>
    <n v="2515.5300000000002"/>
    <x v="3"/>
    <x v="1"/>
    <x v="3"/>
    <s v="Other"/>
    <x v="2"/>
    <n v="1"/>
  </r>
  <r>
    <s v="CUST-03278"/>
    <x v="1"/>
    <n v="0"/>
    <s v="Yes"/>
    <s v="Yes"/>
    <s v="Hyderabad"/>
    <x v="51"/>
    <s v="Yes"/>
    <x v="2"/>
    <s v="Yes"/>
    <x v="0"/>
    <x v="1"/>
    <s v="No"/>
    <s v="Credit card"/>
    <n v="68.78"/>
    <n v="2613.34"/>
    <x v="4"/>
    <x v="0"/>
    <x v="2"/>
    <s v="Other"/>
    <x v="5"/>
    <n v="0"/>
  </r>
  <r>
    <s v="CUST-04527"/>
    <x v="1"/>
    <n v="0"/>
    <s v="Yes"/>
    <s v="No"/>
    <s v="Bengaluru"/>
    <x v="10"/>
    <s v="Yes"/>
    <x v="2"/>
    <s v="Yes"/>
    <x v="2"/>
    <x v="0"/>
    <s v="Yes"/>
    <s v="Cheque"/>
    <n v="54.94"/>
    <n v="3557.84"/>
    <x v="1"/>
    <x v="0"/>
    <x v="2"/>
    <s v="Other"/>
    <x v="0"/>
    <n v="0"/>
  </r>
  <r>
    <s v="CUST-04826"/>
    <x v="1"/>
    <n v="0"/>
    <s v="No"/>
    <s v="No"/>
    <s v="Hyderabad"/>
    <x v="45"/>
    <s v="Yes"/>
    <x v="0"/>
    <s v="No"/>
    <x v="0"/>
    <x v="2"/>
    <s v="No"/>
    <s v="UPI"/>
    <n v="99.04"/>
    <n v="4513.6499999999996"/>
    <x v="1"/>
    <x v="1"/>
    <x v="0"/>
    <s v="Other"/>
    <x v="5"/>
    <n v="1"/>
  </r>
  <r>
    <s v="CUST-01904"/>
    <x v="1"/>
    <n v="1"/>
    <s v="Yes"/>
    <s v="Yes"/>
    <s v="Pune"/>
    <x v="22"/>
    <s v="Yes"/>
    <x v="0"/>
    <s v="Yes"/>
    <x v="2"/>
    <x v="2"/>
    <s v="No"/>
    <s v="UPI"/>
    <n v="85.81"/>
    <n v="837.39"/>
    <x v="3"/>
    <x v="1"/>
    <x v="3"/>
    <s v="High-risk"/>
    <x v="1"/>
    <n v="1"/>
  </r>
  <r>
    <s v="CUST-01525"/>
    <x v="0"/>
    <n v="0"/>
    <s v="No"/>
    <s v="No"/>
    <s v="Chennai"/>
    <x v="65"/>
    <s v="Yes"/>
    <x v="0"/>
    <s v="No"/>
    <x v="2"/>
    <x v="0"/>
    <s v="No"/>
    <s v="Cheque"/>
    <n v="81.45"/>
    <n v="4743.2299999999996"/>
    <x v="1"/>
    <x v="0"/>
    <x v="3"/>
    <s v="Other"/>
    <x v="3"/>
    <n v="0"/>
  </r>
  <r>
    <s v="CUST-02885"/>
    <x v="0"/>
    <n v="0"/>
    <s v="Yes"/>
    <s v="No"/>
    <s v="Chandigarh"/>
    <x v="67"/>
    <s v="Yes"/>
    <x v="2"/>
    <s v="No"/>
    <x v="2"/>
    <x v="0"/>
    <s v="Yes"/>
    <s v="Credit card"/>
    <n v="52.76"/>
    <n v="2067.92"/>
    <x v="1"/>
    <x v="0"/>
    <x v="2"/>
    <s v="Other"/>
    <x v="5"/>
    <n v="0"/>
  </r>
  <r>
    <s v="CUST-03161"/>
    <x v="1"/>
    <n v="1"/>
    <s v="Yes"/>
    <s v="No"/>
    <s v="Delhi"/>
    <x v="15"/>
    <s v="Yes"/>
    <x v="0"/>
    <s v="Yes"/>
    <x v="2"/>
    <x v="0"/>
    <s v="No"/>
    <s v="UPI"/>
    <n v="95.82"/>
    <n v="2284.81"/>
    <x v="1"/>
    <x v="0"/>
    <x v="0"/>
    <s v="Other"/>
    <x v="2"/>
    <n v="0"/>
  </r>
  <r>
    <s v="CUST-02771"/>
    <x v="0"/>
    <n v="0"/>
    <s v="No"/>
    <s v="No"/>
    <s v="Jaipur"/>
    <x v="53"/>
    <s v="Yes"/>
    <x v="2"/>
    <s v="No"/>
    <x v="2"/>
    <x v="2"/>
    <s v="No"/>
    <s v="UPI"/>
    <n v="45.76"/>
    <n v="400.48"/>
    <x v="3"/>
    <x v="0"/>
    <x v="4"/>
    <s v="Other"/>
    <x v="1"/>
    <n v="0"/>
  </r>
  <r>
    <s v="CUST-02352"/>
    <x v="1"/>
    <n v="0"/>
    <s v="No"/>
    <s v="Yes"/>
    <s v="Bengaluru"/>
    <x v="53"/>
    <s v="Yes"/>
    <x v="0"/>
    <s v="Yes"/>
    <x v="2"/>
    <x v="2"/>
    <s v="Yes"/>
    <s v="Credit card"/>
    <n v="79.02"/>
    <n v="710.46"/>
    <x v="1"/>
    <x v="0"/>
    <x v="3"/>
    <s v="High-risk"/>
    <x v="1"/>
    <n v="0"/>
  </r>
  <r>
    <s v="CUST-03177"/>
    <x v="0"/>
    <n v="0"/>
    <s v="Yes"/>
    <s v="Yes"/>
    <s v="Ahmedabad"/>
    <x v="7"/>
    <s v="Yes"/>
    <x v="2"/>
    <s v="No"/>
    <x v="2"/>
    <x v="2"/>
    <s v="No"/>
    <s v="Cheque"/>
    <n v="59.78"/>
    <n v="655.64"/>
    <x v="3"/>
    <x v="1"/>
    <x v="2"/>
    <s v="Other"/>
    <x v="1"/>
    <n v="1"/>
  </r>
  <r>
    <s v="CUST-04877"/>
    <x v="0"/>
    <n v="1"/>
    <s v="No"/>
    <s v="No"/>
    <s v="Delhi"/>
    <x v="13"/>
    <s v="Yes"/>
    <x v="2"/>
    <s v="No"/>
    <x v="2"/>
    <x v="2"/>
    <s v="No"/>
    <s v="Cheque"/>
    <n v="45.05"/>
    <n v="893.63"/>
    <x v="3"/>
    <x v="1"/>
    <x v="4"/>
    <s v="Other"/>
    <x v="4"/>
    <n v="1"/>
  </r>
  <r>
    <s v="CUST-03257"/>
    <x v="1"/>
    <n v="0"/>
    <s v="Yes"/>
    <s v="Yes"/>
    <s v="Ahmedabad"/>
    <x v="2"/>
    <s v="Yes"/>
    <x v="0"/>
    <s v="Yes"/>
    <x v="0"/>
    <x v="1"/>
    <s v="Yes"/>
    <s v="UPI"/>
    <n v="101.16"/>
    <n v="2837.67"/>
    <x v="0"/>
    <x v="0"/>
    <x v="0"/>
    <s v="Other"/>
    <x v="2"/>
    <n v="0"/>
  </r>
  <r>
    <s v="CUST-01987"/>
    <x v="0"/>
    <n v="0"/>
    <s v="No"/>
    <s v="No"/>
    <s v="Lucknow"/>
    <x v="5"/>
    <s v="Yes"/>
    <x v="0"/>
    <s v="No"/>
    <x v="0"/>
    <x v="2"/>
    <s v="Yes"/>
    <s v="Cheque"/>
    <n v="86.11"/>
    <n v="1677.49"/>
    <x v="4"/>
    <x v="0"/>
    <x v="3"/>
    <s v="Other"/>
    <x v="4"/>
    <n v="0"/>
  </r>
  <r>
    <s v="CUST-04182"/>
    <x v="0"/>
    <n v="1"/>
    <s v="Yes"/>
    <s v="No"/>
    <s v="Jaipur"/>
    <x v="1"/>
    <s v="Yes"/>
    <x v="0"/>
    <s v="No"/>
    <x v="2"/>
    <x v="2"/>
    <s v="No"/>
    <s v="Bank transfer"/>
    <n v="78.62"/>
    <n v="232.98"/>
    <x v="0"/>
    <x v="0"/>
    <x v="3"/>
    <s v="High-risk"/>
    <x v="1"/>
    <n v="0"/>
  </r>
  <r>
    <s v="CUST-00392"/>
    <x v="1"/>
    <n v="1"/>
    <s v="No"/>
    <s v="No"/>
    <s v="Chandigarh"/>
    <x v="47"/>
    <s v="No"/>
    <x v="2"/>
    <s v="No"/>
    <x v="2"/>
    <x v="2"/>
    <s v="Yes"/>
    <s v="UPI"/>
    <n v="41.1"/>
    <n v="607.20000000000005"/>
    <x v="4"/>
    <x v="1"/>
    <x v="4"/>
    <s v="Other"/>
    <x v="4"/>
    <n v="1"/>
  </r>
  <r>
    <s v="CUST-00973"/>
    <x v="0"/>
    <n v="0"/>
    <s v="No"/>
    <s v="No"/>
    <s v="Chennai"/>
    <x v="6"/>
    <s v="Yes"/>
    <x v="1"/>
    <s v="No internet service"/>
    <x v="1"/>
    <x v="1"/>
    <s v="Yes"/>
    <s v="UPI"/>
    <n v="31.14"/>
    <n v="157.78"/>
    <x v="1"/>
    <x v="0"/>
    <x v="4"/>
    <s v="Other"/>
    <x v="1"/>
    <n v="0"/>
  </r>
  <r>
    <s v="CUST-00657"/>
    <x v="0"/>
    <n v="0"/>
    <s v="No"/>
    <s v="No"/>
    <s v="Lucknow"/>
    <x v="20"/>
    <s v="Yes"/>
    <x v="1"/>
    <s v="No internet service"/>
    <x v="1"/>
    <x v="2"/>
    <s v="No"/>
    <s v="UPI"/>
    <n v="33.17"/>
    <n v="260.95999999999998"/>
    <x v="1"/>
    <x v="0"/>
    <x v="4"/>
    <s v="Other"/>
    <x v="1"/>
    <n v="0"/>
  </r>
  <r>
    <s v="CUST-00084"/>
    <x v="1"/>
    <n v="0"/>
    <s v="Yes"/>
    <s v="Yes"/>
    <s v="Pune"/>
    <x v="16"/>
    <s v="Yes"/>
    <x v="0"/>
    <s v="No"/>
    <x v="0"/>
    <x v="0"/>
    <s v="Yes"/>
    <s v="UPI"/>
    <n v="90.63"/>
    <n v="6003.41"/>
    <x v="0"/>
    <x v="0"/>
    <x v="0"/>
    <s v="Other"/>
    <x v="0"/>
    <n v="0"/>
  </r>
  <r>
    <s v="CUST-01575"/>
    <x v="0"/>
    <n v="1"/>
    <s v="No"/>
    <s v="No"/>
    <s v="Kolkata"/>
    <x v="53"/>
    <s v="Yes"/>
    <x v="1"/>
    <s v="No internet service"/>
    <x v="1"/>
    <x v="2"/>
    <s v="No"/>
    <s v="Bank transfer"/>
    <n v="41.15"/>
    <n v="360.73"/>
    <x v="4"/>
    <x v="0"/>
    <x v="4"/>
    <s v="Other"/>
    <x v="1"/>
    <n v="0"/>
  </r>
  <r>
    <s v="CUST-03669"/>
    <x v="1"/>
    <n v="1"/>
    <s v="No"/>
    <s v="Yes"/>
    <s v="Chennai"/>
    <x v="42"/>
    <s v="Yes"/>
    <x v="0"/>
    <s v="No"/>
    <x v="0"/>
    <x v="1"/>
    <s v="No"/>
    <s v="UPI"/>
    <n v="91.11"/>
    <n v="3054.77"/>
    <x v="1"/>
    <x v="0"/>
    <x v="0"/>
    <s v="Other"/>
    <x v="2"/>
    <n v="0"/>
  </r>
  <r>
    <s v="CUST-04264"/>
    <x v="0"/>
    <n v="1"/>
    <s v="No"/>
    <s v="Yes"/>
    <s v="Shimla"/>
    <x v="21"/>
    <s v="Yes"/>
    <x v="1"/>
    <s v="No internet service"/>
    <x v="1"/>
    <x v="2"/>
    <s v="No"/>
    <s v="Cheque"/>
    <n v="31.95"/>
    <n v="1374.21"/>
    <x v="2"/>
    <x v="0"/>
    <x v="4"/>
    <s v="Other"/>
    <x v="5"/>
    <n v="0"/>
  </r>
  <r>
    <s v="CUST-00074"/>
    <x v="0"/>
    <n v="0"/>
    <s v="No"/>
    <s v="No"/>
    <s v="Bengaluru"/>
    <x v="60"/>
    <s v="Yes"/>
    <x v="1"/>
    <s v="No internet service"/>
    <x v="1"/>
    <x v="0"/>
    <s v="No"/>
    <s v="Credit card"/>
    <n v="19.13"/>
    <n v="1280.32"/>
    <x v="3"/>
    <x v="0"/>
    <x v="1"/>
    <s v="Other"/>
    <x v="0"/>
    <n v="0"/>
  </r>
  <r>
    <s v="CUST-04528"/>
    <x v="0"/>
    <n v="0"/>
    <s v="No"/>
    <s v="Yes"/>
    <s v="Kolkata"/>
    <x v="41"/>
    <s v="Yes"/>
    <x v="1"/>
    <s v="No internet service"/>
    <x v="1"/>
    <x v="1"/>
    <s v="No"/>
    <s v="Credit card"/>
    <n v="34.81"/>
    <n v="1054.1400000000001"/>
    <x v="0"/>
    <x v="0"/>
    <x v="4"/>
    <s v="Other"/>
    <x v="2"/>
    <n v="0"/>
  </r>
  <r>
    <s v="CUST-02063"/>
    <x v="0"/>
    <n v="0"/>
    <s v="No"/>
    <s v="No"/>
    <s v="Bengaluru"/>
    <x v="32"/>
    <s v="Yes"/>
    <x v="0"/>
    <s v="No"/>
    <x v="2"/>
    <x v="2"/>
    <s v="Yes"/>
    <s v="Cheque"/>
    <n v="89.17"/>
    <n v="3637.75"/>
    <x v="1"/>
    <x v="0"/>
    <x v="3"/>
    <s v="Other"/>
    <x v="5"/>
    <n v="0"/>
  </r>
  <r>
    <s v="CUST-00083"/>
    <x v="1"/>
    <n v="0"/>
    <s v="No"/>
    <s v="No"/>
    <s v="Mumbai"/>
    <x v="8"/>
    <s v="Yes"/>
    <x v="0"/>
    <s v="Yes"/>
    <x v="2"/>
    <x v="1"/>
    <s v="No"/>
    <s v="UPI"/>
    <n v="98.42"/>
    <n v="3680.35"/>
    <x v="1"/>
    <x v="0"/>
    <x v="0"/>
    <s v="Other"/>
    <x v="5"/>
    <n v="0"/>
  </r>
  <r>
    <s v="CUST-03329"/>
    <x v="1"/>
    <n v="0"/>
    <s v="No"/>
    <s v="No"/>
    <s v="Lucknow"/>
    <x v="3"/>
    <s v="Yes"/>
    <x v="2"/>
    <s v="No"/>
    <x v="0"/>
    <x v="1"/>
    <s v="No"/>
    <s v="Bank transfer"/>
    <n v="58.95"/>
    <n v="3068.44"/>
    <x v="1"/>
    <x v="0"/>
    <x v="2"/>
    <s v="Other"/>
    <x v="3"/>
    <n v="0"/>
  </r>
  <r>
    <s v="CUST-00976"/>
    <x v="1"/>
    <n v="0"/>
    <s v="No"/>
    <s v="Yes"/>
    <s v="Kolkata"/>
    <x v="34"/>
    <s v="Yes"/>
    <x v="0"/>
    <s v="No"/>
    <x v="0"/>
    <x v="0"/>
    <s v="No"/>
    <s v="Bank transfer"/>
    <n v="86.58"/>
    <n v="4542.66"/>
    <x v="0"/>
    <x v="0"/>
    <x v="3"/>
    <s v="Other"/>
    <x v="3"/>
    <n v="0"/>
  </r>
  <r>
    <s v="CUST-02201"/>
    <x v="1"/>
    <n v="0"/>
    <s v="Yes"/>
    <s v="Yes"/>
    <s v="Hyderabad"/>
    <x v="19"/>
    <s v="Yes"/>
    <x v="0"/>
    <s v="No"/>
    <x v="0"/>
    <x v="2"/>
    <s v="Yes"/>
    <s v="Credit card"/>
    <n v="102.36"/>
    <n v="1438.42"/>
    <x v="0"/>
    <x v="1"/>
    <x v="0"/>
    <s v="Other"/>
    <x v="4"/>
    <n v="1"/>
  </r>
  <r>
    <s v="CUST-03287"/>
    <x v="0"/>
    <n v="0"/>
    <s v="No"/>
    <s v="No"/>
    <s v="Hyderabad"/>
    <x v="20"/>
    <s v="Yes"/>
    <x v="0"/>
    <s v="No"/>
    <x v="2"/>
    <x v="2"/>
    <s v="Yes"/>
    <s v="UPI"/>
    <n v="85.56"/>
    <n v="689.36"/>
    <x v="3"/>
    <x v="1"/>
    <x v="3"/>
    <s v="High-risk"/>
    <x v="1"/>
    <n v="1"/>
  </r>
  <r>
    <s v="CUST-02523"/>
    <x v="1"/>
    <n v="1"/>
    <s v="No"/>
    <s v="No"/>
    <s v="Mumbai"/>
    <x v="58"/>
    <s v="Yes"/>
    <x v="0"/>
    <s v="Yes"/>
    <x v="2"/>
    <x v="0"/>
    <s v="Yes"/>
    <s v="UPI"/>
    <n v="87.66"/>
    <n v="3718.13"/>
    <x v="0"/>
    <x v="1"/>
    <x v="3"/>
    <s v="Other"/>
    <x v="5"/>
    <n v="1"/>
  </r>
  <r>
    <s v="CUST-01716"/>
    <x v="0"/>
    <n v="0"/>
    <s v="Yes"/>
    <s v="Yes"/>
    <s v="Chandigarh"/>
    <x v="53"/>
    <s v="Yes"/>
    <x v="0"/>
    <s v="Yes"/>
    <x v="2"/>
    <x v="2"/>
    <s v="Yes"/>
    <s v="UPI"/>
    <n v="92.35"/>
    <n v="833.19"/>
    <x v="4"/>
    <x v="0"/>
    <x v="0"/>
    <s v="High-risk"/>
    <x v="1"/>
    <n v="0"/>
  </r>
  <r>
    <s v="CUST-01511"/>
    <x v="1"/>
    <n v="0"/>
    <s v="Yes"/>
    <s v="No"/>
    <s v="Mumbai"/>
    <x v="34"/>
    <s v="No"/>
    <x v="0"/>
    <s v="Yes"/>
    <x v="0"/>
    <x v="0"/>
    <s v="No"/>
    <s v="Bank transfer"/>
    <n v="87.91"/>
    <n v="4458.54"/>
    <x v="1"/>
    <x v="0"/>
    <x v="3"/>
    <s v="Other"/>
    <x v="3"/>
    <n v="0"/>
  </r>
  <r>
    <s v="CUST-04167"/>
    <x v="0"/>
    <n v="0"/>
    <s v="No"/>
    <s v="No"/>
    <s v="Lucknow"/>
    <x v="52"/>
    <s v="Yes"/>
    <x v="0"/>
    <s v="Yes"/>
    <x v="0"/>
    <x v="2"/>
    <s v="Yes"/>
    <s v="UPI"/>
    <n v="94.78"/>
    <n v="386.67"/>
    <x v="1"/>
    <x v="0"/>
    <x v="0"/>
    <s v="High-risk"/>
    <x v="1"/>
    <n v="0"/>
  </r>
  <r>
    <s v="CUST-00964"/>
    <x v="1"/>
    <n v="0"/>
    <s v="Yes"/>
    <s v="No"/>
    <s v="Ahmedabad"/>
    <x v="13"/>
    <s v="Yes"/>
    <x v="0"/>
    <s v="Yes"/>
    <x v="0"/>
    <x v="2"/>
    <s v="Yes"/>
    <s v="Cheque"/>
    <n v="91.18"/>
    <n v="1814.89"/>
    <x v="0"/>
    <x v="0"/>
    <x v="0"/>
    <s v="Other"/>
    <x v="4"/>
    <n v="0"/>
  </r>
  <r>
    <s v="CUST-02112"/>
    <x v="0"/>
    <n v="0"/>
    <s v="No"/>
    <s v="Yes"/>
    <s v="Delhi"/>
    <x v="14"/>
    <s v="Yes"/>
    <x v="2"/>
    <s v="Yes"/>
    <x v="2"/>
    <x v="0"/>
    <s v="No"/>
    <s v="Bank transfer"/>
    <n v="56.63"/>
    <n v="1434.66"/>
    <x v="1"/>
    <x v="0"/>
    <x v="2"/>
    <s v="Other"/>
    <x v="2"/>
    <n v="0"/>
  </r>
  <r>
    <s v="CUST-04771"/>
    <x v="1"/>
    <n v="1"/>
    <s v="No"/>
    <s v="No"/>
    <s v="Pune"/>
    <x v="46"/>
    <s v="Yes"/>
    <x v="0"/>
    <s v="No"/>
    <x v="2"/>
    <x v="0"/>
    <s v="Yes"/>
    <s v="Bank transfer"/>
    <n v="84.4"/>
    <n v="5432.74"/>
    <x v="3"/>
    <x v="0"/>
    <x v="3"/>
    <s v="Other"/>
    <x v="0"/>
    <n v="0"/>
  </r>
  <r>
    <s v="CUST-00574"/>
    <x v="0"/>
    <n v="0"/>
    <s v="No"/>
    <s v="No"/>
    <s v="Pune"/>
    <x v="25"/>
    <s v="Yes"/>
    <x v="0"/>
    <s v="Yes"/>
    <x v="2"/>
    <x v="2"/>
    <s v="No"/>
    <s v="UPI"/>
    <n v="102.12"/>
    <n v="2313.35"/>
    <x v="1"/>
    <x v="0"/>
    <x v="0"/>
    <s v="Other"/>
    <x v="4"/>
    <n v="0"/>
  </r>
  <r>
    <s v="CUST-00447"/>
    <x v="0"/>
    <n v="0"/>
    <s v="Yes"/>
    <s v="Yes"/>
    <s v="Jaipur"/>
    <x v="9"/>
    <s v="Yes"/>
    <x v="0"/>
    <s v="No"/>
    <x v="2"/>
    <x v="2"/>
    <s v="Yes"/>
    <s v="Credit card"/>
    <n v="83.41"/>
    <n v="582.66"/>
    <x v="4"/>
    <x v="1"/>
    <x v="3"/>
    <s v="High-risk"/>
    <x v="1"/>
    <n v="1"/>
  </r>
  <r>
    <s v="CUST-04851"/>
    <x v="0"/>
    <n v="0"/>
    <s v="Yes"/>
    <s v="No"/>
    <s v="Lucknow"/>
    <x v="68"/>
    <s v="Yes"/>
    <x v="0"/>
    <s v="Yes"/>
    <x v="2"/>
    <x v="0"/>
    <s v="Yes"/>
    <s v="UPI"/>
    <n v="87.02"/>
    <n v="5093.8599999999997"/>
    <x v="2"/>
    <x v="0"/>
    <x v="3"/>
    <s v="Other"/>
    <x v="3"/>
    <n v="0"/>
  </r>
  <r>
    <s v="CUST-03227"/>
    <x v="1"/>
    <n v="1"/>
    <s v="Yes"/>
    <s v="No"/>
    <s v="Chennai"/>
    <x v="30"/>
    <s v="Yes"/>
    <x v="0"/>
    <s v="Yes"/>
    <x v="0"/>
    <x v="1"/>
    <s v="No"/>
    <s v="Credit card"/>
    <n v="95.94"/>
    <n v="2070.37"/>
    <x v="2"/>
    <x v="0"/>
    <x v="0"/>
    <s v="Other"/>
    <x v="4"/>
    <n v="0"/>
  </r>
  <r>
    <s v="CUST-03687"/>
    <x v="0"/>
    <n v="1"/>
    <s v="No"/>
    <s v="No"/>
    <s v="Shimla"/>
    <x v="16"/>
    <s v="Yes"/>
    <x v="1"/>
    <s v="No internet service"/>
    <x v="1"/>
    <x v="1"/>
    <s v="Yes"/>
    <s v="Credit card"/>
    <n v="35.659999999999997"/>
    <n v="2313.5300000000002"/>
    <x v="4"/>
    <x v="0"/>
    <x v="4"/>
    <s v="Other"/>
    <x v="0"/>
    <n v="0"/>
  </r>
  <r>
    <s v="CUST-03974"/>
    <x v="0"/>
    <n v="0"/>
    <s v="No"/>
    <s v="No"/>
    <s v="Jaipur"/>
    <x v="8"/>
    <s v="Yes"/>
    <x v="2"/>
    <s v="Yes"/>
    <x v="2"/>
    <x v="2"/>
    <s v="Yes"/>
    <s v="UPI"/>
    <n v="61.43"/>
    <n v="2327.1799999999998"/>
    <x v="3"/>
    <x v="0"/>
    <x v="2"/>
    <s v="Other"/>
    <x v="5"/>
    <n v="0"/>
  </r>
  <r>
    <s v="CUST-02926"/>
    <x v="0"/>
    <n v="0"/>
    <s v="No"/>
    <s v="No"/>
    <s v="Pune"/>
    <x v="36"/>
    <s v="Yes"/>
    <x v="2"/>
    <s v="Yes"/>
    <x v="2"/>
    <x v="2"/>
    <s v="Yes"/>
    <s v="Credit card"/>
    <n v="64.64"/>
    <n v="2038.2"/>
    <x v="0"/>
    <x v="0"/>
    <x v="2"/>
    <s v="Other"/>
    <x v="2"/>
    <n v="0"/>
  </r>
  <r>
    <s v="CUST-03237"/>
    <x v="1"/>
    <n v="0"/>
    <s v="Yes"/>
    <s v="Yes"/>
    <s v="Chandigarh"/>
    <x v="19"/>
    <s v="Yes"/>
    <x v="2"/>
    <s v="No"/>
    <x v="0"/>
    <x v="2"/>
    <s v="No"/>
    <s v="Bank transfer"/>
    <n v="68.45"/>
    <n v="954.67"/>
    <x v="4"/>
    <x v="0"/>
    <x v="2"/>
    <s v="Other"/>
    <x v="4"/>
    <n v="0"/>
  </r>
  <r>
    <s v="CUST-00417"/>
    <x v="0"/>
    <n v="0"/>
    <s v="Yes"/>
    <s v="Yes"/>
    <s v="Ahmedabad"/>
    <x v="7"/>
    <s v="No"/>
    <x v="0"/>
    <s v="Yes"/>
    <x v="2"/>
    <x v="2"/>
    <s v="Yes"/>
    <s v="Cheque"/>
    <n v="85.33"/>
    <n v="960.32"/>
    <x v="1"/>
    <x v="1"/>
    <x v="3"/>
    <s v="High-risk"/>
    <x v="1"/>
    <n v="1"/>
  </r>
  <r>
    <s v="CUST-02115"/>
    <x v="0"/>
    <n v="0"/>
    <s v="Yes"/>
    <s v="No"/>
    <s v="Jaipur"/>
    <x v="5"/>
    <s v="Yes"/>
    <x v="0"/>
    <s v="No"/>
    <x v="0"/>
    <x v="2"/>
    <s v="Yes"/>
    <s v="UPI"/>
    <n v="90.73"/>
    <n v="1732.52"/>
    <x v="1"/>
    <x v="0"/>
    <x v="0"/>
    <s v="Other"/>
    <x v="4"/>
    <n v="0"/>
  </r>
  <r>
    <s v="CUST-01761"/>
    <x v="1"/>
    <n v="1"/>
    <s v="No"/>
    <s v="No"/>
    <s v="Jaipur"/>
    <x v="35"/>
    <s v="Yes"/>
    <x v="2"/>
    <s v="No"/>
    <x v="0"/>
    <x v="1"/>
    <s v="Yes"/>
    <s v="Cheque"/>
    <n v="56.26"/>
    <n v="1562.23"/>
    <x v="0"/>
    <x v="0"/>
    <x v="2"/>
    <s v="Other"/>
    <x v="2"/>
    <n v="0"/>
  </r>
  <r>
    <s v="CUST-01631"/>
    <x v="1"/>
    <n v="0"/>
    <s v="No"/>
    <s v="No"/>
    <s v="Delhi"/>
    <x v="5"/>
    <s v="Yes"/>
    <x v="1"/>
    <s v="No internet service"/>
    <x v="1"/>
    <x v="2"/>
    <s v="No"/>
    <s v="Bank transfer"/>
    <n v="28.94"/>
    <n v="544.54999999999995"/>
    <x v="4"/>
    <x v="0"/>
    <x v="1"/>
    <s v="Other"/>
    <x v="4"/>
    <n v="0"/>
  </r>
  <r>
    <s v="CUST-00891"/>
    <x v="1"/>
    <n v="0"/>
    <s v="No"/>
    <s v="No"/>
    <s v="Kolkata"/>
    <x v="50"/>
    <s v="Yes"/>
    <x v="0"/>
    <s v="No"/>
    <x v="2"/>
    <x v="0"/>
    <s v="Yes"/>
    <s v="Cheque"/>
    <n v="84.29"/>
    <n v="4921.29"/>
    <x v="4"/>
    <x v="0"/>
    <x v="3"/>
    <s v="Other"/>
    <x v="3"/>
    <n v="0"/>
  </r>
  <r>
    <s v="CUST-04513"/>
    <x v="1"/>
    <n v="0"/>
    <s v="No"/>
    <s v="No"/>
    <s v="Shimla"/>
    <x v="14"/>
    <s v="Yes"/>
    <x v="2"/>
    <s v="Yes"/>
    <x v="2"/>
    <x v="2"/>
    <s v="Yes"/>
    <s v="Bank transfer"/>
    <n v="64.87"/>
    <n v="1580.1"/>
    <x v="1"/>
    <x v="1"/>
    <x v="2"/>
    <s v="Other"/>
    <x v="2"/>
    <n v="1"/>
  </r>
  <r>
    <s v="CUST-01513"/>
    <x v="0"/>
    <n v="0"/>
    <s v="No"/>
    <s v="No"/>
    <s v="Chennai"/>
    <x v="14"/>
    <s v="Yes"/>
    <x v="1"/>
    <s v="No internet service"/>
    <x v="1"/>
    <x v="2"/>
    <s v="Yes"/>
    <s v="Credit card"/>
    <n v="29.58"/>
    <n v="749.72"/>
    <x v="1"/>
    <x v="0"/>
    <x v="1"/>
    <s v="Other"/>
    <x v="2"/>
    <n v="0"/>
  </r>
  <r>
    <s v="CUST-04162"/>
    <x v="0"/>
    <n v="0"/>
    <s v="Yes"/>
    <s v="No"/>
    <s v="Kolkata"/>
    <x v="66"/>
    <s v="Yes"/>
    <x v="0"/>
    <s v="No"/>
    <x v="2"/>
    <x v="1"/>
    <s v="No"/>
    <s v="Credit card"/>
    <n v="84.06"/>
    <n v="1376.28"/>
    <x v="1"/>
    <x v="0"/>
    <x v="3"/>
    <s v="Other"/>
    <x v="4"/>
    <n v="0"/>
  </r>
  <r>
    <s v="CUST-00283"/>
    <x v="1"/>
    <n v="0"/>
    <s v="No"/>
    <s v="No"/>
    <s v="Chennai"/>
    <x v="66"/>
    <s v="Yes"/>
    <x v="0"/>
    <s v="No"/>
    <x v="2"/>
    <x v="2"/>
    <s v="Yes"/>
    <s v="Cheque"/>
    <n v="76.44"/>
    <n v="1194.0999999999999"/>
    <x v="1"/>
    <x v="0"/>
    <x v="3"/>
    <s v="Other"/>
    <x v="4"/>
    <n v="0"/>
  </r>
  <r>
    <s v="CUST-03948"/>
    <x v="1"/>
    <n v="0"/>
    <s v="No"/>
    <s v="No"/>
    <s v="Ahmedabad"/>
    <x v="30"/>
    <s v="Yes"/>
    <x v="1"/>
    <s v="No internet service"/>
    <x v="1"/>
    <x v="2"/>
    <s v="Yes"/>
    <s v="UPI"/>
    <n v="37.71"/>
    <n v="780.26"/>
    <x v="3"/>
    <x v="1"/>
    <x v="4"/>
    <s v="Other"/>
    <x v="4"/>
    <n v="1"/>
  </r>
  <r>
    <s v="CUST-00544"/>
    <x v="1"/>
    <n v="0"/>
    <s v="No"/>
    <s v="No"/>
    <s v="Shimla"/>
    <x v="26"/>
    <s v="Yes"/>
    <x v="2"/>
    <s v="Yes"/>
    <x v="2"/>
    <x v="2"/>
    <s v="No"/>
    <s v="UPI"/>
    <n v="56.68"/>
    <n v="1444.93"/>
    <x v="2"/>
    <x v="0"/>
    <x v="2"/>
    <s v="Other"/>
    <x v="2"/>
    <n v="0"/>
  </r>
  <r>
    <s v="CUST-02062"/>
    <x v="1"/>
    <n v="0"/>
    <s v="No"/>
    <s v="No"/>
    <s v="Chandigarh"/>
    <x v="16"/>
    <s v="Yes"/>
    <x v="0"/>
    <s v="Yes"/>
    <x v="0"/>
    <x v="0"/>
    <s v="Yes"/>
    <s v="UPI"/>
    <n v="94.98"/>
    <n v="6413.56"/>
    <x v="3"/>
    <x v="0"/>
    <x v="0"/>
    <s v="Other"/>
    <x v="0"/>
    <n v="0"/>
  </r>
  <r>
    <s v="CUST-02585"/>
    <x v="1"/>
    <n v="0"/>
    <s v="No"/>
    <s v="Yes"/>
    <s v="Ahmedabad"/>
    <x v="72"/>
    <s v="No"/>
    <x v="0"/>
    <s v="No"/>
    <x v="0"/>
    <x v="0"/>
    <s v="Yes"/>
    <s v="Credit card"/>
    <n v="77.400000000000006"/>
    <n v="5258.55"/>
    <x v="0"/>
    <x v="0"/>
    <x v="3"/>
    <s v="Other"/>
    <x v="0"/>
    <n v="0"/>
  </r>
  <r>
    <s v="CUST-03353"/>
    <x v="1"/>
    <n v="0"/>
    <s v="No"/>
    <s v="No"/>
    <s v="Lucknow"/>
    <x v="1"/>
    <s v="Yes"/>
    <x v="0"/>
    <s v="No"/>
    <x v="2"/>
    <x v="2"/>
    <s v="No"/>
    <s v="Bank transfer"/>
    <n v="83.36"/>
    <n v="254.72"/>
    <x v="1"/>
    <x v="0"/>
    <x v="3"/>
    <s v="High-risk"/>
    <x v="1"/>
    <n v="0"/>
  </r>
  <r>
    <s v="CUST-04988"/>
    <x v="0"/>
    <n v="0"/>
    <s v="Yes"/>
    <s v="Yes"/>
    <s v="Mumbai"/>
    <x v="44"/>
    <s v="Yes"/>
    <x v="2"/>
    <s v="Yes"/>
    <x v="2"/>
    <x v="2"/>
    <s v="Yes"/>
    <s v="Cheque"/>
    <n v="54.34"/>
    <n v="1791.71"/>
    <x v="2"/>
    <x v="0"/>
    <x v="2"/>
    <s v="Other"/>
    <x v="2"/>
    <n v="0"/>
  </r>
  <r>
    <s v="CUST-02799"/>
    <x v="1"/>
    <n v="0"/>
    <s v="No"/>
    <s v="No"/>
    <s v="Bengaluru"/>
    <x v="21"/>
    <s v="Yes"/>
    <x v="2"/>
    <s v="No"/>
    <x v="2"/>
    <x v="0"/>
    <s v="Yes"/>
    <s v="UPI"/>
    <n v="56.57"/>
    <n v="2407.59"/>
    <x v="0"/>
    <x v="0"/>
    <x v="2"/>
    <s v="Other"/>
    <x v="5"/>
    <n v="0"/>
  </r>
  <r>
    <s v="CUST-04516"/>
    <x v="1"/>
    <n v="0"/>
    <s v="Yes"/>
    <s v="Yes"/>
    <s v="Chennai"/>
    <x v="49"/>
    <s v="Yes"/>
    <x v="0"/>
    <s v="Yes"/>
    <x v="2"/>
    <x v="0"/>
    <s v="Yes"/>
    <s v="UPI"/>
    <n v="96.64"/>
    <n v="4478.17"/>
    <x v="3"/>
    <x v="0"/>
    <x v="0"/>
    <s v="Other"/>
    <x v="5"/>
    <n v="0"/>
  </r>
  <r>
    <s v="CUST-01518"/>
    <x v="1"/>
    <n v="0"/>
    <s v="No"/>
    <s v="No"/>
    <s v="Kolkata"/>
    <x v="30"/>
    <s v="Yes"/>
    <x v="2"/>
    <s v="Yes"/>
    <x v="0"/>
    <x v="0"/>
    <s v="Yes"/>
    <s v="Cheque"/>
    <n v="60.94"/>
    <n v="1252.71"/>
    <x v="1"/>
    <x v="0"/>
    <x v="2"/>
    <s v="Other"/>
    <x v="4"/>
    <n v="0"/>
  </r>
  <r>
    <s v="CUST-02652"/>
    <x v="1"/>
    <n v="1"/>
    <s v="Yes"/>
    <s v="No"/>
    <s v="Kolkata"/>
    <x v="2"/>
    <s v="Yes"/>
    <x v="2"/>
    <s v="Yes"/>
    <x v="0"/>
    <x v="0"/>
    <s v="Yes"/>
    <s v="UPI"/>
    <n v="59"/>
    <n v="1612.5"/>
    <x v="1"/>
    <x v="0"/>
    <x v="2"/>
    <s v="Other"/>
    <x v="2"/>
    <n v="0"/>
  </r>
  <r>
    <s v="CUST-00224"/>
    <x v="0"/>
    <n v="0"/>
    <s v="No"/>
    <s v="No"/>
    <s v="Bengaluru"/>
    <x v="7"/>
    <s v="Yes"/>
    <x v="0"/>
    <s v="No"/>
    <x v="2"/>
    <x v="2"/>
    <s v="Yes"/>
    <s v="Bank transfer"/>
    <n v="85.02"/>
    <n v="937.6"/>
    <x v="2"/>
    <x v="1"/>
    <x v="3"/>
    <s v="High-risk"/>
    <x v="1"/>
    <n v="1"/>
  </r>
  <r>
    <s v="CUST-03705"/>
    <x v="0"/>
    <n v="0"/>
    <s v="Yes"/>
    <s v="Yes"/>
    <s v="Lucknow"/>
    <x v="8"/>
    <s v="Yes"/>
    <x v="0"/>
    <s v="Yes"/>
    <x v="2"/>
    <x v="0"/>
    <s v="No"/>
    <s v="Credit card"/>
    <n v="85.77"/>
    <n v="3207.41"/>
    <x v="2"/>
    <x v="0"/>
    <x v="3"/>
    <s v="Other"/>
    <x v="5"/>
    <n v="0"/>
  </r>
  <r>
    <s v="CUST-03101"/>
    <x v="0"/>
    <n v="0"/>
    <s v="Yes"/>
    <s v="No"/>
    <s v="Pune"/>
    <x v="5"/>
    <s v="Yes"/>
    <x v="0"/>
    <s v="No"/>
    <x v="2"/>
    <x v="2"/>
    <s v="No"/>
    <s v="UPI"/>
    <n v="87.32"/>
    <n v="1666.78"/>
    <x v="2"/>
    <x v="1"/>
    <x v="3"/>
    <s v="Other"/>
    <x v="4"/>
    <n v="1"/>
  </r>
  <r>
    <s v="CUST-02095"/>
    <x v="1"/>
    <n v="0"/>
    <s v="No"/>
    <s v="No"/>
    <s v="Jaipur"/>
    <x v="4"/>
    <s v="Yes"/>
    <x v="2"/>
    <s v="No"/>
    <x v="2"/>
    <x v="0"/>
    <s v="Yes"/>
    <s v="UPI"/>
    <n v="55.45"/>
    <n v="3999.78"/>
    <x v="4"/>
    <x v="0"/>
    <x v="2"/>
    <s v="Other"/>
    <x v="0"/>
    <n v="0"/>
  </r>
  <r>
    <s v="CUST-01886"/>
    <x v="0"/>
    <n v="0"/>
    <s v="No"/>
    <s v="No"/>
    <s v="Ahmedabad"/>
    <x v="7"/>
    <s v="Yes"/>
    <x v="0"/>
    <s v="No"/>
    <x v="2"/>
    <x v="2"/>
    <s v="Yes"/>
    <s v="Cheque"/>
    <n v="93.22"/>
    <n v="1014.31"/>
    <x v="6"/>
    <x v="1"/>
    <x v="0"/>
    <s v="High-risk"/>
    <x v="1"/>
    <n v="1"/>
  </r>
  <r>
    <s v="CUST-01943"/>
    <x v="1"/>
    <n v="1"/>
    <s v="No"/>
    <s v="No"/>
    <s v="Bengaluru"/>
    <x v="43"/>
    <s v="Yes"/>
    <x v="1"/>
    <s v="No internet service"/>
    <x v="1"/>
    <x v="0"/>
    <s v="Yes"/>
    <s v="Cheque"/>
    <n v="18"/>
    <n v="799.79"/>
    <x v="1"/>
    <x v="1"/>
    <x v="1"/>
    <s v="Other"/>
    <x v="5"/>
    <n v="1"/>
  </r>
  <r>
    <s v="CUST-00441"/>
    <x v="0"/>
    <n v="0"/>
    <s v="No"/>
    <s v="No"/>
    <s v="Kolkata"/>
    <x v="5"/>
    <s v="Yes"/>
    <x v="0"/>
    <s v="No"/>
    <x v="2"/>
    <x v="0"/>
    <s v="No"/>
    <s v="UPI"/>
    <n v="84.62"/>
    <n v="1630.88"/>
    <x v="3"/>
    <x v="0"/>
    <x v="3"/>
    <s v="Other"/>
    <x v="4"/>
    <n v="0"/>
  </r>
  <r>
    <s v="CUST-02598"/>
    <x v="0"/>
    <n v="0"/>
    <s v="Yes"/>
    <s v="Yes"/>
    <s v="Chennai"/>
    <x v="21"/>
    <s v="Yes"/>
    <x v="1"/>
    <s v="No internet service"/>
    <x v="1"/>
    <x v="0"/>
    <s v="No"/>
    <s v="Bank transfer"/>
    <n v="25.19"/>
    <n v="1071.49"/>
    <x v="0"/>
    <x v="0"/>
    <x v="1"/>
    <s v="Other"/>
    <x v="5"/>
    <n v="0"/>
  </r>
  <r>
    <s v="CUST-04196"/>
    <x v="0"/>
    <n v="0"/>
    <s v="Yes"/>
    <s v="Yes"/>
    <s v="Lucknow"/>
    <x v="57"/>
    <s v="Yes"/>
    <x v="2"/>
    <s v="Yes"/>
    <x v="0"/>
    <x v="1"/>
    <s v="No"/>
    <s v="Credit card"/>
    <n v="64.88"/>
    <n v="0"/>
    <x v="0"/>
    <x v="0"/>
    <x v="2"/>
    <s v="Other"/>
    <x v="1"/>
    <n v="0"/>
  </r>
  <r>
    <s v="CUST-02058"/>
    <x v="1"/>
    <n v="0"/>
    <s v="No"/>
    <s v="No"/>
    <s v="Ahmedabad"/>
    <x v="1"/>
    <s v="Yes"/>
    <x v="0"/>
    <s v="No"/>
    <x v="2"/>
    <x v="2"/>
    <s v="Yes"/>
    <s v="Credit card"/>
    <n v="75.38"/>
    <n v="232.67"/>
    <x v="0"/>
    <x v="0"/>
    <x v="3"/>
    <s v="High-risk"/>
    <x v="1"/>
    <n v="0"/>
  </r>
  <r>
    <s v="CUST-04275"/>
    <x v="1"/>
    <n v="1"/>
    <s v="No"/>
    <s v="No"/>
    <s v="Hyderabad"/>
    <x v="2"/>
    <s v="Yes"/>
    <x v="2"/>
    <s v="No"/>
    <x v="0"/>
    <x v="1"/>
    <s v="Yes"/>
    <s v="UPI"/>
    <n v="59.39"/>
    <n v="1636.87"/>
    <x v="0"/>
    <x v="1"/>
    <x v="2"/>
    <s v="Other"/>
    <x v="2"/>
    <n v="1"/>
  </r>
  <r>
    <s v="CUST-02133"/>
    <x v="0"/>
    <n v="0"/>
    <s v="No"/>
    <s v="No"/>
    <s v="Jaipur"/>
    <x v="35"/>
    <s v="Yes"/>
    <x v="1"/>
    <s v="No internet service"/>
    <x v="1"/>
    <x v="0"/>
    <s v="No"/>
    <s v="Bank transfer"/>
    <n v="41.08"/>
    <n v="1102.94"/>
    <x v="1"/>
    <x v="0"/>
    <x v="4"/>
    <s v="Other"/>
    <x v="2"/>
    <n v="0"/>
  </r>
  <r>
    <s v="CUST-04829"/>
    <x v="0"/>
    <n v="0"/>
    <s v="No"/>
    <s v="No"/>
    <s v="Lucknow"/>
    <x v="22"/>
    <s v="Yes"/>
    <x v="1"/>
    <s v="No internet service"/>
    <x v="1"/>
    <x v="2"/>
    <s v="Yes"/>
    <s v="UPI"/>
    <n v="29.26"/>
    <n v="298.73"/>
    <x v="1"/>
    <x v="1"/>
    <x v="1"/>
    <s v="Other"/>
    <x v="1"/>
    <n v="1"/>
  </r>
  <r>
    <s v="CUST-01781"/>
    <x v="1"/>
    <n v="0"/>
    <s v="No"/>
    <s v="No"/>
    <s v="Lucknow"/>
    <x v="55"/>
    <s v="Yes"/>
    <x v="2"/>
    <s v="No"/>
    <x v="0"/>
    <x v="0"/>
    <s v="Yes"/>
    <s v="Cheque"/>
    <n v="48.74"/>
    <n v="2243.94"/>
    <x v="0"/>
    <x v="0"/>
    <x v="4"/>
    <s v="Other"/>
    <x v="5"/>
    <n v="0"/>
  </r>
  <r>
    <s v="CUST-04325"/>
    <x v="0"/>
    <n v="0"/>
    <s v="Yes"/>
    <s v="No"/>
    <s v="Chennai"/>
    <x v="22"/>
    <s v="Yes"/>
    <x v="1"/>
    <s v="No internet service"/>
    <x v="1"/>
    <x v="2"/>
    <s v="Yes"/>
    <s v="Credit card"/>
    <n v="24.95"/>
    <n v="253.1"/>
    <x v="1"/>
    <x v="0"/>
    <x v="1"/>
    <s v="Other"/>
    <x v="1"/>
    <n v="0"/>
  </r>
  <r>
    <s v="CUST-04432"/>
    <x v="1"/>
    <n v="0"/>
    <s v="No"/>
    <s v="No"/>
    <s v="Chennai"/>
    <x v="26"/>
    <s v="Yes"/>
    <x v="0"/>
    <s v="Yes"/>
    <x v="2"/>
    <x v="1"/>
    <s v="Yes"/>
    <s v="Cheque"/>
    <n v="93.22"/>
    <n v="2426.9"/>
    <x v="0"/>
    <x v="0"/>
    <x v="0"/>
    <s v="Other"/>
    <x v="2"/>
    <n v="0"/>
  </r>
  <r>
    <s v="CUST-02963"/>
    <x v="1"/>
    <n v="0"/>
    <s v="Yes"/>
    <s v="No"/>
    <s v="Mumbai"/>
    <x v="9"/>
    <s v="Yes"/>
    <x v="0"/>
    <s v="No"/>
    <x v="0"/>
    <x v="2"/>
    <s v="Yes"/>
    <s v="Bank transfer"/>
    <n v="88.2"/>
    <n v="631.54"/>
    <x v="1"/>
    <x v="0"/>
    <x v="3"/>
    <s v="High-risk"/>
    <x v="1"/>
    <n v="0"/>
  </r>
  <r>
    <s v="CUST-04056"/>
    <x v="1"/>
    <n v="0"/>
    <s v="No"/>
    <s v="No"/>
    <s v="Jaipur"/>
    <x v="47"/>
    <s v="Yes"/>
    <x v="2"/>
    <s v="Yes"/>
    <x v="0"/>
    <x v="2"/>
    <s v="No"/>
    <s v="UPI"/>
    <n v="72.13"/>
    <n v="1072.02"/>
    <x v="4"/>
    <x v="0"/>
    <x v="3"/>
    <s v="Other"/>
    <x v="4"/>
    <n v="0"/>
  </r>
  <r>
    <s v="CUST-02668"/>
    <x v="0"/>
    <n v="0"/>
    <s v="No"/>
    <s v="No"/>
    <s v="Pune"/>
    <x v="7"/>
    <s v="Yes"/>
    <x v="2"/>
    <s v="No"/>
    <x v="2"/>
    <x v="2"/>
    <s v="No"/>
    <s v="Credit card"/>
    <n v="51.9"/>
    <n v="561.23"/>
    <x v="3"/>
    <x v="1"/>
    <x v="2"/>
    <s v="Other"/>
    <x v="1"/>
    <n v="1"/>
  </r>
  <r>
    <s v="CUST-04912"/>
    <x v="1"/>
    <n v="1"/>
    <s v="No"/>
    <s v="No"/>
    <s v="Mumbai"/>
    <x v="1"/>
    <s v="No"/>
    <x v="0"/>
    <s v="Yes"/>
    <x v="2"/>
    <x v="2"/>
    <s v="No"/>
    <s v="UPI"/>
    <n v="88.99"/>
    <n v="267.08"/>
    <x v="1"/>
    <x v="1"/>
    <x v="3"/>
    <s v="High-risk"/>
    <x v="1"/>
    <n v="1"/>
  </r>
  <r>
    <s v="CUST-02187"/>
    <x v="0"/>
    <n v="0"/>
    <s v="No"/>
    <s v="No"/>
    <s v="Lucknow"/>
    <x v="15"/>
    <s v="Yes"/>
    <x v="2"/>
    <s v="Yes"/>
    <x v="2"/>
    <x v="2"/>
    <s v="No"/>
    <s v="Credit card"/>
    <n v="55.14"/>
    <n v="1344.17"/>
    <x v="4"/>
    <x v="0"/>
    <x v="2"/>
    <s v="Other"/>
    <x v="2"/>
    <n v="0"/>
  </r>
  <r>
    <s v="CUST-00764"/>
    <x v="0"/>
    <n v="0"/>
    <s v="No"/>
    <s v="No"/>
    <s v="Mumbai"/>
    <x v="66"/>
    <s v="Yes"/>
    <x v="2"/>
    <s v="No"/>
    <x v="2"/>
    <x v="2"/>
    <s v="Yes"/>
    <s v="UPI"/>
    <n v="56.84"/>
    <n v="898.14"/>
    <x v="1"/>
    <x v="0"/>
    <x v="2"/>
    <s v="Other"/>
    <x v="4"/>
    <n v="0"/>
  </r>
  <r>
    <s v="CUST-00336"/>
    <x v="1"/>
    <n v="0"/>
    <s v="No"/>
    <s v="No"/>
    <s v="Kolkata"/>
    <x v="41"/>
    <s v="Yes"/>
    <x v="2"/>
    <s v="No"/>
    <x v="2"/>
    <x v="2"/>
    <s v="No"/>
    <s v="UPI"/>
    <n v="53.2"/>
    <n v="1617.73"/>
    <x v="6"/>
    <x v="0"/>
    <x v="2"/>
    <s v="Other"/>
    <x v="2"/>
    <n v="0"/>
  </r>
  <r>
    <s v="CUST-02716"/>
    <x v="0"/>
    <n v="0"/>
    <s v="Yes"/>
    <s v="Yes"/>
    <s v="Lucknow"/>
    <x v="58"/>
    <s v="Yes"/>
    <x v="2"/>
    <s v="Yes"/>
    <x v="0"/>
    <x v="0"/>
    <s v="Yes"/>
    <s v="Cheque"/>
    <n v="58.67"/>
    <n v="2525.02"/>
    <x v="1"/>
    <x v="0"/>
    <x v="2"/>
    <s v="Other"/>
    <x v="5"/>
    <n v="0"/>
  </r>
  <r>
    <s v="CUST-03830"/>
    <x v="0"/>
    <n v="0"/>
    <s v="Yes"/>
    <s v="No"/>
    <s v="Pune"/>
    <x v="66"/>
    <s v="Yes"/>
    <x v="2"/>
    <s v="Yes"/>
    <x v="2"/>
    <x v="2"/>
    <s v="No"/>
    <s v="Cheque"/>
    <n v="65.53"/>
    <n v="1058.21"/>
    <x v="3"/>
    <x v="0"/>
    <x v="2"/>
    <s v="Other"/>
    <x v="4"/>
    <n v="0"/>
  </r>
  <r>
    <s v="CUST-03410"/>
    <x v="1"/>
    <n v="0"/>
    <s v="Yes"/>
    <s v="No"/>
    <s v="Jaipur"/>
    <x v="20"/>
    <s v="No"/>
    <x v="2"/>
    <s v="No"/>
    <x v="0"/>
    <x v="2"/>
    <s v="Yes"/>
    <s v="UPI"/>
    <n v="48.61"/>
    <n v="380.54"/>
    <x v="2"/>
    <x v="0"/>
    <x v="4"/>
    <s v="Other"/>
    <x v="1"/>
    <n v="0"/>
  </r>
  <r>
    <s v="CUST-00593"/>
    <x v="0"/>
    <n v="0"/>
    <s v="Yes"/>
    <s v="No"/>
    <s v="Delhi"/>
    <x v="14"/>
    <s v="Yes"/>
    <x v="0"/>
    <s v="No"/>
    <x v="0"/>
    <x v="2"/>
    <s v="No"/>
    <s v="Bank transfer"/>
    <n v="92.11"/>
    <n v="2348.23"/>
    <x v="0"/>
    <x v="1"/>
    <x v="0"/>
    <s v="Other"/>
    <x v="2"/>
    <n v="1"/>
  </r>
  <r>
    <s v="CUST-01801"/>
    <x v="0"/>
    <n v="0"/>
    <s v="Yes"/>
    <s v="No"/>
    <s v="Pune"/>
    <x v="53"/>
    <s v="Yes"/>
    <x v="2"/>
    <s v="No"/>
    <x v="0"/>
    <x v="2"/>
    <s v="No"/>
    <s v="Cheque"/>
    <n v="67.040000000000006"/>
    <n v="610.78"/>
    <x v="4"/>
    <x v="0"/>
    <x v="2"/>
    <s v="Other"/>
    <x v="1"/>
    <n v="0"/>
  </r>
  <r>
    <s v="CUST-03382"/>
    <x v="1"/>
    <n v="0"/>
    <s v="Yes"/>
    <s v="No"/>
    <s v="Kolkata"/>
    <x v="9"/>
    <s v="Yes"/>
    <x v="0"/>
    <s v="No"/>
    <x v="2"/>
    <x v="2"/>
    <s v="Yes"/>
    <s v="Cheque"/>
    <n v="80.56"/>
    <n v="555.79"/>
    <x v="0"/>
    <x v="1"/>
    <x v="3"/>
    <s v="High-risk"/>
    <x v="1"/>
    <n v="1"/>
  </r>
  <r>
    <s v="CUST-04044"/>
    <x v="1"/>
    <n v="0"/>
    <s v="No"/>
    <s v="No"/>
    <s v="Ahmedabad"/>
    <x v="31"/>
    <s v="Yes"/>
    <x v="0"/>
    <s v="No"/>
    <x v="2"/>
    <x v="2"/>
    <s v="Yes"/>
    <s v="Bank transfer"/>
    <n v="87.4"/>
    <n v="535.86"/>
    <x v="3"/>
    <x v="0"/>
    <x v="3"/>
    <s v="High-risk"/>
    <x v="1"/>
    <n v="0"/>
  </r>
  <r>
    <s v="CUST-03110"/>
    <x v="1"/>
    <n v="0"/>
    <s v="Yes"/>
    <s v="No"/>
    <s v="Mumbai"/>
    <x v="6"/>
    <s v="Yes"/>
    <x v="0"/>
    <s v="No"/>
    <x v="2"/>
    <x v="2"/>
    <s v="No"/>
    <s v="Cheque"/>
    <n v="84.85"/>
    <n v="417.85"/>
    <x v="0"/>
    <x v="1"/>
    <x v="3"/>
    <s v="High-risk"/>
    <x v="1"/>
    <n v="1"/>
  </r>
  <r>
    <s v="CUST-00370"/>
    <x v="1"/>
    <n v="0"/>
    <s v="Yes"/>
    <s v="Yes"/>
    <s v="Shimla"/>
    <x v="4"/>
    <s v="Yes"/>
    <x v="1"/>
    <s v="No internet service"/>
    <x v="1"/>
    <x v="0"/>
    <s v="No"/>
    <s v="UPI"/>
    <n v="29.7"/>
    <n v="2156.04"/>
    <x v="1"/>
    <x v="0"/>
    <x v="1"/>
    <s v="Other"/>
    <x v="0"/>
    <n v="0"/>
  </r>
  <r>
    <s v="CUST-04830"/>
    <x v="0"/>
    <n v="0"/>
    <s v="No"/>
    <s v="No"/>
    <s v="Hyderabad"/>
    <x v="22"/>
    <s v="Yes"/>
    <x v="2"/>
    <s v="No"/>
    <x v="0"/>
    <x v="2"/>
    <s v="Yes"/>
    <s v="UPI"/>
    <n v="61.17"/>
    <n v="606.85"/>
    <x v="0"/>
    <x v="1"/>
    <x v="2"/>
    <s v="Other"/>
    <x v="1"/>
    <n v="1"/>
  </r>
  <r>
    <s v="CUST-02812"/>
    <x v="0"/>
    <n v="0"/>
    <s v="Yes"/>
    <s v="Yes"/>
    <s v="Lucknow"/>
    <x v="61"/>
    <s v="Yes"/>
    <x v="1"/>
    <s v="No internet service"/>
    <x v="1"/>
    <x v="0"/>
    <s v="Yes"/>
    <s v="Cheque"/>
    <n v="31.51"/>
    <n v="2148.39"/>
    <x v="0"/>
    <x v="0"/>
    <x v="4"/>
    <s v="Other"/>
    <x v="0"/>
    <n v="0"/>
  </r>
  <r>
    <s v="CUST-02589"/>
    <x v="1"/>
    <n v="1"/>
    <s v="No"/>
    <s v="No"/>
    <s v="Pune"/>
    <x v="66"/>
    <s v="Yes"/>
    <x v="2"/>
    <s v="No"/>
    <x v="0"/>
    <x v="2"/>
    <s v="Yes"/>
    <s v="UPI"/>
    <n v="59.62"/>
    <n v="954.93"/>
    <x v="1"/>
    <x v="0"/>
    <x v="2"/>
    <s v="Other"/>
    <x v="4"/>
    <n v="0"/>
  </r>
  <r>
    <s v="CUST-01640"/>
    <x v="0"/>
    <n v="0"/>
    <s v="No"/>
    <s v="No"/>
    <s v="Bengaluru"/>
    <x v="61"/>
    <s v="Yes"/>
    <x v="2"/>
    <s v="Yes"/>
    <x v="0"/>
    <x v="0"/>
    <s v="No"/>
    <s v="Credit card"/>
    <n v="55.07"/>
    <n v="3686.04"/>
    <x v="1"/>
    <x v="0"/>
    <x v="2"/>
    <s v="Other"/>
    <x v="0"/>
    <n v="0"/>
  </r>
  <r>
    <s v="CUST-00860"/>
    <x v="1"/>
    <n v="0"/>
    <s v="Yes"/>
    <s v="No"/>
    <s v="Delhi"/>
    <x v="47"/>
    <s v="Yes"/>
    <x v="2"/>
    <s v="No"/>
    <x v="0"/>
    <x v="2"/>
    <s v="Yes"/>
    <s v="Bank transfer"/>
    <n v="58.38"/>
    <n v="852.28"/>
    <x v="4"/>
    <x v="1"/>
    <x v="2"/>
    <s v="Other"/>
    <x v="4"/>
    <n v="1"/>
  </r>
  <r>
    <s v="CUST-04227"/>
    <x v="1"/>
    <n v="0"/>
    <s v="No"/>
    <s v="Yes"/>
    <s v="Kolkata"/>
    <x v="1"/>
    <s v="Yes"/>
    <x v="2"/>
    <s v="No"/>
    <x v="2"/>
    <x v="2"/>
    <s v="No"/>
    <s v="Bank transfer"/>
    <n v="53.19"/>
    <n v="156.37"/>
    <x v="1"/>
    <x v="1"/>
    <x v="2"/>
    <s v="Other"/>
    <x v="1"/>
    <n v="1"/>
  </r>
  <r>
    <s v="CUST-01503"/>
    <x v="1"/>
    <n v="0"/>
    <s v="Yes"/>
    <s v="No"/>
    <s v="Ahmedabad"/>
    <x v="45"/>
    <s v="Yes"/>
    <x v="1"/>
    <s v="No internet service"/>
    <x v="1"/>
    <x v="0"/>
    <s v="Yes"/>
    <s v="UPI"/>
    <n v="40.700000000000003"/>
    <n v="1854.41"/>
    <x v="0"/>
    <x v="0"/>
    <x v="4"/>
    <s v="Other"/>
    <x v="5"/>
    <n v="0"/>
  </r>
  <r>
    <s v="CUST-01672"/>
    <x v="0"/>
    <n v="0"/>
    <s v="Yes"/>
    <s v="Yes"/>
    <s v="Bengaluru"/>
    <x v="41"/>
    <s v="Yes"/>
    <x v="2"/>
    <s v="No"/>
    <x v="0"/>
    <x v="2"/>
    <s v="Yes"/>
    <s v="UPI"/>
    <n v="56.1"/>
    <n v="1642.77"/>
    <x v="4"/>
    <x v="0"/>
    <x v="2"/>
    <s v="Other"/>
    <x v="2"/>
    <n v="0"/>
  </r>
  <r>
    <s v="CUST-01176"/>
    <x v="1"/>
    <n v="0"/>
    <s v="No"/>
    <s v="Yes"/>
    <s v="Jaipur"/>
    <x v="9"/>
    <s v="No"/>
    <x v="1"/>
    <s v="No internet service"/>
    <x v="1"/>
    <x v="2"/>
    <s v="Yes"/>
    <s v="Credit card"/>
    <n v="23.69"/>
    <n v="168.51"/>
    <x v="4"/>
    <x v="0"/>
    <x v="1"/>
    <s v="Other"/>
    <x v="1"/>
    <n v="0"/>
  </r>
  <r>
    <s v="CUST-01649"/>
    <x v="1"/>
    <n v="0"/>
    <s v="No"/>
    <s v="No"/>
    <s v="Shimla"/>
    <x v="53"/>
    <s v="Yes"/>
    <x v="2"/>
    <s v="Yes"/>
    <x v="2"/>
    <x v="2"/>
    <s v="Yes"/>
    <s v="Cheque"/>
    <n v="54.83"/>
    <n v="486.38"/>
    <x v="1"/>
    <x v="1"/>
    <x v="2"/>
    <s v="Other"/>
    <x v="1"/>
    <n v="1"/>
  </r>
  <r>
    <s v="CUST-03606"/>
    <x v="1"/>
    <n v="0"/>
    <s v="No"/>
    <s v="No"/>
    <s v="Hyderabad"/>
    <x v="35"/>
    <s v="Yes"/>
    <x v="2"/>
    <s v="No"/>
    <x v="2"/>
    <x v="2"/>
    <s v="Yes"/>
    <s v="Bank transfer"/>
    <n v="53.04"/>
    <n v="1441.33"/>
    <x v="0"/>
    <x v="1"/>
    <x v="2"/>
    <s v="Other"/>
    <x v="2"/>
    <n v="1"/>
  </r>
  <r>
    <s v="CUST-03920"/>
    <x v="0"/>
    <n v="0"/>
    <s v="No"/>
    <s v="Yes"/>
    <s v="Pune"/>
    <x v="45"/>
    <s v="No"/>
    <x v="1"/>
    <s v="No internet service"/>
    <x v="1"/>
    <x v="1"/>
    <s v="No"/>
    <s v="Bank transfer"/>
    <n v="23.81"/>
    <n v="1065.31"/>
    <x v="1"/>
    <x v="0"/>
    <x v="1"/>
    <s v="Other"/>
    <x v="5"/>
    <n v="0"/>
  </r>
  <r>
    <s v="CUST-03170"/>
    <x v="0"/>
    <n v="0"/>
    <s v="No"/>
    <s v="No"/>
    <s v="Hyderabad"/>
    <x v="40"/>
    <s v="Yes"/>
    <x v="2"/>
    <s v="Yes"/>
    <x v="0"/>
    <x v="2"/>
    <s v="No"/>
    <s v="UPI"/>
    <n v="68.72"/>
    <n v="4239.01"/>
    <x v="0"/>
    <x v="0"/>
    <x v="2"/>
    <s v="Other"/>
    <x v="0"/>
    <n v="0"/>
  </r>
  <r>
    <s v="CUST-04919"/>
    <x v="1"/>
    <n v="0"/>
    <s v="No"/>
    <s v="No"/>
    <s v="Shimla"/>
    <x v="51"/>
    <s v="Yes"/>
    <x v="1"/>
    <s v="No internet service"/>
    <x v="1"/>
    <x v="1"/>
    <s v="Yes"/>
    <s v="Bank transfer"/>
    <n v="27.16"/>
    <n v="1003.86"/>
    <x v="3"/>
    <x v="0"/>
    <x v="1"/>
    <s v="Other"/>
    <x v="5"/>
    <n v="0"/>
  </r>
  <r>
    <s v="CUST-03451"/>
    <x v="0"/>
    <n v="1"/>
    <s v="No"/>
    <s v="No"/>
    <s v="Jaipur"/>
    <x v="54"/>
    <s v="Yes"/>
    <x v="0"/>
    <s v="No"/>
    <x v="0"/>
    <x v="2"/>
    <s v="No"/>
    <s v="UPI"/>
    <n v="88.88"/>
    <n v="1085.44"/>
    <x v="4"/>
    <x v="1"/>
    <x v="3"/>
    <s v="Other"/>
    <x v="4"/>
    <n v="1"/>
  </r>
  <r>
    <s v="CUST-03856"/>
    <x v="1"/>
    <n v="0"/>
    <s v="No"/>
    <s v="No"/>
    <s v="Hyderabad"/>
    <x v="19"/>
    <s v="Yes"/>
    <x v="2"/>
    <s v="No"/>
    <x v="0"/>
    <x v="2"/>
    <s v="Yes"/>
    <s v="UPI"/>
    <n v="64.89"/>
    <n v="934.45"/>
    <x v="3"/>
    <x v="0"/>
    <x v="2"/>
    <s v="Other"/>
    <x v="4"/>
    <n v="0"/>
  </r>
  <r>
    <s v="CUST-04496"/>
    <x v="1"/>
    <n v="0"/>
    <s v="Yes"/>
    <s v="No"/>
    <s v="Shimla"/>
    <x v="20"/>
    <s v="Yes"/>
    <x v="1"/>
    <s v="No internet service"/>
    <x v="1"/>
    <x v="2"/>
    <s v="Yes"/>
    <s v="Credit card"/>
    <n v="25.01"/>
    <n v="199.01"/>
    <x v="4"/>
    <x v="1"/>
    <x v="1"/>
    <s v="Other"/>
    <x v="1"/>
    <n v="1"/>
  </r>
  <r>
    <s v="CUST-04533"/>
    <x v="0"/>
    <n v="0"/>
    <s v="No"/>
    <s v="No"/>
    <s v="Lucknow"/>
    <x v="5"/>
    <s v="Yes"/>
    <x v="0"/>
    <s v="No"/>
    <x v="2"/>
    <x v="1"/>
    <s v="Yes"/>
    <s v="UPI"/>
    <n v="93.27"/>
    <n v="1728.55"/>
    <x v="7"/>
    <x v="0"/>
    <x v="0"/>
    <s v="Other"/>
    <x v="4"/>
    <n v="0"/>
  </r>
  <r>
    <s v="CUST-00320"/>
    <x v="1"/>
    <n v="1"/>
    <s v="Yes"/>
    <s v="No"/>
    <s v="Delhi"/>
    <x v="31"/>
    <s v="Yes"/>
    <x v="0"/>
    <s v="No"/>
    <x v="2"/>
    <x v="2"/>
    <s v="No"/>
    <s v="Cheque"/>
    <n v="82.35"/>
    <n v="500.6"/>
    <x v="4"/>
    <x v="1"/>
    <x v="3"/>
    <s v="High-risk"/>
    <x v="1"/>
    <n v="1"/>
  </r>
  <r>
    <s v="CUST-02564"/>
    <x v="0"/>
    <n v="0"/>
    <s v="Yes"/>
    <s v="No"/>
    <s v="Hyderabad"/>
    <x v="28"/>
    <s v="Yes"/>
    <x v="0"/>
    <s v="No"/>
    <x v="2"/>
    <x v="2"/>
    <s v="No"/>
    <s v="Bank transfer"/>
    <n v="80.930000000000007"/>
    <n v="1453.31"/>
    <x v="3"/>
    <x v="0"/>
    <x v="3"/>
    <s v="Other"/>
    <x v="4"/>
    <n v="0"/>
  </r>
  <r>
    <s v="CUST-04618"/>
    <x v="1"/>
    <n v="0"/>
    <s v="No"/>
    <s v="No"/>
    <s v="Bengaluru"/>
    <x v="23"/>
    <s v="Yes"/>
    <x v="2"/>
    <s v="No"/>
    <x v="2"/>
    <x v="2"/>
    <s v="Yes"/>
    <s v="UPI"/>
    <n v="59.29"/>
    <n v="115.47"/>
    <x v="2"/>
    <x v="1"/>
    <x v="2"/>
    <s v="Other"/>
    <x v="1"/>
    <n v="1"/>
  </r>
  <r>
    <s v="CUST-02640"/>
    <x v="0"/>
    <n v="0"/>
    <s v="Yes"/>
    <s v="No"/>
    <s v="Pune"/>
    <x v="49"/>
    <s v="Yes"/>
    <x v="0"/>
    <s v="No"/>
    <x v="0"/>
    <x v="1"/>
    <s v="Yes"/>
    <s v="Bank transfer"/>
    <n v="83.34"/>
    <n v="3775.86"/>
    <x v="1"/>
    <x v="0"/>
    <x v="3"/>
    <s v="Other"/>
    <x v="5"/>
    <n v="0"/>
  </r>
  <r>
    <s v="CUST-03313"/>
    <x v="0"/>
    <n v="0"/>
    <s v="No"/>
    <s v="No"/>
    <s v="Chennai"/>
    <x v="41"/>
    <s v="Yes"/>
    <x v="2"/>
    <s v="Yes"/>
    <x v="0"/>
    <x v="1"/>
    <s v="Yes"/>
    <s v="Cheque"/>
    <n v="63.88"/>
    <n v="1964.95"/>
    <x v="4"/>
    <x v="0"/>
    <x v="2"/>
    <s v="Other"/>
    <x v="2"/>
    <n v="0"/>
  </r>
  <r>
    <s v="CUST-04061"/>
    <x v="0"/>
    <n v="0"/>
    <s v="No"/>
    <s v="No"/>
    <s v="Bengaluru"/>
    <x v="51"/>
    <s v="Yes"/>
    <x v="2"/>
    <s v="No"/>
    <x v="2"/>
    <x v="1"/>
    <s v="No"/>
    <s v="Credit card"/>
    <n v="58"/>
    <n v="2102.65"/>
    <x v="3"/>
    <x v="1"/>
    <x v="2"/>
    <s v="Other"/>
    <x v="5"/>
    <n v="1"/>
  </r>
  <r>
    <s v="CUST-00136"/>
    <x v="0"/>
    <n v="0"/>
    <s v="Yes"/>
    <s v="No"/>
    <s v="Pune"/>
    <x v="45"/>
    <s v="Yes"/>
    <x v="0"/>
    <s v="Yes"/>
    <x v="0"/>
    <x v="0"/>
    <s v="No"/>
    <s v="Bank transfer"/>
    <n v="104.5"/>
    <n v="4830.62"/>
    <x v="3"/>
    <x v="0"/>
    <x v="0"/>
    <s v="Other"/>
    <x v="5"/>
    <n v="0"/>
  </r>
  <r>
    <s v="CUST-04220"/>
    <x v="1"/>
    <n v="1"/>
    <s v="No"/>
    <s v="No"/>
    <s v="Bengaluru"/>
    <x v="71"/>
    <s v="Yes"/>
    <x v="2"/>
    <s v="No"/>
    <x v="2"/>
    <x v="0"/>
    <s v="Yes"/>
    <s v="Cheque"/>
    <n v="56.11"/>
    <n v="3864.61"/>
    <x v="0"/>
    <x v="0"/>
    <x v="2"/>
    <s v="Other"/>
    <x v="0"/>
    <n v="0"/>
  </r>
  <r>
    <s v="CUST-01651"/>
    <x v="1"/>
    <n v="0"/>
    <s v="No"/>
    <s v="No"/>
    <s v="Chennai"/>
    <x v="58"/>
    <s v="Yes"/>
    <x v="2"/>
    <s v="No"/>
    <x v="0"/>
    <x v="0"/>
    <s v="No"/>
    <s v="Credit card"/>
    <n v="63.37"/>
    <n v="2678.38"/>
    <x v="1"/>
    <x v="0"/>
    <x v="2"/>
    <s v="Other"/>
    <x v="5"/>
    <n v="0"/>
  </r>
  <r>
    <s v="CUST-03397"/>
    <x v="0"/>
    <n v="0"/>
    <s v="No"/>
    <s v="No"/>
    <s v="Lucknow"/>
    <x v="19"/>
    <s v="Yes"/>
    <x v="1"/>
    <s v="No internet service"/>
    <x v="1"/>
    <x v="2"/>
    <s v="Yes"/>
    <s v="Credit card"/>
    <n v="31.04"/>
    <n v="439.84"/>
    <x v="3"/>
    <x v="1"/>
    <x v="4"/>
    <s v="Other"/>
    <x v="4"/>
    <n v="1"/>
  </r>
  <r>
    <s v="CUST-04173"/>
    <x v="0"/>
    <n v="0"/>
    <s v="Yes"/>
    <s v="No"/>
    <s v="Chandigarh"/>
    <x v="19"/>
    <s v="Yes"/>
    <x v="1"/>
    <s v="No internet service"/>
    <x v="1"/>
    <x v="2"/>
    <s v="Yes"/>
    <s v="UPI"/>
    <n v="25.64"/>
    <n v="357.34"/>
    <x v="3"/>
    <x v="1"/>
    <x v="1"/>
    <s v="Other"/>
    <x v="4"/>
    <n v="1"/>
  </r>
  <r>
    <s v="CUST-00356"/>
    <x v="0"/>
    <n v="0"/>
    <s v="No"/>
    <s v="No"/>
    <s v="Jaipur"/>
    <x v="1"/>
    <s v="Yes"/>
    <x v="2"/>
    <s v="No"/>
    <x v="0"/>
    <x v="2"/>
    <s v="Yes"/>
    <s v="Cheque"/>
    <n v="50.68"/>
    <n v="147.6"/>
    <x v="2"/>
    <x v="1"/>
    <x v="2"/>
    <s v="Other"/>
    <x v="1"/>
    <n v="1"/>
  </r>
  <r>
    <s v="CUST-03359"/>
    <x v="1"/>
    <n v="0"/>
    <s v="No"/>
    <s v="No"/>
    <s v="Chennai"/>
    <x v="0"/>
    <s v="Yes"/>
    <x v="0"/>
    <s v="No"/>
    <x v="2"/>
    <x v="0"/>
    <s v="Yes"/>
    <s v="Cheque"/>
    <n v="95.53"/>
    <n v="5921.28"/>
    <x v="3"/>
    <x v="0"/>
    <x v="0"/>
    <s v="Other"/>
    <x v="0"/>
    <n v="0"/>
  </r>
  <r>
    <s v="CUST-01077"/>
    <x v="1"/>
    <n v="0"/>
    <s v="Yes"/>
    <s v="No"/>
    <s v="Jaipur"/>
    <x v="5"/>
    <s v="Yes"/>
    <x v="1"/>
    <s v="No internet service"/>
    <x v="1"/>
    <x v="2"/>
    <s v="Yes"/>
    <s v="UPI"/>
    <n v="24.36"/>
    <n v="469.22"/>
    <x v="0"/>
    <x v="1"/>
    <x v="1"/>
    <s v="Other"/>
    <x v="4"/>
    <n v="1"/>
  </r>
  <r>
    <s v="CUST-04278"/>
    <x v="0"/>
    <n v="1"/>
    <s v="Yes"/>
    <s v="No"/>
    <s v="Delhi"/>
    <x v="6"/>
    <s v="Yes"/>
    <x v="2"/>
    <s v="No"/>
    <x v="2"/>
    <x v="2"/>
    <s v="Yes"/>
    <s v="Bank transfer"/>
    <n v="62.98"/>
    <n v="313.39"/>
    <x v="4"/>
    <x v="1"/>
    <x v="2"/>
    <s v="Other"/>
    <x v="1"/>
    <n v="1"/>
  </r>
  <r>
    <s v="CUST-04929"/>
    <x v="0"/>
    <n v="0"/>
    <s v="Yes"/>
    <s v="Yes"/>
    <s v="Shimla"/>
    <x v="38"/>
    <s v="Yes"/>
    <x v="2"/>
    <s v="No"/>
    <x v="0"/>
    <x v="2"/>
    <s v="Yes"/>
    <s v="Credit card"/>
    <n v="60.65"/>
    <n v="2428.37"/>
    <x v="1"/>
    <x v="0"/>
    <x v="2"/>
    <s v="Other"/>
    <x v="5"/>
    <n v="0"/>
  </r>
  <r>
    <s v="CUST-02110"/>
    <x v="0"/>
    <n v="0"/>
    <s v="Yes"/>
    <s v="No"/>
    <s v="Bengaluru"/>
    <x v="5"/>
    <s v="Yes"/>
    <x v="1"/>
    <s v="No internet service"/>
    <x v="1"/>
    <x v="2"/>
    <s v="Yes"/>
    <s v="UPI"/>
    <n v="31.35"/>
    <n v="587.07000000000005"/>
    <x v="4"/>
    <x v="0"/>
    <x v="4"/>
    <s v="Other"/>
    <x v="4"/>
    <n v="0"/>
  </r>
  <r>
    <s v="CUST-03351"/>
    <x v="0"/>
    <n v="1"/>
    <s v="Yes"/>
    <s v="No"/>
    <s v="Kolkata"/>
    <x v="31"/>
    <s v="Yes"/>
    <x v="2"/>
    <s v="Yes"/>
    <x v="2"/>
    <x v="2"/>
    <s v="Yes"/>
    <s v="UPI"/>
    <n v="54.4"/>
    <n v="331.71"/>
    <x v="2"/>
    <x v="1"/>
    <x v="2"/>
    <s v="Other"/>
    <x v="1"/>
    <n v="1"/>
  </r>
  <r>
    <s v="CUST-04003"/>
    <x v="0"/>
    <n v="1"/>
    <s v="Yes"/>
    <s v="Yes"/>
    <s v="Jaipur"/>
    <x v="26"/>
    <s v="Yes"/>
    <x v="0"/>
    <s v="Yes"/>
    <x v="0"/>
    <x v="2"/>
    <s v="Yes"/>
    <s v="UPI"/>
    <n v="95.8"/>
    <n v="2502.1799999999998"/>
    <x v="1"/>
    <x v="1"/>
    <x v="0"/>
    <s v="Other"/>
    <x v="2"/>
    <n v="1"/>
  </r>
  <r>
    <s v="CUST-03943"/>
    <x v="0"/>
    <n v="0"/>
    <s v="No"/>
    <s v="No"/>
    <s v="Chandigarh"/>
    <x v="31"/>
    <s v="Yes"/>
    <x v="1"/>
    <s v="No internet service"/>
    <x v="1"/>
    <x v="2"/>
    <s v="No"/>
    <s v="Bank transfer"/>
    <n v="24.48"/>
    <n v="146.59"/>
    <x v="4"/>
    <x v="0"/>
    <x v="1"/>
    <s v="Other"/>
    <x v="1"/>
    <n v="0"/>
  </r>
  <r>
    <s v="CUST-02944"/>
    <x v="1"/>
    <n v="0"/>
    <s v="No"/>
    <s v="No"/>
    <s v="Hyderabad"/>
    <x v="31"/>
    <s v="Yes"/>
    <x v="0"/>
    <s v="No"/>
    <x v="2"/>
    <x v="2"/>
    <s v="No"/>
    <s v="Credit card"/>
    <n v="81.11"/>
    <n v="477.7"/>
    <x v="1"/>
    <x v="1"/>
    <x v="3"/>
    <s v="High-risk"/>
    <x v="1"/>
    <n v="1"/>
  </r>
  <r>
    <s v="CUST-04732"/>
    <x v="1"/>
    <n v="1"/>
    <s v="No"/>
    <s v="No"/>
    <s v="Kolkata"/>
    <x v="53"/>
    <s v="No"/>
    <x v="1"/>
    <s v="No internet service"/>
    <x v="1"/>
    <x v="2"/>
    <s v="No"/>
    <s v="Credit card"/>
    <n v="18"/>
    <n v="160.11000000000001"/>
    <x v="1"/>
    <x v="1"/>
    <x v="1"/>
    <s v="Other"/>
    <x v="1"/>
    <n v="1"/>
  </r>
  <r>
    <s v="CUST-01898"/>
    <x v="1"/>
    <n v="1"/>
    <s v="Yes"/>
    <s v="Yes"/>
    <s v="Chandigarh"/>
    <x v="1"/>
    <s v="Yes"/>
    <x v="2"/>
    <s v="No"/>
    <x v="2"/>
    <x v="2"/>
    <s v="No"/>
    <s v="Credit card"/>
    <n v="34.15"/>
    <n v="102.94"/>
    <x v="1"/>
    <x v="1"/>
    <x v="4"/>
    <s v="Other"/>
    <x v="1"/>
    <n v="1"/>
  </r>
  <r>
    <s v="CUST-04634"/>
    <x v="1"/>
    <n v="0"/>
    <s v="Yes"/>
    <s v="No"/>
    <s v="Ahmedabad"/>
    <x v="66"/>
    <s v="Yes"/>
    <x v="2"/>
    <s v="No"/>
    <x v="2"/>
    <x v="2"/>
    <s v="Yes"/>
    <s v="UPI"/>
    <n v="53.1"/>
    <n v="827.43"/>
    <x v="0"/>
    <x v="1"/>
    <x v="2"/>
    <s v="Other"/>
    <x v="4"/>
    <n v="1"/>
  </r>
  <r>
    <s v="CUST-02833"/>
    <x v="0"/>
    <n v="0"/>
    <s v="Yes"/>
    <s v="Yes"/>
    <s v="Chandigarh"/>
    <x v="19"/>
    <s v="Yes"/>
    <x v="1"/>
    <s v="No internet service"/>
    <x v="1"/>
    <x v="2"/>
    <s v="No"/>
    <s v="UPI"/>
    <n v="43.82"/>
    <n v="620.73"/>
    <x v="4"/>
    <x v="1"/>
    <x v="4"/>
    <s v="Other"/>
    <x v="4"/>
    <n v="1"/>
  </r>
  <r>
    <s v="CUST-02973"/>
    <x v="1"/>
    <n v="0"/>
    <s v="No"/>
    <s v="No"/>
    <s v="Hyderabad"/>
    <x v="41"/>
    <s v="Yes"/>
    <x v="0"/>
    <s v="Yes"/>
    <x v="0"/>
    <x v="2"/>
    <s v="Yes"/>
    <s v="UPI"/>
    <n v="101.51"/>
    <n v="3045.22"/>
    <x v="0"/>
    <x v="1"/>
    <x v="0"/>
    <s v="Other"/>
    <x v="2"/>
    <n v="1"/>
  </r>
  <r>
    <s v="CUST-03690"/>
    <x v="1"/>
    <n v="0"/>
    <s v="Yes"/>
    <s v="Yes"/>
    <s v="Delhi"/>
    <x v="47"/>
    <s v="Yes"/>
    <x v="0"/>
    <s v="Yes"/>
    <x v="2"/>
    <x v="1"/>
    <s v="No"/>
    <s v="Bank transfer"/>
    <n v="95.5"/>
    <n v="1392.21"/>
    <x v="3"/>
    <x v="0"/>
    <x v="0"/>
    <s v="Other"/>
    <x v="4"/>
    <n v="0"/>
  </r>
  <r>
    <s v="CUST-02937"/>
    <x v="0"/>
    <n v="0"/>
    <s v="No"/>
    <s v="No"/>
    <s v="Mumbai"/>
    <x v="43"/>
    <s v="Yes"/>
    <x v="2"/>
    <s v="No"/>
    <x v="2"/>
    <x v="1"/>
    <s v="Yes"/>
    <s v="UPI"/>
    <n v="50.49"/>
    <n v="2264.08"/>
    <x v="4"/>
    <x v="0"/>
    <x v="2"/>
    <s v="Other"/>
    <x v="5"/>
    <n v="0"/>
  </r>
  <r>
    <s v="CUST-00330"/>
    <x v="0"/>
    <n v="0"/>
    <s v="No"/>
    <s v="No"/>
    <s v="Shimla"/>
    <x v="3"/>
    <s v="No"/>
    <x v="1"/>
    <s v="No internet service"/>
    <x v="1"/>
    <x v="2"/>
    <s v="Yes"/>
    <s v="Bank transfer"/>
    <n v="18"/>
    <n v="944.6"/>
    <x v="4"/>
    <x v="1"/>
    <x v="1"/>
    <s v="Other"/>
    <x v="3"/>
    <n v="1"/>
  </r>
  <r>
    <s v="CUST-00824"/>
    <x v="0"/>
    <n v="0"/>
    <s v="No"/>
    <s v="No"/>
    <s v="Ahmedabad"/>
    <x v="32"/>
    <s v="Yes"/>
    <x v="1"/>
    <s v="No internet service"/>
    <x v="1"/>
    <x v="2"/>
    <s v="No"/>
    <s v="Bank transfer"/>
    <n v="30.61"/>
    <n v="1242.45"/>
    <x v="0"/>
    <x v="0"/>
    <x v="4"/>
    <s v="Other"/>
    <x v="5"/>
    <n v="0"/>
  </r>
  <r>
    <s v="CUST-04343"/>
    <x v="0"/>
    <n v="0"/>
    <s v="Yes"/>
    <s v="No"/>
    <s v="Hyderabad"/>
    <x v="53"/>
    <s v="Yes"/>
    <x v="0"/>
    <s v="No"/>
    <x v="2"/>
    <x v="2"/>
    <s v="Yes"/>
    <s v="Credit card"/>
    <n v="79.290000000000006"/>
    <n v="697.13"/>
    <x v="2"/>
    <x v="0"/>
    <x v="3"/>
    <s v="High-risk"/>
    <x v="1"/>
    <n v="0"/>
  </r>
  <r>
    <s v="CUST-00065"/>
    <x v="0"/>
    <n v="0"/>
    <s v="Yes"/>
    <s v="Yes"/>
    <s v="Shimla"/>
    <x v="9"/>
    <s v="Yes"/>
    <x v="2"/>
    <s v="No"/>
    <x v="2"/>
    <x v="2"/>
    <s v="Yes"/>
    <s v="Cheque"/>
    <n v="58.18"/>
    <n v="417.25"/>
    <x v="1"/>
    <x v="0"/>
    <x v="2"/>
    <s v="Other"/>
    <x v="1"/>
    <n v="0"/>
  </r>
  <r>
    <s v="CUST-00773"/>
    <x v="0"/>
    <n v="0"/>
    <s v="No"/>
    <s v="No"/>
    <s v="Delhi"/>
    <x v="43"/>
    <s v="Yes"/>
    <x v="2"/>
    <s v="Yes"/>
    <x v="2"/>
    <x v="0"/>
    <s v="Yes"/>
    <s v="Credit card"/>
    <n v="57.15"/>
    <n v="2562.0700000000002"/>
    <x v="3"/>
    <x v="0"/>
    <x v="2"/>
    <s v="Other"/>
    <x v="5"/>
    <n v="0"/>
  </r>
  <r>
    <s v="CUST-03001"/>
    <x v="1"/>
    <n v="0"/>
    <s v="No"/>
    <s v="Yes"/>
    <s v="Jaipur"/>
    <x v="1"/>
    <s v="Yes"/>
    <x v="2"/>
    <s v="No"/>
    <x v="2"/>
    <x v="2"/>
    <s v="Yes"/>
    <s v="UPI"/>
    <n v="53.34"/>
    <n v="162.46"/>
    <x v="1"/>
    <x v="0"/>
    <x v="2"/>
    <s v="Other"/>
    <x v="1"/>
    <n v="0"/>
  </r>
  <r>
    <s v="CUST-00366"/>
    <x v="1"/>
    <n v="1"/>
    <s v="No"/>
    <s v="No"/>
    <s v="Bengaluru"/>
    <x v="57"/>
    <s v="Yes"/>
    <x v="2"/>
    <s v="Yes"/>
    <x v="0"/>
    <x v="2"/>
    <s v="No"/>
    <s v="Cheque"/>
    <n v="56.22"/>
    <n v="0"/>
    <x v="1"/>
    <x v="1"/>
    <x v="2"/>
    <s v="Other"/>
    <x v="1"/>
    <n v="1"/>
  </r>
  <r>
    <s v="CUST-03813"/>
    <x v="1"/>
    <n v="0"/>
    <s v="No"/>
    <s v="No"/>
    <s v="Jaipur"/>
    <x v="25"/>
    <s v="Yes"/>
    <x v="2"/>
    <s v="Yes"/>
    <x v="0"/>
    <x v="2"/>
    <s v="No"/>
    <s v="Cheque"/>
    <n v="60.58"/>
    <n v="1421.59"/>
    <x v="1"/>
    <x v="0"/>
    <x v="2"/>
    <s v="Other"/>
    <x v="4"/>
    <n v="0"/>
  </r>
  <r>
    <s v="CUST-01108"/>
    <x v="1"/>
    <n v="0"/>
    <s v="Yes"/>
    <s v="No"/>
    <s v="Lucknow"/>
    <x v="49"/>
    <s v="Yes"/>
    <x v="1"/>
    <s v="No internet service"/>
    <x v="1"/>
    <x v="0"/>
    <s v="No"/>
    <s v="UPI"/>
    <n v="30.96"/>
    <n v="1414.87"/>
    <x v="4"/>
    <x v="0"/>
    <x v="4"/>
    <s v="Other"/>
    <x v="5"/>
    <n v="0"/>
  </r>
  <r>
    <s v="CUST-04340"/>
    <x v="1"/>
    <n v="0"/>
    <s v="Yes"/>
    <s v="Yes"/>
    <s v="Jaipur"/>
    <x v="52"/>
    <s v="Yes"/>
    <x v="1"/>
    <s v="No internet service"/>
    <x v="1"/>
    <x v="2"/>
    <s v="No"/>
    <s v="Bank transfer"/>
    <n v="31.16"/>
    <n v="124.01"/>
    <x v="4"/>
    <x v="1"/>
    <x v="4"/>
    <s v="Other"/>
    <x v="1"/>
    <n v="1"/>
  </r>
  <r>
    <s v="CUST-04808"/>
    <x v="0"/>
    <n v="0"/>
    <s v="Yes"/>
    <s v="Yes"/>
    <s v="Shimla"/>
    <x v="22"/>
    <s v="No"/>
    <x v="1"/>
    <s v="No internet service"/>
    <x v="1"/>
    <x v="2"/>
    <s v="Yes"/>
    <s v="Cheque"/>
    <n v="28.26"/>
    <n v="276.06"/>
    <x v="0"/>
    <x v="1"/>
    <x v="1"/>
    <s v="Other"/>
    <x v="1"/>
    <n v="1"/>
  </r>
  <r>
    <s v="CUST-03219"/>
    <x v="1"/>
    <n v="0"/>
    <s v="Yes"/>
    <s v="No"/>
    <s v="Delhi"/>
    <x v="41"/>
    <s v="Yes"/>
    <x v="1"/>
    <s v="No internet service"/>
    <x v="1"/>
    <x v="2"/>
    <s v="Yes"/>
    <s v="UPI"/>
    <n v="36.44"/>
    <n v="1102.17"/>
    <x v="1"/>
    <x v="0"/>
    <x v="4"/>
    <s v="Other"/>
    <x v="2"/>
    <n v="0"/>
  </r>
  <r>
    <s v="CUST-03065"/>
    <x v="1"/>
    <n v="1"/>
    <s v="Yes"/>
    <s v="No"/>
    <s v="Chandigarh"/>
    <x v="26"/>
    <s v="Yes"/>
    <x v="2"/>
    <s v="Yes"/>
    <x v="0"/>
    <x v="2"/>
    <s v="No"/>
    <s v="Bank transfer"/>
    <n v="76.48"/>
    <n v="2047.91"/>
    <x v="4"/>
    <x v="0"/>
    <x v="3"/>
    <s v="Other"/>
    <x v="2"/>
    <n v="0"/>
  </r>
  <r>
    <s v="CUST-02296"/>
    <x v="1"/>
    <n v="0"/>
    <s v="Yes"/>
    <s v="No"/>
    <s v="Shimla"/>
    <x v="54"/>
    <s v="Yes"/>
    <x v="1"/>
    <s v="No internet service"/>
    <x v="1"/>
    <x v="2"/>
    <s v="No"/>
    <s v="Cheque"/>
    <n v="41.26"/>
    <n v="496.87"/>
    <x v="1"/>
    <x v="0"/>
    <x v="4"/>
    <s v="Other"/>
    <x v="4"/>
    <n v="0"/>
  </r>
  <r>
    <s v="CUST-00670"/>
    <x v="1"/>
    <n v="1"/>
    <s v="No"/>
    <s v="No"/>
    <s v="Shimla"/>
    <x v="39"/>
    <s v="Yes"/>
    <x v="1"/>
    <s v="No internet service"/>
    <x v="1"/>
    <x v="2"/>
    <s v="No"/>
    <s v="Credit card"/>
    <n v="35.07"/>
    <n v="466.94"/>
    <x v="4"/>
    <x v="1"/>
    <x v="4"/>
    <s v="Other"/>
    <x v="4"/>
    <n v="1"/>
  </r>
  <r>
    <s v="CUST-02824"/>
    <x v="0"/>
    <n v="0"/>
    <s v="Yes"/>
    <s v="No"/>
    <s v="Ahmedabad"/>
    <x v="25"/>
    <s v="Yes"/>
    <x v="2"/>
    <s v="No"/>
    <x v="2"/>
    <x v="2"/>
    <s v="No"/>
    <s v="Bank transfer"/>
    <n v="59.9"/>
    <n v="1345"/>
    <x v="5"/>
    <x v="1"/>
    <x v="2"/>
    <s v="Other"/>
    <x v="4"/>
    <n v="1"/>
  </r>
  <r>
    <s v="CUST-02017"/>
    <x v="1"/>
    <n v="0"/>
    <s v="Yes"/>
    <s v="No"/>
    <s v="Shimla"/>
    <x v="45"/>
    <s v="Yes"/>
    <x v="0"/>
    <s v="No"/>
    <x v="2"/>
    <x v="2"/>
    <s v="Yes"/>
    <s v="Credit card"/>
    <n v="84.86"/>
    <n v="3788.55"/>
    <x v="1"/>
    <x v="1"/>
    <x v="3"/>
    <s v="Other"/>
    <x v="5"/>
    <n v="1"/>
  </r>
  <r>
    <s v="CUST-01956"/>
    <x v="1"/>
    <n v="0"/>
    <s v="Yes"/>
    <s v="No"/>
    <s v="Lucknow"/>
    <x v="20"/>
    <s v="Yes"/>
    <x v="0"/>
    <s v="No"/>
    <x v="0"/>
    <x v="1"/>
    <s v="No"/>
    <s v="Bank transfer"/>
    <n v="89.25"/>
    <n v="696.58"/>
    <x v="1"/>
    <x v="1"/>
    <x v="3"/>
    <s v="Other"/>
    <x v="1"/>
    <n v="1"/>
  </r>
  <r>
    <s v="CUST-03854"/>
    <x v="0"/>
    <n v="0"/>
    <s v="No"/>
    <s v="No"/>
    <s v="Mumbai"/>
    <x v="6"/>
    <s v="Yes"/>
    <x v="0"/>
    <s v="No"/>
    <x v="2"/>
    <x v="2"/>
    <s v="No"/>
    <s v="Bank transfer"/>
    <n v="88.2"/>
    <n v="451.47"/>
    <x v="2"/>
    <x v="1"/>
    <x v="3"/>
    <s v="High-risk"/>
    <x v="1"/>
    <n v="1"/>
  </r>
  <r>
    <s v="CUST-02484"/>
    <x v="1"/>
    <n v="0"/>
    <s v="Yes"/>
    <s v="Yes"/>
    <s v="Kolkata"/>
    <x v="42"/>
    <s v="Yes"/>
    <x v="2"/>
    <s v="Yes"/>
    <x v="0"/>
    <x v="2"/>
    <s v="No"/>
    <s v="Credit card"/>
    <n v="64.209999999999994"/>
    <n v="2132.6999999999998"/>
    <x v="0"/>
    <x v="0"/>
    <x v="2"/>
    <s v="Other"/>
    <x v="2"/>
    <n v="0"/>
  </r>
  <r>
    <s v="CUST-00401"/>
    <x v="1"/>
    <n v="0"/>
    <s v="No"/>
    <s v="No"/>
    <s v="Ahmedabad"/>
    <x v="24"/>
    <s v="Yes"/>
    <x v="2"/>
    <s v="Yes"/>
    <x v="0"/>
    <x v="1"/>
    <s v="No"/>
    <s v="Cheque"/>
    <n v="68.77"/>
    <n v="2116.1799999999998"/>
    <x v="3"/>
    <x v="0"/>
    <x v="2"/>
    <s v="Other"/>
    <x v="2"/>
    <n v="0"/>
  </r>
  <r>
    <s v="CUST-03223"/>
    <x v="1"/>
    <n v="0"/>
    <s v="Yes"/>
    <s v="No"/>
    <s v="Shimla"/>
    <x v="52"/>
    <s v="Yes"/>
    <x v="0"/>
    <s v="Yes"/>
    <x v="0"/>
    <x v="2"/>
    <s v="Yes"/>
    <s v="Credit card"/>
    <n v="104.03"/>
    <n v="420.28"/>
    <x v="0"/>
    <x v="0"/>
    <x v="0"/>
    <s v="High-risk"/>
    <x v="1"/>
    <n v="0"/>
  </r>
  <r>
    <s v="CUST-00614"/>
    <x v="0"/>
    <n v="1"/>
    <s v="No"/>
    <s v="No"/>
    <s v="Chandigarh"/>
    <x v="26"/>
    <s v="Yes"/>
    <x v="1"/>
    <s v="No internet service"/>
    <x v="1"/>
    <x v="2"/>
    <s v="Yes"/>
    <s v="Credit card"/>
    <n v="22.45"/>
    <n v="570.4"/>
    <x v="0"/>
    <x v="0"/>
    <x v="1"/>
    <s v="Other"/>
    <x v="2"/>
    <n v="0"/>
  </r>
  <r>
    <s v="CUST-03276"/>
    <x v="0"/>
    <n v="0"/>
    <s v="No"/>
    <s v="No"/>
    <s v="Mumbai"/>
    <x v="54"/>
    <s v="Yes"/>
    <x v="0"/>
    <s v="No"/>
    <x v="2"/>
    <x v="1"/>
    <s v="No"/>
    <s v="Credit card"/>
    <n v="76.069999999999993"/>
    <n v="909.02"/>
    <x v="1"/>
    <x v="0"/>
    <x v="3"/>
    <s v="Other"/>
    <x v="4"/>
    <n v="0"/>
  </r>
  <r>
    <s v="CUST-03808"/>
    <x v="1"/>
    <n v="0"/>
    <s v="No"/>
    <s v="No"/>
    <s v="Bengaluru"/>
    <x v="35"/>
    <s v="Yes"/>
    <x v="2"/>
    <s v="No"/>
    <x v="2"/>
    <x v="2"/>
    <s v="Yes"/>
    <s v="UPI"/>
    <n v="52.49"/>
    <n v="1455.91"/>
    <x v="1"/>
    <x v="0"/>
    <x v="2"/>
    <s v="Other"/>
    <x v="2"/>
    <n v="0"/>
  </r>
  <r>
    <s v="CUST-03516"/>
    <x v="1"/>
    <n v="0"/>
    <s v="Yes"/>
    <s v="Yes"/>
    <s v="Lucknow"/>
    <x v="4"/>
    <s v="Yes"/>
    <x v="0"/>
    <s v="Yes"/>
    <x v="2"/>
    <x v="0"/>
    <s v="No"/>
    <s v="Credit card"/>
    <n v="78.260000000000005"/>
    <n v="5519.13"/>
    <x v="1"/>
    <x v="0"/>
    <x v="3"/>
    <s v="Other"/>
    <x v="0"/>
    <n v="0"/>
  </r>
  <r>
    <s v="CUST-03173"/>
    <x v="0"/>
    <n v="0"/>
    <s v="Yes"/>
    <s v="Yes"/>
    <s v="Kolkata"/>
    <x v="18"/>
    <s v="Yes"/>
    <x v="0"/>
    <s v="Yes"/>
    <x v="0"/>
    <x v="2"/>
    <s v="Yes"/>
    <s v="UPI"/>
    <n v="91.5"/>
    <n v="1579.17"/>
    <x v="3"/>
    <x v="0"/>
    <x v="0"/>
    <s v="Other"/>
    <x v="4"/>
    <n v="0"/>
  </r>
  <r>
    <s v="CUST-01818"/>
    <x v="0"/>
    <n v="0"/>
    <s v="No"/>
    <s v="No"/>
    <s v="Bengaluru"/>
    <x v="43"/>
    <s v="Yes"/>
    <x v="1"/>
    <s v="No internet service"/>
    <x v="1"/>
    <x v="0"/>
    <s v="No"/>
    <s v="UPI"/>
    <n v="23.1"/>
    <n v="1011.8"/>
    <x v="4"/>
    <x v="0"/>
    <x v="1"/>
    <s v="Other"/>
    <x v="5"/>
    <n v="0"/>
  </r>
  <r>
    <s v="CUST-00505"/>
    <x v="1"/>
    <n v="0"/>
    <s v="No"/>
    <s v="No"/>
    <s v="Ahmedabad"/>
    <x v="60"/>
    <s v="Yes"/>
    <x v="0"/>
    <s v="No"/>
    <x v="0"/>
    <x v="0"/>
    <s v="Yes"/>
    <s v="UPI"/>
    <n v="95.4"/>
    <n v="6318.91"/>
    <x v="4"/>
    <x v="0"/>
    <x v="0"/>
    <s v="Other"/>
    <x v="0"/>
    <n v="0"/>
  </r>
  <r>
    <s v="CUST-00228"/>
    <x v="0"/>
    <n v="1"/>
    <s v="Yes"/>
    <s v="Yes"/>
    <s v="Chandigarh"/>
    <x v="70"/>
    <s v="Yes"/>
    <x v="2"/>
    <s v="No"/>
    <x v="2"/>
    <x v="0"/>
    <s v="No"/>
    <s v="Credit card"/>
    <n v="51.25"/>
    <n v="2809.86"/>
    <x v="3"/>
    <x v="0"/>
    <x v="2"/>
    <s v="Other"/>
    <x v="3"/>
    <n v="0"/>
  </r>
  <r>
    <s v="CUST-01756"/>
    <x v="1"/>
    <n v="0"/>
    <s v="No"/>
    <s v="No"/>
    <s v="Pune"/>
    <x v="31"/>
    <s v="Yes"/>
    <x v="0"/>
    <s v="Yes"/>
    <x v="2"/>
    <x v="2"/>
    <s v="Yes"/>
    <s v="Bank transfer"/>
    <n v="91.91"/>
    <n v="536"/>
    <x v="7"/>
    <x v="1"/>
    <x v="0"/>
    <s v="High-risk"/>
    <x v="1"/>
    <n v="1"/>
  </r>
  <r>
    <s v="CUST-00246"/>
    <x v="1"/>
    <n v="0"/>
    <s v="Yes"/>
    <s v="No"/>
    <s v="Hyderabad"/>
    <x v="19"/>
    <s v="Yes"/>
    <x v="2"/>
    <s v="No"/>
    <x v="0"/>
    <x v="2"/>
    <s v="Yes"/>
    <s v="UPI"/>
    <n v="58.1"/>
    <n v="791.06"/>
    <x v="4"/>
    <x v="1"/>
    <x v="2"/>
    <s v="Other"/>
    <x v="4"/>
    <n v="1"/>
  </r>
  <r>
    <s v="CUST-01636"/>
    <x v="1"/>
    <n v="0"/>
    <s v="No"/>
    <s v="No"/>
    <s v="Chandigarh"/>
    <x v="52"/>
    <s v="Yes"/>
    <x v="0"/>
    <s v="No"/>
    <x v="2"/>
    <x v="2"/>
    <s v="Yes"/>
    <s v="UPI"/>
    <n v="88.81"/>
    <n v="362.39"/>
    <x v="7"/>
    <x v="1"/>
    <x v="3"/>
    <s v="High-risk"/>
    <x v="1"/>
    <n v="1"/>
  </r>
  <r>
    <s v="CUST-03812"/>
    <x v="0"/>
    <n v="0"/>
    <s v="No"/>
    <s v="Yes"/>
    <s v="Bengaluru"/>
    <x v="11"/>
    <s v="No"/>
    <x v="1"/>
    <s v="No internet service"/>
    <x v="1"/>
    <x v="2"/>
    <s v="No"/>
    <s v="Bank transfer"/>
    <n v="23.07"/>
    <n v="510.16"/>
    <x v="4"/>
    <x v="0"/>
    <x v="1"/>
    <s v="Other"/>
    <x v="4"/>
    <n v="0"/>
  </r>
  <r>
    <s v="CUST-02003"/>
    <x v="1"/>
    <n v="0"/>
    <s v="No"/>
    <s v="No"/>
    <s v="Shimla"/>
    <x v="31"/>
    <s v="Yes"/>
    <x v="2"/>
    <s v="No"/>
    <x v="2"/>
    <x v="2"/>
    <s v="No"/>
    <s v="Cheque"/>
    <n v="53.29"/>
    <n v="321.16000000000003"/>
    <x v="0"/>
    <x v="0"/>
    <x v="2"/>
    <s v="Other"/>
    <x v="1"/>
    <n v="0"/>
  </r>
  <r>
    <s v="CUST-00375"/>
    <x v="0"/>
    <n v="1"/>
    <s v="Yes"/>
    <s v="Yes"/>
    <s v="Mumbai"/>
    <x v="43"/>
    <s v="Yes"/>
    <x v="1"/>
    <s v="No internet service"/>
    <x v="1"/>
    <x v="0"/>
    <s v="Yes"/>
    <s v="Credit card"/>
    <n v="32.68"/>
    <n v="1463.21"/>
    <x v="4"/>
    <x v="0"/>
    <x v="4"/>
    <s v="Other"/>
    <x v="5"/>
    <n v="0"/>
  </r>
  <r>
    <s v="CUST-00120"/>
    <x v="0"/>
    <n v="0"/>
    <s v="Yes"/>
    <s v="Yes"/>
    <s v="Chennai"/>
    <x v="24"/>
    <s v="Yes"/>
    <x v="1"/>
    <s v="No internet service"/>
    <x v="1"/>
    <x v="1"/>
    <s v="No"/>
    <s v="UPI"/>
    <n v="29.34"/>
    <n v="921.99"/>
    <x v="1"/>
    <x v="0"/>
    <x v="1"/>
    <s v="Other"/>
    <x v="2"/>
    <n v="0"/>
  </r>
  <r>
    <s v="CUST-00041"/>
    <x v="0"/>
    <n v="0"/>
    <s v="No"/>
    <s v="No"/>
    <s v="Ahmedabad"/>
    <x v="64"/>
    <s v="Yes"/>
    <x v="1"/>
    <s v="No internet service"/>
    <x v="1"/>
    <x v="0"/>
    <s v="No"/>
    <s v="Cheque"/>
    <n v="39.53"/>
    <n v="2748.58"/>
    <x v="3"/>
    <x v="0"/>
    <x v="4"/>
    <s v="Other"/>
    <x v="0"/>
    <n v="0"/>
  </r>
  <r>
    <s v="CUST-03980"/>
    <x v="1"/>
    <n v="0"/>
    <s v="No"/>
    <s v="Yes"/>
    <s v="Lucknow"/>
    <x v="11"/>
    <s v="No"/>
    <x v="2"/>
    <s v="No"/>
    <x v="2"/>
    <x v="2"/>
    <s v="No"/>
    <s v="UPI"/>
    <n v="43.57"/>
    <n v="961.63"/>
    <x v="0"/>
    <x v="0"/>
    <x v="4"/>
    <s v="Other"/>
    <x v="4"/>
    <n v="0"/>
  </r>
  <r>
    <s v="CUST-00664"/>
    <x v="1"/>
    <n v="0"/>
    <s v="No"/>
    <s v="No"/>
    <s v="Delhi"/>
    <x v="39"/>
    <s v="Yes"/>
    <x v="2"/>
    <s v="Yes"/>
    <x v="0"/>
    <x v="2"/>
    <s v="No"/>
    <s v="UPI"/>
    <n v="62.48"/>
    <n v="824.57"/>
    <x v="3"/>
    <x v="0"/>
    <x v="2"/>
    <s v="Other"/>
    <x v="4"/>
    <n v="0"/>
  </r>
  <r>
    <s v="CUST-02734"/>
    <x v="1"/>
    <n v="0"/>
    <s v="Yes"/>
    <s v="No"/>
    <s v="Hyderabad"/>
    <x v="65"/>
    <s v="Yes"/>
    <x v="0"/>
    <s v="Yes"/>
    <x v="0"/>
    <x v="0"/>
    <s v="No"/>
    <s v="UPI"/>
    <n v="100"/>
    <n v="6020.95"/>
    <x v="4"/>
    <x v="0"/>
    <x v="0"/>
    <s v="Other"/>
    <x v="3"/>
    <n v="0"/>
  </r>
  <r>
    <s v="CUST-00647"/>
    <x v="0"/>
    <n v="1"/>
    <s v="Yes"/>
    <s v="No"/>
    <s v="Ahmedabad"/>
    <x v="7"/>
    <s v="Yes"/>
    <x v="2"/>
    <s v="Yes"/>
    <x v="0"/>
    <x v="2"/>
    <s v="No"/>
    <s v="UPI"/>
    <n v="73.59"/>
    <n v="810.28"/>
    <x v="0"/>
    <x v="0"/>
    <x v="3"/>
    <s v="Other"/>
    <x v="1"/>
    <n v="0"/>
  </r>
  <r>
    <s v="CUST-02579"/>
    <x v="1"/>
    <n v="0"/>
    <s v="No"/>
    <s v="No"/>
    <s v="Kolkata"/>
    <x v="14"/>
    <s v="Yes"/>
    <x v="1"/>
    <s v="No internet service"/>
    <x v="1"/>
    <x v="2"/>
    <s v="Yes"/>
    <s v="UPI"/>
    <n v="39.18"/>
    <n v="973.66"/>
    <x v="1"/>
    <x v="0"/>
    <x v="4"/>
    <s v="Other"/>
    <x v="2"/>
    <n v="0"/>
  </r>
  <r>
    <s v="CUST-01436"/>
    <x v="1"/>
    <n v="0"/>
    <s v="Yes"/>
    <s v="No"/>
    <s v="Hyderabad"/>
    <x v="42"/>
    <s v="Yes"/>
    <x v="0"/>
    <s v="Yes"/>
    <x v="2"/>
    <x v="0"/>
    <s v="No"/>
    <s v="Cheque"/>
    <n v="86.93"/>
    <n v="2939.98"/>
    <x v="0"/>
    <x v="0"/>
    <x v="3"/>
    <s v="Other"/>
    <x v="2"/>
    <n v="0"/>
  </r>
  <r>
    <s v="CUST-02665"/>
    <x v="0"/>
    <n v="0"/>
    <s v="No"/>
    <s v="No"/>
    <s v="Chandigarh"/>
    <x v="25"/>
    <s v="Yes"/>
    <x v="1"/>
    <s v="No internet service"/>
    <x v="1"/>
    <x v="2"/>
    <s v="Yes"/>
    <s v="Credit card"/>
    <n v="27.9"/>
    <n v="636.20000000000005"/>
    <x v="4"/>
    <x v="0"/>
    <x v="1"/>
    <s v="Other"/>
    <x v="4"/>
    <n v="0"/>
  </r>
  <r>
    <s v="CUST-02808"/>
    <x v="0"/>
    <n v="0"/>
    <s v="No"/>
    <s v="Yes"/>
    <s v="Chandigarh"/>
    <x v="63"/>
    <s v="Yes"/>
    <x v="2"/>
    <s v="No"/>
    <x v="2"/>
    <x v="1"/>
    <s v="Yes"/>
    <s v="UPI"/>
    <n v="56.09"/>
    <n v="3021.36"/>
    <x v="0"/>
    <x v="0"/>
    <x v="2"/>
    <s v="Other"/>
    <x v="3"/>
    <n v="0"/>
  </r>
  <r>
    <s v="CUST-02066"/>
    <x v="1"/>
    <n v="0"/>
    <s v="No"/>
    <s v="No"/>
    <s v="Hyderabad"/>
    <x v="31"/>
    <s v="Yes"/>
    <x v="1"/>
    <s v="No internet service"/>
    <x v="1"/>
    <x v="2"/>
    <s v="No"/>
    <s v="UPI"/>
    <n v="19.579999999999998"/>
    <n v="115.11"/>
    <x v="3"/>
    <x v="0"/>
    <x v="1"/>
    <s v="Other"/>
    <x v="1"/>
    <n v="0"/>
  </r>
  <r>
    <s v="CUST-00756"/>
    <x v="1"/>
    <n v="0"/>
    <s v="No"/>
    <s v="No"/>
    <s v="Ahmedabad"/>
    <x v="14"/>
    <s v="Yes"/>
    <x v="0"/>
    <s v="No"/>
    <x v="2"/>
    <x v="1"/>
    <s v="Yes"/>
    <s v="Cheque"/>
    <n v="88.41"/>
    <n v="2186.4699999999998"/>
    <x v="3"/>
    <x v="0"/>
    <x v="3"/>
    <s v="Other"/>
    <x v="2"/>
    <n v="0"/>
  </r>
  <r>
    <s v="CUST-00555"/>
    <x v="0"/>
    <n v="0"/>
    <s v="Yes"/>
    <s v="Yes"/>
    <s v="Ahmedabad"/>
    <x v="62"/>
    <s v="Yes"/>
    <x v="2"/>
    <s v="Yes"/>
    <x v="2"/>
    <x v="0"/>
    <s v="No"/>
    <s v="Credit card"/>
    <n v="65.900000000000006"/>
    <n v="4566.3900000000003"/>
    <x v="1"/>
    <x v="0"/>
    <x v="2"/>
    <s v="Other"/>
    <x v="0"/>
    <n v="0"/>
  </r>
  <r>
    <s v="CUST-02343"/>
    <x v="1"/>
    <n v="0"/>
    <s v="No"/>
    <s v="No"/>
    <s v="Ahmedabad"/>
    <x v="53"/>
    <s v="Yes"/>
    <x v="0"/>
    <s v="No"/>
    <x v="2"/>
    <x v="2"/>
    <s v="Yes"/>
    <s v="Credit card"/>
    <n v="82.12"/>
    <n v="739.93"/>
    <x v="4"/>
    <x v="1"/>
    <x v="3"/>
    <s v="High-risk"/>
    <x v="1"/>
    <n v="1"/>
  </r>
  <r>
    <s v="CUST-04184"/>
    <x v="0"/>
    <n v="0"/>
    <s v="Yes"/>
    <s v="Yes"/>
    <s v="Pune"/>
    <x v="14"/>
    <s v="Yes"/>
    <x v="0"/>
    <s v="Yes"/>
    <x v="2"/>
    <x v="2"/>
    <s v="No"/>
    <s v="UPI"/>
    <n v="94.88"/>
    <n v="2373.48"/>
    <x v="3"/>
    <x v="1"/>
    <x v="0"/>
    <s v="Other"/>
    <x v="2"/>
    <n v="1"/>
  </r>
  <r>
    <s v="CUST-03952"/>
    <x v="1"/>
    <n v="1"/>
    <s v="Yes"/>
    <s v="No"/>
    <s v="Hyderabad"/>
    <x v="44"/>
    <s v="Yes"/>
    <x v="1"/>
    <s v="No internet service"/>
    <x v="1"/>
    <x v="1"/>
    <s v="Yes"/>
    <s v="Credit card"/>
    <n v="32.19"/>
    <n v="1092.1400000000001"/>
    <x v="3"/>
    <x v="0"/>
    <x v="4"/>
    <s v="Other"/>
    <x v="2"/>
    <n v="0"/>
  </r>
  <r>
    <s v="CUST-04405"/>
    <x v="0"/>
    <n v="0"/>
    <s v="Yes"/>
    <s v="Yes"/>
    <s v="Shimla"/>
    <x v="33"/>
    <s v="Yes"/>
    <x v="2"/>
    <s v="Yes"/>
    <x v="2"/>
    <x v="2"/>
    <s v="No"/>
    <s v="Bank transfer"/>
    <n v="69.2"/>
    <n v="2545.36"/>
    <x v="0"/>
    <x v="1"/>
    <x v="2"/>
    <s v="Other"/>
    <x v="5"/>
    <n v="1"/>
  </r>
  <r>
    <s v="CUST-03806"/>
    <x v="1"/>
    <n v="0"/>
    <s v="Yes"/>
    <s v="Yes"/>
    <s v="Chennai"/>
    <x v="30"/>
    <s v="Yes"/>
    <x v="2"/>
    <s v="Yes"/>
    <x v="2"/>
    <x v="1"/>
    <s v="Yes"/>
    <s v="Credit card"/>
    <n v="69.16"/>
    <n v="1471.59"/>
    <x v="3"/>
    <x v="0"/>
    <x v="2"/>
    <s v="Other"/>
    <x v="4"/>
    <n v="0"/>
  </r>
  <r>
    <s v="CUST-00803"/>
    <x v="0"/>
    <n v="0"/>
    <s v="No"/>
    <s v="No"/>
    <s v="Ahmedabad"/>
    <x v="48"/>
    <s v="Yes"/>
    <x v="2"/>
    <s v="No"/>
    <x v="2"/>
    <x v="0"/>
    <s v="No"/>
    <s v="UPI"/>
    <n v="61.2"/>
    <n v="3040.63"/>
    <x v="1"/>
    <x v="0"/>
    <x v="2"/>
    <s v="Other"/>
    <x v="3"/>
    <n v="0"/>
  </r>
  <r>
    <s v="CUST-01388"/>
    <x v="0"/>
    <n v="0"/>
    <s v="No"/>
    <s v="No"/>
    <s v="Chennai"/>
    <x v="7"/>
    <s v="Yes"/>
    <x v="0"/>
    <s v="No"/>
    <x v="0"/>
    <x v="2"/>
    <s v="Yes"/>
    <s v="Bank transfer"/>
    <n v="79.36"/>
    <n v="867.08"/>
    <x v="4"/>
    <x v="1"/>
    <x v="3"/>
    <s v="High-risk"/>
    <x v="1"/>
    <n v="1"/>
  </r>
  <r>
    <s v="CUST-02555"/>
    <x v="0"/>
    <n v="0"/>
    <s v="Yes"/>
    <s v="Yes"/>
    <s v="Delhi"/>
    <x v="15"/>
    <s v="Yes"/>
    <x v="2"/>
    <s v="No"/>
    <x v="2"/>
    <x v="2"/>
    <s v="Yes"/>
    <s v="Credit card"/>
    <n v="59.95"/>
    <n v="1439.7"/>
    <x v="1"/>
    <x v="1"/>
    <x v="2"/>
    <s v="Other"/>
    <x v="2"/>
    <n v="1"/>
  </r>
  <r>
    <s v="CUST-03880"/>
    <x v="0"/>
    <n v="0"/>
    <s v="No"/>
    <s v="No"/>
    <s v="Chennai"/>
    <x v="41"/>
    <s v="Yes"/>
    <x v="1"/>
    <s v="No internet service"/>
    <x v="1"/>
    <x v="1"/>
    <s v="Yes"/>
    <s v="Bank transfer"/>
    <n v="36.33"/>
    <n v="1061.82"/>
    <x v="4"/>
    <x v="0"/>
    <x v="4"/>
    <s v="Other"/>
    <x v="2"/>
    <n v="0"/>
  </r>
  <r>
    <s v="CUST-02037"/>
    <x v="1"/>
    <n v="0"/>
    <s v="No"/>
    <s v="No"/>
    <s v="Bengaluru"/>
    <x v="14"/>
    <s v="Yes"/>
    <x v="0"/>
    <s v="No"/>
    <x v="2"/>
    <x v="0"/>
    <s v="No"/>
    <s v="Cheque"/>
    <n v="72.290000000000006"/>
    <n v="1761.56"/>
    <x v="3"/>
    <x v="0"/>
    <x v="3"/>
    <s v="Other"/>
    <x v="2"/>
    <n v="0"/>
  </r>
  <r>
    <s v="CUST-03423"/>
    <x v="0"/>
    <n v="0"/>
    <s v="No"/>
    <s v="No"/>
    <s v="Hyderabad"/>
    <x v="58"/>
    <s v="Yes"/>
    <x v="2"/>
    <s v="No"/>
    <x v="2"/>
    <x v="0"/>
    <s v="No"/>
    <s v="Bank transfer"/>
    <n v="51.41"/>
    <n v="2230.92"/>
    <x v="0"/>
    <x v="0"/>
    <x v="2"/>
    <s v="Other"/>
    <x v="5"/>
    <n v="0"/>
  </r>
  <r>
    <s v="CUST-04471"/>
    <x v="1"/>
    <n v="1"/>
    <s v="Yes"/>
    <s v="Yes"/>
    <s v="Pune"/>
    <x v="39"/>
    <s v="Yes"/>
    <x v="1"/>
    <s v="No internet service"/>
    <x v="1"/>
    <x v="2"/>
    <s v="Yes"/>
    <s v="UPI"/>
    <n v="30.18"/>
    <n v="395.5"/>
    <x v="1"/>
    <x v="0"/>
    <x v="4"/>
    <s v="Other"/>
    <x v="4"/>
    <n v="0"/>
  </r>
  <r>
    <s v="CUST-01819"/>
    <x v="1"/>
    <n v="0"/>
    <s v="Yes"/>
    <s v="Yes"/>
    <s v="Ahmedabad"/>
    <x v="58"/>
    <s v="Yes"/>
    <x v="2"/>
    <s v="No"/>
    <x v="0"/>
    <x v="0"/>
    <s v="No"/>
    <s v="UPI"/>
    <n v="54.06"/>
    <n v="2293.1"/>
    <x v="1"/>
    <x v="0"/>
    <x v="2"/>
    <s v="Other"/>
    <x v="5"/>
    <n v="0"/>
  </r>
  <r>
    <s v="CUST-00379"/>
    <x v="1"/>
    <n v="0"/>
    <s v="No"/>
    <s v="No"/>
    <s v="Jaipur"/>
    <x v="19"/>
    <s v="Yes"/>
    <x v="2"/>
    <s v="No"/>
    <x v="0"/>
    <x v="2"/>
    <s v="Yes"/>
    <s v="Cheque"/>
    <n v="73.16"/>
    <n v="1042.3399999999999"/>
    <x v="1"/>
    <x v="1"/>
    <x v="3"/>
    <s v="Other"/>
    <x v="4"/>
    <n v="1"/>
  </r>
  <r>
    <s v="CUST-00794"/>
    <x v="1"/>
    <n v="0"/>
    <s v="Yes"/>
    <s v="Yes"/>
    <s v="Jaipur"/>
    <x v="71"/>
    <s v="No"/>
    <x v="2"/>
    <s v="No"/>
    <x v="0"/>
    <x v="0"/>
    <s v="Yes"/>
    <s v="Credit card"/>
    <n v="58"/>
    <n v="3944.16"/>
    <x v="1"/>
    <x v="0"/>
    <x v="2"/>
    <s v="Other"/>
    <x v="0"/>
    <n v="0"/>
  </r>
  <r>
    <s v="CUST-00606"/>
    <x v="1"/>
    <n v="0"/>
    <s v="Yes"/>
    <s v="Yes"/>
    <s v="Mumbai"/>
    <x v="28"/>
    <s v="Yes"/>
    <x v="2"/>
    <s v="No"/>
    <x v="2"/>
    <x v="2"/>
    <s v="No"/>
    <s v="Credit card"/>
    <n v="48.28"/>
    <n v="847.38"/>
    <x v="1"/>
    <x v="0"/>
    <x v="4"/>
    <s v="Other"/>
    <x v="4"/>
    <n v="0"/>
  </r>
  <r>
    <s v="CUST-01959"/>
    <x v="1"/>
    <n v="0"/>
    <s v="Yes"/>
    <s v="Yes"/>
    <s v="Bengaluru"/>
    <x v="39"/>
    <s v="Yes"/>
    <x v="0"/>
    <s v="No"/>
    <x v="2"/>
    <x v="1"/>
    <s v="Yes"/>
    <s v="Bank transfer"/>
    <n v="81.66"/>
    <n v="1051.6400000000001"/>
    <x v="2"/>
    <x v="0"/>
    <x v="3"/>
    <s v="Other"/>
    <x v="4"/>
    <n v="0"/>
  </r>
  <r>
    <s v="CUST-01515"/>
    <x v="1"/>
    <n v="0"/>
    <s v="No"/>
    <s v="No"/>
    <s v="Lucknow"/>
    <x v="5"/>
    <s v="Yes"/>
    <x v="2"/>
    <s v="No"/>
    <x v="2"/>
    <x v="2"/>
    <s v="Yes"/>
    <s v="Credit card"/>
    <n v="55"/>
    <n v="1065.81"/>
    <x v="0"/>
    <x v="0"/>
    <x v="2"/>
    <s v="Other"/>
    <x v="4"/>
    <n v="0"/>
  </r>
  <r>
    <s v="CUST-00290"/>
    <x v="0"/>
    <n v="0"/>
    <s v="No"/>
    <s v="No"/>
    <s v="Bengaluru"/>
    <x v="38"/>
    <s v="Yes"/>
    <x v="2"/>
    <s v="No"/>
    <x v="0"/>
    <x v="0"/>
    <s v="No"/>
    <s v="Cheque"/>
    <n v="62.73"/>
    <n v="2607.52"/>
    <x v="1"/>
    <x v="0"/>
    <x v="2"/>
    <s v="Other"/>
    <x v="5"/>
    <n v="0"/>
  </r>
  <r>
    <s v="CUST-01272"/>
    <x v="1"/>
    <n v="0"/>
    <s v="No"/>
    <s v="Yes"/>
    <s v="Shimla"/>
    <x v="2"/>
    <s v="Yes"/>
    <x v="2"/>
    <s v="Yes"/>
    <x v="2"/>
    <x v="1"/>
    <s v="Yes"/>
    <s v="Credit card"/>
    <n v="71.36"/>
    <n v="1940.53"/>
    <x v="1"/>
    <x v="0"/>
    <x v="3"/>
    <s v="Other"/>
    <x v="2"/>
    <n v="0"/>
  </r>
  <r>
    <s v="CUST-02615"/>
    <x v="1"/>
    <n v="0"/>
    <s v="Yes"/>
    <s v="Yes"/>
    <s v="Jaipur"/>
    <x v="19"/>
    <s v="No"/>
    <x v="0"/>
    <s v="Yes"/>
    <x v="2"/>
    <x v="2"/>
    <s v="Yes"/>
    <s v="UPI"/>
    <n v="73.88"/>
    <n v="1021.94"/>
    <x v="3"/>
    <x v="1"/>
    <x v="3"/>
    <s v="Other"/>
    <x v="4"/>
    <n v="1"/>
  </r>
  <r>
    <s v="CUST-03754"/>
    <x v="0"/>
    <n v="0"/>
    <s v="No"/>
    <s v="No"/>
    <s v="Lucknow"/>
    <x v="48"/>
    <s v="No"/>
    <x v="0"/>
    <s v="No"/>
    <x v="0"/>
    <x v="1"/>
    <s v="Yes"/>
    <s v="Bank transfer"/>
    <n v="74.47"/>
    <n v="3705"/>
    <x v="1"/>
    <x v="0"/>
    <x v="3"/>
    <s v="Other"/>
    <x v="3"/>
    <n v="0"/>
  </r>
  <r>
    <s v="CUST-04679"/>
    <x v="0"/>
    <n v="0"/>
    <s v="No"/>
    <s v="No"/>
    <s v="Pune"/>
    <x v="55"/>
    <s v="Yes"/>
    <x v="2"/>
    <s v="No"/>
    <x v="0"/>
    <x v="0"/>
    <s v="No"/>
    <s v="UPI"/>
    <n v="58.6"/>
    <n v="2835.79"/>
    <x v="4"/>
    <x v="0"/>
    <x v="2"/>
    <s v="Other"/>
    <x v="5"/>
    <n v="0"/>
  </r>
  <r>
    <s v="CUST-03182"/>
    <x v="1"/>
    <n v="0"/>
    <s v="No"/>
    <s v="No"/>
    <s v="Chennai"/>
    <x v="8"/>
    <s v="Yes"/>
    <x v="1"/>
    <s v="No internet service"/>
    <x v="1"/>
    <x v="0"/>
    <s v="No"/>
    <s v="UPI"/>
    <n v="25.32"/>
    <n v="957.91"/>
    <x v="4"/>
    <x v="0"/>
    <x v="1"/>
    <s v="Other"/>
    <x v="5"/>
    <n v="0"/>
  </r>
  <r>
    <s v="CUST-04701"/>
    <x v="0"/>
    <n v="0"/>
    <s v="No"/>
    <s v="No"/>
    <s v="Jaipur"/>
    <x v="47"/>
    <s v="Yes"/>
    <x v="2"/>
    <s v="Yes"/>
    <x v="2"/>
    <x v="1"/>
    <s v="No"/>
    <s v="Bank transfer"/>
    <n v="57.73"/>
    <n v="887.29"/>
    <x v="1"/>
    <x v="0"/>
    <x v="2"/>
    <s v="Other"/>
    <x v="4"/>
    <n v="0"/>
  </r>
  <r>
    <s v="CUST-00298"/>
    <x v="1"/>
    <n v="0"/>
    <s v="Yes"/>
    <s v="Yes"/>
    <s v="Pune"/>
    <x v="72"/>
    <s v="Yes"/>
    <x v="0"/>
    <s v="No"/>
    <x v="0"/>
    <x v="0"/>
    <s v="Yes"/>
    <s v="UPI"/>
    <n v="94.52"/>
    <n v="6445.48"/>
    <x v="4"/>
    <x v="0"/>
    <x v="0"/>
    <s v="Other"/>
    <x v="0"/>
    <n v="0"/>
  </r>
  <r>
    <s v="CUST-01918"/>
    <x v="1"/>
    <n v="0"/>
    <s v="Yes"/>
    <s v="Yes"/>
    <s v="Bengaluru"/>
    <x v="32"/>
    <s v="Yes"/>
    <x v="1"/>
    <s v="No internet service"/>
    <x v="1"/>
    <x v="1"/>
    <s v="No"/>
    <s v="Credit card"/>
    <n v="25.26"/>
    <n v="1032.99"/>
    <x v="0"/>
    <x v="0"/>
    <x v="1"/>
    <s v="Other"/>
    <x v="5"/>
    <n v="0"/>
  </r>
  <r>
    <s v="CUST-03706"/>
    <x v="1"/>
    <n v="0"/>
    <s v="No"/>
    <s v="No"/>
    <s v="Mumbai"/>
    <x v="69"/>
    <s v="Yes"/>
    <x v="1"/>
    <s v="No internet service"/>
    <x v="1"/>
    <x v="1"/>
    <s v="Yes"/>
    <s v="Bank transfer"/>
    <n v="24.98"/>
    <n v="1224.8699999999999"/>
    <x v="4"/>
    <x v="0"/>
    <x v="1"/>
    <s v="Other"/>
    <x v="3"/>
    <n v="0"/>
  </r>
  <r>
    <s v="CUST-01320"/>
    <x v="0"/>
    <n v="0"/>
    <s v="No"/>
    <s v="No"/>
    <s v="Chandigarh"/>
    <x v="26"/>
    <s v="Yes"/>
    <x v="0"/>
    <s v="No"/>
    <x v="0"/>
    <x v="2"/>
    <s v="Yes"/>
    <s v="Bank transfer"/>
    <n v="92.3"/>
    <n v="2428.15"/>
    <x v="1"/>
    <x v="1"/>
    <x v="0"/>
    <s v="Other"/>
    <x v="2"/>
    <n v="1"/>
  </r>
  <r>
    <s v="CUST-01180"/>
    <x v="1"/>
    <n v="0"/>
    <s v="Yes"/>
    <s v="No"/>
    <s v="Bengaluru"/>
    <x v="56"/>
    <s v="Yes"/>
    <x v="2"/>
    <s v="No"/>
    <x v="0"/>
    <x v="2"/>
    <s v="No"/>
    <s v="Bank transfer"/>
    <n v="54.1"/>
    <n v="53.56"/>
    <x v="1"/>
    <x v="1"/>
    <x v="2"/>
    <s v="Other"/>
    <x v="1"/>
    <n v="1"/>
  </r>
  <r>
    <s v="CUST-03433"/>
    <x v="1"/>
    <n v="1"/>
    <s v="No"/>
    <s v="No"/>
    <s v="Lucknow"/>
    <x v="14"/>
    <s v="No"/>
    <x v="0"/>
    <s v="Yes"/>
    <x v="2"/>
    <x v="2"/>
    <s v="Yes"/>
    <s v="UPI"/>
    <n v="76.5"/>
    <n v="1866.82"/>
    <x v="1"/>
    <x v="0"/>
    <x v="3"/>
    <s v="Other"/>
    <x v="2"/>
    <n v="0"/>
  </r>
  <r>
    <s v="CUST-00704"/>
    <x v="1"/>
    <n v="1"/>
    <s v="Yes"/>
    <s v="No"/>
    <s v="Jaipur"/>
    <x v="42"/>
    <s v="Yes"/>
    <x v="0"/>
    <s v="No"/>
    <x v="2"/>
    <x v="2"/>
    <s v="No"/>
    <s v="Credit card"/>
    <n v="93.87"/>
    <n v="3272.13"/>
    <x v="0"/>
    <x v="1"/>
    <x v="0"/>
    <s v="Other"/>
    <x v="2"/>
    <n v="1"/>
  </r>
  <r>
    <s v="CUST-01635"/>
    <x v="1"/>
    <n v="1"/>
    <s v="No"/>
    <s v="No"/>
    <s v="Chennai"/>
    <x v="60"/>
    <s v="Yes"/>
    <x v="0"/>
    <s v="Yes"/>
    <x v="0"/>
    <x v="0"/>
    <s v="No"/>
    <s v="UPI"/>
    <n v="91.47"/>
    <n v="5847.78"/>
    <x v="4"/>
    <x v="0"/>
    <x v="0"/>
    <s v="Other"/>
    <x v="0"/>
    <n v="0"/>
  </r>
  <r>
    <s v="CUST-02849"/>
    <x v="0"/>
    <n v="0"/>
    <s v="No"/>
    <s v="No"/>
    <s v="Mumbai"/>
    <x v="1"/>
    <s v="Yes"/>
    <x v="2"/>
    <s v="No"/>
    <x v="0"/>
    <x v="2"/>
    <s v="Yes"/>
    <s v="UPI"/>
    <n v="49.4"/>
    <n v="151"/>
    <x v="0"/>
    <x v="1"/>
    <x v="4"/>
    <s v="Other"/>
    <x v="1"/>
    <n v="1"/>
  </r>
  <r>
    <s v="CUST-03823"/>
    <x v="0"/>
    <n v="1"/>
    <s v="Yes"/>
    <s v="Yes"/>
    <s v="Ahmedabad"/>
    <x v="31"/>
    <s v="Yes"/>
    <x v="2"/>
    <s v="No"/>
    <x v="0"/>
    <x v="2"/>
    <s v="No"/>
    <s v="UPI"/>
    <n v="64.12"/>
    <n v="392.64"/>
    <x v="1"/>
    <x v="1"/>
    <x v="2"/>
    <s v="Other"/>
    <x v="1"/>
    <n v="1"/>
  </r>
  <r>
    <s v="CUST-01550"/>
    <x v="1"/>
    <n v="0"/>
    <s v="Yes"/>
    <s v="No"/>
    <s v="Pune"/>
    <x v="25"/>
    <s v="Yes"/>
    <x v="0"/>
    <s v="No"/>
    <x v="0"/>
    <x v="2"/>
    <s v="No"/>
    <s v="Cheque"/>
    <n v="83.2"/>
    <n v="1931.97"/>
    <x v="4"/>
    <x v="0"/>
    <x v="3"/>
    <s v="Other"/>
    <x v="4"/>
    <n v="0"/>
  </r>
  <r>
    <s v="CUST-02678"/>
    <x v="1"/>
    <n v="0"/>
    <s v="Yes"/>
    <s v="Yes"/>
    <s v="Hyderabad"/>
    <x v="25"/>
    <s v="Yes"/>
    <x v="0"/>
    <s v="Yes"/>
    <x v="2"/>
    <x v="2"/>
    <s v="Yes"/>
    <s v="UPI"/>
    <n v="90.07"/>
    <n v="2117.52"/>
    <x v="0"/>
    <x v="1"/>
    <x v="0"/>
    <s v="Other"/>
    <x v="4"/>
    <n v="1"/>
  </r>
  <r>
    <s v="CUST-03713"/>
    <x v="0"/>
    <n v="0"/>
    <s v="No"/>
    <s v="Yes"/>
    <s v="Delhi"/>
    <x v="10"/>
    <s v="Yes"/>
    <x v="0"/>
    <s v="Yes"/>
    <x v="0"/>
    <x v="1"/>
    <s v="Yes"/>
    <s v="Credit card"/>
    <n v="89.91"/>
    <n v="5686.74"/>
    <x v="1"/>
    <x v="0"/>
    <x v="3"/>
    <s v="Other"/>
    <x v="0"/>
    <n v="0"/>
  </r>
  <r>
    <s v="CUST-00483"/>
    <x v="1"/>
    <n v="0"/>
    <s v="No"/>
    <s v="No"/>
    <s v="Mumbai"/>
    <x v="32"/>
    <s v="Yes"/>
    <x v="0"/>
    <s v="No"/>
    <x v="0"/>
    <x v="1"/>
    <s v="Yes"/>
    <s v="Cheque"/>
    <n v="95.33"/>
    <n v="3920.21"/>
    <x v="0"/>
    <x v="0"/>
    <x v="0"/>
    <s v="Other"/>
    <x v="5"/>
    <n v="0"/>
  </r>
  <r>
    <s v="CUST-02718"/>
    <x v="1"/>
    <n v="0"/>
    <s v="No"/>
    <s v="No"/>
    <s v="Jaipur"/>
    <x v="18"/>
    <s v="Yes"/>
    <x v="1"/>
    <s v="No internet service"/>
    <x v="1"/>
    <x v="1"/>
    <s v="Yes"/>
    <s v="Bank transfer"/>
    <n v="34.39"/>
    <n v="593.21"/>
    <x v="4"/>
    <x v="0"/>
    <x v="4"/>
    <s v="Other"/>
    <x v="4"/>
    <n v="0"/>
  </r>
  <r>
    <s v="CUST-04469"/>
    <x v="1"/>
    <n v="0"/>
    <s v="Yes"/>
    <s v="Yes"/>
    <s v="Pune"/>
    <x v="6"/>
    <s v="Yes"/>
    <x v="1"/>
    <s v="No internet service"/>
    <x v="1"/>
    <x v="2"/>
    <s v="Yes"/>
    <s v="UPI"/>
    <n v="33.46"/>
    <n v="170.14"/>
    <x v="4"/>
    <x v="1"/>
    <x v="4"/>
    <s v="Other"/>
    <x v="1"/>
    <n v="1"/>
  </r>
  <r>
    <s v="CUST-03671"/>
    <x v="1"/>
    <n v="0"/>
    <s v="No"/>
    <s v="No"/>
    <s v="Shimla"/>
    <x v="38"/>
    <s v="Yes"/>
    <x v="0"/>
    <s v="No"/>
    <x v="2"/>
    <x v="2"/>
    <s v="No"/>
    <s v="Credit card"/>
    <n v="86.43"/>
    <n v="3606.59"/>
    <x v="3"/>
    <x v="1"/>
    <x v="3"/>
    <s v="Other"/>
    <x v="5"/>
    <n v="1"/>
  </r>
  <r>
    <s v="CUST-04720"/>
    <x v="1"/>
    <n v="0"/>
    <s v="Yes"/>
    <s v="No"/>
    <s v="Pune"/>
    <x v="49"/>
    <s v="Yes"/>
    <x v="2"/>
    <s v="Yes"/>
    <x v="0"/>
    <x v="1"/>
    <s v="Yes"/>
    <s v="Cheque"/>
    <n v="68.790000000000006"/>
    <n v="3240.92"/>
    <x v="1"/>
    <x v="0"/>
    <x v="2"/>
    <s v="Other"/>
    <x v="5"/>
    <n v="0"/>
  </r>
  <r>
    <s v="CUST-03597"/>
    <x v="1"/>
    <n v="0"/>
    <s v="No"/>
    <s v="No"/>
    <s v="Jaipur"/>
    <x v="5"/>
    <s v="Yes"/>
    <x v="2"/>
    <s v="No"/>
    <x v="0"/>
    <x v="2"/>
    <s v="Yes"/>
    <s v="Bank transfer"/>
    <n v="64.06"/>
    <n v="1219.3800000000001"/>
    <x v="3"/>
    <x v="1"/>
    <x v="2"/>
    <s v="Other"/>
    <x v="4"/>
    <n v="1"/>
  </r>
  <r>
    <s v="CUST-01008"/>
    <x v="1"/>
    <n v="0"/>
    <s v="Yes"/>
    <s v="No"/>
    <s v="Kolkata"/>
    <x v="14"/>
    <s v="Yes"/>
    <x v="2"/>
    <s v="Yes"/>
    <x v="2"/>
    <x v="2"/>
    <s v="Yes"/>
    <s v="Credit card"/>
    <n v="65.010000000000005"/>
    <n v="1652.74"/>
    <x v="3"/>
    <x v="1"/>
    <x v="2"/>
    <s v="Other"/>
    <x v="2"/>
    <n v="1"/>
  </r>
  <r>
    <s v="CUST-02603"/>
    <x v="1"/>
    <n v="0"/>
    <s v="Yes"/>
    <s v="Yes"/>
    <s v="Ahmedabad"/>
    <x v="35"/>
    <s v="Yes"/>
    <x v="2"/>
    <s v="Yes"/>
    <x v="2"/>
    <x v="2"/>
    <s v="Yes"/>
    <s v="UPI"/>
    <n v="58.87"/>
    <n v="1608.12"/>
    <x v="3"/>
    <x v="0"/>
    <x v="2"/>
    <s v="Other"/>
    <x v="2"/>
    <n v="0"/>
  </r>
  <r>
    <s v="CUST-02670"/>
    <x v="1"/>
    <n v="0"/>
    <s v="Yes"/>
    <s v="Yes"/>
    <s v="Hyderabad"/>
    <x v="29"/>
    <s v="Yes"/>
    <x v="1"/>
    <s v="No internet service"/>
    <x v="1"/>
    <x v="1"/>
    <s v="Yes"/>
    <s v="UPI"/>
    <n v="38.47"/>
    <n v="1933.92"/>
    <x v="1"/>
    <x v="0"/>
    <x v="4"/>
    <s v="Other"/>
    <x v="3"/>
    <n v="0"/>
  </r>
  <r>
    <s v="CUST-00911"/>
    <x v="1"/>
    <n v="0"/>
    <s v="Yes"/>
    <s v="No"/>
    <s v="Pune"/>
    <x v="28"/>
    <s v="Yes"/>
    <x v="0"/>
    <s v="Yes"/>
    <x v="0"/>
    <x v="2"/>
    <s v="Yes"/>
    <s v="UPI"/>
    <n v="108.79"/>
    <n v="1937.57"/>
    <x v="0"/>
    <x v="0"/>
    <x v="0"/>
    <s v="Other"/>
    <x v="4"/>
    <n v="0"/>
  </r>
  <r>
    <s v="CUST-03312"/>
    <x v="1"/>
    <n v="0"/>
    <s v="No"/>
    <s v="No"/>
    <s v="Chandigarh"/>
    <x v="15"/>
    <s v="Yes"/>
    <x v="1"/>
    <s v="No internet service"/>
    <x v="1"/>
    <x v="2"/>
    <s v="No"/>
    <s v="UPI"/>
    <n v="37.380000000000003"/>
    <n v="890.12"/>
    <x v="1"/>
    <x v="0"/>
    <x v="4"/>
    <s v="Other"/>
    <x v="2"/>
    <n v="0"/>
  </r>
  <r>
    <s v="CUST-02686"/>
    <x v="0"/>
    <n v="0"/>
    <s v="No"/>
    <s v="No"/>
    <s v="Shimla"/>
    <x v="54"/>
    <s v="Yes"/>
    <x v="2"/>
    <s v="No"/>
    <x v="2"/>
    <x v="2"/>
    <s v="Yes"/>
    <s v="Bank transfer"/>
    <n v="54.34"/>
    <n v="655.33000000000004"/>
    <x v="6"/>
    <x v="0"/>
    <x v="2"/>
    <s v="Other"/>
    <x v="4"/>
    <n v="0"/>
  </r>
  <r>
    <s v="CUST-04413"/>
    <x v="0"/>
    <n v="0"/>
    <s v="No"/>
    <s v="No"/>
    <s v="Lucknow"/>
    <x v="28"/>
    <s v="Yes"/>
    <x v="2"/>
    <s v="No"/>
    <x v="0"/>
    <x v="2"/>
    <s v="No"/>
    <s v="Bank transfer"/>
    <n v="67.989999999999995"/>
    <n v="1218.2"/>
    <x v="1"/>
    <x v="0"/>
    <x v="2"/>
    <s v="Other"/>
    <x v="4"/>
    <n v="0"/>
  </r>
  <r>
    <s v="CUST-02050"/>
    <x v="0"/>
    <n v="0"/>
    <s v="No"/>
    <s v="No"/>
    <s v="Bengaluru"/>
    <x v="39"/>
    <s v="Yes"/>
    <x v="0"/>
    <s v="Yes"/>
    <x v="0"/>
    <x v="2"/>
    <s v="Yes"/>
    <s v="UPI"/>
    <n v="98.41"/>
    <n v="1248.92"/>
    <x v="0"/>
    <x v="1"/>
    <x v="0"/>
    <s v="Other"/>
    <x v="4"/>
    <n v="1"/>
  </r>
  <r>
    <s v="CUST-03875"/>
    <x v="1"/>
    <n v="0"/>
    <s v="Yes"/>
    <s v="No"/>
    <s v="Mumbai"/>
    <x v="18"/>
    <s v="Yes"/>
    <x v="0"/>
    <s v="No"/>
    <x v="2"/>
    <x v="1"/>
    <s v="No"/>
    <s v="Credit card"/>
    <n v="87.66"/>
    <n v="1459.84"/>
    <x v="0"/>
    <x v="1"/>
    <x v="3"/>
    <s v="Other"/>
    <x v="4"/>
    <n v="1"/>
  </r>
  <r>
    <s v="CUST-01256"/>
    <x v="0"/>
    <n v="0"/>
    <s v="Yes"/>
    <s v="Yes"/>
    <s v="Chennai"/>
    <x v="63"/>
    <s v="Yes"/>
    <x v="2"/>
    <s v="No"/>
    <x v="2"/>
    <x v="0"/>
    <s v="No"/>
    <s v="Bank transfer"/>
    <n v="51.65"/>
    <n v="2869.29"/>
    <x v="3"/>
    <x v="0"/>
    <x v="2"/>
    <s v="Other"/>
    <x v="3"/>
    <n v="0"/>
  </r>
  <r>
    <s v="CUST-02974"/>
    <x v="0"/>
    <n v="0"/>
    <s v="No"/>
    <s v="No"/>
    <s v="Lucknow"/>
    <x v="19"/>
    <s v="Yes"/>
    <x v="2"/>
    <s v="Yes"/>
    <x v="0"/>
    <x v="2"/>
    <s v="Yes"/>
    <s v="Credit card"/>
    <n v="63.51"/>
    <n v="879.76"/>
    <x v="0"/>
    <x v="0"/>
    <x v="2"/>
    <s v="Other"/>
    <x v="4"/>
    <n v="0"/>
  </r>
  <r>
    <s v="CUST-04510"/>
    <x v="0"/>
    <n v="0"/>
    <s v="Yes"/>
    <s v="Yes"/>
    <s v="Chandigarh"/>
    <x v="21"/>
    <s v="Yes"/>
    <x v="0"/>
    <s v="No"/>
    <x v="2"/>
    <x v="0"/>
    <s v="Yes"/>
    <s v="Cheque"/>
    <n v="79.11"/>
    <n v="3420.68"/>
    <x v="1"/>
    <x v="0"/>
    <x v="3"/>
    <s v="Other"/>
    <x v="5"/>
    <n v="0"/>
  </r>
  <r>
    <s v="CUST-00225"/>
    <x v="1"/>
    <n v="0"/>
    <s v="Yes"/>
    <s v="Yes"/>
    <s v="Jaipur"/>
    <x v="33"/>
    <s v="Yes"/>
    <x v="0"/>
    <s v="Yes"/>
    <x v="2"/>
    <x v="0"/>
    <s v="No"/>
    <s v="UPI"/>
    <n v="99.31"/>
    <n v="3621.5"/>
    <x v="0"/>
    <x v="0"/>
    <x v="0"/>
    <s v="Other"/>
    <x v="5"/>
    <n v="0"/>
  </r>
  <r>
    <s v="CUST-01368"/>
    <x v="1"/>
    <n v="0"/>
    <s v="Yes"/>
    <s v="Yes"/>
    <s v="Pune"/>
    <x v="57"/>
    <s v="Yes"/>
    <x v="0"/>
    <s v="No"/>
    <x v="2"/>
    <x v="1"/>
    <s v="Yes"/>
    <s v="Credit card"/>
    <n v="84.37"/>
    <n v="0"/>
    <x v="1"/>
    <x v="1"/>
    <x v="3"/>
    <s v="Other"/>
    <x v="1"/>
    <n v="1"/>
  </r>
  <r>
    <s v="CUST-04418"/>
    <x v="1"/>
    <n v="0"/>
    <s v="No"/>
    <s v="No"/>
    <s v="Kolkata"/>
    <x v="67"/>
    <s v="Yes"/>
    <x v="0"/>
    <s v="No"/>
    <x v="2"/>
    <x v="2"/>
    <s v="Yes"/>
    <s v="Bank transfer"/>
    <n v="91.15"/>
    <n v="3590.02"/>
    <x v="2"/>
    <x v="0"/>
    <x v="0"/>
    <s v="Other"/>
    <x v="5"/>
    <n v="0"/>
  </r>
  <r>
    <s v="CUST-03636"/>
    <x v="1"/>
    <n v="0"/>
    <s v="No"/>
    <s v="No"/>
    <s v="Chennai"/>
    <x v="59"/>
    <s v="Yes"/>
    <x v="1"/>
    <s v="No internet service"/>
    <x v="1"/>
    <x v="0"/>
    <s v="Yes"/>
    <s v="Bank transfer"/>
    <n v="27.32"/>
    <n v="1489.07"/>
    <x v="1"/>
    <x v="0"/>
    <x v="1"/>
    <s v="Other"/>
    <x v="3"/>
    <n v="0"/>
  </r>
  <r>
    <s v="CUST-03266"/>
    <x v="1"/>
    <n v="0"/>
    <s v="Yes"/>
    <s v="No"/>
    <s v="Kolkata"/>
    <x v="69"/>
    <s v="Yes"/>
    <x v="2"/>
    <s v="No"/>
    <x v="0"/>
    <x v="2"/>
    <s v="Yes"/>
    <s v="Cheque"/>
    <n v="55.59"/>
    <n v="2708.08"/>
    <x v="0"/>
    <x v="0"/>
    <x v="2"/>
    <s v="Other"/>
    <x v="3"/>
    <n v="0"/>
  </r>
  <r>
    <s v="CUST-01854"/>
    <x v="1"/>
    <n v="0"/>
    <s v="Yes"/>
    <s v="Yes"/>
    <s v="Ahmedabad"/>
    <x v="19"/>
    <s v="Yes"/>
    <x v="2"/>
    <s v="No"/>
    <x v="2"/>
    <x v="2"/>
    <s v="Yes"/>
    <s v="Bank transfer"/>
    <n v="45.34"/>
    <n v="631.45000000000005"/>
    <x v="1"/>
    <x v="1"/>
    <x v="4"/>
    <s v="Other"/>
    <x v="4"/>
    <n v="1"/>
  </r>
  <r>
    <s v="CUST-01284"/>
    <x v="1"/>
    <n v="0"/>
    <s v="Yes"/>
    <s v="Yes"/>
    <s v="Chandigarh"/>
    <x v="6"/>
    <s v="Yes"/>
    <x v="0"/>
    <s v="No"/>
    <x v="0"/>
    <x v="0"/>
    <s v="No"/>
    <s v="UPI"/>
    <n v="89.52"/>
    <n v="454.16"/>
    <x v="3"/>
    <x v="0"/>
    <x v="3"/>
    <s v="Other"/>
    <x v="1"/>
    <n v="0"/>
  </r>
  <r>
    <s v="CUST-01931"/>
    <x v="1"/>
    <n v="0"/>
    <s v="No"/>
    <s v="No"/>
    <s v="Ahmedabad"/>
    <x v="52"/>
    <s v="Yes"/>
    <x v="1"/>
    <s v="No internet service"/>
    <x v="1"/>
    <x v="2"/>
    <s v="No"/>
    <s v="Cheque"/>
    <n v="30.6"/>
    <n v="119"/>
    <x v="1"/>
    <x v="1"/>
    <x v="4"/>
    <s v="Other"/>
    <x v="1"/>
    <n v="1"/>
  </r>
  <r>
    <s v="CUST-03221"/>
    <x v="0"/>
    <n v="0"/>
    <s v="Yes"/>
    <s v="No"/>
    <s v="Pune"/>
    <x v="35"/>
    <s v="Yes"/>
    <x v="2"/>
    <s v="No"/>
    <x v="2"/>
    <x v="2"/>
    <s v="Yes"/>
    <s v="UPI"/>
    <n v="52.63"/>
    <n v="1430.17"/>
    <x v="4"/>
    <x v="1"/>
    <x v="2"/>
    <s v="Other"/>
    <x v="2"/>
    <n v="1"/>
  </r>
  <r>
    <s v="CUST-02545"/>
    <x v="0"/>
    <n v="0"/>
    <s v="No"/>
    <s v="No"/>
    <s v="Delhi"/>
    <x v="53"/>
    <s v="Yes"/>
    <x v="1"/>
    <s v="No internet service"/>
    <x v="1"/>
    <x v="2"/>
    <s v="Yes"/>
    <s v="Bank transfer"/>
    <n v="38.729999999999997"/>
    <n v="355.83"/>
    <x v="1"/>
    <x v="1"/>
    <x v="4"/>
    <s v="Other"/>
    <x v="1"/>
    <n v="1"/>
  </r>
  <r>
    <s v="CUST-00082"/>
    <x v="0"/>
    <n v="0"/>
    <s v="No"/>
    <s v="Yes"/>
    <s v="Kolkata"/>
    <x v="4"/>
    <s v="No"/>
    <x v="2"/>
    <s v="No"/>
    <x v="0"/>
    <x v="0"/>
    <s v="No"/>
    <s v="Bank transfer"/>
    <n v="54.62"/>
    <n v="3889.54"/>
    <x v="0"/>
    <x v="0"/>
    <x v="2"/>
    <s v="Other"/>
    <x v="0"/>
    <n v="0"/>
  </r>
  <r>
    <s v="CUST-02605"/>
    <x v="0"/>
    <n v="0"/>
    <s v="Yes"/>
    <s v="No"/>
    <s v="Lucknow"/>
    <x v="18"/>
    <s v="Yes"/>
    <x v="0"/>
    <s v="Yes"/>
    <x v="2"/>
    <x v="1"/>
    <s v="No"/>
    <s v="Bank transfer"/>
    <n v="96.3"/>
    <n v="1624.25"/>
    <x v="1"/>
    <x v="0"/>
    <x v="0"/>
    <s v="Other"/>
    <x v="4"/>
    <n v="0"/>
  </r>
  <r>
    <s v="CUST-03794"/>
    <x v="1"/>
    <n v="0"/>
    <s v="Yes"/>
    <s v="Yes"/>
    <s v="Chennai"/>
    <x v="12"/>
    <s v="Yes"/>
    <x v="1"/>
    <s v="No internet service"/>
    <x v="1"/>
    <x v="0"/>
    <s v="Yes"/>
    <s v="Cheque"/>
    <n v="36.61"/>
    <n v="2053.29"/>
    <x v="1"/>
    <x v="0"/>
    <x v="4"/>
    <s v="Other"/>
    <x v="3"/>
    <n v="0"/>
  </r>
  <r>
    <s v="CUST-01674"/>
    <x v="1"/>
    <n v="0"/>
    <s v="Yes"/>
    <s v="Yes"/>
    <s v="Ahmedabad"/>
    <x v="47"/>
    <s v="Yes"/>
    <x v="0"/>
    <s v="Yes"/>
    <x v="0"/>
    <x v="2"/>
    <s v="Yes"/>
    <s v="Cheque"/>
    <n v="98.2"/>
    <n v="1495.65"/>
    <x v="3"/>
    <x v="1"/>
    <x v="0"/>
    <s v="Other"/>
    <x v="4"/>
    <n v="1"/>
  </r>
  <r>
    <s v="CUST-04793"/>
    <x v="0"/>
    <n v="0"/>
    <s v="Yes"/>
    <s v="No"/>
    <s v="Kolkata"/>
    <x v="53"/>
    <s v="Yes"/>
    <x v="0"/>
    <s v="No"/>
    <x v="2"/>
    <x v="2"/>
    <s v="Yes"/>
    <s v="Cheque"/>
    <n v="98.89"/>
    <n v="902.24"/>
    <x v="4"/>
    <x v="1"/>
    <x v="0"/>
    <s v="High-risk"/>
    <x v="1"/>
    <n v="1"/>
  </r>
  <r>
    <s v="CUST-02957"/>
    <x v="1"/>
    <n v="0"/>
    <s v="No"/>
    <s v="No"/>
    <s v="Kolkata"/>
    <x v="22"/>
    <s v="Yes"/>
    <x v="0"/>
    <s v="No"/>
    <x v="0"/>
    <x v="2"/>
    <s v="No"/>
    <s v="UPI"/>
    <n v="92.86"/>
    <n v="926.93"/>
    <x v="1"/>
    <x v="1"/>
    <x v="0"/>
    <s v="High-risk"/>
    <x v="1"/>
    <n v="1"/>
  </r>
  <r>
    <s v="CUST-00107"/>
    <x v="0"/>
    <n v="0"/>
    <s v="No"/>
    <s v="No"/>
    <s v="Chennai"/>
    <x v="60"/>
    <s v="Yes"/>
    <x v="2"/>
    <s v="Yes"/>
    <x v="2"/>
    <x v="0"/>
    <s v="Yes"/>
    <s v="Credit card"/>
    <n v="56.95"/>
    <n v="3795.23"/>
    <x v="3"/>
    <x v="0"/>
    <x v="2"/>
    <s v="Other"/>
    <x v="0"/>
    <n v="0"/>
  </r>
  <r>
    <s v="CUST-03964"/>
    <x v="1"/>
    <n v="1"/>
    <s v="Yes"/>
    <s v="No"/>
    <s v="Jaipur"/>
    <x v="9"/>
    <s v="Yes"/>
    <x v="0"/>
    <s v="No"/>
    <x v="0"/>
    <x v="2"/>
    <s v="Yes"/>
    <s v="Credit card"/>
    <n v="88.61"/>
    <n v="619.67999999999995"/>
    <x v="1"/>
    <x v="0"/>
    <x v="3"/>
    <s v="High-risk"/>
    <x v="1"/>
    <n v="0"/>
  </r>
  <r>
    <s v="CUST-04587"/>
    <x v="1"/>
    <n v="0"/>
    <s v="Yes"/>
    <s v="No"/>
    <s v="Chennai"/>
    <x v="16"/>
    <s v="Yes"/>
    <x v="0"/>
    <s v="Yes"/>
    <x v="0"/>
    <x v="0"/>
    <s v="Yes"/>
    <s v="UPI"/>
    <n v="96.05"/>
    <n v="6451.95"/>
    <x v="4"/>
    <x v="0"/>
    <x v="0"/>
    <s v="Other"/>
    <x v="0"/>
    <n v="0"/>
  </r>
  <r>
    <s v="CUST-03557"/>
    <x v="1"/>
    <n v="0"/>
    <s v="No"/>
    <s v="No"/>
    <s v="Bengaluru"/>
    <x v="59"/>
    <s v="Yes"/>
    <x v="2"/>
    <s v="No"/>
    <x v="2"/>
    <x v="0"/>
    <s v="Yes"/>
    <s v="UPI"/>
    <n v="54.72"/>
    <n v="2836.32"/>
    <x v="0"/>
    <x v="0"/>
    <x v="2"/>
    <s v="Other"/>
    <x v="3"/>
    <n v="0"/>
  </r>
  <r>
    <s v="CUST-02474"/>
    <x v="0"/>
    <n v="0"/>
    <s v="No"/>
    <s v="No"/>
    <s v="Delhi"/>
    <x v="30"/>
    <s v="Yes"/>
    <x v="2"/>
    <s v="No"/>
    <x v="2"/>
    <x v="1"/>
    <s v="No"/>
    <s v="UPI"/>
    <n v="59.58"/>
    <n v="1272.8800000000001"/>
    <x v="2"/>
    <x v="0"/>
    <x v="2"/>
    <s v="Other"/>
    <x v="4"/>
    <n v="0"/>
  </r>
  <r>
    <s v="CUST-03124"/>
    <x v="1"/>
    <n v="0"/>
    <s v="No"/>
    <s v="No"/>
    <s v="Bengaluru"/>
    <x v="70"/>
    <s v="Yes"/>
    <x v="1"/>
    <s v="No internet service"/>
    <x v="1"/>
    <x v="1"/>
    <s v="No"/>
    <s v="Credit card"/>
    <n v="34.81"/>
    <n v="1969.23"/>
    <x v="3"/>
    <x v="0"/>
    <x v="4"/>
    <s v="Other"/>
    <x v="3"/>
    <n v="0"/>
  </r>
  <r>
    <s v="CUST-02250"/>
    <x v="0"/>
    <n v="1"/>
    <s v="No"/>
    <s v="Yes"/>
    <s v="Chennai"/>
    <x v="19"/>
    <s v="Yes"/>
    <x v="0"/>
    <s v="Yes"/>
    <x v="2"/>
    <x v="2"/>
    <s v="No"/>
    <s v="Cheque"/>
    <n v="81.96"/>
    <n v="1147.44"/>
    <x v="0"/>
    <x v="1"/>
    <x v="3"/>
    <s v="Other"/>
    <x v="4"/>
    <n v="1"/>
  </r>
  <r>
    <s v="CUST-00360"/>
    <x v="0"/>
    <n v="0"/>
    <s v="Yes"/>
    <s v="No"/>
    <s v="Bengaluru"/>
    <x v="36"/>
    <s v="Yes"/>
    <x v="0"/>
    <s v="Yes"/>
    <x v="2"/>
    <x v="0"/>
    <s v="Yes"/>
    <s v="UPI"/>
    <n v="91.38"/>
    <n v="3011.27"/>
    <x v="4"/>
    <x v="0"/>
    <x v="0"/>
    <s v="Other"/>
    <x v="2"/>
    <n v="0"/>
  </r>
  <r>
    <s v="CUST-02444"/>
    <x v="1"/>
    <n v="1"/>
    <s v="No"/>
    <s v="No"/>
    <s v="Chandigarh"/>
    <x v="24"/>
    <s v="Yes"/>
    <x v="2"/>
    <s v="No"/>
    <x v="2"/>
    <x v="2"/>
    <s v="Yes"/>
    <s v="UPI"/>
    <n v="61.67"/>
    <n v="1901.42"/>
    <x v="1"/>
    <x v="1"/>
    <x v="2"/>
    <s v="Other"/>
    <x v="2"/>
    <n v="1"/>
  </r>
  <r>
    <s v="CUST-00170"/>
    <x v="1"/>
    <n v="0"/>
    <s v="No"/>
    <s v="No"/>
    <s v="Chennai"/>
    <x v="38"/>
    <s v="Yes"/>
    <x v="2"/>
    <s v="Yes"/>
    <x v="2"/>
    <x v="0"/>
    <s v="No"/>
    <s v="Cheque"/>
    <n v="63.71"/>
    <n v="2592.91"/>
    <x v="1"/>
    <x v="0"/>
    <x v="2"/>
    <s v="Other"/>
    <x v="5"/>
    <n v="0"/>
  </r>
  <r>
    <s v="CUST-04051"/>
    <x v="1"/>
    <n v="0"/>
    <s v="Yes"/>
    <s v="No"/>
    <s v="Chandigarh"/>
    <x v="14"/>
    <s v="Yes"/>
    <x v="2"/>
    <s v="Yes"/>
    <x v="2"/>
    <x v="2"/>
    <s v="Yes"/>
    <s v="Bank transfer"/>
    <n v="54.77"/>
    <n v="1342.06"/>
    <x v="4"/>
    <x v="0"/>
    <x v="2"/>
    <s v="Other"/>
    <x v="2"/>
    <n v="0"/>
  </r>
  <r>
    <s v="CUST-01927"/>
    <x v="0"/>
    <n v="0"/>
    <s v="Yes"/>
    <s v="No"/>
    <s v="Ahmedabad"/>
    <x v="6"/>
    <s v="Yes"/>
    <x v="0"/>
    <s v="No"/>
    <x v="0"/>
    <x v="2"/>
    <s v="No"/>
    <s v="UPI"/>
    <n v="86.63"/>
    <n v="445.14"/>
    <x v="1"/>
    <x v="0"/>
    <x v="3"/>
    <s v="High-risk"/>
    <x v="1"/>
    <n v="0"/>
  </r>
  <r>
    <s v="CUST-01224"/>
    <x v="1"/>
    <n v="0"/>
    <s v="Yes"/>
    <s v="Yes"/>
    <s v="Kolkata"/>
    <x v="27"/>
    <s v="Yes"/>
    <x v="2"/>
    <s v="Yes"/>
    <x v="2"/>
    <x v="0"/>
    <s v="Yes"/>
    <s v="UPI"/>
    <n v="62.53"/>
    <n v="2246.4499999999998"/>
    <x v="3"/>
    <x v="0"/>
    <x v="2"/>
    <s v="Other"/>
    <x v="2"/>
    <n v="0"/>
  </r>
  <r>
    <s v="CUST-03825"/>
    <x v="1"/>
    <n v="0"/>
    <s v="No"/>
    <s v="No"/>
    <s v="Chennai"/>
    <x v="25"/>
    <s v="Yes"/>
    <x v="0"/>
    <s v="Yes"/>
    <x v="0"/>
    <x v="2"/>
    <s v="No"/>
    <s v="Cheque"/>
    <n v="99.02"/>
    <n v="2327.14"/>
    <x v="0"/>
    <x v="1"/>
    <x v="0"/>
    <s v="Other"/>
    <x v="4"/>
    <n v="1"/>
  </r>
  <r>
    <s v="CUST-04204"/>
    <x v="0"/>
    <n v="0"/>
    <s v="No"/>
    <s v="No"/>
    <s v="Hyderabad"/>
    <x v="50"/>
    <s v="Yes"/>
    <x v="1"/>
    <s v="No internet service"/>
    <x v="1"/>
    <x v="1"/>
    <s v="No"/>
    <s v="Bank transfer"/>
    <n v="27.7"/>
    <n v="1643.3"/>
    <x v="1"/>
    <x v="0"/>
    <x v="1"/>
    <s v="Other"/>
    <x v="3"/>
    <n v="0"/>
  </r>
  <r>
    <s v="CUST-02266"/>
    <x v="1"/>
    <n v="0"/>
    <s v="No"/>
    <s v="Yes"/>
    <s v="Hyderabad"/>
    <x v="2"/>
    <s v="Yes"/>
    <x v="2"/>
    <s v="Yes"/>
    <x v="0"/>
    <x v="1"/>
    <s v="No"/>
    <s v="Credit card"/>
    <n v="69.61"/>
    <n v="2001.04"/>
    <x v="1"/>
    <x v="0"/>
    <x v="2"/>
    <s v="Other"/>
    <x v="2"/>
    <n v="0"/>
  </r>
  <r>
    <s v="CUST-01860"/>
    <x v="1"/>
    <n v="1"/>
    <s v="No"/>
    <s v="No"/>
    <s v="Chennai"/>
    <x v="4"/>
    <s v="Yes"/>
    <x v="0"/>
    <s v="No"/>
    <x v="2"/>
    <x v="0"/>
    <s v="Yes"/>
    <s v="Bank transfer"/>
    <n v="91.39"/>
    <n v="6499.39"/>
    <x v="3"/>
    <x v="0"/>
    <x v="0"/>
    <s v="Other"/>
    <x v="0"/>
    <n v="0"/>
  </r>
  <r>
    <s v="CUST-01193"/>
    <x v="0"/>
    <n v="0"/>
    <s v="No"/>
    <s v="No"/>
    <s v="Kolkata"/>
    <x v="1"/>
    <s v="No"/>
    <x v="0"/>
    <s v="No"/>
    <x v="2"/>
    <x v="2"/>
    <s v="No"/>
    <s v="UPI"/>
    <n v="76.290000000000006"/>
    <n v="225.01"/>
    <x v="1"/>
    <x v="1"/>
    <x v="3"/>
    <s v="High-risk"/>
    <x v="1"/>
    <n v="1"/>
  </r>
  <r>
    <s v="CUST-04713"/>
    <x v="1"/>
    <n v="0"/>
    <s v="No"/>
    <s v="No"/>
    <s v="Lucknow"/>
    <x v="26"/>
    <s v="Yes"/>
    <x v="0"/>
    <s v="Yes"/>
    <x v="2"/>
    <x v="2"/>
    <s v="No"/>
    <s v="Cheque"/>
    <n v="100.85"/>
    <n v="2685.85"/>
    <x v="4"/>
    <x v="0"/>
    <x v="0"/>
    <s v="Other"/>
    <x v="2"/>
    <n v="0"/>
  </r>
  <r>
    <s v="CUST-02512"/>
    <x v="0"/>
    <n v="0"/>
    <s v="Yes"/>
    <s v="No"/>
    <s v="Hyderabad"/>
    <x v="13"/>
    <s v="Yes"/>
    <x v="0"/>
    <s v="Yes"/>
    <x v="0"/>
    <x v="2"/>
    <s v="Yes"/>
    <s v="UPI"/>
    <n v="94.86"/>
    <n v="1852.6"/>
    <x v="0"/>
    <x v="1"/>
    <x v="0"/>
    <s v="Other"/>
    <x v="4"/>
    <n v="1"/>
  </r>
  <r>
    <s v="CUST-04866"/>
    <x v="1"/>
    <n v="0"/>
    <s v="Yes"/>
    <s v="No"/>
    <s v="Lucknow"/>
    <x v="35"/>
    <s v="Yes"/>
    <x v="0"/>
    <s v="Yes"/>
    <x v="2"/>
    <x v="0"/>
    <s v="No"/>
    <s v="UPI"/>
    <n v="90.81"/>
    <n v="2429"/>
    <x v="4"/>
    <x v="0"/>
    <x v="0"/>
    <s v="Other"/>
    <x v="2"/>
    <n v="0"/>
  </r>
  <r>
    <s v="CUST-04304"/>
    <x v="0"/>
    <n v="0"/>
    <s v="Yes"/>
    <s v="No"/>
    <s v="Bengaluru"/>
    <x v="8"/>
    <s v="Yes"/>
    <x v="1"/>
    <s v="No internet service"/>
    <x v="1"/>
    <x v="0"/>
    <s v="Yes"/>
    <s v="Credit card"/>
    <n v="25.51"/>
    <n v="982.7"/>
    <x v="1"/>
    <x v="0"/>
    <x v="1"/>
    <s v="Other"/>
    <x v="5"/>
    <n v="0"/>
  </r>
  <r>
    <s v="CUST-00867"/>
    <x v="0"/>
    <n v="0"/>
    <s v="Yes"/>
    <s v="No"/>
    <s v="Lucknow"/>
    <x v="48"/>
    <s v="Yes"/>
    <x v="0"/>
    <s v="No"/>
    <x v="2"/>
    <x v="0"/>
    <s v="Yes"/>
    <s v="Credit card"/>
    <n v="95.87"/>
    <n v="4800.78"/>
    <x v="1"/>
    <x v="0"/>
    <x v="0"/>
    <s v="Other"/>
    <x v="3"/>
    <n v="0"/>
  </r>
  <r>
    <s v="CUST-04642"/>
    <x v="1"/>
    <n v="0"/>
    <s v="No"/>
    <s v="No"/>
    <s v="Kolkata"/>
    <x v="20"/>
    <s v="Yes"/>
    <x v="2"/>
    <s v="Yes"/>
    <x v="0"/>
    <x v="2"/>
    <s v="Yes"/>
    <s v="Bank transfer"/>
    <n v="61.68"/>
    <n v="493.85"/>
    <x v="6"/>
    <x v="0"/>
    <x v="2"/>
    <s v="Other"/>
    <x v="1"/>
    <n v="0"/>
  </r>
  <r>
    <s v="CUST-02923"/>
    <x v="0"/>
    <n v="0"/>
    <s v="No"/>
    <s v="No"/>
    <s v="Mumbai"/>
    <x v="18"/>
    <s v="Yes"/>
    <x v="2"/>
    <s v="Yes"/>
    <x v="2"/>
    <x v="2"/>
    <s v="No"/>
    <s v="UPI"/>
    <n v="53.09"/>
    <n v="913.63"/>
    <x v="1"/>
    <x v="0"/>
    <x v="2"/>
    <s v="Other"/>
    <x v="4"/>
    <n v="0"/>
  </r>
  <r>
    <s v="CUST-00342"/>
    <x v="0"/>
    <n v="0"/>
    <s v="No"/>
    <s v="No"/>
    <s v="Chandigarh"/>
    <x v="45"/>
    <s v="Yes"/>
    <x v="1"/>
    <s v="No internet service"/>
    <x v="1"/>
    <x v="0"/>
    <s v="Yes"/>
    <s v="Cheque"/>
    <n v="25.31"/>
    <n v="1137.1400000000001"/>
    <x v="4"/>
    <x v="0"/>
    <x v="1"/>
    <s v="Other"/>
    <x v="5"/>
    <n v="0"/>
  </r>
  <r>
    <s v="CUST-01144"/>
    <x v="1"/>
    <n v="0"/>
    <s v="No"/>
    <s v="No"/>
    <s v="Chandigarh"/>
    <x v="66"/>
    <s v="Yes"/>
    <x v="0"/>
    <s v="No"/>
    <x v="0"/>
    <x v="2"/>
    <s v="Yes"/>
    <s v="UPI"/>
    <n v="80.53"/>
    <n v="1268.76"/>
    <x v="3"/>
    <x v="0"/>
    <x v="3"/>
    <s v="Other"/>
    <x v="4"/>
    <n v="0"/>
  </r>
  <r>
    <s v="CUST-03568"/>
    <x v="1"/>
    <n v="0"/>
    <s v="Yes"/>
    <s v="No"/>
    <s v="Lucknow"/>
    <x v="39"/>
    <s v="No"/>
    <x v="0"/>
    <s v="No"/>
    <x v="2"/>
    <x v="2"/>
    <s v="Yes"/>
    <s v="Credit card"/>
    <n v="65.760000000000005"/>
    <n v="873.63"/>
    <x v="1"/>
    <x v="0"/>
    <x v="2"/>
    <s v="Other"/>
    <x v="4"/>
    <n v="0"/>
  </r>
  <r>
    <s v="CUST-02244"/>
    <x v="0"/>
    <n v="0"/>
    <s v="No"/>
    <s v="Yes"/>
    <s v="Hyderabad"/>
    <x v="55"/>
    <s v="Yes"/>
    <x v="0"/>
    <s v="No"/>
    <x v="2"/>
    <x v="0"/>
    <s v="Yes"/>
    <s v="Credit card"/>
    <n v="76.790000000000006"/>
    <n v="3660.35"/>
    <x v="6"/>
    <x v="1"/>
    <x v="3"/>
    <s v="Other"/>
    <x v="5"/>
    <n v="1"/>
  </r>
  <r>
    <s v="CUST-03654"/>
    <x v="0"/>
    <n v="0"/>
    <s v="Yes"/>
    <s v="No"/>
    <s v="Chandigarh"/>
    <x v="70"/>
    <s v="Yes"/>
    <x v="0"/>
    <s v="No"/>
    <x v="0"/>
    <x v="0"/>
    <s v="Yes"/>
    <s v="Credit card"/>
    <n v="95.3"/>
    <n v="5268.62"/>
    <x v="4"/>
    <x v="0"/>
    <x v="0"/>
    <s v="Other"/>
    <x v="3"/>
    <n v="0"/>
  </r>
  <r>
    <s v="CUST-00291"/>
    <x v="1"/>
    <n v="1"/>
    <s v="Yes"/>
    <s v="Yes"/>
    <s v="Lucknow"/>
    <x v="67"/>
    <s v="No"/>
    <x v="0"/>
    <s v="Yes"/>
    <x v="2"/>
    <x v="1"/>
    <s v="Yes"/>
    <s v="Bank transfer"/>
    <n v="89.1"/>
    <n v="3510.17"/>
    <x v="0"/>
    <x v="0"/>
    <x v="3"/>
    <s v="Other"/>
    <x v="5"/>
    <n v="0"/>
  </r>
  <r>
    <s v="CUST-04110"/>
    <x v="1"/>
    <n v="0"/>
    <s v="Yes"/>
    <s v="No"/>
    <s v="Hyderabad"/>
    <x v="34"/>
    <s v="Yes"/>
    <x v="2"/>
    <s v="No"/>
    <x v="2"/>
    <x v="0"/>
    <s v="No"/>
    <s v="UPI"/>
    <n v="58.01"/>
    <n v="3031.69"/>
    <x v="2"/>
    <x v="0"/>
    <x v="2"/>
    <s v="Other"/>
    <x v="3"/>
    <n v="0"/>
  </r>
  <r>
    <s v="CUST-04102"/>
    <x v="0"/>
    <n v="0"/>
    <s v="Yes"/>
    <s v="No"/>
    <s v="Kolkata"/>
    <x v="25"/>
    <s v="Yes"/>
    <x v="0"/>
    <s v="No"/>
    <x v="2"/>
    <x v="1"/>
    <s v="No"/>
    <s v="UPI"/>
    <n v="85.51"/>
    <n v="1962.57"/>
    <x v="0"/>
    <x v="0"/>
    <x v="3"/>
    <s v="Other"/>
    <x v="4"/>
    <n v="0"/>
  </r>
  <r>
    <s v="CUST-03765"/>
    <x v="1"/>
    <n v="0"/>
    <s v="No"/>
    <s v="Yes"/>
    <s v="Pune"/>
    <x v="4"/>
    <s v="Yes"/>
    <x v="0"/>
    <s v="No"/>
    <x v="2"/>
    <x v="0"/>
    <s v="Yes"/>
    <s v="Credit card"/>
    <n v="80.540000000000006"/>
    <n v="5710.15"/>
    <x v="4"/>
    <x v="0"/>
    <x v="3"/>
    <s v="Other"/>
    <x v="0"/>
    <n v="0"/>
  </r>
  <r>
    <s v="CUST-04990"/>
    <x v="1"/>
    <n v="0"/>
    <s v="No"/>
    <s v="No"/>
    <s v="Hyderabad"/>
    <x v="9"/>
    <s v="Yes"/>
    <x v="2"/>
    <s v="Yes"/>
    <x v="2"/>
    <x v="2"/>
    <s v="No"/>
    <s v="Credit card"/>
    <n v="66.69"/>
    <n v="470.3"/>
    <x v="0"/>
    <x v="1"/>
    <x v="2"/>
    <s v="Other"/>
    <x v="1"/>
    <n v="1"/>
  </r>
  <r>
    <s v="CUST-02077"/>
    <x v="1"/>
    <n v="0"/>
    <s v="No"/>
    <s v="No"/>
    <s v="Hyderabad"/>
    <x v="54"/>
    <s v="Yes"/>
    <x v="2"/>
    <s v="No"/>
    <x v="2"/>
    <x v="2"/>
    <s v="No"/>
    <s v="Bank transfer"/>
    <n v="56.63"/>
    <n v="685.19"/>
    <x v="3"/>
    <x v="1"/>
    <x v="2"/>
    <s v="Other"/>
    <x v="4"/>
    <n v="1"/>
  </r>
  <r>
    <s v="CUST-04018"/>
    <x v="0"/>
    <n v="1"/>
    <s v="Yes"/>
    <s v="No"/>
    <s v="Kolkata"/>
    <x v="51"/>
    <s v="Yes"/>
    <x v="0"/>
    <s v="Yes"/>
    <x v="0"/>
    <x v="1"/>
    <s v="No"/>
    <s v="Cheque"/>
    <n v="103.38"/>
    <n v="3845.55"/>
    <x v="3"/>
    <x v="0"/>
    <x v="0"/>
    <s v="Other"/>
    <x v="5"/>
    <n v="0"/>
  </r>
  <r>
    <s v="CUST-02795"/>
    <x v="1"/>
    <n v="0"/>
    <s v="No"/>
    <s v="No"/>
    <s v="Lucknow"/>
    <x v="7"/>
    <s v="Yes"/>
    <x v="2"/>
    <s v="No"/>
    <x v="2"/>
    <x v="2"/>
    <s v="No"/>
    <s v="Credit card"/>
    <n v="60.42"/>
    <n v="660"/>
    <x v="1"/>
    <x v="1"/>
    <x v="2"/>
    <s v="Other"/>
    <x v="1"/>
    <n v="1"/>
  </r>
  <r>
    <s v="CUST-00601"/>
    <x v="0"/>
    <n v="0"/>
    <s v="No"/>
    <s v="Yes"/>
    <s v="Lucknow"/>
    <x v="18"/>
    <s v="No"/>
    <x v="1"/>
    <s v="No internet service"/>
    <x v="1"/>
    <x v="2"/>
    <s v="Yes"/>
    <s v="Credit card"/>
    <n v="22.37"/>
    <n v="379.44"/>
    <x v="1"/>
    <x v="1"/>
    <x v="1"/>
    <s v="Other"/>
    <x v="4"/>
    <n v="1"/>
  </r>
  <r>
    <s v="CUST-03648"/>
    <x v="1"/>
    <n v="0"/>
    <s v="No"/>
    <s v="No"/>
    <s v="Mumbai"/>
    <x v="35"/>
    <s v="Yes"/>
    <x v="1"/>
    <s v="No internet service"/>
    <x v="1"/>
    <x v="2"/>
    <s v="No"/>
    <s v="UPI"/>
    <n v="40.549999999999997"/>
    <n v="1125.83"/>
    <x v="4"/>
    <x v="0"/>
    <x v="4"/>
    <s v="Other"/>
    <x v="2"/>
    <n v="0"/>
  </r>
  <r>
    <s v="CUST-02623"/>
    <x v="1"/>
    <n v="0"/>
    <s v="Yes"/>
    <s v="No"/>
    <s v="Kolkata"/>
    <x v="21"/>
    <s v="Yes"/>
    <x v="2"/>
    <s v="Yes"/>
    <x v="2"/>
    <x v="0"/>
    <s v="Yes"/>
    <s v="Credit card"/>
    <n v="64.78"/>
    <n v="2708.61"/>
    <x v="1"/>
    <x v="0"/>
    <x v="2"/>
    <s v="Other"/>
    <x v="5"/>
    <n v="0"/>
  </r>
  <r>
    <s v="CUST-01332"/>
    <x v="0"/>
    <n v="0"/>
    <s v="Yes"/>
    <s v="No"/>
    <s v="Mumbai"/>
    <x v="36"/>
    <s v="Yes"/>
    <x v="1"/>
    <s v="No internet service"/>
    <x v="1"/>
    <x v="2"/>
    <s v="Yes"/>
    <s v="Credit card"/>
    <n v="29.08"/>
    <n v="936.4"/>
    <x v="1"/>
    <x v="0"/>
    <x v="1"/>
    <s v="Other"/>
    <x v="2"/>
    <n v="0"/>
  </r>
  <r>
    <s v="CUST-00394"/>
    <x v="1"/>
    <n v="0"/>
    <s v="Yes"/>
    <s v="Yes"/>
    <s v="Kolkata"/>
    <x v="54"/>
    <s v="Yes"/>
    <x v="2"/>
    <s v="Yes"/>
    <x v="2"/>
    <x v="2"/>
    <s v="Yes"/>
    <s v="Cheque"/>
    <n v="62.82"/>
    <n v="734.91"/>
    <x v="4"/>
    <x v="0"/>
    <x v="2"/>
    <s v="Other"/>
    <x v="4"/>
    <n v="0"/>
  </r>
  <r>
    <s v="CUST-03729"/>
    <x v="1"/>
    <n v="0"/>
    <s v="No"/>
    <s v="No"/>
    <s v="Delhi"/>
    <x v="12"/>
    <s v="Yes"/>
    <x v="1"/>
    <s v="No internet service"/>
    <x v="1"/>
    <x v="1"/>
    <s v="No"/>
    <s v="Bank transfer"/>
    <n v="36.67"/>
    <n v="2008.77"/>
    <x v="1"/>
    <x v="0"/>
    <x v="4"/>
    <s v="Other"/>
    <x v="3"/>
    <n v="0"/>
  </r>
  <r>
    <s v="CUST-00766"/>
    <x v="0"/>
    <n v="0"/>
    <s v="Yes"/>
    <s v="Yes"/>
    <s v="Bengaluru"/>
    <x v="52"/>
    <s v="Yes"/>
    <x v="0"/>
    <s v="No"/>
    <x v="0"/>
    <x v="2"/>
    <s v="No"/>
    <s v="Cheque"/>
    <n v="94.21"/>
    <n v="387.87"/>
    <x v="3"/>
    <x v="1"/>
    <x v="0"/>
    <s v="High-risk"/>
    <x v="1"/>
    <n v="1"/>
  </r>
  <r>
    <s v="CUST-02680"/>
    <x v="0"/>
    <n v="0"/>
    <s v="No"/>
    <s v="No"/>
    <s v="Bengaluru"/>
    <x v="28"/>
    <s v="Yes"/>
    <x v="2"/>
    <s v="No"/>
    <x v="2"/>
    <x v="2"/>
    <s v="Yes"/>
    <s v="UPI"/>
    <n v="60.52"/>
    <n v="1101.53"/>
    <x v="1"/>
    <x v="1"/>
    <x v="2"/>
    <s v="Other"/>
    <x v="4"/>
    <n v="1"/>
  </r>
  <r>
    <s v="CUST-04495"/>
    <x v="1"/>
    <n v="0"/>
    <s v="Yes"/>
    <s v="Yes"/>
    <s v="Pune"/>
    <x v="28"/>
    <s v="Yes"/>
    <x v="0"/>
    <s v="Yes"/>
    <x v="0"/>
    <x v="2"/>
    <s v="Yes"/>
    <s v="UPI"/>
    <n v="91.1"/>
    <n v="1680.55"/>
    <x v="0"/>
    <x v="1"/>
    <x v="0"/>
    <s v="Other"/>
    <x v="4"/>
    <n v="1"/>
  </r>
  <r>
    <s v="CUST-00689"/>
    <x v="0"/>
    <n v="0"/>
    <s v="Yes"/>
    <s v="Yes"/>
    <s v="Shimla"/>
    <x v="2"/>
    <s v="No"/>
    <x v="0"/>
    <s v="Yes"/>
    <x v="0"/>
    <x v="2"/>
    <s v="No"/>
    <s v="Cheque"/>
    <n v="83.96"/>
    <n v="2295.85"/>
    <x v="0"/>
    <x v="1"/>
    <x v="3"/>
    <s v="Other"/>
    <x v="2"/>
    <n v="1"/>
  </r>
  <r>
    <s v="CUST-02960"/>
    <x v="0"/>
    <n v="0"/>
    <s v="No"/>
    <s v="No"/>
    <s v="Ahmedabad"/>
    <x v="30"/>
    <s v="No"/>
    <x v="0"/>
    <s v="Yes"/>
    <x v="2"/>
    <x v="1"/>
    <s v="Yes"/>
    <s v="UPI"/>
    <n v="82.53"/>
    <n v="1757.44"/>
    <x v="1"/>
    <x v="0"/>
    <x v="3"/>
    <s v="Other"/>
    <x v="4"/>
    <n v="0"/>
  </r>
  <r>
    <s v="CUST-02158"/>
    <x v="0"/>
    <n v="0"/>
    <s v="No"/>
    <s v="No"/>
    <s v="Pune"/>
    <x v="53"/>
    <s v="Yes"/>
    <x v="2"/>
    <s v="Yes"/>
    <x v="2"/>
    <x v="2"/>
    <s v="No"/>
    <s v="Cheque"/>
    <n v="53.8"/>
    <n v="473.98"/>
    <x v="1"/>
    <x v="1"/>
    <x v="2"/>
    <s v="Other"/>
    <x v="1"/>
    <n v="1"/>
  </r>
  <r>
    <s v="CUST-01403"/>
    <x v="0"/>
    <n v="0"/>
    <s v="No"/>
    <s v="No"/>
    <s v="Jaipur"/>
    <x v="47"/>
    <s v="Yes"/>
    <x v="0"/>
    <s v="Yes"/>
    <x v="2"/>
    <x v="2"/>
    <s v="Yes"/>
    <s v="Bank transfer"/>
    <n v="89.57"/>
    <n v="1356.45"/>
    <x v="1"/>
    <x v="1"/>
    <x v="3"/>
    <s v="Other"/>
    <x v="4"/>
    <n v="1"/>
  </r>
  <r>
    <s v="CUST-02920"/>
    <x v="0"/>
    <n v="0"/>
    <s v="No"/>
    <s v="No"/>
    <s v="Delhi"/>
    <x v="8"/>
    <s v="Yes"/>
    <x v="2"/>
    <s v="No"/>
    <x v="2"/>
    <x v="2"/>
    <s v="Yes"/>
    <s v="Cheque"/>
    <n v="66.23"/>
    <n v="2558.15"/>
    <x v="5"/>
    <x v="1"/>
    <x v="2"/>
    <s v="Other"/>
    <x v="5"/>
    <n v="1"/>
  </r>
  <r>
    <s v="CUST-02161"/>
    <x v="1"/>
    <n v="0"/>
    <s v="No"/>
    <s v="No"/>
    <s v="Delhi"/>
    <x v="14"/>
    <s v="Yes"/>
    <x v="2"/>
    <s v="No"/>
    <x v="2"/>
    <x v="0"/>
    <s v="No"/>
    <s v="Credit card"/>
    <n v="64.45"/>
    <n v="1603.24"/>
    <x v="1"/>
    <x v="0"/>
    <x v="2"/>
    <s v="Other"/>
    <x v="2"/>
    <n v="0"/>
  </r>
  <r>
    <s v="CUST-03265"/>
    <x v="1"/>
    <n v="0"/>
    <s v="Yes"/>
    <s v="Yes"/>
    <s v="Chandigarh"/>
    <x v="22"/>
    <s v="Yes"/>
    <x v="0"/>
    <s v="No"/>
    <x v="2"/>
    <x v="2"/>
    <s v="No"/>
    <s v="Cheque"/>
    <n v="90.33"/>
    <n v="897.99"/>
    <x v="3"/>
    <x v="1"/>
    <x v="0"/>
    <s v="High-risk"/>
    <x v="1"/>
    <n v="1"/>
  </r>
  <r>
    <s v="CUST-04586"/>
    <x v="1"/>
    <n v="0"/>
    <s v="Yes"/>
    <s v="No"/>
    <s v="Bengaluru"/>
    <x v="37"/>
    <s v="Yes"/>
    <x v="1"/>
    <s v="No internet service"/>
    <x v="1"/>
    <x v="1"/>
    <s v="Yes"/>
    <s v="Credit card"/>
    <n v="32.880000000000003"/>
    <n v="2030.37"/>
    <x v="1"/>
    <x v="0"/>
    <x v="4"/>
    <s v="Other"/>
    <x v="0"/>
    <n v="0"/>
  </r>
  <r>
    <s v="CUST-00205"/>
    <x v="0"/>
    <n v="1"/>
    <s v="Yes"/>
    <s v="No"/>
    <s v="Jaipur"/>
    <x v="53"/>
    <s v="Yes"/>
    <x v="2"/>
    <s v="No"/>
    <x v="2"/>
    <x v="2"/>
    <s v="Yes"/>
    <s v="Bank transfer"/>
    <n v="60.79"/>
    <n v="560.42999999999995"/>
    <x v="0"/>
    <x v="1"/>
    <x v="2"/>
    <s v="Other"/>
    <x v="1"/>
    <n v="1"/>
  </r>
  <r>
    <s v="CUST-02349"/>
    <x v="1"/>
    <n v="1"/>
    <s v="Yes"/>
    <s v="Yes"/>
    <s v="Chennai"/>
    <x v="53"/>
    <s v="No"/>
    <x v="1"/>
    <s v="No internet service"/>
    <x v="1"/>
    <x v="2"/>
    <s v="No"/>
    <s v="UPI"/>
    <n v="20.72"/>
    <n v="183.35"/>
    <x v="1"/>
    <x v="0"/>
    <x v="1"/>
    <s v="Other"/>
    <x v="1"/>
    <n v="0"/>
  </r>
  <r>
    <s v="CUST-02721"/>
    <x v="0"/>
    <n v="0"/>
    <s v="No"/>
    <s v="No"/>
    <s v="Shimla"/>
    <x v="18"/>
    <s v="Yes"/>
    <x v="2"/>
    <s v="No"/>
    <x v="0"/>
    <x v="0"/>
    <s v="Yes"/>
    <s v="Bank transfer"/>
    <n v="57.06"/>
    <n v="957.51"/>
    <x v="1"/>
    <x v="0"/>
    <x v="2"/>
    <s v="Other"/>
    <x v="4"/>
    <n v="0"/>
  </r>
  <r>
    <s v="CUST-04966"/>
    <x v="1"/>
    <n v="0"/>
    <s v="Yes"/>
    <s v="No"/>
    <s v="Kolkata"/>
    <x v="25"/>
    <s v="Yes"/>
    <x v="2"/>
    <s v="Yes"/>
    <x v="2"/>
    <x v="1"/>
    <s v="No"/>
    <s v="UPI"/>
    <n v="60.92"/>
    <n v="1376.64"/>
    <x v="2"/>
    <x v="0"/>
    <x v="2"/>
    <s v="Other"/>
    <x v="4"/>
    <n v="0"/>
  </r>
  <r>
    <s v="CUST-04289"/>
    <x v="0"/>
    <n v="0"/>
    <s v="Yes"/>
    <s v="No"/>
    <s v="Shimla"/>
    <x v="19"/>
    <s v="Yes"/>
    <x v="0"/>
    <s v="No"/>
    <x v="2"/>
    <x v="1"/>
    <s v="No"/>
    <s v="UPI"/>
    <n v="88.12"/>
    <n v="1257.27"/>
    <x v="0"/>
    <x v="0"/>
    <x v="3"/>
    <s v="Other"/>
    <x v="4"/>
    <n v="0"/>
  </r>
  <r>
    <s v="CUST-00700"/>
    <x v="0"/>
    <n v="0"/>
    <s v="Yes"/>
    <s v="No"/>
    <s v="Pune"/>
    <x v="25"/>
    <s v="Yes"/>
    <x v="2"/>
    <s v="No"/>
    <x v="2"/>
    <x v="2"/>
    <s v="No"/>
    <s v="Bank transfer"/>
    <n v="55.86"/>
    <n v="1291.4000000000001"/>
    <x v="3"/>
    <x v="0"/>
    <x v="2"/>
    <s v="Other"/>
    <x v="4"/>
    <n v="0"/>
  </r>
  <r>
    <s v="CUST-03540"/>
    <x v="0"/>
    <n v="0"/>
    <s v="Yes"/>
    <s v="Yes"/>
    <s v="Lucknow"/>
    <x v="4"/>
    <s v="Yes"/>
    <x v="1"/>
    <s v="No internet service"/>
    <x v="1"/>
    <x v="0"/>
    <s v="Yes"/>
    <s v="Cheque"/>
    <n v="19.010000000000002"/>
    <n v="1337.19"/>
    <x v="1"/>
    <x v="0"/>
    <x v="1"/>
    <s v="Other"/>
    <x v="0"/>
    <n v="0"/>
  </r>
  <r>
    <s v="CUST-00887"/>
    <x v="1"/>
    <n v="1"/>
    <s v="No"/>
    <s v="Yes"/>
    <s v="Kolkata"/>
    <x v="52"/>
    <s v="Yes"/>
    <x v="1"/>
    <s v="No internet service"/>
    <x v="1"/>
    <x v="1"/>
    <s v="Yes"/>
    <s v="Credit card"/>
    <n v="31.27"/>
    <n v="124.02"/>
    <x v="3"/>
    <x v="0"/>
    <x v="4"/>
    <s v="Other"/>
    <x v="1"/>
    <n v="0"/>
  </r>
  <r>
    <s v="CUST-01874"/>
    <x v="0"/>
    <n v="0"/>
    <s v="Yes"/>
    <s v="Yes"/>
    <s v="Lucknow"/>
    <x v="47"/>
    <s v="Yes"/>
    <x v="2"/>
    <s v="No"/>
    <x v="0"/>
    <x v="2"/>
    <s v="No"/>
    <s v="Credit card"/>
    <n v="64.89"/>
    <n v="956.61"/>
    <x v="4"/>
    <x v="0"/>
    <x v="2"/>
    <s v="Other"/>
    <x v="4"/>
    <n v="0"/>
  </r>
  <r>
    <s v="CUST-01723"/>
    <x v="0"/>
    <n v="0"/>
    <s v="Yes"/>
    <s v="No"/>
    <s v="Mumbai"/>
    <x v="47"/>
    <s v="Yes"/>
    <x v="0"/>
    <s v="No"/>
    <x v="0"/>
    <x v="2"/>
    <s v="Yes"/>
    <s v="Bank transfer"/>
    <n v="89.19"/>
    <n v="1352.52"/>
    <x v="3"/>
    <x v="1"/>
    <x v="3"/>
    <s v="Other"/>
    <x v="4"/>
    <n v="1"/>
  </r>
  <r>
    <s v="CUST-01480"/>
    <x v="1"/>
    <n v="0"/>
    <s v="Yes"/>
    <s v="No"/>
    <s v="Chandigarh"/>
    <x v="28"/>
    <s v="Yes"/>
    <x v="2"/>
    <s v="No"/>
    <x v="2"/>
    <x v="1"/>
    <s v="Yes"/>
    <s v="Credit card"/>
    <n v="60.89"/>
    <n v="1104.1600000000001"/>
    <x v="0"/>
    <x v="0"/>
    <x v="2"/>
    <s v="Other"/>
    <x v="4"/>
    <n v="0"/>
  </r>
  <r>
    <s v="CUST-02556"/>
    <x v="1"/>
    <n v="0"/>
    <s v="Yes"/>
    <s v="Yes"/>
    <s v="Kolkata"/>
    <x v="66"/>
    <s v="No"/>
    <x v="2"/>
    <s v="No"/>
    <x v="2"/>
    <x v="0"/>
    <s v="Yes"/>
    <s v="Cheque"/>
    <n v="51.83"/>
    <n v="815.43"/>
    <x v="0"/>
    <x v="0"/>
    <x v="2"/>
    <s v="Other"/>
    <x v="4"/>
    <n v="0"/>
  </r>
  <r>
    <s v="CUST-02991"/>
    <x v="1"/>
    <n v="0"/>
    <s v="Yes"/>
    <s v="No"/>
    <s v="Jaipur"/>
    <x v="17"/>
    <s v="Yes"/>
    <x v="0"/>
    <s v="Yes"/>
    <x v="0"/>
    <x v="2"/>
    <s v="Yes"/>
    <s v="Cheque"/>
    <n v="94.97"/>
    <n v="0"/>
    <x v="1"/>
    <x v="0"/>
    <x v="0"/>
    <s v="Other"/>
    <x v="2"/>
    <n v="0"/>
  </r>
  <r>
    <s v="CUST-01952"/>
    <x v="0"/>
    <n v="0"/>
    <s v="No"/>
    <s v="No"/>
    <s v="Chandigarh"/>
    <x v="70"/>
    <s v="Yes"/>
    <x v="2"/>
    <s v="No"/>
    <x v="2"/>
    <x v="0"/>
    <s v="Yes"/>
    <s v="UPI"/>
    <n v="53.93"/>
    <n v="2922.85"/>
    <x v="0"/>
    <x v="0"/>
    <x v="2"/>
    <s v="Other"/>
    <x v="3"/>
    <n v="0"/>
  </r>
  <r>
    <s v="CUST-01338"/>
    <x v="1"/>
    <n v="0"/>
    <s v="No"/>
    <s v="No"/>
    <s v="Ahmedabad"/>
    <x v="24"/>
    <s v="Yes"/>
    <x v="1"/>
    <s v="No internet service"/>
    <x v="1"/>
    <x v="2"/>
    <s v="No"/>
    <s v="Cheque"/>
    <n v="32.46"/>
    <n v="983.72"/>
    <x v="1"/>
    <x v="1"/>
    <x v="4"/>
    <s v="Other"/>
    <x v="2"/>
    <n v="1"/>
  </r>
  <r>
    <s v="CUST-04380"/>
    <x v="0"/>
    <n v="0"/>
    <s v="Yes"/>
    <s v="No"/>
    <s v="Bengaluru"/>
    <x v="6"/>
    <s v="Yes"/>
    <x v="1"/>
    <s v="No internet service"/>
    <x v="1"/>
    <x v="2"/>
    <s v="No"/>
    <s v="Credit card"/>
    <n v="26.28"/>
    <n v="130.57"/>
    <x v="2"/>
    <x v="0"/>
    <x v="1"/>
    <s v="Other"/>
    <x v="1"/>
    <n v="0"/>
  </r>
  <r>
    <s v="CUST-01612"/>
    <x v="0"/>
    <n v="0"/>
    <s v="Yes"/>
    <s v="No"/>
    <s v="Mumbai"/>
    <x v="33"/>
    <s v="Yes"/>
    <x v="1"/>
    <s v="No internet service"/>
    <x v="1"/>
    <x v="2"/>
    <s v="Yes"/>
    <s v="UPI"/>
    <n v="30.78"/>
    <n v="1078.23"/>
    <x v="1"/>
    <x v="0"/>
    <x v="4"/>
    <s v="Other"/>
    <x v="5"/>
    <n v="0"/>
  </r>
  <r>
    <s v="CUST-01481"/>
    <x v="1"/>
    <n v="0"/>
    <s v="No"/>
    <s v="No"/>
    <s v="Hyderabad"/>
    <x v="25"/>
    <s v="Yes"/>
    <x v="0"/>
    <s v="No"/>
    <x v="2"/>
    <x v="2"/>
    <s v="Yes"/>
    <s v="UPI"/>
    <n v="85.87"/>
    <n v="1920.23"/>
    <x v="1"/>
    <x v="0"/>
    <x v="3"/>
    <s v="Other"/>
    <x v="4"/>
    <n v="0"/>
  </r>
  <r>
    <s v="CUST-04941"/>
    <x v="1"/>
    <n v="0"/>
    <s v="Yes"/>
    <s v="Yes"/>
    <s v="Kolkata"/>
    <x v="25"/>
    <s v="No"/>
    <x v="1"/>
    <s v="No internet service"/>
    <x v="1"/>
    <x v="2"/>
    <s v="No"/>
    <s v="Bank transfer"/>
    <n v="24.23"/>
    <n v="564.44000000000005"/>
    <x v="4"/>
    <x v="0"/>
    <x v="1"/>
    <s v="Other"/>
    <x v="4"/>
    <n v="0"/>
  </r>
  <r>
    <s v="CUST-04569"/>
    <x v="1"/>
    <n v="1"/>
    <s v="No"/>
    <s v="No"/>
    <s v="Mumbai"/>
    <x v="0"/>
    <s v="Yes"/>
    <x v="0"/>
    <s v="No"/>
    <x v="2"/>
    <x v="1"/>
    <s v="Yes"/>
    <s v="Cheque"/>
    <n v="89.64"/>
    <n v="5536.59"/>
    <x v="4"/>
    <x v="0"/>
    <x v="3"/>
    <s v="Other"/>
    <x v="0"/>
    <n v="0"/>
  </r>
  <r>
    <s v="CUST-03790"/>
    <x v="0"/>
    <n v="0"/>
    <s v="Yes"/>
    <s v="No"/>
    <s v="Jaipur"/>
    <x v="13"/>
    <s v="Yes"/>
    <x v="1"/>
    <s v="No internet service"/>
    <x v="1"/>
    <x v="1"/>
    <s v="No"/>
    <s v="Credit card"/>
    <n v="27.39"/>
    <n v="533.07000000000005"/>
    <x v="0"/>
    <x v="0"/>
    <x v="1"/>
    <s v="Other"/>
    <x v="4"/>
    <n v="0"/>
  </r>
  <r>
    <s v="CUST-00013"/>
    <x v="0"/>
    <n v="1"/>
    <s v="No"/>
    <s v="No"/>
    <s v="Lucknow"/>
    <x v="55"/>
    <s v="Yes"/>
    <x v="0"/>
    <s v="No"/>
    <x v="2"/>
    <x v="1"/>
    <s v="No"/>
    <s v="UPI"/>
    <n v="82.99"/>
    <n v="3930.59"/>
    <x v="3"/>
    <x v="0"/>
    <x v="3"/>
    <s v="Other"/>
    <x v="5"/>
    <n v="0"/>
  </r>
  <r>
    <s v="CUST-02580"/>
    <x v="0"/>
    <n v="0"/>
    <s v="Yes"/>
    <s v="No"/>
    <s v="Shimla"/>
    <x v="29"/>
    <s v="Yes"/>
    <x v="0"/>
    <s v="No"/>
    <x v="2"/>
    <x v="2"/>
    <s v="Yes"/>
    <s v="UPI"/>
    <n v="70.72"/>
    <n v="3633.22"/>
    <x v="7"/>
    <x v="0"/>
    <x v="3"/>
    <s v="Other"/>
    <x v="3"/>
    <n v="0"/>
  </r>
  <r>
    <s v="CUST-03753"/>
    <x v="0"/>
    <n v="0"/>
    <s v="No"/>
    <s v="Yes"/>
    <s v="Hyderabad"/>
    <x v="15"/>
    <s v="Yes"/>
    <x v="2"/>
    <s v="No"/>
    <x v="0"/>
    <x v="1"/>
    <s v="No"/>
    <s v="Credit card"/>
    <n v="49.24"/>
    <n v="1147.22"/>
    <x v="4"/>
    <x v="1"/>
    <x v="4"/>
    <s v="Other"/>
    <x v="2"/>
    <n v="1"/>
  </r>
  <r>
    <s v="CUST-01905"/>
    <x v="0"/>
    <n v="0"/>
    <s v="Yes"/>
    <s v="Yes"/>
    <s v="Chennai"/>
    <x v="68"/>
    <s v="Yes"/>
    <x v="0"/>
    <s v="No"/>
    <x v="2"/>
    <x v="0"/>
    <s v="Yes"/>
    <s v="Bank transfer"/>
    <n v="80.44"/>
    <n v="4722.24"/>
    <x v="0"/>
    <x v="0"/>
    <x v="3"/>
    <s v="Other"/>
    <x v="3"/>
    <n v="0"/>
  </r>
  <r>
    <s v="CUST-04574"/>
    <x v="0"/>
    <n v="0"/>
    <s v="No"/>
    <s v="No"/>
    <s v="Kolkata"/>
    <x v="20"/>
    <s v="Yes"/>
    <x v="2"/>
    <s v="Yes"/>
    <x v="2"/>
    <x v="2"/>
    <s v="Yes"/>
    <s v="Bank transfer"/>
    <n v="59.48"/>
    <n v="476.16"/>
    <x v="4"/>
    <x v="0"/>
    <x v="2"/>
    <s v="Other"/>
    <x v="1"/>
    <n v="0"/>
  </r>
  <r>
    <s v="CUST-02177"/>
    <x v="0"/>
    <n v="1"/>
    <s v="Yes"/>
    <s v="Yes"/>
    <s v="Delhi"/>
    <x v="47"/>
    <s v="Yes"/>
    <x v="0"/>
    <s v="No"/>
    <x v="2"/>
    <x v="2"/>
    <s v="No"/>
    <s v="Cheque"/>
    <n v="84.54"/>
    <n v="1237.6099999999999"/>
    <x v="1"/>
    <x v="1"/>
    <x v="3"/>
    <s v="Other"/>
    <x v="4"/>
    <n v="1"/>
  </r>
  <r>
    <s v="CUST-01553"/>
    <x v="1"/>
    <n v="0"/>
    <s v="Yes"/>
    <s v="Yes"/>
    <s v="Delhi"/>
    <x v="30"/>
    <s v="Yes"/>
    <x v="2"/>
    <s v="Yes"/>
    <x v="2"/>
    <x v="2"/>
    <s v="Yes"/>
    <s v="Credit card"/>
    <n v="68.62"/>
    <n v="1404.17"/>
    <x v="0"/>
    <x v="1"/>
    <x v="2"/>
    <s v="Other"/>
    <x v="4"/>
    <n v="1"/>
  </r>
  <r>
    <s v="CUST-03599"/>
    <x v="0"/>
    <n v="0"/>
    <s v="No"/>
    <s v="No"/>
    <s v="Kolkata"/>
    <x v="29"/>
    <s v="Yes"/>
    <x v="2"/>
    <s v="No"/>
    <x v="2"/>
    <x v="1"/>
    <s v="Yes"/>
    <s v="UPI"/>
    <n v="45.42"/>
    <n v="2229.9299999999998"/>
    <x v="0"/>
    <x v="0"/>
    <x v="4"/>
    <s v="Other"/>
    <x v="3"/>
    <n v="0"/>
  </r>
  <r>
    <s v="CUST-04197"/>
    <x v="1"/>
    <n v="0"/>
    <s v="No"/>
    <s v="No"/>
    <s v="Pune"/>
    <x v="43"/>
    <s v="Yes"/>
    <x v="2"/>
    <s v="Yes"/>
    <x v="2"/>
    <x v="2"/>
    <s v="Yes"/>
    <s v="UPI"/>
    <n v="69.25"/>
    <n v="3036.03"/>
    <x v="1"/>
    <x v="0"/>
    <x v="2"/>
    <s v="Other"/>
    <x v="5"/>
    <n v="0"/>
  </r>
  <r>
    <s v="CUST-00852"/>
    <x v="0"/>
    <n v="0"/>
    <s v="No"/>
    <s v="No"/>
    <s v="Delhi"/>
    <x v="37"/>
    <s v="Yes"/>
    <x v="2"/>
    <s v="No"/>
    <x v="2"/>
    <x v="0"/>
    <s v="No"/>
    <s v="Credit card"/>
    <n v="59.35"/>
    <n v="3560.16"/>
    <x v="4"/>
    <x v="0"/>
    <x v="2"/>
    <s v="Other"/>
    <x v="0"/>
    <n v="0"/>
  </r>
  <r>
    <s v="CUST-01184"/>
    <x v="0"/>
    <n v="0"/>
    <s v="Yes"/>
    <s v="Yes"/>
    <s v="Chennai"/>
    <x v="27"/>
    <s v="No"/>
    <x v="0"/>
    <s v="Yes"/>
    <x v="2"/>
    <x v="2"/>
    <s v="No"/>
    <s v="UPI"/>
    <n v="83.71"/>
    <n v="2873.47"/>
    <x v="2"/>
    <x v="1"/>
    <x v="3"/>
    <s v="Other"/>
    <x v="2"/>
    <n v="1"/>
  </r>
  <r>
    <s v="CUST-03477"/>
    <x v="0"/>
    <n v="0"/>
    <s v="No"/>
    <s v="No"/>
    <s v="Hyderabad"/>
    <x v="22"/>
    <s v="Yes"/>
    <x v="0"/>
    <s v="No"/>
    <x v="0"/>
    <x v="2"/>
    <s v="No"/>
    <s v="UPI"/>
    <n v="84.82"/>
    <n v="872.29"/>
    <x v="1"/>
    <x v="1"/>
    <x v="3"/>
    <s v="High-risk"/>
    <x v="1"/>
    <n v="1"/>
  </r>
  <r>
    <s v="CUST-01389"/>
    <x v="0"/>
    <n v="0"/>
    <s v="Yes"/>
    <s v="Yes"/>
    <s v="Mumbai"/>
    <x v="15"/>
    <s v="Yes"/>
    <x v="0"/>
    <s v="No"/>
    <x v="0"/>
    <x v="0"/>
    <s v="Yes"/>
    <s v="Credit card"/>
    <n v="95.46"/>
    <n v="2320.17"/>
    <x v="6"/>
    <x v="0"/>
    <x v="0"/>
    <s v="Other"/>
    <x v="2"/>
    <n v="0"/>
  </r>
  <r>
    <s v="CUST-00907"/>
    <x v="1"/>
    <n v="0"/>
    <s v="Yes"/>
    <s v="Yes"/>
    <s v="Hyderabad"/>
    <x v="25"/>
    <s v="Yes"/>
    <x v="1"/>
    <s v="No internet service"/>
    <x v="1"/>
    <x v="2"/>
    <s v="Yes"/>
    <s v="Credit card"/>
    <n v="38.65"/>
    <n v="893.13"/>
    <x v="4"/>
    <x v="0"/>
    <x v="4"/>
    <s v="Other"/>
    <x v="4"/>
    <n v="0"/>
  </r>
  <r>
    <s v="CUST-03911"/>
    <x v="1"/>
    <n v="0"/>
    <s v="No"/>
    <s v="No"/>
    <s v="Lucknow"/>
    <x v="33"/>
    <s v="Yes"/>
    <x v="2"/>
    <s v="No"/>
    <x v="2"/>
    <x v="2"/>
    <s v="Yes"/>
    <s v="Credit card"/>
    <n v="62.38"/>
    <n v="2257.42"/>
    <x v="1"/>
    <x v="1"/>
    <x v="2"/>
    <s v="Other"/>
    <x v="5"/>
    <n v="1"/>
  </r>
  <r>
    <s v="CUST-00569"/>
    <x v="0"/>
    <n v="1"/>
    <s v="Yes"/>
    <s v="Yes"/>
    <s v="Chandigarh"/>
    <x v="26"/>
    <s v="Yes"/>
    <x v="0"/>
    <s v="No"/>
    <x v="2"/>
    <x v="2"/>
    <s v="No"/>
    <s v="Cheque"/>
    <n v="84.08"/>
    <n v="2162.09"/>
    <x v="1"/>
    <x v="1"/>
    <x v="3"/>
    <s v="Other"/>
    <x v="2"/>
    <n v="1"/>
  </r>
  <r>
    <s v="CUST-04735"/>
    <x v="1"/>
    <n v="0"/>
    <s v="Yes"/>
    <s v="No"/>
    <s v="Pune"/>
    <x v="4"/>
    <s v="Yes"/>
    <x v="2"/>
    <s v="Yes"/>
    <x v="2"/>
    <x v="0"/>
    <s v="No"/>
    <s v="UPI"/>
    <n v="64.849999999999994"/>
    <n v="4786.0200000000004"/>
    <x v="4"/>
    <x v="0"/>
    <x v="2"/>
    <s v="Other"/>
    <x v="0"/>
    <n v="0"/>
  </r>
  <r>
    <s v="CUST-03789"/>
    <x v="1"/>
    <n v="1"/>
    <s v="No"/>
    <s v="No"/>
    <s v="Mumbai"/>
    <x v="5"/>
    <s v="Yes"/>
    <x v="1"/>
    <s v="No internet service"/>
    <x v="1"/>
    <x v="2"/>
    <s v="Yes"/>
    <s v="Bank transfer"/>
    <n v="25.85"/>
    <n v="500.55"/>
    <x v="0"/>
    <x v="0"/>
    <x v="1"/>
    <s v="Other"/>
    <x v="4"/>
    <n v="0"/>
  </r>
  <r>
    <s v="CUST-02491"/>
    <x v="0"/>
    <n v="0"/>
    <s v="No"/>
    <s v="No"/>
    <s v="Ahmedabad"/>
    <x v="51"/>
    <s v="Yes"/>
    <x v="2"/>
    <s v="No"/>
    <x v="0"/>
    <x v="2"/>
    <s v="Yes"/>
    <s v="UPI"/>
    <n v="62.35"/>
    <n v="2294.84"/>
    <x v="3"/>
    <x v="0"/>
    <x v="2"/>
    <s v="Other"/>
    <x v="5"/>
    <n v="0"/>
  </r>
  <r>
    <s v="CUST-03040"/>
    <x v="0"/>
    <n v="0"/>
    <s v="No"/>
    <s v="No"/>
    <s v="Shimla"/>
    <x v="68"/>
    <s v="No"/>
    <x v="2"/>
    <s v="Yes"/>
    <x v="0"/>
    <x v="1"/>
    <s v="Yes"/>
    <s v="Cheque"/>
    <n v="53.76"/>
    <n v="3128.67"/>
    <x v="0"/>
    <x v="1"/>
    <x v="2"/>
    <s v="Other"/>
    <x v="3"/>
    <n v="1"/>
  </r>
  <r>
    <s v="CUST-02786"/>
    <x v="1"/>
    <n v="1"/>
    <s v="Yes"/>
    <s v="No"/>
    <s v="Lucknow"/>
    <x v="14"/>
    <s v="Yes"/>
    <x v="0"/>
    <s v="No"/>
    <x v="2"/>
    <x v="1"/>
    <s v="No"/>
    <s v="UPI"/>
    <n v="82.22"/>
    <n v="2051.8200000000002"/>
    <x v="3"/>
    <x v="0"/>
    <x v="3"/>
    <s v="Other"/>
    <x v="2"/>
    <n v="0"/>
  </r>
  <r>
    <s v="CUST-04898"/>
    <x v="1"/>
    <n v="0"/>
    <s v="No"/>
    <s v="No"/>
    <s v="Ahmedabad"/>
    <x v="7"/>
    <s v="Yes"/>
    <x v="1"/>
    <s v="No internet service"/>
    <x v="1"/>
    <x v="2"/>
    <s v="Yes"/>
    <s v="UPI"/>
    <n v="42.73"/>
    <n v="478"/>
    <x v="0"/>
    <x v="0"/>
    <x v="4"/>
    <s v="Other"/>
    <x v="1"/>
    <n v="0"/>
  </r>
  <r>
    <s v="CUST-02939"/>
    <x v="1"/>
    <n v="0"/>
    <s v="No"/>
    <s v="No"/>
    <s v="Shimla"/>
    <x v="32"/>
    <s v="No"/>
    <x v="2"/>
    <s v="No"/>
    <x v="2"/>
    <x v="0"/>
    <s v="No"/>
    <s v="Credit card"/>
    <n v="53.32"/>
    <n v="2155.41"/>
    <x v="3"/>
    <x v="0"/>
    <x v="2"/>
    <s v="Other"/>
    <x v="5"/>
    <n v="0"/>
  </r>
  <r>
    <s v="CUST-02270"/>
    <x v="0"/>
    <n v="0"/>
    <s v="Yes"/>
    <s v="No"/>
    <s v="Bengaluru"/>
    <x v="7"/>
    <s v="Yes"/>
    <x v="0"/>
    <s v="No"/>
    <x v="2"/>
    <x v="0"/>
    <s v="Yes"/>
    <s v="UPI"/>
    <n v="91.14"/>
    <n v="1009.42"/>
    <x v="3"/>
    <x v="0"/>
    <x v="0"/>
    <s v="Other"/>
    <x v="1"/>
    <n v="0"/>
  </r>
  <r>
    <s v="CUST-01894"/>
    <x v="1"/>
    <n v="0"/>
    <s v="Yes"/>
    <s v="Yes"/>
    <s v="Shimla"/>
    <x v="44"/>
    <s v="Yes"/>
    <x v="2"/>
    <s v="No"/>
    <x v="2"/>
    <x v="0"/>
    <s v="Yes"/>
    <s v="Cheque"/>
    <n v="56.48"/>
    <n v="1899.46"/>
    <x v="0"/>
    <x v="0"/>
    <x v="2"/>
    <s v="Other"/>
    <x v="2"/>
    <n v="0"/>
  </r>
  <r>
    <s v="CUST-03138"/>
    <x v="1"/>
    <n v="0"/>
    <s v="Yes"/>
    <s v="Yes"/>
    <s v="Lucknow"/>
    <x v="31"/>
    <s v="Yes"/>
    <x v="2"/>
    <s v="No"/>
    <x v="2"/>
    <x v="2"/>
    <s v="No"/>
    <s v="UPI"/>
    <n v="42.44"/>
    <n v="261.93"/>
    <x v="4"/>
    <x v="1"/>
    <x v="4"/>
    <s v="Other"/>
    <x v="1"/>
    <n v="1"/>
  </r>
  <r>
    <s v="CUST-03479"/>
    <x v="0"/>
    <n v="1"/>
    <s v="Yes"/>
    <s v="Yes"/>
    <s v="Jaipur"/>
    <x v="14"/>
    <s v="Yes"/>
    <x v="1"/>
    <s v="No internet service"/>
    <x v="1"/>
    <x v="2"/>
    <s v="Yes"/>
    <s v="UPI"/>
    <n v="31.01"/>
    <n v="793.11"/>
    <x v="1"/>
    <x v="1"/>
    <x v="4"/>
    <s v="Other"/>
    <x v="2"/>
    <n v="1"/>
  </r>
  <r>
    <s v="CUST-04402"/>
    <x v="0"/>
    <n v="0"/>
    <s v="Yes"/>
    <s v="Yes"/>
    <s v="Chennai"/>
    <x v="6"/>
    <s v="No"/>
    <x v="0"/>
    <s v="No"/>
    <x v="2"/>
    <x v="2"/>
    <s v="Yes"/>
    <s v="Cheque"/>
    <n v="80.17"/>
    <n v="406.83"/>
    <x v="3"/>
    <x v="1"/>
    <x v="3"/>
    <s v="High-risk"/>
    <x v="1"/>
    <n v="1"/>
  </r>
  <r>
    <s v="CUST-00489"/>
    <x v="0"/>
    <n v="0"/>
    <s v="No"/>
    <s v="No"/>
    <s v="Shimla"/>
    <x v="40"/>
    <s v="Yes"/>
    <x v="2"/>
    <s v="Yes"/>
    <x v="2"/>
    <x v="0"/>
    <s v="Yes"/>
    <s v="UPI"/>
    <n v="55.04"/>
    <n v="3373.67"/>
    <x v="2"/>
    <x v="0"/>
    <x v="2"/>
    <s v="Other"/>
    <x v="0"/>
    <n v="0"/>
  </r>
  <r>
    <s v="CUST-00258"/>
    <x v="0"/>
    <n v="0"/>
    <s v="No"/>
    <s v="No"/>
    <s v="Pune"/>
    <x v="26"/>
    <s v="Yes"/>
    <x v="0"/>
    <s v="No"/>
    <x v="2"/>
    <x v="0"/>
    <s v="No"/>
    <s v="Cheque"/>
    <n v="89.88"/>
    <n v="0"/>
    <x v="1"/>
    <x v="0"/>
    <x v="3"/>
    <s v="Other"/>
    <x v="2"/>
    <n v="0"/>
  </r>
  <r>
    <s v="CUST-00745"/>
    <x v="0"/>
    <n v="0"/>
    <s v="No"/>
    <s v="No"/>
    <s v="Ahmedabad"/>
    <x v="4"/>
    <s v="Yes"/>
    <x v="2"/>
    <s v="No"/>
    <x v="2"/>
    <x v="0"/>
    <s v="Yes"/>
    <s v="Cheque"/>
    <n v="61.28"/>
    <n v="4465.63"/>
    <x v="0"/>
    <x v="0"/>
    <x v="2"/>
    <s v="Other"/>
    <x v="0"/>
    <n v="0"/>
  </r>
  <r>
    <s v="CUST-00433"/>
    <x v="1"/>
    <n v="1"/>
    <s v="Yes"/>
    <s v="No"/>
    <s v="Pune"/>
    <x v="7"/>
    <s v="Yes"/>
    <x v="2"/>
    <s v="No"/>
    <x v="0"/>
    <x v="2"/>
    <s v="Yes"/>
    <s v="UPI"/>
    <n v="65.84"/>
    <n v="741.84"/>
    <x v="1"/>
    <x v="1"/>
    <x v="2"/>
    <s v="Other"/>
    <x v="1"/>
    <n v="1"/>
  </r>
  <r>
    <s v="CUST-00688"/>
    <x v="1"/>
    <n v="1"/>
    <s v="No"/>
    <s v="No"/>
    <s v="Chennai"/>
    <x v="25"/>
    <s v="Yes"/>
    <x v="2"/>
    <s v="Yes"/>
    <x v="0"/>
    <x v="1"/>
    <s v="No"/>
    <s v="Bank transfer"/>
    <n v="66.88"/>
    <n v="1495.35"/>
    <x v="7"/>
    <x v="0"/>
    <x v="2"/>
    <s v="Other"/>
    <x v="4"/>
    <n v="0"/>
  </r>
  <r>
    <s v="CUST-03737"/>
    <x v="1"/>
    <n v="1"/>
    <s v="No"/>
    <s v="No"/>
    <s v="Hyderabad"/>
    <x v="19"/>
    <s v="Yes"/>
    <x v="2"/>
    <s v="Yes"/>
    <x v="2"/>
    <x v="2"/>
    <s v="Yes"/>
    <s v="UPI"/>
    <n v="55.08"/>
    <n v="749.54"/>
    <x v="1"/>
    <x v="0"/>
    <x v="2"/>
    <s v="Other"/>
    <x v="4"/>
    <n v="0"/>
  </r>
  <r>
    <s v="CUST-03370"/>
    <x v="0"/>
    <n v="0"/>
    <s v="No"/>
    <s v="Yes"/>
    <s v="Hyderabad"/>
    <x v="46"/>
    <s v="Yes"/>
    <x v="0"/>
    <s v="No"/>
    <x v="2"/>
    <x v="2"/>
    <s v="No"/>
    <s v="Bank transfer"/>
    <n v="87.47"/>
    <n v="5740.21"/>
    <x v="0"/>
    <x v="0"/>
    <x v="3"/>
    <s v="Other"/>
    <x v="0"/>
    <n v="0"/>
  </r>
  <r>
    <s v="CUST-02198"/>
    <x v="0"/>
    <n v="1"/>
    <s v="Yes"/>
    <s v="No"/>
    <s v="Ahmedabad"/>
    <x v="69"/>
    <s v="Yes"/>
    <x v="0"/>
    <s v="No"/>
    <x v="0"/>
    <x v="1"/>
    <s v="No"/>
    <s v="Cheque"/>
    <n v="97.26"/>
    <n v="4689.43"/>
    <x v="0"/>
    <x v="1"/>
    <x v="0"/>
    <s v="Other"/>
    <x v="3"/>
    <n v="1"/>
  </r>
  <r>
    <s v="CUST-03505"/>
    <x v="0"/>
    <n v="0"/>
    <s v="Yes"/>
    <s v="Yes"/>
    <s v="Pune"/>
    <x v="20"/>
    <s v="Yes"/>
    <x v="0"/>
    <s v="Yes"/>
    <x v="2"/>
    <x v="2"/>
    <s v="No"/>
    <s v="UPI"/>
    <n v="98.81"/>
    <n v="767.49"/>
    <x v="1"/>
    <x v="1"/>
    <x v="0"/>
    <s v="High-risk"/>
    <x v="1"/>
    <n v="1"/>
  </r>
  <r>
    <s v="CUST-02757"/>
    <x v="1"/>
    <n v="1"/>
    <s v="Yes"/>
    <s v="No"/>
    <s v="Delhi"/>
    <x v="22"/>
    <s v="Yes"/>
    <x v="0"/>
    <s v="No"/>
    <x v="2"/>
    <x v="2"/>
    <s v="Yes"/>
    <s v="UPI"/>
    <n v="90.93"/>
    <n v="908.09"/>
    <x v="4"/>
    <x v="1"/>
    <x v="0"/>
    <s v="High-risk"/>
    <x v="1"/>
    <n v="1"/>
  </r>
  <r>
    <s v="CUST-04756"/>
    <x v="0"/>
    <n v="1"/>
    <s v="Yes"/>
    <s v="No"/>
    <s v="Kolkata"/>
    <x v="4"/>
    <s v="No"/>
    <x v="1"/>
    <s v="No internet service"/>
    <x v="1"/>
    <x v="0"/>
    <s v="No"/>
    <s v="UPI"/>
    <n v="23.07"/>
    <n v="1655.75"/>
    <x v="1"/>
    <x v="0"/>
    <x v="1"/>
    <s v="Other"/>
    <x v="0"/>
    <n v="0"/>
  </r>
  <r>
    <s v="CUST-03467"/>
    <x v="1"/>
    <n v="0"/>
    <s v="Yes"/>
    <s v="Yes"/>
    <s v="Mumbai"/>
    <x v="67"/>
    <s v="Yes"/>
    <x v="2"/>
    <s v="No"/>
    <x v="2"/>
    <x v="2"/>
    <s v="No"/>
    <s v="UPI"/>
    <n v="46.84"/>
    <n v="1811.83"/>
    <x v="3"/>
    <x v="1"/>
    <x v="4"/>
    <s v="Other"/>
    <x v="5"/>
    <n v="1"/>
  </r>
  <r>
    <s v="CUST-02347"/>
    <x v="0"/>
    <n v="0"/>
    <s v="No"/>
    <s v="No"/>
    <s v="Lucknow"/>
    <x v="39"/>
    <s v="Yes"/>
    <x v="0"/>
    <s v="No"/>
    <x v="2"/>
    <x v="2"/>
    <s v="Yes"/>
    <s v="UPI"/>
    <n v="85.02"/>
    <n v="1114.3499999999999"/>
    <x v="3"/>
    <x v="1"/>
    <x v="3"/>
    <s v="Other"/>
    <x v="4"/>
    <n v="1"/>
  </r>
  <r>
    <s v="CUST-01775"/>
    <x v="0"/>
    <n v="1"/>
    <s v="No"/>
    <s v="No"/>
    <s v="Mumbai"/>
    <x v="51"/>
    <s v="Yes"/>
    <x v="0"/>
    <s v="Yes"/>
    <x v="0"/>
    <x v="1"/>
    <s v="No"/>
    <s v="UPI"/>
    <n v="89.92"/>
    <n v="3243.66"/>
    <x v="3"/>
    <x v="0"/>
    <x v="3"/>
    <s v="Other"/>
    <x v="5"/>
    <n v="0"/>
  </r>
  <r>
    <s v="CUST-03871"/>
    <x v="0"/>
    <n v="0"/>
    <s v="Yes"/>
    <s v="No"/>
    <s v="Kolkata"/>
    <x v="19"/>
    <s v="Yes"/>
    <x v="0"/>
    <s v="No"/>
    <x v="2"/>
    <x v="2"/>
    <s v="No"/>
    <s v="Credit card"/>
    <n v="89.81"/>
    <n v="1222.47"/>
    <x v="0"/>
    <x v="1"/>
    <x v="3"/>
    <s v="Other"/>
    <x v="4"/>
    <n v="1"/>
  </r>
  <r>
    <s v="CUST-04312"/>
    <x v="1"/>
    <n v="0"/>
    <s v="Yes"/>
    <s v="Yes"/>
    <s v="Bengaluru"/>
    <x v="60"/>
    <s v="Yes"/>
    <x v="0"/>
    <s v="Yes"/>
    <x v="0"/>
    <x v="0"/>
    <s v="Yes"/>
    <s v="UPI"/>
    <n v="102.61"/>
    <n v="6739.39"/>
    <x v="1"/>
    <x v="0"/>
    <x v="0"/>
    <s v="Other"/>
    <x v="0"/>
    <n v="0"/>
  </r>
  <r>
    <s v="CUST-01398"/>
    <x v="0"/>
    <n v="1"/>
    <s v="No"/>
    <s v="Yes"/>
    <s v="Ahmedabad"/>
    <x v="17"/>
    <s v="Yes"/>
    <x v="0"/>
    <s v="No"/>
    <x v="2"/>
    <x v="1"/>
    <s v="Yes"/>
    <s v="UPI"/>
    <n v="92.86"/>
    <n v="2617.7600000000002"/>
    <x v="3"/>
    <x v="1"/>
    <x v="0"/>
    <s v="Other"/>
    <x v="2"/>
    <n v="1"/>
  </r>
  <r>
    <s v="CUST-02146"/>
    <x v="0"/>
    <n v="0"/>
    <s v="No"/>
    <s v="No"/>
    <s v="Kolkata"/>
    <x v="52"/>
    <s v="Yes"/>
    <x v="2"/>
    <s v="No"/>
    <x v="2"/>
    <x v="2"/>
    <s v="No"/>
    <s v="Cheque"/>
    <n v="54.23"/>
    <n v="211.34"/>
    <x v="1"/>
    <x v="1"/>
    <x v="2"/>
    <s v="Other"/>
    <x v="1"/>
    <n v="1"/>
  </r>
  <r>
    <s v="CUST-02519"/>
    <x v="1"/>
    <n v="0"/>
    <s v="No"/>
    <s v="No"/>
    <s v="Pune"/>
    <x v="69"/>
    <s v="Yes"/>
    <x v="2"/>
    <s v="Yes"/>
    <x v="2"/>
    <x v="0"/>
    <s v="Yes"/>
    <s v="Credit card"/>
    <n v="58.78"/>
    <n v="2820.18"/>
    <x v="0"/>
    <x v="0"/>
    <x v="2"/>
    <s v="Other"/>
    <x v="3"/>
    <n v="0"/>
  </r>
  <r>
    <s v="CUST-00508"/>
    <x v="1"/>
    <n v="1"/>
    <s v="Yes"/>
    <s v="No"/>
    <s v="Pune"/>
    <x v="3"/>
    <s v="Yes"/>
    <x v="0"/>
    <s v="Yes"/>
    <x v="2"/>
    <x v="0"/>
    <s v="Yes"/>
    <s v="Cheque"/>
    <n v="89.06"/>
    <n v="4578.88"/>
    <x v="0"/>
    <x v="0"/>
    <x v="3"/>
    <s v="Other"/>
    <x v="3"/>
    <n v="0"/>
  </r>
  <r>
    <s v="CUST-00765"/>
    <x v="0"/>
    <n v="0"/>
    <s v="Yes"/>
    <s v="Yes"/>
    <s v="Mumbai"/>
    <x v="52"/>
    <s v="Yes"/>
    <x v="2"/>
    <s v="No"/>
    <x v="2"/>
    <x v="2"/>
    <s v="No"/>
    <s v="UPI"/>
    <n v="55.02"/>
    <n v="217.46"/>
    <x v="3"/>
    <x v="0"/>
    <x v="2"/>
    <s v="Other"/>
    <x v="1"/>
    <n v="0"/>
  </r>
  <r>
    <s v="CUST-03269"/>
    <x v="1"/>
    <n v="0"/>
    <s v="Yes"/>
    <s v="No"/>
    <s v="Pune"/>
    <x v="35"/>
    <s v="Yes"/>
    <x v="1"/>
    <s v="No internet service"/>
    <x v="1"/>
    <x v="1"/>
    <s v="Yes"/>
    <s v="Credit card"/>
    <n v="34.15"/>
    <n v="902.17"/>
    <x v="4"/>
    <x v="0"/>
    <x v="4"/>
    <s v="Other"/>
    <x v="2"/>
    <n v="0"/>
  </r>
  <r>
    <s v="CUST-04244"/>
    <x v="0"/>
    <n v="1"/>
    <s v="Yes"/>
    <s v="Yes"/>
    <s v="Hyderabad"/>
    <x v="11"/>
    <s v="Yes"/>
    <x v="2"/>
    <s v="Yes"/>
    <x v="0"/>
    <x v="1"/>
    <s v="Yes"/>
    <s v="UPI"/>
    <n v="60.3"/>
    <n v="1292.4000000000001"/>
    <x v="0"/>
    <x v="0"/>
    <x v="2"/>
    <s v="Other"/>
    <x v="4"/>
    <n v="0"/>
  </r>
  <r>
    <s v="CUST-01771"/>
    <x v="1"/>
    <n v="0"/>
    <s v="Yes"/>
    <s v="Yes"/>
    <s v="Hyderabad"/>
    <x v="26"/>
    <s v="Yes"/>
    <x v="1"/>
    <s v="No internet service"/>
    <x v="1"/>
    <x v="0"/>
    <s v="No"/>
    <s v="Cheque"/>
    <n v="33.06"/>
    <n v="877.47"/>
    <x v="1"/>
    <x v="0"/>
    <x v="4"/>
    <s v="Other"/>
    <x v="2"/>
    <n v="0"/>
  </r>
  <r>
    <s v="CUST-04596"/>
    <x v="1"/>
    <n v="0"/>
    <s v="Yes"/>
    <s v="No"/>
    <s v="Bengaluru"/>
    <x v="11"/>
    <s v="Yes"/>
    <x v="0"/>
    <s v="No"/>
    <x v="0"/>
    <x v="2"/>
    <s v="Yes"/>
    <s v="UPI"/>
    <n v="98.11"/>
    <n v="2159.75"/>
    <x v="1"/>
    <x v="1"/>
    <x v="0"/>
    <s v="Other"/>
    <x v="4"/>
    <n v="1"/>
  </r>
  <r>
    <s v="CUST-02735"/>
    <x v="0"/>
    <n v="0"/>
    <s v="No"/>
    <s v="No"/>
    <s v="Delhi"/>
    <x v="14"/>
    <s v="Yes"/>
    <x v="2"/>
    <s v="Yes"/>
    <x v="2"/>
    <x v="1"/>
    <s v="Yes"/>
    <s v="Bank transfer"/>
    <n v="68.59"/>
    <n v="1724.62"/>
    <x v="0"/>
    <x v="1"/>
    <x v="2"/>
    <s v="Other"/>
    <x v="2"/>
    <n v="1"/>
  </r>
  <r>
    <s v="CUST-00579"/>
    <x v="1"/>
    <n v="0"/>
    <s v="Yes"/>
    <s v="Yes"/>
    <s v="Kolkata"/>
    <x v="53"/>
    <s v="Yes"/>
    <x v="0"/>
    <s v="Yes"/>
    <x v="0"/>
    <x v="2"/>
    <s v="Yes"/>
    <s v="Bank transfer"/>
    <n v="89.44"/>
    <n v="788.38"/>
    <x v="3"/>
    <x v="1"/>
    <x v="3"/>
    <s v="High-risk"/>
    <x v="1"/>
    <n v="1"/>
  </r>
  <r>
    <s v="CUST-01610"/>
    <x v="0"/>
    <n v="0"/>
    <s v="No"/>
    <s v="No"/>
    <s v="Shimla"/>
    <x v="53"/>
    <s v="Yes"/>
    <x v="2"/>
    <s v="Yes"/>
    <x v="0"/>
    <x v="2"/>
    <s v="No"/>
    <s v="Bank transfer"/>
    <n v="64.89"/>
    <n v="574.09"/>
    <x v="6"/>
    <x v="1"/>
    <x v="2"/>
    <s v="Other"/>
    <x v="1"/>
    <n v="1"/>
  </r>
  <r>
    <s v="CUST-03591"/>
    <x v="1"/>
    <n v="0"/>
    <s v="Yes"/>
    <s v="Yes"/>
    <s v="Chennai"/>
    <x v="47"/>
    <s v="Yes"/>
    <x v="2"/>
    <s v="No"/>
    <x v="2"/>
    <x v="2"/>
    <s v="No"/>
    <s v="UPI"/>
    <n v="50.65"/>
    <n v="779.32"/>
    <x v="2"/>
    <x v="1"/>
    <x v="2"/>
    <s v="Other"/>
    <x v="4"/>
    <n v="1"/>
  </r>
  <r>
    <s v="CUST-02080"/>
    <x v="1"/>
    <n v="0"/>
    <s v="Yes"/>
    <s v="Yes"/>
    <s v="Chennai"/>
    <x v="50"/>
    <s v="Yes"/>
    <x v="1"/>
    <s v="No internet service"/>
    <x v="1"/>
    <x v="0"/>
    <s v="Yes"/>
    <s v="Bank transfer"/>
    <n v="37.67"/>
    <n v="2149.4499999999998"/>
    <x v="0"/>
    <x v="0"/>
    <x v="4"/>
    <s v="Other"/>
    <x v="3"/>
    <n v="0"/>
  </r>
  <r>
    <s v="CUST-04240"/>
    <x v="0"/>
    <n v="0"/>
    <s v="Yes"/>
    <s v="No"/>
    <s v="Shimla"/>
    <x v="28"/>
    <s v="Yes"/>
    <x v="0"/>
    <s v="No"/>
    <x v="2"/>
    <x v="0"/>
    <s v="Yes"/>
    <s v="Credit card"/>
    <n v="89.4"/>
    <n v="1585.05"/>
    <x v="1"/>
    <x v="0"/>
    <x v="3"/>
    <s v="Other"/>
    <x v="4"/>
    <n v="0"/>
  </r>
  <r>
    <s v="CUST-04228"/>
    <x v="1"/>
    <n v="0"/>
    <s v="Yes"/>
    <s v="Yes"/>
    <s v="Kolkata"/>
    <x v="7"/>
    <s v="No"/>
    <x v="2"/>
    <s v="No"/>
    <x v="0"/>
    <x v="2"/>
    <s v="Yes"/>
    <s v="UPI"/>
    <n v="55.62"/>
    <n v="617.07000000000005"/>
    <x v="0"/>
    <x v="0"/>
    <x v="2"/>
    <s v="Other"/>
    <x v="1"/>
    <n v="0"/>
  </r>
  <r>
    <s v="CUST-03703"/>
    <x v="1"/>
    <n v="0"/>
    <s v="No"/>
    <s v="No"/>
    <s v="Ahmedabad"/>
    <x v="68"/>
    <s v="Yes"/>
    <x v="0"/>
    <s v="No"/>
    <x v="2"/>
    <x v="2"/>
    <s v="Yes"/>
    <s v="Credit card"/>
    <n v="75.06"/>
    <n v="4225.29"/>
    <x v="3"/>
    <x v="0"/>
    <x v="3"/>
    <s v="Other"/>
    <x v="3"/>
    <n v="0"/>
  </r>
  <r>
    <s v="CUST-01799"/>
    <x v="1"/>
    <n v="0"/>
    <s v="Yes"/>
    <s v="No"/>
    <s v="Lucknow"/>
    <x v="39"/>
    <s v="Yes"/>
    <x v="0"/>
    <s v="No"/>
    <x v="0"/>
    <x v="2"/>
    <s v="No"/>
    <s v="Cheque"/>
    <n v="87.41"/>
    <n v="1104.45"/>
    <x v="4"/>
    <x v="1"/>
    <x v="3"/>
    <s v="Other"/>
    <x v="4"/>
    <n v="1"/>
  </r>
  <r>
    <s v="CUST-04607"/>
    <x v="0"/>
    <n v="0"/>
    <s v="No"/>
    <s v="No"/>
    <s v="Hyderabad"/>
    <x v="26"/>
    <s v="Yes"/>
    <x v="1"/>
    <s v="No internet service"/>
    <x v="1"/>
    <x v="2"/>
    <s v="No"/>
    <s v="Credit card"/>
    <n v="33.979999999999997"/>
    <n v="898.28"/>
    <x v="0"/>
    <x v="1"/>
    <x v="4"/>
    <s v="Other"/>
    <x v="2"/>
    <n v="1"/>
  </r>
  <r>
    <s v="CUST-04813"/>
    <x v="0"/>
    <n v="1"/>
    <s v="Yes"/>
    <s v="No"/>
    <s v="Hyderabad"/>
    <x v="4"/>
    <s v="Yes"/>
    <x v="1"/>
    <s v="No internet service"/>
    <x v="1"/>
    <x v="0"/>
    <s v="Yes"/>
    <s v="Cheque"/>
    <n v="35.51"/>
    <n v="2547.15"/>
    <x v="4"/>
    <x v="0"/>
    <x v="4"/>
    <s v="Other"/>
    <x v="0"/>
    <n v="0"/>
  </r>
  <r>
    <s v="CUST-01289"/>
    <x v="0"/>
    <n v="0"/>
    <s v="No"/>
    <s v="No"/>
    <s v="Mumbai"/>
    <x v="15"/>
    <s v="Yes"/>
    <x v="2"/>
    <s v="No"/>
    <x v="2"/>
    <x v="2"/>
    <s v="Yes"/>
    <s v="UPI"/>
    <n v="63.03"/>
    <n v="1557.46"/>
    <x v="0"/>
    <x v="1"/>
    <x v="2"/>
    <s v="Other"/>
    <x v="2"/>
    <n v="1"/>
  </r>
  <r>
    <s v="CUST-00240"/>
    <x v="1"/>
    <n v="0"/>
    <s v="Yes"/>
    <s v="No"/>
    <s v="Delhi"/>
    <x v="31"/>
    <s v="Yes"/>
    <x v="2"/>
    <s v="Yes"/>
    <x v="2"/>
    <x v="2"/>
    <s v="Yes"/>
    <s v="Cheque"/>
    <n v="47.72"/>
    <n v="292.64999999999998"/>
    <x v="4"/>
    <x v="0"/>
    <x v="4"/>
    <s v="Other"/>
    <x v="1"/>
    <n v="0"/>
  </r>
  <r>
    <s v="CUST-04138"/>
    <x v="0"/>
    <n v="1"/>
    <s v="No"/>
    <s v="No"/>
    <s v="Kolkata"/>
    <x v="11"/>
    <s v="Yes"/>
    <x v="0"/>
    <s v="No"/>
    <x v="0"/>
    <x v="2"/>
    <s v="Yes"/>
    <s v="Credit card"/>
    <n v="88.94"/>
    <n v="1984.98"/>
    <x v="1"/>
    <x v="1"/>
    <x v="3"/>
    <s v="Other"/>
    <x v="4"/>
    <n v="1"/>
  </r>
  <r>
    <s v="CUST-01746"/>
    <x v="0"/>
    <n v="0"/>
    <s v="No"/>
    <s v="No"/>
    <s v="Bengaluru"/>
    <x v="13"/>
    <s v="Yes"/>
    <x v="1"/>
    <s v="No internet service"/>
    <x v="1"/>
    <x v="2"/>
    <s v="No"/>
    <s v="Bank transfer"/>
    <n v="23.82"/>
    <n v="480.17"/>
    <x v="3"/>
    <x v="0"/>
    <x v="1"/>
    <s v="Other"/>
    <x v="4"/>
    <n v="0"/>
  </r>
  <r>
    <s v="CUST-04996"/>
    <x v="1"/>
    <n v="0"/>
    <s v="Yes"/>
    <s v="Yes"/>
    <s v="Ahmedabad"/>
    <x v="15"/>
    <s v="Yes"/>
    <x v="2"/>
    <s v="No"/>
    <x v="2"/>
    <x v="1"/>
    <s v="No"/>
    <s v="Cheque"/>
    <n v="45.92"/>
    <n v="1094.8900000000001"/>
    <x v="0"/>
    <x v="0"/>
    <x v="4"/>
    <s v="Other"/>
    <x v="2"/>
    <n v="0"/>
  </r>
  <r>
    <s v="CUST-01600"/>
    <x v="1"/>
    <n v="0"/>
    <s v="No"/>
    <s v="No"/>
    <s v="Ahmedabad"/>
    <x v="1"/>
    <s v="Yes"/>
    <x v="0"/>
    <s v="No"/>
    <x v="2"/>
    <x v="2"/>
    <s v="Yes"/>
    <s v="UPI"/>
    <n v="78.31"/>
    <n v="235.49"/>
    <x v="6"/>
    <x v="1"/>
    <x v="3"/>
    <s v="High-risk"/>
    <x v="1"/>
    <n v="1"/>
  </r>
  <r>
    <s v="CUST-04425"/>
    <x v="0"/>
    <n v="0"/>
    <s v="Yes"/>
    <s v="No"/>
    <s v="Kolkata"/>
    <x v="7"/>
    <s v="Yes"/>
    <x v="1"/>
    <s v="No internet service"/>
    <x v="1"/>
    <x v="2"/>
    <s v="Yes"/>
    <s v="Bank transfer"/>
    <n v="36.869999999999997"/>
    <n v="403.94"/>
    <x v="4"/>
    <x v="1"/>
    <x v="4"/>
    <s v="Other"/>
    <x v="1"/>
    <n v="1"/>
  </r>
  <r>
    <s v="CUST-02528"/>
    <x v="1"/>
    <n v="0"/>
    <s v="Yes"/>
    <s v="No"/>
    <s v="Hyderabad"/>
    <x v="26"/>
    <s v="Yes"/>
    <x v="0"/>
    <s v="No"/>
    <x v="2"/>
    <x v="2"/>
    <s v="No"/>
    <s v="UPI"/>
    <n v="66.37"/>
    <n v="1707.97"/>
    <x v="7"/>
    <x v="1"/>
    <x v="2"/>
    <s v="Other"/>
    <x v="2"/>
    <n v="1"/>
  </r>
  <r>
    <s v="CUST-03137"/>
    <x v="1"/>
    <n v="0"/>
    <s v="Yes"/>
    <s v="Yes"/>
    <s v="Lucknow"/>
    <x v="52"/>
    <s v="Yes"/>
    <x v="2"/>
    <s v="No"/>
    <x v="0"/>
    <x v="2"/>
    <s v="No"/>
    <s v="UPI"/>
    <n v="50.65"/>
    <n v="200.65"/>
    <x v="4"/>
    <x v="1"/>
    <x v="2"/>
    <s v="Other"/>
    <x v="1"/>
    <n v="1"/>
  </r>
  <r>
    <s v="CUST-01779"/>
    <x v="0"/>
    <n v="0"/>
    <s v="No"/>
    <s v="No"/>
    <s v="Hyderabad"/>
    <x v="36"/>
    <s v="Yes"/>
    <x v="1"/>
    <s v="No internet service"/>
    <x v="1"/>
    <x v="2"/>
    <s v="Yes"/>
    <s v="Cheque"/>
    <n v="38.229999999999997"/>
    <n v="1192.76"/>
    <x v="7"/>
    <x v="0"/>
    <x v="4"/>
    <s v="Other"/>
    <x v="2"/>
    <n v="0"/>
  </r>
  <r>
    <s v="CUST-02573"/>
    <x v="1"/>
    <n v="0"/>
    <s v="Yes"/>
    <s v="Yes"/>
    <s v="Pune"/>
    <x v="26"/>
    <s v="Yes"/>
    <x v="2"/>
    <s v="No"/>
    <x v="2"/>
    <x v="2"/>
    <s v="No"/>
    <s v="Credit card"/>
    <n v="55.23"/>
    <n v="1471.81"/>
    <x v="0"/>
    <x v="0"/>
    <x v="2"/>
    <s v="Other"/>
    <x v="2"/>
    <n v="0"/>
  </r>
  <r>
    <s v="CUST-00904"/>
    <x v="1"/>
    <n v="0"/>
    <s v="No"/>
    <s v="No"/>
    <s v="Ahmedabad"/>
    <x v="14"/>
    <s v="Yes"/>
    <x v="0"/>
    <s v="No"/>
    <x v="2"/>
    <x v="2"/>
    <s v="No"/>
    <s v="UPI"/>
    <n v="81.77"/>
    <n v="2071.08"/>
    <x v="3"/>
    <x v="0"/>
    <x v="3"/>
    <s v="Other"/>
    <x v="2"/>
    <n v="0"/>
  </r>
  <r>
    <s v="CUST-01449"/>
    <x v="0"/>
    <n v="0"/>
    <s v="Yes"/>
    <s v="No"/>
    <s v="Ahmedabad"/>
    <x v="28"/>
    <s v="No"/>
    <x v="2"/>
    <s v="No"/>
    <x v="2"/>
    <x v="2"/>
    <s v="Yes"/>
    <s v="Bank transfer"/>
    <n v="55.74"/>
    <n v="1016.44"/>
    <x v="2"/>
    <x v="1"/>
    <x v="2"/>
    <s v="Other"/>
    <x v="4"/>
    <n v="1"/>
  </r>
  <r>
    <s v="CUST-01870"/>
    <x v="0"/>
    <n v="0"/>
    <s v="Yes"/>
    <s v="No"/>
    <s v="Chandigarh"/>
    <x v="15"/>
    <s v="Yes"/>
    <x v="1"/>
    <s v="No internet service"/>
    <x v="1"/>
    <x v="0"/>
    <s v="No"/>
    <s v="Cheque"/>
    <n v="33.880000000000003"/>
    <n v="800.54"/>
    <x v="7"/>
    <x v="0"/>
    <x v="4"/>
    <s v="Other"/>
    <x v="2"/>
    <n v="0"/>
  </r>
  <r>
    <s v="CUST-01560"/>
    <x v="1"/>
    <n v="0"/>
    <s v="Yes"/>
    <s v="No"/>
    <s v="Ahmedabad"/>
    <x v="54"/>
    <s v="Yes"/>
    <x v="2"/>
    <s v="No"/>
    <x v="2"/>
    <x v="2"/>
    <s v="Yes"/>
    <s v="Credit card"/>
    <n v="50.33"/>
    <n v="586.61"/>
    <x v="2"/>
    <x v="0"/>
    <x v="2"/>
    <s v="Other"/>
    <x v="4"/>
    <n v="0"/>
  </r>
  <r>
    <s v="CUST-00556"/>
    <x v="0"/>
    <n v="0"/>
    <s v="No"/>
    <s v="No"/>
    <s v="Chandigarh"/>
    <x v="53"/>
    <s v="Yes"/>
    <x v="0"/>
    <s v="No"/>
    <x v="2"/>
    <x v="2"/>
    <s v="Yes"/>
    <s v="Bank transfer"/>
    <n v="88.79"/>
    <n v="779.24"/>
    <x v="4"/>
    <x v="0"/>
    <x v="3"/>
    <s v="High-risk"/>
    <x v="1"/>
    <n v="0"/>
  </r>
  <r>
    <s v="CUST-01312"/>
    <x v="0"/>
    <n v="0"/>
    <s v="No"/>
    <s v="Yes"/>
    <s v="Ahmedabad"/>
    <x v="30"/>
    <s v="Yes"/>
    <x v="1"/>
    <s v="No internet service"/>
    <x v="1"/>
    <x v="2"/>
    <s v="No"/>
    <s v="Credit card"/>
    <n v="32.799999999999997"/>
    <n v="671.44"/>
    <x v="0"/>
    <x v="0"/>
    <x v="4"/>
    <s v="Other"/>
    <x v="4"/>
    <n v="0"/>
  </r>
  <r>
    <s v="CUST-00201"/>
    <x v="0"/>
    <n v="0"/>
    <s v="Yes"/>
    <s v="Yes"/>
    <s v="Chennai"/>
    <x v="23"/>
    <s v="Yes"/>
    <x v="0"/>
    <s v="Yes"/>
    <x v="2"/>
    <x v="2"/>
    <s v="Yes"/>
    <s v="UPI"/>
    <n v="93.57"/>
    <n v="188.84"/>
    <x v="2"/>
    <x v="1"/>
    <x v="0"/>
    <s v="High-risk"/>
    <x v="1"/>
    <n v="1"/>
  </r>
  <r>
    <s v="CUST-00804"/>
    <x v="1"/>
    <n v="0"/>
    <s v="No"/>
    <s v="No"/>
    <s v="Hyderabad"/>
    <x v="28"/>
    <s v="Yes"/>
    <x v="1"/>
    <s v="No internet service"/>
    <x v="1"/>
    <x v="1"/>
    <s v="Yes"/>
    <s v="Bank transfer"/>
    <n v="34.67"/>
    <n v="619.17999999999995"/>
    <x v="1"/>
    <x v="0"/>
    <x v="4"/>
    <s v="Other"/>
    <x v="4"/>
    <n v="0"/>
  </r>
  <r>
    <s v="CUST-02827"/>
    <x v="1"/>
    <n v="0"/>
    <s v="Yes"/>
    <s v="No"/>
    <s v="Pune"/>
    <x v="27"/>
    <s v="Yes"/>
    <x v="0"/>
    <s v="No"/>
    <x v="2"/>
    <x v="0"/>
    <s v="Yes"/>
    <s v="UPI"/>
    <n v="81.96"/>
    <n v="2919.34"/>
    <x v="3"/>
    <x v="0"/>
    <x v="3"/>
    <s v="Other"/>
    <x v="2"/>
    <n v="0"/>
  </r>
  <r>
    <s v="CUST-04519"/>
    <x v="0"/>
    <n v="1"/>
    <s v="No"/>
    <s v="Yes"/>
    <s v="Ahmedabad"/>
    <x v="2"/>
    <s v="Yes"/>
    <x v="0"/>
    <s v="No"/>
    <x v="0"/>
    <x v="0"/>
    <s v="Yes"/>
    <s v="Bank transfer"/>
    <n v="86.78"/>
    <n v="2410.5"/>
    <x v="2"/>
    <x v="0"/>
    <x v="3"/>
    <s v="Other"/>
    <x v="2"/>
    <n v="0"/>
  </r>
  <r>
    <s v="CUST-02541"/>
    <x v="0"/>
    <n v="0"/>
    <s v="No"/>
    <s v="No"/>
    <s v="Ahmedabad"/>
    <x v="36"/>
    <s v="Yes"/>
    <x v="2"/>
    <s v="No"/>
    <x v="2"/>
    <x v="1"/>
    <s v="Yes"/>
    <s v="UPI"/>
    <n v="54.99"/>
    <n v="1771.2"/>
    <x v="4"/>
    <x v="0"/>
    <x v="2"/>
    <s v="Other"/>
    <x v="2"/>
    <n v="0"/>
  </r>
  <r>
    <s v="CUST-02749"/>
    <x v="0"/>
    <n v="0"/>
    <s v="Yes"/>
    <s v="No"/>
    <s v="Shimla"/>
    <x v="26"/>
    <s v="Yes"/>
    <x v="0"/>
    <s v="No"/>
    <x v="2"/>
    <x v="2"/>
    <s v="Yes"/>
    <s v="Bank transfer"/>
    <n v="88.56"/>
    <n v="0"/>
    <x v="4"/>
    <x v="0"/>
    <x v="3"/>
    <s v="Other"/>
    <x v="2"/>
    <n v="0"/>
  </r>
  <r>
    <s v="CUST-02527"/>
    <x v="0"/>
    <n v="0"/>
    <s v="No"/>
    <s v="Yes"/>
    <s v="Delhi"/>
    <x v="5"/>
    <s v="No"/>
    <x v="1"/>
    <s v="No internet service"/>
    <x v="1"/>
    <x v="2"/>
    <s v="Yes"/>
    <s v="Credit card"/>
    <n v="19.079999999999998"/>
    <n v="361.02"/>
    <x v="3"/>
    <x v="0"/>
    <x v="1"/>
    <s v="Other"/>
    <x v="4"/>
    <n v="0"/>
  </r>
  <r>
    <s v="CUST-00344"/>
    <x v="0"/>
    <n v="0"/>
    <s v="Yes"/>
    <s v="No"/>
    <s v="Lucknow"/>
    <x v="26"/>
    <s v="Yes"/>
    <x v="2"/>
    <s v="Yes"/>
    <x v="2"/>
    <x v="0"/>
    <s v="Yes"/>
    <s v="Credit card"/>
    <n v="45.99"/>
    <n v="1174.71"/>
    <x v="0"/>
    <x v="1"/>
    <x v="4"/>
    <s v="Other"/>
    <x v="2"/>
    <n v="1"/>
  </r>
  <r>
    <s v="CUST-01331"/>
    <x v="0"/>
    <n v="0"/>
    <s v="Yes"/>
    <s v="Yes"/>
    <s v="Pune"/>
    <x v="4"/>
    <s v="Yes"/>
    <x v="0"/>
    <s v="Yes"/>
    <x v="2"/>
    <x v="0"/>
    <s v="Yes"/>
    <s v="UPI"/>
    <n v="96.52"/>
    <n v="6894.61"/>
    <x v="2"/>
    <x v="0"/>
    <x v="0"/>
    <s v="Other"/>
    <x v="0"/>
    <n v="0"/>
  </r>
  <r>
    <s v="CUST-03240"/>
    <x v="0"/>
    <n v="0"/>
    <s v="No"/>
    <s v="No"/>
    <s v="Chennai"/>
    <x v="14"/>
    <s v="Yes"/>
    <x v="0"/>
    <s v="Yes"/>
    <x v="2"/>
    <x v="2"/>
    <s v="No"/>
    <s v="Cheque"/>
    <n v="90.9"/>
    <n v="2327.64"/>
    <x v="3"/>
    <x v="1"/>
    <x v="0"/>
    <s v="Other"/>
    <x v="2"/>
    <n v="1"/>
  </r>
  <r>
    <s v="CUST-04449"/>
    <x v="0"/>
    <n v="1"/>
    <s v="No"/>
    <s v="Yes"/>
    <s v="Lucknow"/>
    <x v="21"/>
    <s v="Yes"/>
    <x v="2"/>
    <s v="Yes"/>
    <x v="2"/>
    <x v="0"/>
    <s v="No"/>
    <s v="Cheque"/>
    <n v="48.52"/>
    <n v="2054.67"/>
    <x v="1"/>
    <x v="0"/>
    <x v="4"/>
    <s v="Other"/>
    <x v="5"/>
    <n v="0"/>
  </r>
  <r>
    <s v="CUST-02919"/>
    <x v="1"/>
    <n v="1"/>
    <s v="Yes"/>
    <s v="Yes"/>
    <s v="Chennai"/>
    <x v="5"/>
    <s v="Yes"/>
    <x v="0"/>
    <s v="Yes"/>
    <x v="2"/>
    <x v="2"/>
    <s v="No"/>
    <s v="Credit card"/>
    <n v="93.74"/>
    <n v="1795.08"/>
    <x v="1"/>
    <x v="1"/>
    <x v="0"/>
    <s v="Other"/>
    <x v="4"/>
    <n v="1"/>
  </r>
  <r>
    <s v="CUST-02981"/>
    <x v="1"/>
    <n v="1"/>
    <s v="Yes"/>
    <s v="No"/>
    <s v="Shimla"/>
    <x v="13"/>
    <s v="Yes"/>
    <x v="0"/>
    <s v="No"/>
    <x v="2"/>
    <x v="1"/>
    <s v="Yes"/>
    <s v="Bank transfer"/>
    <n v="77.94"/>
    <n v="1574.62"/>
    <x v="0"/>
    <x v="1"/>
    <x v="3"/>
    <s v="Other"/>
    <x v="4"/>
    <n v="1"/>
  </r>
  <r>
    <s v="CUST-03992"/>
    <x v="1"/>
    <n v="1"/>
    <s v="No"/>
    <s v="No"/>
    <s v="Lucknow"/>
    <x v="23"/>
    <s v="Yes"/>
    <x v="0"/>
    <s v="No"/>
    <x v="2"/>
    <x v="2"/>
    <s v="Yes"/>
    <s v="Credit card"/>
    <n v="72.989999999999995"/>
    <n v="143.74"/>
    <x v="3"/>
    <x v="1"/>
    <x v="3"/>
    <s v="High-risk"/>
    <x v="1"/>
    <n v="1"/>
  </r>
  <r>
    <s v="CUST-03268"/>
    <x v="1"/>
    <n v="0"/>
    <s v="Yes"/>
    <s v="Yes"/>
    <s v="Kolkata"/>
    <x v="5"/>
    <s v="Yes"/>
    <x v="0"/>
    <s v="No"/>
    <x v="0"/>
    <x v="1"/>
    <s v="Yes"/>
    <s v="UPI"/>
    <n v="93.6"/>
    <n v="1747.67"/>
    <x v="0"/>
    <x v="0"/>
    <x v="0"/>
    <s v="Other"/>
    <x v="4"/>
    <n v="0"/>
  </r>
  <r>
    <s v="CUST-03293"/>
    <x v="0"/>
    <n v="0"/>
    <s v="No"/>
    <s v="No"/>
    <s v="Jaipur"/>
    <x v="41"/>
    <s v="Yes"/>
    <x v="2"/>
    <s v="No"/>
    <x v="2"/>
    <x v="1"/>
    <s v="Yes"/>
    <s v="Bank transfer"/>
    <n v="58.19"/>
    <n v="1731.54"/>
    <x v="0"/>
    <x v="0"/>
    <x v="2"/>
    <s v="Other"/>
    <x v="2"/>
    <n v="0"/>
  </r>
  <r>
    <s v="CUST-01941"/>
    <x v="1"/>
    <n v="0"/>
    <s v="No"/>
    <s v="No"/>
    <s v="Bengaluru"/>
    <x v="38"/>
    <s v="Yes"/>
    <x v="2"/>
    <s v="No"/>
    <x v="2"/>
    <x v="0"/>
    <s v="Yes"/>
    <s v="Cheque"/>
    <n v="57.22"/>
    <n v="2382.27"/>
    <x v="4"/>
    <x v="0"/>
    <x v="2"/>
    <s v="Other"/>
    <x v="5"/>
    <n v="0"/>
  </r>
  <r>
    <s v="CUST-03580"/>
    <x v="1"/>
    <n v="0"/>
    <s v="No"/>
    <s v="No"/>
    <s v="Chandigarh"/>
    <x v="22"/>
    <s v="Yes"/>
    <x v="2"/>
    <s v="No"/>
    <x v="2"/>
    <x v="2"/>
    <s v="Yes"/>
    <s v="UPI"/>
    <n v="65.680000000000007"/>
    <n v="666.59"/>
    <x v="3"/>
    <x v="0"/>
    <x v="2"/>
    <s v="Other"/>
    <x v="1"/>
    <n v="0"/>
  </r>
  <r>
    <s v="CUST-01577"/>
    <x v="0"/>
    <n v="0"/>
    <s v="No"/>
    <s v="No"/>
    <s v="Bengaluru"/>
    <x v="12"/>
    <s v="Yes"/>
    <x v="0"/>
    <s v="No"/>
    <x v="2"/>
    <x v="1"/>
    <s v="No"/>
    <s v="Cheque"/>
    <n v="85.14"/>
    <n v="4635.38"/>
    <x v="3"/>
    <x v="0"/>
    <x v="3"/>
    <s v="Other"/>
    <x v="3"/>
    <n v="0"/>
  </r>
  <r>
    <s v="CUST-02406"/>
    <x v="0"/>
    <n v="0"/>
    <s v="Yes"/>
    <s v="No"/>
    <s v="Chennai"/>
    <x v="1"/>
    <s v="Yes"/>
    <x v="1"/>
    <s v="No internet service"/>
    <x v="1"/>
    <x v="2"/>
    <s v="Yes"/>
    <s v="UPI"/>
    <n v="23.58"/>
    <n v="72.84"/>
    <x v="4"/>
    <x v="1"/>
    <x v="1"/>
    <s v="Other"/>
    <x v="1"/>
    <n v="1"/>
  </r>
  <r>
    <s v="CUST-02192"/>
    <x v="0"/>
    <n v="0"/>
    <s v="Yes"/>
    <s v="No"/>
    <s v="Hyderabad"/>
    <x v="51"/>
    <s v="Yes"/>
    <x v="0"/>
    <s v="No"/>
    <x v="2"/>
    <x v="2"/>
    <s v="Yes"/>
    <s v="UPI"/>
    <n v="88.86"/>
    <n v="3212.18"/>
    <x v="0"/>
    <x v="1"/>
    <x v="3"/>
    <s v="Other"/>
    <x v="5"/>
    <n v="1"/>
  </r>
  <r>
    <s v="CUST-03824"/>
    <x v="1"/>
    <n v="0"/>
    <s v="No"/>
    <s v="No"/>
    <s v="Mumbai"/>
    <x v="41"/>
    <s v="Yes"/>
    <x v="0"/>
    <s v="No"/>
    <x v="2"/>
    <x v="2"/>
    <s v="No"/>
    <s v="Bank transfer"/>
    <n v="90.61"/>
    <n v="2661.7"/>
    <x v="1"/>
    <x v="0"/>
    <x v="0"/>
    <s v="Other"/>
    <x v="2"/>
    <n v="0"/>
  </r>
  <r>
    <s v="CUST-04093"/>
    <x v="1"/>
    <n v="0"/>
    <s v="Yes"/>
    <s v="No"/>
    <s v="Hyderabad"/>
    <x v="5"/>
    <s v="Yes"/>
    <x v="2"/>
    <s v="Yes"/>
    <x v="0"/>
    <x v="2"/>
    <s v="No"/>
    <s v="Cheque"/>
    <n v="68.37"/>
    <n v="1270.1400000000001"/>
    <x v="4"/>
    <x v="0"/>
    <x v="2"/>
    <s v="Other"/>
    <x v="4"/>
    <n v="0"/>
  </r>
  <r>
    <s v="CUST-03908"/>
    <x v="1"/>
    <n v="0"/>
    <s v="No"/>
    <s v="No"/>
    <s v="Chennai"/>
    <x v="26"/>
    <s v="No"/>
    <x v="0"/>
    <s v="No"/>
    <x v="2"/>
    <x v="2"/>
    <s v="No"/>
    <s v="UPI"/>
    <n v="68.599999999999994"/>
    <n v="1814.72"/>
    <x v="6"/>
    <x v="1"/>
    <x v="2"/>
    <s v="Other"/>
    <x v="2"/>
    <n v="1"/>
  </r>
  <r>
    <s v="CUST-01541"/>
    <x v="1"/>
    <n v="0"/>
    <s v="Yes"/>
    <s v="No"/>
    <s v="Delhi"/>
    <x v="51"/>
    <s v="Yes"/>
    <x v="0"/>
    <s v="No"/>
    <x v="0"/>
    <x v="1"/>
    <s v="No"/>
    <s v="Credit card"/>
    <n v="93.45"/>
    <n v="3520.47"/>
    <x v="5"/>
    <x v="1"/>
    <x v="0"/>
    <s v="Other"/>
    <x v="5"/>
    <n v="1"/>
  </r>
  <r>
    <s v="CUST-01086"/>
    <x v="0"/>
    <n v="0"/>
    <s v="Yes"/>
    <s v="No"/>
    <s v="Hyderabad"/>
    <x v="36"/>
    <s v="No"/>
    <x v="2"/>
    <s v="No"/>
    <x v="0"/>
    <x v="0"/>
    <s v="Yes"/>
    <s v="Bank transfer"/>
    <n v="52.6"/>
    <n v="1722.29"/>
    <x v="1"/>
    <x v="0"/>
    <x v="2"/>
    <s v="Other"/>
    <x v="2"/>
    <n v="0"/>
  </r>
  <r>
    <s v="CUST-02470"/>
    <x v="0"/>
    <n v="0"/>
    <s v="Yes"/>
    <s v="Yes"/>
    <s v="Kolkata"/>
    <x v="21"/>
    <s v="Yes"/>
    <x v="2"/>
    <s v="No"/>
    <x v="2"/>
    <x v="2"/>
    <s v="Yes"/>
    <s v="Credit card"/>
    <n v="48.9"/>
    <n v="2099"/>
    <x v="0"/>
    <x v="0"/>
    <x v="4"/>
    <s v="Other"/>
    <x v="5"/>
    <n v="0"/>
  </r>
  <r>
    <s v="CUST-01551"/>
    <x v="1"/>
    <n v="0"/>
    <s v="No"/>
    <s v="Yes"/>
    <s v="Kolkata"/>
    <x v="1"/>
    <s v="Yes"/>
    <x v="2"/>
    <s v="No"/>
    <x v="2"/>
    <x v="2"/>
    <s v="Yes"/>
    <s v="Credit card"/>
    <n v="59.43"/>
    <n v="174.12"/>
    <x v="2"/>
    <x v="1"/>
    <x v="2"/>
    <s v="Other"/>
    <x v="1"/>
    <n v="1"/>
  </r>
  <r>
    <s v="CUST-04205"/>
    <x v="0"/>
    <n v="0"/>
    <s v="No"/>
    <s v="No"/>
    <s v="Bengaluru"/>
    <x v="64"/>
    <s v="Yes"/>
    <x v="2"/>
    <s v="Yes"/>
    <x v="2"/>
    <x v="2"/>
    <s v="Yes"/>
    <s v="Cheque"/>
    <n v="62.49"/>
    <n v="4393.1499999999996"/>
    <x v="0"/>
    <x v="0"/>
    <x v="2"/>
    <s v="Other"/>
    <x v="0"/>
    <n v="0"/>
  </r>
  <r>
    <s v="CUST-01123"/>
    <x v="0"/>
    <n v="0"/>
    <s v="Yes"/>
    <s v="Yes"/>
    <s v="Delhi"/>
    <x v="66"/>
    <s v="Yes"/>
    <x v="1"/>
    <s v="No internet service"/>
    <x v="1"/>
    <x v="2"/>
    <s v="Yes"/>
    <s v="UPI"/>
    <n v="22.16"/>
    <n v="347.91"/>
    <x v="1"/>
    <x v="0"/>
    <x v="1"/>
    <s v="Other"/>
    <x v="4"/>
    <n v="0"/>
  </r>
  <r>
    <s v="CUST-04749"/>
    <x v="1"/>
    <n v="0"/>
    <s v="Yes"/>
    <s v="No"/>
    <s v="Kolkata"/>
    <x v="23"/>
    <s v="Yes"/>
    <x v="0"/>
    <s v="No"/>
    <x v="2"/>
    <x v="2"/>
    <s v="Yes"/>
    <s v="Credit card"/>
    <n v="88.89"/>
    <n v="180.06"/>
    <x v="4"/>
    <x v="0"/>
    <x v="3"/>
    <s v="High-risk"/>
    <x v="1"/>
    <n v="0"/>
  </r>
  <r>
    <s v="CUST-03868"/>
    <x v="1"/>
    <n v="0"/>
    <s v="No"/>
    <s v="No"/>
    <s v="Shimla"/>
    <x v="5"/>
    <s v="Yes"/>
    <x v="0"/>
    <s v="No"/>
    <x v="2"/>
    <x v="2"/>
    <s v="Yes"/>
    <s v="Bank transfer"/>
    <n v="88.04"/>
    <n v="1716.98"/>
    <x v="1"/>
    <x v="1"/>
    <x v="3"/>
    <s v="Other"/>
    <x v="4"/>
    <n v="1"/>
  </r>
  <r>
    <s v="CUST-01805"/>
    <x v="1"/>
    <n v="0"/>
    <s v="Yes"/>
    <s v="Yes"/>
    <s v="Chennai"/>
    <x v="43"/>
    <s v="Yes"/>
    <x v="0"/>
    <s v="No"/>
    <x v="2"/>
    <x v="0"/>
    <s v="Yes"/>
    <s v="Cheque"/>
    <n v="92.85"/>
    <n v="3972.54"/>
    <x v="0"/>
    <x v="1"/>
    <x v="0"/>
    <s v="Other"/>
    <x v="5"/>
    <n v="1"/>
  </r>
  <r>
    <s v="CUST-01041"/>
    <x v="0"/>
    <n v="1"/>
    <s v="Yes"/>
    <s v="No"/>
    <s v="Chandigarh"/>
    <x v="26"/>
    <s v="Yes"/>
    <x v="1"/>
    <s v="No internet service"/>
    <x v="1"/>
    <x v="1"/>
    <s v="Yes"/>
    <s v="Cheque"/>
    <n v="30.22"/>
    <n v="779.55"/>
    <x v="4"/>
    <x v="0"/>
    <x v="4"/>
    <s v="Other"/>
    <x v="2"/>
    <n v="0"/>
  </r>
  <r>
    <s v="CUST-00012"/>
    <x v="0"/>
    <n v="0"/>
    <s v="No"/>
    <s v="No"/>
    <s v="Bengaluru"/>
    <x v="9"/>
    <s v="Yes"/>
    <x v="1"/>
    <s v="No internet service"/>
    <x v="1"/>
    <x v="2"/>
    <s v="No"/>
    <s v="Credit card"/>
    <n v="22.96"/>
    <n v="164.93"/>
    <x v="1"/>
    <x v="0"/>
    <x v="1"/>
    <s v="Other"/>
    <x v="1"/>
    <n v="0"/>
  </r>
  <r>
    <s v="CUST-04705"/>
    <x v="0"/>
    <n v="0"/>
    <s v="Yes"/>
    <s v="Yes"/>
    <s v="Chandigarh"/>
    <x v="26"/>
    <s v="Yes"/>
    <x v="1"/>
    <s v="No internet service"/>
    <x v="1"/>
    <x v="1"/>
    <s v="No"/>
    <s v="Bank transfer"/>
    <n v="20.36"/>
    <n v="518.95000000000005"/>
    <x v="4"/>
    <x v="0"/>
    <x v="1"/>
    <s v="Other"/>
    <x v="2"/>
    <n v="0"/>
  </r>
  <r>
    <s v="CUST-04385"/>
    <x v="0"/>
    <n v="0"/>
    <s v="No"/>
    <s v="No"/>
    <s v="Delhi"/>
    <x v="58"/>
    <s v="Yes"/>
    <x v="0"/>
    <s v="No"/>
    <x v="2"/>
    <x v="2"/>
    <s v="No"/>
    <s v="Bank transfer"/>
    <n v="93.42"/>
    <n v="3965.35"/>
    <x v="4"/>
    <x v="0"/>
    <x v="0"/>
    <s v="Other"/>
    <x v="5"/>
    <n v="0"/>
  </r>
  <r>
    <s v="CUST-03559"/>
    <x v="1"/>
    <n v="0"/>
    <s v="Yes"/>
    <s v="No"/>
    <s v="Lucknow"/>
    <x v="33"/>
    <s v="Yes"/>
    <x v="0"/>
    <s v="No"/>
    <x v="0"/>
    <x v="0"/>
    <s v="Yes"/>
    <s v="Cheque"/>
    <n v="91.9"/>
    <n v="3231.1"/>
    <x v="0"/>
    <x v="1"/>
    <x v="0"/>
    <s v="Other"/>
    <x v="5"/>
    <n v="1"/>
  </r>
  <r>
    <s v="CUST-04630"/>
    <x v="0"/>
    <n v="0"/>
    <s v="No"/>
    <s v="No"/>
    <s v="Ahmedabad"/>
    <x v="39"/>
    <s v="No"/>
    <x v="0"/>
    <s v="Yes"/>
    <x v="2"/>
    <x v="2"/>
    <s v="No"/>
    <s v="UPI"/>
    <n v="78.91"/>
    <n v="1023.65"/>
    <x v="6"/>
    <x v="1"/>
    <x v="3"/>
    <s v="Other"/>
    <x v="4"/>
    <n v="1"/>
  </r>
  <r>
    <s v="CUST-02281"/>
    <x v="1"/>
    <n v="1"/>
    <s v="Yes"/>
    <s v="Yes"/>
    <s v="Chandigarh"/>
    <x v="1"/>
    <s v="No"/>
    <x v="0"/>
    <s v="Yes"/>
    <x v="0"/>
    <x v="2"/>
    <s v="Yes"/>
    <s v="Bank transfer"/>
    <n v="79.680000000000007"/>
    <n v="233.47"/>
    <x v="4"/>
    <x v="1"/>
    <x v="3"/>
    <s v="High-risk"/>
    <x v="1"/>
    <n v="1"/>
  </r>
  <r>
    <s v="CUST-02729"/>
    <x v="1"/>
    <n v="0"/>
    <s v="Yes"/>
    <s v="No"/>
    <s v="Lucknow"/>
    <x v="15"/>
    <s v="Yes"/>
    <x v="2"/>
    <s v="Yes"/>
    <x v="2"/>
    <x v="1"/>
    <s v="Yes"/>
    <s v="UPI"/>
    <n v="58.64"/>
    <n v="1439.99"/>
    <x v="1"/>
    <x v="0"/>
    <x v="2"/>
    <s v="Other"/>
    <x v="2"/>
    <n v="0"/>
  </r>
  <r>
    <s v="CUST-04540"/>
    <x v="0"/>
    <n v="1"/>
    <s v="Yes"/>
    <s v="Yes"/>
    <s v="Lucknow"/>
    <x v="22"/>
    <s v="Yes"/>
    <x v="0"/>
    <s v="No"/>
    <x v="2"/>
    <x v="2"/>
    <s v="No"/>
    <s v="Credit card"/>
    <n v="87.93"/>
    <n v="899.79"/>
    <x v="0"/>
    <x v="1"/>
    <x v="3"/>
    <s v="High-risk"/>
    <x v="1"/>
    <n v="1"/>
  </r>
  <r>
    <s v="CUST-00146"/>
    <x v="1"/>
    <n v="0"/>
    <s v="Yes"/>
    <s v="No"/>
    <s v="Kolkata"/>
    <x v="4"/>
    <s v="Yes"/>
    <x v="1"/>
    <s v="No internet service"/>
    <x v="1"/>
    <x v="0"/>
    <s v="No"/>
    <s v="Cheque"/>
    <n v="25.89"/>
    <n v="1874.26"/>
    <x v="0"/>
    <x v="0"/>
    <x v="1"/>
    <s v="Other"/>
    <x v="0"/>
    <n v="0"/>
  </r>
  <r>
    <s v="CUST-00312"/>
    <x v="0"/>
    <n v="0"/>
    <s v="Yes"/>
    <s v="No"/>
    <s v="Pune"/>
    <x v="43"/>
    <s v="Yes"/>
    <x v="0"/>
    <s v="Yes"/>
    <x v="2"/>
    <x v="0"/>
    <s v="Yes"/>
    <s v="Bank transfer"/>
    <n v="92.57"/>
    <n v="4165.0600000000004"/>
    <x v="0"/>
    <x v="0"/>
    <x v="0"/>
    <s v="Other"/>
    <x v="5"/>
    <n v="0"/>
  </r>
  <r>
    <s v="CUST-01044"/>
    <x v="0"/>
    <n v="0"/>
    <s v="No"/>
    <s v="Yes"/>
    <s v="Hyderabad"/>
    <x v="5"/>
    <s v="Yes"/>
    <x v="2"/>
    <s v="No"/>
    <x v="2"/>
    <x v="2"/>
    <s v="No"/>
    <s v="Bank transfer"/>
    <n v="59.4"/>
    <n v="1160.43"/>
    <x v="1"/>
    <x v="0"/>
    <x v="2"/>
    <s v="Other"/>
    <x v="4"/>
    <n v="0"/>
  </r>
  <r>
    <s v="CUST-01451"/>
    <x v="1"/>
    <n v="0"/>
    <s v="Yes"/>
    <s v="No"/>
    <s v="Ahmedabad"/>
    <x v="27"/>
    <s v="Yes"/>
    <x v="2"/>
    <s v="No"/>
    <x v="2"/>
    <x v="2"/>
    <s v="Yes"/>
    <s v="Cheque"/>
    <n v="55.96"/>
    <n v="1959.92"/>
    <x v="2"/>
    <x v="0"/>
    <x v="2"/>
    <s v="Other"/>
    <x v="2"/>
    <n v="0"/>
  </r>
  <r>
    <s v="CUST-00488"/>
    <x v="1"/>
    <n v="0"/>
    <s v="Yes"/>
    <s v="Yes"/>
    <s v="Kolkata"/>
    <x v="62"/>
    <s v="Yes"/>
    <x v="1"/>
    <s v="No internet service"/>
    <x v="1"/>
    <x v="0"/>
    <s v="No"/>
    <s v="UPI"/>
    <n v="37.119999999999997"/>
    <n v="2538.48"/>
    <x v="4"/>
    <x v="0"/>
    <x v="4"/>
    <s v="Other"/>
    <x v="0"/>
    <n v="0"/>
  </r>
  <r>
    <s v="CUST-01536"/>
    <x v="1"/>
    <n v="1"/>
    <s v="Yes"/>
    <s v="No"/>
    <s v="Mumbai"/>
    <x v="42"/>
    <s v="Yes"/>
    <x v="0"/>
    <s v="Yes"/>
    <x v="2"/>
    <x v="1"/>
    <s v="No"/>
    <s v="Bank transfer"/>
    <n v="97.14"/>
    <n v="3399.66"/>
    <x v="3"/>
    <x v="0"/>
    <x v="0"/>
    <s v="Other"/>
    <x v="2"/>
    <n v="0"/>
  </r>
  <r>
    <s v="CUST-02412"/>
    <x v="0"/>
    <n v="0"/>
    <s v="Yes"/>
    <s v="Yes"/>
    <s v="Ahmedabad"/>
    <x v="26"/>
    <s v="Yes"/>
    <x v="0"/>
    <s v="Yes"/>
    <x v="0"/>
    <x v="1"/>
    <s v="Yes"/>
    <s v="UPI"/>
    <n v="100.57"/>
    <n v="2661.21"/>
    <x v="2"/>
    <x v="0"/>
    <x v="0"/>
    <s v="Other"/>
    <x v="2"/>
    <n v="0"/>
  </r>
  <r>
    <s v="CUST-02428"/>
    <x v="0"/>
    <n v="0"/>
    <s v="No"/>
    <s v="No"/>
    <s v="Bengaluru"/>
    <x v="18"/>
    <s v="Yes"/>
    <x v="1"/>
    <s v="No internet service"/>
    <x v="1"/>
    <x v="2"/>
    <s v="No"/>
    <s v="UPI"/>
    <n v="20.38"/>
    <n v="347.62"/>
    <x v="1"/>
    <x v="0"/>
    <x v="1"/>
    <s v="Other"/>
    <x v="4"/>
    <n v="0"/>
  </r>
  <r>
    <s v="CUST-02738"/>
    <x v="1"/>
    <n v="0"/>
    <s v="Yes"/>
    <s v="Yes"/>
    <s v="Mumbai"/>
    <x v="36"/>
    <s v="Yes"/>
    <x v="0"/>
    <s v="No"/>
    <x v="2"/>
    <x v="2"/>
    <s v="No"/>
    <s v="UPI"/>
    <n v="83.29"/>
    <n v="2682.86"/>
    <x v="1"/>
    <x v="1"/>
    <x v="3"/>
    <s v="Other"/>
    <x v="2"/>
    <n v="1"/>
  </r>
  <r>
    <s v="CUST-01222"/>
    <x v="0"/>
    <n v="0"/>
    <s v="No"/>
    <s v="No"/>
    <s v="Delhi"/>
    <x v="68"/>
    <s v="Yes"/>
    <x v="2"/>
    <s v="No"/>
    <x v="2"/>
    <x v="0"/>
    <s v="No"/>
    <s v="Credit card"/>
    <n v="63.34"/>
    <n v="3526.07"/>
    <x v="1"/>
    <x v="0"/>
    <x v="2"/>
    <s v="Other"/>
    <x v="3"/>
    <n v="0"/>
  </r>
  <r>
    <s v="CUST-00774"/>
    <x v="1"/>
    <n v="0"/>
    <s v="Yes"/>
    <s v="No"/>
    <s v="Kolkata"/>
    <x v="31"/>
    <s v="Yes"/>
    <x v="0"/>
    <s v="No"/>
    <x v="2"/>
    <x v="2"/>
    <s v="No"/>
    <s v="Bank transfer"/>
    <n v="87.23"/>
    <n v="517.11"/>
    <x v="0"/>
    <x v="1"/>
    <x v="3"/>
    <s v="High-risk"/>
    <x v="1"/>
    <n v="1"/>
  </r>
  <r>
    <s v="CUST-01238"/>
    <x v="1"/>
    <n v="0"/>
    <s v="No"/>
    <s v="No"/>
    <s v="Kolkata"/>
    <x v="4"/>
    <s v="Yes"/>
    <x v="2"/>
    <s v="Yes"/>
    <x v="2"/>
    <x v="0"/>
    <s v="No"/>
    <s v="Cheque"/>
    <n v="52.18"/>
    <n v="3812.32"/>
    <x v="3"/>
    <x v="0"/>
    <x v="2"/>
    <s v="Other"/>
    <x v="0"/>
    <n v="0"/>
  </r>
  <r>
    <s v="CUST-01912"/>
    <x v="1"/>
    <n v="0"/>
    <s v="No"/>
    <s v="No"/>
    <s v="Shimla"/>
    <x v="4"/>
    <s v="Yes"/>
    <x v="0"/>
    <s v="Yes"/>
    <x v="0"/>
    <x v="1"/>
    <s v="Yes"/>
    <s v="UPI"/>
    <n v="99.71"/>
    <n v="7136.2"/>
    <x v="1"/>
    <x v="0"/>
    <x v="0"/>
    <s v="Other"/>
    <x v="0"/>
    <n v="0"/>
  </r>
  <r>
    <s v="CUST-03527"/>
    <x v="1"/>
    <n v="0"/>
    <s v="Yes"/>
    <s v="Yes"/>
    <s v="Chandigarh"/>
    <x v="44"/>
    <s v="Yes"/>
    <x v="0"/>
    <s v="Yes"/>
    <x v="0"/>
    <x v="2"/>
    <s v="Yes"/>
    <s v="UPI"/>
    <n v="92.3"/>
    <n v="3102.87"/>
    <x v="0"/>
    <x v="1"/>
    <x v="0"/>
    <s v="Other"/>
    <x v="2"/>
    <n v="1"/>
  </r>
  <r>
    <s v="CUST-01288"/>
    <x v="1"/>
    <n v="0"/>
    <s v="No"/>
    <s v="No"/>
    <s v="Ahmedabad"/>
    <x v="45"/>
    <s v="Yes"/>
    <x v="2"/>
    <s v="Yes"/>
    <x v="2"/>
    <x v="2"/>
    <s v="Yes"/>
    <s v="Cheque"/>
    <n v="55.68"/>
    <n v="2521.4499999999998"/>
    <x v="3"/>
    <x v="1"/>
    <x v="2"/>
    <s v="Other"/>
    <x v="5"/>
    <n v="1"/>
  </r>
  <r>
    <s v="CUST-04439"/>
    <x v="0"/>
    <n v="0"/>
    <s v="Yes"/>
    <s v="No"/>
    <s v="Delhi"/>
    <x v="63"/>
    <s v="Yes"/>
    <x v="2"/>
    <s v="No"/>
    <x v="2"/>
    <x v="0"/>
    <s v="No"/>
    <s v="Cheque"/>
    <n v="56"/>
    <n v="2963.44"/>
    <x v="4"/>
    <x v="0"/>
    <x v="2"/>
    <s v="Other"/>
    <x v="3"/>
    <n v="0"/>
  </r>
  <r>
    <s v="CUST-00950"/>
    <x v="1"/>
    <n v="0"/>
    <s v="No"/>
    <s v="Yes"/>
    <s v="Kolkata"/>
    <x v="62"/>
    <s v="Yes"/>
    <x v="2"/>
    <s v="No"/>
    <x v="2"/>
    <x v="0"/>
    <s v="Yes"/>
    <s v="UPI"/>
    <n v="59.86"/>
    <n v="4095.76"/>
    <x v="4"/>
    <x v="0"/>
    <x v="2"/>
    <s v="Other"/>
    <x v="0"/>
    <n v="0"/>
  </r>
  <r>
    <s v="CUST-04181"/>
    <x v="1"/>
    <n v="0"/>
    <s v="No"/>
    <s v="No"/>
    <s v="Lucknow"/>
    <x v="9"/>
    <s v="Yes"/>
    <x v="0"/>
    <s v="No"/>
    <x v="0"/>
    <x v="2"/>
    <s v="Yes"/>
    <s v="UPI"/>
    <n v="92.25"/>
    <n v="634.78"/>
    <x v="4"/>
    <x v="0"/>
    <x v="0"/>
    <s v="High-risk"/>
    <x v="1"/>
    <n v="0"/>
  </r>
  <r>
    <s v="CUST-00514"/>
    <x v="1"/>
    <n v="0"/>
    <s v="Yes"/>
    <s v="No"/>
    <s v="Ahmedabad"/>
    <x v="25"/>
    <s v="Yes"/>
    <x v="0"/>
    <s v="No"/>
    <x v="2"/>
    <x v="2"/>
    <s v="No"/>
    <s v="UPI"/>
    <n v="80.33"/>
    <n v="1815.78"/>
    <x v="2"/>
    <x v="1"/>
    <x v="3"/>
    <s v="Other"/>
    <x v="4"/>
    <n v="1"/>
  </r>
  <r>
    <s v="CUST-00634"/>
    <x v="0"/>
    <n v="0"/>
    <s v="No"/>
    <s v="No"/>
    <s v="Shimla"/>
    <x v="41"/>
    <s v="Yes"/>
    <x v="2"/>
    <s v="Yes"/>
    <x v="0"/>
    <x v="0"/>
    <s v="No"/>
    <s v="Credit card"/>
    <n v="62.68"/>
    <n v="1919.75"/>
    <x v="4"/>
    <x v="0"/>
    <x v="2"/>
    <s v="Other"/>
    <x v="2"/>
    <n v="0"/>
  </r>
  <r>
    <s v="CUST-02221"/>
    <x v="1"/>
    <n v="0"/>
    <s v="No"/>
    <s v="No"/>
    <s v="Mumbai"/>
    <x v="69"/>
    <s v="Yes"/>
    <x v="0"/>
    <s v="Yes"/>
    <x v="2"/>
    <x v="1"/>
    <s v="No"/>
    <s v="Cheque"/>
    <n v="86.57"/>
    <n v="4041.08"/>
    <x v="1"/>
    <x v="0"/>
    <x v="3"/>
    <s v="Other"/>
    <x v="3"/>
    <n v="0"/>
  </r>
  <r>
    <s v="CUST-03149"/>
    <x v="1"/>
    <n v="1"/>
    <s v="Yes"/>
    <s v="No"/>
    <s v="Delhi"/>
    <x v="24"/>
    <s v="Yes"/>
    <x v="2"/>
    <s v="Yes"/>
    <x v="0"/>
    <x v="0"/>
    <s v="Yes"/>
    <s v="Cheque"/>
    <n v="66.59"/>
    <n v="2122.2600000000002"/>
    <x v="4"/>
    <x v="0"/>
    <x v="2"/>
    <s v="Other"/>
    <x v="2"/>
    <n v="0"/>
  </r>
  <r>
    <s v="CUST-04087"/>
    <x v="0"/>
    <n v="1"/>
    <s v="Yes"/>
    <s v="No"/>
    <s v="Shimla"/>
    <x v="55"/>
    <s v="Yes"/>
    <x v="2"/>
    <s v="Yes"/>
    <x v="2"/>
    <x v="0"/>
    <s v="Yes"/>
    <s v="UPI"/>
    <n v="62.96"/>
    <n v="2936.89"/>
    <x v="3"/>
    <x v="0"/>
    <x v="2"/>
    <s v="Other"/>
    <x v="5"/>
    <n v="0"/>
  </r>
  <r>
    <s v="CUST-00918"/>
    <x v="0"/>
    <n v="0"/>
    <s v="No"/>
    <s v="No"/>
    <s v="Shimla"/>
    <x v="47"/>
    <s v="Yes"/>
    <x v="0"/>
    <s v="No"/>
    <x v="2"/>
    <x v="2"/>
    <s v="Yes"/>
    <s v="Bank transfer"/>
    <n v="86.6"/>
    <n v="1336.15"/>
    <x v="0"/>
    <x v="1"/>
    <x v="3"/>
    <s v="Other"/>
    <x v="4"/>
    <n v="1"/>
  </r>
  <r>
    <s v="CUST-04899"/>
    <x v="1"/>
    <n v="0"/>
    <s v="No"/>
    <s v="No"/>
    <s v="Jaipur"/>
    <x v="39"/>
    <s v="Yes"/>
    <x v="0"/>
    <s v="Yes"/>
    <x v="0"/>
    <x v="2"/>
    <s v="Yes"/>
    <s v="UPI"/>
    <n v="97.14"/>
    <n v="1278.9100000000001"/>
    <x v="4"/>
    <x v="1"/>
    <x v="0"/>
    <s v="Other"/>
    <x v="4"/>
    <n v="1"/>
  </r>
  <r>
    <s v="CUST-00714"/>
    <x v="0"/>
    <n v="0"/>
    <s v="No"/>
    <s v="No"/>
    <s v="Jaipur"/>
    <x v="11"/>
    <s v="Yes"/>
    <x v="2"/>
    <s v="Yes"/>
    <x v="0"/>
    <x v="2"/>
    <s v="No"/>
    <s v="Credit card"/>
    <n v="69.86"/>
    <n v="1547.41"/>
    <x v="1"/>
    <x v="0"/>
    <x v="2"/>
    <s v="Other"/>
    <x v="4"/>
    <n v="0"/>
  </r>
  <r>
    <s v="CUST-03059"/>
    <x v="1"/>
    <n v="0"/>
    <s v="Yes"/>
    <s v="No"/>
    <s v="Bengaluru"/>
    <x v="20"/>
    <s v="Yes"/>
    <x v="0"/>
    <s v="No"/>
    <x v="0"/>
    <x v="2"/>
    <s v="No"/>
    <s v="Cheque"/>
    <n v="95.35"/>
    <n v="740.97"/>
    <x v="4"/>
    <x v="1"/>
    <x v="0"/>
    <s v="High-risk"/>
    <x v="1"/>
    <n v="1"/>
  </r>
  <r>
    <s v="CUST-03717"/>
    <x v="1"/>
    <n v="0"/>
    <s v="No"/>
    <s v="No"/>
    <s v="Mumbai"/>
    <x v="11"/>
    <s v="No"/>
    <x v="1"/>
    <s v="No internet service"/>
    <x v="1"/>
    <x v="2"/>
    <s v="No"/>
    <s v="UPI"/>
    <n v="21.08"/>
    <n v="476.96"/>
    <x v="3"/>
    <x v="1"/>
    <x v="1"/>
    <s v="Other"/>
    <x v="4"/>
    <n v="1"/>
  </r>
  <r>
    <s v="CUST-01590"/>
    <x v="0"/>
    <n v="0"/>
    <s v="No"/>
    <s v="No"/>
    <s v="Mumbai"/>
    <x v="47"/>
    <s v="No"/>
    <x v="1"/>
    <s v="No internet service"/>
    <x v="1"/>
    <x v="2"/>
    <s v="No"/>
    <s v="UPI"/>
    <n v="18"/>
    <n v="271.77999999999997"/>
    <x v="2"/>
    <x v="0"/>
    <x v="1"/>
    <s v="Other"/>
    <x v="4"/>
    <n v="0"/>
  </r>
  <r>
    <s v="CUST-03486"/>
    <x v="1"/>
    <n v="0"/>
    <s v="No"/>
    <s v="Yes"/>
    <s v="Kolkata"/>
    <x v="6"/>
    <s v="Yes"/>
    <x v="0"/>
    <s v="No"/>
    <x v="2"/>
    <x v="2"/>
    <s v="No"/>
    <s v="Credit card"/>
    <n v="95.29"/>
    <n v="472.16"/>
    <x v="4"/>
    <x v="1"/>
    <x v="0"/>
    <s v="High-risk"/>
    <x v="1"/>
    <n v="1"/>
  </r>
  <r>
    <s v="CUST-02340"/>
    <x v="1"/>
    <n v="1"/>
    <s v="Yes"/>
    <s v="Yes"/>
    <s v="Shimla"/>
    <x v="18"/>
    <s v="No"/>
    <x v="2"/>
    <s v="Yes"/>
    <x v="2"/>
    <x v="2"/>
    <s v="No"/>
    <s v="Credit card"/>
    <n v="54.96"/>
    <n v="947.96"/>
    <x v="4"/>
    <x v="0"/>
    <x v="2"/>
    <s v="Other"/>
    <x v="4"/>
    <n v="0"/>
  </r>
  <r>
    <s v="CUST-00908"/>
    <x v="0"/>
    <n v="0"/>
    <s v="Yes"/>
    <s v="Yes"/>
    <s v="Shimla"/>
    <x v="48"/>
    <s v="Yes"/>
    <x v="1"/>
    <s v="No internet service"/>
    <x v="1"/>
    <x v="0"/>
    <s v="Yes"/>
    <s v="Credit card"/>
    <n v="26.31"/>
    <n v="1290.17"/>
    <x v="4"/>
    <x v="0"/>
    <x v="1"/>
    <s v="Other"/>
    <x v="3"/>
    <n v="0"/>
  </r>
  <r>
    <s v="CUST-04833"/>
    <x v="1"/>
    <n v="0"/>
    <s v="Yes"/>
    <s v="No"/>
    <s v="Ahmedabad"/>
    <x v="3"/>
    <s v="Yes"/>
    <x v="1"/>
    <s v="No internet service"/>
    <x v="1"/>
    <x v="1"/>
    <s v="Yes"/>
    <s v="Cheque"/>
    <n v="35.67"/>
    <n v="1875.14"/>
    <x v="1"/>
    <x v="1"/>
    <x v="4"/>
    <s v="Other"/>
    <x v="3"/>
    <n v="1"/>
  </r>
  <r>
    <s v="CUST-00572"/>
    <x v="0"/>
    <n v="0"/>
    <s v="Yes"/>
    <s v="No"/>
    <s v="Hyderabad"/>
    <x v="2"/>
    <s v="Yes"/>
    <x v="0"/>
    <s v="No"/>
    <x v="2"/>
    <x v="1"/>
    <s v="Yes"/>
    <s v="Cheque"/>
    <n v="66.38"/>
    <n v="1819.65"/>
    <x v="3"/>
    <x v="0"/>
    <x v="2"/>
    <s v="Other"/>
    <x v="2"/>
    <n v="0"/>
  </r>
  <r>
    <s v="CUST-02363"/>
    <x v="0"/>
    <n v="0"/>
    <s v="No"/>
    <s v="No"/>
    <s v="Jaipur"/>
    <x v="20"/>
    <s v="Yes"/>
    <x v="0"/>
    <s v="No"/>
    <x v="0"/>
    <x v="2"/>
    <s v="Yes"/>
    <s v="UPI"/>
    <n v="94.41"/>
    <n v="757.5"/>
    <x v="3"/>
    <x v="0"/>
    <x v="0"/>
    <s v="High-risk"/>
    <x v="1"/>
    <n v="0"/>
  </r>
  <r>
    <s v="CUST-04452"/>
    <x v="1"/>
    <n v="0"/>
    <s v="Yes"/>
    <s v="Yes"/>
    <s v="Jaipur"/>
    <x v="5"/>
    <s v="Yes"/>
    <x v="1"/>
    <s v="No internet service"/>
    <x v="1"/>
    <x v="0"/>
    <s v="Yes"/>
    <s v="Bank transfer"/>
    <n v="42.08"/>
    <n v="797.4"/>
    <x v="1"/>
    <x v="0"/>
    <x v="4"/>
    <s v="Other"/>
    <x v="4"/>
    <n v="0"/>
  </r>
  <r>
    <s v="CUST-01195"/>
    <x v="1"/>
    <n v="0"/>
    <s v="Yes"/>
    <s v="Yes"/>
    <s v="Lucknow"/>
    <x v="28"/>
    <s v="No"/>
    <x v="2"/>
    <s v="Yes"/>
    <x v="0"/>
    <x v="2"/>
    <s v="Yes"/>
    <s v="UPI"/>
    <n v="48.88"/>
    <n v="889.63"/>
    <x v="1"/>
    <x v="1"/>
    <x v="4"/>
    <s v="Other"/>
    <x v="4"/>
    <n v="1"/>
  </r>
  <r>
    <s v="CUST-04175"/>
    <x v="1"/>
    <n v="1"/>
    <s v="No"/>
    <s v="No"/>
    <s v="Shimla"/>
    <x v="39"/>
    <s v="Yes"/>
    <x v="0"/>
    <s v="No"/>
    <x v="2"/>
    <x v="0"/>
    <s v="Yes"/>
    <s v="UPI"/>
    <n v="82.17"/>
    <n v="1099.52"/>
    <x v="3"/>
    <x v="0"/>
    <x v="3"/>
    <s v="Other"/>
    <x v="4"/>
    <n v="0"/>
  </r>
  <r>
    <s v="CUST-01834"/>
    <x v="1"/>
    <n v="0"/>
    <s v="No"/>
    <s v="No"/>
    <s v="Bengaluru"/>
    <x v="29"/>
    <s v="Yes"/>
    <x v="2"/>
    <s v="No"/>
    <x v="0"/>
    <x v="1"/>
    <s v="Yes"/>
    <s v="Cheque"/>
    <n v="60.49"/>
    <n v="3109.4"/>
    <x v="1"/>
    <x v="0"/>
    <x v="2"/>
    <s v="Other"/>
    <x v="3"/>
    <n v="0"/>
  </r>
  <r>
    <s v="CUST-01798"/>
    <x v="0"/>
    <n v="0"/>
    <s v="Yes"/>
    <s v="Yes"/>
    <s v="Kolkata"/>
    <x v="59"/>
    <s v="Yes"/>
    <x v="2"/>
    <s v="Yes"/>
    <x v="0"/>
    <x v="1"/>
    <s v="Yes"/>
    <s v="Bank transfer"/>
    <n v="62.5"/>
    <n v="3405.28"/>
    <x v="1"/>
    <x v="0"/>
    <x v="2"/>
    <s v="Other"/>
    <x v="3"/>
    <n v="0"/>
  </r>
  <r>
    <s v="CUST-02588"/>
    <x v="0"/>
    <n v="1"/>
    <s v="No"/>
    <s v="No"/>
    <s v="Hyderabad"/>
    <x v="20"/>
    <s v="Yes"/>
    <x v="0"/>
    <s v="No"/>
    <x v="2"/>
    <x v="2"/>
    <s v="Yes"/>
    <s v="Credit card"/>
    <n v="98.64"/>
    <n v="778.3"/>
    <x v="0"/>
    <x v="1"/>
    <x v="0"/>
    <s v="High-risk"/>
    <x v="1"/>
    <n v="1"/>
  </r>
  <r>
    <s v="CUST-04925"/>
    <x v="1"/>
    <n v="0"/>
    <s v="No"/>
    <s v="No"/>
    <s v="Ahmedabad"/>
    <x v="15"/>
    <s v="Yes"/>
    <x v="0"/>
    <s v="No"/>
    <x v="0"/>
    <x v="0"/>
    <s v="Yes"/>
    <s v="Cheque"/>
    <n v="92.88"/>
    <n v="2234.0300000000002"/>
    <x v="1"/>
    <x v="0"/>
    <x v="0"/>
    <s v="Other"/>
    <x v="2"/>
    <n v="0"/>
  </r>
  <r>
    <s v="CUST-03740"/>
    <x v="0"/>
    <n v="0"/>
    <s v="Yes"/>
    <s v="Yes"/>
    <s v="Jaipur"/>
    <x v="23"/>
    <s v="No"/>
    <x v="0"/>
    <s v="Yes"/>
    <x v="0"/>
    <x v="2"/>
    <s v="No"/>
    <s v="UPI"/>
    <n v="88.85"/>
    <n v="179.7"/>
    <x v="1"/>
    <x v="1"/>
    <x v="3"/>
    <s v="High-risk"/>
    <x v="1"/>
    <n v="1"/>
  </r>
  <r>
    <s v="CUST-04691"/>
    <x v="0"/>
    <n v="0"/>
    <s v="No"/>
    <s v="No"/>
    <s v="Mumbai"/>
    <x v="9"/>
    <s v="Yes"/>
    <x v="1"/>
    <s v="No internet service"/>
    <x v="1"/>
    <x v="2"/>
    <s v="Yes"/>
    <s v="Credit card"/>
    <n v="29.86"/>
    <n v="209.81"/>
    <x v="1"/>
    <x v="0"/>
    <x v="1"/>
    <s v="Other"/>
    <x v="1"/>
    <n v="0"/>
  </r>
  <r>
    <s v="CUST-03341"/>
    <x v="1"/>
    <n v="0"/>
    <s v="Yes"/>
    <s v="No"/>
    <s v="Chennai"/>
    <x v="27"/>
    <s v="Yes"/>
    <x v="0"/>
    <s v="Yes"/>
    <x v="0"/>
    <x v="2"/>
    <s v="No"/>
    <s v="Credit card"/>
    <n v="95.12"/>
    <n v="3332.25"/>
    <x v="1"/>
    <x v="0"/>
    <x v="0"/>
    <s v="Other"/>
    <x v="2"/>
    <n v="0"/>
  </r>
  <r>
    <s v="CUST-03942"/>
    <x v="1"/>
    <n v="0"/>
    <s v="Yes"/>
    <s v="No"/>
    <s v="Lucknow"/>
    <x v="53"/>
    <s v="Yes"/>
    <x v="2"/>
    <s v="Yes"/>
    <x v="0"/>
    <x v="2"/>
    <s v="Yes"/>
    <s v="Bank transfer"/>
    <n v="65.16"/>
    <n v="576.46"/>
    <x v="1"/>
    <x v="0"/>
    <x v="2"/>
    <s v="Other"/>
    <x v="1"/>
    <n v="0"/>
  </r>
  <r>
    <s v="CUST-03186"/>
    <x v="0"/>
    <n v="0"/>
    <s v="Yes"/>
    <s v="No"/>
    <s v="Kolkata"/>
    <x v="21"/>
    <s v="Yes"/>
    <x v="0"/>
    <s v="No"/>
    <x v="2"/>
    <x v="1"/>
    <s v="No"/>
    <s v="Credit card"/>
    <n v="83.65"/>
    <n v="3608.14"/>
    <x v="2"/>
    <x v="0"/>
    <x v="3"/>
    <s v="Other"/>
    <x v="5"/>
    <n v="0"/>
  </r>
  <r>
    <s v="CUST-04861"/>
    <x v="0"/>
    <n v="0"/>
    <s v="No"/>
    <s v="No"/>
    <s v="Pune"/>
    <x v="67"/>
    <s v="Yes"/>
    <x v="0"/>
    <s v="No"/>
    <x v="2"/>
    <x v="2"/>
    <s v="Yes"/>
    <s v="Bank transfer"/>
    <n v="92.76"/>
    <n v="3585.89"/>
    <x v="3"/>
    <x v="1"/>
    <x v="0"/>
    <s v="Other"/>
    <x v="5"/>
    <n v="1"/>
  </r>
  <r>
    <s v="CUST-04417"/>
    <x v="0"/>
    <n v="0"/>
    <s v="No"/>
    <s v="No"/>
    <s v="Chandigarh"/>
    <x v="12"/>
    <s v="Yes"/>
    <x v="0"/>
    <s v="No"/>
    <x v="2"/>
    <x v="2"/>
    <s v="Yes"/>
    <s v="Cheque"/>
    <n v="99.2"/>
    <n v="5612.23"/>
    <x v="0"/>
    <x v="0"/>
    <x v="0"/>
    <s v="Other"/>
    <x v="3"/>
    <n v="0"/>
  </r>
  <r>
    <s v="CUST-04703"/>
    <x v="0"/>
    <n v="0"/>
    <s v="Yes"/>
    <s v="Yes"/>
    <s v="Chandigarh"/>
    <x v="56"/>
    <s v="Yes"/>
    <x v="1"/>
    <s v="No internet service"/>
    <x v="1"/>
    <x v="2"/>
    <s v="Yes"/>
    <s v="UPI"/>
    <n v="32.18"/>
    <n v="31.48"/>
    <x v="1"/>
    <x v="1"/>
    <x v="4"/>
    <s v="Other"/>
    <x v="1"/>
    <n v="1"/>
  </r>
  <r>
    <s v="CUST-01841"/>
    <x v="1"/>
    <n v="0"/>
    <s v="Yes"/>
    <s v="No"/>
    <s v="Delhi"/>
    <x v="42"/>
    <s v="Yes"/>
    <x v="2"/>
    <s v="Yes"/>
    <x v="0"/>
    <x v="0"/>
    <s v="No"/>
    <s v="Cheque"/>
    <n v="61.36"/>
    <n v="2104.36"/>
    <x v="1"/>
    <x v="0"/>
    <x v="2"/>
    <s v="Other"/>
    <x v="2"/>
    <n v="0"/>
  </r>
  <r>
    <s v="CUST-00163"/>
    <x v="1"/>
    <n v="0"/>
    <s v="No"/>
    <s v="No"/>
    <s v="Chennai"/>
    <x v="59"/>
    <s v="Yes"/>
    <x v="0"/>
    <s v="No"/>
    <x v="2"/>
    <x v="0"/>
    <s v="No"/>
    <s v="UPI"/>
    <n v="84.11"/>
    <n v="4366.2"/>
    <x v="0"/>
    <x v="0"/>
    <x v="3"/>
    <s v="Other"/>
    <x v="3"/>
    <n v="0"/>
  </r>
  <r>
    <s v="CUST-01751"/>
    <x v="1"/>
    <n v="0"/>
    <s v="Yes"/>
    <s v="No"/>
    <s v="Kolkata"/>
    <x v="13"/>
    <s v="Yes"/>
    <x v="2"/>
    <s v="No"/>
    <x v="0"/>
    <x v="1"/>
    <s v="No"/>
    <s v="Cheque"/>
    <n v="68.84"/>
    <n v="1376.9"/>
    <x v="4"/>
    <x v="0"/>
    <x v="2"/>
    <s v="Other"/>
    <x v="4"/>
    <n v="0"/>
  </r>
  <r>
    <s v="CUST-01644"/>
    <x v="1"/>
    <n v="1"/>
    <s v="Yes"/>
    <s v="Yes"/>
    <s v="Lucknow"/>
    <x v="20"/>
    <s v="Yes"/>
    <x v="2"/>
    <s v="No"/>
    <x v="2"/>
    <x v="1"/>
    <s v="No"/>
    <s v="Bank transfer"/>
    <n v="55.18"/>
    <n v="447.34"/>
    <x v="4"/>
    <x v="0"/>
    <x v="2"/>
    <s v="Other"/>
    <x v="1"/>
    <n v="0"/>
  </r>
  <r>
    <s v="CUST-03756"/>
    <x v="1"/>
    <n v="0"/>
    <s v="No"/>
    <s v="No"/>
    <s v="Lucknow"/>
    <x v="11"/>
    <s v="Yes"/>
    <x v="0"/>
    <s v="No"/>
    <x v="0"/>
    <x v="1"/>
    <s v="Yes"/>
    <s v="UPI"/>
    <n v="104.39"/>
    <n v="2354.62"/>
    <x v="0"/>
    <x v="0"/>
    <x v="0"/>
    <s v="Other"/>
    <x v="4"/>
    <n v="0"/>
  </r>
  <r>
    <s v="CUST-00101"/>
    <x v="0"/>
    <n v="0"/>
    <s v="No"/>
    <s v="Yes"/>
    <s v="Delhi"/>
    <x v="14"/>
    <s v="Yes"/>
    <x v="1"/>
    <s v="No internet service"/>
    <x v="1"/>
    <x v="2"/>
    <s v="No"/>
    <s v="Credit card"/>
    <n v="30.91"/>
    <n v="760.64"/>
    <x v="0"/>
    <x v="0"/>
    <x v="4"/>
    <s v="Other"/>
    <x v="2"/>
    <n v="0"/>
  </r>
  <r>
    <s v="CUST-03732"/>
    <x v="0"/>
    <n v="0"/>
    <s v="Yes"/>
    <s v="No"/>
    <s v="Chandigarh"/>
    <x v="39"/>
    <s v="Yes"/>
    <x v="0"/>
    <s v="No"/>
    <x v="2"/>
    <x v="2"/>
    <s v="Yes"/>
    <s v="Cheque"/>
    <n v="78.900000000000006"/>
    <n v="1038.23"/>
    <x v="3"/>
    <x v="1"/>
    <x v="3"/>
    <s v="Other"/>
    <x v="4"/>
    <n v="1"/>
  </r>
  <r>
    <s v="CUST-02457"/>
    <x v="1"/>
    <n v="0"/>
    <s v="No"/>
    <s v="No"/>
    <s v="Delhi"/>
    <x v="26"/>
    <s v="Yes"/>
    <x v="0"/>
    <s v="Yes"/>
    <x v="0"/>
    <x v="2"/>
    <s v="No"/>
    <s v="Bank transfer"/>
    <n v="98.04"/>
    <n v="2564.16"/>
    <x v="0"/>
    <x v="0"/>
    <x v="0"/>
    <s v="Other"/>
    <x v="2"/>
    <n v="0"/>
  </r>
  <r>
    <s v="CUST-03749"/>
    <x v="1"/>
    <n v="1"/>
    <s v="Yes"/>
    <s v="No"/>
    <s v="Bengaluru"/>
    <x v="1"/>
    <s v="Yes"/>
    <x v="1"/>
    <s v="No internet service"/>
    <x v="1"/>
    <x v="2"/>
    <s v="Yes"/>
    <s v="Credit card"/>
    <n v="36.47"/>
    <n v="106.83"/>
    <x v="4"/>
    <x v="0"/>
    <x v="4"/>
    <s v="Other"/>
    <x v="1"/>
    <n v="0"/>
  </r>
  <r>
    <s v="CUST-02483"/>
    <x v="1"/>
    <n v="0"/>
    <s v="No"/>
    <s v="No"/>
    <s v="Chandigarh"/>
    <x v="63"/>
    <s v="Yes"/>
    <x v="2"/>
    <s v="No"/>
    <x v="2"/>
    <x v="0"/>
    <s v="Yes"/>
    <s v="Bank transfer"/>
    <n v="52.67"/>
    <n v="2788.49"/>
    <x v="0"/>
    <x v="0"/>
    <x v="2"/>
    <s v="Other"/>
    <x v="3"/>
    <n v="0"/>
  </r>
  <r>
    <s v="CUST-00409"/>
    <x v="1"/>
    <n v="1"/>
    <s v="No"/>
    <s v="No"/>
    <s v="Jaipur"/>
    <x v="68"/>
    <s v="Yes"/>
    <x v="2"/>
    <s v="Yes"/>
    <x v="2"/>
    <x v="0"/>
    <s v="Yes"/>
    <s v="Credit card"/>
    <n v="56.04"/>
    <n v="3281.69"/>
    <x v="3"/>
    <x v="0"/>
    <x v="2"/>
    <s v="Other"/>
    <x v="3"/>
    <n v="0"/>
  </r>
  <r>
    <s v="CUST-01383"/>
    <x v="0"/>
    <n v="0"/>
    <s v="No"/>
    <s v="No"/>
    <s v="Chennai"/>
    <x v="51"/>
    <s v="Yes"/>
    <x v="2"/>
    <s v="No"/>
    <x v="2"/>
    <x v="2"/>
    <s v="No"/>
    <s v="Credit card"/>
    <n v="56.69"/>
    <n v="2151.0500000000002"/>
    <x v="4"/>
    <x v="0"/>
    <x v="2"/>
    <s v="Other"/>
    <x v="5"/>
    <n v="0"/>
  </r>
  <r>
    <s v="CUST-01347"/>
    <x v="1"/>
    <n v="0"/>
    <s v="No"/>
    <s v="Yes"/>
    <s v="Hyderabad"/>
    <x v="21"/>
    <s v="Yes"/>
    <x v="0"/>
    <s v="Yes"/>
    <x v="2"/>
    <x v="0"/>
    <s v="No"/>
    <s v="Credit card"/>
    <n v="88.1"/>
    <n v="3675.86"/>
    <x v="2"/>
    <x v="0"/>
    <x v="3"/>
    <s v="Other"/>
    <x v="5"/>
    <n v="0"/>
  </r>
  <r>
    <s v="CUST-03159"/>
    <x v="1"/>
    <n v="0"/>
    <s v="Yes"/>
    <s v="Yes"/>
    <s v="Ahmedabad"/>
    <x v="41"/>
    <s v="Yes"/>
    <x v="1"/>
    <s v="No internet service"/>
    <x v="1"/>
    <x v="2"/>
    <s v="Yes"/>
    <s v="Cheque"/>
    <n v="28.52"/>
    <n v="852.79"/>
    <x v="0"/>
    <x v="0"/>
    <x v="1"/>
    <s v="Other"/>
    <x v="2"/>
    <n v="0"/>
  </r>
  <r>
    <s v="CUST-02451"/>
    <x v="0"/>
    <n v="0"/>
    <s v="No"/>
    <s v="No"/>
    <s v="Delhi"/>
    <x v="54"/>
    <s v="Yes"/>
    <x v="1"/>
    <s v="No internet service"/>
    <x v="1"/>
    <x v="2"/>
    <s v="Yes"/>
    <s v="UPI"/>
    <n v="26.14"/>
    <n v="304.95999999999998"/>
    <x v="2"/>
    <x v="1"/>
    <x v="1"/>
    <s v="Other"/>
    <x v="4"/>
    <n v="1"/>
  </r>
  <r>
    <s v="CUST-00994"/>
    <x v="0"/>
    <n v="0"/>
    <s v="Yes"/>
    <s v="No"/>
    <s v="Jaipur"/>
    <x v="39"/>
    <s v="Yes"/>
    <x v="0"/>
    <s v="No"/>
    <x v="2"/>
    <x v="0"/>
    <s v="No"/>
    <s v="Credit card"/>
    <n v="93.66"/>
    <n v="1184.3800000000001"/>
    <x v="2"/>
    <x v="0"/>
    <x v="0"/>
    <s v="Other"/>
    <x v="4"/>
    <n v="0"/>
  </r>
  <r>
    <s v="CUST-02402"/>
    <x v="0"/>
    <n v="0"/>
    <s v="No"/>
    <s v="No"/>
    <s v="Chennai"/>
    <x v="47"/>
    <s v="Yes"/>
    <x v="2"/>
    <s v="No"/>
    <x v="2"/>
    <x v="2"/>
    <s v="Yes"/>
    <s v="Bank transfer"/>
    <n v="57.16"/>
    <n v="852.74"/>
    <x v="4"/>
    <x v="0"/>
    <x v="2"/>
    <s v="Other"/>
    <x v="4"/>
    <n v="0"/>
  </r>
  <r>
    <s v="CUST-00044"/>
    <x v="0"/>
    <n v="0"/>
    <s v="Yes"/>
    <s v="Yes"/>
    <s v="Jaipur"/>
    <x v="54"/>
    <s v="No"/>
    <x v="2"/>
    <s v="No"/>
    <x v="2"/>
    <x v="2"/>
    <s v="Yes"/>
    <s v="UPI"/>
    <n v="34.700000000000003"/>
    <n v="410.37"/>
    <x v="0"/>
    <x v="1"/>
    <x v="4"/>
    <s v="Other"/>
    <x v="4"/>
    <n v="1"/>
  </r>
  <r>
    <s v="CUST-01738"/>
    <x v="1"/>
    <n v="0"/>
    <s v="Yes"/>
    <s v="No"/>
    <s v="Delhi"/>
    <x v="12"/>
    <s v="Yes"/>
    <x v="1"/>
    <s v="No internet service"/>
    <x v="1"/>
    <x v="1"/>
    <s v="No"/>
    <s v="Credit card"/>
    <n v="31.56"/>
    <n v="1767.49"/>
    <x v="0"/>
    <x v="0"/>
    <x v="4"/>
    <s v="Other"/>
    <x v="3"/>
    <n v="0"/>
  </r>
  <r>
    <s v="CUST-04998"/>
    <x v="0"/>
    <n v="0"/>
    <s v="No"/>
    <s v="No"/>
    <s v="Mumbai"/>
    <x v="14"/>
    <s v="Yes"/>
    <x v="0"/>
    <s v="No"/>
    <x v="2"/>
    <x v="2"/>
    <s v="Yes"/>
    <s v="Cheque"/>
    <n v="87.88"/>
    <n v="2191.6"/>
    <x v="1"/>
    <x v="0"/>
    <x v="3"/>
    <s v="Other"/>
    <x v="2"/>
    <n v="0"/>
  </r>
  <r>
    <s v="CUST-01452"/>
    <x v="0"/>
    <n v="0"/>
    <s v="Yes"/>
    <s v="No"/>
    <s v="Kolkata"/>
    <x v="18"/>
    <s v="Yes"/>
    <x v="2"/>
    <s v="Yes"/>
    <x v="2"/>
    <x v="1"/>
    <s v="Yes"/>
    <s v="UPI"/>
    <n v="65.38"/>
    <n v="1112.6600000000001"/>
    <x v="0"/>
    <x v="0"/>
    <x v="2"/>
    <s v="Other"/>
    <x v="4"/>
    <n v="0"/>
  </r>
  <r>
    <s v="CUST-00140"/>
    <x v="0"/>
    <n v="0"/>
    <s v="Yes"/>
    <s v="Yes"/>
    <s v="Hyderabad"/>
    <x v="23"/>
    <s v="Yes"/>
    <x v="0"/>
    <s v="No"/>
    <x v="0"/>
    <x v="1"/>
    <s v="No"/>
    <s v="UPI"/>
    <n v="92.18"/>
    <n v="189.56"/>
    <x v="3"/>
    <x v="1"/>
    <x v="0"/>
    <s v="Other"/>
    <x v="1"/>
    <n v="1"/>
  </r>
  <r>
    <s v="CUST-02044"/>
    <x v="1"/>
    <n v="0"/>
    <s v="No"/>
    <s v="No"/>
    <s v="Shimla"/>
    <x v="47"/>
    <s v="Yes"/>
    <x v="1"/>
    <s v="No internet service"/>
    <x v="1"/>
    <x v="2"/>
    <s v="Yes"/>
    <s v="Credit card"/>
    <n v="20.63"/>
    <n v="302.82"/>
    <x v="4"/>
    <x v="1"/>
    <x v="1"/>
    <s v="Other"/>
    <x v="4"/>
    <n v="1"/>
  </r>
  <r>
    <s v="CUST-03488"/>
    <x v="0"/>
    <n v="0"/>
    <s v="No"/>
    <s v="No"/>
    <s v="Bengaluru"/>
    <x v="11"/>
    <s v="Yes"/>
    <x v="0"/>
    <s v="No"/>
    <x v="2"/>
    <x v="0"/>
    <s v="Yes"/>
    <s v="Bank transfer"/>
    <n v="84.03"/>
    <n v="1806.31"/>
    <x v="1"/>
    <x v="0"/>
    <x v="3"/>
    <s v="Other"/>
    <x v="4"/>
    <n v="0"/>
  </r>
  <r>
    <s v="CUST-03801"/>
    <x v="0"/>
    <n v="0"/>
    <s v="No"/>
    <s v="No"/>
    <s v="Ahmedabad"/>
    <x v="30"/>
    <s v="Yes"/>
    <x v="0"/>
    <s v="Yes"/>
    <x v="2"/>
    <x v="2"/>
    <s v="Yes"/>
    <s v="UPI"/>
    <n v="79.48"/>
    <n v="1660"/>
    <x v="3"/>
    <x v="0"/>
    <x v="3"/>
    <s v="Other"/>
    <x v="4"/>
    <n v="0"/>
  </r>
  <r>
    <s v="CUST-03158"/>
    <x v="0"/>
    <n v="0"/>
    <s v="No"/>
    <s v="No"/>
    <s v="Chennai"/>
    <x v="67"/>
    <s v="Yes"/>
    <x v="1"/>
    <s v="No internet service"/>
    <x v="1"/>
    <x v="1"/>
    <s v="Yes"/>
    <s v="Cheque"/>
    <n v="21.71"/>
    <n v="848.91"/>
    <x v="1"/>
    <x v="0"/>
    <x v="1"/>
    <s v="Other"/>
    <x v="5"/>
    <n v="0"/>
  </r>
  <r>
    <s v="CUST-00249"/>
    <x v="1"/>
    <n v="0"/>
    <s v="Yes"/>
    <s v="No"/>
    <s v="Mumbai"/>
    <x v="22"/>
    <s v="Yes"/>
    <x v="1"/>
    <s v="No internet service"/>
    <x v="1"/>
    <x v="2"/>
    <s v="Yes"/>
    <s v="UPI"/>
    <n v="30.54"/>
    <n v="298.51"/>
    <x v="3"/>
    <x v="1"/>
    <x v="4"/>
    <s v="Other"/>
    <x v="1"/>
    <n v="1"/>
  </r>
  <r>
    <s v="CUST-01348"/>
    <x v="1"/>
    <n v="1"/>
    <s v="Yes"/>
    <s v="Yes"/>
    <s v="Bengaluru"/>
    <x v="24"/>
    <s v="Yes"/>
    <x v="0"/>
    <s v="No"/>
    <x v="2"/>
    <x v="0"/>
    <s v="Yes"/>
    <s v="Credit card"/>
    <n v="74.61"/>
    <n v="2364.12"/>
    <x v="0"/>
    <x v="0"/>
    <x v="3"/>
    <s v="Other"/>
    <x v="2"/>
    <n v="0"/>
  </r>
  <r>
    <s v="CUST-01850"/>
    <x v="0"/>
    <n v="0"/>
    <s v="No"/>
    <s v="No"/>
    <s v="Chandigarh"/>
    <x v="13"/>
    <s v="Yes"/>
    <x v="0"/>
    <s v="Yes"/>
    <x v="2"/>
    <x v="2"/>
    <s v="Yes"/>
    <s v="UPI"/>
    <n v="86.47"/>
    <n v="1780.83"/>
    <x v="3"/>
    <x v="0"/>
    <x v="3"/>
    <s v="Other"/>
    <x v="4"/>
    <n v="0"/>
  </r>
  <r>
    <s v="CUST-04759"/>
    <x v="1"/>
    <n v="1"/>
    <s v="Yes"/>
    <s v="Yes"/>
    <s v="Chandigarh"/>
    <x v="20"/>
    <s v="No"/>
    <x v="0"/>
    <s v="Yes"/>
    <x v="0"/>
    <x v="2"/>
    <s v="Yes"/>
    <s v="Cheque"/>
    <n v="82.93"/>
    <n v="667.31"/>
    <x v="0"/>
    <x v="0"/>
    <x v="3"/>
    <s v="High-risk"/>
    <x v="1"/>
    <n v="0"/>
  </r>
  <r>
    <s v="CUST-04500"/>
    <x v="1"/>
    <n v="0"/>
    <s v="Yes"/>
    <s v="Yes"/>
    <s v="Ahmedabad"/>
    <x v="23"/>
    <s v="Yes"/>
    <x v="0"/>
    <s v="No"/>
    <x v="2"/>
    <x v="2"/>
    <s v="Yes"/>
    <s v="Credit card"/>
    <n v="77.39"/>
    <n v="150.38999999999999"/>
    <x v="0"/>
    <x v="0"/>
    <x v="3"/>
    <s v="High-risk"/>
    <x v="1"/>
    <n v="0"/>
  </r>
  <r>
    <s v="CUST-04923"/>
    <x v="1"/>
    <n v="0"/>
    <s v="Yes"/>
    <s v="Yes"/>
    <s v="Shimla"/>
    <x v="57"/>
    <s v="Yes"/>
    <x v="1"/>
    <s v="No internet service"/>
    <x v="1"/>
    <x v="2"/>
    <s v="No"/>
    <s v="UPI"/>
    <n v="40.35"/>
    <n v="0"/>
    <x v="4"/>
    <x v="0"/>
    <x v="4"/>
    <s v="Other"/>
    <x v="1"/>
    <n v="0"/>
  </r>
  <r>
    <s v="CUST-02604"/>
    <x v="0"/>
    <n v="0"/>
    <s v="No"/>
    <s v="No"/>
    <s v="Chennai"/>
    <x v="49"/>
    <s v="Yes"/>
    <x v="1"/>
    <s v="No internet service"/>
    <x v="1"/>
    <x v="0"/>
    <s v="Yes"/>
    <s v="Cheque"/>
    <n v="35.25"/>
    <n v="1646.76"/>
    <x v="1"/>
    <x v="0"/>
    <x v="4"/>
    <s v="Other"/>
    <x v="5"/>
    <n v="0"/>
  </r>
  <r>
    <s v="CUST-01650"/>
    <x v="0"/>
    <n v="0"/>
    <s v="No"/>
    <s v="No"/>
    <s v="Bengaluru"/>
    <x v="47"/>
    <s v="Yes"/>
    <x v="0"/>
    <s v="Yes"/>
    <x v="2"/>
    <x v="2"/>
    <s v="No"/>
    <s v="Credit card"/>
    <n v="82.18"/>
    <n v="1222.45"/>
    <x v="3"/>
    <x v="1"/>
    <x v="3"/>
    <s v="Other"/>
    <x v="4"/>
    <n v="1"/>
  </r>
  <r>
    <s v="CUST-04029"/>
    <x v="1"/>
    <n v="0"/>
    <s v="Yes"/>
    <s v="Yes"/>
    <s v="Lucknow"/>
    <x v="45"/>
    <s v="Yes"/>
    <x v="2"/>
    <s v="No"/>
    <x v="2"/>
    <x v="0"/>
    <s v="Yes"/>
    <s v="Credit card"/>
    <n v="49.68"/>
    <n v="2233.08"/>
    <x v="0"/>
    <x v="0"/>
    <x v="4"/>
    <s v="Other"/>
    <x v="5"/>
    <n v="0"/>
  </r>
  <r>
    <s v="CUST-03249"/>
    <x v="1"/>
    <n v="0"/>
    <s v="No"/>
    <s v="No"/>
    <s v="Shimla"/>
    <x v="3"/>
    <s v="Yes"/>
    <x v="0"/>
    <s v="No"/>
    <x v="0"/>
    <x v="0"/>
    <s v="Yes"/>
    <s v="UPI"/>
    <n v="95.53"/>
    <n v="5088.16"/>
    <x v="1"/>
    <x v="0"/>
    <x v="0"/>
    <s v="Other"/>
    <x v="3"/>
    <n v="0"/>
  </r>
  <r>
    <s v="CUST-02424"/>
    <x v="0"/>
    <n v="1"/>
    <s v="No"/>
    <s v="No"/>
    <s v="Pune"/>
    <x v="32"/>
    <s v="Yes"/>
    <x v="2"/>
    <s v="No"/>
    <x v="2"/>
    <x v="1"/>
    <s v="No"/>
    <s v="UPI"/>
    <n v="57.07"/>
    <n v="2349.36"/>
    <x v="1"/>
    <x v="0"/>
    <x v="2"/>
    <s v="Other"/>
    <x v="5"/>
    <n v="0"/>
  </r>
  <r>
    <s v="CUST-03987"/>
    <x v="1"/>
    <n v="0"/>
    <s v="No"/>
    <s v="No"/>
    <s v="Hyderabad"/>
    <x v="66"/>
    <s v="Yes"/>
    <x v="0"/>
    <s v="No"/>
    <x v="2"/>
    <x v="2"/>
    <s v="Yes"/>
    <s v="Cheque"/>
    <n v="78.22"/>
    <n v="1237.9000000000001"/>
    <x v="1"/>
    <x v="1"/>
    <x v="3"/>
    <s v="Other"/>
    <x v="4"/>
    <n v="1"/>
  </r>
  <r>
    <s v="CUST-04351"/>
    <x v="1"/>
    <n v="0"/>
    <s v="Yes"/>
    <s v="No"/>
    <s v="Jaipur"/>
    <x v="12"/>
    <s v="Yes"/>
    <x v="2"/>
    <s v="No"/>
    <x v="0"/>
    <x v="0"/>
    <s v="Yes"/>
    <s v="Cheque"/>
    <n v="58.06"/>
    <n v="3170.93"/>
    <x v="0"/>
    <x v="0"/>
    <x v="2"/>
    <s v="Other"/>
    <x v="3"/>
    <n v="0"/>
  </r>
  <r>
    <s v="CUST-04043"/>
    <x v="0"/>
    <n v="1"/>
    <s v="Yes"/>
    <s v="No"/>
    <s v="Bengaluru"/>
    <x v="21"/>
    <s v="Yes"/>
    <x v="0"/>
    <s v="No"/>
    <x v="0"/>
    <x v="1"/>
    <s v="Yes"/>
    <s v="UPI"/>
    <n v="82.61"/>
    <n v="3377.41"/>
    <x v="0"/>
    <x v="0"/>
    <x v="3"/>
    <s v="Other"/>
    <x v="5"/>
    <n v="0"/>
  </r>
  <r>
    <s v="CUST-00771"/>
    <x v="0"/>
    <n v="0"/>
    <s v="No"/>
    <s v="Yes"/>
    <s v="Delhi"/>
    <x v="18"/>
    <s v="Yes"/>
    <x v="1"/>
    <s v="No internet service"/>
    <x v="1"/>
    <x v="2"/>
    <s v="No"/>
    <s v="Credit card"/>
    <n v="22.9"/>
    <n v="392.52"/>
    <x v="4"/>
    <x v="0"/>
    <x v="1"/>
    <s v="Other"/>
    <x v="4"/>
    <n v="0"/>
  </r>
  <r>
    <s v="CUST-00562"/>
    <x v="1"/>
    <n v="0"/>
    <s v="Yes"/>
    <s v="No"/>
    <s v="Chennai"/>
    <x v="4"/>
    <s v="No"/>
    <x v="1"/>
    <s v="No internet service"/>
    <x v="1"/>
    <x v="1"/>
    <s v="No"/>
    <s v="UPI"/>
    <n v="18"/>
    <n v="1327.56"/>
    <x v="4"/>
    <x v="0"/>
    <x v="1"/>
    <s v="Other"/>
    <x v="0"/>
    <n v="0"/>
  </r>
  <r>
    <s v="CUST-03678"/>
    <x v="1"/>
    <n v="0"/>
    <s v="No"/>
    <s v="No"/>
    <s v="Kolkata"/>
    <x v="5"/>
    <s v="Yes"/>
    <x v="0"/>
    <s v="Yes"/>
    <x v="0"/>
    <x v="1"/>
    <s v="No"/>
    <s v="Bank transfer"/>
    <n v="87.01"/>
    <n v="1615.48"/>
    <x v="2"/>
    <x v="0"/>
    <x v="3"/>
    <s v="Other"/>
    <x v="4"/>
    <n v="0"/>
  </r>
  <r>
    <s v="CUST-03884"/>
    <x v="0"/>
    <n v="1"/>
    <s v="Yes"/>
    <s v="No"/>
    <s v="Hyderabad"/>
    <x v="53"/>
    <s v="No"/>
    <x v="2"/>
    <s v="No"/>
    <x v="0"/>
    <x v="2"/>
    <s v="No"/>
    <s v="UPI"/>
    <n v="45.59"/>
    <n v="407.36"/>
    <x v="0"/>
    <x v="0"/>
    <x v="4"/>
    <s v="Other"/>
    <x v="1"/>
    <n v="0"/>
  </r>
  <r>
    <s v="CUST-01506"/>
    <x v="1"/>
    <n v="0"/>
    <s v="Yes"/>
    <s v="Yes"/>
    <s v="Pune"/>
    <x v="38"/>
    <s v="Yes"/>
    <x v="2"/>
    <s v="No"/>
    <x v="2"/>
    <x v="1"/>
    <s v="No"/>
    <s v="Bank transfer"/>
    <n v="55.4"/>
    <n v="2298"/>
    <x v="2"/>
    <x v="0"/>
    <x v="2"/>
    <s v="Other"/>
    <x v="5"/>
    <n v="0"/>
  </r>
  <r>
    <s v="CUST-03385"/>
    <x v="1"/>
    <n v="0"/>
    <s v="No"/>
    <s v="No"/>
    <s v="Kolkata"/>
    <x v="29"/>
    <s v="Yes"/>
    <x v="0"/>
    <s v="No"/>
    <x v="0"/>
    <x v="1"/>
    <s v="Yes"/>
    <s v="UPI"/>
    <n v="86.46"/>
    <n v="4338.82"/>
    <x v="1"/>
    <x v="0"/>
    <x v="3"/>
    <s v="Other"/>
    <x v="3"/>
    <n v="0"/>
  </r>
  <r>
    <s v="CUST-00519"/>
    <x v="0"/>
    <n v="0"/>
    <s v="No"/>
    <s v="No"/>
    <s v="Hyderabad"/>
    <x v="65"/>
    <s v="Yes"/>
    <x v="1"/>
    <s v="No internet service"/>
    <x v="1"/>
    <x v="0"/>
    <s v="Yes"/>
    <s v="Credit card"/>
    <n v="18"/>
    <n v="1034.02"/>
    <x v="2"/>
    <x v="0"/>
    <x v="1"/>
    <s v="Other"/>
    <x v="3"/>
    <n v="0"/>
  </r>
  <r>
    <s v="CUST-04785"/>
    <x v="0"/>
    <n v="1"/>
    <s v="No"/>
    <s v="Yes"/>
    <s v="Chandigarh"/>
    <x v="56"/>
    <s v="Yes"/>
    <x v="2"/>
    <s v="Yes"/>
    <x v="2"/>
    <x v="2"/>
    <s v="No"/>
    <s v="UPI"/>
    <n v="57.12"/>
    <n v="56.98"/>
    <x v="0"/>
    <x v="0"/>
    <x v="2"/>
    <s v="Other"/>
    <x v="1"/>
    <n v="0"/>
  </r>
  <r>
    <s v="CUST-00779"/>
    <x v="0"/>
    <n v="0"/>
    <s v="Yes"/>
    <s v="No"/>
    <s v="Shimla"/>
    <x v="54"/>
    <s v="Yes"/>
    <x v="1"/>
    <s v="No internet service"/>
    <x v="1"/>
    <x v="2"/>
    <s v="Yes"/>
    <s v="UPI"/>
    <n v="25.96"/>
    <n v="311.36"/>
    <x v="4"/>
    <x v="0"/>
    <x v="1"/>
    <s v="Other"/>
    <x v="4"/>
    <n v="0"/>
  </r>
  <r>
    <s v="CUST-04788"/>
    <x v="0"/>
    <n v="0"/>
    <s v="Yes"/>
    <s v="No"/>
    <s v="Chandigarh"/>
    <x v="45"/>
    <s v="No"/>
    <x v="1"/>
    <s v="No internet service"/>
    <x v="1"/>
    <x v="0"/>
    <s v="No"/>
    <s v="Cheque"/>
    <n v="18"/>
    <n v="788.69"/>
    <x v="2"/>
    <x v="0"/>
    <x v="1"/>
    <s v="Other"/>
    <x v="5"/>
    <n v="0"/>
  </r>
  <r>
    <s v="CUST-01916"/>
    <x v="0"/>
    <n v="0"/>
    <s v="No"/>
    <s v="No"/>
    <s v="Pune"/>
    <x v="56"/>
    <s v="Yes"/>
    <x v="0"/>
    <s v="Yes"/>
    <x v="2"/>
    <x v="2"/>
    <s v="Yes"/>
    <s v="Cheque"/>
    <n v="81.22"/>
    <n v="79.81"/>
    <x v="0"/>
    <x v="0"/>
    <x v="3"/>
    <s v="High-risk"/>
    <x v="1"/>
    <n v="0"/>
  </r>
  <r>
    <s v="CUST-02089"/>
    <x v="1"/>
    <n v="0"/>
    <s v="No"/>
    <s v="No"/>
    <s v="Lucknow"/>
    <x v="54"/>
    <s v="No"/>
    <x v="0"/>
    <s v="No"/>
    <x v="0"/>
    <x v="2"/>
    <s v="Yes"/>
    <s v="UPI"/>
    <n v="71.239999999999995"/>
    <n v="844.27"/>
    <x v="0"/>
    <x v="0"/>
    <x v="3"/>
    <s v="Other"/>
    <x v="4"/>
    <n v="0"/>
  </r>
  <r>
    <s v="CUST-00284"/>
    <x v="0"/>
    <n v="0"/>
    <s v="Yes"/>
    <s v="No"/>
    <s v="Kolkata"/>
    <x v="32"/>
    <s v="No"/>
    <x v="1"/>
    <s v="No internet service"/>
    <x v="1"/>
    <x v="0"/>
    <s v="Yes"/>
    <s v="Cheque"/>
    <n v="26.4"/>
    <n v="1053.46"/>
    <x v="1"/>
    <x v="0"/>
    <x v="1"/>
    <s v="Other"/>
    <x v="5"/>
    <n v="0"/>
  </r>
  <r>
    <s v="CUST-04124"/>
    <x v="1"/>
    <n v="1"/>
    <s v="No"/>
    <s v="No"/>
    <s v="Bengaluru"/>
    <x v="67"/>
    <s v="Yes"/>
    <x v="2"/>
    <s v="No"/>
    <x v="2"/>
    <x v="2"/>
    <s v="No"/>
    <s v="Cheque"/>
    <n v="61.53"/>
    <n v="2443.7800000000002"/>
    <x v="3"/>
    <x v="0"/>
    <x v="2"/>
    <s v="Other"/>
    <x v="5"/>
    <n v="0"/>
  </r>
  <r>
    <s v="CUST-02756"/>
    <x v="1"/>
    <n v="0"/>
    <s v="Yes"/>
    <s v="No"/>
    <s v="Kolkata"/>
    <x v="58"/>
    <s v="Yes"/>
    <x v="1"/>
    <s v="No internet service"/>
    <x v="1"/>
    <x v="0"/>
    <s v="No"/>
    <s v="UPI"/>
    <n v="29.28"/>
    <n v="1227.29"/>
    <x v="4"/>
    <x v="0"/>
    <x v="1"/>
    <s v="Other"/>
    <x v="5"/>
    <n v="0"/>
  </r>
  <r>
    <s v="CUST-00709"/>
    <x v="0"/>
    <n v="0"/>
    <s v="Yes"/>
    <s v="No"/>
    <s v="Delhi"/>
    <x v="0"/>
    <s v="Yes"/>
    <x v="0"/>
    <s v="No"/>
    <x v="2"/>
    <x v="1"/>
    <s v="Yes"/>
    <s v="Bank transfer"/>
    <n v="80.33"/>
    <n v="4910.07"/>
    <x v="0"/>
    <x v="0"/>
    <x v="3"/>
    <s v="Other"/>
    <x v="0"/>
    <n v="0"/>
  </r>
  <r>
    <s v="CUST-01664"/>
    <x v="1"/>
    <n v="0"/>
    <s v="Yes"/>
    <s v="Yes"/>
    <s v="Ahmedabad"/>
    <x v="28"/>
    <s v="Yes"/>
    <x v="0"/>
    <s v="Yes"/>
    <x v="2"/>
    <x v="2"/>
    <s v="Yes"/>
    <s v="UPI"/>
    <n v="89.2"/>
    <n v="1634.22"/>
    <x v="4"/>
    <x v="1"/>
    <x v="3"/>
    <s v="Other"/>
    <x v="4"/>
    <n v="1"/>
  </r>
  <r>
    <s v="CUST-04616"/>
    <x v="0"/>
    <n v="0"/>
    <s v="Yes"/>
    <s v="No"/>
    <s v="Shimla"/>
    <x v="66"/>
    <s v="Yes"/>
    <x v="0"/>
    <s v="No"/>
    <x v="2"/>
    <x v="2"/>
    <s v="Yes"/>
    <s v="Cheque"/>
    <n v="82.64"/>
    <n v="1299.52"/>
    <x v="0"/>
    <x v="1"/>
    <x v="3"/>
    <s v="Other"/>
    <x v="4"/>
    <n v="1"/>
  </r>
  <r>
    <s v="CUST-00521"/>
    <x v="0"/>
    <n v="0"/>
    <s v="No"/>
    <s v="No"/>
    <s v="Bengaluru"/>
    <x v="54"/>
    <s v="Yes"/>
    <x v="0"/>
    <s v="No"/>
    <x v="2"/>
    <x v="1"/>
    <s v="Yes"/>
    <s v="Bank transfer"/>
    <n v="90.95"/>
    <n v="1078.58"/>
    <x v="7"/>
    <x v="0"/>
    <x v="0"/>
    <s v="Other"/>
    <x v="4"/>
    <n v="0"/>
  </r>
  <r>
    <s v="CUST-01776"/>
    <x v="1"/>
    <n v="1"/>
    <s v="Yes"/>
    <s v="No"/>
    <s v="Kolkata"/>
    <x v="15"/>
    <s v="Yes"/>
    <x v="2"/>
    <s v="No"/>
    <x v="2"/>
    <x v="2"/>
    <s v="No"/>
    <s v="Bank transfer"/>
    <n v="51.6"/>
    <n v="1225.92"/>
    <x v="0"/>
    <x v="0"/>
    <x v="2"/>
    <s v="Other"/>
    <x v="2"/>
    <n v="0"/>
  </r>
  <r>
    <s v="CUST-04283"/>
    <x v="0"/>
    <n v="0"/>
    <s v="No"/>
    <s v="No"/>
    <s v="Shimla"/>
    <x v="53"/>
    <s v="Yes"/>
    <x v="2"/>
    <s v="No"/>
    <x v="0"/>
    <x v="2"/>
    <s v="No"/>
    <s v="UPI"/>
    <n v="55.03"/>
    <n v="491.83"/>
    <x v="0"/>
    <x v="0"/>
    <x v="2"/>
    <s v="Other"/>
    <x v="1"/>
    <n v="0"/>
  </r>
  <r>
    <s v="CUST-03689"/>
    <x v="0"/>
    <n v="0"/>
    <s v="No"/>
    <s v="Yes"/>
    <s v="Delhi"/>
    <x v="4"/>
    <s v="Yes"/>
    <x v="0"/>
    <s v="Yes"/>
    <x v="2"/>
    <x v="0"/>
    <s v="No"/>
    <s v="Credit card"/>
    <n v="93.37"/>
    <n v="6686.17"/>
    <x v="0"/>
    <x v="0"/>
    <x v="0"/>
    <s v="Other"/>
    <x v="0"/>
    <n v="0"/>
  </r>
  <r>
    <s v="CUST-04290"/>
    <x v="1"/>
    <n v="0"/>
    <s v="Yes"/>
    <s v="No"/>
    <s v="Jaipur"/>
    <x v="17"/>
    <s v="Yes"/>
    <x v="0"/>
    <s v="No"/>
    <x v="2"/>
    <x v="2"/>
    <s v="No"/>
    <s v="Cheque"/>
    <n v="89.18"/>
    <n v="2639.42"/>
    <x v="6"/>
    <x v="0"/>
    <x v="3"/>
    <s v="Other"/>
    <x v="2"/>
    <n v="0"/>
  </r>
  <r>
    <s v="CUST-04083"/>
    <x v="0"/>
    <n v="1"/>
    <s v="No"/>
    <s v="No"/>
    <s v="Kolkata"/>
    <x v="7"/>
    <s v="Yes"/>
    <x v="1"/>
    <s v="No internet service"/>
    <x v="1"/>
    <x v="2"/>
    <s v="Yes"/>
    <s v="UPI"/>
    <n v="30.39"/>
    <n v="333.54"/>
    <x v="1"/>
    <x v="0"/>
    <x v="4"/>
    <s v="Other"/>
    <x v="1"/>
    <n v="0"/>
  </r>
  <r>
    <s v="CUST-03511"/>
    <x v="0"/>
    <n v="0"/>
    <s v="Yes"/>
    <s v="Yes"/>
    <s v="Shimla"/>
    <x v="24"/>
    <s v="Yes"/>
    <x v="2"/>
    <s v="No"/>
    <x v="2"/>
    <x v="1"/>
    <s v="Yes"/>
    <s v="Bank transfer"/>
    <n v="55.98"/>
    <n v="1741.44"/>
    <x v="2"/>
    <x v="0"/>
    <x v="2"/>
    <s v="Other"/>
    <x v="2"/>
    <n v="0"/>
  </r>
  <r>
    <s v="CUST-00037"/>
    <x v="0"/>
    <n v="0"/>
    <s v="Yes"/>
    <s v="No"/>
    <s v="Mumbai"/>
    <x v="18"/>
    <s v="Yes"/>
    <x v="0"/>
    <s v="Yes"/>
    <x v="2"/>
    <x v="2"/>
    <s v="Yes"/>
    <s v="Cheque"/>
    <n v="91.85"/>
    <n v="1519.98"/>
    <x v="3"/>
    <x v="0"/>
    <x v="0"/>
    <s v="Other"/>
    <x v="4"/>
    <n v="0"/>
  </r>
  <r>
    <s v="CUST-00027"/>
    <x v="1"/>
    <n v="0"/>
    <s v="No"/>
    <s v="No"/>
    <s v="Hyderabad"/>
    <x v="1"/>
    <s v="Yes"/>
    <x v="0"/>
    <s v="No"/>
    <x v="2"/>
    <x v="2"/>
    <s v="No"/>
    <s v="UPI"/>
    <n v="75.099999999999994"/>
    <n v="227.99"/>
    <x v="2"/>
    <x v="1"/>
    <x v="3"/>
    <s v="High-risk"/>
    <x v="1"/>
    <n v="1"/>
  </r>
  <r>
    <s v="CUST-00897"/>
    <x v="0"/>
    <n v="0"/>
    <s v="Yes"/>
    <s v="No"/>
    <s v="Lucknow"/>
    <x v="5"/>
    <s v="Yes"/>
    <x v="1"/>
    <s v="No internet service"/>
    <x v="1"/>
    <x v="2"/>
    <s v="No"/>
    <s v="UPI"/>
    <n v="20.54"/>
    <n v="395.21"/>
    <x v="4"/>
    <x v="0"/>
    <x v="1"/>
    <s v="Other"/>
    <x v="4"/>
    <n v="0"/>
  </r>
  <r>
    <s v="CUST-02864"/>
    <x v="0"/>
    <n v="0"/>
    <s v="Yes"/>
    <s v="No"/>
    <s v="Chandigarh"/>
    <x v="20"/>
    <s v="Yes"/>
    <x v="0"/>
    <s v="No"/>
    <x v="0"/>
    <x v="2"/>
    <s v="Yes"/>
    <s v="UPI"/>
    <n v="90.39"/>
    <n v="736.09"/>
    <x v="1"/>
    <x v="1"/>
    <x v="0"/>
    <s v="High-risk"/>
    <x v="1"/>
    <n v="1"/>
  </r>
  <r>
    <s v="CUST-00086"/>
    <x v="0"/>
    <n v="0"/>
    <s v="Yes"/>
    <s v="No"/>
    <s v="Mumbai"/>
    <x v="7"/>
    <s v="Yes"/>
    <x v="1"/>
    <s v="No internet service"/>
    <x v="1"/>
    <x v="2"/>
    <s v="No"/>
    <s v="UPI"/>
    <n v="42.25"/>
    <n v="466.36"/>
    <x v="1"/>
    <x v="0"/>
    <x v="4"/>
    <s v="Other"/>
    <x v="1"/>
    <n v="0"/>
  </r>
  <r>
    <s v="CUST-04560"/>
    <x v="1"/>
    <n v="1"/>
    <s v="Yes"/>
    <s v="Yes"/>
    <s v="Jaipur"/>
    <x v="27"/>
    <s v="Yes"/>
    <x v="2"/>
    <s v="Yes"/>
    <x v="2"/>
    <x v="0"/>
    <s v="No"/>
    <s v="UPI"/>
    <n v="60.93"/>
    <n v="2084.3200000000002"/>
    <x v="0"/>
    <x v="0"/>
    <x v="2"/>
    <s v="Other"/>
    <x v="2"/>
    <n v="0"/>
  </r>
  <r>
    <s v="CUST-04974"/>
    <x v="1"/>
    <n v="0"/>
    <s v="Yes"/>
    <s v="No"/>
    <s v="Mumbai"/>
    <x v="21"/>
    <s v="Yes"/>
    <x v="0"/>
    <s v="No"/>
    <x v="2"/>
    <x v="2"/>
    <s v="Yes"/>
    <s v="Cheque"/>
    <n v="91.5"/>
    <n v="3949.76"/>
    <x v="0"/>
    <x v="0"/>
    <x v="0"/>
    <s v="Other"/>
    <x v="5"/>
    <n v="0"/>
  </r>
  <r>
    <s v="CUST-02882"/>
    <x v="0"/>
    <n v="1"/>
    <s v="Yes"/>
    <s v="Yes"/>
    <s v="Mumbai"/>
    <x v="54"/>
    <s v="Yes"/>
    <x v="0"/>
    <s v="No"/>
    <x v="2"/>
    <x v="2"/>
    <s v="Yes"/>
    <s v="Credit card"/>
    <n v="80.430000000000007"/>
    <n v="976.65"/>
    <x v="7"/>
    <x v="1"/>
    <x v="3"/>
    <s v="Other"/>
    <x v="4"/>
    <n v="1"/>
  </r>
  <r>
    <s v="CUST-03345"/>
    <x v="0"/>
    <n v="0"/>
    <s v="No"/>
    <s v="No"/>
    <s v="Lucknow"/>
    <x v="53"/>
    <s v="Yes"/>
    <x v="0"/>
    <s v="Yes"/>
    <x v="0"/>
    <x v="2"/>
    <s v="No"/>
    <s v="UPI"/>
    <n v="92.18"/>
    <n v="831.5"/>
    <x v="1"/>
    <x v="0"/>
    <x v="0"/>
    <s v="High-risk"/>
    <x v="1"/>
    <n v="0"/>
  </r>
  <r>
    <s v="CUST-03704"/>
    <x v="0"/>
    <n v="0"/>
    <s v="No"/>
    <s v="No"/>
    <s v="Delhi"/>
    <x v="0"/>
    <s v="Yes"/>
    <x v="1"/>
    <s v="No internet service"/>
    <x v="1"/>
    <x v="0"/>
    <s v="Yes"/>
    <s v="Bank transfer"/>
    <n v="19.29"/>
    <n v="1215.42"/>
    <x v="1"/>
    <x v="0"/>
    <x v="1"/>
    <s v="Other"/>
    <x v="0"/>
    <n v="0"/>
  </r>
  <r>
    <s v="CUST-03965"/>
    <x v="0"/>
    <n v="0"/>
    <s v="No"/>
    <s v="No"/>
    <s v="Pune"/>
    <x v="10"/>
    <s v="Yes"/>
    <x v="2"/>
    <s v="No"/>
    <x v="0"/>
    <x v="0"/>
    <s v="No"/>
    <s v="Cheque"/>
    <n v="55.69"/>
    <n v="3505.74"/>
    <x v="0"/>
    <x v="0"/>
    <x v="2"/>
    <s v="Other"/>
    <x v="0"/>
    <n v="0"/>
  </r>
  <r>
    <s v="CUST-01739"/>
    <x v="1"/>
    <n v="1"/>
    <s v="No"/>
    <s v="No"/>
    <s v="Bengaluru"/>
    <x v="65"/>
    <s v="Yes"/>
    <x v="2"/>
    <s v="No"/>
    <x v="2"/>
    <x v="0"/>
    <s v="No"/>
    <s v="Cheque"/>
    <n v="51.94"/>
    <n v="3085.7"/>
    <x v="2"/>
    <x v="0"/>
    <x v="2"/>
    <s v="Other"/>
    <x v="3"/>
    <n v="0"/>
  </r>
  <r>
    <s v="CUST-02128"/>
    <x v="0"/>
    <n v="0"/>
    <s v="Yes"/>
    <s v="Yes"/>
    <s v="Shimla"/>
    <x v="19"/>
    <s v="Yes"/>
    <x v="1"/>
    <s v="No internet service"/>
    <x v="1"/>
    <x v="2"/>
    <s v="No"/>
    <s v="UPI"/>
    <n v="22.96"/>
    <n v="322.69"/>
    <x v="4"/>
    <x v="0"/>
    <x v="1"/>
    <s v="Other"/>
    <x v="4"/>
    <n v="0"/>
  </r>
  <r>
    <s v="CUST-00876"/>
    <x v="0"/>
    <n v="1"/>
    <s v="No"/>
    <s v="No"/>
    <s v="Chennai"/>
    <x v="19"/>
    <s v="Yes"/>
    <x v="0"/>
    <s v="No"/>
    <x v="2"/>
    <x v="2"/>
    <s v="Yes"/>
    <s v="Bank transfer"/>
    <n v="92.07"/>
    <n v="1287.78"/>
    <x v="1"/>
    <x v="1"/>
    <x v="0"/>
    <s v="Other"/>
    <x v="4"/>
    <n v="1"/>
  </r>
  <r>
    <s v="CUST-00148"/>
    <x v="1"/>
    <n v="0"/>
    <s v="Yes"/>
    <s v="Yes"/>
    <s v="Hyderabad"/>
    <x v="59"/>
    <s v="Yes"/>
    <x v="0"/>
    <s v="No"/>
    <x v="2"/>
    <x v="0"/>
    <s v="Yes"/>
    <s v="UPI"/>
    <n v="84.76"/>
    <n v="4548"/>
    <x v="4"/>
    <x v="0"/>
    <x v="3"/>
    <s v="Other"/>
    <x v="3"/>
    <n v="0"/>
  </r>
  <r>
    <s v="CUST-01701"/>
    <x v="1"/>
    <n v="0"/>
    <s v="No"/>
    <s v="No"/>
    <s v="Ahmedabad"/>
    <x v="58"/>
    <s v="Yes"/>
    <x v="1"/>
    <s v="No internet service"/>
    <x v="1"/>
    <x v="1"/>
    <s v="Yes"/>
    <s v="Credit card"/>
    <n v="31.02"/>
    <n v="1358.07"/>
    <x v="4"/>
    <x v="0"/>
    <x v="4"/>
    <s v="Other"/>
    <x v="5"/>
    <n v="0"/>
  </r>
  <r>
    <s v="CUST-01094"/>
    <x v="1"/>
    <n v="0"/>
    <s v="Yes"/>
    <s v="No"/>
    <s v="Chandigarh"/>
    <x v="42"/>
    <s v="Yes"/>
    <x v="1"/>
    <s v="No internet service"/>
    <x v="1"/>
    <x v="0"/>
    <s v="Yes"/>
    <s v="Cheque"/>
    <n v="37.36"/>
    <n v="1281.0999999999999"/>
    <x v="0"/>
    <x v="0"/>
    <x v="4"/>
    <s v="Other"/>
    <x v="2"/>
    <n v="0"/>
  </r>
  <r>
    <s v="CUST-02113"/>
    <x v="0"/>
    <n v="0"/>
    <s v="No"/>
    <s v="No"/>
    <s v="Pune"/>
    <x v="20"/>
    <s v="Yes"/>
    <x v="2"/>
    <s v="No"/>
    <x v="0"/>
    <x v="2"/>
    <s v="Yes"/>
    <s v="UPI"/>
    <n v="67.510000000000005"/>
    <n v="533.96"/>
    <x v="4"/>
    <x v="1"/>
    <x v="2"/>
    <s v="Other"/>
    <x v="1"/>
    <n v="1"/>
  </r>
  <r>
    <s v="CUST-01851"/>
    <x v="0"/>
    <n v="0"/>
    <s v="Yes"/>
    <s v="No"/>
    <s v="Chandigarh"/>
    <x v="17"/>
    <s v="Yes"/>
    <x v="0"/>
    <s v="Yes"/>
    <x v="2"/>
    <x v="1"/>
    <s v="Yes"/>
    <s v="Credit card"/>
    <n v="83.55"/>
    <n v="2448.2800000000002"/>
    <x v="2"/>
    <x v="1"/>
    <x v="3"/>
    <s v="Other"/>
    <x v="2"/>
    <n v="1"/>
  </r>
  <r>
    <s v="CUST-00928"/>
    <x v="1"/>
    <n v="1"/>
    <s v="No"/>
    <s v="No"/>
    <s v="Shimla"/>
    <x v="49"/>
    <s v="No"/>
    <x v="1"/>
    <s v="No internet service"/>
    <x v="1"/>
    <x v="0"/>
    <s v="Yes"/>
    <s v="Bank transfer"/>
    <n v="18"/>
    <n v="819.06"/>
    <x v="1"/>
    <x v="0"/>
    <x v="1"/>
    <s v="Other"/>
    <x v="5"/>
    <n v="0"/>
  </r>
  <r>
    <s v="CUST-00528"/>
    <x v="0"/>
    <n v="0"/>
    <s v="No"/>
    <s v="Yes"/>
    <s v="Chennai"/>
    <x v="2"/>
    <s v="Yes"/>
    <x v="0"/>
    <s v="No"/>
    <x v="0"/>
    <x v="2"/>
    <s v="Yes"/>
    <s v="Bank transfer"/>
    <n v="93.04"/>
    <n v="2614.3000000000002"/>
    <x v="7"/>
    <x v="1"/>
    <x v="0"/>
    <s v="Other"/>
    <x v="2"/>
    <n v="1"/>
  </r>
  <r>
    <s v="CUST-01263"/>
    <x v="1"/>
    <n v="0"/>
    <s v="Yes"/>
    <s v="Yes"/>
    <s v="Jaipur"/>
    <x v="7"/>
    <s v="Yes"/>
    <x v="2"/>
    <s v="No"/>
    <x v="2"/>
    <x v="2"/>
    <s v="Yes"/>
    <s v="Bank transfer"/>
    <n v="52.61"/>
    <n v="585.91999999999996"/>
    <x v="4"/>
    <x v="1"/>
    <x v="2"/>
    <s v="Other"/>
    <x v="1"/>
    <n v="1"/>
  </r>
  <r>
    <s v="CUST-03879"/>
    <x v="1"/>
    <n v="0"/>
    <s v="No"/>
    <s v="No"/>
    <s v="Chennai"/>
    <x v="54"/>
    <s v="Yes"/>
    <x v="0"/>
    <s v="No"/>
    <x v="2"/>
    <x v="2"/>
    <s v="No"/>
    <s v="Credit card"/>
    <n v="86.91"/>
    <n v="1042.94"/>
    <x v="4"/>
    <x v="1"/>
    <x v="3"/>
    <s v="Other"/>
    <x v="4"/>
    <n v="1"/>
  </r>
  <r>
    <s v="CUST-03523"/>
    <x v="0"/>
    <n v="1"/>
    <s v="No"/>
    <s v="No"/>
    <s v="Kolkata"/>
    <x v="31"/>
    <s v="Yes"/>
    <x v="0"/>
    <s v="No"/>
    <x v="2"/>
    <x v="2"/>
    <s v="Yes"/>
    <s v="UPI"/>
    <n v="95.33"/>
    <n v="563.39"/>
    <x v="1"/>
    <x v="1"/>
    <x v="0"/>
    <s v="High-risk"/>
    <x v="1"/>
    <n v="1"/>
  </r>
  <r>
    <s v="CUST-02949"/>
    <x v="0"/>
    <n v="0"/>
    <s v="No"/>
    <s v="Yes"/>
    <s v="Delhi"/>
    <x v="42"/>
    <s v="Yes"/>
    <x v="2"/>
    <s v="No"/>
    <x v="2"/>
    <x v="1"/>
    <s v="No"/>
    <s v="Credit card"/>
    <n v="53.21"/>
    <n v="1779.69"/>
    <x v="3"/>
    <x v="1"/>
    <x v="2"/>
    <s v="Other"/>
    <x v="2"/>
    <n v="1"/>
  </r>
  <r>
    <s v="CUST-00800"/>
    <x v="1"/>
    <n v="1"/>
    <s v="No"/>
    <s v="No"/>
    <s v="Shimla"/>
    <x v="70"/>
    <s v="Yes"/>
    <x v="2"/>
    <s v="Yes"/>
    <x v="0"/>
    <x v="0"/>
    <s v="No"/>
    <s v="Bank transfer"/>
    <n v="60.78"/>
    <n v="3427.15"/>
    <x v="0"/>
    <x v="0"/>
    <x v="2"/>
    <s v="Other"/>
    <x v="3"/>
    <n v="0"/>
  </r>
  <r>
    <s v="CUST-02614"/>
    <x v="1"/>
    <n v="0"/>
    <s v="No"/>
    <s v="No"/>
    <s v="Delhi"/>
    <x v="59"/>
    <s v="Yes"/>
    <x v="0"/>
    <s v="Yes"/>
    <x v="2"/>
    <x v="1"/>
    <s v="Yes"/>
    <s v="Cheque"/>
    <n v="96.58"/>
    <n v="5045.91"/>
    <x v="1"/>
    <x v="0"/>
    <x v="0"/>
    <s v="Other"/>
    <x v="3"/>
    <n v="0"/>
  </r>
  <r>
    <s v="CUST-04470"/>
    <x v="0"/>
    <n v="0"/>
    <s v="Yes"/>
    <s v="No"/>
    <s v="Bengaluru"/>
    <x v="0"/>
    <s v="Yes"/>
    <x v="0"/>
    <s v="No"/>
    <x v="0"/>
    <x v="1"/>
    <s v="No"/>
    <s v="UPI"/>
    <n v="101.08"/>
    <n v="6446.21"/>
    <x v="0"/>
    <x v="0"/>
    <x v="0"/>
    <s v="Other"/>
    <x v="0"/>
    <n v="0"/>
  </r>
  <r>
    <s v="CUST-04739"/>
    <x v="1"/>
    <n v="1"/>
    <s v="Yes"/>
    <s v="Yes"/>
    <s v="Mumbai"/>
    <x v="18"/>
    <s v="Yes"/>
    <x v="0"/>
    <s v="No"/>
    <x v="2"/>
    <x v="2"/>
    <s v="No"/>
    <s v="UPI"/>
    <n v="87.26"/>
    <n v="1473.29"/>
    <x v="3"/>
    <x v="1"/>
    <x v="3"/>
    <s v="Other"/>
    <x v="4"/>
    <n v="1"/>
  </r>
  <r>
    <s v="CUST-03851"/>
    <x v="0"/>
    <n v="0"/>
    <s v="Yes"/>
    <s v="No"/>
    <s v="Lucknow"/>
    <x v="49"/>
    <s v="Yes"/>
    <x v="1"/>
    <s v="No internet service"/>
    <x v="1"/>
    <x v="1"/>
    <s v="Yes"/>
    <s v="Bank transfer"/>
    <n v="40.58"/>
    <n v="1835.38"/>
    <x v="4"/>
    <x v="0"/>
    <x v="4"/>
    <s v="Other"/>
    <x v="5"/>
    <n v="0"/>
  </r>
  <r>
    <s v="CUST-00382"/>
    <x v="0"/>
    <n v="0"/>
    <s v="Yes"/>
    <s v="No"/>
    <s v="Mumbai"/>
    <x v="4"/>
    <s v="Yes"/>
    <x v="2"/>
    <s v="Yes"/>
    <x v="0"/>
    <x v="0"/>
    <s v="No"/>
    <s v="Cheque"/>
    <n v="68.180000000000007"/>
    <n v="4920.05"/>
    <x v="1"/>
    <x v="0"/>
    <x v="2"/>
    <s v="Other"/>
    <x v="0"/>
    <n v="0"/>
  </r>
  <r>
    <s v="CUST-00486"/>
    <x v="0"/>
    <n v="0"/>
    <s v="No"/>
    <s v="No"/>
    <s v="Kolkata"/>
    <x v="67"/>
    <s v="Yes"/>
    <x v="2"/>
    <s v="Yes"/>
    <x v="2"/>
    <x v="1"/>
    <s v="Yes"/>
    <s v="UPI"/>
    <n v="50.84"/>
    <n v="2011.35"/>
    <x v="1"/>
    <x v="0"/>
    <x v="2"/>
    <s v="Other"/>
    <x v="5"/>
    <n v="0"/>
  </r>
  <r>
    <s v="CUST-04349"/>
    <x v="0"/>
    <n v="0"/>
    <s v="No"/>
    <s v="No"/>
    <s v="Kolkata"/>
    <x v="45"/>
    <s v="Yes"/>
    <x v="0"/>
    <s v="Yes"/>
    <x v="2"/>
    <x v="0"/>
    <s v="Yes"/>
    <s v="UPI"/>
    <n v="87.37"/>
    <n v="3893.22"/>
    <x v="2"/>
    <x v="0"/>
    <x v="3"/>
    <s v="Other"/>
    <x v="5"/>
    <n v="0"/>
  </r>
  <r>
    <s v="CUST-02329"/>
    <x v="1"/>
    <n v="0"/>
    <s v="No"/>
    <s v="No"/>
    <s v="Bengaluru"/>
    <x v="44"/>
    <s v="No"/>
    <x v="2"/>
    <s v="No"/>
    <x v="2"/>
    <x v="2"/>
    <s v="Yes"/>
    <s v="Cheque"/>
    <n v="39.9"/>
    <n v="1348.8"/>
    <x v="3"/>
    <x v="1"/>
    <x v="4"/>
    <s v="Other"/>
    <x v="2"/>
    <n v="1"/>
  </r>
  <r>
    <s v="CUST-01702"/>
    <x v="1"/>
    <n v="0"/>
    <s v="Yes"/>
    <s v="No"/>
    <s v="Pune"/>
    <x v="44"/>
    <s v="Yes"/>
    <x v="0"/>
    <s v="No"/>
    <x v="2"/>
    <x v="1"/>
    <s v="Yes"/>
    <s v="UPI"/>
    <n v="80.89"/>
    <n v="2648.52"/>
    <x v="1"/>
    <x v="1"/>
    <x v="3"/>
    <s v="Other"/>
    <x v="2"/>
    <n v="1"/>
  </r>
  <r>
    <s v="CUST-04593"/>
    <x v="1"/>
    <n v="0"/>
    <s v="No"/>
    <s v="No"/>
    <s v="Jaipur"/>
    <x v="49"/>
    <s v="Yes"/>
    <x v="0"/>
    <s v="Yes"/>
    <x v="2"/>
    <x v="0"/>
    <s v="Yes"/>
    <s v="UPI"/>
    <n v="100.28"/>
    <n v="4624.8599999999997"/>
    <x v="0"/>
    <x v="0"/>
    <x v="0"/>
    <s v="Other"/>
    <x v="5"/>
    <n v="0"/>
  </r>
  <r>
    <s v="CUST-01103"/>
    <x v="1"/>
    <n v="0"/>
    <s v="No"/>
    <s v="Yes"/>
    <s v="Chandigarh"/>
    <x v="15"/>
    <s v="Yes"/>
    <x v="0"/>
    <s v="No"/>
    <x v="2"/>
    <x v="2"/>
    <s v="Yes"/>
    <s v="Cheque"/>
    <n v="79.290000000000006"/>
    <n v="1906.43"/>
    <x v="4"/>
    <x v="1"/>
    <x v="3"/>
    <s v="Other"/>
    <x v="2"/>
    <n v="1"/>
  </r>
  <r>
    <s v="CUST-00597"/>
    <x v="0"/>
    <n v="0"/>
    <s v="No"/>
    <s v="No"/>
    <s v="Pune"/>
    <x v="30"/>
    <s v="Yes"/>
    <x v="2"/>
    <s v="Yes"/>
    <x v="2"/>
    <x v="2"/>
    <s v="Yes"/>
    <s v="Bank transfer"/>
    <n v="58.69"/>
    <n v="1267.1300000000001"/>
    <x v="2"/>
    <x v="0"/>
    <x v="2"/>
    <s v="Other"/>
    <x v="4"/>
    <n v="0"/>
  </r>
  <r>
    <s v="CUST-03785"/>
    <x v="0"/>
    <n v="0"/>
    <s v="Yes"/>
    <s v="Yes"/>
    <s v="Shimla"/>
    <x v="33"/>
    <s v="No"/>
    <x v="1"/>
    <s v="No internet service"/>
    <x v="1"/>
    <x v="0"/>
    <s v="No"/>
    <s v="Cheque"/>
    <n v="18"/>
    <n v="655.08000000000004"/>
    <x v="1"/>
    <x v="0"/>
    <x v="1"/>
    <s v="Other"/>
    <x v="5"/>
    <n v="0"/>
  </r>
  <r>
    <s v="CUST-04773"/>
    <x v="0"/>
    <n v="0"/>
    <s v="No"/>
    <s v="No"/>
    <s v="Pune"/>
    <x v="26"/>
    <s v="Yes"/>
    <x v="2"/>
    <s v="No"/>
    <x v="0"/>
    <x v="2"/>
    <s v="Yes"/>
    <s v="Bank transfer"/>
    <n v="56.7"/>
    <n v="0"/>
    <x v="0"/>
    <x v="0"/>
    <x v="2"/>
    <s v="Other"/>
    <x v="2"/>
    <n v="0"/>
  </r>
  <r>
    <s v="CUST-01595"/>
    <x v="0"/>
    <n v="0"/>
    <s v="Yes"/>
    <s v="Yes"/>
    <s v="Lucknow"/>
    <x v="58"/>
    <s v="Yes"/>
    <x v="0"/>
    <s v="No"/>
    <x v="0"/>
    <x v="1"/>
    <s v="No"/>
    <s v="Credit card"/>
    <n v="101.25"/>
    <n v="4242.5200000000004"/>
    <x v="3"/>
    <x v="0"/>
    <x v="0"/>
    <s v="Other"/>
    <x v="5"/>
    <n v="0"/>
  </r>
  <r>
    <s v="CUST-00493"/>
    <x v="0"/>
    <n v="0"/>
    <s v="Yes"/>
    <s v="No"/>
    <s v="Jaipur"/>
    <x v="12"/>
    <s v="Yes"/>
    <x v="0"/>
    <s v="Yes"/>
    <x v="0"/>
    <x v="1"/>
    <s v="No"/>
    <s v="UPI"/>
    <n v="84.08"/>
    <n v="4839.22"/>
    <x v="1"/>
    <x v="0"/>
    <x v="3"/>
    <s v="Other"/>
    <x v="3"/>
    <n v="0"/>
  </r>
  <r>
    <s v="CUST-01796"/>
    <x v="0"/>
    <n v="0"/>
    <s v="Yes"/>
    <s v="Yes"/>
    <s v="Shimla"/>
    <x v="20"/>
    <s v="Yes"/>
    <x v="0"/>
    <s v="Yes"/>
    <x v="2"/>
    <x v="2"/>
    <s v="Yes"/>
    <s v="Bank transfer"/>
    <n v="88.55"/>
    <n v="713.2"/>
    <x v="3"/>
    <x v="1"/>
    <x v="3"/>
    <s v="High-risk"/>
    <x v="1"/>
    <n v="1"/>
  </r>
  <r>
    <s v="CUST-02627"/>
    <x v="1"/>
    <n v="1"/>
    <s v="No"/>
    <s v="No"/>
    <s v="Chandigarh"/>
    <x v="47"/>
    <s v="No"/>
    <x v="0"/>
    <s v="No"/>
    <x v="0"/>
    <x v="2"/>
    <s v="Yes"/>
    <s v="UPI"/>
    <n v="71.97"/>
    <n v="1105.1300000000001"/>
    <x v="4"/>
    <x v="0"/>
    <x v="3"/>
    <s v="Other"/>
    <x v="4"/>
    <n v="0"/>
  </r>
  <r>
    <s v="CUST-00580"/>
    <x v="0"/>
    <n v="0"/>
    <s v="Yes"/>
    <s v="No"/>
    <s v="Ahmedabad"/>
    <x v="6"/>
    <s v="Yes"/>
    <x v="2"/>
    <s v="No"/>
    <x v="2"/>
    <x v="0"/>
    <s v="Yes"/>
    <s v="Credit card"/>
    <n v="57.41"/>
    <n v="281.35000000000002"/>
    <x v="4"/>
    <x v="0"/>
    <x v="2"/>
    <s v="Other"/>
    <x v="1"/>
    <n v="0"/>
  </r>
  <r>
    <s v="CUST-01803"/>
    <x v="0"/>
    <n v="0"/>
    <s v="No"/>
    <s v="Yes"/>
    <s v="Shimla"/>
    <x v="17"/>
    <s v="Yes"/>
    <x v="2"/>
    <s v="No"/>
    <x v="2"/>
    <x v="1"/>
    <s v="Yes"/>
    <s v="Credit card"/>
    <n v="51.73"/>
    <n v="1543.55"/>
    <x v="4"/>
    <x v="0"/>
    <x v="2"/>
    <s v="Other"/>
    <x v="2"/>
    <n v="0"/>
  </r>
  <r>
    <s v="CUST-02656"/>
    <x v="0"/>
    <n v="0"/>
    <s v="Yes"/>
    <s v="Yes"/>
    <s v="Shimla"/>
    <x v="68"/>
    <s v="Yes"/>
    <x v="2"/>
    <s v="Yes"/>
    <x v="2"/>
    <x v="0"/>
    <s v="Yes"/>
    <s v="UPI"/>
    <n v="65.209999999999994"/>
    <n v="3663.9"/>
    <x v="2"/>
    <x v="0"/>
    <x v="2"/>
    <s v="Other"/>
    <x v="3"/>
    <n v="0"/>
  </r>
  <r>
    <s v="CUST-00607"/>
    <x v="0"/>
    <n v="0"/>
    <s v="Yes"/>
    <s v="Yes"/>
    <s v="Kolkata"/>
    <x v="43"/>
    <s v="Yes"/>
    <x v="2"/>
    <s v="Yes"/>
    <x v="2"/>
    <x v="1"/>
    <s v="Yes"/>
    <s v="Bank transfer"/>
    <n v="56.5"/>
    <n v="2558.42"/>
    <x v="1"/>
    <x v="0"/>
    <x v="2"/>
    <s v="Other"/>
    <x v="5"/>
    <n v="0"/>
  </r>
  <r>
    <s v="CUST-00840"/>
    <x v="0"/>
    <n v="1"/>
    <s v="Yes"/>
    <s v="No"/>
    <s v="Mumbai"/>
    <x v="7"/>
    <s v="Yes"/>
    <x v="1"/>
    <s v="No internet service"/>
    <x v="1"/>
    <x v="2"/>
    <s v="Yes"/>
    <s v="Cheque"/>
    <n v="33.369999999999997"/>
    <n v="356.63"/>
    <x v="1"/>
    <x v="0"/>
    <x v="4"/>
    <s v="Other"/>
    <x v="1"/>
    <n v="0"/>
  </r>
  <r>
    <s v="CUST-04201"/>
    <x v="0"/>
    <n v="0"/>
    <s v="Yes"/>
    <s v="No"/>
    <s v="Ahmedabad"/>
    <x v="39"/>
    <s v="Yes"/>
    <x v="0"/>
    <s v="Yes"/>
    <x v="2"/>
    <x v="1"/>
    <s v="No"/>
    <s v="Credit card"/>
    <n v="89.96"/>
    <n v="1190.6099999999999"/>
    <x v="0"/>
    <x v="1"/>
    <x v="3"/>
    <s v="Other"/>
    <x v="4"/>
    <n v="1"/>
  </r>
  <r>
    <s v="CUST-00643"/>
    <x v="1"/>
    <n v="0"/>
    <s v="Yes"/>
    <s v="Yes"/>
    <s v="Bengaluru"/>
    <x v="55"/>
    <s v="Yes"/>
    <x v="2"/>
    <s v="Yes"/>
    <x v="2"/>
    <x v="0"/>
    <s v="No"/>
    <s v="Credit card"/>
    <n v="56"/>
    <n v="2603.79"/>
    <x v="1"/>
    <x v="0"/>
    <x v="2"/>
    <s v="Other"/>
    <x v="5"/>
    <n v="0"/>
  </r>
  <r>
    <s v="CUST-04595"/>
    <x v="0"/>
    <n v="0"/>
    <s v="Yes"/>
    <s v="Yes"/>
    <s v="Mumbai"/>
    <x v="18"/>
    <s v="Yes"/>
    <x v="1"/>
    <s v="No internet service"/>
    <x v="1"/>
    <x v="2"/>
    <s v="Yes"/>
    <s v="Cheque"/>
    <n v="28.16"/>
    <n v="478.96"/>
    <x v="2"/>
    <x v="1"/>
    <x v="1"/>
    <s v="Other"/>
    <x v="4"/>
    <n v="1"/>
  </r>
  <r>
    <s v="CUST-04457"/>
    <x v="0"/>
    <n v="1"/>
    <s v="Yes"/>
    <s v="No"/>
    <s v="Bengaluru"/>
    <x v="7"/>
    <s v="Yes"/>
    <x v="0"/>
    <s v="No"/>
    <x v="2"/>
    <x v="2"/>
    <s v="Yes"/>
    <s v="Cheque"/>
    <n v="90.4"/>
    <n v="992.92"/>
    <x v="3"/>
    <x v="1"/>
    <x v="0"/>
    <s v="High-risk"/>
    <x v="1"/>
    <n v="1"/>
  </r>
  <r>
    <s v="CUST-02469"/>
    <x v="1"/>
    <n v="1"/>
    <s v="Yes"/>
    <s v="No"/>
    <s v="Pune"/>
    <x v="50"/>
    <s v="Yes"/>
    <x v="1"/>
    <s v="No internet service"/>
    <x v="1"/>
    <x v="0"/>
    <s v="No"/>
    <s v="Bank transfer"/>
    <n v="22.11"/>
    <n v="1291.6300000000001"/>
    <x v="1"/>
    <x v="0"/>
    <x v="1"/>
    <s v="Other"/>
    <x v="3"/>
    <n v="0"/>
  </r>
  <r>
    <s v="CUST-03751"/>
    <x v="0"/>
    <n v="0"/>
    <s v="No"/>
    <s v="No"/>
    <s v="Mumbai"/>
    <x v="20"/>
    <s v="Yes"/>
    <x v="2"/>
    <s v="Yes"/>
    <x v="2"/>
    <x v="2"/>
    <s v="Yes"/>
    <s v="UPI"/>
    <n v="63.77"/>
    <n v="502.64"/>
    <x v="2"/>
    <x v="0"/>
    <x v="2"/>
    <s v="Other"/>
    <x v="1"/>
    <n v="0"/>
  </r>
  <r>
    <s v="CUST-01830"/>
    <x v="1"/>
    <n v="1"/>
    <s v="Yes"/>
    <s v="No"/>
    <s v="Bengaluru"/>
    <x v="4"/>
    <s v="Yes"/>
    <x v="2"/>
    <s v="No"/>
    <x v="2"/>
    <x v="0"/>
    <s v="Yes"/>
    <s v="Bank transfer"/>
    <n v="47.15"/>
    <n v="3326.63"/>
    <x v="7"/>
    <x v="0"/>
    <x v="4"/>
    <s v="Other"/>
    <x v="0"/>
    <n v="0"/>
  </r>
  <r>
    <s v="CUST-04208"/>
    <x v="0"/>
    <n v="0"/>
    <s v="No"/>
    <s v="Yes"/>
    <s v="Kolkata"/>
    <x v="44"/>
    <s v="Yes"/>
    <x v="0"/>
    <s v="No"/>
    <x v="0"/>
    <x v="1"/>
    <s v="Yes"/>
    <s v="UPI"/>
    <n v="79.27"/>
    <n v="2642.28"/>
    <x v="1"/>
    <x v="0"/>
    <x v="3"/>
    <s v="Other"/>
    <x v="2"/>
    <n v="0"/>
  </r>
  <r>
    <s v="CUST-02722"/>
    <x v="0"/>
    <n v="0"/>
    <s v="No"/>
    <s v="No"/>
    <s v="Bengaluru"/>
    <x v="14"/>
    <s v="Yes"/>
    <x v="0"/>
    <s v="No"/>
    <x v="0"/>
    <x v="1"/>
    <s v="Yes"/>
    <s v="Credit card"/>
    <n v="81.11"/>
    <n v="2005.58"/>
    <x v="3"/>
    <x v="0"/>
    <x v="3"/>
    <s v="Other"/>
    <x v="2"/>
    <n v="0"/>
  </r>
  <r>
    <s v="CUST-04943"/>
    <x v="1"/>
    <n v="0"/>
    <s v="Yes"/>
    <s v="No"/>
    <s v="Shimla"/>
    <x v="39"/>
    <s v="Yes"/>
    <x v="2"/>
    <s v="Yes"/>
    <x v="2"/>
    <x v="1"/>
    <s v="No"/>
    <s v="Bank transfer"/>
    <n v="54.8"/>
    <n v="723.17"/>
    <x v="3"/>
    <x v="0"/>
    <x v="2"/>
    <s v="Other"/>
    <x v="4"/>
    <n v="0"/>
  </r>
  <r>
    <s v="CUST-02138"/>
    <x v="1"/>
    <n v="0"/>
    <s v="No"/>
    <s v="Yes"/>
    <s v="Bengaluru"/>
    <x v="17"/>
    <s v="Yes"/>
    <x v="0"/>
    <s v="No"/>
    <x v="2"/>
    <x v="2"/>
    <s v="No"/>
    <s v="Bank transfer"/>
    <n v="80.92"/>
    <n v="2359.13"/>
    <x v="1"/>
    <x v="1"/>
    <x v="3"/>
    <s v="Other"/>
    <x v="2"/>
    <n v="1"/>
  </r>
  <r>
    <s v="CUST-03886"/>
    <x v="0"/>
    <n v="0"/>
    <s v="No"/>
    <s v="No"/>
    <s v="Jaipur"/>
    <x v="58"/>
    <s v="Yes"/>
    <x v="0"/>
    <s v="Yes"/>
    <x v="2"/>
    <x v="0"/>
    <s v="Yes"/>
    <s v="Credit card"/>
    <n v="92.23"/>
    <n v="3863.41"/>
    <x v="1"/>
    <x v="1"/>
    <x v="0"/>
    <s v="Other"/>
    <x v="5"/>
    <n v="1"/>
  </r>
  <r>
    <s v="CUST-04401"/>
    <x v="0"/>
    <n v="0"/>
    <s v="Yes"/>
    <s v="Yes"/>
    <s v="Ahmedabad"/>
    <x v="22"/>
    <s v="Yes"/>
    <x v="2"/>
    <s v="No"/>
    <x v="0"/>
    <x v="2"/>
    <s v="Yes"/>
    <s v="Credit card"/>
    <n v="50.59"/>
    <n v="498.76"/>
    <x v="4"/>
    <x v="1"/>
    <x v="2"/>
    <s v="Other"/>
    <x v="1"/>
    <n v="1"/>
  </r>
  <r>
    <s v="CUST-01982"/>
    <x v="1"/>
    <n v="0"/>
    <s v="No"/>
    <s v="No"/>
    <s v="Ahmedabad"/>
    <x v="39"/>
    <s v="Yes"/>
    <x v="2"/>
    <s v="No"/>
    <x v="2"/>
    <x v="2"/>
    <s v="Yes"/>
    <s v="UPI"/>
    <n v="63.67"/>
    <n v="824.44"/>
    <x v="1"/>
    <x v="0"/>
    <x v="2"/>
    <s v="Other"/>
    <x v="4"/>
    <n v="0"/>
  </r>
  <r>
    <s v="CUST-01437"/>
    <x v="1"/>
    <n v="0"/>
    <s v="Yes"/>
    <s v="No"/>
    <s v="Lucknow"/>
    <x v="21"/>
    <s v="Yes"/>
    <x v="0"/>
    <s v="No"/>
    <x v="2"/>
    <x v="0"/>
    <s v="Yes"/>
    <s v="Bank transfer"/>
    <n v="91.73"/>
    <n v="3955.02"/>
    <x v="1"/>
    <x v="0"/>
    <x v="0"/>
    <s v="Other"/>
    <x v="5"/>
    <n v="0"/>
  </r>
  <r>
    <s v="CUST-03402"/>
    <x v="1"/>
    <n v="0"/>
    <s v="Yes"/>
    <s v="No"/>
    <s v="Lucknow"/>
    <x v="28"/>
    <s v="No"/>
    <x v="1"/>
    <s v="No internet service"/>
    <x v="1"/>
    <x v="2"/>
    <s v="Yes"/>
    <s v="UPI"/>
    <n v="25.82"/>
    <n v="458.89"/>
    <x v="1"/>
    <x v="0"/>
    <x v="1"/>
    <s v="Other"/>
    <x v="4"/>
    <n v="0"/>
  </r>
  <r>
    <s v="CUST-01179"/>
    <x v="1"/>
    <n v="0"/>
    <s v="No"/>
    <s v="Yes"/>
    <s v="Jaipur"/>
    <x v="5"/>
    <s v="Yes"/>
    <x v="0"/>
    <s v="Yes"/>
    <x v="2"/>
    <x v="2"/>
    <s v="Yes"/>
    <s v="Credit card"/>
    <n v="80.84"/>
    <n v="1537.07"/>
    <x v="2"/>
    <x v="1"/>
    <x v="3"/>
    <s v="Other"/>
    <x v="4"/>
    <n v="1"/>
  </r>
  <r>
    <s v="CUST-04982"/>
    <x v="0"/>
    <n v="0"/>
    <s v="No"/>
    <s v="No"/>
    <s v="Delhi"/>
    <x v="67"/>
    <s v="Yes"/>
    <x v="1"/>
    <s v="No internet service"/>
    <x v="1"/>
    <x v="0"/>
    <s v="Yes"/>
    <s v="UPI"/>
    <n v="18"/>
    <n v="700.76"/>
    <x v="4"/>
    <x v="0"/>
    <x v="1"/>
    <s v="Other"/>
    <x v="5"/>
    <n v="0"/>
  </r>
  <r>
    <s v="CUST-00398"/>
    <x v="0"/>
    <n v="0"/>
    <s v="Yes"/>
    <s v="No"/>
    <s v="Pune"/>
    <x v="59"/>
    <s v="Yes"/>
    <x v="0"/>
    <s v="Yes"/>
    <x v="0"/>
    <x v="0"/>
    <s v="No"/>
    <s v="UPI"/>
    <n v="98.1"/>
    <n v="5084"/>
    <x v="1"/>
    <x v="0"/>
    <x v="0"/>
    <s v="Other"/>
    <x v="3"/>
    <n v="0"/>
  </r>
  <r>
    <s v="CUST-01543"/>
    <x v="1"/>
    <n v="0"/>
    <s v="No"/>
    <s v="No"/>
    <s v="Pune"/>
    <x v="25"/>
    <s v="Yes"/>
    <x v="0"/>
    <s v="No"/>
    <x v="2"/>
    <x v="2"/>
    <s v="No"/>
    <s v="Bank transfer"/>
    <n v="81.31"/>
    <n v="1829.01"/>
    <x v="3"/>
    <x v="1"/>
    <x v="3"/>
    <s v="Other"/>
    <x v="4"/>
    <n v="1"/>
  </r>
  <r>
    <s v="CUST-02969"/>
    <x v="0"/>
    <n v="0"/>
    <s v="Yes"/>
    <s v="No"/>
    <s v="Hyderabad"/>
    <x v="19"/>
    <s v="Yes"/>
    <x v="2"/>
    <s v="No"/>
    <x v="2"/>
    <x v="2"/>
    <s v="Yes"/>
    <s v="Bank transfer"/>
    <n v="67.02"/>
    <n v="962.15"/>
    <x v="4"/>
    <x v="1"/>
    <x v="2"/>
    <s v="Other"/>
    <x v="4"/>
    <n v="1"/>
  </r>
  <r>
    <s v="CUST-03352"/>
    <x v="1"/>
    <n v="1"/>
    <s v="Yes"/>
    <s v="No"/>
    <s v="Hyderabad"/>
    <x v="70"/>
    <s v="Yes"/>
    <x v="0"/>
    <s v="Yes"/>
    <x v="0"/>
    <x v="0"/>
    <s v="No"/>
    <s v="Credit card"/>
    <n v="102.63"/>
    <n v="5506.94"/>
    <x v="1"/>
    <x v="0"/>
    <x v="0"/>
    <s v="Other"/>
    <x v="3"/>
    <n v="0"/>
  </r>
  <r>
    <s v="CUST-00451"/>
    <x v="0"/>
    <n v="0"/>
    <s v="No"/>
    <s v="No"/>
    <s v="Pune"/>
    <x v="20"/>
    <s v="Yes"/>
    <x v="1"/>
    <s v="No internet service"/>
    <x v="1"/>
    <x v="1"/>
    <s v="Yes"/>
    <s v="Cheque"/>
    <n v="43.92"/>
    <n v="355.92"/>
    <x v="3"/>
    <x v="1"/>
    <x v="4"/>
    <s v="Other"/>
    <x v="1"/>
    <n v="1"/>
  </r>
  <r>
    <s v="CUST-00931"/>
    <x v="1"/>
    <n v="0"/>
    <s v="No"/>
    <s v="No"/>
    <s v="Delhi"/>
    <x v="47"/>
    <s v="Yes"/>
    <x v="2"/>
    <s v="No"/>
    <x v="2"/>
    <x v="2"/>
    <s v="Yes"/>
    <s v="Credit card"/>
    <n v="48.16"/>
    <n v="716.62"/>
    <x v="1"/>
    <x v="1"/>
    <x v="4"/>
    <s v="Other"/>
    <x v="4"/>
    <n v="1"/>
  </r>
  <r>
    <s v="CUST-03852"/>
    <x v="1"/>
    <n v="0"/>
    <s v="No"/>
    <s v="No"/>
    <s v="Jaipur"/>
    <x v="42"/>
    <s v="Yes"/>
    <x v="0"/>
    <s v="No"/>
    <x v="2"/>
    <x v="1"/>
    <s v="Yes"/>
    <s v="Cheque"/>
    <n v="75.849999999999994"/>
    <n v="2535.2600000000002"/>
    <x v="4"/>
    <x v="1"/>
    <x v="3"/>
    <s v="Other"/>
    <x v="2"/>
    <n v="1"/>
  </r>
  <r>
    <s v="CUST-04068"/>
    <x v="0"/>
    <n v="0"/>
    <s v="No"/>
    <s v="Yes"/>
    <s v="Chennai"/>
    <x v="48"/>
    <s v="Yes"/>
    <x v="2"/>
    <s v="Yes"/>
    <x v="0"/>
    <x v="1"/>
    <s v="Yes"/>
    <s v="Cheque"/>
    <n v="70.66"/>
    <n v="3511.72"/>
    <x v="1"/>
    <x v="0"/>
    <x v="3"/>
    <s v="Other"/>
    <x v="3"/>
    <n v="0"/>
  </r>
  <r>
    <s v="CUST-04754"/>
    <x v="0"/>
    <n v="0"/>
    <s v="No"/>
    <s v="No"/>
    <s v="Delhi"/>
    <x v="32"/>
    <s v="Yes"/>
    <x v="2"/>
    <s v="Yes"/>
    <x v="2"/>
    <x v="0"/>
    <s v="Yes"/>
    <s v="Credit card"/>
    <n v="57.56"/>
    <n v="2288.83"/>
    <x v="0"/>
    <x v="0"/>
    <x v="2"/>
    <s v="Other"/>
    <x v="5"/>
    <n v="0"/>
  </r>
  <r>
    <s v="CUST-00395"/>
    <x v="0"/>
    <n v="0"/>
    <s v="Yes"/>
    <s v="No"/>
    <s v="Chandigarh"/>
    <x v="14"/>
    <s v="Yes"/>
    <x v="2"/>
    <s v="No"/>
    <x v="0"/>
    <x v="2"/>
    <s v="No"/>
    <s v="UPI"/>
    <n v="60.62"/>
    <n v="1522.91"/>
    <x v="0"/>
    <x v="1"/>
    <x v="2"/>
    <s v="Other"/>
    <x v="2"/>
    <n v="1"/>
  </r>
  <r>
    <s v="CUST-04581"/>
    <x v="0"/>
    <n v="0"/>
    <s v="Yes"/>
    <s v="Yes"/>
    <s v="Pune"/>
    <x v="18"/>
    <s v="Yes"/>
    <x v="2"/>
    <s v="No"/>
    <x v="0"/>
    <x v="2"/>
    <s v="Yes"/>
    <s v="Bank transfer"/>
    <n v="54.73"/>
    <n v="939.12"/>
    <x v="1"/>
    <x v="0"/>
    <x v="2"/>
    <s v="Other"/>
    <x v="4"/>
    <n v="0"/>
  </r>
  <r>
    <s v="CUST-03792"/>
    <x v="1"/>
    <n v="0"/>
    <s v="Yes"/>
    <s v="Yes"/>
    <s v="Chandigarh"/>
    <x v="51"/>
    <s v="Yes"/>
    <x v="0"/>
    <s v="No"/>
    <x v="2"/>
    <x v="0"/>
    <s v="Yes"/>
    <s v="Cheque"/>
    <n v="87.67"/>
    <n v="3323.31"/>
    <x v="1"/>
    <x v="0"/>
    <x v="3"/>
    <s v="Other"/>
    <x v="5"/>
    <n v="0"/>
  </r>
  <r>
    <s v="CUST-01937"/>
    <x v="1"/>
    <n v="1"/>
    <s v="No"/>
    <s v="No"/>
    <s v="Pune"/>
    <x v="38"/>
    <s v="Yes"/>
    <x v="1"/>
    <s v="No internet service"/>
    <x v="1"/>
    <x v="0"/>
    <s v="Yes"/>
    <s v="UPI"/>
    <n v="32.04"/>
    <n v="1351.81"/>
    <x v="4"/>
    <x v="0"/>
    <x v="4"/>
    <s v="Other"/>
    <x v="5"/>
    <n v="0"/>
  </r>
  <r>
    <s v="CUST-01438"/>
    <x v="1"/>
    <n v="0"/>
    <s v="Yes"/>
    <s v="Yes"/>
    <s v="Shimla"/>
    <x v="28"/>
    <s v="Yes"/>
    <x v="2"/>
    <s v="No"/>
    <x v="0"/>
    <x v="1"/>
    <s v="Yes"/>
    <s v="Credit card"/>
    <n v="63.99"/>
    <n v="1117.9100000000001"/>
    <x v="3"/>
    <x v="1"/>
    <x v="2"/>
    <s v="Other"/>
    <x v="4"/>
    <n v="1"/>
  </r>
  <r>
    <s v="CUST-04959"/>
    <x v="0"/>
    <n v="0"/>
    <s v="Yes"/>
    <s v="Yes"/>
    <s v="Chandigarh"/>
    <x v="20"/>
    <s v="Yes"/>
    <x v="0"/>
    <s v="No"/>
    <x v="2"/>
    <x v="2"/>
    <s v="Yes"/>
    <s v="Bank transfer"/>
    <n v="87.29"/>
    <n v="717.41"/>
    <x v="2"/>
    <x v="1"/>
    <x v="3"/>
    <s v="High-risk"/>
    <x v="1"/>
    <n v="1"/>
  </r>
  <r>
    <s v="CUST-03031"/>
    <x v="0"/>
    <n v="0"/>
    <s v="Yes"/>
    <s v="No"/>
    <s v="Pune"/>
    <x v="36"/>
    <s v="Yes"/>
    <x v="1"/>
    <s v="No internet service"/>
    <x v="1"/>
    <x v="2"/>
    <s v="No"/>
    <s v="Cheque"/>
    <n v="35.56"/>
    <n v="1158.95"/>
    <x v="1"/>
    <x v="0"/>
    <x v="4"/>
    <s v="Other"/>
    <x v="2"/>
    <n v="0"/>
  </r>
  <r>
    <s v="CUST-04662"/>
    <x v="1"/>
    <n v="1"/>
    <s v="Yes"/>
    <s v="No"/>
    <s v="Kolkata"/>
    <x v="4"/>
    <s v="Yes"/>
    <x v="2"/>
    <s v="No"/>
    <x v="2"/>
    <x v="0"/>
    <s v="No"/>
    <s v="Credit card"/>
    <n v="49.15"/>
    <n v="3474.69"/>
    <x v="1"/>
    <x v="0"/>
    <x v="4"/>
    <s v="Other"/>
    <x v="0"/>
    <n v="0"/>
  </r>
  <r>
    <s v="CUST-04740"/>
    <x v="0"/>
    <n v="0"/>
    <s v="Yes"/>
    <s v="No"/>
    <s v="Chandigarh"/>
    <x v="26"/>
    <s v="Yes"/>
    <x v="2"/>
    <s v="Yes"/>
    <x v="0"/>
    <x v="1"/>
    <s v="Yes"/>
    <s v="Bank transfer"/>
    <n v="72.209999999999994"/>
    <n v="1913.48"/>
    <x v="0"/>
    <x v="0"/>
    <x v="3"/>
    <s v="Other"/>
    <x v="2"/>
    <n v="0"/>
  </r>
  <r>
    <s v="CUST-03522"/>
    <x v="0"/>
    <n v="0"/>
    <s v="Yes"/>
    <s v="Yes"/>
    <s v="Bengaluru"/>
    <x v="44"/>
    <s v="Yes"/>
    <x v="2"/>
    <s v="No"/>
    <x v="2"/>
    <x v="2"/>
    <s v="No"/>
    <s v="Credit card"/>
    <n v="49.23"/>
    <n v="1581.8"/>
    <x v="3"/>
    <x v="0"/>
    <x v="4"/>
    <s v="Other"/>
    <x v="2"/>
    <n v="0"/>
  </r>
  <r>
    <s v="CUST-01914"/>
    <x v="0"/>
    <n v="0"/>
    <s v="Yes"/>
    <s v="Yes"/>
    <s v="Hyderabad"/>
    <x v="35"/>
    <s v="Yes"/>
    <x v="0"/>
    <s v="No"/>
    <x v="2"/>
    <x v="2"/>
    <s v="Yes"/>
    <s v="Cheque"/>
    <n v="89.16"/>
    <n v="2420.8000000000002"/>
    <x v="0"/>
    <x v="1"/>
    <x v="3"/>
    <s v="Other"/>
    <x v="2"/>
    <n v="1"/>
  </r>
  <r>
    <s v="CUST-02256"/>
    <x v="1"/>
    <n v="0"/>
    <s v="Yes"/>
    <s v="Yes"/>
    <s v="Pune"/>
    <x v="46"/>
    <s v="Yes"/>
    <x v="0"/>
    <s v="No"/>
    <x v="2"/>
    <x v="0"/>
    <s v="Yes"/>
    <s v="Credit card"/>
    <n v="91.12"/>
    <n v="5902.96"/>
    <x v="4"/>
    <x v="0"/>
    <x v="0"/>
    <s v="Other"/>
    <x v="0"/>
    <n v="0"/>
  </r>
  <r>
    <s v="CUST-03621"/>
    <x v="0"/>
    <n v="0"/>
    <s v="Yes"/>
    <s v="No"/>
    <s v="Pune"/>
    <x v="44"/>
    <s v="Yes"/>
    <x v="1"/>
    <s v="No internet service"/>
    <x v="1"/>
    <x v="2"/>
    <s v="Yes"/>
    <s v="UPI"/>
    <n v="24.68"/>
    <n v="810.04"/>
    <x v="3"/>
    <x v="1"/>
    <x v="1"/>
    <s v="Other"/>
    <x v="2"/>
    <n v="1"/>
  </r>
  <r>
    <s v="CUST-00115"/>
    <x v="1"/>
    <n v="1"/>
    <s v="No"/>
    <s v="No"/>
    <s v="Shimla"/>
    <x v="63"/>
    <s v="Yes"/>
    <x v="0"/>
    <s v="No"/>
    <x v="2"/>
    <x v="1"/>
    <s v="No"/>
    <s v="Bank transfer"/>
    <n v="83.39"/>
    <n v="4626.38"/>
    <x v="1"/>
    <x v="0"/>
    <x v="3"/>
    <s v="Other"/>
    <x v="3"/>
    <n v="0"/>
  </r>
  <r>
    <s v="CUST-00089"/>
    <x v="0"/>
    <n v="0"/>
    <s v="Yes"/>
    <s v="Yes"/>
    <s v="Chennai"/>
    <x v="70"/>
    <s v="No"/>
    <x v="0"/>
    <s v="Yes"/>
    <x v="0"/>
    <x v="0"/>
    <s v="No"/>
    <s v="Bank transfer"/>
    <n v="92.01"/>
    <n v="4991.2700000000004"/>
    <x v="7"/>
    <x v="0"/>
    <x v="0"/>
    <s v="Other"/>
    <x v="3"/>
    <n v="0"/>
  </r>
  <r>
    <s v="CUST-02255"/>
    <x v="1"/>
    <n v="0"/>
    <s v="Yes"/>
    <s v="No"/>
    <s v="Chennai"/>
    <x v="30"/>
    <s v="Yes"/>
    <x v="2"/>
    <s v="No"/>
    <x v="2"/>
    <x v="2"/>
    <s v="No"/>
    <s v="UPI"/>
    <n v="69"/>
    <n v="1419.56"/>
    <x v="1"/>
    <x v="0"/>
    <x v="2"/>
    <s v="Other"/>
    <x v="4"/>
    <n v="0"/>
  </r>
  <r>
    <s v="CUST-03782"/>
    <x v="1"/>
    <n v="0"/>
    <s v="No"/>
    <s v="No"/>
    <s v="Ahmedabad"/>
    <x v="17"/>
    <s v="Yes"/>
    <x v="1"/>
    <s v="No internet service"/>
    <x v="1"/>
    <x v="2"/>
    <s v="No"/>
    <s v="UPI"/>
    <n v="39.82"/>
    <n v="1184.8"/>
    <x v="0"/>
    <x v="1"/>
    <x v="4"/>
    <s v="Other"/>
    <x v="2"/>
    <n v="1"/>
  </r>
  <r>
    <s v="CUST-03051"/>
    <x v="1"/>
    <n v="0"/>
    <s v="No"/>
    <s v="Yes"/>
    <s v="Jaipur"/>
    <x v="5"/>
    <s v="Yes"/>
    <x v="0"/>
    <s v="Yes"/>
    <x v="2"/>
    <x v="2"/>
    <s v="Yes"/>
    <s v="UPI"/>
    <n v="88.83"/>
    <n v="1638.85"/>
    <x v="7"/>
    <x v="1"/>
    <x v="3"/>
    <s v="Other"/>
    <x v="4"/>
    <n v="1"/>
  </r>
  <r>
    <s v="CUST-01182"/>
    <x v="0"/>
    <n v="0"/>
    <s v="Yes"/>
    <s v="Yes"/>
    <s v="Hyderabad"/>
    <x v="8"/>
    <s v="Yes"/>
    <x v="0"/>
    <s v="No"/>
    <x v="2"/>
    <x v="2"/>
    <s v="No"/>
    <s v="UPI"/>
    <n v="89.42"/>
    <n v="3349.05"/>
    <x v="1"/>
    <x v="0"/>
    <x v="3"/>
    <s v="Other"/>
    <x v="5"/>
    <n v="0"/>
  </r>
  <r>
    <s v="CUST-04803"/>
    <x v="1"/>
    <n v="0"/>
    <s v="No"/>
    <s v="No"/>
    <s v="Pune"/>
    <x v="60"/>
    <s v="Yes"/>
    <x v="0"/>
    <s v="No"/>
    <x v="0"/>
    <x v="0"/>
    <s v="No"/>
    <s v="Bank transfer"/>
    <n v="87.77"/>
    <n v="5751.31"/>
    <x v="1"/>
    <x v="0"/>
    <x v="3"/>
    <s v="Other"/>
    <x v="0"/>
    <n v="0"/>
  </r>
  <r>
    <s v="CUST-01539"/>
    <x v="0"/>
    <n v="1"/>
    <s v="Yes"/>
    <s v="Yes"/>
    <s v="Shimla"/>
    <x v="35"/>
    <s v="Yes"/>
    <x v="1"/>
    <s v="No internet service"/>
    <x v="1"/>
    <x v="1"/>
    <s v="Yes"/>
    <s v="Credit card"/>
    <n v="29.81"/>
    <n v="808.52"/>
    <x v="4"/>
    <x v="0"/>
    <x v="1"/>
    <s v="Other"/>
    <x v="2"/>
    <n v="0"/>
  </r>
  <r>
    <s v="CUST-04645"/>
    <x v="0"/>
    <n v="0"/>
    <s v="Yes"/>
    <s v="No"/>
    <s v="Pune"/>
    <x v="5"/>
    <s v="Yes"/>
    <x v="0"/>
    <s v="No"/>
    <x v="0"/>
    <x v="2"/>
    <s v="Yes"/>
    <s v="Credit card"/>
    <n v="83.79"/>
    <n v="1605.65"/>
    <x v="1"/>
    <x v="1"/>
    <x v="3"/>
    <s v="Other"/>
    <x v="4"/>
    <n v="1"/>
  </r>
  <r>
    <s v="CUST-00949"/>
    <x v="0"/>
    <n v="0"/>
    <s v="No"/>
    <s v="Yes"/>
    <s v="Mumbai"/>
    <x v="47"/>
    <s v="Yes"/>
    <x v="0"/>
    <s v="No"/>
    <x v="2"/>
    <x v="2"/>
    <s v="No"/>
    <s v="Credit card"/>
    <n v="96.16"/>
    <n v="1454.15"/>
    <x v="7"/>
    <x v="1"/>
    <x v="0"/>
    <s v="Other"/>
    <x v="4"/>
    <n v="1"/>
  </r>
  <r>
    <s v="CUST-02976"/>
    <x v="0"/>
    <n v="0"/>
    <s v="No"/>
    <s v="No"/>
    <s v="Lucknow"/>
    <x v="65"/>
    <s v="Yes"/>
    <x v="2"/>
    <s v="Yes"/>
    <x v="0"/>
    <x v="0"/>
    <s v="Yes"/>
    <s v="UPI"/>
    <n v="79.14"/>
    <n v="4616.4399999999996"/>
    <x v="1"/>
    <x v="0"/>
    <x v="3"/>
    <s v="Other"/>
    <x v="3"/>
    <n v="0"/>
  </r>
  <r>
    <s v="CUST-03795"/>
    <x v="0"/>
    <n v="0"/>
    <s v="No"/>
    <s v="No"/>
    <s v="Chandigarh"/>
    <x v="56"/>
    <s v="Yes"/>
    <x v="2"/>
    <s v="Yes"/>
    <x v="0"/>
    <x v="2"/>
    <s v="No"/>
    <s v="Credit card"/>
    <n v="58.63"/>
    <n v="59.22"/>
    <x v="1"/>
    <x v="0"/>
    <x v="2"/>
    <s v="Other"/>
    <x v="1"/>
    <n v="0"/>
  </r>
  <r>
    <s v="CUST-03733"/>
    <x v="0"/>
    <n v="1"/>
    <s v="Yes"/>
    <s v="No"/>
    <s v="Delhi"/>
    <x v="5"/>
    <s v="Yes"/>
    <x v="1"/>
    <s v="No internet service"/>
    <x v="1"/>
    <x v="2"/>
    <s v="Yes"/>
    <s v="Bank transfer"/>
    <n v="25.38"/>
    <n v="473.07"/>
    <x v="1"/>
    <x v="0"/>
    <x v="1"/>
    <s v="Other"/>
    <x v="4"/>
    <n v="0"/>
  </r>
  <r>
    <s v="CUST-01323"/>
    <x v="1"/>
    <n v="0"/>
    <s v="Yes"/>
    <s v="Yes"/>
    <s v="Ahmedabad"/>
    <x v="2"/>
    <s v="No"/>
    <x v="1"/>
    <s v="No internet service"/>
    <x v="1"/>
    <x v="1"/>
    <s v="No"/>
    <s v="UPI"/>
    <n v="18"/>
    <n v="490.66"/>
    <x v="0"/>
    <x v="0"/>
    <x v="1"/>
    <s v="Other"/>
    <x v="2"/>
    <n v="0"/>
  </r>
  <r>
    <s v="CUST-02788"/>
    <x v="1"/>
    <n v="0"/>
    <s v="Yes"/>
    <s v="No"/>
    <s v="Lucknow"/>
    <x v="50"/>
    <s v="Yes"/>
    <x v="0"/>
    <s v="Yes"/>
    <x v="0"/>
    <x v="0"/>
    <s v="No"/>
    <s v="Credit card"/>
    <n v="95.81"/>
    <n v="5663.28"/>
    <x v="3"/>
    <x v="0"/>
    <x v="0"/>
    <s v="Other"/>
    <x v="3"/>
    <n v="0"/>
  </r>
  <r>
    <s v="CUST-02727"/>
    <x v="0"/>
    <n v="0"/>
    <s v="Yes"/>
    <s v="Yes"/>
    <s v="Shimla"/>
    <x v="31"/>
    <s v="Yes"/>
    <x v="0"/>
    <s v="Yes"/>
    <x v="2"/>
    <x v="2"/>
    <s v="Yes"/>
    <s v="Credit card"/>
    <n v="99.6"/>
    <n v="610.49"/>
    <x v="7"/>
    <x v="1"/>
    <x v="0"/>
    <s v="High-risk"/>
    <x v="1"/>
    <n v="1"/>
  </r>
  <r>
    <s v="CUST-01509"/>
    <x v="0"/>
    <n v="1"/>
    <s v="No"/>
    <s v="No"/>
    <s v="Chandigarh"/>
    <x v="43"/>
    <s v="No"/>
    <x v="1"/>
    <s v="No internet service"/>
    <x v="1"/>
    <x v="0"/>
    <s v="No"/>
    <s v="UPI"/>
    <n v="35.25"/>
    <n v="1529.91"/>
    <x v="1"/>
    <x v="0"/>
    <x v="4"/>
    <s v="Other"/>
    <x v="5"/>
    <n v="0"/>
  </r>
  <r>
    <s v="CUST-02069"/>
    <x v="1"/>
    <n v="0"/>
    <s v="Yes"/>
    <s v="Yes"/>
    <s v="Delhi"/>
    <x v="23"/>
    <s v="Yes"/>
    <x v="0"/>
    <s v="Yes"/>
    <x v="2"/>
    <x v="2"/>
    <s v="Yes"/>
    <s v="Bank transfer"/>
    <n v="97.6"/>
    <n v="190.68"/>
    <x v="2"/>
    <x v="1"/>
    <x v="0"/>
    <s v="High-risk"/>
    <x v="1"/>
    <n v="1"/>
  </r>
  <r>
    <s v="CUST-01865"/>
    <x v="0"/>
    <n v="0"/>
    <s v="No"/>
    <s v="No"/>
    <s v="Delhi"/>
    <x v="53"/>
    <s v="Yes"/>
    <x v="2"/>
    <s v="No"/>
    <x v="2"/>
    <x v="2"/>
    <s v="No"/>
    <s v="Bank transfer"/>
    <n v="60.52"/>
    <n v="560.45000000000005"/>
    <x v="4"/>
    <x v="1"/>
    <x v="2"/>
    <s v="Other"/>
    <x v="1"/>
    <n v="1"/>
  </r>
  <r>
    <s v="CUST-00869"/>
    <x v="1"/>
    <n v="1"/>
    <s v="No"/>
    <s v="No"/>
    <s v="Ahmedabad"/>
    <x v="15"/>
    <s v="Yes"/>
    <x v="2"/>
    <s v="No"/>
    <x v="2"/>
    <x v="2"/>
    <s v="Yes"/>
    <s v="UPI"/>
    <n v="45.94"/>
    <n v="1070.6300000000001"/>
    <x v="4"/>
    <x v="0"/>
    <x v="4"/>
    <s v="Other"/>
    <x v="2"/>
    <n v="0"/>
  </r>
  <r>
    <s v="CUST-00097"/>
    <x v="0"/>
    <n v="1"/>
    <s v="Yes"/>
    <s v="Yes"/>
    <s v="Chandigarh"/>
    <x v="30"/>
    <s v="Yes"/>
    <x v="0"/>
    <s v="No"/>
    <x v="0"/>
    <x v="2"/>
    <s v="No"/>
    <s v="UPI"/>
    <n v="91.63"/>
    <n v="1905.41"/>
    <x v="3"/>
    <x v="0"/>
    <x v="0"/>
    <s v="Other"/>
    <x v="4"/>
    <n v="0"/>
  </r>
  <r>
    <s v="CUST-02170"/>
    <x v="1"/>
    <n v="0"/>
    <s v="Yes"/>
    <s v="Yes"/>
    <s v="Chandigarh"/>
    <x v="31"/>
    <s v="Yes"/>
    <x v="1"/>
    <s v="No internet service"/>
    <x v="1"/>
    <x v="2"/>
    <s v="Yes"/>
    <s v="UPI"/>
    <n v="21.45"/>
    <n v="128.26"/>
    <x v="1"/>
    <x v="1"/>
    <x v="1"/>
    <s v="Other"/>
    <x v="1"/>
    <n v="1"/>
  </r>
  <r>
    <s v="CUST-00635"/>
    <x v="0"/>
    <n v="0"/>
    <s v="No"/>
    <s v="No"/>
    <s v="Shimla"/>
    <x v="44"/>
    <s v="Yes"/>
    <x v="0"/>
    <s v="No"/>
    <x v="0"/>
    <x v="1"/>
    <s v="Yes"/>
    <s v="UPI"/>
    <n v="82.4"/>
    <n v="2706.48"/>
    <x v="7"/>
    <x v="0"/>
    <x v="3"/>
    <s v="Other"/>
    <x v="2"/>
    <n v="0"/>
  </r>
  <r>
    <s v="CUST-02248"/>
    <x v="0"/>
    <n v="0"/>
    <s v="Yes"/>
    <s v="No"/>
    <s v="Chennai"/>
    <x v="18"/>
    <s v="Yes"/>
    <x v="1"/>
    <s v="No internet service"/>
    <x v="1"/>
    <x v="2"/>
    <s v="Yes"/>
    <s v="Cheque"/>
    <n v="21.85"/>
    <n v="375.01"/>
    <x v="4"/>
    <x v="1"/>
    <x v="1"/>
    <s v="Other"/>
    <x v="4"/>
    <n v="1"/>
  </r>
  <r>
    <s v="CUST-00221"/>
    <x v="1"/>
    <n v="0"/>
    <s v="Yes"/>
    <s v="No"/>
    <s v="Chennai"/>
    <x v="23"/>
    <s v="No"/>
    <x v="2"/>
    <s v="No"/>
    <x v="0"/>
    <x v="2"/>
    <s v="Yes"/>
    <s v="Cheque"/>
    <n v="51.88"/>
    <n v="104.83"/>
    <x v="1"/>
    <x v="1"/>
    <x v="2"/>
    <s v="Other"/>
    <x v="1"/>
    <n v="1"/>
  </r>
  <r>
    <s v="CUST-02752"/>
    <x v="0"/>
    <n v="0"/>
    <s v="Yes"/>
    <s v="Yes"/>
    <s v="Chandigarh"/>
    <x v="55"/>
    <s v="Yes"/>
    <x v="0"/>
    <s v="No"/>
    <x v="0"/>
    <x v="2"/>
    <s v="Yes"/>
    <s v="Cheque"/>
    <n v="87.97"/>
    <n v="4058.59"/>
    <x v="3"/>
    <x v="1"/>
    <x v="3"/>
    <s v="Other"/>
    <x v="5"/>
    <n v="1"/>
  </r>
  <r>
    <s v="CUST-03000"/>
    <x v="0"/>
    <n v="0"/>
    <s v="No"/>
    <s v="No"/>
    <s v="Kolkata"/>
    <x v="19"/>
    <s v="Yes"/>
    <x v="0"/>
    <s v="Yes"/>
    <x v="2"/>
    <x v="2"/>
    <s v="No"/>
    <s v="UPI"/>
    <n v="85.67"/>
    <n v="1222.3800000000001"/>
    <x v="2"/>
    <x v="1"/>
    <x v="3"/>
    <s v="Other"/>
    <x v="4"/>
    <n v="1"/>
  </r>
  <r>
    <s v="CUST-03827"/>
    <x v="0"/>
    <n v="0"/>
    <s v="No"/>
    <s v="No"/>
    <s v="Shimla"/>
    <x v="22"/>
    <s v="Yes"/>
    <x v="0"/>
    <s v="Yes"/>
    <x v="2"/>
    <x v="2"/>
    <s v="Yes"/>
    <s v="Bank transfer"/>
    <n v="85.71"/>
    <n v="841.32"/>
    <x v="4"/>
    <x v="0"/>
    <x v="3"/>
    <s v="High-risk"/>
    <x v="1"/>
    <n v="0"/>
  </r>
  <r>
    <s v="CUST-02793"/>
    <x v="0"/>
    <n v="0"/>
    <s v="Yes"/>
    <s v="No"/>
    <s v="Chandigarh"/>
    <x v="1"/>
    <s v="Yes"/>
    <x v="0"/>
    <s v="No"/>
    <x v="2"/>
    <x v="2"/>
    <s v="Yes"/>
    <s v="UPI"/>
    <n v="81.709999999999994"/>
    <n v="240.35"/>
    <x v="3"/>
    <x v="1"/>
    <x v="3"/>
    <s v="High-risk"/>
    <x v="1"/>
    <n v="1"/>
  </r>
  <r>
    <s v="CUST-03480"/>
    <x v="1"/>
    <n v="0"/>
    <s v="No"/>
    <s v="No"/>
    <s v="Kolkata"/>
    <x v="54"/>
    <s v="Yes"/>
    <x v="0"/>
    <s v="Yes"/>
    <x v="2"/>
    <x v="2"/>
    <s v="Yes"/>
    <s v="UPI"/>
    <n v="86.32"/>
    <n v="1013.21"/>
    <x v="2"/>
    <x v="1"/>
    <x v="3"/>
    <s v="Other"/>
    <x v="4"/>
    <n v="1"/>
  </r>
  <r>
    <s v="CUST-02085"/>
    <x v="0"/>
    <n v="0"/>
    <s v="Yes"/>
    <s v="No"/>
    <s v="Chennai"/>
    <x v="44"/>
    <s v="Yes"/>
    <x v="1"/>
    <s v="No internet service"/>
    <x v="1"/>
    <x v="0"/>
    <s v="Yes"/>
    <s v="UPI"/>
    <n v="31.6"/>
    <n v="1040.18"/>
    <x v="0"/>
    <x v="0"/>
    <x v="4"/>
    <s v="Other"/>
    <x v="2"/>
    <n v="0"/>
  </r>
  <r>
    <s v="CUST-00305"/>
    <x v="1"/>
    <n v="0"/>
    <s v="Yes"/>
    <s v="Yes"/>
    <s v="Shimla"/>
    <x v="45"/>
    <s v="Yes"/>
    <x v="2"/>
    <s v="No"/>
    <x v="0"/>
    <x v="0"/>
    <s v="Yes"/>
    <s v="UPI"/>
    <n v="62.12"/>
    <n v="2803.17"/>
    <x v="4"/>
    <x v="0"/>
    <x v="2"/>
    <s v="Other"/>
    <x v="5"/>
    <n v="0"/>
  </r>
  <r>
    <s v="CUST-03098"/>
    <x v="1"/>
    <n v="0"/>
    <s v="No"/>
    <s v="No"/>
    <s v="Shimla"/>
    <x v="54"/>
    <s v="Yes"/>
    <x v="0"/>
    <s v="No"/>
    <x v="2"/>
    <x v="2"/>
    <s v="No"/>
    <s v="Bank transfer"/>
    <n v="85.62"/>
    <n v="1054.79"/>
    <x v="1"/>
    <x v="1"/>
    <x v="3"/>
    <s v="Other"/>
    <x v="4"/>
    <n v="1"/>
  </r>
  <r>
    <s v="CUST-04291"/>
    <x v="1"/>
    <n v="0"/>
    <s v="Yes"/>
    <s v="Yes"/>
    <s v="Delhi"/>
    <x v="15"/>
    <s v="Yes"/>
    <x v="0"/>
    <s v="No"/>
    <x v="0"/>
    <x v="2"/>
    <s v="No"/>
    <s v="UPI"/>
    <n v="90.13"/>
    <n v="2110.38"/>
    <x v="0"/>
    <x v="0"/>
    <x v="0"/>
    <s v="Other"/>
    <x v="2"/>
    <n v="0"/>
  </r>
  <r>
    <s v="CUST-01852"/>
    <x v="1"/>
    <n v="0"/>
    <s v="No"/>
    <s v="Yes"/>
    <s v="Shimla"/>
    <x v="44"/>
    <s v="No"/>
    <x v="2"/>
    <s v="Yes"/>
    <x v="2"/>
    <x v="0"/>
    <s v="Yes"/>
    <s v="UPI"/>
    <n v="73.150000000000006"/>
    <n v="2399.3200000000002"/>
    <x v="0"/>
    <x v="0"/>
    <x v="3"/>
    <s v="Other"/>
    <x v="2"/>
    <n v="0"/>
  </r>
  <r>
    <s v="CUST-02067"/>
    <x v="0"/>
    <n v="0"/>
    <s v="Yes"/>
    <s v="Yes"/>
    <s v="Jaipur"/>
    <x v="53"/>
    <s v="Yes"/>
    <x v="0"/>
    <s v="No"/>
    <x v="0"/>
    <x v="2"/>
    <s v="No"/>
    <s v="Bank transfer"/>
    <n v="93.99"/>
    <n v="828.44"/>
    <x v="3"/>
    <x v="0"/>
    <x v="0"/>
    <s v="High-risk"/>
    <x v="1"/>
    <n v="0"/>
  </r>
  <r>
    <s v="CUST-02713"/>
    <x v="0"/>
    <n v="1"/>
    <s v="Yes"/>
    <s v="No"/>
    <s v="Kolkata"/>
    <x v="19"/>
    <s v="No"/>
    <x v="2"/>
    <s v="No"/>
    <x v="0"/>
    <x v="2"/>
    <s v="Yes"/>
    <s v="Bank transfer"/>
    <n v="45.34"/>
    <n v="618.62"/>
    <x v="4"/>
    <x v="1"/>
    <x v="4"/>
    <s v="Other"/>
    <x v="4"/>
    <n v="1"/>
  </r>
  <r>
    <s v="CUST-03454"/>
    <x v="0"/>
    <n v="0"/>
    <s v="Yes"/>
    <s v="No"/>
    <s v="Ahmedabad"/>
    <x v="39"/>
    <s v="Yes"/>
    <x v="1"/>
    <s v="No internet service"/>
    <x v="1"/>
    <x v="2"/>
    <s v="Yes"/>
    <s v="Credit card"/>
    <n v="34.659999999999997"/>
    <n v="448.67"/>
    <x v="0"/>
    <x v="1"/>
    <x v="4"/>
    <s v="Other"/>
    <x v="4"/>
    <n v="1"/>
  </r>
  <r>
    <s v="CUST-01097"/>
    <x v="0"/>
    <n v="0"/>
    <s v="No"/>
    <s v="No"/>
    <s v="Bengaluru"/>
    <x v="50"/>
    <s v="Yes"/>
    <x v="2"/>
    <s v="Yes"/>
    <x v="2"/>
    <x v="0"/>
    <s v="Yes"/>
    <s v="UPI"/>
    <n v="69.8"/>
    <n v="4014.63"/>
    <x v="4"/>
    <x v="0"/>
    <x v="2"/>
    <s v="Other"/>
    <x v="3"/>
    <n v="0"/>
  </r>
  <r>
    <s v="CUST-03396"/>
    <x v="0"/>
    <n v="0"/>
    <s v="No"/>
    <s v="Yes"/>
    <s v="Jaipur"/>
    <x v="2"/>
    <s v="Yes"/>
    <x v="1"/>
    <s v="No internet service"/>
    <x v="1"/>
    <x v="2"/>
    <s v="No"/>
    <s v="Credit card"/>
    <n v="24.52"/>
    <n v="678.7"/>
    <x v="1"/>
    <x v="1"/>
    <x v="1"/>
    <s v="Other"/>
    <x v="2"/>
    <n v="1"/>
  </r>
  <r>
    <s v="CUST-00047"/>
    <x v="0"/>
    <n v="0"/>
    <s v="No"/>
    <s v="No"/>
    <s v="Mumbai"/>
    <x v="40"/>
    <s v="Yes"/>
    <x v="0"/>
    <s v="No"/>
    <x v="0"/>
    <x v="0"/>
    <s v="Yes"/>
    <s v="Cheque"/>
    <n v="88.82"/>
    <n v="5533.94"/>
    <x v="2"/>
    <x v="0"/>
    <x v="3"/>
    <s v="Other"/>
    <x v="0"/>
    <n v="0"/>
  </r>
  <r>
    <s v="CUST-01146"/>
    <x v="0"/>
    <n v="1"/>
    <s v="No"/>
    <s v="No"/>
    <s v="Bengaluru"/>
    <x v="36"/>
    <s v="Yes"/>
    <x v="0"/>
    <s v="No"/>
    <x v="2"/>
    <x v="2"/>
    <s v="No"/>
    <s v="UPI"/>
    <n v="77.47"/>
    <n v="2427.66"/>
    <x v="1"/>
    <x v="1"/>
    <x v="3"/>
    <s v="Other"/>
    <x v="2"/>
    <n v="1"/>
  </r>
  <r>
    <s v="CUST-00613"/>
    <x v="0"/>
    <n v="0"/>
    <s v="Yes"/>
    <s v="No"/>
    <s v="Mumbai"/>
    <x v="15"/>
    <s v="No"/>
    <x v="2"/>
    <s v="Yes"/>
    <x v="0"/>
    <x v="2"/>
    <s v="No"/>
    <s v="Bank transfer"/>
    <n v="46.52"/>
    <n v="1109.8599999999999"/>
    <x v="1"/>
    <x v="0"/>
    <x v="4"/>
    <s v="Other"/>
    <x v="2"/>
    <n v="0"/>
  </r>
  <r>
    <s v="CUST-03462"/>
    <x v="1"/>
    <n v="0"/>
    <s v="No"/>
    <s v="No"/>
    <s v="Chandigarh"/>
    <x v="54"/>
    <s v="No"/>
    <x v="0"/>
    <s v="No"/>
    <x v="2"/>
    <x v="2"/>
    <s v="No"/>
    <s v="UPI"/>
    <n v="77.290000000000006"/>
    <n v="921.07"/>
    <x v="4"/>
    <x v="1"/>
    <x v="3"/>
    <s v="Other"/>
    <x v="4"/>
    <n v="1"/>
  </r>
  <r>
    <s v="CUST-03489"/>
    <x v="0"/>
    <n v="1"/>
    <s v="No"/>
    <s v="No"/>
    <s v="Hyderabad"/>
    <x v="16"/>
    <s v="Yes"/>
    <x v="0"/>
    <s v="No"/>
    <x v="2"/>
    <x v="0"/>
    <s v="Yes"/>
    <s v="UPI"/>
    <n v="84.24"/>
    <n v="5590.16"/>
    <x v="1"/>
    <x v="0"/>
    <x v="3"/>
    <s v="Other"/>
    <x v="0"/>
    <n v="0"/>
  </r>
  <r>
    <s v="CUST-02534"/>
    <x v="1"/>
    <n v="0"/>
    <s v="Yes"/>
    <s v="Yes"/>
    <s v="Pune"/>
    <x v="47"/>
    <s v="Yes"/>
    <x v="0"/>
    <s v="Yes"/>
    <x v="0"/>
    <x v="2"/>
    <s v="Yes"/>
    <s v="UPI"/>
    <n v="85.97"/>
    <n v="1264.99"/>
    <x v="4"/>
    <x v="0"/>
    <x v="3"/>
    <s v="Other"/>
    <x v="4"/>
    <n v="0"/>
  </r>
  <r>
    <s v="CUST-00718"/>
    <x v="0"/>
    <n v="0"/>
    <s v="No"/>
    <s v="No"/>
    <s v="Hyderabad"/>
    <x v="30"/>
    <s v="Yes"/>
    <x v="2"/>
    <s v="Yes"/>
    <x v="0"/>
    <x v="1"/>
    <s v="Yes"/>
    <s v="Cheque"/>
    <n v="70.040000000000006"/>
    <n v="1433.14"/>
    <x v="0"/>
    <x v="0"/>
    <x v="3"/>
    <s v="Other"/>
    <x v="4"/>
    <n v="0"/>
  </r>
  <r>
    <s v="CUST-01495"/>
    <x v="1"/>
    <n v="0"/>
    <s v="Yes"/>
    <s v="No"/>
    <s v="Kolkata"/>
    <x v="17"/>
    <s v="Yes"/>
    <x v="2"/>
    <s v="Yes"/>
    <x v="2"/>
    <x v="1"/>
    <s v="Yes"/>
    <s v="Bank transfer"/>
    <n v="54.03"/>
    <n v="1545.03"/>
    <x v="0"/>
    <x v="0"/>
    <x v="2"/>
    <s v="Other"/>
    <x v="2"/>
    <n v="0"/>
  </r>
  <r>
    <s v="CUST-03111"/>
    <x v="0"/>
    <n v="0"/>
    <s v="No"/>
    <s v="No"/>
    <s v="Chandigarh"/>
    <x v="5"/>
    <s v="Yes"/>
    <x v="2"/>
    <s v="No"/>
    <x v="2"/>
    <x v="2"/>
    <s v="Yes"/>
    <s v="Cheque"/>
    <n v="45.21"/>
    <n v="858.45"/>
    <x v="4"/>
    <x v="0"/>
    <x v="4"/>
    <s v="Other"/>
    <x v="4"/>
    <n v="0"/>
  </r>
  <r>
    <s v="CUST-00596"/>
    <x v="1"/>
    <n v="0"/>
    <s v="No"/>
    <s v="No"/>
    <s v="Delhi"/>
    <x v="65"/>
    <s v="Yes"/>
    <x v="0"/>
    <s v="No"/>
    <x v="0"/>
    <x v="0"/>
    <s v="No"/>
    <s v="UPI"/>
    <n v="93.34"/>
    <n v="5625.79"/>
    <x v="3"/>
    <x v="0"/>
    <x v="0"/>
    <s v="Other"/>
    <x v="3"/>
    <n v="0"/>
  </r>
  <r>
    <s v="CUST-00590"/>
    <x v="1"/>
    <n v="0"/>
    <s v="Yes"/>
    <s v="No"/>
    <s v="Bengaluru"/>
    <x v="11"/>
    <s v="Yes"/>
    <x v="0"/>
    <s v="No"/>
    <x v="0"/>
    <x v="2"/>
    <s v="No"/>
    <s v="UPI"/>
    <n v="87.49"/>
    <n v="1953.35"/>
    <x v="3"/>
    <x v="0"/>
    <x v="3"/>
    <s v="Other"/>
    <x v="4"/>
    <n v="0"/>
  </r>
  <r>
    <s v="CUST-00523"/>
    <x v="0"/>
    <n v="0"/>
    <s v="Yes"/>
    <s v="No"/>
    <s v="Shimla"/>
    <x v="23"/>
    <s v="Yes"/>
    <x v="0"/>
    <s v="No"/>
    <x v="0"/>
    <x v="2"/>
    <s v="Yes"/>
    <s v="UPI"/>
    <n v="80.27"/>
    <n v="159.56"/>
    <x v="3"/>
    <x v="1"/>
    <x v="3"/>
    <s v="High-risk"/>
    <x v="1"/>
    <n v="1"/>
  </r>
  <r>
    <s v="CUST-02751"/>
    <x v="0"/>
    <n v="0"/>
    <s v="No"/>
    <s v="No"/>
    <s v="Chennai"/>
    <x v="50"/>
    <s v="Yes"/>
    <x v="1"/>
    <s v="No internet service"/>
    <x v="1"/>
    <x v="0"/>
    <s v="Yes"/>
    <s v="Bank transfer"/>
    <n v="33.14"/>
    <n v="1916.93"/>
    <x v="1"/>
    <x v="0"/>
    <x v="4"/>
    <s v="Other"/>
    <x v="3"/>
    <n v="0"/>
  </r>
  <r>
    <s v="CUST-03143"/>
    <x v="0"/>
    <n v="0"/>
    <s v="No"/>
    <s v="No"/>
    <s v="Shimla"/>
    <x v="39"/>
    <s v="Yes"/>
    <x v="0"/>
    <s v="Yes"/>
    <x v="2"/>
    <x v="2"/>
    <s v="Yes"/>
    <s v="UPI"/>
    <n v="91.26"/>
    <n v="1164.8900000000001"/>
    <x v="0"/>
    <x v="1"/>
    <x v="0"/>
    <s v="Other"/>
    <x v="4"/>
    <n v="1"/>
  </r>
  <r>
    <s v="CUST-01589"/>
    <x v="1"/>
    <n v="1"/>
    <s v="Yes"/>
    <s v="Yes"/>
    <s v="Jaipur"/>
    <x v="33"/>
    <s v="No"/>
    <x v="2"/>
    <s v="No"/>
    <x v="2"/>
    <x v="0"/>
    <s v="Yes"/>
    <s v="UPI"/>
    <n v="42.73"/>
    <n v="1511.91"/>
    <x v="1"/>
    <x v="0"/>
    <x v="4"/>
    <s v="Other"/>
    <x v="5"/>
    <n v="0"/>
  </r>
  <r>
    <s v="CUST-04868"/>
    <x v="1"/>
    <n v="1"/>
    <s v="Yes"/>
    <s v="No"/>
    <s v="Pune"/>
    <x v="25"/>
    <s v="Yes"/>
    <x v="1"/>
    <s v="No internet service"/>
    <x v="1"/>
    <x v="2"/>
    <s v="No"/>
    <s v="Bank transfer"/>
    <n v="29.73"/>
    <n v="684.17"/>
    <x v="1"/>
    <x v="0"/>
    <x v="1"/>
    <s v="Other"/>
    <x v="4"/>
    <n v="0"/>
  </r>
  <r>
    <s v="CUST-04544"/>
    <x v="1"/>
    <n v="0"/>
    <s v="No"/>
    <s v="No"/>
    <s v="Shimla"/>
    <x v="35"/>
    <s v="Yes"/>
    <x v="0"/>
    <s v="Yes"/>
    <x v="0"/>
    <x v="2"/>
    <s v="No"/>
    <s v="Bank transfer"/>
    <n v="105.08"/>
    <n v="2873.72"/>
    <x v="1"/>
    <x v="0"/>
    <x v="0"/>
    <s v="Other"/>
    <x v="2"/>
    <n v="0"/>
  </r>
  <r>
    <s v="CUST-00079"/>
    <x v="1"/>
    <n v="0"/>
    <s v="Yes"/>
    <s v="Yes"/>
    <s v="Ahmedabad"/>
    <x v="41"/>
    <s v="Yes"/>
    <x v="2"/>
    <s v="Yes"/>
    <x v="0"/>
    <x v="2"/>
    <s v="Yes"/>
    <s v="Cheque"/>
    <n v="59.72"/>
    <n v="0"/>
    <x v="3"/>
    <x v="0"/>
    <x v="2"/>
    <s v="Other"/>
    <x v="2"/>
    <n v="0"/>
  </r>
  <r>
    <s v="CUST-03068"/>
    <x v="1"/>
    <n v="0"/>
    <s v="No"/>
    <s v="No"/>
    <s v="Pune"/>
    <x v="66"/>
    <s v="Yes"/>
    <x v="0"/>
    <s v="No"/>
    <x v="2"/>
    <x v="2"/>
    <s v="Yes"/>
    <s v="Cheque"/>
    <n v="83.42"/>
    <n v="1313.44"/>
    <x v="0"/>
    <x v="1"/>
    <x v="3"/>
    <s v="Other"/>
    <x v="4"/>
    <n v="1"/>
  </r>
  <r>
    <s v="CUST-04849"/>
    <x v="0"/>
    <n v="0"/>
    <s v="No"/>
    <s v="No"/>
    <s v="Ahmedabad"/>
    <x v="49"/>
    <s v="Yes"/>
    <x v="1"/>
    <s v="No internet service"/>
    <x v="1"/>
    <x v="0"/>
    <s v="Yes"/>
    <s v="Credit card"/>
    <n v="34.94"/>
    <n v="1563.33"/>
    <x v="4"/>
    <x v="0"/>
    <x v="4"/>
    <s v="Other"/>
    <x v="5"/>
    <n v="0"/>
  </r>
  <r>
    <s v="CUST-01069"/>
    <x v="1"/>
    <n v="1"/>
    <s v="No"/>
    <s v="No"/>
    <s v="Hyderabad"/>
    <x v="19"/>
    <s v="Yes"/>
    <x v="1"/>
    <s v="No internet service"/>
    <x v="1"/>
    <x v="2"/>
    <s v="Yes"/>
    <s v="Cheque"/>
    <n v="27.7"/>
    <n v="383.84"/>
    <x v="3"/>
    <x v="1"/>
    <x v="1"/>
    <s v="Other"/>
    <x v="4"/>
    <n v="1"/>
  </r>
  <r>
    <s v="CUST-03284"/>
    <x v="0"/>
    <n v="0"/>
    <s v="Yes"/>
    <s v="No"/>
    <s v="Shimla"/>
    <x v="8"/>
    <s v="Yes"/>
    <x v="1"/>
    <s v="No internet service"/>
    <x v="1"/>
    <x v="2"/>
    <s v="No"/>
    <s v="Bank transfer"/>
    <n v="33.99"/>
    <n v="1272.68"/>
    <x v="1"/>
    <x v="0"/>
    <x v="4"/>
    <s v="Other"/>
    <x v="5"/>
    <n v="0"/>
  </r>
  <r>
    <s v="CUST-04687"/>
    <x v="1"/>
    <n v="1"/>
    <s v="Yes"/>
    <s v="No"/>
    <s v="Chennai"/>
    <x v="55"/>
    <s v="No"/>
    <x v="0"/>
    <s v="No"/>
    <x v="2"/>
    <x v="1"/>
    <s v="Yes"/>
    <s v="Credit card"/>
    <n v="60.73"/>
    <n v="2872.95"/>
    <x v="1"/>
    <x v="1"/>
    <x v="2"/>
    <s v="Other"/>
    <x v="5"/>
    <n v="1"/>
  </r>
  <r>
    <s v="CUST-03208"/>
    <x v="1"/>
    <n v="0"/>
    <s v="Yes"/>
    <s v="No"/>
    <s v="Chandigarh"/>
    <x v="2"/>
    <s v="Yes"/>
    <x v="2"/>
    <s v="Yes"/>
    <x v="2"/>
    <x v="0"/>
    <s v="Yes"/>
    <s v="Credit card"/>
    <n v="68.28"/>
    <n v="1909.51"/>
    <x v="4"/>
    <x v="0"/>
    <x v="2"/>
    <s v="Other"/>
    <x v="2"/>
    <n v="0"/>
  </r>
  <r>
    <s v="CUST-03572"/>
    <x v="0"/>
    <n v="0"/>
    <s v="Yes"/>
    <s v="No"/>
    <s v="Chandigarh"/>
    <x v="47"/>
    <s v="Yes"/>
    <x v="2"/>
    <s v="No"/>
    <x v="2"/>
    <x v="2"/>
    <s v="Yes"/>
    <s v="Cheque"/>
    <n v="63.3"/>
    <n v="941.26"/>
    <x v="1"/>
    <x v="0"/>
    <x v="2"/>
    <s v="Other"/>
    <x v="4"/>
    <n v="0"/>
  </r>
  <r>
    <s v="CUST-02781"/>
    <x v="0"/>
    <n v="0"/>
    <s v="Yes"/>
    <s v="No"/>
    <s v="Shimla"/>
    <x v="31"/>
    <s v="Yes"/>
    <x v="0"/>
    <s v="No"/>
    <x v="0"/>
    <x v="2"/>
    <s v="Yes"/>
    <s v="Bank transfer"/>
    <n v="102.42"/>
    <n v="630"/>
    <x v="0"/>
    <x v="0"/>
    <x v="0"/>
    <s v="High-risk"/>
    <x v="1"/>
    <n v="0"/>
  </r>
  <r>
    <s v="CUST-04648"/>
    <x v="1"/>
    <n v="0"/>
    <s v="Yes"/>
    <s v="No"/>
    <s v="Chandigarh"/>
    <x v="8"/>
    <s v="Yes"/>
    <x v="1"/>
    <s v="No internet service"/>
    <x v="1"/>
    <x v="0"/>
    <s v="Yes"/>
    <s v="Credit card"/>
    <n v="24.62"/>
    <n v="918.46"/>
    <x v="4"/>
    <x v="0"/>
    <x v="1"/>
    <s v="Other"/>
    <x v="5"/>
    <n v="0"/>
  </r>
  <r>
    <s v="CUST-03117"/>
    <x v="0"/>
    <n v="0"/>
    <s v="No"/>
    <s v="No"/>
    <s v="Chandigarh"/>
    <x v="35"/>
    <s v="No"/>
    <x v="1"/>
    <s v="No internet service"/>
    <x v="1"/>
    <x v="1"/>
    <s v="No"/>
    <s v="Bank transfer"/>
    <n v="21.88"/>
    <n v="581.17999999999995"/>
    <x v="2"/>
    <x v="1"/>
    <x v="1"/>
    <s v="Other"/>
    <x v="2"/>
    <n v="1"/>
  </r>
  <r>
    <s v="CUST-04150"/>
    <x v="1"/>
    <n v="0"/>
    <s v="No"/>
    <s v="No"/>
    <s v="Chennai"/>
    <x v="20"/>
    <s v="Yes"/>
    <x v="0"/>
    <s v="Yes"/>
    <x v="0"/>
    <x v="2"/>
    <s v="No"/>
    <s v="UPI"/>
    <n v="95.06"/>
    <n v="769.13"/>
    <x v="0"/>
    <x v="0"/>
    <x v="0"/>
    <s v="High-risk"/>
    <x v="1"/>
    <n v="0"/>
  </r>
  <r>
    <s v="CUST-01218"/>
    <x v="1"/>
    <n v="0"/>
    <s v="Yes"/>
    <s v="No"/>
    <s v="Ahmedabad"/>
    <x v="55"/>
    <s v="Yes"/>
    <x v="0"/>
    <s v="Yes"/>
    <x v="2"/>
    <x v="1"/>
    <s v="Yes"/>
    <s v="Bank transfer"/>
    <n v="102.64"/>
    <n v="4928.2299999999996"/>
    <x v="3"/>
    <x v="0"/>
    <x v="0"/>
    <s v="Other"/>
    <x v="5"/>
    <n v="0"/>
  </r>
  <r>
    <s v="CUST-02553"/>
    <x v="1"/>
    <n v="0"/>
    <s v="Yes"/>
    <s v="No"/>
    <s v="Mumbai"/>
    <x v="52"/>
    <s v="Yes"/>
    <x v="1"/>
    <s v="No internet service"/>
    <x v="1"/>
    <x v="2"/>
    <s v="No"/>
    <s v="Credit card"/>
    <n v="33.49"/>
    <n v="130.11000000000001"/>
    <x v="1"/>
    <x v="0"/>
    <x v="4"/>
    <s v="Other"/>
    <x v="1"/>
    <n v="0"/>
  </r>
  <r>
    <s v="CUST-04666"/>
    <x v="1"/>
    <n v="0"/>
    <s v="No"/>
    <s v="No"/>
    <s v="Kolkata"/>
    <x v="34"/>
    <s v="Yes"/>
    <x v="1"/>
    <s v="No internet service"/>
    <x v="1"/>
    <x v="1"/>
    <s v="No"/>
    <s v="Cheque"/>
    <n v="47.11"/>
    <n v="2407.5"/>
    <x v="0"/>
    <x v="0"/>
    <x v="4"/>
    <s v="Other"/>
    <x v="3"/>
    <n v="0"/>
  </r>
  <r>
    <s v="CUST-01875"/>
    <x v="1"/>
    <n v="0"/>
    <s v="No"/>
    <s v="No"/>
    <s v="Bengaluru"/>
    <x v="4"/>
    <s v="Yes"/>
    <x v="0"/>
    <s v="No"/>
    <x v="0"/>
    <x v="0"/>
    <s v="Yes"/>
    <s v="UPI"/>
    <n v="87.93"/>
    <n v="6197.27"/>
    <x v="1"/>
    <x v="0"/>
    <x v="3"/>
    <s v="Other"/>
    <x v="0"/>
    <n v="0"/>
  </r>
  <r>
    <s v="CUST-03708"/>
    <x v="0"/>
    <n v="0"/>
    <s v="No"/>
    <s v="No"/>
    <s v="Hyderabad"/>
    <x v="2"/>
    <s v="Yes"/>
    <x v="0"/>
    <s v="Yes"/>
    <x v="0"/>
    <x v="1"/>
    <s v="Yes"/>
    <s v="Bank transfer"/>
    <n v="102.15"/>
    <n v="2894.41"/>
    <x v="1"/>
    <x v="0"/>
    <x v="0"/>
    <s v="Other"/>
    <x v="2"/>
    <n v="0"/>
  </r>
  <r>
    <s v="CUST-04603"/>
    <x v="1"/>
    <n v="0"/>
    <s v="No"/>
    <s v="No"/>
    <s v="Delhi"/>
    <x v="19"/>
    <s v="Yes"/>
    <x v="0"/>
    <s v="No"/>
    <x v="2"/>
    <x v="2"/>
    <s v="Yes"/>
    <s v="UPI"/>
    <n v="83.19"/>
    <n v="1158.3499999999999"/>
    <x v="1"/>
    <x v="1"/>
    <x v="3"/>
    <s v="Other"/>
    <x v="4"/>
    <n v="1"/>
  </r>
  <r>
    <s v="CUST-01619"/>
    <x v="0"/>
    <n v="0"/>
    <s v="No"/>
    <s v="No"/>
    <s v="Chandigarh"/>
    <x v="1"/>
    <s v="Yes"/>
    <x v="0"/>
    <s v="No"/>
    <x v="2"/>
    <x v="2"/>
    <s v="No"/>
    <s v="Bank transfer"/>
    <n v="96.01"/>
    <n v="296.47000000000003"/>
    <x v="3"/>
    <x v="0"/>
    <x v="0"/>
    <s v="High-risk"/>
    <x v="1"/>
    <n v="0"/>
  </r>
  <r>
    <s v="CUST-01911"/>
    <x v="1"/>
    <n v="0"/>
    <s v="No"/>
    <s v="Yes"/>
    <s v="Pune"/>
    <x v="34"/>
    <s v="Yes"/>
    <x v="1"/>
    <s v="No internet service"/>
    <x v="1"/>
    <x v="0"/>
    <s v="No"/>
    <s v="Bank transfer"/>
    <n v="30.86"/>
    <n v="1595.64"/>
    <x v="4"/>
    <x v="0"/>
    <x v="4"/>
    <s v="Other"/>
    <x v="3"/>
    <n v="0"/>
  </r>
  <r>
    <s v="CUST-00416"/>
    <x v="1"/>
    <n v="0"/>
    <s v="No"/>
    <s v="No"/>
    <s v="Chennai"/>
    <x v="14"/>
    <s v="Yes"/>
    <x v="0"/>
    <s v="No"/>
    <x v="0"/>
    <x v="2"/>
    <s v="No"/>
    <s v="Credit card"/>
    <n v="96.67"/>
    <n v="2382.8200000000002"/>
    <x v="2"/>
    <x v="1"/>
    <x v="0"/>
    <s v="Other"/>
    <x v="2"/>
    <n v="1"/>
  </r>
  <r>
    <s v="CUST-03252"/>
    <x v="1"/>
    <n v="0"/>
    <s v="No"/>
    <s v="No"/>
    <s v="Mumbai"/>
    <x v="23"/>
    <s v="Yes"/>
    <x v="0"/>
    <s v="No"/>
    <x v="0"/>
    <x v="2"/>
    <s v="Yes"/>
    <s v="Bank transfer"/>
    <n v="98.47"/>
    <n v="196.38"/>
    <x v="6"/>
    <x v="1"/>
    <x v="0"/>
    <s v="High-risk"/>
    <x v="1"/>
    <n v="1"/>
  </r>
  <r>
    <s v="CUST-01684"/>
    <x v="1"/>
    <n v="0"/>
    <s v="No"/>
    <s v="No"/>
    <s v="Bengaluru"/>
    <x v="58"/>
    <s v="Yes"/>
    <x v="2"/>
    <s v="No"/>
    <x v="0"/>
    <x v="1"/>
    <s v="No"/>
    <s v="Credit card"/>
    <n v="66.05"/>
    <n v="2757.56"/>
    <x v="4"/>
    <x v="0"/>
    <x v="2"/>
    <s v="Other"/>
    <x v="5"/>
    <n v="0"/>
  </r>
  <r>
    <s v="CUST-01594"/>
    <x v="0"/>
    <n v="0"/>
    <s v="No"/>
    <s v="Yes"/>
    <s v="Mumbai"/>
    <x v="63"/>
    <s v="Yes"/>
    <x v="0"/>
    <s v="No"/>
    <x v="2"/>
    <x v="1"/>
    <s v="No"/>
    <s v="UPI"/>
    <n v="94.45"/>
    <n v="5072.8900000000003"/>
    <x v="2"/>
    <x v="0"/>
    <x v="0"/>
    <s v="Other"/>
    <x v="3"/>
    <n v="0"/>
  </r>
  <r>
    <s v="CUST-03446"/>
    <x v="1"/>
    <n v="0"/>
    <s v="No"/>
    <s v="No"/>
    <s v="Hyderabad"/>
    <x v="31"/>
    <s v="Yes"/>
    <x v="0"/>
    <s v="Yes"/>
    <x v="2"/>
    <x v="2"/>
    <s v="No"/>
    <s v="Credit card"/>
    <n v="91.68"/>
    <n v="566.01"/>
    <x v="0"/>
    <x v="1"/>
    <x v="0"/>
    <s v="High-risk"/>
    <x v="1"/>
    <n v="1"/>
  </r>
  <r>
    <s v="CUST-02591"/>
    <x v="1"/>
    <n v="0"/>
    <s v="No"/>
    <s v="No"/>
    <s v="Chandigarh"/>
    <x v="14"/>
    <s v="Yes"/>
    <x v="2"/>
    <s v="No"/>
    <x v="0"/>
    <x v="1"/>
    <s v="No"/>
    <s v="Credit card"/>
    <n v="72.959999999999994"/>
    <n v="1875.92"/>
    <x v="1"/>
    <x v="0"/>
    <x v="3"/>
    <s v="Other"/>
    <x v="2"/>
    <n v="0"/>
  </r>
  <r>
    <s v="CUST-03094"/>
    <x v="1"/>
    <n v="0"/>
    <s v="No"/>
    <s v="No"/>
    <s v="Delhi"/>
    <x v="42"/>
    <s v="Yes"/>
    <x v="0"/>
    <s v="Yes"/>
    <x v="0"/>
    <x v="0"/>
    <s v="Yes"/>
    <s v="UPI"/>
    <n v="100.97"/>
    <n v="3470.56"/>
    <x v="1"/>
    <x v="0"/>
    <x v="0"/>
    <s v="Other"/>
    <x v="2"/>
    <n v="0"/>
  </r>
  <r>
    <s v="CUST-01764"/>
    <x v="1"/>
    <n v="0"/>
    <s v="Yes"/>
    <s v="Yes"/>
    <s v="Shimla"/>
    <x v="13"/>
    <s v="Yes"/>
    <x v="1"/>
    <s v="No internet service"/>
    <x v="1"/>
    <x v="2"/>
    <s v="No"/>
    <s v="UPI"/>
    <n v="34.729999999999997"/>
    <n v="708.13"/>
    <x v="1"/>
    <x v="0"/>
    <x v="4"/>
    <s v="Other"/>
    <x v="4"/>
    <n v="0"/>
  </r>
  <r>
    <s v="CUST-03023"/>
    <x v="1"/>
    <n v="0"/>
    <s v="Yes"/>
    <s v="Yes"/>
    <s v="Kolkata"/>
    <x v="63"/>
    <s v="Yes"/>
    <x v="0"/>
    <s v="No"/>
    <x v="2"/>
    <x v="0"/>
    <s v="No"/>
    <s v="Credit card"/>
    <n v="91.7"/>
    <n v="4889.42"/>
    <x v="2"/>
    <x v="0"/>
    <x v="0"/>
    <s v="Other"/>
    <x v="3"/>
    <n v="0"/>
  </r>
  <r>
    <s v="CUST-02586"/>
    <x v="1"/>
    <n v="0"/>
    <s v="Yes"/>
    <s v="No"/>
    <s v="Chandigarh"/>
    <x v="47"/>
    <s v="Yes"/>
    <x v="0"/>
    <s v="No"/>
    <x v="2"/>
    <x v="2"/>
    <s v="No"/>
    <s v="UPI"/>
    <n v="91.91"/>
    <n v="1367.72"/>
    <x v="3"/>
    <x v="0"/>
    <x v="0"/>
    <s v="Other"/>
    <x v="4"/>
    <n v="0"/>
  </r>
  <r>
    <s v="CUST-03014"/>
    <x v="1"/>
    <n v="1"/>
    <s v="No"/>
    <s v="No"/>
    <s v="Pune"/>
    <x v="8"/>
    <s v="Yes"/>
    <x v="2"/>
    <s v="Yes"/>
    <x v="2"/>
    <x v="1"/>
    <s v="Yes"/>
    <s v="Cheque"/>
    <n v="56.63"/>
    <n v="2109.81"/>
    <x v="3"/>
    <x v="0"/>
    <x v="2"/>
    <s v="Other"/>
    <x v="5"/>
    <n v="0"/>
  </r>
  <r>
    <s v="CUST-01958"/>
    <x v="0"/>
    <n v="0"/>
    <s v="No"/>
    <s v="No"/>
    <s v="Bengaluru"/>
    <x v="54"/>
    <s v="Yes"/>
    <x v="0"/>
    <s v="No"/>
    <x v="2"/>
    <x v="2"/>
    <s v="No"/>
    <s v="Bank transfer"/>
    <n v="83.31"/>
    <n v="1026.73"/>
    <x v="7"/>
    <x v="1"/>
    <x v="3"/>
    <s v="Other"/>
    <x v="4"/>
    <n v="1"/>
  </r>
  <r>
    <s v="CUST-03491"/>
    <x v="0"/>
    <n v="0"/>
    <s v="No"/>
    <s v="No"/>
    <s v="Bengaluru"/>
    <x v="58"/>
    <s v="Yes"/>
    <x v="0"/>
    <s v="No"/>
    <x v="2"/>
    <x v="0"/>
    <s v="Yes"/>
    <s v="Bank transfer"/>
    <n v="90.02"/>
    <n v="3829.53"/>
    <x v="3"/>
    <x v="0"/>
    <x v="0"/>
    <s v="Other"/>
    <x v="5"/>
    <n v="0"/>
  </r>
  <r>
    <s v="CUST-01697"/>
    <x v="0"/>
    <n v="0"/>
    <s v="Yes"/>
    <s v="No"/>
    <s v="Pune"/>
    <x v="29"/>
    <s v="Yes"/>
    <x v="0"/>
    <s v="No"/>
    <x v="2"/>
    <x v="0"/>
    <s v="Yes"/>
    <s v="Cheque"/>
    <n v="82.37"/>
    <n v="4002.08"/>
    <x v="0"/>
    <x v="0"/>
    <x v="3"/>
    <s v="Other"/>
    <x v="3"/>
    <n v="0"/>
  </r>
  <r>
    <s v="CUST-04412"/>
    <x v="0"/>
    <n v="0"/>
    <s v="No"/>
    <s v="No"/>
    <s v="Bengaluru"/>
    <x v="33"/>
    <s v="Yes"/>
    <x v="0"/>
    <s v="Yes"/>
    <x v="2"/>
    <x v="0"/>
    <s v="Yes"/>
    <s v="Bank transfer"/>
    <n v="77.72"/>
    <n v="2809.12"/>
    <x v="4"/>
    <x v="0"/>
    <x v="3"/>
    <s v="Other"/>
    <x v="5"/>
    <n v="0"/>
  </r>
  <r>
    <s v="CUST-03006"/>
    <x v="1"/>
    <n v="1"/>
    <s v="Yes"/>
    <s v="No"/>
    <s v="Kolkata"/>
    <x v="70"/>
    <s v="Yes"/>
    <x v="2"/>
    <s v="No"/>
    <x v="2"/>
    <x v="0"/>
    <s v="Yes"/>
    <s v="Credit card"/>
    <n v="57.8"/>
    <n v="3189.6"/>
    <x v="4"/>
    <x v="0"/>
    <x v="2"/>
    <s v="Other"/>
    <x v="3"/>
    <n v="0"/>
  </r>
  <r>
    <s v="CUST-00753"/>
    <x v="0"/>
    <n v="0"/>
    <s v="No"/>
    <s v="Yes"/>
    <s v="Jaipur"/>
    <x v="20"/>
    <s v="Yes"/>
    <x v="0"/>
    <s v="Yes"/>
    <x v="0"/>
    <x v="2"/>
    <s v="Yes"/>
    <s v="Credit card"/>
    <n v="102.99"/>
    <n v="836.9"/>
    <x v="1"/>
    <x v="0"/>
    <x v="0"/>
    <s v="High-risk"/>
    <x v="1"/>
    <n v="0"/>
  </r>
  <r>
    <s v="CUST-02292"/>
    <x v="1"/>
    <n v="0"/>
    <s v="No"/>
    <s v="No"/>
    <s v="Chennai"/>
    <x v="25"/>
    <s v="Yes"/>
    <x v="0"/>
    <s v="No"/>
    <x v="2"/>
    <x v="2"/>
    <s v="Yes"/>
    <s v="UPI"/>
    <n v="86.9"/>
    <n v="2022.39"/>
    <x v="1"/>
    <x v="1"/>
    <x v="3"/>
    <s v="Other"/>
    <x v="4"/>
    <n v="1"/>
  </r>
  <r>
    <s v="CUST-04363"/>
    <x v="0"/>
    <n v="0"/>
    <s v="Yes"/>
    <s v="No"/>
    <s v="Ahmedabad"/>
    <x v="48"/>
    <s v="Yes"/>
    <x v="0"/>
    <s v="Yes"/>
    <x v="2"/>
    <x v="1"/>
    <s v="Yes"/>
    <s v="Bank transfer"/>
    <n v="94.01"/>
    <n v="4493.6400000000003"/>
    <x v="0"/>
    <x v="0"/>
    <x v="0"/>
    <s v="Other"/>
    <x v="3"/>
    <n v="0"/>
  </r>
  <r>
    <s v="CUST-01678"/>
    <x v="0"/>
    <n v="0"/>
    <s v="No"/>
    <s v="No"/>
    <s v="Shimla"/>
    <x v="28"/>
    <s v="Yes"/>
    <x v="0"/>
    <s v="No"/>
    <x v="2"/>
    <x v="2"/>
    <s v="Yes"/>
    <s v="UPI"/>
    <n v="76.12"/>
    <n v="1409.16"/>
    <x v="0"/>
    <x v="0"/>
    <x v="3"/>
    <s v="Other"/>
    <x v="4"/>
    <n v="0"/>
  </r>
  <r>
    <s v="CUST-04272"/>
    <x v="1"/>
    <n v="1"/>
    <s v="Yes"/>
    <s v="No"/>
    <s v="Lucknow"/>
    <x v="59"/>
    <s v="Yes"/>
    <x v="2"/>
    <s v="No"/>
    <x v="2"/>
    <x v="0"/>
    <s v="No"/>
    <s v="Bank transfer"/>
    <n v="54.31"/>
    <n v="2867.29"/>
    <x v="4"/>
    <x v="0"/>
    <x v="2"/>
    <s v="Other"/>
    <x v="3"/>
    <n v="0"/>
  </r>
  <r>
    <s v="CUST-04268"/>
    <x v="0"/>
    <n v="0"/>
    <s v="No"/>
    <s v="No"/>
    <s v="Ahmedabad"/>
    <x v="18"/>
    <s v="Yes"/>
    <x v="0"/>
    <s v="Yes"/>
    <x v="2"/>
    <x v="2"/>
    <s v="Yes"/>
    <s v="Credit card"/>
    <n v="94.61"/>
    <n v="1602.68"/>
    <x v="3"/>
    <x v="1"/>
    <x v="0"/>
    <s v="Other"/>
    <x v="4"/>
    <n v="1"/>
  </r>
  <r>
    <s v="CUST-00355"/>
    <x v="1"/>
    <n v="0"/>
    <s v="No"/>
    <s v="No"/>
    <s v="Mumbai"/>
    <x v="36"/>
    <s v="No"/>
    <x v="0"/>
    <s v="No"/>
    <x v="0"/>
    <x v="2"/>
    <s v="Yes"/>
    <s v="Credit card"/>
    <n v="77.05"/>
    <n v="2493.44"/>
    <x v="3"/>
    <x v="1"/>
    <x v="3"/>
    <s v="Other"/>
    <x v="2"/>
    <n v="1"/>
  </r>
  <r>
    <s v="CUST-01065"/>
    <x v="0"/>
    <n v="0"/>
    <s v="No"/>
    <s v="No"/>
    <s v="Pune"/>
    <x v="9"/>
    <s v="Yes"/>
    <x v="2"/>
    <s v="Yes"/>
    <x v="2"/>
    <x v="2"/>
    <s v="No"/>
    <s v="Credit card"/>
    <n v="58.59"/>
    <n v="404.29"/>
    <x v="1"/>
    <x v="1"/>
    <x v="2"/>
    <s v="Other"/>
    <x v="1"/>
    <n v="1"/>
  </r>
  <r>
    <s v="CUST-03350"/>
    <x v="1"/>
    <n v="0"/>
    <s v="No"/>
    <s v="No"/>
    <s v="Shimla"/>
    <x v="18"/>
    <s v="Yes"/>
    <x v="2"/>
    <s v="No"/>
    <x v="0"/>
    <x v="2"/>
    <s v="No"/>
    <s v="UPI"/>
    <n v="58.92"/>
    <n v="1007.17"/>
    <x v="4"/>
    <x v="0"/>
    <x v="2"/>
    <s v="Other"/>
    <x v="4"/>
    <n v="0"/>
  </r>
  <r>
    <s v="CUST-04562"/>
    <x v="1"/>
    <n v="1"/>
    <s v="Yes"/>
    <s v="No"/>
    <s v="Mumbai"/>
    <x v="69"/>
    <s v="Yes"/>
    <x v="1"/>
    <s v="No internet service"/>
    <x v="1"/>
    <x v="0"/>
    <s v="Yes"/>
    <s v="Credit card"/>
    <n v="36.83"/>
    <n v="1722.58"/>
    <x v="7"/>
    <x v="0"/>
    <x v="4"/>
    <s v="Other"/>
    <x v="3"/>
    <n v="0"/>
  </r>
  <r>
    <s v="CUST-03822"/>
    <x v="1"/>
    <n v="0"/>
    <s v="Yes"/>
    <s v="No"/>
    <s v="Ahmedabad"/>
    <x v="29"/>
    <s v="No"/>
    <x v="0"/>
    <s v="Yes"/>
    <x v="2"/>
    <x v="0"/>
    <s v="No"/>
    <s v="UPI"/>
    <n v="74.430000000000007"/>
    <n v="3618.16"/>
    <x v="3"/>
    <x v="0"/>
    <x v="3"/>
    <s v="Other"/>
    <x v="3"/>
    <n v="0"/>
  </r>
  <r>
    <s v="CUST-02337"/>
    <x v="0"/>
    <n v="0"/>
    <s v="No"/>
    <s v="No"/>
    <s v="Chennai"/>
    <x v="4"/>
    <s v="Yes"/>
    <x v="0"/>
    <s v="No"/>
    <x v="0"/>
    <x v="0"/>
    <s v="No"/>
    <s v="Cheque"/>
    <n v="96.39"/>
    <n v="6881.69"/>
    <x v="4"/>
    <x v="0"/>
    <x v="0"/>
    <s v="Other"/>
    <x v="0"/>
    <n v="0"/>
  </r>
  <r>
    <s v="CUST-02942"/>
    <x v="0"/>
    <n v="0"/>
    <s v="Yes"/>
    <s v="Yes"/>
    <s v="Chennai"/>
    <x v="22"/>
    <s v="Yes"/>
    <x v="2"/>
    <s v="No"/>
    <x v="2"/>
    <x v="2"/>
    <s v="Yes"/>
    <s v="UPI"/>
    <n v="59.71"/>
    <n v="592.01"/>
    <x v="1"/>
    <x v="1"/>
    <x v="2"/>
    <s v="Other"/>
    <x v="1"/>
    <n v="1"/>
  </r>
  <r>
    <s v="CUST-04277"/>
    <x v="0"/>
    <n v="0"/>
    <s v="No"/>
    <s v="No"/>
    <s v="Lucknow"/>
    <x v="62"/>
    <s v="Yes"/>
    <x v="0"/>
    <s v="Yes"/>
    <x v="2"/>
    <x v="0"/>
    <s v="No"/>
    <s v="Credit card"/>
    <n v="95.4"/>
    <n v="6425.93"/>
    <x v="0"/>
    <x v="0"/>
    <x v="0"/>
    <s v="Other"/>
    <x v="0"/>
    <n v="0"/>
  </r>
  <r>
    <s v="CUST-01476"/>
    <x v="1"/>
    <n v="0"/>
    <s v="No"/>
    <s v="No"/>
    <s v="Pune"/>
    <x v="34"/>
    <s v="Yes"/>
    <x v="2"/>
    <s v="No"/>
    <x v="2"/>
    <x v="0"/>
    <s v="Yes"/>
    <s v="UPI"/>
    <n v="53.19"/>
    <n v="2646.05"/>
    <x v="3"/>
    <x v="0"/>
    <x v="2"/>
    <s v="Other"/>
    <x v="3"/>
    <n v="0"/>
  </r>
  <r>
    <s v="CUST-04805"/>
    <x v="0"/>
    <n v="0"/>
    <s v="Yes"/>
    <s v="No"/>
    <s v="Mumbai"/>
    <x v="66"/>
    <s v="No"/>
    <x v="2"/>
    <s v="Yes"/>
    <x v="2"/>
    <x v="2"/>
    <s v="Yes"/>
    <s v="Credit card"/>
    <n v="49.01"/>
    <n v="777.71"/>
    <x v="2"/>
    <x v="0"/>
    <x v="4"/>
    <s v="Other"/>
    <x v="4"/>
    <n v="0"/>
  </r>
  <r>
    <s v="CUST-04963"/>
    <x v="0"/>
    <n v="0"/>
    <s v="Yes"/>
    <s v="Yes"/>
    <s v="Mumbai"/>
    <x v="28"/>
    <s v="No"/>
    <x v="2"/>
    <s v="No"/>
    <x v="2"/>
    <x v="2"/>
    <s v="Yes"/>
    <s v="UPI"/>
    <n v="49.09"/>
    <n v="868.11"/>
    <x v="4"/>
    <x v="0"/>
    <x v="4"/>
    <s v="Other"/>
    <x v="4"/>
    <n v="0"/>
  </r>
  <r>
    <s v="CUST-01308"/>
    <x v="1"/>
    <n v="0"/>
    <s v="Yes"/>
    <s v="No"/>
    <s v="Chennai"/>
    <x v="5"/>
    <s v="Yes"/>
    <x v="0"/>
    <s v="Yes"/>
    <x v="2"/>
    <x v="2"/>
    <s v="Yes"/>
    <s v="Cheque"/>
    <n v="94.07"/>
    <n v="1790.42"/>
    <x v="3"/>
    <x v="1"/>
    <x v="0"/>
    <s v="Other"/>
    <x v="4"/>
    <n v="1"/>
  </r>
  <r>
    <s v="CUST-03721"/>
    <x v="0"/>
    <n v="0"/>
    <s v="Yes"/>
    <s v="Yes"/>
    <s v="Jaipur"/>
    <x v="66"/>
    <s v="Yes"/>
    <x v="2"/>
    <s v="Yes"/>
    <x v="2"/>
    <x v="2"/>
    <s v="Yes"/>
    <s v="Credit card"/>
    <n v="59.95"/>
    <n v="966.67"/>
    <x v="0"/>
    <x v="0"/>
    <x v="2"/>
    <s v="Other"/>
    <x v="4"/>
    <n v="0"/>
  </r>
  <r>
    <s v="CUST-00003"/>
    <x v="1"/>
    <n v="0"/>
    <s v="No"/>
    <s v="No"/>
    <s v="Delhi"/>
    <x v="4"/>
    <s v="Yes"/>
    <x v="2"/>
    <s v="Yes"/>
    <x v="0"/>
    <x v="0"/>
    <s v="Yes"/>
    <s v="Cheque"/>
    <n v="63.17"/>
    <n v="4530.3100000000004"/>
    <x v="4"/>
    <x v="0"/>
    <x v="2"/>
    <s v="Other"/>
    <x v="0"/>
    <n v="0"/>
  </r>
  <r>
    <s v="CUST-02098"/>
    <x v="1"/>
    <n v="0"/>
    <s v="Yes"/>
    <s v="Yes"/>
    <s v="Ahmedabad"/>
    <x v="33"/>
    <s v="Yes"/>
    <x v="0"/>
    <s v="No"/>
    <x v="2"/>
    <x v="1"/>
    <s v="No"/>
    <s v="UPI"/>
    <n v="85.12"/>
    <n v="3141.08"/>
    <x v="3"/>
    <x v="1"/>
    <x v="3"/>
    <s v="Other"/>
    <x v="5"/>
    <n v="1"/>
  </r>
  <r>
    <s v="CUST-02616"/>
    <x v="1"/>
    <n v="0"/>
    <s v="Yes"/>
    <s v="Yes"/>
    <s v="Bengaluru"/>
    <x v="12"/>
    <s v="Yes"/>
    <x v="0"/>
    <s v="Yes"/>
    <x v="2"/>
    <x v="0"/>
    <s v="Yes"/>
    <s v="Cheque"/>
    <n v="87.67"/>
    <n v="4913.99"/>
    <x v="1"/>
    <x v="0"/>
    <x v="3"/>
    <s v="Other"/>
    <x v="3"/>
    <n v="0"/>
  </r>
  <r>
    <s v="CUST-01068"/>
    <x v="1"/>
    <n v="1"/>
    <s v="Yes"/>
    <s v="Yes"/>
    <s v="Chennai"/>
    <x v="11"/>
    <s v="Yes"/>
    <x v="2"/>
    <s v="No"/>
    <x v="0"/>
    <x v="2"/>
    <s v="No"/>
    <s v="UPI"/>
    <n v="59.91"/>
    <n v="1318.81"/>
    <x v="1"/>
    <x v="1"/>
    <x v="2"/>
    <s v="Other"/>
    <x v="4"/>
    <n v="1"/>
  </r>
  <r>
    <s v="CUST-04541"/>
    <x v="1"/>
    <n v="0"/>
    <s v="Yes"/>
    <s v="No"/>
    <s v="Chandigarh"/>
    <x v="52"/>
    <s v="Yes"/>
    <x v="0"/>
    <s v="Yes"/>
    <x v="2"/>
    <x v="2"/>
    <s v="No"/>
    <s v="Bank transfer"/>
    <n v="80.459999999999994"/>
    <n v="314.48"/>
    <x v="1"/>
    <x v="0"/>
    <x v="3"/>
    <s v="High-risk"/>
    <x v="1"/>
    <n v="0"/>
  </r>
  <r>
    <s v="CUST-00181"/>
    <x v="0"/>
    <n v="0"/>
    <s v="Yes"/>
    <s v="No"/>
    <s v="Jaipur"/>
    <x v="15"/>
    <s v="Yes"/>
    <x v="1"/>
    <s v="No internet service"/>
    <x v="1"/>
    <x v="2"/>
    <s v="Yes"/>
    <s v="UPI"/>
    <n v="33.229999999999997"/>
    <n v="778.45"/>
    <x v="1"/>
    <x v="0"/>
    <x v="4"/>
    <s v="Other"/>
    <x v="2"/>
    <n v="0"/>
  </r>
  <r>
    <s v="CUST-00147"/>
    <x v="1"/>
    <n v="0"/>
    <s v="Yes"/>
    <s v="Yes"/>
    <s v="Shimla"/>
    <x v="4"/>
    <s v="Yes"/>
    <x v="2"/>
    <s v="Yes"/>
    <x v="0"/>
    <x v="0"/>
    <s v="Yes"/>
    <s v="Bank transfer"/>
    <n v="72.81"/>
    <n v="5354.14"/>
    <x v="4"/>
    <x v="0"/>
    <x v="3"/>
    <s v="Other"/>
    <x v="0"/>
    <n v="0"/>
  </r>
  <r>
    <s v="CUST-00630"/>
    <x v="1"/>
    <n v="1"/>
    <s v="Yes"/>
    <s v="No"/>
    <s v="Chandigarh"/>
    <x v="57"/>
    <s v="Yes"/>
    <x v="2"/>
    <s v="Yes"/>
    <x v="2"/>
    <x v="1"/>
    <s v="No"/>
    <s v="UPI"/>
    <n v="59.23"/>
    <n v="0"/>
    <x v="1"/>
    <x v="0"/>
    <x v="2"/>
    <s v="Other"/>
    <x v="1"/>
    <n v="0"/>
  </r>
  <r>
    <s v="CUST-02809"/>
    <x v="0"/>
    <n v="0"/>
    <s v="Yes"/>
    <s v="Yes"/>
    <s v="Delhi"/>
    <x v="13"/>
    <s v="Yes"/>
    <x v="2"/>
    <s v="No"/>
    <x v="0"/>
    <x v="1"/>
    <s v="No"/>
    <s v="UPI"/>
    <n v="59.95"/>
    <n v="1195.78"/>
    <x v="4"/>
    <x v="0"/>
    <x v="2"/>
    <s v="Other"/>
    <x v="4"/>
    <n v="0"/>
  </r>
  <r>
    <s v="CUST-00402"/>
    <x v="1"/>
    <n v="1"/>
    <s v="No"/>
    <s v="No"/>
    <s v="Hyderabad"/>
    <x v="69"/>
    <s v="Yes"/>
    <x v="1"/>
    <s v="No internet service"/>
    <x v="1"/>
    <x v="0"/>
    <s v="Yes"/>
    <s v="Cheque"/>
    <n v="32.1"/>
    <n v="1530.89"/>
    <x v="1"/>
    <x v="0"/>
    <x v="4"/>
    <s v="Other"/>
    <x v="3"/>
    <n v="0"/>
  </r>
  <r>
    <s v="CUST-02462"/>
    <x v="1"/>
    <n v="0"/>
    <s v="No"/>
    <s v="Yes"/>
    <s v="Pune"/>
    <x v="48"/>
    <s v="No"/>
    <x v="2"/>
    <s v="Yes"/>
    <x v="0"/>
    <x v="1"/>
    <s v="Yes"/>
    <s v="UPI"/>
    <n v="56.79"/>
    <n v="2841.13"/>
    <x v="4"/>
    <x v="0"/>
    <x v="2"/>
    <s v="Other"/>
    <x v="3"/>
    <n v="0"/>
  </r>
  <r>
    <s v="CUST-01105"/>
    <x v="0"/>
    <n v="0"/>
    <s v="No"/>
    <s v="No"/>
    <s v="Lucknow"/>
    <x v="53"/>
    <s v="Yes"/>
    <x v="2"/>
    <s v="Yes"/>
    <x v="2"/>
    <x v="2"/>
    <s v="No"/>
    <s v="Cheque"/>
    <n v="60.75"/>
    <n v="559.91"/>
    <x v="0"/>
    <x v="1"/>
    <x v="2"/>
    <s v="Other"/>
    <x v="1"/>
    <n v="1"/>
  </r>
  <r>
    <s v="CUST-02908"/>
    <x v="1"/>
    <n v="0"/>
    <s v="Yes"/>
    <s v="No"/>
    <s v="Chennai"/>
    <x v="25"/>
    <s v="Yes"/>
    <x v="0"/>
    <s v="No"/>
    <x v="2"/>
    <x v="2"/>
    <s v="Yes"/>
    <s v="Cheque"/>
    <n v="76.569999999999993"/>
    <n v="1748.96"/>
    <x v="4"/>
    <x v="1"/>
    <x v="3"/>
    <s v="Other"/>
    <x v="4"/>
    <n v="1"/>
  </r>
  <r>
    <s v="CUST-02655"/>
    <x v="1"/>
    <n v="1"/>
    <s v="No"/>
    <s v="No"/>
    <s v="Shimla"/>
    <x v="37"/>
    <s v="Yes"/>
    <x v="2"/>
    <s v="Yes"/>
    <x v="2"/>
    <x v="1"/>
    <s v="No"/>
    <s v="UPI"/>
    <n v="58.88"/>
    <n v="3432.94"/>
    <x v="1"/>
    <x v="0"/>
    <x v="2"/>
    <s v="Other"/>
    <x v="0"/>
    <n v="0"/>
  </r>
  <r>
    <s v="CUST-01450"/>
    <x v="0"/>
    <n v="0"/>
    <s v="No"/>
    <s v="No"/>
    <s v="Bengaluru"/>
    <x v="42"/>
    <s v="Yes"/>
    <x v="1"/>
    <s v="No internet service"/>
    <x v="1"/>
    <x v="2"/>
    <s v="Yes"/>
    <s v="UPI"/>
    <n v="38.299999999999997"/>
    <n v="1310.85"/>
    <x v="1"/>
    <x v="0"/>
    <x v="4"/>
    <s v="Other"/>
    <x v="2"/>
    <n v="0"/>
  </r>
  <r>
    <s v="CUST-04112"/>
    <x v="0"/>
    <n v="0"/>
    <s v="No"/>
    <s v="Yes"/>
    <s v="Jaipur"/>
    <x v="67"/>
    <s v="Yes"/>
    <x v="1"/>
    <s v="No internet service"/>
    <x v="1"/>
    <x v="1"/>
    <s v="Yes"/>
    <s v="Credit card"/>
    <n v="24.86"/>
    <n v="967.74"/>
    <x v="4"/>
    <x v="0"/>
    <x v="1"/>
    <s v="Other"/>
    <x v="5"/>
    <n v="0"/>
  </r>
  <r>
    <s v="CUST-00173"/>
    <x v="0"/>
    <n v="0"/>
    <s v="Yes"/>
    <s v="Yes"/>
    <s v="Kolkata"/>
    <x v="34"/>
    <s v="Yes"/>
    <x v="1"/>
    <s v="No internet service"/>
    <x v="1"/>
    <x v="0"/>
    <s v="Yes"/>
    <s v="Cheque"/>
    <n v="35.32"/>
    <n v="1760.73"/>
    <x v="0"/>
    <x v="0"/>
    <x v="4"/>
    <s v="Other"/>
    <x v="3"/>
    <n v="0"/>
  </r>
  <r>
    <s v="CUST-03610"/>
    <x v="0"/>
    <n v="0"/>
    <s v="No"/>
    <s v="No"/>
    <s v="Mumbai"/>
    <x v="46"/>
    <s v="Yes"/>
    <x v="0"/>
    <s v="No"/>
    <x v="0"/>
    <x v="0"/>
    <s v="No"/>
    <s v="UPI"/>
    <n v="87.15"/>
    <n v="5476.43"/>
    <x v="3"/>
    <x v="0"/>
    <x v="3"/>
    <s v="Other"/>
    <x v="0"/>
    <n v="0"/>
  </r>
  <r>
    <s v="CUST-00668"/>
    <x v="0"/>
    <n v="0"/>
    <s v="Yes"/>
    <s v="No"/>
    <s v="Ahmedabad"/>
    <x v="25"/>
    <s v="Yes"/>
    <x v="0"/>
    <s v="No"/>
    <x v="2"/>
    <x v="2"/>
    <s v="Yes"/>
    <s v="UPI"/>
    <n v="73.290000000000006"/>
    <n v="1729.45"/>
    <x v="1"/>
    <x v="1"/>
    <x v="3"/>
    <s v="Other"/>
    <x v="4"/>
    <n v="1"/>
  </r>
  <r>
    <s v="CUST-04161"/>
    <x v="0"/>
    <n v="0"/>
    <s v="Yes"/>
    <s v="Yes"/>
    <s v="Bengaluru"/>
    <x v="31"/>
    <s v="Yes"/>
    <x v="0"/>
    <s v="No"/>
    <x v="0"/>
    <x v="2"/>
    <s v="Yes"/>
    <s v="UPI"/>
    <n v="88"/>
    <n v="543.30999999999995"/>
    <x v="0"/>
    <x v="1"/>
    <x v="3"/>
    <s v="High-risk"/>
    <x v="1"/>
    <n v="1"/>
  </r>
  <r>
    <s v="CUST-02276"/>
    <x v="0"/>
    <n v="0"/>
    <s v="No"/>
    <s v="No"/>
    <s v="Mumbai"/>
    <x v="34"/>
    <s v="Yes"/>
    <x v="0"/>
    <s v="No"/>
    <x v="0"/>
    <x v="0"/>
    <s v="Yes"/>
    <s v="UPI"/>
    <n v="88.34"/>
    <n v="4443.01"/>
    <x v="0"/>
    <x v="0"/>
    <x v="3"/>
    <s v="Other"/>
    <x v="3"/>
    <n v="0"/>
  </r>
  <r>
    <s v="CUST-01814"/>
    <x v="0"/>
    <n v="0"/>
    <s v="Yes"/>
    <s v="No"/>
    <s v="Bengaluru"/>
    <x v="24"/>
    <s v="Yes"/>
    <x v="1"/>
    <s v="No internet service"/>
    <x v="1"/>
    <x v="2"/>
    <s v="No"/>
    <s v="Cheque"/>
    <n v="29.05"/>
    <n v="922.63"/>
    <x v="0"/>
    <x v="0"/>
    <x v="1"/>
    <s v="Other"/>
    <x v="2"/>
    <n v="0"/>
  </r>
  <r>
    <s v="CUST-04393"/>
    <x v="1"/>
    <n v="1"/>
    <s v="Yes"/>
    <s v="Yes"/>
    <s v="Delhi"/>
    <x v="4"/>
    <s v="Yes"/>
    <x v="1"/>
    <s v="No internet service"/>
    <x v="1"/>
    <x v="0"/>
    <s v="No"/>
    <s v="UPI"/>
    <n v="24.33"/>
    <n v="1737.23"/>
    <x v="1"/>
    <x v="0"/>
    <x v="1"/>
    <s v="Other"/>
    <x v="0"/>
    <n v="0"/>
  </r>
  <r>
    <s v="CUST-02524"/>
    <x v="0"/>
    <n v="1"/>
    <s v="No"/>
    <s v="No"/>
    <s v="Mumbai"/>
    <x v="22"/>
    <s v="Yes"/>
    <x v="1"/>
    <s v="No internet service"/>
    <x v="1"/>
    <x v="2"/>
    <s v="Yes"/>
    <s v="Bank transfer"/>
    <n v="28.97"/>
    <n v="296.29000000000002"/>
    <x v="1"/>
    <x v="1"/>
    <x v="1"/>
    <s v="Other"/>
    <x v="1"/>
    <n v="1"/>
  </r>
  <r>
    <s v="CUST-01917"/>
    <x v="1"/>
    <n v="0"/>
    <s v="No"/>
    <s v="No"/>
    <s v="Pune"/>
    <x v="15"/>
    <s v="Yes"/>
    <x v="2"/>
    <s v="No"/>
    <x v="2"/>
    <x v="2"/>
    <s v="Yes"/>
    <s v="UPI"/>
    <n v="43.3"/>
    <n v="1048.07"/>
    <x v="1"/>
    <x v="0"/>
    <x v="4"/>
    <s v="Other"/>
    <x v="2"/>
    <n v="0"/>
  </r>
  <r>
    <s v="CUST-03640"/>
    <x v="0"/>
    <n v="0"/>
    <s v="Yes"/>
    <s v="No"/>
    <s v="Kolkata"/>
    <x v="6"/>
    <s v="Yes"/>
    <x v="2"/>
    <s v="No"/>
    <x v="2"/>
    <x v="2"/>
    <s v="Yes"/>
    <s v="Cheque"/>
    <n v="51.73"/>
    <n v="253.92"/>
    <x v="1"/>
    <x v="1"/>
    <x v="2"/>
    <s v="Other"/>
    <x v="1"/>
    <n v="1"/>
  </r>
  <r>
    <s v="CUST-02536"/>
    <x v="0"/>
    <n v="0"/>
    <s v="Yes"/>
    <s v="Yes"/>
    <s v="Shimla"/>
    <x v="37"/>
    <s v="Yes"/>
    <x v="0"/>
    <s v="No"/>
    <x v="0"/>
    <x v="0"/>
    <s v="No"/>
    <s v="Bank transfer"/>
    <n v="90.6"/>
    <n v="5525.54"/>
    <x v="3"/>
    <x v="0"/>
    <x v="0"/>
    <s v="Other"/>
    <x v="0"/>
    <n v="0"/>
  </r>
  <r>
    <s v="CUST-00495"/>
    <x v="0"/>
    <n v="0"/>
    <s v="No"/>
    <s v="No"/>
    <s v="Chennai"/>
    <x v="21"/>
    <s v="Yes"/>
    <x v="0"/>
    <s v="No"/>
    <x v="2"/>
    <x v="1"/>
    <s v="Yes"/>
    <s v="Cheque"/>
    <n v="78.22"/>
    <n v="3296.91"/>
    <x v="3"/>
    <x v="0"/>
    <x v="3"/>
    <s v="Other"/>
    <x v="5"/>
    <n v="0"/>
  </r>
  <r>
    <s v="CUST-02691"/>
    <x v="1"/>
    <n v="1"/>
    <s v="No"/>
    <s v="No"/>
    <s v="Ahmedabad"/>
    <x v="66"/>
    <s v="Yes"/>
    <x v="2"/>
    <s v="No"/>
    <x v="2"/>
    <x v="2"/>
    <s v="No"/>
    <s v="Credit card"/>
    <n v="46.05"/>
    <n v="733.22"/>
    <x v="7"/>
    <x v="0"/>
    <x v="4"/>
    <s v="Other"/>
    <x v="4"/>
    <n v="0"/>
  </r>
  <r>
    <s v="CUST-04667"/>
    <x v="0"/>
    <n v="0"/>
    <s v="No"/>
    <s v="Yes"/>
    <s v="Pune"/>
    <x v="33"/>
    <s v="Yes"/>
    <x v="0"/>
    <s v="No"/>
    <x v="0"/>
    <x v="2"/>
    <s v="Yes"/>
    <s v="Credit card"/>
    <n v="95.33"/>
    <n v="3467.69"/>
    <x v="1"/>
    <x v="0"/>
    <x v="0"/>
    <s v="Other"/>
    <x v="5"/>
    <n v="0"/>
  </r>
  <r>
    <s v="CUST-02029"/>
    <x v="0"/>
    <n v="1"/>
    <s v="No"/>
    <s v="No"/>
    <s v="Ahmedabad"/>
    <x v="4"/>
    <s v="Yes"/>
    <x v="2"/>
    <s v="No"/>
    <x v="2"/>
    <x v="0"/>
    <s v="No"/>
    <s v="Bank transfer"/>
    <n v="58.67"/>
    <n v="4240.67"/>
    <x v="0"/>
    <x v="0"/>
    <x v="2"/>
    <s v="Other"/>
    <x v="0"/>
    <n v="0"/>
  </r>
  <r>
    <s v="CUST-00776"/>
    <x v="0"/>
    <n v="0"/>
    <s v="Yes"/>
    <s v="No"/>
    <s v="Chandigarh"/>
    <x v="70"/>
    <s v="Yes"/>
    <x v="0"/>
    <s v="Yes"/>
    <x v="2"/>
    <x v="0"/>
    <s v="Yes"/>
    <s v="Credit card"/>
    <n v="90.8"/>
    <n v="5082.25"/>
    <x v="3"/>
    <x v="0"/>
    <x v="0"/>
    <s v="Other"/>
    <x v="3"/>
    <n v="0"/>
  </r>
  <r>
    <s v="CUST-04116"/>
    <x v="0"/>
    <n v="0"/>
    <s v="No"/>
    <s v="No"/>
    <s v="Chennai"/>
    <x v="27"/>
    <s v="Yes"/>
    <x v="1"/>
    <s v="No internet service"/>
    <x v="1"/>
    <x v="1"/>
    <s v="Yes"/>
    <s v="Credit card"/>
    <n v="28.98"/>
    <n v="1018.44"/>
    <x v="4"/>
    <x v="0"/>
    <x v="1"/>
    <s v="Other"/>
    <x v="2"/>
    <n v="0"/>
  </r>
  <r>
    <s v="CUST-02897"/>
    <x v="1"/>
    <n v="0"/>
    <s v="Yes"/>
    <s v="Yes"/>
    <s v="Kolkata"/>
    <x v="6"/>
    <s v="Yes"/>
    <x v="0"/>
    <s v="No"/>
    <x v="2"/>
    <x v="2"/>
    <s v="Yes"/>
    <s v="Credit card"/>
    <n v="79.47"/>
    <n v="401.87"/>
    <x v="3"/>
    <x v="1"/>
    <x v="3"/>
    <s v="High-risk"/>
    <x v="1"/>
    <n v="1"/>
  </r>
  <r>
    <s v="CUST-01005"/>
    <x v="0"/>
    <n v="0"/>
    <s v="Yes"/>
    <s v="Yes"/>
    <s v="Hyderabad"/>
    <x v="52"/>
    <s v="Yes"/>
    <x v="2"/>
    <s v="No"/>
    <x v="0"/>
    <x v="2"/>
    <s v="No"/>
    <s v="Cheque"/>
    <n v="67.489999999999995"/>
    <n v="277.62"/>
    <x v="1"/>
    <x v="1"/>
    <x v="2"/>
    <s v="Other"/>
    <x v="1"/>
    <n v="1"/>
  </r>
  <r>
    <s v="CUST-02252"/>
    <x v="1"/>
    <n v="0"/>
    <s v="No"/>
    <s v="No"/>
    <s v="Kolkata"/>
    <x v="11"/>
    <s v="Yes"/>
    <x v="0"/>
    <s v="Yes"/>
    <x v="0"/>
    <x v="2"/>
    <s v="Yes"/>
    <s v="UPI"/>
    <n v="80.89"/>
    <n v="1803.95"/>
    <x v="0"/>
    <x v="0"/>
    <x v="3"/>
    <s v="Other"/>
    <x v="4"/>
    <n v="0"/>
  </r>
  <r>
    <s v="CUST-04588"/>
    <x v="1"/>
    <n v="0"/>
    <s v="Yes"/>
    <s v="No"/>
    <s v="Hyderabad"/>
    <x v="9"/>
    <s v="No"/>
    <x v="0"/>
    <s v="No"/>
    <x v="2"/>
    <x v="2"/>
    <s v="Yes"/>
    <s v="Bank transfer"/>
    <n v="77.959999999999994"/>
    <n v="534.87"/>
    <x v="3"/>
    <x v="1"/>
    <x v="3"/>
    <s v="High-risk"/>
    <x v="1"/>
    <n v="1"/>
  </r>
  <r>
    <s v="CUST-00412"/>
    <x v="0"/>
    <n v="1"/>
    <s v="No"/>
    <s v="No"/>
    <s v="Mumbai"/>
    <x v="26"/>
    <s v="Yes"/>
    <x v="0"/>
    <s v="No"/>
    <x v="2"/>
    <x v="1"/>
    <s v="No"/>
    <s v="UPI"/>
    <n v="84.82"/>
    <n v="2210.41"/>
    <x v="1"/>
    <x v="0"/>
    <x v="3"/>
    <s v="Other"/>
    <x v="2"/>
    <n v="0"/>
  </r>
  <r>
    <s v="CUST-00259"/>
    <x v="0"/>
    <n v="0"/>
    <s v="No"/>
    <s v="No"/>
    <s v="Hyderabad"/>
    <x v="31"/>
    <s v="Yes"/>
    <x v="0"/>
    <s v="Yes"/>
    <x v="0"/>
    <x v="2"/>
    <s v="Yes"/>
    <s v="Cheque"/>
    <n v="104.85"/>
    <n v="616.22"/>
    <x v="1"/>
    <x v="1"/>
    <x v="0"/>
    <s v="High-risk"/>
    <x v="1"/>
    <n v="1"/>
  </r>
  <r>
    <s v="CUST-00901"/>
    <x v="0"/>
    <n v="1"/>
    <s v="Yes"/>
    <s v="Yes"/>
    <s v="Ahmedabad"/>
    <x v="0"/>
    <s v="Yes"/>
    <x v="2"/>
    <s v="No"/>
    <x v="0"/>
    <x v="0"/>
    <s v="Yes"/>
    <s v="Bank transfer"/>
    <n v="60.43"/>
    <n v="0"/>
    <x v="1"/>
    <x v="0"/>
    <x v="2"/>
    <s v="Other"/>
    <x v="0"/>
    <n v="0"/>
  </r>
  <r>
    <s v="CUST-03556"/>
    <x v="0"/>
    <n v="0"/>
    <s v="No"/>
    <s v="No"/>
    <s v="Chandigarh"/>
    <x v="63"/>
    <s v="Yes"/>
    <x v="1"/>
    <s v="No internet service"/>
    <x v="1"/>
    <x v="1"/>
    <s v="No"/>
    <s v="Credit card"/>
    <n v="32.06"/>
    <n v="1737.65"/>
    <x v="1"/>
    <x v="0"/>
    <x v="4"/>
    <s v="Other"/>
    <x v="3"/>
    <n v="0"/>
  </r>
  <r>
    <s v="CUST-04358"/>
    <x v="0"/>
    <n v="0"/>
    <s v="Yes"/>
    <s v="Yes"/>
    <s v="Hyderabad"/>
    <x v="66"/>
    <s v="Yes"/>
    <x v="1"/>
    <s v="No internet service"/>
    <x v="1"/>
    <x v="2"/>
    <s v="No"/>
    <s v="Bank transfer"/>
    <n v="28.93"/>
    <n v="463.03"/>
    <x v="1"/>
    <x v="1"/>
    <x v="1"/>
    <s v="Other"/>
    <x v="4"/>
    <n v="1"/>
  </r>
  <r>
    <s v="CUST-01607"/>
    <x v="1"/>
    <n v="0"/>
    <s v="No"/>
    <s v="No"/>
    <s v="Shimla"/>
    <x v="68"/>
    <s v="Yes"/>
    <x v="1"/>
    <s v="No internet service"/>
    <x v="1"/>
    <x v="1"/>
    <s v="No"/>
    <s v="Cheque"/>
    <n v="28.59"/>
    <n v="1619.78"/>
    <x v="0"/>
    <x v="0"/>
    <x v="1"/>
    <s v="Other"/>
    <x v="3"/>
    <n v="0"/>
  </r>
  <r>
    <s v="CUST-03774"/>
    <x v="0"/>
    <n v="0"/>
    <s v="Yes"/>
    <s v="Yes"/>
    <s v="Kolkata"/>
    <x v="27"/>
    <s v="Yes"/>
    <x v="1"/>
    <s v="No internet service"/>
    <x v="1"/>
    <x v="1"/>
    <s v="Yes"/>
    <s v="UPI"/>
    <n v="29.84"/>
    <n v="1059.71"/>
    <x v="0"/>
    <x v="0"/>
    <x v="1"/>
    <s v="Other"/>
    <x v="2"/>
    <n v="0"/>
  </r>
  <r>
    <s v="CUST-01665"/>
    <x v="1"/>
    <n v="0"/>
    <s v="Yes"/>
    <s v="No"/>
    <s v="Chennai"/>
    <x v="50"/>
    <s v="Yes"/>
    <x v="0"/>
    <s v="No"/>
    <x v="2"/>
    <x v="2"/>
    <s v="No"/>
    <s v="Credit card"/>
    <n v="84.35"/>
    <n v="4959.4799999999996"/>
    <x v="1"/>
    <x v="0"/>
    <x v="3"/>
    <s v="Other"/>
    <x v="3"/>
    <n v="0"/>
  </r>
  <r>
    <s v="CUST-01524"/>
    <x v="0"/>
    <n v="0"/>
    <s v="Yes"/>
    <s v="No"/>
    <s v="Chandigarh"/>
    <x v="22"/>
    <s v="Yes"/>
    <x v="2"/>
    <s v="No"/>
    <x v="0"/>
    <x v="2"/>
    <s v="No"/>
    <s v="UPI"/>
    <n v="74.38"/>
    <n v="738.9"/>
    <x v="1"/>
    <x v="0"/>
    <x v="3"/>
    <s v="Other"/>
    <x v="1"/>
    <n v="0"/>
  </r>
  <r>
    <s v="CUST-01416"/>
    <x v="1"/>
    <n v="0"/>
    <s v="No"/>
    <s v="No"/>
    <s v="Kolkata"/>
    <x v="4"/>
    <s v="Yes"/>
    <x v="1"/>
    <s v="No internet service"/>
    <x v="1"/>
    <x v="1"/>
    <s v="Yes"/>
    <s v="Cheque"/>
    <n v="29.5"/>
    <n v="2119.63"/>
    <x v="0"/>
    <x v="0"/>
    <x v="1"/>
    <s v="Other"/>
    <x v="0"/>
    <n v="0"/>
  </r>
  <r>
    <s v="CUST-01470"/>
    <x v="1"/>
    <n v="0"/>
    <s v="No"/>
    <s v="No"/>
    <s v="Mumbai"/>
    <x v="53"/>
    <s v="Yes"/>
    <x v="2"/>
    <s v="No"/>
    <x v="0"/>
    <x v="2"/>
    <s v="No"/>
    <s v="Credit card"/>
    <n v="50.14"/>
    <n v="447.01"/>
    <x v="0"/>
    <x v="0"/>
    <x v="2"/>
    <s v="Other"/>
    <x v="1"/>
    <n v="0"/>
  </r>
  <r>
    <s v="CUST-00792"/>
    <x v="1"/>
    <n v="1"/>
    <s v="Yes"/>
    <s v="Yes"/>
    <s v="Lucknow"/>
    <x v="41"/>
    <s v="Yes"/>
    <x v="1"/>
    <s v="No internet service"/>
    <x v="1"/>
    <x v="2"/>
    <s v="Yes"/>
    <s v="UPI"/>
    <n v="21.57"/>
    <n v="636.08000000000004"/>
    <x v="1"/>
    <x v="1"/>
    <x v="1"/>
    <s v="Other"/>
    <x v="2"/>
    <n v="1"/>
  </r>
  <r>
    <s v="CUST-00531"/>
    <x v="0"/>
    <n v="0"/>
    <s v="No"/>
    <s v="No"/>
    <s v="Kolkata"/>
    <x v="49"/>
    <s v="Yes"/>
    <x v="0"/>
    <s v="No"/>
    <x v="2"/>
    <x v="2"/>
    <s v="Yes"/>
    <s v="UPI"/>
    <n v="73.02"/>
    <n v="3350.24"/>
    <x v="1"/>
    <x v="0"/>
    <x v="3"/>
    <s v="Other"/>
    <x v="5"/>
    <n v="0"/>
  </r>
  <r>
    <s v="CUST-00898"/>
    <x v="0"/>
    <n v="0"/>
    <s v="Yes"/>
    <s v="No"/>
    <s v="Delhi"/>
    <x v="51"/>
    <s v="Yes"/>
    <x v="1"/>
    <s v="No internet service"/>
    <x v="1"/>
    <x v="1"/>
    <s v="No"/>
    <s v="Bank transfer"/>
    <n v="20.54"/>
    <n v="772.29"/>
    <x v="1"/>
    <x v="0"/>
    <x v="1"/>
    <s v="Other"/>
    <x v="5"/>
    <n v="0"/>
  </r>
  <r>
    <s v="CUST-02355"/>
    <x v="0"/>
    <n v="1"/>
    <s v="Yes"/>
    <s v="Yes"/>
    <s v="Kolkata"/>
    <x v="7"/>
    <s v="No"/>
    <x v="0"/>
    <s v="No"/>
    <x v="2"/>
    <x v="2"/>
    <s v="No"/>
    <s v="UPI"/>
    <n v="69.39"/>
    <n v="772.81"/>
    <x v="3"/>
    <x v="1"/>
    <x v="2"/>
    <s v="High-risk"/>
    <x v="1"/>
    <n v="1"/>
  </r>
  <r>
    <s v="CUST-03290"/>
    <x v="1"/>
    <n v="0"/>
    <s v="No"/>
    <s v="No"/>
    <s v="Lucknow"/>
    <x v="30"/>
    <s v="No"/>
    <x v="1"/>
    <s v="No internet service"/>
    <x v="1"/>
    <x v="2"/>
    <s v="Yes"/>
    <s v="UPI"/>
    <n v="18"/>
    <n v="369.1"/>
    <x v="1"/>
    <x v="0"/>
    <x v="1"/>
    <s v="Other"/>
    <x v="4"/>
    <n v="0"/>
  </r>
  <r>
    <s v="CUST-04468"/>
    <x v="0"/>
    <n v="0"/>
    <s v="No"/>
    <s v="Yes"/>
    <s v="Mumbai"/>
    <x v="37"/>
    <s v="Yes"/>
    <x v="2"/>
    <s v="Yes"/>
    <x v="2"/>
    <x v="0"/>
    <s v="Yes"/>
    <s v="Credit card"/>
    <n v="64.599999999999994"/>
    <n v="3890.08"/>
    <x v="1"/>
    <x v="0"/>
    <x v="2"/>
    <s v="Other"/>
    <x v="0"/>
    <n v="0"/>
  </r>
  <r>
    <s v="CUST-04614"/>
    <x v="0"/>
    <n v="0"/>
    <s v="Yes"/>
    <s v="Yes"/>
    <s v="Kolkata"/>
    <x v="59"/>
    <s v="Yes"/>
    <x v="2"/>
    <s v="No"/>
    <x v="0"/>
    <x v="0"/>
    <s v="No"/>
    <s v="Credit card"/>
    <n v="58.78"/>
    <n v="3079.48"/>
    <x v="0"/>
    <x v="0"/>
    <x v="2"/>
    <s v="Other"/>
    <x v="3"/>
    <n v="0"/>
  </r>
  <r>
    <s v="CUST-00966"/>
    <x v="0"/>
    <n v="0"/>
    <s v="Yes"/>
    <s v="No"/>
    <s v="Chennai"/>
    <x v="1"/>
    <s v="Yes"/>
    <x v="2"/>
    <s v="Yes"/>
    <x v="0"/>
    <x v="2"/>
    <s v="Yes"/>
    <s v="Bank transfer"/>
    <n v="68.11"/>
    <n v="207.22"/>
    <x v="1"/>
    <x v="0"/>
    <x v="2"/>
    <s v="Other"/>
    <x v="1"/>
    <n v="0"/>
  </r>
  <r>
    <s v="CUST-02515"/>
    <x v="1"/>
    <n v="0"/>
    <s v="No"/>
    <s v="No"/>
    <s v="Hyderabad"/>
    <x v="66"/>
    <s v="No"/>
    <x v="1"/>
    <s v="No internet service"/>
    <x v="1"/>
    <x v="2"/>
    <s v="No"/>
    <s v="Credit card"/>
    <n v="24.3"/>
    <n v="394.66"/>
    <x v="1"/>
    <x v="0"/>
    <x v="1"/>
    <s v="Other"/>
    <x v="4"/>
    <n v="0"/>
  </r>
  <r>
    <s v="CUST-00834"/>
    <x v="1"/>
    <n v="0"/>
    <s v="Yes"/>
    <s v="No"/>
    <s v="Shimla"/>
    <x v="42"/>
    <s v="Yes"/>
    <x v="2"/>
    <s v="Yes"/>
    <x v="2"/>
    <x v="2"/>
    <s v="Yes"/>
    <s v="Credit card"/>
    <n v="57.47"/>
    <n v="2008.46"/>
    <x v="0"/>
    <x v="0"/>
    <x v="2"/>
    <s v="Other"/>
    <x v="2"/>
    <n v="0"/>
  </r>
  <r>
    <s v="CUST-03541"/>
    <x v="0"/>
    <n v="0"/>
    <s v="No"/>
    <s v="No"/>
    <s v="Delhi"/>
    <x v="15"/>
    <s v="No"/>
    <x v="2"/>
    <s v="No"/>
    <x v="2"/>
    <x v="2"/>
    <s v="No"/>
    <s v="UPI"/>
    <n v="46.98"/>
    <n v="1107.07"/>
    <x v="1"/>
    <x v="0"/>
    <x v="4"/>
    <s v="Other"/>
    <x v="2"/>
    <n v="0"/>
  </r>
  <r>
    <s v="CUST-01396"/>
    <x v="0"/>
    <n v="0"/>
    <s v="No"/>
    <s v="No"/>
    <s v="Chandigarh"/>
    <x v="41"/>
    <s v="Yes"/>
    <x v="2"/>
    <s v="No"/>
    <x v="2"/>
    <x v="1"/>
    <s v="Yes"/>
    <s v="Bank transfer"/>
    <n v="52.21"/>
    <n v="1570.51"/>
    <x v="0"/>
    <x v="0"/>
    <x v="2"/>
    <s v="Other"/>
    <x v="2"/>
    <n v="0"/>
  </r>
  <r>
    <s v="CUST-01434"/>
    <x v="1"/>
    <n v="0"/>
    <s v="No"/>
    <s v="Yes"/>
    <s v="Jaipur"/>
    <x v="4"/>
    <s v="Yes"/>
    <x v="1"/>
    <s v="No internet service"/>
    <x v="1"/>
    <x v="0"/>
    <s v="No"/>
    <s v="UPI"/>
    <n v="37.22"/>
    <n v="2670.35"/>
    <x v="4"/>
    <x v="0"/>
    <x v="4"/>
    <s v="Other"/>
    <x v="0"/>
    <n v="0"/>
  </r>
  <r>
    <s v="CUST-00791"/>
    <x v="1"/>
    <n v="1"/>
    <s v="No"/>
    <s v="Yes"/>
    <s v="Ahmedabad"/>
    <x v="50"/>
    <s v="Yes"/>
    <x v="0"/>
    <s v="Yes"/>
    <x v="2"/>
    <x v="1"/>
    <s v="Yes"/>
    <s v="Cheque"/>
    <n v="97.78"/>
    <n v="5668.41"/>
    <x v="1"/>
    <x v="0"/>
    <x v="0"/>
    <s v="Other"/>
    <x v="3"/>
    <n v="0"/>
  </r>
  <r>
    <s v="CUST-01785"/>
    <x v="1"/>
    <n v="0"/>
    <s v="Yes"/>
    <s v="Yes"/>
    <s v="Chandigarh"/>
    <x v="14"/>
    <s v="Yes"/>
    <x v="2"/>
    <s v="No"/>
    <x v="2"/>
    <x v="0"/>
    <s v="Yes"/>
    <s v="UPI"/>
    <n v="46.86"/>
    <n v="1153.1300000000001"/>
    <x v="4"/>
    <x v="0"/>
    <x v="4"/>
    <s v="Other"/>
    <x v="2"/>
    <n v="0"/>
  </r>
  <r>
    <s v="CUST-02599"/>
    <x v="1"/>
    <n v="0"/>
    <s v="Yes"/>
    <s v="Yes"/>
    <s v="Chennai"/>
    <x v="22"/>
    <s v="Yes"/>
    <x v="2"/>
    <s v="No"/>
    <x v="2"/>
    <x v="2"/>
    <s v="Yes"/>
    <s v="UPI"/>
    <n v="50.3"/>
    <n v="504.92"/>
    <x v="0"/>
    <x v="1"/>
    <x v="2"/>
    <s v="Other"/>
    <x v="1"/>
    <n v="1"/>
  </r>
  <r>
    <s v="CUST-00781"/>
    <x v="0"/>
    <n v="0"/>
    <s v="No"/>
    <s v="No"/>
    <s v="Kolkata"/>
    <x v="6"/>
    <s v="Yes"/>
    <x v="0"/>
    <s v="Yes"/>
    <x v="2"/>
    <x v="2"/>
    <s v="Yes"/>
    <s v="UPI"/>
    <n v="92.98"/>
    <n v="456.4"/>
    <x v="0"/>
    <x v="1"/>
    <x v="0"/>
    <s v="High-risk"/>
    <x v="1"/>
    <n v="1"/>
  </r>
  <r>
    <s v="CUST-03922"/>
    <x v="0"/>
    <n v="0"/>
    <s v="No"/>
    <s v="No"/>
    <s v="Shimla"/>
    <x v="42"/>
    <s v="Yes"/>
    <x v="0"/>
    <s v="No"/>
    <x v="2"/>
    <x v="1"/>
    <s v="Yes"/>
    <s v="UPI"/>
    <n v="79.09"/>
    <n v="2678.9"/>
    <x v="3"/>
    <x v="1"/>
    <x v="3"/>
    <s v="Other"/>
    <x v="2"/>
    <n v="1"/>
  </r>
  <r>
    <s v="CUST-01109"/>
    <x v="0"/>
    <n v="0"/>
    <s v="No"/>
    <s v="No"/>
    <s v="Jaipur"/>
    <x v="52"/>
    <s v="No"/>
    <x v="0"/>
    <s v="No"/>
    <x v="2"/>
    <x v="1"/>
    <s v="No"/>
    <s v="Cheque"/>
    <n v="69.56"/>
    <n v="273.8"/>
    <x v="4"/>
    <x v="0"/>
    <x v="2"/>
    <s v="Other"/>
    <x v="1"/>
    <n v="0"/>
  </r>
  <r>
    <s v="CUST-02200"/>
    <x v="0"/>
    <n v="0"/>
    <s v="No"/>
    <s v="No"/>
    <s v="Jaipur"/>
    <x v="9"/>
    <s v="Yes"/>
    <x v="0"/>
    <s v="No"/>
    <x v="2"/>
    <x v="2"/>
    <s v="Yes"/>
    <s v="UPI"/>
    <n v="87.44"/>
    <n v="620.34"/>
    <x v="3"/>
    <x v="1"/>
    <x v="3"/>
    <s v="High-risk"/>
    <x v="1"/>
    <n v="1"/>
  </r>
  <r>
    <s v="CUST-02852"/>
    <x v="1"/>
    <n v="1"/>
    <s v="No"/>
    <s v="No"/>
    <s v="Hyderabad"/>
    <x v="50"/>
    <s v="No"/>
    <x v="1"/>
    <s v="No internet service"/>
    <x v="1"/>
    <x v="0"/>
    <s v="Yes"/>
    <s v="Cheque"/>
    <n v="18"/>
    <n v="1034.3399999999999"/>
    <x v="0"/>
    <x v="0"/>
    <x v="1"/>
    <s v="Other"/>
    <x v="3"/>
    <n v="0"/>
  </r>
  <r>
    <s v="CUST-03358"/>
    <x v="1"/>
    <n v="0"/>
    <s v="Yes"/>
    <s v="No"/>
    <s v="Shimla"/>
    <x v="27"/>
    <s v="Yes"/>
    <x v="2"/>
    <s v="No"/>
    <x v="2"/>
    <x v="2"/>
    <s v="Yes"/>
    <s v="Cheque"/>
    <n v="53.41"/>
    <n v="1819.61"/>
    <x v="1"/>
    <x v="0"/>
    <x v="2"/>
    <s v="Other"/>
    <x v="2"/>
    <n v="0"/>
  </r>
  <r>
    <s v="CUST-01145"/>
    <x v="0"/>
    <n v="0"/>
    <s v="No"/>
    <s v="No"/>
    <s v="Bengaluru"/>
    <x v="47"/>
    <s v="Yes"/>
    <x v="1"/>
    <s v="No internet service"/>
    <x v="1"/>
    <x v="1"/>
    <s v="No"/>
    <s v="Cheque"/>
    <n v="24.51"/>
    <n v="375.47"/>
    <x v="1"/>
    <x v="0"/>
    <x v="1"/>
    <s v="Other"/>
    <x v="4"/>
    <n v="0"/>
  </r>
  <r>
    <s v="CUST-03617"/>
    <x v="1"/>
    <n v="0"/>
    <s v="No"/>
    <s v="No"/>
    <s v="Hyderabad"/>
    <x v="29"/>
    <s v="Yes"/>
    <x v="1"/>
    <s v="No internet service"/>
    <x v="1"/>
    <x v="0"/>
    <s v="Yes"/>
    <s v="Credit card"/>
    <n v="32.950000000000003"/>
    <n v="1626.52"/>
    <x v="2"/>
    <x v="0"/>
    <x v="4"/>
    <s v="Other"/>
    <x v="3"/>
    <n v="0"/>
  </r>
  <r>
    <s v="CUST-00133"/>
    <x v="0"/>
    <n v="1"/>
    <s v="No"/>
    <s v="No"/>
    <s v="Delhi"/>
    <x v="25"/>
    <s v="No"/>
    <x v="2"/>
    <s v="Yes"/>
    <x v="2"/>
    <x v="0"/>
    <s v="Yes"/>
    <s v="Credit card"/>
    <n v="43.7"/>
    <n v="984.03"/>
    <x v="0"/>
    <x v="0"/>
    <x v="4"/>
    <s v="Other"/>
    <x v="4"/>
    <n v="0"/>
  </r>
  <r>
    <s v="CUST-02477"/>
    <x v="1"/>
    <n v="0"/>
    <s v="Yes"/>
    <s v="No"/>
    <s v="Kolkata"/>
    <x v="59"/>
    <s v="Yes"/>
    <x v="1"/>
    <s v="No internet service"/>
    <x v="1"/>
    <x v="0"/>
    <s v="Yes"/>
    <s v="UPI"/>
    <n v="27.91"/>
    <n v="1471.9"/>
    <x v="4"/>
    <x v="0"/>
    <x v="1"/>
    <s v="Other"/>
    <x v="3"/>
    <n v="0"/>
  </r>
  <r>
    <s v="CUST-02436"/>
    <x v="0"/>
    <n v="0"/>
    <s v="Yes"/>
    <s v="Yes"/>
    <s v="Shimla"/>
    <x v="53"/>
    <s v="Yes"/>
    <x v="2"/>
    <s v="No"/>
    <x v="2"/>
    <x v="2"/>
    <s v="Yes"/>
    <s v="Bank transfer"/>
    <n v="59.53"/>
    <n v="548.14"/>
    <x v="1"/>
    <x v="1"/>
    <x v="2"/>
    <s v="Other"/>
    <x v="1"/>
    <n v="1"/>
  </r>
  <r>
    <s v="CUST-04937"/>
    <x v="1"/>
    <n v="0"/>
    <s v="No"/>
    <s v="No"/>
    <s v="Hyderabad"/>
    <x v="39"/>
    <s v="Yes"/>
    <x v="2"/>
    <s v="No"/>
    <x v="0"/>
    <x v="2"/>
    <s v="Yes"/>
    <s v="Credit card"/>
    <n v="57.65"/>
    <n v="728.71"/>
    <x v="4"/>
    <x v="0"/>
    <x v="2"/>
    <s v="Other"/>
    <x v="4"/>
    <n v="0"/>
  </r>
  <r>
    <s v="CUST-02914"/>
    <x v="1"/>
    <n v="0"/>
    <s v="Yes"/>
    <s v="No"/>
    <s v="Pune"/>
    <x v="46"/>
    <s v="Yes"/>
    <x v="2"/>
    <s v="Yes"/>
    <x v="2"/>
    <x v="0"/>
    <s v="No"/>
    <s v="UPI"/>
    <n v="63.7"/>
    <n v="4142.8999999999996"/>
    <x v="1"/>
    <x v="0"/>
    <x v="2"/>
    <s v="Other"/>
    <x v="0"/>
    <n v="0"/>
  </r>
  <r>
    <s v="CUST-04203"/>
    <x v="1"/>
    <n v="0"/>
    <s v="Yes"/>
    <s v="No"/>
    <s v="Chandigarh"/>
    <x v="25"/>
    <s v="Yes"/>
    <x v="1"/>
    <s v="No internet service"/>
    <x v="1"/>
    <x v="1"/>
    <s v="Yes"/>
    <s v="Credit card"/>
    <n v="35.36"/>
    <n v="805.79"/>
    <x v="1"/>
    <x v="0"/>
    <x v="4"/>
    <s v="Other"/>
    <x v="4"/>
    <n v="0"/>
  </r>
  <r>
    <s v="CUST-01973"/>
    <x v="1"/>
    <n v="0"/>
    <s v="No"/>
    <s v="No"/>
    <s v="Hyderabad"/>
    <x v="53"/>
    <s v="Yes"/>
    <x v="2"/>
    <s v="No"/>
    <x v="2"/>
    <x v="2"/>
    <s v="Yes"/>
    <s v="Credit card"/>
    <n v="55.52"/>
    <n v="501.71"/>
    <x v="3"/>
    <x v="1"/>
    <x v="2"/>
    <s v="Other"/>
    <x v="1"/>
    <n v="1"/>
  </r>
  <r>
    <s v="CUST-02418"/>
    <x v="1"/>
    <n v="0"/>
    <s v="No"/>
    <s v="No"/>
    <s v="Hyderabad"/>
    <x v="15"/>
    <s v="Yes"/>
    <x v="1"/>
    <s v="No internet service"/>
    <x v="1"/>
    <x v="2"/>
    <s v="Yes"/>
    <s v="Bank transfer"/>
    <n v="25.82"/>
    <n v="616.26"/>
    <x v="4"/>
    <x v="0"/>
    <x v="1"/>
    <s v="Other"/>
    <x v="2"/>
    <n v="0"/>
  </r>
  <r>
    <s v="CUST-00608"/>
    <x v="1"/>
    <n v="0"/>
    <s v="No"/>
    <s v="No"/>
    <s v="Hyderabad"/>
    <x v="33"/>
    <s v="Yes"/>
    <x v="1"/>
    <s v="No internet service"/>
    <x v="1"/>
    <x v="1"/>
    <s v="No"/>
    <s v="Bank transfer"/>
    <n v="31.66"/>
    <n v="1140.56"/>
    <x v="1"/>
    <x v="0"/>
    <x v="4"/>
    <s v="Other"/>
    <x v="5"/>
    <n v="0"/>
  </r>
  <r>
    <s v="CUST-03858"/>
    <x v="0"/>
    <n v="1"/>
    <s v="No"/>
    <s v="No"/>
    <s v="Mumbai"/>
    <x v="63"/>
    <s v="Yes"/>
    <x v="1"/>
    <s v="No internet service"/>
    <x v="1"/>
    <x v="0"/>
    <s v="No"/>
    <s v="Cheque"/>
    <n v="37.58"/>
    <n v="2059.48"/>
    <x v="1"/>
    <x v="0"/>
    <x v="4"/>
    <s v="Other"/>
    <x v="3"/>
    <n v="0"/>
  </r>
  <r>
    <s v="CUST-02868"/>
    <x v="1"/>
    <n v="1"/>
    <s v="No"/>
    <s v="No"/>
    <s v="Kolkata"/>
    <x v="20"/>
    <s v="Yes"/>
    <x v="2"/>
    <s v="No"/>
    <x v="0"/>
    <x v="2"/>
    <s v="No"/>
    <s v="UPI"/>
    <n v="59.36"/>
    <n v="474.57"/>
    <x v="4"/>
    <x v="0"/>
    <x v="2"/>
    <s v="Other"/>
    <x v="1"/>
    <n v="0"/>
  </r>
  <r>
    <s v="CUST-02320"/>
    <x v="0"/>
    <n v="0"/>
    <s v="Yes"/>
    <s v="No"/>
    <s v="Mumbai"/>
    <x v="33"/>
    <s v="Yes"/>
    <x v="1"/>
    <s v="No internet service"/>
    <x v="1"/>
    <x v="2"/>
    <s v="Yes"/>
    <s v="UPI"/>
    <n v="22.97"/>
    <n v="843.76"/>
    <x v="4"/>
    <x v="0"/>
    <x v="1"/>
    <s v="Other"/>
    <x v="5"/>
    <n v="0"/>
  </r>
  <r>
    <s v="CUST-03390"/>
    <x v="1"/>
    <n v="0"/>
    <s v="No"/>
    <s v="No"/>
    <s v="Pune"/>
    <x v="27"/>
    <s v="Yes"/>
    <x v="2"/>
    <s v="Yes"/>
    <x v="2"/>
    <x v="0"/>
    <s v="Yes"/>
    <s v="Credit card"/>
    <n v="52.15"/>
    <n v="1835.29"/>
    <x v="0"/>
    <x v="0"/>
    <x v="2"/>
    <s v="Other"/>
    <x v="2"/>
    <n v="0"/>
  </r>
  <r>
    <s v="CUST-02881"/>
    <x v="1"/>
    <n v="0"/>
    <s v="No"/>
    <s v="No"/>
    <s v="Lucknow"/>
    <x v="13"/>
    <s v="Yes"/>
    <x v="2"/>
    <s v="No"/>
    <x v="2"/>
    <x v="2"/>
    <s v="Yes"/>
    <s v="Bank transfer"/>
    <n v="60.62"/>
    <n v="1202.1099999999999"/>
    <x v="0"/>
    <x v="1"/>
    <x v="2"/>
    <s v="Other"/>
    <x v="4"/>
    <n v="1"/>
  </r>
  <r>
    <s v="CUST-04443"/>
    <x v="0"/>
    <n v="0"/>
    <s v="Yes"/>
    <s v="No"/>
    <s v="Chennai"/>
    <x v="2"/>
    <s v="Yes"/>
    <x v="2"/>
    <s v="Yes"/>
    <x v="0"/>
    <x v="2"/>
    <s v="No"/>
    <s v="UPI"/>
    <n v="63.99"/>
    <n v="1799.99"/>
    <x v="0"/>
    <x v="0"/>
    <x v="2"/>
    <s v="Other"/>
    <x v="2"/>
    <n v="0"/>
  </r>
  <r>
    <s v="CUST-00620"/>
    <x v="1"/>
    <n v="0"/>
    <s v="Yes"/>
    <s v="Yes"/>
    <s v="Bengaluru"/>
    <x v="51"/>
    <s v="Yes"/>
    <x v="2"/>
    <s v="No"/>
    <x v="2"/>
    <x v="0"/>
    <s v="No"/>
    <s v="UPI"/>
    <n v="55.22"/>
    <n v="2059"/>
    <x v="0"/>
    <x v="0"/>
    <x v="2"/>
    <s v="Other"/>
    <x v="5"/>
    <n v="0"/>
  </r>
  <r>
    <s v="CUST-01016"/>
    <x v="0"/>
    <n v="0"/>
    <s v="Yes"/>
    <s v="No"/>
    <s v="Ahmedabad"/>
    <x v="43"/>
    <s v="Yes"/>
    <x v="0"/>
    <s v="No"/>
    <x v="2"/>
    <x v="1"/>
    <s v="Yes"/>
    <s v="UPI"/>
    <n v="88.77"/>
    <n v="3820.82"/>
    <x v="1"/>
    <x v="0"/>
    <x v="3"/>
    <s v="Other"/>
    <x v="5"/>
    <n v="0"/>
  </r>
  <r>
    <s v="CUST-02014"/>
    <x v="1"/>
    <n v="0"/>
    <s v="Yes"/>
    <s v="No"/>
    <s v="Hyderabad"/>
    <x v="54"/>
    <s v="Yes"/>
    <x v="0"/>
    <s v="Yes"/>
    <x v="2"/>
    <x v="2"/>
    <s v="Yes"/>
    <s v="Cheque"/>
    <n v="77.59"/>
    <n v="947.98"/>
    <x v="0"/>
    <x v="0"/>
    <x v="3"/>
    <s v="Other"/>
    <x v="4"/>
    <n v="0"/>
  </r>
  <r>
    <s v="CUST-03596"/>
    <x v="1"/>
    <n v="0"/>
    <s v="Yes"/>
    <s v="Yes"/>
    <s v="Chandigarh"/>
    <x v="52"/>
    <s v="Yes"/>
    <x v="0"/>
    <s v="No"/>
    <x v="0"/>
    <x v="2"/>
    <s v="Yes"/>
    <s v="Bank transfer"/>
    <n v="90.74"/>
    <n v="363.4"/>
    <x v="2"/>
    <x v="1"/>
    <x v="0"/>
    <s v="High-risk"/>
    <x v="1"/>
    <n v="1"/>
  </r>
  <r>
    <s v="CUST-00703"/>
    <x v="0"/>
    <n v="0"/>
    <s v="Yes"/>
    <s v="No"/>
    <s v="Bengaluru"/>
    <x v="14"/>
    <s v="Yes"/>
    <x v="0"/>
    <s v="No"/>
    <x v="2"/>
    <x v="0"/>
    <s v="Yes"/>
    <s v="Credit card"/>
    <n v="78.69"/>
    <n v="2002.28"/>
    <x v="1"/>
    <x v="0"/>
    <x v="3"/>
    <s v="Other"/>
    <x v="2"/>
    <n v="0"/>
  </r>
  <r>
    <s v="CUST-01552"/>
    <x v="1"/>
    <n v="1"/>
    <s v="No"/>
    <s v="Yes"/>
    <s v="Hyderabad"/>
    <x v="69"/>
    <s v="Yes"/>
    <x v="1"/>
    <s v="No internet service"/>
    <x v="1"/>
    <x v="2"/>
    <s v="No"/>
    <s v="Bank transfer"/>
    <n v="36.33"/>
    <n v="1702.21"/>
    <x v="4"/>
    <x v="0"/>
    <x v="4"/>
    <s v="Other"/>
    <x v="3"/>
    <n v="0"/>
  </r>
  <r>
    <s v="CUST-01297"/>
    <x v="1"/>
    <n v="0"/>
    <s v="Yes"/>
    <s v="No"/>
    <s v="Kolkata"/>
    <x v="28"/>
    <s v="Yes"/>
    <x v="2"/>
    <s v="No"/>
    <x v="2"/>
    <x v="2"/>
    <s v="No"/>
    <s v="Bank transfer"/>
    <n v="49.8"/>
    <n v="906.23"/>
    <x v="3"/>
    <x v="0"/>
    <x v="4"/>
    <s v="Other"/>
    <x v="4"/>
    <n v="0"/>
  </r>
  <r>
    <s v="CUST-01953"/>
    <x v="0"/>
    <n v="0"/>
    <s v="No"/>
    <s v="No"/>
    <s v="Ahmedabad"/>
    <x v="52"/>
    <s v="Yes"/>
    <x v="2"/>
    <s v="No"/>
    <x v="2"/>
    <x v="2"/>
    <s v="No"/>
    <s v="UPI"/>
    <n v="47.05"/>
    <n v="183.98"/>
    <x v="1"/>
    <x v="0"/>
    <x v="4"/>
    <s v="Other"/>
    <x v="1"/>
    <n v="0"/>
  </r>
  <r>
    <s v="CUST-02828"/>
    <x v="0"/>
    <n v="0"/>
    <s v="Yes"/>
    <s v="Yes"/>
    <s v="Shimla"/>
    <x v="6"/>
    <s v="Yes"/>
    <x v="0"/>
    <s v="Yes"/>
    <x v="0"/>
    <x v="2"/>
    <s v="Yes"/>
    <s v="Cheque"/>
    <n v="98.91"/>
    <n v="488.34"/>
    <x v="1"/>
    <x v="1"/>
    <x v="0"/>
    <s v="High-risk"/>
    <x v="1"/>
    <n v="1"/>
  </r>
  <r>
    <s v="CUST-02724"/>
    <x v="1"/>
    <n v="0"/>
    <s v="No"/>
    <s v="No"/>
    <s v="Shimla"/>
    <x v="54"/>
    <s v="No"/>
    <x v="2"/>
    <s v="No"/>
    <x v="2"/>
    <x v="2"/>
    <s v="No"/>
    <s v="Credit card"/>
    <n v="44.5"/>
    <n v="542.53"/>
    <x v="1"/>
    <x v="0"/>
    <x v="4"/>
    <s v="Other"/>
    <x v="4"/>
    <n v="0"/>
  </r>
  <r>
    <s v="CUST-00422"/>
    <x v="1"/>
    <n v="1"/>
    <s v="Yes"/>
    <s v="No"/>
    <s v="Kolkata"/>
    <x v="26"/>
    <s v="Yes"/>
    <x v="2"/>
    <s v="No"/>
    <x v="0"/>
    <x v="2"/>
    <s v="Yes"/>
    <s v="UPI"/>
    <n v="62.46"/>
    <n v="1600.33"/>
    <x v="4"/>
    <x v="1"/>
    <x v="2"/>
    <s v="Other"/>
    <x v="2"/>
    <n v="1"/>
  </r>
  <r>
    <s v="CUST-02364"/>
    <x v="0"/>
    <n v="1"/>
    <s v="No"/>
    <s v="No"/>
    <s v="Delhi"/>
    <x v="24"/>
    <s v="Yes"/>
    <x v="2"/>
    <s v="Yes"/>
    <x v="2"/>
    <x v="2"/>
    <s v="Yes"/>
    <s v="Bank transfer"/>
    <n v="60.89"/>
    <n v="1835.42"/>
    <x v="3"/>
    <x v="0"/>
    <x v="2"/>
    <s v="Other"/>
    <x v="2"/>
    <n v="0"/>
  </r>
  <r>
    <s v="CUST-03864"/>
    <x v="1"/>
    <n v="0"/>
    <s v="No"/>
    <s v="No"/>
    <s v="Ahmedabad"/>
    <x v="31"/>
    <s v="Yes"/>
    <x v="2"/>
    <s v="No"/>
    <x v="0"/>
    <x v="2"/>
    <s v="No"/>
    <s v="Cheque"/>
    <n v="70.260000000000005"/>
    <n v="427.64"/>
    <x v="4"/>
    <x v="1"/>
    <x v="3"/>
    <s v="Other"/>
    <x v="1"/>
    <n v="1"/>
  </r>
  <r>
    <s v="CUST-04904"/>
    <x v="0"/>
    <n v="0"/>
    <s v="No"/>
    <s v="No"/>
    <s v="Hyderabad"/>
    <x v="2"/>
    <s v="Yes"/>
    <x v="0"/>
    <s v="No"/>
    <x v="2"/>
    <x v="2"/>
    <s v="Yes"/>
    <s v="UPI"/>
    <n v="73.7"/>
    <n v="2100.7199999999998"/>
    <x v="0"/>
    <x v="1"/>
    <x v="3"/>
    <s v="Other"/>
    <x v="2"/>
    <n v="1"/>
  </r>
  <r>
    <s v="CUST-01488"/>
    <x v="0"/>
    <n v="0"/>
    <s v="No"/>
    <s v="No"/>
    <s v="Chennai"/>
    <x v="18"/>
    <s v="Yes"/>
    <x v="0"/>
    <s v="Yes"/>
    <x v="2"/>
    <x v="2"/>
    <s v="No"/>
    <s v="UPI"/>
    <n v="91.88"/>
    <n v="0"/>
    <x v="1"/>
    <x v="1"/>
    <x v="0"/>
    <s v="Other"/>
    <x v="4"/>
    <n v="1"/>
  </r>
  <r>
    <s v="CUST-03066"/>
    <x v="0"/>
    <n v="0"/>
    <s v="No"/>
    <s v="No"/>
    <s v="Chennai"/>
    <x v="66"/>
    <s v="Yes"/>
    <x v="0"/>
    <s v="Yes"/>
    <x v="2"/>
    <x v="2"/>
    <s v="Yes"/>
    <s v="UPI"/>
    <n v="90.92"/>
    <n v="1467.6"/>
    <x v="0"/>
    <x v="0"/>
    <x v="0"/>
    <s v="Other"/>
    <x v="4"/>
    <n v="0"/>
  </r>
  <r>
    <s v="CUST-00611"/>
    <x v="0"/>
    <n v="1"/>
    <s v="Yes"/>
    <s v="Yes"/>
    <s v="Kolkata"/>
    <x v="21"/>
    <s v="Yes"/>
    <x v="1"/>
    <s v="No internet service"/>
    <x v="1"/>
    <x v="1"/>
    <s v="No"/>
    <s v="Credit card"/>
    <n v="38.03"/>
    <n v="1632.52"/>
    <x v="1"/>
    <x v="0"/>
    <x v="4"/>
    <s v="Other"/>
    <x v="5"/>
    <n v="0"/>
  </r>
  <r>
    <s v="CUST-02086"/>
    <x v="0"/>
    <n v="0"/>
    <s v="No"/>
    <s v="Yes"/>
    <s v="Chennai"/>
    <x v="1"/>
    <s v="Yes"/>
    <x v="0"/>
    <s v="No"/>
    <x v="2"/>
    <x v="2"/>
    <s v="Yes"/>
    <s v="UPI"/>
    <n v="88.95"/>
    <n v="262.52"/>
    <x v="3"/>
    <x v="1"/>
    <x v="3"/>
    <s v="High-risk"/>
    <x v="1"/>
    <n v="1"/>
  </r>
  <r>
    <s v="CUST-00475"/>
    <x v="1"/>
    <n v="0"/>
    <s v="No"/>
    <s v="No"/>
    <s v="Kolkata"/>
    <x v="66"/>
    <s v="Yes"/>
    <x v="1"/>
    <s v="No internet service"/>
    <x v="1"/>
    <x v="2"/>
    <s v="No"/>
    <s v="UPI"/>
    <n v="33.15"/>
    <n v="531.94000000000005"/>
    <x v="4"/>
    <x v="0"/>
    <x v="4"/>
    <s v="Other"/>
    <x v="4"/>
    <n v="0"/>
  </r>
  <r>
    <s v="CUST-00560"/>
    <x v="0"/>
    <n v="1"/>
    <s v="Yes"/>
    <s v="Yes"/>
    <s v="Chandigarh"/>
    <x v="33"/>
    <s v="Yes"/>
    <x v="0"/>
    <s v="Yes"/>
    <x v="2"/>
    <x v="1"/>
    <s v="No"/>
    <s v="Cheque"/>
    <n v="85.7"/>
    <n v="3105.04"/>
    <x v="7"/>
    <x v="0"/>
    <x v="3"/>
    <s v="Other"/>
    <x v="5"/>
    <n v="0"/>
  </r>
  <r>
    <s v="CUST-03835"/>
    <x v="0"/>
    <n v="0"/>
    <s v="No"/>
    <s v="No"/>
    <s v="Jaipur"/>
    <x v="11"/>
    <s v="Yes"/>
    <x v="2"/>
    <s v="No"/>
    <x v="2"/>
    <x v="2"/>
    <s v="No"/>
    <s v="Credit card"/>
    <n v="56.37"/>
    <n v="1221.0999999999999"/>
    <x v="1"/>
    <x v="0"/>
    <x v="2"/>
    <s v="Other"/>
    <x v="4"/>
    <n v="0"/>
  </r>
  <r>
    <s v="CUST-04006"/>
    <x v="0"/>
    <n v="0"/>
    <s v="No"/>
    <s v="No"/>
    <s v="Delhi"/>
    <x v="4"/>
    <s v="Yes"/>
    <x v="1"/>
    <s v="No internet service"/>
    <x v="1"/>
    <x v="0"/>
    <s v="Yes"/>
    <s v="Cheque"/>
    <n v="29.07"/>
    <n v="2154.9899999999998"/>
    <x v="4"/>
    <x v="0"/>
    <x v="1"/>
    <s v="Other"/>
    <x v="0"/>
    <n v="0"/>
  </r>
  <r>
    <s v="CUST-03957"/>
    <x v="0"/>
    <n v="0"/>
    <s v="Yes"/>
    <s v="Yes"/>
    <s v="Ahmedabad"/>
    <x v="39"/>
    <s v="Yes"/>
    <x v="0"/>
    <s v="No"/>
    <x v="2"/>
    <x v="2"/>
    <s v="Yes"/>
    <s v="UPI"/>
    <n v="84.5"/>
    <n v="1084.54"/>
    <x v="2"/>
    <x v="0"/>
    <x v="3"/>
    <s v="Other"/>
    <x v="4"/>
    <n v="0"/>
  </r>
  <r>
    <s v="CUST-01924"/>
    <x v="1"/>
    <n v="0"/>
    <s v="No"/>
    <s v="No"/>
    <s v="Bengaluru"/>
    <x v="20"/>
    <s v="Yes"/>
    <x v="1"/>
    <s v="No internet service"/>
    <x v="1"/>
    <x v="2"/>
    <s v="Yes"/>
    <s v="UPI"/>
    <n v="34.25"/>
    <n v="277.32"/>
    <x v="1"/>
    <x v="0"/>
    <x v="4"/>
    <s v="Other"/>
    <x v="1"/>
    <n v="0"/>
  </r>
  <r>
    <s v="CUST-03460"/>
    <x v="1"/>
    <n v="0"/>
    <s v="Yes"/>
    <s v="Yes"/>
    <s v="Jaipur"/>
    <x v="7"/>
    <s v="Yes"/>
    <x v="2"/>
    <s v="No"/>
    <x v="0"/>
    <x v="2"/>
    <s v="Yes"/>
    <s v="Credit card"/>
    <n v="66.27"/>
    <n v="711"/>
    <x v="1"/>
    <x v="0"/>
    <x v="2"/>
    <s v="Other"/>
    <x v="1"/>
    <n v="0"/>
  </r>
  <r>
    <s v="CUST-01981"/>
    <x v="0"/>
    <n v="0"/>
    <s v="Yes"/>
    <s v="Yes"/>
    <s v="Lucknow"/>
    <x v="33"/>
    <s v="Yes"/>
    <x v="2"/>
    <s v="Yes"/>
    <x v="0"/>
    <x v="0"/>
    <s v="Yes"/>
    <s v="UPI"/>
    <n v="71.37"/>
    <n v="2605.88"/>
    <x v="1"/>
    <x v="0"/>
    <x v="3"/>
    <s v="Other"/>
    <x v="5"/>
    <n v="0"/>
  </r>
  <r>
    <s v="CUST-01580"/>
    <x v="1"/>
    <n v="0"/>
    <s v="No"/>
    <s v="No"/>
    <s v="Chandigarh"/>
    <x v="19"/>
    <s v="Yes"/>
    <x v="0"/>
    <s v="Yes"/>
    <x v="0"/>
    <x v="2"/>
    <s v="Yes"/>
    <s v="Bank transfer"/>
    <n v="101.9"/>
    <n v="1455.3"/>
    <x v="0"/>
    <x v="0"/>
    <x v="0"/>
    <s v="Other"/>
    <x v="4"/>
    <n v="0"/>
  </r>
  <r>
    <s v="CUST-02682"/>
    <x v="1"/>
    <n v="1"/>
    <s v="Yes"/>
    <s v="No"/>
    <s v="Mumbai"/>
    <x v="5"/>
    <s v="Yes"/>
    <x v="0"/>
    <s v="Yes"/>
    <x v="2"/>
    <x v="2"/>
    <s v="Yes"/>
    <s v="Credit card"/>
    <n v="100.26"/>
    <n v="1950.73"/>
    <x v="7"/>
    <x v="0"/>
    <x v="0"/>
    <s v="Other"/>
    <x v="4"/>
    <n v="0"/>
  </r>
  <r>
    <s v="CUST-01988"/>
    <x v="1"/>
    <n v="1"/>
    <s v="Yes"/>
    <s v="No"/>
    <s v="Mumbai"/>
    <x v="22"/>
    <s v="Yes"/>
    <x v="0"/>
    <s v="Yes"/>
    <x v="0"/>
    <x v="1"/>
    <s v="Yes"/>
    <s v="Bank transfer"/>
    <n v="92.26"/>
    <n v="932.73"/>
    <x v="3"/>
    <x v="0"/>
    <x v="0"/>
    <s v="Other"/>
    <x v="1"/>
    <n v="0"/>
  </r>
  <r>
    <s v="CUST-02193"/>
    <x v="0"/>
    <n v="0"/>
    <s v="No"/>
    <s v="No"/>
    <s v="Chennai"/>
    <x v="55"/>
    <s v="Yes"/>
    <x v="2"/>
    <s v="Yes"/>
    <x v="2"/>
    <x v="0"/>
    <s v="Yes"/>
    <s v="Credit card"/>
    <n v="61.82"/>
    <n v="2957.18"/>
    <x v="4"/>
    <x v="0"/>
    <x v="2"/>
    <s v="Other"/>
    <x v="5"/>
    <n v="0"/>
  </r>
  <r>
    <s v="CUST-04166"/>
    <x v="0"/>
    <n v="0"/>
    <s v="Yes"/>
    <s v="No"/>
    <s v="Lucknow"/>
    <x v="49"/>
    <s v="Yes"/>
    <x v="0"/>
    <s v="Yes"/>
    <x v="2"/>
    <x v="2"/>
    <s v="Yes"/>
    <s v="UPI"/>
    <n v="81.569999999999993"/>
    <n v="3819.82"/>
    <x v="3"/>
    <x v="1"/>
    <x v="3"/>
    <s v="Other"/>
    <x v="5"/>
    <n v="1"/>
  </r>
  <r>
    <s v="CUST-00509"/>
    <x v="1"/>
    <n v="0"/>
    <s v="Yes"/>
    <s v="Yes"/>
    <s v="Chandigarh"/>
    <x v="11"/>
    <s v="Yes"/>
    <x v="0"/>
    <s v="No"/>
    <x v="2"/>
    <x v="2"/>
    <s v="No"/>
    <s v="Cheque"/>
    <n v="82.13"/>
    <n v="1845.03"/>
    <x v="3"/>
    <x v="0"/>
    <x v="3"/>
    <s v="Other"/>
    <x v="4"/>
    <n v="0"/>
  </r>
  <r>
    <s v="CUST-04499"/>
    <x v="0"/>
    <n v="0"/>
    <s v="No"/>
    <s v="No"/>
    <s v="Jaipur"/>
    <x v="20"/>
    <s v="Yes"/>
    <x v="1"/>
    <s v="No internet service"/>
    <x v="1"/>
    <x v="2"/>
    <s v="No"/>
    <s v="Bank transfer"/>
    <n v="32.520000000000003"/>
    <n v="256.38"/>
    <x v="4"/>
    <x v="1"/>
    <x v="4"/>
    <s v="Other"/>
    <x v="1"/>
    <n v="1"/>
  </r>
  <r>
    <s v="CUST-04010"/>
    <x v="1"/>
    <n v="0"/>
    <s v="No"/>
    <s v="No"/>
    <s v="Ahmedabad"/>
    <x v="22"/>
    <s v="No"/>
    <x v="2"/>
    <s v="No"/>
    <x v="2"/>
    <x v="2"/>
    <s v="Yes"/>
    <s v="UPI"/>
    <n v="44.89"/>
    <n v="443.77"/>
    <x v="1"/>
    <x v="0"/>
    <x v="4"/>
    <s v="Other"/>
    <x v="1"/>
    <n v="0"/>
  </r>
  <r>
    <s v="CUST-02431"/>
    <x v="1"/>
    <n v="0"/>
    <s v="Yes"/>
    <s v="Yes"/>
    <s v="Ahmedabad"/>
    <x v="34"/>
    <s v="Yes"/>
    <x v="0"/>
    <s v="No"/>
    <x v="2"/>
    <x v="2"/>
    <s v="Yes"/>
    <s v="UPI"/>
    <n v="82"/>
    <n v="4300.1400000000003"/>
    <x v="2"/>
    <x v="1"/>
    <x v="3"/>
    <s v="Other"/>
    <x v="3"/>
    <n v="1"/>
  </r>
  <r>
    <s v="CUST-04578"/>
    <x v="0"/>
    <n v="0"/>
    <s v="Yes"/>
    <s v="No"/>
    <s v="Pune"/>
    <x v="36"/>
    <s v="Yes"/>
    <x v="2"/>
    <s v="No"/>
    <x v="2"/>
    <x v="1"/>
    <s v="No"/>
    <s v="UPI"/>
    <n v="62.58"/>
    <n v="1998.93"/>
    <x v="1"/>
    <x v="0"/>
    <x v="2"/>
    <s v="Other"/>
    <x v="2"/>
    <n v="0"/>
  </r>
  <r>
    <s v="CUST-03192"/>
    <x v="1"/>
    <n v="0"/>
    <s v="No"/>
    <s v="No"/>
    <s v="Lucknow"/>
    <x v="11"/>
    <s v="Yes"/>
    <x v="2"/>
    <s v="No"/>
    <x v="2"/>
    <x v="1"/>
    <s v="Yes"/>
    <s v="UPI"/>
    <n v="57.6"/>
    <n v="1294.25"/>
    <x v="4"/>
    <x v="0"/>
    <x v="2"/>
    <s v="Other"/>
    <x v="4"/>
    <n v="0"/>
  </r>
  <r>
    <s v="CUST-01500"/>
    <x v="0"/>
    <n v="1"/>
    <s v="Yes"/>
    <s v="Yes"/>
    <s v="Shimla"/>
    <x v="14"/>
    <s v="No"/>
    <x v="1"/>
    <s v="No internet service"/>
    <x v="1"/>
    <x v="2"/>
    <s v="Yes"/>
    <s v="Credit card"/>
    <n v="18"/>
    <n v="461.84"/>
    <x v="4"/>
    <x v="0"/>
    <x v="1"/>
    <s v="Other"/>
    <x v="2"/>
    <n v="0"/>
  </r>
  <r>
    <s v="CUST-02907"/>
    <x v="1"/>
    <n v="0"/>
    <s v="No"/>
    <s v="No"/>
    <s v="Bengaluru"/>
    <x v="28"/>
    <s v="Yes"/>
    <x v="2"/>
    <s v="No"/>
    <x v="2"/>
    <x v="2"/>
    <s v="Yes"/>
    <s v="Cheque"/>
    <n v="50.51"/>
    <n v="897.22"/>
    <x v="4"/>
    <x v="0"/>
    <x v="2"/>
    <s v="Other"/>
    <x v="4"/>
    <n v="0"/>
  </r>
  <r>
    <s v="CUST-01140"/>
    <x v="1"/>
    <n v="0"/>
    <s v="No"/>
    <s v="No"/>
    <s v="Jaipur"/>
    <x v="39"/>
    <s v="Yes"/>
    <x v="1"/>
    <s v="No internet service"/>
    <x v="1"/>
    <x v="2"/>
    <s v="Yes"/>
    <s v="UPI"/>
    <n v="35.33"/>
    <n v="451.47"/>
    <x v="4"/>
    <x v="0"/>
    <x v="4"/>
    <s v="Other"/>
    <x v="4"/>
    <n v="0"/>
  </r>
  <r>
    <s v="CUST-03490"/>
    <x v="1"/>
    <n v="0"/>
    <s v="No"/>
    <s v="No"/>
    <s v="Chennai"/>
    <x v="2"/>
    <s v="Yes"/>
    <x v="2"/>
    <s v="No"/>
    <x v="2"/>
    <x v="2"/>
    <s v="No"/>
    <s v="Cheque"/>
    <n v="57.85"/>
    <n v="1654.43"/>
    <x v="0"/>
    <x v="0"/>
    <x v="2"/>
    <s v="Other"/>
    <x v="2"/>
    <n v="0"/>
  </r>
  <r>
    <s v="CUST-04317"/>
    <x v="1"/>
    <n v="0"/>
    <s v="Yes"/>
    <s v="No"/>
    <s v="Delhi"/>
    <x v="30"/>
    <s v="Yes"/>
    <x v="2"/>
    <s v="No"/>
    <x v="0"/>
    <x v="0"/>
    <s v="No"/>
    <s v="Cheque"/>
    <n v="49.67"/>
    <n v="1044.29"/>
    <x v="1"/>
    <x v="0"/>
    <x v="4"/>
    <s v="Other"/>
    <x v="4"/>
    <n v="0"/>
  </r>
  <r>
    <s v="CUST-02802"/>
    <x v="1"/>
    <n v="0"/>
    <s v="Yes"/>
    <s v="Yes"/>
    <s v="Shimla"/>
    <x v="18"/>
    <s v="Yes"/>
    <x v="2"/>
    <s v="No"/>
    <x v="2"/>
    <x v="2"/>
    <s v="No"/>
    <s v="UPI"/>
    <n v="48.66"/>
    <n v="812.68"/>
    <x v="1"/>
    <x v="1"/>
    <x v="4"/>
    <s v="Other"/>
    <x v="4"/>
    <n v="1"/>
  </r>
  <r>
    <s v="CUST-01306"/>
    <x v="0"/>
    <n v="0"/>
    <s v="Yes"/>
    <s v="Yes"/>
    <s v="Jaipur"/>
    <x v="16"/>
    <s v="No"/>
    <x v="0"/>
    <s v="No"/>
    <x v="2"/>
    <x v="0"/>
    <s v="Yes"/>
    <s v="UPI"/>
    <n v="79.62"/>
    <n v="5391.35"/>
    <x v="3"/>
    <x v="0"/>
    <x v="3"/>
    <s v="Other"/>
    <x v="0"/>
    <n v="0"/>
  </r>
  <r>
    <s v="CUST-03199"/>
    <x v="0"/>
    <n v="1"/>
    <s v="Yes"/>
    <s v="No"/>
    <s v="Delhi"/>
    <x v="5"/>
    <s v="Yes"/>
    <x v="0"/>
    <s v="No"/>
    <x v="2"/>
    <x v="2"/>
    <s v="No"/>
    <s v="Bank transfer"/>
    <n v="85.06"/>
    <n v="1627.01"/>
    <x v="0"/>
    <x v="1"/>
    <x v="3"/>
    <s v="Other"/>
    <x v="4"/>
    <n v="1"/>
  </r>
  <r>
    <s v="CUST-01928"/>
    <x v="1"/>
    <n v="0"/>
    <s v="No"/>
    <s v="No"/>
    <s v="Shimla"/>
    <x v="53"/>
    <s v="Yes"/>
    <x v="0"/>
    <s v="Yes"/>
    <x v="0"/>
    <x v="2"/>
    <s v="Yes"/>
    <s v="UPI"/>
    <n v="99.25"/>
    <n v="898.93"/>
    <x v="1"/>
    <x v="0"/>
    <x v="0"/>
    <s v="High-risk"/>
    <x v="1"/>
    <n v="0"/>
  </r>
  <r>
    <s v="CUST-01458"/>
    <x v="0"/>
    <n v="0"/>
    <s v="No"/>
    <s v="No"/>
    <s v="Hyderabad"/>
    <x v="38"/>
    <s v="Yes"/>
    <x v="1"/>
    <s v="No internet service"/>
    <x v="1"/>
    <x v="0"/>
    <s v="No"/>
    <s v="UPI"/>
    <n v="30.82"/>
    <n v="1285.3399999999999"/>
    <x v="1"/>
    <x v="0"/>
    <x v="4"/>
    <s v="Other"/>
    <x v="5"/>
    <n v="0"/>
  </r>
  <r>
    <s v="CUST-00770"/>
    <x v="0"/>
    <n v="1"/>
    <s v="No"/>
    <s v="No"/>
    <s v="Ahmedabad"/>
    <x v="60"/>
    <s v="Yes"/>
    <x v="2"/>
    <s v="No"/>
    <x v="2"/>
    <x v="1"/>
    <s v="Yes"/>
    <s v="Credit card"/>
    <n v="57.81"/>
    <n v="3763.51"/>
    <x v="1"/>
    <x v="0"/>
    <x v="2"/>
    <s v="Other"/>
    <x v="0"/>
    <n v="0"/>
  </r>
  <r>
    <s v="CUST-01991"/>
    <x v="0"/>
    <n v="0"/>
    <s v="Yes"/>
    <s v="Yes"/>
    <s v="Delhi"/>
    <x v="28"/>
    <s v="Yes"/>
    <x v="2"/>
    <s v="Yes"/>
    <x v="0"/>
    <x v="2"/>
    <s v="Yes"/>
    <s v="UPI"/>
    <n v="66.069999999999993"/>
    <n v="1181.47"/>
    <x v="0"/>
    <x v="0"/>
    <x v="2"/>
    <s v="Other"/>
    <x v="4"/>
    <n v="0"/>
  </r>
  <r>
    <s v="CUST-02346"/>
    <x v="1"/>
    <n v="0"/>
    <s v="No"/>
    <s v="No"/>
    <s v="Chennai"/>
    <x v="19"/>
    <s v="No"/>
    <x v="2"/>
    <s v="Yes"/>
    <x v="2"/>
    <x v="2"/>
    <s v="No"/>
    <s v="UPI"/>
    <n v="60.46"/>
    <n v="854.46"/>
    <x v="0"/>
    <x v="0"/>
    <x v="2"/>
    <s v="Other"/>
    <x v="4"/>
    <n v="0"/>
  </r>
  <r>
    <s v="CUST-01303"/>
    <x v="0"/>
    <n v="0"/>
    <s v="Yes"/>
    <s v="Yes"/>
    <s v="Shimla"/>
    <x v="40"/>
    <s v="No"/>
    <x v="2"/>
    <s v="Yes"/>
    <x v="0"/>
    <x v="0"/>
    <s v="Yes"/>
    <s v="UPI"/>
    <n v="54.41"/>
    <n v="3406.93"/>
    <x v="4"/>
    <x v="0"/>
    <x v="2"/>
    <s v="Other"/>
    <x v="0"/>
    <n v="0"/>
  </r>
  <r>
    <s v="CUST-03307"/>
    <x v="1"/>
    <n v="1"/>
    <s v="No"/>
    <s v="No"/>
    <s v="Hyderabad"/>
    <x v="1"/>
    <s v="Yes"/>
    <x v="1"/>
    <s v="No internet service"/>
    <x v="1"/>
    <x v="2"/>
    <s v="Yes"/>
    <s v="Credit card"/>
    <n v="25.15"/>
    <n v="73.62"/>
    <x v="0"/>
    <x v="1"/>
    <x v="1"/>
    <s v="Other"/>
    <x v="1"/>
    <n v="1"/>
  </r>
  <r>
    <s v="CUST-00219"/>
    <x v="0"/>
    <n v="0"/>
    <s v="Yes"/>
    <s v="No"/>
    <s v="Delhi"/>
    <x v="53"/>
    <s v="Yes"/>
    <x v="2"/>
    <s v="No"/>
    <x v="2"/>
    <x v="2"/>
    <s v="Yes"/>
    <s v="UPI"/>
    <n v="63.94"/>
    <n v="589.04999999999995"/>
    <x v="0"/>
    <x v="1"/>
    <x v="2"/>
    <s v="Other"/>
    <x v="1"/>
    <n v="1"/>
  </r>
  <r>
    <s v="CUST-01134"/>
    <x v="0"/>
    <n v="1"/>
    <s v="No"/>
    <s v="Yes"/>
    <s v="Chandigarh"/>
    <x v="17"/>
    <s v="Yes"/>
    <x v="1"/>
    <s v="No internet service"/>
    <x v="1"/>
    <x v="2"/>
    <s v="No"/>
    <s v="UPI"/>
    <n v="26.89"/>
    <n v="774.6"/>
    <x v="4"/>
    <x v="0"/>
    <x v="1"/>
    <s v="Other"/>
    <x v="2"/>
    <n v="0"/>
  </r>
  <r>
    <s v="CUST-00005"/>
    <x v="1"/>
    <n v="0"/>
    <s v="Yes"/>
    <s v="Yes"/>
    <s v="Chennai"/>
    <x v="31"/>
    <s v="Yes"/>
    <x v="0"/>
    <s v="Yes"/>
    <x v="0"/>
    <x v="2"/>
    <s v="Yes"/>
    <s v="UPI"/>
    <n v="93.24"/>
    <n v="547.79"/>
    <x v="0"/>
    <x v="1"/>
    <x v="0"/>
    <s v="High-risk"/>
    <x v="1"/>
    <n v="1"/>
  </r>
  <r>
    <s v="CUST-00439"/>
    <x v="1"/>
    <n v="0"/>
    <s v="No"/>
    <s v="No"/>
    <s v="Mumbai"/>
    <x v="26"/>
    <s v="Yes"/>
    <x v="0"/>
    <s v="No"/>
    <x v="0"/>
    <x v="0"/>
    <s v="Yes"/>
    <s v="Credit card"/>
    <n v="89.08"/>
    <n v="2304.9"/>
    <x v="1"/>
    <x v="0"/>
    <x v="3"/>
    <s v="Other"/>
    <x v="2"/>
    <n v="0"/>
  </r>
  <r>
    <s v="CUST-01670"/>
    <x v="1"/>
    <n v="0"/>
    <s v="No"/>
    <s v="No"/>
    <s v="Chennai"/>
    <x v="4"/>
    <s v="Yes"/>
    <x v="1"/>
    <s v="No internet service"/>
    <x v="1"/>
    <x v="1"/>
    <s v="Yes"/>
    <s v="Credit card"/>
    <n v="26.56"/>
    <n v="1931.93"/>
    <x v="4"/>
    <x v="0"/>
    <x v="1"/>
    <s v="Other"/>
    <x v="0"/>
    <n v="0"/>
  </r>
  <r>
    <s v="CUST-00250"/>
    <x v="1"/>
    <n v="0"/>
    <s v="Yes"/>
    <s v="No"/>
    <s v="Jaipur"/>
    <x v="20"/>
    <s v="Yes"/>
    <x v="0"/>
    <s v="Yes"/>
    <x v="2"/>
    <x v="2"/>
    <s v="Yes"/>
    <s v="Credit card"/>
    <n v="101.34"/>
    <n v="820.65"/>
    <x v="3"/>
    <x v="1"/>
    <x v="0"/>
    <s v="High-risk"/>
    <x v="1"/>
    <n v="1"/>
  </r>
  <r>
    <s v="CUST-03228"/>
    <x v="0"/>
    <n v="1"/>
    <s v="No"/>
    <s v="No"/>
    <s v="Bengaluru"/>
    <x v="1"/>
    <s v="Yes"/>
    <x v="2"/>
    <s v="No"/>
    <x v="2"/>
    <x v="2"/>
    <s v="No"/>
    <s v="UPI"/>
    <n v="61.17"/>
    <n v="181.74"/>
    <x v="0"/>
    <x v="0"/>
    <x v="2"/>
    <s v="Other"/>
    <x v="1"/>
    <n v="0"/>
  </r>
  <r>
    <s v="CUST-03191"/>
    <x v="0"/>
    <n v="0"/>
    <s v="No"/>
    <s v="No"/>
    <s v="Jaipur"/>
    <x v="68"/>
    <s v="Yes"/>
    <x v="0"/>
    <s v="Yes"/>
    <x v="2"/>
    <x v="0"/>
    <s v="No"/>
    <s v="UPI"/>
    <n v="96.61"/>
    <n v="5378.3"/>
    <x v="1"/>
    <x v="0"/>
    <x v="0"/>
    <s v="Other"/>
    <x v="3"/>
    <n v="0"/>
  </r>
  <r>
    <s v="CUST-04549"/>
    <x v="0"/>
    <n v="1"/>
    <s v="Yes"/>
    <s v="No"/>
    <s v="Pune"/>
    <x v="70"/>
    <s v="Yes"/>
    <x v="0"/>
    <s v="No"/>
    <x v="0"/>
    <x v="1"/>
    <s v="No"/>
    <s v="Bank transfer"/>
    <n v="94.37"/>
    <n v="5144.03"/>
    <x v="0"/>
    <x v="1"/>
    <x v="0"/>
    <s v="Other"/>
    <x v="3"/>
    <n v="1"/>
  </r>
  <r>
    <s v="CUST-00102"/>
    <x v="1"/>
    <n v="0"/>
    <s v="Yes"/>
    <s v="No"/>
    <s v="Bengaluru"/>
    <x v="48"/>
    <s v="Yes"/>
    <x v="2"/>
    <s v="No"/>
    <x v="0"/>
    <x v="1"/>
    <s v="Yes"/>
    <s v="UPI"/>
    <n v="62.25"/>
    <n v="3064.83"/>
    <x v="1"/>
    <x v="0"/>
    <x v="2"/>
    <s v="Other"/>
    <x v="3"/>
    <n v="0"/>
  </r>
  <r>
    <s v="CUST-02485"/>
    <x v="1"/>
    <n v="0"/>
    <s v="Yes"/>
    <s v="No"/>
    <s v="Hyderabad"/>
    <x v="29"/>
    <s v="No"/>
    <x v="0"/>
    <s v="No"/>
    <x v="2"/>
    <x v="1"/>
    <s v="Yes"/>
    <s v="Credit card"/>
    <n v="75.760000000000005"/>
    <n v="3869.14"/>
    <x v="1"/>
    <x v="0"/>
    <x v="3"/>
    <s v="Other"/>
    <x v="3"/>
    <n v="0"/>
  </r>
  <r>
    <s v="CUST-03140"/>
    <x v="0"/>
    <n v="0"/>
    <s v="Yes"/>
    <s v="No"/>
    <s v="Delhi"/>
    <x v="9"/>
    <s v="Yes"/>
    <x v="0"/>
    <s v="No"/>
    <x v="2"/>
    <x v="2"/>
    <s v="Yes"/>
    <s v="UPI"/>
    <n v="92.56"/>
    <n v="656.31"/>
    <x v="1"/>
    <x v="1"/>
    <x v="0"/>
    <s v="High-risk"/>
    <x v="1"/>
    <n v="1"/>
  </r>
  <r>
    <s v="CUST-00610"/>
    <x v="0"/>
    <n v="0"/>
    <s v="No"/>
    <s v="No"/>
    <s v="Pune"/>
    <x v="58"/>
    <s v="Yes"/>
    <x v="0"/>
    <s v="No"/>
    <x v="0"/>
    <x v="1"/>
    <s v="Yes"/>
    <s v="UPI"/>
    <n v="95.13"/>
    <n v="4153.46"/>
    <x v="4"/>
    <x v="0"/>
    <x v="0"/>
    <s v="Other"/>
    <x v="5"/>
    <n v="0"/>
  </r>
  <r>
    <s v="CUST-03563"/>
    <x v="1"/>
    <n v="0"/>
    <s v="No"/>
    <s v="No"/>
    <s v="Ahmedabad"/>
    <x v="33"/>
    <s v="Yes"/>
    <x v="2"/>
    <s v="No"/>
    <x v="2"/>
    <x v="1"/>
    <s v="Yes"/>
    <s v="Credit card"/>
    <n v="50.97"/>
    <n v="1785.65"/>
    <x v="0"/>
    <x v="0"/>
    <x v="2"/>
    <s v="Other"/>
    <x v="5"/>
    <n v="0"/>
  </r>
  <r>
    <s v="CUST-01310"/>
    <x v="1"/>
    <n v="0"/>
    <s v="No"/>
    <s v="No"/>
    <s v="Mumbai"/>
    <x v="49"/>
    <s v="Yes"/>
    <x v="1"/>
    <s v="No internet service"/>
    <x v="1"/>
    <x v="0"/>
    <s v="No"/>
    <s v="Credit card"/>
    <n v="24.33"/>
    <n v="1102.17"/>
    <x v="0"/>
    <x v="0"/>
    <x v="1"/>
    <s v="Other"/>
    <x v="5"/>
    <n v="0"/>
  </r>
  <r>
    <s v="CUST-01155"/>
    <x v="0"/>
    <n v="0"/>
    <s v="No"/>
    <s v="No"/>
    <s v="Ahmedabad"/>
    <x v="15"/>
    <s v="Yes"/>
    <x v="1"/>
    <s v="No internet service"/>
    <x v="1"/>
    <x v="2"/>
    <s v="No"/>
    <s v="UPI"/>
    <n v="32.17"/>
    <n v="754.12"/>
    <x v="1"/>
    <x v="1"/>
    <x v="4"/>
    <s v="Other"/>
    <x v="2"/>
    <n v="1"/>
  </r>
  <r>
    <s v="CUST-04490"/>
    <x v="0"/>
    <n v="0"/>
    <s v="Yes"/>
    <s v="No"/>
    <s v="Jaipur"/>
    <x v="47"/>
    <s v="Yes"/>
    <x v="0"/>
    <s v="No"/>
    <x v="2"/>
    <x v="2"/>
    <s v="Yes"/>
    <s v="Bank transfer"/>
    <n v="84.53"/>
    <n v="1260.01"/>
    <x v="3"/>
    <x v="1"/>
    <x v="3"/>
    <s v="Other"/>
    <x v="4"/>
    <n v="1"/>
  </r>
  <r>
    <s v="CUST-01489"/>
    <x v="0"/>
    <n v="0"/>
    <s v="Yes"/>
    <s v="No"/>
    <s v="Kolkata"/>
    <x v="34"/>
    <s v="Yes"/>
    <x v="2"/>
    <s v="No"/>
    <x v="0"/>
    <x v="0"/>
    <s v="Yes"/>
    <s v="Cheque"/>
    <n v="50.53"/>
    <n v="2653.56"/>
    <x v="1"/>
    <x v="0"/>
    <x v="2"/>
    <s v="Other"/>
    <x v="3"/>
    <n v="0"/>
  </r>
  <r>
    <s v="CUST-03618"/>
    <x v="0"/>
    <n v="0"/>
    <s v="Yes"/>
    <s v="No"/>
    <s v="Chennai"/>
    <x v="30"/>
    <s v="Yes"/>
    <x v="2"/>
    <s v="No"/>
    <x v="2"/>
    <x v="0"/>
    <s v="Yes"/>
    <s v="Cheque"/>
    <n v="43.14"/>
    <n v="927.45"/>
    <x v="0"/>
    <x v="0"/>
    <x v="4"/>
    <s v="Other"/>
    <x v="4"/>
    <n v="0"/>
  </r>
  <r>
    <s v="CUST-00735"/>
    <x v="1"/>
    <n v="0"/>
    <s v="Yes"/>
    <s v="Yes"/>
    <s v="Shimla"/>
    <x v="3"/>
    <s v="Yes"/>
    <x v="0"/>
    <s v="No"/>
    <x v="2"/>
    <x v="1"/>
    <s v="Yes"/>
    <s v="UPI"/>
    <n v="93.47"/>
    <n v="4781.82"/>
    <x v="7"/>
    <x v="1"/>
    <x v="0"/>
    <s v="Other"/>
    <x v="3"/>
    <n v="1"/>
  </r>
  <r>
    <s v="CUST-02968"/>
    <x v="0"/>
    <n v="1"/>
    <s v="No"/>
    <s v="No"/>
    <s v="Mumbai"/>
    <x v="68"/>
    <s v="Yes"/>
    <x v="0"/>
    <s v="No"/>
    <x v="2"/>
    <x v="1"/>
    <s v="No"/>
    <s v="Cheque"/>
    <n v="89.68"/>
    <n v="5202.2700000000004"/>
    <x v="6"/>
    <x v="0"/>
    <x v="3"/>
    <s v="Other"/>
    <x v="3"/>
    <n v="0"/>
  </r>
  <r>
    <s v="CUST-01782"/>
    <x v="1"/>
    <n v="0"/>
    <s v="No"/>
    <s v="No"/>
    <s v="Delhi"/>
    <x v="25"/>
    <s v="Yes"/>
    <x v="0"/>
    <s v="No"/>
    <x v="0"/>
    <x v="2"/>
    <s v="Yes"/>
    <s v="Bank transfer"/>
    <n v="89.25"/>
    <n v="2095.63"/>
    <x v="3"/>
    <x v="1"/>
    <x v="3"/>
    <s v="Other"/>
    <x v="4"/>
    <n v="1"/>
  </r>
  <r>
    <s v="CUST-03508"/>
    <x v="1"/>
    <n v="0"/>
    <s v="Yes"/>
    <s v="No"/>
    <s v="Pune"/>
    <x v="10"/>
    <s v="Yes"/>
    <x v="2"/>
    <s v="No"/>
    <x v="0"/>
    <x v="0"/>
    <s v="Yes"/>
    <s v="Cheque"/>
    <n v="64.09"/>
    <n v="3931.7"/>
    <x v="4"/>
    <x v="0"/>
    <x v="2"/>
    <s v="Other"/>
    <x v="0"/>
    <n v="0"/>
  </r>
  <r>
    <s v="CUST-00468"/>
    <x v="0"/>
    <n v="0"/>
    <s v="No"/>
    <s v="No"/>
    <s v="Shimla"/>
    <x v="4"/>
    <s v="Yes"/>
    <x v="2"/>
    <s v="Yes"/>
    <x v="2"/>
    <x v="0"/>
    <s v="Yes"/>
    <s v="Credit card"/>
    <n v="64.47"/>
    <n v="4550.99"/>
    <x v="0"/>
    <x v="0"/>
    <x v="2"/>
    <s v="Other"/>
    <x v="0"/>
    <n v="0"/>
  </r>
  <r>
    <s v="CUST-04995"/>
    <x v="1"/>
    <n v="0"/>
    <s v="Yes"/>
    <s v="No"/>
    <s v="Ahmedabad"/>
    <x v="8"/>
    <s v="Yes"/>
    <x v="0"/>
    <s v="Yes"/>
    <x v="2"/>
    <x v="1"/>
    <s v="Yes"/>
    <s v="Credit card"/>
    <n v="78.33"/>
    <n v="2986.49"/>
    <x v="2"/>
    <x v="0"/>
    <x v="3"/>
    <s v="Other"/>
    <x v="5"/>
    <n v="0"/>
  </r>
  <r>
    <s v="CUST-03064"/>
    <x v="1"/>
    <n v="0"/>
    <s v="No"/>
    <s v="No"/>
    <s v="Pune"/>
    <x v="52"/>
    <s v="No"/>
    <x v="2"/>
    <s v="Yes"/>
    <x v="2"/>
    <x v="2"/>
    <s v="Yes"/>
    <s v="UPI"/>
    <n v="52.56"/>
    <n v="207.36"/>
    <x v="4"/>
    <x v="0"/>
    <x v="2"/>
    <s v="Other"/>
    <x v="1"/>
    <n v="0"/>
  </r>
  <r>
    <s v="CUST-04886"/>
    <x v="0"/>
    <n v="1"/>
    <s v="Yes"/>
    <s v="No"/>
    <s v="Hyderabad"/>
    <x v="23"/>
    <s v="Yes"/>
    <x v="2"/>
    <s v="No"/>
    <x v="0"/>
    <x v="2"/>
    <s v="Yes"/>
    <s v="Cheque"/>
    <n v="52.07"/>
    <n v="102.87"/>
    <x v="2"/>
    <x v="1"/>
    <x v="2"/>
    <s v="Other"/>
    <x v="1"/>
    <n v="1"/>
  </r>
  <r>
    <s v="CUST-04467"/>
    <x v="1"/>
    <n v="1"/>
    <s v="Yes"/>
    <s v="No"/>
    <s v="Chennai"/>
    <x v="3"/>
    <s v="Yes"/>
    <x v="2"/>
    <s v="No"/>
    <x v="0"/>
    <x v="0"/>
    <s v="Yes"/>
    <s v="UPI"/>
    <n v="41.18"/>
    <n v="2183.19"/>
    <x v="0"/>
    <x v="0"/>
    <x v="4"/>
    <s v="Other"/>
    <x v="3"/>
    <n v="0"/>
  </r>
  <r>
    <s v="CUST-03895"/>
    <x v="0"/>
    <n v="1"/>
    <s v="No"/>
    <s v="No"/>
    <s v="Bengaluru"/>
    <x v="58"/>
    <s v="No"/>
    <x v="2"/>
    <s v="No"/>
    <x v="2"/>
    <x v="1"/>
    <s v="Yes"/>
    <s v="Credit card"/>
    <n v="42.48"/>
    <n v="1838.8"/>
    <x v="1"/>
    <x v="0"/>
    <x v="4"/>
    <s v="Other"/>
    <x v="5"/>
    <n v="0"/>
  </r>
  <r>
    <s v="CUST-01111"/>
    <x v="0"/>
    <n v="1"/>
    <s v="Yes"/>
    <s v="No"/>
    <s v="Mumbai"/>
    <x v="47"/>
    <s v="No"/>
    <x v="2"/>
    <s v="Yes"/>
    <x v="2"/>
    <x v="2"/>
    <s v="Yes"/>
    <s v="UPI"/>
    <n v="55.78"/>
    <n v="813.72"/>
    <x v="0"/>
    <x v="1"/>
    <x v="2"/>
    <s v="Other"/>
    <x v="4"/>
    <n v="1"/>
  </r>
  <r>
    <s v="CUST-02018"/>
    <x v="0"/>
    <n v="0"/>
    <s v="No"/>
    <s v="No"/>
    <s v="Ahmedabad"/>
    <x v="63"/>
    <s v="Yes"/>
    <x v="2"/>
    <s v="Yes"/>
    <x v="0"/>
    <x v="0"/>
    <s v="Yes"/>
    <s v="UPI"/>
    <n v="59.59"/>
    <n v="3238.95"/>
    <x v="0"/>
    <x v="0"/>
    <x v="2"/>
    <s v="Other"/>
    <x v="3"/>
    <n v="0"/>
  </r>
  <r>
    <s v="CUST-00586"/>
    <x v="0"/>
    <n v="0"/>
    <s v="Yes"/>
    <s v="No"/>
    <s v="Shimla"/>
    <x v="28"/>
    <s v="Yes"/>
    <x v="2"/>
    <s v="No"/>
    <x v="2"/>
    <x v="2"/>
    <s v="No"/>
    <s v="UPI"/>
    <n v="61.28"/>
    <n v="1121.4100000000001"/>
    <x v="1"/>
    <x v="0"/>
    <x v="2"/>
    <s v="Other"/>
    <x v="4"/>
    <n v="0"/>
  </r>
  <r>
    <s v="CUST-03501"/>
    <x v="1"/>
    <n v="0"/>
    <s v="No"/>
    <s v="No"/>
    <s v="Hyderabad"/>
    <x v="18"/>
    <s v="Yes"/>
    <x v="1"/>
    <s v="No internet service"/>
    <x v="1"/>
    <x v="1"/>
    <s v="Yes"/>
    <s v="UPI"/>
    <n v="28.4"/>
    <n v="497.11"/>
    <x v="0"/>
    <x v="0"/>
    <x v="1"/>
    <s v="Other"/>
    <x v="4"/>
    <n v="0"/>
  </r>
  <r>
    <s v="CUST-03294"/>
    <x v="0"/>
    <n v="0"/>
    <s v="No"/>
    <s v="No"/>
    <s v="Delhi"/>
    <x v="4"/>
    <s v="Yes"/>
    <x v="2"/>
    <s v="No"/>
    <x v="0"/>
    <x v="0"/>
    <s v="Yes"/>
    <s v="Credit card"/>
    <n v="46.1"/>
    <n v="3227.02"/>
    <x v="1"/>
    <x v="0"/>
    <x v="4"/>
    <s v="Other"/>
    <x v="0"/>
    <n v="0"/>
  </r>
  <r>
    <s v="CUST-02719"/>
    <x v="1"/>
    <n v="0"/>
    <s v="No"/>
    <s v="No"/>
    <s v="Shimla"/>
    <x v="9"/>
    <s v="Yes"/>
    <x v="2"/>
    <s v="No"/>
    <x v="2"/>
    <x v="2"/>
    <s v="No"/>
    <s v="Credit card"/>
    <n v="49.35"/>
    <n v="339.1"/>
    <x v="1"/>
    <x v="0"/>
    <x v="4"/>
    <s v="Other"/>
    <x v="1"/>
    <n v="0"/>
  </r>
  <r>
    <s v="CUST-01806"/>
    <x v="1"/>
    <n v="0"/>
    <s v="No"/>
    <s v="No"/>
    <s v="Lucknow"/>
    <x v="10"/>
    <s v="Yes"/>
    <x v="2"/>
    <s v="Yes"/>
    <x v="0"/>
    <x v="0"/>
    <s v="No"/>
    <s v="UPI"/>
    <n v="66.599999999999994"/>
    <n v="4170.8599999999997"/>
    <x v="4"/>
    <x v="0"/>
    <x v="2"/>
    <s v="Other"/>
    <x v="0"/>
    <n v="0"/>
  </r>
  <r>
    <s v="CUST-04967"/>
    <x v="0"/>
    <n v="1"/>
    <s v="Yes"/>
    <s v="No"/>
    <s v="Delhi"/>
    <x v="9"/>
    <s v="Yes"/>
    <x v="1"/>
    <s v="No internet service"/>
    <x v="1"/>
    <x v="2"/>
    <s v="No"/>
    <s v="Cheque"/>
    <n v="36.82"/>
    <n v="252.42"/>
    <x v="4"/>
    <x v="1"/>
    <x v="4"/>
    <s v="Other"/>
    <x v="1"/>
    <n v="1"/>
  </r>
  <r>
    <s v="CUST-03270"/>
    <x v="0"/>
    <n v="0"/>
    <s v="No"/>
    <s v="No"/>
    <s v="Ahmedabad"/>
    <x v="66"/>
    <s v="Yes"/>
    <x v="0"/>
    <s v="No"/>
    <x v="0"/>
    <x v="1"/>
    <s v="Yes"/>
    <s v="UPI"/>
    <n v="94.03"/>
    <n v="1510.13"/>
    <x v="0"/>
    <x v="1"/>
    <x v="0"/>
    <s v="Other"/>
    <x v="4"/>
    <n v="1"/>
  </r>
  <r>
    <s v="CUST-03055"/>
    <x v="0"/>
    <n v="0"/>
    <s v="No"/>
    <s v="No"/>
    <s v="Hyderabad"/>
    <x v="24"/>
    <s v="Yes"/>
    <x v="2"/>
    <s v="No"/>
    <x v="0"/>
    <x v="1"/>
    <s v="No"/>
    <s v="UPI"/>
    <n v="57.31"/>
    <n v="0"/>
    <x v="1"/>
    <x v="0"/>
    <x v="2"/>
    <s v="Other"/>
    <x v="2"/>
    <n v="0"/>
  </r>
  <r>
    <s v="CUST-04113"/>
    <x v="1"/>
    <n v="0"/>
    <s v="Yes"/>
    <s v="Yes"/>
    <s v="Ahmedabad"/>
    <x v="43"/>
    <s v="Yes"/>
    <x v="0"/>
    <s v="Yes"/>
    <x v="2"/>
    <x v="0"/>
    <s v="Yes"/>
    <s v="Bank transfer"/>
    <n v="93.29"/>
    <n v="4119"/>
    <x v="2"/>
    <x v="0"/>
    <x v="0"/>
    <s v="Other"/>
    <x v="5"/>
    <n v="0"/>
  </r>
  <r>
    <s v="CUST-03298"/>
    <x v="0"/>
    <n v="1"/>
    <s v="No"/>
    <s v="No"/>
    <s v="Shimla"/>
    <x v="7"/>
    <s v="Yes"/>
    <x v="1"/>
    <s v="No internet service"/>
    <x v="1"/>
    <x v="2"/>
    <s v="Yes"/>
    <s v="Cheque"/>
    <n v="33.64"/>
    <n v="372.05"/>
    <x v="1"/>
    <x v="1"/>
    <x v="4"/>
    <s v="Other"/>
    <x v="1"/>
    <n v="1"/>
  </r>
  <r>
    <s v="CUST-00757"/>
    <x v="0"/>
    <n v="0"/>
    <s v="Yes"/>
    <s v="No"/>
    <s v="Kolkata"/>
    <x v="47"/>
    <s v="Yes"/>
    <x v="0"/>
    <s v="No"/>
    <x v="2"/>
    <x v="2"/>
    <s v="Yes"/>
    <s v="Credit card"/>
    <n v="86.34"/>
    <n v="1269.0999999999999"/>
    <x v="3"/>
    <x v="1"/>
    <x v="3"/>
    <s v="Other"/>
    <x v="4"/>
    <n v="1"/>
  </r>
  <r>
    <s v="CUST-02750"/>
    <x v="1"/>
    <n v="0"/>
    <s v="Yes"/>
    <s v="Yes"/>
    <s v="Jaipur"/>
    <x v="18"/>
    <s v="Yes"/>
    <x v="2"/>
    <s v="Yes"/>
    <x v="0"/>
    <x v="1"/>
    <s v="No"/>
    <s v="Credit card"/>
    <n v="67.72"/>
    <n v="1179.32"/>
    <x v="3"/>
    <x v="0"/>
    <x v="2"/>
    <s v="Other"/>
    <x v="4"/>
    <n v="0"/>
  </r>
  <r>
    <s v="CUST-00285"/>
    <x v="0"/>
    <n v="0"/>
    <s v="No"/>
    <s v="No"/>
    <s v="Kolkata"/>
    <x v="31"/>
    <s v="Yes"/>
    <x v="0"/>
    <s v="No"/>
    <x v="2"/>
    <x v="2"/>
    <s v="Yes"/>
    <s v="Credit card"/>
    <n v="76.55"/>
    <n v="447.3"/>
    <x v="0"/>
    <x v="1"/>
    <x v="3"/>
    <s v="High-risk"/>
    <x v="1"/>
    <n v="1"/>
  </r>
  <r>
    <s v="CUST-02164"/>
    <x v="1"/>
    <n v="0"/>
    <s v="No"/>
    <s v="No"/>
    <s v="Chandigarh"/>
    <x v="15"/>
    <s v="Yes"/>
    <x v="1"/>
    <s v="No internet service"/>
    <x v="1"/>
    <x v="0"/>
    <s v="Yes"/>
    <s v="Credit card"/>
    <n v="30.51"/>
    <n v="751.38"/>
    <x v="0"/>
    <x v="0"/>
    <x v="4"/>
    <s v="Other"/>
    <x v="2"/>
    <n v="0"/>
  </r>
  <r>
    <s v="CUST-03991"/>
    <x v="1"/>
    <n v="0"/>
    <s v="No"/>
    <s v="Yes"/>
    <s v="Shimla"/>
    <x v="63"/>
    <s v="Yes"/>
    <x v="2"/>
    <s v="No"/>
    <x v="0"/>
    <x v="1"/>
    <s v="Yes"/>
    <s v="Cheque"/>
    <n v="62.73"/>
    <n v="3474.42"/>
    <x v="4"/>
    <x v="0"/>
    <x v="2"/>
    <s v="Other"/>
    <x v="3"/>
    <n v="0"/>
  </r>
  <r>
    <s v="CUST-00043"/>
    <x v="1"/>
    <n v="1"/>
    <s v="Yes"/>
    <s v="No"/>
    <s v="Chandigarh"/>
    <x v="69"/>
    <s v="Yes"/>
    <x v="0"/>
    <s v="Yes"/>
    <x v="0"/>
    <x v="0"/>
    <s v="No"/>
    <s v="Credit card"/>
    <n v="98.03"/>
    <n v="4618.54"/>
    <x v="3"/>
    <x v="0"/>
    <x v="0"/>
    <s v="Other"/>
    <x v="3"/>
    <n v="0"/>
  </r>
  <r>
    <s v="CUST-03235"/>
    <x v="0"/>
    <n v="0"/>
    <s v="Yes"/>
    <s v="Yes"/>
    <s v="Shimla"/>
    <x v="29"/>
    <s v="Yes"/>
    <x v="1"/>
    <s v="No internet service"/>
    <x v="1"/>
    <x v="0"/>
    <s v="No"/>
    <s v="Cheque"/>
    <n v="30.9"/>
    <n v="1538.4"/>
    <x v="4"/>
    <x v="0"/>
    <x v="4"/>
    <s v="Other"/>
    <x v="3"/>
    <n v="0"/>
  </r>
  <r>
    <s v="CUST-00636"/>
    <x v="0"/>
    <n v="1"/>
    <s v="No"/>
    <s v="No"/>
    <s v="Pune"/>
    <x v="56"/>
    <s v="Yes"/>
    <x v="2"/>
    <s v="Yes"/>
    <x v="0"/>
    <x v="2"/>
    <s v="No"/>
    <s v="Cheque"/>
    <n v="64.05"/>
    <n v="64.11"/>
    <x v="4"/>
    <x v="0"/>
    <x v="2"/>
    <s v="Other"/>
    <x v="1"/>
    <n v="0"/>
  </r>
  <r>
    <s v="CUST-04450"/>
    <x v="0"/>
    <n v="0"/>
    <s v="No"/>
    <s v="No"/>
    <s v="Mumbai"/>
    <x v="8"/>
    <s v="Yes"/>
    <x v="1"/>
    <s v="No internet service"/>
    <x v="1"/>
    <x v="1"/>
    <s v="No"/>
    <s v="Cheque"/>
    <n v="25.33"/>
    <n v="964.03"/>
    <x v="1"/>
    <x v="0"/>
    <x v="1"/>
    <s v="Other"/>
    <x v="5"/>
    <n v="0"/>
  </r>
  <r>
    <s v="CUST-00081"/>
    <x v="1"/>
    <n v="1"/>
    <s v="Yes"/>
    <s v="No"/>
    <s v="Delhi"/>
    <x v="50"/>
    <s v="No"/>
    <x v="1"/>
    <s v="No internet service"/>
    <x v="1"/>
    <x v="0"/>
    <s v="Yes"/>
    <s v="Bank transfer"/>
    <n v="18"/>
    <n v="1053.06"/>
    <x v="4"/>
    <x v="0"/>
    <x v="1"/>
    <s v="Other"/>
    <x v="3"/>
    <n v="0"/>
  </r>
  <r>
    <s v="CUST-02314"/>
    <x v="1"/>
    <n v="0"/>
    <s v="Yes"/>
    <s v="Yes"/>
    <s v="Pune"/>
    <x v="45"/>
    <s v="Yes"/>
    <x v="2"/>
    <s v="No"/>
    <x v="2"/>
    <x v="1"/>
    <s v="Yes"/>
    <s v="Cheque"/>
    <n v="45.68"/>
    <n v="2042.29"/>
    <x v="3"/>
    <x v="0"/>
    <x v="4"/>
    <s v="Other"/>
    <x v="5"/>
    <n v="0"/>
  </r>
  <r>
    <s v="CUST-04370"/>
    <x v="0"/>
    <n v="1"/>
    <s v="No"/>
    <s v="No"/>
    <s v="Kolkata"/>
    <x v="13"/>
    <s v="Yes"/>
    <x v="0"/>
    <s v="Yes"/>
    <x v="0"/>
    <x v="2"/>
    <s v="No"/>
    <s v="Bank transfer"/>
    <n v="101.08"/>
    <n v="1974.47"/>
    <x v="0"/>
    <x v="1"/>
    <x v="0"/>
    <s v="Other"/>
    <x v="4"/>
    <n v="1"/>
  </r>
  <r>
    <s v="CUST-04617"/>
    <x v="1"/>
    <n v="0"/>
    <s v="Yes"/>
    <s v="No"/>
    <s v="Ahmedabad"/>
    <x v="41"/>
    <s v="Yes"/>
    <x v="2"/>
    <s v="Yes"/>
    <x v="2"/>
    <x v="2"/>
    <s v="Yes"/>
    <s v="Credit card"/>
    <n v="57.3"/>
    <n v="1709.56"/>
    <x v="1"/>
    <x v="0"/>
    <x v="2"/>
    <s v="Other"/>
    <x v="2"/>
    <n v="0"/>
  </r>
  <r>
    <s v="CUST-00194"/>
    <x v="0"/>
    <n v="0"/>
    <s v="Yes"/>
    <s v="Yes"/>
    <s v="Delhi"/>
    <x v="14"/>
    <s v="Yes"/>
    <x v="0"/>
    <s v="No"/>
    <x v="0"/>
    <x v="1"/>
    <s v="No"/>
    <s v="UPI"/>
    <n v="90.99"/>
    <n v="2328.1999999999998"/>
    <x v="0"/>
    <x v="0"/>
    <x v="0"/>
    <s v="Other"/>
    <x v="2"/>
    <n v="0"/>
  </r>
  <r>
    <s v="CUST-04301"/>
    <x v="0"/>
    <n v="0"/>
    <s v="Yes"/>
    <s v="Yes"/>
    <s v="Jaipur"/>
    <x v="4"/>
    <s v="Yes"/>
    <x v="2"/>
    <s v="No"/>
    <x v="0"/>
    <x v="0"/>
    <s v="Yes"/>
    <s v="Credit card"/>
    <n v="56.85"/>
    <n v="4131.33"/>
    <x v="1"/>
    <x v="0"/>
    <x v="2"/>
    <s v="Other"/>
    <x v="0"/>
    <n v="0"/>
  </r>
  <r>
    <s v="CUST-02884"/>
    <x v="0"/>
    <n v="0"/>
    <s v="Yes"/>
    <s v="No"/>
    <s v="Chennai"/>
    <x v="50"/>
    <s v="Yes"/>
    <x v="0"/>
    <s v="No"/>
    <x v="2"/>
    <x v="2"/>
    <s v="No"/>
    <s v="Credit card"/>
    <n v="83.06"/>
    <n v="4905.16"/>
    <x v="0"/>
    <x v="1"/>
    <x v="3"/>
    <s v="Other"/>
    <x v="3"/>
    <n v="1"/>
  </r>
  <r>
    <s v="CUST-00783"/>
    <x v="0"/>
    <n v="0"/>
    <s v="Yes"/>
    <s v="No"/>
    <s v="Chandigarh"/>
    <x v="63"/>
    <s v="Yes"/>
    <x v="0"/>
    <s v="No"/>
    <x v="2"/>
    <x v="1"/>
    <s v="Yes"/>
    <s v="Cheque"/>
    <n v="83.46"/>
    <n v="4480.13"/>
    <x v="0"/>
    <x v="0"/>
    <x v="3"/>
    <s v="Other"/>
    <x v="3"/>
    <n v="0"/>
  </r>
  <r>
    <s v="CUST-03701"/>
    <x v="0"/>
    <n v="0"/>
    <s v="No"/>
    <s v="No"/>
    <s v="Ahmedabad"/>
    <x v="9"/>
    <s v="Yes"/>
    <x v="2"/>
    <s v="No"/>
    <x v="2"/>
    <x v="2"/>
    <s v="No"/>
    <s v="UPI"/>
    <n v="50.99"/>
    <n v="358.31"/>
    <x v="4"/>
    <x v="0"/>
    <x v="2"/>
    <s v="Other"/>
    <x v="1"/>
    <n v="0"/>
  </r>
  <r>
    <s v="CUST-03175"/>
    <x v="1"/>
    <n v="0"/>
    <s v="Yes"/>
    <s v="No"/>
    <s v="Shimla"/>
    <x v="11"/>
    <s v="Yes"/>
    <x v="2"/>
    <s v="Yes"/>
    <x v="0"/>
    <x v="2"/>
    <s v="No"/>
    <s v="UPI"/>
    <n v="63.47"/>
    <n v="1389.83"/>
    <x v="1"/>
    <x v="0"/>
    <x v="2"/>
    <s v="Other"/>
    <x v="4"/>
    <n v="0"/>
  </r>
  <r>
    <s v="CUST-00138"/>
    <x v="0"/>
    <n v="0"/>
    <s v="No"/>
    <s v="No"/>
    <s v="Ahmedabad"/>
    <x v="39"/>
    <s v="Yes"/>
    <x v="0"/>
    <s v="No"/>
    <x v="0"/>
    <x v="2"/>
    <s v="Yes"/>
    <s v="Credit card"/>
    <n v="90.75"/>
    <n v="1204.3800000000001"/>
    <x v="2"/>
    <x v="1"/>
    <x v="0"/>
    <s v="Other"/>
    <x v="4"/>
    <n v="1"/>
  </r>
  <r>
    <s v="CUST-04481"/>
    <x v="0"/>
    <n v="0"/>
    <s v="No"/>
    <s v="No"/>
    <s v="Hyderabad"/>
    <x v="69"/>
    <s v="Yes"/>
    <x v="0"/>
    <s v="Yes"/>
    <x v="0"/>
    <x v="0"/>
    <s v="No"/>
    <s v="UPI"/>
    <n v="95.22"/>
    <n v="4624.3100000000004"/>
    <x v="1"/>
    <x v="0"/>
    <x v="0"/>
    <s v="Other"/>
    <x v="3"/>
    <n v="0"/>
  </r>
  <r>
    <s v="CUST-00734"/>
    <x v="1"/>
    <n v="0"/>
    <s v="No"/>
    <s v="No"/>
    <s v="Delhi"/>
    <x v="1"/>
    <s v="No"/>
    <x v="0"/>
    <s v="No"/>
    <x v="0"/>
    <x v="2"/>
    <s v="No"/>
    <s v="Bank transfer"/>
    <n v="76.67"/>
    <n v="231.35"/>
    <x v="1"/>
    <x v="1"/>
    <x v="3"/>
    <s v="High-risk"/>
    <x v="1"/>
    <n v="1"/>
  </r>
  <r>
    <s v="CUST-02690"/>
    <x v="1"/>
    <n v="0"/>
    <s v="Yes"/>
    <s v="Yes"/>
    <s v="Kolkata"/>
    <x v="53"/>
    <s v="Yes"/>
    <x v="0"/>
    <s v="No"/>
    <x v="2"/>
    <x v="2"/>
    <s v="Yes"/>
    <s v="Credit card"/>
    <n v="80.98"/>
    <n v="735.13"/>
    <x v="3"/>
    <x v="1"/>
    <x v="3"/>
    <s v="High-risk"/>
    <x v="1"/>
    <n v="1"/>
  </r>
  <r>
    <s v="CUST-02760"/>
    <x v="1"/>
    <n v="0"/>
    <s v="Yes"/>
    <s v="Yes"/>
    <s v="Bengaluru"/>
    <x v="44"/>
    <s v="Yes"/>
    <x v="1"/>
    <s v="No internet service"/>
    <x v="1"/>
    <x v="1"/>
    <s v="No"/>
    <s v="Credit card"/>
    <n v="27.24"/>
    <n v="878.36"/>
    <x v="1"/>
    <x v="0"/>
    <x v="1"/>
    <s v="Other"/>
    <x v="2"/>
    <n v="0"/>
  </r>
  <r>
    <s v="CUST-00947"/>
    <x v="1"/>
    <n v="0"/>
    <s v="Yes"/>
    <s v="No"/>
    <s v="Mumbai"/>
    <x v="36"/>
    <s v="Yes"/>
    <x v="0"/>
    <s v="Yes"/>
    <x v="0"/>
    <x v="2"/>
    <s v="Yes"/>
    <s v="UPI"/>
    <n v="85.25"/>
    <n v="2779.07"/>
    <x v="0"/>
    <x v="0"/>
    <x v="3"/>
    <s v="Other"/>
    <x v="2"/>
    <n v="0"/>
  </r>
  <r>
    <s v="CUST-00736"/>
    <x v="1"/>
    <n v="0"/>
    <s v="No"/>
    <s v="No"/>
    <s v="Shimla"/>
    <x v="38"/>
    <s v="Yes"/>
    <x v="0"/>
    <s v="Yes"/>
    <x v="0"/>
    <x v="0"/>
    <s v="Yes"/>
    <s v="Credit card"/>
    <n v="96.9"/>
    <n v="3926.79"/>
    <x v="3"/>
    <x v="1"/>
    <x v="0"/>
    <s v="Other"/>
    <x v="5"/>
    <n v="1"/>
  </r>
  <r>
    <s v="CUST-02860"/>
    <x v="0"/>
    <n v="0"/>
    <s v="No"/>
    <s v="No"/>
    <s v="Chennai"/>
    <x v="55"/>
    <s v="Yes"/>
    <x v="2"/>
    <s v="No"/>
    <x v="2"/>
    <x v="2"/>
    <s v="Yes"/>
    <s v="Credit card"/>
    <n v="39.11"/>
    <n v="1801.32"/>
    <x v="3"/>
    <x v="0"/>
    <x v="4"/>
    <s v="Other"/>
    <x v="5"/>
    <n v="0"/>
  </r>
  <r>
    <s v="CUST-02676"/>
    <x v="0"/>
    <n v="0"/>
    <s v="No"/>
    <s v="No"/>
    <s v="Delhi"/>
    <x v="18"/>
    <s v="No"/>
    <x v="0"/>
    <s v="No"/>
    <x v="2"/>
    <x v="2"/>
    <s v="No"/>
    <s v="Bank transfer"/>
    <n v="75.430000000000007"/>
    <n v="1313.87"/>
    <x v="4"/>
    <x v="1"/>
    <x v="3"/>
    <s v="Other"/>
    <x v="4"/>
    <n v="1"/>
  </r>
  <r>
    <s v="CUST-03471"/>
    <x v="0"/>
    <n v="0"/>
    <s v="Yes"/>
    <s v="Yes"/>
    <s v="Mumbai"/>
    <x v="69"/>
    <s v="Yes"/>
    <x v="1"/>
    <s v="No internet service"/>
    <x v="1"/>
    <x v="0"/>
    <s v="No"/>
    <s v="Bank transfer"/>
    <n v="28.78"/>
    <n v="1344.18"/>
    <x v="0"/>
    <x v="0"/>
    <x v="1"/>
    <s v="Other"/>
    <x v="3"/>
    <n v="0"/>
  </r>
  <r>
    <s v="CUST-03299"/>
    <x v="1"/>
    <n v="0"/>
    <s v="Yes"/>
    <s v="Yes"/>
    <s v="Chennai"/>
    <x v="47"/>
    <s v="Yes"/>
    <x v="2"/>
    <s v="No"/>
    <x v="2"/>
    <x v="2"/>
    <s v="No"/>
    <s v="Credit card"/>
    <n v="51.9"/>
    <n v="766.43"/>
    <x v="1"/>
    <x v="1"/>
    <x v="2"/>
    <s v="Other"/>
    <x v="4"/>
    <n v="1"/>
  </r>
  <r>
    <s v="CUST-02171"/>
    <x v="1"/>
    <n v="0"/>
    <s v="Yes"/>
    <s v="Yes"/>
    <s v="Chandigarh"/>
    <x v="30"/>
    <s v="Yes"/>
    <x v="1"/>
    <s v="No internet service"/>
    <x v="1"/>
    <x v="2"/>
    <s v="Yes"/>
    <s v="UPI"/>
    <n v="33.369999999999997"/>
    <n v="690.34"/>
    <x v="3"/>
    <x v="0"/>
    <x v="4"/>
    <s v="Other"/>
    <x v="4"/>
    <n v="0"/>
  </r>
  <r>
    <s v="CUST-01694"/>
    <x v="1"/>
    <n v="0"/>
    <s v="No"/>
    <s v="No"/>
    <s v="Pune"/>
    <x v="20"/>
    <s v="Yes"/>
    <x v="1"/>
    <s v="No internet service"/>
    <x v="1"/>
    <x v="1"/>
    <s v="Yes"/>
    <s v="Cheque"/>
    <n v="25.16"/>
    <n v="195.97"/>
    <x v="0"/>
    <x v="1"/>
    <x v="1"/>
    <s v="Other"/>
    <x v="1"/>
    <n v="1"/>
  </r>
  <r>
    <s v="CUST-02859"/>
    <x v="1"/>
    <n v="0"/>
    <s v="Yes"/>
    <s v="No"/>
    <s v="Chennai"/>
    <x v="20"/>
    <s v="Yes"/>
    <x v="1"/>
    <s v="No internet service"/>
    <x v="1"/>
    <x v="2"/>
    <s v="No"/>
    <s v="UPI"/>
    <n v="33.700000000000003"/>
    <n v="277.06"/>
    <x v="4"/>
    <x v="0"/>
    <x v="4"/>
    <s v="Other"/>
    <x v="1"/>
    <n v="0"/>
  </r>
  <r>
    <s v="CUST-04365"/>
    <x v="0"/>
    <n v="0"/>
    <s v="Yes"/>
    <s v="No"/>
    <s v="Chennai"/>
    <x v="42"/>
    <s v="Yes"/>
    <x v="1"/>
    <s v="No internet service"/>
    <x v="1"/>
    <x v="0"/>
    <s v="Yes"/>
    <s v="Bank transfer"/>
    <n v="28.56"/>
    <n v="954.37"/>
    <x v="1"/>
    <x v="0"/>
    <x v="1"/>
    <s v="Other"/>
    <x v="2"/>
    <n v="0"/>
  </r>
  <r>
    <s v="CUST-04615"/>
    <x v="1"/>
    <n v="0"/>
    <s v="No"/>
    <s v="No"/>
    <s v="Bengaluru"/>
    <x v="45"/>
    <s v="Yes"/>
    <x v="2"/>
    <s v="No"/>
    <x v="0"/>
    <x v="2"/>
    <s v="Yes"/>
    <s v="Cheque"/>
    <n v="67.099999999999994"/>
    <n v="3043.93"/>
    <x v="0"/>
    <x v="0"/>
    <x v="2"/>
    <s v="Other"/>
    <x v="5"/>
    <n v="0"/>
  </r>
  <r>
    <s v="CUST-04127"/>
    <x v="0"/>
    <n v="0"/>
    <s v="Yes"/>
    <s v="Yes"/>
    <s v="Mumbai"/>
    <x v="6"/>
    <s v="Yes"/>
    <x v="0"/>
    <s v="No"/>
    <x v="2"/>
    <x v="2"/>
    <s v="No"/>
    <s v="Cheque"/>
    <n v="87.48"/>
    <n v="435.55"/>
    <x v="0"/>
    <x v="1"/>
    <x v="3"/>
    <s v="High-risk"/>
    <x v="1"/>
    <n v="1"/>
  </r>
  <r>
    <s v="CUST-01406"/>
    <x v="1"/>
    <n v="0"/>
    <s v="No"/>
    <s v="No"/>
    <s v="Mumbai"/>
    <x v="45"/>
    <s v="Yes"/>
    <x v="0"/>
    <s v="No"/>
    <x v="0"/>
    <x v="0"/>
    <s v="Yes"/>
    <s v="Cheque"/>
    <n v="85.21"/>
    <n v="3925.43"/>
    <x v="3"/>
    <x v="0"/>
    <x v="3"/>
    <s v="Other"/>
    <x v="5"/>
    <n v="0"/>
  </r>
  <r>
    <s v="CUST-01754"/>
    <x v="0"/>
    <n v="0"/>
    <s v="No"/>
    <s v="No"/>
    <s v="Shimla"/>
    <x v="19"/>
    <s v="Yes"/>
    <x v="2"/>
    <s v="No"/>
    <x v="2"/>
    <x v="2"/>
    <s v="No"/>
    <s v="Bank transfer"/>
    <n v="50.29"/>
    <n v="701.36"/>
    <x v="0"/>
    <x v="1"/>
    <x v="2"/>
    <s v="Other"/>
    <x v="4"/>
    <n v="1"/>
  </r>
  <r>
    <s v="CUST-01675"/>
    <x v="0"/>
    <n v="0"/>
    <s v="Yes"/>
    <s v="No"/>
    <s v="Shimla"/>
    <x v="67"/>
    <s v="No"/>
    <x v="0"/>
    <s v="No"/>
    <x v="2"/>
    <x v="2"/>
    <s v="Yes"/>
    <s v="Credit card"/>
    <n v="67.81"/>
    <n v="2575.71"/>
    <x v="6"/>
    <x v="1"/>
    <x v="2"/>
    <s v="Other"/>
    <x v="5"/>
    <n v="1"/>
  </r>
  <r>
    <s v="CUST-03126"/>
    <x v="0"/>
    <n v="0"/>
    <s v="No"/>
    <s v="No"/>
    <s v="Ahmedabad"/>
    <x v="27"/>
    <s v="Yes"/>
    <x v="0"/>
    <s v="Yes"/>
    <x v="0"/>
    <x v="0"/>
    <s v="No"/>
    <s v="Bank transfer"/>
    <n v="104.82"/>
    <n v="3560.11"/>
    <x v="3"/>
    <x v="0"/>
    <x v="0"/>
    <s v="Other"/>
    <x v="2"/>
    <n v="0"/>
  </r>
  <r>
    <s v="CUST-01295"/>
    <x v="0"/>
    <n v="0"/>
    <s v="No"/>
    <s v="No"/>
    <s v="Lucknow"/>
    <x v="6"/>
    <s v="Yes"/>
    <x v="0"/>
    <s v="Yes"/>
    <x v="2"/>
    <x v="2"/>
    <s v="No"/>
    <s v="Cheque"/>
    <n v="89.1"/>
    <n v="435.03"/>
    <x v="3"/>
    <x v="1"/>
    <x v="3"/>
    <s v="High-risk"/>
    <x v="1"/>
    <n v="1"/>
  </r>
  <r>
    <s v="CUST-03768"/>
    <x v="0"/>
    <n v="0"/>
    <s v="Yes"/>
    <s v="No"/>
    <s v="Hyderabad"/>
    <x v="53"/>
    <s v="Yes"/>
    <x v="2"/>
    <s v="Yes"/>
    <x v="0"/>
    <x v="2"/>
    <s v="Yes"/>
    <s v="UPI"/>
    <n v="74.89"/>
    <n v="658.7"/>
    <x v="1"/>
    <x v="0"/>
    <x v="3"/>
    <s v="Other"/>
    <x v="1"/>
    <n v="0"/>
  </r>
  <r>
    <s v="CUST-04346"/>
    <x v="1"/>
    <n v="0"/>
    <s v="No"/>
    <s v="No"/>
    <s v="Pune"/>
    <x v="25"/>
    <s v="Yes"/>
    <x v="1"/>
    <s v="No internet service"/>
    <x v="1"/>
    <x v="2"/>
    <s v="No"/>
    <s v="Bank transfer"/>
    <n v="24.22"/>
    <n v="557.02"/>
    <x v="2"/>
    <x v="1"/>
    <x v="1"/>
    <s v="Other"/>
    <x v="4"/>
    <n v="1"/>
  </r>
  <r>
    <s v="CUST-00106"/>
    <x v="1"/>
    <n v="1"/>
    <s v="No"/>
    <s v="No"/>
    <s v="Mumbai"/>
    <x v="22"/>
    <s v="Yes"/>
    <x v="0"/>
    <s v="Yes"/>
    <x v="0"/>
    <x v="2"/>
    <s v="Yes"/>
    <s v="UPI"/>
    <n v="101.55"/>
    <n v="1022.15"/>
    <x v="1"/>
    <x v="0"/>
    <x v="0"/>
    <s v="High-risk"/>
    <x v="1"/>
    <n v="0"/>
  </r>
  <r>
    <s v="CUST-02230"/>
    <x v="1"/>
    <n v="0"/>
    <s v="Yes"/>
    <s v="Yes"/>
    <s v="Hyderabad"/>
    <x v="6"/>
    <s v="Yes"/>
    <x v="2"/>
    <s v="No"/>
    <x v="2"/>
    <x v="2"/>
    <s v="Yes"/>
    <s v="UPI"/>
    <n v="54.66"/>
    <n v="279.58999999999997"/>
    <x v="1"/>
    <x v="1"/>
    <x v="2"/>
    <s v="Other"/>
    <x v="1"/>
    <n v="1"/>
  </r>
  <r>
    <s v="CUST-04265"/>
    <x v="0"/>
    <n v="0"/>
    <s v="Yes"/>
    <s v="Yes"/>
    <s v="Mumbai"/>
    <x v="58"/>
    <s v="Yes"/>
    <x v="1"/>
    <s v="No internet service"/>
    <x v="1"/>
    <x v="2"/>
    <s v="No"/>
    <s v="Credit card"/>
    <n v="29.12"/>
    <n v="1218.75"/>
    <x v="1"/>
    <x v="0"/>
    <x v="1"/>
    <s v="Other"/>
    <x v="5"/>
    <n v="0"/>
  </r>
  <r>
    <s v="CUST-00875"/>
    <x v="0"/>
    <n v="1"/>
    <s v="Yes"/>
    <s v="No"/>
    <s v="Delhi"/>
    <x v="27"/>
    <s v="Yes"/>
    <x v="0"/>
    <s v="Yes"/>
    <x v="0"/>
    <x v="1"/>
    <s v="Yes"/>
    <s v="Cheque"/>
    <n v="89.76"/>
    <n v="3151.98"/>
    <x v="0"/>
    <x v="0"/>
    <x v="3"/>
    <s v="Other"/>
    <x v="2"/>
    <n v="0"/>
  </r>
  <r>
    <s v="CUST-04850"/>
    <x v="1"/>
    <n v="0"/>
    <s v="No"/>
    <s v="No"/>
    <s v="Chandigarh"/>
    <x v="41"/>
    <s v="Yes"/>
    <x v="2"/>
    <s v="No"/>
    <x v="2"/>
    <x v="2"/>
    <s v="Yes"/>
    <s v="Cheque"/>
    <n v="53.95"/>
    <n v="1599.91"/>
    <x v="1"/>
    <x v="1"/>
    <x v="2"/>
    <s v="Other"/>
    <x v="2"/>
    <n v="1"/>
  </r>
  <r>
    <s v="CUST-02174"/>
    <x v="0"/>
    <n v="0"/>
    <s v="No"/>
    <s v="No"/>
    <s v="Chennai"/>
    <x v="63"/>
    <s v="Yes"/>
    <x v="0"/>
    <s v="No"/>
    <x v="0"/>
    <x v="0"/>
    <s v="No"/>
    <s v="UPI"/>
    <n v="85.99"/>
    <n v="4665.6899999999996"/>
    <x v="4"/>
    <x v="0"/>
    <x v="3"/>
    <s v="Other"/>
    <x v="3"/>
    <n v="0"/>
  </r>
  <r>
    <s v="CUST-03331"/>
    <x v="0"/>
    <n v="0"/>
    <s v="No"/>
    <s v="No"/>
    <s v="Pune"/>
    <x v="4"/>
    <s v="Yes"/>
    <x v="1"/>
    <s v="No internet service"/>
    <x v="1"/>
    <x v="0"/>
    <s v="Yes"/>
    <s v="Bank transfer"/>
    <n v="34.659999999999997"/>
    <n v="2462.08"/>
    <x v="4"/>
    <x v="0"/>
    <x v="4"/>
    <s v="Other"/>
    <x v="0"/>
    <n v="0"/>
  </r>
  <r>
    <s v="CUST-04741"/>
    <x v="1"/>
    <n v="0"/>
    <s v="Yes"/>
    <s v="Yes"/>
    <s v="Kolkata"/>
    <x v="5"/>
    <s v="Yes"/>
    <x v="2"/>
    <s v="Yes"/>
    <x v="0"/>
    <x v="2"/>
    <s v="No"/>
    <s v="UPI"/>
    <n v="63.2"/>
    <n v="1190.53"/>
    <x v="1"/>
    <x v="0"/>
    <x v="2"/>
    <s v="Other"/>
    <x v="4"/>
    <n v="0"/>
  </r>
  <r>
    <s v="CUST-02915"/>
    <x v="0"/>
    <n v="0"/>
    <s v="No"/>
    <s v="No"/>
    <s v="Lucknow"/>
    <x v="51"/>
    <s v="Yes"/>
    <x v="2"/>
    <s v="Yes"/>
    <x v="2"/>
    <x v="0"/>
    <s v="Yes"/>
    <s v="Credit card"/>
    <n v="65.05"/>
    <n v="2460.2800000000002"/>
    <x v="4"/>
    <x v="0"/>
    <x v="2"/>
    <s v="Other"/>
    <x v="5"/>
    <n v="0"/>
  </r>
  <r>
    <s v="CUST-01899"/>
    <x v="0"/>
    <n v="0"/>
    <s v="No"/>
    <s v="No"/>
    <s v="Jaipur"/>
    <x v="1"/>
    <s v="Yes"/>
    <x v="2"/>
    <s v="No"/>
    <x v="2"/>
    <x v="1"/>
    <s v="No"/>
    <s v="Cheque"/>
    <n v="56.23"/>
    <n v="170.45"/>
    <x v="1"/>
    <x v="1"/>
    <x v="2"/>
    <s v="Other"/>
    <x v="1"/>
    <n v="1"/>
  </r>
  <r>
    <s v="CUST-01837"/>
    <x v="1"/>
    <n v="0"/>
    <s v="Yes"/>
    <s v="No"/>
    <s v="Ahmedabad"/>
    <x v="52"/>
    <s v="Yes"/>
    <x v="0"/>
    <s v="Yes"/>
    <x v="2"/>
    <x v="1"/>
    <s v="Yes"/>
    <s v="UPI"/>
    <n v="93.16"/>
    <n v="369.95"/>
    <x v="1"/>
    <x v="1"/>
    <x v="0"/>
    <s v="Other"/>
    <x v="1"/>
    <n v="1"/>
  </r>
  <r>
    <s v="CUST-04394"/>
    <x v="1"/>
    <n v="0"/>
    <s v="Yes"/>
    <s v="No"/>
    <s v="Chennai"/>
    <x v="19"/>
    <s v="Yes"/>
    <x v="2"/>
    <s v="Yes"/>
    <x v="0"/>
    <x v="2"/>
    <s v="No"/>
    <s v="Cheque"/>
    <n v="68.11"/>
    <n v="927.3"/>
    <x v="4"/>
    <x v="0"/>
    <x v="2"/>
    <s v="Other"/>
    <x v="4"/>
    <n v="0"/>
  </r>
  <r>
    <s v="CUST-01078"/>
    <x v="1"/>
    <n v="0"/>
    <s v="No"/>
    <s v="No"/>
    <s v="Pune"/>
    <x v="18"/>
    <s v="Yes"/>
    <x v="2"/>
    <s v="Yes"/>
    <x v="0"/>
    <x v="2"/>
    <s v="No"/>
    <s v="Credit card"/>
    <n v="72.97"/>
    <n v="1258.48"/>
    <x v="4"/>
    <x v="0"/>
    <x v="3"/>
    <s v="Other"/>
    <x v="4"/>
    <n v="0"/>
  </r>
  <r>
    <s v="CUST-02791"/>
    <x v="1"/>
    <n v="1"/>
    <s v="Yes"/>
    <s v="No"/>
    <s v="Lucknow"/>
    <x v="6"/>
    <s v="Yes"/>
    <x v="1"/>
    <s v="No internet service"/>
    <x v="1"/>
    <x v="2"/>
    <s v="Yes"/>
    <s v="Cheque"/>
    <n v="26.74"/>
    <n v="136.94"/>
    <x v="4"/>
    <x v="0"/>
    <x v="1"/>
    <s v="Other"/>
    <x v="1"/>
    <n v="0"/>
  </r>
  <r>
    <s v="CUST-04948"/>
    <x v="0"/>
    <n v="0"/>
    <s v="No"/>
    <s v="No"/>
    <s v="Pune"/>
    <x v="44"/>
    <s v="Yes"/>
    <x v="0"/>
    <s v="No"/>
    <x v="2"/>
    <x v="0"/>
    <s v="Yes"/>
    <s v="Bank transfer"/>
    <n v="83.53"/>
    <n v="2796.31"/>
    <x v="3"/>
    <x v="0"/>
    <x v="3"/>
    <s v="Other"/>
    <x v="2"/>
    <n v="0"/>
  </r>
  <r>
    <s v="CUST-02728"/>
    <x v="1"/>
    <n v="1"/>
    <s v="Yes"/>
    <s v="Yes"/>
    <s v="Pune"/>
    <x v="51"/>
    <s v="Yes"/>
    <x v="0"/>
    <s v="No"/>
    <x v="2"/>
    <x v="1"/>
    <s v="Yes"/>
    <s v="UPI"/>
    <n v="93.79"/>
    <n v="3370.31"/>
    <x v="1"/>
    <x v="0"/>
    <x v="0"/>
    <s v="Other"/>
    <x v="5"/>
    <n v="0"/>
  </r>
  <r>
    <s v="CUST-00680"/>
    <x v="1"/>
    <n v="1"/>
    <s v="Yes"/>
    <s v="No"/>
    <s v="Mumbai"/>
    <x v="3"/>
    <s v="Yes"/>
    <x v="0"/>
    <s v="Yes"/>
    <x v="2"/>
    <x v="1"/>
    <s v="No"/>
    <s v="Credit card"/>
    <n v="83.97"/>
    <n v="4439.16"/>
    <x v="2"/>
    <x v="0"/>
    <x v="3"/>
    <s v="Other"/>
    <x v="3"/>
    <n v="0"/>
  </r>
  <r>
    <s v="CUST-04752"/>
    <x v="1"/>
    <n v="0"/>
    <s v="Yes"/>
    <s v="Yes"/>
    <s v="Mumbai"/>
    <x v="32"/>
    <s v="Yes"/>
    <x v="2"/>
    <s v="No"/>
    <x v="0"/>
    <x v="2"/>
    <s v="Yes"/>
    <s v="UPI"/>
    <n v="56.64"/>
    <n v="2250.27"/>
    <x v="1"/>
    <x v="0"/>
    <x v="2"/>
    <s v="Other"/>
    <x v="5"/>
    <n v="0"/>
  </r>
  <r>
    <s v="CUST-03202"/>
    <x v="0"/>
    <n v="0"/>
    <s v="Yes"/>
    <s v="No"/>
    <s v="Hyderabad"/>
    <x v="21"/>
    <s v="Yes"/>
    <x v="1"/>
    <s v="No internet service"/>
    <x v="1"/>
    <x v="1"/>
    <s v="Yes"/>
    <s v="UPI"/>
    <n v="23.51"/>
    <n v="964.84"/>
    <x v="1"/>
    <x v="0"/>
    <x v="1"/>
    <s v="Other"/>
    <x v="5"/>
    <n v="0"/>
  </r>
  <r>
    <s v="CUST-00960"/>
    <x v="1"/>
    <n v="0"/>
    <s v="No"/>
    <s v="No"/>
    <s v="Chandigarh"/>
    <x v="19"/>
    <s v="Yes"/>
    <x v="2"/>
    <s v="No"/>
    <x v="2"/>
    <x v="2"/>
    <s v="Yes"/>
    <s v="Credit card"/>
    <n v="50.06"/>
    <n v="687.74"/>
    <x v="1"/>
    <x v="0"/>
    <x v="2"/>
    <s v="Other"/>
    <x v="4"/>
    <n v="0"/>
  </r>
  <r>
    <s v="CUST-00471"/>
    <x v="1"/>
    <n v="0"/>
    <s v="No"/>
    <s v="No"/>
    <s v="Shimla"/>
    <x v="2"/>
    <s v="Yes"/>
    <x v="1"/>
    <s v="No internet service"/>
    <x v="1"/>
    <x v="1"/>
    <s v="No"/>
    <s v="UPI"/>
    <n v="31.36"/>
    <n v="883.31"/>
    <x v="3"/>
    <x v="0"/>
    <x v="4"/>
    <s v="Other"/>
    <x v="2"/>
    <n v="0"/>
  </r>
  <r>
    <s v="CUST-00622"/>
    <x v="0"/>
    <n v="0"/>
    <s v="No"/>
    <s v="No"/>
    <s v="Lucknow"/>
    <x v="49"/>
    <s v="Yes"/>
    <x v="1"/>
    <s v="No internet service"/>
    <x v="1"/>
    <x v="0"/>
    <s v="Yes"/>
    <s v="UPI"/>
    <n v="40.369999999999997"/>
    <n v="1890.46"/>
    <x v="1"/>
    <x v="0"/>
    <x v="4"/>
    <s v="Other"/>
    <x v="5"/>
    <n v="0"/>
  </r>
  <r>
    <s v="CUST-02697"/>
    <x v="0"/>
    <n v="0"/>
    <s v="No"/>
    <s v="No"/>
    <s v="Hyderabad"/>
    <x v="2"/>
    <s v="Yes"/>
    <x v="2"/>
    <s v="No"/>
    <x v="0"/>
    <x v="2"/>
    <s v="Yes"/>
    <s v="Cheque"/>
    <n v="66.069999999999993"/>
    <n v="1814.4"/>
    <x v="0"/>
    <x v="0"/>
    <x v="2"/>
    <s v="Other"/>
    <x v="2"/>
    <n v="0"/>
  </r>
  <r>
    <s v="CUST-01718"/>
    <x v="0"/>
    <n v="0"/>
    <s v="Yes"/>
    <s v="No"/>
    <s v="Jaipur"/>
    <x v="34"/>
    <s v="Yes"/>
    <x v="1"/>
    <s v="No internet service"/>
    <x v="1"/>
    <x v="0"/>
    <s v="No"/>
    <s v="Credit card"/>
    <n v="42.15"/>
    <n v="2164.5500000000002"/>
    <x v="0"/>
    <x v="0"/>
    <x v="4"/>
    <s v="Other"/>
    <x v="3"/>
    <n v="0"/>
  </r>
  <r>
    <s v="CUST-02142"/>
    <x v="1"/>
    <n v="0"/>
    <s v="Yes"/>
    <s v="Yes"/>
    <s v="Kolkata"/>
    <x v="5"/>
    <s v="Yes"/>
    <x v="0"/>
    <s v="Yes"/>
    <x v="0"/>
    <x v="1"/>
    <s v="Yes"/>
    <s v="Bank transfer"/>
    <n v="105.2"/>
    <n v="2050.7399999999998"/>
    <x v="2"/>
    <x v="0"/>
    <x v="0"/>
    <s v="Other"/>
    <x v="4"/>
    <n v="0"/>
  </r>
  <r>
    <s v="CUST-03365"/>
    <x v="1"/>
    <n v="0"/>
    <s v="Yes"/>
    <s v="No"/>
    <s v="Jaipur"/>
    <x v="7"/>
    <s v="Yes"/>
    <x v="0"/>
    <s v="Yes"/>
    <x v="0"/>
    <x v="2"/>
    <s v="No"/>
    <s v="Cheque"/>
    <n v="90.03"/>
    <n v="984.78"/>
    <x v="0"/>
    <x v="1"/>
    <x v="0"/>
    <s v="High-risk"/>
    <x v="1"/>
    <n v="1"/>
  </r>
  <r>
    <s v="CUST-03012"/>
    <x v="1"/>
    <n v="1"/>
    <s v="Yes"/>
    <s v="No"/>
    <s v="Delhi"/>
    <x v="65"/>
    <s v="Yes"/>
    <x v="1"/>
    <s v="No internet service"/>
    <x v="1"/>
    <x v="0"/>
    <s v="No"/>
    <s v="Credit card"/>
    <n v="31.25"/>
    <n v="1816.27"/>
    <x v="1"/>
    <x v="0"/>
    <x v="4"/>
    <s v="Other"/>
    <x v="3"/>
    <n v="0"/>
  </r>
  <r>
    <s v="CUST-01522"/>
    <x v="1"/>
    <n v="1"/>
    <s v="Yes"/>
    <s v="Yes"/>
    <s v="Kolkata"/>
    <x v="1"/>
    <s v="Yes"/>
    <x v="0"/>
    <s v="Yes"/>
    <x v="0"/>
    <x v="2"/>
    <s v="Yes"/>
    <s v="Credit card"/>
    <n v="92.46"/>
    <n v="271.04000000000002"/>
    <x v="7"/>
    <x v="0"/>
    <x v="0"/>
    <s v="High-risk"/>
    <x v="1"/>
    <n v="0"/>
  </r>
  <r>
    <s v="CUST-01428"/>
    <x v="0"/>
    <n v="0"/>
    <s v="No"/>
    <s v="No"/>
    <s v="Bengaluru"/>
    <x v="9"/>
    <s v="Yes"/>
    <x v="2"/>
    <s v="Yes"/>
    <x v="2"/>
    <x v="1"/>
    <s v="No"/>
    <s v="Credit card"/>
    <n v="57.21"/>
    <n v="406.42"/>
    <x v="3"/>
    <x v="0"/>
    <x v="2"/>
    <s v="Other"/>
    <x v="1"/>
    <n v="0"/>
  </r>
  <r>
    <s v="CUST-04373"/>
    <x v="1"/>
    <n v="1"/>
    <s v="No"/>
    <s v="Yes"/>
    <s v="Pune"/>
    <x v="52"/>
    <s v="No"/>
    <x v="0"/>
    <s v="No"/>
    <x v="2"/>
    <x v="2"/>
    <s v="No"/>
    <s v="Credit card"/>
    <n v="81.33"/>
    <n v="318.81"/>
    <x v="2"/>
    <x v="0"/>
    <x v="3"/>
    <s v="High-risk"/>
    <x v="1"/>
    <n v="0"/>
  </r>
  <r>
    <s v="CUST-00272"/>
    <x v="0"/>
    <n v="1"/>
    <s v="No"/>
    <s v="No"/>
    <s v="Hyderabad"/>
    <x v="30"/>
    <s v="Yes"/>
    <x v="2"/>
    <s v="No"/>
    <x v="2"/>
    <x v="0"/>
    <s v="Yes"/>
    <s v="Bank transfer"/>
    <n v="45.96"/>
    <n v="944.41"/>
    <x v="1"/>
    <x v="0"/>
    <x v="4"/>
    <s v="Other"/>
    <x v="4"/>
    <n v="0"/>
  </r>
  <r>
    <s v="CUST-00100"/>
    <x v="0"/>
    <n v="0"/>
    <s v="Yes"/>
    <s v="Yes"/>
    <s v="Hyderabad"/>
    <x v="27"/>
    <s v="Yes"/>
    <x v="2"/>
    <s v="No"/>
    <x v="2"/>
    <x v="1"/>
    <s v="Yes"/>
    <s v="Bank transfer"/>
    <n v="73.569999999999993"/>
    <n v="2579.62"/>
    <x v="2"/>
    <x v="0"/>
    <x v="3"/>
    <s v="Other"/>
    <x v="2"/>
    <n v="0"/>
  </r>
  <r>
    <s v="CUST-02218"/>
    <x v="0"/>
    <n v="0"/>
    <s v="Yes"/>
    <s v="No"/>
    <s v="Chennai"/>
    <x v="8"/>
    <s v="Yes"/>
    <x v="0"/>
    <s v="Yes"/>
    <x v="2"/>
    <x v="1"/>
    <s v="Yes"/>
    <s v="UPI"/>
    <n v="84.74"/>
    <n v="3246.19"/>
    <x v="1"/>
    <x v="0"/>
    <x v="3"/>
    <s v="Other"/>
    <x v="5"/>
    <n v="0"/>
  </r>
  <r>
    <s v="CUST-02967"/>
    <x v="0"/>
    <n v="0"/>
    <s v="Yes"/>
    <s v="No"/>
    <s v="Ahmedabad"/>
    <x v="44"/>
    <s v="No"/>
    <x v="1"/>
    <s v="No internet service"/>
    <x v="1"/>
    <x v="1"/>
    <s v="No"/>
    <s v="UPI"/>
    <n v="23.24"/>
    <n v="782.75"/>
    <x v="4"/>
    <x v="0"/>
    <x v="1"/>
    <s v="Other"/>
    <x v="2"/>
    <n v="0"/>
  </r>
  <r>
    <s v="CUST-04887"/>
    <x v="1"/>
    <n v="1"/>
    <s v="No"/>
    <s v="No"/>
    <s v="Chandigarh"/>
    <x v="60"/>
    <s v="Yes"/>
    <x v="0"/>
    <s v="No"/>
    <x v="2"/>
    <x v="0"/>
    <s v="Yes"/>
    <s v="Bank transfer"/>
    <n v="88"/>
    <n v="5774.19"/>
    <x v="2"/>
    <x v="0"/>
    <x v="3"/>
    <s v="Other"/>
    <x v="0"/>
    <n v="0"/>
  </r>
  <r>
    <s v="CUST-03719"/>
    <x v="0"/>
    <n v="1"/>
    <s v="No"/>
    <s v="No"/>
    <s v="Hyderabad"/>
    <x v="7"/>
    <s v="Yes"/>
    <x v="1"/>
    <s v="No internet service"/>
    <x v="1"/>
    <x v="2"/>
    <s v="No"/>
    <s v="UPI"/>
    <n v="45.09"/>
    <n v="498.93"/>
    <x v="4"/>
    <x v="1"/>
    <x v="4"/>
    <s v="Other"/>
    <x v="1"/>
    <n v="1"/>
  </r>
  <r>
    <s v="CUST-01569"/>
    <x v="0"/>
    <n v="0"/>
    <s v="No"/>
    <s v="No"/>
    <s v="Delhi"/>
    <x v="33"/>
    <s v="Yes"/>
    <x v="0"/>
    <s v="Yes"/>
    <x v="0"/>
    <x v="0"/>
    <s v="Yes"/>
    <s v="UPI"/>
    <n v="94.34"/>
    <n v="3386.92"/>
    <x v="0"/>
    <x v="0"/>
    <x v="0"/>
    <s v="Other"/>
    <x v="5"/>
    <n v="0"/>
  </r>
  <r>
    <s v="CUST-01734"/>
    <x v="0"/>
    <n v="0"/>
    <s v="Yes"/>
    <s v="Yes"/>
    <s v="Mumbai"/>
    <x v="17"/>
    <s v="Yes"/>
    <x v="2"/>
    <s v="Yes"/>
    <x v="2"/>
    <x v="1"/>
    <s v="No"/>
    <s v="Credit card"/>
    <n v="63.66"/>
    <n v="1874.85"/>
    <x v="4"/>
    <x v="0"/>
    <x v="2"/>
    <s v="Other"/>
    <x v="2"/>
    <n v="0"/>
  </r>
  <r>
    <s v="CUST-04075"/>
    <x v="1"/>
    <n v="1"/>
    <s v="Yes"/>
    <s v="No"/>
    <s v="Chennai"/>
    <x v="37"/>
    <s v="Yes"/>
    <x v="0"/>
    <s v="No"/>
    <x v="2"/>
    <x v="0"/>
    <s v="No"/>
    <s v="UPI"/>
    <n v="84.27"/>
    <n v="5166.1499999999996"/>
    <x v="4"/>
    <x v="0"/>
    <x v="3"/>
    <s v="Other"/>
    <x v="0"/>
    <n v="0"/>
  </r>
  <r>
    <s v="CUST-03102"/>
    <x v="0"/>
    <n v="0"/>
    <s v="Yes"/>
    <s v="Yes"/>
    <s v="Delhi"/>
    <x v="19"/>
    <s v="Yes"/>
    <x v="2"/>
    <s v="No"/>
    <x v="0"/>
    <x v="2"/>
    <s v="Yes"/>
    <s v="Cheque"/>
    <n v="63.28"/>
    <n v="865.62"/>
    <x v="0"/>
    <x v="0"/>
    <x v="2"/>
    <s v="Other"/>
    <x v="4"/>
    <n v="0"/>
  </r>
  <r>
    <s v="CUST-03376"/>
    <x v="1"/>
    <n v="0"/>
    <s v="No"/>
    <s v="No"/>
    <s v="Kolkata"/>
    <x v="18"/>
    <s v="Yes"/>
    <x v="0"/>
    <s v="No"/>
    <x v="0"/>
    <x v="2"/>
    <s v="Yes"/>
    <s v="UPI"/>
    <n v="97.49"/>
    <n v="1660.19"/>
    <x v="3"/>
    <x v="0"/>
    <x v="0"/>
    <s v="Other"/>
    <x v="4"/>
    <n v="0"/>
  </r>
  <r>
    <s v="CUST-01666"/>
    <x v="0"/>
    <n v="0"/>
    <s v="Yes"/>
    <s v="No"/>
    <s v="Delhi"/>
    <x v="23"/>
    <s v="Yes"/>
    <x v="0"/>
    <s v="No"/>
    <x v="0"/>
    <x v="1"/>
    <s v="Yes"/>
    <s v="Bank transfer"/>
    <n v="94.85"/>
    <n v="195.15"/>
    <x v="2"/>
    <x v="1"/>
    <x v="0"/>
    <s v="Other"/>
    <x v="1"/>
    <n v="1"/>
  </r>
  <r>
    <s v="CUST-04300"/>
    <x v="0"/>
    <n v="0"/>
    <s v="Yes"/>
    <s v="No"/>
    <s v="Chandigarh"/>
    <x v="65"/>
    <s v="Yes"/>
    <x v="0"/>
    <s v="No"/>
    <x v="0"/>
    <x v="0"/>
    <s v="No"/>
    <s v="Cheque"/>
    <n v="97.29"/>
    <n v="5609.95"/>
    <x v="4"/>
    <x v="0"/>
    <x v="0"/>
    <s v="Other"/>
    <x v="3"/>
    <n v="0"/>
  </r>
  <r>
    <s v="CUST-01583"/>
    <x v="0"/>
    <n v="0"/>
    <s v="No"/>
    <s v="No"/>
    <s v="Pune"/>
    <x v="37"/>
    <s v="Yes"/>
    <x v="1"/>
    <s v="No internet service"/>
    <x v="1"/>
    <x v="0"/>
    <s v="Yes"/>
    <s v="Bank transfer"/>
    <n v="30.86"/>
    <n v="1802.51"/>
    <x v="4"/>
    <x v="0"/>
    <x v="4"/>
    <s v="Other"/>
    <x v="0"/>
    <n v="0"/>
  </r>
  <r>
    <s v="CUST-02717"/>
    <x v="0"/>
    <n v="0"/>
    <s v="Yes"/>
    <s v="Yes"/>
    <s v="Ahmedabad"/>
    <x v="44"/>
    <s v="Yes"/>
    <x v="2"/>
    <s v="No"/>
    <x v="2"/>
    <x v="1"/>
    <s v="Yes"/>
    <s v="Credit card"/>
    <n v="52.61"/>
    <n v="1707.48"/>
    <x v="1"/>
    <x v="0"/>
    <x v="2"/>
    <s v="Other"/>
    <x v="2"/>
    <n v="0"/>
  </r>
  <r>
    <s v="CUST-02558"/>
    <x v="0"/>
    <n v="0"/>
    <s v="No"/>
    <s v="No"/>
    <s v="Delhi"/>
    <x v="30"/>
    <s v="Yes"/>
    <x v="0"/>
    <s v="No"/>
    <x v="0"/>
    <x v="2"/>
    <s v="Yes"/>
    <s v="UPI"/>
    <n v="98.28"/>
    <n v="2104.79"/>
    <x v="2"/>
    <x v="1"/>
    <x v="0"/>
    <s v="Other"/>
    <x v="4"/>
    <n v="1"/>
  </r>
  <r>
    <s v="CUST-04612"/>
    <x v="1"/>
    <n v="0"/>
    <s v="No"/>
    <s v="No"/>
    <s v="Mumbai"/>
    <x v="25"/>
    <s v="Yes"/>
    <x v="0"/>
    <s v="Yes"/>
    <x v="2"/>
    <x v="2"/>
    <s v="Yes"/>
    <s v="UPI"/>
    <n v="93"/>
    <n v="2176.0300000000002"/>
    <x v="3"/>
    <x v="0"/>
    <x v="0"/>
    <s v="Other"/>
    <x v="4"/>
    <n v="0"/>
  </r>
  <r>
    <s v="CUST-00248"/>
    <x v="1"/>
    <n v="0"/>
    <s v="No"/>
    <s v="No"/>
    <s v="Bengaluru"/>
    <x v="33"/>
    <s v="Yes"/>
    <x v="2"/>
    <s v="No"/>
    <x v="2"/>
    <x v="1"/>
    <s v="Yes"/>
    <s v="UPI"/>
    <n v="49.58"/>
    <n v="1745.76"/>
    <x v="4"/>
    <x v="0"/>
    <x v="4"/>
    <s v="Other"/>
    <x v="5"/>
    <n v="0"/>
  </r>
  <r>
    <s v="CUST-00746"/>
    <x v="0"/>
    <n v="0"/>
    <s v="Yes"/>
    <s v="Yes"/>
    <s v="Ahmedabad"/>
    <x v="38"/>
    <s v="Yes"/>
    <x v="2"/>
    <s v="No"/>
    <x v="2"/>
    <x v="2"/>
    <s v="No"/>
    <s v="UPI"/>
    <n v="52.12"/>
    <n v="2186.6"/>
    <x v="0"/>
    <x v="0"/>
    <x v="2"/>
    <s v="Other"/>
    <x v="5"/>
    <n v="0"/>
  </r>
  <r>
    <s v="CUST-02748"/>
    <x v="0"/>
    <n v="0"/>
    <s v="Yes"/>
    <s v="No"/>
    <s v="Bengaluru"/>
    <x v="40"/>
    <s v="Yes"/>
    <x v="1"/>
    <s v="No internet service"/>
    <x v="1"/>
    <x v="1"/>
    <s v="No"/>
    <s v="UPI"/>
    <n v="33.869999999999997"/>
    <n v="2081.0500000000002"/>
    <x v="0"/>
    <x v="1"/>
    <x v="4"/>
    <s v="Other"/>
    <x v="0"/>
    <n v="1"/>
  </r>
  <r>
    <s v="CUST-01765"/>
    <x v="1"/>
    <n v="0"/>
    <s v="Yes"/>
    <s v="No"/>
    <s v="Shimla"/>
    <x v="44"/>
    <s v="Yes"/>
    <x v="2"/>
    <s v="No"/>
    <x v="2"/>
    <x v="2"/>
    <s v="Yes"/>
    <s v="Bank transfer"/>
    <n v="50.32"/>
    <n v="1617.51"/>
    <x v="0"/>
    <x v="0"/>
    <x v="2"/>
    <s v="Other"/>
    <x v="2"/>
    <n v="0"/>
  </r>
  <r>
    <s v="CUST-00428"/>
    <x v="1"/>
    <n v="1"/>
    <s v="No"/>
    <s v="No"/>
    <s v="Hyderabad"/>
    <x v="70"/>
    <s v="Yes"/>
    <x v="0"/>
    <s v="Yes"/>
    <x v="2"/>
    <x v="1"/>
    <s v="Yes"/>
    <s v="Credit card"/>
    <n v="84.86"/>
    <n v="4772.1499999999996"/>
    <x v="1"/>
    <x v="0"/>
    <x v="3"/>
    <s v="Other"/>
    <x v="3"/>
    <n v="0"/>
  </r>
  <r>
    <s v="CUST-01508"/>
    <x v="1"/>
    <n v="0"/>
    <s v="Yes"/>
    <s v="Yes"/>
    <s v="Ahmedabad"/>
    <x v="5"/>
    <s v="Yes"/>
    <x v="1"/>
    <s v="No internet service"/>
    <x v="1"/>
    <x v="2"/>
    <s v="Yes"/>
    <s v="Bank transfer"/>
    <n v="36.01"/>
    <n v="680.36"/>
    <x v="1"/>
    <x v="0"/>
    <x v="4"/>
    <s v="Other"/>
    <x v="4"/>
    <n v="0"/>
  </r>
  <r>
    <s v="CUST-00154"/>
    <x v="1"/>
    <n v="0"/>
    <s v="Yes"/>
    <s v="Yes"/>
    <s v="Jaipur"/>
    <x v="38"/>
    <s v="Yes"/>
    <x v="2"/>
    <s v="Yes"/>
    <x v="2"/>
    <x v="2"/>
    <s v="Yes"/>
    <s v="Credit card"/>
    <n v="59.45"/>
    <n v="2490.58"/>
    <x v="0"/>
    <x v="0"/>
    <x v="2"/>
    <s v="Other"/>
    <x v="5"/>
    <n v="0"/>
  </r>
  <r>
    <s v="CUST-04676"/>
    <x v="0"/>
    <n v="0"/>
    <s v="Yes"/>
    <s v="No"/>
    <s v="Jaipur"/>
    <x v="39"/>
    <s v="No"/>
    <x v="1"/>
    <s v="No internet service"/>
    <x v="1"/>
    <x v="1"/>
    <s v="No"/>
    <s v="UPI"/>
    <n v="23.89"/>
    <n v="304.01"/>
    <x v="1"/>
    <x v="0"/>
    <x v="1"/>
    <s v="Other"/>
    <x v="4"/>
    <n v="0"/>
  </r>
  <r>
    <s v="CUST-03924"/>
    <x v="0"/>
    <n v="0"/>
    <s v="No"/>
    <s v="No"/>
    <s v="Pune"/>
    <x v="25"/>
    <s v="Yes"/>
    <x v="1"/>
    <s v="No internet service"/>
    <x v="1"/>
    <x v="0"/>
    <s v="Yes"/>
    <s v="Cheque"/>
    <n v="28.8"/>
    <n v="643"/>
    <x v="0"/>
    <x v="0"/>
    <x v="1"/>
    <s v="Other"/>
    <x v="4"/>
    <n v="0"/>
  </r>
  <r>
    <s v="CUST-02408"/>
    <x v="0"/>
    <n v="0"/>
    <s v="Yes"/>
    <s v="No"/>
    <s v="Chandigarh"/>
    <x v="49"/>
    <s v="Yes"/>
    <x v="0"/>
    <s v="No"/>
    <x v="2"/>
    <x v="2"/>
    <s v="No"/>
    <s v="UPI"/>
    <n v="71.88"/>
    <n v="3310.9"/>
    <x v="0"/>
    <x v="0"/>
    <x v="3"/>
    <s v="Other"/>
    <x v="5"/>
    <n v="0"/>
  </r>
  <r>
    <s v="CUST-00011"/>
    <x v="0"/>
    <n v="0"/>
    <s v="Yes"/>
    <s v="Yes"/>
    <s v="Chennai"/>
    <x v="15"/>
    <s v="Yes"/>
    <x v="0"/>
    <s v="No"/>
    <x v="2"/>
    <x v="2"/>
    <s v="Yes"/>
    <s v="Cheque"/>
    <n v="86.28"/>
    <n v="2071.62"/>
    <x v="3"/>
    <x v="1"/>
    <x v="3"/>
    <s v="Other"/>
    <x v="2"/>
    <n v="1"/>
  </r>
  <r>
    <s v="CUST-02045"/>
    <x v="0"/>
    <n v="1"/>
    <s v="Yes"/>
    <s v="No"/>
    <s v="Pune"/>
    <x v="41"/>
    <s v="Yes"/>
    <x v="2"/>
    <s v="No"/>
    <x v="0"/>
    <x v="0"/>
    <s v="Yes"/>
    <s v="Credit card"/>
    <n v="55.17"/>
    <n v="1630.38"/>
    <x v="0"/>
    <x v="0"/>
    <x v="2"/>
    <s v="Other"/>
    <x v="2"/>
    <n v="0"/>
  </r>
  <r>
    <s v="CUST-04554"/>
    <x v="0"/>
    <n v="0"/>
    <s v="No"/>
    <s v="No"/>
    <s v="Ahmedabad"/>
    <x v="53"/>
    <s v="Yes"/>
    <x v="0"/>
    <s v="No"/>
    <x v="0"/>
    <x v="2"/>
    <s v="Yes"/>
    <s v="UPI"/>
    <n v="99.82"/>
    <n v="891.29"/>
    <x v="3"/>
    <x v="1"/>
    <x v="0"/>
    <s v="High-risk"/>
    <x v="1"/>
    <n v="1"/>
  </r>
  <r>
    <s v="CUST-00826"/>
    <x v="0"/>
    <n v="0"/>
    <s v="Yes"/>
    <s v="No"/>
    <s v="Mumbai"/>
    <x v="35"/>
    <s v="Yes"/>
    <x v="1"/>
    <s v="No internet service"/>
    <x v="1"/>
    <x v="0"/>
    <s v="No"/>
    <s v="UPI"/>
    <n v="27.29"/>
    <n v="744.99"/>
    <x v="3"/>
    <x v="0"/>
    <x v="1"/>
    <s v="Other"/>
    <x v="2"/>
    <n v="0"/>
  </r>
  <r>
    <s v="CUST-01364"/>
    <x v="0"/>
    <n v="0"/>
    <s v="Yes"/>
    <s v="No"/>
    <s v="Ahmedabad"/>
    <x v="53"/>
    <s v="Yes"/>
    <x v="1"/>
    <s v="No internet service"/>
    <x v="1"/>
    <x v="2"/>
    <s v="Yes"/>
    <s v="Credit card"/>
    <n v="22.05"/>
    <n v="195.46"/>
    <x v="3"/>
    <x v="0"/>
    <x v="1"/>
    <s v="Other"/>
    <x v="1"/>
    <n v="0"/>
  </r>
  <r>
    <s v="CUST-00808"/>
    <x v="0"/>
    <n v="0"/>
    <s v="Yes"/>
    <s v="Yes"/>
    <s v="Kolkata"/>
    <x v="22"/>
    <s v="No"/>
    <x v="0"/>
    <s v="Yes"/>
    <x v="0"/>
    <x v="2"/>
    <s v="Yes"/>
    <s v="Bank transfer"/>
    <n v="86.86"/>
    <n v="880.26"/>
    <x v="2"/>
    <x v="1"/>
    <x v="3"/>
    <s v="High-risk"/>
    <x v="1"/>
    <n v="1"/>
  </r>
  <r>
    <s v="CUST-03025"/>
    <x v="1"/>
    <n v="0"/>
    <s v="No"/>
    <s v="No"/>
    <s v="Shimla"/>
    <x v="49"/>
    <s v="Yes"/>
    <x v="2"/>
    <s v="Yes"/>
    <x v="2"/>
    <x v="0"/>
    <s v="No"/>
    <s v="Bank transfer"/>
    <n v="58.43"/>
    <n v="2672.28"/>
    <x v="3"/>
    <x v="0"/>
    <x v="2"/>
    <s v="Other"/>
    <x v="5"/>
    <n v="0"/>
  </r>
  <r>
    <s v="CUST-03935"/>
    <x v="1"/>
    <n v="0"/>
    <s v="Yes"/>
    <s v="No"/>
    <s v="Ahmedabad"/>
    <x v="39"/>
    <s v="No"/>
    <x v="2"/>
    <s v="No"/>
    <x v="2"/>
    <x v="2"/>
    <s v="No"/>
    <s v="Credit card"/>
    <n v="47.48"/>
    <n v="605.38"/>
    <x v="3"/>
    <x v="1"/>
    <x v="4"/>
    <s v="Other"/>
    <x v="4"/>
    <n v="1"/>
  </r>
  <r>
    <s v="CUST-04572"/>
    <x v="0"/>
    <n v="0"/>
    <s v="Yes"/>
    <s v="No"/>
    <s v="Kolkata"/>
    <x v="21"/>
    <s v="Yes"/>
    <x v="2"/>
    <s v="No"/>
    <x v="2"/>
    <x v="0"/>
    <s v="No"/>
    <s v="Cheque"/>
    <n v="44.27"/>
    <n v="1850.1"/>
    <x v="4"/>
    <x v="0"/>
    <x v="4"/>
    <s v="Other"/>
    <x v="5"/>
    <n v="0"/>
  </r>
  <r>
    <s v="CUST-00922"/>
    <x v="1"/>
    <n v="0"/>
    <s v="Yes"/>
    <s v="No"/>
    <s v="Jaipur"/>
    <x v="41"/>
    <s v="Yes"/>
    <x v="2"/>
    <s v="No"/>
    <x v="2"/>
    <x v="1"/>
    <s v="Yes"/>
    <s v="Cheque"/>
    <n v="57.56"/>
    <n v="1713.83"/>
    <x v="4"/>
    <x v="0"/>
    <x v="2"/>
    <s v="Other"/>
    <x v="2"/>
    <n v="0"/>
  </r>
  <r>
    <s v="CUST-04058"/>
    <x v="1"/>
    <n v="1"/>
    <s v="Yes"/>
    <s v="Yes"/>
    <s v="Bengaluru"/>
    <x v="3"/>
    <s v="Yes"/>
    <x v="1"/>
    <s v="No internet service"/>
    <x v="1"/>
    <x v="1"/>
    <s v="Yes"/>
    <s v="Credit card"/>
    <n v="24.71"/>
    <n v="1319.88"/>
    <x v="4"/>
    <x v="0"/>
    <x v="1"/>
    <s v="Other"/>
    <x v="3"/>
    <n v="0"/>
  </r>
  <r>
    <s v="CUST-00830"/>
    <x v="1"/>
    <n v="0"/>
    <s v="No"/>
    <s v="No"/>
    <s v="Mumbai"/>
    <x v="39"/>
    <s v="Yes"/>
    <x v="0"/>
    <s v="No"/>
    <x v="2"/>
    <x v="2"/>
    <s v="Yes"/>
    <s v="Cheque"/>
    <n v="94.58"/>
    <n v="1258.6400000000001"/>
    <x v="0"/>
    <x v="0"/>
    <x v="0"/>
    <s v="Other"/>
    <x v="4"/>
    <n v="0"/>
  </r>
  <r>
    <s v="CUST-04250"/>
    <x v="1"/>
    <n v="0"/>
    <s v="No"/>
    <s v="No"/>
    <s v="Ahmedabad"/>
    <x v="36"/>
    <s v="Yes"/>
    <x v="1"/>
    <s v="No internet service"/>
    <x v="1"/>
    <x v="0"/>
    <s v="No"/>
    <s v="Credit card"/>
    <n v="38.520000000000003"/>
    <n v="1226.77"/>
    <x v="3"/>
    <x v="0"/>
    <x v="4"/>
    <s v="Other"/>
    <x v="2"/>
    <n v="0"/>
  </r>
  <r>
    <s v="CUST-03549"/>
    <x v="0"/>
    <n v="1"/>
    <s v="Yes"/>
    <s v="No"/>
    <s v="Chandigarh"/>
    <x v="9"/>
    <s v="No"/>
    <x v="0"/>
    <s v="No"/>
    <x v="2"/>
    <x v="2"/>
    <s v="No"/>
    <s v="UPI"/>
    <n v="87"/>
    <n v="596.53"/>
    <x v="0"/>
    <x v="0"/>
    <x v="3"/>
    <s v="High-risk"/>
    <x v="1"/>
    <n v="0"/>
  </r>
  <r>
    <s v="CUST-03524"/>
    <x v="1"/>
    <n v="1"/>
    <s v="Yes"/>
    <s v="Yes"/>
    <s v="Bengaluru"/>
    <x v="5"/>
    <s v="Yes"/>
    <x v="2"/>
    <s v="No"/>
    <x v="0"/>
    <x v="2"/>
    <s v="No"/>
    <s v="Cheque"/>
    <n v="55.58"/>
    <n v="1083.55"/>
    <x v="0"/>
    <x v="0"/>
    <x v="2"/>
    <s v="Other"/>
    <x v="4"/>
    <n v="0"/>
  </r>
  <r>
    <s v="CUST-00946"/>
    <x v="1"/>
    <n v="0"/>
    <s v="Yes"/>
    <s v="No"/>
    <s v="Chennai"/>
    <x v="32"/>
    <s v="Yes"/>
    <x v="2"/>
    <s v="No"/>
    <x v="2"/>
    <x v="0"/>
    <s v="No"/>
    <s v="Cheque"/>
    <n v="57.38"/>
    <n v="2339.3200000000002"/>
    <x v="1"/>
    <x v="0"/>
    <x v="2"/>
    <s v="Other"/>
    <x v="5"/>
    <n v="0"/>
  </r>
  <r>
    <s v="CUST-01573"/>
    <x v="1"/>
    <n v="0"/>
    <s v="Yes"/>
    <s v="Yes"/>
    <s v="Hyderabad"/>
    <x v="41"/>
    <s v="Yes"/>
    <x v="0"/>
    <s v="No"/>
    <x v="2"/>
    <x v="1"/>
    <s v="No"/>
    <s v="UPI"/>
    <n v="79.53"/>
    <n v="2330.88"/>
    <x v="7"/>
    <x v="0"/>
    <x v="3"/>
    <s v="Other"/>
    <x v="2"/>
    <n v="0"/>
  </r>
  <r>
    <s v="CUST-02341"/>
    <x v="1"/>
    <n v="0"/>
    <s v="Yes"/>
    <s v="No"/>
    <s v="Mumbai"/>
    <x v="18"/>
    <s v="Yes"/>
    <x v="1"/>
    <s v="No internet service"/>
    <x v="1"/>
    <x v="1"/>
    <s v="No"/>
    <s v="Bank transfer"/>
    <n v="26.88"/>
    <n v="464.58"/>
    <x v="1"/>
    <x v="0"/>
    <x v="1"/>
    <s v="Other"/>
    <x v="4"/>
    <n v="0"/>
  </r>
  <r>
    <s v="CUST-00963"/>
    <x v="1"/>
    <n v="0"/>
    <s v="Yes"/>
    <s v="Yes"/>
    <s v="Lucknow"/>
    <x v="51"/>
    <s v="Yes"/>
    <x v="0"/>
    <s v="No"/>
    <x v="2"/>
    <x v="1"/>
    <s v="Yes"/>
    <s v="Cheque"/>
    <n v="87.82"/>
    <n v="3292.46"/>
    <x v="4"/>
    <x v="0"/>
    <x v="3"/>
    <s v="Other"/>
    <x v="5"/>
    <n v="0"/>
  </r>
  <r>
    <s v="CUST-01258"/>
    <x v="1"/>
    <n v="1"/>
    <s v="No"/>
    <s v="No"/>
    <s v="Delhi"/>
    <x v="15"/>
    <s v="Yes"/>
    <x v="0"/>
    <s v="No"/>
    <x v="2"/>
    <x v="2"/>
    <s v="Yes"/>
    <s v="Bank transfer"/>
    <n v="87.08"/>
    <n v="2052.9899999999998"/>
    <x v="4"/>
    <x v="0"/>
    <x v="3"/>
    <s v="Other"/>
    <x v="2"/>
    <n v="0"/>
  </r>
  <r>
    <s v="CUST-01637"/>
    <x v="0"/>
    <n v="0"/>
    <s v="No"/>
    <s v="No"/>
    <s v="Bengaluru"/>
    <x v="41"/>
    <s v="Yes"/>
    <x v="0"/>
    <s v="No"/>
    <x v="0"/>
    <x v="2"/>
    <s v="No"/>
    <s v="UPI"/>
    <n v="85.37"/>
    <n v="2631.39"/>
    <x v="1"/>
    <x v="1"/>
    <x v="3"/>
    <s v="Other"/>
    <x v="2"/>
    <n v="1"/>
  </r>
  <r>
    <s v="CUST-00844"/>
    <x v="1"/>
    <n v="0"/>
    <s v="Yes"/>
    <s v="Yes"/>
    <s v="Ahmedabad"/>
    <x v="24"/>
    <s v="Yes"/>
    <x v="0"/>
    <s v="No"/>
    <x v="2"/>
    <x v="1"/>
    <s v="No"/>
    <s v="Credit card"/>
    <n v="84.53"/>
    <n v="2567.21"/>
    <x v="1"/>
    <x v="0"/>
    <x v="3"/>
    <s v="Other"/>
    <x v="2"/>
    <n v="0"/>
  </r>
  <r>
    <s v="CUST-03378"/>
    <x v="1"/>
    <n v="0"/>
    <s v="Yes"/>
    <s v="No"/>
    <s v="Chennai"/>
    <x v="14"/>
    <s v="Yes"/>
    <x v="0"/>
    <s v="No"/>
    <x v="2"/>
    <x v="0"/>
    <s v="No"/>
    <s v="Bank transfer"/>
    <n v="88.77"/>
    <n v="2275.1999999999998"/>
    <x v="0"/>
    <x v="0"/>
    <x v="3"/>
    <s v="Other"/>
    <x v="2"/>
    <n v="0"/>
  </r>
  <r>
    <s v="CUST-00421"/>
    <x v="1"/>
    <n v="0"/>
    <s v="Yes"/>
    <s v="Yes"/>
    <s v="Jaipur"/>
    <x v="50"/>
    <s v="Yes"/>
    <x v="0"/>
    <s v="Yes"/>
    <x v="2"/>
    <x v="1"/>
    <s v="Yes"/>
    <s v="UPI"/>
    <n v="90.72"/>
    <n v="5225.5"/>
    <x v="1"/>
    <x v="0"/>
    <x v="0"/>
    <s v="Other"/>
    <x v="3"/>
    <n v="0"/>
  </r>
  <r>
    <s v="CUST-01712"/>
    <x v="1"/>
    <n v="1"/>
    <s v="No"/>
    <s v="Yes"/>
    <s v="Mumbai"/>
    <x v="9"/>
    <s v="Yes"/>
    <x v="2"/>
    <s v="No"/>
    <x v="2"/>
    <x v="2"/>
    <s v="Yes"/>
    <s v="UPI"/>
    <n v="55.57"/>
    <n v="389.13"/>
    <x v="0"/>
    <x v="0"/>
    <x v="2"/>
    <s v="Other"/>
    <x v="1"/>
    <n v="0"/>
  </r>
  <r>
    <s v="CUST-02547"/>
    <x v="1"/>
    <n v="1"/>
    <s v="Yes"/>
    <s v="No"/>
    <s v="Shimla"/>
    <x v="42"/>
    <s v="Yes"/>
    <x v="0"/>
    <s v="No"/>
    <x v="2"/>
    <x v="0"/>
    <s v="Yes"/>
    <s v="UPI"/>
    <n v="89.93"/>
    <n v="3035.72"/>
    <x v="2"/>
    <x v="0"/>
    <x v="3"/>
    <s v="Other"/>
    <x v="2"/>
    <n v="0"/>
  </r>
  <r>
    <s v="CUST-02465"/>
    <x v="1"/>
    <n v="1"/>
    <s v="No"/>
    <s v="No"/>
    <s v="Chennai"/>
    <x v="68"/>
    <s v="Yes"/>
    <x v="1"/>
    <s v="No internet service"/>
    <x v="1"/>
    <x v="2"/>
    <s v="Yes"/>
    <s v="Credit card"/>
    <n v="18.600000000000001"/>
    <n v="1075.25"/>
    <x v="4"/>
    <x v="0"/>
    <x v="1"/>
    <s v="Other"/>
    <x v="3"/>
    <n v="0"/>
  </r>
  <r>
    <s v="CUST-02669"/>
    <x v="1"/>
    <n v="1"/>
    <s v="Yes"/>
    <s v="No"/>
    <s v="Mumbai"/>
    <x v="7"/>
    <s v="Yes"/>
    <x v="0"/>
    <s v="Yes"/>
    <x v="2"/>
    <x v="2"/>
    <s v="No"/>
    <s v="Cheque"/>
    <n v="81.52"/>
    <n v="878.55"/>
    <x v="7"/>
    <x v="1"/>
    <x v="3"/>
    <s v="High-risk"/>
    <x v="1"/>
    <n v="1"/>
  </r>
  <r>
    <s v="CUST-04269"/>
    <x v="1"/>
    <n v="0"/>
    <s v="No"/>
    <s v="No"/>
    <s v="Lucknow"/>
    <x v="51"/>
    <s v="Yes"/>
    <x v="0"/>
    <s v="No"/>
    <x v="2"/>
    <x v="0"/>
    <s v="Yes"/>
    <s v="Cheque"/>
    <n v="80.7"/>
    <n v="3052"/>
    <x v="4"/>
    <x v="0"/>
    <x v="3"/>
    <s v="Other"/>
    <x v="5"/>
    <n v="0"/>
  </r>
  <r>
    <s v="CUST-03970"/>
    <x v="0"/>
    <n v="0"/>
    <s v="No"/>
    <s v="No"/>
    <s v="Kolkata"/>
    <x v="66"/>
    <s v="Yes"/>
    <x v="2"/>
    <s v="No"/>
    <x v="0"/>
    <x v="0"/>
    <s v="Yes"/>
    <s v="Cheque"/>
    <n v="70.819999999999993"/>
    <n v="1103.29"/>
    <x v="4"/>
    <x v="0"/>
    <x v="3"/>
    <s v="Other"/>
    <x v="4"/>
    <n v="0"/>
  </r>
  <r>
    <s v="CUST-03799"/>
    <x v="0"/>
    <n v="0"/>
    <s v="Yes"/>
    <s v="Yes"/>
    <s v="Chennai"/>
    <x v="37"/>
    <s v="No"/>
    <x v="0"/>
    <s v="Yes"/>
    <x v="2"/>
    <x v="0"/>
    <s v="No"/>
    <s v="Cheque"/>
    <n v="84.73"/>
    <n v="4963.71"/>
    <x v="0"/>
    <x v="0"/>
    <x v="3"/>
    <s v="Other"/>
    <x v="0"/>
    <n v="0"/>
  </r>
  <r>
    <s v="CUST-00361"/>
    <x v="0"/>
    <n v="1"/>
    <s v="No"/>
    <s v="No"/>
    <s v="Jaipur"/>
    <x v="67"/>
    <s v="Yes"/>
    <x v="2"/>
    <s v="Yes"/>
    <x v="2"/>
    <x v="0"/>
    <s v="Yes"/>
    <s v="Credit card"/>
    <n v="78.41"/>
    <n v="3129.87"/>
    <x v="0"/>
    <x v="0"/>
    <x v="3"/>
    <s v="Other"/>
    <x v="5"/>
    <n v="0"/>
  </r>
  <r>
    <s v="CUST-01532"/>
    <x v="0"/>
    <n v="0"/>
    <s v="Yes"/>
    <s v="No"/>
    <s v="Bengaluru"/>
    <x v="12"/>
    <s v="Yes"/>
    <x v="0"/>
    <s v="No"/>
    <x v="2"/>
    <x v="2"/>
    <s v="Yes"/>
    <s v="Credit card"/>
    <n v="81.63"/>
    <n v="4452.34"/>
    <x v="0"/>
    <x v="1"/>
    <x v="3"/>
    <s v="Other"/>
    <x v="3"/>
    <n v="1"/>
  </r>
  <r>
    <s v="CUST-03062"/>
    <x v="0"/>
    <n v="1"/>
    <s v="No"/>
    <s v="No"/>
    <s v="Ahmedabad"/>
    <x v="66"/>
    <s v="Yes"/>
    <x v="2"/>
    <s v="Yes"/>
    <x v="2"/>
    <x v="2"/>
    <s v="No"/>
    <s v="UPI"/>
    <n v="57.13"/>
    <n v="926.36"/>
    <x v="0"/>
    <x v="0"/>
    <x v="2"/>
    <s v="Other"/>
    <x v="4"/>
    <n v="0"/>
  </r>
  <r>
    <s v="CUST-00847"/>
    <x v="1"/>
    <n v="0"/>
    <s v="No"/>
    <s v="No"/>
    <s v="Ahmedabad"/>
    <x v="53"/>
    <s v="No"/>
    <x v="2"/>
    <s v="No"/>
    <x v="2"/>
    <x v="2"/>
    <s v="No"/>
    <s v="Credit card"/>
    <n v="52.26"/>
    <n v="463.39"/>
    <x v="4"/>
    <x v="1"/>
    <x v="2"/>
    <s v="Other"/>
    <x v="1"/>
    <n v="1"/>
  </r>
  <r>
    <s v="CUST-00942"/>
    <x v="0"/>
    <n v="0"/>
    <s v="No"/>
    <s v="No"/>
    <s v="Jaipur"/>
    <x v="5"/>
    <s v="Yes"/>
    <x v="1"/>
    <s v="No internet service"/>
    <x v="1"/>
    <x v="2"/>
    <s v="Yes"/>
    <s v="Bank transfer"/>
    <n v="33.29"/>
    <n v="641.27"/>
    <x v="4"/>
    <x v="0"/>
    <x v="4"/>
    <s v="Other"/>
    <x v="4"/>
    <n v="0"/>
  </r>
  <r>
    <s v="CUST-03982"/>
    <x v="0"/>
    <n v="0"/>
    <s v="No"/>
    <s v="No"/>
    <s v="Delhi"/>
    <x v="13"/>
    <s v="Yes"/>
    <x v="1"/>
    <s v="No internet service"/>
    <x v="1"/>
    <x v="2"/>
    <s v="No"/>
    <s v="Credit card"/>
    <n v="34.340000000000003"/>
    <n v="697.84"/>
    <x v="4"/>
    <x v="0"/>
    <x v="4"/>
    <s v="Other"/>
    <x v="4"/>
    <n v="0"/>
  </r>
  <r>
    <s v="CUST-00254"/>
    <x v="0"/>
    <n v="0"/>
    <s v="No"/>
    <s v="No"/>
    <s v="Ahmedabad"/>
    <x v="6"/>
    <s v="Yes"/>
    <x v="2"/>
    <s v="Yes"/>
    <x v="2"/>
    <x v="2"/>
    <s v="Yes"/>
    <s v="UPI"/>
    <n v="67.31"/>
    <n v="331.92"/>
    <x v="4"/>
    <x v="1"/>
    <x v="2"/>
    <s v="Other"/>
    <x v="1"/>
    <n v="1"/>
  </r>
  <r>
    <s v="CUST-01893"/>
    <x v="0"/>
    <n v="1"/>
    <s v="No"/>
    <s v="No"/>
    <s v="Bengaluru"/>
    <x v="13"/>
    <s v="Yes"/>
    <x v="2"/>
    <s v="Yes"/>
    <x v="0"/>
    <x v="2"/>
    <s v="No"/>
    <s v="Cheque"/>
    <n v="64.22"/>
    <n v="1257.22"/>
    <x v="4"/>
    <x v="1"/>
    <x v="2"/>
    <s v="Other"/>
    <x v="4"/>
    <n v="1"/>
  </r>
  <r>
    <s v="CUST-04454"/>
    <x v="1"/>
    <n v="0"/>
    <s v="Yes"/>
    <s v="No"/>
    <s v="Shimla"/>
    <x v="43"/>
    <s v="Yes"/>
    <x v="0"/>
    <s v="No"/>
    <x v="2"/>
    <x v="1"/>
    <s v="No"/>
    <s v="UPI"/>
    <n v="89.89"/>
    <n v="4026"/>
    <x v="3"/>
    <x v="0"/>
    <x v="3"/>
    <s v="Other"/>
    <x v="5"/>
    <n v="0"/>
  </r>
  <r>
    <s v="CUST-00469"/>
    <x v="1"/>
    <n v="0"/>
    <s v="Yes"/>
    <s v="No"/>
    <s v="Shimla"/>
    <x v="45"/>
    <s v="Yes"/>
    <x v="2"/>
    <s v="No"/>
    <x v="0"/>
    <x v="2"/>
    <s v="Yes"/>
    <s v="Bank transfer"/>
    <n v="61.61"/>
    <n v="2761.57"/>
    <x v="0"/>
    <x v="0"/>
    <x v="2"/>
    <s v="Other"/>
    <x v="5"/>
    <n v="0"/>
  </r>
  <r>
    <s v="CUST-03578"/>
    <x v="1"/>
    <n v="0"/>
    <s v="No"/>
    <s v="Yes"/>
    <s v="Lucknow"/>
    <x v="10"/>
    <s v="Yes"/>
    <x v="1"/>
    <s v="No internet service"/>
    <x v="1"/>
    <x v="0"/>
    <s v="No"/>
    <s v="Cheque"/>
    <n v="26.95"/>
    <n v="1708.81"/>
    <x v="1"/>
    <x v="0"/>
    <x v="1"/>
    <s v="Other"/>
    <x v="0"/>
    <n v="0"/>
  </r>
  <r>
    <s v="CUST-03668"/>
    <x v="0"/>
    <n v="0"/>
    <s v="No"/>
    <s v="No"/>
    <s v="Chandigarh"/>
    <x v="53"/>
    <s v="Yes"/>
    <x v="1"/>
    <s v="No internet service"/>
    <x v="1"/>
    <x v="2"/>
    <s v="Yes"/>
    <s v="Credit card"/>
    <n v="24.9"/>
    <n v="222.55"/>
    <x v="0"/>
    <x v="1"/>
    <x v="1"/>
    <s v="Other"/>
    <x v="1"/>
    <n v="1"/>
  </r>
  <r>
    <s v="CUST-02186"/>
    <x v="0"/>
    <n v="0"/>
    <s v="Yes"/>
    <s v="Yes"/>
    <s v="Kolkata"/>
    <x v="41"/>
    <s v="Yes"/>
    <x v="0"/>
    <s v="No"/>
    <x v="2"/>
    <x v="2"/>
    <s v="No"/>
    <s v="UPI"/>
    <n v="83.49"/>
    <n v="2558.5"/>
    <x v="0"/>
    <x v="1"/>
    <x v="3"/>
    <s v="Other"/>
    <x v="2"/>
    <n v="1"/>
  </r>
  <r>
    <s v="CUST-03494"/>
    <x v="1"/>
    <n v="1"/>
    <s v="No"/>
    <s v="No"/>
    <s v="Chennai"/>
    <x v="67"/>
    <s v="No"/>
    <x v="2"/>
    <s v="Yes"/>
    <x v="2"/>
    <x v="0"/>
    <s v="No"/>
    <s v="Bank transfer"/>
    <n v="55.35"/>
    <n v="2223.0300000000002"/>
    <x v="7"/>
    <x v="0"/>
    <x v="2"/>
    <s v="Other"/>
    <x v="5"/>
    <n v="0"/>
  </r>
  <r>
    <s v="CUST-03514"/>
    <x v="1"/>
    <n v="0"/>
    <s v="Yes"/>
    <s v="No"/>
    <s v="Hyderabad"/>
    <x v="39"/>
    <s v="Yes"/>
    <x v="2"/>
    <s v="No"/>
    <x v="0"/>
    <x v="2"/>
    <s v="No"/>
    <s v="UPI"/>
    <n v="57.33"/>
    <n v="758.93"/>
    <x v="0"/>
    <x v="1"/>
    <x v="2"/>
    <s v="Other"/>
    <x v="4"/>
    <n v="1"/>
  </r>
  <r>
    <s v="CUST-04727"/>
    <x v="0"/>
    <n v="0"/>
    <s v="No"/>
    <s v="No"/>
    <s v="Lucknow"/>
    <x v="28"/>
    <s v="Yes"/>
    <x v="1"/>
    <s v="No internet service"/>
    <x v="1"/>
    <x v="2"/>
    <s v="No"/>
    <s v="Credit card"/>
    <n v="31.09"/>
    <n v="567.87"/>
    <x v="4"/>
    <x v="0"/>
    <x v="4"/>
    <s v="Other"/>
    <x v="4"/>
    <n v="0"/>
  </r>
  <r>
    <s v="CUST-02889"/>
    <x v="1"/>
    <n v="0"/>
    <s v="No"/>
    <s v="Yes"/>
    <s v="Ahmedabad"/>
    <x v="49"/>
    <s v="Yes"/>
    <x v="0"/>
    <s v="No"/>
    <x v="2"/>
    <x v="1"/>
    <s v="Yes"/>
    <s v="UPI"/>
    <n v="82.93"/>
    <n v="3819.41"/>
    <x v="1"/>
    <x v="0"/>
    <x v="3"/>
    <s v="Other"/>
    <x v="5"/>
    <n v="0"/>
  </r>
  <r>
    <s v="CUST-01491"/>
    <x v="0"/>
    <n v="1"/>
    <s v="No"/>
    <s v="No"/>
    <s v="Kolkata"/>
    <x v="24"/>
    <s v="Yes"/>
    <x v="2"/>
    <s v="Yes"/>
    <x v="0"/>
    <x v="2"/>
    <s v="Yes"/>
    <s v="Bank transfer"/>
    <n v="58.66"/>
    <n v="1848.11"/>
    <x v="4"/>
    <x v="0"/>
    <x v="2"/>
    <s v="Other"/>
    <x v="2"/>
    <n v="0"/>
  </r>
  <r>
    <s v="CUST-03934"/>
    <x v="0"/>
    <n v="1"/>
    <s v="Yes"/>
    <s v="Yes"/>
    <s v="Kolkata"/>
    <x v="53"/>
    <s v="Yes"/>
    <x v="2"/>
    <s v="No"/>
    <x v="0"/>
    <x v="2"/>
    <s v="Yes"/>
    <s v="Credit card"/>
    <n v="57.23"/>
    <n v="503.35"/>
    <x v="1"/>
    <x v="0"/>
    <x v="2"/>
    <s v="Other"/>
    <x v="1"/>
    <n v="0"/>
  </r>
  <r>
    <s v="CUST-01117"/>
    <x v="1"/>
    <n v="0"/>
    <s v="No"/>
    <s v="No"/>
    <s v="Shimla"/>
    <x v="14"/>
    <s v="Yes"/>
    <x v="0"/>
    <s v="Yes"/>
    <x v="2"/>
    <x v="2"/>
    <s v="No"/>
    <s v="Cheque"/>
    <n v="90.2"/>
    <n v="2308.9"/>
    <x v="2"/>
    <x v="0"/>
    <x v="0"/>
    <s v="Other"/>
    <x v="2"/>
    <n v="0"/>
  </r>
  <r>
    <s v="CUST-01900"/>
    <x v="0"/>
    <n v="0"/>
    <s v="Yes"/>
    <s v="Yes"/>
    <s v="Chandigarh"/>
    <x v="14"/>
    <s v="No"/>
    <x v="2"/>
    <s v="No"/>
    <x v="0"/>
    <x v="2"/>
    <s v="Yes"/>
    <s v="UPI"/>
    <n v="49.41"/>
    <n v="1270.69"/>
    <x v="0"/>
    <x v="0"/>
    <x v="4"/>
    <s v="Other"/>
    <x v="2"/>
    <n v="0"/>
  </r>
  <r>
    <s v="CUST-03123"/>
    <x v="0"/>
    <n v="0"/>
    <s v="Yes"/>
    <s v="No"/>
    <s v="Chennai"/>
    <x v="19"/>
    <s v="Yes"/>
    <x v="0"/>
    <s v="No"/>
    <x v="0"/>
    <x v="2"/>
    <s v="Yes"/>
    <s v="Cheque"/>
    <n v="95.8"/>
    <n v="1337.3"/>
    <x v="3"/>
    <x v="1"/>
    <x v="0"/>
    <s v="Other"/>
    <x v="4"/>
    <n v="1"/>
  </r>
  <r>
    <s v="CUST-04178"/>
    <x v="1"/>
    <n v="0"/>
    <s v="Yes"/>
    <s v="No"/>
    <s v="Ahmedabad"/>
    <x v="2"/>
    <s v="Yes"/>
    <x v="2"/>
    <s v="No"/>
    <x v="2"/>
    <x v="2"/>
    <s v="Yes"/>
    <s v="UPI"/>
    <n v="61.61"/>
    <n v="1683.66"/>
    <x v="4"/>
    <x v="0"/>
    <x v="2"/>
    <s v="Other"/>
    <x v="2"/>
    <n v="0"/>
  </r>
  <r>
    <s v="CUST-04811"/>
    <x v="0"/>
    <n v="0"/>
    <s v="Yes"/>
    <s v="Yes"/>
    <s v="Delhi"/>
    <x v="19"/>
    <s v="Yes"/>
    <x v="1"/>
    <s v="No internet service"/>
    <x v="1"/>
    <x v="1"/>
    <s v="Yes"/>
    <s v="UPI"/>
    <n v="32.659999999999997"/>
    <n v="447.15"/>
    <x v="1"/>
    <x v="0"/>
    <x v="4"/>
    <s v="Other"/>
    <x v="4"/>
    <n v="0"/>
  </r>
  <r>
    <s v="CUST-04659"/>
    <x v="0"/>
    <n v="0"/>
    <s v="No"/>
    <s v="No"/>
    <s v="Lucknow"/>
    <x v="18"/>
    <s v="Yes"/>
    <x v="1"/>
    <s v="No internet service"/>
    <x v="1"/>
    <x v="2"/>
    <s v="No"/>
    <s v="Cheque"/>
    <n v="45.83"/>
    <n v="757.57"/>
    <x v="1"/>
    <x v="1"/>
    <x v="4"/>
    <s v="Other"/>
    <x v="4"/>
    <n v="1"/>
  </r>
  <r>
    <s v="CUST-03440"/>
    <x v="0"/>
    <n v="0"/>
    <s v="Yes"/>
    <s v="Yes"/>
    <s v="Mumbai"/>
    <x v="72"/>
    <s v="Yes"/>
    <x v="0"/>
    <s v="No"/>
    <x v="2"/>
    <x v="0"/>
    <s v="No"/>
    <s v="UPI"/>
    <n v="91.85"/>
    <n v="6283.59"/>
    <x v="4"/>
    <x v="0"/>
    <x v="0"/>
    <s v="Other"/>
    <x v="0"/>
    <n v="0"/>
  </r>
  <r>
    <s v="CUST-01839"/>
    <x v="0"/>
    <n v="0"/>
    <s v="Yes"/>
    <s v="No"/>
    <s v="Bengaluru"/>
    <x v="6"/>
    <s v="Yes"/>
    <x v="2"/>
    <s v="No"/>
    <x v="2"/>
    <x v="2"/>
    <s v="Yes"/>
    <s v="Bank transfer"/>
    <n v="41.21"/>
    <n v="211.63"/>
    <x v="1"/>
    <x v="1"/>
    <x v="4"/>
    <s v="Other"/>
    <x v="1"/>
    <n v="1"/>
  </r>
  <r>
    <s v="CUST-01845"/>
    <x v="0"/>
    <n v="0"/>
    <s v="No"/>
    <s v="No"/>
    <s v="Delhi"/>
    <x v="31"/>
    <s v="Yes"/>
    <x v="2"/>
    <s v="No"/>
    <x v="2"/>
    <x v="2"/>
    <s v="No"/>
    <s v="Cheque"/>
    <n v="61.7"/>
    <n v="373.75"/>
    <x v="1"/>
    <x v="1"/>
    <x v="2"/>
    <s v="Other"/>
    <x v="1"/>
    <n v="1"/>
  </r>
  <r>
    <s v="CUST-03339"/>
    <x v="0"/>
    <n v="0"/>
    <s v="No"/>
    <s v="No"/>
    <s v="Mumbai"/>
    <x v="19"/>
    <s v="Yes"/>
    <x v="0"/>
    <s v="Yes"/>
    <x v="2"/>
    <x v="2"/>
    <s v="Yes"/>
    <s v="UPI"/>
    <n v="83.72"/>
    <n v="1137.17"/>
    <x v="1"/>
    <x v="0"/>
    <x v="3"/>
    <s v="Other"/>
    <x v="4"/>
    <n v="0"/>
  </r>
  <r>
    <s v="CUST-03612"/>
    <x v="0"/>
    <n v="0"/>
    <s v="No"/>
    <s v="No"/>
    <s v="Chandigarh"/>
    <x v="47"/>
    <s v="Yes"/>
    <x v="2"/>
    <s v="Yes"/>
    <x v="2"/>
    <x v="2"/>
    <s v="No"/>
    <s v="Credit card"/>
    <n v="56.17"/>
    <n v="821.43"/>
    <x v="0"/>
    <x v="0"/>
    <x v="2"/>
    <s v="Other"/>
    <x v="4"/>
    <n v="0"/>
  </r>
  <r>
    <s v="CUST-02019"/>
    <x v="0"/>
    <n v="1"/>
    <s v="Yes"/>
    <s v="Yes"/>
    <s v="Lucknow"/>
    <x v="5"/>
    <s v="No"/>
    <x v="2"/>
    <s v="No"/>
    <x v="2"/>
    <x v="2"/>
    <s v="No"/>
    <s v="Cheque"/>
    <n v="46.04"/>
    <n v="869.28"/>
    <x v="4"/>
    <x v="1"/>
    <x v="4"/>
    <s v="Other"/>
    <x v="4"/>
    <n v="1"/>
  </r>
  <r>
    <s v="CUST-02273"/>
    <x v="1"/>
    <n v="0"/>
    <s v="Yes"/>
    <s v="Yes"/>
    <s v="Kolkata"/>
    <x v="31"/>
    <s v="Yes"/>
    <x v="0"/>
    <s v="No"/>
    <x v="0"/>
    <x v="2"/>
    <s v="No"/>
    <s v="UPI"/>
    <n v="88.73"/>
    <n v="519.57000000000005"/>
    <x v="0"/>
    <x v="1"/>
    <x v="3"/>
    <s v="High-risk"/>
    <x v="1"/>
    <n v="1"/>
  </r>
  <r>
    <s v="CUST-01617"/>
    <x v="1"/>
    <n v="0"/>
    <s v="No"/>
    <s v="No"/>
    <s v="Hyderabad"/>
    <x v="7"/>
    <s v="Yes"/>
    <x v="0"/>
    <s v="No"/>
    <x v="2"/>
    <x v="2"/>
    <s v="No"/>
    <s v="Bank transfer"/>
    <n v="78"/>
    <n v="861.25"/>
    <x v="1"/>
    <x v="1"/>
    <x v="3"/>
    <s v="High-risk"/>
    <x v="1"/>
    <n v="1"/>
  </r>
  <r>
    <s v="CUST-01190"/>
    <x v="1"/>
    <n v="1"/>
    <s v="No"/>
    <s v="No"/>
    <s v="Kolkata"/>
    <x v="51"/>
    <s v="Yes"/>
    <x v="1"/>
    <s v="No internet service"/>
    <x v="1"/>
    <x v="1"/>
    <s v="Yes"/>
    <s v="Bank transfer"/>
    <n v="31.69"/>
    <n v="1178.6199999999999"/>
    <x v="3"/>
    <x v="1"/>
    <x v="4"/>
    <s v="Other"/>
    <x v="5"/>
    <n v="1"/>
  </r>
  <r>
    <s v="CUST-01889"/>
    <x v="1"/>
    <n v="0"/>
    <s v="No"/>
    <s v="No"/>
    <s v="Chennai"/>
    <x v="40"/>
    <s v="No"/>
    <x v="0"/>
    <s v="No"/>
    <x v="2"/>
    <x v="0"/>
    <s v="Yes"/>
    <s v="Credit card"/>
    <n v="67.790000000000006"/>
    <n v="4032.51"/>
    <x v="1"/>
    <x v="0"/>
    <x v="2"/>
    <s v="Other"/>
    <x v="0"/>
    <n v="0"/>
  </r>
  <r>
    <s v="CUST-00346"/>
    <x v="0"/>
    <n v="0"/>
    <s v="No"/>
    <s v="No"/>
    <s v="Ahmedabad"/>
    <x v="13"/>
    <s v="Yes"/>
    <x v="0"/>
    <s v="No"/>
    <x v="0"/>
    <x v="2"/>
    <s v="No"/>
    <s v="Cheque"/>
    <n v="94.1"/>
    <n v="1835.69"/>
    <x v="0"/>
    <x v="1"/>
    <x v="0"/>
    <s v="Other"/>
    <x v="4"/>
    <n v="1"/>
  </r>
  <r>
    <s v="CUST-01646"/>
    <x v="0"/>
    <n v="0"/>
    <s v="Yes"/>
    <s v="No"/>
    <s v="Mumbai"/>
    <x v="2"/>
    <s v="Yes"/>
    <x v="1"/>
    <s v="No internet service"/>
    <x v="1"/>
    <x v="1"/>
    <s v="Yes"/>
    <s v="UPI"/>
    <n v="27.34"/>
    <n v="769.74"/>
    <x v="0"/>
    <x v="0"/>
    <x v="1"/>
    <s v="Other"/>
    <x v="2"/>
    <n v="0"/>
  </r>
  <r>
    <s v="CUST-03105"/>
    <x v="0"/>
    <n v="0"/>
    <s v="No"/>
    <s v="No"/>
    <s v="Ahmedabad"/>
    <x v="59"/>
    <s v="Yes"/>
    <x v="0"/>
    <s v="No"/>
    <x v="2"/>
    <x v="2"/>
    <s v="No"/>
    <s v="Cheque"/>
    <n v="89.74"/>
    <n v="4749.3500000000004"/>
    <x v="0"/>
    <x v="1"/>
    <x v="3"/>
    <s v="Other"/>
    <x v="3"/>
    <n v="1"/>
  </r>
  <r>
    <s v="CUST-01989"/>
    <x v="1"/>
    <n v="0"/>
    <s v="Yes"/>
    <s v="Yes"/>
    <s v="Ahmedabad"/>
    <x v="63"/>
    <s v="Yes"/>
    <x v="0"/>
    <s v="No"/>
    <x v="0"/>
    <x v="0"/>
    <s v="Yes"/>
    <s v="UPI"/>
    <n v="87.99"/>
    <n v="4718.1400000000003"/>
    <x v="1"/>
    <x v="0"/>
    <x v="3"/>
    <s v="Other"/>
    <x v="3"/>
    <n v="0"/>
  </r>
  <r>
    <s v="CUST-01574"/>
    <x v="1"/>
    <n v="1"/>
    <s v="No"/>
    <s v="Yes"/>
    <s v="Bengaluru"/>
    <x v="39"/>
    <s v="Yes"/>
    <x v="0"/>
    <s v="No"/>
    <x v="2"/>
    <x v="2"/>
    <s v="No"/>
    <s v="Credit card"/>
    <n v="87.57"/>
    <n v="1160.45"/>
    <x v="4"/>
    <x v="0"/>
    <x v="3"/>
    <s v="Other"/>
    <x v="4"/>
    <n v="0"/>
  </r>
  <r>
    <s v="CUST-01459"/>
    <x v="1"/>
    <n v="0"/>
    <s v="No"/>
    <s v="Yes"/>
    <s v="Ahmedabad"/>
    <x v="9"/>
    <s v="Yes"/>
    <x v="1"/>
    <s v="No internet service"/>
    <x v="1"/>
    <x v="2"/>
    <s v="Yes"/>
    <s v="UPI"/>
    <n v="33.97"/>
    <n v="238.72"/>
    <x v="0"/>
    <x v="1"/>
    <x v="4"/>
    <s v="Other"/>
    <x v="1"/>
    <n v="1"/>
  </r>
  <r>
    <s v="CUST-00996"/>
    <x v="0"/>
    <n v="0"/>
    <s v="No"/>
    <s v="No"/>
    <s v="Ahmedabad"/>
    <x v="19"/>
    <s v="Yes"/>
    <x v="0"/>
    <s v="No"/>
    <x v="0"/>
    <x v="2"/>
    <s v="Yes"/>
    <s v="Cheque"/>
    <n v="95.89"/>
    <n v="1342.04"/>
    <x v="0"/>
    <x v="0"/>
    <x v="0"/>
    <s v="Other"/>
    <x v="4"/>
    <n v="0"/>
  </r>
  <r>
    <s v="CUST-03760"/>
    <x v="1"/>
    <n v="0"/>
    <s v="Yes"/>
    <s v="Yes"/>
    <s v="Hyderabad"/>
    <x v="28"/>
    <s v="Yes"/>
    <x v="0"/>
    <s v="No"/>
    <x v="0"/>
    <x v="2"/>
    <s v="No"/>
    <s v="Bank transfer"/>
    <n v="103.03"/>
    <n v="1864.93"/>
    <x v="0"/>
    <x v="1"/>
    <x v="0"/>
    <s v="Other"/>
    <x v="4"/>
    <n v="1"/>
  </r>
  <r>
    <s v="CUST-04063"/>
    <x v="0"/>
    <n v="0"/>
    <s v="No"/>
    <s v="No"/>
    <s v="Bengaluru"/>
    <x v="19"/>
    <s v="No"/>
    <x v="2"/>
    <s v="Yes"/>
    <x v="2"/>
    <x v="2"/>
    <s v="Yes"/>
    <s v="UPI"/>
    <n v="46.39"/>
    <n v="637.54999999999995"/>
    <x v="3"/>
    <x v="1"/>
    <x v="4"/>
    <s v="Other"/>
    <x v="4"/>
    <n v="1"/>
  </r>
  <r>
    <s v="CUST-03973"/>
    <x v="0"/>
    <n v="0"/>
    <s v="No"/>
    <s v="No"/>
    <s v="Bengaluru"/>
    <x v="30"/>
    <s v="Yes"/>
    <x v="1"/>
    <s v="No internet service"/>
    <x v="1"/>
    <x v="0"/>
    <s v="No"/>
    <s v="UPI"/>
    <n v="25.89"/>
    <n v="541.28"/>
    <x v="1"/>
    <x v="0"/>
    <x v="1"/>
    <s v="Other"/>
    <x v="4"/>
    <n v="0"/>
  </r>
  <r>
    <s v="CUST-03296"/>
    <x v="0"/>
    <n v="0"/>
    <s v="No"/>
    <s v="No"/>
    <s v="Chandigarh"/>
    <x v="5"/>
    <s v="Yes"/>
    <x v="2"/>
    <s v="No"/>
    <x v="2"/>
    <x v="2"/>
    <s v="Yes"/>
    <s v="Credit card"/>
    <n v="55.1"/>
    <n v="1056.03"/>
    <x v="1"/>
    <x v="0"/>
    <x v="2"/>
    <s v="Other"/>
    <x v="4"/>
    <n v="0"/>
  </r>
  <r>
    <s v="CUST-02035"/>
    <x v="1"/>
    <n v="0"/>
    <s v="No"/>
    <s v="No"/>
    <s v="Kolkata"/>
    <x v="20"/>
    <s v="Yes"/>
    <x v="0"/>
    <s v="No"/>
    <x v="2"/>
    <x v="2"/>
    <s v="No"/>
    <s v="Credit card"/>
    <n v="87.27"/>
    <n v="703.78"/>
    <x v="2"/>
    <x v="1"/>
    <x v="3"/>
    <s v="High-risk"/>
    <x v="1"/>
    <n v="1"/>
  </r>
  <r>
    <s v="CUST-02129"/>
    <x v="1"/>
    <n v="0"/>
    <s v="No"/>
    <s v="No"/>
    <s v="Hyderabad"/>
    <x v="35"/>
    <s v="Yes"/>
    <x v="2"/>
    <s v="No"/>
    <x v="2"/>
    <x v="2"/>
    <s v="No"/>
    <s v="Credit card"/>
    <n v="59.79"/>
    <n v="1624.1"/>
    <x v="0"/>
    <x v="0"/>
    <x v="2"/>
    <s v="Other"/>
    <x v="2"/>
    <n v="0"/>
  </r>
  <r>
    <s v="CUST-03224"/>
    <x v="0"/>
    <n v="1"/>
    <s v="No"/>
    <s v="Yes"/>
    <s v="Jaipur"/>
    <x v="21"/>
    <s v="Yes"/>
    <x v="0"/>
    <s v="No"/>
    <x v="2"/>
    <x v="1"/>
    <s v="No"/>
    <s v="UPI"/>
    <n v="85.13"/>
    <n v="3478.71"/>
    <x v="3"/>
    <x v="0"/>
    <x v="3"/>
    <s v="Other"/>
    <x v="5"/>
    <n v="0"/>
  </r>
  <r>
    <s v="CUST-01895"/>
    <x v="0"/>
    <n v="0"/>
    <s v="No"/>
    <s v="No"/>
    <s v="Pune"/>
    <x v="16"/>
    <s v="Yes"/>
    <x v="0"/>
    <s v="No"/>
    <x v="2"/>
    <x v="0"/>
    <s v="Yes"/>
    <s v="UPI"/>
    <n v="74.53"/>
    <n v="4789.88"/>
    <x v="0"/>
    <x v="0"/>
    <x v="3"/>
    <s v="Other"/>
    <x v="0"/>
    <n v="0"/>
  </r>
  <r>
    <s v="CUST-04644"/>
    <x v="1"/>
    <n v="1"/>
    <s v="Yes"/>
    <s v="No"/>
    <s v="Mumbai"/>
    <x v="19"/>
    <s v="Yes"/>
    <x v="0"/>
    <s v="No"/>
    <x v="2"/>
    <x v="2"/>
    <s v="Yes"/>
    <s v="Credit card"/>
    <n v="73.319999999999993"/>
    <n v="1041.78"/>
    <x v="3"/>
    <x v="1"/>
    <x v="3"/>
    <s v="Other"/>
    <x v="4"/>
    <n v="1"/>
  </r>
  <r>
    <s v="CUST-01929"/>
    <x v="0"/>
    <n v="0"/>
    <s v="No"/>
    <s v="No"/>
    <s v="Delhi"/>
    <x v="19"/>
    <s v="Yes"/>
    <x v="2"/>
    <s v="Yes"/>
    <x v="2"/>
    <x v="2"/>
    <s v="Yes"/>
    <s v="Credit card"/>
    <n v="53.13"/>
    <n v="764.42"/>
    <x v="4"/>
    <x v="1"/>
    <x v="2"/>
    <s v="Other"/>
    <x v="4"/>
    <n v="1"/>
  </r>
  <r>
    <s v="CUST-01356"/>
    <x v="0"/>
    <n v="0"/>
    <s v="No"/>
    <s v="No"/>
    <s v="Shimla"/>
    <x v="65"/>
    <s v="Yes"/>
    <x v="2"/>
    <s v="No"/>
    <x v="2"/>
    <x v="0"/>
    <s v="Yes"/>
    <s v="Bank transfer"/>
    <n v="60.4"/>
    <n v="3664.69"/>
    <x v="2"/>
    <x v="0"/>
    <x v="2"/>
    <s v="Other"/>
    <x v="3"/>
    <n v="0"/>
  </r>
  <r>
    <s v="CUST-01064"/>
    <x v="0"/>
    <n v="0"/>
    <s v="Yes"/>
    <s v="No"/>
    <s v="Lucknow"/>
    <x v="25"/>
    <s v="Yes"/>
    <x v="1"/>
    <s v="No internet service"/>
    <x v="1"/>
    <x v="2"/>
    <s v="Yes"/>
    <s v="UPI"/>
    <n v="22.13"/>
    <n v="516.16999999999996"/>
    <x v="1"/>
    <x v="1"/>
    <x v="1"/>
    <s v="Other"/>
    <x v="4"/>
    <n v="1"/>
  </r>
  <r>
    <s v="CUST-04784"/>
    <x v="1"/>
    <n v="0"/>
    <s v="No"/>
    <s v="No"/>
    <s v="Mumbai"/>
    <x v="9"/>
    <s v="Yes"/>
    <x v="1"/>
    <s v="No internet service"/>
    <x v="1"/>
    <x v="2"/>
    <s v="No"/>
    <s v="UPI"/>
    <n v="39.18"/>
    <n v="266.98"/>
    <x v="1"/>
    <x v="1"/>
    <x v="4"/>
    <s v="Other"/>
    <x v="1"/>
    <n v="1"/>
  </r>
  <r>
    <s v="CUST-03289"/>
    <x v="0"/>
    <n v="1"/>
    <s v="No"/>
    <s v="No"/>
    <s v="Ahmedabad"/>
    <x v="67"/>
    <s v="Yes"/>
    <x v="1"/>
    <s v="No internet service"/>
    <x v="1"/>
    <x v="1"/>
    <s v="Yes"/>
    <s v="Bank transfer"/>
    <n v="24.62"/>
    <n v="944.85"/>
    <x v="4"/>
    <x v="0"/>
    <x v="1"/>
    <s v="Other"/>
    <x v="5"/>
    <n v="0"/>
  </r>
  <r>
    <s v="CUST-03720"/>
    <x v="0"/>
    <n v="0"/>
    <s v="Yes"/>
    <s v="No"/>
    <s v="Shimla"/>
    <x v="24"/>
    <s v="Yes"/>
    <x v="1"/>
    <s v="No internet service"/>
    <x v="1"/>
    <x v="1"/>
    <s v="No"/>
    <s v="Bank transfer"/>
    <n v="35.58"/>
    <n v="1102.1500000000001"/>
    <x v="1"/>
    <x v="0"/>
    <x v="4"/>
    <s v="Other"/>
    <x v="2"/>
    <n v="0"/>
  </r>
  <r>
    <s v="CUST-03761"/>
    <x v="0"/>
    <n v="0"/>
    <s v="No"/>
    <s v="No"/>
    <s v="Chandigarh"/>
    <x v="4"/>
    <s v="Yes"/>
    <x v="0"/>
    <s v="No"/>
    <x v="2"/>
    <x v="1"/>
    <s v="No"/>
    <s v="Cheque"/>
    <n v="81.89"/>
    <n v="6045.98"/>
    <x v="1"/>
    <x v="0"/>
    <x v="3"/>
    <s v="Other"/>
    <x v="0"/>
    <n v="0"/>
  </r>
  <r>
    <s v="CUST-01000"/>
    <x v="1"/>
    <n v="1"/>
    <s v="No"/>
    <s v="No"/>
    <s v="Mumbai"/>
    <x v="24"/>
    <s v="No"/>
    <x v="0"/>
    <s v="Yes"/>
    <x v="0"/>
    <x v="1"/>
    <s v="No"/>
    <s v="UPI"/>
    <n v="70.58"/>
    <n v="2177.56"/>
    <x v="1"/>
    <x v="0"/>
    <x v="3"/>
    <s v="Other"/>
    <x v="2"/>
    <n v="0"/>
  </r>
  <r>
    <s v="CUST-02386"/>
    <x v="0"/>
    <n v="0"/>
    <s v="Yes"/>
    <s v="Yes"/>
    <s v="Mumbai"/>
    <x v="28"/>
    <s v="Yes"/>
    <x v="2"/>
    <s v="Yes"/>
    <x v="0"/>
    <x v="2"/>
    <s v="Yes"/>
    <s v="Credit card"/>
    <n v="69.069999999999993"/>
    <n v="1228.67"/>
    <x v="1"/>
    <x v="0"/>
    <x v="2"/>
    <s v="Other"/>
    <x v="4"/>
    <n v="0"/>
  </r>
  <r>
    <s v="CUST-00096"/>
    <x v="0"/>
    <n v="0"/>
    <s v="Yes"/>
    <s v="No"/>
    <s v="Hyderabad"/>
    <x v="45"/>
    <s v="Yes"/>
    <x v="1"/>
    <s v="No internet service"/>
    <x v="1"/>
    <x v="1"/>
    <s v="No"/>
    <s v="UPI"/>
    <n v="41.49"/>
    <n v="1835.28"/>
    <x v="4"/>
    <x v="0"/>
    <x v="4"/>
    <s v="Other"/>
    <x v="5"/>
    <n v="0"/>
  </r>
  <r>
    <s v="CUST-01714"/>
    <x v="1"/>
    <n v="0"/>
    <s v="No"/>
    <s v="No"/>
    <s v="Bengaluru"/>
    <x v="66"/>
    <s v="Yes"/>
    <x v="1"/>
    <s v="No internet service"/>
    <x v="1"/>
    <x v="2"/>
    <s v="No"/>
    <s v="Cheque"/>
    <n v="28.7"/>
    <n v="455.44"/>
    <x v="0"/>
    <x v="1"/>
    <x v="1"/>
    <s v="Other"/>
    <x v="4"/>
    <n v="1"/>
  </r>
  <r>
    <s v="CUST-00805"/>
    <x v="1"/>
    <n v="0"/>
    <s v="Yes"/>
    <s v="Yes"/>
    <s v="Lucknow"/>
    <x v="5"/>
    <s v="Yes"/>
    <x v="2"/>
    <s v="No"/>
    <x v="0"/>
    <x v="1"/>
    <s v="No"/>
    <s v="UPI"/>
    <n v="57.84"/>
    <n v="1114.2"/>
    <x v="4"/>
    <x v="0"/>
    <x v="2"/>
    <s v="Other"/>
    <x v="4"/>
    <n v="0"/>
  </r>
  <r>
    <s v="CUST-02183"/>
    <x v="1"/>
    <n v="0"/>
    <s v="Yes"/>
    <s v="No"/>
    <s v="Shimla"/>
    <x v="30"/>
    <s v="Yes"/>
    <x v="2"/>
    <s v="No"/>
    <x v="0"/>
    <x v="2"/>
    <s v="No"/>
    <s v="Bank transfer"/>
    <n v="71.349999999999994"/>
    <n v="1459.5"/>
    <x v="0"/>
    <x v="0"/>
    <x v="3"/>
    <s v="Other"/>
    <x v="4"/>
    <n v="0"/>
  </r>
  <r>
    <s v="CUST-00325"/>
    <x v="0"/>
    <n v="1"/>
    <s v="No"/>
    <s v="No"/>
    <s v="Kolkata"/>
    <x v="7"/>
    <s v="No"/>
    <x v="0"/>
    <s v="No"/>
    <x v="2"/>
    <x v="2"/>
    <s v="Yes"/>
    <s v="Bank transfer"/>
    <n v="77.27"/>
    <n v="843.51"/>
    <x v="4"/>
    <x v="0"/>
    <x v="3"/>
    <s v="High-risk"/>
    <x v="1"/>
    <n v="0"/>
  </r>
  <r>
    <s v="CUST-04865"/>
    <x v="1"/>
    <n v="0"/>
    <s v="Yes"/>
    <s v="No"/>
    <s v="Mumbai"/>
    <x v="5"/>
    <s v="Yes"/>
    <x v="0"/>
    <s v="Yes"/>
    <x v="2"/>
    <x v="2"/>
    <s v="Yes"/>
    <s v="UPI"/>
    <n v="92.21"/>
    <n v="1727.79"/>
    <x v="0"/>
    <x v="0"/>
    <x v="0"/>
    <s v="Other"/>
    <x v="4"/>
    <n v="0"/>
  </r>
  <r>
    <s v="CUST-01773"/>
    <x v="1"/>
    <n v="0"/>
    <s v="Yes"/>
    <s v="Yes"/>
    <s v="Lucknow"/>
    <x v="53"/>
    <s v="Yes"/>
    <x v="0"/>
    <s v="No"/>
    <x v="2"/>
    <x v="2"/>
    <s v="No"/>
    <s v="UPI"/>
    <n v="72.97"/>
    <n v="666.12"/>
    <x v="0"/>
    <x v="1"/>
    <x v="3"/>
    <s v="High-risk"/>
    <x v="1"/>
    <n v="1"/>
  </r>
  <r>
    <s v="CUST-02928"/>
    <x v="1"/>
    <n v="0"/>
    <s v="No"/>
    <s v="Yes"/>
    <s v="Delhi"/>
    <x v="36"/>
    <s v="Yes"/>
    <x v="2"/>
    <s v="Yes"/>
    <x v="2"/>
    <x v="2"/>
    <s v="No"/>
    <s v="UPI"/>
    <n v="57.74"/>
    <n v="1852.26"/>
    <x v="0"/>
    <x v="0"/>
    <x v="2"/>
    <s v="Other"/>
    <x v="2"/>
    <n v="0"/>
  </r>
  <r>
    <s v="CUST-01729"/>
    <x v="1"/>
    <n v="0"/>
    <s v="Yes"/>
    <s v="Yes"/>
    <s v="Kolkata"/>
    <x v="35"/>
    <s v="Yes"/>
    <x v="2"/>
    <s v="No"/>
    <x v="0"/>
    <x v="2"/>
    <s v="Yes"/>
    <s v="Bank transfer"/>
    <n v="57.93"/>
    <n v="1601.46"/>
    <x v="0"/>
    <x v="0"/>
    <x v="2"/>
    <s v="Other"/>
    <x v="2"/>
    <n v="0"/>
  </r>
  <r>
    <s v="CUST-00914"/>
    <x v="1"/>
    <n v="0"/>
    <s v="Yes"/>
    <s v="No"/>
    <s v="Bengaluru"/>
    <x v="33"/>
    <s v="Yes"/>
    <x v="1"/>
    <s v="No internet service"/>
    <x v="1"/>
    <x v="1"/>
    <s v="No"/>
    <s v="UPI"/>
    <n v="35.44"/>
    <n v="1248.27"/>
    <x v="1"/>
    <x v="0"/>
    <x v="4"/>
    <s v="Other"/>
    <x v="5"/>
    <n v="0"/>
  </r>
  <r>
    <s v="CUST-01113"/>
    <x v="1"/>
    <n v="0"/>
    <s v="No"/>
    <s v="No"/>
    <s v="Kolkata"/>
    <x v="20"/>
    <s v="Yes"/>
    <x v="0"/>
    <s v="No"/>
    <x v="2"/>
    <x v="2"/>
    <s v="Yes"/>
    <s v="Cheque"/>
    <n v="79.47"/>
    <n v="635.19000000000005"/>
    <x v="0"/>
    <x v="1"/>
    <x v="3"/>
    <s v="High-risk"/>
    <x v="1"/>
    <n v="1"/>
  </r>
  <r>
    <s v="CUST-02648"/>
    <x v="1"/>
    <n v="0"/>
    <s v="Yes"/>
    <s v="No"/>
    <s v="Mumbai"/>
    <x v="8"/>
    <s v="Yes"/>
    <x v="0"/>
    <s v="Yes"/>
    <x v="0"/>
    <x v="2"/>
    <s v="Yes"/>
    <s v="Bank transfer"/>
    <n v="107.24"/>
    <n v="4000.75"/>
    <x v="0"/>
    <x v="1"/>
    <x v="0"/>
    <s v="Other"/>
    <x v="5"/>
    <n v="1"/>
  </r>
  <r>
    <s v="CUST-03456"/>
    <x v="0"/>
    <n v="0"/>
    <s v="Yes"/>
    <s v="Yes"/>
    <s v="Chandigarh"/>
    <x v="15"/>
    <s v="Yes"/>
    <x v="0"/>
    <s v="No"/>
    <x v="0"/>
    <x v="2"/>
    <s v="No"/>
    <s v="UPI"/>
    <n v="87.62"/>
    <n v="2058.9299999999998"/>
    <x v="0"/>
    <x v="1"/>
    <x v="3"/>
    <s v="Other"/>
    <x v="2"/>
    <n v="1"/>
  </r>
  <r>
    <s v="CUST-00882"/>
    <x v="0"/>
    <n v="0"/>
    <s v="Yes"/>
    <s v="No"/>
    <s v="Chennai"/>
    <x v="31"/>
    <s v="Yes"/>
    <x v="0"/>
    <s v="No"/>
    <x v="2"/>
    <x v="1"/>
    <s v="Yes"/>
    <s v="UPI"/>
    <n v="90.74"/>
    <n v="541.23"/>
    <x v="0"/>
    <x v="1"/>
    <x v="0"/>
    <s v="Other"/>
    <x v="1"/>
    <n v="1"/>
  </r>
  <r>
    <s v="CUST-01453"/>
    <x v="1"/>
    <n v="0"/>
    <s v="Yes"/>
    <s v="Yes"/>
    <s v="Delhi"/>
    <x v="20"/>
    <s v="Yes"/>
    <x v="1"/>
    <s v="No internet service"/>
    <x v="1"/>
    <x v="2"/>
    <s v="No"/>
    <s v="Credit card"/>
    <n v="24.89"/>
    <n v="200.61"/>
    <x v="3"/>
    <x v="0"/>
    <x v="1"/>
    <s v="Other"/>
    <x v="1"/>
    <n v="0"/>
  </r>
  <r>
    <s v="CUST-02274"/>
    <x v="1"/>
    <n v="0"/>
    <s v="No"/>
    <s v="No"/>
    <s v="Hyderabad"/>
    <x v="40"/>
    <s v="Yes"/>
    <x v="0"/>
    <s v="No"/>
    <x v="2"/>
    <x v="1"/>
    <s v="No"/>
    <s v="Cheque"/>
    <n v="85.83"/>
    <n v="5185.1400000000003"/>
    <x v="1"/>
    <x v="0"/>
    <x v="3"/>
    <s v="Other"/>
    <x v="0"/>
    <n v="0"/>
  </r>
  <r>
    <s v="CUST-03592"/>
    <x v="0"/>
    <n v="0"/>
    <s v="Yes"/>
    <s v="No"/>
    <s v="Bengaluru"/>
    <x v="21"/>
    <s v="Yes"/>
    <x v="0"/>
    <s v="Yes"/>
    <x v="2"/>
    <x v="2"/>
    <s v="Yes"/>
    <s v="UPI"/>
    <n v="85.02"/>
    <n v="3615.09"/>
    <x v="1"/>
    <x v="1"/>
    <x v="3"/>
    <s v="Other"/>
    <x v="5"/>
    <n v="1"/>
  </r>
  <r>
    <s v="CUST-01787"/>
    <x v="0"/>
    <n v="1"/>
    <s v="No"/>
    <s v="Yes"/>
    <s v="Chandigarh"/>
    <x v="50"/>
    <s v="Yes"/>
    <x v="0"/>
    <s v="No"/>
    <x v="2"/>
    <x v="0"/>
    <s v="Yes"/>
    <s v="UPI"/>
    <n v="86.59"/>
    <n v="4928.82"/>
    <x v="0"/>
    <x v="0"/>
    <x v="3"/>
    <s v="Other"/>
    <x v="3"/>
    <n v="0"/>
  </r>
  <r>
    <s v="CUST-03742"/>
    <x v="0"/>
    <n v="0"/>
    <s v="Yes"/>
    <s v="Yes"/>
    <s v="Jaipur"/>
    <x v="15"/>
    <s v="Yes"/>
    <x v="0"/>
    <s v="No"/>
    <x v="2"/>
    <x v="1"/>
    <s v="Yes"/>
    <s v="UPI"/>
    <n v="82.77"/>
    <n v="2024.17"/>
    <x v="0"/>
    <x v="0"/>
    <x v="3"/>
    <s v="Other"/>
    <x v="2"/>
    <n v="0"/>
  </r>
  <r>
    <s v="CUST-03800"/>
    <x v="1"/>
    <n v="1"/>
    <s v="Yes"/>
    <s v="Yes"/>
    <s v="Ahmedabad"/>
    <x v="64"/>
    <s v="Yes"/>
    <x v="0"/>
    <s v="No"/>
    <x v="2"/>
    <x v="0"/>
    <s v="Yes"/>
    <s v="UPI"/>
    <n v="84.07"/>
    <n v="6131.69"/>
    <x v="1"/>
    <x v="0"/>
    <x v="3"/>
    <s v="Other"/>
    <x v="0"/>
    <n v="0"/>
  </r>
  <r>
    <s v="CUST-02990"/>
    <x v="1"/>
    <n v="0"/>
    <s v="Yes"/>
    <s v="No"/>
    <s v="Hyderabad"/>
    <x v="65"/>
    <s v="Yes"/>
    <x v="2"/>
    <s v="No"/>
    <x v="0"/>
    <x v="0"/>
    <s v="Yes"/>
    <s v="UPI"/>
    <n v="58.87"/>
    <n v="3376.32"/>
    <x v="1"/>
    <x v="0"/>
    <x v="2"/>
    <s v="Other"/>
    <x v="3"/>
    <n v="0"/>
  </r>
  <r>
    <s v="CUST-01346"/>
    <x v="0"/>
    <n v="0"/>
    <s v="Yes"/>
    <s v="Yes"/>
    <s v="Shimla"/>
    <x v="49"/>
    <s v="No"/>
    <x v="1"/>
    <s v="No internet service"/>
    <x v="1"/>
    <x v="2"/>
    <s v="Yes"/>
    <s v="Cheque"/>
    <n v="18.73"/>
    <n v="860.34"/>
    <x v="0"/>
    <x v="0"/>
    <x v="1"/>
    <s v="Other"/>
    <x v="5"/>
    <n v="0"/>
  </r>
  <r>
    <s v="CUST-00864"/>
    <x v="0"/>
    <n v="0"/>
    <s v="No"/>
    <s v="No"/>
    <s v="Delhi"/>
    <x v="52"/>
    <s v="Yes"/>
    <x v="1"/>
    <s v="No internet service"/>
    <x v="1"/>
    <x v="2"/>
    <s v="Yes"/>
    <s v="UPI"/>
    <n v="44.02"/>
    <n v="181.13"/>
    <x v="4"/>
    <x v="0"/>
    <x v="4"/>
    <s v="Other"/>
    <x v="1"/>
    <n v="0"/>
  </r>
  <r>
    <s v="CUST-04736"/>
    <x v="1"/>
    <n v="0"/>
    <s v="No"/>
    <s v="No"/>
    <s v="Ahmedabad"/>
    <x v="70"/>
    <s v="Yes"/>
    <x v="0"/>
    <s v="Yes"/>
    <x v="2"/>
    <x v="0"/>
    <s v="Yes"/>
    <s v="Bank transfer"/>
    <n v="91.98"/>
    <n v="5195.63"/>
    <x v="4"/>
    <x v="0"/>
    <x v="0"/>
    <s v="Other"/>
    <x v="3"/>
    <n v="0"/>
  </r>
  <r>
    <s v="CUST-02197"/>
    <x v="1"/>
    <n v="0"/>
    <s v="Yes"/>
    <s v="No"/>
    <s v="Bengaluru"/>
    <x v="28"/>
    <s v="Yes"/>
    <x v="0"/>
    <s v="No"/>
    <x v="0"/>
    <x v="2"/>
    <s v="No"/>
    <s v="Cheque"/>
    <n v="86.54"/>
    <n v="1528.86"/>
    <x v="4"/>
    <x v="1"/>
    <x v="3"/>
    <s v="Other"/>
    <x v="4"/>
    <n v="1"/>
  </r>
  <r>
    <s v="CUST-00093"/>
    <x v="0"/>
    <n v="0"/>
    <s v="Yes"/>
    <s v="No"/>
    <s v="Ahmedabad"/>
    <x v="47"/>
    <s v="Yes"/>
    <x v="0"/>
    <s v="Yes"/>
    <x v="0"/>
    <x v="2"/>
    <s v="No"/>
    <s v="Bank transfer"/>
    <n v="93.51"/>
    <n v="1429.54"/>
    <x v="1"/>
    <x v="1"/>
    <x v="0"/>
    <s v="Other"/>
    <x v="4"/>
    <n v="1"/>
  </r>
  <r>
    <s v="CUST-04894"/>
    <x v="1"/>
    <n v="0"/>
    <s v="Yes"/>
    <s v="Yes"/>
    <s v="Mumbai"/>
    <x v="31"/>
    <s v="Yes"/>
    <x v="2"/>
    <s v="No"/>
    <x v="0"/>
    <x v="2"/>
    <s v="Yes"/>
    <s v="Cheque"/>
    <n v="64.14"/>
    <n v="375.12"/>
    <x v="3"/>
    <x v="0"/>
    <x v="2"/>
    <s v="Other"/>
    <x v="1"/>
    <n v="0"/>
  </r>
  <r>
    <s v="CUST-00831"/>
    <x v="0"/>
    <n v="0"/>
    <s v="Yes"/>
    <s v="No"/>
    <s v="Ahmedabad"/>
    <x v="48"/>
    <s v="Yes"/>
    <x v="0"/>
    <s v="Yes"/>
    <x v="2"/>
    <x v="1"/>
    <s v="Yes"/>
    <s v="Credit card"/>
    <n v="79.25"/>
    <n v="3867.22"/>
    <x v="1"/>
    <x v="0"/>
    <x v="3"/>
    <s v="Other"/>
    <x v="3"/>
    <n v="0"/>
  </r>
  <r>
    <s v="CUST-03464"/>
    <x v="0"/>
    <n v="0"/>
    <s v="Yes"/>
    <s v="No"/>
    <s v="Chandigarh"/>
    <x v="27"/>
    <s v="No"/>
    <x v="0"/>
    <s v="Yes"/>
    <x v="2"/>
    <x v="0"/>
    <s v="No"/>
    <s v="UPI"/>
    <n v="68.98"/>
    <n v="2443.89"/>
    <x v="0"/>
    <x v="0"/>
    <x v="2"/>
    <s v="Other"/>
    <x v="2"/>
    <n v="0"/>
  </r>
  <r>
    <s v="CUST-04276"/>
    <x v="0"/>
    <n v="0"/>
    <s v="Yes"/>
    <s v="No"/>
    <s v="Jaipur"/>
    <x v="69"/>
    <s v="Yes"/>
    <x v="1"/>
    <s v="No internet service"/>
    <x v="1"/>
    <x v="0"/>
    <s v="No"/>
    <s v="UPI"/>
    <n v="30.47"/>
    <n v="1456.65"/>
    <x v="4"/>
    <x v="0"/>
    <x v="4"/>
    <s v="Other"/>
    <x v="3"/>
    <n v="0"/>
  </r>
  <r>
    <s v="CUST-02979"/>
    <x v="0"/>
    <n v="0"/>
    <s v="No"/>
    <s v="No"/>
    <s v="Ahmedabad"/>
    <x v="59"/>
    <s v="Yes"/>
    <x v="2"/>
    <s v="Yes"/>
    <x v="0"/>
    <x v="0"/>
    <s v="No"/>
    <s v="Bank transfer"/>
    <n v="48.81"/>
    <n v="2538.16"/>
    <x v="1"/>
    <x v="0"/>
    <x v="4"/>
    <s v="Other"/>
    <x v="3"/>
    <n v="0"/>
  </r>
  <r>
    <s v="CUST-02407"/>
    <x v="1"/>
    <n v="0"/>
    <s v="No"/>
    <s v="No"/>
    <s v="Lucknow"/>
    <x v="52"/>
    <s v="Yes"/>
    <x v="0"/>
    <s v="No"/>
    <x v="0"/>
    <x v="2"/>
    <s v="Yes"/>
    <s v="Cheque"/>
    <n v="93.84"/>
    <n v="376.81"/>
    <x v="0"/>
    <x v="1"/>
    <x v="0"/>
    <s v="High-risk"/>
    <x v="1"/>
    <n v="1"/>
  </r>
  <r>
    <s v="CUST-04199"/>
    <x v="0"/>
    <n v="1"/>
    <s v="Yes"/>
    <s v="Yes"/>
    <s v="Mumbai"/>
    <x v="20"/>
    <s v="No"/>
    <x v="2"/>
    <s v="Yes"/>
    <x v="2"/>
    <x v="2"/>
    <s v="Yes"/>
    <s v="Credit card"/>
    <n v="50.96"/>
    <n v="415.84"/>
    <x v="1"/>
    <x v="1"/>
    <x v="2"/>
    <s v="Other"/>
    <x v="1"/>
    <n v="1"/>
  </r>
  <r>
    <s v="CUST-03966"/>
    <x v="0"/>
    <n v="0"/>
    <s v="No"/>
    <s v="No"/>
    <s v="Lucknow"/>
    <x v="12"/>
    <s v="Yes"/>
    <x v="0"/>
    <s v="Yes"/>
    <x v="0"/>
    <x v="0"/>
    <s v="Yes"/>
    <s v="Credit card"/>
    <n v="102.38"/>
    <n v="5678.86"/>
    <x v="1"/>
    <x v="0"/>
    <x v="0"/>
    <s v="Other"/>
    <x v="3"/>
    <n v="0"/>
  </r>
  <r>
    <s v="CUST-04983"/>
    <x v="1"/>
    <n v="1"/>
    <s v="Yes"/>
    <s v="Yes"/>
    <s v="Delhi"/>
    <x v="55"/>
    <s v="Yes"/>
    <x v="2"/>
    <s v="No"/>
    <x v="2"/>
    <x v="1"/>
    <s v="No"/>
    <s v="Bank transfer"/>
    <n v="50.28"/>
    <n v="2358.48"/>
    <x v="1"/>
    <x v="0"/>
    <x v="2"/>
    <s v="Other"/>
    <x v="5"/>
    <n v="0"/>
  </r>
  <r>
    <s v="CUST-01358"/>
    <x v="1"/>
    <n v="0"/>
    <s v="Yes"/>
    <s v="Yes"/>
    <s v="Lucknow"/>
    <x v="2"/>
    <s v="Yes"/>
    <x v="1"/>
    <s v="No internet service"/>
    <x v="1"/>
    <x v="1"/>
    <s v="No"/>
    <s v="Bank transfer"/>
    <n v="30.71"/>
    <n v="848.92"/>
    <x v="0"/>
    <x v="0"/>
    <x v="4"/>
    <s v="Other"/>
    <x v="2"/>
    <n v="0"/>
  </r>
  <r>
    <s v="CUST-02139"/>
    <x v="0"/>
    <n v="0"/>
    <s v="No"/>
    <s v="No"/>
    <s v="Kolkata"/>
    <x v="7"/>
    <s v="No"/>
    <x v="1"/>
    <s v="No internet service"/>
    <x v="1"/>
    <x v="2"/>
    <s v="No"/>
    <s v="Credit card"/>
    <n v="23.36"/>
    <n v="262.52"/>
    <x v="0"/>
    <x v="1"/>
    <x v="1"/>
    <s v="Other"/>
    <x v="1"/>
    <n v="1"/>
  </r>
  <r>
    <s v="CUST-02068"/>
    <x v="0"/>
    <n v="0"/>
    <s v="Yes"/>
    <s v="No"/>
    <s v="Jaipur"/>
    <x v="25"/>
    <s v="Yes"/>
    <x v="0"/>
    <s v="No"/>
    <x v="0"/>
    <x v="1"/>
    <s v="Yes"/>
    <s v="UPI"/>
    <n v="88.38"/>
    <n v="2024.3"/>
    <x v="1"/>
    <x v="0"/>
    <x v="3"/>
    <s v="Other"/>
    <x v="4"/>
    <n v="0"/>
  </r>
  <r>
    <s v="CUST-01386"/>
    <x v="0"/>
    <n v="0"/>
    <s v="No"/>
    <s v="No"/>
    <s v="Lucknow"/>
    <x v="11"/>
    <s v="Yes"/>
    <x v="0"/>
    <s v="Yes"/>
    <x v="0"/>
    <x v="1"/>
    <s v="Yes"/>
    <s v="UPI"/>
    <n v="86.57"/>
    <n v="1853.77"/>
    <x v="1"/>
    <x v="0"/>
    <x v="3"/>
    <s v="Other"/>
    <x v="4"/>
    <n v="0"/>
  </r>
  <r>
    <s v="CUST-00215"/>
    <x v="1"/>
    <n v="1"/>
    <s v="Yes"/>
    <s v="Yes"/>
    <s v="Chennai"/>
    <x v="54"/>
    <s v="Yes"/>
    <x v="2"/>
    <s v="No"/>
    <x v="2"/>
    <x v="2"/>
    <s v="Yes"/>
    <s v="Bank transfer"/>
    <n v="57.57"/>
    <n v="694.11"/>
    <x v="1"/>
    <x v="1"/>
    <x v="2"/>
    <s v="Other"/>
    <x v="4"/>
    <n v="1"/>
  </r>
  <r>
    <s v="CUST-01067"/>
    <x v="1"/>
    <n v="0"/>
    <s v="No"/>
    <s v="No"/>
    <s v="Hyderabad"/>
    <x v="56"/>
    <s v="Yes"/>
    <x v="0"/>
    <s v="Yes"/>
    <x v="2"/>
    <x v="2"/>
    <s v="Yes"/>
    <s v="UPI"/>
    <n v="92.11"/>
    <n v="92.69"/>
    <x v="6"/>
    <x v="1"/>
    <x v="0"/>
    <s v="High-risk"/>
    <x v="1"/>
    <n v="1"/>
  </r>
  <r>
    <s v="CUST-03926"/>
    <x v="1"/>
    <n v="0"/>
    <s v="No"/>
    <s v="No"/>
    <s v="Lucknow"/>
    <x v="22"/>
    <s v="Yes"/>
    <x v="0"/>
    <s v="Yes"/>
    <x v="2"/>
    <x v="2"/>
    <s v="No"/>
    <s v="UPI"/>
    <n v="93.6"/>
    <n v="938.23"/>
    <x v="4"/>
    <x v="1"/>
    <x v="0"/>
    <s v="High-risk"/>
    <x v="1"/>
    <n v="1"/>
  </r>
  <r>
    <s v="CUST-04359"/>
    <x v="1"/>
    <n v="1"/>
    <s v="No"/>
    <s v="No"/>
    <s v="Delhi"/>
    <x v="58"/>
    <s v="Yes"/>
    <x v="1"/>
    <s v="No internet service"/>
    <x v="1"/>
    <x v="1"/>
    <s v="Yes"/>
    <s v="Cheque"/>
    <n v="20.149999999999999"/>
    <n v="857.32"/>
    <x v="1"/>
    <x v="0"/>
    <x v="1"/>
    <s v="Other"/>
    <x v="5"/>
    <n v="0"/>
  </r>
  <r>
    <s v="CUST-04684"/>
    <x v="0"/>
    <n v="0"/>
    <s v="Yes"/>
    <s v="Yes"/>
    <s v="Chandigarh"/>
    <x v="54"/>
    <s v="No"/>
    <x v="2"/>
    <s v="No"/>
    <x v="2"/>
    <x v="1"/>
    <s v="Yes"/>
    <s v="Bank transfer"/>
    <n v="45.56"/>
    <n v="562.24"/>
    <x v="4"/>
    <x v="0"/>
    <x v="4"/>
    <s v="Other"/>
    <x v="4"/>
    <n v="0"/>
  </r>
  <r>
    <s v="CUST-02549"/>
    <x v="0"/>
    <n v="0"/>
    <s v="No"/>
    <s v="No"/>
    <s v="Shimla"/>
    <x v="66"/>
    <s v="Yes"/>
    <x v="1"/>
    <s v="No internet service"/>
    <x v="1"/>
    <x v="2"/>
    <s v="No"/>
    <s v="UPI"/>
    <n v="24.4"/>
    <n v="398.96"/>
    <x v="0"/>
    <x v="1"/>
    <x v="1"/>
    <s v="Other"/>
    <x v="4"/>
    <n v="1"/>
  </r>
  <r>
    <s v="CUST-04207"/>
    <x v="0"/>
    <n v="1"/>
    <s v="Yes"/>
    <s v="No"/>
    <s v="Jaipur"/>
    <x v="24"/>
    <s v="Yes"/>
    <x v="2"/>
    <s v="Yes"/>
    <x v="2"/>
    <x v="1"/>
    <s v="No"/>
    <s v="UPI"/>
    <n v="52.72"/>
    <n v="1648.43"/>
    <x v="3"/>
    <x v="0"/>
    <x v="2"/>
    <s v="Other"/>
    <x v="2"/>
    <n v="0"/>
  </r>
  <r>
    <s v="CUST-00119"/>
    <x v="1"/>
    <n v="1"/>
    <s v="No"/>
    <s v="No"/>
    <s v="Pune"/>
    <x v="33"/>
    <s v="Yes"/>
    <x v="1"/>
    <s v="No internet service"/>
    <x v="1"/>
    <x v="0"/>
    <s v="Yes"/>
    <s v="Bank transfer"/>
    <n v="34.619999999999997"/>
    <n v="1209.24"/>
    <x v="4"/>
    <x v="0"/>
    <x v="4"/>
    <s v="Other"/>
    <x v="5"/>
    <n v="0"/>
  </r>
  <r>
    <s v="CUST-02554"/>
    <x v="1"/>
    <n v="1"/>
    <s v="No"/>
    <s v="No"/>
    <s v="Shimla"/>
    <x v="15"/>
    <s v="Yes"/>
    <x v="0"/>
    <s v="No"/>
    <x v="0"/>
    <x v="2"/>
    <s v="Yes"/>
    <s v="Bank transfer"/>
    <n v="92.48"/>
    <n v="2275.62"/>
    <x v="2"/>
    <x v="0"/>
    <x v="0"/>
    <s v="Other"/>
    <x v="2"/>
    <n v="0"/>
  </r>
  <r>
    <s v="CUST-04906"/>
    <x v="0"/>
    <n v="1"/>
    <s v="No"/>
    <s v="No"/>
    <s v="Shimla"/>
    <x v="1"/>
    <s v="No"/>
    <x v="0"/>
    <s v="No"/>
    <x v="2"/>
    <x v="2"/>
    <s v="Yes"/>
    <s v="UPI"/>
    <n v="78.17"/>
    <n v="238.21"/>
    <x v="3"/>
    <x v="1"/>
    <x v="3"/>
    <s v="High-risk"/>
    <x v="1"/>
    <n v="1"/>
  </r>
  <r>
    <s v="CUST-04155"/>
    <x v="1"/>
    <n v="0"/>
    <s v="Yes"/>
    <s v="Yes"/>
    <s v="Lucknow"/>
    <x v="4"/>
    <s v="Yes"/>
    <x v="2"/>
    <s v="Yes"/>
    <x v="2"/>
    <x v="0"/>
    <s v="Yes"/>
    <s v="Bank transfer"/>
    <n v="59.64"/>
    <n v="4192.79"/>
    <x v="7"/>
    <x v="0"/>
    <x v="2"/>
    <s v="Other"/>
    <x v="0"/>
    <n v="0"/>
  </r>
  <r>
    <s v="CUST-04390"/>
    <x v="1"/>
    <n v="0"/>
    <s v="Yes"/>
    <s v="Yes"/>
    <s v="Lucknow"/>
    <x v="17"/>
    <s v="Yes"/>
    <x v="1"/>
    <s v="No internet service"/>
    <x v="1"/>
    <x v="1"/>
    <s v="Yes"/>
    <s v="Cheque"/>
    <n v="18"/>
    <n v="527.13"/>
    <x v="4"/>
    <x v="0"/>
    <x v="1"/>
    <s v="Other"/>
    <x v="2"/>
    <n v="0"/>
  </r>
  <r>
    <s v="CUST-02785"/>
    <x v="1"/>
    <n v="0"/>
    <s v="No"/>
    <s v="No"/>
    <s v="Delhi"/>
    <x v="57"/>
    <s v="Yes"/>
    <x v="0"/>
    <s v="No"/>
    <x v="2"/>
    <x v="1"/>
    <s v="No"/>
    <s v="Credit card"/>
    <n v="75.77"/>
    <n v="0"/>
    <x v="0"/>
    <x v="0"/>
    <x v="3"/>
    <s v="Other"/>
    <x v="1"/>
    <n v="0"/>
  </r>
  <r>
    <s v="CUST-04498"/>
    <x v="0"/>
    <n v="0"/>
    <s v="No"/>
    <s v="No"/>
    <s v="Hyderabad"/>
    <x v="47"/>
    <s v="Yes"/>
    <x v="0"/>
    <s v="Yes"/>
    <x v="2"/>
    <x v="2"/>
    <s v="No"/>
    <s v="UPI"/>
    <n v="74.569999999999993"/>
    <n v="1137.48"/>
    <x v="4"/>
    <x v="1"/>
    <x v="3"/>
    <s v="Other"/>
    <x v="4"/>
    <n v="1"/>
  </r>
  <r>
    <s v="CUST-03083"/>
    <x v="0"/>
    <n v="0"/>
    <s v="Yes"/>
    <s v="No"/>
    <s v="Mumbai"/>
    <x v="66"/>
    <s v="Yes"/>
    <x v="0"/>
    <s v="No"/>
    <x v="2"/>
    <x v="1"/>
    <s v="Yes"/>
    <s v="UPI"/>
    <n v="85.76"/>
    <n v="1346.63"/>
    <x v="0"/>
    <x v="1"/>
    <x v="3"/>
    <s v="Other"/>
    <x v="4"/>
    <n v="1"/>
  </r>
  <r>
    <s v="CUST-00958"/>
    <x v="0"/>
    <n v="1"/>
    <s v="No"/>
    <s v="No"/>
    <s v="Delhi"/>
    <x v="6"/>
    <s v="Yes"/>
    <x v="1"/>
    <s v="No internet service"/>
    <x v="1"/>
    <x v="2"/>
    <s v="Yes"/>
    <s v="Cheque"/>
    <n v="36.57"/>
    <n v="181.43"/>
    <x v="0"/>
    <x v="1"/>
    <x v="4"/>
    <s v="Other"/>
    <x v="1"/>
    <n v="1"/>
  </r>
  <r>
    <s v="CUST-03024"/>
    <x v="0"/>
    <n v="0"/>
    <s v="No"/>
    <s v="No"/>
    <s v="Shimla"/>
    <x v="17"/>
    <s v="Yes"/>
    <x v="2"/>
    <s v="Yes"/>
    <x v="2"/>
    <x v="1"/>
    <s v="No"/>
    <s v="UPI"/>
    <n v="60.24"/>
    <n v="1723.21"/>
    <x v="1"/>
    <x v="0"/>
    <x v="2"/>
    <s v="Other"/>
    <x v="2"/>
    <n v="0"/>
  </r>
  <r>
    <s v="CUST-00166"/>
    <x v="1"/>
    <n v="0"/>
    <s v="Yes"/>
    <s v="Yes"/>
    <s v="Chandigarh"/>
    <x v="58"/>
    <s v="Yes"/>
    <x v="0"/>
    <s v="No"/>
    <x v="2"/>
    <x v="0"/>
    <s v="Yes"/>
    <s v="Cheque"/>
    <n v="87.17"/>
    <n v="3665.03"/>
    <x v="2"/>
    <x v="0"/>
    <x v="3"/>
    <s v="Other"/>
    <x v="5"/>
    <n v="0"/>
  </r>
  <r>
    <s v="CUST-03498"/>
    <x v="0"/>
    <n v="0"/>
    <s v="No"/>
    <s v="No"/>
    <s v="Hyderabad"/>
    <x v="36"/>
    <s v="Yes"/>
    <x v="2"/>
    <s v="Yes"/>
    <x v="0"/>
    <x v="0"/>
    <s v="No"/>
    <s v="UPI"/>
    <n v="61.05"/>
    <n v="1966.21"/>
    <x v="4"/>
    <x v="0"/>
    <x v="2"/>
    <s v="Other"/>
    <x v="2"/>
    <n v="0"/>
  </r>
  <r>
    <s v="CUST-00202"/>
    <x v="0"/>
    <n v="0"/>
    <s v="Yes"/>
    <s v="No"/>
    <s v="Hyderabad"/>
    <x v="1"/>
    <s v="Yes"/>
    <x v="0"/>
    <s v="Yes"/>
    <x v="2"/>
    <x v="2"/>
    <s v="Yes"/>
    <s v="Bank transfer"/>
    <n v="90.12"/>
    <n v="267.12"/>
    <x v="0"/>
    <x v="1"/>
    <x v="0"/>
    <s v="High-risk"/>
    <x v="1"/>
    <n v="1"/>
  </r>
  <r>
    <s v="CUST-03958"/>
    <x v="0"/>
    <n v="1"/>
    <s v="No"/>
    <s v="Yes"/>
    <s v="Lucknow"/>
    <x v="40"/>
    <s v="Yes"/>
    <x v="2"/>
    <s v="No"/>
    <x v="2"/>
    <x v="1"/>
    <s v="No"/>
    <s v="Cheque"/>
    <n v="53.58"/>
    <n v="3182.78"/>
    <x v="1"/>
    <x v="0"/>
    <x v="2"/>
    <s v="Other"/>
    <x v="0"/>
    <n v="0"/>
  </r>
  <r>
    <s v="CUST-00239"/>
    <x v="1"/>
    <n v="0"/>
    <s v="Yes"/>
    <s v="No"/>
    <s v="Lucknow"/>
    <x v="4"/>
    <s v="No"/>
    <x v="0"/>
    <s v="Yes"/>
    <x v="0"/>
    <x v="0"/>
    <s v="No"/>
    <s v="Credit card"/>
    <n v="82.63"/>
    <n v="6072.33"/>
    <x v="4"/>
    <x v="0"/>
    <x v="3"/>
    <s v="Other"/>
    <x v="0"/>
    <n v="0"/>
  </r>
  <r>
    <s v="CUST-01978"/>
    <x v="0"/>
    <n v="0"/>
    <s v="Yes"/>
    <s v="Yes"/>
    <s v="Delhi"/>
    <x v="30"/>
    <s v="Yes"/>
    <x v="0"/>
    <s v="Yes"/>
    <x v="2"/>
    <x v="2"/>
    <s v="No"/>
    <s v="Bank transfer"/>
    <n v="90.53"/>
    <n v="1849.73"/>
    <x v="3"/>
    <x v="1"/>
    <x v="0"/>
    <s v="Other"/>
    <x v="4"/>
    <n v="1"/>
  </r>
  <r>
    <s v="CUST-04903"/>
    <x v="1"/>
    <n v="0"/>
    <s v="Yes"/>
    <s v="Yes"/>
    <s v="Shimla"/>
    <x v="45"/>
    <s v="Yes"/>
    <x v="0"/>
    <s v="No"/>
    <x v="2"/>
    <x v="1"/>
    <s v="No"/>
    <s v="UPI"/>
    <n v="78.819999999999993"/>
    <n v="3633.39"/>
    <x v="3"/>
    <x v="0"/>
    <x v="3"/>
    <s v="Other"/>
    <x v="5"/>
    <n v="0"/>
  </r>
  <r>
    <s v="CUST-00986"/>
    <x v="0"/>
    <n v="0"/>
    <s v="Yes"/>
    <s v="Yes"/>
    <s v="Pune"/>
    <x v="11"/>
    <s v="Yes"/>
    <x v="0"/>
    <s v="No"/>
    <x v="2"/>
    <x v="1"/>
    <s v="Yes"/>
    <s v="Bank transfer"/>
    <n v="86.37"/>
    <n v="1926.46"/>
    <x v="3"/>
    <x v="0"/>
    <x v="3"/>
    <s v="Other"/>
    <x v="4"/>
    <n v="0"/>
  </r>
  <r>
    <s v="CUST-00553"/>
    <x v="1"/>
    <n v="1"/>
    <s v="No"/>
    <s v="No"/>
    <s v="Mumbai"/>
    <x v="58"/>
    <s v="No"/>
    <x v="0"/>
    <s v="Yes"/>
    <x v="0"/>
    <x v="0"/>
    <s v="Yes"/>
    <s v="Bank transfer"/>
    <n v="75.010000000000005"/>
    <n v="3180.9"/>
    <x v="1"/>
    <x v="0"/>
    <x v="3"/>
    <s v="Other"/>
    <x v="5"/>
    <n v="0"/>
  </r>
  <r>
    <s v="CUST-02714"/>
    <x v="1"/>
    <n v="1"/>
    <s v="No"/>
    <s v="No"/>
    <s v="Ahmedabad"/>
    <x v="36"/>
    <s v="Yes"/>
    <x v="0"/>
    <s v="Yes"/>
    <x v="0"/>
    <x v="1"/>
    <s v="Yes"/>
    <s v="Cheque"/>
    <n v="100.85"/>
    <n v="3139.06"/>
    <x v="7"/>
    <x v="0"/>
    <x v="0"/>
    <s v="Other"/>
    <x v="2"/>
    <n v="0"/>
  </r>
  <r>
    <s v="CUST-01992"/>
    <x v="1"/>
    <n v="1"/>
    <s v="No"/>
    <s v="No"/>
    <s v="Jaipur"/>
    <x v="45"/>
    <s v="Yes"/>
    <x v="2"/>
    <s v="No"/>
    <x v="2"/>
    <x v="0"/>
    <s v="No"/>
    <s v="UPI"/>
    <n v="43.71"/>
    <n v="1981.6"/>
    <x v="4"/>
    <x v="0"/>
    <x v="4"/>
    <s v="Other"/>
    <x v="5"/>
    <n v="0"/>
  </r>
  <r>
    <s v="CUST-00799"/>
    <x v="1"/>
    <n v="0"/>
    <s v="Yes"/>
    <s v="No"/>
    <s v="Jaipur"/>
    <x v="8"/>
    <s v="Yes"/>
    <x v="2"/>
    <s v="Yes"/>
    <x v="2"/>
    <x v="0"/>
    <s v="Yes"/>
    <s v="Cheque"/>
    <n v="66.510000000000005"/>
    <n v="2509.5100000000002"/>
    <x v="1"/>
    <x v="0"/>
    <x v="2"/>
    <s v="Other"/>
    <x v="5"/>
    <n v="0"/>
  </r>
  <r>
    <s v="CUST-04553"/>
    <x v="0"/>
    <n v="0"/>
    <s v="No"/>
    <s v="No"/>
    <s v="Delhi"/>
    <x v="59"/>
    <s v="Yes"/>
    <x v="2"/>
    <s v="No"/>
    <x v="2"/>
    <x v="0"/>
    <s v="Yes"/>
    <s v="UPI"/>
    <n v="68.900000000000006"/>
    <n v="3562.93"/>
    <x v="0"/>
    <x v="0"/>
    <x v="2"/>
    <s v="Other"/>
    <x v="3"/>
    <n v="0"/>
  </r>
  <r>
    <s v="CUST-04601"/>
    <x v="0"/>
    <n v="0"/>
    <s v="Yes"/>
    <s v="No"/>
    <s v="Delhi"/>
    <x v="61"/>
    <s v="Yes"/>
    <x v="0"/>
    <s v="No"/>
    <x v="2"/>
    <x v="0"/>
    <s v="Yes"/>
    <s v="Credit card"/>
    <n v="86.91"/>
    <n v="5686.81"/>
    <x v="0"/>
    <x v="0"/>
    <x v="3"/>
    <s v="Other"/>
    <x v="0"/>
    <n v="0"/>
  </r>
  <r>
    <s v="CUST-04488"/>
    <x v="1"/>
    <n v="0"/>
    <s v="No"/>
    <s v="No"/>
    <s v="Kolkata"/>
    <x v="17"/>
    <s v="Yes"/>
    <x v="2"/>
    <s v="No"/>
    <x v="2"/>
    <x v="0"/>
    <s v="Yes"/>
    <s v="UPI"/>
    <n v="50.4"/>
    <n v="1463.02"/>
    <x v="0"/>
    <x v="0"/>
    <x v="2"/>
    <s v="Other"/>
    <x v="2"/>
    <n v="0"/>
  </r>
  <r>
    <s v="CUST-03470"/>
    <x v="1"/>
    <n v="0"/>
    <s v="Yes"/>
    <s v="No"/>
    <s v="Lucknow"/>
    <x v="46"/>
    <s v="Yes"/>
    <x v="0"/>
    <s v="No"/>
    <x v="0"/>
    <x v="0"/>
    <s v="Yes"/>
    <s v="UPI"/>
    <n v="94.07"/>
    <n v="6014.11"/>
    <x v="1"/>
    <x v="0"/>
    <x v="0"/>
    <s v="Other"/>
    <x v="0"/>
    <n v="0"/>
  </r>
  <r>
    <s v="CUST-01820"/>
    <x v="1"/>
    <n v="0"/>
    <s v="Yes"/>
    <s v="No"/>
    <s v="Mumbai"/>
    <x v="66"/>
    <s v="Yes"/>
    <x v="2"/>
    <s v="No"/>
    <x v="0"/>
    <x v="2"/>
    <s v="No"/>
    <s v="Credit card"/>
    <n v="57.13"/>
    <n v="927.3"/>
    <x v="1"/>
    <x v="1"/>
    <x v="2"/>
    <s v="Other"/>
    <x v="4"/>
    <n v="1"/>
  </r>
  <r>
    <s v="CUST-03038"/>
    <x v="1"/>
    <n v="1"/>
    <s v="No"/>
    <s v="No"/>
    <s v="Chandigarh"/>
    <x v="41"/>
    <s v="Yes"/>
    <x v="0"/>
    <s v="Yes"/>
    <x v="0"/>
    <x v="0"/>
    <s v="Yes"/>
    <s v="Credit card"/>
    <n v="91.34"/>
    <n v="2671.15"/>
    <x v="1"/>
    <x v="0"/>
    <x v="0"/>
    <s v="Other"/>
    <x v="2"/>
    <n v="0"/>
  </r>
  <r>
    <s v="CUST-04954"/>
    <x v="1"/>
    <n v="0"/>
    <s v="Yes"/>
    <s v="Yes"/>
    <s v="Lucknow"/>
    <x v="3"/>
    <s v="Yes"/>
    <x v="0"/>
    <s v="No"/>
    <x v="0"/>
    <x v="0"/>
    <s v="Yes"/>
    <s v="Credit card"/>
    <n v="87.15"/>
    <n v="4612.33"/>
    <x v="4"/>
    <x v="0"/>
    <x v="3"/>
    <s v="Other"/>
    <x v="3"/>
    <n v="0"/>
  </r>
  <r>
    <s v="CUST-01645"/>
    <x v="1"/>
    <n v="0"/>
    <s v="Yes"/>
    <s v="No"/>
    <s v="Lucknow"/>
    <x v="67"/>
    <s v="Yes"/>
    <x v="0"/>
    <s v="No"/>
    <x v="0"/>
    <x v="0"/>
    <s v="No"/>
    <s v="UPI"/>
    <n v="90.85"/>
    <n v="3485.05"/>
    <x v="4"/>
    <x v="0"/>
    <x v="0"/>
    <s v="Other"/>
    <x v="5"/>
    <n v="0"/>
  </r>
  <r>
    <s v="CUST-03500"/>
    <x v="1"/>
    <n v="0"/>
    <s v="No"/>
    <s v="No"/>
    <s v="Ahmedabad"/>
    <x v="22"/>
    <s v="Yes"/>
    <x v="0"/>
    <s v="No"/>
    <x v="0"/>
    <x v="2"/>
    <s v="Yes"/>
    <s v="UPI"/>
    <n v="93.82"/>
    <n v="943.56"/>
    <x v="0"/>
    <x v="1"/>
    <x v="0"/>
    <s v="High-risk"/>
    <x v="1"/>
    <n v="1"/>
  </r>
  <r>
    <s v="CUST-01908"/>
    <x v="0"/>
    <n v="1"/>
    <s v="Yes"/>
    <s v="No"/>
    <s v="Chennai"/>
    <x v="25"/>
    <s v="Yes"/>
    <x v="0"/>
    <s v="No"/>
    <x v="2"/>
    <x v="0"/>
    <s v="No"/>
    <s v="Credit card"/>
    <n v="85.4"/>
    <n v="1968.67"/>
    <x v="2"/>
    <x v="0"/>
    <x v="3"/>
    <s v="Other"/>
    <x v="4"/>
    <n v="0"/>
  </r>
  <r>
    <s v="CUST-01281"/>
    <x v="0"/>
    <n v="0"/>
    <s v="Yes"/>
    <s v="Yes"/>
    <s v="Jaipur"/>
    <x v="30"/>
    <s v="Yes"/>
    <x v="0"/>
    <s v="No"/>
    <x v="2"/>
    <x v="2"/>
    <s v="No"/>
    <s v="Cheque"/>
    <n v="89.83"/>
    <n v="1882.97"/>
    <x v="1"/>
    <x v="1"/>
    <x v="3"/>
    <s v="Other"/>
    <x v="4"/>
    <n v="1"/>
  </r>
  <r>
    <s v="CUST-01400"/>
    <x v="0"/>
    <n v="0"/>
    <s v="Yes"/>
    <s v="Yes"/>
    <s v="Mumbai"/>
    <x v="24"/>
    <s v="Yes"/>
    <x v="2"/>
    <s v="No"/>
    <x v="2"/>
    <x v="1"/>
    <s v="Yes"/>
    <s v="Bank transfer"/>
    <n v="64.959999999999994"/>
    <n v="2000.88"/>
    <x v="3"/>
    <x v="0"/>
    <x v="2"/>
    <s v="Other"/>
    <x v="2"/>
    <n v="0"/>
  </r>
  <r>
    <s v="CUST-02672"/>
    <x v="0"/>
    <n v="0"/>
    <s v="No"/>
    <s v="No"/>
    <s v="Bengaluru"/>
    <x v="70"/>
    <s v="No"/>
    <x v="1"/>
    <s v="No internet service"/>
    <x v="1"/>
    <x v="1"/>
    <s v="Yes"/>
    <s v="Credit card"/>
    <n v="18.5"/>
    <n v="1023.09"/>
    <x v="4"/>
    <x v="0"/>
    <x v="1"/>
    <s v="Other"/>
    <x v="3"/>
    <n v="0"/>
  </r>
  <r>
    <s v="CUST-02040"/>
    <x v="0"/>
    <n v="0"/>
    <s v="No"/>
    <s v="No"/>
    <s v="Lucknow"/>
    <x v="68"/>
    <s v="Yes"/>
    <x v="2"/>
    <s v="No"/>
    <x v="0"/>
    <x v="0"/>
    <s v="No"/>
    <s v="Bank transfer"/>
    <n v="60.07"/>
    <n v="3324.12"/>
    <x v="3"/>
    <x v="0"/>
    <x v="2"/>
    <s v="Other"/>
    <x v="3"/>
    <n v="0"/>
  </r>
  <r>
    <s v="CUST-00049"/>
    <x v="0"/>
    <n v="0"/>
    <s v="Yes"/>
    <s v="Yes"/>
    <s v="Ahmedabad"/>
    <x v="49"/>
    <s v="Yes"/>
    <x v="0"/>
    <s v="No"/>
    <x v="2"/>
    <x v="0"/>
    <s v="Yes"/>
    <s v="Bank transfer"/>
    <n v="82.45"/>
    <n v="3815.84"/>
    <x v="3"/>
    <x v="1"/>
    <x v="3"/>
    <s v="Other"/>
    <x v="5"/>
    <n v="1"/>
  </r>
  <r>
    <s v="CUST-03949"/>
    <x v="1"/>
    <n v="0"/>
    <s v="No"/>
    <s v="No"/>
    <s v="Pune"/>
    <x v="45"/>
    <s v="No"/>
    <x v="1"/>
    <s v="No internet service"/>
    <x v="1"/>
    <x v="0"/>
    <s v="Yes"/>
    <s v="UPI"/>
    <n v="18"/>
    <n v="816.47"/>
    <x v="1"/>
    <x v="0"/>
    <x v="1"/>
    <s v="Other"/>
    <x v="5"/>
    <n v="0"/>
  </r>
  <r>
    <s v="CUST-01255"/>
    <x v="1"/>
    <n v="0"/>
    <s v="No"/>
    <s v="No"/>
    <s v="Jaipur"/>
    <x v="42"/>
    <s v="No"/>
    <x v="1"/>
    <s v="No internet service"/>
    <x v="1"/>
    <x v="1"/>
    <s v="No"/>
    <s v="Bank transfer"/>
    <n v="28.66"/>
    <n v="976.95"/>
    <x v="2"/>
    <x v="0"/>
    <x v="1"/>
    <s v="Other"/>
    <x v="2"/>
    <n v="0"/>
  </r>
  <r>
    <s v="CUST-04690"/>
    <x v="0"/>
    <n v="0"/>
    <s v="Yes"/>
    <s v="No"/>
    <s v="Lucknow"/>
    <x v="20"/>
    <s v="Yes"/>
    <x v="0"/>
    <s v="No"/>
    <x v="2"/>
    <x v="2"/>
    <s v="Yes"/>
    <s v="Cheque"/>
    <n v="79.7"/>
    <n v="634.38"/>
    <x v="3"/>
    <x v="1"/>
    <x v="3"/>
    <s v="High-risk"/>
    <x v="1"/>
    <n v="1"/>
  </r>
  <r>
    <s v="CUST-04920"/>
    <x v="1"/>
    <n v="1"/>
    <s v="No"/>
    <s v="No"/>
    <s v="Ahmedabad"/>
    <x v="42"/>
    <s v="No"/>
    <x v="1"/>
    <s v="No internet service"/>
    <x v="1"/>
    <x v="0"/>
    <s v="Yes"/>
    <s v="UPI"/>
    <n v="18"/>
    <n v="596.13"/>
    <x v="4"/>
    <x v="0"/>
    <x v="1"/>
    <s v="Other"/>
    <x v="2"/>
    <n v="0"/>
  </r>
  <r>
    <s v="CUST-03264"/>
    <x v="0"/>
    <n v="1"/>
    <s v="No"/>
    <s v="No"/>
    <s v="Delhi"/>
    <x v="14"/>
    <s v="Yes"/>
    <x v="2"/>
    <s v="No"/>
    <x v="0"/>
    <x v="0"/>
    <s v="Yes"/>
    <s v="Bank transfer"/>
    <n v="72.55"/>
    <n v="1777.05"/>
    <x v="1"/>
    <x v="0"/>
    <x v="3"/>
    <s v="Other"/>
    <x v="2"/>
    <n v="0"/>
  </r>
  <r>
    <s v="CUST-00367"/>
    <x v="0"/>
    <n v="0"/>
    <s v="Yes"/>
    <s v="No"/>
    <s v="Lucknow"/>
    <x v="51"/>
    <s v="No"/>
    <x v="0"/>
    <s v="No"/>
    <x v="2"/>
    <x v="2"/>
    <s v="Yes"/>
    <s v="Bank transfer"/>
    <n v="69.63"/>
    <n v="2528.1"/>
    <x v="0"/>
    <x v="1"/>
    <x v="2"/>
    <s v="Other"/>
    <x v="5"/>
    <n v="1"/>
  </r>
  <r>
    <s v="CUST-02163"/>
    <x v="0"/>
    <n v="0"/>
    <s v="No"/>
    <s v="No"/>
    <s v="Ahmedabad"/>
    <x v="20"/>
    <s v="Yes"/>
    <x v="0"/>
    <s v="Yes"/>
    <x v="2"/>
    <x v="2"/>
    <s v="No"/>
    <s v="Cheque"/>
    <n v="96.83"/>
    <n v="752.86"/>
    <x v="4"/>
    <x v="1"/>
    <x v="0"/>
    <s v="High-risk"/>
    <x v="1"/>
    <n v="1"/>
  </r>
  <r>
    <s v="CUST-03928"/>
    <x v="1"/>
    <n v="0"/>
    <s v="Yes"/>
    <s v="Yes"/>
    <s v="Chennai"/>
    <x v="55"/>
    <s v="Yes"/>
    <x v="0"/>
    <s v="No"/>
    <x v="2"/>
    <x v="0"/>
    <s v="Yes"/>
    <s v="Credit card"/>
    <n v="77.510000000000005"/>
    <n v="3606.35"/>
    <x v="0"/>
    <x v="0"/>
    <x v="3"/>
    <s v="Other"/>
    <x v="5"/>
    <n v="0"/>
  </r>
  <r>
    <s v="CUST-01379"/>
    <x v="1"/>
    <n v="0"/>
    <s v="No"/>
    <s v="No"/>
    <s v="Mumbai"/>
    <x v="20"/>
    <s v="Yes"/>
    <x v="0"/>
    <s v="No"/>
    <x v="0"/>
    <x v="2"/>
    <s v="No"/>
    <s v="UPI"/>
    <n v="85.71"/>
    <n v="692.42"/>
    <x v="4"/>
    <x v="0"/>
    <x v="3"/>
    <s v="High-risk"/>
    <x v="1"/>
    <n v="0"/>
  </r>
  <r>
    <s v="CUST-02839"/>
    <x v="1"/>
    <n v="0"/>
    <s v="No"/>
    <s v="Yes"/>
    <s v="Chandigarh"/>
    <x v="22"/>
    <s v="Yes"/>
    <x v="2"/>
    <s v="No"/>
    <x v="0"/>
    <x v="1"/>
    <s v="No"/>
    <s v="Bank transfer"/>
    <n v="62.04"/>
    <n v="624.78"/>
    <x v="1"/>
    <x v="0"/>
    <x v="2"/>
    <s v="Other"/>
    <x v="1"/>
    <n v="0"/>
  </r>
  <r>
    <s v="CUST-02844"/>
    <x v="1"/>
    <n v="0"/>
    <s v="No"/>
    <s v="No"/>
    <s v="Shimla"/>
    <x v="70"/>
    <s v="No"/>
    <x v="0"/>
    <s v="No"/>
    <x v="0"/>
    <x v="0"/>
    <s v="Yes"/>
    <s v="UPI"/>
    <n v="68.53"/>
    <n v="3805.53"/>
    <x v="2"/>
    <x v="0"/>
    <x v="2"/>
    <s v="Other"/>
    <x v="3"/>
    <n v="0"/>
  </r>
  <r>
    <s v="CUST-00741"/>
    <x v="0"/>
    <n v="0"/>
    <s v="Yes"/>
    <s v="No"/>
    <s v="Chennai"/>
    <x v="35"/>
    <s v="Yes"/>
    <x v="0"/>
    <s v="No"/>
    <x v="2"/>
    <x v="2"/>
    <s v="Yes"/>
    <s v="Bank transfer"/>
    <n v="84.79"/>
    <n v="2281.7199999999998"/>
    <x v="1"/>
    <x v="0"/>
    <x v="3"/>
    <s v="Other"/>
    <x v="2"/>
    <n v="0"/>
  </r>
  <r>
    <s v="CUST-02945"/>
    <x v="1"/>
    <n v="0"/>
    <s v="Yes"/>
    <s v="Yes"/>
    <s v="Mumbai"/>
    <x v="9"/>
    <s v="No"/>
    <x v="1"/>
    <s v="No internet service"/>
    <x v="1"/>
    <x v="2"/>
    <s v="No"/>
    <s v="Bank transfer"/>
    <n v="29.37"/>
    <n v="211.54"/>
    <x v="3"/>
    <x v="1"/>
    <x v="1"/>
    <s v="Other"/>
    <x v="1"/>
    <n v="1"/>
  </r>
  <r>
    <s v="CUST-03145"/>
    <x v="0"/>
    <n v="0"/>
    <s v="Yes"/>
    <s v="Yes"/>
    <s v="Jaipur"/>
    <x v="33"/>
    <s v="Yes"/>
    <x v="2"/>
    <s v="No"/>
    <x v="2"/>
    <x v="2"/>
    <s v="Yes"/>
    <s v="Cheque"/>
    <n v="66.209999999999994"/>
    <n v="2332.62"/>
    <x v="0"/>
    <x v="1"/>
    <x v="2"/>
    <s v="Other"/>
    <x v="5"/>
    <n v="1"/>
  </r>
  <r>
    <s v="CUST-01920"/>
    <x v="1"/>
    <n v="0"/>
    <s v="No"/>
    <s v="No"/>
    <s v="Ahmedabad"/>
    <x v="23"/>
    <s v="Yes"/>
    <x v="1"/>
    <s v="No internet service"/>
    <x v="1"/>
    <x v="2"/>
    <s v="No"/>
    <s v="Credit card"/>
    <n v="25.63"/>
    <n v="50.67"/>
    <x v="4"/>
    <x v="0"/>
    <x v="1"/>
    <s v="Other"/>
    <x v="1"/>
    <n v="0"/>
  </r>
  <r>
    <s v="CUST-03184"/>
    <x v="1"/>
    <n v="0"/>
    <s v="No"/>
    <s v="No"/>
    <s v="Chandigarh"/>
    <x v="72"/>
    <s v="Yes"/>
    <x v="0"/>
    <s v="No"/>
    <x v="0"/>
    <x v="0"/>
    <s v="Yes"/>
    <s v="Credit card"/>
    <n v="87.1"/>
    <n v="6160.95"/>
    <x v="0"/>
    <x v="0"/>
    <x v="3"/>
    <s v="Other"/>
    <x v="0"/>
    <n v="0"/>
  </r>
  <r>
    <s v="CUST-03242"/>
    <x v="1"/>
    <n v="0"/>
    <s v="Yes"/>
    <s v="Yes"/>
    <s v="Ahmedabad"/>
    <x v="37"/>
    <s v="Yes"/>
    <x v="1"/>
    <s v="No internet service"/>
    <x v="1"/>
    <x v="2"/>
    <s v="Yes"/>
    <s v="UPI"/>
    <n v="27.55"/>
    <n v="1647.58"/>
    <x v="1"/>
    <x v="0"/>
    <x v="1"/>
    <s v="Other"/>
    <x v="0"/>
    <n v="0"/>
  </r>
  <r>
    <s v="CUST-02269"/>
    <x v="0"/>
    <n v="0"/>
    <s v="Yes"/>
    <s v="No"/>
    <s v="Lucknow"/>
    <x v="53"/>
    <s v="Yes"/>
    <x v="1"/>
    <s v="No internet service"/>
    <x v="1"/>
    <x v="2"/>
    <s v="Yes"/>
    <s v="Credit card"/>
    <n v="31.45"/>
    <n v="287.8"/>
    <x v="4"/>
    <x v="0"/>
    <x v="4"/>
    <s v="Other"/>
    <x v="1"/>
    <n v="0"/>
  </r>
  <r>
    <s v="CUST-00515"/>
    <x v="0"/>
    <n v="0"/>
    <s v="No"/>
    <s v="No"/>
    <s v="Chennai"/>
    <x v="25"/>
    <s v="Yes"/>
    <x v="0"/>
    <s v="No"/>
    <x v="2"/>
    <x v="2"/>
    <s v="Yes"/>
    <s v="UPI"/>
    <n v="84.79"/>
    <n v="1985.3"/>
    <x v="1"/>
    <x v="1"/>
    <x v="3"/>
    <s v="Other"/>
    <x v="4"/>
    <n v="1"/>
  </r>
  <r>
    <s v="CUST-02199"/>
    <x v="0"/>
    <n v="0"/>
    <s v="Yes"/>
    <s v="No"/>
    <s v="Delhi"/>
    <x v="26"/>
    <s v="Yes"/>
    <x v="2"/>
    <s v="No"/>
    <x v="0"/>
    <x v="2"/>
    <s v="Yes"/>
    <s v="Bank transfer"/>
    <n v="61.03"/>
    <n v="1629.52"/>
    <x v="3"/>
    <x v="0"/>
    <x v="2"/>
    <s v="Other"/>
    <x v="2"/>
    <n v="0"/>
  </r>
  <r>
    <s v="CUST-01740"/>
    <x v="1"/>
    <n v="0"/>
    <s v="No"/>
    <s v="No"/>
    <s v="Mumbai"/>
    <x v="26"/>
    <s v="Yes"/>
    <x v="2"/>
    <s v="No"/>
    <x v="0"/>
    <x v="1"/>
    <s v="Yes"/>
    <s v="Credit card"/>
    <n v="59.9"/>
    <n v="1536.71"/>
    <x v="0"/>
    <x v="0"/>
    <x v="2"/>
    <s v="Other"/>
    <x v="2"/>
    <n v="0"/>
  </r>
  <r>
    <s v="CUST-01432"/>
    <x v="0"/>
    <n v="0"/>
    <s v="Yes"/>
    <s v="Yes"/>
    <s v="Shimla"/>
    <x v="24"/>
    <s v="Yes"/>
    <x v="2"/>
    <s v="No"/>
    <x v="2"/>
    <x v="1"/>
    <s v="Yes"/>
    <s v="Cheque"/>
    <n v="50.72"/>
    <n v="1596.91"/>
    <x v="4"/>
    <x v="0"/>
    <x v="2"/>
    <s v="Other"/>
    <x v="2"/>
    <n v="0"/>
  </r>
  <r>
    <s v="CUST-02764"/>
    <x v="1"/>
    <n v="1"/>
    <s v="No"/>
    <s v="Yes"/>
    <s v="Chennai"/>
    <x v="24"/>
    <s v="Yes"/>
    <x v="2"/>
    <s v="Yes"/>
    <x v="2"/>
    <x v="2"/>
    <s v="Yes"/>
    <s v="Cheque"/>
    <n v="64.56"/>
    <n v="1942.12"/>
    <x v="4"/>
    <x v="0"/>
    <x v="2"/>
    <s v="Other"/>
    <x v="2"/>
    <n v="0"/>
  </r>
  <r>
    <s v="CUST-01700"/>
    <x v="0"/>
    <n v="0"/>
    <s v="No"/>
    <s v="No"/>
    <s v="Bengaluru"/>
    <x v="26"/>
    <s v="Yes"/>
    <x v="1"/>
    <s v="No internet service"/>
    <x v="1"/>
    <x v="2"/>
    <s v="Yes"/>
    <s v="Credit card"/>
    <n v="40.85"/>
    <n v="1069.42"/>
    <x v="0"/>
    <x v="1"/>
    <x v="4"/>
    <s v="Other"/>
    <x v="2"/>
    <n v="1"/>
  </r>
  <r>
    <s v="CUST-04697"/>
    <x v="0"/>
    <n v="0"/>
    <s v="Yes"/>
    <s v="No"/>
    <s v="Chennai"/>
    <x v="19"/>
    <s v="No"/>
    <x v="2"/>
    <s v="No"/>
    <x v="2"/>
    <x v="2"/>
    <s v="Yes"/>
    <s v="Bank transfer"/>
    <n v="49.35"/>
    <n v="706.53"/>
    <x v="3"/>
    <x v="1"/>
    <x v="4"/>
    <s v="Other"/>
    <x v="4"/>
    <n v="1"/>
  </r>
  <r>
    <s v="CUST-04874"/>
    <x v="1"/>
    <n v="1"/>
    <s v="Yes"/>
    <s v="No"/>
    <s v="Jaipur"/>
    <x v="66"/>
    <s v="Yes"/>
    <x v="1"/>
    <s v="No internet service"/>
    <x v="1"/>
    <x v="1"/>
    <s v="No"/>
    <s v="UPI"/>
    <n v="41.09"/>
    <n v="655.20000000000005"/>
    <x v="1"/>
    <x v="0"/>
    <x v="4"/>
    <s v="Other"/>
    <x v="4"/>
    <n v="0"/>
  </r>
  <r>
    <s v="CUST-01129"/>
    <x v="0"/>
    <n v="0"/>
    <s v="No"/>
    <s v="Yes"/>
    <s v="Mumbai"/>
    <x v="52"/>
    <s v="Yes"/>
    <x v="2"/>
    <s v="Yes"/>
    <x v="0"/>
    <x v="2"/>
    <s v="No"/>
    <s v="Credit card"/>
    <n v="63.34"/>
    <n v="254.55"/>
    <x v="1"/>
    <x v="0"/>
    <x v="2"/>
    <s v="Other"/>
    <x v="1"/>
    <n v="0"/>
  </r>
  <r>
    <s v="CUST-04115"/>
    <x v="0"/>
    <n v="0"/>
    <s v="Yes"/>
    <s v="No"/>
    <s v="Mumbai"/>
    <x v="29"/>
    <s v="Yes"/>
    <x v="0"/>
    <s v="Yes"/>
    <x v="2"/>
    <x v="0"/>
    <s v="No"/>
    <s v="Bank transfer"/>
    <n v="78.72"/>
    <n v="4038.97"/>
    <x v="2"/>
    <x v="0"/>
    <x v="3"/>
    <s v="Other"/>
    <x v="3"/>
    <n v="0"/>
  </r>
  <r>
    <s v="CUST-03939"/>
    <x v="1"/>
    <n v="0"/>
    <s v="No"/>
    <s v="No"/>
    <s v="Mumbai"/>
    <x v="7"/>
    <s v="Yes"/>
    <x v="0"/>
    <s v="No"/>
    <x v="0"/>
    <x v="2"/>
    <s v="No"/>
    <s v="Credit card"/>
    <n v="96.69"/>
    <n v="1067.27"/>
    <x v="4"/>
    <x v="1"/>
    <x v="0"/>
    <s v="High-risk"/>
    <x v="1"/>
    <n v="1"/>
  </r>
  <r>
    <s v="CUST-03144"/>
    <x v="1"/>
    <n v="0"/>
    <s v="Yes"/>
    <s v="Yes"/>
    <s v="Mumbai"/>
    <x v="39"/>
    <s v="Yes"/>
    <x v="1"/>
    <s v="No internet service"/>
    <x v="1"/>
    <x v="2"/>
    <s v="Yes"/>
    <s v="Credit card"/>
    <n v="25.4"/>
    <n v="323.12"/>
    <x v="0"/>
    <x v="0"/>
    <x v="1"/>
    <s v="Other"/>
    <x v="4"/>
    <n v="0"/>
  </r>
  <r>
    <s v="CUST-03002"/>
    <x v="1"/>
    <n v="0"/>
    <s v="No"/>
    <s v="No"/>
    <s v="Ahmedabad"/>
    <x v="36"/>
    <s v="Yes"/>
    <x v="0"/>
    <s v="Yes"/>
    <x v="2"/>
    <x v="0"/>
    <s v="No"/>
    <s v="Credit card"/>
    <n v="81.99"/>
    <n v="2573.85"/>
    <x v="0"/>
    <x v="0"/>
    <x v="3"/>
    <s v="Other"/>
    <x v="2"/>
    <n v="0"/>
  </r>
  <r>
    <s v="CUST-04261"/>
    <x v="1"/>
    <n v="0"/>
    <s v="Yes"/>
    <s v="No"/>
    <s v="Lucknow"/>
    <x v="12"/>
    <s v="Yes"/>
    <x v="2"/>
    <s v="No"/>
    <x v="2"/>
    <x v="0"/>
    <s v="Yes"/>
    <s v="Cheque"/>
    <n v="51.26"/>
    <n v="2903.2"/>
    <x v="3"/>
    <x v="0"/>
    <x v="2"/>
    <s v="Other"/>
    <x v="3"/>
    <n v="0"/>
  </r>
  <r>
    <s v="CUST-02911"/>
    <x v="1"/>
    <n v="0"/>
    <s v="Yes"/>
    <s v="Yes"/>
    <s v="Mumbai"/>
    <x v="52"/>
    <s v="Yes"/>
    <x v="2"/>
    <s v="No"/>
    <x v="2"/>
    <x v="2"/>
    <s v="Yes"/>
    <s v="Credit card"/>
    <n v="57.74"/>
    <n v="226.94"/>
    <x v="0"/>
    <x v="1"/>
    <x v="2"/>
    <s v="Other"/>
    <x v="1"/>
    <n v="1"/>
  </r>
  <r>
    <s v="CUST-01634"/>
    <x v="1"/>
    <n v="0"/>
    <s v="Yes"/>
    <s v="Yes"/>
    <s v="Bengaluru"/>
    <x v="21"/>
    <s v="Yes"/>
    <x v="0"/>
    <s v="Yes"/>
    <x v="2"/>
    <x v="1"/>
    <s v="Yes"/>
    <s v="UPI"/>
    <n v="89.74"/>
    <n v="3776.23"/>
    <x v="3"/>
    <x v="0"/>
    <x v="3"/>
    <s v="Other"/>
    <x v="5"/>
    <n v="0"/>
  </r>
  <r>
    <s v="CUST-01810"/>
    <x v="1"/>
    <n v="0"/>
    <s v="Yes"/>
    <s v="Yes"/>
    <s v="Chennai"/>
    <x v="44"/>
    <s v="Yes"/>
    <x v="0"/>
    <s v="Yes"/>
    <x v="2"/>
    <x v="1"/>
    <s v="Yes"/>
    <s v="Cheque"/>
    <n v="81.34"/>
    <n v="2732.38"/>
    <x v="1"/>
    <x v="0"/>
    <x v="3"/>
    <s v="Other"/>
    <x v="2"/>
    <n v="0"/>
  </r>
  <r>
    <s v="CUST-03907"/>
    <x v="1"/>
    <n v="0"/>
    <s v="No"/>
    <s v="No"/>
    <s v="Mumbai"/>
    <x v="42"/>
    <s v="Yes"/>
    <x v="2"/>
    <s v="Yes"/>
    <x v="2"/>
    <x v="1"/>
    <s v="Yes"/>
    <s v="Bank transfer"/>
    <n v="53.39"/>
    <n v="1786.5"/>
    <x v="3"/>
    <x v="0"/>
    <x v="2"/>
    <s v="Other"/>
    <x v="2"/>
    <n v="0"/>
  </r>
  <r>
    <s v="CUST-00504"/>
    <x v="1"/>
    <n v="0"/>
    <s v="Yes"/>
    <s v="No"/>
    <s v="Bengaluru"/>
    <x v="3"/>
    <s v="Yes"/>
    <x v="2"/>
    <s v="No"/>
    <x v="0"/>
    <x v="1"/>
    <s v="Yes"/>
    <s v="Cheque"/>
    <n v="66.95"/>
    <n v="3414.57"/>
    <x v="1"/>
    <x v="0"/>
    <x v="2"/>
    <s v="Other"/>
    <x v="3"/>
    <n v="0"/>
  </r>
  <r>
    <s v="CUST-03495"/>
    <x v="0"/>
    <n v="0"/>
    <s v="No"/>
    <s v="No"/>
    <s v="Lucknow"/>
    <x v="21"/>
    <s v="Yes"/>
    <x v="0"/>
    <s v="Yes"/>
    <x v="2"/>
    <x v="1"/>
    <s v="Yes"/>
    <s v="Cheque"/>
    <n v="94.81"/>
    <n v="3934.72"/>
    <x v="4"/>
    <x v="1"/>
    <x v="0"/>
    <s v="Other"/>
    <x v="5"/>
    <n v="1"/>
  </r>
  <r>
    <s v="CUST-01696"/>
    <x v="1"/>
    <n v="1"/>
    <s v="Yes"/>
    <s v="No"/>
    <s v="Mumbai"/>
    <x v="30"/>
    <s v="No"/>
    <x v="0"/>
    <s v="No"/>
    <x v="0"/>
    <x v="2"/>
    <s v="No"/>
    <s v="Bank transfer"/>
    <n v="84.3"/>
    <n v="1773.96"/>
    <x v="7"/>
    <x v="0"/>
    <x v="3"/>
    <s v="Other"/>
    <x v="4"/>
    <n v="0"/>
  </r>
  <r>
    <s v="CUST-04015"/>
    <x v="1"/>
    <n v="1"/>
    <s v="No"/>
    <s v="No"/>
    <s v="Jaipur"/>
    <x v="27"/>
    <s v="Yes"/>
    <x v="2"/>
    <s v="No"/>
    <x v="2"/>
    <x v="2"/>
    <s v="Yes"/>
    <s v="Credit card"/>
    <n v="56.74"/>
    <n v="1948.53"/>
    <x v="4"/>
    <x v="0"/>
    <x v="2"/>
    <s v="Other"/>
    <x v="2"/>
    <n v="0"/>
  </r>
  <r>
    <s v="CUST-02237"/>
    <x v="1"/>
    <n v="0"/>
    <s v="No"/>
    <s v="No"/>
    <s v="Mumbai"/>
    <x v="28"/>
    <s v="Yes"/>
    <x v="0"/>
    <s v="No"/>
    <x v="2"/>
    <x v="2"/>
    <s v="Yes"/>
    <s v="Cheque"/>
    <n v="90.96"/>
    <n v="1657.71"/>
    <x v="7"/>
    <x v="1"/>
    <x v="0"/>
    <s v="Other"/>
    <x v="4"/>
    <n v="1"/>
  </r>
  <r>
    <s v="CUST-01554"/>
    <x v="0"/>
    <n v="0"/>
    <s v="No"/>
    <s v="No"/>
    <s v="Pune"/>
    <x v="35"/>
    <s v="Yes"/>
    <x v="2"/>
    <s v="Yes"/>
    <x v="0"/>
    <x v="2"/>
    <s v="No"/>
    <s v="Cheque"/>
    <n v="70.56"/>
    <n v="1917.56"/>
    <x v="0"/>
    <x v="0"/>
    <x v="3"/>
    <s v="Other"/>
    <x v="2"/>
    <n v="0"/>
  </r>
  <r>
    <s v="CUST-00924"/>
    <x v="0"/>
    <n v="0"/>
    <s v="Yes"/>
    <s v="No"/>
    <s v="Ahmedabad"/>
    <x v="66"/>
    <s v="Yes"/>
    <x v="0"/>
    <s v="Yes"/>
    <x v="0"/>
    <x v="2"/>
    <s v="Yes"/>
    <s v="UPI"/>
    <n v="107.56"/>
    <n v="1671.01"/>
    <x v="3"/>
    <x v="1"/>
    <x v="0"/>
    <s v="Other"/>
    <x v="4"/>
    <n v="1"/>
  </r>
  <r>
    <s v="CUST-04458"/>
    <x v="0"/>
    <n v="1"/>
    <s v="Yes"/>
    <s v="No"/>
    <s v="Chennai"/>
    <x v="25"/>
    <s v="Yes"/>
    <x v="2"/>
    <s v="Yes"/>
    <x v="2"/>
    <x v="2"/>
    <s v="Yes"/>
    <s v="Credit card"/>
    <n v="46.42"/>
    <n v="1049.27"/>
    <x v="1"/>
    <x v="1"/>
    <x v="4"/>
    <s v="Other"/>
    <x v="4"/>
    <n v="1"/>
  </r>
  <r>
    <s v="CUST-02316"/>
    <x v="0"/>
    <n v="0"/>
    <s v="Yes"/>
    <s v="Yes"/>
    <s v="Shimla"/>
    <x v="18"/>
    <s v="Yes"/>
    <x v="0"/>
    <s v="No"/>
    <x v="0"/>
    <x v="2"/>
    <s v="Yes"/>
    <s v="Cheque"/>
    <n v="99.96"/>
    <n v="1655.46"/>
    <x v="1"/>
    <x v="0"/>
    <x v="0"/>
    <s v="Other"/>
    <x v="4"/>
    <n v="0"/>
  </r>
  <r>
    <s v="CUST-03967"/>
    <x v="0"/>
    <n v="0"/>
    <s v="Yes"/>
    <s v="No"/>
    <s v="Chennai"/>
    <x v="52"/>
    <s v="Yes"/>
    <x v="2"/>
    <s v="No"/>
    <x v="2"/>
    <x v="2"/>
    <s v="No"/>
    <s v="Credit card"/>
    <n v="51.37"/>
    <n v="203.89"/>
    <x v="1"/>
    <x v="0"/>
    <x v="2"/>
    <s v="Other"/>
    <x v="1"/>
    <n v="0"/>
  </r>
  <r>
    <s v="CUST-04794"/>
    <x v="1"/>
    <n v="0"/>
    <s v="No"/>
    <s v="No"/>
    <s v="Chandigarh"/>
    <x v="61"/>
    <s v="Yes"/>
    <x v="1"/>
    <s v="No internet service"/>
    <x v="1"/>
    <x v="0"/>
    <s v="Yes"/>
    <s v="Bank transfer"/>
    <n v="27.65"/>
    <n v="1878.83"/>
    <x v="4"/>
    <x v="0"/>
    <x v="1"/>
    <s v="Other"/>
    <x v="0"/>
    <n v="0"/>
  </r>
  <r>
    <s v="CUST-03103"/>
    <x v="0"/>
    <n v="0"/>
    <s v="Yes"/>
    <s v="Yes"/>
    <s v="Kolkata"/>
    <x v="47"/>
    <s v="Yes"/>
    <x v="0"/>
    <s v="No"/>
    <x v="2"/>
    <x v="2"/>
    <s v="Yes"/>
    <s v="UPI"/>
    <n v="77.260000000000005"/>
    <n v="1161.17"/>
    <x v="3"/>
    <x v="1"/>
    <x v="3"/>
    <s v="Other"/>
    <x v="4"/>
    <n v="1"/>
  </r>
  <r>
    <s v="CUST-00397"/>
    <x v="1"/>
    <n v="1"/>
    <s v="Yes"/>
    <s v="No"/>
    <s v="Bengaluru"/>
    <x v="48"/>
    <s v="Yes"/>
    <x v="1"/>
    <s v="No internet service"/>
    <x v="1"/>
    <x v="0"/>
    <s v="No"/>
    <s v="Credit card"/>
    <n v="33.590000000000003"/>
    <n v="1650.96"/>
    <x v="4"/>
    <x v="0"/>
    <x v="4"/>
    <s v="Other"/>
    <x v="3"/>
    <n v="0"/>
  </r>
  <r>
    <s v="CUST-03716"/>
    <x v="1"/>
    <n v="0"/>
    <s v="No"/>
    <s v="No"/>
    <s v="Ahmedabad"/>
    <x v="28"/>
    <s v="Yes"/>
    <x v="2"/>
    <s v="Yes"/>
    <x v="0"/>
    <x v="2"/>
    <s v="Yes"/>
    <s v="Credit card"/>
    <n v="74.83"/>
    <n v="1309.52"/>
    <x v="1"/>
    <x v="0"/>
    <x v="3"/>
    <s v="Other"/>
    <x v="4"/>
    <n v="0"/>
  </r>
  <r>
    <s v="CUST-01658"/>
    <x v="0"/>
    <n v="0"/>
    <s v="No"/>
    <s v="No"/>
    <s v="Mumbai"/>
    <x v="9"/>
    <s v="Yes"/>
    <x v="0"/>
    <s v="No"/>
    <x v="2"/>
    <x v="2"/>
    <s v="Yes"/>
    <s v="Bank transfer"/>
    <n v="88.84"/>
    <n v="618.17999999999995"/>
    <x v="4"/>
    <x v="0"/>
    <x v="3"/>
    <s v="High-risk"/>
    <x v="1"/>
    <n v="0"/>
  </r>
  <r>
    <s v="CUST-02416"/>
    <x v="0"/>
    <n v="0"/>
    <s v="No"/>
    <s v="Yes"/>
    <s v="Mumbai"/>
    <x v="42"/>
    <s v="Yes"/>
    <x v="1"/>
    <s v="No internet service"/>
    <x v="1"/>
    <x v="0"/>
    <s v="No"/>
    <s v="UPI"/>
    <n v="37.020000000000003"/>
    <n v="1237.02"/>
    <x v="7"/>
    <x v="0"/>
    <x v="4"/>
    <s v="Other"/>
    <x v="2"/>
    <n v="0"/>
  </r>
  <r>
    <s v="CUST-04482"/>
    <x v="0"/>
    <n v="0"/>
    <s v="No"/>
    <s v="No"/>
    <s v="Pune"/>
    <x v="69"/>
    <s v="Yes"/>
    <x v="0"/>
    <s v="No"/>
    <x v="2"/>
    <x v="2"/>
    <s v="No"/>
    <s v="UPI"/>
    <n v="86.54"/>
    <n v="4056.46"/>
    <x v="0"/>
    <x v="1"/>
    <x v="3"/>
    <s v="Other"/>
    <x v="3"/>
    <n v="1"/>
  </r>
  <r>
    <s v="CUST-00269"/>
    <x v="0"/>
    <n v="0"/>
    <s v="Yes"/>
    <s v="Yes"/>
    <s v="Kolkata"/>
    <x v="18"/>
    <s v="Yes"/>
    <x v="1"/>
    <s v="No internet service"/>
    <x v="1"/>
    <x v="2"/>
    <s v="Yes"/>
    <s v="Credit card"/>
    <n v="37.57"/>
    <n v="641.11"/>
    <x v="1"/>
    <x v="0"/>
    <x v="4"/>
    <s v="Other"/>
    <x v="4"/>
    <n v="0"/>
  </r>
  <r>
    <s v="CUST-02357"/>
    <x v="0"/>
    <n v="0"/>
    <s v="Yes"/>
    <s v="No"/>
    <s v="Bengaluru"/>
    <x v="36"/>
    <s v="Yes"/>
    <x v="2"/>
    <s v="No"/>
    <x v="0"/>
    <x v="0"/>
    <s v="Yes"/>
    <s v="Credit card"/>
    <n v="57.34"/>
    <n v="1869.71"/>
    <x v="4"/>
    <x v="0"/>
    <x v="2"/>
    <s v="Other"/>
    <x v="2"/>
    <n v="0"/>
  </r>
  <r>
    <s v="CUST-03381"/>
    <x v="1"/>
    <n v="0"/>
    <s v="Yes"/>
    <s v="Yes"/>
    <s v="Chennai"/>
    <x v="60"/>
    <s v="Yes"/>
    <x v="0"/>
    <s v="No"/>
    <x v="2"/>
    <x v="0"/>
    <s v="No"/>
    <s v="UPI"/>
    <n v="90.65"/>
    <n v="5727.56"/>
    <x v="0"/>
    <x v="0"/>
    <x v="0"/>
    <s v="Other"/>
    <x v="0"/>
    <n v="0"/>
  </r>
  <r>
    <s v="CUST-04716"/>
    <x v="1"/>
    <n v="0"/>
    <s v="No"/>
    <s v="No"/>
    <s v="Delhi"/>
    <x v="8"/>
    <s v="Yes"/>
    <x v="2"/>
    <s v="No"/>
    <x v="2"/>
    <x v="1"/>
    <s v="Yes"/>
    <s v="Bank transfer"/>
    <n v="64.34"/>
    <n v="2385.3200000000002"/>
    <x v="0"/>
    <x v="0"/>
    <x v="2"/>
    <s v="Other"/>
    <x v="5"/>
    <n v="0"/>
  </r>
  <r>
    <s v="CUST-04946"/>
    <x v="0"/>
    <n v="0"/>
    <s v="No"/>
    <s v="No"/>
    <s v="Pune"/>
    <x v="30"/>
    <s v="Yes"/>
    <x v="1"/>
    <s v="No internet service"/>
    <x v="1"/>
    <x v="2"/>
    <s v="Yes"/>
    <s v="UPI"/>
    <n v="26.43"/>
    <n v="549.55999999999995"/>
    <x v="1"/>
    <x v="1"/>
    <x v="1"/>
    <s v="Other"/>
    <x v="4"/>
    <n v="1"/>
  </r>
  <r>
    <s v="CUST-03923"/>
    <x v="1"/>
    <n v="0"/>
    <s v="Yes"/>
    <s v="Yes"/>
    <s v="Jaipur"/>
    <x v="41"/>
    <s v="Yes"/>
    <x v="0"/>
    <s v="No"/>
    <x v="2"/>
    <x v="0"/>
    <s v="Yes"/>
    <s v="Bank transfer"/>
    <n v="83.83"/>
    <n v="2478.84"/>
    <x v="1"/>
    <x v="1"/>
    <x v="3"/>
    <s v="Other"/>
    <x v="2"/>
    <n v="1"/>
  </r>
  <r>
    <s v="CUST-01243"/>
    <x v="0"/>
    <n v="0"/>
    <s v="No"/>
    <s v="No"/>
    <s v="Chandigarh"/>
    <x v="43"/>
    <s v="Yes"/>
    <x v="2"/>
    <s v="Yes"/>
    <x v="0"/>
    <x v="0"/>
    <s v="Yes"/>
    <s v="UPI"/>
    <n v="65.16"/>
    <n v="2876.7"/>
    <x v="4"/>
    <x v="0"/>
    <x v="2"/>
    <s v="Other"/>
    <x v="5"/>
    <n v="0"/>
  </r>
  <r>
    <s v="CUST-01648"/>
    <x v="0"/>
    <n v="0"/>
    <s v="Yes"/>
    <s v="No"/>
    <s v="Kolkata"/>
    <x v="8"/>
    <s v="Yes"/>
    <x v="2"/>
    <s v="No"/>
    <x v="2"/>
    <x v="1"/>
    <s v="Yes"/>
    <s v="Credit card"/>
    <n v="56.88"/>
    <n v="2118.21"/>
    <x v="0"/>
    <x v="0"/>
    <x v="2"/>
    <s v="Other"/>
    <x v="5"/>
    <n v="0"/>
  </r>
  <r>
    <s v="CUST-00979"/>
    <x v="1"/>
    <n v="1"/>
    <s v="No"/>
    <s v="No"/>
    <s v="Mumbai"/>
    <x v="66"/>
    <s v="Yes"/>
    <x v="0"/>
    <s v="No"/>
    <x v="2"/>
    <x v="2"/>
    <s v="Yes"/>
    <s v="UPI"/>
    <n v="95.71"/>
    <n v="1562.05"/>
    <x v="3"/>
    <x v="1"/>
    <x v="0"/>
    <s v="Other"/>
    <x v="4"/>
    <n v="1"/>
  </r>
  <r>
    <s v="CUST-04026"/>
    <x v="1"/>
    <n v="0"/>
    <s v="Yes"/>
    <s v="No"/>
    <s v="Chennai"/>
    <x v="26"/>
    <s v="Yes"/>
    <x v="0"/>
    <s v="No"/>
    <x v="2"/>
    <x v="2"/>
    <s v="No"/>
    <s v="UPI"/>
    <n v="76.05"/>
    <n v="2031.87"/>
    <x v="3"/>
    <x v="1"/>
    <x v="3"/>
    <s v="Other"/>
    <x v="2"/>
    <n v="1"/>
  </r>
  <r>
    <s v="CUST-04556"/>
    <x v="1"/>
    <n v="0"/>
    <s v="No"/>
    <s v="No"/>
    <s v="Lucknow"/>
    <x v="14"/>
    <s v="Yes"/>
    <x v="0"/>
    <s v="Yes"/>
    <x v="2"/>
    <x v="2"/>
    <s v="No"/>
    <s v="UPI"/>
    <n v="81.349999999999994"/>
    <n v="2025.02"/>
    <x v="2"/>
    <x v="1"/>
    <x v="3"/>
    <s v="Other"/>
    <x v="2"/>
    <n v="1"/>
  </r>
  <r>
    <s v="CUST-02870"/>
    <x v="1"/>
    <n v="0"/>
    <s v="Yes"/>
    <s v="No"/>
    <s v="Delhi"/>
    <x v="7"/>
    <s v="Yes"/>
    <x v="0"/>
    <s v="Yes"/>
    <x v="2"/>
    <x v="2"/>
    <s v="Yes"/>
    <s v="Bank transfer"/>
    <n v="83.51"/>
    <n v="937.49"/>
    <x v="4"/>
    <x v="0"/>
    <x v="3"/>
    <s v="High-risk"/>
    <x v="1"/>
    <n v="0"/>
  </r>
  <r>
    <s v="CUST-02674"/>
    <x v="0"/>
    <n v="1"/>
    <s v="Yes"/>
    <s v="Yes"/>
    <s v="Bengaluru"/>
    <x v="24"/>
    <s v="Yes"/>
    <x v="0"/>
    <s v="No"/>
    <x v="0"/>
    <x v="1"/>
    <s v="No"/>
    <s v="UPI"/>
    <n v="89.79"/>
    <n v="2747.95"/>
    <x v="0"/>
    <x v="0"/>
    <x v="3"/>
    <s v="Other"/>
    <x v="2"/>
    <n v="0"/>
  </r>
  <r>
    <s v="CUST-00108"/>
    <x v="0"/>
    <n v="1"/>
    <s v="No"/>
    <s v="Yes"/>
    <s v="Jaipur"/>
    <x v="58"/>
    <s v="Yes"/>
    <x v="0"/>
    <s v="No"/>
    <x v="0"/>
    <x v="0"/>
    <s v="No"/>
    <s v="Cheque"/>
    <n v="84.1"/>
    <n v="3712.25"/>
    <x v="1"/>
    <x v="0"/>
    <x v="3"/>
    <s v="Other"/>
    <x v="5"/>
    <n v="0"/>
  </r>
  <r>
    <s v="CUST-03207"/>
    <x v="1"/>
    <n v="0"/>
    <s v="Yes"/>
    <s v="Yes"/>
    <s v="Kolkata"/>
    <x v="12"/>
    <s v="Yes"/>
    <x v="1"/>
    <s v="No internet service"/>
    <x v="1"/>
    <x v="1"/>
    <s v="Yes"/>
    <s v="Credit card"/>
    <n v="29.8"/>
    <n v="1621.89"/>
    <x v="0"/>
    <x v="0"/>
    <x v="1"/>
    <s v="Other"/>
    <x v="3"/>
    <n v="0"/>
  </r>
  <r>
    <s v="CUST-02753"/>
    <x v="0"/>
    <n v="0"/>
    <s v="Yes"/>
    <s v="Yes"/>
    <s v="Pune"/>
    <x v="52"/>
    <s v="Yes"/>
    <x v="1"/>
    <s v="No internet service"/>
    <x v="1"/>
    <x v="2"/>
    <s v="No"/>
    <s v="Bank transfer"/>
    <n v="40.409999999999997"/>
    <n v="160.57"/>
    <x v="1"/>
    <x v="0"/>
    <x v="4"/>
    <s v="Other"/>
    <x v="1"/>
    <n v="0"/>
  </r>
  <r>
    <s v="CUST-01938"/>
    <x v="1"/>
    <n v="1"/>
    <s v="Yes"/>
    <s v="Yes"/>
    <s v="Mumbai"/>
    <x v="8"/>
    <s v="Yes"/>
    <x v="2"/>
    <s v="No"/>
    <x v="2"/>
    <x v="1"/>
    <s v="Yes"/>
    <s v="UPI"/>
    <n v="59.99"/>
    <n v="2291.13"/>
    <x v="4"/>
    <x v="1"/>
    <x v="2"/>
    <s v="Other"/>
    <x v="5"/>
    <n v="1"/>
  </r>
  <r>
    <s v="CUST-01414"/>
    <x v="1"/>
    <n v="0"/>
    <s v="No"/>
    <s v="No"/>
    <s v="Lucknow"/>
    <x v="41"/>
    <s v="Yes"/>
    <x v="0"/>
    <s v="No"/>
    <x v="0"/>
    <x v="1"/>
    <s v="No"/>
    <s v="Bank transfer"/>
    <n v="85.62"/>
    <n v="2603.5"/>
    <x v="0"/>
    <x v="0"/>
    <x v="3"/>
    <s v="Other"/>
    <x v="2"/>
    <n v="0"/>
  </r>
  <r>
    <s v="CUST-01257"/>
    <x v="0"/>
    <n v="0"/>
    <s v="Yes"/>
    <s v="Yes"/>
    <s v="Lucknow"/>
    <x v="54"/>
    <s v="Yes"/>
    <x v="2"/>
    <s v="No"/>
    <x v="2"/>
    <x v="2"/>
    <s v="Yes"/>
    <s v="Credit card"/>
    <n v="50.65"/>
    <n v="620.36"/>
    <x v="0"/>
    <x v="0"/>
    <x v="2"/>
    <s v="Other"/>
    <x v="4"/>
    <n v="0"/>
  </r>
  <r>
    <s v="CUST-04399"/>
    <x v="1"/>
    <n v="0"/>
    <s v="Yes"/>
    <s v="No"/>
    <s v="Ahmedabad"/>
    <x v="13"/>
    <s v="Yes"/>
    <x v="0"/>
    <s v="No"/>
    <x v="2"/>
    <x v="2"/>
    <s v="Yes"/>
    <s v="UPI"/>
    <n v="85.73"/>
    <n v="1687.97"/>
    <x v="4"/>
    <x v="0"/>
    <x v="3"/>
    <s v="Other"/>
    <x v="4"/>
    <n v="0"/>
  </r>
  <r>
    <s v="CUST-04734"/>
    <x v="1"/>
    <n v="0"/>
    <s v="Yes"/>
    <s v="No"/>
    <s v="Pune"/>
    <x v="44"/>
    <s v="Yes"/>
    <x v="2"/>
    <s v="Yes"/>
    <x v="2"/>
    <x v="1"/>
    <s v="No"/>
    <s v="Credit card"/>
    <n v="65.19"/>
    <n v="2091.77"/>
    <x v="1"/>
    <x v="0"/>
    <x v="2"/>
    <s v="Other"/>
    <x v="2"/>
    <n v="0"/>
  </r>
  <r>
    <s v="CUST-04120"/>
    <x v="1"/>
    <n v="0"/>
    <s v="No"/>
    <s v="No"/>
    <s v="Chandigarh"/>
    <x v="25"/>
    <s v="Yes"/>
    <x v="0"/>
    <s v="No"/>
    <x v="2"/>
    <x v="2"/>
    <s v="Yes"/>
    <s v="Credit card"/>
    <n v="86.85"/>
    <n v="1970.96"/>
    <x v="0"/>
    <x v="0"/>
    <x v="3"/>
    <s v="Other"/>
    <x v="4"/>
    <n v="0"/>
  </r>
  <r>
    <s v="CUST-00458"/>
    <x v="0"/>
    <n v="1"/>
    <s v="Yes"/>
    <s v="No"/>
    <s v="Pune"/>
    <x v="31"/>
    <s v="Yes"/>
    <x v="0"/>
    <s v="No"/>
    <x v="0"/>
    <x v="2"/>
    <s v="Yes"/>
    <s v="UPI"/>
    <n v="105.47"/>
    <n v="620.16999999999996"/>
    <x v="1"/>
    <x v="1"/>
    <x v="0"/>
    <s v="High-risk"/>
    <x v="1"/>
    <n v="1"/>
  </r>
  <r>
    <s v="CUST-03324"/>
    <x v="1"/>
    <n v="0"/>
    <s v="No"/>
    <s v="No"/>
    <s v="Shimla"/>
    <x v="32"/>
    <s v="Yes"/>
    <x v="2"/>
    <s v="No"/>
    <x v="0"/>
    <x v="2"/>
    <s v="No"/>
    <s v="UPI"/>
    <n v="68.47"/>
    <n v="2693.09"/>
    <x v="4"/>
    <x v="1"/>
    <x v="2"/>
    <s v="Other"/>
    <x v="5"/>
    <n v="1"/>
  </r>
  <r>
    <s v="CUST-04239"/>
    <x v="1"/>
    <n v="0"/>
    <s v="No"/>
    <s v="No"/>
    <s v="Chandigarh"/>
    <x v="8"/>
    <s v="No"/>
    <x v="2"/>
    <s v="Yes"/>
    <x v="2"/>
    <x v="2"/>
    <s v="No"/>
    <s v="UPI"/>
    <n v="42.85"/>
    <n v="1594.55"/>
    <x v="0"/>
    <x v="0"/>
    <x v="4"/>
    <s v="Other"/>
    <x v="5"/>
    <n v="0"/>
  </r>
  <r>
    <s v="CUST-02755"/>
    <x v="1"/>
    <n v="0"/>
    <s v="Yes"/>
    <s v="Yes"/>
    <s v="Bengaluru"/>
    <x v="31"/>
    <s v="Yes"/>
    <x v="0"/>
    <s v="Yes"/>
    <x v="2"/>
    <x v="2"/>
    <s v="Yes"/>
    <s v="Bank transfer"/>
    <n v="96.18"/>
    <n v="568.59"/>
    <x v="1"/>
    <x v="1"/>
    <x v="0"/>
    <s v="High-risk"/>
    <x v="1"/>
    <n v="1"/>
  </r>
  <r>
    <s v="CUST-00577"/>
    <x v="0"/>
    <n v="0"/>
    <s v="Yes"/>
    <s v="No"/>
    <s v="Delhi"/>
    <x v="8"/>
    <s v="No"/>
    <x v="0"/>
    <s v="No"/>
    <x v="0"/>
    <x v="1"/>
    <s v="No"/>
    <s v="UPI"/>
    <n v="77.91"/>
    <n v="2942.83"/>
    <x v="2"/>
    <x v="0"/>
    <x v="3"/>
    <s v="Other"/>
    <x v="5"/>
    <n v="0"/>
  </r>
  <r>
    <s v="CUST-04341"/>
    <x v="0"/>
    <n v="1"/>
    <s v="Yes"/>
    <s v="No"/>
    <s v="Hyderabad"/>
    <x v="53"/>
    <s v="Yes"/>
    <x v="2"/>
    <s v="No"/>
    <x v="2"/>
    <x v="2"/>
    <s v="No"/>
    <s v="UPI"/>
    <n v="48.95"/>
    <n v="433.3"/>
    <x v="1"/>
    <x v="1"/>
    <x v="4"/>
    <s v="Other"/>
    <x v="1"/>
    <n v="1"/>
  </r>
  <r>
    <s v="CUST-03343"/>
    <x v="0"/>
    <n v="0"/>
    <s v="Yes"/>
    <s v="Yes"/>
    <s v="Hyderabad"/>
    <x v="38"/>
    <s v="Yes"/>
    <x v="1"/>
    <s v="No internet service"/>
    <x v="1"/>
    <x v="0"/>
    <s v="No"/>
    <s v="Bank transfer"/>
    <n v="35.270000000000003"/>
    <n v="1454.16"/>
    <x v="0"/>
    <x v="0"/>
    <x v="4"/>
    <s v="Other"/>
    <x v="5"/>
    <n v="0"/>
  </r>
  <r>
    <s v="CUST-02141"/>
    <x v="1"/>
    <n v="1"/>
    <s v="No"/>
    <s v="No"/>
    <s v="Chennai"/>
    <x v="48"/>
    <s v="Yes"/>
    <x v="0"/>
    <s v="Yes"/>
    <x v="0"/>
    <x v="1"/>
    <s v="No"/>
    <s v="UPI"/>
    <n v="100.28"/>
    <n v="4977.01"/>
    <x v="0"/>
    <x v="0"/>
    <x v="0"/>
    <s v="Other"/>
    <x v="3"/>
    <n v="0"/>
  </r>
  <r>
    <s v="CUST-00817"/>
    <x v="0"/>
    <n v="0"/>
    <s v="No"/>
    <s v="No"/>
    <s v="Hyderabad"/>
    <x v="62"/>
    <s v="Yes"/>
    <x v="1"/>
    <s v="No internet service"/>
    <x v="1"/>
    <x v="0"/>
    <s v="No"/>
    <s v="Credit card"/>
    <n v="28.59"/>
    <n v="1988.92"/>
    <x v="1"/>
    <x v="0"/>
    <x v="1"/>
    <s v="Other"/>
    <x v="0"/>
    <n v="0"/>
  </r>
  <r>
    <s v="CUST-04036"/>
    <x v="1"/>
    <n v="0"/>
    <s v="Yes"/>
    <s v="No"/>
    <s v="Chandigarh"/>
    <x v="45"/>
    <s v="Yes"/>
    <x v="2"/>
    <s v="No"/>
    <x v="2"/>
    <x v="2"/>
    <s v="Yes"/>
    <s v="Credit card"/>
    <n v="54.64"/>
    <n v="2521.02"/>
    <x v="4"/>
    <x v="0"/>
    <x v="2"/>
    <s v="Other"/>
    <x v="5"/>
    <n v="0"/>
  </r>
  <r>
    <s v="CUST-04921"/>
    <x v="1"/>
    <n v="0"/>
    <s v="No"/>
    <s v="No"/>
    <s v="Chandigarh"/>
    <x v="59"/>
    <s v="Yes"/>
    <x v="2"/>
    <s v="Yes"/>
    <x v="0"/>
    <x v="2"/>
    <s v="No"/>
    <s v="Credit card"/>
    <n v="62.08"/>
    <n v="3225.23"/>
    <x v="1"/>
    <x v="0"/>
    <x v="2"/>
    <s v="Other"/>
    <x v="3"/>
    <n v="0"/>
  </r>
  <r>
    <s v="CUST-00856"/>
    <x v="0"/>
    <n v="0"/>
    <s v="No"/>
    <s v="No"/>
    <s v="Jaipur"/>
    <x v="20"/>
    <s v="Yes"/>
    <x v="0"/>
    <s v="No"/>
    <x v="2"/>
    <x v="2"/>
    <s v="Yes"/>
    <s v="UPI"/>
    <n v="82.28"/>
    <n v="645.39"/>
    <x v="1"/>
    <x v="1"/>
    <x v="3"/>
    <s v="High-risk"/>
    <x v="1"/>
    <n v="1"/>
  </r>
  <r>
    <s v="CUST-02918"/>
    <x v="0"/>
    <n v="0"/>
    <s v="No"/>
    <s v="Yes"/>
    <s v="Jaipur"/>
    <x v="18"/>
    <s v="Yes"/>
    <x v="1"/>
    <s v="No internet service"/>
    <x v="1"/>
    <x v="1"/>
    <s v="Yes"/>
    <s v="Bank transfer"/>
    <n v="28.14"/>
    <n v="485.75"/>
    <x v="4"/>
    <x v="0"/>
    <x v="1"/>
    <s v="Other"/>
    <x v="4"/>
    <n v="0"/>
  </r>
  <r>
    <s v="CUST-01026"/>
    <x v="1"/>
    <n v="1"/>
    <s v="No"/>
    <s v="Yes"/>
    <s v="Bengaluru"/>
    <x v="52"/>
    <s v="Yes"/>
    <x v="0"/>
    <s v="No"/>
    <x v="2"/>
    <x v="2"/>
    <s v="No"/>
    <s v="Credit card"/>
    <n v="73.87"/>
    <n v="300.02"/>
    <x v="7"/>
    <x v="1"/>
    <x v="3"/>
    <s v="High-risk"/>
    <x v="1"/>
    <n v="1"/>
  </r>
  <r>
    <s v="CUST-00143"/>
    <x v="1"/>
    <n v="1"/>
    <s v="Yes"/>
    <s v="Yes"/>
    <s v="Jaipur"/>
    <x v="28"/>
    <s v="Yes"/>
    <x v="0"/>
    <s v="No"/>
    <x v="2"/>
    <x v="2"/>
    <s v="No"/>
    <s v="Bank transfer"/>
    <n v="77.03"/>
    <n v="1347.05"/>
    <x v="2"/>
    <x v="1"/>
    <x v="3"/>
    <s v="Other"/>
    <x v="4"/>
    <n v="1"/>
  </r>
  <r>
    <s v="CUST-02866"/>
    <x v="1"/>
    <n v="0"/>
    <s v="No"/>
    <s v="No"/>
    <s v="Lucknow"/>
    <x v="53"/>
    <s v="Yes"/>
    <x v="0"/>
    <s v="No"/>
    <x v="0"/>
    <x v="2"/>
    <s v="Yes"/>
    <s v="Bank transfer"/>
    <n v="91.17"/>
    <n v="818.69"/>
    <x v="4"/>
    <x v="0"/>
    <x v="0"/>
    <s v="High-risk"/>
    <x v="1"/>
    <n v="0"/>
  </r>
  <r>
    <s v="CUST-03531"/>
    <x v="0"/>
    <n v="0"/>
    <s v="No"/>
    <s v="No"/>
    <s v="Mumbai"/>
    <x v="8"/>
    <s v="Yes"/>
    <x v="0"/>
    <s v="Yes"/>
    <x v="0"/>
    <x v="0"/>
    <s v="Yes"/>
    <s v="Bank transfer"/>
    <n v="94.07"/>
    <n v="3617.88"/>
    <x v="0"/>
    <x v="0"/>
    <x v="0"/>
    <s v="Other"/>
    <x v="5"/>
    <n v="0"/>
  </r>
  <r>
    <s v="CUST-02025"/>
    <x v="0"/>
    <n v="0"/>
    <s v="No"/>
    <s v="No"/>
    <s v="Chandigarh"/>
    <x v="22"/>
    <s v="Yes"/>
    <x v="0"/>
    <s v="Yes"/>
    <x v="2"/>
    <x v="2"/>
    <s v="No"/>
    <s v="UPI"/>
    <n v="91.17"/>
    <n v="936.66"/>
    <x v="2"/>
    <x v="0"/>
    <x v="0"/>
    <s v="High-risk"/>
    <x v="1"/>
    <n v="0"/>
  </r>
  <r>
    <s v="CUST-01474"/>
    <x v="1"/>
    <n v="0"/>
    <s v="No"/>
    <s v="No"/>
    <s v="Hyderabad"/>
    <x v="35"/>
    <s v="Yes"/>
    <x v="2"/>
    <s v="No"/>
    <x v="2"/>
    <x v="2"/>
    <s v="Yes"/>
    <s v="UPI"/>
    <n v="57.74"/>
    <n v="1582.66"/>
    <x v="0"/>
    <x v="1"/>
    <x v="2"/>
    <s v="Other"/>
    <x v="2"/>
    <n v="1"/>
  </r>
  <r>
    <s v="CUST-02211"/>
    <x v="0"/>
    <n v="0"/>
    <s v="No"/>
    <s v="No"/>
    <s v="Lucknow"/>
    <x v="65"/>
    <s v="Yes"/>
    <x v="1"/>
    <s v="No internet service"/>
    <x v="1"/>
    <x v="0"/>
    <s v="Yes"/>
    <s v="UPI"/>
    <n v="34.39"/>
    <n v="2070.0100000000002"/>
    <x v="4"/>
    <x v="0"/>
    <x v="4"/>
    <s v="Other"/>
    <x v="3"/>
    <n v="0"/>
  </r>
  <r>
    <s v="CUST-00334"/>
    <x v="0"/>
    <n v="0"/>
    <s v="No"/>
    <s v="No"/>
    <s v="Bengaluru"/>
    <x v="23"/>
    <s v="Yes"/>
    <x v="0"/>
    <s v="Yes"/>
    <x v="2"/>
    <x v="2"/>
    <s v="Yes"/>
    <s v="Cheque"/>
    <n v="82.92"/>
    <n v="163.61000000000001"/>
    <x v="2"/>
    <x v="1"/>
    <x v="3"/>
    <s v="High-risk"/>
    <x v="1"/>
    <n v="1"/>
  </r>
  <r>
    <s v="CUST-00862"/>
    <x v="0"/>
    <n v="0"/>
    <s v="No"/>
    <s v="No"/>
    <s v="Shimla"/>
    <x v="42"/>
    <s v="Yes"/>
    <x v="0"/>
    <s v="Yes"/>
    <x v="0"/>
    <x v="2"/>
    <s v="Yes"/>
    <s v="Cheque"/>
    <n v="95.92"/>
    <n v="3250.06"/>
    <x v="1"/>
    <x v="1"/>
    <x v="0"/>
    <s v="Other"/>
    <x v="2"/>
    <n v="1"/>
  </r>
  <r>
    <s v="CUST-04764"/>
    <x v="0"/>
    <n v="0"/>
    <s v="Yes"/>
    <s v="No"/>
    <s v="Mumbai"/>
    <x v="15"/>
    <s v="Yes"/>
    <x v="0"/>
    <s v="Yes"/>
    <x v="0"/>
    <x v="2"/>
    <s v="No"/>
    <s v="Credit card"/>
    <n v="96.95"/>
    <n v="2258.59"/>
    <x v="1"/>
    <x v="0"/>
    <x v="0"/>
    <s v="Other"/>
    <x v="2"/>
    <n v="0"/>
  </r>
  <r>
    <s v="CUST-00617"/>
    <x v="1"/>
    <n v="0"/>
    <s v="Yes"/>
    <s v="Yes"/>
    <s v="Shimla"/>
    <x v="25"/>
    <s v="Yes"/>
    <x v="1"/>
    <s v="No internet service"/>
    <x v="1"/>
    <x v="2"/>
    <s v="Yes"/>
    <s v="UPI"/>
    <n v="28.68"/>
    <n v="655.17999999999995"/>
    <x v="4"/>
    <x v="0"/>
    <x v="1"/>
    <s v="Other"/>
    <x v="4"/>
    <n v="0"/>
  </r>
  <r>
    <s v="CUST-03828"/>
    <x v="0"/>
    <n v="0"/>
    <s v="Yes"/>
    <s v="No"/>
    <s v="Chennai"/>
    <x v="25"/>
    <s v="Yes"/>
    <x v="1"/>
    <s v="No internet service"/>
    <x v="1"/>
    <x v="1"/>
    <s v="No"/>
    <s v="Cheque"/>
    <n v="19.52"/>
    <n v="453.01"/>
    <x v="1"/>
    <x v="0"/>
    <x v="1"/>
    <s v="Other"/>
    <x v="4"/>
    <n v="0"/>
  </r>
  <r>
    <s v="CUST-04512"/>
    <x v="1"/>
    <n v="0"/>
    <s v="No"/>
    <s v="Yes"/>
    <s v="Shimla"/>
    <x v="50"/>
    <s v="Yes"/>
    <x v="2"/>
    <s v="No"/>
    <x v="0"/>
    <x v="2"/>
    <s v="No"/>
    <s v="Credit card"/>
    <n v="62.92"/>
    <n v="3693.38"/>
    <x v="1"/>
    <x v="0"/>
    <x v="2"/>
    <s v="Other"/>
    <x v="3"/>
    <n v="0"/>
  </r>
  <r>
    <s v="CUST-03711"/>
    <x v="0"/>
    <n v="0"/>
    <s v="Yes"/>
    <s v="Yes"/>
    <s v="Chandigarh"/>
    <x v="39"/>
    <s v="No"/>
    <x v="2"/>
    <s v="No"/>
    <x v="2"/>
    <x v="2"/>
    <s v="No"/>
    <s v="Credit card"/>
    <n v="43.74"/>
    <n v="577.75"/>
    <x v="0"/>
    <x v="0"/>
    <x v="4"/>
    <s v="Other"/>
    <x v="4"/>
    <n v="0"/>
  </r>
  <r>
    <s v="CUST-03499"/>
    <x v="1"/>
    <n v="0"/>
    <s v="No"/>
    <s v="No"/>
    <s v="Pune"/>
    <x v="9"/>
    <s v="Yes"/>
    <x v="2"/>
    <s v="Yes"/>
    <x v="2"/>
    <x v="2"/>
    <s v="Yes"/>
    <s v="UPI"/>
    <n v="67.14"/>
    <n v="476.2"/>
    <x v="3"/>
    <x v="1"/>
    <x v="2"/>
    <s v="Other"/>
    <x v="1"/>
    <n v="1"/>
  </r>
  <r>
    <s v="CUST-04107"/>
    <x v="0"/>
    <n v="0"/>
    <s v="Yes"/>
    <s v="No"/>
    <s v="Pune"/>
    <x v="13"/>
    <s v="Yes"/>
    <x v="0"/>
    <s v="No"/>
    <x v="2"/>
    <x v="2"/>
    <s v="Yes"/>
    <s v="Bank transfer"/>
    <n v="77.599999999999994"/>
    <n v="1532.98"/>
    <x v="1"/>
    <x v="0"/>
    <x v="3"/>
    <s v="Other"/>
    <x v="4"/>
    <n v="0"/>
  </r>
  <r>
    <s v="CUST-03355"/>
    <x v="0"/>
    <n v="1"/>
    <s v="No"/>
    <s v="No"/>
    <s v="Ahmedabad"/>
    <x v="4"/>
    <s v="Yes"/>
    <x v="0"/>
    <s v="No"/>
    <x v="2"/>
    <x v="0"/>
    <s v="No"/>
    <s v="Cheque"/>
    <n v="79.540000000000006"/>
    <n v="5703.72"/>
    <x v="4"/>
    <x v="0"/>
    <x v="3"/>
    <s v="Other"/>
    <x v="0"/>
    <n v="0"/>
  </r>
  <r>
    <s v="CUST-00571"/>
    <x v="0"/>
    <n v="0"/>
    <s v="No"/>
    <s v="Yes"/>
    <s v="Pune"/>
    <x v="26"/>
    <s v="Yes"/>
    <x v="2"/>
    <s v="No"/>
    <x v="2"/>
    <x v="1"/>
    <s v="No"/>
    <s v="Credit card"/>
    <n v="58.92"/>
    <n v="1546.09"/>
    <x v="3"/>
    <x v="0"/>
    <x v="2"/>
    <s v="Other"/>
    <x v="2"/>
    <n v="0"/>
  </r>
  <r>
    <s v="CUST-02759"/>
    <x v="1"/>
    <n v="0"/>
    <s v="Yes"/>
    <s v="Yes"/>
    <s v="Kolkata"/>
    <x v="31"/>
    <s v="No"/>
    <x v="0"/>
    <s v="No"/>
    <x v="2"/>
    <x v="2"/>
    <s v="Yes"/>
    <s v="Bank transfer"/>
    <n v="71.59"/>
    <n v="424.36"/>
    <x v="0"/>
    <x v="0"/>
    <x v="3"/>
    <s v="High-risk"/>
    <x v="1"/>
    <n v="0"/>
  </r>
  <r>
    <s v="CUST-04280"/>
    <x v="0"/>
    <n v="0"/>
    <s v="No"/>
    <s v="No"/>
    <s v="Pune"/>
    <x v="29"/>
    <s v="Yes"/>
    <x v="0"/>
    <s v="Yes"/>
    <x v="2"/>
    <x v="1"/>
    <s v="Yes"/>
    <s v="Cheque"/>
    <n v="101.88"/>
    <n v="5003.7"/>
    <x v="1"/>
    <x v="0"/>
    <x v="0"/>
    <s v="Other"/>
    <x v="3"/>
    <n v="0"/>
  </r>
  <r>
    <s v="CUST-00932"/>
    <x v="0"/>
    <n v="1"/>
    <s v="Yes"/>
    <s v="Yes"/>
    <s v="Jaipur"/>
    <x v="30"/>
    <s v="Yes"/>
    <x v="0"/>
    <s v="Yes"/>
    <x v="2"/>
    <x v="2"/>
    <s v="Yes"/>
    <s v="Credit card"/>
    <n v="87.6"/>
    <n v="1799.51"/>
    <x v="0"/>
    <x v="0"/>
    <x v="3"/>
    <s v="Other"/>
    <x v="4"/>
    <n v="0"/>
  </r>
  <r>
    <s v="CUST-00328"/>
    <x v="1"/>
    <n v="0"/>
    <s v="No"/>
    <s v="No"/>
    <s v="Chandigarh"/>
    <x v="31"/>
    <s v="Yes"/>
    <x v="1"/>
    <s v="No internet service"/>
    <x v="1"/>
    <x v="2"/>
    <s v="No"/>
    <s v="Bank transfer"/>
    <n v="33.17"/>
    <n v="195.32"/>
    <x v="4"/>
    <x v="1"/>
    <x v="4"/>
    <s v="Other"/>
    <x v="1"/>
    <n v="1"/>
  </r>
  <r>
    <s v="CUST-01815"/>
    <x v="1"/>
    <n v="0"/>
    <s v="Yes"/>
    <s v="No"/>
    <s v="Jaipur"/>
    <x v="19"/>
    <s v="Yes"/>
    <x v="2"/>
    <s v="No"/>
    <x v="2"/>
    <x v="2"/>
    <s v="Yes"/>
    <s v="Bank transfer"/>
    <n v="53.96"/>
    <n v="0"/>
    <x v="3"/>
    <x v="0"/>
    <x v="2"/>
    <s v="Other"/>
    <x v="4"/>
    <n v="0"/>
  </r>
  <r>
    <s v="CUST-01181"/>
    <x v="1"/>
    <n v="1"/>
    <s v="Yes"/>
    <s v="No"/>
    <s v="Chandigarh"/>
    <x v="30"/>
    <s v="Yes"/>
    <x v="2"/>
    <s v="Yes"/>
    <x v="2"/>
    <x v="1"/>
    <s v="No"/>
    <s v="UPI"/>
    <n v="68.099999999999994"/>
    <n v="1443.17"/>
    <x v="1"/>
    <x v="0"/>
    <x v="2"/>
    <s v="Other"/>
    <x v="4"/>
    <n v="0"/>
  </r>
  <r>
    <s v="CUST-02628"/>
    <x v="1"/>
    <n v="0"/>
    <s v="Yes"/>
    <s v="No"/>
    <s v="Jaipur"/>
    <x v="26"/>
    <s v="No"/>
    <x v="2"/>
    <s v="No"/>
    <x v="2"/>
    <x v="2"/>
    <s v="No"/>
    <s v="Bank transfer"/>
    <n v="47.28"/>
    <n v="1215.53"/>
    <x v="1"/>
    <x v="1"/>
    <x v="4"/>
    <s v="Other"/>
    <x v="2"/>
    <n v="1"/>
  </r>
  <r>
    <s v="CUST-01402"/>
    <x v="0"/>
    <n v="0"/>
    <s v="Yes"/>
    <s v="No"/>
    <s v="Delhi"/>
    <x v="31"/>
    <s v="Yes"/>
    <x v="2"/>
    <s v="No"/>
    <x v="2"/>
    <x v="2"/>
    <s v="Yes"/>
    <s v="Credit card"/>
    <n v="47.01"/>
    <n v="277.29000000000002"/>
    <x v="3"/>
    <x v="0"/>
    <x v="4"/>
    <s v="Other"/>
    <x v="1"/>
    <n v="0"/>
  </r>
  <r>
    <s v="CUST-02006"/>
    <x v="0"/>
    <n v="1"/>
    <s v="No"/>
    <s v="No"/>
    <s v="Ahmedabad"/>
    <x v="55"/>
    <s v="Yes"/>
    <x v="1"/>
    <s v="No internet service"/>
    <x v="1"/>
    <x v="2"/>
    <s v="No"/>
    <s v="Credit card"/>
    <n v="35.840000000000003"/>
    <n v="1722.2"/>
    <x v="1"/>
    <x v="1"/>
    <x v="4"/>
    <s v="Other"/>
    <x v="5"/>
    <n v="1"/>
  </r>
  <r>
    <s v="CUST-01579"/>
    <x v="1"/>
    <n v="0"/>
    <s v="No"/>
    <s v="No"/>
    <s v="Delhi"/>
    <x v="14"/>
    <s v="Yes"/>
    <x v="2"/>
    <s v="No"/>
    <x v="2"/>
    <x v="2"/>
    <s v="Yes"/>
    <s v="Credit card"/>
    <n v="48.41"/>
    <n v="1197.1099999999999"/>
    <x v="0"/>
    <x v="1"/>
    <x v="4"/>
    <s v="Other"/>
    <x v="2"/>
    <n v="1"/>
  </r>
  <r>
    <s v="CUST-02906"/>
    <x v="1"/>
    <n v="0"/>
    <s v="Yes"/>
    <s v="No"/>
    <s v="Delhi"/>
    <x v="31"/>
    <s v="Yes"/>
    <x v="0"/>
    <s v="Yes"/>
    <x v="2"/>
    <x v="2"/>
    <s v="Yes"/>
    <s v="Cheque"/>
    <n v="86.75"/>
    <n v="514.83000000000004"/>
    <x v="0"/>
    <x v="0"/>
    <x v="3"/>
    <s v="High-risk"/>
    <x v="1"/>
    <n v="0"/>
  </r>
  <r>
    <s v="CUST-03582"/>
    <x v="0"/>
    <n v="0"/>
    <s v="No"/>
    <s v="No"/>
    <s v="Kolkata"/>
    <x v="52"/>
    <s v="Yes"/>
    <x v="0"/>
    <s v="No"/>
    <x v="0"/>
    <x v="2"/>
    <s v="No"/>
    <s v="Credit card"/>
    <n v="90.21"/>
    <n v="362.15"/>
    <x v="1"/>
    <x v="1"/>
    <x v="0"/>
    <s v="High-risk"/>
    <x v="1"/>
    <n v="1"/>
  </r>
  <r>
    <s v="CUST-00926"/>
    <x v="0"/>
    <n v="0"/>
    <s v="No"/>
    <s v="No"/>
    <s v="Chandigarh"/>
    <x v="59"/>
    <s v="Yes"/>
    <x v="1"/>
    <s v="No internet service"/>
    <x v="1"/>
    <x v="1"/>
    <s v="Yes"/>
    <s v="Bank transfer"/>
    <n v="23.29"/>
    <n v="1256.6199999999999"/>
    <x v="3"/>
    <x v="0"/>
    <x v="1"/>
    <s v="Other"/>
    <x v="3"/>
    <n v="0"/>
  </r>
  <r>
    <s v="CUST-03442"/>
    <x v="1"/>
    <n v="0"/>
    <s v="Yes"/>
    <s v="No"/>
    <s v="Bengaluru"/>
    <x v="7"/>
    <s v="Yes"/>
    <x v="1"/>
    <s v="No internet service"/>
    <x v="1"/>
    <x v="2"/>
    <s v="Yes"/>
    <s v="UPI"/>
    <n v="20.93"/>
    <n v="233.69"/>
    <x v="4"/>
    <x v="0"/>
    <x v="1"/>
    <s v="Other"/>
    <x v="1"/>
    <n v="0"/>
  </r>
  <r>
    <s v="CUST-03050"/>
    <x v="1"/>
    <n v="0"/>
    <s v="No"/>
    <s v="No"/>
    <s v="Bengaluru"/>
    <x v="47"/>
    <s v="Yes"/>
    <x v="0"/>
    <s v="No"/>
    <x v="0"/>
    <x v="2"/>
    <s v="No"/>
    <s v="UPI"/>
    <n v="94.77"/>
    <n v="1449.15"/>
    <x v="1"/>
    <x v="0"/>
    <x v="0"/>
    <s v="Other"/>
    <x v="4"/>
    <n v="0"/>
  </r>
  <r>
    <s v="CUST-00952"/>
    <x v="1"/>
    <n v="0"/>
    <s v="No"/>
    <s v="No"/>
    <s v="Pune"/>
    <x v="34"/>
    <s v="Yes"/>
    <x v="1"/>
    <s v="No internet service"/>
    <x v="1"/>
    <x v="1"/>
    <s v="Yes"/>
    <s v="Cheque"/>
    <n v="27"/>
    <n v="1367.57"/>
    <x v="0"/>
    <x v="0"/>
    <x v="1"/>
    <s v="Other"/>
    <x v="3"/>
    <n v="0"/>
  </r>
  <r>
    <s v="CUST-04021"/>
    <x v="0"/>
    <n v="0"/>
    <s v="No"/>
    <s v="No"/>
    <s v="Kolkata"/>
    <x v="54"/>
    <s v="Yes"/>
    <x v="0"/>
    <s v="No"/>
    <x v="0"/>
    <x v="2"/>
    <s v="No"/>
    <s v="UPI"/>
    <n v="90.82"/>
    <n v="1072.3499999999999"/>
    <x v="0"/>
    <x v="0"/>
    <x v="0"/>
    <s v="Other"/>
    <x v="4"/>
    <n v="0"/>
  </r>
  <r>
    <s v="CUST-03783"/>
    <x v="1"/>
    <n v="0"/>
    <s v="Yes"/>
    <s v="No"/>
    <s v="Chennai"/>
    <x v="41"/>
    <s v="Yes"/>
    <x v="0"/>
    <s v="No"/>
    <x v="0"/>
    <x v="0"/>
    <s v="Yes"/>
    <s v="UPI"/>
    <n v="95.61"/>
    <n v="2788.28"/>
    <x v="2"/>
    <x v="0"/>
    <x v="0"/>
    <s v="Other"/>
    <x v="2"/>
    <n v="0"/>
  </r>
  <r>
    <s v="CUST-03644"/>
    <x v="1"/>
    <n v="0"/>
    <s v="No"/>
    <s v="No"/>
    <s v="Lucknow"/>
    <x v="58"/>
    <s v="Yes"/>
    <x v="1"/>
    <s v="No internet service"/>
    <x v="1"/>
    <x v="1"/>
    <s v="No"/>
    <s v="UPI"/>
    <n v="30.19"/>
    <n v="1289.48"/>
    <x v="1"/>
    <x v="0"/>
    <x v="4"/>
    <s v="Other"/>
    <x v="5"/>
    <n v="0"/>
  </r>
  <r>
    <s v="CUST-02293"/>
    <x v="0"/>
    <n v="0"/>
    <s v="Yes"/>
    <s v="No"/>
    <s v="Bengaluru"/>
    <x v="58"/>
    <s v="Yes"/>
    <x v="0"/>
    <s v="Yes"/>
    <x v="2"/>
    <x v="1"/>
    <s v="No"/>
    <s v="UPI"/>
    <n v="84.67"/>
    <n v="3725.35"/>
    <x v="4"/>
    <x v="1"/>
    <x v="3"/>
    <s v="Other"/>
    <x v="5"/>
    <n v="1"/>
  </r>
  <r>
    <s v="CUST-02370"/>
    <x v="1"/>
    <n v="0"/>
    <s v="No"/>
    <s v="No"/>
    <s v="Ahmedabad"/>
    <x v="19"/>
    <s v="Yes"/>
    <x v="1"/>
    <s v="No internet service"/>
    <x v="1"/>
    <x v="2"/>
    <s v="No"/>
    <s v="Bank transfer"/>
    <n v="38.6"/>
    <n v="540.69000000000005"/>
    <x v="0"/>
    <x v="0"/>
    <x v="4"/>
    <s v="Other"/>
    <x v="4"/>
    <n v="0"/>
  </r>
  <r>
    <s v="CUST-00788"/>
    <x v="0"/>
    <n v="0"/>
    <s v="No"/>
    <s v="No"/>
    <s v="Pune"/>
    <x v="55"/>
    <s v="Yes"/>
    <x v="0"/>
    <s v="No"/>
    <x v="2"/>
    <x v="0"/>
    <s v="No"/>
    <s v="UPI"/>
    <n v="88.12"/>
    <n v="4198.16"/>
    <x v="4"/>
    <x v="0"/>
    <x v="3"/>
    <s v="Other"/>
    <x v="5"/>
    <n v="0"/>
  </r>
  <r>
    <s v="CUST-00855"/>
    <x v="1"/>
    <n v="0"/>
    <s v="Yes"/>
    <s v="Yes"/>
    <s v="Chandigarh"/>
    <x v="26"/>
    <s v="Yes"/>
    <x v="2"/>
    <s v="No"/>
    <x v="2"/>
    <x v="1"/>
    <s v="Yes"/>
    <s v="Cheque"/>
    <n v="64.23"/>
    <n v="1624.82"/>
    <x v="1"/>
    <x v="0"/>
    <x v="2"/>
    <s v="Other"/>
    <x v="2"/>
    <n v="0"/>
  </r>
  <r>
    <s v="CUST-03969"/>
    <x v="0"/>
    <n v="0"/>
    <s v="Yes"/>
    <s v="No"/>
    <s v="Jaipur"/>
    <x v="28"/>
    <s v="Yes"/>
    <x v="1"/>
    <s v="No internet service"/>
    <x v="1"/>
    <x v="2"/>
    <s v="Yes"/>
    <s v="Bank transfer"/>
    <n v="30.89"/>
    <n v="544.41"/>
    <x v="0"/>
    <x v="0"/>
    <x v="4"/>
    <s v="Other"/>
    <x v="4"/>
    <n v="0"/>
  </r>
  <r>
    <s v="CUST-04846"/>
    <x v="0"/>
    <n v="0"/>
    <s v="No"/>
    <s v="No"/>
    <s v="Pune"/>
    <x v="19"/>
    <s v="Yes"/>
    <x v="0"/>
    <s v="No"/>
    <x v="0"/>
    <x v="2"/>
    <s v="Yes"/>
    <s v="UPI"/>
    <n v="86.16"/>
    <n v="1174.18"/>
    <x v="1"/>
    <x v="0"/>
    <x v="3"/>
    <s v="Other"/>
    <x v="4"/>
    <n v="0"/>
  </r>
  <r>
    <s v="CUST-03180"/>
    <x v="0"/>
    <n v="0"/>
    <s v="Yes"/>
    <s v="Yes"/>
    <s v="Hyderabad"/>
    <x v="9"/>
    <s v="No"/>
    <x v="2"/>
    <s v="No"/>
    <x v="2"/>
    <x v="2"/>
    <s v="Yes"/>
    <s v="Bank transfer"/>
    <n v="48.03"/>
    <n v="333.1"/>
    <x v="0"/>
    <x v="1"/>
    <x v="4"/>
    <s v="Other"/>
    <x v="1"/>
    <n v="1"/>
  </r>
  <r>
    <s v="CUST-04164"/>
    <x v="1"/>
    <n v="0"/>
    <s v="Yes"/>
    <s v="No"/>
    <s v="Chandigarh"/>
    <x v="17"/>
    <s v="Yes"/>
    <x v="1"/>
    <s v="No internet service"/>
    <x v="1"/>
    <x v="2"/>
    <s v="Yes"/>
    <s v="Cheque"/>
    <n v="35.950000000000003"/>
    <n v="1044.3499999999999"/>
    <x v="4"/>
    <x v="1"/>
    <x v="4"/>
    <s v="Other"/>
    <x v="2"/>
    <n v="1"/>
  </r>
  <r>
    <s v="CUST-04521"/>
    <x v="1"/>
    <n v="0"/>
    <s v="No"/>
    <s v="No"/>
    <s v="Hyderabad"/>
    <x v="39"/>
    <s v="Yes"/>
    <x v="0"/>
    <s v="Yes"/>
    <x v="2"/>
    <x v="1"/>
    <s v="Yes"/>
    <s v="Cheque"/>
    <n v="95.76"/>
    <n v="1282.02"/>
    <x v="4"/>
    <x v="1"/>
    <x v="0"/>
    <s v="Other"/>
    <x v="4"/>
    <n v="1"/>
  </r>
  <r>
    <s v="CUST-01833"/>
    <x v="1"/>
    <n v="0"/>
    <s v="Yes"/>
    <s v="No"/>
    <s v="Mumbai"/>
    <x v="43"/>
    <s v="Yes"/>
    <x v="0"/>
    <s v="Yes"/>
    <x v="2"/>
    <x v="0"/>
    <s v="Yes"/>
    <s v="Cheque"/>
    <n v="87.97"/>
    <n v="3855.81"/>
    <x v="0"/>
    <x v="0"/>
    <x v="3"/>
    <s v="Other"/>
    <x v="5"/>
    <n v="0"/>
  </r>
  <r>
    <s v="CUST-00281"/>
    <x v="0"/>
    <n v="0"/>
    <s v="Yes"/>
    <s v="No"/>
    <s v="Chandigarh"/>
    <x v="12"/>
    <s v="Yes"/>
    <x v="1"/>
    <s v="No internet service"/>
    <x v="1"/>
    <x v="0"/>
    <s v="Yes"/>
    <s v="Cheque"/>
    <n v="34.94"/>
    <n v="1902.11"/>
    <x v="1"/>
    <x v="0"/>
    <x v="4"/>
    <s v="Other"/>
    <x v="3"/>
    <n v="0"/>
  </r>
  <r>
    <s v="CUST-01125"/>
    <x v="1"/>
    <n v="0"/>
    <s v="No"/>
    <s v="No"/>
    <s v="Mumbai"/>
    <x v="23"/>
    <s v="Yes"/>
    <x v="0"/>
    <s v="No"/>
    <x v="2"/>
    <x v="2"/>
    <s v="Yes"/>
    <s v="Cheque"/>
    <n v="71.05"/>
    <n v="138.53"/>
    <x v="4"/>
    <x v="1"/>
    <x v="3"/>
    <s v="High-risk"/>
    <x v="1"/>
    <n v="1"/>
  </r>
  <r>
    <s v="CUST-02930"/>
    <x v="1"/>
    <n v="0"/>
    <s v="Yes"/>
    <s v="No"/>
    <s v="Ahmedabad"/>
    <x v="68"/>
    <s v="Yes"/>
    <x v="1"/>
    <s v="No internet service"/>
    <x v="1"/>
    <x v="0"/>
    <s v="No"/>
    <s v="Bank transfer"/>
    <n v="36.32"/>
    <n v="2128.86"/>
    <x v="0"/>
    <x v="0"/>
    <x v="4"/>
    <s v="Other"/>
    <x v="3"/>
    <n v="0"/>
  </r>
  <r>
    <s v="CUST-02696"/>
    <x v="0"/>
    <n v="0"/>
    <s v="Yes"/>
    <s v="No"/>
    <s v="Mumbai"/>
    <x v="29"/>
    <s v="Yes"/>
    <x v="1"/>
    <s v="No internet service"/>
    <x v="1"/>
    <x v="0"/>
    <s v="Yes"/>
    <s v="Cheque"/>
    <n v="19.23"/>
    <n v="979.1"/>
    <x v="1"/>
    <x v="0"/>
    <x v="1"/>
    <s v="Other"/>
    <x v="3"/>
    <n v="0"/>
  </r>
  <r>
    <s v="CUST-04774"/>
    <x v="1"/>
    <n v="0"/>
    <s v="Yes"/>
    <s v="Yes"/>
    <s v="Delhi"/>
    <x v="30"/>
    <s v="Yes"/>
    <x v="1"/>
    <s v="No internet service"/>
    <x v="1"/>
    <x v="1"/>
    <s v="Yes"/>
    <s v="Cheque"/>
    <n v="26.84"/>
    <n v="558.65"/>
    <x v="7"/>
    <x v="0"/>
    <x v="1"/>
    <s v="Other"/>
    <x v="4"/>
    <n v="0"/>
  </r>
  <r>
    <s v="CUST-03680"/>
    <x v="1"/>
    <n v="0"/>
    <s v="Yes"/>
    <s v="No"/>
    <s v="Hyderabad"/>
    <x v="33"/>
    <s v="Yes"/>
    <x v="2"/>
    <s v="No"/>
    <x v="2"/>
    <x v="2"/>
    <s v="Yes"/>
    <s v="Credit card"/>
    <n v="60.31"/>
    <n v="2191.0500000000002"/>
    <x v="3"/>
    <x v="1"/>
    <x v="2"/>
    <s v="Other"/>
    <x v="5"/>
    <n v="1"/>
  </r>
  <r>
    <s v="CUST-04200"/>
    <x v="1"/>
    <n v="0"/>
    <s v="Yes"/>
    <s v="No"/>
    <s v="Mumbai"/>
    <x v="20"/>
    <s v="Yes"/>
    <x v="0"/>
    <s v="No"/>
    <x v="2"/>
    <x v="2"/>
    <s v="No"/>
    <s v="Bank transfer"/>
    <n v="79.44"/>
    <n v="634.45000000000005"/>
    <x v="4"/>
    <x v="0"/>
    <x v="3"/>
    <s v="High-risk"/>
    <x v="1"/>
    <n v="0"/>
  </r>
  <r>
    <s v="CUST-03981"/>
    <x v="0"/>
    <n v="1"/>
    <s v="Yes"/>
    <s v="No"/>
    <s v="Shimla"/>
    <x v="70"/>
    <s v="Yes"/>
    <x v="1"/>
    <s v="No internet service"/>
    <x v="1"/>
    <x v="0"/>
    <s v="No"/>
    <s v="Cheque"/>
    <n v="28.18"/>
    <n v="1541.48"/>
    <x v="1"/>
    <x v="0"/>
    <x v="1"/>
    <s v="Other"/>
    <x v="3"/>
    <n v="0"/>
  </r>
  <r>
    <s v="CUST-01031"/>
    <x v="1"/>
    <n v="0"/>
    <s v="Yes"/>
    <s v="No"/>
    <s v="Kolkata"/>
    <x v="18"/>
    <s v="Yes"/>
    <x v="0"/>
    <s v="No"/>
    <x v="2"/>
    <x v="2"/>
    <s v="No"/>
    <s v="UPI"/>
    <n v="83.38"/>
    <n v="1382.83"/>
    <x v="2"/>
    <x v="1"/>
    <x v="3"/>
    <s v="Other"/>
    <x v="4"/>
    <n v="1"/>
  </r>
  <r>
    <s v="CUST-02234"/>
    <x v="0"/>
    <n v="0"/>
    <s v="No"/>
    <s v="No"/>
    <s v="Bengaluru"/>
    <x v="12"/>
    <s v="Yes"/>
    <x v="0"/>
    <s v="No"/>
    <x v="0"/>
    <x v="1"/>
    <s v="No"/>
    <s v="Credit card"/>
    <n v="83.15"/>
    <n v="4524.97"/>
    <x v="1"/>
    <x v="0"/>
    <x v="3"/>
    <s v="Other"/>
    <x v="3"/>
    <n v="0"/>
  </r>
  <r>
    <s v="CUST-02933"/>
    <x v="0"/>
    <n v="0"/>
    <s v="Yes"/>
    <s v="No"/>
    <s v="Jaipur"/>
    <x v="66"/>
    <s v="Yes"/>
    <x v="0"/>
    <s v="No"/>
    <x v="2"/>
    <x v="1"/>
    <s v="Yes"/>
    <s v="Cheque"/>
    <n v="87.07"/>
    <n v="1400.67"/>
    <x v="0"/>
    <x v="0"/>
    <x v="3"/>
    <s v="Other"/>
    <x v="4"/>
    <n v="0"/>
  </r>
  <r>
    <s v="CUST-01319"/>
    <x v="0"/>
    <n v="0"/>
    <s v="No"/>
    <s v="No"/>
    <s v="Pune"/>
    <x v="69"/>
    <s v="Yes"/>
    <x v="2"/>
    <s v="Yes"/>
    <x v="0"/>
    <x v="0"/>
    <s v="No"/>
    <s v="UPI"/>
    <n v="67.47"/>
    <n v="3257.78"/>
    <x v="4"/>
    <x v="0"/>
    <x v="2"/>
    <s v="Other"/>
    <x v="3"/>
    <n v="0"/>
  </r>
  <r>
    <s v="CUST-03155"/>
    <x v="0"/>
    <n v="0"/>
    <s v="Yes"/>
    <s v="Yes"/>
    <s v="Kolkata"/>
    <x v="39"/>
    <s v="Yes"/>
    <x v="0"/>
    <s v="No"/>
    <x v="2"/>
    <x v="2"/>
    <s v="Yes"/>
    <s v="UPI"/>
    <n v="81.56"/>
    <n v="1069.3699999999999"/>
    <x v="3"/>
    <x v="1"/>
    <x v="3"/>
    <s v="Other"/>
    <x v="4"/>
    <n v="1"/>
  </r>
  <r>
    <s v="CUST-00057"/>
    <x v="0"/>
    <n v="0"/>
    <s v="Yes"/>
    <s v="No"/>
    <s v="Delhi"/>
    <x v="25"/>
    <s v="Yes"/>
    <x v="0"/>
    <s v="No"/>
    <x v="2"/>
    <x v="2"/>
    <s v="Yes"/>
    <s v="Credit card"/>
    <n v="87.16"/>
    <n v="1948.58"/>
    <x v="3"/>
    <x v="1"/>
    <x v="3"/>
    <s v="Other"/>
    <x v="4"/>
    <n v="1"/>
  </r>
  <r>
    <s v="CUST-03200"/>
    <x v="1"/>
    <n v="1"/>
    <s v="No"/>
    <s v="No"/>
    <s v="Mumbai"/>
    <x v="39"/>
    <s v="Yes"/>
    <x v="1"/>
    <s v="No internet service"/>
    <x v="1"/>
    <x v="2"/>
    <s v="Yes"/>
    <s v="Bank transfer"/>
    <n v="33.32"/>
    <n v="442.57"/>
    <x v="0"/>
    <x v="1"/>
    <x v="4"/>
    <s v="Other"/>
    <x v="4"/>
    <n v="1"/>
  </r>
  <r>
    <s v="CUST-00845"/>
    <x v="0"/>
    <n v="0"/>
    <s v="No"/>
    <s v="No"/>
    <s v="Mumbai"/>
    <x v="2"/>
    <s v="Yes"/>
    <x v="0"/>
    <s v="Yes"/>
    <x v="0"/>
    <x v="1"/>
    <s v="Yes"/>
    <s v="UPI"/>
    <n v="89.23"/>
    <n v="2497.39"/>
    <x v="4"/>
    <x v="0"/>
    <x v="3"/>
    <s v="Other"/>
    <x v="2"/>
    <n v="0"/>
  </r>
  <r>
    <s v="CUST-02331"/>
    <x v="0"/>
    <n v="0"/>
    <s v="Yes"/>
    <s v="Yes"/>
    <s v="Chandigarh"/>
    <x v="7"/>
    <s v="Yes"/>
    <x v="0"/>
    <s v="No"/>
    <x v="2"/>
    <x v="2"/>
    <s v="No"/>
    <s v="Cheque"/>
    <n v="79.36"/>
    <n v="881.09"/>
    <x v="3"/>
    <x v="1"/>
    <x v="3"/>
    <s v="High-risk"/>
    <x v="1"/>
    <n v="1"/>
  </r>
  <r>
    <s v="CUST-04088"/>
    <x v="1"/>
    <n v="0"/>
    <s v="Yes"/>
    <s v="Yes"/>
    <s v="Chandigarh"/>
    <x v="9"/>
    <s v="Yes"/>
    <x v="1"/>
    <s v="No internet service"/>
    <x v="1"/>
    <x v="2"/>
    <s v="No"/>
    <s v="Bank transfer"/>
    <n v="26.54"/>
    <n v="188.89"/>
    <x v="4"/>
    <x v="0"/>
    <x v="1"/>
    <s v="Other"/>
    <x v="1"/>
    <n v="0"/>
  </r>
  <r>
    <s v="CUST-00772"/>
    <x v="0"/>
    <n v="0"/>
    <s v="Yes"/>
    <s v="Yes"/>
    <s v="Chennai"/>
    <x v="41"/>
    <s v="Yes"/>
    <x v="0"/>
    <s v="No"/>
    <x v="2"/>
    <x v="1"/>
    <s v="No"/>
    <s v="UPI"/>
    <n v="83.53"/>
    <n v="2517.88"/>
    <x v="0"/>
    <x v="0"/>
    <x v="3"/>
    <s v="Other"/>
    <x v="2"/>
    <n v="0"/>
  </r>
  <r>
    <s v="CUST-02304"/>
    <x v="0"/>
    <n v="0"/>
    <s v="Yes"/>
    <s v="No"/>
    <s v="Chandigarh"/>
    <x v="51"/>
    <s v="Yes"/>
    <x v="0"/>
    <s v="No"/>
    <x v="2"/>
    <x v="2"/>
    <s v="Yes"/>
    <s v="Bank transfer"/>
    <n v="81.69"/>
    <n v="3043.32"/>
    <x v="0"/>
    <x v="1"/>
    <x v="3"/>
    <s v="Other"/>
    <x v="5"/>
    <n v="1"/>
  </r>
  <r>
    <s v="CUST-01354"/>
    <x v="1"/>
    <n v="0"/>
    <s v="Yes"/>
    <s v="Yes"/>
    <s v="Bengaluru"/>
    <x v="14"/>
    <s v="Yes"/>
    <x v="0"/>
    <s v="Yes"/>
    <x v="2"/>
    <x v="2"/>
    <s v="Yes"/>
    <s v="Bank transfer"/>
    <n v="81.12"/>
    <n v="1997.64"/>
    <x v="6"/>
    <x v="0"/>
    <x v="3"/>
    <s v="Other"/>
    <x v="2"/>
    <n v="0"/>
  </r>
  <r>
    <s v="CUST-02284"/>
    <x v="1"/>
    <n v="0"/>
    <s v="Yes"/>
    <s v="No"/>
    <s v="Mumbai"/>
    <x v="30"/>
    <s v="No"/>
    <x v="0"/>
    <s v="No"/>
    <x v="2"/>
    <x v="2"/>
    <s v="No"/>
    <s v="Bank transfer"/>
    <n v="65.81"/>
    <n v="1348.26"/>
    <x v="0"/>
    <x v="1"/>
    <x v="2"/>
    <s v="Other"/>
    <x v="4"/>
    <n v="1"/>
  </r>
  <r>
    <s v="CUST-04658"/>
    <x v="1"/>
    <n v="0"/>
    <s v="Yes"/>
    <s v="No"/>
    <s v="Jaipur"/>
    <x v="52"/>
    <s v="No"/>
    <x v="0"/>
    <s v="Yes"/>
    <x v="0"/>
    <x v="2"/>
    <s v="Yes"/>
    <s v="Credit card"/>
    <n v="92.07"/>
    <n v="372.5"/>
    <x v="1"/>
    <x v="1"/>
    <x v="0"/>
    <s v="High-risk"/>
    <x v="1"/>
    <n v="1"/>
  </r>
  <r>
    <s v="CUST-03613"/>
    <x v="1"/>
    <n v="1"/>
    <s v="Yes"/>
    <s v="No"/>
    <s v="Ahmedabad"/>
    <x v="26"/>
    <s v="Yes"/>
    <x v="0"/>
    <s v="No"/>
    <x v="0"/>
    <x v="2"/>
    <s v="Yes"/>
    <s v="Credit card"/>
    <n v="90.8"/>
    <n v="2397.1"/>
    <x v="1"/>
    <x v="1"/>
    <x v="0"/>
    <s v="Other"/>
    <x v="2"/>
    <n v="1"/>
  </r>
  <r>
    <s v="CUST-01287"/>
    <x v="0"/>
    <n v="0"/>
    <s v="No"/>
    <s v="No"/>
    <s v="Hyderabad"/>
    <x v="7"/>
    <s v="Yes"/>
    <x v="0"/>
    <s v="No"/>
    <x v="2"/>
    <x v="2"/>
    <s v="Yes"/>
    <s v="Bank transfer"/>
    <n v="84.64"/>
    <n v="932.29"/>
    <x v="7"/>
    <x v="1"/>
    <x v="3"/>
    <s v="High-risk"/>
    <x v="1"/>
    <n v="1"/>
  </r>
  <r>
    <s v="CUST-02392"/>
    <x v="0"/>
    <n v="0"/>
    <s v="No"/>
    <s v="No"/>
    <s v="Kolkata"/>
    <x v="46"/>
    <s v="Yes"/>
    <x v="0"/>
    <s v="No"/>
    <x v="2"/>
    <x v="0"/>
    <s v="Yes"/>
    <s v="Cheque"/>
    <n v="90.86"/>
    <n v="5966.12"/>
    <x v="7"/>
    <x v="0"/>
    <x v="0"/>
    <s v="Other"/>
    <x v="0"/>
    <n v="0"/>
  </r>
  <r>
    <s v="CUST-01812"/>
    <x v="0"/>
    <n v="0"/>
    <s v="No"/>
    <s v="No"/>
    <s v="Shimla"/>
    <x v="50"/>
    <s v="Yes"/>
    <x v="0"/>
    <s v="No"/>
    <x v="0"/>
    <x v="0"/>
    <s v="No"/>
    <s v="Credit card"/>
    <n v="74.98"/>
    <n v="4284.6400000000003"/>
    <x v="4"/>
    <x v="0"/>
    <x v="3"/>
    <s v="Other"/>
    <x v="3"/>
    <n v="0"/>
  </r>
  <r>
    <s v="CUST-00339"/>
    <x v="0"/>
    <n v="0"/>
    <s v="No"/>
    <s v="No"/>
    <s v="Pune"/>
    <x v="15"/>
    <s v="No"/>
    <x v="0"/>
    <s v="No"/>
    <x v="2"/>
    <x v="1"/>
    <s v="No"/>
    <s v="UPI"/>
    <n v="67.08"/>
    <n v="1644.73"/>
    <x v="1"/>
    <x v="0"/>
    <x v="2"/>
    <s v="Other"/>
    <x v="2"/>
    <n v="0"/>
  </r>
  <r>
    <s v="CUST-04573"/>
    <x v="1"/>
    <n v="0"/>
    <s v="Yes"/>
    <s v="Yes"/>
    <s v="Mumbai"/>
    <x v="51"/>
    <s v="Yes"/>
    <x v="0"/>
    <s v="No"/>
    <x v="0"/>
    <x v="1"/>
    <s v="No"/>
    <s v="UPI"/>
    <n v="83.29"/>
    <n v="3111.82"/>
    <x v="1"/>
    <x v="0"/>
    <x v="3"/>
    <s v="Other"/>
    <x v="5"/>
    <n v="0"/>
  </r>
  <r>
    <s v="CUST-03039"/>
    <x v="0"/>
    <n v="0"/>
    <s v="Yes"/>
    <s v="No"/>
    <s v="Jaipur"/>
    <x v="20"/>
    <s v="Yes"/>
    <x v="0"/>
    <s v="Yes"/>
    <x v="0"/>
    <x v="2"/>
    <s v="No"/>
    <s v="Credit card"/>
    <n v="87.93"/>
    <n v="713.79"/>
    <x v="0"/>
    <x v="1"/>
    <x v="3"/>
    <s v="High-risk"/>
    <x v="1"/>
    <n v="1"/>
  </r>
  <r>
    <s v="CUST-01429"/>
    <x v="0"/>
    <n v="0"/>
    <s v="Yes"/>
    <s v="No"/>
    <s v="Chennai"/>
    <x v="22"/>
    <s v="Yes"/>
    <x v="0"/>
    <s v="No"/>
    <x v="2"/>
    <x v="2"/>
    <s v="Yes"/>
    <s v="UPI"/>
    <n v="86.52"/>
    <n v="849.33"/>
    <x v="0"/>
    <x v="1"/>
    <x v="3"/>
    <s v="High-risk"/>
    <x v="1"/>
    <n v="1"/>
  </r>
  <r>
    <s v="CUST-04408"/>
    <x v="1"/>
    <n v="0"/>
    <s v="Yes"/>
    <s v="No"/>
    <s v="Shimla"/>
    <x v="26"/>
    <s v="Yes"/>
    <x v="2"/>
    <s v="No"/>
    <x v="2"/>
    <x v="2"/>
    <s v="No"/>
    <s v="UPI"/>
    <n v="53.45"/>
    <n v="1391.43"/>
    <x v="0"/>
    <x v="1"/>
    <x v="2"/>
    <s v="Other"/>
    <x v="2"/>
    <n v="1"/>
  </r>
  <r>
    <s v="CUST-04914"/>
    <x v="0"/>
    <n v="1"/>
    <s v="Yes"/>
    <s v="No"/>
    <s v="Chandigarh"/>
    <x v="31"/>
    <s v="Yes"/>
    <x v="0"/>
    <s v="No"/>
    <x v="0"/>
    <x v="2"/>
    <s v="No"/>
    <s v="Bank transfer"/>
    <n v="100.47"/>
    <n v="620.75"/>
    <x v="1"/>
    <x v="0"/>
    <x v="0"/>
    <s v="High-risk"/>
    <x v="1"/>
    <n v="0"/>
  </r>
  <r>
    <s v="CUST-00316"/>
    <x v="1"/>
    <n v="1"/>
    <s v="No"/>
    <s v="No"/>
    <s v="Lucknow"/>
    <x v="2"/>
    <s v="Yes"/>
    <x v="0"/>
    <s v="Yes"/>
    <x v="0"/>
    <x v="1"/>
    <s v="Yes"/>
    <s v="Credit card"/>
    <n v="96.4"/>
    <n v="2714.65"/>
    <x v="1"/>
    <x v="0"/>
    <x v="0"/>
    <s v="Other"/>
    <x v="2"/>
    <n v="0"/>
  </r>
  <r>
    <s v="CUST-04025"/>
    <x v="0"/>
    <n v="0"/>
    <s v="No"/>
    <s v="No"/>
    <s v="Lucknow"/>
    <x v="12"/>
    <s v="Yes"/>
    <x v="0"/>
    <s v="No"/>
    <x v="2"/>
    <x v="0"/>
    <s v="Yes"/>
    <s v="Bank transfer"/>
    <n v="76.95"/>
    <n v="4224.71"/>
    <x v="1"/>
    <x v="0"/>
    <x v="3"/>
    <s v="Other"/>
    <x v="3"/>
    <n v="0"/>
  </r>
  <r>
    <s v="CUST-03193"/>
    <x v="1"/>
    <n v="0"/>
    <s v="No"/>
    <s v="Yes"/>
    <s v="Mumbai"/>
    <x v="6"/>
    <s v="Yes"/>
    <x v="1"/>
    <s v="No internet service"/>
    <x v="1"/>
    <x v="2"/>
    <s v="Yes"/>
    <s v="UPI"/>
    <n v="32.39"/>
    <n v="163.51"/>
    <x v="1"/>
    <x v="0"/>
    <x v="4"/>
    <s v="Other"/>
    <x v="1"/>
    <n v="0"/>
  </r>
  <r>
    <s v="CUST-03374"/>
    <x v="1"/>
    <n v="1"/>
    <s v="Yes"/>
    <s v="No"/>
    <s v="Chandigarh"/>
    <x v="33"/>
    <s v="No"/>
    <x v="2"/>
    <s v="No"/>
    <x v="0"/>
    <x v="2"/>
    <s v="Yes"/>
    <s v="UPI"/>
    <n v="45.53"/>
    <n v="1626.48"/>
    <x v="1"/>
    <x v="0"/>
    <x v="4"/>
    <s v="Other"/>
    <x v="5"/>
    <n v="0"/>
  </r>
  <r>
    <s v="CUST-00208"/>
    <x v="1"/>
    <n v="0"/>
    <s v="No"/>
    <s v="Yes"/>
    <s v="Jaipur"/>
    <x v="53"/>
    <s v="Yes"/>
    <x v="1"/>
    <s v="No internet service"/>
    <x v="1"/>
    <x v="2"/>
    <s v="Yes"/>
    <s v="Cheque"/>
    <n v="24.98"/>
    <n v="228.4"/>
    <x v="1"/>
    <x v="1"/>
    <x v="1"/>
    <s v="Other"/>
    <x v="1"/>
    <n v="1"/>
  </r>
  <r>
    <s v="CUST-01443"/>
    <x v="1"/>
    <n v="1"/>
    <s v="No"/>
    <s v="No"/>
    <s v="Hyderabad"/>
    <x v="29"/>
    <s v="Yes"/>
    <x v="1"/>
    <s v="No internet service"/>
    <x v="1"/>
    <x v="0"/>
    <s v="No"/>
    <s v="Bank transfer"/>
    <n v="33.56"/>
    <n v="1716.64"/>
    <x v="1"/>
    <x v="0"/>
    <x v="4"/>
    <s v="Other"/>
    <x v="3"/>
    <n v="0"/>
  </r>
  <r>
    <s v="CUST-00369"/>
    <x v="0"/>
    <n v="0"/>
    <s v="Yes"/>
    <s v="Yes"/>
    <s v="Bengaluru"/>
    <x v="64"/>
    <s v="Yes"/>
    <x v="0"/>
    <s v="No"/>
    <x v="2"/>
    <x v="0"/>
    <s v="Yes"/>
    <s v="Credit card"/>
    <n v="82.63"/>
    <n v="6020.18"/>
    <x v="0"/>
    <x v="0"/>
    <x v="3"/>
    <s v="Other"/>
    <x v="0"/>
    <n v="0"/>
  </r>
  <r>
    <s v="CUST-04806"/>
    <x v="0"/>
    <n v="0"/>
    <s v="Yes"/>
    <s v="No"/>
    <s v="Shimla"/>
    <x v="30"/>
    <s v="Yes"/>
    <x v="2"/>
    <s v="Yes"/>
    <x v="2"/>
    <x v="2"/>
    <s v="No"/>
    <s v="Bank transfer"/>
    <n v="71.86"/>
    <n v="1509.68"/>
    <x v="3"/>
    <x v="0"/>
    <x v="3"/>
    <s v="Other"/>
    <x v="4"/>
    <n v="0"/>
  </r>
  <r>
    <s v="CUST-02642"/>
    <x v="0"/>
    <n v="0"/>
    <s v="No"/>
    <s v="No"/>
    <s v="Lucknow"/>
    <x v="67"/>
    <s v="Yes"/>
    <x v="0"/>
    <s v="No"/>
    <x v="0"/>
    <x v="0"/>
    <s v="No"/>
    <s v="UPI"/>
    <n v="85.69"/>
    <n v="3435.97"/>
    <x v="0"/>
    <x v="0"/>
    <x v="3"/>
    <s v="Other"/>
    <x v="5"/>
    <n v="0"/>
  </r>
  <r>
    <s v="CUST-04776"/>
    <x v="1"/>
    <n v="0"/>
    <s v="No"/>
    <s v="No"/>
    <s v="Kolkata"/>
    <x v="4"/>
    <s v="Yes"/>
    <x v="0"/>
    <s v="No"/>
    <x v="2"/>
    <x v="0"/>
    <s v="No"/>
    <s v="Bank transfer"/>
    <n v="79.09"/>
    <n v="5805.63"/>
    <x v="3"/>
    <x v="0"/>
    <x v="3"/>
    <s v="Other"/>
    <x v="0"/>
    <n v="0"/>
  </r>
  <r>
    <s v="CUST-02705"/>
    <x v="1"/>
    <n v="1"/>
    <s v="Yes"/>
    <s v="Yes"/>
    <s v="Chennai"/>
    <x v="28"/>
    <s v="Yes"/>
    <x v="2"/>
    <s v="No"/>
    <x v="0"/>
    <x v="1"/>
    <s v="No"/>
    <s v="Cheque"/>
    <n v="61.11"/>
    <n v="1070.05"/>
    <x v="1"/>
    <x v="0"/>
    <x v="2"/>
    <s v="Other"/>
    <x v="4"/>
    <n v="0"/>
  </r>
  <r>
    <s v="CUST-01382"/>
    <x v="0"/>
    <n v="0"/>
    <s v="No"/>
    <s v="No"/>
    <s v="Jaipur"/>
    <x v="45"/>
    <s v="Yes"/>
    <x v="2"/>
    <s v="No"/>
    <x v="2"/>
    <x v="0"/>
    <s v="No"/>
    <s v="Bank transfer"/>
    <n v="55.05"/>
    <n v="2430.46"/>
    <x v="3"/>
    <x v="0"/>
    <x v="2"/>
    <s v="Other"/>
    <x v="5"/>
    <n v="0"/>
  </r>
  <r>
    <s v="CUST-01035"/>
    <x v="0"/>
    <n v="0"/>
    <s v="Yes"/>
    <s v="No"/>
    <s v="Hyderabad"/>
    <x v="46"/>
    <s v="Yes"/>
    <x v="0"/>
    <s v="No"/>
    <x v="2"/>
    <x v="1"/>
    <s v="No"/>
    <s v="UPI"/>
    <n v="85.87"/>
    <n v="5332.44"/>
    <x v="2"/>
    <x v="1"/>
    <x v="3"/>
    <s v="Other"/>
    <x v="0"/>
    <n v="1"/>
  </r>
  <r>
    <s v="CUST-03602"/>
    <x v="1"/>
    <n v="0"/>
    <s v="Yes"/>
    <s v="No"/>
    <s v="Bengaluru"/>
    <x v="14"/>
    <s v="No"/>
    <x v="0"/>
    <s v="No"/>
    <x v="2"/>
    <x v="2"/>
    <s v="Yes"/>
    <s v="UPI"/>
    <n v="70.290000000000006"/>
    <n v="1764.87"/>
    <x v="2"/>
    <x v="0"/>
    <x v="3"/>
    <s v="Other"/>
    <x v="2"/>
    <n v="0"/>
  </r>
  <r>
    <s v="CUST-03682"/>
    <x v="1"/>
    <n v="0"/>
    <s v="No"/>
    <s v="No"/>
    <s v="Delhi"/>
    <x v="55"/>
    <s v="Yes"/>
    <x v="0"/>
    <s v="Yes"/>
    <x v="2"/>
    <x v="1"/>
    <s v="No"/>
    <s v="Cheque"/>
    <n v="84.43"/>
    <n v="4066.98"/>
    <x v="1"/>
    <x v="0"/>
    <x v="3"/>
    <s v="Other"/>
    <x v="5"/>
    <n v="0"/>
  </r>
  <r>
    <s v="CUST-03609"/>
    <x v="1"/>
    <n v="0"/>
    <s v="Yes"/>
    <s v="No"/>
    <s v="Mumbai"/>
    <x v="8"/>
    <s v="Yes"/>
    <x v="0"/>
    <s v="Yes"/>
    <x v="2"/>
    <x v="0"/>
    <s v="Yes"/>
    <s v="Bank transfer"/>
    <n v="98.31"/>
    <n v="3688.12"/>
    <x v="3"/>
    <x v="0"/>
    <x v="0"/>
    <s v="Other"/>
    <x v="5"/>
    <n v="0"/>
  </r>
  <r>
    <s v="CUST-02850"/>
    <x v="1"/>
    <n v="0"/>
    <s v="Yes"/>
    <s v="No"/>
    <s v="Ahmedabad"/>
    <x v="30"/>
    <s v="No"/>
    <x v="0"/>
    <s v="Yes"/>
    <x v="2"/>
    <x v="2"/>
    <s v="No"/>
    <s v="Cheque"/>
    <n v="80.459999999999994"/>
    <n v="1720.31"/>
    <x v="0"/>
    <x v="0"/>
    <x v="3"/>
    <s v="Other"/>
    <x v="4"/>
    <n v="0"/>
  </r>
  <r>
    <s v="CUST-04249"/>
    <x v="1"/>
    <n v="0"/>
    <s v="Yes"/>
    <s v="Yes"/>
    <s v="Chandigarh"/>
    <x v="49"/>
    <s v="Yes"/>
    <x v="2"/>
    <s v="No"/>
    <x v="0"/>
    <x v="1"/>
    <s v="No"/>
    <s v="Cheque"/>
    <n v="49.69"/>
    <n v="2326.06"/>
    <x v="1"/>
    <x v="0"/>
    <x v="4"/>
    <s v="Other"/>
    <x v="5"/>
    <n v="0"/>
  </r>
  <r>
    <s v="CUST-00906"/>
    <x v="0"/>
    <n v="0"/>
    <s v="Yes"/>
    <s v="Yes"/>
    <s v="Pune"/>
    <x v="2"/>
    <s v="Yes"/>
    <x v="0"/>
    <s v="No"/>
    <x v="0"/>
    <x v="1"/>
    <s v="Yes"/>
    <s v="Bank transfer"/>
    <n v="94.53"/>
    <n v="2720.75"/>
    <x v="4"/>
    <x v="0"/>
    <x v="0"/>
    <s v="Other"/>
    <x v="2"/>
    <n v="0"/>
  </r>
  <r>
    <s v="CUST-02845"/>
    <x v="0"/>
    <n v="1"/>
    <s v="Yes"/>
    <s v="Yes"/>
    <s v="Hyderabad"/>
    <x v="22"/>
    <s v="Yes"/>
    <x v="0"/>
    <s v="No"/>
    <x v="2"/>
    <x v="2"/>
    <s v="No"/>
    <s v="Cheque"/>
    <n v="78.67"/>
    <n v="798.11"/>
    <x v="1"/>
    <x v="0"/>
    <x v="3"/>
    <s v="High-risk"/>
    <x v="1"/>
    <n v="0"/>
  </r>
  <r>
    <s v="CUST-02723"/>
    <x v="0"/>
    <n v="0"/>
    <s v="No"/>
    <s v="No"/>
    <s v="Kolkata"/>
    <x v="44"/>
    <s v="Yes"/>
    <x v="0"/>
    <s v="No"/>
    <x v="0"/>
    <x v="1"/>
    <s v="Yes"/>
    <s v="UPI"/>
    <n v="89.61"/>
    <n v="2886.4"/>
    <x v="0"/>
    <x v="1"/>
    <x v="3"/>
    <s v="Other"/>
    <x v="2"/>
    <n v="1"/>
  </r>
  <r>
    <s v="CUST-00179"/>
    <x v="0"/>
    <n v="0"/>
    <s v="Yes"/>
    <s v="No"/>
    <s v="Bengaluru"/>
    <x v="48"/>
    <s v="Yes"/>
    <x v="0"/>
    <s v="Yes"/>
    <x v="2"/>
    <x v="0"/>
    <s v="Yes"/>
    <s v="Cheque"/>
    <n v="94.98"/>
    <n v="4562.33"/>
    <x v="1"/>
    <x v="0"/>
    <x v="0"/>
    <s v="Other"/>
    <x v="3"/>
    <n v="0"/>
  </r>
  <r>
    <s v="CUST-01007"/>
    <x v="0"/>
    <n v="0"/>
    <s v="No"/>
    <s v="No"/>
    <s v="Jaipur"/>
    <x v="48"/>
    <s v="Yes"/>
    <x v="1"/>
    <s v="No internet service"/>
    <x v="1"/>
    <x v="0"/>
    <s v="No"/>
    <s v="Cheque"/>
    <n v="29.41"/>
    <n v="1457.49"/>
    <x v="0"/>
    <x v="0"/>
    <x v="1"/>
    <s v="Other"/>
    <x v="3"/>
    <n v="0"/>
  </r>
  <r>
    <s v="CUST-02584"/>
    <x v="0"/>
    <n v="0"/>
    <s v="No"/>
    <s v="No"/>
    <s v="Lucknow"/>
    <x v="53"/>
    <s v="No"/>
    <x v="1"/>
    <s v="No internet service"/>
    <x v="1"/>
    <x v="2"/>
    <s v="Yes"/>
    <s v="Cheque"/>
    <n v="18"/>
    <n v="164.95"/>
    <x v="0"/>
    <x v="1"/>
    <x v="1"/>
    <s v="Other"/>
    <x v="1"/>
    <n v="1"/>
  </r>
  <r>
    <s v="CUST-03492"/>
    <x v="0"/>
    <n v="0"/>
    <s v="Yes"/>
    <s v="No"/>
    <s v="Lucknow"/>
    <x v="42"/>
    <s v="No"/>
    <x v="2"/>
    <s v="Yes"/>
    <x v="2"/>
    <x v="2"/>
    <s v="Yes"/>
    <s v="UPI"/>
    <n v="52.86"/>
    <n v="1850.91"/>
    <x v="0"/>
    <x v="1"/>
    <x v="2"/>
    <s v="Other"/>
    <x v="2"/>
    <n v="1"/>
  </r>
  <r>
    <s v="CUST-00609"/>
    <x v="0"/>
    <n v="0"/>
    <s v="Yes"/>
    <s v="Yes"/>
    <s v="Kolkata"/>
    <x v="25"/>
    <s v="No"/>
    <x v="0"/>
    <s v="No"/>
    <x v="0"/>
    <x v="2"/>
    <s v="No"/>
    <s v="Bank transfer"/>
    <n v="78.239999999999995"/>
    <n v="1851.45"/>
    <x v="3"/>
    <x v="0"/>
    <x v="3"/>
    <s v="Other"/>
    <x v="4"/>
    <n v="0"/>
  </r>
  <r>
    <s v="CUST-03562"/>
    <x v="1"/>
    <n v="1"/>
    <s v="Yes"/>
    <s v="No"/>
    <s v="Chennai"/>
    <x v="51"/>
    <s v="Yes"/>
    <x v="0"/>
    <s v="No"/>
    <x v="2"/>
    <x v="2"/>
    <s v="No"/>
    <s v="Credit card"/>
    <n v="85.75"/>
    <n v="3123.05"/>
    <x v="2"/>
    <x v="1"/>
    <x v="3"/>
    <s v="Other"/>
    <x v="5"/>
    <n v="1"/>
  </r>
  <r>
    <s v="CUST-00002"/>
    <x v="0"/>
    <n v="0"/>
    <s v="No"/>
    <s v="No"/>
    <s v="Chennai"/>
    <x v="54"/>
    <s v="Yes"/>
    <x v="2"/>
    <s v="No"/>
    <x v="0"/>
    <x v="1"/>
    <s v="Yes"/>
    <s v="Cheque"/>
    <n v="55.73"/>
    <n v="668.45"/>
    <x v="0"/>
    <x v="0"/>
    <x v="2"/>
    <s v="Other"/>
    <x v="4"/>
    <n v="0"/>
  </r>
  <r>
    <s v="CUST-02384"/>
    <x v="0"/>
    <n v="0"/>
    <s v="Yes"/>
    <s v="No"/>
    <s v="Mumbai"/>
    <x v="20"/>
    <s v="Yes"/>
    <x v="2"/>
    <s v="Yes"/>
    <x v="2"/>
    <x v="1"/>
    <s v="Yes"/>
    <s v="Credit card"/>
    <n v="54.88"/>
    <n v="430.9"/>
    <x v="1"/>
    <x v="0"/>
    <x v="2"/>
    <s v="Other"/>
    <x v="1"/>
    <n v="0"/>
  </r>
  <r>
    <s v="CUST-04344"/>
    <x v="1"/>
    <n v="0"/>
    <s v="Yes"/>
    <s v="No"/>
    <s v="Mumbai"/>
    <x v="30"/>
    <s v="No"/>
    <x v="2"/>
    <s v="Yes"/>
    <x v="2"/>
    <x v="2"/>
    <s v="Yes"/>
    <s v="Bank transfer"/>
    <n v="49.95"/>
    <n v="1041.2"/>
    <x v="0"/>
    <x v="1"/>
    <x v="4"/>
    <s v="Other"/>
    <x v="4"/>
    <n v="1"/>
  </r>
  <r>
    <s v="CUST-01641"/>
    <x v="1"/>
    <n v="0"/>
    <s v="No"/>
    <s v="No"/>
    <s v="Jaipur"/>
    <x v="36"/>
    <s v="No"/>
    <x v="1"/>
    <s v="No internet service"/>
    <x v="1"/>
    <x v="0"/>
    <s v="Yes"/>
    <s v="Cheque"/>
    <n v="18"/>
    <n v="591.05999999999995"/>
    <x v="1"/>
    <x v="0"/>
    <x v="1"/>
    <s v="Other"/>
    <x v="2"/>
    <n v="0"/>
  </r>
  <r>
    <s v="CUST-03932"/>
    <x v="0"/>
    <n v="0"/>
    <s v="No"/>
    <s v="No"/>
    <s v="Chandigarh"/>
    <x v="52"/>
    <s v="Yes"/>
    <x v="2"/>
    <s v="Yes"/>
    <x v="2"/>
    <x v="2"/>
    <s v="Yes"/>
    <s v="Credit card"/>
    <n v="58.83"/>
    <n v="235.25"/>
    <x v="1"/>
    <x v="1"/>
    <x v="2"/>
    <s v="Other"/>
    <x v="1"/>
    <n v="1"/>
  </r>
  <r>
    <s v="CUST-01423"/>
    <x v="0"/>
    <n v="0"/>
    <s v="No"/>
    <s v="Yes"/>
    <s v="Mumbai"/>
    <x v="52"/>
    <s v="Yes"/>
    <x v="2"/>
    <s v="Yes"/>
    <x v="0"/>
    <x v="2"/>
    <s v="No"/>
    <s v="Cheque"/>
    <n v="72.13"/>
    <n v="285.58"/>
    <x v="1"/>
    <x v="0"/>
    <x v="3"/>
    <s v="Other"/>
    <x v="1"/>
    <n v="0"/>
  </r>
  <r>
    <s v="CUST-03245"/>
    <x v="1"/>
    <n v="0"/>
    <s v="No"/>
    <s v="No"/>
    <s v="Ahmedabad"/>
    <x v="23"/>
    <s v="Yes"/>
    <x v="2"/>
    <s v="No"/>
    <x v="2"/>
    <x v="2"/>
    <s v="Yes"/>
    <s v="Bank transfer"/>
    <n v="55.51"/>
    <n v="110.88"/>
    <x v="1"/>
    <x v="1"/>
    <x v="2"/>
    <s v="Other"/>
    <x v="1"/>
    <n v="1"/>
  </r>
  <r>
    <s v="CUST-00649"/>
    <x v="0"/>
    <n v="0"/>
    <s v="Yes"/>
    <s v="No"/>
    <s v="Kolkata"/>
    <x v="23"/>
    <s v="Yes"/>
    <x v="0"/>
    <s v="No"/>
    <x v="0"/>
    <x v="2"/>
    <s v="No"/>
    <s v="UPI"/>
    <n v="86.16"/>
    <n v="171.41"/>
    <x v="2"/>
    <x v="1"/>
    <x v="3"/>
    <s v="High-risk"/>
    <x v="1"/>
    <n v="1"/>
  </r>
  <r>
    <s v="CUST-02608"/>
    <x v="0"/>
    <n v="0"/>
    <s v="Yes"/>
    <s v="No"/>
    <s v="Chandigarh"/>
    <x v="4"/>
    <s v="No"/>
    <x v="0"/>
    <s v="Yes"/>
    <x v="0"/>
    <x v="0"/>
    <s v="Yes"/>
    <s v="Bank transfer"/>
    <n v="83.25"/>
    <n v="5919.57"/>
    <x v="0"/>
    <x v="0"/>
    <x v="3"/>
    <s v="Other"/>
    <x v="0"/>
    <n v="0"/>
  </r>
  <r>
    <s v="CUST-04613"/>
    <x v="1"/>
    <n v="0"/>
    <s v="No"/>
    <s v="No"/>
    <s v="Kolkata"/>
    <x v="44"/>
    <s v="Yes"/>
    <x v="0"/>
    <s v="No"/>
    <x v="0"/>
    <x v="0"/>
    <s v="Yes"/>
    <s v="Cheque"/>
    <n v="76.75"/>
    <n v="2516.6"/>
    <x v="4"/>
    <x v="0"/>
    <x v="3"/>
    <s v="Other"/>
    <x v="2"/>
    <n v="0"/>
  </r>
  <r>
    <s v="CUST-01003"/>
    <x v="0"/>
    <n v="0"/>
    <s v="No"/>
    <s v="No"/>
    <s v="Bengaluru"/>
    <x v="22"/>
    <s v="No"/>
    <x v="1"/>
    <s v="No internet service"/>
    <x v="1"/>
    <x v="2"/>
    <s v="Yes"/>
    <s v="UPI"/>
    <n v="23.79"/>
    <n v="234.3"/>
    <x v="1"/>
    <x v="1"/>
    <x v="1"/>
    <s v="Other"/>
    <x v="1"/>
    <n v="1"/>
  </r>
  <r>
    <s v="CUST-04094"/>
    <x v="1"/>
    <n v="0"/>
    <s v="Yes"/>
    <s v="Yes"/>
    <s v="Chennai"/>
    <x v="31"/>
    <s v="Yes"/>
    <x v="0"/>
    <s v="Yes"/>
    <x v="0"/>
    <x v="1"/>
    <s v="Yes"/>
    <s v="UPI"/>
    <n v="97.68"/>
    <n v="596.54999999999995"/>
    <x v="0"/>
    <x v="0"/>
    <x v="0"/>
    <s v="Other"/>
    <x v="1"/>
    <n v="0"/>
  </r>
  <r>
    <s v="CUST-00188"/>
    <x v="1"/>
    <n v="0"/>
    <s v="No"/>
    <s v="Yes"/>
    <s v="Shimla"/>
    <x v="33"/>
    <s v="Yes"/>
    <x v="2"/>
    <s v="No"/>
    <x v="0"/>
    <x v="1"/>
    <s v="No"/>
    <s v="Credit card"/>
    <n v="65.81"/>
    <n v="2385.37"/>
    <x v="4"/>
    <x v="0"/>
    <x v="2"/>
    <s v="Other"/>
    <x v="5"/>
    <n v="0"/>
  </r>
  <r>
    <s v="CUST-04889"/>
    <x v="1"/>
    <n v="0"/>
    <s v="No"/>
    <s v="No"/>
    <s v="Bengaluru"/>
    <x v="2"/>
    <s v="Yes"/>
    <x v="0"/>
    <s v="No"/>
    <x v="0"/>
    <x v="2"/>
    <s v="No"/>
    <s v="Bank transfer"/>
    <n v="87.87"/>
    <n v="2434.73"/>
    <x v="0"/>
    <x v="1"/>
    <x v="3"/>
    <s v="Other"/>
    <x v="2"/>
    <n v="1"/>
  </r>
  <r>
    <s v="CUST-02280"/>
    <x v="0"/>
    <n v="0"/>
    <s v="No"/>
    <s v="No"/>
    <s v="Mumbai"/>
    <x v="44"/>
    <s v="Yes"/>
    <x v="2"/>
    <s v="No"/>
    <x v="2"/>
    <x v="2"/>
    <s v="No"/>
    <s v="Cheque"/>
    <n v="50.41"/>
    <n v="1668.94"/>
    <x v="2"/>
    <x v="1"/>
    <x v="2"/>
    <s v="Other"/>
    <x v="2"/>
    <n v="1"/>
  </r>
  <r>
    <s v="CUST-01311"/>
    <x v="0"/>
    <n v="0"/>
    <s v="No"/>
    <s v="No"/>
    <s v="Lucknow"/>
    <x v="53"/>
    <s v="No"/>
    <x v="2"/>
    <s v="Yes"/>
    <x v="0"/>
    <x v="2"/>
    <s v="Yes"/>
    <s v="Cheque"/>
    <n v="63.29"/>
    <n v="585.38"/>
    <x v="1"/>
    <x v="0"/>
    <x v="2"/>
    <s v="Other"/>
    <x v="1"/>
    <n v="0"/>
  </r>
  <r>
    <s v="CUST-01613"/>
    <x v="1"/>
    <n v="0"/>
    <s v="No"/>
    <s v="No"/>
    <s v="Bengaluru"/>
    <x v="49"/>
    <s v="Yes"/>
    <x v="0"/>
    <s v="Yes"/>
    <x v="2"/>
    <x v="1"/>
    <s v="Yes"/>
    <s v="UPI"/>
    <n v="92.14"/>
    <n v="4139.9399999999996"/>
    <x v="0"/>
    <x v="0"/>
    <x v="0"/>
    <s v="Other"/>
    <x v="5"/>
    <n v="0"/>
  </r>
  <r>
    <s v="CUST-00775"/>
    <x v="1"/>
    <n v="0"/>
    <s v="Yes"/>
    <s v="No"/>
    <s v="Hyderabad"/>
    <x v="6"/>
    <s v="Yes"/>
    <x v="1"/>
    <s v="No internet service"/>
    <x v="1"/>
    <x v="2"/>
    <s v="No"/>
    <s v="Bank transfer"/>
    <n v="18"/>
    <n v="87.62"/>
    <x v="1"/>
    <x v="1"/>
    <x v="1"/>
    <s v="Other"/>
    <x v="1"/>
    <n v="1"/>
  </r>
  <r>
    <s v="CUST-01273"/>
    <x v="1"/>
    <n v="0"/>
    <s v="Yes"/>
    <s v="No"/>
    <s v="Hyderabad"/>
    <x v="52"/>
    <s v="Yes"/>
    <x v="2"/>
    <s v="No"/>
    <x v="0"/>
    <x v="2"/>
    <s v="Yes"/>
    <s v="Credit card"/>
    <n v="61.69"/>
    <n v="240.56"/>
    <x v="1"/>
    <x v="0"/>
    <x v="2"/>
    <s v="Other"/>
    <x v="1"/>
    <n v="0"/>
  </r>
  <r>
    <s v="CUST-02848"/>
    <x v="0"/>
    <n v="0"/>
    <s v="Yes"/>
    <s v="No"/>
    <s v="Jaipur"/>
    <x v="10"/>
    <s v="Yes"/>
    <x v="2"/>
    <s v="No"/>
    <x v="2"/>
    <x v="0"/>
    <s v="No"/>
    <s v="UPI"/>
    <n v="54.65"/>
    <n v="3491.34"/>
    <x v="4"/>
    <x v="0"/>
    <x v="2"/>
    <s v="Other"/>
    <x v="0"/>
    <n v="0"/>
  </r>
  <r>
    <s v="CUST-03576"/>
    <x v="1"/>
    <n v="0"/>
    <s v="No"/>
    <s v="No"/>
    <s v="Kolkata"/>
    <x v="22"/>
    <s v="Yes"/>
    <x v="0"/>
    <s v="Yes"/>
    <x v="2"/>
    <x v="2"/>
    <s v="No"/>
    <s v="Cheque"/>
    <n v="97.29"/>
    <n v="976.37"/>
    <x v="3"/>
    <x v="1"/>
    <x v="0"/>
    <s v="High-risk"/>
    <x v="1"/>
    <n v="1"/>
  </r>
  <r>
    <s v="CUST-04702"/>
    <x v="1"/>
    <n v="0"/>
    <s v="Yes"/>
    <s v="Yes"/>
    <s v="Ahmedabad"/>
    <x v="8"/>
    <s v="No"/>
    <x v="2"/>
    <s v="No"/>
    <x v="0"/>
    <x v="0"/>
    <s v="Yes"/>
    <s v="Bank transfer"/>
    <n v="50.95"/>
    <n v="1930.75"/>
    <x v="4"/>
    <x v="0"/>
    <x v="2"/>
    <s v="Other"/>
    <x v="5"/>
    <n v="0"/>
  </r>
  <r>
    <s v="CUST-03673"/>
    <x v="1"/>
    <n v="0"/>
    <s v="Yes"/>
    <s v="No"/>
    <s v="Kolkata"/>
    <x v="31"/>
    <s v="Yes"/>
    <x v="0"/>
    <s v="No"/>
    <x v="0"/>
    <x v="2"/>
    <s v="Yes"/>
    <s v="Bank transfer"/>
    <n v="91.4"/>
    <n v="551"/>
    <x v="4"/>
    <x v="0"/>
    <x v="0"/>
    <s v="High-risk"/>
    <x v="1"/>
    <n v="0"/>
  </r>
  <r>
    <s v="CUST-02804"/>
    <x v="1"/>
    <n v="0"/>
    <s v="Yes"/>
    <s v="No"/>
    <s v="Mumbai"/>
    <x v="51"/>
    <s v="No"/>
    <x v="1"/>
    <s v="No internet service"/>
    <x v="1"/>
    <x v="0"/>
    <s v="Yes"/>
    <s v="Credit card"/>
    <n v="28.52"/>
    <n v="1025.6199999999999"/>
    <x v="1"/>
    <x v="0"/>
    <x v="1"/>
    <s v="Other"/>
    <x v="5"/>
    <n v="0"/>
  </r>
  <r>
    <s v="CUST-01717"/>
    <x v="0"/>
    <n v="1"/>
    <s v="Yes"/>
    <s v="No"/>
    <s v="Shimla"/>
    <x v="44"/>
    <s v="Yes"/>
    <x v="2"/>
    <s v="Yes"/>
    <x v="2"/>
    <x v="2"/>
    <s v="Yes"/>
    <s v="UPI"/>
    <n v="61.38"/>
    <n v="2059.4899999999998"/>
    <x v="0"/>
    <x v="1"/>
    <x v="2"/>
    <s v="Other"/>
    <x v="2"/>
    <n v="1"/>
  </r>
  <r>
    <s v="CUST-04104"/>
    <x v="0"/>
    <n v="0"/>
    <s v="No"/>
    <s v="No"/>
    <s v="Chennai"/>
    <x v="59"/>
    <s v="Yes"/>
    <x v="0"/>
    <s v="Yes"/>
    <x v="2"/>
    <x v="0"/>
    <s v="Yes"/>
    <s v="Bank transfer"/>
    <n v="94.63"/>
    <n v="5127.76"/>
    <x v="0"/>
    <x v="0"/>
    <x v="0"/>
    <s v="Other"/>
    <x v="3"/>
    <n v="0"/>
  </r>
  <r>
    <s v="CUST-02023"/>
    <x v="0"/>
    <n v="0"/>
    <s v="No"/>
    <s v="No"/>
    <s v="Jaipur"/>
    <x v="68"/>
    <s v="Yes"/>
    <x v="0"/>
    <s v="No"/>
    <x v="0"/>
    <x v="1"/>
    <s v="Yes"/>
    <s v="Bank transfer"/>
    <n v="90.44"/>
    <n v="5240.37"/>
    <x v="7"/>
    <x v="0"/>
    <x v="0"/>
    <s v="Other"/>
    <x v="3"/>
    <n v="0"/>
  </r>
  <r>
    <s v="CUST-01250"/>
    <x v="0"/>
    <n v="0"/>
    <s v="No"/>
    <s v="Yes"/>
    <s v="Chennai"/>
    <x v="17"/>
    <s v="Yes"/>
    <x v="2"/>
    <s v="Yes"/>
    <x v="2"/>
    <x v="2"/>
    <s v="No"/>
    <s v="Cheque"/>
    <n v="67.05"/>
    <n v="1993.39"/>
    <x v="4"/>
    <x v="1"/>
    <x v="2"/>
    <s v="Other"/>
    <x v="2"/>
    <n v="1"/>
  </r>
  <r>
    <s v="CUST-02663"/>
    <x v="1"/>
    <n v="0"/>
    <s v="Yes"/>
    <s v="No"/>
    <s v="Bengaluru"/>
    <x v="23"/>
    <s v="Yes"/>
    <x v="0"/>
    <s v="No"/>
    <x v="0"/>
    <x v="1"/>
    <s v="No"/>
    <s v="Credit card"/>
    <n v="90.77"/>
    <n v="178.37"/>
    <x v="7"/>
    <x v="0"/>
    <x v="0"/>
    <s v="Other"/>
    <x v="1"/>
    <n v="0"/>
  </r>
  <r>
    <s v="CUST-03730"/>
    <x v="1"/>
    <n v="1"/>
    <s v="Yes"/>
    <s v="No"/>
    <s v="Mumbai"/>
    <x v="45"/>
    <s v="Yes"/>
    <x v="1"/>
    <s v="No internet service"/>
    <x v="1"/>
    <x v="0"/>
    <s v="No"/>
    <s v="Credit card"/>
    <n v="30.2"/>
    <n v="1354.77"/>
    <x v="0"/>
    <x v="0"/>
    <x v="4"/>
    <s v="Other"/>
    <x v="5"/>
    <n v="0"/>
  </r>
  <r>
    <s v="CUST-02763"/>
    <x v="0"/>
    <n v="0"/>
    <s v="No"/>
    <s v="No"/>
    <s v="Delhi"/>
    <x v="32"/>
    <s v="No"/>
    <x v="2"/>
    <s v="No"/>
    <x v="0"/>
    <x v="0"/>
    <s v="No"/>
    <s v="Bank transfer"/>
    <n v="54.15"/>
    <n v="2138.75"/>
    <x v="4"/>
    <x v="0"/>
    <x v="2"/>
    <s v="Other"/>
    <x v="5"/>
    <n v="0"/>
  </r>
  <r>
    <s v="CUST-00353"/>
    <x v="1"/>
    <n v="1"/>
    <s v="Yes"/>
    <s v="No"/>
    <s v="Chandigarh"/>
    <x v="49"/>
    <s v="No"/>
    <x v="0"/>
    <s v="Yes"/>
    <x v="2"/>
    <x v="0"/>
    <s v="No"/>
    <s v="Bank transfer"/>
    <n v="90.1"/>
    <n v="4123.91"/>
    <x v="2"/>
    <x v="0"/>
    <x v="0"/>
    <s v="Other"/>
    <x v="5"/>
    <n v="0"/>
  </r>
  <r>
    <s v="CUST-00565"/>
    <x v="1"/>
    <n v="0"/>
    <s v="No"/>
    <s v="No"/>
    <s v="Chennai"/>
    <x v="33"/>
    <s v="Yes"/>
    <x v="1"/>
    <s v="No internet service"/>
    <x v="1"/>
    <x v="0"/>
    <s v="Yes"/>
    <s v="Bank transfer"/>
    <n v="19.350000000000001"/>
    <n v="683.27"/>
    <x v="1"/>
    <x v="0"/>
    <x v="1"/>
    <s v="Other"/>
    <x v="5"/>
    <n v="0"/>
  </r>
  <r>
    <s v="CUST-00387"/>
    <x v="1"/>
    <n v="0"/>
    <s v="Yes"/>
    <s v="Yes"/>
    <s v="Chandigarh"/>
    <x v="21"/>
    <s v="Yes"/>
    <x v="2"/>
    <s v="No"/>
    <x v="0"/>
    <x v="0"/>
    <s v="Yes"/>
    <s v="Cheque"/>
    <n v="69.28"/>
    <n v="2944.28"/>
    <x v="4"/>
    <x v="0"/>
    <x v="2"/>
    <s v="Other"/>
    <x v="5"/>
    <n v="0"/>
  </r>
  <r>
    <s v="CUST-02235"/>
    <x v="1"/>
    <n v="0"/>
    <s v="No"/>
    <s v="No"/>
    <s v="Pune"/>
    <x v="29"/>
    <s v="Yes"/>
    <x v="0"/>
    <s v="Yes"/>
    <x v="2"/>
    <x v="0"/>
    <s v="Yes"/>
    <s v="Credit card"/>
    <n v="84.57"/>
    <n v="4206.42"/>
    <x v="1"/>
    <x v="0"/>
    <x v="3"/>
    <s v="Other"/>
    <x v="3"/>
    <n v="0"/>
  </r>
  <r>
    <s v="CUST-03999"/>
    <x v="1"/>
    <n v="0"/>
    <s v="No"/>
    <s v="No"/>
    <s v="Shimla"/>
    <x v="30"/>
    <s v="No"/>
    <x v="0"/>
    <s v="No"/>
    <x v="2"/>
    <x v="1"/>
    <s v="Yes"/>
    <s v="Credit card"/>
    <n v="77.8"/>
    <n v="1636.75"/>
    <x v="1"/>
    <x v="0"/>
    <x v="3"/>
    <s v="Other"/>
    <x v="4"/>
    <n v="0"/>
  </r>
  <r>
    <s v="CUST-03656"/>
    <x v="0"/>
    <n v="0"/>
    <s v="No"/>
    <s v="No"/>
    <s v="Shimla"/>
    <x v="15"/>
    <s v="Yes"/>
    <x v="0"/>
    <s v="No"/>
    <x v="2"/>
    <x v="0"/>
    <s v="Yes"/>
    <s v="UPI"/>
    <n v="86.68"/>
    <n v="2087.38"/>
    <x v="0"/>
    <x v="0"/>
    <x v="3"/>
    <s v="Other"/>
    <x v="2"/>
    <n v="0"/>
  </r>
  <r>
    <s v="CUST-03387"/>
    <x v="0"/>
    <n v="1"/>
    <s v="No"/>
    <s v="No"/>
    <s v="Pune"/>
    <x v="45"/>
    <s v="Yes"/>
    <x v="0"/>
    <s v="No"/>
    <x v="2"/>
    <x v="0"/>
    <s v="No"/>
    <s v="Credit card"/>
    <n v="83.81"/>
    <n v="3705.1"/>
    <x v="1"/>
    <x v="0"/>
    <x v="3"/>
    <s v="Other"/>
    <x v="5"/>
    <n v="0"/>
  </r>
  <r>
    <s v="CUST-02028"/>
    <x v="0"/>
    <n v="0"/>
    <s v="No"/>
    <s v="No"/>
    <s v="Chandigarh"/>
    <x v="2"/>
    <s v="Yes"/>
    <x v="1"/>
    <s v="No internet service"/>
    <x v="1"/>
    <x v="0"/>
    <s v="Yes"/>
    <s v="Bank transfer"/>
    <n v="35.69"/>
    <n v="1028.55"/>
    <x v="0"/>
    <x v="0"/>
    <x v="4"/>
    <s v="Other"/>
    <x v="2"/>
    <n v="0"/>
  </r>
  <r>
    <s v="CUST-01514"/>
    <x v="1"/>
    <n v="0"/>
    <s v="Yes"/>
    <s v="No"/>
    <s v="Hyderabad"/>
    <x v="29"/>
    <s v="Yes"/>
    <x v="0"/>
    <s v="No"/>
    <x v="0"/>
    <x v="1"/>
    <s v="Yes"/>
    <s v="Cheque"/>
    <n v="92.72"/>
    <n v="4675.79"/>
    <x v="3"/>
    <x v="0"/>
    <x v="0"/>
    <s v="Other"/>
    <x v="3"/>
    <n v="0"/>
  </r>
  <r>
    <s v="CUST-04455"/>
    <x v="0"/>
    <n v="0"/>
    <s v="Yes"/>
    <s v="No"/>
    <s v="Kolkata"/>
    <x v="2"/>
    <s v="Yes"/>
    <x v="2"/>
    <s v="Yes"/>
    <x v="0"/>
    <x v="2"/>
    <s v="Yes"/>
    <s v="Bank transfer"/>
    <n v="64.38"/>
    <n v="1790.24"/>
    <x v="4"/>
    <x v="0"/>
    <x v="2"/>
    <s v="Other"/>
    <x v="2"/>
    <n v="0"/>
  </r>
  <r>
    <s v="CUST-02310"/>
    <x v="1"/>
    <n v="1"/>
    <s v="No"/>
    <s v="No"/>
    <s v="Delhi"/>
    <x v="63"/>
    <s v="No"/>
    <x v="0"/>
    <s v="No"/>
    <x v="2"/>
    <x v="0"/>
    <s v="Yes"/>
    <s v="Cheque"/>
    <n v="85.08"/>
    <n v="4685.5"/>
    <x v="3"/>
    <x v="1"/>
    <x v="3"/>
    <s v="Other"/>
    <x v="3"/>
    <n v="1"/>
  </r>
  <r>
    <s v="CUST-03728"/>
    <x v="0"/>
    <n v="0"/>
    <s v="Yes"/>
    <s v="No"/>
    <s v="Lucknow"/>
    <x v="52"/>
    <s v="Yes"/>
    <x v="0"/>
    <s v="No"/>
    <x v="2"/>
    <x v="2"/>
    <s v="No"/>
    <s v="Cheque"/>
    <n v="76.67"/>
    <n v="298.01"/>
    <x v="3"/>
    <x v="1"/>
    <x v="3"/>
    <s v="High-risk"/>
    <x v="1"/>
    <n v="1"/>
  </r>
  <r>
    <s v="CUST-02953"/>
    <x v="0"/>
    <n v="1"/>
    <s v="No"/>
    <s v="No"/>
    <s v="Hyderabad"/>
    <x v="47"/>
    <s v="Yes"/>
    <x v="2"/>
    <s v="No"/>
    <x v="2"/>
    <x v="1"/>
    <s v="Yes"/>
    <s v="Cheque"/>
    <n v="41.54"/>
    <n v="605.01"/>
    <x v="0"/>
    <x v="0"/>
    <x v="4"/>
    <s v="Other"/>
    <x v="4"/>
    <n v="0"/>
  </r>
  <r>
    <s v="CUST-00386"/>
    <x v="1"/>
    <n v="0"/>
    <s v="Yes"/>
    <s v="No"/>
    <s v="Lucknow"/>
    <x v="65"/>
    <s v="Yes"/>
    <x v="0"/>
    <s v="No"/>
    <x v="2"/>
    <x v="0"/>
    <s v="Yes"/>
    <s v="Bank transfer"/>
    <n v="79.459999999999994"/>
    <n v="4818.3900000000003"/>
    <x v="1"/>
    <x v="0"/>
    <x v="3"/>
    <s v="Other"/>
    <x v="3"/>
    <n v="0"/>
  </r>
  <r>
    <s v="CUST-02301"/>
    <x v="1"/>
    <n v="0"/>
    <s v="Yes"/>
    <s v="Yes"/>
    <s v="Chandigarh"/>
    <x v="19"/>
    <s v="Yes"/>
    <x v="2"/>
    <s v="Yes"/>
    <x v="0"/>
    <x v="2"/>
    <s v="Yes"/>
    <s v="Credit card"/>
    <n v="58.37"/>
    <n v="815.53"/>
    <x v="4"/>
    <x v="0"/>
    <x v="2"/>
    <s v="Other"/>
    <x v="4"/>
    <n v="0"/>
  </r>
  <r>
    <s v="CUST-04384"/>
    <x v="0"/>
    <n v="0"/>
    <s v="Yes"/>
    <s v="No"/>
    <s v="Jaipur"/>
    <x v="67"/>
    <s v="Yes"/>
    <x v="0"/>
    <s v="No"/>
    <x v="2"/>
    <x v="2"/>
    <s v="No"/>
    <s v="UPI"/>
    <n v="82.42"/>
    <n v="3236.56"/>
    <x v="3"/>
    <x v="0"/>
    <x v="3"/>
    <s v="Other"/>
    <x v="5"/>
    <n v="0"/>
  </r>
  <r>
    <s v="CUST-01659"/>
    <x v="1"/>
    <n v="1"/>
    <s v="Yes"/>
    <s v="No"/>
    <s v="Hyderabad"/>
    <x v="42"/>
    <s v="Yes"/>
    <x v="0"/>
    <s v="No"/>
    <x v="2"/>
    <x v="1"/>
    <s v="Yes"/>
    <s v="Credit card"/>
    <n v="84.57"/>
    <n v="2944.11"/>
    <x v="4"/>
    <x v="0"/>
    <x v="3"/>
    <s v="Other"/>
    <x v="2"/>
    <n v="0"/>
  </r>
  <r>
    <s v="CUST-00679"/>
    <x v="1"/>
    <n v="0"/>
    <s v="No"/>
    <s v="No"/>
    <s v="Kolkata"/>
    <x v="14"/>
    <s v="No"/>
    <x v="0"/>
    <s v="No"/>
    <x v="2"/>
    <x v="2"/>
    <s v="No"/>
    <s v="Cheque"/>
    <n v="76.989999999999995"/>
    <n v="1886.03"/>
    <x v="2"/>
    <x v="1"/>
    <x v="3"/>
    <s v="Other"/>
    <x v="2"/>
    <n v="1"/>
  </r>
  <r>
    <s v="CUST-00075"/>
    <x v="0"/>
    <n v="0"/>
    <s v="Yes"/>
    <s v="No"/>
    <s v="Chandigarh"/>
    <x v="18"/>
    <s v="Yes"/>
    <x v="2"/>
    <s v="No"/>
    <x v="0"/>
    <x v="2"/>
    <s v="Yes"/>
    <s v="UPI"/>
    <n v="54.48"/>
    <n v="922.29"/>
    <x v="1"/>
    <x v="1"/>
    <x v="2"/>
    <s v="Other"/>
    <x v="4"/>
    <n v="1"/>
  </r>
  <r>
    <s v="CUST-00599"/>
    <x v="0"/>
    <n v="0"/>
    <s v="Yes"/>
    <s v="No"/>
    <s v="Lucknow"/>
    <x v="13"/>
    <s v="Yes"/>
    <x v="0"/>
    <s v="No"/>
    <x v="2"/>
    <x v="2"/>
    <s v="No"/>
    <s v="Credit card"/>
    <n v="90.97"/>
    <n v="1770.73"/>
    <x v="2"/>
    <x v="1"/>
    <x v="0"/>
    <s v="Other"/>
    <x v="4"/>
    <n v="1"/>
  </r>
  <r>
    <s v="CUST-01726"/>
    <x v="0"/>
    <n v="0"/>
    <s v="No"/>
    <s v="No"/>
    <s v="Chandigarh"/>
    <x v="48"/>
    <s v="Yes"/>
    <x v="2"/>
    <s v="No"/>
    <x v="2"/>
    <x v="0"/>
    <s v="No"/>
    <s v="Cheque"/>
    <n v="64.02"/>
    <n v="3112.38"/>
    <x v="3"/>
    <x v="0"/>
    <x v="2"/>
    <s v="Other"/>
    <x v="3"/>
    <n v="0"/>
  </r>
  <r>
    <s v="CUST-00317"/>
    <x v="1"/>
    <n v="0"/>
    <s v="Yes"/>
    <s v="Yes"/>
    <s v="Lucknow"/>
    <x v="41"/>
    <s v="Yes"/>
    <x v="2"/>
    <s v="Yes"/>
    <x v="2"/>
    <x v="2"/>
    <s v="No"/>
    <s v="UPI"/>
    <n v="63.17"/>
    <n v="1876.5"/>
    <x v="1"/>
    <x v="0"/>
    <x v="2"/>
    <s v="Other"/>
    <x v="2"/>
    <n v="0"/>
  </r>
  <r>
    <s v="CUST-00938"/>
    <x v="0"/>
    <n v="0"/>
    <s v="Yes"/>
    <s v="Yes"/>
    <s v="Delhi"/>
    <x v="47"/>
    <s v="Yes"/>
    <x v="0"/>
    <s v="No"/>
    <x v="2"/>
    <x v="2"/>
    <s v="Yes"/>
    <s v="Bank transfer"/>
    <n v="80.77"/>
    <n v="1191.76"/>
    <x v="4"/>
    <x v="1"/>
    <x v="3"/>
    <s v="Other"/>
    <x v="4"/>
    <n v="1"/>
  </r>
  <r>
    <s v="CUST-01469"/>
    <x v="0"/>
    <n v="0"/>
    <s v="No"/>
    <s v="No"/>
    <s v="Pune"/>
    <x v="15"/>
    <s v="Yes"/>
    <x v="2"/>
    <s v="No"/>
    <x v="0"/>
    <x v="1"/>
    <s v="Yes"/>
    <s v="UPI"/>
    <n v="61.92"/>
    <n v="1505.46"/>
    <x v="0"/>
    <x v="0"/>
    <x v="2"/>
    <s v="Other"/>
    <x v="2"/>
    <n v="0"/>
  </r>
  <r>
    <s v="CUST-01455"/>
    <x v="1"/>
    <n v="1"/>
    <s v="Yes"/>
    <s v="No"/>
    <s v="Chandigarh"/>
    <x v="6"/>
    <s v="Yes"/>
    <x v="2"/>
    <s v="Yes"/>
    <x v="0"/>
    <x v="2"/>
    <s v="Yes"/>
    <s v="Cheque"/>
    <n v="65.11"/>
    <n v="319.23"/>
    <x v="3"/>
    <x v="0"/>
    <x v="2"/>
    <s v="Other"/>
    <x v="1"/>
    <n v="0"/>
  </r>
  <r>
    <s v="CUST-01148"/>
    <x v="1"/>
    <n v="1"/>
    <s v="Yes"/>
    <s v="No"/>
    <s v="Shimla"/>
    <x v="56"/>
    <s v="Yes"/>
    <x v="2"/>
    <s v="No"/>
    <x v="2"/>
    <x v="2"/>
    <s v="Yes"/>
    <s v="Credit card"/>
    <n v="55.94"/>
    <n v="56.38"/>
    <x v="0"/>
    <x v="0"/>
    <x v="2"/>
    <s v="Other"/>
    <x v="1"/>
    <n v="0"/>
  </r>
  <r>
    <s v="CUST-03088"/>
    <x v="0"/>
    <n v="0"/>
    <s v="No"/>
    <s v="No"/>
    <s v="Hyderabad"/>
    <x v="11"/>
    <s v="Yes"/>
    <x v="1"/>
    <s v="No internet service"/>
    <x v="1"/>
    <x v="2"/>
    <s v="Yes"/>
    <s v="Bank transfer"/>
    <n v="19.440000000000001"/>
    <n v="433.97"/>
    <x v="1"/>
    <x v="0"/>
    <x v="1"/>
    <s v="Other"/>
    <x v="4"/>
    <n v="0"/>
  </r>
  <r>
    <s v="CUST-01307"/>
    <x v="1"/>
    <n v="0"/>
    <s v="Yes"/>
    <s v="Yes"/>
    <s v="Kolkata"/>
    <x v="27"/>
    <s v="Yes"/>
    <x v="1"/>
    <s v="No internet service"/>
    <x v="1"/>
    <x v="2"/>
    <s v="Yes"/>
    <s v="Credit card"/>
    <n v="34.75"/>
    <n v="1244.21"/>
    <x v="1"/>
    <x v="0"/>
    <x v="4"/>
    <s v="Other"/>
    <x v="2"/>
    <n v="0"/>
  </r>
  <r>
    <s v="CUST-03811"/>
    <x v="1"/>
    <n v="0"/>
    <s v="Yes"/>
    <s v="Yes"/>
    <s v="Ahmedabad"/>
    <x v="6"/>
    <s v="Yes"/>
    <x v="2"/>
    <s v="Yes"/>
    <x v="0"/>
    <x v="2"/>
    <s v="No"/>
    <s v="Credit card"/>
    <n v="67.02"/>
    <n v="340.53"/>
    <x v="1"/>
    <x v="0"/>
    <x v="2"/>
    <s v="Other"/>
    <x v="1"/>
    <n v="0"/>
  </r>
  <r>
    <s v="CUST-03937"/>
    <x v="0"/>
    <n v="0"/>
    <s v="No"/>
    <s v="No"/>
    <s v="Mumbai"/>
    <x v="7"/>
    <s v="No"/>
    <x v="2"/>
    <s v="No"/>
    <x v="2"/>
    <x v="2"/>
    <s v="Yes"/>
    <s v="Credit card"/>
    <n v="37.22"/>
    <n v="419.43"/>
    <x v="0"/>
    <x v="0"/>
    <x v="4"/>
    <s v="Other"/>
    <x v="1"/>
    <n v="0"/>
  </r>
  <r>
    <s v="CUST-00424"/>
    <x v="0"/>
    <n v="0"/>
    <s v="No"/>
    <s v="No"/>
    <s v="Shimla"/>
    <x v="24"/>
    <s v="Yes"/>
    <x v="1"/>
    <s v="No internet service"/>
    <x v="1"/>
    <x v="2"/>
    <s v="Yes"/>
    <s v="Credit card"/>
    <n v="29.55"/>
    <n v="915.66"/>
    <x v="0"/>
    <x v="0"/>
    <x v="1"/>
    <s v="Other"/>
    <x v="2"/>
    <n v="0"/>
  </r>
  <r>
    <s v="CUST-02372"/>
    <x v="1"/>
    <n v="0"/>
    <s v="Yes"/>
    <s v="No"/>
    <s v="Jaipur"/>
    <x v="69"/>
    <s v="Yes"/>
    <x v="2"/>
    <s v="No"/>
    <x v="2"/>
    <x v="1"/>
    <s v="Yes"/>
    <s v="Cheque"/>
    <n v="55.5"/>
    <n v="2705.8"/>
    <x v="0"/>
    <x v="0"/>
    <x v="2"/>
    <s v="Other"/>
    <x v="3"/>
    <n v="0"/>
  </r>
  <r>
    <s v="CUST-03590"/>
    <x v="1"/>
    <n v="0"/>
    <s v="No"/>
    <s v="No"/>
    <s v="Shimla"/>
    <x v="66"/>
    <s v="Yes"/>
    <x v="2"/>
    <s v="No"/>
    <x v="2"/>
    <x v="1"/>
    <s v="Yes"/>
    <s v="UPI"/>
    <n v="61.33"/>
    <n v="997.37"/>
    <x v="2"/>
    <x v="1"/>
    <x v="2"/>
    <s v="Other"/>
    <x v="4"/>
    <n v="1"/>
  </r>
  <r>
    <s v="CUST-04663"/>
    <x v="0"/>
    <n v="1"/>
    <s v="Yes"/>
    <s v="Yes"/>
    <s v="Ahmedabad"/>
    <x v="12"/>
    <s v="Yes"/>
    <x v="1"/>
    <s v="No internet service"/>
    <x v="1"/>
    <x v="0"/>
    <s v="Yes"/>
    <s v="UPI"/>
    <n v="26.98"/>
    <n v="1481.32"/>
    <x v="4"/>
    <x v="0"/>
    <x v="1"/>
    <s v="Other"/>
    <x v="3"/>
    <n v="0"/>
  </r>
  <r>
    <s v="CUST-04429"/>
    <x v="0"/>
    <n v="0"/>
    <s v="No"/>
    <s v="No"/>
    <s v="Hyderabad"/>
    <x v="38"/>
    <s v="Yes"/>
    <x v="1"/>
    <s v="No internet service"/>
    <x v="1"/>
    <x v="1"/>
    <s v="Yes"/>
    <s v="Bank transfer"/>
    <n v="23.57"/>
    <n v="988.39"/>
    <x v="0"/>
    <x v="0"/>
    <x v="1"/>
    <s v="Other"/>
    <x v="5"/>
    <n v="0"/>
  </r>
  <r>
    <s v="CUST-02684"/>
    <x v="0"/>
    <n v="0"/>
    <s v="No"/>
    <s v="No"/>
    <s v="Chandigarh"/>
    <x v="9"/>
    <s v="No"/>
    <x v="1"/>
    <s v="No internet service"/>
    <x v="1"/>
    <x v="2"/>
    <s v="Yes"/>
    <s v="UPI"/>
    <n v="18"/>
    <n v="129.16999999999999"/>
    <x v="4"/>
    <x v="0"/>
    <x v="1"/>
    <s v="Other"/>
    <x v="1"/>
    <n v="0"/>
  </r>
  <r>
    <s v="CUST-03165"/>
    <x v="1"/>
    <n v="1"/>
    <s v="Yes"/>
    <s v="Yes"/>
    <s v="Hyderabad"/>
    <x v="2"/>
    <s v="Yes"/>
    <x v="0"/>
    <s v="No"/>
    <x v="0"/>
    <x v="2"/>
    <s v="No"/>
    <s v="Credit card"/>
    <n v="97.46"/>
    <n v="2656.61"/>
    <x v="0"/>
    <x v="1"/>
    <x v="0"/>
    <s v="Other"/>
    <x v="2"/>
    <n v="1"/>
  </r>
  <r>
    <s v="CUST-01846"/>
    <x v="0"/>
    <n v="1"/>
    <s v="No"/>
    <s v="No"/>
    <s v="Mumbai"/>
    <x v="42"/>
    <s v="Yes"/>
    <x v="0"/>
    <s v="Yes"/>
    <x v="0"/>
    <x v="1"/>
    <s v="No"/>
    <s v="UPI"/>
    <n v="93.24"/>
    <n v="3168.41"/>
    <x v="0"/>
    <x v="0"/>
    <x v="0"/>
    <s v="Other"/>
    <x v="2"/>
    <n v="0"/>
  </r>
  <r>
    <s v="CUST-01268"/>
    <x v="1"/>
    <n v="0"/>
    <s v="Yes"/>
    <s v="Yes"/>
    <s v="Ahmedabad"/>
    <x v="9"/>
    <s v="Yes"/>
    <x v="1"/>
    <s v="No internet service"/>
    <x v="1"/>
    <x v="2"/>
    <s v="No"/>
    <s v="UPI"/>
    <n v="36.36"/>
    <n v="253.17"/>
    <x v="4"/>
    <x v="1"/>
    <x v="4"/>
    <s v="Other"/>
    <x v="1"/>
    <n v="1"/>
  </r>
  <r>
    <s v="CUST-01286"/>
    <x v="1"/>
    <n v="0"/>
    <s v="Yes"/>
    <s v="Yes"/>
    <s v="Chennai"/>
    <x v="65"/>
    <s v="Yes"/>
    <x v="0"/>
    <s v="Yes"/>
    <x v="0"/>
    <x v="0"/>
    <s v="Yes"/>
    <s v="UPI"/>
    <n v="88.59"/>
    <n v="5197.8100000000004"/>
    <x v="4"/>
    <x v="0"/>
    <x v="3"/>
    <s v="Other"/>
    <x v="3"/>
    <n v="0"/>
  </r>
  <r>
    <s v="CUST-01473"/>
    <x v="1"/>
    <n v="0"/>
    <s v="No"/>
    <s v="No"/>
    <s v="Shimla"/>
    <x v="26"/>
    <s v="Yes"/>
    <x v="0"/>
    <s v="Yes"/>
    <x v="0"/>
    <x v="0"/>
    <s v="No"/>
    <s v="Bank transfer"/>
    <n v="93.95"/>
    <n v="2479.75"/>
    <x v="4"/>
    <x v="0"/>
    <x v="0"/>
    <s v="Other"/>
    <x v="2"/>
    <n v="0"/>
  </r>
  <r>
    <s v="CUST-03047"/>
    <x v="1"/>
    <n v="0"/>
    <s v="No"/>
    <s v="No"/>
    <s v="Delhi"/>
    <x v="22"/>
    <s v="Yes"/>
    <x v="2"/>
    <s v="No"/>
    <x v="2"/>
    <x v="2"/>
    <s v="Yes"/>
    <s v="Bank transfer"/>
    <n v="51.16"/>
    <n v="499.38"/>
    <x v="1"/>
    <x v="0"/>
    <x v="2"/>
    <s v="Other"/>
    <x v="1"/>
    <n v="0"/>
  </r>
  <r>
    <s v="CUST-01079"/>
    <x v="1"/>
    <n v="0"/>
    <s v="No"/>
    <s v="No"/>
    <s v="Jaipur"/>
    <x v="47"/>
    <s v="Yes"/>
    <x v="1"/>
    <s v="No internet service"/>
    <x v="1"/>
    <x v="1"/>
    <s v="No"/>
    <s v="UPI"/>
    <n v="28.97"/>
    <n v="422.01"/>
    <x v="3"/>
    <x v="0"/>
    <x v="1"/>
    <s v="Other"/>
    <x v="4"/>
    <n v="0"/>
  </r>
  <r>
    <s v="CUST-03258"/>
    <x v="0"/>
    <n v="0"/>
    <s v="No"/>
    <s v="Yes"/>
    <s v="Delhi"/>
    <x v="14"/>
    <s v="Yes"/>
    <x v="1"/>
    <s v="No internet service"/>
    <x v="1"/>
    <x v="0"/>
    <s v="No"/>
    <s v="Bank transfer"/>
    <n v="35.22"/>
    <n v="884.39"/>
    <x v="4"/>
    <x v="0"/>
    <x v="4"/>
    <s v="Other"/>
    <x v="2"/>
    <n v="0"/>
  </r>
  <r>
    <s v="CUST-02433"/>
    <x v="1"/>
    <n v="1"/>
    <s v="Yes"/>
    <s v="Yes"/>
    <s v="Shimla"/>
    <x v="55"/>
    <s v="Yes"/>
    <x v="0"/>
    <s v="No"/>
    <x v="2"/>
    <x v="2"/>
    <s v="No"/>
    <s v="Cheque"/>
    <n v="88.22"/>
    <n v="4068.08"/>
    <x v="3"/>
    <x v="1"/>
    <x v="3"/>
    <s v="Other"/>
    <x v="5"/>
    <n v="1"/>
  </r>
  <r>
    <s v="CUST-02792"/>
    <x v="1"/>
    <n v="0"/>
    <s v="No"/>
    <s v="No"/>
    <s v="Mumbai"/>
    <x v="34"/>
    <s v="Yes"/>
    <x v="2"/>
    <s v="Yes"/>
    <x v="2"/>
    <x v="0"/>
    <s v="Yes"/>
    <s v="Cheque"/>
    <n v="59.76"/>
    <n v="3059.95"/>
    <x v="4"/>
    <x v="0"/>
    <x v="2"/>
    <s v="Other"/>
    <x v="3"/>
    <n v="0"/>
  </r>
  <r>
    <s v="CUST-03681"/>
    <x v="0"/>
    <n v="0"/>
    <s v="No"/>
    <s v="No"/>
    <s v="Kolkata"/>
    <x v="26"/>
    <s v="Yes"/>
    <x v="2"/>
    <s v="No"/>
    <x v="0"/>
    <x v="2"/>
    <s v="No"/>
    <s v="Cheque"/>
    <n v="66.91"/>
    <n v="1775.87"/>
    <x v="3"/>
    <x v="0"/>
    <x v="2"/>
    <s v="Other"/>
    <x v="2"/>
    <n v="0"/>
  </r>
  <r>
    <s v="CUST-00287"/>
    <x v="0"/>
    <n v="0"/>
    <s v="Yes"/>
    <s v="Yes"/>
    <s v="Chennai"/>
    <x v="12"/>
    <s v="Yes"/>
    <x v="0"/>
    <s v="No"/>
    <x v="2"/>
    <x v="1"/>
    <s v="Yes"/>
    <s v="UPI"/>
    <n v="77.349999999999994"/>
    <n v="4434.62"/>
    <x v="1"/>
    <x v="0"/>
    <x v="3"/>
    <s v="Other"/>
    <x v="3"/>
    <n v="0"/>
  </r>
  <r>
    <s v="CUST-00956"/>
    <x v="1"/>
    <n v="1"/>
    <s v="Yes"/>
    <s v="No"/>
    <s v="Hyderabad"/>
    <x v="28"/>
    <s v="Yes"/>
    <x v="2"/>
    <s v="No"/>
    <x v="2"/>
    <x v="2"/>
    <s v="Yes"/>
    <s v="Cheque"/>
    <n v="55.55"/>
    <n v="1001.54"/>
    <x v="0"/>
    <x v="0"/>
    <x v="2"/>
    <s v="Other"/>
    <x v="4"/>
    <n v="0"/>
  </r>
  <r>
    <s v="CUST-00153"/>
    <x v="0"/>
    <n v="0"/>
    <s v="No"/>
    <s v="No"/>
    <s v="Lucknow"/>
    <x v="39"/>
    <s v="Yes"/>
    <x v="0"/>
    <s v="Yes"/>
    <x v="2"/>
    <x v="2"/>
    <s v="Yes"/>
    <s v="UPI"/>
    <n v="77.14"/>
    <n v="1012.19"/>
    <x v="4"/>
    <x v="0"/>
    <x v="3"/>
    <s v="Other"/>
    <x v="4"/>
    <n v="0"/>
  </r>
  <r>
    <s v="CUST-02838"/>
    <x v="1"/>
    <n v="0"/>
    <s v="No"/>
    <s v="No"/>
    <s v="Bengaluru"/>
    <x v="69"/>
    <s v="No"/>
    <x v="0"/>
    <s v="Yes"/>
    <x v="2"/>
    <x v="0"/>
    <s v="No"/>
    <s v="UPI"/>
    <n v="82.76"/>
    <n v="3902.24"/>
    <x v="3"/>
    <x v="0"/>
    <x v="3"/>
    <s v="Other"/>
    <x v="3"/>
    <n v="0"/>
  </r>
  <r>
    <s v="CUST-01017"/>
    <x v="0"/>
    <n v="0"/>
    <s v="Yes"/>
    <s v="Yes"/>
    <s v="Chandigarh"/>
    <x v="41"/>
    <s v="Yes"/>
    <x v="0"/>
    <s v="No"/>
    <x v="2"/>
    <x v="0"/>
    <s v="Yes"/>
    <s v="Credit card"/>
    <n v="82.43"/>
    <n v="2412.71"/>
    <x v="4"/>
    <x v="0"/>
    <x v="3"/>
    <s v="Other"/>
    <x v="2"/>
    <n v="0"/>
  </r>
  <r>
    <s v="CUST-00762"/>
    <x v="0"/>
    <n v="0"/>
    <s v="Yes"/>
    <s v="No"/>
    <s v="Delhi"/>
    <x v="14"/>
    <s v="Yes"/>
    <x v="0"/>
    <s v="Yes"/>
    <x v="0"/>
    <x v="1"/>
    <s v="No"/>
    <s v="Credit card"/>
    <n v="88.7"/>
    <n v="2153.86"/>
    <x v="7"/>
    <x v="0"/>
    <x v="3"/>
    <s v="Other"/>
    <x v="2"/>
    <n v="0"/>
  </r>
  <r>
    <s v="CUST-00478"/>
    <x v="0"/>
    <n v="0"/>
    <s v="Yes"/>
    <s v="Yes"/>
    <s v="Jaipur"/>
    <x v="12"/>
    <s v="Yes"/>
    <x v="0"/>
    <s v="Yes"/>
    <x v="2"/>
    <x v="1"/>
    <s v="Yes"/>
    <s v="UPI"/>
    <n v="92.96"/>
    <n v="5284.47"/>
    <x v="0"/>
    <x v="0"/>
    <x v="0"/>
    <s v="Other"/>
    <x v="3"/>
    <n v="0"/>
  </r>
  <r>
    <s v="CUST-00985"/>
    <x v="1"/>
    <n v="0"/>
    <s v="No"/>
    <s v="No"/>
    <s v="Chandigarh"/>
    <x v="55"/>
    <s v="Yes"/>
    <x v="0"/>
    <s v="No"/>
    <x v="2"/>
    <x v="2"/>
    <s v="No"/>
    <s v="Cheque"/>
    <n v="76.599999999999994"/>
    <n v="3656.58"/>
    <x v="1"/>
    <x v="0"/>
    <x v="3"/>
    <s v="Other"/>
    <x v="5"/>
    <n v="0"/>
  </r>
  <r>
    <s v="CUST-02796"/>
    <x v="1"/>
    <n v="0"/>
    <s v="Yes"/>
    <s v="No"/>
    <s v="Lucknow"/>
    <x v="27"/>
    <s v="Yes"/>
    <x v="0"/>
    <s v="Yes"/>
    <x v="0"/>
    <x v="2"/>
    <s v="No"/>
    <s v="UPI"/>
    <n v="101.69"/>
    <n v="3583.05"/>
    <x v="0"/>
    <x v="0"/>
    <x v="0"/>
    <s v="Other"/>
    <x v="2"/>
    <n v="0"/>
  </r>
  <r>
    <s v="CUST-03860"/>
    <x v="0"/>
    <n v="0"/>
    <s v="Yes"/>
    <s v="No"/>
    <s v="Mumbai"/>
    <x v="62"/>
    <s v="Yes"/>
    <x v="1"/>
    <s v="No internet service"/>
    <x v="1"/>
    <x v="0"/>
    <s v="No"/>
    <s v="UPI"/>
    <n v="31.29"/>
    <n v="2150.5"/>
    <x v="4"/>
    <x v="0"/>
    <x v="4"/>
    <s v="Other"/>
    <x v="0"/>
    <n v="0"/>
  </r>
  <r>
    <s v="CUST-00263"/>
    <x v="1"/>
    <n v="0"/>
    <s v="Yes"/>
    <s v="No"/>
    <s v="Pune"/>
    <x v="50"/>
    <s v="Yes"/>
    <x v="2"/>
    <s v="Yes"/>
    <x v="0"/>
    <x v="0"/>
    <s v="Yes"/>
    <s v="Cheque"/>
    <n v="73.98"/>
    <n v="4362.25"/>
    <x v="1"/>
    <x v="0"/>
    <x v="3"/>
    <s v="Other"/>
    <x v="3"/>
    <n v="0"/>
  </r>
  <r>
    <s v="CUST-03130"/>
    <x v="1"/>
    <n v="0"/>
    <s v="Yes"/>
    <s v="Yes"/>
    <s v="Kolkata"/>
    <x v="43"/>
    <s v="Yes"/>
    <x v="0"/>
    <s v="Yes"/>
    <x v="2"/>
    <x v="0"/>
    <s v="Yes"/>
    <s v="Credit card"/>
    <n v="88.58"/>
    <n v="3890.87"/>
    <x v="3"/>
    <x v="0"/>
    <x v="3"/>
    <s v="Other"/>
    <x v="5"/>
    <n v="0"/>
  </r>
  <r>
    <s v="CUST-00430"/>
    <x v="0"/>
    <n v="0"/>
    <s v="No"/>
    <s v="Yes"/>
    <s v="Ahmedabad"/>
    <x v="36"/>
    <s v="Yes"/>
    <x v="2"/>
    <s v="Yes"/>
    <x v="2"/>
    <x v="2"/>
    <s v="No"/>
    <s v="UPI"/>
    <n v="47.87"/>
    <n v="1534.03"/>
    <x v="0"/>
    <x v="0"/>
    <x v="4"/>
    <s v="Other"/>
    <x v="2"/>
    <n v="0"/>
  </r>
  <r>
    <s v="CUST-02015"/>
    <x v="1"/>
    <n v="0"/>
    <s v="No"/>
    <s v="No"/>
    <s v="Bengaluru"/>
    <x v="36"/>
    <s v="Yes"/>
    <x v="2"/>
    <s v="No"/>
    <x v="2"/>
    <x v="1"/>
    <s v="No"/>
    <s v="Credit card"/>
    <n v="57.55"/>
    <n v="1846.58"/>
    <x v="0"/>
    <x v="0"/>
    <x v="2"/>
    <s v="Other"/>
    <x v="2"/>
    <n v="0"/>
  </r>
  <r>
    <s v="CUST-02298"/>
    <x v="0"/>
    <n v="0"/>
    <s v="Yes"/>
    <s v="No"/>
    <s v="Lucknow"/>
    <x v="9"/>
    <s v="No"/>
    <x v="0"/>
    <s v="No"/>
    <x v="2"/>
    <x v="2"/>
    <s v="Yes"/>
    <s v="Credit card"/>
    <n v="83.49"/>
    <n v="601.03"/>
    <x v="4"/>
    <x v="1"/>
    <x v="3"/>
    <s v="High-risk"/>
    <x v="1"/>
    <n v="1"/>
  </r>
  <r>
    <s v="CUST-01565"/>
    <x v="1"/>
    <n v="0"/>
    <s v="No"/>
    <s v="No"/>
    <s v="Kolkata"/>
    <x v="36"/>
    <s v="Yes"/>
    <x v="0"/>
    <s v="No"/>
    <x v="0"/>
    <x v="0"/>
    <s v="No"/>
    <s v="Cheque"/>
    <n v="92.84"/>
    <n v="3033.28"/>
    <x v="3"/>
    <x v="0"/>
    <x v="0"/>
    <s v="Other"/>
    <x v="2"/>
    <n v="0"/>
  </r>
  <r>
    <s v="CUST-01793"/>
    <x v="1"/>
    <n v="0"/>
    <s v="No"/>
    <s v="No"/>
    <s v="Chennai"/>
    <x v="28"/>
    <s v="Yes"/>
    <x v="0"/>
    <s v="No"/>
    <x v="2"/>
    <x v="2"/>
    <s v="Yes"/>
    <s v="Credit card"/>
    <n v="74.739999999999995"/>
    <n v="1378.96"/>
    <x v="0"/>
    <x v="1"/>
    <x v="3"/>
    <s v="Other"/>
    <x v="4"/>
    <n v="1"/>
  </r>
  <r>
    <s v="CUST-00020"/>
    <x v="1"/>
    <n v="0"/>
    <s v="Yes"/>
    <s v="Yes"/>
    <s v="Lucknow"/>
    <x v="7"/>
    <s v="Yes"/>
    <x v="0"/>
    <s v="Yes"/>
    <x v="2"/>
    <x v="2"/>
    <s v="No"/>
    <s v="Bank transfer"/>
    <n v="88.32"/>
    <n v="942.57"/>
    <x v="0"/>
    <x v="0"/>
    <x v="3"/>
    <s v="High-risk"/>
    <x v="1"/>
    <n v="0"/>
  </r>
  <r>
    <s v="CUST-04905"/>
    <x v="0"/>
    <n v="0"/>
    <s v="No"/>
    <s v="No"/>
    <s v="Pune"/>
    <x v="30"/>
    <s v="Yes"/>
    <x v="2"/>
    <s v="Yes"/>
    <x v="0"/>
    <x v="2"/>
    <s v="Yes"/>
    <s v="Credit card"/>
    <n v="60.84"/>
    <n v="1255.6300000000001"/>
    <x v="0"/>
    <x v="1"/>
    <x v="2"/>
    <s v="Other"/>
    <x v="4"/>
    <n v="1"/>
  </r>
  <r>
    <s v="CUST-04448"/>
    <x v="0"/>
    <n v="1"/>
    <s v="No"/>
    <s v="No"/>
    <s v="Ahmedabad"/>
    <x v="17"/>
    <s v="Yes"/>
    <x v="0"/>
    <s v="No"/>
    <x v="2"/>
    <x v="2"/>
    <s v="Yes"/>
    <s v="Cheque"/>
    <n v="82.32"/>
    <n v="2373.4899999999998"/>
    <x v="0"/>
    <x v="0"/>
    <x v="3"/>
    <s v="Other"/>
    <x v="2"/>
    <n v="0"/>
  </r>
  <r>
    <s v="CUST-04459"/>
    <x v="1"/>
    <n v="0"/>
    <s v="Yes"/>
    <s v="Yes"/>
    <s v="Jaipur"/>
    <x v="53"/>
    <s v="No"/>
    <x v="0"/>
    <s v="No"/>
    <x v="0"/>
    <x v="2"/>
    <s v="Yes"/>
    <s v="UPI"/>
    <n v="86"/>
    <n v="784.48"/>
    <x v="1"/>
    <x v="1"/>
    <x v="3"/>
    <s v="High-risk"/>
    <x v="1"/>
    <n v="1"/>
  </r>
  <r>
    <s v="CUST-02225"/>
    <x v="1"/>
    <n v="1"/>
    <s v="No"/>
    <s v="Yes"/>
    <s v="Chennai"/>
    <x v="69"/>
    <s v="Yes"/>
    <x v="0"/>
    <s v="No"/>
    <x v="2"/>
    <x v="2"/>
    <s v="Yes"/>
    <s v="UPI"/>
    <n v="79.77"/>
    <n v="3790.84"/>
    <x v="0"/>
    <x v="0"/>
    <x v="3"/>
    <s v="Other"/>
    <x v="3"/>
    <n v="0"/>
  </r>
  <r>
    <s v="CUST-02597"/>
    <x v="1"/>
    <n v="0"/>
    <s v="No"/>
    <s v="No"/>
    <s v="Bengaluru"/>
    <x v="4"/>
    <s v="Yes"/>
    <x v="0"/>
    <s v="Yes"/>
    <x v="0"/>
    <x v="0"/>
    <s v="Yes"/>
    <s v="Cheque"/>
    <n v="96.89"/>
    <n v="6930.87"/>
    <x v="4"/>
    <x v="0"/>
    <x v="0"/>
    <s v="Other"/>
    <x v="0"/>
    <n v="0"/>
  </r>
  <r>
    <s v="CUST-00807"/>
    <x v="0"/>
    <n v="0"/>
    <s v="No"/>
    <s v="No"/>
    <s v="Kolkata"/>
    <x v="46"/>
    <s v="Yes"/>
    <x v="2"/>
    <s v="No"/>
    <x v="2"/>
    <x v="0"/>
    <s v="No"/>
    <s v="UPI"/>
    <n v="64.23"/>
    <n v="4052.98"/>
    <x v="3"/>
    <x v="0"/>
    <x v="2"/>
    <s v="Other"/>
    <x v="0"/>
    <n v="0"/>
  </r>
  <r>
    <s v="CUST-01510"/>
    <x v="1"/>
    <n v="0"/>
    <s v="Yes"/>
    <s v="No"/>
    <s v="Pune"/>
    <x v="52"/>
    <s v="Yes"/>
    <x v="2"/>
    <s v="No"/>
    <x v="0"/>
    <x v="2"/>
    <s v="No"/>
    <s v="Credit card"/>
    <n v="55.74"/>
    <n v="223.93"/>
    <x v="4"/>
    <x v="0"/>
    <x v="2"/>
    <s v="Other"/>
    <x v="1"/>
    <n v="0"/>
  </r>
  <r>
    <s v="CUST-02772"/>
    <x v="0"/>
    <n v="0"/>
    <s v="No"/>
    <s v="No"/>
    <s v="Lucknow"/>
    <x v="36"/>
    <s v="Yes"/>
    <x v="1"/>
    <s v="No internet service"/>
    <x v="1"/>
    <x v="2"/>
    <s v="Yes"/>
    <s v="Bank transfer"/>
    <n v="35.64"/>
    <n v="1147.69"/>
    <x v="1"/>
    <x v="0"/>
    <x v="4"/>
    <s v="Other"/>
    <x v="2"/>
    <n v="0"/>
  </r>
  <r>
    <s v="CUST-02970"/>
    <x v="1"/>
    <n v="0"/>
    <s v="Yes"/>
    <s v="No"/>
    <s v="Lucknow"/>
    <x v="28"/>
    <s v="Yes"/>
    <x v="0"/>
    <s v="Yes"/>
    <x v="2"/>
    <x v="2"/>
    <s v="Yes"/>
    <s v="Cheque"/>
    <n v="89.83"/>
    <n v="1641.19"/>
    <x v="3"/>
    <x v="1"/>
    <x v="3"/>
    <s v="Other"/>
    <x v="4"/>
    <n v="1"/>
  </r>
  <r>
    <s v="CUST-02867"/>
    <x v="0"/>
    <n v="0"/>
    <s v="No"/>
    <s v="No"/>
    <s v="Chandigarh"/>
    <x v="25"/>
    <s v="No"/>
    <x v="0"/>
    <s v="Yes"/>
    <x v="2"/>
    <x v="1"/>
    <s v="No"/>
    <s v="UPI"/>
    <n v="89.43"/>
    <n v="2022.32"/>
    <x v="7"/>
    <x v="1"/>
    <x v="3"/>
    <s v="Other"/>
    <x v="4"/>
    <n v="1"/>
  </r>
  <r>
    <s v="CUST-03475"/>
    <x v="0"/>
    <n v="0"/>
    <s v="Yes"/>
    <s v="Yes"/>
    <s v="Delhi"/>
    <x v="30"/>
    <s v="Yes"/>
    <x v="2"/>
    <s v="No"/>
    <x v="0"/>
    <x v="2"/>
    <s v="No"/>
    <s v="UPI"/>
    <n v="64.25"/>
    <n v="1314.78"/>
    <x v="0"/>
    <x v="0"/>
    <x v="2"/>
    <s v="Other"/>
    <x v="4"/>
    <n v="0"/>
  </r>
  <r>
    <s v="CUST-02036"/>
    <x v="1"/>
    <n v="0"/>
    <s v="Yes"/>
    <s v="Yes"/>
    <s v="Kolkata"/>
    <x v="70"/>
    <s v="Yes"/>
    <x v="1"/>
    <s v="No internet service"/>
    <x v="1"/>
    <x v="0"/>
    <s v="Yes"/>
    <s v="UPI"/>
    <n v="25.36"/>
    <n v="1428.67"/>
    <x v="4"/>
    <x v="0"/>
    <x v="1"/>
    <s v="Other"/>
    <x v="3"/>
    <n v="0"/>
  </r>
  <r>
    <s v="CUST-00343"/>
    <x v="1"/>
    <n v="0"/>
    <s v="No"/>
    <s v="No"/>
    <s v="Delhi"/>
    <x v="22"/>
    <s v="Yes"/>
    <x v="2"/>
    <s v="Yes"/>
    <x v="2"/>
    <x v="2"/>
    <s v="Yes"/>
    <s v="UPI"/>
    <n v="62.21"/>
    <n v="613.41"/>
    <x v="1"/>
    <x v="0"/>
    <x v="2"/>
    <s v="Other"/>
    <x v="1"/>
    <n v="0"/>
  </r>
  <r>
    <s v="CUST-00354"/>
    <x v="1"/>
    <n v="0"/>
    <s v="Yes"/>
    <s v="Yes"/>
    <s v="Hyderabad"/>
    <x v="30"/>
    <s v="No"/>
    <x v="1"/>
    <s v="No internet service"/>
    <x v="1"/>
    <x v="0"/>
    <s v="Yes"/>
    <s v="Bank transfer"/>
    <n v="26.05"/>
    <n v="559.82000000000005"/>
    <x v="4"/>
    <x v="0"/>
    <x v="1"/>
    <s v="Other"/>
    <x v="4"/>
    <n v="0"/>
  </r>
  <r>
    <s v="CUST-03975"/>
    <x v="1"/>
    <n v="0"/>
    <s v="No"/>
    <s v="No"/>
    <s v="Jaipur"/>
    <x v="36"/>
    <s v="Yes"/>
    <x v="0"/>
    <s v="No"/>
    <x v="2"/>
    <x v="0"/>
    <s v="No"/>
    <s v="UPI"/>
    <n v="76.89"/>
    <n v="2431.37"/>
    <x v="0"/>
    <x v="0"/>
    <x v="3"/>
    <s v="Other"/>
    <x v="2"/>
    <n v="0"/>
  </r>
  <r>
    <s v="CUST-02569"/>
    <x v="0"/>
    <n v="0"/>
    <s v="Yes"/>
    <s v="No"/>
    <s v="Chennai"/>
    <x v="4"/>
    <s v="No"/>
    <x v="0"/>
    <s v="Yes"/>
    <x v="0"/>
    <x v="0"/>
    <s v="Yes"/>
    <s v="Credit card"/>
    <n v="81.89"/>
    <n v="5776.18"/>
    <x v="3"/>
    <x v="0"/>
    <x v="3"/>
    <s v="Other"/>
    <x v="0"/>
    <n v="0"/>
  </r>
  <r>
    <s v="CUST-02726"/>
    <x v="0"/>
    <n v="0"/>
    <s v="Yes"/>
    <s v="No"/>
    <s v="Bengaluru"/>
    <x v="55"/>
    <s v="Yes"/>
    <x v="2"/>
    <s v="Yes"/>
    <x v="2"/>
    <x v="0"/>
    <s v="No"/>
    <s v="UPI"/>
    <n v="58.29"/>
    <n v="2791.69"/>
    <x v="1"/>
    <x v="0"/>
    <x v="2"/>
    <s v="Other"/>
    <x v="5"/>
    <n v="0"/>
  </r>
  <r>
    <s v="CUST-00016"/>
    <x v="0"/>
    <n v="0"/>
    <s v="No"/>
    <s v="No"/>
    <s v="Chandigarh"/>
    <x v="58"/>
    <s v="Yes"/>
    <x v="0"/>
    <s v="No"/>
    <x v="2"/>
    <x v="1"/>
    <s v="Yes"/>
    <s v="UPI"/>
    <n v="79.62"/>
    <n v="3401.16"/>
    <x v="1"/>
    <x v="0"/>
    <x v="3"/>
    <s v="Other"/>
    <x v="5"/>
    <n v="0"/>
  </r>
  <r>
    <s v="CUST-04769"/>
    <x v="0"/>
    <n v="0"/>
    <s v="Yes"/>
    <s v="No"/>
    <s v="Delhi"/>
    <x v="20"/>
    <s v="Yes"/>
    <x v="0"/>
    <s v="Yes"/>
    <x v="2"/>
    <x v="2"/>
    <s v="Yes"/>
    <s v="Bank transfer"/>
    <n v="97.74"/>
    <n v="792.85"/>
    <x v="3"/>
    <x v="1"/>
    <x v="0"/>
    <s v="High-risk"/>
    <x v="1"/>
    <n v="1"/>
  </r>
  <r>
    <s v="CUST-04489"/>
    <x v="0"/>
    <n v="1"/>
    <s v="No"/>
    <s v="No"/>
    <s v="Jaipur"/>
    <x v="58"/>
    <s v="Yes"/>
    <x v="0"/>
    <s v="No"/>
    <x v="2"/>
    <x v="0"/>
    <s v="Yes"/>
    <s v="Cheque"/>
    <n v="94.66"/>
    <n v="4093.64"/>
    <x v="0"/>
    <x v="0"/>
    <x v="0"/>
    <s v="Other"/>
    <x v="5"/>
    <n v="0"/>
  </r>
  <r>
    <s v="CUST-00843"/>
    <x v="1"/>
    <n v="0"/>
    <s v="No"/>
    <s v="No"/>
    <s v="Jaipur"/>
    <x v="37"/>
    <s v="Yes"/>
    <x v="0"/>
    <s v="No"/>
    <x v="2"/>
    <x v="0"/>
    <s v="Yes"/>
    <s v="UPI"/>
    <n v="89.49"/>
    <n v="5426.64"/>
    <x v="2"/>
    <x v="1"/>
    <x v="3"/>
    <s v="Other"/>
    <x v="0"/>
    <n v="1"/>
  </r>
  <r>
    <s v="CUST-02613"/>
    <x v="0"/>
    <n v="0"/>
    <s v="No"/>
    <s v="No"/>
    <s v="Pune"/>
    <x v="11"/>
    <s v="Yes"/>
    <x v="2"/>
    <s v="No"/>
    <x v="2"/>
    <x v="2"/>
    <s v="No"/>
    <s v="UPI"/>
    <n v="60.76"/>
    <n v="1370.14"/>
    <x v="4"/>
    <x v="0"/>
    <x v="2"/>
    <s v="Other"/>
    <x v="4"/>
    <n v="0"/>
  </r>
  <r>
    <s v="CUST-00810"/>
    <x v="0"/>
    <n v="1"/>
    <s v="No"/>
    <s v="No"/>
    <s v="Delhi"/>
    <x v="8"/>
    <s v="Yes"/>
    <x v="0"/>
    <s v="Yes"/>
    <x v="2"/>
    <x v="0"/>
    <s v="Yes"/>
    <s v="UPI"/>
    <n v="92.27"/>
    <n v="3471.76"/>
    <x v="1"/>
    <x v="0"/>
    <x v="0"/>
    <s v="Other"/>
    <x v="5"/>
    <n v="0"/>
  </r>
  <r>
    <s v="CUST-00338"/>
    <x v="1"/>
    <n v="0"/>
    <s v="No"/>
    <s v="No"/>
    <s v="Chennai"/>
    <x v="36"/>
    <s v="Yes"/>
    <x v="1"/>
    <s v="No internet service"/>
    <x v="1"/>
    <x v="2"/>
    <s v="No"/>
    <s v="Bank transfer"/>
    <n v="33.200000000000003"/>
    <n v="1092.1500000000001"/>
    <x v="2"/>
    <x v="0"/>
    <x v="4"/>
    <s v="Other"/>
    <x v="2"/>
    <n v="0"/>
  </r>
  <r>
    <s v="CUST-00052"/>
    <x v="1"/>
    <n v="0"/>
    <s v="No"/>
    <s v="No"/>
    <s v="Mumbai"/>
    <x v="33"/>
    <s v="Yes"/>
    <x v="1"/>
    <s v="No internet service"/>
    <x v="1"/>
    <x v="2"/>
    <s v="Yes"/>
    <s v="Cheque"/>
    <n v="34.78"/>
    <n v="1282.4100000000001"/>
    <x v="0"/>
    <x v="0"/>
    <x v="4"/>
    <s v="Other"/>
    <x v="5"/>
    <n v="0"/>
  </r>
  <r>
    <s v="CUST-04073"/>
    <x v="0"/>
    <n v="0"/>
    <s v="Yes"/>
    <s v="No"/>
    <s v="Jaipur"/>
    <x v="1"/>
    <s v="Yes"/>
    <x v="1"/>
    <s v="No internet service"/>
    <x v="1"/>
    <x v="2"/>
    <s v="Yes"/>
    <s v="Cheque"/>
    <n v="27.14"/>
    <n v="83.83"/>
    <x v="7"/>
    <x v="1"/>
    <x v="1"/>
    <s v="Other"/>
    <x v="1"/>
    <n v="1"/>
  </r>
  <r>
    <s v="CUST-04176"/>
    <x v="1"/>
    <n v="1"/>
    <s v="Yes"/>
    <s v="Yes"/>
    <s v="Hyderabad"/>
    <x v="38"/>
    <s v="Yes"/>
    <x v="2"/>
    <s v="Yes"/>
    <x v="0"/>
    <x v="1"/>
    <s v="Yes"/>
    <s v="Bank transfer"/>
    <n v="61.39"/>
    <n v="2494.4699999999998"/>
    <x v="1"/>
    <x v="0"/>
    <x v="2"/>
    <s v="Other"/>
    <x v="5"/>
    <n v="0"/>
  </r>
  <r>
    <s v="CUST-03133"/>
    <x v="0"/>
    <n v="1"/>
    <s v="No"/>
    <s v="No"/>
    <s v="Bengaluru"/>
    <x v="52"/>
    <s v="Yes"/>
    <x v="0"/>
    <s v="Yes"/>
    <x v="2"/>
    <x v="2"/>
    <s v="No"/>
    <s v="UPI"/>
    <n v="104.05"/>
    <n v="406.41"/>
    <x v="0"/>
    <x v="1"/>
    <x v="0"/>
    <s v="High-risk"/>
    <x v="1"/>
    <n v="1"/>
  </r>
  <r>
    <s v="CUST-03968"/>
    <x v="1"/>
    <n v="1"/>
    <s v="Yes"/>
    <s v="Yes"/>
    <s v="Lucknow"/>
    <x v="53"/>
    <s v="Yes"/>
    <x v="0"/>
    <s v="Yes"/>
    <x v="2"/>
    <x v="2"/>
    <s v="Yes"/>
    <s v="UPI"/>
    <n v="82.06"/>
    <n v="716.71"/>
    <x v="1"/>
    <x v="1"/>
    <x v="3"/>
    <s v="High-risk"/>
    <x v="1"/>
    <n v="1"/>
  </r>
  <r>
    <s v="CUST-02842"/>
    <x v="1"/>
    <n v="0"/>
    <s v="No"/>
    <s v="No"/>
    <s v="Mumbai"/>
    <x v="14"/>
    <s v="Yes"/>
    <x v="0"/>
    <s v="No"/>
    <x v="2"/>
    <x v="1"/>
    <s v="No"/>
    <s v="Credit card"/>
    <n v="80.34"/>
    <n v="1972.69"/>
    <x v="0"/>
    <x v="0"/>
    <x v="3"/>
    <s v="Other"/>
    <x v="2"/>
    <n v="0"/>
  </r>
  <r>
    <s v="CUST-03643"/>
    <x v="1"/>
    <n v="0"/>
    <s v="Yes"/>
    <s v="No"/>
    <s v="Pune"/>
    <x v="68"/>
    <s v="Yes"/>
    <x v="0"/>
    <s v="No"/>
    <x v="2"/>
    <x v="0"/>
    <s v="Yes"/>
    <s v="Cheque"/>
    <n v="78.31"/>
    <n v="4556.6099999999997"/>
    <x v="0"/>
    <x v="0"/>
    <x v="3"/>
    <s v="Other"/>
    <x v="3"/>
    <n v="0"/>
  </r>
  <r>
    <s v="CUST-01498"/>
    <x v="1"/>
    <n v="0"/>
    <s v="Yes"/>
    <s v="No"/>
    <s v="Jaipur"/>
    <x v="36"/>
    <s v="Yes"/>
    <x v="1"/>
    <s v="No internet service"/>
    <x v="1"/>
    <x v="1"/>
    <s v="No"/>
    <s v="Credit card"/>
    <n v="27.37"/>
    <n v="877.01"/>
    <x v="1"/>
    <x v="1"/>
    <x v="1"/>
    <s v="Other"/>
    <x v="2"/>
    <n v="1"/>
  </r>
  <r>
    <s v="CUST-02443"/>
    <x v="0"/>
    <n v="1"/>
    <s v="Yes"/>
    <s v="Yes"/>
    <s v="Delhi"/>
    <x v="30"/>
    <s v="Yes"/>
    <x v="0"/>
    <s v="No"/>
    <x v="2"/>
    <x v="1"/>
    <s v="Yes"/>
    <s v="Credit card"/>
    <n v="85.34"/>
    <n v="1784.03"/>
    <x v="3"/>
    <x v="0"/>
    <x v="3"/>
    <s v="Other"/>
    <x v="4"/>
    <n v="0"/>
  </r>
  <r>
    <s v="CUST-03082"/>
    <x v="0"/>
    <n v="0"/>
    <s v="Yes"/>
    <s v="No"/>
    <s v="Hyderabad"/>
    <x v="4"/>
    <s v="Yes"/>
    <x v="2"/>
    <s v="Yes"/>
    <x v="2"/>
    <x v="0"/>
    <s v="Yes"/>
    <s v="Cheque"/>
    <n v="60.05"/>
    <n v="4259.43"/>
    <x v="0"/>
    <x v="0"/>
    <x v="2"/>
    <s v="Other"/>
    <x v="0"/>
    <n v="0"/>
  </r>
  <r>
    <s v="CUST-00832"/>
    <x v="1"/>
    <n v="0"/>
    <s v="Yes"/>
    <s v="No"/>
    <s v="Bengaluru"/>
    <x v="20"/>
    <s v="Yes"/>
    <x v="2"/>
    <s v="No"/>
    <x v="2"/>
    <x v="1"/>
    <s v="Yes"/>
    <s v="Bank transfer"/>
    <n v="47.4"/>
    <n v="371.13"/>
    <x v="0"/>
    <x v="1"/>
    <x v="4"/>
    <s v="Other"/>
    <x v="1"/>
    <n v="1"/>
  </r>
  <r>
    <s v="CUST-02496"/>
    <x v="0"/>
    <n v="0"/>
    <s v="No"/>
    <s v="No"/>
    <s v="Delhi"/>
    <x v="4"/>
    <s v="Yes"/>
    <x v="0"/>
    <s v="No"/>
    <x v="0"/>
    <x v="0"/>
    <s v="Yes"/>
    <s v="UPI"/>
    <n v="82.14"/>
    <n v="5908.86"/>
    <x v="0"/>
    <x v="0"/>
    <x v="3"/>
    <s v="Other"/>
    <x v="0"/>
    <n v="0"/>
  </r>
  <r>
    <s v="CUST-01324"/>
    <x v="0"/>
    <n v="1"/>
    <s v="No"/>
    <s v="No"/>
    <s v="Mumbai"/>
    <x v="24"/>
    <s v="Yes"/>
    <x v="0"/>
    <s v="No"/>
    <x v="0"/>
    <x v="2"/>
    <s v="No"/>
    <s v="UPI"/>
    <n v="83.4"/>
    <n v="2541.94"/>
    <x v="0"/>
    <x v="0"/>
    <x v="3"/>
    <s v="Other"/>
    <x v="2"/>
    <n v="0"/>
  </r>
  <r>
    <s v="CUST-03020"/>
    <x v="0"/>
    <n v="1"/>
    <s v="No"/>
    <s v="No"/>
    <s v="Chennai"/>
    <x v="40"/>
    <s v="Yes"/>
    <x v="0"/>
    <s v="Yes"/>
    <x v="2"/>
    <x v="0"/>
    <s v="Yes"/>
    <s v="Credit card"/>
    <n v="84.98"/>
    <n v="5171.38"/>
    <x v="1"/>
    <x v="0"/>
    <x v="3"/>
    <s v="Other"/>
    <x v="0"/>
    <n v="0"/>
  </r>
  <r>
    <s v="CUST-00561"/>
    <x v="0"/>
    <n v="0"/>
    <s v="No"/>
    <s v="No"/>
    <s v="Chennai"/>
    <x v="32"/>
    <s v="Yes"/>
    <x v="2"/>
    <s v="No"/>
    <x v="0"/>
    <x v="1"/>
    <s v="Yes"/>
    <s v="Bank transfer"/>
    <n v="56.07"/>
    <n v="2252.84"/>
    <x v="0"/>
    <x v="0"/>
    <x v="2"/>
    <s v="Other"/>
    <x v="5"/>
    <n v="0"/>
  </r>
  <r>
    <s v="CUST-02240"/>
    <x v="0"/>
    <n v="0"/>
    <s v="Yes"/>
    <s v="No"/>
    <s v="Bengaluru"/>
    <x v="30"/>
    <s v="Yes"/>
    <x v="2"/>
    <s v="No"/>
    <x v="2"/>
    <x v="2"/>
    <s v="Yes"/>
    <s v="Cheque"/>
    <n v="65.819999999999993"/>
    <n v="1397.53"/>
    <x v="7"/>
    <x v="0"/>
    <x v="2"/>
    <s v="Other"/>
    <x v="4"/>
    <n v="0"/>
  </r>
  <r>
    <s v="CUST-01856"/>
    <x v="0"/>
    <n v="0"/>
    <s v="No"/>
    <s v="Yes"/>
    <s v="Bengaluru"/>
    <x v="5"/>
    <s v="Yes"/>
    <x v="1"/>
    <s v="No internet service"/>
    <x v="1"/>
    <x v="2"/>
    <s v="No"/>
    <s v="UPI"/>
    <n v="21.05"/>
    <n v="404.49"/>
    <x v="4"/>
    <x v="1"/>
    <x v="1"/>
    <s v="Other"/>
    <x v="4"/>
    <n v="1"/>
  </r>
  <r>
    <s v="CUST-02091"/>
    <x v="0"/>
    <n v="0"/>
    <s v="Yes"/>
    <s v="No"/>
    <s v="Shimla"/>
    <x v="9"/>
    <s v="Yes"/>
    <x v="0"/>
    <s v="No"/>
    <x v="2"/>
    <x v="1"/>
    <s v="No"/>
    <s v="Bank transfer"/>
    <n v="90.65"/>
    <n v="640.96"/>
    <x v="0"/>
    <x v="0"/>
    <x v="0"/>
    <s v="Other"/>
    <x v="1"/>
    <n v="0"/>
  </r>
  <r>
    <s v="CUST-00293"/>
    <x v="0"/>
    <n v="0"/>
    <s v="No"/>
    <s v="Yes"/>
    <s v="Hyderabad"/>
    <x v="61"/>
    <s v="Yes"/>
    <x v="0"/>
    <s v="No"/>
    <x v="2"/>
    <x v="0"/>
    <s v="No"/>
    <s v="Bank transfer"/>
    <n v="87.72"/>
    <n v="5885.1"/>
    <x v="1"/>
    <x v="0"/>
    <x v="3"/>
    <s v="Other"/>
    <x v="0"/>
    <n v="0"/>
  </r>
  <r>
    <s v="CUST-01906"/>
    <x v="0"/>
    <n v="0"/>
    <s v="Yes"/>
    <s v="Yes"/>
    <s v="Hyderabad"/>
    <x v="5"/>
    <s v="Yes"/>
    <x v="2"/>
    <s v="No"/>
    <x v="0"/>
    <x v="1"/>
    <s v="Yes"/>
    <s v="Bank transfer"/>
    <n v="60.95"/>
    <n v="1168.6600000000001"/>
    <x v="4"/>
    <x v="0"/>
    <x v="2"/>
    <s v="Other"/>
    <x v="4"/>
    <n v="0"/>
  </r>
  <r>
    <s v="CUST-03436"/>
    <x v="1"/>
    <n v="0"/>
    <s v="Yes"/>
    <s v="Yes"/>
    <s v="Ahmedabad"/>
    <x v="22"/>
    <s v="Yes"/>
    <x v="2"/>
    <s v="No"/>
    <x v="2"/>
    <x v="2"/>
    <s v="No"/>
    <s v="UPI"/>
    <n v="56.22"/>
    <n v="550.23"/>
    <x v="2"/>
    <x v="0"/>
    <x v="2"/>
    <s v="Other"/>
    <x v="1"/>
    <n v="0"/>
  </r>
  <r>
    <s v="CUST-01759"/>
    <x v="1"/>
    <n v="0"/>
    <s v="No"/>
    <s v="No"/>
    <s v="Shimla"/>
    <x v="39"/>
    <s v="Yes"/>
    <x v="2"/>
    <s v="No"/>
    <x v="2"/>
    <x v="2"/>
    <s v="No"/>
    <s v="Cheque"/>
    <n v="59.66"/>
    <n v="793.71"/>
    <x v="6"/>
    <x v="1"/>
    <x v="2"/>
    <s v="Other"/>
    <x v="4"/>
    <n v="1"/>
  </r>
  <r>
    <s v="CUST-01384"/>
    <x v="1"/>
    <n v="0"/>
    <s v="No"/>
    <s v="No"/>
    <s v="Jaipur"/>
    <x v="54"/>
    <s v="Yes"/>
    <x v="0"/>
    <s v="No"/>
    <x v="2"/>
    <x v="2"/>
    <s v="Yes"/>
    <s v="UPI"/>
    <n v="88.86"/>
    <n v="1072.3699999999999"/>
    <x v="1"/>
    <x v="1"/>
    <x v="3"/>
    <s v="Other"/>
    <x v="4"/>
    <n v="1"/>
  </r>
  <r>
    <s v="CUST-03425"/>
    <x v="0"/>
    <n v="0"/>
    <s v="No"/>
    <s v="No"/>
    <s v="Bengaluru"/>
    <x v="12"/>
    <s v="Yes"/>
    <x v="2"/>
    <s v="No"/>
    <x v="2"/>
    <x v="2"/>
    <s v="Yes"/>
    <s v="Bank transfer"/>
    <n v="50.22"/>
    <n v="2889.68"/>
    <x v="0"/>
    <x v="0"/>
    <x v="2"/>
    <s v="Other"/>
    <x v="3"/>
    <n v="0"/>
  </r>
  <r>
    <s v="CUST-02032"/>
    <x v="1"/>
    <n v="0"/>
    <s v="Yes"/>
    <s v="No"/>
    <s v="Chandigarh"/>
    <x v="31"/>
    <s v="Yes"/>
    <x v="0"/>
    <s v="No"/>
    <x v="2"/>
    <x v="2"/>
    <s v="Yes"/>
    <s v="Credit card"/>
    <n v="83.66"/>
    <n v="503.94"/>
    <x v="7"/>
    <x v="1"/>
    <x v="3"/>
    <s v="High-risk"/>
    <x v="1"/>
    <n v="1"/>
  </r>
  <r>
    <s v="CUST-00327"/>
    <x v="1"/>
    <n v="0"/>
    <s v="Yes"/>
    <s v="No"/>
    <s v="Delhi"/>
    <x v="33"/>
    <s v="No"/>
    <x v="0"/>
    <s v="Yes"/>
    <x v="0"/>
    <x v="2"/>
    <s v="Yes"/>
    <s v="Bank transfer"/>
    <n v="86.3"/>
    <n v="3095.86"/>
    <x v="2"/>
    <x v="0"/>
    <x v="3"/>
    <s v="Other"/>
    <x v="5"/>
    <n v="0"/>
  </r>
  <r>
    <s v="CUST-00431"/>
    <x v="0"/>
    <n v="0"/>
    <s v="No"/>
    <s v="No"/>
    <s v="Bengaluru"/>
    <x v="65"/>
    <s v="Yes"/>
    <x v="1"/>
    <s v="No internet service"/>
    <x v="1"/>
    <x v="0"/>
    <s v="Yes"/>
    <s v="UPI"/>
    <n v="30.09"/>
    <n v="1770.71"/>
    <x v="4"/>
    <x v="0"/>
    <x v="4"/>
    <s v="Other"/>
    <x v="3"/>
    <n v="0"/>
  </r>
  <r>
    <s v="CUST-00076"/>
    <x v="0"/>
    <n v="0"/>
    <s v="No"/>
    <s v="No"/>
    <s v="Pune"/>
    <x v="11"/>
    <s v="Yes"/>
    <x v="0"/>
    <s v="No"/>
    <x v="2"/>
    <x v="0"/>
    <s v="Yes"/>
    <s v="UPI"/>
    <n v="82.95"/>
    <n v="1773.63"/>
    <x v="6"/>
    <x v="0"/>
    <x v="3"/>
    <s v="Other"/>
    <x v="4"/>
    <n v="0"/>
  </r>
  <r>
    <s v="CUST-03300"/>
    <x v="1"/>
    <n v="0"/>
    <s v="No"/>
    <s v="No"/>
    <s v="Pune"/>
    <x v="1"/>
    <s v="Yes"/>
    <x v="0"/>
    <s v="Yes"/>
    <x v="0"/>
    <x v="2"/>
    <s v="No"/>
    <s v="UPI"/>
    <n v="96.54"/>
    <n v="291.54000000000002"/>
    <x v="0"/>
    <x v="1"/>
    <x v="0"/>
    <s v="High-risk"/>
    <x v="1"/>
    <n v="1"/>
  </r>
  <r>
    <s v="CUST-00639"/>
    <x v="1"/>
    <n v="1"/>
    <s v="Yes"/>
    <s v="No"/>
    <s v="Hyderabad"/>
    <x v="68"/>
    <s v="Yes"/>
    <x v="0"/>
    <s v="No"/>
    <x v="2"/>
    <x v="2"/>
    <s v="No"/>
    <s v="UPI"/>
    <n v="83.93"/>
    <n v="4787.74"/>
    <x v="1"/>
    <x v="0"/>
    <x v="3"/>
    <s v="Other"/>
    <x v="3"/>
    <n v="0"/>
  </r>
  <r>
    <s v="CUST-04131"/>
    <x v="0"/>
    <n v="1"/>
    <s v="Yes"/>
    <s v="No"/>
    <s v="Delhi"/>
    <x v="63"/>
    <s v="No"/>
    <x v="0"/>
    <s v="No"/>
    <x v="2"/>
    <x v="0"/>
    <s v="No"/>
    <s v="Cheque"/>
    <n v="74.13"/>
    <n v="4108.1499999999996"/>
    <x v="1"/>
    <x v="0"/>
    <x v="3"/>
    <s v="Other"/>
    <x v="3"/>
    <n v="0"/>
  </r>
  <r>
    <s v="CUST-02096"/>
    <x v="0"/>
    <n v="0"/>
    <s v="Yes"/>
    <s v="No"/>
    <s v="Hyderabad"/>
    <x v="53"/>
    <s v="No"/>
    <x v="1"/>
    <s v="No internet service"/>
    <x v="1"/>
    <x v="0"/>
    <s v="Yes"/>
    <s v="Credit card"/>
    <n v="18.510000000000002"/>
    <n v="168.85"/>
    <x v="0"/>
    <x v="0"/>
    <x v="1"/>
    <s v="Other"/>
    <x v="1"/>
    <n v="0"/>
  </r>
  <r>
    <s v="CUST-00156"/>
    <x v="1"/>
    <n v="1"/>
    <s v="No"/>
    <s v="No"/>
    <s v="Mumbai"/>
    <x v="54"/>
    <s v="Yes"/>
    <x v="0"/>
    <s v="Yes"/>
    <x v="2"/>
    <x v="2"/>
    <s v="Yes"/>
    <s v="Bank transfer"/>
    <n v="107.69"/>
    <n v="1312.17"/>
    <x v="0"/>
    <x v="0"/>
    <x v="0"/>
    <s v="Other"/>
    <x v="4"/>
    <n v="0"/>
  </r>
  <r>
    <s v="CUST-04460"/>
    <x v="1"/>
    <n v="0"/>
    <s v="Yes"/>
    <s v="No"/>
    <s v="Delhi"/>
    <x v="30"/>
    <s v="Yes"/>
    <x v="0"/>
    <s v="No"/>
    <x v="0"/>
    <x v="2"/>
    <s v="Yes"/>
    <s v="UPI"/>
    <n v="100.23"/>
    <n v="2130.6799999999998"/>
    <x v="1"/>
    <x v="0"/>
    <x v="0"/>
    <s v="Other"/>
    <x v="4"/>
    <n v="0"/>
  </r>
  <r>
    <s v="CUST-03225"/>
    <x v="0"/>
    <n v="1"/>
    <s v="No"/>
    <s v="Yes"/>
    <s v="Hyderabad"/>
    <x v="17"/>
    <s v="Yes"/>
    <x v="2"/>
    <s v="No"/>
    <x v="0"/>
    <x v="2"/>
    <s v="No"/>
    <s v="Cheque"/>
    <n v="60.32"/>
    <n v="1711.98"/>
    <x v="1"/>
    <x v="1"/>
    <x v="2"/>
    <s v="Other"/>
    <x v="2"/>
    <n v="1"/>
  </r>
  <r>
    <s v="CUST-04041"/>
    <x v="1"/>
    <n v="0"/>
    <s v="No"/>
    <s v="No"/>
    <s v="Shimla"/>
    <x v="4"/>
    <s v="Yes"/>
    <x v="1"/>
    <s v="No internet service"/>
    <x v="1"/>
    <x v="0"/>
    <s v="No"/>
    <s v="UPI"/>
    <n v="27.38"/>
    <n v="1973.52"/>
    <x v="7"/>
    <x v="0"/>
    <x v="1"/>
    <s v="Other"/>
    <x v="0"/>
    <n v="0"/>
  </r>
  <r>
    <s v="CUST-02401"/>
    <x v="0"/>
    <n v="0"/>
    <s v="No"/>
    <s v="No"/>
    <s v="Chandigarh"/>
    <x v="1"/>
    <s v="Yes"/>
    <x v="1"/>
    <s v="No internet service"/>
    <x v="1"/>
    <x v="2"/>
    <s v="Yes"/>
    <s v="Cheque"/>
    <n v="33.83"/>
    <n v="103.66"/>
    <x v="0"/>
    <x v="1"/>
    <x v="4"/>
    <s v="Other"/>
    <x v="1"/>
    <n v="1"/>
  </r>
  <r>
    <s v="CUST-04668"/>
    <x v="1"/>
    <n v="0"/>
    <s v="No"/>
    <s v="No"/>
    <s v="Chandigarh"/>
    <x v="7"/>
    <s v="Yes"/>
    <x v="2"/>
    <s v="Yes"/>
    <x v="0"/>
    <x v="2"/>
    <s v="Yes"/>
    <s v="Bank transfer"/>
    <n v="63.11"/>
    <n v="680.22"/>
    <x v="0"/>
    <x v="0"/>
    <x v="2"/>
    <s v="Other"/>
    <x v="1"/>
    <n v="0"/>
  </r>
  <r>
    <s v="CUST-02975"/>
    <x v="0"/>
    <n v="0"/>
    <s v="No"/>
    <s v="No"/>
    <s v="Lucknow"/>
    <x v="66"/>
    <s v="Yes"/>
    <x v="0"/>
    <s v="No"/>
    <x v="2"/>
    <x v="2"/>
    <s v="Yes"/>
    <s v="Bank transfer"/>
    <n v="94.14"/>
    <n v="1472.24"/>
    <x v="2"/>
    <x v="0"/>
    <x v="0"/>
    <s v="Other"/>
    <x v="4"/>
    <n v="0"/>
  </r>
  <r>
    <s v="CUST-03420"/>
    <x v="0"/>
    <n v="0"/>
    <s v="No"/>
    <s v="No"/>
    <s v="Lucknow"/>
    <x v="51"/>
    <s v="Yes"/>
    <x v="0"/>
    <s v="No"/>
    <x v="0"/>
    <x v="0"/>
    <s v="Yes"/>
    <s v="UPI"/>
    <n v="93.32"/>
    <n v="3361.88"/>
    <x v="1"/>
    <x v="0"/>
    <x v="0"/>
    <s v="Other"/>
    <x v="5"/>
    <n v="0"/>
  </r>
  <r>
    <s v="CUST-01868"/>
    <x v="1"/>
    <n v="1"/>
    <s v="Yes"/>
    <s v="No"/>
    <s v="Mumbai"/>
    <x v="41"/>
    <s v="Yes"/>
    <x v="2"/>
    <s v="No"/>
    <x v="2"/>
    <x v="2"/>
    <s v="Yes"/>
    <s v="Bank transfer"/>
    <n v="56.63"/>
    <n v="1712.68"/>
    <x v="1"/>
    <x v="0"/>
    <x v="2"/>
    <s v="Other"/>
    <x v="2"/>
    <n v="0"/>
  </r>
  <r>
    <s v="CUST-02043"/>
    <x v="1"/>
    <n v="0"/>
    <s v="Yes"/>
    <s v="No"/>
    <s v="Delhi"/>
    <x v="21"/>
    <s v="Yes"/>
    <x v="2"/>
    <s v="No"/>
    <x v="2"/>
    <x v="0"/>
    <s v="Yes"/>
    <s v="UPI"/>
    <n v="48.08"/>
    <n v="1973.02"/>
    <x v="1"/>
    <x v="0"/>
    <x v="4"/>
    <s v="Other"/>
    <x v="5"/>
    <n v="0"/>
  </r>
  <r>
    <s v="CUST-03910"/>
    <x v="0"/>
    <n v="0"/>
    <s v="No"/>
    <s v="No"/>
    <s v="Chennai"/>
    <x v="4"/>
    <s v="Yes"/>
    <x v="2"/>
    <s v="No"/>
    <x v="2"/>
    <x v="0"/>
    <s v="No"/>
    <s v="Cheque"/>
    <n v="61"/>
    <n v="4373.67"/>
    <x v="0"/>
    <x v="1"/>
    <x v="2"/>
    <s v="Other"/>
    <x v="0"/>
    <n v="1"/>
  </r>
  <r>
    <s v="CUST-00695"/>
    <x v="0"/>
    <n v="0"/>
    <s v="No"/>
    <s v="No"/>
    <s v="Ahmedabad"/>
    <x v="5"/>
    <s v="Yes"/>
    <x v="2"/>
    <s v="Yes"/>
    <x v="2"/>
    <x v="2"/>
    <s v="Yes"/>
    <s v="UPI"/>
    <n v="57.95"/>
    <n v="1100.6300000000001"/>
    <x v="1"/>
    <x v="1"/>
    <x v="2"/>
    <s v="Other"/>
    <x v="4"/>
    <n v="1"/>
  </r>
  <r>
    <s v="CUST-03547"/>
    <x v="0"/>
    <n v="0"/>
    <s v="Yes"/>
    <s v="Yes"/>
    <s v="Mumbai"/>
    <x v="28"/>
    <s v="Yes"/>
    <x v="0"/>
    <s v="No"/>
    <x v="2"/>
    <x v="2"/>
    <s v="Yes"/>
    <s v="UPI"/>
    <n v="81.010000000000005"/>
    <n v="1437.4"/>
    <x v="2"/>
    <x v="0"/>
    <x v="3"/>
    <s v="Other"/>
    <x v="4"/>
    <n v="0"/>
  </r>
  <r>
    <s v="CUST-00814"/>
    <x v="1"/>
    <n v="1"/>
    <s v="Yes"/>
    <s v="No"/>
    <s v="Delhi"/>
    <x v="12"/>
    <s v="Yes"/>
    <x v="2"/>
    <s v="No"/>
    <x v="0"/>
    <x v="1"/>
    <s v="Yes"/>
    <s v="UPI"/>
    <n v="57.79"/>
    <n v="3296.19"/>
    <x v="1"/>
    <x v="0"/>
    <x v="2"/>
    <s v="Other"/>
    <x v="3"/>
    <n v="0"/>
  </r>
  <r>
    <s v="CUST-03546"/>
    <x v="0"/>
    <n v="0"/>
    <s v="Yes"/>
    <s v="No"/>
    <s v="Lucknow"/>
    <x v="7"/>
    <s v="No"/>
    <x v="0"/>
    <s v="Yes"/>
    <x v="2"/>
    <x v="2"/>
    <s v="No"/>
    <s v="Credit card"/>
    <n v="80.680000000000007"/>
    <n v="912.64"/>
    <x v="1"/>
    <x v="0"/>
    <x v="3"/>
    <s v="High-risk"/>
    <x v="1"/>
    <n v="0"/>
  </r>
  <r>
    <s v="CUST-03027"/>
    <x v="1"/>
    <n v="1"/>
    <s v="Yes"/>
    <s v="Yes"/>
    <s v="Chandigarh"/>
    <x v="47"/>
    <s v="Yes"/>
    <x v="1"/>
    <s v="No internet service"/>
    <x v="1"/>
    <x v="2"/>
    <s v="Yes"/>
    <s v="UPI"/>
    <n v="33.270000000000003"/>
    <n v="498.75"/>
    <x v="1"/>
    <x v="0"/>
    <x v="4"/>
    <s v="Other"/>
    <x v="4"/>
    <n v="0"/>
  </r>
  <r>
    <s v="CUST-03842"/>
    <x v="1"/>
    <n v="0"/>
    <s v="No"/>
    <s v="No"/>
    <s v="Shimla"/>
    <x v="17"/>
    <s v="No"/>
    <x v="2"/>
    <s v="No"/>
    <x v="2"/>
    <x v="1"/>
    <s v="Yes"/>
    <s v="Credit card"/>
    <n v="38.950000000000003"/>
    <n v="1096.6199999999999"/>
    <x v="0"/>
    <x v="0"/>
    <x v="4"/>
    <s v="Other"/>
    <x v="2"/>
    <n v="0"/>
  </r>
  <r>
    <s v="CUST-02168"/>
    <x v="1"/>
    <n v="1"/>
    <s v="Yes"/>
    <s v="No"/>
    <s v="Lucknow"/>
    <x v="1"/>
    <s v="Yes"/>
    <x v="0"/>
    <s v="Yes"/>
    <x v="2"/>
    <x v="2"/>
    <s v="Yes"/>
    <s v="Credit card"/>
    <n v="88.42"/>
    <n v="268.54000000000002"/>
    <x v="3"/>
    <x v="1"/>
    <x v="3"/>
    <s v="High-risk"/>
    <x v="1"/>
    <n v="1"/>
  </r>
  <r>
    <s v="CUST-04731"/>
    <x v="0"/>
    <n v="0"/>
    <s v="Yes"/>
    <s v="Yes"/>
    <s v="Kolkata"/>
    <x v="54"/>
    <s v="Yes"/>
    <x v="0"/>
    <s v="No"/>
    <x v="0"/>
    <x v="2"/>
    <s v="Yes"/>
    <s v="UPI"/>
    <n v="101.03"/>
    <n v="1193.95"/>
    <x v="0"/>
    <x v="1"/>
    <x v="0"/>
    <s v="Other"/>
    <x v="4"/>
    <n v="1"/>
  </r>
  <r>
    <s v="CUST-04103"/>
    <x v="0"/>
    <n v="0"/>
    <s v="No"/>
    <s v="No"/>
    <s v="Chennai"/>
    <x v="20"/>
    <s v="Yes"/>
    <x v="2"/>
    <s v="No"/>
    <x v="2"/>
    <x v="2"/>
    <s v="Yes"/>
    <s v="UPI"/>
    <n v="58.09"/>
    <n v="464.71"/>
    <x v="4"/>
    <x v="1"/>
    <x v="2"/>
    <s v="Other"/>
    <x v="1"/>
    <n v="1"/>
  </r>
  <r>
    <s v="CUST-00159"/>
    <x v="1"/>
    <n v="0"/>
    <s v="No"/>
    <s v="No"/>
    <s v="Lucknow"/>
    <x v="51"/>
    <s v="Yes"/>
    <x v="2"/>
    <s v="No"/>
    <x v="2"/>
    <x v="2"/>
    <s v="No"/>
    <s v="UPI"/>
    <n v="31.55"/>
    <n v="1198.57"/>
    <x v="1"/>
    <x v="0"/>
    <x v="4"/>
    <s v="Other"/>
    <x v="5"/>
    <n v="0"/>
  </r>
  <r>
    <s v="CUST-00747"/>
    <x v="0"/>
    <n v="0"/>
    <s v="Yes"/>
    <s v="Yes"/>
    <s v="Ahmedabad"/>
    <x v="29"/>
    <s v="Yes"/>
    <x v="0"/>
    <s v="Yes"/>
    <x v="0"/>
    <x v="0"/>
    <s v="No"/>
    <s v="Bank transfer"/>
    <n v="103.18"/>
    <n v="5214.71"/>
    <x v="1"/>
    <x v="0"/>
    <x v="0"/>
    <s v="Other"/>
    <x v="3"/>
    <n v="0"/>
  </r>
  <r>
    <s v="CUST-00190"/>
    <x v="1"/>
    <n v="0"/>
    <s v="No"/>
    <s v="No"/>
    <s v="Ahmedabad"/>
    <x v="69"/>
    <s v="No"/>
    <x v="1"/>
    <s v="No internet service"/>
    <x v="1"/>
    <x v="1"/>
    <s v="Yes"/>
    <s v="UPI"/>
    <n v="28.1"/>
    <n v="1339.77"/>
    <x v="1"/>
    <x v="0"/>
    <x v="1"/>
    <s v="Other"/>
    <x v="3"/>
    <n v="0"/>
  </r>
  <r>
    <s v="CUST-03036"/>
    <x v="0"/>
    <n v="0"/>
    <s v="Yes"/>
    <s v="No"/>
    <s v="Mumbai"/>
    <x v="13"/>
    <s v="Yes"/>
    <x v="2"/>
    <s v="No"/>
    <x v="2"/>
    <x v="2"/>
    <s v="Yes"/>
    <s v="Credit card"/>
    <n v="55.33"/>
    <n v="1137.03"/>
    <x v="4"/>
    <x v="1"/>
    <x v="2"/>
    <s v="Other"/>
    <x v="4"/>
    <n v="1"/>
  </r>
  <r>
    <s v="CUST-04294"/>
    <x v="0"/>
    <n v="0"/>
    <s v="Yes"/>
    <s v="No"/>
    <s v="Chennai"/>
    <x v="38"/>
    <s v="Yes"/>
    <x v="2"/>
    <s v="No"/>
    <x v="0"/>
    <x v="0"/>
    <s v="Yes"/>
    <s v="Credit card"/>
    <n v="71.5"/>
    <n v="2895.82"/>
    <x v="4"/>
    <x v="0"/>
    <x v="3"/>
    <s v="Other"/>
    <x v="5"/>
    <n v="0"/>
  </r>
  <r>
    <s v="CUST-00957"/>
    <x v="0"/>
    <n v="0"/>
    <s v="No"/>
    <s v="No"/>
    <s v="Delhi"/>
    <x v="62"/>
    <s v="No"/>
    <x v="1"/>
    <s v="No internet service"/>
    <x v="1"/>
    <x v="0"/>
    <s v="Yes"/>
    <s v="Bank transfer"/>
    <n v="18.79"/>
    <n v="1253.95"/>
    <x v="4"/>
    <x v="0"/>
    <x v="1"/>
    <s v="Other"/>
    <x v="0"/>
    <n v="0"/>
  </r>
  <r>
    <s v="CUST-02900"/>
    <x v="1"/>
    <n v="0"/>
    <s v="Yes"/>
    <s v="Yes"/>
    <s v="Pune"/>
    <x v="13"/>
    <s v="Yes"/>
    <x v="2"/>
    <s v="No"/>
    <x v="2"/>
    <x v="2"/>
    <s v="Yes"/>
    <s v="Cheque"/>
    <n v="61.85"/>
    <n v="1233.72"/>
    <x v="0"/>
    <x v="0"/>
    <x v="2"/>
    <s v="Other"/>
    <x v="4"/>
    <n v="0"/>
  </r>
  <r>
    <s v="CUST-02102"/>
    <x v="0"/>
    <n v="0"/>
    <s v="No"/>
    <s v="No"/>
    <s v="Bengaluru"/>
    <x v="3"/>
    <s v="Yes"/>
    <x v="2"/>
    <s v="No"/>
    <x v="2"/>
    <x v="1"/>
    <s v="No"/>
    <s v="UPI"/>
    <n v="50.44"/>
    <n v="2674.9"/>
    <x v="4"/>
    <x v="0"/>
    <x v="2"/>
    <s v="Other"/>
    <x v="3"/>
    <n v="0"/>
  </r>
  <r>
    <s v="CUST-04333"/>
    <x v="0"/>
    <n v="0"/>
    <s v="No"/>
    <s v="No"/>
    <s v="Mumbai"/>
    <x v="17"/>
    <s v="Yes"/>
    <x v="2"/>
    <s v="Yes"/>
    <x v="2"/>
    <x v="1"/>
    <s v="No"/>
    <s v="Credit card"/>
    <n v="51.15"/>
    <n v="1470.17"/>
    <x v="4"/>
    <x v="0"/>
    <x v="2"/>
    <s v="Other"/>
    <x v="2"/>
    <n v="0"/>
  </r>
  <r>
    <s v="CUST-04478"/>
    <x v="0"/>
    <n v="0"/>
    <s v="No"/>
    <s v="No"/>
    <s v="Chandigarh"/>
    <x v="19"/>
    <s v="Yes"/>
    <x v="0"/>
    <s v="Yes"/>
    <x v="2"/>
    <x v="2"/>
    <s v="Yes"/>
    <s v="Bank transfer"/>
    <n v="97.74"/>
    <n v="1338.8"/>
    <x v="1"/>
    <x v="1"/>
    <x v="0"/>
    <s v="Other"/>
    <x v="4"/>
    <n v="1"/>
  </r>
  <r>
    <s v="CUST-01996"/>
    <x v="0"/>
    <n v="0"/>
    <s v="No"/>
    <s v="Yes"/>
    <s v="Bengaluru"/>
    <x v="39"/>
    <s v="Yes"/>
    <x v="0"/>
    <s v="No"/>
    <x v="0"/>
    <x v="2"/>
    <s v="No"/>
    <s v="UPI"/>
    <n v="84.33"/>
    <n v="1103.44"/>
    <x v="0"/>
    <x v="1"/>
    <x v="3"/>
    <s v="Other"/>
    <x v="4"/>
    <n v="1"/>
  </r>
  <r>
    <s v="CUST-00048"/>
    <x v="1"/>
    <n v="0"/>
    <s v="No"/>
    <s v="No"/>
    <s v="Shimla"/>
    <x v="25"/>
    <s v="Yes"/>
    <x v="0"/>
    <s v="No"/>
    <x v="2"/>
    <x v="2"/>
    <s v="Yes"/>
    <s v="Bank transfer"/>
    <n v="80.430000000000007"/>
    <n v="1842.04"/>
    <x v="6"/>
    <x v="1"/>
    <x v="3"/>
    <s v="Other"/>
    <x v="4"/>
    <n v="1"/>
  </r>
  <r>
    <s v="CUST-01226"/>
    <x v="0"/>
    <n v="1"/>
    <s v="Yes"/>
    <s v="No"/>
    <s v="Lucknow"/>
    <x v="5"/>
    <s v="Yes"/>
    <x v="0"/>
    <s v="Yes"/>
    <x v="2"/>
    <x v="2"/>
    <s v="Yes"/>
    <s v="Cheque"/>
    <n v="95.49"/>
    <n v="1848.29"/>
    <x v="0"/>
    <x v="1"/>
    <x v="0"/>
    <s v="Other"/>
    <x v="4"/>
    <n v="1"/>
  </r>
  <r>
    <s v="CUST-02007"/>
    <x v="1"/>
    <n v="0"/>
    <s v="No"/>
    <s v="No"/>
    <s v="Ahmedabad"/>
    <x v="58"/>
    <s v="Yes"/>
    <x v="2"/>
    <s v="Yes"/>
    <x v="0"/>
    <x v="0"/>
    <s v="No"/>
    <s v="Credit card"/>
    <n v="66.69"/>
    <n v="2910.82"/>
    <x v="4"/>
    <x v="0"/>
    <x v="2"/>
    <s v="Other"/>
    <x v="5"/>
    <n v="0"/>
  </r>
  <r>
    <s v="CUST-03963"/>
    <x v="1"/>
    <n v="0"/>
    <s v="Yes"/>
    <s v="Yes"/>
    <s v="Hyderabad"/>
    <x v="31"/>
    <s v="Yes"/>
    <x v="2"/>
    <s v="No"/>
    <x v="2"/>
    <x v="2"/>
    <s v="Yes"/>
    <s v="Credit card"/>
    <n v="56.39"/>
    <n v="334.59"/>
    <x v="1"/>
    <x v="0"/>
    <x v="2"/>
    <s v="Other"/>
    <x v="1"/>
    <n v="0"/>
  </r>
  <r>
    <s v="CUST-00987"/>
    <x v="1"/>
    <n v="0"/>
    <s v="No"/>
    <s v="No"/>
    <s v="Hyderabad"/>
    <x v="42"/>
    <s v="No"/>
    <x v="2"/>
    <s v="No"/>
    <x v="0"/>
    <x v="1"/>
    <s v="No"/>
    <s v="Cheque"/>
    <n v="49"/>
    <n v="1645.95"/>
    <x v="0"/>
    <x v="0"/>
    <x v="4"/>
    <s v="Other"/>
    <x v="2"/>
    <n v="0"/>
  </r>
  <r>
    <s v="CUST-00524"/>
    <x v="0"/>
    <n v="0"/>
    <s v="No"/>
    <s v="No"/>
    <s v="Jaipur"/>
    <x v="28"/>
    <s v="Yes"/>
    <x v="2"/>
    <s v="Yes"/>
    <x v="2"/>
    <x v="2"/>
    <s v="Yes"/>
    <s v="UPI"/>
    <n v="60.81"/>
    <n v="1078.8"/>
    <x v="0"/>
    <x v="0"/>
    <x v="2"/>
    <s v="Other"/>
    <x v="4"/>
    <n v="0"/>
  </r>
  <r>
    <s v="CUST-00462"/>
    <x v="0"/>
    <n v="0"/>
    <s v="Yes"/>
    <s v="Yes"/>
    <s v="Pune"/>
    <x v="72"/>
    <s v="Yes"/>
    <x v="1"/>
    <s v="No internet service"/>
    <x v="1"/>
    <x v="0"/>
    <s v="Yes"/>
    <s v="Credit card"/>
    <n v="24.3"/>
    <n v="1659.4"/>
    <x v="3"/>
    <x v="0"/>
    <x v="1"/>
    <s v="Other"/>
    <x v="0"/>
    <n v="0"/>
  </r>
  <r>
    <s v="CUST-03510"/>
    <x v="1"/>
    <n v="0"/>
    <s v="Yes"/>
    <s v="No"/>
    <s v="Hyderabad"/>
    <x v="54"/>
    <s v="Yes"/>
    <x v="2"/>
    <s v="Yes"/>
    <x v="0"/>
    <x v="2"/>
    <s v="Yes"/>
    <s v="UPI"/>
    <n v="58.2"/>
    <n v="681.27"/>
    <x v="1"/>
    <x v="0"/>
    <x v="2"/>
    <s v="Other"/>
    <x v="4"/>
    <n v="0"/>
  </r>
  <r>
    <s v="CUST-03665"/>
    <x v="1"/>
    <n v="0"/>
    <s v="No"/>
    <s v="Yes"/>
    <s v="Shimla"/>
    <x v="2"/>
    <s v="Yes"/>
    <x v="2"/>
    <s v="No"/>
    <x v="0"/>
    <x v="2"/>
    <s v="No"/>
    <s v="UPI"/>
    <n v="66.680000000000007"/>
    <n v="1838.15"/>
    <x v="1"/>
    <x v="0"/>
    <x v="2"/>
    <s v="Other"/>
    <x v="2"/>
    <n v="0"/>
  </r>
  <r>
    <s v="CUST-01215"/>
    <x v="1"/>
    <n v="1"/>
    <s v="Yes"/>
    <s v="Yes"/>
    <s v="Pune"/>
    <x v="8"/>
    <s v="Yes"/>
    <x v="2"/>
    <s v="No"/>
    <x v="2"/>
    <x v="0"/>
    <s v="No"/>
    <s v="UPI"/>
    <n v="54.79"/>
    <n v="2115.6"/>
    <x v="1"/>
    <x v="0"/>
    <x v="2"/>
    <s v="Other"/>
    <x v="5"/>
    <n v="0"/>
  </r>
  <r>
    <s v="CUST-01419"/>
    <x v="0"/>
    <n v="0"/>
    <s v="No"/>
    <s v="No"/>
    <s v="Jaipur"/>
    <x v="7"/>
    <s v="Yes"/>
    <x v="2"/>
    <s v="Yes"/>
    <x v="2"/>
    <x v="2"/>
    <s v="No"/>
    <s v="UPI"/>
    <n v="56.96"/>
    <n v="621.73"/>
    <x v="2"/>
    <x v="1"/>
    <x v="2"/>
    <s v="Other"/>
    <x v="1"/>
    <n v="1"/>
  </r>
  <r>
    <s v="CUST-04353"/>
    <x v="0"/>
    <n v="0"/>
    <s v="Yes"/>
    <s v="Yes"/>
    <s v="Kolkata"/>
    <x v="14"/>
    <s v="Yes"/>
    <x v="2"/>
    <s v="Yes"/>
    <x v="0"/>
    <x v="2"/>
    <s v="Yes"/>
    <s v="Cheque"/>
    <n v="60.38"/>
    <n v="1466.36"/>
    <x v="0"/>
    <x v="0"/>
    <x v="2"/>
    <s v="Other"/>
    <x v="2"/>
    <n v="0"/>
  </r>
  <r>
    <s v="CUST-04031"/>
    <x v="1"/>
    <n v="0"/>
    <s v="No"/>
    <s v="No"/>
    <s v="Hyderabad"/>
    <x v="23"/>
    <s v="Yes"/>
    <x v="2"/>
    <s v="No"/>
    <x v="2"/>
    <x v="2"/>
    <s v="Yes"/>
    <s v="Cheque"/>
    <n v="62.65"/>
    <n v="127.44"/>
    <x v="0"/>
    <x v="0"/>
    <x v="2"/>
    <s v="Other"/>
    <x v="1"/>
    <n v="0"/>
  </r>
  <r>
    <s v="CUST-00064"/>
    <x v="1"/>
    <n v="0"/>
    <s v="No"/>
    <s v="No"/>
    <s v="Kolkata"/>
    <x v="26"/>
    <s v="Yes"/>
    <x v="2"/>
    <s v="Yes"/>
    <x v="2"/>
    <x v="2"/>
    <s v="No"/>
    <s v="Bank transfer"/>
    <n v="59.48"/>
    <n v="1535.27"/>
    <x v="4"/>
    <x v="0"/>
    <x v="2"/>
    <s v="Other"/>
    <x v="2"/>
    <n v="0"/>
  </r>
  <r>
    <s v="CUST-02345"/>
    <x v="0"/>
    <n v="0"/>
    <s v="No"/>
    <s v="No"/>
    <s v="Lucknow"/>
    <x v="19"/>
    <s v="Yes"/>
    <x v="2"/>
    <s v="Yes"/>
    <x v="2"/>
    <x v="2"/>
    <s v="No"/>
    <s v="Cheque"/>
    <n v="60.38"/>
    <n v="839.21"/>
    <x v="3"/>
    <x v="1"/>
    <x v="2"/>
    <s v="Other"/>
    <x v="4"/>
    <n v="1"/>
  </r>
  <r>
    <s v="CUST-04016"/>
    <x v="1"/>
    <n v="0"/>
    <s v="No"/>
    <s v="No"/>
    <s v="Mumbai"/>
    <x v="18"/>
    <s v="Yes"/>
    <x v="2"/>
    <s v="No"/>
    <x v="0"/>
    <x v="2"/>
    <s v="No"/>
    <s v="UPI"/>
    <n v="53.99"/>
    <n v="933.5"/>
    <x v="1"/>
    <x v="0"/>
    <x v="2"/>
    <s v="Other"/>
    <x v="4"/>
    <n v="0"/>
  </r>
  <r>
    <s v="CUST-03147"/>
    <x v="1"/>
    <n v="0"/>
    <s v="No"/>
    <s v="No"/>
    <s v="Pune"/>
    <x v="20"/>
    <s v="Yes"/>
    <x v="2"/>
    <s v="No"/>
    <x v="2"/>
    <x v="1"/>
    <s v="Yes"/>
    <s v="Bank transfer"/>
    <n v="52.99"/>
    <n v="430.85"/>
    <x v="4"/>
    <x v="0"/>
    <x v="2"/>
    <s v="Other"/>
    <x v="1"/>
    <n v="0"/>
  </r>
  <r>
    <s v="CUST-00678"/>
    <x v="1"/>
    <n v="1"/>
    <s v="Yes"/>
    <s v="Yes"/>
    <s v="Mumbai"/>
    <x v="0"/>
    <s v="Yes"/>
    <x v="0"/>
    <s v="Yes"/>
    <x v="0"/>
    <x v="0"/>
    <s v="No"/>
    <s v="Credit card"/>
    <n v="107.6"/>
    <n v="6636.68"/>
    <x v="2"/>
    <x v="0"/>
    <x v="0"/>
    <s v="Other"/>
    <x v="0"/>
    <n v="0"/>
  </r>
  <r>
    <s v="CUST-02543"/>
    <x v="1"/>
    <n v="1"/>
    <s v="Yes"/>
    <s v="No"/>
    <s v="Bengaluru"/>
    <x v="23"/>
    <s v="Yes"/>
    <x v="0"/>
    <s v="No"/>
    <x v="0"/>
    <x v="2"/>
    <s v="No"/>
    <s v="UPI"/>
    <n v="91.19"/>
    <n v="177.62"/>
    <x v="4"/>
    <x v="1"/>
    <x v="0"/>
    <s v="High-risk"/>
    <x v="1"/>
    <n v="1"/>
  </r>
  <r>
    <s v="CUST-03215"/>
    <x v="1"/>
    <n v="0"/>
    <s v="No"/>
    <s v="No"/>
    <s v="Kolkata"/>
    <x v="36"/>
    <s v="Yes"/>
    <x v="2"/>
    <s v="No"/>
    <x v="2"/>
    <x v="2"/>
    <s v="No"/>
    <s v="UPI"/>
    <n v="46.2"/>
    <n v="1471.28"/>
    <x v="7"/>
    <x v="0"/>
    <x v="4"/>
    <s v="Other"/>
    <x v="2"/>
    <n v="0"/>
  </r>
  <r>
    <s v="CUST-00443"/>
    <x v="0"/>
    <n v="0"/>
    <s v="No"/>
    <s v="No"/>
    <s v="Chennai"/>
    <x v="55"/>
    <s v="Yes"/>
    <x v="2"/>
    <s v="No"/>
    <x v="2"/>
    <x v="1"/>
    <s v="No"/>
    <s v="Credit card"/>
    <n v="45.18"/>
    <n v="2109.42"/>
    <x v="1"/>
    <x v="0"/>
    <x v="4"/>
    <s v="Other"/>
    <x v="5"/>
    <n v="0"/>
  </r>
  <r>
    <s v="CUST-01555"/>
    <x v="1"/>
    <n v="0"/>
    <s v="No"/>
    <s v="No"/>
    <s v="Delhi"/>
    <x v="1"/>
    <s v="Yes"/>
    <x v="1"/>
    <s v="No internet service"/>
    <x v="1"/>
    <x v="2"/>
    <s v="No"/>
    <s v="UPI"/>
    <n v="18"/>
    <n v="53.68"/>
    <x v="0"/>
    <x v="0"/>
    <x v="1"/>
    <s v="Other"/>
    <x v="1"/>
    <n v="0"/>
  </r>
  <r>
    <s v="CUST-02021"/>
    <x v="0"/>
    <n v="0"/>
    <s v="No"/>
    <s v="No"/>
    <s v="Bengaluru"/>
    <x v="66"/>
    <s v="Yes"/>
    <x v="0"/>
    <s v="No"/>
    <x v="2"/>
    <x v="2"/>
    <s v="Yes"/>
    <s v="UPI"/>
    <n v="90.16"/>
    <n v="1472.04"/>
    <x v="2"/>
    <x v="1"/>
    <x v="0"/>
    <s v="Other"/>
    <x v="4"/>
    <n v="1"/>
  </r>
  <r>
    <s v="CUST-02212"/>
    <x v="1"/>
    <n v="0"/>
    <s v="No"/>
    <s v="No"/>
    <s v="Bengaluru"/>
    <x v="47"/>
    <s v="Yes"/>
    <x v="2"/>
    <s v="No"/>
    <x v="2"/>
    <x v="2"/>
    <s v="No"/>
    <s v="Bank transfer"/>
    <n v="60.99"/>
    <n v="889.19"/>
    <x v="0"/>
    <x v="0"/>
    <x v="2"/>
    <s v="Other"/>
    <x v="4"/>
    <n v="0"/>
  </r>
  <r>
    <s v="CUST-03904"/>
    <x v="1"/>
    <n v="0"/>
    <s v="No"/>
    <s v="No"/>
    <s v="Chennai"/>
    <x v="2"/>
    <s v="Yes"/>
    <x v="0"/>
    <s v="No"/>
    <x v="0"/>
    <x v="2"/>
    <s v="Yes"/>
    <s v="Bank transfer"/>
    <n v="94.27"/>
    <n v="2654.49"/>
    <x v="1"/>
    <x v="1"/>
    <x v="0"/>
    <s v="Other"/>
    <x v="2"/>
    <n v="1"/>
  </r>
  <r>
    <s v="CUST-04407"/>
    <x v="1"/>
    <n v="1"/>
    <s v="No"/>
    <s v="No"/>
    <s v="Lucknow"/>
    <x v="52"/>
    <s v="Yes"/>
    <x v="0"/>
    <s v="No"/>
    <x v="2"/>
    <x v="2"/>
    <s v="No"/>
    <s v="Credit card"/>
    <n v="84.21"/>
    <n v="328.09"/>
    <x v="0"/>
    <x v="1"/>
    <x v="3"/>
    <s v="High-risk"/>
    <x v="1"/>
    <n v="1"/>
  </r>
  <r>
    <s v="CUST-03497"/>
    <x v="0"/>
    <n v="0"/>
    <s v="Yes"/>
    <s v="Yes"/>
    <s v="Jaipur"/>
    <x v="27"/>
    <s v="Yes"/>
    <x v="0"/>
    <s v="No"/>
    <x v="0"/>
    <x v="1"/>
    <s v="Yes"/>
    <s v="Credit card"/>
    <n v="89.89"/>
    <n v="3163.5"/>
    <x v="0"/>
    <x v="0"/>
    <x v="3"/>
    <s v="Other"/>
    <x v="2"/>
    <n v="0"/>
  </r>
  <r>
    <s v="CUST-01220"/>
    <x v="1"/>
    <n v="0"/>
    <s v="No"/>
    <s v="No"/>
    <s v="Ahmedabad"/>
    <x v="9"/>
    <s v="No"/>
    <x v="2"/>
    <s v="Yes"/>
    <x v="2"/>
    <x v="2"/>
    <s v="No"/>
    <s v="Cheque"/>
    <n v="47.63"/>
    <n v="331.68"/>
    <x v="1"/>
    <x v="0"/>
    <x v="4"/>
    <s v="Other"/>
    <x v="1"/>
    <n v="0"/>
  </r>
  <r>
    <s v="CUST-04319"/>
    <x v="0"/>
    <n v="0"/>
    <s v="No"/>
    <s v="No"/>
    <s v="Delhi"/>
    <x v="50"/>
    <s v="Yes"/>
    <x v="0"/>
    <s v="No"/>
    <x v="2"/>
    <x v="0"/>
    <s v="No"/>
    <s v="Bank transfer"/>
    <n v="79.78"/>
    <n v="4720.87"/>
    <x v="2"/>
    <x v="0"/>
    <x v="3"/>
    <s v="Other"/>
    <x v="3"/>
    <n v="0"/>
  </r>
  <r>
    <s v="CUST-03620"/>
    <x v="1"/>
    <n v="0"/>
    <s v="No"/>
    <s v="No"/>
    <s v="Chennai"/>
    <x v="27"/>
    <s v="Yes"/>
    <x v="0"/>
    <s v="No"/>
    <x v="2"/>
    <x v="1"/>
    <s v="Yes"/>
    <s v="Cheque"/>
    <n v="80.95"/>
    <n v="2814.22"/>
    <x v="2"/>
    <x v="0"/>
    <x v="3"/>
    <s v="Other"/>
    <x v="2"/>
    <n v="0"/>
  </r>
  <r>
    <s v="CUST-04859"/>
    <x v="0"/>
    <n v="0"/>
    <s v="No"/>
    <s v="No"/>
    <s v="Delhi"/>
    <x v="9"/>
    <s v="No"/>
    <x v="0"/>
    <s v="No"/>
    <x v="0"/>
    <x v="2"/>
    <s v="Yes"/>
    <s v="Bank transfer"/>
    <n v="68.489999999999995"/>
    <n v="467.27"/>
    <x v="0"/>
    <x v="1"/>
    <x v="2"/>
    <s v="High-risk"/>
    <x v="1"/>
    <n v="1"/>
  </r>
  <r>
    <s v="CUST-01609"/>
    <x v="1"/>
    <n v="0"/>
    <s v="No"/>
    <s v="No"/>
    <s v="Shimla"/>
    <x v="63"/>
    <s v="No"/>
    <x v="2"/>
    <s v="No"/>
    <x v="2"/>
    <x v="0"/>
    <s v="Yes"/>
    <s v="Bank transfer"/>
    <n v="33.71"/>
    <n v="1858.8"/>
    <x v="1"/>
    <x v="0"/>
    <x v="4"/>
    <s v="Other"/>
    <x v="3"/>
    <n v="0"/>
  </r>
  <r>
    <s v="CUST-03403"/>
    <x v="0"/>
    <n v="0"/>
    <s v="No"/>
    <s v="No"/>
    <s v="Delhi"/>
    <x v="41"/>
    <s v="Yes"/>
    <x v="0"/>
    <s v="No"/>
    <x v="2"/>
    <x v="2"/>
    <s v="No"/>
    <s v="UPI"/>
    <n v="88.87"/>
    <n v="2735.69"/>
    <x v="6"/>
    <x v="1"/>
    <x v="3"/>
    <s v="Other"/>
    <x v="2"/>
    <n v="1"/>
  </r>
  <r>
    <s v="CUST-00144"/>
    <x v="1"/>
    <n v="0"/>
    <s v="No"/>
    <s v="No"/>
    <s v="Kolkata"/>
    <x v="19"/>
    <s v="Yes"/>
    <x v="0"/>
    <s v="No"/>
    <x v="2"/>
    <x v="2"/>
    <s v="Yes"/>
    <s v="Cheque"/>
    <n v="88.78"/>
    <n v="1242.01"/>
    <x v="0"/>
    <x v="1"/>
    <x v="3"/>
    <s v="Other"/>
    <x v="4"/>
    <n v="1"/>
  </r>
  <r>
    <s v="CUST-02081"/>
    <x v="1"/>
    <n v="0"/>
    <s v="No"/>
    <s v="No"/>
    <s v="Bengaluru"/>
    <x v="22"/>
    <s v="Yes"/>
    <x v="0"/>
    <s v="No"/>
    <x v="2"/>
    <x v="2"/>
    <s v="No"/>
    <s v="Credit card"/>
    <n v="70.39"/>
    <n v="708"/>
    <x v="1"/>
    <x v="1"/>
    <x v="3"/>
    <s v="High-risk"/>
    <x v="1"/>
    <n v="1"/>
  </r>
  <r>
    <s v="CUST-02351"/>
    <x v="1"/>
    <n v="0"/>
    <s v="Yes"/>
    <s v="Yes"/>
    <s v="Kolkata"/>
    <x v="28"/>
    <s v="Yes"/>
    <x v="2"/>
    <s v="Yes"/>
    <x v="0"/>
    <x v="2"/>
    <s v="No"/>
    <s v="Cheque"/>
    <n v="52.52"/>
    <n v="921.51"/>
    <x v="1"/>
    <x v="0"/>
    <x v="2"/>
    <s v="Other"/>
    <x v="4"/>
    <n v="0"/>
  </r>
  <r>
    <s v="CUST-00454"/>
    <x v="0"/>
    <n v="0"/>
    <s v="No"/>
    <s v="No"/>
    <s v="Kolkata"/>
    <x v="35"/>
    <s v="Yes"/>
    <x v="1"/>
    <s v="No internet service"/>
    <x v="1"/>
    <x v="1"/>
    <s v="Yes"/>
    <s v="UPI"/>
    <n v="36.86"/>
    <n v="967.57"/>
    <x v="1"/>
    <x v="0"/>
    <x v="4"/>
    <s v="Other"/>
    <x v="2"/>
    <n v="0"/>
  </r>
  <r>
    <s v="CUST-03399"/>
    <x v="1"/>
    <n v="0"/>
    <s v="Yes"/>
    <s v="No"/>
    <s v="Jaipur"/>
    <x v="13"/>
    <s v="Yes"/>
    <x v="1"/>
    <s v="No internet service"/>
    <x v="1"/>
    <x v="1"/>
    <s v="Yes"/>
    <s v="Credit card"/>
    <n v="33.93"/>
    <n v="697.72"/>
    <x v="1"/>
    <x v="0"/>
    <x v="4"/>
    <s v="Other"/>
    <x v="4"/>
    <n v="0"/>
  </r>
  <r>
    <s v="CUST-00036"/>
    <x v="0"/>
    <n v="0"/>
    <s v="Yes"/>
    <s v="No"/>
    <s v="Delhi"/>
    <x v="5"/>
    <s v="No"/>
    <x v="1"/>
    <s v="No internet service"/>
    <x v="1"/>
    <x v="0"/>
    <s v="Yes"/>
    <s v="Credit card"/>
    <n v="18"/>
    <n v="350.96"/>
    <x v="1"/>
    <x v="0"/>
    <x v="1"/>
    <s v="Other"/>
    <x v="4"/>
    <n v="0"/>
  </r>
  <r>
    <s v="CUST-03727"/>
    <x v="1"/>
    <n v="0"/>
    <s v="Yes"/>
    <s v="No"/>
    <s v="Pune"/>
    <x v="50"/>
    <s v="Yes"/>
    <x v="0"/>
    <s v="No"/>
    <x v="2"/>
    <x v="0"/>
    <s v="No"/>
    <s v="Cheque"/>
    <n v="84.89"/>
    <n v="4877.8900000000003"/>
    <x v="0"/>
    <x v="0"/>
    <x v="3"/>
    <s v="Other"/>
    <x v="3"/>
    <n v="0"/>
  </r>
  <r>
    <s v="CUST-04079"/>
    <x v="1"/>
    <n v="0"/>
    <s v="Yes"/>
    <s v="Yes"/>
    <s v="Chandigarh"/>
    <x v="70"/>
    <s v="Yes"/>
    <x v="2"/>
    <s v="No"/>
    <x v="2"/>
    <x v="0"/>
    <s v="Yes"/>
    <s v="UPI"/>
    <n v="56.01"/>
    <n v="3062.05"/>
    <x v="0"/>
    <x v="0"/>
    <x v="2"/>
    <s v="Other"/>
    <x v="3"/>
    <n v="0"/>
  </r>
  <r>
    <s v="CUST-00721"/>
    <x v="0"/>
    <n v="0"/>
    <s v="No"/>
    <s v="No"/>
    <s v="Chandigarh"/>
    <x v="43"/>
    <s v="Yes"/>
    <x v="2"/>
    <s v="No"/>
    <x v="2"/>
    <x v="0"/>
    <s v="No"/>
    <s v="Cheque"/>
    <n v="57.8"/>
    <n v="2616"/>
    <x v="1"/>
    <x v="0"/>
    <x v="2"/>
    <s v="Other"/>
    <x v="5"/>
    <n v="0"/>
  </r>
  <r>
    <s v="CUST-00920"/>
    <x v="0"/>
    <n v="1"/>
    <s v="Yes"/>
    <s v="Yes"/>
    <s v="Ahmedabad"/>
    <x v="28"/>
    <s v="Yes"/>
    <x v="1"/>
    <s v="No internet service"/>
    <x v="1"/>
    <x v="1"/>
    <s v="Yes"/>
    <s v="Cheque"/>
    <n v="29.71"/>
    <n v="522.67999999999995"/>
    <x v="4"/>
    <x v="0"/>
    <x v="1"/>
    <s v="Other"/>
    <x v="4"/>
    <n v="0"/>
  </r>
  <r>
    <s v="CUST-01018"/>
    <x v="1"/>
    <n v="0"/>
    <s v="No"/>
    <s v="Yes"/>
    <s v="Delhi"/>
    <x v="22"/>
    <s v="Yes"/>
    <x v="2"/>
    <s v="No"/>
    <x v="0"/>
    <x v="2"/>
    <s v="No"/>
    <s v="Credit card"/>
    <n v="51.81"/>
    <n v="516.88"/>
    <x v="1"/>
    <x v="0"/>
    <x v="2"/>
    <s v="Other"/>
    <x v="1"/>
    <n v="0"/>
  </r>
  <r>
    <s v="CUST-02179"/>
    <x v="1"/>
    <n v="1"/>
    <s v="No"/>
    <s v="No"/>
    <s v="Hyderabad"/>
    <x v="47"/>
    <s v="Yes"/>
    <x v="0"/>
    <s v="Yes"/>
    <x v="2"/>
    <x v="2"/>
    <s v="No"/>
    <s v="UPI"/>
    <n v="92.73"/>
    <n v="1379.19"/>
    <x v="6"/>
    <x v="1"/>
    <x v="0"/>
    <s v="Other"/>
    <x v="4"/>
    <n v="1"/>
  </r>
  <r>
    <s v="CUST-03739"/>
    <x v="1"/>
    <n v="1"/>
    <s v="No"/>
    <s v="No"/>
    <s v="Delhi"/>
    <x v="24"/>
    <s v="Yes"/>
    <x v="0"/>
    <s v="No"/>
    <x v="2"/>
    <x v="2"/>
    <s v="Yes"/>
    <s v="Credit card"/>
    <n v="84.61"/>
    <n v="2628.25"/>
    <x v="0"/>
    <x v="0"/>
    <x v="3"/>
    <s v="Other"/>
    <x v="2"/>
    <n v="0"/>
  </r>
  <r>
    <s v="CUST-03802"/>
    <x v="1"/>
    <n v="0"/>
    <s v="Yes"/>
    <s v="No"/>
    <s v="Chandigarh"/>
    <x v="61"/>
    <s v="Yes"/>
    <x v="0"/>
    <s v="No"/>
    <x v="0"/>
    <x v="0"/>
    <s v="Yes"/>
    <s v="Credit card"/>
    <n v="85.28"/>
    <n v="5567.94"/>
    <x v="3"/>
    <x v="0"/>
    <x v="3"/>
    <s v="Other"/>
    <x v="0"/>
    <n v="0"/>
  </r>
  <r>
    <s v="CUST-00008"/>
    <x v="1"/>
    <n v="0"/>
    <s v="Yes"/>
    <s v="Yes"/>
    <s v="Pune"/>
    <x v="49"/>
    <s v="Yes"/>
    <x v="2"/>
    <s v="Yes"/>
    <x v="2"/>
    <x v="1"/>
    <s v="Yes"/>
    <s v="Bank transfer"/>
    <n v="62.87"/>
    <n v="2877.73"/>
    <x v="0"/>
    <x v="0"/>
    <x v="2"/>
    <s v="Other"/>
    <x v="5"/>
    <n v="0"/>
  </r>
  <r>
    <s v="CUST-04324"/>
    <x v="0"/>
    <n v="0"/>
    <s v="No"/>
    <s v="No"/>
    <s v="Jaipur"/>
    <x v="57"/>
    <s v="Yes"/>
    <x v="2"/>
    <s v="No"/>
    <x v="2"/>
    <x v="1"/>
    <s v="Yes"/>
    <s v="UPI"/>
    <n v="57.54"/>
    <n v="0"/>
    <x v="3"/>
    <x v="0"/>
    <x v="2"/>
    <s v="Other"/>
    <x v="1"/>
    <n v="0"/>
  </r>
  <r>
    <s v="CUST-01878"/>
    <x v="0"/>
    <n v="0"/>
    <s v="Yes"/>
    <s v="No"/>
    <s v="Shimla"/>
    <x v="15"/>
    <s v="Yes"/>
    <x v="2"/>
    <s v="No"/>
    <x v="0"/>
    <x v="2"/>
    <s v="Yes"/>
    <s v="Credit card"/>
    <n v="58.56"/>
    <n v="1440.27"/>
    <x v="1"/>
    <x v="1"/>
    <x v="2"/>
    <s v="Other"/>
    <x v="2"/>
    <n v="1"/>
  </r>
  <r>
    <s v="CUST-02165"/>
    <x v="0"/>
    <n v="1"/>
    <s v="No"/>
    <s v="No"/>
    <s v="Mumbai"/>
    <x v="18"/>
    <s v="Yes"/>
    <x v="0"/>
    <s v="No"/>
    <x v="0"/>
    <x v="2"/>
    <s v="No"/>
    <s v="Cheque"/>
    <n v="92.58"/>
    <n v="1584.7"/>
    <x v="1"/>
    <x v="1"/>
    <x v="0"/>
    <s v="Other"/>
    <x v="4"/>
    <n v="1"/>
  </r>
  <r>
    <s v="CUST-01571"/>
    <x v="0"/>
    <n v="1"/>
    <s v="Yes"/>
    <s v="No"/>
    <s v="Shimla"/>
    <x v="28"/>
    <s v="Yes"/>
    <x v="2"/>
    <s v="No"/>
    <x v="2"/>
    <x v="2"/>
    <s v="Yes"/>
    <s v="Credit card"/>
    <n v="68.86"/>
    <n v="1207.96"/>
    <x v="4"/>
    <x v="1"/>
    <x v="2"/>
    <s v="Other"/>
    <x v="4"/>
    <n v="1"/>
  </r>
  <r>
    <s v="CUST-02127"/>
    <x v="1"/>
    <n v="1"/>
    <s v="Yes"/>
    <s v="No"/>
    <s v="Shimla"/>
    <x v="41"/>
    <s v="Yes"/>
    <x v="2"/>
    <s v="No"/>
    <x v="0"/>
    <x v="1"/>
    <s v="No"/>
    <s v="Credit card"/>
    <n v="66.540000000000006"/>
    <n v="2046.59"/>
    <x v="1"/>
    <x v="0"/>
    <x v="2"/>
    <s v="Other"/>
    <x v="2"/>
    <n v="0"/>
  </r>
  <r>
    <s v="CUST-00549"/>
    <x v="1"/>
    <n v="0"/>
    <s v="Yes"/>
    <s v="No"/>
    <s v="Bengaluru"/>
    <x v="5"/>
    <s v="Yes"/>
    <x v="0"/>
    <s v="Yes"/>
    <x v="0"/>
    <x v="2"/>
    <s v="No"/>
    <s v="UPI"/>
    <n v="97.98"/>
    <n v="1816.81"/>
    <x v="0"/>
    <x v="0"/>
    <x v="0"/>
    <s v="Other"/>
    <x v="4"/>
    <n v="0"/>
  </r>
  <r>
    <s v="CUST-02222"/>
    <x v="1"/>
    <n v="1"/>
    <s v="No"/>
    <s v="No"/>
    <s v="Kolkata"/>
    <x v="22"/>
    <s v="Yes"/>
    <x v="2"/>
    <s v="No"/>
    <x v="2"/>
    <x v="2"/>
    <s v="Yes"/>
    <s v="Credit card"/>
    <n v="53.57"/>
    <n v="549.04999999999995"/>
    <x v="0"/>
    <x v="1"/>
    <x v="2"/>
    <s v="Other"/>
    <x v="1"/>
    <n v="1"/>
  </r>
  <r>
    <s v="CUST-00548"/>
    <x v="1"/>
    <n v="0"/>
    <s v="Yes"/>
    <s v="Yes"/>
    <s v="Hyderabad"/>
    <x v="69"/>
    <s v="Yes"/>
    <x v="1"/>
    <s v="No internet service"/>
    <x v="1"/>
    <x v="1"/>
    <s v="Yes"/>
    <s v="Bank transfer"/>
    <n v="34.770000000000003"/>
    <n v="1672.18"/>
    <x v="4"/>
    <x v="0"/>
    <x v="4"/>
    <s v="Other"/>
    <x v="3"/>
    <n v="0"/>
  </r>
  <r>
    <s v="CUST-03631"/>
    <x v="1"/>
    <n v="0"/>
    <s v="No"/>
    <s v="No"/>
    <s v="Chandigarh"/>
    <x v="54"/>
    <s v="Yes"/>
    <x v="1"/>
    <s v="No internet service"/>
    <x v="1"/>
    <x v="2"/>
    <s v="Yes"/>
    <s v="Bank transfer"/>
    <n v="29.34"/>
    <n v="360.96"/>
    <x v="0"/>
    <x v="0"/>
    <x v="1"/>
    <s v="Other"/>
    <x v="4"/>
    <n v="0"/>
  </r>
  <r>
    <s v="CUST-04815"/>
    <x v="0"/>
    <n v="0"/>
    <s v="Yes"/>
    <s v="Yes"/>
    <s v="Lucknow"/>
    <x v="0"/>
    <s v="Yes"/>
    <x v="0"/>
    <s v="No"/>
    <x v="0"/>
    <x v="0"/>
    <s v="Yes"/>
    <s v="Bank transfer"/>
    <n v="93.23"/>
    <n v="5897.74"/>
    <x v="3"/>
    <x v="0"/>
    <x v="0"/>
    <s v="Other"/>
    <x v="0"/>
    <n v="0"/>
  </r>
  <r>
    <s v="CUST-01690"/>
    <x v="1"/>
    <n v="0"/>
    <s v="Yes"/>
    <s v="No"/>
    <s v="Shimla"/>
    <x v="7"/>
    <s v="Yes"/>
    <x v="1"/>
    <s v="No internet service"/>
    <x v="1"/>
    <x v="2"/>
    <s v="Yes"/>
    <s v="Cheque"/>
    <n v="28.98"/>
    <n v="319.7"/>
    <x v="4"/>
    <x v="0"/>
    <x v="1"/>
    <s v="Other"/>
    <x v="1"/>
    <n v="0"/>
  </r>
  <r>
    <s v="CUST-02855"/>
    <x v="0"/>
    <n v="0"/>
    <s v="Yes"/>
    <s v="Yes"/>
    <s v="Kolkata"/>
    <x v="53"/>
    <s v="Yes"/>
    <x v="2"/>
    <s v="Yes"/>
    <x v="2"/>
    <x v="2"/>
    <s v="Yes"/>
    <s v="Cheque"/>
    <n v="54.26"/>
    <n v="479.96"/>
    <x v="1"/>
    <x v="0"/>
    <x v="2"/>
    <s v="Other"/>
    <x v="1"/>
    <n v="0"/>
  </r>
  <r>
    <s v="CUST-02988"/>
    <x v="1"/>
    <n v="0"/>
    <s v="Yes"/>
    <s v="No"/>
    <s v="Kolkata"/>
    <x v="36"/>
    <s v="No"/>
    <x v="2"/>
    <s v="Yes"/>
    <x v="0"/>
    <x v="1"/>
    <s v="Yes"/>
    <s v="Cheque"/>
    <n v="55.61"/>
    <n v="1813.86"/>
    <x v="4"/>
    <x v="0"/>
    <x v="2"/>
    <s v="Other"/>
    <x v="2"/>
    <n v="0"/>
  </r>
  <r>
    <s v="CUST-00053"/>
    <x v="1"/>
    <n v="1"/>
    <s v="No"/>
    <s v="No"/>
    <s v="Ahmedabad"/>
    <x v="25"/>
    <s v="No"/>
    <x v="2"/>
    <s v="Yes"/>
    <x v="2"/>
    <x v="0"/>
    <s v="No"/>
    <s v="Bank transfer"/>
    <n v="41.77"/>
    <n v="972.6"/>
    <x v="1"/>
    <x v="0"/>
    <x v="4"/>
    <s v="Other"/>
    <x v="4"/>
    <n v="0"/>
  </r>
  <r>
    <s v="CUST-01248"/>
    <x v="1"/>
    <n v="0"/>
    <s v="Yes"/>
    <s v="No"/>
    <s v="Pune"/>
    <x v="13"/>
    <s v="Yes"/>
    <x v="0"/>
    <s v="Yes"/>
    <x v="2"/>
    <x v="2"/>
    <s v="Yes"/>
    <s v="Cheque"/>
    <n v="81.09"/>
    <n v="1603.86"/>
    <x v="1"/>
    <x v="0"/>
    <x v="3"/>
    <s v="Other"/>
    <x v="4"/>
    <n v="0"/>
  </r>
  <r>
    <s v="CUST-02159"/>
    <x v="1"/>
    <n v="0"/>
    <s v="No"/>
    <s v="No"/>
    <s v="Chennai"/>
    <x v="26"/>
    <s v="Yes"/>
    <x v="2"/>
    <s v="No"/>
    <x v="2"/>
    <x v="2"/>
    <s v="Yes"/>
    <s v="Cheque"/>
    <n v="61.84"/>
    <n v="1602.92"/>
    <x v="0"/>
    <x v="0"/>
    <x v="2"/>
    <s v="Other"/>
    <x v="2"/>
    <n v="0"/>
  </r>
  <r>
    <s v="CUST-00238"/>
    <x v="0"/>
    <n v="0"/>
    <s v="No"/>
    <s v="No"/>
    <s v="Ahmedabad"/>
    <x v="5"/>
    <s v="Yes"/>
    <x v="0"/>
    <s v="Yes"/>
    <x v="0"/>
    <x v="1"/>
    <s v="Yes"/>
    <s v="UPI"/>
    <n v="93.29"/>
    <n v="1745.53"/>
    <x v="1"/>
    <x v="0"/>
    <x v="0"/>
    <s v="Other"/>
    <x v="4"/>
    <n v="0"/>
  </r>
  <r>
    <s v="CUST-02300"/>
    <x v="1"/>
    <n v="0"/>
    <s v="No"/>
    <s v="No"/>
    <s v="Chandigarh"/>
    <x v="8"/>
    <s v="Yes"/>
    <x v="0"/>
    <s v="No"/>
    <x v="0"/>
    <x v="1"/>
    <s v="Yes"/>
    <s v="Cheque"/>
    <n v="99"/>
    <n v="3812.51"/>
    <x v="3"/>
    <x v="0"/>
    <x v="0"/>
    <s v="Other"/>
    <x v="5"/>
    <n v="0"/>
  </r>
  <r>
    <s v="CUST-00260"/>
    <x v="0"/>
    <n v="0"/>
    <s v="No"/>
    <s v="No"/>
    <s v="Jaipur"/>
    <x v="59"/>
    <s v="Yes"/>
    <x v="0"/>
    <s v="No"/>
    <x v="2"/>
    <x v="1"/>
    <s v="Yes"/>
    <s v="UPI"/>
    <n v="84.33"/>
    <n v="4596.57"/>
    <x v="1"/>
    <x v="0"/>
    <x v="3"/>
    <s v="Other"/>
    <x v="3"/>
    <n v="0"/>
  </r>
  <r>
    <s v="CUST-04611"/>
    <x v="0"/>
    <n v="0"/>
    <s v="No"/>
    <s v="No"/>
    <s v="Chennai"/>
    <x v="56"/>
    <s v="Yes"/>
    <x v="2"/>
    <s v="Yes"/>
    <x v="0"/>
    <x v="0"/>
    <s v="Yes"/>
    <s v="Cheque"/>
    <n v="65.69"/>
    <n v="66.98"/>
    <x v="0"/>
    <x v="1"/>
    <x v="2"/>
    <s v="Other"/>
    <x v="1"/>
    <n v="1"/>
  </r>
  <r>
    <s v="CUST-04142"/>
    <x v="1"/>
    <n v="0"/>
    <s v="Yes"/>
    <s v="Yes"/>
    <s v="Shimla"/>
    <x v="53"/>
    <s v="Yes"/>
    <x v="0"/>
    <s v="No"/>
    <x v="2"/>
    <x v="2"/>
    <s v="No"/>
    <s v="Credit card"/>
    <n v="85.82"/>
    <n v="754.8"/>
    <x v="0"/>
    <x v="0"/>
    <x v="3"/>
    <s v="High-risk"/>
    <x v="1"/>
    <n v="0"/>
  </r>
  <r>
    <s v="CUST-00728"/>
    <x v="0"/>
    <n v="0"/>
    <s v="No"/>
    <s v="No"/>
    <s v="Hyderabad"/>
    <x v="27"/>
    <s v="No"/>
    <x v="2"/>
    <s v="No"/>
    <x v="2"/>
    <x v="2"/>
    <s v="Yes"/>
    <s v="Bank transfer"/>
    <n v="42.88"/>
    <n v="1473.69"/>
    <x v="4"/>
    <x v="1"/>
    <x v="4"/>
    <s v="Other"/>
    <x v="2"/>
    <n v="1"/>
  </r>
  <r>
    <s v="CUST-03747"/>
    <x v="0"/>
    <n v="0"/>
    <s v="No"/>
    <s v="No"/>
    <s v="Chandigarh"/>
    <x v="60"/>
    <s v="Yes"/>
    <x v="1"/>
    <s v="No internet service"/>
    <x v="1"/>
    <x v="0"/>
    <s v="No"/>
    <s v="Bank transfer"/>
    <n v="28.27"/>
    <n v="1791.9"/>
    <x v="1"/>
    <x v="0"/>
    <x v="1"/>
    <s v="Other"/>
    <x v="0"/>
    <n v="0"/>
  </r>
  <r>
    <s v="CUST-00971"/>
    <x v="1"/>
    <n v="0"/>
    <s v="Yes"/>
    <s v="No"/>
    <s v="Hyderabad"/>
    <x v="19"/>
    <s v="Yes"/>
    <x v="0"/>
    <s v="No"/>
    <x v="0"/>
    <x v="2"/>
    <s v="Yes"/>
    <s v="UPI"/>
    <n v="90.18"/>
    <n v="1242.46"/>
    <x v="0"/>
    <x v="1"/>
    <x v="0"/>
    <s v="Other"/>
    <x v="4"/>
    <n v="1"/>
  </r>
  <r>
    <s v="CUST-03049"/>
    <x v="0"/>
    <n v="0"/>
    <s v="Yes"/>
    <s v="Yes"/>
    <s v="Chennai"/>
    <x v="53"/>
    <s v="Yes"/>
    <x v="0"/>
    <s v="Yes"/>
    <x v="2"/>
    <x v="1"/>
    <s v="No"/>
    <s v="UPI"/>
    <n v="81.53"/>
    <n v="726.55"/>
    <x v="3"/>
    <x v="0"/>
    <x v="3"/>
    <s v="Other"/>
    <x v="1"/>
    <n v="0"/>
  </r>
  <r>
    <s v="CUST-03836"/>
    <x v="1"/>
    <n v="0"/>
    <s v="Yes"/>
    <s v="No"/>
    <s v="Hyderabad"/>
    <x v="39"/>
    <s v="Yes"/>
    <x v="0"/>
    <s v="No"/>
    <x v="2"/>
    <x v="2"/>
    <s v="No"/>
    <s v="Bank transfer"/>
    <n v="91.6"/>
    <n v="1214.0899999999999"/>
    <x v="3"/>
    <x v="1"/>
    <x v="0"/>
    <s v="Other"/>
    <x v="4"/>
    <n v="1"/>
  </r>
  <r>
    <s v="CUST-00953"/>
    <x v="1"/>
    <n v="1"/>
    <s v="Yes"/>
    <s v="Yes"/>
    <s v="Mumbai"/>
    <x v="13"/>
    <s v="Yes"/>
    <x v="1"/>
    <s v="No internet service"/>
    <x v="1"/>
    <x v="1"/>
    <s v="No"/>
    <s v="UPI"/>
    <n v="24.88"/>
    <n v="501.48"/>
    <x v="0"/>
    <x v="0"/>
    <x v="1"/>
    <s v="Other"/>
    <x v="4"/>
    <n v="0"/>
  </r>
  <r>
    <s v="CUST-00818"/>
    <x v="0"/>
    <n v="0"/>
    <s v="Yes"/>
    <s v="No"/>
    <s v="Chennai"/>
    <x v="41"/>
    <s v="Yes"/>
    <x v="1"/>
    <s v="No internet service"/>
    <x v="1"/>
    <x v="2"/>
    <s v="Yes"/>
    <s v="UPI"/>
    <n v="31.37"/>
    <n v="945.55"/>
    <x v="3"/>
    <x v="0"/>
    <x v="4"/>
    <s v="Other"/>
    <x v="2"/>
    <n v="0"/>
  </r>
  <r>
    <s v="CUST-04437"/>
    <x v="1"/>
    <n v="0"/>
    <s v="No"/>
    <s v="No"/>
    <s v="Ahmedabad"/>
    <x v="0"/>
    <s v="Yes"/>
    <x v="2"/>
    <s v="Yes"/>
    <x v="0"/>
    <x v="0"/>
    <s v="Yes"/>
    <s v="UPI"/>
    <n v="65.33"/>
    <n v="4103.16"/>
    <x v="4"/>
    <x v="0"/>
    <x v="2"/>
    <s v="Other"/>
    <x v="0"/>
    <n v="0"/>
  </r>
  <r>
    <s v="CUST-00191"/>
    <x v="1"/>
    <n v="0"/>
    <s v="Yes"/>
    <s v="Yes"/>
    <s v="Ahmedabad"/>
    <x v="52"/>
    <s v="Yes"/>
    <x v="2"/>
    <s v="No"/>
    <x v="0"/>
    <x v="2"/>
    <s v="Yes"/>
    <s v="Bank transfer"/>
    <n v="56.49"/>
    <n v="227.56"/>
    <x v="1"/>
    <x v="0"/>
    <x v="2"/>
    <s v="Other"/>
    <x v="1"/>
    <n v="0"/>
  </r>
  <r>
    <s v="CUST-02532"/>
    <x v="1"/>
    <n v="0"/>
    <s v="No"/>
    <s v="No"/>
    <s v="Ahmedabad"/>
    <x v="54"/>
    <s v="No"/>
    <x v="0"/>
    <s v="No"/>
    <x v="0"/>
    <x v="2"/>
    <s v="No"/>
    <s v="UPI"/>
    <n v="67.87"/>
    <n v="832.24"/>
    <x v="1"/>
    <x v="0"/>
    <x v="2"/>
    <s v="Other"/>
    <x v="4"/>
    <n v="0"/>
  </r>
  <r>
    <s v="CUST-01752"/>
    <x v="0"/>
    <n v="0"/>
    <s v="No"/>
    <s v="No"/>
    <s v="Lucknow"/>
    <x v="21"/>
    <s v="Yes"/>
    <x v="0"/>
    <s v="No"/>
    <x v="2"/>
    <x v="0"/>
    <s v="Yes"/>
    <s v="Cheque"/>
    <n v="79.739999999999995"/>
    <n v="3431.72"/>
    <x v="0"/>
    <x v="0"/>
    <x v="3"/>
    <s v="Other"/>
    <x v="5"/>
    <n v="0"/>
  </r>
  <r>
    <s v="CUST-01019"/>
    <x v="0"/>
    <n v="0"/>
    <s v="Yes"/>
    <s v="No"/>
    <s v="Jaipur"/>
    <x v="28"/>
    <s v="Yes"/>
    <x v="2"/>
    <s v="No"/>
    <x v="2"/>
    <x v="2"/>
    <s v="No"/>
    <s v="Credit card"/>
    <n v="58.78"/>
    <n v="1051.5899999999999"/>
    <x v="3"/>
    <x v="1"/>
    <x v="2"/>
    <s v="Other"/>
    <x v="4"/>
    <n v="1"/>
  </r>
  <r>
    <s v="CUST-02263"/>
    <x v="0"/>
    <n v="0"/>
    <s v="Yes"/>
    <s v="Yes"/>
    <s v="Bengaluru"/>
    <x v="39"/>
    <s v="Yes"/>
    <x v="0"/>
    <s v="No"/>
    <x v="2"/>
    <x v="2"/>
    <s v="Yes"/>
    <s v="Cheque"/>
    <n v="85.95"/>
    <n v="1136.7"/>
    <x v="0"/>
    <x v="1"/>
    <x v="3"/>
    <s v="Other"/>
    <x v="4"/>
    <n v="1"/>
  </r>
  <r>
    <s v="CUST-03798"/>
    <x v="0"/>
    <n v="0"/>
    <s v="No"/>
    <s v="No"/>
    <s v="Delhi"/>
    <x v="53"/>
    <s v="Yes"/>
    <x v="0"/>
    <s v="No"/>
    <x v="2"/>
    <x v="2"/>
    <s v="No"/>
    <s v="Credit card"/>
    <n v="71.37"/>
    <n v="625.66"/>
    <x v="4"/>
    <x v="1"/>
    <x v="3"/>
    <s v="High-risk"/>
    <x v="1"/>
    <n v="1"/>
  </r>
  <r>
    <s v="CUST-04383"/>
    <x v="1"/>
    <n v="0"/>
    <s v="Yes"/>
    <s v="Yes"/>
    <s v="Ahmedabad"/>
    <x v="29"/>
    <s v="Yes"/>
    <x v="0"/>
    <s v="No"/>
    <x v="0"/>
    <x v="0"/>
    <s v="No"/>
    <s v="UPI"/>
    <n v="100.65"/>
    <n v="5061.59"/>
    <x v="1"/>
    <x v="0"/>
    <x v="0"/>
    <s v="Other"/>
    <x v="3"/>
    <n v="0"/>
  </r>
  <r>
    <s v="CUST-03506"/>
    <x v="1"/>
    <n v="0"/>
    <s v="Yes"/>
    <s v="Yes"/>
    <s v="Mumbai"/>
    <x v="21"/>
    <s v="No"/>
    <x v="1"/>
    <s v="No internet service"/>
    <x v="1"/>
    <x v="1"/>
    <s v="No"/>
    <s v="Bank transfer"/>
    <n v="19.79"/>
    <n v="853.13"/>
    <x v="1"/>
    <x v="0"/>
    <x v="1"/>
    <s v="Other"/>
    <x v="5"/>
    <n v="0"/>
  </r>
  <r>
    <s v="CUST-00503"/>
    <x v="0"/>
    <n v="0"/>
    <s v="No"/>
    <s v="No"/>
    <s v="Chennai"/>
    <x v="28"/>
    <s v="Yes"/>
    <x v="0"/>
    <s v="No"/>
    <x v="2"/>
    <x v="2"/>
    <s v="No"/>
    <s v="UPI"/>
    <n v="89.13"/>
    <n v="1586.27"/>
    <x v="0"/>
    <x v="0"/>
    <x v="3"/>
    <s v="Other"/>
    <x v="4"/>
    <n v="0"/>
  </r>
  <r>
    <s v="CUST-00682"/>
    <x v="1"/>
    <n v="0"/>
    <s v="Yes"/>
    <s v="No"/>
    <s v="Jaipur"/>
    <x v="31"/>
    <s v="Yes"/>
    <x v="2"/>
    <s v="Yes"/>
    <x v="2"/>
    <x v="2"/>
    <s v="No"/>
    <s v="UPI"/>
    <n v="66.91"/>
    <n v="401.37"/>
    <x v="0"/>
    <x v="1"/>
    <x v="2"/>
    <s v="Other"/>
    <x v="1"/>
    <n v="1"/>
  </r>
  <r>
    <s v="CUST-03625"/>
    <x v="0"/>
    <n v="0"/>
    <s v="No"/>
    <s v="No"/>
    <s v="Kolkata"/>
    <x v="7"/>
    <s v="Yes"/>
    <x v="2"/>
    <s v="No"/>
    <x v="0"/>
    <x v="1"/>
    <s v="Yes"/>
    <s v="UPI"/>
    <n v="64.27"/>
    <n v="716.99"/>
    <x v="3"/>
    <x v="0"/>
    <x v="2"/>
    <s v="Other"/>
    <x v="1"/>
    <n v="0"/>
  </r>
  <r>
    <s v="CUST-04475"/>
    <x v="0"/>
    <n v="0"/>
    <s v="No"/>
    <s v="No"/>
    <s v="Pune"/>
    <x v="4"/>
    <s v="Yes"/>
    <x v="2"/>
    <s v="No"/>
    <x v="0"/>
    <x v="0"/>
    <s v="Yes"/>
    <s v="UPI"/>
    <n v="65.62"/>
    <n v="4854.18"/>
    <x v="7"/>
    <x v="0"/>
    <x v="2"/>
    <s v="Other"/>
    <x v="0"/>
    <n v="0"/>
  </r>
  <r>
    <s v="CUST-02954"/>
    <x v="1"/>
    <n v="0"/>
    <s v="Yes"/>
    <s v="No"/>
    <s v="Delhi"/>
    <x v="12"/>
    <s v="Yes"/>
    <x v="0"/>
    <s v="Yes"/>
    <x v="0"/>
    <x v="0"/>
    <s v="No"/>
    <s v="UPI"/>
    <n v="88.65"/>
    <n v="5061.04"/>
    <x v="0"/>
    <x v="0"/>
    <x v="3"/>
    <s v="Other"/>
    <x v="3"/>
    <n v="0"/>
  </r>
  <r>
    <s v="CUST-04347"/>
    <x v="0"/>
    <n v="1"/>
    <s v="Yes"/>
    <s v="No"/>
    <s v="Shimla"/>
    <x v="55"/>
    <s v="Yes"/>
    <x v="2"/>
    <s v="No"/>
    <x v="2"/>
    <x v="2"/>
    <s v="Yes"/>
    <s v="Credit card"/>
    <n v="46.4"/>
    <n v="2222.89"/>
    <x v="1"/>
    <x v="0"/>
    <x v="4"/>
    <s v="Other"/>
    <x v="5"/>
    <n v="0"/>
  </r>
  <r>
    <s v="CUST-03865"/>
    <x v="0"/>
    <n v="0"/>
    <s v="Yes"/>
    <s v="Yes"/>
    <s v="Mumbai"/>
    <x v="61"/>
    <s v="Yes"/>
    <x v="0"/>
    <s v="Yes"/>
    <x v="2"/>
    <x v="1"/>
    <s v="Yes"/>
    <s v="UPI"/>
    <n v="87.85"/>
    <n v="5819"/>
    <x v="3"/>
    <x v="0"/>
    <x v="3"/>
    <s v="Other"/>
    <x v="0"/>
    <n v="0"/>
  </r>
  <r>
    <s v="CUST-04976"/>
    <x v="0"/>
    <n v="0"/>
    <s v="No"/>
    <s v="No"/>
    <s v="Jaipur"/>
    <x v="12"/>
    <s v="Yes"/>
    <x v="0"/>
    <s v="Yes"/>
    <x v="2"/>
    <x v="0"/>
    <s v="Yes"/>
    <s v="UPI"/>
    <n v="91.69"/>
    <n v="5168.2"/>
    <x v="1"/>
    <x v="0"/>
    <x v="0"/>
    <s v="Other"/>
    <x v="3"/>
    <n v="0"/>
  </r>
  <r>
    <s v="CUST-02570"/>
    <x v="0"/>
    <n v="0"/>
    <s v="No"/>
    <s v="No"/>
    <s v="Ahmedabad"/>
    <x v="14"/>
    <s v="Yes"/>
    <x v="0"/>
    <s v="Yes"/>
    <x v="2"/>
    <x v="2"/>
    <s v="Yes"/>
    <s v="Credit card"/>
    <n v="82.74"/>
    <n v="2016.99"/>
    <x v="3"/>
    <x v="1"/>
    <x v="3"/>
    <s v="Other"/>
    <x v="2"/>
    <n v="1"/>
  </r>
  <r>
    <s v="CUST-04146"/>
    <x v="1"/>
    <n v="0"/>
    <s v="No"/>
    <s v="No"/>
    <s v="Lucknow"/>
    <x v="27"/>
    <s v="Yes"/>
    <x v="0"/>
    <s v="No"/>
    <x v="2"/>
    <x v="2"/>
    <s v="No"/>
    <s v="UPI"/>
    <n v="82.99"/>
    <n v="2987.07"/>
    <x v="4"/>
    <x v="1"/>
    <x v="3"/>
    <s v="Other"/>
    <x v="2"/>
    <n v="1"/>
  </r>
  <r>
    <s v="CUST-01485"/>
    <x v="1"/>
    <n v="1"/>
    <s v="Yes"/>
    <s v="No"/>
    <s v="Hyderabad"/>
    <x v="11"/>
    <s v="Yes"/>
    <x v="1"/>
    <s v="No internet service"/>
    <x v="1"/>
    <x v="2"/>
    <s v="Yes"/>
    <s v="Bank transfer"/>
    <n v="32.619999999999997"/>
    <n v="697.71"/>
    <x v="0"/>
    <x v="1"/>
    <x v="4"/>
    <s v="Other"/>
    <x v="4"/>
    <n v="1"/>
  </r>
  <r>
    <s v="CUST-00128"/>
    <x v="0"/>
    <n v="0"/>
    <s v="Yes"/>
    <s v="No"/>
    <s v="Ahmedabad"/>
    <x v="67"/>
    <s v="Yes"/>
    <x v="2"/>
    <s v="No"/>
    <x v="2"/>
    <x v="1"/>
    <s v="Yes"/>
    <s v="UPI"/>
    <n v="52.98"/>
    <n v="2022.24"/>
    <x v="1"/>
    <x v="0"/>
    <x v="2"/>
    <s v="Other"/>
    <x v="5"/>
    <n v="0"/>
  </r>
  <r>
    <s v="CUST-01267"/>
    <x v="0"/>
    <n v="0"/>
    <s v="Yes"/>
    <s v="Yes"/>
    <s v="Delhi"/>
    <x v="59"/>
    <s v="Yes"/>
    <x v="2"/>
    <s v="Yes"/>
    <x v="2"/>
    <x v="0"/>
    <s v="No"/>
    <s v="UPI"/>
    <n v="62.63"/>
    <n v="3371.73"/>
    <x v="0"/>
    <x v="0"/>
    <x v="2"/>
    <s v="Other"/>
    <x v="3"/>
    <n v="0"/>
  </r>
  <r>
    <s v="CUST-04917"/>
    <x v="1"/>
    <n v="0"/>
    <s v="Yes"/>
    <s v="No"/>
    <s v="Shimla"/>
    <x v="5"/>
    <s v="Yes"/>
    <x v="2"/>
    <s v="No"/>
    <x v="2"/>
    <x v="0"/>
    <s v="No"/>
    <s v="UPI"/>
    <n v="53.81"/>
    <n v="998.8"/>
    <x v="1"/>
    <x v="0"/>
    <x v="2"/>
    <s v="Other"/>
    <x v="4"/>
    <n v="0"/>
  </r>
  <r>
    <s v="CUST-03188"/>
    <x v="0"/>
    <n v="0"/>
    <s v="Yes"/>
    <s v="No"/>
    <s v="Mumbai"/>
    <x v="31"/>
    <s v="Yes"/>
    <x v="2"/>
    <s v="No"/>
    <x v="2"/>
    <x v="2"/>
    <s v="Yes"/>
    <s v="Cheque"/>
    <n v="68.790000000000006"/>
    <n v="412.4"/>
    <x v="1"/>
    <x v="1"/>
    <x v="2"/>
    <s v="Other"/>
    <x v="1"/>
    <n v="1"/>
  </r>
  <r>
    <s v="CUST-03881"/>
    <x v="1"/>
    <n v="0"/>
    <s v="No"/>
    <s v="Yes"/>
    <s v="Pune"/>
    <x v="13"/>
    <s v="No"/>
    <x v="2"/>
    <s v="No"/>
    <x v="2"/>
    <x v="2"/>
    <s v="Yes"/>
    <s v="UPI"/>
    <n v="47.72"/>
    <n v="941.85"/>
    <x v="1"/>
    <x v="0"/>
    <x v="4"/>
    <s v="Other"/>
    <x v="4"/>
    <n v="0"/>
  </r>
  <r>
    <s v="CUST-02737"/>
    <x v="1"/>
    <n v="0"/>
    <s v="Yes"/>
    <s v="No"/>
    <s v="Chandigarh"/>
    <x v="70"/>
    <s v="Yes"/>
    <x v="0"/>
    <s v="No"/>
    <x v="2"/>
    <x v="0"/>
    <s v="Yes"/>
    <s v="Credit card"/>
    <n v="85.27"/>
    <n v="4803.71"/>
    <x v="1"/>
    <x v="0"/>
    <x v="3"/>
    <s v="Other"/>
    <x v="3"/>
    <n v="0"/>
  </r>
  <r>
    <s v="CUST-02328"/>
    <x v="0"/>
    <n v="0"/>
    <s v="No"/>
    <s v="No"/>
    <s v="Jaipur"/>
    <x v="22"/>
    <s v="No"/>
    <x v="1"/>
    <s v="No internet service"/>
    <x v="1"/>
    <x v="2"/>
    <s v="Yes"/>
    <s v="UPI"/>
    <n v="22.54"/>
    <n v="220.35"/>
    <x v="2"/>
    <x v="1"/>
    <x v="1"/>
    <s v="Other"/>
    <x v="1"/>
    <n v="1"/>
  </r>
  <r>
    <s v="CUST-01871"/>
    <x v="0"/>
    <n v="0"/>
    <s v="No"/>
    <s v="No"/>
    <s v="Mumbai"/>
    <x v="36"/>
    <s v="Yes"/>
    <x v="0"/>
    <s v="Yes"/>
    <x v="2"/>
    <x v="2"/>
    <s v="Yes"/>
    <s v="UPI"/>
    <n v="88.1"/>
    <n v="2888.75"/>
    <x v="4"/>
    <x v="0"/>
    <x v="3"/>
    <s v="Other"/>
    <x v="2"/>
    <n v="0"/>
  </r>
  <r>
    <s v="CUST-01285"/>
    <x v="0"/>
    <n v="0"/>
    <s v="Yes"/>
    <s v="Yes"/>
    <s v="Kolkata"/>
    <x v="66"/>
    <s v="Yes"/>
    <x v="0"/>
    <s v="Yes"/>
    <x v="2"/>
    <x v="2"/>
    <s v="No"/>
    <s v="Credit card"/>
    <n v="88.93"/>
    <n v="1452.47"/>
    <x v="0"/>
    <x v="1"/>
    <x v="3"/>
    <s v="Other"/>
    <x v="4"/>
    <n v="1"/>
  </r>
  <r>
    <s v="CUST-02552"/>
    <x v="0"/>
    <n v="1"/>
    <s v="Yes"/>
    <s v="Yes"/>
    <s v="Pune"/>
    <x v="8"/>
    <s v="No"/>
    <x v="2"/>
    <s v="Yes"/>
    <x v="0"/>
    <x v="2"/>
    <s v="Yes"/>
    <s v="UPI"/>
    <n v="47.93"/>
    <n v="1782.92"/>
    <x v="0"/>
    <x v="0"/>
    <x v="4"/>
    <s v="Other"/>
    <x v="5"/>
    <n v="0"/>
  </r>
  <r>
    <s v="CUST-02223"/>
    <x v="0"/>
    <n v="1"/>
    <s v="No"/>
    <s v="No"/>
    <s v="Ahmedabad"/>
    <x v="32"/>
    <s v="No"/>
    <x v="2"/>
    <s v="Yes"/>
    <x v="0"/>
    <x v="1"/>
    <s v="No"/>
    <s v="Cheque"/>
    <n v="51.54"/>
    <n v="2103.46"/>
    <x v="1"/>
    <x v="0"/>
    <x v="2"/>
    <s v="Other"/>
    <x v="5"/>
    <n v="0"/>
  </r>
  <r>
    <s v="CUST-03587"/>
    <x v="0"/>
    <n v="0"/>
    <s v="Yes"/>
    <s v="No"/>
    <s v="Bengaluru"/>
    <x v="5"/>
    <s v="Yes"/>
    <x v="1"/>
    <s v="No internet service"/>
    <x v="1"/>
    <x v="2"/>
    <s v="No"/>
    <s v="UPI"/>
    <n v="28.34"/>
    <n v="524.94000000000005"/>
    <x v="4"/>
    <x v="1"/>
    <x v="1"/>
    <s v="Other"/>
    <x v="4"/>
    <n v="1"/>
  </r>
  <r>
    <s v="CUST-04766"/>
    <x v="1"/>
    <n v="0"/>
    <s v="No"/>
    <s v="No"/>
    <s v="Jaipur"/>
    <x v="30"/>
    <s v="Yes"/>
    <x v="0"/>
    <s v="No"/>
    <x v="2"/>
    <x v="1"/>
    <s v="Yes"/>
    <s v="Cheque"/>
    <n v="93.43"/>
    <n v="1903.58"/>
    <x v="4"/>
    <x v="0"/>
    <x v="0"/>
    <s v="Other"/>
    <x v="4"/>
    <n v="0"/>
  </r>
  <r>
    <s v="CUST-03347"/>
    <x v="0"/>
    <n v="0"/>
    <s v="No"/>
    <s v="Yes"/>
    <s v="Bengaluru"/>
    <x v="70"/>
    <s v="Yes"/>
    <x v="0"/>
    <s v="No"/>
    <x v="2"/>
    <x v="0"/>
    <s v="No"/>
    <s v="UPI"/>
    <n v="82.21"/>
    <n v="4434.33"/>
    <x v="2"/>
    <x v="0"/>
    <x v="3"/>
    <s v="Other"/>
    <x v="3"/>
    <n v="0"/>
  </r>
  <r>
    <s v="CUST-03517"/>
    <x v="0"/>
    <n v="0"/>
    <s v="No"/>
    <s v="Yes"/>
    <s v="Mumbai"/>
    <x v="18"/>
    <s v="Yes"/>
    <x v="2"/>
    <s v="No"/>
    <x v="2"/>
    <x v="2"/>
    <s v="No"/>
    <s v="Credit card"/>
    <n v="67.38"/>
    <n v="1160.07"/>
    <x v="7"/>
    <x v="1"/>
    <x v="2"/>
    <s v="Other"/>
    <x v="4"/>
    <n v="1"/>
  </r>
  <r>
    <s v="CUST-00787"/>
    <x v="0"/>
    <n v="0"/>
    <s v="Yes"/>
    <s v="Yes"/>
    <s v="Bengaluru"/>
    <x v="20"/>
    <s v="Yes"/>
    <x v="1"/>
    <s v="No internet service"/>
    <x v="1"/>
    <x v="2"/>
    <s v="No"/>
    <s v="UPI"/>
    <n v="30.54"/>
    <n v="247.13"/>
    <x v="1"/>
    <x v="1"/>
    <x v="4"/>
    <s v="Other"/>
    <x v="1"/>
    <n v="1"/>
  </r>
  <r>
    <s v="CUST-01227"/>
    <x v="0"/>
    <n v="0"/>
    <s v="Yes"/>
    <s v="No"/>
    <s v="Pune"/>
    <x v="25"/>
    <s v="Yes"/>
    <x v="2"/>
    <s v="No"/>
    <x v="2"/>
    <x v="1"/>
    <s v="No"/>
    <s v="UPI"/>
    <n v="64.430000000000007"/>
    <n v="1462.29"/>
    <x v="4"/>
    <x v="1"/>
    <x v="2"/>
    <s v="Other"/>
    <x v="4"/>
    <n v="1"/>
  </r>
  <r>
    <s v="CUST-02577"/>
    <x v="1"/>
    <n v="0"/>
    <s v="Yes"/>
    <s v="No"/>
    <s v="Mumbai"/>
    <x v="63"/>
    <s v="Yes"/>
    <x v="1"/>
    <s v="No internet service"/>
    <x v="1"/>
    <x v="1"/>
    <s v="No"/>
    <s v="UPI"/>
    <n v="29.09"/>
    <n v="1556.72"/>
    <x v="4"/>
    <x v="0"/>
    <x v="1"/>
    <s v="Other"/>
    <x v="3"/>
    <n v="0"/>
  </r>
  <r>
    <s v="CUST-00110"/>
    <x v="1"/>
    <n v="0"/>
    <s v="Yes"/>
    <s v="Yes"/>
    <s v="Chennai"/>
    <x v="44"/>
    <s v="Yes"/>
    <x v="1"/>
    <s v="No internet service"/>
    <x v="1"/>
    <x v="2"/>
    <s v="Yes"/>
    <s v="Credit card"/>
    <n v="24.67"/>
    <n v="812.26"/>
    <x v="1"/>
    <x v="1"/>
    <x v="1"/>
    <s v="Other"/>
    <x v="2"/>
    <n v="1"/>
  </r>
  <r>
    <s v="CUST-02207"/>
    <x v="0"/>
    <n v="0"/>
    <s v="No"/>
    <s v="No"/>
    <s v="Bengaluru"/>
    <x v="22"/>
    <s v="Yes"/>
    <x v="0"/>
    <s v="No"/>
    <x v="0"/>
    <x v="2"/>
    <s v="Yes"/>
    <s v="UPI"/>
    <n v="94.57"/>
    <n v="933.21"/>
    <x v="1"/>
    <x v="1"/>
    <x v="0"/>
    <s v="High-risk"/>
    <x v="1"/>
    <n v="1"/>
  </r>
  <r>
    <s v="CUST-00557"/>
    <x v="0"/>
    <n v="1"/>
    <s v="No"/>
    <s v="Yes"/>
    <s v="Bengaluru"/>
    <x v="58"/>
    <s v="Yes"/>
    <x v="0"/>
    <s v="Yes"/>
    <x v="2"/>
    <x v="0"/>
    <s v="No"/>
    <s v="UPI"/>
    <n v="93.95"/>
    <n v="3990.47"/>
    <x v="7"/>
    <x v="0"/>
    <x v="0"/>
    <s v="Other"/>
    <x v="5"/>
    <n v="0"/>
  </r>
  <r>
    <s v="CUST-02620"/>
    <x v="0"/>
    <n v="0"/>
    <s v="Yes"/>
    <s v="No"/>
    <s v="Chennai"/>
    <x v="35"/>
    <s v="Yes"/>
    <x v="0"/>
    <s v="No"/>
    <x v="2"/>
    <x v="2"/>
    <s v="Yes"/>
    <s v="Bank transfer"/>
    <n v="83.17"/>
    <n v="2301.2800000000002"/>
    <x v="2"/>
    <x v="1"/>
    <x v="3"/>
    <s v="Other"/>
    <x v="2"/>
    <n v="1"/>
  </r>
  <r>
    <s v="CUST-01119"/>
    <x v="1"/>
    <n v="1"/>
    <s v="Yes"/>
    <s v="No"/>
    <s v="Hyderabad"/>
    <x v="0"/>
    <s v="Yes"/>
    <x v="0"/>
    <s v="Yes"/>
    <x v="0"/>
    <x v="0"/>
    <s v="No"/>
    <s v="Bank transfer"/>
    <n v="98.97"/>
    <n v="6255.76"/>
    <x v="4"/>
    <x v="0"/>
    <x v="0"/>
    <s v="Other"/>
    <x v="0"/>
    <n v="0"/>
  </r>
  <r>
    <s v="CUST-01102"/>
    <x v="0"/>
    <n v="0"/>
    <s v="Yes"/>
    <s v="Yes"/>
    <s v="Delhi"/>
    <x v="2"/>
    <s v="Yes"/>
    <x v="2"/>
    <s v="No"/>
    <x v="2"/>
    <x v="2"/>
    <s v="Yes"/>
    <s v="UPI"/>
    <n v="48.21"/>
    <n v="1365.04"/>
    <x v="1"/>
    <x v="1"/>
    <x v="4"/>
    <s v="Other"/>
    <x v="2"/>
    <n v="1"/>
  </r>
  <r>
    <s v="CUST-02241"/>
    <x v="0"/>
    <n v="0"/>
    <s v="Yes"/>
    <s v="Yes"/>
    <s v="Jaipur"/>
    <x v="12"/>
    <s v="Yes"/>
    <x v="0"/>
    <s v="Yes"/>
    <x v="2"/>
    <x v="0"/>
    <s v="Yes"/>
    <s v="Credit card"/>
    <n v="85.31"/>
    <n v="4827.47"/>
    <x v="2"/>
    <x v="0"/>
    <x v="3"/>
    <s v="Other"/>
    <x v="3"/>
    <n v="0"/>
  </r>
  <r>
    <s v="CUST-00310"/>
    <x v="1"/>
    <n v="0"/>
    <s v="No"/>
    <s v="No"/>
    <s v="Chennai"/>
    <x v="53"/>
    <s v="Yes"/>
    <x v="1"/>
    <s v="No internet service"/>
    <x v="1"/>
    <x v="2"/>
    <s v="No"/>
    <s v="UPI"/>
    <n v="20.66"/>
    <n v="183.71"/>
    <x v="1"/>
    <x v="0"/>
    <x v="1"/>
    <s v="Other"/>
    <x v="1"/>
    <n v="0"/>
  </r>
  <r>
    <s v="CUST-01161"/>
    <x v="1"/>
    <n v="0"/>
    <s v="No"/>
    <s v="No"/>
    <s v="Chennai"/>
    <x v="13"/>
    <s v="Yes"/>
    <x v="2"/>
    <s v="No"/>
    <x v="2"/>
    <x v="1"/>
    <s v="No"/>
    <s v="Bank transfer"/>
    <n v="53.3"/>
    <n v="1063.21"/>
    <x v="4"/>
    <x v="0"/>
    <x v="2"/>
    <s v="Other"/>
    <x v="4"/>
    <n v="0"/>
  </r>
  <r>
    <s v="CUST-04626"/>
    <x v="1"/>
    <n v="1"/>
    <s v="Yes"/>
    <s v="No"/>
    <s v="Mumbai"/>
    <x v="32"/>
    <s v="Yes"/>
    <x v="2"/>
    <s v="Yes"/>
    <x v="2"/>
    <x v="1"/>
    <s v="Yes"/>
    <s v="Credit card"/>
    <n v="66.55"/>
    <n v="2704.99"/>
    <x v="2"/>
    <x v="0"/>
    <x v="2"/>
    <s v="Other"/>
    <x v="5"/>
    <n v="0"/>
  </r>
  <r>
    <s v="CUST-03709"/>
    <x v="1"/>
    <n v="1"/>
    <s v="No"/>
    <s v="No"/>
    <s v="Pune"/>
    <x v="36"/>
    <s v="Yes"/>
    <x v="0"/>
    <s v="No"/>
    <x v="0"/>
    <x v="2"/>
    <s v="Yes"/>
    <s v="Cheque"/>
    <n v="98.72"/>
    <n v="3204.46"/>
    <x v="1"/>
    <x v="1"/>
    <x v="0"/>
    <s v="Other"/>
    <x v="2"/>
    <n v="1"/>
  </r>
  <r>
    <s v="CUST-04700"/>
    <x v="0"/>
    <n v="0"/>
    <s v="No"/>
    <s v="No"/>
    <s v="Mumbai"/>
    <x v="21"/>
    <s v="Yes"/>
    <x v="2"/>
    <s v="No"/>
    <x v="2"/>
    <x v="2"/>
    <s v="Yes"/>
    <s v="Cheque"/>
    <n v="57.32"/>
    <n v="2405.21"/>
    <x v="0"/>
    <x v="1"/>
    <x v="2"/>
    <s v="Other"/>
    <x v="5"/>
    <n v="1"/>
  </r>
  <r>
    <s v="CUST-00713"/>
    <x v="1"/>
    <n v="0"/>
    <s v="Yes"/>
    <s v="No"/>
    <s v="Lucknow"/>
    <x v="55"/>
    <s v="Yes"/>
    <x v="0"/>
    <s v="Yes"/>
    <x v="2"/>
    <x v="1"/>
    <s v="Yes"/>
    <s v="Bank transfer"/>
    <n v="83.89"/>
    <n v="3984.91"/>
    <x v="4"/>
    <x v="0"/>
    <x v="3"/>
    <s v="Other"/>
    <x v="5"/>
    <n v="0"/>
  </r>
  <r>
    <s v="CUST-03921"/>
    <x v="0"/>
    <n v="0"/>
    <s v="No"/>
    <s v="No"/>
    <s v="Jaipur"/>
    <x v="51"/>
    <s v="Yes"/>
    <x v="1"/>
    <s v="No internet service"/>
    <x v="1"/>
    <x v="0"/>
    <s v="Yes"/>
    <s v="UPI"/>
    <n v="27.8"/>
    <n v="1015.84"/>
    <x v="3"/>
    <x v="0"/>
    <x v="1"/>
    <s v="Other"/>
    <x v="5"/>
    <n v="0"/>
  </r>
  <r>
    <s v="CUST-04105"/>
    <x v="0"/>
    <n v="0"/>
    <s v="No"/>
    <s v="No"/>
    <s v="Jaipur"/>
    <x v="13"/>
    <s v="Yes"/>
    <x v="1"/>
    <s v="No internet service"/>
    <x v="1"/>
    <x v="2"/>
    <s v="Yes"/>
    <s v="UPI"/>
    <n v="28.51"/>
    <n v="587.30999999999995"/>
    <x v="0"/>
    <x v="0"/>
    <x v="1"/>
    <s v="Other"/>
    <x v="4"/>
    <n v="0"/>
  </r>
  <r>
    <s v="CUST-04646"/>
    <x v="0"/>
    <n v="0"/>
    <s v="Yes"/>
    <s v="Yes"/>
    <s v="Mumbai"/>
    <x v="5"/>
    <s v="No"/>
    <x v="1"/>
    <s v="No internet service"/>
    <x v="1"/>
    <x v="2"/>
    <s v="No"/>
    <s v="UPI"/>
    <n v="18"/>
    <n v="341.66"/>
    <x v="4"/>
    <x v="1"/>
    <x v="1"/>
    <s v="Other"/>
    <x v="4"/>
    <n v="1"/>
  </r>
  <r>
    <s v="CUST-01221"/>
    <x v="1"/>
    <n v="0"/>
    <s v="No"/>
    <s v="Yes"/>
    <s v="Hyderabad"/>
    <x v="3"/>
    <s v="Yes"/>
    <x v="0"/>
    <s v="Yes"/>
    <x v="2"/>
    <x v="0"/>
    <s v="No"/>
    <s v="Bank transfer"/>
    <n v="91.67"/>
    <n v="4745.32"/>
    <x v="0"/>
    <x v="0"/>
    <x v="0"/>
    <s v="Other"/>
    <x v="3"/>
    <n v="0"/>
  </r>
  <r>
    <s v="CUST-03354"/>
    <x v="0"/>
    <n v="1"/>
    <s v="Yes"/>
    <s v="No"/>
    <s v="Bengaluru"/>
    <x v="47"/>
    <s v="Yes"/>
    <x v="1"/>
    <s v="No internet service"/>
    <x v="1"/>
    <x v="2"/>
    <s v="Yes"/>
    <s v="Credit card"/>
    <n v="27.99"/>
    <n v="409.42"/>
    <x v="1"/>
    <x v="1"/>
    <x v="1"/>
    <s v="Other"/>
    <x v="4"/>
    <n v="1"/>
  </r>
  <r>
    <s v="CUST-00573"/>
    <x v="0"/>
    <n v="0"/>
    <s v="No"/>
    <s v="No"/>
    <s v="Lucknow"/>
    <x v="48"/>
    <s v="Yes"/>
    <x v="2"/>
    <s v="Yes"/>
    <x v="2"/>
    <x v="0"/>
    <s v="Yes"/>
    <s v="Credit card"/>
    <n v="61.98"/>
    <n v="3097.35"/>
    <x v="4"/>
    <x v="0"/>
    <x v="2"/>
    <s v="Other"/>
    <x v="3"/>
    <n v="0"/>
  </r>
  <r>
    <s v="CUST-04028"/>
    <x v="0"/>
    <n v="0"/>
    <s v="Yes"/>
    <s v="No"/>
    <s v="Jaipur"/>
    <x v="25"/>
    <s v="Yes"/>
    <x v="2"/>
    <s v="Yes"/>
    <x v="0"/>
    <x v="2"/>
    <s v="Yes"/>
    <s v="Credit card"/>
    <n v="47.43"/>
    <n v="1122.1099999999999"/>
    <x v="4"/>
    <x v="0"/>
    <x v="4"/>
    <s v="Other"/>
    <x v="4"/>
    <n v="0"/>
  </r>
  <r>
    <s v="CUST-01472"/>
    <x v="1"/>
    <n v="0"/>
    <s v="No"/>
    <s v="No"/>
    <s v="Hyderabad"/>
    <x v="62"/>
    <s v="Yes"/>
    <x v="0"/>
    <s v="No"/>
    <x v="0"/>
    <x v="0"/>
    <s v="No"/>
    <s v="Cheque"/>
    <n v="94.8"/>
    <n v="6483.62"/>
    <x v="1"/>
    <x v="0"/>
    <x v="0"/>
    <s v="Other"/>
    <x v="0"/>
    <n v="0"/>
  </r>
  <r>
    <s v="CUST-00365"/>
    <x v="0"/>
    <n v="0"/>
    <s v="Yes"/>
    <s v="Yes"/>
    <s v="Mumbai"/>
    <x v="46"/>
    <s v="Yes"/>
    <x v="0"/>
    <s v="Yes"/>
    <x v="0"/>
    <x v="2"/>
    <s v="Yes"/>
    <s v="Cheque"/>
    <n v="110.46"/>
    <n v="7040.05"/>
    <x v="1"/>
    <x v="0"/>
    <x v="0"/>
    <s v="Other"/>
    <x v="0"/>
    <n v="0"/>
  </r>
  <r>
    <s v="CUST-04538"/>
    <x v="0"/>
    <n v="0"/>
    <s v="Yes"/>
    <s v="No"/>
    <s v="Kolkata"/>
    <x v="62"/>
    <s v="Yes"/>
    <x v="2"/>
    <s v="No"/>
    <x v="0"/>
    <x v="0"/>
    <s v="Yes"/>
    <s v="Bank transfer"/>
    <n v="43.56"/>
    <n v="3043.03"/>
    <x v="4"/>
    <x v="0"/>
    <x v="4"/>
    <s v="Other"/>
    <x v="0"/>
    <n v="0"/>
  </r>
  <r>
    <s v="CUST-04551"/>
    <x v="0"/>
    <n v="0"/>
    <s v="Yes"/>
    <s v="Yes"/>
    <s v="Chandigarh"/>
    <x v="13"/>
    <s v="Yes"/>
    <x v="2"/>
    <s v="No"/>
    <x v="0"/>
    <x v="2"/>
    <s v="No"/>
    <s v="UPI"/>
    <n v="65.62"/>
    <n v="1302.5"/>
    <x v="1"/>
    <x v="0"/>
    <x v="2"/>
    <s v="Other"/>
    <x v="4"/>
    <n v="0"/>
  </r>
  <r>
    <s v="CUST-00517"/>
    <x v="1"/>
    <n v="0"/>
    <s v="No"/>
    <s v="No"/>
    <s v="Mumbai"/>
    <x v="45"/>
    <s v="Yes"/>
    <x v="0"/>
    <s v="No"/>
    <x v="0"/>
    <x v="1"/>
    <s v="Yes"/>
    <s v="Bank transfer"/>
    <n v="96.79"/>
    <n v="4331.8100000000004"/>
    <x v="1"/>
    <x v="0"/>
    <x v="0"/>
    <s v="Other"/>
    <x v="5"/>
    <n v="0"/>
  </r>
  <r>
    <s v="CUST-01588"/>
    <x v="1"/>
    <n v="0"/>
    <s v="No"/>
    <s v="No"/>
    <s v="Chandigarh"/>
    <x v="25"/>
    <s v="Yes"/>
    <x v="0"/>
    <s v="No"/>
    <x v="0"/>
    <x v="2"/>
    <s v="No"/>
    <s v="UPI"/>
    <n v="97.4"/>
    <n v="2292.56"/>
    <x v="1"/>
    <x v="1"/>
    <x v="0"/>
    <s v="Other"/>
    <x v="4"/>
    <n v="1"/>
  </r>
  <r>
    <s v="CUST-02016"/>
    <x v="1"/>
    <n v="0"/>
    <s v="No"/>
    <s v="Yes"/>
    <s v="Chandigarh"/>
    <x v="67"/>
    <s v="Yes"/>
    <x v="0"/>
    <s v="No"/>
    <x v="0"/>
    <x v="1"/>
    <s v="Yes"/>
    <s v="Credit card"/>
    <n v="85.83"/>
    <n v="3346.71"/>
    <x v="3"/>
    <x v="0"/>
    <x v="3"/>
    <s v="Other"/>
    <x v="5"/>
    <n v="0"/>
  </r>
  <r>
    <s v="CUST-02807"/>
    <x v="0"/>
    <n v="0"/>
    <s v="Yes"/>
    <s v="Yes"/>
    <s v="Hyderabad"/>
    <x v="1"/>
    <s v="Yes"/>
    <x v="2"/>
    <s v="Yes"/>
    <x v="0"/>
    <x v="2"/>
    <s v="Yes"/>
    <s v="UPI"/>
    <n v="66.989999999999995"/>
    <n v="201.54"/>
    <x v="1"/>
    <x v="0"/>
    <x v="2"/>
    <s v="Other"/>
    <x v="1"/>
    <n v="0"/>
  </r>
  <r>
    <s v="CUST-04682"/>
    <x v="0"/>
    <n v="0"/>
    <s v="Yes"/>
    <s v="No"/>
    <s v="Lucknow"/>
    <x v="28"/>
    <s v="Yes"/>
    <x v="1"/>
    <s v="No internet service"/>
    <x v="1"/>
    <x v="2"/>
    <s v="No"/>
    <s v="Credit card"/>
    <n v="28.83"/>
    <n v="524.36"/>
    <x v="0"/>
    <x v="0"/>
    <x v="1"/>
    <s v="Other"/>
    <x v="4"/>
    <n v="0"/>
  </r>
  <r>
    <s v="CUST-01663"/>
    <x v="0"/>
    <n v="0"/>
    <s v="Yes"/>
    <s v="No"/>
    <s v="Jaipur"/>
    <x v="54"/>
    <s v="Yes"/>
    <x v="2"/>
    <s v="No"/>
    <x v="0"/>
    <x v="2"/>
    <s v="No"/>
    <s v="Credit card"/>
    <n v="58.45"/>
    <n v="721.71"/>
    <x v="0"/>
    <x v="0"/>
    <x v="2"/>
    <s v="Other"/>
    <x v="4"/>
    <n v="0"/>
  </r>
  <r>
    <s v="CUST-02188"/>
    <x v="0"/>
    <n v="0"/>
    <s v="Yes"/>
    <s v="No"/>
    <s v="Jaipur"/>
    <x v="23"/>
    <s v="Yes"/>
    <x v="2"/>
    <s v="Yes"/>
    <x v="2"/>
    <x v="2"/>
    <s v="Yes"/>
    <s v="UPI"/>
    <n v="54.92"/>
    <n v="109.57"/>
    <x v="3"/>
    <x v="1"/>
    <x v="2"/>
    <s v="Other"/>
    <x v="1"/>
    <n v="1"/>
  </r>
  <r>
    <s v="CUST-03940"/>
    <x v="1"/>
    <n v="0"/>
    <s v="No"/>
    <s v="Yes"/>
    <s v="Hyderabad"/>
    <x v="24"/>
    <s v="Yes"/>
    <x v="0"/>
    <s v="No"/>
    <x v="0"/>
    <x v="2"/>
    <s v="Yes"/>
    <s v="Credit card"/>
    <n v="86.93"/>
    <n v="2707.76"/>
    <x v="4"/>
    <x v="0"/>
    <x v="3"/>
    <s v="Other"/>
    <x v="2"/>
    <n v="0"/>
  </r>
  <r>
    <s v="CUST-03315"/>
    <x v="1"/>
    <n v="0"/>
    <s v="No"/>
    <s v="No"/>
    <s v="Chennai"/>
    <x v="7"/>
    <s v="Yes"/>
    <x v="0"/>
    <s v="Yes"/>
    <x v="2"/>
    <x v="2"/>
    <s v="Yes"/>
    <s v="Cheque"/>
    <n v="87.92"/>
    <n v="940.65"/>
    <x v="6"/>
    <x v="1"/>
    <x v="3"/>
    <s v="High-risk"/>
    <x v="1"/>
    <n v="1"/>
  </r>
  <r>
    <s v="CUST-02834"/>
    <x v="0"/>
    <n v="0"/>
    <s v="No"/>
    <s v="No"/>
    <s v="Delhi"/>
    <x v="42"/>
    <s v="Yes"/>
    <x v="0"/>
    <s v="Yes"/>
    <x v="0"/>
    <x v="0"/>
    <s v="Yes"/>
    <s v="UPI"/>
    <n v="82.26"/>
    <n v="2730.68"/>
    <x v="3"/>
    <x v="0"/>
    <x v="3"/>
    <s v="Other"/>
    <x v="2"/>
    <n v="0"/>
  </r>
  <r>
    <s v="CUST-00675"/>
    <x v="1"/>
    <n v="0"/>
    <s v="No"/>
    <s v="No"/>
    <s v="Chennai"/>
    <x v="0"/>
    <s v="Yes"/>
    <x v="2"/>
    <s v="No"/>
    <x v="0"/>
    <x v="0"/>
    <s v="Yes"/>
    <s v="UPI"/>
    <n v="62.7"/>
    <n v="3936.6"/>
    <x v="0"/>
    <x v="0"/>
    <x v="2"/>
    <s v="Other"/>
    <x v="0"/>
    <n v="0"/>
  </r>
  <r>
    <s v="CUST-00820"/>
    <x v="0"/>
    <n v="0"/>
    <s v="Yes"/>
    <s v="No"/>
    <s v="Delhi"/>
    <x v="35"/>
    <s v="Yes"/>
    <x v="2"/>
    <s v="Yes"/>
    <x v="0"/>
    <x v="2"/>
    <s v="Yes"/>
    <s v="Credit card"/>
    <n v="63.67"/>
    <n v="1680.58"/>
    <x v="0"/>
    <x v="1"/>
    <x v="2"/>
    <s v="Other"/>
    <x v="2"/>
    <n v="1"/>
  </r>
  <r>
    <s v="CUST-03872"/>
    <x v="1"/>
    <n v="0"/>
    <s v="Yes"/>
    <s v="Yes"/>
    <s v="Chennai"/>
    <x v="18"/>
    <s v="Yes"/>
    <x v="2"/>
    <s v="Yes"/>
    <x v="2"/>
    <x v="2"/>
    <s v="Yes"/>
    <s v="UPI"/>
    <n v="44.21"/>
    <n v="745.21"/>
    <x v="1"/>
    <x v="1"/>
    <x v="4"/>
    <s v="Other"/>
    <x v="4"/>
    <n v="1"/>
  </r>
  <r>
    <s v="CUST-00432"/>
    <x v="1"/>
    <n v="0"/>
    <s v="Yes"/>
    <s v="No"/>
    <s v="Kolkata"/>
    <x v="19"/>
    <s v="Yes"/>
    <x v="0"/>
    <s v="No"/>
    <x v="0"/>
    <x v="2"/>
    <s v="Yes"/>
    <s v="UPI"/>
    <n v="87.66"/>
    <n v="1217.9100000000001"/>
    <x v="0"/>
    <x v="1"/>
    <x v="3"/>
    <s v="Other"/>
    <x v="4"/>
    <n v="1"/>
  </r>
  <r>
    <s v="CUST-04814"/>
    <x v="1"/>
    <n v="0"/>
    <s v="Yes"/>
    <s v="Yes"/>
    <s v="Mumbai"/>
    <x v="23"/>
    <s v="Yes"/>
    <x v="2"/>
    <s v="Yes"/>
    <x v="2"/>
    <x v="2"/>
    <s v="Yes"/>
    <s v="Bank transfer"/>
    <n v="55.51"/>
    <n v="113.51"/>
    <x v="1"/>
    <x v="0"/>
    <x v="2"/>
    <s v="Other"/>
    <x v="1"/>
    <n v="0"/>
  </r>
  <r>
    <s v="CUST-02730"/>
    <x v="1"/>
    <n v="0"/>
    <s v="No"/>
    <s v="No"/>
    <s v="Lucknow"/>
    <x v="20"/>
    <s v="Yes"/>
    <x v="0"/>
    <s v="No"/>
    <x v="2"/>
    <x v="2"/>
    <s v="Yes"/>
    <s v="Bank transfer"/>
    <n v="77.88"/>
    <n v="615.30999999999995"/>
    <x v="3"/>
    <x v="1"/>
    <x v="3"/>
    <s v="High-risk"/>
    <x v="1"/>
    <n v="1"/>
  </r>
  <r>
    <s v="CUST-04329"/>
    <x v="1"/>
    <n v="0"/>
    <s v="No"/>
    <s v="No"/>
    <s v="Kolkata"/>
    <x v="65"/>
    <s v="Yes"/>
    <x v="0"/>
    <s v="Yes"/>
    <x v="0"/>
    <x v="0"/>
    <s v="Yes"/>
    <s v="UPI"/>
    <n v="99.16"/>
    <n v="5779.88"/>
    <x v="4"/>
    <x v="0"/>
    <x v="0"/>
    <s v="Other"/>
    <x v="3"/>
    <n v="0"/>
  </r>
  <r>
    <s v="CUST-00314"/>
    <x v="0"/>
    <n v="0"/>
    <s v="Yes"/>
    <s v="Yes"/>
    <s v="Shimla"/>
    <x v="5"/>
    <s v="Yes"/>
    <x v="0"/>
    <s v="No"/>
    <x v="2"/>
    <x v="2"/>
    <s v="No"/>
    <s v="Bank transfer"/>
    <n v="82.44"/>
    <n v="1523.37"/>
    <x v="1"/>
    <x v="0"/>
    <x v="3"/>
    <s v="Other"/>
    <x v="4"/>
    <n v="0"/>
  </r>
  <r>
    <s v="CUST-04404"/>
    <x v="1"/>
    <n v="0"/>
    <s v="No"/>
    <s v="No"/>
    <s v="Bengaluru"/>
    <x v="66"/>
    <s v="Yes"/>
    <x v="0"/>
    <s v="Yes"/>
    <x v="2"/>
    <x v="1"/>
    <s v="Yes"/>
    <s v="Bank transfer"/>
    <n v="94.29"/>
    <n v="0"/>
    <x v="3"/>
    <x v="1"/>
    <x v="0"/>
    <s v="Other"/>
    <x v="4"/>
    <n v="1"/>
  </r>
  <r>
    <s v="CUST-02989"/>
    <x v="0"/>
    <n v="0"/>
    <s v="Yes"/>
    <s v="No"/>
    <s v="Chandigarh"/>
    <x v="31"/>
    <s v="Yes"/>
    <x v="0"/>
    <s v="No"/>
    <x v="2"/>
    <x v="2"/>
    <s v="Yes"/>
    <s v="Cheque"/>
    <n v="82.91"/>
    <n v="483.37"/>
    <x v="0"/>
    <x v="1"/>
    <x v="3"/>
    <s v="High-risk"/>
    <x v="1"/>
    <n v="1"/>
  </r>
  <r>
    <s v="CUST-00827"/>
    <x v="1"/>
    <n v="0"/>
    <s v="Yes"/>
    <s v="No"/>
    <s v="Shimla"/>
    <x v="6"/>
    <s v="No"/>
    <x v="0"/>
    <s v="No"/>
    <x v="2"/>
    <x v="2"/>
    <s v="Yes"/>
    <s v="Cheque"/>
    <n v="70.97"/>
    <n v="349.3"/>
    <x v="1"/>
    <x v="1"/>
    <x v="3"/>
    <s v="High-risk"/>
    <x v="1"/>
    <n v="1"/>
  </r>
  <r>
    <s v="CUST-03746"/>
    <x v="1"/>
    <n v="0"/>
    <s v="Yes"/>
    <s v="No"/>
    <s v="Ahmedabad"/>
    <x v="52"/>
    <s v="Yes"/>
    <x v="1"/>
    <s v="No internet service"/>
    <x v="1"/>
    <x v="2"/>
    <s v="Yes"/>
    <s v="Cheque"/>
    <n v="34.08"/>
    <n v="0"/>
    <x v="4"/>
    <x v="0"/>
    <x v="4"/>
    <s v="Other"/>
    <x v="1"/>
    <n v="0"/>
  </r>
  <r>
    <s v="CUST-00061"/>
    <x v="0"/>
    <n v="0"/>
    <s v="No"/>
    <s v="No"/>
    <s v="Bengaluru"/>
    <x v="54"/>
    <s v="Yes"/>
    <x v="0"/>
    <s v="No"/>
    <x v="2"/>
    <x v="2"/>
    <s v="No"/>
    <s v="UPI"/>
    <n v="85.52"/>
    <n v="1040.1300000000001"/>
    <x v="7"/>
    <x v="1"/>
    <x v="3"/>
    <s v="Other"/>
    <x v="4"/>
    <n v="1"/>
  </r>
  <r>
    <s v="CUST-00683"/>
    <x v="0"/>
    <n v="0"/>
    <s v="No"/>
    <s v="No"/>
    <s v="Jaipur"/>
    <x v="20"/>
    <s v="Yes"/>
    <x v="1"/>
    <s v="No internet service"/>
    <x v="1"/>
    <x v="2"/>
    <s v="Yes"/>
    <s v="Credit card"/>
    <n v="21.47"/>
    <n v="170.17"/>
    <x v="4"/>
    <x v="0"/>
    <x v="1"/>
    <s v="Other"/>
    <x v="1"/>
    <n v="0"/>
  </r>
  <r>
    <s v="CUST-02782"/>
    <x v="0"/>
    <n v="0"/>
    <s v="Yes"/>
    <s v="No"/>
    <s v="Jaipur"/>
    <x v="60"/>
    <s v="Yes"/>
    <x v="0"/>
    <s v="No"/>
    <x v="0"/>
    <x v="0"/>
    <s v="Yes"/>
    <s v="Cheque"/>
    <n v="99.99"/>
    <n v="6619.98"/>
    <x v="0"/>
    <x v="0"/>
    <x v="0"/>
    <s v="Other"/>
    <x v="0"/>
    <n v="0"/>
  </r>
  <r>
    <s v="CUST-02325"/>
    <x v="1"/>
    <n v="0"/>
    <s v="No"/>
    <s v="No"/>
    <s v="Lucknow"/>
    <x v="54"/>
    <s v="Yes"/>
    <x v="0"/>
    <s v="No"/>
    <x v="0"/>
    <x v="2"/>
    <s v="Yes"/>
    <s v="Credit card"/>
    <n v="88.5"/>
    <n v="1033.3699999999999"/>
    <x v="1"/>
    <x v="0"/>
    <x v="3"/>
    <s v="Other"/>
    <x v="4"/>
    <n v="0"/>
  </r>
  <r>
    <s v="CUST-03485"/>
    <x v="1"/>
    <n v="1"/>
    <s v="Yes"/>
    <s v="Yes"/>
    <s v="Kolkata"/>
    <x v="33"/>
    <s v="No"/>
    <x v="2"/>
    <s v="No"/>
    <x v="2"/>
    <x v="1"/>
    <s v="Yes"/>
    <s v="Cheque"/>
    <n v="47.05"/>
    <n v="1673.82"/>
    <x v="0"/>
    <x v="0"/>
    <x v="4"/>
    <s v="Other"/>
    <x v="5"/>
    <n v="0"/>
  </r>
  <r>
    <s v="CUST-00300"/>
    <x v="0"/>
    <n v="0"/>
    <s v="Yes"/>
    <s v="Yes"/>
    <s v="Mumbai"/>
    <x v="7"/>
    <s v="Yes"/>
    <x v="1"/>
    <s v="No internet service"/>
    <x v="1"/>
    <x v="2"/>
    <s v="Yes"/>
    <s v="Bank transfer"/>
    <n v="37.979999999999997"/>
    <n v="421.43"/>
    <x v="3"/>
    <x v="0"/>
    <x v="4"/>
    <s v="Other"/>
    <x v="1"/>
    <n v="0"/>
  </r>
  <r>
    <s v="CUST-02769"/>
    <x v="1"/>
    <n v="1"/>
    <s v="No"/>
    <s v="No"/>
    <s v="Kolkata"/>
    <x v="33"/>
    <s v="Yes"/>
    <x v="2"/>
    <s v="Yes"/>
    <x v="2"/>
    <x v="1"/>
    <s v="No"/>
    <s v="Bank transfer"/>
    <n v="58.68"/>
    <n v="2075.85"/>
    <x v="0"/>
    <x v="0"/>
    <x v="2"/>
    <s v="Other"/>
    <x v="5"/>
    <n v="0"/>
  </r>
  <r>
    <s v="CUST-01153"/>
    <x v="0"/>
    <n v="1"/>
    <s v="Yes"/>
    <s v="No"/>
    <s v="Shimla"/>
    <x v="2"/>
    <s v="Yes"/>
    <x v="2"/>
    <s v="No"/>
    <x v="0"/>
    <x v="0"/>
    <s v="No"/>
    <s v="Cheque"/>
    <n v="59.87"/>
    <n v="1656.43"/>
    <x v="1"/>
    <x v="0"/>
    <x v="2"/>
    <s v="Other"/>
    <x v="2"/>
    <n v="0"/>
  </r>
  <r>
    <s v="CUST-00890"/>
    <x v="0"/>
    <n v="0"/>
    <s v="No"/>
    <s v="No"/>
    <s v="Hyderabad"/>
    <x v="60"/>
    <s v="Yes"/>
    <x v="0"/>
    <s v="No"/>
    <x v="0"/>
    <x v="1"/>
    <s v="Yes"/>
    <s v="Cheque"/>
    <n v="93.77"/>
    <n v="6207.53"/>
    <x v="1"/>
    <x v="0"/>
    <x v="0"/>
    <s v="Other"/>
    <x v="0"/>
    <n v="0"/>
  </r>
  <r>
    <s v="CUST-02057"/>
    <x v="0"/>
    <n v="0"/>
    <s v="No"/>
    <s v="No"/>
    <s v="Chennai"/>
    <x v="26"/>
    <s v="Yes"/>
    <x v="0"/>
    <s v="No"/>
    <x v="0"/>
    <x v="0"/>
    <s v="No"/>
    <s v="Cheque"/>
    <n v="85.66"/>
    <n v="2193.7800000000002"/>
    <x v="1"/>
    <x v="0"/>
    <x v="3"/>
    <s v="Other"/>
    <x v="2"/>
    <n v="0"/>
  </r>
  <r>
    <s v="CUST-01336"/>
    <x v="0"/>
    <n v="1"/>
    <s v="No"/>
    <s v="No"/>
    <s v="Kolkata"/>
    <x v="66"/>
    <s v="Yes"/>
    <x v="2"/>
    <s v="No"/>
    <x v="0"/>
    <x v="2"/>
    <s v="No"/>
    <s v="Bank transfer"/>
    <n v="58.89"/>
    <n v="923.3"/>
    <x v="3"/>
    <x v="0"/>
    <x v="2"/>
    <s v="Other"/>
    <x v="4"/>
    <n v="0"/>
  </r>
  <r>
    <s v="CUST-00645"/>
    <x v="1"/>
    <n v="0"/>
    <s v="No"/>
    <s v="Yes"/>
    <s v="Pune"/>
    <x v="13"/>
    <s v="Yes"/>
    <x v="1"/>
    <s v="No internet service"/>
    <x v="1"/>
    <x v="1"/>
    <s v="Yes"/>
    <s v="Bank transfer"/>
    <n v="30.91"/>
    <n v="601.46"/>
    <x v="0"/>
    <x v="0"/>
    <x v="4"/>
    <s v="Other"/>
    <x v="4"/>
    <n v="0"/>
  </r>
  <r>
    <s v="CUST-02322"/>
    <x v="1"/>
    <n v="1"/>
    <s v="Yes"/>
    <s v="Yes"/>
    <s v="Chandigarh"/>
    <x v="53"/>
    <s v="Yes"/>
    <x v="0"/>
    <s v="No"/>
    <x v="2"/>
    <x v="2"/>
    <s v="No"/>
    <s v="Cheque"/>
    <n v="84.92"/>
    <n v="769.37"/>
    <x v="1"/>
    <x v="1"/>
    <x v="3"/>
    <s v="High-risk"/>
    <x v="1"/>
    <n v="1"/>
  </r>
  <r>
    <s v="CUST-00527"/>
    <x v="0"/>
    <n v="0"/>
    <s v="No"/>
    <s v="No"/>
    <s v="Kolkata"/>
    <x v="62"/>
    <s v="Yes"/>
    <x v="2"/>
    <s v="No"/>
    <x v="0"/>
    <x v="0"/>
    <s v="No"/>
    <s v="UPI"/>
    <n v="53.01"/>
    <n v="3562.35"/>
    <x v="1"/>
    <x v="0"/>
    <x v="2"/>
    <s v="Other"/>
    <x v="0"/>
    <n v="0"/>
  </r>
  <r>
    <s v="CUST-02950"/>
    <x v="0"/>
    <n v="0"/>
    <s v="No"/>
    <s v="No"/>
    <s v="Mumbai"/>
    <x v="9"/>
    <s v="No"/>
    <x v="2"/>
    <s v="No"/>
    <x v="0"/>
    <x v="2"/>
    <s v="Yes"/>
    <s v="UPI"/>
    <n v="50.72"/>
    <n v="364.88"/>
    <x v="1"/>
    <x v="0"/>
    <x v="2"/>
    <s v="Other"/>
    <x v="1"/>
    <n v="0"/>
  </r>
  <r>
    <s v="CUST-02733"/>
    <x v="0"/>
    <n v="0"/>
    <s v="Yes"/>
    <s v="Yes"/>
    <s v="Kolkata"/>
    <x v="66"/>
    <s v="No"/>
    <x v="2"/>
    <s v="Yes"/>
    <x v="2"/>
    <x v="2"/>
    <s v="No"/>
    <s v="Bank transfer"/>
    <n v="52.5"/>
    <n v="822.46"/>
    <x v="4"/>
    <x v="0"/>
    <x v="2"/>
    <s v="Other"/>
    <x v="4"/>
    <n v="0"/>
  </r>
  <r>
    <s v="CUST-04004"/>
    <x v="1"/>
    <n v="0"/>
    <s v="Yes"/>
    <s v="Yes"/>
    <s v="Bengaluru"/>
    <x v="19"/>
    <s v="Yes"/>
    <x v="0"/>
    <s v="No"/>
    <x v="2"/>
    <x v="2"/>
    <s v="Yes"/>
    <s v="UPI"/>
    <n v="82.03"/>
    <n v="1133.01"/>
    <x v="3"/>
    <x v="1"/>
    <x v="3"/>
    <s v="Other"/>
    <x v="4"/>
    <n v="1"/>
  </r>
  <r>
    <s v="CUST-00055"/>
    <x v="1"/>
    <n v="0"/>
    <s v="Yes"/>
    <s v="No"/>
    <s v="Pune"/>
    <x v="9"/>
    <s v="Yes"/>
    <x v="2"/>
    <s v="Yes"/>
    <x v="2"/>
    <x v="2"/>
    <s v="No"/>
    <s v="Cheque"/>
    <n v="47.34"/>
    <n v="329.92"/>
    <x v="1"/>
    <x v="1"/>
    <x v="4"/>
    <s v="Other"/>
    <x v="1"/>
    <n v="1"/>
  </r>
  <r>
    <s v="CUST-04631"/>
    <x v="1"/>
    <n v="0"/>
    <s v="No"/>
    <s v="No"/>
    <s v="Chandigarh"/>
    <x v="43"/>
    <s v="Yes"/>
    <x v="0"/>
    <s v="No"/>
    <x v="2"/>
    <x v="0"/>
    <s v="No"/>
    <s v="Cheque"/>
    <n v="75"/>
    <n v="3297.61"/>
    <x v="4"/>
    <x v="0"/>
    <x v="3"/>
    <s v="Other"/>
    <x v="5"/>
    <n v="0"/>
  </r>
  <r>
    <s v="CUST-00050"/>
    <x v="0"/>
    <n v="0"/>
    <s v="Yes"/>
    <s v="No"/>
    <s v="Delhi"/>
    <x v="20"/>
    <s v="Yes"/>
    <x v="1"/>
    <s v="No internet service"/>
    <x v="1"/>
    <x v="2"/>
    <s v="Yes"/>
    <s v="UPI"/>
    <n v="33.590000000000003"/>
    <n v="265.20999999999998"/>
    <x v="1"/>
    <x v="0"/>
    <x v="4"/>
    <s v="Other"/>
    <x v="1"/>
    <n v="0"/>
  </r>
  <r>
    <s v="CUST-00767"/>
    <x v="1"/>
    <n v="1"/>
    <s v="Yes"/>
    <s v="No"/>
    <s v="Chennai"/>
    <x v="30"/>
    <s v="Yes"/>
    <x v="0"/>
    <s v="No"/>
    <x v="0"/>
    <x v="2"/>
    <s v="No"/>
    <s v="Credit card"/>
    <n v="91.53"/>
    <n v="1934.36"/>
    <x v="0"/>
    <x v="0"/>
    <x v="0"/>
    <s v="Other"/>
    <x v="4"/>
    <n v="0"/>
  </r>
  <r>
    <s v="CUST-03037"/>
    <x v="0"/>
    <n v="0"/>
    <s v="No"/>
    <s v="No"/>
    <s v="Chandigarh"/>
    <x v="39"/>
    <s v="Yes"/>
    <x v="1"/>
    <s v="No internet service"/>
    <x v="1"/>
    <x v="2"/>
    <s v="Yes"/>
    <s v="UPI"/>
    <n v="37.82"/>
    <n v="480.99"/>
    <x v="4"/>
    <x v="1"/>
    <x v="4"/>
    <s v="Other"/>
    <x v="4"/>
    <n v="1"/>
  </r>
  <r>
    <s v="CUST-02157"/>
    <x v="0"/>
    <n v="1"/>
    <s v="No"/>
    <s v="No"/>
    <s v="Kolkata"/>
    <x v="53"/>
    <s v="Yes"/>
    <x v="2"/>
    <s v="No"/>
    <x v="2"/>
    <x v="2"/>
    <s v="No"/>
    <s v="Cheque"/>
    <n v="53.89"/>
    <n v="478.79"/>
    <x v="4"/>
    <x v="1"/>
    <x v="2"/>
    <s v="Other"/>
    <x v="1"/>
    <n v="1"/>
  </r>
  <r>
    <s v="CUST-03594"/>
    <x v="1"/>
    <n v="0"/>
    <s v="Yes"/>
    <s v="No"/>
    <s v="Lucknow"/>
    <x v="35"/>
    <s v="Yes"/>
    <x v="2"/>
    <s v="No"/>
    <x v="2"/>
    <x v="2"/>
    <s v="No"/>
    <s v="Cheque"/>
    <n v="58.7"/>
    <n v="1610.32"/>
    <x v="1"/>
    <x v="0"/>
    <x v="2"/>
    <s v="Other"/>
    <x v="2"/>
    <n v="0"/>
  </r>
  <r>
    <s v="CUST-03623"/>
    <x v="0"/>
    <n v="0"/>
    <s v="Yes"/>
    <s v="No"/>
    <s v="Shimla"/>
    <x v="35"/>
    <s v="Yes"/>
    <x v="2"/>
    <s v="No"/>
    <x v="2"/>
    <x v="2"/>
    <s v="Yes"/>
    <s v="Cheque"/>
    <n v="57.03"/>
    <n v="1537.44"/>
    <x v="0"/>
    <x v="0"/>
    <x v="2"/>
    <s v="Other"/>
    <x v="2"/>
    <n v="0"/>
  </r>
  <r>
    <s v="CUST-02071"/>
    <x v="1"/>
    <n v="0"/>
    <s v="No"/>
    <s v="No"/>
    <s v="Bengaluru"/>
    <x v="4"/>
    <s v="Yes"/>
    <x v="1"/>
    <s v="No internet service"/>
    <x v="1"/>
    <x v="0"/>
    <s v="Yes"/>
    <s v="Credit card"/>
    <n v="33.130000000000003"/>
    <n v="2423.86"/>
    <x v="1"/>
    <x v="0"/>
    <x v="4"/>
    <s v="Other"/>
    <x v="0"/>
    <n v="0"/>
  </r>
  <r>
    <s v="CUST-04445"/>
    <x v="1"/>
    <n v="0"/>
    <s v="Yes"/>
    <s v="Yes"/>
    <s v="Ahmedabad"/>
    <x v="40"/>
    <s v="Yes"/>
    <x v="2"/>
    <s v="Yes"/>
    <x v="0"/>
    <x v="1"/>
    <s v="Yes"/>
    <s v="Bank transfer"/>
    <n v="55.86"/>
    <n v="3371.26"/>
    <x v="1"/>
    <x v="0"/>
    <x v="2"/>
    <s v="Other"/>
    <x v="0"/>
    <n v="0"/>
  </r>
  <r>
    <s v="CUST-00377"/>
    <x v="0"/>
    <n v="0"/>
    <s v="Yes"/>
    <s v="No"/>
    <s v="Hyderabad"/>
    <x v="41"/>
    <s v="Yes"/>
    <x v="2"/>
    <s v="No"/>
    <x v="0"/>
    <x v="2"/>
    <s v="No"/>
    <s v="UPI"/>
    <n v="66.63"/>
    <n v="1975.87"/>
    <x v="1"/>
    <x v="0"/>
    <x v="2"/>
    <s v="Other"/>
    <x v="2"/>
    <n v="0"/>
  </r>
  <r>
    <s v="CUST-00737"/>
    <x v="1"/>
    <n v="1"/>
    <s v="Yes"/>
    <s v="No"/>
    <s v="Lucknow"/>
    <x v="67"/>
    <s v="No"/>
    <x v="2"/>
    <s v="No"/>
    <x v="2"/>
    <x v="1"/>
    <s v="No"/>
    <s v="Bank transfer"/>
    <n v="34.880000000000003"/>
    <n v="1386.07"/>
    <x v="4"/>
    <x v="0"/>
    <x v="4"/>
    <s v="Other"/>
    <x v="5"/>
    <n v="0"/>
  </r>
  <r>
    <s v="CUST-00595"/>
    <x v="1"/>
    <n v="0"/>
    <s v="Yes"/>
    <s v="No"/>
    <s v="Chandigarh"/>
    <x v="64"/>
    <s v="Yes"/>
    <x v="0"/>
    <s v="No"/>
    <x v="2"/>
    <x v="0"/>
    <s v="No"/>
    <s v="UPI"/>
    <n v="87.79"/>
    <n v="6319.07"/>
    <x v="3"/>
    <x v="0"/>
    <x v="3"/>
    <s v="Other"/>
    <x v="0"/>
    <n v="0"/>
  </r>
  <r>
    <s v="CUST-00349"/>
    <x v="1"/>
    <n v="0"/>
    <s v="Yes"/>
    <s v="No"/>
    <s v="Ahmedabad"/>
    <x v="65"/>
    <s v="Yes"/>
    <x v="1"/>
    <s v="No internet service"/>
    <x v="1"/>
    <x v="2"/>
    <s v="Yes"/>
    <s v="Credit card"/>
    <n v="23.38"/>
    <n v="1397.37"/>
    <x v="1"/>
    <x v="0"/>
    <x v="1"/>
    <s v="Other"/>
    <x v="3"/>
    <n v="0"/>
  </r>
  <r>
    <s v="CUST-02254"/>
    <x v="1"/>
    <n v="0"/>
    <s v="Yes"/>
    <s v="No"/>
    <s v="Kolkata"/>
    <x v="16"/>
    <s v="Yes"/>
    <x v="0"/>
    <s v="No"/>
    <x v="2"/>
    <x v="1"/>
    <s v="Yes"/>
    <s v="Cheque"/>
    <n v="84.63"/>
    <n v="5632.9"/>
    <x v="3"/>
    <x v="1"/>
    <x v="3"/>
    <s v="Other"/>
    <x v="0"/>
    <n v="1"/>
  </r>
  <r>
    <s v="CUST-04190"/>
    <x v="0"/>
    <n v="0"/>
    <s v="Yes"/>
    <s v="No"/>
    <s v="Hyderabad"/>
    <x v="12"/>
    <s v="Yes"/>
    <x v="2"/>
    <s v="Yes"/>
    <x v="0"/>
    <x v="0"/>
    <s v="Yes"/>
    <s v="Cheque"/>
    <n v="64.12"/>
    <n v="3499.96"/>
    <x v="1"/>
    <x v="0"/>
    <x v="2"/>
    <s v="Other"/>
    <x v="3"/>
    <n v="0"/>
  </r>
  <r>
    <s v="CUST-02856"/>
    <x v="1"/>
    <n v="0"/>
    <s v="Yes"/>
    <s v="No"/>
    <s v="Ahmedabad"/>
    <x v="24"/>
    <s v="Yes"/>
    <x v="2"/>
    <s v="No"/>
    <x v="2"/>
    <x v="0"/>
    <s v="Yes"/>
    <s v="Bank transfer"/>
    <n v="59.73"/>
    <n v="1832.51"/>
    <x v="1"/>
    <x v="0"/>
    <x v="2"/>
    <s v="Other"/>
    <x v="2"/>
    <n v="0"/>
  </r>
  <r>
    <s v="CUST-01249"/>
    <x v="1"/>
    <n v="0"/>
    <s v="Yes"/>
    <s v="No"/>
    <s v="Jaipur"/>
    <x v="58"/>
    <s v="Yes"/>
    <x v="2"/>
    <s v="No"/>
    <x v="0"/>
    <x v="2"/>
    <s v="No"/>
    <s v="UPI"/>
    <n v="71.900000000000006"/>
    <n v="3058.94"/>
    <x v="4"/>
    <x v="1"/>
    <x v="3"/>
    <s v="Other"/>
    <x v="5"/>
    <n v="1"/>
  </r>
  <r>
    <s v="CUST-04853"/>
    <x v="0"/>
    <n v="0"/>
    <s v="Yes"/>
    <s v="Yes"/>
    <s v="Hyderabad"/>
    <x v="11"/>
    <s v="Yes"/>
    <x v="0"/>
    <s v="Yes"/>
    <x v="0"/>
    <x v="2"/>
    <s v="No"/>
    <s v="Credit card"/>
    <n v="103.48"/>
    <n v="2283.4299999999998"/>
    <x v="1"/>
    <x v="1"/>
    <x v="0"/>
    <s v="Other"/>
    <x v="4"/>
    <n v="1"/>
  </r>
  <r>
    <s v="CUST-04508"/>
    <x v="0"/>
    <n v="0"/>
    <s v="No"/>
    <s v="No"/>
    <s v="Shimla"/>
    <x v="22"/>
    <s v="Yes"/>
    <x v="0"/>
    <s v="Yes"/>
    <x v="2"/>
    <x v="2"/>
    <s v="Yes"/>
    <s v="Credit card"/>
    <n v="82.46"/>
    <n v="815.26"/>
    <x v="2"/>
    <x v="0"/>
    <x v="3"/>
    <s v="High-risk"/>
    <x v="1"/>
    <n v="0"/>
  </r>
  <r>
    <s v="CUST-04322"/>
    <x v="0"/>
    <n v="0"/>
    <s v="Yes"/>
    <s v="No"/>
    <s v="Delhi"/>
    <x v="7"/>
    <s v="Yes"/>
    <x v="1"/>
    <s v="No internet service"/>
    <x v="1"/>
    <x v="2"/>
    <s v="No"/>
    <s v="UPI"/>
    <n v="33.82"/>
    <n v="366.7"/>
    <x v="3"/>
    <x v="0"/>
    <x v="4"/>
    <s v="Other"/>
    <x v="1"/>
    <n v="0"/>
  </r>
  <r>
    <s v="CUST-01300"/>
    <x v="0"/>
    <n v="0"/>
    <s v="No"/>
    <s v="No"/>
    <s v="Pune"/>
    <x v="13"/>
    <s v="No"/>
    <x v="0"/>
    <s v="No"/>
    <x v="0"/>
    <x v="2"/>
    <s v="Yes"/>
    <s v="UPI"/>
    <n v="84.87"/>
    <n v="1728.53"/>
    <x v="1"/>
    <x v="1"/>
    <x v="3"/>
    <s v="Other"/>
    <x v="4"/>
    <n v="1"/>
  </r>
  <r>
    <s v="CUST-04035"/>
    <x v="1"/>
    <n v="0"/>
    <s v="No"/>
    <s v="No"/>
    <s v="Jaipur"/>
    <x v="34"/>
    <s v="Yes"/>
    <x v="0"/>
    <s v="Yes"/>
    <x v="2"/>
    <x v="1"/>
    <s v="No"/>
    <s v="UPI"/>
    <n v="88.72"/>
    <n v="4480.0600000000004"/>
    <x v="3"/>
    <x v="0"/>
    <x v="3"/>
    <s v="Other"/>
    <x v="3"/>
    <n v="0"/>
  </r>
  <r>
    <s v="CUST-04096"/>
    <x v="0"/>
    <n v="0"/>
    <s v="Yes"/>
    <s v="No"/>
    <s v="Kolkata"/>
    <x v="48"/>
    <s v="Yes"/>
    <x v="1"/>
    <s v="No internet service"/>
    <x v="1"/>
    <x v="1"/>
    <s v="Yes"/>
    <s v="Bank transfer"/>
    <n v="33.71"/>
    <n v="1617.01"/>
    <x v="2"/>
    <x v="0"/>
    <x v="4"/>
    <s v="Other"/>
    <x v="3"/>
    <n v="0"/>
  </r>
  <r>
    <s v="CUST-04232"/>
    <x v="1"/>
    <n v="0"/>
    <s v="Yes"/>
    <s v="Yes"/>
    <s v="Chandigarh"/>
    <x v="54"/>
    <s v="Yes"/>
    <x v="2"/>
    <s v="No"/>
    <x v="2"/>
    <x v="2"/>
    <s v="No"/>
    <s v="Credit card"/>
    <n v="50.3"/>
    <n v="615.46"/>
    <x v="4"/>
    <x v="0"/>
    <x v="2"/>
    <s v="Other"/>
    <x v="4"/>
    <n v="0"/>
  </r>
  <r>
    <s v="CUST-00936"/>
    <x v="0"/>
    <n v="0"/>
    <s v="Yes"/>
    <s v="No"/>
    <s v="Mumbai"/>
    <x v="69"/>
    <s v="Yes"/>
    <x v="1"/>
    <s v="No internet service"/>
    <x v="1"/>
    <x v="0"/>
    <s v="No"/>
    <s v="UPI"/>
    <n v="27.05"/>
    <n v="1265.05"/>
    <x v="0"/>
    <x v="0"/>
    <x v="1"/>
    <s v="Other"/>
    <x v="3"/>
    <n v="0"/>
  </r>
  <r>
    <s v="CUST-01715"/>
    <x v="0"/>
    <n v="1"/>
    <s v="No"/>
    <s v="No"/>
    <s v="Chennai"/>
    <x v="68"/>
    <s v="Yes"/>
    <x v="2"/>
    <s v="No"/>
    <x v="2"/>
    <x v="0"/>
    <s v="No"/>
    <s v="Bank transfer"/>
    <n v="54.15"/>
    <n v="3152.74"/>
    <x v="1"/>
    <x v="0"/>
    <x v="2"/>
    <s v="Other"/>
    <x v="3"/>
    <n v="0"/>
  </r>
  <r>
    <s v="CUST-02305"/>
    <x v="1"/>
    <n v="0"/>
    <s v="Yes"/>
    <s v="No"/>
    <s v="Chennai"/>
    <x v="52"/>
    <s v="Yes"/>
    <x v="0"/>
    <s v="No"/>
    <x v="0"/>
    <x v="2"/>
    <s v="Yes"/>
    <s v="Bank transfer"/>
    <n v="86.84"/>
    <n v="350.44"/>
    <x v="3"/>
    <x v="0"/>
    <x v="3"/>
    <s v="High-risk"/>
    <x v="1"/>
    <n v="0"/>
  </r>
  <r>
    <s v="CUST-04620"/>
    <x v="0"/>
    <n v="0"/>
    <s v="Yes"/>
    <s v="Yes"/>
    <s v="Mumbai"/>
    <x v="72"/>
    <s v="No"/>
    <x v="1"/>
    <s v="No internet service"/>
    <x v="1"/>
    <x v="0"/>
    <s v="No"/>
    <s v="Cheque"/>
    <n v="18"/>
    <n v="1246.71"/>
    <x v="0"/>
    <x v="0"/>
    <x v="1"/>
    <s v="Other"/>
    <x v="0"/>
    <n v="0"/>
  </r>
  <r>
    <s v="CUST-03148"/>
    <x v="0"/>
    <n v="0"/>
    <s v="No"/>
    <s v="No"/>
    <s v="Lucknow"/>
    <x v="44"/>
    <s v="No"/>
    <x v="2"/>
    <s v="No"/>
    <x v="0"/>
    <x v="0"/>
    <s v="Yes"/>
    <s v="Credit card"/>
    <n v="46.4"/>
    <n v="1516.05"/>
    <x v="1"/>
    <x v="0"/>
    <x v="4"/>
    <s v="Other"/>
    <x v="2"/>
    <n v="0"/>
  </r>
  <r>
    <s v="CUST-04685"/>
    <x v="1"/>
    <n v="0"/>
    <s v="Yes"/>
    <s v="No"/>
    <s v="Chandigarh"/>
    <x v="1"/>
    <s v="Yes"/>
    <x v="0"/>
    <s v="Yes"/>
    <x v="2"/>
    <x v="2"/>
    <s v="Yes"/>
    <s v="UPI"/>
    <n v="95.13"/>
    <n v="277.83"/>
    <x v="7"/>
    <x v="1"/>
    <x v="0"/>
    <s v="High-risk"/>
    <x v="1"/>
    <n v="1"/>
  </r>
  <r>
    <s v="CUST-03053"/>
    <x v="1"/>
    <n v="0"/>
    <s v="No"/>
    <s v="Yes"/>
    <s v="Delhi"/>
    <x v="39"/>
    <s v="Yes"/>
    <x v="0"/>
    <s v="Yes"/>
    <x v="2"/>
    <x v="2"/>
    <s v="Yes"/>
    <s v="UPI"/>
    <n v="91.98"/>
    <n v="1183.01"/>
    <x v="0"/>
    <x v="0"/>
    <x v="0"/>
    <s v="Other"/>
    <x v="4"/>
    <n v="0"/>
  </r>
  <r>
    <s v="CUST-02447"/>
    <x v="0"/>
    <n v="0"/>
    <s v="No"/>
    <s v="No"/>
    <s v="Chandigarh"/>
    <x v="19"/>
    <s v="Yes"/>
    <x v="2"/>
    <s v="Yes"/>
    <x v="2"/>
    <x v="2"/>
    <s v="Yes"/>
    <s v="Credit card"/>
    <n v="57.47"/>
    <n v="813.2"/>
    <x v="1"/>
    <x v="0"/>
    <x v="2"/>
    <s v="Other"/>
    <x v="4"/>
    <n v="0"/>
  </r>
  <r>
    <s v="CUST-00708"/>
    <x v="0"/>
    <n v="0"/>
    <s v="Yes"/>
    <s v="Yes"/>
    <s v="Lucknow"/>
    <x v="40"/>
    <s v="Yes"/>
    <x v="1"/>
    <s v="No internet service"/>
    <x v="1"/>
    <x v="0"/>
    <s v="Yes"/>
    <s v="Credit card"/>
    <n v="28.89"/>
    <n v="1728.08"/>
    <x v="4"/>
    <x v="0"/>
    <x v="1"/>
    <s v="Other"/>
    <x v="0"/>
    <n v="0"/>
  </r>
  <r>
    <s v="CUST-04431"/>
    <x v="0"/>
    <n v="1"/>
    <s v="No"/>
    <s v="No"/>
    <s v="Delhi"/>
    <x v="55"/>
    <s v="Yes"/>
    <x v="0"/>
    <s v="No"/>
    <x v="2"/>
    <x v="0"/>
    <s v="No"/>
    <s v="Cheque"/>
    <n v="83.72"/>
    <n v="3874.18"/>
    <x v="0"/>
    <x v="0"/>
    <x v="3"/>
    <s v="Other"/>
    <x v="5"/>
    <n v="0"/>
  </r>
  <r>
    <s v="CUST-00654"/>
    <x v="1"/>
    <n v="0"/>
    <s v="Yes"/>
    <s v="Yes"/>
    <s v="Chandigarh"/>
    <x v="20"/>
    <s v="Yes"/>
    <x v="0"/>
    <s v="Yes"/>
    <x v="2"/>
    <x v="2"/>
    <s v="Yes"/>
    <s v="Credit card"/>
    <n v="90.23"/>
    <n v="705.9"/>
    <x v="1"/>
    <x v="1"/>
    <x v="0"/>
    <s v="High-risk"/>
    <x v="1"/>
    <n v="1"/>
  </r>
  <r>
    <s v="CUST-03004"/>
    <x v="1"/>
    <n v="0"/>
    <s v="No"/>
    <s v="No"/>
    <s v="Ahmedabad"/>
    <x v="30"/>
    <s v="Yes"/>
    <x v="0"/>
    <s v="No"/>
    <x v="0"/>
    <x v="2"/>
    <s v="No"/>
    <s v="UPI"/>
    <n v="96.69"/>
    <n v="2039.16"/>
    <x v="3"/>
    <x v="1"/>
    <x v="0"/>
    <s v="Other"/>
    <x v="4"/>
    <n v="1"/>
  </r>
  <r>
    <s v="CUST-04314"/>
    <x v="0"/>
    <n v="0"/>
    <s v="Yes"/>
    <s v="Yes"/>
    <s v="Jaipur"/>
    <x v="25"/>
    <s v="Yes"/>
    <x v="2"/>
    <s v="No"/>
    <x v="0"/>
    <x v="1"/>
    <s v="Yes"/>
    <s v="Cheque"/>
    <n v="50.24"/>
    <n v="1183.6400000000001"/>
    <x v="4"/>
    <x v="0"/>
    <x v="2"/>
    <s v="Other"/>
    <x v="4"/>
    <n v="0"/>
  </r>
  <r>
    <s v="CUST-00418"/>
    <x v="0"/>
    <n v="1"/>
    <s v="No"/>
    <s v="No"/>
    <s v="Pune"/>
    <x v="2"/>
    <s v="Yes"/>
    <x v="0"/>
    <s v="Yes"/>
    <x v="2"/>
    <x v="0"/>
    <s v="No"/>
    <s v="Credit card"/>
    <n v="93.4"/>
    <n v="2554.64"/>
    <x v="1"/>
    <x v="0"/>
    <x v="0"/>
    <s v="Other"/>
    <x v="2"/>
    <n v="0"/>
  </r>
  <r>
    <s v="CUST-02858"/>
    <x v="0"/>
    <n v="0"/>
    <s v="Yes"/>
    <s v="No"/>
    <s v="Pune"/>
    <x v="65"/>
    <s v="Yes"/>
    <x v="1"/>
    <s v="No internet service"/>
    <x v="1"/>
    <x v="0"/>
    <s v="Yes"/>
    <s v="UPI"/>
    <n v="36.270000000000003"/>
    <n v="2076.2800000000002"/>
    <x v="1"/>
    <x v="0"/>
    <x v="4"/>
    <s v="Other"/>
    <x v="3"/>
    <n v="0"/>
  </r>
  <r>
    <s v="CUST-01040"/>
    <x v="1"/>
    <n v="0"/>
    <s v="Yes"/>
    <s v="Yes"/>
    <s v="Kolkata"/>
    <x v="20"/>
    <s v="Yes"/>
    <x v="2"/>
    <s v="Yes"/>
    <x v="2"/>
    <x v="2"/>
    <s v="No"/>
    <s v="Cheque"/>
    <n v="56.76"/>
    <n v="452.89"/>
    <x v="1"/>
    <x v="0"/>
    <x v="2"/>
    <s v="Other"/>
    <x v="1"/>
    <n v="0"/>
  </r>
  <r>
    <s v="CUST-00131"/>
    <x v="0"/>
    <n v="0"/>
    <s v="Yes"/>
    <s v="No"/>
    <s v="Chennai"/>
    <x v="7"/>
    <s v="Yes"/>
    <x v="0"/>
    <s v="No"/>
    <x v="2"/>
    <x v="0"/>
    <s v="Yes"/>
    <s v="Bank transfer"/>
    <n v="71.83"/>
    <n v="770.95"/>
    <x v="0"/>
    <x v="1"/>
    <x v="3"/>
    <s v="Other"/>
    <x v="1"/>
    <n v="1"/>
  </r>
  <r>
    <s v="CUST-00848"/>
    <x v="1"/>
    <n v="0"/>
    <s v="No"/>
    <s v="Yes"/>
    <s v="Hyderabad"/>
    <x v="29"/>
    <s v="No"/>
    <x v="2"/>
    <s v="No"/>
    <x v="2"/>
    <x v="0"/>
    <s v="No"/>
    <s v="Cheque"/>
    <n v="41.03"/>
    <n v="2097.9699999999998"/>
    <x v="3"/>
    <x v="0"/>
    <x v="4"/>
    <s v="Other"/>
    <x v="3"/>
    <n v="0"/>
  </r>
  <r>
    <s v="CUST-01150"/>
    <x v="0"/>
    <n v="0"/>
    <s v="No"/>
    <s v="Yes"/>
    <s v="Ahmedabad"/>
    <x v="43"/>
    <s v="Yes"/>
    <x v="1"/>
    <s v="No internet service"/>
    <x v="1"/>
    <x v="2"/>
    <s v="No"/>
    <s v="Bank transfer"/>
    <n v="35.5"/>
    <n v="1527.23"/>
    <x v="0"/>
    <x v="1"/>
    <x v="4"/>
    <s v="Other"/>
    <x v="5"/>
    <n v="1"/>
  </r>
  <r>
    <s v="CUST-03912"/>
    <x v="0"/>
    <n v="0"/>
    <s v="No"/>
    <s v="No"/>
    <s v="Chandigarh"/>
    <x v="66"/>
    <s v="Yes"/>
    <x v="2"/>
    <s v="No"/>
    <x v="2"/>
    <x v="2"/>
    <s v="Yes"/>
    <s v="Cheque"/>
    <n v="65"/>
    <n v="1065.3900000000001"/>
    <x v="0"/>
    <x v="1"/>
    <x v="2"/>
    <s v="Other"/>
    <x v="4"/>
    <n v="1"/>
  </r>
  <r>
    <s v="CUST-02993"/>
    <x v="0"/>
    <n v="0"/>
    <s v="No"/>
    <s v="No"/>
    <s v="Mumbai"/>
    <x v="8"/>
    <s v="Yes"/>
    <x v="0"/>
    <s v="Yes"/>
    <x v="2"/>
    <x v="1"/>
    <s v="Yes"/>
    <s v="Bank transfer"/>
    <n v="89.27"/>
    <n v="3419.6"/>
    <x v="3"/>
    <x v="0"/>
    <x v="3"/>
    <s v="Other"/>
    <x v="5"/>
    <n v="0"/>
  </r>
  <r>
    <s v="CUST-04121"/>
    <x v="0"/>
    <n v="0"/>
    <s v="Yes"/>
    <s v="Yes"/>
    <s v="Pune"/>
    <x v="18"/>
    <s v="Yes"/>
    <x v="0"/>
    <s v="No"/>
    <x v="2"/>
    <x v="2"/>
    <s v="No"/>
    <s v="Bank transfer"/>
    <n v="80.86"/>
    <n v="1357.59"/>
    <x v="3"/>
    <x v="1"/>
    <x v="3"/>
    <s v="Other"/>
    <x v="4"/>
    <n v="1"/>
  </r>
  <r>
    <s v="CUST-02632"/>
    <x v="0"/>
    <n v="1"/>
    <s v="Yes"/>
    <s v="No"/>
    <s v="Bengaluru"/>
    <x v="13"/>
    <s v="No"/>
    <x v="2"/>
    <s v="No"/>
    <x v="0"/>
    <x v="0"/>
    <s v="No"/>
    <s v="UPI"/>
    <n v="58.02"/>
    <n v="1175.1400000000001"/>
    <x v="4"/>
    <x v="0"/>
    <x v="2"/>
    <s v="Other"/>
    <x v="4"/>
    <n v="0"/>
  </r>
  <r>
    <s v="CUST-02391"/>
    <x v="0"/>
    <n v="0"/>
    <s v="No"/>
    <s v="No"/>
    <s v="Mumbai"/>
    <x v="21"/>
    <s v="Yes"/>
    <x v="0"/>
    <s v="Yes"/>
    <x v="0"/>
    <x v="0"/>
    <s v="No"/>
    <s v="Cheque"/>
    <n v="101.95"/>
    <n v="4304.04"/>
    <x v="2"/>
    <x v="0"/>
    <x v="0"/>
    <s v="Other"/>
    <x v="5"/>
    <n v="0"/>
  </r>
  <r>
    <s v="CUST-01890"/>
    <x v="0"/>
    <n v="0"/>
    <s v="Yes"/>
    <s v="No"/>
    <s v="Shimla"/>
    <x v="63"/>
    <s v="Yes"/>
    <x v="2"/>
    <s v="No"/>
    <x v="2"/>
    <x v="0"/>
    <s v="Yes"/>
    <s v="Cheque"/>
    <n v="54.79"/>
    <n v="2970.27"/>
    <x v="0"/>
    <x v="0"/>
    <x v="2"/>
    <s v="Other"/>
    <x v="3"/>
    <n v="0"/>
  </r>
  <r>
    <s v="CUST-01528"/>
    <x v="0"/>
    <n v="0"/>
    <s v="Yes"/>
    <s v="No"/>
    <s v="Chandigarh"/>
    <x v="15"/>
    <s v="Yes"/>
    <x v="1"/>
    <s v="No internet service"/>
    <x v="1"/>
    <x v="1"/>
    <s v="Yes"/>
    <s v="Credit card"/>
    <n v="45.49"/>
    <n v="1114.46"/>
    <x v="1"/>
    <x v="0"/>
    <x v="4"/>
    <s v="Other"/>
    <x v="2"/>
    <n v="0"/>
  </r>
  <r>
    <s v="CUST-03869"/>
    <x v="0"/>
    <n v="0"/>
    <s v="No"/>
    <s v="No"/>
    <s v="Chennai"/>
    <x v="57"/>
    <s v="Yes"/>
    <x v="0"/>
    <s v="Yes"/>
    <x v="2"/>
    <x v="1"/>
    <s v="Yes"/>
    <s v="Cheque"/>
    <n v="86.49"/>
    <n v="0"/>
    <x v="3"/>
    <x v="1"/>
    <x v="3"/>
    <s v="Other"/>
    <x v="1"/>
    <n v="1"/>
  </r>
  <r>
    <s v="CUST-02204"/>
    <x v="1"/>
    <n v="1"/>
    <s v="No"/>
    <s v="No"/>
    <s v="Pune"/>
    <x v="21"/>
    <s v="Yes"/>
    <x v="2"/>
    <s v="Yes"/>
    <x v="2"/>
    <x v="2"/>
    <s v="Yes"/>
    <s v="UPI"/>
    <n v="71.39"/>
    <n v="3039.17"/>
    <x v="4"/>
    <x v="0"/>
    <x v="3"/>
    <s v="Other"/>
    <x v="5"/>
    <n v="0"/>
  </r>
  <r>
    <s v="CUST-04386"/>
    <x v="0"/>
    <n v="0"/>
    <s v="No"/>
    <s v="No"/>
    <s v="Ahmedabad"/>
    <x v="39"/>
    <s v="Yes"/>
    <x v="0"/>
    <s v="No"/>
    <x v="0"/>
    <x v="2"/>
    <s v="No"/>
    <s v="UPI"/>
    <n v="91.44"/>
    <n v="1176.5899999999999"/>
    <x v="1"/>
    <x v="1"/>
    <x v="0"/>
    <s v="Other"/>
    <x v="4"/>
    <n v="1"/>
  </r>
  <r>
    <s v="CUST-01023"/>
    <x v="1"/>
    <n v="0"/>
    <s v="No"/>
    <s v="No"/>
    <s v="Pune"/>
    <x v="66"/>
    <s v="Yes"/>
    <x v="1"/>
    <s v="No internet service"/>
    <x v="1"/>
    <x v="2"/>
    <s v="Yes"/>
    <s v="UPI"/>
    <n v="28.29"/>
    <n v="451.07"/>
    <x v="0"/>
    <x v="0"/>
    <x v="1"/>
    <s v="Other"/>
    <x v="4"/>
    <n v="0"/>
  </r>
  <r>
    <s v="CUST-00873"/>
    <x v="0"/>
    <n v="0"/>
    <s v="No"/>
    <s v="No"/>
    <s v="Kolkata"/>
    <x v="13"/>
    <s v="Yes"/>
    <x v="1"/>
    <s v="No internet service"/>
    <x v="1"/>
    <x v="0"/>
    <s v="Yes"/>
    <s v="Bank transfer"/>
    <n v="28.46"/>
    <n v="581.38"/>
    <x v="4"/>
    <x v="0"/>
    <x v="1"/>
    <s v="Other"/>
    <x v="4"/>
    <n v="0"/>
  </r>
  <r>
    <s v="CUST-01567"/>
    <x v="1"/>
    <n v="0"/>
    <s v="Yes"/>
    <s v="No"/>
    <s v="Mumbai"/>
    <x v="69"/>
    <s v="Yes"/>
    <x v="0"/>
    <s v="Yes"/>
    <x v="2"/>
    <x v="1"/>
    <s v="No"/>
    <s v="Bank transfer"/>
    <n v="95.32"/>
    <n v="4543.67"/>
    <x v="3"/>
    <x v="1"/>
    <x v="0"/>
    <s v="Other"/>
    <x v="3"/>
    <n v="1"/>
  </r>
  <r>
    <s v="CUST-00226"/>
    <x v="1"/>
    <n v="0"/>
    <s v="Yes"/>
    <s v="Yes"/>
    <s v="Ahmedabad"/>
    <x v="67"/>
    <s v="Yes"/>
    <x v="1"/>
    <s v="No internet service"/>
    <x v="1"/>
    <x v="0"/>
    <s v="Yes"/>
    <s v="Cheque"/>
    <n v="32.200000000000003"/>
    <n v="1258.3399999999999"/>
    <x v="0"/>
    <x v="0"/>
    <x v="4"/>
    <s v="Other"/>
    <x v="5"/>
    <n v="0"/>
  </r>
  <r>
    <s v="CUST-03779"/>
    <x v="1"/>
    <n v="0"/>
    <s v="No"/>
    <s v="Yes"/>
    <s v="Kolkata"/>
    <x v="44"/>
    <s v="Yes"/>
    <x v="0"/>
    <s v="No"/>
    <x v="2"/>
    <x v="0"/>
    <s v="No"/>
    <s v="Credit card"/>
    <n v="93.33"/>
    <n v="3015.89"/>
    <x v="2"/>
    <x v="0"/>
    <x v="0"/>
    <s v="Other"/>
    <x v="2"/>
    <n v="0"/>
  </r>
  <r>
    <s v="CUST-02929"/>
    <x v="1"/>
    <n v="0"/>
    <s v="Yes"/>
    <s v="Yes"/>
    <s v="Lucknow"/>
    <x v="15"/>
    <s v="Yes"/>
    <x v="1"/>
    <s v="No internet service"/>
    <x v="1"/>
    <x v="2"/>
    <s v="Yes"/>
    <s v="Bank transfer"/>
    <n v="31.69"/>
    <n v="766.42"/>
    <x v="4"/>
    <x v="1"/>
    <x v="4"/>
    <s v="Other"/>
    <x v="2"/>
    <n v="1"/>
  </r>
  <r>
    <s v="CUST-04884"/>
    <x v="1"/>
    <n v="0"/>
    <s v="No"/>
    <s v="No"/>
    <s v="Pune"/>
    <x v="1"/>
    <s v="Yes"/>
    <x v="0"/>
    <s v="Yes"/>
    <x v="2"/>
    <x v="2"/>
    <s v="Yes"/>
    <s v="UPI"/>
    <n v="93.24"/>
    <n v="287.62"/>
    <x v="0"/>
    <x v="1"/>
    <x v="0"/>
    <s v="High-risk"/>
    <x v="1"/>
    <n v="1"/>
  </r>
  <r>
    <s v="CUST-01789"/>
    <x v="1"/>
    <n v="0"/>
    <s v="No"/>
    <s v="No"/>
    <s v="Lucknow"/>
    <x v="41"/>
    <s v="Yes"/>
    <x v="0"/>
    <s v="No"/>
    <x v="2"/>
    <x v="2"/>
    <s v="No"/>
    <s v="Bank transfer"/>
    <n v="89.47"/>
    <n v="2620.4"/>
    <x v="3"/>
    <x v="0"/>
    <x v="3"/>
    <s v="Other"/>
    <x v="2"/>
    <n v="0"/>
  </r>
  <r>
    <s v="CUST-00948"/>
    <x v="1"/>
    <n v="0"/>
    <s v="No"/>
    <s v="No"/>
    <s v="Delhi"/>
    <x v="42"/>
    <s v="Yes"/>
    <x v="0"/>
    <s v="No"/>
    <x v="2"/>
    <x v="2"/>
    <s v="Yes"/>
    <s v="UPI"/>
    <n v="85.4"/>
    <n v="2926.12"/>
    <x v="1"/>
    <x v="0"/>
    <x v="3"/>
    <s v="Other"/>
    <x v="2"/>
    <n v="0"/>
  </r>
  <r>
    <s v="CUST-04537"/>
    <x v="0"/>
    <n v="1"/>
    <s v="Yes"/>
    <s v="Yes"/>
    <s v="Hyderabad"/>
    <x v="2"/>
    <s v="Yes"/>
    <x v="0"/>
    <s v="No"/>
    <x v="2"/>
    <x v="2"/>
    <s v="Yes"/>
    <s v="UPI"/>
    <n v="93.3"/>
    <n v="2654.86"/>
    <x v="1"/>
    <x v="1"/>
    <x v="0"/>
    <s v="Other"/>
    <x v="2"/>
    <n v="1"/>
  </r>
  <r>
    <s v="CUST-03702"/>
    <x v="1"/>
    <n v="0"/>
    <s v="No"/>
    <s v="No"/>
    <s v="Ahmedabad"/>
    <x v="55"/>
    <s v="Yes"/>
    <x v="1"/>
    <s v="No internet service"/>
    <x v="1"/>
    <x v="0"/>
    <s v="Yes"/>
    <s v="Credit card"/>
    <n v="32.200000000000003"/>
    <n v="1549"/>
    <x v="0"/>
    <x v="0"/>
    <x v="4"/>
    <s v="Other"/>
    <x v="5"/>
    <n v="0"/>
  </r>
  <r>
    <s v="CUST-03136"/>
    <x v="1"/>
    <n v="0"/>
    <s v="No"/>
    <s v="No"/>
    <s v="Bengaluru"/>
    <x v="53"/>
    <s v="Yes"/>
    <x v="2"/>
    <s v="No"/>
    <x v="0"/>
    <x v="2"/>
    <s v="Yes"/>
    <s v="Cheque"/>
    <n v="57.54"/>
    <n v="515.71"/>
    <x v="4"/>
    <x v="0"/>
    <x v="2"/>
    <s v="Other"/>
    <x v="1"/>
    <n v="0"/>
  </r>
  <r>
    <s v="CUST-01909"/>
    <x v="1"/>
    <n v="0"/>
    <s v="Yes"/>
    <s v="Yes"/>
    <s v="Chennai"/>
    <x v="19"/>
    <s v="Yes"/>
    <x v="1"/>
    <s v="No internet service"/>
    <x v="1"/>
    <x v="2"/>
    <s v="Yes"/>
    <s v="Bank transfer"/>
    <n v="22.39"/>
    <n v="317.93"/>
    <x v="0"/>
    <x v="0"/>
    <x v="1"/>
    <s v="Other"/>
    <x v="4"/>
    <n v="0"/>
  </r>
  <r>
    <s v="CUST-00068"/>
    <x v="1"/>
    <n v="1"/>
    <s v="No"/>
    <s v="Yes"/>
    <s v="Delhi"/>
    <x v="37"/>
    <s v="Yes"/>
    <x v="0"/>
    <s v="No"/>
    <x v="0"/>
    <x v="1"/>
    <s v="Yes"/>
    <s v="UPI"/>
    <n v="94.82"/>
    <n v="5684.64"/>
    <x v="0"/>
    <x v="0"/>
    <x v="0"/>
    <s v="Other"/>
    <x v="0"/>
    <n v="0"/>
  </r>
  <r>
    <s v="CUST-01698"/>
    <x v="0"/>
    <n v="0"/>
    <s v="No"/>
    <s v="No"/>
    <s v="Jaipur"/>
    <x v="54"/>
    <s v="Yes"/>
    <x v="1"/>
    <s v="No internet service"/>
    <x v="1"/>
    <x v="2"/>
    <s v="Yes"/>
    <s v="UPI"/>
    <n v="32.97"/>
    <n v="398.95"/>
    <x v="4"/>
    <x v="0"/>
    <x v="4"/>
    <s v="Other"/>
    <x v="4"/>
    <n v="0"/>
  </r>
  <r>
    <s v="CUST-00722"/>
    <x v="0"/>
    <n v="0"/>
    <s v="Yes"/>
    <s v="No"/>
    <s v="Shimla"/>
    <x v="5"/>
    <s v="Yes"/>
    <x v="0"/>
    <s v="Yes"/>
    <x v="0"/>
    <x v="2"/>
    <s v="No"/>
    <s v="UPI"/>
    <n v="98.63"/>
    <n v="1840.72"/>
    <x v="2"/>
    <x v="0"/>
    <x v="0"/>
    <s v="Other"/>
    <x v="4"/>
    <n v="0"/>
  </r>
  <r>
    <s v="CUST-04242"/>
    <x v="0"/>
    <n v="1"/>
    <s v="No"/>
    <s v="Yes"/>
    <s v="Ahmedabad"/>
    <x v="34"/>
    <s v="Yes"/>
    <x v="0"/>
    <s v="Yes"/>
    <x v="2"/>
    <x v="0"/>
    <s v="Yes"/>
    <s v="Credit card"/>
    <n v="84.74"/>
    <n v="4280.1899999999996"/>
    <x v="3"/>
    <x v="0"/>
    <x v="3"/>
    <s v="Other"/>
    <x v="3"/>
    <n v="0"/>
  </r>
  <r>
    <s v="CUST-03093"/>
    <x v="1"/>
    <n v="0"/>
    <s v="No"/>
    <s v="No"/>
    <s v="Chandigarh"/>
    <x v="72"/>
    <s v="Yes"/>
    <x v="0"/>
    <s v="Yes"/>
    <x v="2"/>
    <x v="0"/>
    <s v="No"/>
    <s v="Cheque"/>
    <n v="90"/>
    <n v="6422.45"/>
    <x v="0"/>
    <x v="0"/>
    <x v="3"/>
    <s v="Other"/>
    <x v="0"/>
    <n v="0"/>
  </r>
  <r>
    <s v="CUST-02572"/>
    <x v="0"/>
    <n v="0"/>
    <s v="No"/>
    <s v="No"/>
    <s v="Pune"/>
    <x v="66"/>
    <s v="Yes"/>
    <x v="1"/>
    <s v="No internet service"/>
    <x v="1"/>
    <x v="1"/>
    <s v="No"/>
    <s v="Credit card"/>
    <n v="22.69"/>
    <n v="365.03"/>
    <x v="1"/>
    <x v="0"/>
    <x v="1"/>
    <s v="Other"/>
    <x v="4"/>
    <n v="0"/>
  </r>
  <r>
    <s v="CUST-04994"/>
    <x v="1"/>
    <n v="0"/>
    <s v="No"/>
    <s v="No"/>
    <s v="Chandigarh"/>
    <x v="9"/>
    <s v="Yes"/>
    <x v="0"/>
    <s v="No"/>
    <x v="2"/>
    <x v="2"/>
    <s v="No"/>
    <s v="UPI"/>
    <n v="85.07"/>
    <n v="585.73"/>
    <x v="0"/>
    <x v="1"/>
    <x v="3"/>
    <s v="High-risk"/>
    <x v="1"/>
    <n v="1"/>
  </r>
  <r>
    <s v="CUST-00172"/>
    <x v="1"/>
    <n v="1"/>
    <s v="Yes"/>
    <s v="Yes"/>
    <s v="Hyderabad"/>
    <x v="25"/>
    <s v="No"/>
    <x v="0"/>
    <s v="No"/>
    <x v="0"/>
    <x v="1"/>
    <s v="Yes"/>
    <s v="Credit card"/>
    <n v="67.040000000000006"/>
    <n v="1570.62"/>
    <x v="4"/>
    <x v="0"/>
    <x v="2"/>
    <s v="Other"/>
    <x v="4"/>
    <n v="0"/>
  </r>
  <r>
    <s v="CUST-03677"/>
    <x v="0"/>
    <n v="0"/>
    <s v="Yes"/>
    <s v="No"/>
    <s v="Jaipur"/>
    <x v="13"/>
    <s v="Yes"/>
    <x v="0"/>
    <s v="Yes"/>
    <x v="2"/>
    <x v="2"/>
    <s v="Yes"/>
    <s v="UPI"/>
    <n v="87.03"/>
    <n v="1759.29"/>
    <x v="2"/>
    <x v="1"/>
    <x v="3"/>
    <s v="Other"/>
    <x v="4"/>
    <n v="1"/>
  </r>
  <r>
    <s v="CUST-01896"/>
    <x v="0"/>
    <n v="0"/>
    <s v="Yes"/>
    <s v="Yes"/>
    <s v="Shimla"/>
    <x v="22"/>
    <s v="Yes"/>
    <x v="0"/>
    <s v="Yes"/>
    <x v="2"/>
    <x v="2"/>
    <s v="No"/>
    <s v="Credit card"/>
    <n v="93.53"/>
    <n v="954.35"/>
    <x v="1"/>
    <x v="1"/>
    <x v="0"/>
    <s v="High-risk"/>
    <x v="1"/>
    <n v="1"/>
  </r>
  <r>
    <s v="CUST-00056"/>
    <x v="0"/>
    <n v="0"/>
    <s v="Yes"/>
    <s v="Yes"/>
    <s v="Ahmedabad"/>
    <x v="18"/>
    <s v="Yes"/>
    <x v="0"/>
    <s v="No"/>
    <x v="0"/>
    <x v="2"/>
    <s v="Yes"/>
    <s v="UPI"/>
    <n v="90.84"/>
    <n v="1501.63"/>
    <x v="3"/>
    <x v="0"/>
    <x v="0"/>
    <s v="Other"/>
    <x v="4"/>
    <n v="0"/>
  </r>
  <r>
    <s v="CUST-04235"/>
    <x v="1"/>
    <n v="0"/>
    <s v="Yes"/>
    <s v="No"/>
    <s v="Hyderabad"/>
    <x v="48"/>
    <s v="Yes"/>
    <x v="2"/>
    <s v="No"/>
    <x v="2"/>
    <x v="0"/>
    <s v="Yes"/>
    <s v="Credit card"/>
    <n v="46.6"/>
    <n v="2333.34"/>
    <x v="0"/>
    <x v="0"/>
    <x v="4"/>
    <s v="Other"/>
    <x v="3"/>
    <n v="0"/>
  </r>
  <r>
    <s v="CUST-02857"/>
    <x v="1"/>
    <n v="0"/>
    <s v="Yes"/>
    <s v="No"/>
    <s v="Delhi"/>
    <x v="61"/>
    <s v="Yes"/>
    <x v="0"/>
    <s v="Yes"/>
    <x v="2"/>
    <x v="0"/>
    <s v="Yes"/>
    <s v="Bank transfer"/>
    <n v="90.2"/>
    <n v="6180.04"/>
    <x v="1"/>
    <x v="0"/>
    <x v="0"/>
    <s v="Other"/>
    <x v="0"/>
    <n v="0"/>
  </r>
  <r>
    <s v="CUST-00450"/>
    <x v="0"/>
    <n v="1"/>
    <s v="Yes"/>
    <s v="No"/>
    <s v="Ahmedabad"/>
    <x v="34"/>
    <s v="No"/>
    <x v="0"/>
    <s v="No"/>
    <x v="2"/>
    <x v="0"/>
    <s v="Yes"/>
    <s v="UPI"/>
    <n v="69.86"/>
    <n v="3515.2"/>
    <x v="2"/>
    <x v="0"/>
    <x v="2"/>
    <s v="Other"/>
    <x v="3"/>
    <n v="0"/>
  </r>
  <r>
    <s v="CUST-01998"/>
    <x v="1"/>
    <n v="0"/>
    <s v="Yes"/>
    <s v="No"/>
    <s v="Pune"/>
    <x v="8"/>
    <s v="Yes"/>
    <x v="0"/>
    <s v="No"/>
    <x v="2"/>
    <x v="2"/>
    <s v="No"/>
    <s v="Cheque"/>
    <n v="76.510000000000005"/>
    <n v="2821.09"/>
    <x v="0"/>
    <x v="1"/>
    <x v="3"/>
    <s v="Other"/>
    <x v="5"/>
    <n v="1"/>
  </r>
  <r>
    <s v="CUST-02595"/>
    <x v="0"/>
    <n v="1"/>
    <s v="Yes"/>
    <s v="No"/>
    <s v="Ahmedabad"/>
    <x v="48"/>
    <s v="Yes"/>
    <x v="1"/>
    <s v="No internet service"/>
    <x v="1"/>
    <x v="2"/>
    <s v="No"/>
    <s v="Credit card"/>
    <n v="26.89"/>
    <n v="1345.48"/>
    <x v="0"/>
    <x v="1"/>
    <x v="1"/>
    <s v="Other"/>
    <x v="3"/>
    <n v="1"/>
  </r>
  <r>
    <s v="CUST-03398"/>
    <x v="0"/>
    <n v="1"/>
    <s v="No"/>
    <s v="No"/>
    <s v="Chandigarh"/>
    <x v="47"/>
    <s v="No"/>
    <x v="0"/>
    <s v="Yes"/>
    <x v="0"/>
    <x v="2"/>
    <s v="Yes"/>
    <s v="Cheque"/>
    <n v="91.99"/>
    <n v="1355.55"/>
    <x v="0"/>
    <x v="1"/>
    <x v="0"/>
    <s v="Other"/>
    <x v="4"/>
    <n v="1"/>
  </r>
  <r>
    <s v="CUST-00989"/>
    <x v="0"/>
    <n v="0"/>
    <s v="Yes"/>
    <s v="No"/>
    <s v="Bengaluru"/>
    <x v="13"/>
    <s v="Yes"/>
    <x v="0"/>
    <s v="No"/>
    <x v="2"/>
    <x v="2"/>
    <s v="Yes"/>
    <s v="Bank transfer"/>
    <n v="90.19"/>
    <n v="1815.58"/>
    <x v="2"/>
    <x v="1"/>
    <x v="0"/>
    <s v="Other"/>
    <x v="4"/>
    <n v="1"/>
  </r>
  <r>
    <s v="CUST-00970"/>
    <x v="1"/>
    <n v="0"/>
    <s v="Yes"/>
    <s v="No"/>
    <s v="Ahmedabad"/>
    <x v="48"/>
    <s v="Yes"/>
    <x v="1"/>
    <s v="No internet service"/>
    <x v="1"/>
    <x v="2"/>
    <s v="Yes"/>
    <s v="Cheque"/>
    <n v="33.26"/>
    <n v="1601.59"/>
    <x v="4"/>
    <x v="0"/>
    <x v="4"/>
    <s v="Other"/>
    <x v="3"/>
    <n v="0"/>
  </r>
  <r>
    <s v="CUST-00137"/>
    <x v="0"/>
    <n v="0"/>
    <s v="Yes"/>
    <s v="No"/>
    <s v="Bengaluru"/>
    <x v="9"/>
    <s v="Yes"/>
    <x v="0"/>
    <s v="No"/>
    <x v="0"/>
    <x v="2"/>
    <s v="Yes"/>
    <s v="UPI"/>
    <n v="92.16"/>
    <n v="649.14"/>
    <x v="4"/>
    <x v="0"/>
    <x v="0"/>
    <s v="High-risk"/>
    <x v="1"/>
    <n v="0"/>
  </r>
  <r>
    <s v="CUST-01897"/>
    <x v="1"/>
    <n v="0"/>
    <s v="Yes"/>
    <s v="Yes"/>
    <s v="Shimla"/>
    <x v="8"/>
    <s v="Yes"/>
    <x v="0"/>
    <s v="Yes"/>
    <x v="2"/>
    <x v="1"/>
    <s v="No"/>
    <s v="Cheque"/>
    <n v="86.85"/>
    <n v="3380.33"/>
    <x v="0"/>
    <x v="0"/>
    <x v="3"/>
    <s v="Other"/>
    <x v="5"/>
    <n v="0"/>
  </r>
  <r>
    <s v="CUST-00175"/>
    <x v="0"/>
    <n v="0"/>
    <s v="No"/>
    <s v="Yes"/>
    <s v="Chandigarh"/>
    <x v="23"/>
    <s v="Yes"/>
    <x v="0"/>
    <s v="Yes"/>
    <x v="0"/>
    <x v="2"/>
    <s v="No"/>
    <s v="Bank transfer"/>
    <n v="85.99"/>
    <n v="176.3"/>
    <x v="1"/>
    <x v="0"/>
    <x v="3"/>
    <s v="High-risk"/>
    <x v="1"/>
    <n v="0"/>
  </r>
  <r>
    <s v="CUST-02303"/>
    <x v="0"/>
    <n v="0"/>
    <s v="Yes"/>
    <s v="No"/>
    <s v="Chennai"/>
    <x v="69"/>
    <s v="Yes"/>
    <x v="0"/>
    <s v="No"/>
    <x v="2"/>
    <x v="0"/>
    <s v="Yes"/>
    <s v="Bank transfer"/>
    <n v="85.29"/>
    <n v="4167.5200000000004"/>
    <x v="2"/>
    <x v="0"/>
    <x v="3"/>
    <s v="Other"/>
    <x v="3"/>
    <n v="0"/>
  </r>
  <r>
    <s v="CUST-03206"/>
    <x v="0"/>
    <n v="0"/>
    <s v="Yes"/>
    <s v="Yes"/>
    <s v="Pune"/>
    <x v="64"/>
    <s v="Yes"/>
    <x v="1"/>
    <s v="No internet service"/>
    <x v="1"/>
    <x v="2"/>
    <s v="Yes"/>
    <s v="Bank transfer"/>
    <n v="31.84"/>
    <n v="2224.1"/>
    <x v="4"/>
    <x v="0"/>
    <x v="4"/>
    <s v="Other"/>
    <x v="0"/>
    <n v="0"/>
  </r>
  <r>
    <s v="CUST-04810"/>
    <x v="1"/>
    <n v="0"/>
    <s v="Yes"/>
    <s v="No"/>
    <s v="Mumbai"/>
    <x v="52"/>
    <s v="Yes"/>
    <x v="0"/>
    <s v="No"/>
    <x v="2"/>
    <x v="2"/>
    <s v="Yes"/>
    <s v="Credit card"/>
    <n v="87.56"/>
    <n v="349.91"/>
    <x v="3"/>
    <x v="1"/>
    <x v="3"/>
    <s v="High-risk"/>
    <x v="1"/>
    <n v="1"/>
  </r>
  <r>
    <s v="CUST-00445"/>
    <x v="1"/>
    <n v="1"/>
    <s v="No"/>
    <s v="No"/>
    <s v="Shimla"/>
    <x v="49"/>
    <s v="Yes"/>
    <x v="0"/>
    <s v="Yes"/>
    <x v="2"/>
    <x v="0"/>
    <s v="Yes"/>
    <s v="Bank transfer"/>
    <n v="92.74"/>
    <n v="4225.1899999999996"/>
    <x v="3"/>
    <x v="0"/>
    <x v="0"/>
    <s v="Other"/>
    <x v="5"/>
    <n v="0"/>
  </r>
  <r>
    <s v="CUST-01828"/>
    <x v="1"/>
    <n v="0"/>
    <s v="Yes"/>
    <s v="No"/>
    <s v="Bengaluru"/>
    <x v="31"/>
    <s v="Yes"/>
    <x v="0"/>
    <s v="Yes"/>
    <x v="2"/>
    <x v="2"/>
    <s v="No"/>
    <s v="Cheque"/>
    <n v="100.04"/>
    <n v="601.92999999999995"/>
    <x v="3"/>
    <x v="1"/>
    <x v="0"/>
    <s v="High-risk"/>
    <x v="1"/>
    <n v="1"/>
  </r>
  <r>
    <s v="CUST-02886"/>
    <x v="1"/>
    <n v="0"/>
    <s v="No"/>
    <s v="No"/>
    <s v="Mumbai"/>
    <x v="54"/>
    <s v="Yes"/>
    <x v="0"/>
    <s v="Yes"/>
    <x v="2"/>
    <x v="2"/>
    <s v="No"/>
    <s v="Credit card"/>
    <n v="97.81"/>
    <n v="1186.8"/>
    <x v="2"/>
    <x v="1"/>
    <x v="0"/>
    <s v="Other"/>
    <x v="4"/>
    <n v="1"/>
  </r>
  <r>
    <s v="CUST-01582"/>
    <x v="0"/>
    <n v="0"/>
    <s v="No"/>
    <s v="No"/>
    <s v="Bengaluru"/>
    <x v="12"/>
    <s v="Yes"/>
    <x v="1"/>
    <s v="No internet service"/>
    <x v="1"/>
    <x v="0"/>
    <s v="No"/>
    <s v="Cheque"/>
    <n v="33.799999999999997"/>
    <n v="1857.25"/>
    <x v="4"/>
    <x v="0"/>
    <x v="4"/>
    <s v="Other"/>
    <x v="3"/>
    <n v="0"/>
  </r>
  <r>
    <s v="CUST-00090"/>
    <x v="0"/>
    <n v="0"/>
    <s v="Yes"/>
    <s v="No"/>
    <s v="Lucknow"/>
    <x v="27"/>
    <s v="Yes"/>
    <x v="1"/>
    <s v="No internet service"/>
    <x v="1"/>
    <x v="2"/>
    <s v="Yes"/>
    <s v="Credit card"/>
    <n v="34.26"/>
    <n v="1191.57"/>
    <x v="1"/>
    <x v="0"/>
    <x v="4"/>
    <s v="Other"/>
    <x v="2"/>
    <n v="0"/>
  </r>
  <r>
    <s v="CUST-00795"/>
    <x v="0"/>
    <n v="0"/>
    <s v="Yes"/>
    <s v="Yes"/>
    <s v="Shimla"/>
    <x v="51"/>
    <s v="Yes"/>
    <x v="2"/>
    <s v="No"/>
    <x v="2"/>
    <x v="0"/>
    <s v="Yes"/>
    <s v="Credit card"/>
    <n v="51.36"/>
    <n v="1890.9"/>
    <x v="1"/>
    <x v="0"/>
    <x v="2"/>
    <s v="Other"/>
    <x v="5"/>
    <n v="0"/>
  </r>
  <r>
    <s v="CUST-02049"/>
    <x v="0"/>
    <n v="0"/>
    <s v="Yes"/>
    <s v="No"/>
    <s v="Hyderabad"/>
    <x v="6"/>
    <s v="Yes"/>
    <x v="2"/>
    <s v="No"/>
    <x v="2"/>
    <x v="2"/>
    <s v="No"/>
    <s v="Cheque"/>
    <n v="46.67"/>
    <n v="230.2"/>
    <x v="4"/>
    <x v="0"/>
    <x v="4"/>
    <s v="Other"/>
    <x v="1"/>
    <n v="0"/>
  </r>
  <r>
    <s v="CUST-02178"/>
    <x v="0"/>
    <n v="0"/>
    <s v="No"/>
    <s v="No"/>
    <s v="Pune"/>
    <x v="58"/>
    <s v="Yes"/>
    <x v="0"/>
    <s v="No"/>
    <x v="0"/>
    <x v="1"/>
    <s v="Yes"/>
    <s v="Cheque"/>
    <n v="101.23"/>
    <n v="4272.97"/>
    <x v="3"/>
    <x v="0"/>
    <x v="0"/>
    <s v="Other"/>
    <x v="5"/>
    <n v="0"/>
  </r>
  <r>
    <s v="CUST-01030"/>
    <x v="0"/>
    <n v="0"/>
    <s v="No"/>
    <s v="Yes"/>
    <s v="Ahmedabad"/>
    <x v="52"/>
    <s v="Yes"/>
    <x v="0"/>
    <s v="No"/>
    <x v="2"/>
    <x v="2"/>
    <s v="Yes"/>
    <s v="UPI"/>
    <n v="81.33"/>
    <n v="317.72000000000003"/>
    <x v="1"/>
    <x v="1"/>
    <x v="3"/>
    <s v="High-risk"/>
    <x v="1"/>
    <n v="1"/>
  </r>
  <r>
    <s v="CUST-03415"/>
    <x v="0"/>
    <n v="0"/>
    <s v="Yes"/>
    <s v="No"/>
    <s v="Kolkata"/>
    <x v="7"/>
    <s v="Yes"/>
    <x v="0"/>
    <s v="Yes"/>
    <x v="0"/>
    <x v="2"/>
    <s v="No"/>
    <s v="Bank transfer"/>
    <n v="97.67"/>
    <n v="1081.6199999999999"/>
    <x v="1"/>
    <x v="0"/>
    <x v="0"/>
    <s v="High-risk"/>
    <x v="1"/>
    <n v="0"/>
  </r>
  <r>
    <s v="CUST-03954"/>
    <x v="0"/>
    <n v="0"/>
    <s v="No"/>
    <s v="No"/>
    <s v="Lucknow"/>
    <x v="48"/>
    <s v="Yes"/>
    <x v="2"/>
    <s v="No"/>
    <x v="0"/>
    <x v="0"/>
    <s v="No"/>
    <s v="Bank transfer"/>
    <n v="64.319999999999993"/>
    <n v="3133.91"/>
    <x v="1"/>
    <x v="0"/>
    <x v="2"/>
    <s v="Other"/>
    <x v="3"/>
    <n v="0"/>
  </r>
  <r>
    <s v="CUST-01330"/>
    <x v="1"/>
    <n v="0"/>
    <s v="No"/>
    <s v="Yes"/>
    <s v="Mumbai"/>
    <x v="67"/>
    <s v="No"/>
    <x v="2"/>
    <s v="No"/>
    <x v="2"/>
    <x v="2"/>
    <s v="No"/>
    <s v="Bank transfer"/>
    <n v="41.99"/>
    <n v="1614.68"/>
    <x v="0"/>
    <x v="1"/>
    <x v="4"/>
    <s v="Other"/>
    <x v="5"/>
    <n v="1"/>
  </r>
  <r>
    <s v="CUST-03174"/>
    <x v="1"/>
    <n v="0"/>
    <s v="No"/>
    <s v="No"/>
    <s v="Ahmedabad"/>
    <x v="19"/>
    <s v="Yes"/>
    <x v="2"/>
    <s v="Yes"/>
    <x v="0"/>
    <x v="2"/>
    <s v="No"/>
    <s v="Cheque"/>
    <n v="64.25"/>
    <n v="915.51"/>
    <x v="0"/>
    <x v="0"/>
    <x v="2"/>
    <s v="Other"/>
    <x v="4"/>
    <n v="0"/>
  </r>
  <r>
    <s v="CUST-03125"/>
    <x v="0"/>
    <n v="0"/>
    <s v="No"/>
    <s v="Yes"/>
    <s v="Mumbai"/>
    <x v="24"/>
    <s v="Yes"/>
    <x v="0"/>
    <s v="Yes"/>
    <x v="0"/>
    <x v="2"/>
    <s v="Yes"/>
    <s v="UPI"/>
    <n v="90.72"/>
    <n v="2733.3"/>
    <x v="0"/>
    <x v="0"/>
    <x v="0"/>
    <s v="Other"/>
    <x v="2"/>
    <n v="0"/>
  </r>
  <r>
    <s v="CUST-00040"/>
    <x v="1"/>
    <n v="1"/>
    <s v="No"/>
    <s v="No"/>
    <s v="Chandigarh"/>
    <x v="6"/>
    <s v="Yes"/>
    <x v="2"/>
    <s v="No"/>
    <x v="2"/>
    <x v="2"/>
    <s v="No"/>
    <s v="UPI"/>
    <n v="47.5"/>
    <n v="242"/>
    <x v="0"/>
    <x v="1"/>
    <x v="4"/>
    <s v="Other"/>
    <x v="1"/>
    <n v="1"/>
  </r>
  <r>
    <s v="CUST-00944"/>
    <x v="1"/>
    <n v="0"/>
    <s v="Yes"/>
    <s v="No"/>
    <s v="Shimla"/>
    <x v="1"/>
    <s v="Yes"/>
    <x v="1"/>
    <s v="No internet service"/>
    <x v="1"/>
    <x v="2"/>
    <s v="Yes"/>
    <s v="UPI"/>
    <n v="34.15"/>
    <n v="104.77"/>
    <x v="4"/>
    <x v="0"/>
    <x v="4"/>
    <s v="Other"/>
    <x v="1"/>
    <n v="0"/>
  </r>
  <r>
    <s v="CUST-03601"/>
    <x v="0"/>
    <n v="0"/>
    <s v="No"/>
    <s v="No"/>
    <s v="Hyderabad"/>
    <x v="2"/>
    <s v="Yes"/>
    <x v="0"/>
    <s v="No"/>
    <x v="0"/>
    <x v="2"/>
    <s v="Yes"/>
    <s v="Credit card"/>
    <n v="89.08"/>
    <n v="2508.19"/>
    <x v="2"/>
    <x v="0"/>
    <x v="3"/>
    <s v="Other"/>
    <x v="2"/>
    <n v="0"/>
  </r>
  <r>
    <s v="CUST-00666"/>
    <x v="1"/>
    <n v="1"/>
    <s v="No"/>
    <s v="No"/>
    <s v="Chennai"/>
    <x v="48"/>
    <s v="Yes"/>
    <x v="2"/>
    <s v="No"/>
    <x v="0"/>
    <x v="1"/>
    <s v="Yes"/>
    <s v="Cheque"/>
    <n v="66.69"/>
    <n v="3256.33"/>
    <x v="1"/>
    <x v="0"/>
    <x v="2"/>
    <s v="Other"/>
    <x v="3"/>
    <n v="0"/>
  </r>
  <r>
    <s v="CUST-04012"/>
    <x v="0"/>
    <n v="1"/>
    <s v="Yes"/>
    <s v="No"/>
    <s v="Shimla"/>
    <x v="8"/>
    <s v="Yes"/>
    <x v="0"/>
    <s v="Yes"/>
    <x v="0"/>
    <x v="1"/>
    <s v="Yes"/>
    <s v="Bank transfer"/>
    <n v="98.76"/>
    <n v="3741.98"/>
    <x v="1"/>
    <x v="0"/>
    <x v="0"/>
    <s v="Other"/>
    <x v="5"/>
    <n v="0"/>
  </r>
  <r>
    <s v="CUST-00453"/>
    <x v="1"/>
    <n v="1"/>
    <s v="No"/>
    <s v="No"/>
    <s v="Chennai"/>
    <x v="65"/>
    <s v="Yes"/>
    <x v="1"/>
    <s v="No internet service"/>
    <x v="1"/>
    <x v="2"/>
    <s v="No"/>
    <s v="UPI"/>
    <n v="36.840000000000003"/>
    <n v="2214.71"/>
    <x v="1"/>
    <x v="0"/>
    <x v="4"/>
    <s v="Other"/>
    <x v="3"/>
    <n v="0"/>
  </r>
  <r>
    <s v="CUST-01685"/>
    <x v="1"/>
    <n v="0"/>
    <s v="No"/>
    <s v="No"/>
    <s v="Ahmedabad"/>
    <x v="41"/>
    <s v="Yes"/>
    <x v="1"/>
    <s v="No internet service"/>
    <x v="1"/>
    <x v="2"/>
    <s v="No"/>
    <s v="Bank transfer"/>
    <n v="31.58"/>
    <n v="949.99"/>
    <x v="1"/>
    <x v="1"/>
    <x v="4"/>
    <s v="Other"/>
    <x v="2"/>
    <n v="1"/>
  </r>
  <r>
    <s v="CUST-01149"/>
    <x v="1"/>
    <n v="0"/>
    <s v="No"/>
    <s v="Yes"/>
    <s v="Kolkata"/>
    <x v="59"/>
    <s v="Yes"/>
    <x v="0"/>
    <s v="No"/>
    <x v="2"/>
    <x v="0"/>
    <s v="No"/>
    <s v="Cheque"/>
    <n v="80.86"/>
    <n v="4384.82"/>
    <x v="2"/>
    <x v="0"/>
    <x v="3"/>
    <s v="Other"/>
    <x v="3"/>
    <n v="0"/>
  </r>
  <r>
    <s v="CUST-04274"/>
    <x v="0"/>
    <n v="1"/>
    <s v="No"/>
    <s v="No"/>
    <s v="Jaipur"/>
    <x v="57"/>
    <s v="Yes"/>
    <x v="2"/>
    <s v="No"/>
    <x v="0"/>
    <x v="1"/>
    <s v="No"/>
    <s v="UPI"/>
    <n v="62.9"/>
    <n v="0"/>
    <x v="1"/>
    <x v="0"/>
    <x v="2"/>
    <s v="Other"/>
    <x v="1"/>
    <n v="0"/>
  </r>
  <r>
    <s v="CUST-02185"/>
    <x v="1"/>
    <n v="1"/>
    <s v="Yes"/>
    <s v="No"/>
    <s v="Pune"/>
    <x v="4"/>
    <s v="Yes"/>
    <x v="1"/>
    <s v="No internet service"/>
    <x v="1"/>
    <x v="0"/>
    <s v="Yes"/>
    <s v="Bank transfer"/>
    <n v="30.54"/>
    <n v="2182.31"/>
    <x v="1"/>
    <x v="0"/>
    <x v="4"/>
    <s v="Other"/>
    <x v="0"/>
    <n v="0"/>
  </r>
  <r>
    <s v="CUST-00337"/>
    <x v="0"/>
    <n v="0"/>
    <s v="No"/>
    <s v="No"/>
    <s v="Jaipur"/>
    <x v="62"/>
    <s v="Yes"/>
    <x v="1"/>
    <s v="No internet service"/>
    <x v="1"/>
    <x v="0"/>
    <s v="Yes"/>
    <s v="Cheque"/>
    <n v="25.48"/>
    <n v="1719.61"/>
    <x v="1"/>
    <x v="0"/>
    <x v="1"/>
    <s v="Other"/>
    <x v="0"/>
    <n v="0"/>
  </r>
  <r>
    <s v="CUST-02167"/>
    <x v="1"/>
    <n v="0"/>
    <s v="Yes"/>
    <s v="Yes"/>
    <s v="Chennai"/>
    <x v="20"/>
    <s v="Yes"/>
    <x v="2"/>
    <s v="Yes"/>
    <x v="2"/>
    <x v="2"/>
    <s v="Yes"/>
    <s v="Cheque"/>
    <n v="52.4"/>
    <n v="408.35"/>
    <x v="3"/>
    <x v="0"/>
    <x v="2"/>
    <s v="Other"/>
    <x v="1"/>
    <n v="0"/>
  </r>
  <r>
    <s v="CUST-04935"/>
    <x v="1"/>
    <n v="0"/>
    <s v="Yes"/>
    <s v="Yes"/>
    <s v="Chandigarh"/>
    <x v="62"/>
    <s v="Yes"/>
    <x v="1"/>
    <s v="No internet service"/>
    <x v="1"/>
    <x v="0"/>
    <s v="No"/>
    <s v="Credit card"/>
    <n v="36.22"/>
    <n v="2401.33"/>
    <x v="1"/>
    <x v="0"/>
    <x v="4"/>
    <s v="Other"/>
    <x v="0"/>
    <n v="0"/>
  </r>
  <r>
    <s v="CUST-02978"/>
    <x v="1"/>
    <n v="0"/>
    <s v="Yes"/>
    <s v="Yes"/>
    <s v="Shimla"/>
    <x v="6"/>
    <s v="Yes"/>
    <x v="2"/>
    <s v="No"/>
    <x v="0"/>
    <x v="2"/>
    <s v="Yes"/>
    <s v="Bank transfer"/>
    <n v="69.290000000000006"/>
    <n v="336.5"/>
    <x v="1"/>
    <x v="1"/>
    <x v="2"/>
    <s v="Other"/>
    <x v="1"/>
    <n v="1"/>
  </r>
  <r>
    <s v="CUST-01601"/>
    <x v="0"/>
    <n v="0"/>
    <s v="Yes"/>
    <s v="No"/>
    <s v="Kolkata"/>
    <x v="11"/>
    <s v="Yes"/>
    <x v="1"/>
    <s v="No internet service"/>
    <x v="1"/>
    <x v="1"/>
    <s v="Yes"/>
    <s v="UPI"/>
    <n v="22.07"/>
    <n v="499.73"/>
    <x v="0"/>
    <x v="0"/>
    <x v="1"/>
    <s v="Other"/>
    <x v="4"/>
    <n v="0"/>
  </r>
  <r>
    <s v="CUST-01642"/>
    <x v="1"/>
    <n v="0"/>
    <s v="No"/>
    <s v="No"/>
    <s v="Jaipur"/>
    <x v="61"/>
    <s v="Yes"/>
    <x v="1"/>
    <s v="No internet service"/>
    <x v="1"/>
    <x v="0"/>
    <s v="Yes"/>
    <s v="Bank transfer"/>
    <n v="32.340000000000003"/>
    <n v="2101.81"/>
    <x v="4"/>
    <x v="0"/>
    <x v="4"/>
    <s v="Other"/>
    <x v="0"/>
    <n v="0"/>
  </r>
  <r>
    <s v="CUST-00352"/>
    <x v="0"/>
    <n v="0"/>
    <s v="Yes"/>
    <s v="Yes"/>
    <s v="Bengaluru"/>
    <x v="9"/>
    <s v="Yes"/>
    <x v="0"/>
    <s v="Yes"/>
    <x v="2"/>
    <x v="2"/>
    <s v="Yes"/>
    <s v="Bank transfer"/>
    <n v="89.94"/>
    <n v="619.01"/>
    <x v="0"/>
    <x v="1"/>
    <x v="3"/>
    <s v="High-risk"/>
    <x v="1"/>
    <n v="1"/>
  </r>
  <r>
    <s v="CUST-00625"/>
    <x v="0"/>
    <n v="0"/>
    <s v="No"/>
    <s v="No"/>
    <s v="Pune"/>
    <x v="9"/>
    <s v="Yes"/>
    <x v="1"/>
    <s v="No internet service"/>
    <x v="1"/>
    <x v="2"/>
    <s v="No"/>
    <s v="Cheque"/>
    <n v="40.86"/>
    <n v="293.32"/>
    <x v="1"/>
    <x v="0"/>
    <x v="4"/>
    <s v="Other"/>
    <x v="1"/>
    <n v="0"/>
  </r>
  <r>
    <s v="CUST-02184"/>
    <x v="1"/>
    <n v="0"/>
    <s v="Yes"/>
    <s v="No"/>
    <s v="Jaipur"/>
    <x v="42"/>
    <s v="Yes"/>
    <x v="0"/>
    <s v="No"/>
    <x v="2"/>
    <x v="2"/>
    <s v="No"/>
    <s v="Bank transfer"/>
    <n v="82.58"/>
    <n v="2886.75"/>
    <x v="0"/>
    <x v="0"/>
    <x v="3"/>
    <s v="Other"/>
    <x v="2"/>
    <n v="0"/>
  </r>
  <r>
    <s v="CUST-02509"/>
    <x v="1"/>
    <n v="0"/>
    <s v="No"/>
    <s v="Yes"/>
    <s v="Bengaluru"/>
    <x v="60"/>
    <s v="Yes"/>
    <x v="1"/>
    <s v="No internet service"/>
    <x v="1"/>
    <x v="0"/>
    <s v="No"/>
    <s v="Bank transfer"/>
    <n v="29.02"/>
    <n v="1895.11"/>
    <x v="0"/>
    <x v="0"/>
    <x v="1"/>
    <s v="Other"/>
    <x v="0"/>
    <n v="0"/>
  </r>
  <r>
    <s v="CUST-02090"/>
    <x v="0"/>
    <n v="0"/>
    <s v="No"/>
    <s v="No"/>
    <s v="Mumbai"/>
    <x v="61"/>
    <s v="No"/>
    <x v="2"/>
    <s v="No"/>
    <x v="2"/>
    <x v="0"/>
    <s v="No"/>
    <s v="UPI"/>
    <n v="47.7"/>
    <n v="3202.57"/>
    <x v="1"/>
    <x v="0"/>
    <x v="4"/>
    <s v="Other"/>
    <x v="0"/>
    <n v="0"/>
  </r>
  <r>
    <s v="CUST-00359"/>
    <x v="1"/>
    <n v="0"/>
    <s v="No"/>
    <s v="No"/>
    <s v="Jaipur"/>
    <x v="29"/>
    <s v="Yes"/>
    <x v="0"/>
    <s v="Yes"/>
    <x v="2"/>
    <x v="0"/>
    <s v="Yes"/>
    <s v="UPI"/>
    <n v="97.76"/>
    <n v="5015.8"/>
    <x v="7"/>
    <x v="0"/>
    <x v="0"/>
    <s v="Other"/>
    <x v="3"/>
    <n v="0"/>
  </r>
  <r>
    <s v="CUST-01322"/>
    <x v="0"/>
    <n v="0"/>
    <s v="No"/>
    <s v="No"/>
    <s v="Chennai"/>
    <x v="39"/>
    <s v="Yes"/>
    <x v="2"/>
    <s v="No"/>
    <x v="0"/>
    <x v="1"/>
    <s v="Yes"/>
    <s v="UPI"/>
    <n v="55.38"/>
    <n v="707.85"/>
    <x v="1"/>
    <x v="1"/>
    <x v="2"/>
    <s v="Other"/>
    <x v="4"/>
    <n v="1"/>
  </r>
  <r>
    <s v="CUST-01614"/>
    <x v="0"/>
    <n v="1"/>
    <s v="Yes"/>
    <s v="Yes"/>
    <s v="Ahmedabad"/>
    <x v="42"/>
    <s v="Yes"/>
    <x v="0"/>
    <s v="No"/>
    <x v="0"/>
    <x v="0"/>
    <s v="Yes"/>
    <s v="UPI"/>
    <n v="98.31"/>
    <n v="3245.36"/>
    <x v="1"/>
    <x v="0"/>
    <x v="0"/>
    <s v="Other"/>
    <x v="2"/>
    <n v="0"/>
  </r>
  <r>
    <s v="CUST-01857"/>
    <x v="1"/>
    <n v="1"/>
    <s v="Yes"/>
    <s v="No"/>
    <s v="Jaipur"/>
    <x v="49"/>
    <s v="Yes"/>
    <x v="2"/>
    <s v="No"/>
    <x v="0"/>
    <x v="1"/>
    <s v="No"/>
    <s v="Credit card"/>
    <n v="56.73"/>
    <n v="2603.6799999999998"/>
    <x v="3"/>
    <x v="0"/>
    <x v="2"/>
    <s v="Other"/>
    <x v="5"/>
    <n v="0"/>
  </r>
  <r>
    <s v="CUST-01526"/>
    <x v="0"/>
    <n v="0"/>
    <s v="No"/>
    <s v="No"/>
    <s v="Mumbai"/>
    <x v="8"/>
    <s v="Yes"/>
    <x v="0"/>
    <s v="No"/>
    <x v="0"/>
    <x v="2"/>
    <s v="Yes"/>
    <s v="Cheque"/>
    <n v="85.87"/>
    <n v="3282.26"/>
    <x v="1"/>
    <x v="0"/>
    <x v="3"/>
    <s v="Other"/>
    <x v="5"/>
    <n v="0"/>
  </r>
  <r>
    <s v="CUST-01435"/>
    <x v="1"/>
    <n v="0"/>
    <s v="No"/>
    <s v="No"/>
    <s v="Bengaluru"/>
    <x v="30"/>
    <s v="Yes"/>
    <x v="2"/>
    <s v="Yes"/>
    <x v="2"/>
    <x v="2"/>
    <s v="Yes"/>
    <s v="UPI"/>
    <n v="58.96"/>
    <n v="1259.02"/>
    <x v="3"/>
    <x v="0"/>
    <x v="2"/>
    <s v="Other"/>
    <x v="4"/>
    <n v="0"/>
  </r>
  <r>
    <s v="CUST-04761"/>
    <x v="1"/>
    <n v="0"/>
    <s v="Yes"/>
    <s v="No"/>
    <s v="Chandigarh"/>
    <x v="2"/>
    <s v="Yes"/>
    <x v="2"/>
    <s v="No"/>
    <x v="0"/>
    <x v="1"/>
    <s v="Yes"/>
    <s v="Cheque"/>
    <n v="62.28"/>
    <n v="1708.16"/>
    <x v="1"/>
    <x v="0"/>
    <x v="2"/>
    <s v="Other"/>
    <x v="2"/>
    <n v="0"/>
  </r>
  <r>
    <s v="CUST-04878"/>
    <x v="0"/>
    <n v="1"/>
    <s v="No"/>
    <s v="No"/>
    <s v="Jaipur"/>
    <x v="41"/>
    <s v="Yes"/>
    <x v="0"/>
    <s v="No"/>
    <x v="0"/>
    <x v="2"/>
    <s v="Yes"/>
    <s v="UPI"/>
    <n v="92.94"/>
    <n v="2707"/>
    <x v="4"/>
    <x v="1"/>
    <x v="0"/>
    <s v="Other"/>
    <x v="2"/>
    <n v="1"/>
  </r>
  <r>
    <s v="CUST-04801"/>
    <x v="1"/>
    <n v="0"/>
    <s v="Yes"/>
    <s v="Yes"/>
    <s v="Hyderabad"/>
    <x v="12"/>
    <s v="Yes"/>
    <x v="2"/>
    <s v="No"/>
    <x v="0"/>
    <x v="0"/>
    <s v="No"/>
    <s v="Credit card"/>
    <n v="57.07"/>
    <n v="3104.34"/>
    <x v="3"/>
    <x v="0"/>
    <x v="2"/>
    <s v="Other"/>
    <x v="3"/>
    <n v="0"/>
  </r>
  <r>
    <s v="CUST-01420"/>
    <x v="1"/>
    <n v="0"/>
    <s v="Yes"/>
    <s v="No"/>
    <s v="Pune"/>
    <x v="24"/>
    <s v="Yes"/>
    <x v="0"/>
    <s v="No"/>
    <x v="2"/>
    <x v="2"/>
    <s v="No"/>
    <s v="Credit card"/>
    <n v="88.38"/>
    <n v="2669.11"/>
    <x v="4"/>
    <x v="0"/>
    <x v="3"/>
    <s v="Other"/>
    <x v="2"/>
    <n v="0"/>
  </r>
  <r>
    <s v="CUST-01703"/>
    <x v="1"/>
    <n v="0"/>
    <s v="Yes"/>
    <s v="No"/>
    <s v="Ahmedabad"/>
    <x v="20"/>
    <s v="Yes"/>
    <x v="0"/>
    <s v="No"/>
    <x v="0"/>
    <x v="2"/>
    <s v="Yes"/>
    <s v="UPI"/>
    <n v="87.13"/>
    <n v="693.83"/>
    <x v="1"/>
    <x v="0"/>
    <x v="3"/>
    <s v="High-risk"/>
    <x v="1"/>
    <n v="0"/>
  </r>
  <r>
    <s v="CUST-02650"/>
    <x v="0"/>
    <n v="0"/>
    <s v="Yes"/>
    <s v="Yes"/>
    <s v="Pune"/>
    <x v="54"/>
    <s v="Yes"/>
    <x v="1"/>
    <s v="No internet service"/>
    <x v="1"/>
    <x v="2"/>
    <s v="No"/>
    <s v="Credit card"/>
    <n v="24.45"/>
    <n v="292.63"/>
    <x v="1"/>
    <x v="0"/>
    <x v="1"/>
    <s v="Other"/>
    <x v="4"/>
    <n v="0"/>
  </r>
  <r>
    <s v="CUST-03759"/>
    <x v="1"/>
    <n v="1"/>
    <s v="Yes"/>
    <s v="No"/>
    <s v="Kolkata"/>
    <x v="52"/>
    <s v="Yes"/>
    <x v="0"/>
    <s v="Yes"/>
    <x v="2"/>
    <x v="1"/>
    <s v="No"/>
    <s v="UPI"/>
    <n v="83.36"/>
    <n v="343.39"/>
    <x v="3"/>
    <x v="1"/>
    <x v="3"/>
    <s v="Other"/>
    <x v="1"/>
    <n v="1"/>
  </r>
  <r>
    <s v="CUST-00777"/>
    <x v="0"/>
    <n v="1"/>
    <s v="No"/>
    <s v="Yes"/>
    <s v="Delhi"/>
    <x v="19"/>
    <s v="Yes"/>
    <x v="1"/>
    <s v="No internet service"/>
    <x v="1"/>
    <x v="2"/>
    <s v="Yes"/>
    <s v="Bank transfer"/>
    <n v="31.59"/>
    <n v="429.86"/>
    <x v="2"/>
    <x v="1"/>
    <x v="4"/>
    <s v="Other"/>
    <x v="4"/>
    <n v="1"/>
  </r>
  <r>
    <s v="CUST-02576"/>
    <x v="1"/>
    <n v="0"/>
    <s v="No"/>
    <s v="No"/>
    <s v="Kolkata"/>
    <x v="65"/>
    <s v="Yes"/>
    <x v="1"/>
    <s v="No internet service"/>
    <x v="1"/>
    <x v="0"/>
    <s v="No"/>
    <s v="UPI"/>
    <n v="32.380000000000003"/>
    <n v="1930.02"/>
    <x v="1"/>
    <x v="0"/>
    <x v="4"/>
    <s v="Other"/>
    <x v="3"/>
    <n v="0"/>
  </r>
  <r>
    <s v="CUST-03755"/>
    <x v="0"/>
    <n v="0"/>
    <s v="No"/>
    <s v="No"/>
    <s v="Delhi"/>
    <x v="33"/>
    <s v="Yes"/>
    <x v="2"/>
    <s v="No"/>
    <x v="0"/>
    <x v="1"/>
    <s v="Yes"/>
    <s v="UPI"/>
    <n v="61.92"/>
    <n v="2254.48"/>
    <x v="0"/>
    <x v="0"/>
    <x v="2"/>
    <s v="Other"/>
    <x v="5"/>
    <n v="0"/>
  </r>
  <r>
    <s v="CUST-03832"/>
    <x v="0"/>
    <n v="0"/>
    <s v="No"/>
    <s v="Yes"/>
    <s v="Mumbai"/>
    <x v="24"/>
    <s v="Yes"/>
    <x v="2"/>
    <s v="No"/>
    <x v="0"/>
    <x v="0"/>
    <s v="No"/>
    <s v="Cheque"/>
    <n v="65.56"/>
    <n v="1990.47"/>
    <x v="0"/>
    <x v="0"/>
    <x v="2"/>
    <s v="Other"/>
    <x v="2"/>
    <n v="0"/>
  </r>
  <r>
    <s v="CUST-01766"/>
    <x v="0"/>
    <n v="0"/>
    <s v="No"/>
    <s v="No"/>
    <s v="Bengaluru"/>
    <x v="44"/>
    <s v="Yes"/>
    <x v="0"/>
    <s v="No"/>
    <x v="2"/>
    <x v="0"/>
    <s v="Yes"/>
    <s v="Cheque"/>
    <n v="79.95"/>
    <n v="2692.2"/>
    <x v="0"/>
    <x v="0"/>
    <x v="3"/>
    <s v="Other"/>
    <x v="2"/>
    <n v="0"/>
  </r>
  <r>
    <s v="CUST-00474"/>
    <x v="0"/>
    <n v="0"/>
    <s v="No"/>
    <s v="Yes"/>
    <s v="Hyderabad"/>
    <x v="52"/>
    <s v="Yes"/>
    <x v="0"/>
    <s v="Yes"/>
    <x v="2"/>
    <x v="2"/>
    <s v="Yes"/>
    <s v="Cheque"/>
    <n v="91.13"/>
    <n v="371.24"/>
    <x v="2"/>
    <x v="1"/>
    <x v="0"/>
    <s v="High-risk"/>
    <x v="1"/>
    <n v="1"/>
  </r>
  <r>
    <s v="CUST-04693"/>
    <x v="0"/>
    <n v="0"/>
    <s v="No"/>
    <s v="No"/>
    <s v="Hyderabad"/>
    <x v="37"/>
    <s v="Yes"/>
    <x v="1"/>
    <s v="No internet service"/>
    <x v="1"/>
    <x v="1"/>
    <s v="No"/>
    <s v="Bank transfer"/>
    <n v="42.39"/>
    <n v="2519.89"/>
    <x v="4"/>
    <x v="1"/>
    <x v="4"/>
    <s v="Other"/>
    <x v="0"/>
    <n v="1"/>
  </r>
  <r>
    <s v="CUST-03493"/>
    <x v="0"/>
    <n v="1"/>
    <s v="Yes"/>
    <s v="Yes"/>
    <s v="Kolkata"/>
    <x v="54"/>
    <s v="Yes"/>
    <x v="1"/>
    <s v="No internet service"/>
    <x v="1"/>
    <x v="2"/>
    <s v="Yes"/>
    <s v="UPI"/>
    <n v="32.21"/>
    <n v="393.43"/>
    <x v="0"/>
    <x v="0"/>
    <x v="4"/>
    <s v="Other"/>
    <x v="4"/>
    <n v="0"/>
  </r>
  <r>
    <s v="CUST-02415"/>
    <x v="0"/>
    <n v="0"/>
    <s v="No"/>
    <s v="No"/>
    <s v="Kolkata"/>
    <x v="26"/>
    <s v="Yes"/>
    <x v="2"/>
    <s v="No"/>
    <x v="2"/>
    <x v="2"/>
    <s v="No"/>
    <s v="Bank transfer"/>
    <n v="55.57"/>
    <n v="1419.79"/>
    <x v="1"/>
    <x v="0"/>
    <x v="2"/>
    <s v="Other"/>
    <x v="2"/>
    <n v="0"/>
  </r>
  <r>
    <s v="CUST-04980"/>
    <x v="0"/>
    <n v="1"/>
    <s v="No"/>
    <s v="No"/>
    <s v="Jaipur"/>
    <x v="9"/>
    <s v="Yes"/>
    <x v="0"/>
    <s v="No"/>
    <x v="2"/>
    <x v="2"/>
    <s v="No"/>
    <s v="Cheque"/>
    <n v="73.37"/>
    <n v="516.46"/>
    <x v="0"/>
    <x v="1"/>
    <x v="3"/>
    <s v="High-risk"/>
    <x v="1"/>
    <n v="1"/>
  </r>
  <r>
    <s v="CUST-03663"/>
    <x v="1"/>
    <n v="0"/>
    <s v="Yes"/>
    <s v="Yes"/>
    <s v="Shimla"/>
    <x v="69"/>
    <s v="Yes"/>
    <x v="0"/>
    <s v="No"/>
    <x v="2"/>
    <x v="0"/>
    <s v="Yes"/>
    <s v="Bank transfer"/>
    <n v="80.180000000000007"/>
    <n v="3758.41"/>
    <x v="1"/>
    <x v="0"/>
    <x v="3"/>
    <s v="Other"/>
    <x v="3"/>
    <n v="0"/>
  </r>
  <r>
    <s v="CUST-04737"/>
    <x v="1"/>
    <n v="0"/>
    <s v="Yes"/>
    <s v="No"/>
    <s v="Bengaluru"/>
    <x v="29"/>
    <s v="Yes"/>
    <x v="0"/>
    <s v="No"/>
    <x v="2"/>
    <x v="1"/>
    <s v="No"/>
    <s v="Cheque"/>
    <n v="75.52"/>
    <n v="3748.84"/>
    <x v="4"/>
    <x v="0"/>
    <x v="3"/>
    <s v="Other"/>
    <x v="3"/>
    <n v="0"/>
  </r>
  <r>
    <s v="CUST-04486"/>
    <x v="1"/>
    <n v="0"/>
    <s v="Yes"/>
    <s v="Yes"/>
    <s v="Jaipur"/>
    <x v="19"/>
    <s v="No"/>
    <x v="0"/>
    <s v="No"/>
    <x v="2"/>
    <x v="2"/>
    <s v="Yes"/>
    <s v="Bank transfer"/>
    <n v="75.62"/>
    <n v="1080.3800000000001"/>
    <x v="1"/>
    <x v="1"/>
    <x v="3"/>
    <s v="Other"/>
    <x v="4"/>
    <n v="1"/>
  </r>
  <r>
    <s v="CUST-03535"/>
    <x v="0"/>
    <n v="0"/>
    <s v="Yes"/>
    <s v="Yes"/>
    <s v="Chandigarh"/>
    <x v="47"/>
    <s v="Yes"/>
    <x v="1"/>
    <s v="No internet service"/>
    <x v="1"/>
    <x v="2"/>
    <s v="Yes"/>
    <s v="Credit card"/>
    <n v="37.58"/>
    <n v="552.36"/>
    <x v="1"/>
    <x v="1"/>
    <x v="4"/>
    <s v="Other"/>
    <x v="4"/>
    <n v="1"/>
  </r>
  <r>
    <s v="CUST-01581"/>
    <x v="0"/>
    <n v="0"/>
    <s v="Yes"/>
    <s v="No"/>
    <s v="Jaipur"/>
    <x v="69"/>
    <s v="Yes"/>
    <x v="1"/>
    <s v="No internet service"/>
    <x v="1"/>
    <x v="0"/>
    <s v="Yes"/>
    <s v="UPI"/>
    <n v="35.659999999999997"/>
    <n v="1738.33"/>
    <x v="3"/>
    <x v="0"/>
    <x v="4"/>
    <s v="Other"/>
    <x v="3"/>
    <n v="0"/>
  </r>
  <r>
    <s v="CUST-00480"/>
    <x v="0"/>
    <n v="0"/>
    <s v="No"/>
    <s v="No"/>
    <s v="Hyderabad"/>
    <x v="58"/>
    <s v="Yes"/>
    <x v="0"/>
    <s v="No"/>
    <x v="2"/>
    <x v="1"/>
    <s v="Yes"/>
    <s v="Bank transfer"/>
    <n v="80.12"/>
    <n v="3486.87"/>
    <x v="3"/>
    <x v="1"/>
    <x v="3"/>
    <s v="Other"/>
    <x v="5"/>
    <n v="1"/>
  </r>
  <r>
    <s v="CUST-02638"/>
    <x v="1"/>
    <n v="0"/>
    <s v="No"/>
    <s v="No"/>
    <s v="Mumbai"/>
    <x v="17"/>
    <s v="Yes"/>
    <x v="2"/>
    <s v="No"/>
    <x v="2"/>
    <x v="2"/>
    <s v="Yes"/>
    <s v="Credit card"/>
    <n v="65.81"/>
    <n v="1926.95"/>
    <x v="2"/>
    <x v="0"/>
    <x v="2"/>
    <s v="Other"/>
    <x v="2"/>
    <n v="0"/>
  </r>
  <r>
    <s v="CUST-00103"/>
    <x v="0"/>
    <n v="0"/>
    <s v="No"/>
    <s v="No"/>
    <s v="Chandigarh"/>
    <x v="61"/>
    <s v="Yes"/>
    <x v="2"/>
    <s v="Yes"/>
    <x v="0"/>
    <x v="0"/>
    <s v="Yes"/>
    <s v="Cheque"/>
    <n v="62.68"/>
    <n v="4182.3599999999997"/>
    <x v="1"/>
    <x v="0"/>
    <x v="2"/>
    <s v="Other"/>
    <x v="0"/>
    <n v="0"/>
  </r>
  <r>
    <s v="CUST-01479"/>
    <x v="0"/>
    <n v="0"/>
    <s v="Yes"/>
    <s v="No"/>
    <s v="Kolkata"/>
    <x v="52"/>
    <s v="Yes"/>
    <x v="2"/>
    <s v="No"/>
    <x v="2"/>
    <x v="2"/>
    <s v="No"/>
    <s v="UPI"/>
    <n v="48.64"/>
    <n v="199.18"/>
    <x v="0"/>
    <x v="1"/>
    <x v="4"/>
    <s v="Other"/>
    <x v="1"/>
    <n v="1"/>
  </r>
  <r>
    <s v="CUST-04723"/>
    <x v="0"/>
    <n v="0"/>
    <s v="No"/>
    <s v="No"/>
    <s v="Hyderabad"/>
    <x v="14"/>
    <s v="Yes"/>
    <x v="0"/>
    <s v="No"/>
    <x v="0"/>
    <x v="2"/>
    <s v="Yes"/>
    <s v="UPI"/>
    <n v="99.24"/>
    <n v="2480.19"/>
    <x v="0"/>
    <x v="0"/>
    <x v="0"/>
    <s v="Other"/>
    <x v="2"/>
    <n v="0"/>
  </r>
  <r>
    <s v="CUST-04066"/>
    <x v="0"/>
    <n v="1"/>
    <s v="No"/>
    <s v="Yes"/>
    <s v="Chandigarh"/>
    <x v="32"/>
    <s v="No"/>
    <x v="1"/>
    <s v="No internet service"/>
    <x v="1"/>
    <x v="1"/>
    <s v="No"/>
    <s v="Credit card"/>
    <n v="18"/>
    <n v="724.89"/>
    <x v="1"/>
    <x v="1"/>
    <x v="1"/>
    <s v="Other"/>
    <x v="5"/>
    <n v="1"/>
  </r>
  <r>
    <s v="CUST-02712"/>
    <x v="1"/>
    <n v="0"/>
    <s v="Yes"/>
    <s v="No"/>
    <s v="Chennai"/>
    <x v="50"/>
    <s v="Yes"/>
    <x v="0"/>
    <s v="Yes"/>
    <x v="2"/>
    <x v="0"/>
    <s v="Yes"/>
    <s v="UPI"/>
    <n v="91.04"/>
    <n v="5199.1499999999996"/>
    <x v="1"/>
    <x v="0"/>
    <x v="0"/>
    <s v="Other"/>
    <x v="3"/>
    <n v="0"/>
  </r>
  <r>
    <s v="CUST-03947"/>
    <x v="0"/>
    <n v="0"/>
    <s v="No"/>
    <s v="No"/>
    <s v="Hyderabad"/>
    <x v="34"/>
    <s v="Yes"/>
    <x v="0"/>
    <s v="No"/>
    <x v="2"/>
    <x v="1"/>
    <s v="Yes"/>
    <s v="Credit card"/>
    <n v="83.14"/>
    <n v="4269.08"/>
    <x v="0"/>
    <x v="0"/>
    <x v="3"/>
    <s v="Other"/>
    <x v="3"/>
    <n v="0"/>
  </r>
  <r>
    <s v="CUST-03826"/>
    <x v="0"/>
    <n v="0"/>
    <s v="No"/>
    <s v="No"/>
    <s v="Chandigarh"/>
    <x v="13"/>
    <s v="Yes"/>
    <x v="1"/>
    <s v="No internet service"/>
    <x v="1"/>
    <x v="2"/>
    <s v="No"/>
    <s v="Bank transfer"/>
    <n v="23.05"/>
    <n v="450.6"/>
    <x v="0"/>
    <x v="0"/>
    <x v="1"/>
    <s v="Other"/>
    <x v="4"/>
    <n v="0"/>
  </r>
  <r>
    <s v="CUST-00743"/>
    <x v="0"/>
    <n v="1"/>
    <s v="Yes"/>
    <s v="No"/>
    <s v="Hyderabad"/>
    <x v="6"/>
    <s v="Yes"/>
    <x v="1"/>
    <s v="No internet service"/>
    <x v="1"/>
    <x v="2"/>
    <s v="Yes"/>
    <s v="Cheque"/>
    <n v="37.04"/>
    <n v="187.25"/>
    <x v="3"/>
    <x v="1"/>
    <x v="4"/>
    <s v="Other"/>
    <x v="1"/>
    <n v="1"/>
  </r>
  <r>
    <s v="CUST-00054"/>
    <x v="1"/>
    <n v="0"/>
    <s v="No"/>
    <s v="Yes"/>
    <s v="Ahmedabad"/>
    <x v="20"/>
    <s v="Yes"/>
    <x v="1"/>
    <s v="No internet service"/>
    <x v="1"/>
    <x v="2"/>
    <s v="No"/>
    <s v="Bank transfer"/>
    <n v="39.58"/>
    <n v="310.02999999999997"/>
    <x v="1"/>
    <x v="1"/>
    <x v="4"/>
    <s v="Other"/>
    <x v="1"/>
    <n v="1"/>
  </r>
  <r>
    <s v="CUST-00988"/>
    <x v="0"/>
    <n v="0"/>
    <s v="No"/>
    <s v="No"/>
    <s v="Pune"/>
    <x v="13"/>
    <s v="Yes"/>
    <x v="0"/>
    <s v="No"/>
    <x v="2"/>
    <x v="2"/>
    <s v="Yes"/>
    <s v="Credit card"/>
    <n v="93.09"/>
    <n v="1842.99"/>
    <x v="0"/>
    <x v="0"/>
    <x v="0"/>
    <s v="Other"/>
    <x v="4"/>
    <n v="0"/>
  </r>
  <r>
    <s v="CUST-03757"/>
    <x v="1"/>
    <n v="0"/>
    <s v="Yes"/>
    <s v="Yes"/>
    <s v="Bengaluru"/>
    <x v="21"/>
    <s v="Yes"/>
    <x v="2"/>
    <s v="No"/>
    <x v="0"/>
    <x v="1"/>
    <s v="Yes"/>
    <s v="UPI"/>
    <n v="56.99"/>
    <n v="2430.9299999999998"/>
    <x v="4"/>
    <x v="0"/>
    <x v="2"/>
    <s v="Other"/>
    <x v="5"/>
    <n v="0"/>
  </r>
  <r>
    <s v="CUST-00069"/>
    <x v="0"/>
    <n v="0"/>
    <s v="Yes"/>
    <s v="No"/>
    <s v="Hyderabad"/>
    <x v="9"/>
    <s v="Yes"/>
    <x v="2"/>
    <s v="No"/>
    <x v="2"/>
    <x v="2"/>
    <s v="No"/>
    <s v="Cheque"/>
    <n v="54.77"/>
    <n v="393.64"/>
    <x v="1"/>
    <x v="0"/>
    <x v="2"/>
    <s v="Other"/>
    <x v="1"/>
    <n v="0"/>
  </r>
  <r>
    <s v="CUST-04836"/>
    <x v="1"/>
    <n v="1"/>
    <s v="Yes"/>
    <s v="No"/>
    <s v="Pune"/>
    <x v="69"/>
    <s v="Yes"/>
    <x v="1"/>
    <s v="No internet service"/>
    <x v="1"/>
    <x v="0"/>
    <s v="No"/>
    <s v="Bank transfer"/>
    <n v="26.18"/>
    <n v="1260.32"/>
    <x v="1"/>
    <x v="0"/>
    <x v="1"/>
    <s v="Other"/>
    <x v="3"/>
    <n v="0"/>
  </r>
  <r>
    <s v="CUST-04037"/>
    <x v="1"/>
    <n v="0"/>
    <s v="Yes"/>
    <s v="Yes"/>
    <s v="Ahmedabad"/>
    <x v="12"/>
    <s v="Yes"/>
    <x v="0"/>
    <s v="Yes"/>
    <x v="2"/>
    <x v="0"/>
    <s v="No"/>
    <s v="UPI"/>
    <n v="82"/>
    <n v="4693.03"/>
    <x v="2"/>
    <x v="0"/>
    <x v="3"/>
    <s v="Other"/>
    <x v="3"/>
    <n v="0"/>
  </r>
  <r>
    <s v="CUST-03619"/>
    <x v="1"/>
    <n v="1"/>
    <s v="Yes"/>
    <s v="No"/>
    <s v="Jaipur"/>
    <x v="20"/>
    <s v="Yes"/>
    <x v="2"/>
    <s v="Yes"/>
    <x v="2"/>
    <x v="2"/>
    <s v="No"/>
    <s v="Credit card"/>
    <n v="59.72"/>
    <n v="475.04"/>
    <x v="1"/>
    <x v="0"/>
    <x v="2"/>
    <s v="Other"/>
    <x v="1"/>
    <n v="0"/>
  </r>
  <r>
    <s v="CUST-04480"/>
    <x v="0"/>
    <n v="0"/>
    <s v="No"/>
    <s v="No"/>
    <s v="Chandigarh"/>
    <x v="36"/>
    <s v="Yes"/>
    <x v="1"/>
    <s v="No internet service"/>
    <x v="1"/>
    <x v="0"/>
    <s v="No"/>
    <s v="Cheque"/>
    <n v="36.270000000000003"/>
    <n v="1164.5"/>
    <x v="0"/>
    <x v="0"/>
    <x v="4"/>
    <s v="Other"/>
    <x v="2"/>
    <n v="0"/>
  </r>
  <r>
    <s v="CUST-02775"/>
    <x v="1"/>
    <n v="1"/>
    <s v="No"/>
    <s v="No"/>
    <s v="Bengaluru"/>
    <x v="29"/>
    <s v="Yes"/>
    <x v="2"/>
    <s v="Yes"/>
    <x v="2"/>
    <x v="2"/>
    <s v="No"/>
    <s v="Credit card"/>
    <n v="58.98"/>
    <n v="2864.63"/>
    <x v="3"/>
    <x v="0"/>
    <x v="2"/>
    <s v="Other"/>
    <x v="3"/>
    <n v="0"/>
  </r>
  <r>
    <s v="CUST-04430"/>
    <x v="0"/>
    <n v="0"/>
    <s v="No"/>
    <s v="No"/>
    <s v="Chennai"/>
    <x v="47"/>
    <s v="Yes"/>
    <x v="0"/>
    <s v="No"/>
    <x v="0"/>
    <x v="2"/>
    <s v="No"/>
    <s v="Credit card"/>
    <n v="92.35"/>
    <n v="1408.57"/>
    <x v="1"/>
    <x v="1"/>
    <x v="0"/>
    <s v="Other"/>
    <x v="4"/>
    <n v="1"/>
  </r>
  <r>
    <s v="CUST-03344"/>
    <x v="1"/>
    <n v="0"/>
    <s v="No"/>
    <s v="No"/>
    <s v="Bengaluru"/>
    <x v="58"/>
    <s v="Yes"/>
    <x v="0"/>
    <s v="Yes"/>
    <x v="2"/>
    <x v="1"/>
    <s v="Yes"/>
    <s v="Cheque"/>
    <n v="100.7"/>
    <n v="4250.3"/>
    <x v="2"/>
    <x v="0"/>
    <x v="0"/>
    <s v="Other"/>
    <x v="5"/>
    <n v="0"/>
  </r>
  <r>
    <s v="CUST-04522"/>
    <x v="1"/>
    <n v="0"/>
    <s v="No"/>
    <s v="Yes"/>
    <s v="Kolkata"/>
    <x v="11"/>
    <s v="Yes"/>
    <x v="0"/>
    <s v="No"/>
    <x v="2"/>
    <x v="2"/>
    <s v="Yes"/>
    <s v="Credit card"/>
    <n v="95.19"/>
    <n v="2074.0300000000002"/>
    <x v="4"/>
    <x v="1"/>
    <x v="0"/>
    <s v="Other"/>
    <x v="4"/>
    <n v="1"/>
  </r>
  <r>
    <s v="CUST-03325"/>
    <x v="1"/>
    <n v="0"/>
    <s v="Yes"/>
    <s v="No"/>
    <s v="Chennai"/>
    <x v="67"/>
    <s v="Yes"/>
    <x v="1"/>
    <s v="No internet service"/>
    <x v="1"/>
    <x v="2"/>
    <s v="No"/>
    <s v="Credit card"/>
    <n v="41.03"/>
    <n v="1636.44"/>
    <x v="4"/>
    <x v="0"/>
    <x v="4"/>
    <s v="Other"/>
    <x v="5"/>
    <n v="0"/>
  </r>
  <r>
    <s v="CUST-01240"/>
    <x v="0"/>
    <n v="1"/>
    <s v="Yes"/>
    <s v="Yes"/>
    <s v="Bengaluru"/>
    <x v="38"/>
    <s v="No"/>
    <x v="0"/>
    <s v="No"/>
    <x v="2"/>
    <x v="2"/>
    <s v="No"/>
    <s v="Bank transfer"/>
    <n v="75.02"/>
    <n v="3091.23"/>
    <x v="0"/>
    <x v="0"/>
    <x v="3"/>
    <s v="Other"/>
    <x v="5"/>
    <n v="0"/>
  </r>
  <r>
    <s v="CUST-00785"/>
    <x v="1"/>
    <n v="0"/>
    <s v="Yes"/>
    <s v="No"/>
    <s v="Chennai"/>
    <x v="18"/>
    <s v="Yes"/>
    <x v="0"/>
    <s v="Yes"/>
    <x v="2"/>
    <x v="1"/>
    <s v="Yes"/>
    <s v="Credit card"/>
    <n v="91.7"/>
    <n v="1590.94"/>
    <x v="1"/>
    <x v="0"/>
    <x v="0"/>
    <s v="Other"/>
    <x v="4"/>
    <n v="0"/>
  </r>
  <r>
    <s v="CUST-03773"/>
    <x v="0"/>
    <n v="0"/>
    <s v="Yes"/>
    <s v="Yes"/>
    <s v="Ahmedabad"/>
    <x v="10"/>
    <s v="Yes"/>
    <x v="1"/>
    <s v="No internet service"/>
    <x v="1"/>
    <x v="0"/>
    <s v="No"/>
    <s v="Bank transfer"/>
    <n v="28.1"/>
    <n v="1791.72"/>
    <x v="1"/>
    <x v="0"/>
    <x v="1"/>
    <s v="Other"/>
    <x v="0"/>
    <n v="0"/>
  </r>
  <r>
    <s v="CUST-02707"/>
    <x v="0"/>
    <n v="0"/>
    <s v="No"/>
    <s v="Yes"/>
    <s v="Ahmedabad"/>
    <x v="43"/>
    <s v="Yes"/>
    <x v="0"/>
    <s v="Yes"/>
    <x v="2"/>
    <x v="1"/>
    <s v="Yes"/>
    <s v="Cheque"/>
    <n v="89.91"/>
    <n v="3925.72"/>
    <x v="4"/>
    <x v="0"/>
    <x v="3"/>
    <s v="Other"/>
    <x v="5"/>
    <n v="0"/>
  </r>
  <r>
    <s v="CUST-04224"/>
    <x v="1"/>
    <n v="0"/>
    <s v="No"/>
    <s v="No"/>
    <s v="Kolkata"/>
    <x v="28"/>
    <s v="Yes"/>
    <x v="1"/>
    <s v="No internet service"/>
    <x v="1"/>
    <x v="2"/>
    <s v="Yes"/>
    <s v="Credit card"/>
    <n v="39.840000000000003"/>
    <n v="736.78"/>
    <x v="1"/>
    <x v="1"/>
    <x v="4"/>
    <s v="Other"/>
    <x v="4"/>
    <n v="1"/>
  </r>
  <r>
    <s v="CUST-01975"/>
    <x v="0"/>
    <n v="0"/>
    <s v="No"/>
    <s v="No"/>
    <s v="Delhi"/>
    <x v="26"/>
    <s v="Yes"/>
    <x v="2"/>
    <s v="No"/>
    <x v="0"/>
    <x v="0"/>
    <s v="Yes"/>
    <s v="Bank transfer"/>
    <n v="54.39"/>
    <n v="1377.13"/>
    <x v="1"/>
    <x v="0"/>
    <x v="2"/>
    <s v="Other"/>
    <x v="2"/>
    <n v="0"/>
  </r>
  <r>
    <s v="CUST-02971"/>
    <x v="0"/>
    <n v="0"/>
    <s v="No"/>
    <s v="No"/>
    <s v="Ahmedabad"/>
    <x v="28"/>
    <s v="Yes"/>
    <x v="2"/>
    <s v="No"/>
    <x v="2"/>
    <x v="2"/>
    <s v="No"/>
    <s v="Bank transfer"/>
    <n v="54.94"/>
    <n v="973.55"/>
    <x v="1"/>
    <x v="0"/>
    <x v="2"/>
    <s v="Other"/>
    <x v="4"/>
    <n v="0"/>
  </r>
  <r>
    <s v="CUST-03581"/>
    <x v="0"/>
    <n v="0"/>
    <s v="Yes"/>
    <s v="Yes"/>
    <s v="Pune"/>
    <x v="18"/>
    <s v="Yes"/>
    <x v="2"/>
    <s v="Yes"/>
    <x v="2"/>
    <x v="2"/>
    <s v="Yes"/>
    <s v="Credit card"/>
    <n v="64.92"/>
    <n v="1132.22"/>
    <x v="4"/>
    <x v="0"/>
    <x v="2"/>
    <s v="Other"/>
    <x v="4"/>
    <n v="0"/>
  </r>
  <r>
    <s v="CUST-04960"/>
    <x v="1"/>
    <n v="0"/>
    <s v="Yes"/>
    <s v="No"/>
    <s v="Lucknow"/>
    <x v="51"/>
    <s v="No"/>
    <x v="0"/>
    <s v="Yes"/>
    <x v="0"/>
    <x v="1"/>
    <s v="No"/>
    <s v="Cheque"/>
    <n v="98.3"/>
    <n v="3746.1"/>
    <x v="7"/>
    <x v="0"/>
    <x v="0"/>
    <s v="Other"/>
    <x v="5"/>
    <n v="0"/>
  </r>
  <r>
    <s v="CUST-01107"/>
    <x v="1"/>
    <n v="0"/>
    <s v="Yes"/>
    <s v="Yes"/>
    <s v="Delhi"/>
    <x v="13"/>
    <s v="Yes"/>
    <x v="2"/>
    <s v="No"/>
    <x v="0"/>
    <x v="2"/>
    <s v="Yes"/>
    <s v="Cheque"/>
    <n v="60.88"/>
    <n v="1209.9100000000001"/>
    <x v="0"/>
    <x v="0"/>
    <x v="2"/>
    <s v="Other"/>
    <x v="4"/>
    <n v="0"/>
  </r>
  <r>
    <s v="CUST-00951"/>
    <x v="1"/>
    <n v="0"/>
    <s v="Yes"/>
    <s v="Yes"/>
    <s v="Jaipur"/>
    <x v="19"/>
    <s v="No"/>
    <x v="2"/>
    <s v="No"/>
    <x v="2"/>
    <x v="1"/>
    <s v="No"/>
    <s v="Credit card"/>
    <n v="39.64"/>
    <n v="571.32000000000005"/>
    <x v="1"/>
    <x v="0"/>
    <x v="4"/>
    <s v="Other"/>
    <x v="4"/>
    <n v="0"/>
  </r>
  <r>
    <s v="CUST-03128"/>
    <x v="0"/>
    <n v="0"/>
    <s v="No"/>
    <s v="Yes"/>
    <s v="Ahmedabad"/>
    <x v="22"/>
    <s v="Yes"/>
    <x v="1"/>
    <s v="No internet service"/>
    <x v="1"/>
    <x v="2"/>
    <s v="No"/>
    <s v="Credit card"/>
    <n v="36.19"/>
    <n v="367.53"/>
    <x v="1"/>
    <x v="0"/>
    <x v="4"/>
    <s v="Other"/>
    <x v="1"/>
    <n v="0"/>
  </r>
  <r>
    <s v="CUST-02123"/>
    <x v="0"/>
    <n v="0"/>
    <s v="Yes"/>
    <s v="Yes"/>
    <s v="Delhi"/>
    <x v="31"/>
    <s v="Yes"/>
    <x v="1"/>
    <s v="No internet service"/>
    <x v="1"/>
    <x v="2"/>
    <s v="Yes"/>
    <s v="UPI"/>
    <n v="19.97"/>
    <n v="117.02"/>
    <x v="0"/>
    <x v="1"/>
    <x v="1"/>
    <s v="Other"/>
    <x v="1"/>
    <n v="1"/>
  </r>
  <r>
    <s v="CUST-03838"/>
    <x v="1"/>
    <n v="1"/>
    <s v="Yes"/>
    <s v="Yes"/>
    <s v="Chennai"/>
    <x v="9"/>
    <s v="Yes"/>
    <x v="2"/>
    <s v="Yes"/>
    <x v="0"/>
    <x v="2"/>
    <s v="No"/>
    <s v="Bank transfer"/>
    <n v="67.53"/>
    <n v="460.04"/>
    <x v="0"/>
    <x v="1"/>
    <x v="2"/>
    <s v="Other"/>
    <x v="1"/>
    <n v="1"/>
  </r>
  <r>
    <s v="CUST-03236"/>
    <x v="0"/>
    <n v="0"/>
    <s v="Yes"/>
    <s v="Yes"/>
    <s v="Mumbai"/>
    <x v="24"/>
    <s v="Yes"/>
    <x v="0"/>
    <s v="No"/>
    <x v="2"/>
    <x v="0"/>
    <s v="Yes"/>
    <s v="Credit card"/>
    <n v="76.260000000000005"/>
    <n v="2376.77"/>
    <x v="0"/>
    <x v="0"/>
    <x v="3"/>
    <s v="Other"/>
    <x v="2"/>
    <n v="0"/>
  </r>
  <r>
    <s v="CUST-00640"/>
    <x v="1"/>
    <n v="0"/>
    <s v="Yes"/>
    <s v="Yes"/>
    <s v="Mumbai"/>
    <x v="25"/>
    <s v="Yes"/>
    <x v="0"/>
    <s v="No"/>
    <x v="2"/>
    <x v="2"/>
    <s v="Yes"/>
    <s v="UPI"/>
    <n v="86.07"/>
    <n v="2024.46"/>
    <x v="7"/>
    <x v="1"/>
    <x v="3"/>
    <s v="Other"/>
    <x v="4"/>
    <n v="1"/>
  </r>
  <r>
    <s v="CUST-03383"/>
    <x v="1"/>
    <n v="0"/>
    <s v="No"/>
    <s v="No"/>
    <s v="Hyderabad"/>
    <x v="28"/>
    <s v="Yes"/>
    <x v="0"/>
    <s v="No"/>
    <x v="2"/>
    <x v="1"/>
    <s v="No"/>
    <s v="Credit card"/>
    <n v="84.76"/>
    <n v="1532.68"/>
    <x v="0"/>
    <x v="1"/>
    <x v="3"/>
    <s v="Other"/>
    <x v="4"/>
    <n v="1"/>
  </r>
  <r>
    <s v="CUST-02567"/>
    <x v="1"/>
    <n v="0"/>
    <s v="No"/>
    <s v="No"/>
    <s v="Jaipur"/>
    <x v="59"/>
    <s v="Yes"/>
    <x v="2"/>
    <s v="No"/>
    <x v="2"/>
    <x v="2"/>
    <s v="No"/>
    <s v="Cheque"/>
    <n v="52.89"/>
    <n v="2867.44"/>
    <x v="4"/>
    <x v="1"/>
    <x v="2"/>
    <s v="Other"/>
    <x v="3"/>
    <n v="1"/>
  </r>
  <r>
    <s v="CUST-00758"/>
    <x v="0"/>
    <n v="0"/>
    <s v="No"/>
    <s v="No"/>
    <s v="Bengaluru"/>
    <x v="69"/>
    <s v="Yes"/>
    <x v="0"/>
    <s v="Yes"/>
    <x v="2"/>
    <x v="0"/>
    <s v="Yes"/>
    <s v="Bank transfer"/>
    <n v="95.75"/>
    <n v="4497.96"/>
    <x v="0"/>
    <x v="0"/>
    <x v="0"/>
    <s v="Other"/>
    <x v="3"/>
    <n v="0"/>
  </r>
  <r>
    <s v="CUST-03664"/>
    <x v="1"/>
    <n v="0"/>
    <s v="Yes"/>
    <s v="Yes"/>
    <s v="Chennai"/>
    <x v="49"/>
    <s v="Yes"/>
    <x v="0"/>
    <s v="Yes"/>
    <x v="2"/>
    <x v="0"/>
    <s v="Yes"/>
    <s v="Cheque"/>
    <n v="91.57"/>
    <n v="4334.42"/>
    <x v="0"/>
    <x v="0"/>
    <x v="0"/>
    <s v="Other"/>
    <x v="5"/>
    <n v="0"/>
  </r>
  <r>
    <s v="CUST-00879"/>
    <x v="1"/>
    <n v="0"/>
    <s v="No"/>
    <s v="Yes"/>
    <s v="Pune"/>
    <x v="31"/>
    <s v="Yes"/>
    <x v="2"/>
    <s v="Yes"/>
    <x v="2"/>
    <x v="2"/>
    <s v="No"/>
    <s v="Credit card"/>
    <n v="61.87"/>
    <n v="376.92"/>
    <x v="3"/>
    <x v="1"/>
    <x v="2"/>
    <s v="Other"/>
    <x v="1"/>
    <n v="1"/>
  </r>
  <r>
    <s v="CUST-00231"/>
    <x v="1"/>
    <n v="0"/>
    <s v="No"/>
    <s v="No"/>
    <s v="Ahmedabad"/>
    <x v="39"/>
    <s v="Yes"/>
    <x v="2"/>
    <s v="Yes"/>
    <x v="0"/>
    <x v="1"/>
    <s v="No"/>
    <s v="UPI"/>
    <n v="63.04"/>
    <n v="813.72"/>
    <x v="0"/>
    <x v="0"/>
    <x v="2"/>
    <s v="Other"/>
    <x v="4"/>
    <n v="0"/>
  </r>
  <r>
    <s v="CUST-04681"/>
    <x v="1"/>
    <n v="0"/>
    <s v="Yes"/>
    <s v="Yes"/>
    <s v="Bengaluru"/>
    <x v="54"/>
    <s v="Yes"/>
    <x v="0"/>
    <s v="No"/>
    <x v="2"/>
    <x v="2"/>
    <s v="Yes"/>
    <s v="UPI"/>
    <n v="82.64"/>
    <n v="996.65"/>
    <x v="1"/>
    <x v="0"/>
    <x v="3"/>
    <s v="Other"/>
    <x v="4"/>
    <n v="0"/>
  </r>
  <r>
    <s v="CUST-02461"/>
    <x v="0"/>
    <n v="0"/>
    <s v="No"/>
    <s v="No"/>
    <s v="Hyderabad"/>
    <x v="17"/>
    <s v="Yes"/>
    <x v="2"/>
    <s v="Yes"/>
    <x v="0"/>
    <x v="1"/>
    <s v="No"/>
    <s v="UPI"/>
    <n v="71.569999999999993"/>
    <n v="2114.3000000000002"/>
    <x v="1"/>
    <x v="0"/>
    <x v="3"/>
    <s v="Other"/>
    <x v="2"/>
    <n v="0"/>
  </r>
  <r>
    <s v="CUST-04060"/>
    <x v="0"/>
    <n v="0"/>
    <s v="No"/>
    <s v="No"/>
    <s v="Shimla"/>
    <x v="19"/>
    <s v="Yes"/>
    <x v="0"/>
    <s v="Yes"/>
    <x v="0"/>
    <x v="2"/>
    <s v="Yes"/>
    <s v="UPI"/>
    <n v="92.06"/>
    <n v="1297.83"/>
    <x v="4"/>
    <x v="0"/>
    <x v="0"/>
    <s v="Other"/>
    <x v="4"/>
    <n v="0"/>
  </r>
  <r>
    <s v="CUST-01561"/>
    <x v="1"/>
    <n v="0"/>
    <s v="Yes"/>
    <s v="No"/>
    <s v="Hyderabad"/>
    <x v="9"/>
    <s v="Yes"/>
    <x v="2"/>
    <s v="No"/>
    <x v="0"/>
    <x v="1"/>
    <s v="Yes"/>
    <s v="UPI"/>
    <n v="64.64"/>
    <n v="446.21"/>
    <x v="1"/>
    <x v="0"/>
    <x v="2"/>
    <s v="Other"/>
    <x v="1"/>
    <n v="0"/>
  </r>
  <r>
    <s v="CUST-04111"/>
    <x v="1"/>
    <n v="0"/>
    <s v="Yes"/>
    <s v="No"/>
    <s v="Chandigarh"/>
    <x v="39"/>
    <s v="Yes"/>
    <x v="2"/>
    <s v="Yes"/>
    <x v="0"/>
    <x v="2"/>
    <s v="Yes"/>
    <s v="Credit card"/>
    <n v="68"/>
    <n v="869.12"/>
    <x v="0"/>
    <x v="0"/>
    <x v="2"/>
    <s v="Other"/>
    <x v="4"/>
    <n v="0"/>
  </r>
  <r>
    <s v="CUST-04583"/>
    <x v="0"/>
    <n v="0"/>
    <s v="Yes"/>
    <s v="Yes"/>
    <s v="Lucknow"/>
    <x v="58"/>
    <s v="Yes"/>
    <x v="1"/>
    <s v="No internet service"/>
    <x v="1"/>
    <x v="1"/>
    <s v="Yes"/>
    <s v="Cheque"/>
    <n v="22.63"/>
    <n v="964.91"/>
    <x v="4"/>
    <x v="1"/>
    <x v="1"/>
    <s v="Other"/>
    <x v="5"/>
    <n v="1"/>
  </r>
  <r>
    <s v="CUST-00099"/>
    <x v="1"/>
    <n v="0"/>
    <s v="Yes"/>
    <s v="No"/>
    <s v="Pune"/>
    <x v="66"/>
    <s v="Yes"/>
    <x v="0"/>
    <s v="No"/>
    <x v="0"/>
    <x v="2"/>
    <s v="No"/>
    <s v="UPI"/>
    <n v="100.46"/>
    <n v="1583.65"/>
    <x v="0"/>
    <x v="0"/>
    <x v="0"/>
    <s v="Other"/>
    <x v="4"/>
    <n v="0"/>
  </r>
  <r>
    <s v="CUST-03697"/>
    <x v="0"/>
    <n v="0"/>
    <s v="No"/>
    <s v="No"/>
    <s v="Pune"/>
    <x v="31"/>
    <s v="Yes"/>
    <x v="1"/>
    <s v="No internet service"/>
    <x v="1"/>
    <x v="2"/>
    <s v="No"/>
    <s v="Cheque"/>
    <n v="28.61"/>
    <n v="170.64"/>
    <x v="4"/>
    <x v="1"/>
    <x v="1"/>
    <s v="Other"/>
    <x v="1"/>
    <n v="1"/>
  </r>
  <r>
    <s v="CUST-01431"/>
    <x v="1"/>
    <n v="0"/>
    <s v="Yes"/>
    <s v="No"/>
    <s v="Hyderabad"/>
    <x v="26"/>
    <s v="No"/>
    <x v="0"/>
    <s v="No"/>
    <x v="2"/>
    <x v="0"/>
    <s v="Yes"/>
    <s v="Cheque"/>
    <n v="69.67"/>
    <n v="1843.63"/>
    <x v="3"/>
    <x v="0"/>
    <x v="2"/>
    <s v="Other"/>
    <x v="2"/>
    <n v="0"/>
  </r>
  <r>
    <s v="CUST-01251"/>
    <x v="0"/>
    <n v="0"/>
    <s v="Yes"/>
    <s v="No"/>
    <s v="Pune"/>
    <x v="34"/>
    <s v="Yes"/>
    <x v="0"/>
    <s v="No"/>
    <x v="2"/>
    <x v="1"/>
    <s v="Yes"/>
    <s v="UPI"/>
    <n v="82.04"/>
    <n v="4115.25"/>
    <x v="0"/>
    <x v="0"/>
    <x v="3"/>
    <s v="Other"/>
    <x v="3"/>
    <n v="0"/>
  </r>
  <r>
    <s v="CUST-02693"/>
    <x v="1"/>
    <n v="0"/>
    <s v="Yes"/>
    <s v="No"/>
    <s v="Hyderabad"/>
    <x v="53"/>
    <s v="Yes"/>
    <x v="0"/>
    <s v="Yes"/>
    <x v="2"/>
    <x v="2"/>
    <s v="No"/>
    <s v="Bank transfer"/>
    <n v="92.61"/>
    <n v="817.35"/>
    <x v="4"/>
    <x v="1"/>
    <x v="0"/>
    <s v="High-risk"/>
    <x v="1"/>
    <n v="1"/>
  </r>
  <r>
    <s v="CUST-01888"/>
    <x v="1"/>
    <n v="0"/>
    <s v="Yes"/>
    <s v="No"/>
    <s v="Jaipur"/>
    <x v="24"/>
    <s v="Yes"/>
    <x v="2"/>
    <s v="No"/>
    <x v="2"/>
    <x v="0"/>
    <s v="No"/>
    <s v="UPI"/>
    <n v="51.73"/>
    <n v="1629.97"/>
    <x v="1"/>
    <x v="0"/>
    <x v="2"/>
    <s v="Other"/>
    <x v="2"/>
    <n v="0"/>
  </r>
  <r>
    <s v="CUST-04589"/>
    <x v="1"/>
    <n v="1"/>
    <s v="Yes"/>
    <s v="No"/>
    <s v="Jaipur"/>
    <x v="13"/>
    <s v="Yes"/>
    <x v="0"/>
    <s v="Yes"/>
    <x v="2"/>
    <x v="2"/>
    <s v="No"/>
    <s v="Cheque"/>
    <n v="94.47"/>
    <n v="1918.34"/>
    <x v="0"/>
    <x v="1"/>
    <x v="0"/>
    <s v="Other"/>
    <x v="4"/>
    <n v="1"/>
  </r>
  <r>
    <s v="CUST-04571"/>
    <x v="0"/>
    <n v="0"/>
    <s v="No"/>
    <s v="No"/>
    <s v="Shimla"/>
    <x v="45"/>
    <s v="No"/>
    <x v="1"/>
    <s v="No internet service"/>
    <x v="1"/>
    <x v="1"/>
    <s v="Yes"/>
    <s v="UPI"/>
    <n v="18"/>
    <n v="804.62"/>
    <x v="1"/>
    <x v="0"/>
    <x v="1"/>
    <s v="Other"/>
    <x v="5"/>
    <n v="0"/>
  </r>
  <r>
    <s v="CUST-03552"/>
    <x v="0"/>
    <n v="0"/>
    <s v="Yes"/>
    <s v="No"/>
    <s v="Ahmedabad"/>
    <x v="39"/>
    <s v="Yes"/>
    <x v="1"/>
    <s v="No internet service"/>
    <x v="1"/>
    <x v="2"/>
    <s v="No"/>
    <s v="Cheque"/>
    <n v="27"/>
    <n v="349.32"/>
    <x v="0"/>
    <x v="0"/>
    <x v="1"/>
    <s v="Other"/>
    <x v="4"/>
    <n v="0"/>
  </r>
  <r>
    <s v="CUST-03652"/>
    <x v="0"/>
    <n v="0"/>
    <s v="No"/>
    <s v="No"/>
    <s v="Mumbai"/>
    <x v="67"/>
    <s v="Yes"/>
    <x v="0"/>
    <s v="No"/>
    <x v="0"/>
    <x v="1"/>
    <s v="Yes"/>
    <s v="Cheque"/>
    <n v="93.76"/>
    <n v="3698.06"/>
    <x v="3"/>
    <x v="0"/>
    <x v="0"/>
    <s v="Other"/>
    <x v="5"/>
    <n v="0"/>
  </r>
  <r>
    <s v="CUST-02061"/>
    <x v="0"/>
    <n v="1"/>
    <s v="Yes"/>
    <s v="Yes"/>
    <s v="Hyderabad"/>
    <x v="53"/>
    <s v="Yes"/>
    <x v="0"/>
    <s v="No"/>
    <x v="0"/>
    <x v="2"/>
    <s v="No"/>
    <s v="Cheque"/>
    <n v="73.67"/>
    <n v="669.94"/>
    <x v="0"/>
    <x v="1"/>
    <x v="3"/>
    <s v="High-risk"/>
    <x v="1"/>
    <n v="1"/>
  </r>
  <r>
    <s v="CUST-00295"/>
    <x v="0"/>
    <n v="0"/>
    <s v="No"/>
    <s v="No"/>
    <s v="Bengaluru"/>
    <x v="22"/>
    <s v="Yes"/>
    <x v="2"/>
    <s v="No"/>
    <x v="0"/>
    <x v="2"/>
    <s v="Yes"/>
    <s v="Bank transfer"/>
    <n v="58.74"/>
    <n v="590.32000000000005"/>
    <x v="0"/>
    <x v="0"/>
    <x v="2"/>
    <s v="Other"/>
    <x v="1"/>
    <n v="0"/>
  </r>
  <r>
    <s v="CUST-02770"/>
    <x v="1"/>
    <n v="0"/>
    <s v="Yes"/>
    <s v="No"/>
    <s v="Chandigarh"/>
    <x v="38"/>
    <s v="No"/>
    <x v="0"/>
    <s v="No"/>
    <x v="2"/>
    <x v="2"/>
    <s v="Yes"/>
    <s v="Credit card"/>
    <n v="80.14"/>
    <n v="3197.64"/>
    <x v="3"/>
    <x v="1"/>
    <x v="3"/>
    <s v="Other"/>
    <x v="5"/>
    <n v="1"/>
  </r>
  <r>
    <s v="CUST-04753"/>
    <x v="0"/>
    <n v="0"/>
    <s v="No"/>
    <s v="Yes"/>
    <s v="Bengaluru"/>
    <x v="53"/>
    <s v="Yes"/>
    <x v="0"/>
    <s v="No"/>
    <x v="2"/>
    <x v="1"/>
    <s v="No"/>
    <s v="Cheque"/>
    <n v="91.43"/>
    <n v="810.8"/>
    <x v="2"/>
    <x v="1"/>
    <x v="0"/>
    <s v="Other"/>
    <x v="1"/>
    <n v="1"/>
  </r>
  <r>
    <s v="CUST-02354"/>
    <x v="0"/>
    <n v="0"/>
    <s v="Yes"/>
    <s v="Yes"/>
    <s v="Chennai"/>
    <x v="4"/>
    <s v="Yes"/>
    <x v="0"/>
    <s v="No"/>
    <x v="2"/>
    <x v="0"/>
    <s v="No"/>
    <s v="Cheque"/>
    <n v="84.36"/>
    <n v="6079.49"/>
    <x v="4"/>
    <x v="0"/>
    <x v="3"/>
    <s v="Other"/>
    <x v="0"/>
    <n v="0"/>
  </r>
  <r>
    <s v="CUST-03254"/>
    <x v="1"/>
    <n v="1"/>
    <s v="No"/>
    <s v="No"/>
    <s v="Bengaluru"/>
    <x v="4"/>
    <s v="Yes"/>
    <x v="0"/>
    <s v="No"/>
    <x v="2"/>
    <x v="0"/>
    <s v="Yes"/>
    <s v="UPI"/>
    <n v="90.31"/>
    <n v="6632.98"/>
    <x v="3"/>
    <x v="0"/>
    <x v="0"/>
    <s v="Other"/>
    <x v="0"/>
    <n v="0"/>
  </r>
  <r>
    <s v="CUST-00160"/>
    <x v="0"/>
    <n v="1"/>
    <s v="Yes"/>
    <s v="Yes"/>
    <s v="Pune"/>
    <x v="27"/>
    <s v="Yes"/>
    <x v="0"/>
    <s v="No"/>
    <x v="0"/>
    <x v="2"/>
    <s v="Yes"/>
    <s v="UPI"/>
    <n v="94.93"/>
    <n v="3364.68"/>
    <x v="1"/>
    <x v="1"/>
    <x v="0"/>
    <s v="Other"/>
    <x v="2"/>
    <n v="1"/>
  </r>
  <r>
    <s v="CUST-01237"/>
    <x v="0"/>
    <n v="0"/>
    <s v="No"/>
    <s v="No"/>
    <s v="Delhi"/>
    <x v="53"/>
    <s v="Yes"/>
    <x v="0"/>
    <s v="No"/>
    <x v="0"/>
    <x v="2"/>
    <s v="Yes"/>
    <s v="Credit card"/>
    <n v="92"/>
    <n v="825.46"/>
    <x v="7"/>
    <x v="0"/>
    <x v="0"/>
    <s v="High-risk"/>
    <x v="1"/>
    <n v="0"/>
  </r>
  <r>
    <s v="CUST-04798"/>
    <x v="0"/>
    <n v="0"/>
    <s v="Yes"/>
    <s v="Yes"/>
    <s v="Delhi"/>
    <x v="5"/>
    <s v="No"/>
    <x v="0"/>
    <s v="Yes"/>
    <x v="2"/>
    <x v="0"/>
    <s v="Yes"/>
    <s v="Bank transfer"/>
    <n v="79.209999999999994"/>
    <n v="1485.89"/>
    <x v="0"/>
    <x v="0"/>
    <x v="3"/>
    <s v="Other"/>
    <x v="4"/>
    <n v="0"/>
  </r>
  <r>
    <s v="CUST-00910"/>
    <x v="0"/>
    <n v="0"/>
    <s v="Yes"/>
    <s v="No"/>
    <s v="Chennai"/>
    <x v="66"/>
    <s v="Yes"/>
    <x v="2"/>
    <s v="Yes"/>
    <x v="0"/>
    <x v="2"/>
    <s v="Yes"/>
    <s v="UPI"/>
    <n v="69.260000000000005"/>
    <n v="1102.31"/>
    <x v="0"/>
    <x v="0"/>
    <x v="2"/>
    <s v="Other"/>
    <x v="4"/>
    <n v="0"/>
  </r>
  <r>
    <s v="CUST-02432"/>
    <x v="1"/>
    <n v="0"/>
    <s v="No"/>
    <s v="No"/>
    <s v="Chennai"/>
    <x v="54"/>
    <s v="Yes"/>
    <x v="2"/>
    <s v="No"/>
    <x v="2"/>
    <x v="2"/>
    <s v="No"/>
    <s v="UPI"/>
    <n v="55.9"/>
    <n v="684.47"/>
    <x v="0"/>
    <x v="0"/>
    <x v="2"/>
    <s v="Other"/>
    <x v="4"/>
    <n v="0"/>
  </r>
  <r>
    <s v="CUST-01558"/>
    <x v="1"/>
    <n v="0"/>
    <s v="No"/>
    <s v="No"/>
    <s v="Chennai"/>
    <x v="55"/>
    <s v="Yes"/>
    <x v="2"/>
    <s v="Yes"/>
    <x v="2"/>
    <x v="0"/>
    <s v="Yes"/>
    <s v="UPI"/>
    <n v="63.53"/>
    <n v="2918.86"/>
    <x v="0"/>
    <x v="0"/>
    <x v="2"/>
    <s v="Other"/>
    <x v="5"/>
    <n v="0"/>
  </r>
  <r>
    <s v="CUST-00321"/>
    <x v="0"/>
    <n v="0"/>
    <s v="No"/>
    <s v="No"/>
    <s v="Pune"/>
    <x v="41"/>
    <s v="Yes"/>
    <x v="1"/>
    <s v="No internet service"/>
    <x v="1"/>
    <x v="1"/>
    <s v="Yes"/>
    <s v="UPI"/>
    <n v="25.96"/>
    <n v="766.97"/>
    <x v="3"/>
    <x v="0"/>
    <x v="1"/>
    <s v="Other"/>
    <x v="2"/>
    <n v="0"/>
  </r>
  <r>
    <s v="CUST-03809"/>
    <x v="1"/>
    <n v="0"/>
    <s v="Yes"/>
    <s v="No"/>
    <s v="Delhi"/>
    <x v="23"/>
    <s v="Yes"/>
    <x v="1"/>
    <s v="No internet service"/>
    <x v="1"/>
    <x v="2"/>
    <s v="Yes"/>
    <s v="Bank transfer"/>
    <n v="26.08"/>
    <n v="52.75"/>
    <x v="3"/>
    <x v="1"/>
    <x v="1"/>
    <s v="Other"/>
    <x v="1"/>
    <n v="1"/>
  </r>
  <r>
    <s v="CUST-00015"/>
    <x v="0"/>
    <n v="0"/>
    <s v="No"/>
    <s v="No"/>
    <s v="Shimla"/>
    <x v="28"/>
    <s v="Yes"/>
    <x v="0"/>
    <s v="Yes"/>
    <x v="0"/>
    <x v="1"/>
    <s v="No"/>
    <s v="Bank transfer"/>
    <n v="93.57"/>
    <n v="1711.11"/>
    <x v="4"/>
    <x v="0"/>
    <x v="0"/>
    <s v="Other"/>
    <x v="4"/>
    <n v="0"/>
  </r>
  <r>
    <s v="CUST-04555"/>
    <x v="0"/>
    <n v="0"/>
    <s v="Yes"/>
    <s v="Yes"/>
    <s v="Lucknow"/>
    <x v="35"/>
    <s v="Yes"/>
    <x v="0"/>
    <s v="No"/>
    <x v="2"/>
    <x v="2"/>
    <s v="No"/>
    <s v="Cheque"/>
    <n v="87.87"/>
    <n v="2363.42"/>
    <x v="1"/>
    <x v="0"/>
    <x v="3"/>
    <s v="Other"/>
    <x v="2"/>
    <n v="0"/>
  </r>
  <r>
    <s v="CUST-03465"/>
    <x v="1"/>
    <n v="0"/>
    <s v="Yes"/>
    <s v="No"/>
    <s v="Shimla"/>
    <x v="41"/>
    <s v="Yes"/>
    <x v="2"/>
    <s v="Yes"/>
    <x v="0"/>
    <x v="2"/>
    <s v="Yes"/>
    <s v="Cheque"/>
    <n v="73.08"/>
    <n v="2197.87"/>
    <x v="1"/>
    <x v="0"/>
    <x v="3"/>
    <s v="Other"/>
    <x v="2"/>
    <n v="0"/>
  </r>
  <r>
    <s v="CUST-01447"/>
    <x v="0"/>
    <n v="0"/>
    <s v="No"/>
    <s v="No"/>
    <s v="Shimla"/>
    <x v="54"/>
    <s v="Yes"/>
    <x v="0"/>
    <s v="Yes"/>
    <x v="2"/>
    <x v="2"/>
    <s v="Yes"/>
    <s v="UPI"/>
    <n v="87.14"/>
    <n v="1031.52"/>
    <x v="1"/>
    <x v="0"/>
    <x v="3"/>
    <s v="Other"/>
    <x v="4"/>
    <n v="0"/>
  </r>
  <r>
    <s v="CUST-03476"/>
    <x v="1"/>
    <n v="0"/>
    <s v="No"/>
    <s v="No"/>
    <s v="Chandigarh"/>
    <x v="6"/>
    <s v="Yes"/>
    <x v="2"/>
    <s v="Yes"/>
    <x v="2"/>
    <x v="2"/>
    <s v="No"/>
    <s v="Credit card"/>
    <n v="61.38"/>
    <n v="315.58"/>
    <x v="4"/>
    <x v="0"/>
    <x v="2"/>
    <s v="Other"/>
    <x v="1"/>
    <n v="0"/>
  </r>
  <r>
    <s v="CUST-00888"/>
    <x v="1"/>
    <n v="0"/>
    <s v="No"/>
    <s v="No"/>
    <s v="Bengaluru"/>
    <x v="53"/>
    <s v="Yes"/>
    <x v="0"/>
    <s v="Yes"/>
    <x v="2"/>
    <x v="2"/>
    <s v="Yes"/>
    <s v="UPI"/>
    <n v="89.38"/>
    <n v="820.93"/>
    <x v="1"/>
    <x v="1"/>
    <x v="3"/>
    <s v="High-risk"/>
    <x v="1"/>
    <n v="1"/>
  </r>
  <r>
    <s v="CUST-01693"/>
    <x v="1"/>
    <n v="0"/>
    <s v="Yes"/>
    <s v="No"/>
    <s v="Chennai"/>
    <x v="69"/>
    <s v="Yes"/>
    <x v="0"/>
    <s v="No"/>
    <x v="2"/>
    <x v="1"/>
    <s v="Yes"/>
    <s v="UPI"/>
    <n v="76.8"/>
    <n v="3661.77"/>
    <x v="7"/>
    <x v="0"/>
    <x v="3"/>
    <s v="Other"/>
    <x v="3"/>
    <n v="0"/>
  </r>
  <r>
    <s v="CUST-03700"/>
    <x v="0"/>
    <n v="0"/>
    <s v="Yes"/>
    <s v="Yes"/>
    <s v="Kolkata"/>
    <x v="29"/>
    <s v="Yes"/>
    <x v="2"/>
    <s v="No"/>
    <x v="0"/>
    <x v="0"/>
    <s v="Yes"/>
    <s v="Cheque"/>
    <n v="66.56"/>
    <n v="3276.45"/>
    <x v="4"/>
    <x v="0"/>
    <x v="2"/>
    <s v="Other"/>
    <x v="3"/>
    <n v="0"/>
  </r>
  <r>
    <s v="CUST-04790"/>
    <x v="0"/>
    <n v="0"/>
    <s v="No"/>
    <s v="Yes"/>
    <s v="Bengaluru"/>
    <x v="43"/>
    <s v="Yes"/>
    <x v="0"/>
    <s v="Yes"/>
    <x v="2"/>
    <x v="2"/>
    <s v="No"/>
    <s v="Credit card"/>
    <n v="98.82"/>
    <n v="4242.7700000000004"/>
    <x v="4"/>
    <x v="1"/>
    <x v="0"/>
    <s v="Other"/>
    <x v="5"/>
    <n v="1"/>
  </r>
  <r>
    <s v="CUST-01720"/>
    <x v="1"/>
    <n v="1"/>
    <s v="No"/>
    <s v="No"/>
    <s v="Delhi"/>
    <x v="36"/>
    <s v="Yes"/>
    <x v="2"/>
    <s v="No"/>
    <x v="0"/>
    <x v="2"/>
    <s v="No"/>
    <s v="UPI"/>
    <n v="49.33"/>
    <n v="1574.99"/>
    <x v="1"/>
    <x v="1"/>
    <x v="4"/>
    <s v="Other"/>
    <x v="2"/>
    <n v="1"/>
  </r>
  <r>
    <s v="CUST-04918"/>
    <x v="0"/>
    <n v="0"/>
    <s v="Yes"/>
    <s v="Yes"/>
    <s v="Bengaluru"/>
    <x v="14"/>
    <s v="Yes"/>
    <x v="2"/>
    <s v="No"/>
    <x v="2"/>
    <x v="1"/>
    <s v="No"/>
    <s v="Credit card"/>
    <n v="65.739999999999995"/>
    <n v="1605.25"/>
    <x v="4"/>
    <x v="0"/>
    <x v="2"/>
    <s v="Other"/>
    <x v="2"/>
    <n v="0"/>
  </r>
  <r>
    <s v="CUST-00652"/>
    <x v="0"/>
    <n v="0"/>
    <s v="No"/>
    <s v="No"/>
    <s v="Kolkata"/>
    <x v="25"/>
    <s v="No"/>
    <x v="0"/>
    <s v="No"/>
    <x v="0"/>
    <x v="2"/>
    <s v="Yes"/>
    <s v="UPI"/>
    <n v="83.91"/>
    <n v="1892.93"/>
    <x v="3"/>
    <x v="1"/>
    <x v="3"/>
    <s v="Other"/>
    <x v="4"/>
    <n v="1"/>
  </r>
  <r>
    <s v="CUST-04350"/>
    <x v="1"/>
    <n v="0"/>
    <s v="No"/>
    <s v="No"/>
    <s v="Jaipur"/>
    <x v="12"/>
    <s v="Yes"/>
    <x v="0"/>
    <s v="Yes"/>
    <x v="2"/>
    <x v="0"/>
    <s v="No"/>
    <s v="UPI"/>
    <n v="92.24"/>
    <n v="5248.8"/>
    <x v="0"/>
    <x v="0"/>
    <x v="0"/>
    <s v="Other"/>
    <x v="3"/>
    <n v="0"/>
  </r>
  <r>
    <s v="CUST-00919"/>
    <x v="0"/>
    <n v="0"/>
    <s v="Yes"/>
    <s v="No"/>
    <s v="Lucknow"/>
    <x v="41"/>
    <s v="Yes"/>
    <x v="1"/>
    <s v="No internet service"/>
    <x v="1"/>
    <x v="0"/>
    <s v="Yes"/>
    <s v="Credit card"/>
    <n v="20.420000000000002"/>
    <n v="611.41"/>
    <x v="4"/>
    <x v="0"/>
    <x v="1"/>
    <s v="Other"/>
    <x v="2"/>
    <n v="0"/>
  </r>
  <r>
    <s v="CUST-00883"/>
    <x v="0"/>
    <n v="0"/>
    <s v="Yes"/>
    <s v="No"/>
    <s v="Kolkata"/>
    <x v="22"/>
    <s v="Yes"/>
    <x v="1"/>
    <s v="No internet service"/>
    <x v="1"/>
    <x v="2"/>
    <s v="No"/>
    <s v="Cheque"/>
    <n v="22.62"/>
    <n v="232.11"/>
    <x v="4"/>
    <x v="0"/>
    <x v="1"/>
    <s v="Other"/>
    <x v="1"/>
    <n v="0"/>
  </r>
  <r>
    <s v="CUST-00292"/>
    <x v="1"/>
    <n v="0"/>
    <s v="No"/>
    <s v="Yes"/>
    <s v="Lucknow"/>
    <x v="30"/>
    <s v="Yes"/>
    <x v="2"/>
    <s v="No"/>
    <x v="2"/>
    <x v="2"/>
    <s v="Yes"/>
    <s v="Bank transfer"/>
    <n v="55.12"/>
    <n v="1135.57"/>
    <x v="3"/>
    <x v="1"/>
    <x v="2"/>
    <s v="Other"/>
    <x v="4"/>
    <n v="1"/>
  </r>
  <r>
    <s v="CUST-00234"/>
    <x v="0"/>
    <n v="0"/>
    <s v="No"/>
    <s v="No"/>
    <s v="Lucknow"/>
    <x v="42"/>
    <s v="Yes"/>
    <x v="1"/>
    <s v="No internet service"/>
    <x v="1"/>
    <x v="0"/>
    <s v="Yes"/>
    <s v="Cheque"/>
    <n v="23.82"/>
    <n v="787.99"/>
    <x v="1"/>
    <x v="0"/>
    <x v="1"/>
    <s v="Other"/>
    <x v="2"/>
    <n v="0"/>
  </r>
  <r>
    <s v="CUST-02790"/>
    <x v="1"/>
    <n v="0"/>
    <s v="Yes"/>
    <s v="No"/>
    <s v="Bengaluru"/>
    <x v="47"/>
    <s v="Yes"/>
    <x v="1"/>
    <s v="No internet service"/>
    <x v="1"/>
    <x v="2"/>
    <s v="Yes"/>
    <s v="Credit card"/>
    <n v="20.16"/>
    <n v="310.5"/>
    <x v="4"/>
    <x v="0"/>
    <x v="1"/>
    <s v="Other"/>
    <x v="4"/>
    <n v="0"/>
  </r>
  <r>
    <s v="CUST-03438"/>
    <x v="1"/>
    <n v="0"/>
    <s v="Yes"/>
    <s v="No"/>
    <s v="Ahmedabad"/>
    <x v="63"/>
    <s v="Yes"/>
    <x v="2"/>
    <s v="No"/>
    <x v="0"/>
    <x v="0"/>
    <s v="No"/>
    <s v="Credit card"/>
    <n v="51.11"/>
    <n v="2680.1"/>
    <x v="1"/>
    <x v="0"/>
    <x v="2"/>
    <s v="Other"/>
    <x v="3"/>
    <n v="0"/>
  </r>
  <r>
    <s v="CUST-03482"/>
    <x v="1"/>
    <n v="0"/>
    <s v="No"/>
    <s v="No"/>
    <s v="Jaipur"/>
    <x v="10"/>
    <s v="Yes"/>
    <x v="1"/>
    <s v="No internet service"/>
    <x v="1"/>
    <x v="0"/>
    <s v="Yes"/>
    <s v="Credit card"/>
    <n v="35.99"/>
    <n v="2310.58"/>
    <x v="0"/>
    <x v="0"/>
    <x v="4"/>
    <s v="Other"/>
    <x v="0"/>
    <n v="0"/>
  </r>
  <r>
    <s v="CUST-01995"/>
    <x v="1"/>
    <n v="1"/>
    <s v="No"/>
    <s v="No"/>
    <s v="Shimla"/>
    <x v="15"/>
    <s v="Yes"/>
    <x v="2"/>
    <s v="Yes"/>
    <x v="0"/>
    <x v="2"/>
    <s v="Yes"/>
    <s v="Credit card"/>
    <n v="58.78"/>
    <n v="1404.69"/>
    <x v="3"/>
    <x v="0"/>
    <x v="2"/>
    <s v="Other"/>
    <x v="2"/>
    <n v="0"/>
  </r>
  <r>
    <s v="CUST-01305"/>
    <x v="0"/>
    <n v="0"/>
    <s v="No"/>
    <s v="No"/>
    <s v="Hyderabad"/>
    <x v="3"/>
    <s v="Yes"/>
    <x v="2"/>
    <s v="No"/>
    <x v="2"/>
    <x v="0"/>
    <s v="Yes"/>
    <s v="Credit card"/>
    <n v="47.38"/>
    <n v="2402.35"/>
    <x v="1"/>
    <x v="0"/>
    <x v="4"/>
    <s v="Other"/>
    <x v="3"/>
    <n v="0"/>
  </r>
  <r>
    <s v="CUST-03392"/>
    <x v="1"/>
    <n v="0"/>
    <s v="Yes"/>
    <s v="Yes"/>
    <s v="Hyderabad"/>
    <x v="47"/>
    <s v="Yes"/>
    <x v="2"/>
    <s v="No"/>
    <x v="2"/>
    <x v="2"/>
    <s v="No"/>
    <s v="UPI"/>
    <n v="64.23"/>
    <n v="980.55"/>
    <x v="4"/>
    <x v="0"/>
    <x v="2"/>
    <s v="Other"/>
    <x v="4"/>
    <n v="0"/>
  </r>
  <r>
    <s v="CUST-02272"/>
    <x v="0"/>
    <n v="0"/>
    <s v="Yes"/>
    <s v="No"/>
    <s v="Kolkata"/>
    <x v="6"/>
    <s v="Yes"/>
    <x v="2"/>
    <s v="Yes"/>
    <x v="2"/>
    <x v="2"/>
    <s v="Yes"/>
    <s v="Cheque"/>
    <n v="60.32"/>
    <n v="310"/>
    <x v="1"/>
    <x v="1"/>
    <x v="2"/>
    <s v="Other"/>
    <x v="1"/>
    <n v="1"/>
  </r>
  <r>
    <s v="CUST-03132"/>
    <x v="1"/>
    <n v="0"/>
    <s v="Yes"/>
    <s v="No"/>
    <s v="Shimla"/>
    <x v="30"/>
    <s v="Yes"/>
    <x v="0"/>
    <s v="No"/>
    <x v="0"/>
    <x v="2"/>
    <s v="Yes"/>
    <s v="Bank transfer"/>
    <n v="85.88"/>
    <n v="1818.94"/>
    <x v="0"/>
    <x v="1"/>
    <x v="3"/>
    <s v="Other"/>
    <x v="4"/>
    <n v="1"/>
  </r>
  <r>
    <s v="CUST-02026"/>
    <x v="1"/>
    <n v="0"/>
    <s v="No"/>
    <s v="No"/>
    <s v="Pune"/>
    <x v="22"/>
    <s v="Yes"/>
    <x v="2"/>
    <s v="No"/>
    <x v="2"/>
    <x v="2"/>
    <s v="Yes"/>
    <s v="Bank transfer"/>
    <n v="50.4"/>
    <n v="516.29"/>
    <x v="4"/>
    <x v="0"/>
    <x v="2"/>
    <s v="Other"/>
    <x v="1"/>
    <n v="0"/>
  </r>
  <r>
    <s v="CUST-03395"/>
    <x v="0"/>
    <n v="0"/>
    <s v="Yes"/>
    <s v="No"/>
    <s v="Chennai"/>
    <x v="6"/>
    <s v="Yes"/>
    <x v="2"/>
    <s v="No"/>
    <x v="2"/>
    <x v="2"/>
    <s v="Yes"/>
    <s v="UPI"/>
    <n v="54.37"/>
    <n v="278.88"/>
    <x v="0"/>
    <x v="1"/>
    <x v="2"/>
    <s v="Other"/>
    <x v="1"/>
    <n v="1"/>
  </r>
  <r>
    <s v="CUST-01486"/>
    <x v="1"/>
    <n v="0"/>
    <s v="Yes"/>
    <s v="No"/>
    <s v="Kolkata"/>
    <x v="56"/>
    <s v="Yes"/>
    <x v="1"/>
    <s v="No internet service"/>
    <x v="1"/>
    <x v="1"/>
    <s v="Yes"/>
    <s v="Bank transfer"/>
    <n v="29.08"/>
    <n v="28.69"/>
    <x v="1"/>
    <x v="0"/>
    <x v="1"/>
    <s v="Other"/>
    <x v="1"/>
    <n v="0"/>
  </r>
  <r>
    <s v="CUST-02977"/>
    <x v="0"/>
    <n v="0"/>
    <s v="No"/>
    <s v="No"/>
    <s v="Chandigarh"/>
    <x v="13"/>
    <s v="Yes"/>
    <x v="0"/>
    <s v="No"/>
    <x v="0"/>
    <x v="2"/>
    <s v="No"/>
    <s v="UPI"/>
    <n v="87.82"/>
    <n v="1705.85"/>
    <x v="1"/>
    <x v="1"/>
    <x v="3"/>
    <s v="Other"/>
    <x v="4"/>
    <n v="1"/>
  </r>
  <r>
    <s v="CUST-04633"/>
    <x v="0"/>
    <n v="0"/>
    <s v="Yes"/>
    <s v="No"/>
    <s v="Ahmedabad"/>
    <x v="70"/>
    <s v="Yes"/>
    <x v="1"/>
    <s v="No internet service"/>
    <x v="1"/>
    <x v="0"/>
    <s v="No"/>
    <s v="UPI"/>
    <n v="33.799999999999997"/>
    <n v="1872.16"/>
    <x v="3"/>
    <x v="0"/>
    <x v="4"/>
    <s v="Other"/>
    <x v="3"/>
    <n v="0"/>
  </r>
  <r>
    <s v="CUST-00526"/>
    <x v="0"/>
    <n v="0"/>
    <s v="No"/>
    <s v="No"/>
    <s v="Mumbai"/>
    <x v="58"/>
    <s v="Yes"/>
    <x v="1"/>
    <s v="No internet service"/>
    <x v="1"/>
    <x v="0"/>
    <s v="Yes"/>
    <s v="Credit card"/>
    <n v="33.340000000000003"/>
    <n v="1415.73"/>
    <x v="0"/>
    <x v="0"/>
    <x v="4"/>
    <s v="Other"/>
    <x v="5"/>
    <n v="0"/>
  </r>
  <r>
    <s v="CUST-01081"/>
    <x v="0"/>
    <n v="0"/>
    <s v="No"/>
    <s v="No"/>
    <s v="Lucknow"/>
    <x v="28"/>
    <s v="Yes"/>
    <x v="2"/>
    <s v="No"/>
    <x v="2"/>
    <x v="2"/>
    <s v="Yes"/>
    <s v="UPI"/>
    <n v="63.92"/>
    <n v="1119.03"/>
    <x v="3"/>
    <x v="0"/>
    <x v="2"/>
    <s v="Other"/>
    <x v="4"/>
    <n v="0"/>
  </r>
  <r>
    <s v="CUST-03444"/>
    <x v="0"/>
    <n v="1"/>
    <s v="Yes"/>
    <s v="Yes"/>
    <s v="Hyderabad"/>
    <x v="14"/>
    <s v="No"/>
    <x v="0"/>
    <s v="No"/>
    <x v="2"/>
    <x v="1"/>
    <s v="Yes"/>
    <s v="Bank transfer"/>
    <n v="68.290000000000006"/>
    <n v="1714.9"/>
    <x v="0"/>
    <x v="0"/>
    <x v="2"/>
    <s v="Other"/>
    <x v="2"/>
    <n v="0"/>
  </r>
  <r>
    <s v="CUST-02448"/>
    <x v="1"/>
    <n v="0"/>
    <s v="No"/>
    <s v="No"/>
    <s v="Jaipur"/>
    <x v="26"/>
    <s v="Yes"/>
    <x v="1"/>
    <s v="No internet service"/>
    <x v="1"/>
    <x v="1"/>
    <s v="No"/>
    <s v="Bank transfer"/>
    <n v="34.65"/>
    <n v="881.3"/>
    <x v="4"/>
    <x v="0"/>
    <x v="4"/>
    <s v="Other"/>
    <x v="2"/>
    <n v="0"/>
  </r>
  <r>
    <s v="CUST-04760"/>
    <x v="1"/>
    <n v="0"/>
    <s v="Yes"/>
    <s v="Yes"/>
    <s v="Chandigarh"/>
    <x v="72"/>
    <s v="Yes"/>
    <x v="0"/>
    <s v="Yes"/>
    <x v="0"/>
    <x v="2"/>
    <s v="Yes"/>
    <s v="Credit card"/>
    <n v="94"/>
    <n v="6690.28"/>
    <x v="0"/>
    <x v="0"/>
    <x v="0"/>
    <s v="Other"/>
    <x v="0"/>
    <n v="0"/>
  </r>
  <r>
    <s v="CUST-00674"/>
    <x v="0"/>
    <n v="1"/>
    <s v="Yes"/>
    <s v="Yes"/>
    <s v="Chandigarh"/>
    <x v="10"/>
    <s v="Yes"/>
    <x v="0"/>
    <s v="No"/>
    <x v="0"/>
    <x v="0"/>
    <s v="Yes"/>
    <s v="Credit card"/>
    <n v="93.4"/>
    <n v="5862.47"/>
    <x v="1"/>
    <x v="0"/>
    <x v="0"/>
    <s v="Other"/>
    <x v="0"/>
    <n v="0"/>
  </r>
  <r>
    <s v="CUST-00481"/>
    <x v="1"/>
    <n v="0"/>
    <s v="Yes"/>
    <s v="Yes"/>
    <s v="Kolkata"/>
    <x v="0"/>
    <s v="Yes"/>
    <x v="2"/>
    <s v="No"/>
    <x v="2"/>
    <x v="1"/>
    <s v="No"/>
    <s v="Bank transfer"/>
    <n v="66.239999999999995"/>
    <n v="4206.6499999999996"/>
    <x v="1"/>
    <x v="0"/>
    <x v="2"/>
    <s v="Other"/>
    <x v="0"/>
    <n v="0"/>
  </r>
  <r>
    <s v="CUST-02155"/>
    <x v="0"/>
    <n v="0"/>
    <s v="No"/>
    <s v="No"/>
    <s v="Kolkata"/>
    <x v="69"/>
    <s v="Yes"/>
    <x v="2"/>
    <s v="No"/>
    <x v="2"/>
    <x v="1"/>
    <s v="Yes"/>
    <s v="Cheque"/>
    <n v="57.84"/>
    <n v="2816.81"/>
    <x v="3"/>
    <x v="1"/>
    <x v="2"/>
    <s v="Other"/>
    <x v="3"/>
    <n v="1"/>
  </r>
  <r>
    <s v="CUST-03788"/>
    <x v="1"/>
    <n v="0"/>
    <s v="No"/>
    <s v="No"/>
    <s v="Chandigarh"/>
    <x v="70"/>
    <s v="No"/>
    <x v="2"/>
    <s v="Yes"/>
    <x v="0"/>
    <x v="0"/>
    <s v="Yes"/>
    <s v="UPI"/>
    <n v="60.68"/>
    <n v="3434.86"/>
    <x v="2"/>
    <x v="0"/>
    <x v="2"/>
    <s v="Other"/>
    <x v="3"/>
    <n v="0"/>
  </r>
  <r>
    <s v="CUST-00252"/>
    <x v="1"/>
    <n v="0"/>
    <s v="Yes"/>
    <s v="No"/>
    <s v="Pune"/>
    <x v="17"/>
    <s v="Yes"/>
    <x v="1"/>
    <s v="No internet service"/>
    <x v="1"/>
    <x v="1"/>
    <s v="Yes"/>
    <s v="Credit card"/>
    <n v="30.05"/>
    <n v="877.95"/>
    <x v="4"/>
    <x v="1"/>
    <x v="4"/>
    <s v="Other"/>
    <x v="2"/>
    <n v="1"/>
  </r>
  <r>
    <s v="CUST-00391"/>
    <x v="0"/>
    <n v="0"/>
    <s v="No"/>
    <s v="No"/>
    <s v="Jaipur"/>
    <x v="29"/>
    <s v="Yes"/>
    <x v="2"/>
    <s v="No"/>
    <x v="0"/>
    <x v="2"/>
    <s v="Yes"/>
    <s v="UPI"/>
    <n v="62.95"/>
    <n v="3238.66"/>
    <x v="4"/>
    <x v="0"/>
    <x v="2"/>
    <s v="Other"/>
    <x v="3"/>
    <n v="0"/>
  </r>
  <r>
    <s v="CUST-01468"/>
    <x v="1"/>
    <n v="1"/>
    <s v="No"/>
    <s v="No"/>
    <s v="Mumbai"/>
    <x v="4"/>
    <s v="Yes"/>
    <x v="0"/>
    <s v="No"/>
    <x v="2"/>
    <x v="0"/>
    <s v="Yes"/>
    <s v="UPI"/>
    <n v="91.56"/>
    <n v="6578.34"/>
    <x v="3"/>
    <x v="0"/>
    <x v="0"/>
    <s v="Other"/>
    <x v="0"/>
    <n v="0"/>
  </r>
  <r>
    <s v="CUST-04638"/>
    <x v="1"/>
    <n v="1"/>
    <s v="Yes"/>
    <s v="Yes"/>
    <s v="Kolkata"/>
    <x v="29"/>
    <s v="No"/>
    <x v="2"/>
    <s v="No"/>
    <x v="2"/>
    <x v="0"/>
    <s v="No"/>
    <s v="Cheque"/>
    <n v="50.86"/>
    <n v="2476.62"/>
    <x v="4"/>
    <x v="0"/>
    <x v="2"/>
    <s v="Other"/>
    <x v="3"/>
    <n v="0"/>
  </r>
  <r>
    <s v="CUST-03288"/>
    <x v="1"/>
    <n v="0"/>
    <s v="No"/>
    <s v="No"/>
    <s v="Jaipur"/>
    <x v="47"/>
    <s v="No"/>
    <x v="2"/>
    <s v="No"/>
    <x v="2"/>
    <x v="2"/>
    <s v="Yes"/>
    <s v="Credit card"/>
    <n v="55.09"/>
    <n v="825.67"/>
    <x v="1"/>
    <x v="0"/>
    <x v="2"/>
    <s v="Other"/>
    <x v="4"/>
    <n v="0"/>
  </r>
  <r>
    <s v="CUST-01985"/>
    <x v="0"/>
    <n v="1"/>
    <s v="No"/>
    <s v="No"/>
    <s v="Mumbai"/>
    <x v="15"/>
    <s v="Yes"/>
    <x v="2"/>
    <s v="No"/>
    <x v="0"/>
    <x v="2"/>
    <s v="Yes"/>
    <s v="Cheque"/>
    <n v="50.08"/>
    <n v="1207.25"/>
    <x v="1"/>
    <x v="0"/>
    <x v="2"/>
    <s v="Other"/>
    <x v="2"/>
    <n v="0"/>
  </r>
  <r>
    <s v="CUST-01934"/>
    <x v="0"/>
    <n v="0"/>
    <s v="Yes"/>
    <s v="No"/>
    <s v="Kolkata"/>
    <x v="45"/>
    <s v="Yes"/>
    <x v="0"/>
    <s v="No"/>
    <x v="2"/>
    <x v="1"/>
    <s v="Yes"/>
    <s v="Cheque"/>
    <n v="82.97"/>
    <n v="3762.52"/>
    <x v="4"/>
    <x v="0"/>
    <x v="3"/>
    <s v="Other"/>
    <x v="5"/>
    <n v="0"/>
  </r>
  <r>
    <s v="CUST-02105"/>
    <x v="1"/>
    <n v="0"/>
    <s v="Yes"/>
    <s v="Yes"/>
    <s v="Jaipur"/>
    <x v="8"/>
    <s v="Yes"/>
    <x v="0"/>
    <s v="Yes"/>
    <x v="0"/>
    <x v="2"/>
    <s v="Yes"/>
    <s v="UPI"/>
    <n v="96.51"/>
    <n v="3668.96"/>
    <x v="1"/>
    <x v="1"/>
    <x v="0"/>
    <s v="Other"/>
    <x v="5"/>
    <n v="1"/>
  </r>
  <r>
    <s v="CUST-01206"/>
    <x v="0"/>
    <n v="0"/>
    <s v="Yes"/>
    <s v="No"/>
    <s v="Lucknow"/>
    <x v="55"/>
    <s v="Yes"/>
    <x v="2"/>
    <s v="Yes"/>
    <x v="0"/>
    <x v="0"/>
    <s v="Yes"/>
    <s v="UPI"/>
    <n v="62.11"/>
    <n v="2923.96"/>
    <x v="4"/>
    <x v="0"/>
    <x v="2"/>
    <s v="Other"/>
    <x v="5"/>
    <n v="0"/>
  </r>
  <r>
    <s v="CUST-03139"/>
    <x v="1"/>
    <n v="0"/>
    <s v="No"/>
    <s v="No"/>
    <s v="Shimla"/>
    <x v="1"/>
    <s v="Yes"/>
    <x v="0"/>
    <s v="No"/>
    <x v="0"/>
    <x v="2"/>
    <s v="Yes"/>
    <s v="Credit card"/>
    <n v="79.959999999999994"/>
    <n v="245.75"/>
    <x v="2"/>
    <x v="1"/>
    <x v="3"/>
    <s v="High-risk"/>
    <x v="1"/>
    <n v="1"/>
  </r>
  <r>
    <s v="CUST-02395"/>
    <x v="0"/>
    <n v="0"/>
    <s v="No"/>
    <s v="No"/>
    <s v="Lucknow"/>
    <x v="39"/>
    <s v="Yes"/>
    <x v="0"/>
    <s v="No"/>
    <x v="2"/>
    <x v="2"/>
    <s v="Yes"/>
    <s v="Cheque"/>
    <n v="87.05"/>
    <n v="1144.1600000000001"/>
    <x v="4"/>
    <x v="1"/>
    <x v="3"/>
    <s v="Other"/>
    <x v="4"/>
    <n v="1"/>
  </r>
  <r>
    <s v="CUST-04248"/>
    <x v="0"/>
    <n v="1"/>
    <s v="Yes"/>
    <s v="Yes"/>
    <s v="Mumbai"/>
    <x v="32"/>
    <s v="Yes"/>
    <x v="2"/>
    <s v="No"/>
    <x v="0"/>
    <x v="0"/>
    <s v="No"/>
    <s v="Credit card"/>
    <n v="55.98"/>
    <n v="2209.6799999999998"/>
    <x v="1"/>
    <x v="0"/>
    <x v="2"/>
    <s v="Other"/>
    <x v="5"/>
    <n v="0"/>
  </r>
  <r>
    <s v="CUST-04834"/>
    <x v="1"/>
    <n v="0"/>
    <s v="Yes"/>
    <s v="No"/>
    <s v="Ahmedabad"/>
    <x v="22"/>
    <s v="Yes"/>
    <x v="2"/>
    <s v="No"/>
    <x v="2"/>
    <x v="2"/>
    <s v="Yes"/>
    <s v="Bank transfer"/>
    <n v="57.41"/>
    <n v="557.23"/>
    <x v="2"/>
    <x v="1"/>
    <x v="2"/>
    <s v="Other"/>
    <x v="1"/>
    <n v="1"/>
  </r>
  <r>
    <s v="CUST-00828"/>
    <x v="0"/>
    <n v="0"/>
    <s v="Yes"/>
    <s v="No"/>
    <s v="Shimla"/>
    <x v="33"/>
    <s v="Yes"/>
    <x v="0"/>
    <s v="No"/>
    <x v="2"/>
    <x v="2"/>
    <s v="No"/>
    <s v="Cheque"/>
    <n v="81.349999999999994"/>
    <n v="2973.06"/>
    <x v="3"/>
    <x v="1"/>
    <x v="3"/>
    <s v="Other"/>
    <x v="5"/>
    <n v="1"/>
  </r>
  <r>
    <s v="CUST-00525"/>
    <x v="1"/>
    <n v="0"/>
    <s v="Yes"/>
    <s v="No"/>
    <s v="Chennai"/>
    <x v="0"/>
    <s v="Yes"/>
    <x v="2"/>
    <s v="No"/>
    <x v="2"/>
    <x v="0"/>
    <s v="No"/>
    <s v="UPI"/>
    <n v="54"/>
    <n v="3391.79"/>
    <x v="1"/>
    <x v="0"/>
    <x v="2"/>
    <s v="Other"/>
    <x v="0"/>
    <n v="0"/>
  </r>
  <r>
    <s v="CUST-01266"/>
    <x v="1"/>
    <n v="0"/>
    <s v="No"/>
    <s v="No"/>
    <s v="Bengaluru"/>
    <x v="43"/>
    <s v="Yes"/>
    <x v="1"/>
    <s v="No internet service"/>
    <x v="1"/>
    <x v="2"/>
    <s v="Yes"/>
    <s v="Cheque"/>
    <n v="37.99"/>
    <n v="1623.54"/>
    <x v="1"/>
    <x v="0"/>
    <x v="4"/>
    <s v="Other"/>
    <x v="5"/>
    <n v="0"/>
  </r>
  <r>
    <s v="CUST-02070"/>
    <x v="1"/>
    <n v="1"/>
    <s v="Yes"/>
    <s v="No"/>
    <s v="Delhi"/>
    <x v="33"/>
    <s v="Yes"/>
    <x v="1"/>
    <s v="No internet service"/>
    <x v="1"/>
    <x v="2"/>
    <s v="Yes"/>
    <s v="UPI"/>
    <n v="30"/>
    <n v="1108.3699999999999"/>
    <x v="1"/>
    <x v="1"/>
    <x v="1"/>
    <s v="Other"/>
    <x v="5"/>
    <n v="1"/>
  </r>
  <r>
    <s v="CUST-00406"/>
    <x v="0"/>
    <n v="0"/>
    <s v="Yes"/>
    <s v="No"/>
    <s v="Ahmedabad"/>
    <x v="56"/>
    <s v="Yes"/>
    <x v="1"/>
    <s v="No internet service"/>
    <x v="1"/>
    <x v="2"/>
    <s v="No"/>
    <s v="Bank transfer"/>
    <n v="33.93"/>
    <n v="33.090000000000003"/>
    <x v="1"/>
    <x v="1"/>
    <x v="4"/>
    <s v="Other"/>
    <x v="1"/>
    <n v="1"/>
  </r>
  <r>
    <s v="CUST-04354"/>
    <x v="1"/>
    <n v="0"/>
    <s v="Yes"/>
    <s v="Yes"/>
    <s v="Chennai"/>
    <x v="25"/>
    <s v="Yes"/>
    <x v="0"/>
    <s v="No"/>
    <x v="0"/>
    <x v="2"/>
    <s v="Yes"/>
    <s v="UPI"/>
    <n v="89.75"/>
    <n v="2063.9699999999998"/>
    <x v="0"/>
    <x v="0"/>
    <x v="3"/>
    <s v="Other"/>
    <x v="4"/>
    <n v="0"/>
  </r>
  <r>
    <s v="CUST-04922"/>
    <x v="0"/>
    <n v="0"/>
    <s v="No"/>
    <s v="No"/>
    <s v="Hyderabad"/>
    <x v="48"/>
    <s v="Yes"/>
    <x v="2"/>
    <s v="No"/>
    <x v="2"/>
    <x v="0"/>
    <s v="Yes"/>
    <s v="UPI"/>
    <n v="53.16"/>
    <n v="2590.42"/>
    <x v="1"/>
    <x v="0"/>
    <x v="2"/>
    <s v="Other"/>
    <x v="3"/>
    <n v="0"/>
  </r>
  <r>
    <s v="CUST-02437"/>
    <x v="0"/>
    <n v="0"/>
    <s v="Yes"/>
    <s v="No"/>
    <s v="Hyderabad"/>
    <x v="53"/>
    <s v="Yes"/>
    <x v="1"/>
    <s v="No internet service"/>
    <x v="1"/>
    <x v="2"/>
    <s v="Yes"/>
    <s v="UPI"/>
    <n v="35.299999999999997"/>
    <n v="324.37"/>
    <x v="4"/>
    <x v="0"/>
    <x v="4"/>
    <s v="Other"/>
    <x v="1"/>
    <n v="0"/>
  </r>
  <r>
    <s v="CUST-03767"/>
    <x v="1"/>
    <n v="0"/>
    <s v="No"/>
    <s v="No"/>
    <s v="Chennai"/>
    <x v="41"/>
    <s v="Yes"/>
    <x v="2"/>
    <s v="Yes"/>
    <x v="2"/>
    <x v="1"/>
    <s v="Yes"/>
    <s v="UPI"/>
    <n v="66.680000000000007"/>
    <n v="1962.79"/>
    <x v="0"/>
    <x v="1"/>
    <x v="2"/>
    <s v="Other"/>
    <x v="2"/>
    <n v="1"/>
  </r>
  <r>
    <s v="CUST-04282"/>
    <x v="1"/>
    <n v="0"/>
    <s v="No"/>
    <s v="No"/>
    <s v="Lucknow"/>
    <x v="53"/>
    <s v="Yes"/>
    <x v="1"/>
    <s v="No internet service"/>
    <x v="1"/>
    <x v="2"/>
    <s v="No"/>
    <s v="UPI"/>
    <n v="27.77"/>
    <n v="246.36"/>
    <x v="1"/>
    <x v="0"/>
    <x v="1"/>
    <s v="Other"/>
    <x v="1"/>
    <n v="0"/>
  </r>
  <r>
    <s v="CUST-04570"/>
    <x v="1"/>
    <n v="0"/>
    <s v="Yes"/>
    <s v="No"/>
    <s v="Shimla"/>
    <x v="30"/>
    <s v="Yes"/>
    <x v="0"/>
    <s v="No"/>
    <x v="2"/>
    <x v="2"/>
    <s v="No"/>
    <s v="UPI"/>
    <n v="89.46"/>
    <n v="1850.31"/>
    <x v="3"/>
    <x v="1"/>
    <x v="3"/>
    <s v="Other"/>
    <x v="4"/>
    <n v="1"/>
  </r>
  <r>
    <s v="CUST-02901"/>
    <x v="0"/>
    <n v="0"/>
    <s v="No"/>
    <s v="No"/>
    <s v="Bengaluru"/>
    <x v="39"/>
    <s v="Yes"/>
    <x v="2"/>
    <s v="No"/>
    <x v="2"/>
    <x v="1"/>
    <s v="No"/>
    <s v="Credit card"/>
    <n v="62.37"/>
    <n v="797.15"/>
    <x v="4"/>
    <x v="0"/>
    <x v="2"/>
    <s v="Other"/>
    <x v="4"/>
    <n v="0"/>
  </r>
  <r>
    <s v="CUST-02389"/>
    <x v="0"/>
    <n v="0"/>
    <s v="Yes"/>
    <s v="Yes"/>
    <s v="Hyderabad"/>
    <x v="25"/>
    <s v="Yes"/>
    <x v="0"/>
    <s v="No"/>
    <x v="2"/>
    <x v="2"/>
    <s v="Yes"/>
    <s v="UPI"/>
    <n v="85.93"/>
    <n v="1980.64"/>
    <x v="3"/>
    <x v="1"/>
    <x v="3"/>
    <s v="Other"/>
    <x v="4"/>
    <n v="1"/>
  </r>
  <r>
    <s v="CUST-04640"/>
    <x v="0"/>
    <n v="0"/>
    <s v="No"/>
    <s v="Yes"/>
    <s v="Jaipur"/>
    <x v="38"/>
    <s v="Yes"/>
    <x v="0"/>
    <s v="Yes"/>
    <x v="2"/>
    <x v="1"/>
    <s v="Yes"/>
    <s v="Bank transfer"/>
    <n v="97.89"/>
    <n v="4005.32"/>
    <x v="2"/>
    <x v="0"/>
    <x v="0"/>
    <s v="Other"/>
    <x v="5"/>
    <n v="0"/>
  </r>
  <r>
    <s v="CUST-04461"/>
    <x v="0"/>
    <n v="0"/>
    <s v="Yes"/>
    <s v="Yes"/>
    <s v="Bengaluru"/>
    <x v="20"/>
    <s v="Yes"/>
    <x v="2"/>
    <s v="No"/>
    <x v="2"/>
    <x v="2"/>
    <s v="No"/>
    <s v="Bank transfer"/>
    <n v="50.07"/>
    <n v="409.46"/>
    <x v="3"/>
    <x v="0"/>
    <x v="2"/>
    <s v="Other"/>
    <x v="1"/>
    <n v="0"/>
  </r>
  <r>
    <s v="CUST-03902"/>
    <x v="0"/>
    <n v="1"/>
    <s v="No"/>
    <s v="No"/>
    <s v="Lucknow"/>
    <x v="24"/>
    <s v="Yes"/>
    <x v="1"/>
    <s v="No internet service"/>
    <x v="1"/>
    <x v="2"/>
    <s v="No"/>
    <s v="UPI"/>
    <n v="25.2"/>
    <n v="758.21"/>
    <x v="1"/>
    <x v="0"/>
    <x v="1"/>
    <s v="Other"/>
    <x v="2"/>
    <n v="0"/>
  </r>
  <r>
    <s v="CUST-01859"/>
    <x v="1"/>
    <n v="0"/>
    <s v="Yes"/>
    <s v="No"/>
    <s v="Chennai"/>
    <x v="18"/>
    <s v="No"/>
    <x v="1"/>
    <s v="No internet service"/>
    <x v="1"/>
    <x v="2"/>
    <s v="No"/>
    <s v="Cheque"/>
    <n v="22.87"/>
    <n v="377.49"/>
    <x v="0"/>
    <x v="1"/>
    <x v="1"/>
    <s v="Other"/>
    <x v="4"/>
    <n v="1"/>
  </r>
  <r>
    <s v="CUST-03009"/>
    <x v="1"/>
    <n v="0"/>
    <s v="Yes"/>
    <s v="Yes"/>
    <s v="Mumbai"/>
    <x v="38"/>
    <s v="Yes"/>
    <x v="1"/>
    <s v="No internet service"/>
    <x v="1"/>
    <x v="0"/>
    <s v="Yes"/>
    <s v="Credit card"/>
    <n v="39.01"/>
    <n v="1642.63"/>
    <x v="1"/>
    <x v="0"/>
    <x v="4"/>
    <s v="Other"/>
    <x v="5"/>
    <n v="0"/>
  </r>
  <r>
    <s v="CUST-04632"/>
    <x v="1"/>
    <n v="0"/>
    <s v="No"/>
    <s v="No"/>
    <s v="Ahmedabad"/>
    <x v="33"/>
    <s v="Yes"/>
    <x v="1"/>
    <s v="No internet service"/>
    <x v="1"/>
    <x v="0"/>
    <s v="No"/>
    <s v="UPI"/>
    <n v="34.69"/>
    <n v="1263.67"/>
    <x v="1"/>
    <x v="0"/>
    <x v="4"/>
    <s v="Other"/>
    <x v="5"/>
    <n v="0"/>
  </r>
  <r>
    <s v="CUST-01351"/>
    <x v="1"/>
    <n v="1"/>
    <s v="No"/>
    <s v="No"/>
    <s v="Jaipur"/>
    <x v="22"/>
    <s v="No"/>
    <x v="1"/>
    <s v="No internet service"/>
    <x v="1"/>
    <x v="2"/>
    <s v="No"/>
    <s v="Cheque"/>
    <n v="23.31"/>
    <n v="226.97"/>
    <x v="4"/>
    <x v="0"/>
    <x v="1"/>
    <s v="Other"/>
    <x v="1"/>
    <n v="0"/>
  </r>
  <r>
    <s v="CUST-04426"/>
    <x v="0"/>
    <n v="0"/>
    <s v="Yes"/>
    <s v="No"/>
    <s v="Kolkata"/>
    <x v="47"/>
    <s v="Yes"/>
    <x v="1"/>
    <s v="No internet service"/>
    <x v="1"/>
    <x v="2"/>
    <s v="No"/>
    <s v="UPI"/>
    <n v="29.04"/>
    <n v="423.41"/>
    <x v="4"/>
    <x v="0"/>
    <x v="1"/>
    <s v="Other"/>
    <x v="4"/>
    <n v="0"/>
  </r>
  <r>
    <s v="CUST-00513"/>
    <x v="0"/>
    <n v="0"/>
    <s v="No"/>
    <s v="No"/>
    <s v="Chandigarh"/>
    <x v="33"/>
    <s v="Yes"/>
    <x v="2"/>
    <s v="Yes"/>
    <x v="2"/>
    <x v="2"/>
    <s v="No"/>
    <s v="UPI"/>
    <n v="65.599999999999994"/>
    <n v="2363.6999999999998"/>
    <x v="0"/>
    <x v="0"/>
    <x v="2"/>
    <s v="Other"/>
    <x v="5"/>
    <n v="0"/>
  </r>
  <r>
    <s v="CUST-00663"/>
    <x v="0"/>
    <n v="1"/>
    <s v="Yes"/>
    <s v="Yes"/>
    <s v="Ahmedabad"/>
    <x v="19"/>
    <s v="Yes"/>
    <x v="1"/>
    <s v="No internet service"/>
    <x v="1"/>
    <x v="2"/>
    <s v="Yes"/>
    <s v="UPI"/>
    <n v="29.23"/>
    <n v="402"/>
    <x v="1"/>
    <x v="1"/>
    <x v="1"/>
    <s v="Other"/>
    <x v="4"/>
    <n v="1"/>
  </r>
  <r>
    <s v="CUST-04442"/>
    <x v="1"/>
    <n v="0"/>
    <s v="Yes"/>
    <s v="No"/>
    <s v="Ahmedabad"/>
    <x v="30"/>
    <s v="Yes"/>
    <x v="2"/>
    <s v="Yes"/>
    <x v="0"/>
    <x v="1"/>
    <s v="Yes"/>
    <s v="UPI"/>
    <n v="67.53"/>
    <n v="1426.22"/>
    <x v="4"/>
    <x v="0"/>
    <x v="2"/>
    <s v="Other"/>
    <x v="4"/>
    <n v="0"/>
  </r>
  <r>
    <s v="CUST-01604"/>
    <x v="0"/>
    <n v="0"/>
    <s v="Yes"/>
    <s v="No"/>
    <s v="Ahmedabad"/>
    <x v="43"/>
    <s v="Yes"/>
    <x v="2"/>
    <s v="Yes"/>
    <x v="0"/>
    <x v="1"/>
    <s v="Yes"/>
    <s v="UPI"/>
    <n v="62.11"/>
    <n v="2778.85"/>
    <x v="0"/>
    <x v="0"/>
    <x v="2"/>
    <s v="Other"/>
    <x v="5"/>
    <n v="0"/>
  </r>
  <r>
    <s v="CUST-01677"/>
    <x v="1"/>
    <n v="0"/>
    <s v="No"/>
    <s v="No"/>
    <s v="Mumbai"/>
    <x v="39"/>
    <s v="Yes"/>
    <x v="1"/>
    <s v="No internet service"/>
    <x v="1"/>
    <x v="2"/>
    <s v="Yes"/>
    <s v="UPI"/>
    <n v="31.91"/>
    <n v="416.61"/>
    <x v="1"/>
    <x v="1"/>
    <x v="4"/>
    <s v="Other"/>
    <x v="4"/>
    <n v="1"/>
  </r>
  <r>
    <s v="CUST-04949"/>
    <x v="0"/>
    <n v="0"/>
    <s v="Yes"/>
    <s v="No"/>
    <s v="Kolkata"/>
    <x v="67"/>
    <s v="Yes"/>
    <x v="2"/>
    <s v="No"/>
    <x v="0"/>
    <x v="1"/>
    <s v="No"/>
    <s v="UPI"/>
    <n v="52.16"/>
    <n v="2046.17"/>
    <x v="3"/>
    <x v="0"/>
    <x v="2"/>
    <s v="Other"/>
    <x v="5"/>
    <n v="0"/>
  </r>
  <r>
    <s v="CUST-00067"/>
    <x v="1"/>
    <n v="1"/>
    <s v="Yes"/>
    <s v="No"/>
    <s v="Lucknow"/>
    <x v="27"/>
    <s v="Yes"/>
    <x v="1"/>
    <s v="No internet service"/>
    <x v="1"/>
    <x v="2"/>
    <s v="Yes"/>
    <s v="Bank transfer"/>
    <n v="36.18"/>
    <n v="1298.9000000000001"/>
    <x v="1"/>
    <x v="0"/>
    <x v="4"/>
    <s v="Other"/>
    <x v="2"/>
    <n v="0"/>
  </r>
  <r>
    <s v="CUST-01951"/>
    <x v="1"/>
    <n v="0"/>
    <s v="No"/>
    <s v="No"/>
    <s v="Delhi"/>
    <x v="28"/>
    <s v="Yes"/>
    <x v="1"/>
    <s v="No internet service"/>
    <x v="1"/>
    <x v="1"/>
    <s v="Yes"/>
    <s v="UPI"/>
    <n v="27.61"/>
    <n v="497.7"/>
    <x v="3"/>
    <x v="0"/>
    <x v="1"/>
    <s v="Other"/>
    <x v="4"/>
    <n v="0"/>
  </r>
  <r>
    <s v="CUST-04985"/>
    <x v="0"/>
    <n v="0"/>
    <s v="Yes"/>
    <s v="Yes"/>
    <s v="Shimla"/>
    <x v="31"/>
    <s v="No"/>
    <x v="2"/>
    <s v="Yes"/>
    <x v="0"/>
    <x v="2"/>
    <s v="Yes"/>
    <s v="UPI"/>
    <n v="35.21"/>
    <n v="207.86"/>
    <x v="4"/>
    <x v="0"/>
    <x v="4"/>
    <s v="Other"/>
    <x v="1"/>
    <n v="0"/>
  </r>
  <r>
    <s v="CUST-02421"/>
    <x v="0"/>
    <n v="0"/>
    <s v="Yes"/>
    <s v="Yes"/>
    <s v="Shimla"/>
    <x v="51"/>
    <s v="Yes"/>
    <x v="1"/>
    <s v="No internet service"/>
    <x v="1"/>
    <x v="0"/>
    <s v="Yes"/>
    <s v="UPI"/>
    <n v="36.64"/>
    <n v="1329.61"/>
    <x v="1"/>
    <x v="0"/>
    <x v="4"/>
    <s v="Other"/>
    <x v="5"/>
    <n v="0"/>
  </r>
  <r>
    <s v="CUST-02692"/>
    <x v="1"/>
    <n v="0"/>
    <s v="No"/>
    <s v="Yes"/>
    <s v="Chennai"/>
    <x v="44"/>
    <s v="Yes"/>
    <x v="0"/>
    <s v="No"/>
    <x v="0"/>
    <x v="1"/>
    <s v="No"/>
    <s v="Bank transfer"/>
    <n v="90.32"/>
    <n v="3027.28"/>
    <x v="1"/>
    <x v="1"/>
    <x v="0"/>
    <s v="Other"/>
    <x v="2"/>
    <n v="1"/>
  </r>
  <r>
    <s v="CUST-04331"/>
    <x v="0"/>
    <n v="0"/>
    <s v="Yes"/>
    <s v="Yes"/>
    <s v="Mumbai"/>
    <x v="54"/>
    <s v="Yes"/>
    <x v="0"/>
    <s v="No"/>
    <x v="2"/>
    <x v="2"/>
    <s v="No"/>
    <s v="Bank transfer"/>
    <n v="80.400000000000006"/>
    <n v="941.08"/>
    <x v="1"/>
    <x v="1"/>
    <x v="3"/>
    <s v="Other"/>
    <x v="4"/>
    <n v="1"/>
  </r>
  <r>
    <s v="CUST-03356"/>
    <x v="0"/>
    <n v="0"/>
    <s v="No"/>
    <s v="No"/>
    <s v="Lucknow"/>
    <x v="48"/>
    <s v="Yes"/>
    <x v="1"/>
    <s v="No internet service"/>
    <x v="1"/>
    <x v="1"/>
    <s v="Yes"/>
    <s v="Credit card"/>
    <n v="27.79"/>
    <n v="1400.47"/>
    <x v="1"/>
    <x v="0"/>
    <x v="1"/>
    <s v="Other"/>
    <x v="3"/>
    <n v="0"/>
  </r>
  <r>
    <s v="CUST-00646"/>
    <x v="0"/>
    <n v="0"/>
    <s v="No"/>
    <s v="No"/>
    <s v="Bengaluru"/>
    <x v="23"/>
    <s v="Yes"/>
    <x v="2"/>
    <s v="No"/>
    <x v="2"/>
    <x v="2"/>
    <s v="Yes"/>
    <s v="Bank transfer"/>
    <n v="58.32"/>
    <n v="116.49"/>
    <x v="3"/>
    <x v="1"/>
    <x v="2"/>
    <s v="Other"/>
    <x v="1"/>
    <n v="1"/>
  </r>
  <r>
    <s v="CUST-02348"/>
    <x v="1"/>
    <n v="0"/>
    <s v="Yes"/>
    <s v="Yes"/>
    <s v="Hyderabad"/>
    <x v="67"/>
    <s v="Yes"/>
    <x v="0"/>
    <s v="Yes"/>
    <x v="0"/>
    <x v="0"/>
    <s v="No"/>
    <s v="Credit card"/>
    <n v="106.02"/>
    <n v="4132.1099999999997"/>
    <x v="1"/>
    <x v="0"/>
    <x v="0"/>
    <s v="Other"/>
    <x v="5"/>
    <n v="0"/>
  </r>
  <r>
    <s v="CUST-01667"/>
    <x v="1"/>
    <n v="0"/>
    <s v="No"/>
    <s v="No"/>
    <s v="Chandigarh"/>
    <x v="4"/>
    <s v="Yes"/>
    <x v="0"/>
    <s v="No"/>
    <x v="0"/>
    <x v="0"/>
    <s v="No"/>
    <s v="Credit card"/>
    <n v="89.21"/>
    <n v="6555.65"/>
    <x v="3"/>
    <x v="0"/>
    <x v="3"/>
    <s v="Other"/>
    <x v="0"/>
    <n v="0"/>
  </r>
  <r>
    <s v="CUST-01139"/>
    <x v="0"/>
    <n v="0"/>
    <s v="No"/>
    <s v="Yes"/>
    <s v="Chandigarh"/>
    <x v="13"/>
    <s v="No"/>
    <x v="0"/>
    <s v="No"/>
    <x v="2"/>
    <x v="2"/>
    <s v="Yes"/>
    <s v="Cheque"/>
    <n v="67.209999999999994"/>
    <n v="1313.16"/>
    <x v="2"/>
    <x v="1"/>
    <x v="2"/>
    <s v="Other"/>
    <x v="4"/>
    <n v="1"/>
  </r>
  <r>
    <s v="CUST-00542"/>
    <x v="0"/>
    <n v="1"/>
    <s v="No"/>
    <s v="No"/>
    <s v="Bengaluru"/>
    <x v="66"/>
    <s v="Yes"/>
    <x v="0"/>
    <s v="Yes"/>
    <x v="2"/>
    <x v="2"/>
    <s v="Yes"/>
    <s v="Cheque"/>
    <n v="95.46"/>
    <n v="1495.25"/>
    <x v="1"/>
    <x v="0"/>
    <x v="0"/>
    <s v="Other"/>
    <x v="4"/>
    <n v="0"/>
  </r>
  <r>
    <s v="CUST-01314"/>
    <x v="1"/>
    <n v="0"/>
    <s v="No"/>
    <s v="No"/>
    <s v="Chandigarh"/>
    <x v="12"/>
    <s v="Yes"/>
    <x v="0"/>
    <s v="No"/>
    <x v="0"/>
    <x v="0"/>
    <s v="Yes"/>
    <s v="Credit card"/>
    <n v="89"/>
    <n v="5053.3900000000003"/>
    <x v="1"/>
    <x v="0"/>
    <x v="3"/>
    <s v="Other"/>
    <x v="3"/>
    <n v="0"/>
  </r>
  <r>
    <s v="CUST-04297"/>
    <x v="0"/>
    <n v="0"/>
    <s v="No"/>
    <s v="No"/>
    <s v="Delhi"/>
    <x v="65"/>
    <s v="Yes"/>
    <x v="0"/>
    <s v="No"/>
    <x v="2"/>
    <x v="0"/>
    <s v="Yes"/>
    <s v="Cheque"/>
    <n v="92.63"/>
    <n v="5335.51"/>
    <x v="3"/>
    <x v="0"/>
    <x v="0"/>
    <s v="Other"/>
    <x v="3"/>
    <n v="0"/>
  </r>
  <r>
    <s v="CUST-01964"/>
    <x v="1"/>
    <n v="0"/>
    <s v="No"/>
    <s v="No"/>
    <s v="Mumbai"/>
    <x v="36"/>
    <s v="Yes"/>
    <x v="0"/>
    <s v="No"/>
    <x v="2"/>
    <x v="2"/>
    <s v="No"/>
    <s v="UPI"/>
    <n v="95.7"/>
    <n v="3143.26"/>
    <x v="1"/>
    <x v="1"/>
    <x v="0"/>
    <s v="Other"/>
    <x v="2"/>
    <n v="1"/>
  </r>
  <r>
    <s v="CUST-02362"/>
    <x v="0"/>
    <n v="0"/>
    <s v="No"/>
    <s v="No"/>
    <s v="Shimla"/>
    <x v="64"/>
    <s v="Yes"/>
    <x v="2"/>
    <s v="No"/>
    <x v="2"/>
    <x v="1"/>
    <s v="No"/>
    <s v="UPI"/>
    <n v="51.45"/>
    <n v="3753.16"/>
    <x v="0"/>
    <x v="0"/>
    <x v="2"/>
    <s v="Other"/>
    <x v="0"/>
    <n v="0"/>
  </r>
  <r>
    <s v="CUST-00307"/>
    <x v="0"/>
    <n v="1"/>
    <s v="No"/>
    <s v="Yes"/>
    <s v="Jaipur"/>
    <x v="62"/>
    <s v="Yes"/>
    <x v="0"/>
    <s v="No"/>
    <x v="0"/>
    <x v="0"/>
    <s v="Yes"/>
    <s v="Credit card"/>
    <n v="82.08"/>
    <n v="5466.67"/>
    <x v="1"/>
    <x v="0"/>
    <x v="3"/>
    <s v="Other"/>
    <x v="0"/>
    <n v="0"/>
  </r>
  <r>
    <s v="CUST-04694"/>
    <x v="0"/>
    <n v="0"/>
    <s v="Yes"/>
    <s v="Yes"/>
    <s v="Delhi"/>
    <x v="62"/>
    <s v="Yes"/>
    <x v="2"/>
    <s v="No"/>
    <x v="2"/>
    <x v="2"/>
    <s v="Yes"/>
    <s v="UPI"/>
    <n v="54.18"/>
    <n v="3711.33"/>
    <x v="4"/>
    <x v="0"/>
    <x v="2"/>
    <s v="Other"/>
    <x v="0"/>
    <n v="0"/>
  </r>
  <r>
    <s v="CUST-00130"/>
    <x v="0"/>
    <n v="1"/>
    <s v="Yes"/>
    <s v="Yes"/>
    <s v="Mumbai"/>
    <x v="27"/>
    <s v="Yes"/>
    <x v="1"/>
    <s v="No internet service"/>
    <x v="1"/>
    <x v="2"/>
    <s v="Yes"/>
    <s v="UPI"/>
    <n v="32.42"/>
    <n v="1132.6099999999999"/>
    <x v="4"/>
    <x v="0"/>
    <x v="4"/>
    <s v="Other"/>
    <x v="2"/>
    <n v="0"/>
  </r>
  <r>
    <s v="CUST-00396"/>
    <x v="0"/>
    <n v="0"/>
    <s v="No"/>
    <s v="No"/>
    <s v="Hyderabad"/>
    <x v="43"/>
    <s v="Yes"/>
    <x v="0"/>
    <s v="No"/>
    <x v="0"/>
    <x v="2"/>
    <s v="Yes"/>
    <s v="Cheque"/>
    <n v="94.64"/>
    <n v="4055.44"/>
    <x v="1"/>
    <x v="0"/>
    <x v="0"/>
    <s v="Other"/>
    <x v="5"/>
    <n v="0"/>
  </r>
  <r>
    <s v="CUST-04915"/>
    <x v="0"/>
    <n v="0"/>
    <s v="Yes"/>
    <s v="No"/>
    <s v="Chennai"/>
    <x v="18"/>
    <s v="Yes"/>
    <x v="1"/>
    <s v="No internet service"/>
    <x v="1"/>
    <x v="2"/>
    <s v="Yes"/>
    <s v="Credit card"/>
    <n v="32.659999999999997"/>
    <n v="556.58000000000004"/>
    <x v="4"/>
    <x v="1"/>
    <x v="4"/>
    <s v="Other"/>
    <x v="4"/>
    <n v="1"/>
  </r>
  <r>
    <s v="CUST-01930"/>
    <x v="1"/>
    <n v="0"/>
    <s v="Yes"/>
    <s v="Yes"/>
    <s v="Mumbai"/>
    <x v="52"/>
    <s v="Yes"/>
    <x v="0"/>
    <s v="No"/>
    <x v="2"/>
    <x v="1"/>
    <s v="No"/>
    <s v="Cheque"/>
    <n v="79.540000000000006"/>
    <n v="317.57"/>
    <x v="5"/>
    <x v="0"/>
    <x v="3"/>
    <s v="Other"/>
    <x v="1"/>
    <n v="0"/>
  </r>
  <r>
    <s v="CUST-04423"/>
    <x v="0"/>
    <n v="0"/>
    <s v="No"/>
    <s v="Yes"/>
    <s v="Jaipur"/>
    <x v="0"/>
    <s v="No"/>
    <x v="2"/>
    <s v="Yes"/>
    <x v="2"/>
    <x v="0"/>
    <s v="Yes"/>
    <s v="UPI"/>
    <n v="44.16"/>
    <n v="2805.18"/>
    <x v="0"/>
    <x v="0"/>
    <x v="4"/>
    <s v="Other"/>
    <x v="0"/>
    <n v="0"/>
  </r>
  <r>
    <s v="CUST-04288"/>
    <x v="1"/>
    <n v="1"/>
    <s v="Yes"/>
    <s v="No"/>
    <s v="Shimla"/>
    <x v="29"/>
    <s v="No"/>
    <x v="0"/>
    <s v="Yes"/>
    <x v="2"/>
    <x v="1"/>
    <s v="Yes"/>
    <s v="Credit card"/>
    <n v="75.67"/>
    <n v="3830.95"/>
    <x v="3"/>
    <x v="0"/>
    <x v="3"/>
    <s v="Other"/>
    <x v="3"/>
    <n v="0"/>
  </r>
  <r>
    <s v="CUST-00723"/>
    <x v="0"/>
    <n v="0"/>
    <s v="Yes"/>
    <s v="No"/>
    <s v="Pune"/>
    <x v="51"/>
    <s v="Yes"/>
    <x v="1"/>
    <s v="No internet service"/>
    <x v="1"/>
    <x v="1"/>
    <s v="No"/>
    <s v="UPI"/>
    <n v="20.04"/>
    <n v="734.92"/>
    <x v="0"/>
    <x v="0"/>
    <x v="1"/>
    <s v="Other"/>
    <x v="5"/>
    <n v="0"/>
  </r>
  <r>
    <s v="CUST-03222"/>
    <x v="1"/>
    <n v="0"/>
    <s v="Yes"/>
    <s v="No"/>
    <s v="Delhi"/>
    <x v="62"/>
    <s v="Yes"/>
    <x v="0"/>
    <s v="Yes"/>
    <x v="0"/>
    <x v="0"/>
    <s v="No"/>
    <s v="Bank transfer"/>
    <n v="90.71"/>
    <n v="6240.73"/>
    <x v="0"/>
    <x v="0"/>
    <x v="0"/>
    <s v="Other"/>
    <x v="0"/>
    <n v="0"/>
  </r>
  <r>
    <s v="CUST-03764"/>
    <x v="1"/>
    <n v="0"/>
    <s v="Yes"/>
    <s v="No"/>
    <s v="Pune"/>
    <x v="32"/>
    <s v="Yes"/>
    <x v="0"/>
    <s v="No"/>
    <x v="2"/>
    <x v="1"/>
    <s v="No"/>
    <s v="Credit card"/>
    <n v="84.01"/>
    <n v="3439.38"/>
    <x v="3"/>
    <x v="0"/>
    <x v="3"/>
    <s v="Other"/>
    <x v="5"/>
    <n v="0"/>
  </r>
  <r>
    <s v="CUST-00308"/>
    <x v="1"/>
    <n v="0"/>
    <s v="No"/>
    <s v="No"/>
    <s v="Delhi"/>
    <x v="35"/>
    <s v="Yes"/>
    <x v="0"/>
    <s v="Yes"/>
    <x v="2"/>
    <x v="2"/>
    <s v="No"/>
    <s v="Bank transfer"/>
    <n v="86.85"/>
    <n v="2352.3000000000002"/>
    <x v="0"/>
    <x v="0"/>
    <x v="3"/>
    <s v="Other"/>
    <x v="2"/>
    <n v="0"/>
  </r>
  <r>
    <s v="CUST-04592"/>
    <x v="0"/>
    <n v="0"/>
    <s v="No"/>
    <s v="No"/>
    <s v="Hyderabad"/>
    <x v="48"/>
    <s v="Yes"/>
    <x v="0"/>
    <s v="No"/>
    <x v="2"/>
    <x v="0"/>
    <s v="No"/>
    <s v="Credit card"/>
    <n v="88.82"/>
    <n v="4366.45"/>
    <x v="0"/>
    <x v="0"/>
    <x v="3"/>
    <s v="Other"/>
    <x v="3"/>
    <n v="0"/>
  </r>
  <r>
    <s v="CUST-03081"/>
    <x v="1"/>
    <n v="0"/>
    <s v="No"/>
    <s v="Yes"/>
    <s v="Chandigarh"/>
    <x v="26"/>
    <s v="Yes"/>
    <x v="2"/>
    <s v="No"/>
    <x v="2"/>
    <x v="1"/>
    <s v="No"/>
    <s v="Cheque"/>
    <n v="51.8"/>
    <n v="1341.71"/>
    <x v="3"/>
    <x v="0"/>
    <x v="2"/>
    <s v="Other"/>
    <x v="2"/>
    <n v="0"/>
  </r>
  <r>
    <s v="CUST-00385"/>
    <x v="1"/>
    <n v="0"/>
    <s v="Yes"/>
    <s v="Yes"/>
    <s v="Mumbai"/>
    <x v="28"/>
    <s v="Yes"/>
    <x v="2"/>
    <s v="No"/>
    <x v="2"/>
    <x v="2"/>
    <s v="Yes"/>
    <s v="UPI"/>
    <n v="49.51"/>
    <n v="886.1"/>
    <x v="1"/>
    <x v="0"/>
    <x v="4"/>
    <s v="Other"/>
    <x v="4"/>
    <n v="0"/>
  </r>
  <r>
    <s v="CUST-02559"/>
    <x v="0"/>
    <n v="0"/>
    <s v="Yes"/>
    <s v="Yes"/>
    <s v="Jaipur"/>
    <x v="16"/>
    <s v="Yes"/>
    <x v="2"/>
    <s v="No"/>
    <x v="2"/>
    <x v="0"/>
    <s v="No"/>
    <s v="Bank transfer"/>
    <n v="62.2"/>
    <n v="4192.1400000000003"/>
    <x v="3"/>
    <x v="0"/>
    <x v="2"/>
    <s v="Other"/>
    <x v="0"/>
    <n v="0"/>
  </r>
  <r>
    <s v="CUST-02701"/>
    <x v="0"/>
    <n v="0"/>
    <s v="Yes"/>
    <s v="No"/>
    <s v="Ahmedabad"/>
    <x v="38"/>
    <s v="Yes"/>
    <x v="0"/>
    <s v="No"/>
    <x v="0"/>
    <x v="0"/>
    <s v="No"/>
    <s v="UPI"/>
    <n v="91.68"/>
    <n v="3749.47"/>
    <x v="1"/>
    <x v="0"/>
    <x v="0"/>
    <s v="Other"/>
    <x v="5"/>
    <n v="0"/>
  </r>
  <r>
    <s v="CUST-00583"/>
    <x v="1"/>
    <n v="0"/>
    <s v="Yes"/>
    <s v="No"/>
    <s v="Mumbai"/>
    <x v="49"/>
    <s v="Yes"/>
    <x v="2"/>
    <s v="Yes"/>
    <x v="2"/>
    <x v="1"/>
    <s v="No"/>
    <s v="UPI"/>
    <n v="66"/>
    <n v="2952.84"/>
    <x v="1"/>
    <x v="0"/>
    <x v="2"/>
    <s v="Other"/>
    <x v="5"/>
    <n v="0"/>
  </r>
  <r>
    <s v="CUST-04494"/>
    <x v="0"/>
    <n v="0"/>
    <s v="Yes"/>
    <s v="No"/>
    <s v="Ahmedabad"/>
    <x v="14"/>
    <s v="Yes"/>
    <x v="2"/>
    <s v="No"/>
    <x v="2"/>
    <x v="2"/>
    <s v="Yes"/>
    <s v="Cheque"/>
    <n v="56.17"/>
    <n v="1371.63"/>
    <x v="1"/>
    <x v="0"/>
    <x v="2"/>
    <s v="Other"/>
    <x v="2"/>
    <n v="0"/>
  </r>
  <r>
    <s v="CUST-04975"/>
    <x v="0"/>
    <n v="0"/>
    <s v="No"/>
    <s v="No"/>
    <s v="Shimla"/>
    <x v="18"/>
    <s v="Yes"/>
    <x v="1"/>
    <s v="No internet service"/>
    <x v="1"/>
    <x v="1"/>
    <s v="Yes"/>
    <s v="Bank transfer"/>
    <n v="26.38"/>
    <n v="453.19"/>
    <x v="4"/>
    <x v="0"/>
    <x v="1"/>
    <s v="Other"/>
    <x v="4"/>
    <n v="0"/>
  </r>
  <r>
    <s v="CUST-02581"/>
    <x v="0"/>
    <n v="1"/>
    <s v="Yes"/>
    <s v="No"/>
    <s v="Jaipur"/>
    <x v="25"/>
    <s v="Yes"/>
    <x v="2"/>
    <s v="No"/>
    <x v="0"/>
    <x v="2"/>
    <s v="Yes"/>
    <s v="UPI"/>
    <n v="57.1"/>
    <n v="1285.95"/>
    <x v="1"/>
    <x v="0"/>
    <x v="2"/>
    <s v="Other"/>
    <x v="4"/>
    <n v="0"/>
  </r>
  <r>
    <s v="CUST-02811"/>
    <x v="1"/>
    <n v="1"/>
    <s v="Yes"/>
    <s v="No"/>
    <s v="Pune"/>
    <x v="3"/>
    <s v="Yes"/>
    <x v="2"/>
    <s v="Yes"/>
    <x v="2"/>
    <x v="1"/>
    <s v="No"/>
    <s v="Bank transfer"/>
    <n v="60.45"/>
    <n v="3201.41"/>
    <x v="1"/>
    <x v="0"/>
    <x v="2"/>
    <s v="Other"/>
    <x v="3"/>
    <n v="0"/>
  </r>
  <r>
    <s v="CUST-00162"/>
    <x v="1"/>
    <n v="0"/>
    <s v="No"/>
    <s v="No"/>
    <s v="Kolkata"/>
    <x v="8"/>
    <s v="No"/>
    <x v="2"/>
    <s v="No"/>
    <x v="0"/>
    <x v="0"/>
    <s v="Yes"/>
    <s v="UPI"/>
    <n v="49.26"/>
    <n v="1913.23"/>
    <x v="0"/>
    <x v="0"/>
    <x v="4"/>
    <s v="Other"/>
    <x v="5"/>
    <n v="0"/>
  </r>
  <r>
    <s v="CUST-01335"/>
    <x v="1"/>
    <n v="0"/>
    <s v="No"/>
    <s v="No"/>
    <s v="Lucknow"/>
    <x v="11"/>
    <s v="Yes"/>
    <x v="0"/>
    <s v="No"/>
    <x v="0"/>
    <x v="2"/>
    <s v="Yes"/>
    <s v="Bank transfer"/>
    <n v="90.03"/>
    <n v="2031.25"/>
    <x v="1"/>
    <x v="1"/>
    <x v="0"/>
    <s v="Other"/>
    <x v="4"/>
    <n v="1"/>
  </r>
  <r>
    <s v="CUST-04792"/>
    <x v="1"/>
    <n v="0"/>
    <s v="No"/>
    <s v="No"/>
    <s v="Chennai"/>
    <x v="61"/>
    <s v="Yes"/>
    <x v="0"/>
    <s v="No"/>
    <x v="2"/>
    <x v="1"/>
    <s v="No"/>
    <s v="Credit card"/>
    <n v="83.07"/>
    <n v="5501.83"/>
    <x v="1"/>
    <x v="1"/>
    <x v="3"/>
    <s v="Other"/>
    <x v="0"/>
    <n v="1"/>
  </r>
  <r>
    <s v="CUST-00937"/>
    <x v="1"/>
    <n v="0"/>
    <s v="Yes"/>
    <s v="No"/>
    <s v="Lucknow"/>
    <x v="7"/>
    <s v="Yes"/>
    <x v="0"/>
    <s v="Yes"/>
    <x v="2"/>
    <x v="2"/>
    <s v="Yes"/>
    <s v="UPI"/>
    <n v="89.1"/>
    <n v="977.72"/>
    <x v="5"/>
    <x v="1"/>
    <x v="3"/>
    <s v="High-risk"/>
    <x v="1"/>
    <n v="1"/>
  </r>
  <r>
    <s v="CUST-01367"/>
    <x v="1"/>
    <n v="0"/>
    <s v="No"/>
    <s v="No"/>
    <s v="Lucknow"/>
    <x v="36"/>
    <s v="Yes"/>
    <x v="2"/>
    <s v="Yes"/>
    <x v="2"/>
    <x v="1"/>
    <s v="Yes"/>
    <s v="UPI"/>
    <n v="64.38"/>
    <n v="2019.76"/>
    <x v="0"/>
    <x v="0"/>
    <x v="2"/>
    <s v="Other"/>
    <x v="2"/>
    <n v="0"/>
  </r>
  <r>
    <s v="CUST-04881"/>
    <x v="0"/>
    <n v="0"/>
    <s v="No"/>
    <s v="No"/>
    <s v="Bengaluru"/>
    <x v="56"/>
    <s v="Yes"/>
    <x v="2"/>
    <s v="No"/>
    <x v="2"/>
    <x v="2"/>
    <s v="No"/>
    <s v="Cheque"/>
    <n v="62.41"/>
    <n v="64.22"/>
    <x v="3"/>
    <x v="1"/>
    <x v="2"/>
    <s v="Other"/>
    <x v="1"/>
    <n v="1"/>
  </r>
  <r>
    <s v="CUST-03122"/>
    <x v="0"/>
    <n v="1"/>
    <s v="Yes"/>
    <s v="No"/>
    <s v="Mumbai"/>
    <x v="27"/>
    <s v="Yes"/>
    <x v="0"/>
    <s v="No"/>
    <x v="0"/>
    <x v="2"/>
    <s v="No"/>
    <s v="Bank transfer"/>
    <n v="79.44"/>
    <n v="2707.93"/>
    <x v="0"/>
    <x v="1"/>
    <x v="3"/>
    <s v="Other"/>
    <x v="2"/>
    <n v="1"/>
  </r>
  <r>
    <s v="CUST-04023"/>
    <x v="0"/>
    <n v="0"/>
    <s v="Yes"/>
    <s v="No"/>
    <s v="Jaipur"/>
    <x v="19"/>
    <s v="Yes"/>
    <x v="2"/>
    <s v="Yes"/>
    <x v="0"/>
    <x v="1"/>
    <s v="Yes"/>
    <s v="Bank transfer"/>
    <n v="67.33"/>
    <n v="950.06"/>
    <x v="4"/>
    <x v="0"/>
    <x v="2"/>
    <s v="Other"/>
    <x v="4"/>
    <n v="0"/>
  </r>
  <r>
    <s v="CUST-01950"/>
    <x v="0"/>
    <n v="0"/>
    <s v="No"/>
    <s v="No"/>
    <s v="Chandigarh"/>
    <x v="3"/>
    <s v="Yes"/>
    <x v="2"/>
    <s v="No"/>
    <x v="0"/>
    <x v="1"/>
    <s v="No"/>
    <s v="Cheque"/>
    <n v="60.7"/>
    <n v="3122.78"/>
    <x v="1"/>
    <x v="0"/>
    <x v="2"/>
    <s v="Other"/>
    <x v="3"/>
    <n v="0"/>
  </r>
  <r>
    <s v="CUST-03874"/>
    <x v="0"/>
    <n v="0"/>
    <s v="No"/>
    <s v="No"/>
    <s v="Delhi"/>
    <x v="24"/>
    <s v="Yes"/>
    <x v="2"/>
    <s v="No"/>
    <x v="2"/>
    <x v="0"/>
    <s v="Yes"/>
    <s v="Cheque"/>
    <n v="46.95"/>
    <n v="0"/>
    <x v="4"/>
    <x v="0"/>
    <x v="4"/>
    <s v="Other"/>
    <x v="2"/>
    <n v="0"/>
  </r>
  <r>
    <s v="CUST-01160"/>
    <x v="1"/>
    <n v="0"/>
    <s v="No"/>
    <s v="No"/>
    <s v="Chandigarh"/>
    <x v="1"/>
    <s v="Yes"/>
    <x v="2"/>
    <s v="Yes"/>
    <x v="0"/>
    <x v="2"/>
    <s v="Yes"/>
    <s v="Credit card"/>
    <n v="63.98"/>
    <n v="187.22"/>
    <x v="1"/>
    <x v="1"/>
    <x v="2"/>
    <s v="Other"/>
    <x v="1"/>
    <n v="1"/>
  </r>
  <r>
    <s v="CUST-03990"/>
    <x v="1"/>
    <n v="0"/>
    <s v="No"/>
    <s v="No"/>
    <s v="Lucknow"/>
    <x v="37"/>
    <s v="No"/>
    <x v="0"/>
    <s v="Yes"/>
    <x v="2"/>
    <x v="1"/>
    <s v="Yes"/>
    <s v="UPI"/>
    <n v="78.73"/>
    <n v="4841.0200000000004"/>
    <x v="2"/>
    <x v="0"/>
    <x v="3"/>
    <s v="Other"/>
    <x v="0"/>
    <n v="0"/>
  </r>
  <r>
    <s v="CUST-01592"/>
    <x v="1"/>
    <n v="0"/>
    <s v="No"/>
    <s v="No"/>
    <s v="Chandigarh"/>
    <x v="25"/>
    <s v="No"/>
    <x v="0"/>
    <s v="No"/>
    <x v="2"/>
    <x v="2"/>
    <s v="Yes"/>
    <s v="UPI"/>
    <n v="70.97"/>
    <n v="1625.6"/>
    <x v="2"/>
    <x v="1"/>
    <x v="3"/>
    <s v="Other"/>
    <x v="4"/>
    <n v="1"/>
  </r>
  <r>
    <s v="CUST-02702"/>
    <x v="1"/>
    <n v="0"/>
    <s v="Yes"/>
    <s v="Yes"/>
    <s v="Hyderabad"/>
    <x v="29"/>
    <s v="Yes"/>
    <x v="0"/>
    <s v="No"/>
    <x v="0"/>
    <x v="1"/>
    <s v="Yes"/>
    <s v="Bank transfer"/>
    <n v="89.69"/>
    <n v="4366.55"/>
    <x v="2"/>
    <x v="0"/>
    <x v="3"/>
    <s v="Other"/>
    <x v="3"/>
    <n v="0"/>
  </r>
  <r>
    <s v="CUST-02745"/>
    <x v="1"/>
    <n v="0"/>
    <s v="No"/>
    <s v="No"/>
    <s v="Mumbai"/>
    <x v="70"/>
    <s v="Yes"/>
    <x v="2"/>
    <s v="No"/>
    <x v="0"/>
    <x v="0"/>
    <s v="Yes"/>
    <s v="Bank transfer"/>
    <n v="63.26"/>
    <n v="3550.58"/>
    <x v="0"/>
    <x v="0"/>
    <x v="2"/>
    <s v="Other"/>
    <x v="3"/>
    <n v="0"/>
  </r>
  <r>
    <s v="CUST-01881"/>
    <x v="1"/>
    <n v="1"/>
    <s v="No"/>
    <s v="No"/>
    <s v="Jaipur"/>
    <x v="51"/>
    <s v="Yes"/>
    <x v="0"/>
    <s v="Yes"/>
    <x v="2"/>
    <x v="1"/>
    <s v="Yes"/>
    <s v="Credit card"/>
    <n v="94.13"/>
    <n v="3453.39"/>
    <x v="0"/>
    <x v="0"/>
    <x v="0"/>
    <s v="Other"/>
    <x v="5"/>
    <n v="0"/>
  </r>
  <r>
    <s v="CUST-03637"/>
    <x v="1"/>
    <n v="0"/>
    <s v="Yes"/>
    <s v="Yes"/>
    <s v="Bengaluru"/>
    <x v="30"/>
    <s v="Yes"/>
    <x v="0"/>
    <s v="Yes"/>
    <x v="0"/>
    <x v="2"/>
    <s v="No"/>
    <s v="Bank transfer"/>
    <n v="93.05"/>
    <n v="1897.27"/>
    <x v="1"/>
    <x v="0"/>
    <x v="0"/>
    <s v="Other"/>
    <x v="4"/>
    <n v="0"/>
  </r>
  <r>
    <s v="CUST-02530"/>
    <x v="1"/>
    <n v="0"/>
    <s v="No"/>
    <s v="No"/>
    <s v="Hyderabad"/>
    <x v="7"/>
    <s v="Yes"/>
    <x v="2"/>
    <s v="No"/>
    <x v="0"/>
    <x v="2"/>
    <s v="No"/>
    <s v="Credit card"/>
    <n v="53.73"/>
    <n v="586.41999999999996"/>
    <x v="0"/>
    <x v="0"/>
    <x v="2"/>
    <s v="Other"/>
    <x v="1"/>
    <n v="0"/>
  </r>
  <r>
    <s v="CUST-02082"/>
    <x v="1"/>
    <n v="1"/>
    <s v="No"/>
    <s v="No"/>
    <s v="Mumbai"/>
    <x v="31"/>
    <s v="Yes"/>
    <x v="2"/>
    <s v="Yes"/>
    <x v="2"/>
    <x v="2"/>
    <s v="No"/>
    <s v="Credit card"/>
    <n v="65.95"/>
    <n v="401.82"/>
    <x v="1"/>
    <x v="0"/>
    <x v="2"/>
    <s v="Other"/>
    <x v="1"/>
    <n v="0"/>
  </r>
  <r>
    <s v="CUST-03183"/>
    <x v="1"/>
    <n v="0"/>
    <s v="No"/>
    <s v="No"/>
    <s v="Pune"/>
    <x v="20"/>
    <s v="Yes"/>
    <x v="1"/>
    <s v="No internet service"/>
    <x v="1"/>
    <x v="1"/>
    <s v="Yes"/>
    <s v="Cheque"/>
    <n v="18.57"/>
    <n v="145.15"/>
    <x v="4"/>
    <x v="0"/>
    <x v="1"/>
    <s v="Other"/>
    <x v="1"/>
    <n v="0"/>
  </r>
  <r>
    <s v="CUST-04144"/>
    <x v="1"/>
    <n v="0"/>
    <s v="No"/>
    <s v="No"/>
    <s v="Chandigarh"/>
    <x v="17"/>
    <s v="Yes"/>
    <x v="2"/>
    <s v="No"/>
    <x v="0"/>
    <x v="0"/>
    <s v="Yes"/>
    <s v="Cheque"/>
    <n v="61.82"/>
    <n v="1758.36"/>
    <x v="1"/>
    <x v="1"/>
    <x v="2"/>
    <s v="Other"/>
    <x v="2"/>
    <n v="1"/>
  </r>
  <r>
    <s v="CUST-04126"/>
    <x v="0"/>
    <n v="0"/>
    <s v="No"/>
    <s v="No"/>
    <s v="Bengaluru"/>
    <x v="7"/>
    <s v="Yes"/>
    <x v="2"/>
    <s v="Yes"/>
    <x v="2"/>
    <x v="2"/>
    <s v="No"/>
    <s v="UPI"/>
    <n v="56.74"/>
    <n v="626.52"/>
    <x v="1"/>
    <x v="0"/>
    <x v="2"/>
    <s v="Other"/>
    <x v="1"/>
    <n v="0"/>
  </r>
  <r>
    <s v="CUST-03054"/>
    <x v="0"/>
    <n v="0"/>
    <s v="Yes"/>
    <s v="No"/>
    <s v="Hyderabad"/>
    <x v="7"/>
    <s v="Yes"/>
    <x v="1"/>
    <s v="No internet service"/>
    <x v="1"/>
    <x v="2"/>
    <s v="No"/>
    <s v="Credit card"/>
    <n v="32.49"/>
    <n v="361.91"/>
    <x v="1"/>
    <x v="0"/>
    <x v="4"/>
    <s v="Other"/>
    <x v="1"/>
    <n v="0"/>
  </r>
  <r>
    <s v="CUST-03226"/>
    <x v="1"/>
    <n v="0"/>
    <s v="Yes"/>
    <s v="Yes"/>
    <s v="Lucknow"/>
    <x v="31"/>
    <s v="Yes"/>
    <x v="0"/>
    <s v="Yes"/>
    <x v="2"/>
    <x v="2"/>
    <s v="No"/>
    <s v="UPI"/>
    <n v="95.18"/>
    <n v="571.85"/>
    <x v="3"/>
    <x v="1"/>
    <x v="0"/>
    <s v="High-risk"/>
    <x v="1"/>
    <n v="1"/>
  </r>
  <r>
    <s v="CUST-04598"/>
    <x v="1"/>
    <n v="1"/>
    <s v="No"/>
    <s v="No"/>
    <s v="Jaipur"/>
    <x v="17"/>
    <s v="Yes"/>
    <x v="0"/>
    <s v="Yes"/>
    <x v="0"/>
    <x v="2"/>
    <s v="No"/>
    <s v="UPI"/>
    <n v="103.64"/>
    <n v="3046.74"/>
    <x v="1"/>
    <x v="1"/>
    <x v="0"/>
    <s v="Other"/>
    <x v="2"/>
    <n v="1"/>
  </r>
  <r>
    <s v="CUST-01847"/>
    <x v="1"/>
    <n v="0"/>
    <s v="Yes"/>
    <s v="No"/>
    <s v="Mumbai"/>
    <x v="17"/>
    <s v="Yes"/>
    <x v="0"/>
    <s v="No"/>
    <x v="2"/>
    <x v="2"/>
    <s v="No"/>
    <s v="Bank transfer"/>
    <n v="85.29"/>
    <n v="2501.6"/>
    <x v="0"/>
    <x v="0"/>
    <x v="3"/>
    <s v="Other"/>
    <x v="2"/>
    <n v="0"/>
  </r>
  <r>
    <s v="CUST-04819"/>
    <x v="1"/>
    <n v="0"/>
    <s v="Yes"/>
    <s v="No"/>
    <s v="Ahmedabad"/>
    <x v="44"/>
    <s v="Yes"/>
    <x v="1"/>
    <s v="No internet service"/>
    <x v="1"/>
    <x v="0"/>
    <s v="No"/>
    <s v="UPI"/>
    <n v="20.27"/>
    <n v="652.27"/>
    <x v="1"/>
    <x v="0"/>
    <x v="1"/>
    <s v="Other"/>
    <x v="2"/>
    <n v="0"/>
  </r>
  <r>
    <s v="CUST-01269"/>
    <x v="0"/>
    <n v="0"/>
    <s v="Yes"/>
    <s v="Yes"/>
    <s v="Kolkata"/>
    <x v="15"/>
    <s v="Yes"/>
    <x v="2"/>
    <s v="No"/>
    <x v="2"/>
    <x v="2"/>
    <s v="No"/>
    <s v="Credit card"/>
    <n v="60.65"/>
    <n v="1469.87"/>
    <x v="0"/>
    <x v="0"/>
    <x v="2"/>
    <s v="Other"/>
    <x v="2"/>
    <n v="0"/>
  </r>
  <r>
    <s v="CUST-03231"/>
    <x v="1"/>
    <n v="0"/>
    <s v="No"/>
    <s v="No"/>
    <s v="Bengaluru"/>
    <x v="30"/>
    <s v="Yes"/>
    <x v="2"/>
    <s v="No"/>
    <x v="2"/>
    <x v="2"/>
    <s v="Yes"/>
    <s v="UPI"/>
    <n v="59.84"/>
    <n v="1260.79"/>
    <x v="0"/>
    <x v="1"/>
    <x v="2"/>
    <s v="Other"/>
    <x v="4"/>
    <n v="1"/>
  </r>
  <r>
    <s v="CUST-04529"/>
    <x v="1"/>
    <n v="0"/>
    <s v="No"/>
    <s v="No"/>
    <s v="Bengaluru"/>
    <x v="52"/>
    <s v="Yes"/>
    <x v="2"/>
    <s v="No"/>
    <x v="2"/>
    <x v="2"/>
    <s v="Yes"/>
    <s v="Credit card"/>
    <n v="52.19"/>
    <n v="205.48"/>
    <x v="1"/>
    <x v="0"/>
    <x v="2"/>
    <s v="Other"/>
    <x v="1"/>
    <n v="0"/>
  </r>
  <r>
    <s v="CUST-02302"/>
    <x v="0"/>
    <n v="1"/>
    <s v="Yes"/>
    <s v="Yes"/>
    <s v="Ahmedabad"/>
    <x v="53"/>
    <s v="Yes"/>
    <x v="0"/>
    <s v="Yes"/>
    <x v="2"/>
    <x v="2"/>
    <s v="No"/>
    <s v="Cheque"/>
    <n v="77.45"/>
    <n v="711.97"/>
    <x v="1"/>
    <x v="1"/>
    <x v="3"/>
    <s v="High-risk"/>
    <x v="1"/>
    <n v="1"/>
  </r>
  <r>
    <s v="CUST-00997"/>
    <x v="0"/>
    <n v="0"/>
    <s v="Yes"/>
    <s v="Yes"/>
    <s v="Delhi"/>
    <x v="52"/>
    <s v="Yes"/>
    <x v="0"/>
    <s v="No"/>
    <x v="2"/>
    <x v="2"/>
    <s v="Yes"/>
    <s v="Cheque"/>
    <n v="84.91"/>
    <n v="341.82"/>
    <x v="1"/>
    <x v="1"/>
    <x v="3"/>
    <s v="High-risk"/>
    <x v="1"/>
    <n v="1"/>
  </r>
  <r>
    <s v="CUST-00045"/>
    <x v="1"/>
    <n v="0"/>
    <s v="No"/>
    <s v="No"/>
    <s v="Bengaluru"/>
    <x v="63"/>
    <s v="Yes"/>
    <x v="2"/>
    <s v="No"/>
    <x v="2"/>
    <x v="0"/>
    <s v="Yes"/>
    <s v="UPI"/>
    <n v="54.94"/>
    <n v="3024.54"/>
    <x v="4"/>
    <x v="0"/>
    <x v="2"/>
    <s v="Other"/>
    <x v="3"/>
    <n v="0"/>
  </r>
  <r>
    <s v="CUST-02740"/>
    <x v="0"/>
    <n v="0"/>
    <s v="Yes"/>
    <s v="No"/>
    <s v="Chennai"/>
    <x v="66"/>
    <s v="Yes"/>
    <x v="2"/>
    <s v="No"/>
    <x v="2"/>
    <x v="1"/>
    <s v="Yes"/>
    <s v="Bank transfer"/>
    <n v="50.73"/>
    <n v="827.04"/>
    <x v="1"/>
    <x v="0"/>
    <x v="2"/>
    <s v="Other"/>
    <x v="4"/>
    <n v="0"/>
  </r>
  <r>
    <s v="CUST-04463"/>
    <x v="1"/>
    <n v="0"/>
    <s v="No"/>
    <s v="No"/>
    <s v="Ahmedabad"/>
    <x v="4"/>
    <s v="Yes"/>
    <x v="1"/>
    <s v="No internet service"/>
    <x v="1"/>
    <x v="0"/>
    <s v="Yes"/>
    <s v="Bank transfer"/>
    <n v="23.86"/>
    <n v="1696.05"/>
    <x v="1"/>
    <x v="0"/>
    <x v="1"/>
    <s v="Other"/>
    <x v="0"/>
    <n v="0"/>
  </r>
  <r>
    <s v="CUST-03839"/>
    <x v="1"/>
    <n v="0"/>
    <s v="Yes"/>
    <s v="No"/>
    <s v="Chandigarh"/>
    <x v="53"/>
    <s v="Yes"/>
    <x v="0"/>
    <s v="No"/>
    <x v="2"/>
    <x v="2"/>
    <s v="Yes"/>
    <s v="Bank transfer"/>
    <n v="80.62"/>
    <n v="723.19"/>
    <x v="0"/>
    <x v="0"/>
    <x v="3"/>
    <s v="High-risk"/>
    <x v="1"/>
    <n v="0"/>
  </r>
  <r>
    <s v="CUST-00261"/>
    <x v="0"/>
    <n v="0"/>
    <s v="No"/>
    <s v="No"/>
    <s v="Hyderabad"/>
    <x v="36"/>
    <s v="No"/>
    <x v="0"/>
    <s v="No"/>
    <x v="2"/>
    <x v="2"/>
    <s v="No"/>
    <s v="UPI"/>
    <n v="78.89"/>
    <n v="2460.9699999999998"/>
    <x v="1"/>
    <x v="0"/>
    <x v="3"/>
    <s v="Other"/>
    <x v="2"/>
    <n v="0"/>
  </r>
  <r>
    <s v="CUST-02861"/>
    <x v="1"/>
    <n v="0"/>
    <s v="No"/>
    <s v="No"/>
    <s v="Hyderabad"/>
    <x v="5"/>
    <s v="No"/>
    <x v="0"/>
    <s v="No"/>
    <x v="0"/>
    <x v="2"/>
    <s v="No"/>
    <s v="Credit card"/>
    <n v="84.97"/>
    <n v="1623.04"/>
    <x v="0"/>
    <x v="1"/>
    <x v="3"/>
    <s v="Other"/>
    <x v="4"/>
    <n v="1"/>
  </r>
  <r>
    <s v="CUST-02784"/>
    <x v="0"/>
    <n v="0"/>
    <s v="No"/>
    <s v="No"/>
    <s v="Ahmedabad"/>
    <x v="70"/>
    <s v="Yes"/>
    <x v="0"/>
    <s v="Yes"/>
    <x v="2"/>
    <x v="1"/>
    <s v="No"/>
    <s v="Credit card"/>
    <n v="90"/>
    <n v="5025.7299999999996"/>
    <x v="0"/>
    <x v="0"/>
    <x v="3"/>
    <s v="Other"/>
    <x v="3"/>
    <n v="0"/>
  </r>
  <r>
    <s v="CUST-03097"/>
    <x v="1"/>
    <n v="0"/>
    <s v="Yes"/>
    <s v="No"/>
    <s v="Mumbai"/>
    <x v="63"/>
    <s v="Yes"/>
    <x v="0"/>
    <s v="No"/>
    <x v="0"/>
    <x v="1"/>
    <s v="Yes"/>
    <s v="UPI"/>
    <n v="86.92"/>
    <n v="4717.3500000000004"/>
    <x v="3"/>
    <x v="0"/>
    <x v="3"/>
    <s v="Other"/>
    <x v="3"/>
    <n v="0"/>
  </r>
  <r>
    <s v="CUST-04653"/>
    <x v="1"/>
    <n v="1"/>
    <s v="No"/>
    <s v="Yes"/>
    <s v="Shimla"/>
    <x v="33"/>
    <s v="Yes"/>
    <x v="0"/>
    <s v="Yes"/>
    <x v="2"/>
    <x v="1"/>
    <s v="Yes"/>
    <s v="Bank transfer"/>
    <n v="85.79"/>
    <n v="3071.39"/>
    <x v="1"/>
    <x v="0"/>
    <x v="3"/>
    <s v="Other"/>
    <x v="5"/>
    <n v="0"/>
  </r>
  <r>
    <s v="CUST-02624"/>
    <x v="1"/>
    <n v="0"/>
    <s v="Yes"/>
    <s v="No"/>
    <s v="Lucknow"/>
    <x v="4"/>
    <s v="Yes"/>
    <x v="2"/>
    <s v="Yes"/>
    <x v="0"/>
    <x v="0"/>
    <s v="Yes"/>
    <s v="Bank transfer"/>
    <n v="70.959999999999994"/>
    <n v="5229.0200000000004"/>
    <x v="0"/>
    <x v="0"/>
    <x v="3"/>
    <s v="Other"/>
    <x v="0"/>
    <n v="0"/>
  </r>
  <r>
    <s v="CUST-04958"/>
    <x v="1"/>
    <n v="1"/>
    <s v="No"/>
    <s v="No"/>
    <s v="Chandigarh"/>
    <x v="28"/>
    <s v="Yes"/>
    <x v="0"/>
    <s v="No"/>
    <x v="2"/>
    <x v="2"/>
    <s v="No"/>
    <s v="Cheque"/>
    <n v="77.91"/>
    <n v="1438.53"/>
    <x v="2"/>
    <x v="1"/>
    <x v="3"/>
    <s v="Other"/>
    <x v="4"/>
    <n v="1"/>
  </r>
  <r>
    <s v="CUST-03327"/>
    <x v="1"/>
    <n v="0"/>
    <s v="No"/>
    <s v="No"/>
    <s v="Ahmedabad"/>
    <x v="26"/>
    <s v="Yes"/>
    <x v="2"/>
    <s v="Yes"/>
    <x v="2"/>
    <x v="1"/>
    <s v="Yes"/>
    <s v="Credit card"/>
    <n v="58.88"/>
    <n v="1518.94"/>
    <x v="0"/>
    <x v="0"/>
    <x v="2"/>
    <s v="Other"/>
    <x v="2"/>
    <n v="0"/>
  </r>
  <r>
    <s v="CUST-00600"/>
    <x v="1"/>
    <n v="0"/>
    <s v="No"/>
    <s v="No"/>
    <s v="Bengaluru"/>
    <x v="31"/>
    <s v="Yes"/>
    <x v="1"/>
    <s v="No internet service"/>
    <x v="1"/>
    <x v="2"/>
    <s v="Yes"/>
    <s v="UPI"/>
    <n v="25.48"/>
    <n v="151.1"/>
    <x v="1"/>
    <x v="0"/>
    <x v="1"/>
    <s v="Other"/>
    <x v="1"/>
    <n v="0"/>
  </r>
  <r>
    <s v="CUST-04742"/>
    <x v="0"/>
    <n v="0"/>
    <s v="No"/>
    <s v="No"/>
    <s v="Chandigarh"/>
    <x v="71"/>
    <s v="Yes"/>
    <x v="0"/>
    <s v="No"/>
    <x v="2"/>
    <x v="0"/>
    <s v="Yes"/>
    <s v="UPI"/>
    <n v="91.42"/>
    <n v="6142.23"/>
    <x v="0"/>
    <x v="0"/>
    <x v="0"/>
    <s v="Other"/>
    <x v="0"/>
    <n v="0"/>
  </r>
  <r>
    <s v="CUST-00420"/>
    <x v="0"/>
    <n v="1"/>
    <s v="No"/>
    <s v="No"/>
    <s v="Delhi"/>
    <x v="18"/>
    <s v="Yes"/>
    <x v="1"/>
    <s v="No internet service"/>
    <x v="1"/>
    <x v="2"/>
    <s v="No"/>
    <s v="Cheque"/>
    <n v="23.32"/>
    <n v="407.37"/>
    <x v="1"/>
    <x v="1"/>
    <x v="1"/>
    <s v="Other"/>
    <x v="4"/>
    <n v="1"/>
  </r>
  <r>
    <s v="CUST-02137"/>
    <x v="0"/>
    <n v="0"/>
    <s v="Yes"/>
    <s v="No"/>
    <s v="Shimla"/>
    <x v="42"/>
    <s v="Yes"/>
    <x v="0"/>
    <s v="Yes"/>
    <x v="2"/>
    <x v="2"/>
    <s v="No"/>
    <s v="Bank transfer"/>
    <n v="96.91"/>
    <n v="3249.89"/>
    <x v="0"/>
    <x v="1"/>
    <x v="0"/>
    <s v="Other"/>
    <x v="2"/>
    <n v="1"/>
  </r>
  <r>
    <s v="CUST-01247"/>
    <x v="1"/>
    <n v="0"/>
    <s v="No"/>
    <s v="No"/>
    <s v="Hyderabad"/>
    <x v="9"/>
    <s v="Yes"/>
    <x v="2"/>
    <s v="Yes"/>
    <x v="0"/>
    <x v="2"/>
    <s v="Yes"/>
    <s v="UPI"/>
    <n v="66.510000000000005"/>
    <n v="456.74"/>
    <x v="1"/>
    <x v="0"/>
    <x v="2"/>
    <s v="Other"/>
    <x v="1"/>
    <n v="0"/>
  </r>
  <r>
    <s v="CUST-01233"/>
    <x v="1"/>
    <n v="1"/>
    <s v="No"/>
    <s v="No"/>
    <s v="Hyderabad"/>
    <x v="54"/>
    <s v="No"/>
    <x v="1"/>
    <s v="No internet service"/>
    <x v="1"/>
    <x v="2"/>
    <s v="Yes"/>
    <s v="UPI"/>
    <n v="18"/>
    <n v="209.56"/>
    <x v="1"/>
    <x v="0"/>
    <x v="1"/>
    <s v="Other"/>
    <x v="4"/>
    <n v="0"/>
  </r>
  <r>
    <s v="CUST-02267"/>
    <x v="0"/>
    <n v="0"/>
    <s v="Yes"/>
    <s v="No"/>
    <s v="Bengaluru"/>
    <x v="39"/>
    <s v="Yes"/>
    <x v="2"/>
    <s v="No"/>
    <x v="2"/>
    <x v="2"/>
    <s v="Yes"/>
    <s v="Credit card"/>
    <n v="54.71"/>
    <n v="707.03"/>
    <x v="0"/>
    <x v="0"/>
    <x v="2"/>
    <s v="Other"/>
    <x v="4"/>
    <n v="0"/>
  </r>
  <r>
    <s v="CUST-02205"/>
    <x v="0"/>
    <n v="0"/>
    <s v="Yes"/>
    <s v="Yes"/>
    <s v="Shimla"/>
    <x v="54"/>
    <s v="Yes"/>
    <x v="0"/>
    <s v="No"/>
    <x v="2"/>
    <x v="1"/>
    <s v="Yes"/>
    <s v="Credit card"/>
    <n v="88.74"/>
    <n v="1050.21"/>
    <x v="3"/>
    <x v="0"/>
    <x v="3"/>
    <s v="Other"/>
    <x v="4"/>
    <n v="0"/>
  </r>
  <r>
    <s v="CUST-01813"/>
    <x v="0"/>
    <n v="0"/>
    <s v="Yes"/>
    <s v="Yes"/>
    <s v="Mumbai"/>
    <x v="13"/>
    <s v="Yes"/>
    <x v="1"/>
    <s v="No internet service"/>
    <x v="1"/>
    <x v="2"/>
    <s v="Yes"/>
    <s v="UPI"/>
    <n v="27.88"/>
    <n v="545.09"/>
    <x v="1"/>
    <x v="0"/>
    <x v="1"/>
    <s v="Other"/>
    <x v="4"/>
    <n v="0"/>
  </r>
  <r>
    <s v="CUST-00276"/>
    <x v="0"/>
    <n v="0"/>
    <s v="No"/>
    <s v="Yes"/>
    <s v="Ahmedabad"/>
    <x v="22"/>
    <s v="Yes"/>
    <x v="1"/>
    <s v="No internet service"/>
    <x v="1"/>
    <x v="2"/>
    <s v="Yes"/>
    <s v="Cheque"/>
    <n v="22.17"/>
    <n v="215.14"/>
    <x v="2"/>
    <x v="1"/>
    <x v="1"/>
    <s v="Other"/>
    <x v="1"/>
    <n v="1"/>
  </r>
  <r>
    <s v="CUST-00706"/>
    <x v="1"/>
    <n v="0"/>
    <s v="No"/>
    <s v="No"/>
    <s v="Jaipur"/>
    <x v="39"/>
    <s v="Yes"/>
    <x v="0"/>
    <s v="No"/>
    <x v="0"/>
    <x v="2"/>
    <s v="Yes"/>
    <s v="Credit card"/>
    <n v="98.26"/>
    <n v="1276.8399999999999"/>
    <x v="1"/>
    <x v="1"/>
    <x v="0"/>
    <s v="Other"/>
    <x v="4"/>
    <n v="1"/>
  </r>
  <r>
    <s v="CUST-03843"/>
    <x v="0"/>
    <n v="0"/>
    <s v="No"/>
    <s v="No"/>
    <s v="Ahmedabad"/>
    <x v="10"/>
    <s v="Yes"/>
    <x v="2"/>
    <s v="No"/>
    <x v="2"/>
    <x v="0"/>
    <s v="Yes"/>
    <s v="Cheque"/>
    <n v="54.18"/>
    <n v="3454.04"/>
    <x v="0"/>
    <x v="0"/>
    <x v="2"/>
    <s v="Other"/>
    <x v="0"/>
    <n v="0"/>
  </r>
  <r>
    <s v="CUST-04550"/>
    <x v="0"/>
    <n v="0"/>
    <s v="Yes"/>
    <s v="No"/>
    <s v="Hyderabad"/>
    <x v="26"/>
    <s v="No"/>
    <x v="0"/>
    <s v="No"/>
    <x v="0"/>
    <x v="1"/>
    <s v="Yes"/>
    <s v="UPI"/>
    <n v="87.67"/>
    <n v="2237.13"/>
    <x v="4"/>
    <x v="0"/>
    <x v="3"/>
    <s v="Other"/>
    <x v="2"/>
    <n v="0"/>
  </r>
  <r>
    <s v="CUST-00114"/>
    <x v="1"/>
    <n v="0"/>
    <s v="No"/>
    <s v="No"/>
    <s v="Delhi"/>
    <x v="32"/>
    <s v="No"/>
    <x v="1"/>
    <s v="No internet service"/>
    <x v="1"/>
    <x v="0"/>
    <s v="Yes"/>
    <s v="Bank transfer"/>
    <n v="26.25"/>
    <n v="1027.29"/>
    <x v="0"/>
    <x v="1"/>
    <x v="1"/>
    <s v="Other"/>
    <x v="5"/>
    <n v="1"/>
  </r>
  <r>
    <s v="CUST-04168"/>
    <x v="0"/>
    <n v="0"/>
    <s v="Yes"/>
    <s v="Yes"/>
    <s v="Ahmedabad"/>
    <x v="53"/>
    <s v="Yes"/>
    <x v="0"/>
    <s v="Yes"/>
    <x v="2"/>
    <x v="1"/>
    <s v="No"/>
    <s v="UPI"/>
    <n v="82.47"/>
    <n v="745.08"/>
    <x v="3"/>
    <x v="0"/>
    <x v="3"/>
    <s v="Other"/>
    <x v="1"/>
    <n v="0"/>
  </r>
  <r>
    <s v="CUST-04014"/>
    <x v="0"/>
    <n v="0"/>
    <s v="No"/>
    <s v="No"/>
    <s v="Bengaluru"/>
    <x v="40"/>
    <s v="Yes"/>
    <x v="0"/>
    <s v="No"/>
    <x v="2"/>
    <x v="0"/>
    <s v="No"/>
    <s v="Bank transfer"/>
    <n v="83.67"/>
    <n v="5011.12"/>
    <x v="3"/>
    <x v="0"/>
    <x v="3"/>
    <s v="Other"/>
    <x v="0"/>
    <n v="0"/>
  </r>
  <r>
    <s v="CUST-02131"/>
    <x v="0"/>
    <n v="0"/>
    <s v="Yes"/>
    <s v="No"/>
    <s v="Shimla"/>
    <x v="25"/>
    <s v="Yes"/>
    <x v="1"/>
    <s v="No internet service"/>
    <x v="1"/>
    <x v="2"/>
    <s v="Yes"/>
    <s v="Bank transfer"/>
    <n v="41.57"/>
    <n v="971.21"/>
    <x v="4"/>
    <x v="1"/>
    <x v="4"/>
    <s v="Other"/>
    <x v="4"/>
    <n v="1"/>
  </r>
  <r>
    <s v="CUST-03229"/>
    <x v="1"/>
    <n v="0"/>
    <s v="No"/>
    <s v="No"/>
    <s v="Shimla"/>
    <x v="35"/>
    <s v="Yes"/>
    <x v="2"/>
    <s v="Yes"/>
    <x v="0"/>
    <x v="1"/>
    <s v="Yes"/>
    <s v="UPI"/>
    <n v="55.38"/>
    <n v="1457.54"/>
    <x v="7"/>
    <x v="0"/>
    <x v="2"/>
    <s v="Other"/>
    <x v="2"/>
    <n v="0"/>
  </r>
  <r>
    <s v="CUST-02927"/>
    <x v="0"/>
    <n v="0"/>
    <s v="Yes"/>
    <s v="No"/>
    <s v="Ahmedabad"/>
    <x v="26"/>
    <s v="Yes"/>
    <x v="2"/>
    <s v="Yes"/>
    <x v="0"/>
    <x v="2"/>
    <s v="No"/>
    <s v="Cheque"/>
    <n v="65"/>
    <n v="1702.07"/>
    <x v="1"/>
    <x v="0"/>
    <x v="2"/>
    <s v="Other"/>
    <x v="2"/>
    <n v="0"/>
  </r>
  <r>
    <s v="CUST-00142"/>
    <x v="1"/>
    <n v="0"/>
    <s v="Yes"/>
    <s v="Yes"/>
    <s v="Mumbai"/>
    <x v="44"/>
    <s v="Yes"/>
    <x v="2"/>
    <s v="Yes"/>
    <x v="0"/>
    <x v="1"/>
    <s v="Yes"/>
    <s v="UPI"/>
    <n v="66.58"/>
    <n v="2132.77"/>
    <x v="0"/>
    <x v="0"/>
    <x v="2"/>
    <s v="Other"/>
    <x v="2"/>
    <n v="0"/>
  </r>
  <r>
    <s v="CUST-04548"/>
    <x v="0"/>
    <n v="1"/>
    <s v="Yes"/>
    <s v="Yes"/>
    <s v="Mumbai"/>
    <x v="20"/>
    <s v="Yes"/>
    <x v="2"/>
    <s v="No"/>
    <x v="0"/>
    <x v="2"/>
    <s v="Yes"/>
    <s v="Bank transfer"/>
    <n v="58.65"/>
    <n v="455.54"/>
    <x v="1"/>
    <x v="1"/>
    <x v="2"/>
    <s v="Other"/>
    <x v="1"/>
    <n v="1"/>
  </r>
  <r>
    <s v="CUST-04580"/>
    <x v="1"/>
    <n v="0"/>
    <s v="Yes"/>
    <s v="No"/>
    <s v="Bengaluru"/>
    <x v="25"/>
    <s v="Yes"/>
    <x v="0"/>
    <s v="Yes"/>
    <x v="2"/>
    <x v="1"/>
    <s v="Yes"/>
    <s v="Bank transfer"/>
    <n v="90.04"/>
    <n v="2049.5700000000002"/>
    <x v="3"/>
    <x v="0"/>
    <x v="0"/>
    <s v="Other"/>
    <x v="4"/>
    <n v="0"/>
  </r>
  <r>
    <s v="CUST-01566"/>
    <x v="0"/>
    <n v="0"/>
    <s v="Yes"/>
    <s v="Yes"/>
    <s v="Mumbai"/>
    <x v="6"/>
    <s v="Yes"/>
    <x v="2"/>
    <s v="Yes"/>
    <x v="2"/>
    <x v="2"/>
    <s v="Yes"/>
    <s v="Cheque"/>
    <n v="63.53"/>
    <n v="310.79000000000002"/>
    <x v="4"/>
    <x v="0"/>
    <x v="2"/>
    <s v="Other"/>
    <x v="1"/>
    <n v="0"/>
  </r>
  <r>
    <s v="CUST-03766"/>
    <x v="1"/>
    <n v="0"/>
    <s v="Yes"/>
    <s v="Yes"/>
    <s v="Chandigarh"/>
    <x v="25"/>
    <s v="Yes"/>
    <x v="2"/>
    <s v="Yes"/>
    <x v="0"/>
    <x v="2"/>
    <s v="Yes"/>
    <s v="Bank transfer"/>
    <n v="71.87"/>
    <n v="1630.01"/>
    <x v="1"/>
    <x v="0"/>
    <x v="3"/>
    <s v="Other"/>
    <x v="4"/>
    <n v="0"/>
  </r>
  <r>
    <s v="CUST-03989"/>
    <x v="0"/>
    <n v="0"/>
    <s v="Yes"/>
    <s v="Yes"/>
    <s v="Mumbai"/>
    <x v="52"/>
    <s v="Yes"/>
    <x v="0"/>
    <s v="Yes"/>
    <x v="2"/>
    <x v="2"/>
    <s v="No"/>
    <s v="UPI"/>
    <n v="98.19"/>
    <n v="400.06"/>
    <x v="1"/>
    <x v="1"/>
    <x v="0"/>
    <s v="High-risk"/>
    <x v="1"/>
    <n v="1"/>
  </r>
  <r>
    <s v="CUST-02413"/>
    <x v="0"/>
    <n v="0"/>
    <s v="Yes"/>
    <s v="Yes"/>
    <s v="Chennai"/>
    <x v="17"/>
    <s v="Yes"/>
    <x v="2"/>
    <s v="Yes"/>
    <x v="2"/>
    <x v="2"/>
    <s v="No"/>
    <s v="Credit card"/>
    <n v="60.18"/>
    <n v="1735.11"/>
    <x v="3"/>
    <x v="0"/>
    <x v="2"/>
    <s v="Other"/>
    <x v="2"/>
    <n v="0"/>
  </r>
  <r>
    <s v="CUST-01654"/>
    <x v="0"/>
    <n v="1"/>
    <s v="Yes"/>
    <s v="No"/>
    <s v="Chennai"/>
    <x v="29"/>
    <s v="Yes"/>
    <x v="1"/>
    <s v="No internet service"/>
    <x v="1"/>
    <x v="0"/>
    <s v="No"/>
    <s v="Bank transfer"/>
    <n v="36.28"/>
    <n v="1841.97"/>
    <x v="0"/>
    <x v="0"/>
    <x v="4"/>
    <s v="Other"/>
    <x v="3"/>
    <n v="0"/>
  </r>
  <r>
    <s v="CUST-03532"/>
    <x v="1"/>
    <n v="0"/>
    <s v="No"/>
    <s v="No"/>
    <s v="Chennai"/>
    <x v="58"/>
    <s v="Yes"/>
    <x v="0"/>
    <s v="Yes"/>
    <x v="2"/>
    <x v="0"/>
    <s v="Yes"/>
    <s v="Credit card"/>
    <n v="84.97"/>
    <n v="3562.79"/>
    <x v="7"/>
    <x v="0"/>
    <x v="3"/>
    <s v="Other"/>
    <x v="5"/>
    <n v="0"/>
  </r>
  <r>
    <s v="CUST-00105"/>
    <x v="0"/>
    <n v="0"/>
    <s v="No"/>
    <s v="No"/>
    <s v="Chandigarh"/>
    <x v="70"/>
    <s v="Yes"/>
    <x v="2"/>
    <s v="Yes"/>
    <x v="0"/>
    <x v="0"/>
    <s v="No"/>
    <s v="UPI"/>
    <n v="72.510000000000005"/>
    <n v="4084.07"/>
    <x v="1"/>
    <x v="0"/>
    <x v="3"/>
    <s v="Other"/>
    <x v="3"/>
    <n v="0"/>
  </r>
  <r>
    <s v="CUST-04053"/>
    <x v="1"/>
    <n v="0"/>
    <s v="Yes"/>
    <s v="Yes"/>
    <s v="Mumbai"/>
    <x v="34"/>
    <s v="Yes"/>
    <x v="0"/>
    <s v="No"/>
    <x v="2"/>
    <x v="0"/>
    <s v="Yes"/>
    <s v="Bank transfer"/>
    <n v="91.22"/>
    <n v="4656.47"/>
    <x v="4"/>
    <x v="0"/>
    <x v="0"/>
    <s v="Other"/>
    <x v="3"/>
    <n v="0"/>
  </r>
  <r>
    <s v="CUST-01858"/>
    <x v="0"/>
    <n v="0"/>
    <s v="Yes"/>
    <s v="No"/>
    <s v="Bengaluru"/>
    <x v="3"/>
    <s v="Yes"/>
    <x v="0"/>
    <s v="No"/>
    <x v="0"/>
    <x v="2"/>
    <s v="No"/>
    <s v="Bank transfer"/>
    <n v="87.08"/>
    <n v="4515.0600000000004"/>
    <x v="0"/>
    <x v="0"/>
    <x v="3"/>
    <s v="Other"/>
    <x v="3"/>
    <n v="0"/>
  </r>
  <r>
    <s v="CUST-04880"/>
    <x v="1"/>
    <n v="0"/>
    <s v="No"/>
    <s v="No"/>
    <s v="Chandigarh"/>
    <x v="22"/>
    <s v="Yes"/>
    <x v="1"/>
    <s v="No internet service"/>
    <x v="1"/>
    <x v="2"/>
    <s v="No"/>
    <s v="Cheque"/>
    <n v="29.31"/>
    <n v="295.91000000000003"/>
    <x v="1"/>
    <x v="0"/>
    <x v="1"/>
    <s v="Other"/>
    <x v="1"/>
    <n v="0"/>
  </r>
  <r>
    <s v="CUST-04931"/>
    <x v="1"/>
    <n v="0"/>
    <s v="No"/>
    <s v="No"/>
    <s v="Shimla"/>
    <x v="54"/>
    <s v="Yes"/>
    <x v="1"/>
    <s v="No internet service"/>
    <x v="1"/>
    <x v="2"/>
    <s v="Yes"/>
    <s v="UPI"/>
    <n v="33.92"/>
    <n v="395.22"/>
    <x v="4"/>
    <x v="1"/>
    <x v="4"/>
    <s v="Other"/>
    <x v="4"/>
    <n v="1"/>
  </r>
  <r>
    <s v="CUST-02330"/>
    <x v="1"/>
    <n v="0"/>
    <s v="Yes"/>
    <s v="Yes"/>
    <s v="Chandigarh"/>
    <x v="66"/>
    <s v="Yes"/>
    <x v="0"/>
    <s v="No"/>
    <x v="0"/>
    <x v="2"/>
    <s v="Yes"/>
    <s v="UPI"/>
    <n v="88.87"/>
    <n v="1421.62"/>
    <x v="1"/>
    <x v="1"/>
    <x v="3"/>
    <s v="Other"/>
    <x v="4"/>
    <n v="1"/>
  </r>
  <r>
    <s v="CUST-03977"/>
    <x v="1"/>
    <n v="0"/>
    <s v="Yes"/>
    <s v="Yes"/>
    <s v="Jaipur"/>
    <x v="39"/>
    <s v="Yes"/>
    <x v="2"/>
    <s v="No"/>
    <x v="2"/>
    <x v="2"/>
    <s v="Yes"/>
    <s v="Bank transfer"/>
    <n v="55.57"/>
    <n v="717.06"/>
    <x v="1"/>
    <x v="1"/>
    <x v="2"/>
    <s v="Other"/>
    <x v="4"/>
    <n v="1"/>
  </r>
  <r>
    <s v="CUST-03890"/>
    <x v="1"/>
    <n v="0"/>
    <s v="No"/>
    <s v="Yes"/>
    <s v="Delhi"/>
    <x v="23"/>
    <s v="No"/>
    <x v="2"/>
    <s v="No"/>
    <x v="2"/>
    <x v="2"/>
    <s v="Yes"/>
    <s v="Credit card"/>
    <n v="43.78"/>
    <n v="86.7"/>
    <x v="1"/>
    <x v="0"/>
    <x v="4"/>
    <s v="Other"/>
    <x v="1"/>
    <n v="0"/>
  </r>
  <r>
    <s v="CUST-02710"/>
    <x v="0"/>
    <n v="1"/>
    <s v="Yes"/>
    <s v="No"/>
    <s v="Ahmedabad"/>
    <x v="6"/>
    <s v="No"/>
    <x v="0"/>
    <s v="No"/>
    <x v="0"/>
    <x v="2"/>
    <s v="Yes"/>
    <s v="Cheque"/>
    <n v="76.52"/>
    <n v="382.49"/>
    <x v="1"/>
    <x v="0"/>
    <x v="3"/>
    <s v="High-risk"/>
    <x v="1"/>
    <n v="0"/>
  </r>
  <r>
    <s v="CUST-04338"/>
    <x v="1"/>
    <n v="0"/>
    <s v="Yes"/>
    <s v="Yes"/>
    <s v="Mumbai"/>
    <x v="31"/>
    <s v="No"/>
    <x v="0"/>
    <s v="No"/>
    <x v="0"/>
    <x v="2"/>
    <s v="No"/>
    <s v="Bank transfer"/>
    <n v="78.569999999999993"/>
    <n v="463.35"/>
    <x v="4"/>
    <x v="1"/>
    <x v="3"/>
    <s v="High-risk"/>
    <x v="1"/>
    <n v="1"/>
  </r>
  <r>
    <s v="CUST-02479"/>
    <x v="0"/>
    <n v="0"/>
    <s v="No"/>
    <s v="No"/>
    <s v="Hyderabad"/>
    <x v="54"/>
    <s v="No"/>
    <x v="0"/>
    <s v="No"/>
    <x v="0"/>
    <x v="2"/>
    <s v="No"/>
    <s v="Cheque"/>
    <n v="87.45"/>
    <n v="1022.93"/>
    <x v="3"/>
    <x v="1"/>
    <x v="3"/>
    <s v="Other"/>
    <x v="4"/>
    <n v="1"/>
  </r>
  <r>
    <s v="CUST-02863"/>
    <x v="1"/>
    <n v="0"/>
    <s v="Yes"/>
    <s v="Yes"/>
    <s v="Hyderabad"/>
    <x v="27"/>
    <s v="Yes"/>
    <x v="1"/>
    <s v="No internet service"/>
    <x v="1"/>
    <x v="1"/>
    <s v="Yes"/>
    <s v="UPI"/>
    <n v="27.03"/>
    <n v="946.28"/>
    <x v="0"/>
    <x v="1"/>
    <x v="1"/>
    <s v="Other"/>
    <x v="2"/>
    <n v="1"/>
  </r>
  <r>
    <s v="CUST-04193"/>
    <x v="0"/>
    <n v="0"/>
    <s v="Yes"/>
    <s v="Yes"/>
    <s v="Hyderabad"/>
    <x v="47"/>
    <s v="Yes"/>
    <x v="2"/>
    <s v="No"/>
    <x v="2"/>
    <x v="2"/>
    <s v="Yes"/>
    <s v="Credit card"/>
    <n v="51.33"/>
    <n v="782.05"/>
    <x v="1"/>
    <x v="0"/>
    <x v="2"/>
    <s v="Other"/>
    <x v="4"/>
    <n v="0"/>
  </r>
  <r>
    <s v="CUST-02516"/>
    <x v="1"/>
    <n v="0"/>
    <s v="No"/>
    <s v="No"/>
    <s v="Chandigarh"/>
    <x v="7"/>
    <s v="Yes"/>
    <x v="1"/>
    <s v="No internet service"/>
    <x v="1"/>
    <x v="2"/>
    <s v="Yes"/>
    <s v="Credit card"/>
    <n v="28.14"/>
    <n v="316.77999999999997"/>
    <x v="4"/>
    <x v="0"/>
    <x v="1"/>
    <s v="Other"/>
    <x v="1"/>
    <n v="0"/>
  </r>
  <r>
    <s v="CUST-04743"/>
    <x v="1"/>
    <n v="0"/>
    <s v="No"/>
    <s v="No"/>
    <s v="Bengaluru"/>
    <x v="49"/>
    <s v="Yes"/>
    <x v="1"/>
    <s v="No internet service"/>
    <x v="1"/>
    <x v="1"/>
    <s v="Yes"/>
    <s v="Cheque"/>
    <n v="32.51"/>
    <n v="0"/>
    <x v="4"/>
    <x v="0"/>
    <x v="4"/>
    <s v="Other"/>
    <x v="5"/>
    <n v="0"/>
  </r>
  <r>
    <s v="CUST-03565"/>
    <x v="0"/>
    <n v="0"/>
    <s v="Yes"/>
    <s v="No"/>
    <s v="Delhi"/>
    <x v="34"/>
    <s v="Yes"/>
    <x v="0"/>
    <s v="No"/>
    <x v="0"/>
    <x v="1"/>
    <s v="Yes"/>
    <s v="UPI"/>
    <n v="90.97"/>
    <n v="4552.6400000000003"/>
    <x v="3"/>
    <x v="0"/>
    <x v="0"/>
    <s v="Other"/>
    <x v="3"/>
    <n v="0"/>
  </r>
  <r>
    <s v="CUST-00085"/>
    <x v="1"/>
    <n v="0"/>
    <s v="No"/>
    <s v="No"/>
    <s v="Kolkata"/>
    <x v="44"/>
    <s v="Yes"/>
    <x v="0"/>
    <s v="No"/>
    <x v="2"/>
    <x v="1"/>
    <s v="Yes"/>
    <s v="Cheque"/>
    <n v="79.12"/>
    <n v="2688.82"/>
    <x v="3"/>
    <x v="1"/>
    <x v="3"/>
    <s v="Other"/>
    <x v="2"/>
    <n v="1"/>
  </r>
  <r>
    <s v="CUST-01719"/>
    <x v="1"/>
    <n v="0"/>
    <s v="No"/>
    <s v="No"/>
    <s v="Pune"/>
    <x v="15"/>
    <s v="Yes"/>
    <x v="0"/>
    <s v="No"/>
    <x v="0"/>
    <x v="2"/>
    <s v="Yes"/>
    <s v="Bank transfer"/>
    <n v="87.66"/>
    <n v="2110.06"/>
    <x v="1"/>
    <x v="1"/>
    <x v="3"/>
    <s v="Other"/>
    <x v="2"/>
    <n v="1"/>
  </r>
  <r>
    <s v="CUST-04106"/>
    <x v="1"/>
    <n v="0"/>
    <s v="No"/>
    <s v="No"/>
    <s v="Chennai"/>
    <x v="19"/>
    <s v="No"/>
    <x v="0"/>
    <s v="No"/>
    <x v="2"/>
    <x v="2"/>
    <s v="Yes"/>
    <s v="Bank transfer"/>
    <n v="68.19"/>
    <n v="964.29"/>
    <x v="1"/>
    <x v="0"/>
    <x v="2"/>
    <s v="Other"/>
    <x v="4"/>
    <n v="0"/>
  </r>
  <r>
    <s v="CUST-02653"/>
    <x v="0"/>
    <n v="0"/>
    <s v="No"/>
    <s v="No"/>
    <s v="Mumbai"/>
    <x v="24"/>
    <s v="Yes"/>
    <x v="1"/>
    <s v="No internet service"/>
    <x v="1"/>
    <x v="0"/>
    <s v="No"/>
    <s v="Bank transfer"/>
    <n v="32.86"/>
    <n v="1045.45"/>
    <x v="4"/>
    <x v="0"/>
    <x v="4"/>
    <s v="Other"/>
    <x v="2"/>
    <n v="0"/>
  </r>
  <r>
    <s v="CUST-01340"/>
    <x v="1"/>
    <n v="0"/>
    <s v="No"/>
    <s v="No"/>
    <s v="Bengaluru"/>
    <x v="4"/>
    <s v="Yes"/>
    <x v="2"/>
    <s v="No"/>
    <x v="2"/>
    <x v="0"/>
    <s v="Yes"/>
    <s v="UPI"/>
    <n v="61.65"/>
    <n v="4447.17"/>
    <x v="0"/>
    <x v="0"/>
    <x v="2"/>
    <s v="Other"/>
    <x v="0"/>
    <n v="0"/>
  </r>
  <r>
    <s v="CUST-03896"/>
    <x v="0"/>
    <n v="0"/>
    <s v="Yes"/>
    <s v="No"/>
    <s v="Delhi"/>
    <x v="62"/>
    <s v="Yes"/>
    <x v="0"/>
    <s v="No"/>
    <x v="0"/>
    <x v="0"/>
    <s v="No"/>
    <s v="Credit card"/>
    <n v="97.41"/>
    <n v="6558.04"/>
    <x v="0"/>
    <x v="0"/>
    <x v="0"/>
    <s v="Other"/>
    <x v="0"/>
    <n v="0"/>
  </r>
  <r>
    <s v="CUST-00277"/>
    <x v="1"/>
    <n v="0"/>
    <s v="No"/>
    <s v="Yes"/>
    <s v="Jaipur"/>
    <x v="39"/>
    <s v="Yes"/>
    <x v="0"/>
    <s v="No"/>
    <x v="0"/>
    <x v="2"/>
    <s v="Yes"/>
    <s v="Bank transfer"/>
    <n v="94.78"/>
    <n v="1229.93"/>
    <x v="3"/>
    <x v="0"/>
    <x v="0"/>
    <s v="Other"/>
    <x v="4"/>
    <n v="0"/>
  </r>
  <r>
    <s v="CUST-01409"/>
    <x v="1"/>
    <n v="0"/>
    <s v="Yes"/>
    <s v="No"/>
    <s v="Chennai"/>
    <x v="45"/>
    <s v="Yes"/>
    <x v="2"/>
    <s v="No"/>
    <x v="0"/>
    <x v="0"/>
    <s v="Yes"/>
    <s v="Bank transfer"/>
    <n v="52.19"/>
    <n v="2300.1999999999998"/>
    <x v="1"/>
    <x v="0"/>
    <x v="2"/>
    <s v="Other"/>
    <x v="5"/>
    <n v="0"/>
  </r>
  <r>
    <s v="CUST-01373"/>
    <x v="1"/>
    <n v="0"/>
    <s v="No"/>
    <s v="No"/>
    <s v="Lucknow"/>
    <x v="24"/>
    <s v="Yes"/>
    <x v="2"/>
    <s v="Yes"/>
    <x v="2"/>
    <x v="1"/>
    <s v="Yes"/>
    <s v="Credit card"/>
    <n v="57.76"/>
    <n v="1824.13"/>
    <x v="0"/>
    <x v="0"/>
    <x v="2"/>
    <s v="Other"/>
    <x v="2"/>
    <n v="0"/>
  </r>
  <r>
    <s v="CUST-03845"/>
    <x v="0"/>
    <n v="0"/>
    <s v="Yes"/>
    <s v="No"/>
    <s v="Ahmedabad"/>
    <x v="7"/>
    <s v="Yes"/>
    <x v="0"/>
    <s v="Yes"/>
    <x v="0"/>
    <x v="2"/>
    <s v="Yes"/>
    <s v="UPI"/>
    <n v="102.38"/>
    <n v="1102.72"/>
    <x v="4"/>
    <x v="0"/>
    <x v="0"/>
    <s v="High-risk"/>
    <x v="1"/>
    <n v="0"/>
  </r>
  <r>
    <s v="CUST-03995"/>
    <x v="1"/>
    <n v="0"/>
    <s v="No"/>
    <s v="No"/>
    <s v="Bengaluru"/>
    <x v="22"/>
    <s v="Yes"/>
    <x v="1"/>
    <s v="No internet service"/>
    <x v="1"/>
    <x v="2"/>
    <s v="No"/>
    <s v="Bank transfer"/>
    <n v="35.909999999999997"/>
    <n v="356"/>
    <x v="1"/>
    <x v="0"/>
    <x v="4"/>
    <s v="Other"/>
    <x v="1"/>
    <n v="0"/>
  </r>
  <r>
    <s v="CUST-04185"/>
    <x v="0"/>
    <n v="0"/>
    <s v="Yes"/>
    <s v="No"/>
    <s v="Mumbai"/>
    <x v="20"/>
    <s v="Yes"/>
    <x v="2"/>
    <s v="No"/>
    <x v="2"/>
    <x v="2"/>
    <s v="No"/>
    <s v="Bank transfer"/>
    <n v="54.44"/>
    <n v="429.98"/>
    <x v="0"/>
    <x v="0"/>
    <x v="2"/>
    <s v="Other"/>
    <x v="1"/>
    <n v="0"/>
  </r>
  <r>
    <s v="CUST-00091"/>
    <x v="0"/>
    <n v="0"/>
    <s v="No"/>
    <s v="Yes"/>
    <s v="Mumbai"/>
    <x v="16"/>
    <s v="Yes"/>
    <x v="2"/>
    <s v="No"/>
    <x v="2"/>
    <x v="0"/>
    <s v="Yes"/>
    <s v="Bank transfer"/>
    <n v="45.61"/>
    <n v="3019.05"/>
    <x v="4"/>
    <x v="0"/>
    <x v="4"/>
    <s v="Other"/>
    <x v="0"/>
    <n v="0"/>
  </r>
  <r>
    <s v="CUST-04377"/>
    <x v="1"/>
    <n v="0"/>
    <s v="No"/>
    <s v="No"/>
    <s v="Kolkata"/>
    <x v="72"/>
    <s v="Yes"/>
    <x v="0"/>
    <s v="No"/>
    <x v="2"/>
    <x v="0"/>
    <s v="Yes"/>
    <s v="UPI"/>
    <n v="93.6"/>
    <n v="6482.35"/>
    <x v="4"/>
    <x v="0"/>
    <x v="0"/>
    <s v="Other"/>
    <x v="0"/>
    <n v="0"/>
  </r>
  <r>
    <s v="CUST-03056"/>
    <x v="1"/>
    <n v="0"/>
    <s v="Yes"/>
    <s v="No"/>
    <s v="Mumbai"/>
    <x v="2"/>
    <s v="Yes"/>
    <x v="2"/>
    <s v="No"/>
    <x v="2"/>
    <x v="2"/>
    <s v="No"/>
    <s v="Cheque"/>
    <n v="45.55"/>
    <n v="1262.32"/>
    <x v="0"/>
    <x v="0"/>
    <x v="4"/>
    <s v="Other"/>
    <x v="2"/>
    <n v="0"/>
  </r>
  <r>
    <s v="CUST-01907"/>
    <x v="1"/>
    <n v="0"/>
    <s v="No"/>
    <s v="No"/>
    <s v="Chandigarh"/>
    <x v="53"/>
    <s v="No"/>
    <x v="0"/>
    <s v="No"/>
    <x v="2"/>
    <x v="2"/>
    <s v="No"/>
    <s v="Bank transfer"/>
    <n v="72.58"/>
    <n v="671.49"/>
    <x v="3"/>
    <x v="1"/>
    <x v="3"/>
    <s v="High-risk"/>
    <x v="1"/>
    <n v="1"/>
  </r>
  <r>
    <s v="CUST-02700"/>
    <x v="1"/>
    <n v="0"/>
    <s v="Yes"/>
    <s v="No"/>
    <s v="Bengaluru"/>
    <x v="2"/>
    <s v="Yes"/>
    <x v="0"/>
    <s v="No"/>
    <x v="2"/>
    <x v="0"/>
    <s v="No"/>
    <s v="UPI"/>
    <n v="84.4"/>
    <n v="2293.62"/>
    <x v="3"/>
    <x v="0"/>
    <x v="3"/>
    <s v="Other"/>
    <x v="2"/>
    <n v="0"/>
  </r>
  <r>
    <s v="CUST-01824"/>
    <x v="1"/>
    <n v="0"/>
    <s v="Yes"/>
    <s v="Yes"/>
    <s v="Ahmedabad"/>
    <x v="20"/>
    <s v="No"/>
    <x v="1"/>
    <s v="No internet service"/>
    <x v="1"/>
    <x v="2"/>
    <s v="Yes"/>
    <s v="Credit card"/>
    <n v="22.83"/>
    <n v="182.2"/>
    <x v="3"/>
    <x v="1"/>
    <x v="1"/>
    <s v="Other"/>
    <x v="1"/>
    <n v="1"/>
  </r>
  <r>
    <s v="CUST-03418"/>
    <x v="1"/>
    <n v="0"/>
    <s v="No"/>
    <s v="No"/>
    <s v="Lucknow"/>
    <x v="54"/>
    <s v="Yes"/>
    <x v="0"/>
    <s v="No"/>
    <x v="2"/>
    <x v="2"/>
    <s v="Yes"/>
    <s v="Credit card"/>
    <n v="81.540000000000006"/>
    <n v="958.09"/>
    <x v="2"/>
    <x v="1"/>
    <x v="3"/>
    <s v="Other"/>
    <x v="4"/>
    <n v="1"/>
  </r>
  <r>
    <s v="CUST-01427"/>
    <x v="0"/>
    <n v="0"/>
    <s v="Yes"/>
    <s v="No"/>
    <s v="Delhi"/>
    <x v="45"/>
    <s v="No"/>
    <x v="2"/>
    <s v="No"/>
    <x v="0"/>
    <x v="0"/>
    <s v="Yes"/>
    <s v="UPI"/>
    <n v="54.42"/>
    <n v="2437.4"/>
    <x v="1"/>
    <x v="0"/>
    <x v="2"/>
    <s v="Other"/>
    <x v="5"/>
    <n v="0"/>
  </r>
  <r>
    <s v="CUST-03413"/>
    <x v="1"/>
    <n v="0"/>
    <s v="Yes"/>
    <s v="No"/>
    <s v="Chandigarh"/>
    <x v="11"/>
    <s v="Yes"/>
    <x v="1"/>
    <s v="No internet service"/>
    <x v="1"/>
    <x v="2"/>
    <s v="No"/>
    <s v="Cheque"/>
    <n v="31.82"/>
    <n v="710.45"/>
    <x v="4"/>
    <x v="0"/>
    <x v="4"/>
    <s v="Other"/>
    <x v="4"/>
    <n v="0"/>
  </r>
  <r>
    <s v="CUST-04462"/>
    <x v="0"/>
    <n v="0"/>
    <s v="Yes"/>
    <s v="Yes"/>
    <s v="Ahmedabad"/>
    <x v="22"/>
    <s v="Yes"/>
    <x v="0"/>
    <s v="Yes"/>
    <x v="0"/>
    <x v="2"/>
    <s v="Yes"/>
    <s v="UPI"/>
    <n v="92.38"/>
    <n v="918.09"/>
    <x v="2"/>
    <x v="1"/>
    <x v="0"/>
    <s v="High-risk"/>
    <x v="1"/>
    <n v="1"/>
  </r>
  <r>
    <s v="CUST-02072"/>
    <x v="1"/>
    <n v="0"/>
    <s v="No"/>
    <s v="No"/>
    <s v="Chandigarh"/>
    <x v="2"/>
    <s v="Yes"/>
    <x v="1"/>
    <s v="No internet service"/>
    <x v="1"/>
    <x v="0"/>
    <s v="Yes"/>
    <s v="Cheque"/>
    <n v="34.409999999999997"/>
    <n v="979.4"/>
    <x v="1"/>
    <x v="0"/>
    <x v="4"/>
    <s v="Other"/>
    <x v="2"/>
    <n v="0"/>
  </r>
  <r>
    <s v="CUST-02027"/>
    <x v="1"/>
    <n v="0"/>
    <s v="No"/>
    <s v="No"/>
    <s v="Ahmedabad"/>
    <x v="56"/>
    <s v="Yes"/>
    <x v="0"/>
    <s v="Yes"/>
    <x v="2"/>
    <x v="2"/>
    <s v="No"/>
    <s v="Credit card"/>
    <n v="88.37"/>
    <n v="87.34"/>
    <x v="1"/>
    <x v="1"/>
    <x v="3"/>
    <s v="High-risk"/>
    <x v="1"/>
    <n v="1"/>
  </r>
  <r>
    <s v="CUST-00999"/>
    <x v="1"/>
    <n v="0"/>
    <s v="No"/>
    <s v="No"/>
    <s v="Pune"/>
    <x v="32"/>
    <s v="Yes"/>
    <x v="0"/>
    <s v="No"/>
    <x v="2"/>
    <x v="2"/>
    <s v="No"/>
    <s v="UPI"/>
    <n v="88.95"/>
    <n v="3468.04"/>
    <x v="2"/>
    <x v="0"/>
    <x v="3"/>
    <s v="Other"/>
    <x v="5"/>
    <n v="0"/>
  </r>
  <r>
    <s v="CUST-02359"/>
    <x v="0"/>
    <n v="0"/>
    <s v="No"/>
    <s v="No"/>
    <s v="Mumbai"/>
    <x v="6"/>
    <s v="Yes"/>
    <x v="0"/>
    <s v="No"/>
    <x v="2"/>
    <x v="2"/>
    <s v="Yes"/>
    <s v="UPI"/>
    <n v="82.14"/>
    <n v="409.64"/>
    <x v="4"/>
    <x v="1"/>
    <x v="3"/>
    <s v="High-risk"/>
    <x v="1"/>
    <n v="1"/>
  </r>
  <r>
    <s v="CUST-03109"/>
    <x v="1"/>
    <n v="0"/>
    <s v="No"/>
    <s v="No"/>
    <s v="Pune"/>
    <x v="20"/>
    <s v="Yes"/>
    <x v="1"/>
    <s v="No internet service"/>
    <x v="1"/>
    <x v="2"/>
    <s v="No"/>
    <s v="UPI"/>
    <n v="24.15"/>
    <n v="189.18"/>
    <x v="1"/>
    <x v="1"/>
    <x v="1"/>
    <s v="Other"/>
    <x v="1"/>
    <n v="1"/>
  </r>
  <r>
    <s v="CUST-03426"/>
    <x v="0"/>
    <n v="0"/>
    <s v="Yes"/>
    <s v="Yes"/>
    <s v="Kolkata"/>
    <x v="66"/>
    <s v="Yes"/>
    <x v="1"/>
    <s v="No internet service"/>
    <x v="1"/>
    <x v="2"/>
    <s v="Yes"/>
    <s v="Cheque"/>
    <n v="37.5"/>
    <n v="617.87"/>
    <x v="1"/>
    <x v="0"/>
    <x v="4"/>
    <s v="Other"/>
    <x v="4"/>
    <n v="0"/>
  </r>
  <r>
    <s v="CUST-01760"/>
    <x v="1"/>
    <n v="0"/>
    <s v="No"/>
    <s v="Yes"/>
    <s v="Jaipur"/>
    <x v="9"/>
    <s v="Yes"/>
    <x v="2"/>
    <s v="No"/>
    <x v="0"/>
    <x v="2"/>
    <s v="Yes"/>
    <s v="UPI"/>
    <n v="60.31"/>
    <n v="418.4"/>
    <x v="1"/>
    <x v="1"/>
    <x v="2"/>
    <s v="Other"/>
    <x v="1"/>
    <n v="1"/>
  </r>
  <r>
    <s v="CUST-03452"/>
    <x v="0"/>
    <n v="1"/>
    <s v="No"/>
    <s v="No"/>
    <s v="Kolkata"/>
    <x v="20"/>
    <s v="Yes"/>
    <x v="0"/>
    <s v="No"/>
    <x v="2"/>
    <x v="2"/>
    <s v="Yes"/>
    <s v="Bank transfer"/>
    <n v="75.89"/>
    <n v="615.20000000000005"/>
    <x v="2"/>
    <x v="0"/>
    <x v="3"/>
    <s v="High-risk"/>
    <x v="1"/>
    <n v="0"/>
  </r>
  <r>
    <s v="CUST-02289"/>
    <x v="0"/>
    <n v="0"/>
    <s v="Yes"/>
    <s v="Yes"/>
    <s v="Mumbai"/>
    <x v="27"/>
    <s v="Yes"/>
    <x v="0"/>
    <s v="No"/>
    <x v="0"/>
    <x v="2"/>
    <s v="Yes"/>
    <s v="UPI"/>
    <n v="90.27"/>
    <n v="3099.66"/>
    <x v="0"/>
    <x v="0"/>
    <x v="0"/>
    <s v="Other"/>
    <x v="2"/>
    <n v="0"/>
  </r>
  <r>
    <s v="CUST-02715"/>
    <x v="0"/>
    <n v="0"/>
    <s v="Yes"/>
    <s v="Yes"/>
    <s v="Pune"/>
    <x v="20"/>
    <s v="Yes"/>
    <x v="2"/>
    <s v="No"/>
    <x v="2"/>
    <x v="1"/>
    <s v="Yes"/>
    <s v="Cheque"/>
    <n v="51.77"/>
    <n v="408.73"/>
    <x v="1"/>
    <x v="0"/>
    <x v="2"/>
    <s v="Other"/>
    <x v="1"/>
    <n v="0"/>
  </r>
  <r>
    <s v="CUST-01343"/>
    <x v="1"/>
    <n v="0"/>
    <s v="No"/>
    <s v="Yes"/>
    <s v="Shimla"/>
    <x v="54"/>
    <s v="Yes"/>
    <x v="1"/>
    <s v="No internet service"/>
    <x v="1"/>
    <x v="2"/>
    <s v="Yes"/>
    <s v="Bank transfer"/>
    <n v="36.43"/>
    <n v="447.74"/>
    <x v="4"/>
    <x v="0"/>
    <x v="4"/>
    <s v="Other"/>
    <x v="4"/>
    <n v="0"/>
  </r>
  <r>
    <s v="CUST-04191"/>
    <x v="0"/>
    <n v="0"/>
    <s v="Yes"/>
    <s v="No"/>
    <s v="Jaipur"/>
    <x v="15"/>
    <s v="Yes"/>
    <x v="1"/>
    <s v="No internet service"/>
    <x v="1"/>
    <x v="2"/>
    <s v="Yes"/>
    <s v="Cheque"/>
    <n v="32.65"/>
    <n v="785.37"/>
    <x v="0"/>
    <x v="1"/>
    <x v="4"/>
    <s v="Other"/>
    <x v="2"/>
    <n v="1"/>
  </r>
  <r>
    <s v="CUST-02147"/>
    <x v="1"/>
    <n v="0"/>
    <s v="No"/>
    <s v="No"/>
    <s v="Shimla"/>
    <x v="1"/>
    <s v="Yes"/>
    <x v="1"/>
    <s v="No internet service"/>
    <x v="1"/>
    <x v="2"/>
    <s v="No"/>
    <s v="Bank transfer"/>
    <n v="29.92"/>
    <n v="91.31"/>
    <x v="1"/>
    <x v="0"/>
    <x v="1"/>
    <s v="Other"/>
    <x v="1"/>
    <n v="0"/>
  </r>
  <r>
    <s v="CUST-00168"/>
    <x v="1"/>
    <n v="0"/>
    <s v="Yes"/>
    <s v="No"/>
    <s v="Chennai"/>
    <x v="53"/>
    <s v="Yes"/>
    <x v="0"/>
    <s v="No"/>
    <x v="2"/>
    <x v="2"/>
    <s v="No"/>
    <s v="Cheque"/>
    <n v="82.21"/>
    <n v="758.78"/>
    <x v="7"/>
    <x v="1"/>
    <x v="3"/>
    <s v="High-risk"/>
    <x v="1"/>
    <n v="1"/>
  </r>
  <r>
    <s v="CUST-00497"/>
    <x v="0"/>
    <n v="0"/>
    <s v="Yes"/>
    <s v="Yes"/>
    <s v="Shimla"/>
    <x v="12"/>
    <s v="Yes"/>
    <x v="0"/>
    <s v="No"/>
    <x v="2"/>
    <x v="0"/>
    <s v="Yes"/>
    <s v="UPI"/>
    <n v="83.82"/>
    <n v="4619.41"/>
    <x v="1"/>
    <x v="0"/>
    <x v="3"/>
    <s v="Other"/>
    <x v="3"/>
    <n v="0"/>
  </r>
  <r>
    <s v="CUST-03162"/>
    <x v="1"/>
    <n v="1"/>
    <s v="Yes"/>
    <s v="No"/>
    <s v="Chennai"/>
    <x v="36"/>
    <s v="Yes"/>
    <x v="0"/>
    <s v="No"/>
    <x v="2"/>
    <x v="1"/>
    <s v="Yes"/>
    <s v="UPI"/>
    <n v="75.61"/>
    <n v="2440.34"/>
    <x v="3"/>
    <x v="1"/>
    <x v="3"/>
    <s v="Other"/>
    <x v="2"/>
    <n v="1"/>
  </r>
  <r>
    <s v="CUST-04428"/>
    <x v="0"/>
    <n v="0"/>
    <s v="No"/>
    <s v="No"/>
    <s v="Delhi"/>
    <x v="12"/>
    <s v="Yes"/>
    <x v="2"/>
    <s v="No"/>
    <x v="2"/>
    <x v="1"/>
    <s v="Yes"/>
    <s v="Credit card"/>
    <n v="62.12"/>
    <n v="3452.24"/>
    <x v="1"/>
    <x v="0"/>
    <x v="2"/>
    <s v="Other"/>
    <x v="3"/>
    <n v="0"/>
  </r>
  <r>
    <s v="CUST-00220"/>
    <x v="1"/>
    <n v="0"/>
    <s v="Yes"/>
    <s v="No"/>
    <s v="Jaipur"/>
    <x v="38"/>
    <s v="Yes"/>
    <x v="0"/>
    <s v="Yes"/>
    <x v="2"/>
    <x v="1"/>
    <s v="No"/>
    <s v="UPI"/>
    <n v="99.58"/>
    <n v="4018.25"/>
    <x v="2"/>
    <x v="0"/>
    <x v="0"/>
    <s v="Other"/>
    <x v="5"/>
    <n v="0"/>
  </r>
  <r>
    <s v="CUST-02482"/>
    <x v="1"/>
    <n v="1"/>
    <s v="Yes"/>
    <s v="Yes"/>
    <s v="Delhi"/>
    <x v="5"/>
    <s v="Yes"/>
    <x v="0"/>
    <s v="Yes"/>
    <x v="0"/>
    <x v="2"/>
    <s v="Yes"/>
    <s v="UPI"/>
    <n v="83.3"/>
    <n v="1551.19"/>
    <x v="4"/>
    <x v="0"/>
    <x v="3"/>
    <s v="Other"/>
    <x v="4"/>
    <n v="0"/>
  </r>
  <r>
    <s v="CUST-04979"/>
    <x v="0"/>
    <n v="0"/>
    <s v="Yes"/>
    <s v="No"/>
    <s v="Hyderabad"/>
    <x v="4"/>
    <s v="Yes"/>
    <x v="1"/>
    <s v="No internet service"/>
    <x v="1"/>
    <x v="0"/>
    <s v="No"/>
    <s v="Cheque"/>
    <n v="41.28"/>
    <n v="3045.15"/>
    <x v="4"/>
    <x v="0"/>
    <x v="4"/>
    <s v="Other"/>
    <x v="0"/>
    <n v="0"/>
  </r>
  <r>
    <s v="CUST-02535"/>
    <x v="0"/>
    <n v="0"/>
    <s v="No"/>
    <s v="Yes"/>
    <s v="Shimla"/>
    <x v="66"/>
    <s v="Yes"/>
    <x v="0"/>
    <s v="No"/>
    <x v="0"/>
    <x v="2"/>
    <s v="No"/>
    <s v="Credit card"/>
    <n v="88.92"/>
    <n v="1393.66"/>
    <x v="0"/>
    <x v="0"/>
    <x v="3"/>
    <s v="Other"/>
    <x v="4"/>
    <n v="0"/>
  </r>
  <r>
    <s v="CUST-03731"/>
    <x v="1"/>
    <n v="1"/>
    <s v="Yes"/>
    <s v="No"/>
    <s v="Bengaluru"/>
    <x v="64"/>
    <s v="Yes"/>
    <x v="0"/>
    <s v="Yes"/>
    <x v="2"/>
    <x v="1"/>
    <s v="No"/>
    <s v="UPI"/>
    <n v="87.57"/>
    <n v="6327.41"/>
    <x v="4"/>
    <x v="0"/>
    <x v="3"/>
    <s v="Other"/>
    <x v="0"/>
    <n v="0"/>
  </r>
  <r>
    <s v="CUST-01538"/>
    <x v="1"/>
    <n v="0"/>
    <s v="No"/>
    <s v="Yes"/>
    <s v="Lucknow"/>
    <x v="29"/>
    <s v="Yes"/>
    <x v="2"/>
    <s v="No"/>
    <x v="2"/>
    <x v="0"/>
    <s v="No"/>
    <s v="UPI"/>
    <n v="61.42"/>
    <n v="3075.03"/>
    <x v="0"/>
    <x v="0"/>
    <x v="2"/>
    <s v="Other"/>
    <x v="3"/>
    <n v="0"/>
  </r>
  <r>
    <s v="CUST-04628"/>
    <x v="1"/>
    <n v="0"/>
    <s v="Yes"/>
    <s v="No"/>
    <s v="Hyderabad"/>
    <x v="22"/>
    <s v="Yes"/>
    <x v="0"/>
    <s v="Yes"/>
    <x v="0"/>
    <x v="2"/>
    <s v="Yes"/>
    <s v="Bank transfer"/>
    <n v="95.81"/>
    <n v="961"/>
    <x v="1"/>
    <x v="0"/>
    <x v="0"/>
    <s v="High-risk"/>
    <x v="1"/>
    <n v="0"/>
  </r>
  <r>
    <s v="CUST-00306"/>
    <x v="1"/>
    <n v="1"/>
    <s v="No"/>
    <s v="No"/>
    <s v="Lucknow"/>
    <x v="31"/>
    <s v="Yes"/>
    <x v="0"/>
    <s v="Yes"/>
    <x v="0"/>
    <x v="2"/>
    <s v="Yes"/>
    <s v="Credit card"/>
    <n v="90.98"/>
    <n v="531.59"/>
    <x v="4"/>
    <x v="1"/>
    <x v="0"/>
    <s v="High-risk"/>
    <x v="1"/>
    <n v="1"/>
  </r>
  <r>
    <s v="CUST-03844"/>
    <x v="1"/>
    <n v="0"/>
    <s v="No"/>
    <s v="No"/>
    <s v="Shimla"/>
    <x v="63"/>
    <s v="Yes"/>
    <x v="0"/>
    <s v="Yes"/>
    <x v="0"/>
    <x v="0"/>
    <s v="Yes"/>
    <s v="Credit card"/>
    <n v="93.52"/>
    <n v="5144.82"/>
    <x v="1"/>
    <x v="0"/>
    <x v="0"/>
    <s v="Other"/>
    <x v="3"/>
    <n v="0"/>
  </r>
  <r>
    <s v="CUST-00197"/>
    <x v="0"/>
    <n v="0"/>
    <s v="Yes"/>
    <s v="No"/>
    <s v="Mumbai"/>
    <x v="9"/>
    <s v="Yes"/>
    <x v="0"/>
    <s v="No"/>
    <x v="0"/>
    <x v="2"/>
    <s v="Yes"/>
    <s v="UPI"/>
    <n v="85.72"/>
    <n v="585.91999999999996"/>
    <x v="0"/>
    <x v="0"/>
    <x v="3"/>
    <s v="High-risk"/>
    <x v="1"/>
    <n v="0"/>
  </r>
  <r>
    <s v="CUST-01147"/>
    <x v="1"/>
    <n v="1"/>
    <s v="No"/>
    <s v="Yes"/>
    <s v="Chennai"/>
    <x v="52"/>
    <s v="Yes"/>
    <x v="0"/>
    <s v="Yes"/>
    <x v="2"/>
    <x v="2"/>
    <s v="No"/>
    <s v="Cheque"/>
    <n v="83.72"/>
    <n v="339.95"/>
    <x v="1"/>
    <x v="0"/>
    <x v="3"/>
    <s v="High-risk"/>
    <x v="1"/>
    <n v="0"/>
  </r>
  <r>
    <s v="CUST-04591"/>
    <x v="0"/>
    <n v="1"/>
    <s v="No"/>
    <s v="No"/>
    <s v="Bengaluru"/>
    <x v="22"/>
    <s v="Yes"/>
    <x v="2"/>
    <s v="No"/>
    <x v="2"/>
    <x v="2"/>
    <s v="No"/>
    <s v="Bank transfer"/>
    <n v="57.9"/>
    <n v="590.04999999999995"/>
    <x v="0"/>
    <x v="0"/>
    <x v="2"/>
    <s v="Other"/>
    <x v="1"/>
    <n v="0"/>
  </r>
  <r>
    <s v="CUST-00111"/>
    <x v="0"/>
    <n v="0"/>
    <s v="No"/>
    <s v="Yes"/>
    <s v="Shimla"/>
    <x v="15"/>
    <s v="Yes"/>
    <x v="2"/>
    <s v="No"/>
    <x v="2"/>
    <x v="2"/>
    <s v="No"/>
    <s v="Cheque"/>
    <n v="54.35"/>
    <n v="1310.73"/>
    <x v="1"/>
    <x v="0"/>
    <x v="2"/>
    <s v="Other"/>
    <x v="2"/>
    <n v="0"/>
  </r>
  <r>
    <s v="CUST-03555"/>
    <x v="0"/>
    <n v="0"/>
    <s v="No"/>
    <s v="No"/>
    <s v="Pune"/>
    <x v="40"/>
    <s v="Yes"/>
    <x v="0"/>
    <s v="No"/>
    <x v="2"/>
    <x v="1"/>
    <s v="No"/>
    <s v="Credit card"/>
    <n v="88.01"/>
    <n v="5208.87"/>
    <x v="0"/>
    <x v="0"/>
    <x v="3"/>
    <s v="Other"/>
    <x v="0"/>
    <n v="0"/>
  </r>
  <r>
    <s v="CUST-04466"/>
    <x v="1"/>
    <n v="0"/>
    <s v="No"/>
    <s v="No"/>
    <s v="Delhi"/>
    <x v="19"/>
    <s v="Yes"/>
    <x v="0"/>
    <s v="Yes"/>
    <x v="2"/>
    <x v="2"/>
    <s v="No"/>
    <s v="Cheque"/>
    <n v="92.85"/>
    <n v="1301.55"/>
    <x v="0"/>
    <x v="1"/>
    <x v="0"/>
    <s v="Other"/>
    <x v="4"/>
    <n v="1"/>
  </r>
  <r>
    <s v="CUST-04986"/>
    <x v="0"/>
    <n v="0"/>
    <s v="No"/>
    <s v="No"/>
    <s v="Lucknow"/>
    <x v="25"/>
    <s v="Yes"/>
    <x v="0"/>
    <s v="No"/>
    <x v="0"/>
    <x v="2"/>
    <s v="Yes"/>
    <s v="UPI"/>
    <n v="95.87"/>
    <n v="2165.58"/>
    <x v="2"/>
    <x v="0"/>
    <x v="0"/>
    <s v="Other"/>
    <x v="4"/>
    <n v="0"/>
  </r>
  <r>
    <s v="CUST-00927"/>
    <x v="1"/>
    <n v="0"/>
    <s v="No"/>
    <s v="No"/>
    <s v="Bengaluru"/>
    <x v="5"/>
    <s v="No"/>
    <x v="0"/>
    <s v="Yes"/>
    <x v="2"/>
    <x v="2"/>
    <s v="Yes"/>
    <s v="Credit card"/>
    <n v="75.94"/>
    <n v="1482.74"/>
    <x v="1"/>
    <x v="1"/>
    <x v="3"/>
    <s v="Other"/>
    <x v="4"/>
    <n v="1"/>
  </r>
  <r>
    <s v="CUST-01816"/>
    <x v="0"/>
    <n v="0"/>
    <s v="Yes"/>
    <s v="Yes"/>
    <s v="Pune"/>
    <x v="42"/>
    <s v="Yes"/>
    <x v="1"/>
    <s v="No internet service"/>
    <x v="1"/>
    <x v="0"/>
    <s v="Yes"/>
    <s v="Credit card"/>
    <n v="30.1"/>
    <n v="1002.03"/>
    <x v="4"/>
    <x v="0"/>
    <x v="4"/>
    <s v="Other"/>
    <x v="2"/>
    <n v="0"/>
  </r>
  <r>
    <s v="CUST-04493"/>
    <x v="1"/>
    <n v="0"/>
    <s v="Yes"/>
    <s v="No"/>
    <s v="Pune"/>
    <x v="28"/>
    <s v="Yes"/>
    <x v="2"/>
    <s v="Yes"/>
    <x v="0"/>
    <x v="2"/>
    <s v="Yes"/>
    <s v="UPI"/>
    <n v="65.41"/>
    <n v="1198.54"/>
    <x v="1"/>
    <x v="0"/>
    <x v="2"/>
    <s v="Other"/>
    <x v="4"/>
    <n v="0"/>
  </r>
  <r>
    <s v="CUST-00798"/>
    <x v="0"/>
    <n v="0"/>
    <s v="Yes"/>
    <s v="No"/>
    <s v="Delhi"/>
    <x v="48"/>
    <s v="Yes"/>
    <x v="0"/>
    <s v="No"/>
    <x v="0"/>
    <x v="0"/>
    <s v="No"/>
    <s v="Credit card"/>
    <n v="84.54"/>
    <n v="4059.12"/>
    <x v="4"/>
    <x v="0"/>
    <x v="3"/>
    <s v="Other"/>
    <x v="3"/>
    <n v="0"/>
  </r>
  <r>
    <s v="CUST-01299"/>
    <x v="0"/>
    <n v="0"/>
    <s v="No"/>
    <s v="No"/>
    <s v="Ahmedabad"/>
    <x v="18"/>
    <s v="Yes"/>
    <x v="1"/>
    <s v="No internet service"/>
    <x v="1"/>
    <x v="2"/>
    <s v="No"/>
    <s v="Cheque"/>
    <n v="30.74"/>
    <n v="520.62"/>
    <x v="1"/>
    <x v="1"/>
    <x v="4"/>
    <s v="Other"/>
    <x v="4"/>
    <n v="1"/>
  </r>
  <r>
    <s v="CUST-03260"/>
    <x v="0"/>
    <n v="0"/>
    <s v="No"/>
    <s v="Yes"/>
    <s v="Pune"/>
    <x v="53"/>
    <s v="No"/>
    <x v="2"/>
    <s v="No"/>
    <x v="2"/>
    <x v="2"/>
    <s v="No"/>
    <s v="UPI"/>
    <n v="48.61"/>
    <n v="424.76"/>
    <x v="1"/>
    <x v="1"/>
    <x v="4"/>
    <s v="Other"/>
    <x v="1"/>
    <n v="1"/>
  </r>
  <r>
    <s v="CUST-01063"/>
    <x v="0"/>
    <n v="0"/>
    <s v="Yes"/>
    <s v="Yes"/>
    <s v="Kolkata"/>
    <x v="47"/>
    <s v="Yes"/>
    <x v="0"/>
    <s v="No"/>
    <x v="2"/>
    <x v="2"/>
    <s v="Yes"/>
    <s v="Bank transfer"/>
    <n v="85.51"/>
    <n v="1278.6300000000001"/>
    <x v="0"/>
    <x v="0"/>
    <x v="3"/>
    <s v="Other"/>
    <x v="4"/>
    <n v="0"/>
  </r>
  <r>
    <s v="CUST-04515"/>
    <x v="1"/>
    <n v="0"/>
    <s v="No"/>
    <s v="No"/>
    <s v="Jaipur"/>
    <x v="59"/>
    <s v="Yes"/>
    <x v="2"/>
    <s v="No"/>
    <x v="0"/>
    <x v="1"/>
    <s v="Yes"/>
    <s v="UPI"/>
    <n v="69.48"/>
    <n v="3649.73"/>
    <x v="0"/>
    <x v="0"/>
    <x v="2"/>
    <s v="Other"/>
    <x v="3"/>
    <n v="0"/>
  </r>
  <r>
    <s v="CUST-03281"/>
    <x v="0"/>
    <n v="0"/>
    <s v="No"/>
    <s v="No"/>
    <s v="Jaipur"/>
    <x v="18"/>
    <s v="Yes"/>
    <x v="0"/>
    <s v="No"/>
    <x v="2"/>
    <x v="2"/>
    <s v="Yes"/>
    <s v="Bank transfer"/>
    <n v="77.16"/>
    <n v="1292.0999999999999"/>
    <x v="7"/>
    <x v="0"/>
    <x v="3"/>
    <s v="Other"/>
    <x v="4"/>
    <n v="0"/>
  </r>
  <r>
    <s v="CUST-04472"/>
    <x v="0"/>
    <n v="0"/>
    <s v="Yes"/>
    <s v="No"/>
    <s v="Chandigarh"/>
    <x v="63"/>
    <s v="No"/>
    <x v="1"/>
    <s v="No internet service"/>
    <x v="1"/>
    <x v="0"/>
    <s v="Yes"/>
    <s v="Credit card"/>
    <n v="18"/>
    <n v="985.14"/>
    <x v="4"/>
    <x v="0"/>
    <x v="1"/>
    <s v="Other"/>
    <x v="3"/>
    <n v="0"/>
  </r>
  <r>
    <s v="CUST-04567"/>
    <x v="0"/>
    <n v="0"/>
    <s v="Yes"/>
    <s v="Yes"/>
    <s v="Kolkata"/>
    <x v="65"/>
    <s v="Yes"/>
    <x v="0"/>
    <s v="No"/>
    <x v="0"/>
    <x v="2"/>
    <s v="No"/>
    <s v="Bank transfer"/>
    <n v="80.650000000000006"/>
    <n v="4744.01"/>
    <x v="4"/>
    <x v="0"/>
    <x v="3"/>
    <s v="Other"/>
    <x v="3"/>
    <n v="0"/>
  </r>
  <r>
    <s v="CUST-03321"/>
    <x v="0"/>
    <n v="0"/>
    <s v="Yes"/>
    <s v="No"/>
    <s v="Chandigarh"/>
    <x v="54"/>
    <s v="Yes"/>
    <x v="2"/>
    <s v="No"/>
    <x v="0"/>
    <x v="2"/>
    <s v="No"/>
    <s v="Cheque"/>
    <n v="59.68"/>
    <n v="719.1"/>
    <x v="1"/>
    <x v="1"/>
    <x v="2"/>
    <s v="Other"/>
    <x v="4"/>
    <n v="1"/>
  </r>
  <r>
    <s v="CUST-03972"/>
    <x v="0"/>
    <n v="0"/>
    <s v="Yes"/>
    <s v="Yes"/>
    <s v="Jaipur"/>
    <x v="1"/>
    <s v="Yes"/>
    <x v="0"/>
    <s v="No"/>
    <x v="2"/>
    <x v="0"/>
    <s v="No"/>
    <s v="Bank transfer"/>
    <n v="87.76"/>
    <n v="266.70999999999998"/>
    <x v="1"/>
    <x v="1"/>
    <x v="3"/>
    <s v="Other"/>
    <x v="1"/>
    <n v="1"/>
  </r>
  <r>
    <s v="CUST-03318"/>
    <x v="1"/>
    <n v="0"/>
    <s v="No"/>
    <s v="No"/>
    <s v="Shimla"/>
    <x v="11"/>
    <s v="Yes"/>
    <x v="0"/>
    <s v="No"/>
    <x v="0"/>
    <x v="2"/>
    <s v="Yes"/>
    <s v="Cheque"/>
    <n v="83.58"/>
    <n v="1785.8"/>
    <x v="1"/>
    <x v="0"/>
    <x v="3"/>
    <s v="Other"/>
    <x v="4"/>
    <n v="0"/>
  </r>
  <r>
    <s v="CUST-01360"/>
    <x v="0"/>
    <n v="0"/>
    <s v="Yes"/>
    <s v="No"/>
    <s v="Bengaluru"/>
    <x v="67"/>
    <s v="Yes"/>
    <x v="2"/>
    <s v="Yes"/>
    <x v="2"/>
    <x v="0"/>
    <s v="Yes"/>
    <s v="Credit card"/>
    <n v="69.58"/>
    <n v="2740.19"/>
    <x v="3"/>
    <x v="0"/>
    <x v="2"/>
    <s v="Other"/>
    <x v="5"/>
    <n v="0"/>
  </r>
  <r>
    <s v="CUST-01762"/>
    <x v="0"/>
    <n v="0"/>
    <s v="Yes"/>
    <s v="No"/>
    <s v="Jaipur"/>
    <x v="54"/>
    <s v="Yes"/>
    <x v="2"/>
    <s v="No"/>
    <x v="2"/>
    <x v="2"/>
    <s v="Yes"/>
    <s v="UPI"/>
    <n v="62.33"/>
    <n v="732.75"/>
    <x v="0"/>
    <x v="0"/>
    <x v="2"/>
    <s v="Other"/>
    <x v="4"/>
    <n v="0"/>
  </r>
  <r>
    <s v="CUST-02060"/>
    <x v="0"/>
    <n v="0"/>
    <s v="Yes"/>
    <s v="No"/>
    <s v="Shimla"/>
    <x v="5"/>
    <s v="Yes"/>
    <x v="2"/>
    <s v="No"/>
    <x v="2"/>
    <x v="2"/>
    <s v="Yes"/>
    <s v="Credit card"/>
    <n v="58.28"/>
    <n v="1121.52"/>
    <x v="1"/>
    <x v="0"/>
    <x v="2"/>
    <s v="Other"/>
    <x v="4"/>
    <n v="0"/>
  </r>
  <r>
    <s v="CUST-02893"/>
    <x v="0"/>
    <n v="0"/>
    <s v="Yes"/>
    <s v="No"/>
    <s v="Ahmedabad"/>
    <x v="67"/>
    <s v="Yes"/>
    <x v="1"/>
    <s v="No internet service"/>
    <x v="1"/>
    <x v="0"/>
    <s v="No"/>
    <s v="UPI"/>
    <n v="23.04"/>
    <n v="902.46"/>
    <x v="1"/>
    <x v="0"/>
    <x v="1"/>
    <s v="Other"/>
    <x v="5"/>
    <n v="0"/>
  </r>
  <r>
    <s v="CUST-03735"/>
    <x v="1"/>
    <n v="1"/>
    <s v="No"/>
    <s v="No"/>
    <s v="Pune"/>
    <x v="54"/>
    <s v="Yes"/>
    <x v="0"/>
    <s v="No"/>
    <x v="0"/>
    <x v="2"/>
    <s v="No"/>
    <s v="Cheque"/>
    <n v="95.53"/>
    <n v="1122.1099999999999"/>
    <x v="0"/>
    <x v="1"/>
    <x v="0"/>
    <s v="Other"/>
    <x v="4"/>
    <n v="1"/>
  </r>
  <r>
    <s v="CUST-03558"/>
    <x v="0"/>
    <n v="0"/>
    <s v="Yes"/>
    <s v="Yes"/>
    <s v="Bengaluru"/>
    <x v="49"/>
    <s v="No"/>
    <x v="2"/>
    <s v="No"/>
    <x v="2"/>
    <x v="1"/>
    <s v="Yes"/>
    <s v="Cheque"/>
    <n v="48.36"/>
    <n v="2227.7600000000002"/>
    <x v="0"/>
    <x v="0"/>
    <x v="4"/>
    <s v="Other"/>
    <x v="5"/>
    <n v="0"/>
  </r>
  <r>
    <s v="CUST-01487"/>
    <x v="1"/>
    <n v="0"/>
    <s v="Yes"/>
    <s v="No"/>
    <s v="Delhi"/>
    <x v="39"/>
    <s v="Yes"/>
    <x v="2"/>
    <s v="No"/>
    <x v="2"/>
    <x v="2"/>
    <s v="Yes"/>
    <s v="Cheque"/>
    <n v="51.34"/>
    <n v="670.51"/>
    <x v="0"/>
    <x v="0"/>
    <x v="2"/>
    <s v="Other"/>
    <x v="4"/>
    <n v="0"/>
  </r>
  <r>
    <s v="CUST-04635"/>
    <x v="1"/>
    <n v="0"/>
    <s v="No"/>
    <s v="No"/>
    <s v="Kolkata"/>
    <x v="13"/>
    <s v="Yes"/>
    <x v="1"/>
    <s v="No internet service"/>
    <x v="1"/>
    <x v="2"/>
    <s v="Yes"/>
    <s v="Credit card"/>
    <n v="26.13"/>
    <n v="518.30999999999995"/>
    <x v="4"/>
    <x v="0"/>
    <x v="1"/>
    <s v="Other"/>
    <x v="4"/>
    <n v="0"/>
  </r>
  <r>
    <s v="CUST-03780"/>
    <x v="1"/>
    <n v="1"/>
    <s v="No"/>
    <s v="No"/>
    <s v="Ahmedabad"/>
    <x v="32"/>
    <s v="Yes"/>
    <x v="2"/>
    <s v="No"/>
    <x v="2"/>
    <x v="0"/>
    <s v="Yes"/>
    <s v="Cheque"/>
    <n v="48.12"/>
    <n v="1880.82"/>
    <x v="2"/>
    <x v="0"/>
    <x v="4"/>
    <s v="Other"/>
    <x v="5"/>
    <n v="0"/>
  </r>
  <r>
    <s v="CUST-04577"/>
    <x v="1"/>
    <n v="0"/>
    <s v="Yes"/>
    <s v="Yes"/>
    <s v="Ahmedabad"/>
    <x v="2"/>
    <s v="Yes"/>
    <x v="0"/>
    <s v="No"/>
    <x v="2"/>
    <x v="1"/>
    <s v="No"/>
    <s v="Credit card"/>
    <n v="89.34"/>
    <n v="2478.15"/>
    <x v="0"/>
    <x v="0"/>
    <x v="3"/>
    <s v="Other"/>
    <x v="2"/>
    <n v="0"/>
  </r>
  <r>
    <s v="CUST-04320"/>
    <x v="1"/>
    <n v="0"/>
    <s v="Yes"/>
    <s v="Yes"/>
    <s v="Kolkata"/>
    <x v="9"/>
    <s v="No"/>
    <x v="0"/>
    <s v="No"/>
    <x v="2"/>
    <x v="2"/>
    <s v="Yes"/>
    <s v="Credit card"/>
    <n v="83.6"/>
    <n v="584.89"/>
    <x v="3"/>
    <x v="0"/>
    <x v="3"/>
    <s v="High-risk"/>
    <x v="1"/>
    <n v="0"/>
  </r>
  <r>
    <s v="CUST-00673"/>
    <x v="0"/>
    <n v="1"/>
    <s v="Yes"/>
    <s v="No"/>
    <s v="Mumbai"/>
    <x v="2"/>
    <s v="Yes"/>
    <x v="2"/>
    <s v="Yes"/>
    <x v="2"/>
    <x v="2"/>
    <s v="No"/>
    <s v="UPI"/>
    <n v="51.52"/>
    <n v="1454.59"/>
    <x v="0"/>
    <x v="0"/>
    <x v="2"/>
    <s v="Other"/>
    <x v="2"/>
    <n v="0"/>
  </r>
  <r>
    <s v="CUST-04072"/>
    <x v="1"/>
    <n v="0"/>
    <s v="Yes"/>
    <s v="Yes"/>
    <s v="Ahmedabad"/>
    <x v="59"/>
    <s v="Yes"/>
    <x v="0"/>
    <s v="No"/>
    <x v="2"/>
    <x v="1"/>
    <s v="Yes"/>
    <s v="UPI"/>
    <n v="84.8"/>
    <n v="4621.0200000000004"/>
    <x v="4"/>
    <x v="0"/>
    <x v="3"/>
    <s v="Other"/>
    <x v="3"/>
    <n v="0"/>
  </r>
  <r>
    <s v="CUST-01394"/>
    <x v="1"/>
    <n v="0"/>
    <s v="Yes"/>
    <s v="No"/>
    <s v="Bengaluru"/>
    <x v="54"/>
    <s v="No"/>
    <x v="0"/>
    <s v="Yes"/>
    <x v="2"/>
    <x v="2"/>
    <s v="Yes"/>
    <s v="Credit card"/>
    <n v="67.180000000000007"/>
    <n v="829.73"/>
    <x v="2"/>
    <x v="1"/>
    <x v="2"/>
    <s v="Other"/>
    <x v="4"/>
    <n v="1"/>
  </r>
  <r>
    <s v="CUST-03142"/>
    <x v="1"/>
    <n v="0"/>
    <s v="No"/>
    <s v="Yes"/>
    <s v="Chandigarh"/>
    <x v="59"/>
    <s v="Yes"/>
    <x v="1"/>
    <s v="No internet service"/>
    <x v="1"/>
    <x v="0"/>
    <s v="Yes"/>
    <s v="UPI"/>
    <n v="23.48"/>
    <n v="1229.71"/>
    <x v="4"/>
    <x v="0"/>
    <x v="1"/>
    <s v="Other"/>
    <x v="3"/>
    <n v="0"/>
  </r>
  <r>
    <s v="CUST-02654"/>
    <x v="1"/>
    <n v="0"/>
    <s v="No"/>
    <s v="No"/>
    <s v="Ahmedabad"/>
    <x v="45"/>
    <s v="Yes"/>
    <x v="2"/>
    <s v="No"/>
    <x v="2"/>
    <x v="0"/>
    <s v="Yes"/>
    <s v="Credit card"/>
    <n v="60.72"/>
    <n v="2798.44"/>
    <x v="0"/>
    <x v="0"/>
    <x v="2"/>
    <s v="Other"/>
    <x v="5"/>
    <n v="0"/>
  </r>
  <r>
    <s v="CUST-00581"/>
    <x v="0"/>
    <n v="0"/>
    <s v="Yes"/>
    <s v="Yes"/>
    <s v="Kolkata"/>
    <x v="44"/>
    <s v="Yes"/>
    <x v="2"/>
    <s v="No"/>
    <x v="0"/>
    <x v="2"/>
    <s v="No"/>
    <s v="Cheque"/>
    <n v="65.23"/>
    <n v="2112.3000000000002"/>
    <x v="4"/>
    <x v="0"/>
    <x v="2"/>
    <s v="Other"/>
    <x v="2"/>
    <n v="0"/>
  </r>
  <r>
    <s v="CUST-01046"/>
    <x v="1"/>
    <n v="1"/>
    <s v="No"/>
    <s v="No"/>
    <s v="Lucknow"/>
    <x v="24"/>
    <s v="Yes"/>
    <x v="0"/>
    <s v="No"/>
    <x v="0"/>
    <x v="2"/>
    <s v="Yes"/>
    <s v="UPI"/>
    <n v="89.54"/>
    <n v="2851.12"/>
    <x v="4"/>
    <x v="0"/>
    <x v="3"/>
    <s v="Other"/>
    <x v="2"/>
    <n v="0"/>
  </r>
  <r>
    <s v="CUST-04174"/>
    <x v="0"/>
    <n v="0"/>
    <s v="No"/>
    <s v="No"/>
    <s v="Lucknow"/>
    <x v="47"/>
    <s v="Yes"/>
    <x v="1"/>
    <s v="No internet service"/>
    <x v="1"/>
    <x v="2"/>
    <s v="Yes"/>
    <s v="Cheque"/>
    <n v="24.86"/>
    <n v="381.39"/>
    <x v="0"/>
    <x v="1"/>
    <x v="1"/>
    <s v="Other"/>
    <x v="4"/>
    <n v="1"/>
  </r>
  <r>
    <s v="CUST-02596"/>
    <x v="0"/>
    <n v="0"/>
    <s v="Yes"/>
    <s v="No"/>
    <s v="Chennai"/>
    <x v="14"/>
    <s v="Yes"/>
    <x v="0"/>
    <s v="No"/>
    <x v="2"/>
    <x v="2"/>
    <s v="Yes"/>
    <s v="Bank transfer"/>
    <n v="88.23"/>
    <n v="2168.06"/>
    <x v="1"/>
    <x v="0"/>
    <x v="3"/>
    <s v="Other"/>
    <x v="2"/>
    <n v="0"/>
  </r>
  <r>
    <s v="CUST-02797"/>
    <x v="0"/>
    <n v="0"/>
    <s v="No"/>
    <s v="No"/>
    <s v="Chennai"/>
    <x v="7"/>
    <s v="Yes"/>
    <x v="0"/>
    <s v="No"/>
    <x v="0"/>
    <x v="2"/>
    <s v="Yes"/>
    <s v="UPI"/>
    <n v="85.56"/>
    <n v="936.13"/>
    <x v="1"/>
    <x v="1"/>
    <x v="3"/>
    <s v="High-risk"/>
    <x v="1"/>
    <n v="1"/>
  </r>
  <r>
    <s v="CUST-03478"/>
    <x v="1"/>
    <n v="0"/>
    <s v="Yes"/>
    <s v="Yes"/>
    <s v="Mumbai"/>
    <x v="58"/>
    <s v="Yes"/>
    <x v="0"/>
    <s v="No"/>
    <x v="2"/>
    <x v="0"/>
    <s v="Yes"/>
    <s v="Credit card"/>
    <n v="85.5"/>
    <n v="3688.28"/>
    <x v="3"/>
    <x v="0"/>
    <x v="3"/>
    <s v="Other"/>
    <x v="5"/>
    <n v="0"/>
  </r>
  <r>
    <s v="CUST-04222"/>
    <x v="1"/>
    <n v="0"/>
    <s v="No"/>
    <s v="Yes"/>
    <s v="Jaipur"/>
    <x v="11"/>
    <s v="Yes"/>
    <x v="0"/>
    <s v="No"/>
    <x v="2"/>
    <x v="2"/>
    <s v="No"/>
    <s v="Credit card"/>
    <n v="93.42"/>
    <n v="2044.8"/>
    <x v="2"/>
    <x v="1"/>
    <x v="0"/>
    <s v="Other"/>
    <x v="4"/>
    <n v="1"/>
  </r>
  <r>
    <s v="CUST-03115"/>
    <x v="0"/>
    <n v="0"/>
    <s v="Yes"/>
    <s v="No"/>
    <s v="Shimla"/>
    <x v="54"/>
    <s v="Yes"/>
    <x v="2"/>
    <s v="No"/>
    <x v="0"/>
    <x v="2"/>
    <s v="Yes"/>
    <s v="Cheque"/>
    <n v="62.7"/>
    <n v="736.37"/>
    <x v="1"/>
    <x v="1"/>
    <x v="2"/>
    <s v="Other"/>
    <x v="4"/>
    <n v="1"/>
  </r>
  <r>
    <s v="CUST-03589"/>
    <x v="1"/>
    <n v="0"/>
    <s v="No"/>
    <s v="No"/>
    <s v="Chandigarh"/>
    <x v="54"/>
    <s v="Yes"/>
    <x v="1"/>
    <s v="No internet service"/>
    <x v="1"/>
    <x v="2"/>
    <s v="Yes"/>
    <s v="Bank transfer"/>
    <n v="34.659999999999997"/>
    <n v="420.31"/>
    <x v="4"/>
    <x v="0"/>
    <x v="4"/>
    <s v="Other"/>
    <x v="4"/>
    <n v="0"/>
  </r>
  <r>
    <s v="CUST-03962"/>
    <x v="0"/>
    <n v="1"/>
    <s v="No"/>
    <s v="No"/>
    <s v="Hyderabad"/>
    <x v="18"/>
    <s v="Yes"/>
    <x v="1"/>
    <s v="No internet service"/>
    <x v="1"/>
    <x v="2"/>
    <s v="Yes"/>
    <s v="Cheque"/>
    <n v="31.77"/>
    <n v="528.92999999999995"/>
    <x v="1"/>
    <x v="0"/>
    <x v="4"/>
    <s v="Other"/>
    <x v="4"/>
    <n v="0"/>
  </r>
  <r>
    <s v="CUST-01961"/>
    <x v="0"/>
    <n v="1"/>
    <s v="Yes"/>
    <s v="Yes"/>
    <s v="Shimla"/>
    <x v="51"/>
    <s v="Yes"/>
    <x v="1"/>
    <s v="No internet service"/>
    <x v="1"/>
    <x v="1"/>
    <s v="Yes"/>
    <s v="UPI"/>
    <n v="30.55"/>
    <n v="1111.19"/>
    <x v="4"/>
    <x v="0"/>
    <x v="4"/>
    <s v="Other"/>
    <x v="5"/>
    <n v="0"/>
  </r>
  <r>
    <s v="CUST-01933"/>
    <x v="0"/>
    <n v="0"/>
    <s v="No"/>
    <s v="No"/>
    <s v="Lucknow"/>
    <x v="63"/>
    <s v="Yes"/>
    <x v="2"/>
    <s v="No"/>
    <x v="2"/>
    <x v="1"/>
    <s v="Yes"/>
    <s v="Cheque"/>
    <n v="47.31"/>
    <n v="2524.38"/>
    <x v="0"/>
    <x v="1"/>
    <x v="4"/>
    <s v="Other"/>
    <x v="3"/>
    <n v="1"/>
  </r>
  <r>
    <s v="CUST-01597"/>
    <x v="0"/>
    <n v="0"/>
    <s v="No"/>
    <s v="No"/>
    <s v="Chandigarh"/>
    <x v="48"/>
    <s v="Yes"/>
    <x v="2"/>
    <s v="No"/>
    <x v="2"/>
    <x v="0"/>
    <s v="Yes"/>
    <s v="UPI"/>
    <n v="55.73"/>
    <n v="2773.14"/>
    <x v="3"/>
    <x v="0"/>
    <x v="2"/>
    <s v="Other"/>
    <x v="3"/>
    <n v="0"/>
  </r>
  <r>
    <s v="CUST-04673"/>
    <x v="1"/>
    <n v="1"/>
    <s v="No"/>
    <s v="Yes"/>
    <s v="Mumbai"/>
    <x v="45"/>
    <s v="No"/>
    <x v="1"/>
    <s v="No internet service"/>
    <x v="1"/>
    <x v="0"/>
    <s v="No"/>
    <s v="Bank transfer"/>
    <n v="18"/>
    <n v="798.74"/>
    <x v="4"/>
    <x v="0"/>
    <x v="1"/>
    <s v="Other"/>
    <x v="5"/>
    <n v="0"/>
  </r>
  <r>
    <s v="CUST-04718"/>
    <x v="1"/>
    <n v="0"/>
    <s v="Yes"/>
    <s v="No"/>
    <s v="Bengaluru"/>
    <x v="54"/>
    <s v="Yes"/>
    <x v="1"/>
    <s v="No internet service"/>
    <x v="1"/>
    <x v="2"/>
    <s v="Yes"/>
    <s v="Credit card"/>
    <n v="26.24"/>
    <n v="315.83"/>
    <x v="4"/>
    <x v="0"/>
    <x v="1"/>
    <s v="Other"/>
    <x v="4"/>
    <n v="0"/>
  </r>
  <r>
    <s v="CUST-00768"/>
    <x v="0"/>
    <n v="1"/>
    <s v="Yes"/>
    <s v="No"/>
    <s v="Chandigarh"/>
    <x v="56"/>
    <s v="Yes"/>
    <x v="0"/>
    <s v="No"/>
    <x v="2"/>
    <x v="2"/>
    <s v="Yes"/>
    <s v="UPI"/>
    <n v="79.900000000000006"/>
    <n v="78.25"/>
    <x v="0"/>
    <x v="0"/>
    <x v="3"/>
    <s v="High-risk"/>
    <x v="1"/>
    <n v="0"/>
  </r>
  <r>
    <s v="CUST-00660"/>
    <x v="0"/>
    <n v="0"/>
    <s v="Yes"/>
    <s v="Yes"/>
    <s v="Delhi"/>
    <x v="69"/>
    <s v="Yes"/>
    <x v="0"/>
    <s v="Yes"/>
    <x v="2"/>
    <x v="1"/>
    <s v="No"/>
    <s v="Bank transfer"/>
    <n v="89.25"/>
    <n v="4308.79"/>
    <x v="0"/>
    <x v="0"/>
    <x v="3"/>
    <s v="Other"/>
    <x v="3"/>
    <n v="0"/>
  </r>
  <r>
    <s v="CUST-04823"/>
    <x v="0"/>
    <n v="1"/>
    <s v="No"/>
    <s v="No"/>
    <s v="Mumbai"/>
    <x v="72"/>
    <s v="No"/>
    <x v="2"/>
    <s v="Yes"/>
    <x v="2"/>
    <x v="0"/>
    <s v="Yes"/>
    <s v="UPI"/>
    <n v="39.369999999999997"/>
    <n v="2749.78"/>
    <x v="3"/>
    <x v="0"/>
    <x v="4"/>
    <s v="Other"/>
    <x v="0"/>
    <n v="0"/>
  </r>
  <r>
    <s v="CUST-03573"/>
    <x v="1"/>
    <n v="0"/>
    <s v="No"/>
    <s v="Yes"/>
    <s v="Chennai"/>
    <x v="0"/>
    <s v="Yes"/>
    <x v="1"/>
    <s v="No internet service"/>
    <x v="1"/>
    <x v="0"/>
    <s v="No"/>
    <s v="Bank transfer"/>
    <n v="19.53"/>
    <n v="1195.47"/>
    <x v="1"/>
    <x v="0"/>
    <x v="1"/>
    <s v="Other"/>
    <x v="0"/>
    <n v="0"/>
  </r>
  <r>
    <s v="CUST-00623"/>
    <x v="0"/>
    <n v="0"/>
    <s v="No"/>
    <s v="No"/>
    <s v="Pune"/>
    <x v="26"/>
    <s v="Yes"/>
    <x v="0"/>
    <s v="Yes"/>
    <x v="0"/>
    <x v="2"/>
    <s v="Yes"/>
    <s v="Cheque"/>
    <n v="97.1"/>
    <n v="2499.7399999999998"/>
    <x v="2"/>
    <x v="1"/>
    <x v="0"/>
    <s v="Other"/>
    <x v="2"/>
    <n v="1"/>
  </r>
  <r>
    <s v="CUST-04848"/>
    <x v="0"/>
    <n v="0"/>
    <s v="Yes"/>
    <s v="No"/>
    <s v="Delhi"/>
    <x v="53"/>
    <s v="Yes"/>
    <x v="1"/>
    <s v="No internet service"/>
    <x v="1"/>
    <x v="2"/>
    <s v="Yes"/>
    <s v="UPI"/>
    <n v="20.66"/>
    <n v="184.28"/>
    <x v="1"/>
    <x v="0"/>
    <x v="1"/>
    <s v="Other"/>
    <x v="1"/>
    <n v="0"/>
  </r>
  <r>
    <s v="CUST-04356"/>
    <x v="0"/>
    <n v="0"/>
    <s v="No"/>
    <s v="No"/>
    <s v="Chandigarh"/>
    <x v="8"/>
    <s v="Yes"/>
    <x v="2"/>
    <s v="No"/>
    <x v="2"/>
    <x v="2"/>
    <s v="Yes"/>
    <s v="Credit card"/>
    <n v="62.27"/>
    <n v="2429.89"/>
    <x v="4"/>
    <x v="1"/>
    <x v="2"/>
    <s v="Other"/>
    <x v="5"/>
    <n v="1"/>
  </r>
  <r>
    <s v="CUST-04379"/>
    <x v="1"/>
    <n v="0"/>
    <s v="Yes"/>
    <s v="Yes"/>
    <s v="Bengaluru"/>
    <x v="34"/>
    <s v="No"/>
    <x v="2"/>
    <s v="No"/>
    <x v="2"/>
    <x v="0"/>
    <s v="No"/>
    <s v="UPI"/>
    <n v="39.700000000000003"/>
    <n v="1989.09"/>
    <x v="1"/>
    <x v="0"/>
    <x v="4"/>
    <s v="Other"/>
    <x v="3"/>
    <n v="0"/>
  </r>
  <r>
    <s v="CUST-04052"/>
    <x v="1"/>
    <n v="0"/>
    <s v="Yes"/>
    <s v="No"/>
    <s v="Hyderabad"/>
    <x v="20"/>
    <s v="No"/>
    <x v="0"/>
    <s v="No"/>
    <x v="2"/>
    <x v="2"/>
    <s v="Yes"/>
    <s v="UPI"/>
    <n v="87.48"/>
    <n v="689.32"/>
    <x v="0"/>
    <x v="1"/>
    <x v="3"/>
    <s v="High-risk"/>
    <x v="1"/>
    <n v="1"/>
  </r>
  <r>
    <s v="CUST-02683"/>
    <x v="1"/>
    <n v="0"/>
    <s v="Yes"/>
    <s v="Yes"/>
    <s v="Kolkata"/>
    <x v="55"/>
    <s v="Yes"/>
    <x v="2"/>
    <s v="No"/>
    <x v="0"/>
    <x v="1"/>
    <s v="No"/>
    <s v="UPI"/>
    <n v="53.25"/>
    <n v="2447.0700000000002"/>
    <x v="4"/>
    <x v="0"/>
    <x v="2"/>
    <s v="Other"/>
    <x v="5"/>
    <n v="0"/>
  </r>
  <r>
    <s v="CUST-01185"/>
    <x v="0"/>
    <n v="0"/>
    <s v="Yes"/>
    <s v="No"/>
    <s v="Lucknow"/>
    <x v="4"/>
    <s v="No"/>
    <x v="2"/>
    <s v="Yes"/>
    <x v="0"/>
    <x v="0"/>
    <s v="Yes"/>
    <s v="Credit card"/>
    <n v="62.36"/>
    <n v="4402.88"/>
    <x v="1"/>
    <x v="0"/>
    <x v="2"/>
    <s v="Other"/>
    <x v="0"/>
    <n v="0"/>
  </r>
  <r>
    <s v="CUST-01974"/>
    <x v="0"/>
    <n v="0"/>
    <s v="No"/>
    <s v="No"/>
    <s v="Lucknow"/>
    <x v="20"/>
    <s v="Yes"/>
    <x v="0"/>
    <s v="Yes"/>
    <x v="2"/>
    <x v="2"/>
    <s v="Yes"/>
    <s v="UPI"/>
    <n v="100.08"/>
    <n v="780.78"/>
    <x v="3"/>
    <x v="1"/>
    <x v="0"/>
    <s v="High-risk"/>
    <x v="1"/>
    <n v="1"/>
  </r>
  <r>
    <s v="CUST-04552"/>
    <x v="0"/>
    <n v="0"/>
    <s v="Yes"/>
    <s v="Yes"/>
    <s v="Chennai"/>
    <x v="56"/>
    <s v="Yes"/>
    <x v="1"/>
    <s v="No internet service"/>
    <x v="1"/>
    <x v="2"/>
    <s v="Yes"/>
    <s v="UPI"/>
    <n v="28.88"/>
    <n v="29.11"/>
    <x v="4"/>
    <x v="0"/>
    <x v="1"/>
    <s v="Other"/>
    <x v="1"/>
    <n v="0"/>
  </r>
  <r>
    <s v="CUST-03859"/>
    <x v="0"/>
    <n v="0"/>
    <s v="Yes"/>
    <s v="No"/>
    <s v="Chandigarh"/>
    <x v="15"/>
    <s v="Yes"/>
    <x v="0"/>
    <s v="No"/>
    <x v="2"/>
    <x v="2"/>
    <s v="No"/>
    <s v="Bank transfer"/>
    <n v="83.04"/>
    <n v="2025.01"/>
    <x v="2"/>
    <x v="1"/>
    <x v="3"/>
    <s v="Other"/>
    <x v="2"/>
    <n v="1"/>
  </r>
  <r>
    <s v="CUST-04531"/>
    <x v="0"/>
    <n v="1"/>
    <s v="Yes"/>
    <s v="No"/>
    <s v="Jaipur"/>
    <x v="45"/>
    <s v="Yes"/>
    <x v="2"/>
    <s v="Yes"/>
    <x v="2"/>
    <x v="1"/>
    <s v="Yes"/>
    <s v="UPI"/>
    <n v="63.82"/>
    <n v="2945.91"/>
    <x v="1"/>
    <x v="0"/>
    <x v="2"/>
    <s v="Other"/>
    <x v="5"/>
    <n v="0"/>
  </r>
  <r>
    <s v="CUST-03736"/>
    <x v="1"/>
    <n v="0"/>
    <s v="Yes"/>
    <s v="Yes"/>
    <s v="Pune"/>
    <x v="20"/>
    <s v="No"/>
    <x v="2"/>
    <s v="No"/>
    <x v="0"/>
    <x v="2"/>
    <s v="No"/>
    <s v="UPI"/>
    <n v="53.29"/>
    <n v="428.57"/>
    <x v="1"/>
    <x v="0"/>
    <x v="2"/>
    <s v="Other"/>
    <x v="1"/>
    <n v="0"/>
  </r>
  <r>
    <s v="CUST-02936"/>
    <x v="0"/>
    <n v="0"/>
    <s v="No"/>
    <s v="No"/>
    <s v="Chennai"/>
    <x v="3"/>
    <s v="Yes"/>
    <x v="1"/>
    <s v="No internet service"/>
    <x v="1"/>
    <x v="0"/>
    <s v="Yes"/>
    <s v="UPI"/>
    <n v="20.09"/>
    <n v="1054.29"/>
    <x v="4"/>
    <x v="0"/>
    <x v="1"/>
    <s v="Other"/>
    <x v="3"/>
    <n v="0"/>
  </r>
  <r>
    <s v="CUST-04396"/>
    <x v="0"/>
    <n v="0"/>
    <s v="No"/>
    <s v="No"/>
    <s v="Chennai"/>
    <x v="35"/>
    <s v="Yes"/>
    <x v="0"/>
    <s v="No"/>
    <x v="2"/>
    <x v="2"/>
    <s v="Yes"/>
    <s v="Bank transfer"/>
    <n v="87.25"/>
    <n v="2354.35"/>
    <x v="1"/>
    <x v="0"/>
    <x v="3"/>
    <s v="Other"/>
    <x v="2"/>
    <n v="0"/>
  </r>
  <r>
    <s v="CUST-03993"/>
    <x v="1"/>
    <n v="0"/>
    <s v="No"/>
    <s v="Yes"/>
    <s v="Chandigarh"/>
    <x v="19"/>
    <s v="Yes"/>
    <x v="2"/>
    <s v="No"/>
    <x v="0"/>
    <x v="2"/>
    <s v="Yes"/>
    <s v="Bank transfer"/>
    <n v="53.53"/>
    <n v="739.02"/>
    <x v="4"/>
    <x v="0"/>
    <x v="2"/>
    <s v="Other"/>
    <x v="4"/>
    <n v="0"/>
  </r>
  <r>
    <s v="CUST-04916"/>
    <x v="0"/>
    <n v="0"/>
    <s v="No"/>
    <s v="No"/>
    <s v="Ahmedabad"/>
    <x v="21"/>
    <s v="Yes"/>
    <x v="0"/>
    <s v="No"/>
    <x v="2"/>
    <x v="0"/>
    <s v="No"/>
    <s v="Bank transfer"/>
    <n v="79.94"/>
    <n v="3457.17"/>
    <x v="1"/>
    <x v="0"/>
    <x v="3"/>
    <s v="Other"/>
    <x v="5"/>
    <n v="0"/>
  </r>
  <r>
    <s v="CUST-04535"/>
    <x v="1"/>
    <n v="0"/>
    <s v="No"/>
    <s v="No"/>
    <s v="Bengaluru"/>
    <x v="10"/>
    <s v="Yes"/>
    <x v="0"/>
    <s v="Yes"/>
    <x v="2"/>
    <x v="0"/>
    <s v="Yes"/>
    <s v="Bank transfer"/>
    <n v="80.36"/>
    <n v="4994.1499999999996"/>
    <x v="1"/>
    <x v="0"/>
    <x v="3"/>
    <s v="Other"/>
    <x v="0"/>
    <n v="0"/>
  </r>
  <r>
    <s v="CUST-02374"/>
    <x v="0"/>
    <n v="0"/>
    <s v="No"/>
    <s v="No"/>
    <s v="Mumbai"/>
    <x v="51"/>
    <s v="Yes"/>
    <x v="1"/>
    <s v="No internet service"/>
    <x v="1"/>
    <x v="1"/>
    <s v="Yes"/>
    <s v="UPI"/>
    <n v="23.97"/>
    <n v="901.91"/>
    <x v="2"/>
    <x v="0"/>
    <x v="1"/>
    <s v="Other"/>
    <x v="5"/>
    <n v="0"/>
  </r>
  <r>
    <s v="CUST-02452"/>
    <x v="0"/>
    <n v="0"/>
    <s v="No"/>
    <s v="No"/>
    <s v="Lucknow"/>
    <x v="1"/>
    <s v="Yes"/>
    <x v="0"/>
    <s v="No"/>
    <x v="2"/>
    <x v="2"/>
    <s v="No"/>
    <s v="Bank transfer"/>
    <n v="70.760000000000005"/>
    <n v="214.97"/>
    <x v="3"/>
    <x v="0"/>
    <x v="3"/>
    <s v="High-risk"/>
    <x v="1"/>
    <n v="0"/>
  </r>
  <r>
    <s v="CUST-03338"/>
    <x v="1"/>
    <n v="0"/>
    <s v="No"/>
    <s v="No"/>
    <s v="Chennai"/>
    <x v="54"/>
    <s v="Yes"/>
    <x v="1"/>
    <s v="No internet service"/>
    <x v="1"/>
    <x v="2"/>
    <s v="No"/>
    <s v="Cheque"/>
    <n v="19.23"/>
    <n v="229.3"/>
    <x v="1"/>
    <x v="1"/>
    <x v="1"/>
    <s v="Other"/>
    <x v="4"/>
    <n v="1"/>
  </r>
  <r>
    <s v="CUST-04009"/>
    <x v="0"/>
    <n v="0"/>
    <s v="No"/>
    <s v="No"/>
    <s v="Ahmedabad"/>
    <x v="44"/>
    <s v="Yes"/>
    <x v="2"/>
    <s v="No"/>
    <x v="0"/>
    <x v="1"/>
    <s v="Yes"/>
    <s v="Credit card"/>
    <n v="63.42"/>
    <n v="2103.9499999999998"/>
    <x v="1"/>
    <x v="0"/>
    <x v="2"/>
    <s v="Other"/>
    <x v="2"/>
    <n v="0"/>
  </r>
  <r>
    <s v="CUST-04389"/>
    <x v="0"/>
    <n v="0"/>
    <s v="Yes"/>
    <s v="No"/>
    <s v="Hyderabad"/>
    <x v="42"/>
    <s v="No"/>
    <x v="2"/>
    <s v="No"/>
    <x v="2"/>
    <x v="0"/>
    <s v="Yes"/>
    <s v="Cheque"/>
    <n v="46.29"/>
    <n v="1567.42"/>
    <x v="3"/>
    <x v="0"/>
    <x v="4"/>
    <s v="Other"/>
    <x v="2"/>
    <n v="0"/>
  </r>
  <r>
    <s v="CUST-01838"/>
    <x v="1"/>
    <n v="0"/>
    <s v="No"/>
    <s v="No"/>
    <s v="Mumbai"/>
    <x v="2"/>
    <s v="Yes"/>
    <x v="1"/>
    <s v="No internet service"/>
    <x v="1"/>
    <x v="2"/>
    <s v="Yes"/>
    <s v="Credit card"/>
    <n v="30.76"/>
    <n v="836.61"/>
    <x v="1"/>
    <x v="1"/>
    <x v="4"/>
    <s v="Other"/>
    <x v="2"/>
    <n v="1"/>
  </r>
  <r>
    <s v="CUST-04375"/>
    <x v="1"/>
    <n v="0"/>
    <s v="Yes"/>
    <s v="Yes"/>
    <s v="Shimla"/>
    <x v="6"/>
    <s v="Yes"/>
    <x v="1"/>
    <s v="No internet service"/>
    <x v="1"/>
    <x v="2"/>
    <s v="No"/>
    <s v="Bank transfer"/>
    <n v="28.45"/>
    <n v="140.72"/>
    <x v="1"/>
    <x v="0"/>
    <x v="1"/>
    <s v="Other"/>
    <x v="1"/>
    <n v="0"/>
  </r>
  <r>
    <s v="CUST-00656"/>
    <x v="1"/>
    <n v="1"/>
    <s v="Yes"/>
    <s v="Yes"/>
    <s v="Chennai"/>
    <x v="66"/>
    <s v="Yes"/>
    <x v="0"/>
    <s v="Yes"/>
    <x v="0"/>
    <x v="2"/>
    <s v="Yes"/>
    <s v="UPI"/>
    <n v="92.55"/>
    <n v="1512.62"/>
    <x v="1"/>
    <x v="1"/>
    <x v="0"/>
    <s v="Other"/>
    <x v="4"/>
    <n v="1"/>
  </r>
  <r>
    <s v="CUST-01059"/>
    <x v="1"/>
    <n v="1"/>
    <s v="No"/>
    <s v="No"/>
    <s v="Pune"/>
    <x v="31"/>
    <s v="Yes"/>
    <x v="2"/>
    <s v="No"/>
    <x v="2"/>
    <x v="2"/>
    <s v="No"/>
    <s v="Credit card"/>
    <n v="60.82"/>
    <n v="358.1"/>
    <x v="3"/>
    <x v="1"/>
    <x v="2"/>
    <s v="Other"/>
    <x v="1"/>
    <n v="1"/>
  </r>
  <r>
    <s v="CUST-00733"/>
    <x v="0"/>
    <n v="1"/>
    <s v="Yes"/>
    <s v="No"/>
    <s v="Chandigarh"/>
    <x v="47"/>
    <s v="Yes"/>
    <x v="0"/>
    <s v="Yes"/>
    <x v="0"/>
    <x v="2"/>
    <s v="Yes"/>
    <s v="Bank transfer"/>
    <n v="100.25"/>
    <n v="1491.23"/>
    <x v="4"/>
    <x v="1"/>
    <x v="0"/>
    <s v="Other"/>
    <x v="4"/>
    <n v="1"/>
  </r>
  <r>
    <s v="CUST-03784"/>
    <x v="1"/>
    <n v="0"/>
    <s v="No"/>
    <s v="No"/>
    <s v="Pune"/>
    <x v="21"/>
    <s v="Yes"/>
    <x v="2"/>
    <s v="Yes"/>
    <x v="2"/>
    <x v="0"/>
    <s v="Yes"/>
    <s v="Cheque"/>
    <n v="54.02"/>
    <n v="2307.29"/>
    <x v="2"/>
    <x v="0"/>
    <x v="2"/>
    <s v="Other"/>
    <x v="5"/>
    <n v="0"/>
  </r>
  <r>
    <s v="CUST-00554"/>
    <x v="0"/>
    <n v="0"/>
    <s v="Yes"/>
    <s v="Yes"/>
    <s v="Bengaluru"/>
    <x v="65"/>
    <s v="Yes"/>
    <x v="0"/>
    <s v="Yes"/>
    <x v="2"/>
    <x v="1"/>
    <s v="Yes"/>
    <s v="UPI"/>
    <n v="91.26"/>
    <n v="5484.61"/>
    <x v="1"/>
    <x v="0"/>
    <x v="0"/>
    <s v="Other"/>
    <x v="3"/>
    <n v="0"/>
  </r>
  <r>
    <s v="CUST-02143"/>
    <x v="0"/>
    <n v="0"/>
    <s v="No"/>
    <s v="No"/>
    <s v="Pune"/>
    <x v="23"/>
    <s v="Yes"/>
    <x v="1"/>
    <s v="No internet service"/>
    <x v="1"/>
    <x v="2"/>
    <s v="Yes"/>
    <s v="Cheque"/>
    <n v="31.12"/>
    <n v="64.09"/>
    <x v="0"/>
    <x v="1"/>
    <x v="4"/>
    <s v="Other"/>
    <x v="1"/>
    <n v="1"/>
  </r>
  <r>
    <s v="CUST-00278"/>
    <x v="1"/>
    <n v="0"/>
    <s v="No"/>
    <s v="Yes"/>
    <s v="Kolkata"/>
    <x v="19"/>
    <s v="Yes"/>
    <x v="0"/>
    <s v="Yes"/>
    <x v="0"/>
    <x v="2"/>
    <s v="Yes"/>
    <s v="Bank transfer"/>
    <n v="98.23"/>
    <n v="1403.1"/>
    <x v="4"/>
    <x v="0"/>
    <x v="0"/>
    <s v="Other"/>
    <x v="4"/>
    <n v="0"/>
  </r>
  <r>
    <s v="CUST-01901"/>
    <x v="0"/>
    <n v="0"/>
    <s v="Yes"/>
    <s v="Yes"/>
    <s v="Jaipur"/>
    <x v="63"/>
    <s v="Yes"/>
    <x v="2"/>
    <s v="Yes"/>
    <x v="2"/>
    <x v="1"/>
    <s v="Yes"/>
    <s v="UPI"/>
    <n v="55.33"/>
    <n v="2946.66"/>
    <x v="0"/>
    <x v="0"/>
    <x v="2"/>
    <s v="Other"/>
    <x v="3"/>
    <n v="0"/>
  </r>
  <r>
    <s v="CUST-03304"/>
    <x v="1"/>
    <n v="0"/>
    <s v="Yes"/>
    <s v="Yes"/>
    <s v="Chennai"/>
    <x v="9"/>
    <s v="Yes"/>
    <x v="1"/>
    <s v="No internet service"/>
    <x v="1"/>
    <x v="2"/>
    <s v="Yes"/>
    <s v="UPI"/>
    <n v="23.92"/>
    <n v="165.61"/>
    <x v="4"/>
    <x v="0"/>
    <x v="1"/>
    <s v="Other"/>
    <x v="1"/>
    <n v="0"/>
  </r>
  <r>
    <s v="CUST-02294"/>
    <x v="1"/>
    <n v="0"/>
    <s v="No"/>
    <s v="No"/>
    <s v="Shimla"/>
    <x v="56"/>
    <s v="Yes"/>
    <x v="0"/>
    <s v="Yes"/>
    <x v="0"/>
    <x v="2"/>
    <s v="Yes"/>
    <s v="Cheque"/>
    <n v="87.96"/>
    <n v="86.75"/>
    <x v="3"/>
    <x v="1"/>
    <x v="3"/>
    <s v="High-risk"/>
    <x v="1"/>
    <n v="1"/>
  </r>
  <r>
    <s v="CUST-03898"/>
    <x v="1"/>
    <n v="0"/>
    <s v="Yes"/>
    <s v="No"/>
    <s v="Mumbai"/>
    <x v="3"/>
    <s v="Yes"/>
    <x v="2"/>
    <s v="No"/>
    <x v="0"/>
    <x v="0"/>
    <s v="Yes"/>
    <s v="Bank transfer"/>
    <n v="55.28"/>
    <n v="2885.61"/>
    <x v="4"/>
    <x v="0"/>
    <x v="2"/>
    <s v="Other"/>
    <x v="3"/>
    <n v="0"/>
  </r>
  <r>
    <s v="CUST-01192"/>
    <x v="1"/>
    <n v="1"/>
    <s v="Yes"/>
    <s v="Yes"/>
    <s v="Delhi"/>
    <x v="67"/>
    <s v="Yes"/>
    <x v="2"/>
    <s v="No"/>
    <x v="2"/>
    <x v="1"/>
    <s v="Yes"/>
    <s v="Bank transfer"/>
    <n v="53.94"/>
    <n v="2133.44"/>
    <x v="2"/>
    <x v="0"/>
    <x v="2"/>
    <s v="Other"/>
    <x v="5"/>
    <n v="0"/>
  </r>
  <r>
    <s v="CUST-01357"/>
    <x v="1"/>
    <n v="0"/>
    <s v="Yes"/>
    <s v="No"/>
    <s v="Jaipur"/>
    <x v="39"/>
    <s v="Yes"/>
    <x v="1"/>
    <s v="No internet service"/>
    <x v="1"/>
    <x v="1"/>
    <s v="Yes"/>
    <s v="Bank transfer"/>
    <n v="30.67"/>
    <n v="394.34"/>
    <x v="4"/>
    <x v="0"/>
    <x v="4"/>
    <s v="Other"/>
    <x v="4"/>
    <n v="0"/>
  </r>
  <r>
    <s v="CUST-01695"/>
    <x v="0"/>
    <n v="1"/>
    <s v="No"/>
    <s v="No"/>
    <s v="Pune"/>
    <x v="33"/>
    <s v="Yes"/>
    <x v="2"/>
    <s v="Yes"/>
    <x v="2"/>
    <x v="2"/>
    <s v="No"/>
    <s v="UPI"/>
    <n v="68.91"/>
    <n v="2468.61"/>
    <x v="0"/>
    <x v="1"/>
    <x v="2"/>
    <s v="Other"/>
    <x v="5"/>
    <n v="1"/>
  </r>
  <r>
    <s v="CUST-03807"/>
    <x v="0"/>
    <n v="0"/>
    <s v="Yes"/>
    <s v="No"/>
    <s v="Lucknow"/>
    <x v="59"/>
    <s v="Yes"/>
    <x v="0"/>
    <s v="No"/>
    <x v="2"/>
    <x v="0"/>
    <s v="No"/>
    <s v="UPI"/>
    <n v="80.45"/>
    <n v="4376.96"/>
    <x v="3"/>
    <x v="0"/>
    <x v="3"/>
    <s v="Other"/>
    <x v="3"/>
    <n v="0"/>
  </r>
  <r>
    <s v="CUST-00427"/>
    <x v="1"/>
    <n v="0"/>
    <s v="No"/>
    <s v="Yes"/>
    <s v="Hyderabad"/>
    <x v="41"/>
    <s v="Yes"/>
    <x v="2"/>
    <s v="No"/>
    <x v="0"/>
    <x v="1"/>
    <s v="No"/>
    <s v="Credit card"/>
    <n v="60.23"/>
    <n v="1838.95"/>
    <x v="4"/>
    <x v="1"/>
    <x v="2"/>
    <s v="Other"/>
    <x v="2"/>
    <n v="1"/>
  </r>
  <r>
    <s v="CUST-01187"/>
    <x v="0"/>
    <n v="0"/>
    <s v="No"/>
    <s v="No"/>
    <s v="Hyderabad"/>
    <x v="35"/>
    <s v="Yes"/>
    <x v="0"/>
    <s v="No"/>
    <x v="2"/>
    <x v="2"/>
    <s v="No"/>
    <s v="Cheque"/>
    <n v="85.23"/>
    <n v="2336.41"/>
    <x v="1"/>
    <x v="1"/>
    <x v="3"/>
    <s v="Other"/>
    <x v="2"/>
    <n v="1"/>
  </r>
  <r>
    <s v="CUST-00866"/>
    <x v="1"/>
    <n v="0"/>
    <s v="No"/>
    <s v="No"/>
    <s v="Chennai"/>
    <x v="25"/>
    <s v="Yes"/>
    <x v="1"/>
    <s v="No internet service"/>
    <x v="1"/>
    <x v="2"/>
    <s v="Yes"/>
    <s v="UPI"/>
    <n v="29.77"/>
    <n v="687.75"/>
    <x v="1"/>
    <x v="1"/>
    <x v="1"/>
    <s v="Other"/>
    <x v="4"/>
    <n v="1"/>
  </r>
  <r>
    <s v="CUST-03016"/>
    <x v="1"/>
    <n v="0"/>
    <s v="No"/>
    <s v="Yes"/>
    <s v="Mumbai"/>
    <x v="32"/>
    <s v="Yes"/>
    <x v="0"/>
    <s v="No"/>
    <x v="2"/>
    <x v="0"/>
    <s v="No"/>
    <s v="Credit card"/>
    <n v="91.63"/>
    <n v="3761.38"/>
    <x v="2"/>
    <x v="0"/>
    <x v="0"/>
    <s v="Other"/>
    <x v="5"/>
    <n v="0"/>
  </r>
  <r>
    <s v="CUST-01710"/>
    <x v="0"/>
    <n v="0"/>
    <s v="No"/>
    <s v="No"/>
    <s v="Mumbai"/>
    <x v="53"/>
    <s v="Yes"/>
    <x v="2"/>
    <s v="No"/>
    <x v="2"/>
    <x v="2"/>
    <s v="Yes"/>
    <s v="Bank transfer"/>
    <n v="52.02"/>
    <n v="469.81"/>
    <x v="3"/>
    <x v="0"/>
    <x v="2"/>
    <s v="Other"/>
    <x v="1"/>
    <n v="0"/>
  </r>
  <r>
    <s v="CUST-01246"/>
    <x v="0"/>
    <n v="0"/>
    <s v="No"/>
    <s v="No"/>
    <s v="Chennai"/>
    <x v="24"/>
    <s v="No"/>
    <x v="0"/>
    <s v="No"/>
    <x v="0"/>
    <x v="2"/>
    <s v="Yes"/>
    <s v="Cheque"/>
    <n v="83.46"/>
    <n v="2617.7399999999998"/>
    <x v="1"/>
    <x v="1"/>
    <x v="3"/>
    <s v="Other"/>
    <x v="2"/>
    <n v="1"/>
  </r>
  <r>
    <s v="CUST-03670"/>
    <x v="1"/>
    <n v="0"/>
    <s v="Yes"/>
    <s v="No"/>
    <s v="Lucknow"/>
    <x v="31"/>
    <s v="Yes"/>
    <x v="0"/>
    <s v="Yes"/>
    <x v="2"/>
    <x v="2"/>
    <s v="Yes"/>
    <s v="UPI"/>
    <n v="99.25"/>
    <n v="582.13"/>
    <x v="4"/>
    <x v="1"/>
    <x v="0"/>
    <s v="High-risk"/>
    <x v="1"/>
    <n v="1"/>
  </r>
  <r>
    <s v="CUST-01529"/>
    <x v="0"/>
    <n v="0"/>
    <s v="No"/>
    <s v="No"/>
    <s v="Mumbai"/>
    <x v="47"/>
    <s v="Yes"/>
    <x v="1"/>
    <s v="No internet service"/>
    <x v="1"/>
    <x v="2"/>
    <s v="No"/>
    <s v="Credit card"/>
    <n v="23.12"/>
    <n v="336.45"/>
    <x v="1"/>
    <x v="0"/>
    <x v="1"/>
    <s v="Other"/>
    <x v="4"/>
    <n v="0"/>
  </r>
  <r>
    <s v="CUST-04698"/>
    <x v="0"/>
    <n v="0"/>
    <s v="Yes"/>
    <s v="Yes"/>
    <s v="Jaipur"/>
    <x v="22"/>
    <s v="Yes"/>
    <x v="0"/>
    <s v="Yes"/>
    <x v="2"/>
    <x v="2"/>
    <s v="Yes"/>
    <s v="Cheque"/>
    <n v="106.13"/>
    <n v="1089.3399999999999"/>
    <x v="1"/>
    <x v="1"/>
    <x v="0"/>
    <s v="High-risk"/>
    <x v="1"/>
    <n v="1"/>
  </r>
  <r>
    <s v="CUST-03107"/>
    <x v="1"/>
    <n v="0"/>
    <s v="No"/>
    <s v="No"/>
    <s v="Mumbai"/>
    <x v="34"/>
    <s v="Yes"/>
    <x v="0"/>
    <s v="No"/>
    <x v="2"/>
    <x v="0"/>
    <s v="No"/>
    <s v="UPI"/>
    <n v="80.39"/>
    <n v="4194.3500000000004"/>
    <x v="7"/>
    <x v="0"/>
    <x v="3"/>
    <s v="Other"/>
    <x v="3"/>
    <n v="0"/>
  </r>
  <r>
    <s v="CUST-00218"/>
    <x v="0"/>
    <n v="1"/>
    <s v="No"/>
    <s v="No"/>
    <s v="Bengaluru"/>
    <x v="17"/>
    <s v="Yes"/>
    <x v="2"/>
    <s v="Yes"/>
    <x v="2"/>
    <x v="2"/>
    <s v="Yes"/>
    <s v="Cheque"/>
    <n v="58.95"/>
    <n v="1674.74"/>
    <x v="1"/>
    <x v="0"/>
    <x v="2"/>
    <s v="Other"/>
    <x v="2"/>
    <n v="0"/>
  </r>
  <r>
    <s v="CUST-04310"/>
    <x v="1"/>
    <n v="0"/>
    <s v="Yes"/>
    <s v="Yes"/>
    <s v="Ahmedabad"/>
    <x v="5"/>
    <s v="Yes"/>
    <x v="0"/>
    <s v="Yes"/>
    <x v="2"/>
    <x v="2"/>
    <s v="Yes"/>
    <s v="Cheque"/>
    <n v="84.59"/>
    <n v="1649.52"/>
    <x v="0"/>
    <x v="0"/>
    <x v="3"/>
    <s v="Other"/>
    <x v="4"/>
    <n v="0"/>
  </r>
  <r>
    <s v="CUST-04132"/>
    <x v="1"/>
    <n v="0"/>
    <s v="No"/>
    <s v="No"/>
    <s v="Chennai"/>
    <x v="17"/>
    <s v="Yes"/>
    <x v="0"/>
    <s v="No"/>
    <x v="2"/>
    <x v="1"/>
    <s v="Yes"/>
    <s v="UPI"/>
    <n v="75.05"/>
    <n v="0"/>
    <x v="1"/>
    <x v="0"/>
    <x v="3"/>
    <s v="Other"/>
    <x v="2"/>
    <n v="0"/>
  </r>
  <r>
    <s v="CUST-02956"/>
    <x v="1"/>
    <n v="0"/>
    <s v="No"/>
    <s v="No"/>
    <s v="Delhi"/>
    <x v="31"/>
    <s v="Yes"/>
    <x v="2"/>
    <s v="Yes"/>
    <x v="2"/>
    <x v="2"/>
    <s v="Yes"/>
    <s v="Bank transfer"/>
    <n v="47.99"/>
    <n v="291.72000000000003"/>
    <x v="0"/>
    <x v="0"/>
    <x v="4"/>
    <s v="Other"/>
    <x v="1"/>
    <n v="0"/>
  </r>
  <r>
    <s v="CUST-03695"/>
    <x v="1"/>
    <n v="1"/>
    <s v="No"/>
    <s v="No"/>
    <s v="Delhi"/>
    <x v="25"/>
    <s v="Yes"/>
    <x v="0"/>
    <s v="Yes"/>
    <x v="0"/>
    <x v="2"/>
    <s v="No"/>
    <s v="UPI"/>
    <n v="92.83"/>
    <n v="2128.27"/>
    <x v="0"/>
    <x v="0"/>
    <x v="0"/>
    <s v="Other"/>
    <x v="4"/>
    <n v="0"/>
  </r>
  <r>
    <s v="CUST-04464"/>
    <x v="1"/>
    <n v="0"/>
    <s v="No"/>
    <s v="Yes"/>
    <s v="Hyderabad"/>
    <x v="53"/>
    <s v="Yes"/>
    <x v="0"/>
    <s v="No"/>
    <x v="2"/>
    <x v="2"/>
    <s v="Yes"/>
    <s v="Bank transfer"/>
    <n v="85.08"/>
    <n v="778.22"/>
    <x v="0"/>
    <x v="0"/>
    <x v="3"/>
    <s v="High-risk"/>
    <x v="1"/>
    <n v="0"/>
  </r>
  <r>
    <s v="CUST-04109"/>
    <x v="1"/>
    <n v="1"/>
    <s v="No"/>
    <s v="No"/>
    <s v="Lucknow"/>
    <x v="28"/>
    <s v="Yes"/>
    <x v="2"/>
    <s v="Yes"/>
    <x v="2"/>
    <x v="1"/>
    <s v="No"/>
    <s v="Bank transfer"/>
    <n v="52.86"/>
    <n v="942.36"/>
    <x v="1"/>
    <x v="0"/>
    <x v="2"/>
    <s v="Other"/>
    <x v="4"/>
    <n v="0"/>
  </r>
  <r>
    <s v="CUST-00477"/>
    <x v="0"/>
    <n v="0"/>
    <s v="Yes"/>
    <s v="No"/>
    <s v="Chandigarh"/>
    <x v="5"/>
    <s v="Yes"/>
    <x v="2"/>
    <s v="Yes"/>
    <x v="2"/>
    <x v="2"/>
    <s v="Yes"/>
    <s v="Cheque"/>
    <n v="53.83"/>
    <n v="994.85"/>
    <x v="1"/>
    <x v="0"/>
    <x v="2"/>
    <s v="Other"/>
    <x v="4"/>
    <n v="0"/>
  </r>
  <r>
    <s v="CUST-03416"/>
    <x v="1"/>
    <n v="0"/>
    <s v="No"/>
    <s v="No"/>
    <s v="Lucknow"/>
    <x v="53"/>
    <s v="No"/>
    <x v="0"/>
    <s v="Yes"/>
    <x v="2"/>
    <x v="2"/>
    <s v="Yes"/>
    <s v="Bank transfer"/>
    <n v="76.86"/>
    <n v="703.11"/>
    <x v="3"/>
    <x v="1"/>
    <x v="3"/>
    <s v="High-risk"/>
    <x v="1"/>
    <n v="1"/>
  </r>
  <r>
    <s v="CUST-03271"/>
    <x v="0"/>
    <n v="0"/>
    <s v="Yes"/>
    <s v="Yes"/>
    <s v="Mumbai"/>
    <x v="31"/>
    <s v="No"/>
    <x v="0"/>
    <s v="No"/>
    <x v="2"/>
    <x v="2"/>
    <s v="Yes"/>
    <s v="UPI"/>
    <n v="71.790000000000006"/>
    <n v="435.5"/>
    <x v="3"/>
    <x v="1"/>
    <x v="3"/>
    <s v="High-risk"/>
    <x v="1"/>
    <n v="1"/>
  </r>
  <r>
    <s v="CUST-02283"/>
    <x v="0"/>
    <n v="0"/>
    <s v="No"/>
    <s v="No"/>
    <s v="Chandigarh"/>
    <x v="42"/>
    <s v="Yes"/>
    <x v="0"/>
    <s v="Yes"/>
    <x v="0"/>
    <x v="2"/>
    <s v="Yes"/>
    <s v="UPI"/>
    <n v="87.01"/>
    <n v="3021.11"/>
    <x v="4"/>
    <x v="0"/>
    <x v="3"/>
    <s v="Other"/>
    <x v="2"/>
    <n v="0"/>
  </r>
  <r>
    <s v="CUST-02744"/>
    <x v="1"/>
    <n v="0"/>
    <s v="No"/>
    <s v="No"/>
    <s v="Chandigarh"/>
    <x v="26"/>
    <s v="Yes"/>
    <x v="2"/>
    <s v="No"/>
    <x v="2"/>
    <x v="2"/>
    <s v="Yes"/>
    <s v="UPI"/>
    <n v="57.99"/>
    <n v="1501.68"/>
    <x v="3"/>
    <x v="1"/>
    <x v="2"/>
    <s v="Other"/>
    <x v="2"/>
    <n v="1"/>
  </r>
  <r>
    <s v="CUST-00729"/>
    <x v="0"/>
    <n v="0"/>
    <s v="No"/>
    <s v="No"/>
    <s v="Delhi"/>
    <x v="45"/>
    <s v="Yes"/>
    <x v="2"/>
    <s v="No"/>
    <x v="0"/>
    <x v="0"/>
    <s v="Yes"/>
    <s v="UPI"/>
    <n v="52.01"/>
    <n v="2402.5"/>
    <x v="1"/>
    <x v="0"/>
    <x v="2"/>
    <s v="Other"/>
    <x v="5"/>
    <n v="0"/>
  </r>
  <r>
    <s v="CUST-01633"/>
    <x v="1"/>
    <n v="0"/>
    <s v="No"/>
    <s v="No"/>
    <s v="Jaipur"/>
    <x v="9"/>
    <s v="No"/>
    <x v="2"/>
    <s v="No"/>
    <x v="0"/>
    <x v="2"/>
    <s v="No"/>
    <s v="Bank transfer"/>
    <n v="52.16"/>
    <n v="362.68"/>
    <x v="0"/>
    <x v="0"/>
    <x v="2"/>
    <s v="Other"/>
    <x v="1"/>
    <n v="0"/>
  </r>
  <r>
    <s v="CUST-04046"/>
    <x v="1"/>
    <n v="1"/>
    <s v="Yes"/>
    <s v="No"/>
    <s v="Chandigarh"/>
    <x v="19"/>
    <s v="Yes"/>
    <x v="0"/>
    <s v="No"/>
    <x v="2"/>
    <x v="2"/>
    <s v="No"/>
    <s v="UPI"/>
    <n v="76.44"/>
    <n v="1101.1400000000001"/>
    <x v="1"/>
    <x v="1"/>
    <x v="3"/>
    <s v="Other"/>
    <x v="4"/>
    <n v="1"/>
  </r>
  <r>
    <s v="CUST-00014"/>
    <x v="0"/>
    <n v="0"/>
    <s v="No"/>
    <s v="Yes"/>
    <s v="Mumbai"/>
    <x v="1"/>
    <s v="No"/>
    <x v="1"/>
    <s v="No internet service"/>
    <x v="1"/>
    <x v="2"/>
    <s v="Yes"/>
    <s v="UPI"/>
    <n v="18"/>
    <n v="54.9"/>
    <x v="4"/>
    <x v="1"/>
    <x v="1"/>
    <s v="Other"/>
    <x v="1"/>
    <n v="1"/>
  </r>
  <r>
    <s v="CUST-01024"/>
    <x v="0"/>
    <n v="0"/>
    <s v="Yes"/>
    <s v="No"/>
    <s v="Ahmedabad"/>
    <x v="5"/>
    <s v="Yes"/>
    <x v="2"/>
    <s v="No"/>
    <x v="0"/>
    <x v="2"/>
    <s v="Yes"/>
    <s v="Cheque"/>
    <n v="56.32"/>
    <n v="1086.79"/>
    <x v="2"/>
    <x v="0"/>
    <x v="2"/>
    <s v="Other"/>
    <x v="4"/>
    <n v="0"/>
  </r>
  <r>
    <s v="CUST-00436"/>
    <x v="1"/>
    <n v="0"/>
    <s v="Yes"/>
    <s v="No"/>
    <s v="Chandigarh"/>
    <x v="23"/>
    <s v="Yes"/>
    <x v="1"/>
    <s v="No internet service"/>
    <x v="1"/>
    <x v="2"/>
    <s v="Yes"/>
    <s v="Cheque"/>
    <n v="27.29"/>
    <n v="55.15"/>
    <x v="3"/>
    <x v="1"/>
    <x v="1"/>
    <s v="Other"/>
    <x v="1"/>
    <n v="1"/>
  </r>
  <r>
    <s v="CUST-04114"/>
    <x v="1"/>
    <n v="0"/>
    <s v="No"/>
    <s v="Yes"/>
    <s v="Ahmedabad"/>
    <x v="28"/>
    <s v="Yes"/>
    <x v="2"/>
    <s v="Yes"/>
    <x v="0"/>
    <x v="2"/>
    <s v="No"/>
    <s v="Credit card"/>
    <n v="63.45"/>
    <n v="1165.1400000000001"/>
    <x v="0"/>
    <x v="0"/>
    <x v="2"/>
    <s v="Other"/>
    <x v="4"/>
    <n v="0"/>
  </r>
  <r>
    <s v="CUST-01783"/>
    <x v="1"/>
    <n v="0"/>
    <s v="Yes"/>
    <s v="No"/>
    <s v="Shimla"/>
    <x v="41"/>
    <s v="Yes"/>
    <x v="2"/>
    <s v="No"/>
    <x v="2"/>
    <x v="2"/>
    <s v="Yes"/>
    <s v="Bank transfer"/>
    <n v="63.44"/>
    <n v="1897.98"/>
    <x v="1"/>
    <x v="1"/>
    <x v="2"/>
    <s v="Other"/>
    <x v="2"/>
    <n v="1"/>
  </r>
  <r>
    <s v="CUST-01804"/>
    <x v="0"/>
    <n v="0"/>
    <s v="Yes"/>
    <s v="No"/>
    <s v="Lucknow"/>
    <x v="44"/>
    <s v="Yes"/>
    <x v="0"/>
    <s v="No"/>
    <x v="2"/>
    <x v="2"/>
    <s v="No"/>
    <s v="Cheque"/>
    <n v="91.4"/>
    <n v="3055.97"/>
    <x v="1"/>
    <x v="1"/>
    <x v="0"/>
    <s v="Other"/>
    <x v="2"/>
    <n v="1"/>
  </r>
  <r>
    <s v="CUST-01115"/>
    <x v="0"/>
    <n v="0"/>
    <s v="Yes"/>
    <s v="Yes"/>
    <s v="Kolkata"/>
    <x v="52"/>
    <s v="Yes"/>
    <x v="0"/>
    <s v="No"/>
    <x v="2"/>
    <x v="2"/>
    <s v="Yes"/>
    <s v="UPI"/>
    <n v="94.71"/>
    <n v="372.83"/>
    <x v="3"/>
    <x v="1"/>
    <x v="0"/>
    <s v="High-risk"/>
    <x v="1"/>
    <n v="1"/>
  </r>
  <r>
    <s v="CUST-03380"/>
    <x v="1"/>
    <n v="0"/>
    <s v="No"/>
    <s v="No"/>
    <s v="Chennai"/>
    <x v="41"/>
    <s v="Yes"/>
    <x v="0"/>
    <s v="No"/>
    <x v="0"/>
    <x v="0"/>
    <s v="No"/>
    <s v="UPI"/>
    <n v="83.1"/>
    <n v="2474.2399999999998"/>
    <x v="1"/>
    <x v="0"/>
    <x v="3"/>
    <s v="Other"/>
    <x v="2"/>
    <n v="0"/>
  </r>
  <r>
    <s v="CUST-02390"/>
    <x v="1"/>
    <n v="0"/>
    <s v="Yes"/>
    <s v="No"/>
    <s v="Jaipur"/>
    <x v="19"/>
    <s v="Yes"/>
    <x v="0"/>
    <s v="No"/>
    <x v="2"/>
    <x v="2"/>
    <s v="No"/>
    <s v="UPI"/>
    <n v="72.34"/>
    <n v="1008.53"/>
    <x v="1"/>
    <x v="0"/>
    <x v="3"/>
    <s v="Other"/>
    <x v="4"/>
    <n v="0"/>
  </r>
  <r>
    <s v="CUST-01954"/>
    <x v="0"/>
    <n v="0"/>
    <s v="Yes"/>
    <s v="Yes"/>
    <s v="Chandigarh"/>
    <x v="20"/>
    <s v="Yes"/>
    <x v="2"/>
    <s v="Yes"/>
    <x v="0"/>
    <x v="2"/>
    <s v="Yes"/>
    <s v="UPI"/>
    <n v="54.18"/>
    <n v="438.01"/>
    <x v="3"/>
    <x v="0"/>
    <x v="2"/>
    <s v="Other"/>
    <x v="1"/>
    <n v="0"/>
  </r>
  <r>
    <s v="CUST-00345"/>
    <x v="0"/>
    <n v="0"/>
    <s v="No"/>
    <s v="No"/>
    <s v="Hyderabad"/>
    <x v="13"/>
    <s v="Yes"/>
    <x v="0"/>
    <s v="Yes"/>
    <x v="2"/>
    <x v="1"/>
    <s v="No"/>
    <s v="UPI"/>
    <n v="79.66"/>
    <n v="1593.82"/>
    <x v="1"/>
    <x v="1"/>
    <x v="3"/>
    <s v="Other"/>
    <x v="4"/>
    <n v="1"/>
  </r>
  <r>
    <s v="CUST-00033"/>
    <x v="0"/>
    <n v="0"/>
    <s v="No"/>
    <s v="No"/>
    <s v="Mumbai"/>
    <x v="0"/>
    <s v="Yes"/>
    <x v="0"/>
    <s v="No"/>
    <x v="2"/>
    <x v="0"/>
    <s v="Yes"/>
    <s v="Bank transfer"/>
    <n v="86.86"/>
    <n v="5423.97"/>
    <x v="0"/>
    <x v="0"/>
    <x v="3"/>
    <s v="Other"/>
    <x v="0"/>
    <n v="0"/>
  </r>
  <r>
    <s v="CUST-03936"/>
    <x v="1"/>
    <n v="1"/>
    <s v="No"/>
    <s v="No"/>
    <s v="Pune"/>
    <x v="25"/>
    <s v="Yes"/>
    <x v="2"/>
    <s v="No"/>
    <x v="2"/>
    <x v="2"/>
    <s v="No"/>
    <s v="UPI"/>
    <n v="61.12"/>
    <n v="1409.96"/>
    <x v="3"/>
    <x v="0"/>
    <x v="2"/>
    <s v="Other"/>
    <x v="4"/>
    <n v="0"/>
  </r>
  <r>
    <s v="CUST-02600"/>
    <x v="1"/>
    <n v="0"/>
    <s v="Yes"/>
    <s v="Yes"/>
    <s v="Ahmedabad"/>
    <x v="11"/>
    <s v="No"/>
    <x v="0"/>
    <s v="No"/>
    <x v="2"/>
    <x v="2"/>
    <s v="Yes"/>
    <s v="UPI"/>
    <n v="79.239999999999995"/>
    <n v="1793.39"/>
    <x v="4"/>
    <x v="0"/>
    <x v="3"/>
    <s v="Other"/>
    <x v="4"/>
    <n v="0"/>
  </r>
  <r>
    <s v="CUST-02647"/>
    <x v="1"/>
    <n v="0"/>
    <s v="No"/>
    <s v="No"/>
    <s v="Chennai"/>
    <x v="46"/>
    <s v="Yes"/>
    <x v="0"/>
    <s v="No"/>
    <x v="0"/>
    <x v="0"/>
    <s v="No"/>
    <s v="Bank transfer"/>
    <n v="90.18"/>
    <n v="5824.21"/>
    <x v="0"/>
    <x v="0"/>
    <x v="0"/>
    <s v="Other"/>
    <x v="0"/>
    <n v="0"/>
  </r>
  <r>
    <s v="CUST-04129"/>
    <x v="1"/>
    <n v="0"/>
    <s v="No"/>
    <s v="No"/>
    <s v="Delhi"/>
    <x v="27"/>
    <s v="Yes"/>
    <x v="0"/>
    <s v="Yes"/>
    <x v="0"/>
    <x v="1"/>
    <s v="Yes"/>
    <s v="Cheque"/>
    <n v="97.09"/>
    <n v="3474.16"/>
    <x v="0"/>
    <x v="0"/>
    <x v="0"/>
    <s v="Other"/>
    <x v="2"/>
    <n v="0"/>
  </r>
  <r>
    <s v="CUST-00373"/>
    <x v="0"/>
    <n v="0"/>
    <s v="Yes"/>
    <s v="Yes"/>
    <s v="Ahmedabad"/>
    <x v="52"/>
    <s v="Yes"/>
    <x v="2"/>
    <s v="No"/>
    <x v="0"/>
    <x v="2"/>
    <s v="No"/>
    <s v="Cheque"/>
    <n v="59.69"/>
    <n v="240.16"/>
    <x v="1"/>
    <x v="0"/>
    <x v="2"/>
    <s v="Other"/>
    <x v="1"/>
    <n v="0"/>
  </r>
  <r>
    <s v="CUST-00658"/>
    <x v="0"/>
    <n v="0"/>
    <s v="Yes"/>
    <s v="No"/>
    <s v="Ahmedabad"/>
    <x v="30"/>
    <s v="Yes"/>
    <x v="0"/>
    <s v="No"/>
    <x v="2"/>
    <x v="2"/>
    <s v="Yes"/>
    <s v="Credit card"/>
    <n v="81.14"/>
    <n v="1703.17"/>
    <x v="4"/>
    <x v="1"/>
    <x v="3"/>
    <s v="Other"/>
    <x v="4"/>
    <n v="1"/>
  </r>
  <r>
    <s v="CUST-03743"/>
    <x v="0"/>
    <n v="1"/>
    <s v="No"/>
    <s v="No"/>
    <s v="Kolkata"/>
    <x v="41"/>
    <s v="Yes"/>
    <x v="1"/>
    <s v="No internet service"/>
    <x v="1"/>
    <x v="2"/>
    <s v="Yes"/>
    <s v="Credit card"/>
    <n v="34.94"/>
    <n v="1021.7"/>
    <x v="4"/>
    <x v="1"/>
    <x v="4"/>
    <s v="Other"/>
    <x v="2"/>
    <n v="1"/>
  </r>
  <r>
    <s v="CUST-01087"/>
    <x v="1"/>
    <n v="0"/>
    <s v="No"/>
    <s v="Yes"/>
    <s v="Mumbai"/>
    <x v="13"/>
    <s v="Yes"/>
    <x v="1"/>
    <s v="No internet service"/>
    <x v="1"/>
    <x v="2"/>
    <s v="Yes"/>
    <s v="Credit card"/>
    <n v="34.54"/>
    <n v="697.75"/>
    <x v="4"/>
    <x v="0"/>
    <x v="4"/>
    <s v="Other"/>
    <x v="4"/>
    <n v="0"/>
  </r>
  <r>
    <s v="CUST-03099"/>
    <x v="1"/>
    <n v="0"/>
    <s v="Yes"/>
    <s v="No"/>
    <s v="Bengaluru"/>
    <x v="42"/>
    <s v="Yes"/>
    <x v="0"/>
    <s v="No"/>
    <x v="2"/>
    <x v="1"/>
    <s v="No"/>
    <s v="UPI"/>
    <n v="82.21"/>
    <n v="2817.84"/>
    <x v="7"/>
    <x v="0"/>
    <x v="3"/>
    <s v="Other"/>
    <x v="2"/>
    <n v="0"/>
  </r>
  <r>
    <s v="CUST-04971"/>
    <x v="1"/>
    <n v="0"/>
    <s v="No"/>
    <s v="No"/>
    <s v="Jaipur"/>
    <x v="40"/>
    <s v="Yes"/>
    <x v="2"/>
    <s v="Yes"/>
    <x v="2"/>
    <x v="1"/>
    <s v="Yes"/>
    <s v="Bank transfer"/>
    <n v="58.24"/>
    <n v="3480.92"/>
    <x v="3"/>
    <x v="0"/>
    <x v="2"/>
    <s v="Other"/>
    <x v="0"/>
    <n v="0"/>
  </r>
  <r>
    <s v="CUST-02249"/>
    <x v="1"/>
    <n v="0"/>
    <s v="No"/>
    <s v="No"/>
    <s v="Delhi"/>
    <x v="41"/>
    <s v="Yes"/>
    <x v="2"/>
    <s v="Yes"/>
    <x v="2"/>
    <x v="2"/>
    <s v="No"/>
    <s v="Cheque"/>
    <n v="77.22"/>
    <n v="2321.81"/>
    <x v="3"/>
    <x v="1"/>
    <x v="3"/>
    <s v="Other"/>
    <x v="2"/>
    <n v="1"/>
  </r>
  <r>
    <s v="CUST-00861"/>
    <x v="0"/>
    <n v="1"/>
    <s v="Yes"/>
    <s v="Yes"/>
    <s v="Chennai"/>
    <x v="28"/>
    <s v="Yes"/>
    <x v="1"/>
    <s v="No internet service"/>
    <x v="1"/>
    <x v="2"/>
    <s v="Yes"/>
    <s v="Credit card"/>
    <n v="25.47"/>
    <n v="462.33"/>
    <x v="1"/>
    <x v="0"/>
    <x v="1"/>
    <s v="Other"/>
    <x v="4"/>
    <n v="0"/>
  </r>
  <r>
    <s v="CUST-04141"/>
    <x v="1"/>
    <n v="0"/>
    <s v="Yes"/>
    <s v="No"/>
    <s v="Mumbai"/>
    <x v="36"/>
    <s v="Yes"/>
    <x v="0"/>
    <s v="No"/>
    <x v="0"/>
    <x v="1"/>
    <s v="No"/>
    <s v="Bank transfer"/>
    <n v="95.42"/>
    <n v="3045.1"/>
    <x v="3"/>
    <x v="0"/>
    <x v="0"/>
    <s v="Other"/>
    <x v="2"/>
    <n v="0"/>
  </r>
  <r>
    <s v="CUST-01535"/>
    <x v="0"/>
    <n v="0"/>
    <s v="Yes"/>
    <s v="Yes"/>
    <s v="Ahmedabad"/>
    <x v="69"/>
    <s v="Yes"/>
    <x v="0"/>
    <s v="No"/>
    <x v="0"/>
    <x v="0"/>
    <s v="No"/>
    <s v="UPI"/>
    <n v="88.8"/>
    <n v="4248.08"/>
    <x v="1"/>
    <x v="0"/>
    <x v="3"/>
    <s v="Other"/>
    <x v="3"/>
    <n v="0"/>
  </r>
  <r>
    <s v="CUST-02593"/>
    <x v="0"/>
    <n v="0"/>
    <s v="No"/>
    <s v="No"/>
    <s v="Delhi"/>
    <x v="14"/>
    <s v="Yes"/>
    <x v="2"/>
    <s v="No"/>
    <x v="2"/>
    <x v="2"/>
    <s v="Yes"/>
    <s v="Credit card"/>
    <n v="49.94"/>
    <n v="1236.76"/>
    <x v="1"/>
    <x v="0"/>
    <x v="4"/>
    <s v="Other"/>
    <x v="2"/>
    <n v="0"/>
  </r>
  <r>
    <s v="CUST-00490"/>
    <x v="1"/>
    <n v="0"/>
    <s v="Yes"/>
    <s v="No"/>
    <s v="Mumbai"/>
    <x v="22"/>
    <s v="Yes"/>
    <x v="1"/>
    <s v="No internet service"/>
    <x v="1"/>
    <x v="2"/>
    <s v="Yes"/>
    <s v="UPI"/>
    <n v="35.97"/>
    <n v="355.41"/>
    <x v="1"/>
    <x v="1"/>
    <x v="4"/>
    <s v="Other"/>
    <x v="1"/>
    <n v="1"/>
  </r>
  <r>
    <s v="CUST-04600"/>
    <x v="0"/>
    <n v="1"/>
    <s v="No"/>
    <s v="No"/>
    <s v="Bengaluru"/>
    <x v="31"/>
    <s v="No"/>
    <x v="2"/>
    <s v="No"/>
    <x v="0"/>
    <x v="2"/>
    <s v="No"/>
    <s v="Bank transfer"/>
    <n v="51.07"/>
    <n v="310.3"/>
    <x v="1"/>
    <x v="0"/>
    <x v="2"/>
    <s v="Other"/>
    <x v="1"/>
    <n v="0"/>
  </r>
  <r>
    <s v="CUST-00134"/>
    <x v="0"/>
    <n v="0"/>
    <s v="Yes"/>
    <s v="Yes"/>
    <s v="Pune"/>
    <x v="14"/>
    <s v="Yes"/>
    <x v="2"/>
    <s v="No"/>
    <x v="2"/>
    <x v="2"/>
    <s v="Yes"/>
    <s v="UPI"/>
    <n v="54.56"/>
    <n v="1386.96"/>
    <x v="0"/>
    <x v="1"/>
    <x v="2"/>
    <s v="Other"/>
    <x v="2"/>
    <n v="1"/>
  </r>
  <r>
    <s v="CUST-02109"/>
    <x v="0"/>
    <n v="0"/>
    <s v="Yes"/>
    <s v="No"/>
    <s v="Bengaluru"/>
    <x v="35"/>
    <s v="Yes"/>
    <x v="2"/>
    <s v="No"/>
    <x v="2"/>
    <x v="1"/>
    <s v="No"/>
    <s v="Bank transfer"/>
    <n v="56.91"/>
    <n v="1505.25"/>
    <x v="1"/>
    <x v="0"/>
    <x v="2"/>
    <s v="Other"/>
    <x v="2"/>
    <n v="0"/>
  </r>
  <r>
    <s v="CUST-00691"/>
    <x v="1"/>
    <n v="0"/>
    <s v="Yes"/>
    <s v="No"/>
    <s v="Chandigarh"/>
    <x v="7"/>
    <s v="Yes"/>
    <x v="0"/>
    <s v="Yes"/>
    <x v="0"/>
    <x v="2"/>
    <s v="No"/>
    <s v="Credit card"/>
    <n v="84.59"/>
    <n v="902.75"/>
    <x v="1"/>
    <x v="0"/>
    <x v="3"/>
    <s v="High-risk"/>
    <x v="1"/>
    <n v="0"/>
  </r>
  <r>
    <s v="CUST-02075"/>
    <x v="0"/>
    <n v="0"/>
    <s v="Yes"/>
    <s v="No"/>
    <s v="Mumbai"/>
    <x v="36"/>
    <s v="Yes"/>
    <x v="0"/>
    <s v="No"/>
    <x v="0"/>
    <x v="0"/>
    <s v="No"/>
    <s v="Credit card"/>
    <n v="91.11"/>
    <n v="2940.59"/>
    <x v="1"/>
    <x v="0"/>
    <x v="0"/>
    <s v="Other"/>
    <x v="2"/>
    <n v="0"/>
  </r>
  <r>
    <s v="CUST-02149"/>
    <x v="0"/>
    <n v="0"/>
    <s v="Yes"/>
    <s v="No"/>
    <s v="Kolkata"/>
    <x v="44"/>
    <s v="Yes"/>
    <x v="0"/>
    <s v="Yes"/>
    <x v="2"/>
    <x v="0"/>
    <s v="No"/>
    <s v="UPI"/>
    <n v="100.51"/>
    <n v="3414.43"/>
    <x v="3"/>
    <x v="1"/>
    <x v="0"/>
    <s v="Other"/>
    <x v="2"/>
    <n v="1"/>
  </r>
  <r>
    <s v="CUST-03604"/>
    <x v="0"/>
    <n v="0"/>
    <s v="Yes"/>
    <s v="No"/>
    <s v="Bengaluru"/>
    <x v="53"/>
    <s v="Yes"/>
    <x v="1"/>
    <s v="No internet service"/>
    <x v="1"/>
    <x v="2"/>
    <s v="Yes"/>
    <s v="Bank transfer"/>
    <n v="20.95"/>
    <n v="194.01"/>
    <x v="1"/>
    <x v="1"/>
    <x v="1"/>
    <s v="Other"/>
    <x v="1"/>
    <n v="1"/>
  </r>
  <r>
    <s v="CUST-04873"/>
    <x v="0"/>
    <n v="1"/>
    <s v="Yes"/>
    <s v="No"/>
    <s v="Jaipur"/>
    <x v="56"/>
    <s v="Yes"/>
    <x v="1"/>
    <s v="No internet service"/>
    <x v="1"/>
    <x v="2"/>
    <s v="Yes"/>
    <s v="Cheque"/>
    <n v="32.47"/>
    <n v="32.74"/>
    <x v="1"/>
    <x v="1"/>
    <x v="4"/>
    <s v="Other"/>
    <x v="1"/>
    <n v="1"/>
  </r>
  <r>
    <s v="CUST-04885"/>
    <x v="0"/>
    <n v="0"/>
    <s v="Yes"/>
    <s v="Yes"/>
    <s v="Shimla"/>
    <x v="22"/>
    <s v="Yes"/>
    <x v="2"/>
    <s v="No"/>
    <x v="2"/>
    <x v="1"/>
    <s v="Yes"/>
    <s v="Credit card"/>
    <n v="55.86"/>
    <n v="551.89"/>
    <x v="0"/>
    <x v="0"/>
    <x v="2"/>
    <s v="Other"/>
    <x v="1"/>
    <n v="0"/>
  </r>
  <r>
    <s v="CUST-00364"/>
    <x v="0"/>
    <n v="0"/>
    <s v="Yes"/>
    <s v="Yes"/>
    <s v="Shimla"/>
    <x v="54"/>
    <s v="Yes"/>
    <x v="1"/>
    <s v="No internet service"/>
    <x v="1"/>
    <x v="2"/>
    <s v="Yes"/>
    <s v="Credit card"/>
    <n v="49.76"/>
    <n v="579.25"/>
    <x v="3"/>
    <x v="0"/>
    <x v="4"/>
    <s v="Other"/>
    <x v="4"/>
    <n v="0"/>
  </r>
  <r>
    <s v="CUST-04892"/>
    <x v="1"/>
    <n v="0"/>
    <s v="Yes"/>
    <s v="Yes"/>
    <s v="Lucknow"/>
    <x v="70"/>
    <s v="Yes"/>
    <x v="0"/>
    <s v="Yes"/>
    <x v="0"/>
    <x v="0"/>
    <s v="No"/>
    <s v="Cheque"/>
    <n v="108.99"/>
    <n v="5925.87"/>
    <x v="3"/>
    <x v="0"/>
    <x v="0"/>
    <s v="Other"/>
    <x v="3"/>
    <n v="0"/>
  </r>
  <r>
    <s v="CUST-01629"/>
    <x v="0"/>
    <n v="0"/>
    <s v="No"/>
    <s v="No"/>
    <s v="Chennai"/>
    <x v="39"/>
    <s v="Yes"/>
    <x v="2"/>
    <s v="Yes"/>
    <x v="2"/>
    <x v="2"/>
    <s v="No"/>
    <s v="Cheque"/>
    <n v="54.49"/>
    <n v="708.3"/>
    <x v="3"/>
    <x v="1"/>
    <x v="2"/>
    <s v="Other"/>
    <x v="4"/>
    <n v="1"/>
  </r>
  <r>
    <s v="CUST-01277"/>
    <x v="1"/>
    <n v="0"/>
    <s v="No"/>
    <s v="No"/>
    <s v="Hyderabad"/>
    <x v="36"/>
    <s v="Yes"/>
    <x v="0"/>
    <s v="No"/>
    <x v="0"/>
    <x v="2"/>
    <s v="Yes"/>
    <s v="Cheque"/>
    <n v="76.69"/>
    <n v="2486.29"/>
    <x v="4"/>
    <x v="0"/>
    <x v="3"/>
    <s v="Other"/>
    <x v="2"/>
    <n v="0"/>
  </r>
  <r>
    <s v="CUST-02490"/>
    <x v="1"/>
    <n v="0"/>
    <s v="Yes"/>
    <s v="Yes"/>
    <s v="Chennai"/>
    <x v="52"/>
    <s v="Yes"/>
    <x v="1"/>
    <s v="No internet service"/>
    <x v="1"/>
    <x v="2"/>
    <s v="No"/>
    <s v="UPI"/>
    <n v="35.65"/>
    <n v="141.38999999999999"/>
    <x v="3"/>
    <x v="1"/>
    <x v="4"/>
    <s v="Other"/>
    <x v="1"/>
    <n v="1"/>
  </r>
  <r>
    <s v="CUST-00648"/>
    <x v="1"/>
    <n v="1"/>
    <s v="No"/>
    <s v="Yes"/>
    <s v="Bengaluru"/>
    <x v="25"/>
    <s v="Yes"/>
    <x v="2"/>
    <s v="Yes"/>
    <x v="2"/>
    <x v="2"/>
    <s v="Yes"/>
    <s v="Bank transfer"/>
    <n v="70.03"/>
    <n v="1617.03"/>
    <x v="1"/>
    <x v="0"/>
    <x v="3"/>
    <s v="Other"/>
    <x v="4"/>
    <n v="0"/>
  </r>
  <r>
    <s v="CUST-01004"/>
    <x v="0"/>
    <n v="0"/>
    <s v="No"/>
    <s v="No"/>
    <s v="Pune"/>
    <x v="34"/>
    <s v="Yes"/>
    <x v="0"/>
    <s v="No"/>
    <x v="2"/>
    <x v="0"/>
    <s v="Yes"/>
    <s v="UPI"/>
    <n v="87.47"/>
    <n v="4531.01"/>
    <x v="3"/>
    <x v="0"/>
    <x v="3"/>
    <s v="Other"/>
    <x v="3"/>
    <n v="0"/>
  </r>
  <r>
    <s v="CUST-02525"/>
    <x v="0"/>
    <n v="0"/>
    <s v="No"/>
    <s v="No"/>
    <s v="Jaipur"/>
    <x v="14"/>
    <s v="Yes"/>
    <x v="1"/>
    <s v="No internet service"/>
    <x v="1"/>
    <x v="2"/>
    <s v="Yes"/>
    <s v="UPI"/>
    <n v="19.13"/>
    <n v="491.14"/>
    <x v="4"/>
    <x v="1"/>
    <x v="1"/>
    <s v="Other"/>
    <x v="2"/>
    <n v="1"/>
  </r>
  <r>
    <s v="CUST-02111"/>
    <x v="0"/>
    <n v="0"/>
    <s v="Yes"/>
    <s v="Yes"/>
    <s v="Jaipur"/>
    <x v="5"/>
    <s v="Yes"/>
    <x v="0"/>
    <s v="No"/>
    <x v="2"/>
    <x v="2"/>
    <s v="Yes"/>
    <s v="Bank transfer"/>
    <n v="76.709999999999994"/>
    <n v="1429.37"/>
    <x v="0"/>
    <x v="1"/>
    <x v="3"/>
    <s v="Other"/>
    <x v="4"/>
    <n v="1"/>
  </r>
  <r>
    <s v="CUST-01173"/>
    <x v="0"/>
    <n v="0"/>
    <s v="No"/>
    <s v="No"/>
    <s v="Ahmedabad"/>
    <x v="32"/>
    <s v="Yes"/>
    <x v="2"/>
    <s v="No"/>
    <x v="0"/>
    <x v="1"/>
    <s v="No"/>
    <s v="Bank transfer"/>
    <n v="57.25"/>
    <n v="2291.3200000000002"/>
    <x v="4"/>
    <x v="0"/>
    <x v="2"/>
    <s v="Other"/>
    <x v="5"/>
    <n v="0"/>
  </r>
  <r>
    <s v="CUST-00484"/>
    <x v="1"/>
    <n v="0"/>
    <s v="Yes"/>
    <s v="Yes"/>
    <s v="Jaipur"/>
    <x v="12"/>
    <s v="Yes"/>
    <x v="0"/>
    <s v="No"/>
    <x v="2"/>
    <x v="2"/>
    <s v="Yes"/>
    <s v="UPI"/>
    <n v="75.81"/>
    <n v="4281.49"/>
    <x v="2"/>
    <x v="0"/>
    <x v="3"/>
    <s v="Other"/>
    <x v="3"/>
    <n v="0"/>
  </r>
  <r>
    <s v="CUST-01811"/>
    <x v="0"/>
    <n v="0"/>
    <s v="No"/>
    <s v="Yes"/>
    <s v="Kolkata"/>
    <x v="30"/>
    <s v="No"/>
    <x v="1"/>
    <s v="No internet service"/>
    <x v="1"/>
    <x v="2"/>
    <s v="No"/>
    <s v="Bank transfer"/>
    <n v="18"/>
    <n v="376.32"/>
    <x v="2"/>
    <x v="0"/>
    <x v="1"/>
    <s v="Other"/>
    <x v="4"/>
    <n v="0"/>
  </r>
  <r>
    <s v="CUST-03330"/>
    <x v="1"/>
    <n v="0"/>
    <s v="Yes"/>
    <s v="Yes"/>
    <s v="Jaipur"/>
    <x v="22"/>
    <s v="Yes"/>
    <x v="1"/>
    <s v="No internet service"/>
    <x v="1"/>
    <x v="2"/>
    <s v="No"/>
    <s v="Credit card"/>
    <n v="43.13"/>
    <n v="433.71"/>
    <x v="4"/>
    <x v="1"/>
    <x v="4"/>
    <s v="Other"/>
    <x v="1"/>
    <n v="1"/>
  </r>
  <r>
    <s v="CUST-04149"/>
    <x v="0"/>
    <n v="0"/>
    <s v="No"/>
    <s v="No"/>
    <s v="Ahmedabad"/>
    <x v="52"/>
    <s v="No"/>
    <x v="0"/>
    <s v="Yes"/>
    <x v="2"/>
    <x v="2"/>
    <s v="Yes"/>
    <s v="Credit card"/>
    <n v="76.41"/>
    <n v="303.75"/>
    <x v="7"/>
    <x v="1"/>
    <x v="3"/>
    <s v="High-risk"/>
    <x v="1"/>
    <n v="1"/>
  </r>
  <r>
    <s v="CUST-00243"/>
    <x v="0"/>
    <n v="0"/>
    <s v="Yes"/>
    <s v="Yes"/>
    <s v="Shimla"/>
    <x v="54"/>
    <s v="Yes"/>
    <x v="0"/>
    <s v="Yes"/>
    <x v="2"/>
    <x v="2"/>
    <s v="Yes"/>
    <s v="UPI"/>
    <n v="95.68"/>
    <n v="1160.1500000000001"/>
    <x v="3"/>
    <x v="1"/>
    <x v="0"/>
    <s v="Other"/>
    <x v="4"/>
    <n v="1"/>
  </r>
  <r>
    <s v="CUST-02084"/>
    <x v="1"/>
    <n v="0"/>
    <s v="No"/>
    <s v="No"/>
    <s v="Chennai"/>
    <x v="70"/>
    <s v="Yes"/>
    <x v="0"/>
    <s v="Yes"/>
    <x v="2"/>
    <x v="2"/>
    <s v="Yes"/>
    <s v="UPI"/>
    <n v="92.5"/>
    <n v="5008.67"/>
    <x v="2"/>
    <x v="0"/>
    <x v="0"/>
    <s v="Other"/>
    <x v="3"/>
    <n v="0"/>
  </r>
  <r>
    <s v="CUST-01203"/>
    <x v="0"/>
    <n v="0"/>
    <s v="Yes"/>
    <s v="Yes"/>
    <s v="Ahmedabad"/>
    <x v="43"/>
    <s v="Yes"/>
    <x v="0"/>
    <s v="No"/>
    <x v="0"/>
    <x v="0"/>
    <s v="Yes"/>
    <s v="UPI"/>
    <n v="95.96"/>
    <n v="4250.95"/>
    <x v="0"/>
    <x v="0"/>
    <x v="0"/>
    <s v="Other"/>
    <x v="5"/>
    <n v="0"/>
  </r>
  <r>
    <s v="CUST-03752"/>
    <x v="0"/>
    <n v="0"/>
    <s v="Yes"/>
    <s v="No"/>
    <s v="Hyderabad"/>
    <x v="33"/>
    <s v="Yes"/>
    <x v="2"/>
    <s v="No"/>
    <x v="2"/>
    <x v="2"/>
    <s v="No"/>
    <s v="Cheque"/>
    <n v="50.64"/>
    <n v="1871.42"/>
    <x v="4"/>
    <x v="0"/>
    <x v="2"/>
    <s v="Other"/>
    <x v="5"/>
    <n v="0"/>
  </r>
  <r>
    <s v="CUST-04835"/>
    <x v="0"/>
    <n v="0"/>
    <s v="Yes"/>
    <s v="No"/>
    <s v="Chandigarh"/>
    <x v="37"/>
    <s v="Yes"/>
    <x v="2"/>
    <s v="Yes"/>
    <x v="0"/>
    <x v="0"/>
    <s v="No"/>
    <s v="Cheque"/>
    <n v="72.69"/>
    <n v="4246.71"/>
    <x v="0"/>
    <x v="0"/>
    <x v="3"/>
    <s v="Other"/>
    <x v="0"/>
    <n v="0"/>
  </r>
  <r>
    <s v="CUST-02169"/>
    <x v="1"/>
    <n v="0"/>
    <s v="No"/>
    <s v="No"/>
    <s v="Chandigarh"/>
    <x v="3"/>
    <s v="Yes"/>
    <x v="2"/>
    <s v="No"/>
    <x v="2"/>
    <x v="1"/>
    <s v="Yes"/>
    <s v="UPI"/>
    <n v="62.91"/>
    <n v="3208.91"/>
    <x v="1"/>
    <x v="0"/>
    <x v="2"/>
    <s v="Other"/>
    <x v="3"/>
    <n v="0"/>
  </r>
  <r>
    <s v="CUST-01020"/>
    <x v="0"/>
    <n v="0"/>
    <s v="Yes"/>
    <s v="No"/>
    <s v="Jaipur"/>
    <x v="32"/>
    <s v="Yes"/>
    <x v="1"/>
    <s v="No internet service"/>
    <x v="1"/>
    <x v="1"/>
    <s v="No"/>
    <s v="Cheque"/>
    <n v="31.48"/>
    <n v="1278.6099999999999"/>
    <x v="0"/>
    <x v="0"/>
    <x v="4"/>
    <s v="Other"/>
    <x v="5"/>
    <n v="0"/>
  </r>
  <r>
    <s v="CUST-02093"/>
    <x v="0"/>
    <n v="0"/>
    <s v="No"/>
    <s v="No"/>
    <s v="Chennai"/>
    <x v="13"/>
    <s v="Yes"/>
    <x v="2"/>
    <s v="No"/>
    <x v="2"/>
    <x v="2"/>
    <s v="Yes"/>
    <s v="Credit card"/>
    <n v="49.73"/>
    <n v="975.42"/>
    <x v="0"/>
    <x v="1"/>
    <x v="4"/>
    <s v="Other"/>
    <x v="4"/>
    <n v="1"/>
  </r>
  <r>
    <s v="CUST-03373"/>
    <x v="1"/>
    <n v="0"/>
    <s v="No"/>
    <s v="No"/>
    <s v="Jaipur"/>
    <x v="50"/>
    <s v="Yes"/>
    <x v="2"/>
    <s v="Yes"/>
    <x v="2"/>
    <x v="1"/>
    <s v="No"/>
    <s v="Credit card"/>
    <n v="64.25"/>
    <n v="3695.89"/>
    <x v="3"/>
    <x v="1"/>
    <x v="2"/>
    <s v="Other"/>
    <x v="3"/>
    <n v="1"/>
  </r>
  <r>
    <s v="CUST-04933"/>
    <x v="1"/>
    <n v="0"/>
    <s v="No"/>
    <s v="No"/>
    <s v="Chennai"/>
    <x v="1"/>
    <s v="Yes"/>
    <x v="0"/>
    <s v="Yes"/>
    <x v="2"/>
    <x v="2"/>
    <s v="No"/>
    <s v="Bank transfer"/>
    <n v="78.89"/>
    <n v="235.15"/>
    <x v="0"/>
    <x v="1"/>
    <x v="3"/>
    <s v="High-risk"/>
    <x v="1"/>
    <n v="1"/>
  </r>
  <r>
    <s v="CUST-02125"/>
    <x v="1"/>
    <n v="0"/>
    <s v="Yes"/>
    <s v="No"/>
    <s v="Pune"/>
    <x v="53"/>
    <s v="Yes"/>
    <x v="2"/>
    <s v="Yes"/>
    <x v="0"/>
    <x v="2"/>
    <s v="Yes"/>
    <s v="Bank transfer"/>
    <n v="70.150000000000006"/>
    <n v="616.48"/>
    <x v="1"/>
    <x v="1"/>
    <x v="3"/>
    <s v="Other"/>
    <x v="1"/>
    <n v="1"/>
  </r>
  <r>
    <s v="CUST-01745"/>
    <x v="1"/>
    <n v="1"/>
    <s v="Yes"/>
    <s v="Yes"/>
    <s v="Mumbai"/>
    <x v="27"/>
    <s v="Yes"/>
    <x v="1"/>
    <s v="No internet service"/>
    <x v="1"/>
    <x v="1"/>
    <s v="Yes"/>
    <s v="UPI"/>
    <n v="23.76"/>
    <n v="808.71"/>
    <x v="3"/>
    <x v="0"/>
    <x v="1"/>
    <s v="Other"/>
    <x v="2"/>
    <n v="0"/>
  </r>
  <r>
    <s v="CUST-04465"/>
    <x v="0"/>
    <n v="0"/>
    <s v="No"/>
    <s v="Yes"/>
    <s v="Chennai"/>
    <x v="50"/>
    <s v="Yes"/>
    <x v="0"/>
    <s v="No"/>
    <x v="2"/>
    <x v="0"/>
    <s v="No"/>
    <s v="Cheque"/>
    <n v="88.65"/>
    <n v="5004.54"/>
    <x v="0"/>
    <x v="0"/>
    <x v="3"/>
    <s v="Other"/>
    <x v="3"/>
    <n v="0"/>
  </r>
  <r>
    <s v="CUST-02955"/>
    <x v="0"/>
    <n v="0"/>
    <s v="No"/>
    <s v="No"/>
    <s v="Hyderabad"/>
    <x v="25"/>
    <s v="Yes"/>
    <x v="1"/>
    <s v="No internet service"/>
    <x v="1"/>
    <x v="2"/>
    <s v="Yes"/>
    <s v="Credit card"/>
    <n v="35.619999999999997"/>
    <n v="807.69"/>
    <x v="1"/>
    <x v="0"/>
    <x v="4"/>
    <s v="Other"/>
    <x v="4"/>
    <n v="0"/>
  </r>
  <r>
    <s v="CUST-03285"/>
    <x v="0"/>
    <n v="0"/>
    <s v="No"/>
    <s v="No"/>
    <s v="Mumbai"/>
    <x v="14"/>
    <s v="Yes"/>
    <x v="2"/>
    <s v="Yes"/>
    <x v="2"/>
    <x v="2"/>
    <s v="No"/>
    <s v="Bank transfer"/>
    <n v="57.78"/>
    <n v="1427.69"/>
    <x v="3"/>
    <x v="0"/>
    <x v="2"/>
    <s v="Other"/>
    <x v="2"/>
    <n v="0"/>
  </r>
  <r>
    <s v="CUST-04364"/>
    <x v="0"/>
    <n v="0"/>
    <s v="No"/>
    <s v="No"/>
    <s v="Mumbai"/>
    <x v="52"/>
    <s v="Yes"/>
    <x v="1"/>
    <s v="No internet service"/>
    <x v="1"/>
    <x v="2"/>
    <s v="Yes"/>
    <s v="Bank transfer"/>
    <n v="27.36"/>
    <n v="108.43"/>
    <x v="4"/>
    <x v="1"/>
    <x v="1"/>
    <s v="Other"/>
    <x v="1"/>
    <n v="1"/>
  </r>
  <r>
    <s v="CUST-03384"/>
    <x v="1"/>
    <n v="0"/>
    <s v="Yes"/>
    <s v="No"/>
    <s v="Kolkata"/>
    <x v="47"/>
    <s v="Yes"/>
    <x v="0"/>
    <s v="No"/>
    <x v="2"/>
    <x v="2"/>
    <s v="Yes"/>
    <s v="Bank transfer"/>
    <n v="85.58"/>
    <n v="1265.69"/>
    <x v="0"/>
    <x v="1"/>
    <x v="3"/>
    <s v="Other"/>
    <x v="4"/>
    <n v="1"/>
  </r>
  <r>
    <s v="CUST-04825"/>
    <x v="1"/>
    <n v="0"/>
    <s v="Yes"/>
    <s v="No"/>
    <s v="Hyderabad"/>
    <x v="14"/>
    <s v="Yes"/>
    <x v="0"/>
    <s v="No"/>
    <x v="2"/>
    <x v="2"/>
    <s v="Yes"/>
    <s v="UPI"/>
    <n v="90.3"/>
    <n v="2224.3200000000002"/>
    <x v="4"/>
    <x v="0"/>
    <x v="0"/>
    <s v="Other"/>
    <x v="2"/>
    <n v="0"/>
  </r>
  <r>
    <s v="CUST-02493"/>
    <x v="1"/>
    <n v="0"/>
    <s v="Yes"/>
    <s v="Yes"/>
    <s v="Chandigarh"/>
    <x v="44"/>
    <s v="Yes"/>
    <x v="2"/>
    <s v="No"/>
    <x v="2"/>
    <x v="2"/>
    <s v="No"/>
    <s v="Credit card"/>
    <n v="61.47"/>
    <n v="2014.22"/>
    <x v="1"/>
    <x v="0"/>
    <x v="2"/>
    <s v="Other"/>
    <x v="2"/>
    <n v="0"/>
  </r>
  <r>
    <s v="CUST-01520"/>
    <x v="1"/>
    <n v="0"/>
    <s v="Yes"/>
    <s v="Yes"/>
    <s v="Shimla"/>
    <x v="30"/>
    <s v="Yes"/>
    <x v="2"/>
    <s v="Yes"/>
    <x v="2"/>
    <x v="1"/>
    <s v="Yes"/>
    <s v="UPI"/>
    <n v="48.89"/>
    <n v="996.48"/>
    <x v="1"/>
    <x v="0"/>
    <x v="4"/>
    <s v="Other"/>
    <x v="4"/>
    <n v="0"/>
  </r>
  <r>
    <s v="CUST-01034"/>
    <x v="0"/>
    <n v="0"/>
    <s v="No"/>
    <s v="No"/>
    <s v="Chennai"/>
    <x v="13"/>
    <s v="Yes"/>
    <x v="0"/>
    <s v="No"/>
    <x v="0"/>
    <x v="1"/>
    <s v="No"/>
    <s v="Bank transfer"/>
    <n v="87.46"/>
    <n v="1778.62"/>
    <x v="6"/>
    <x v="0"/>
    <x v="3"/>
    <s v="Other"/>
    <x v="4"/>
    <n v="0"/>
  </r>
  <r>
    <s v="CUST-01713"/>
    <x v="0"/>
    <n v="0"/>
    <s v="No"/>
    <s v="Yes"/>
    <s v="Delhi"/>
    <x v="24"/>
    <s v="Yes"/>
    <x v="2"/>
    <s v="No"/>
    <x v="2"/>
    <x v="0"/>
    <s v="Yes"/>
    <s v="Bank transfer"/>
    <n v="39.880000000000003"/>
    <n v="1228.26"/>
    <x v="2"/>
    <x v="0"/>
    <x v="4"/>
    <s v="Other"/>
    <x v="2"/>
    <n v="0"/>
  </r>
  <r>
    <s v="CUST-00296"/>
    <x v="1"/>
    <n v="0"/>
    <s v="No"/>
    <s v="No"/>
    <s v="Lucknow"/>
    <x v="15"/>
    <s v="Yes"/>
    <x v="2"/>
    <s v="No"/>
    <x v="2"/>
    <x v="1"/>
    <s v="Yes"/>
    <s v="Bank transfer"/>
    <n v="54.39"/>
    <n v="1294.53"/>
    <x v="4"/>
    <x v="0"/>
    <x v="2"/>
    <s v="Other"/>
    <x v="2"/>
    <n v="0"/>
  </r>
  <r>
    <s v="CUST-01849"/>
    <x v="0"/>
    <n v="0"/>
    <s v="No"/>
    <s v="No"/>
    <s v="Chennai"/>
    <x v="8"/>
    <s v="Yes"/>
    <x v="0"/>
    <s v="Yes"/>
    <x v="2"/>
    <x v="1"/>
    <s v="Yes"/>
    <s v="UPI"/>
    <n v="93.86"/>
    <n v="3476.1"/>
    <x v="4"/>
    <x v="0"/>
    <x v="0"/>
    <s v="Other"/>
    <x v="5"/>
    <n v="0"/>
  </r>
  <r>
    <s v="CUST-04722"/>
    <x v="1"/>
    <n v="0"/>
    <s v="No"/>
    <s v="No"/>
    <s v="Delhi"/>
    <x v="9"/>
    <s v="Yes"/>
    <x v="1"/>
    <s v="No internet service"/>
    <x v="1"/>
    <x v="2"/>
    <s v="Yes"/>
    <s v="Bank transfer"/>
    <n v="32.36"/>
    <n v="232.48"/>
    <x v="2"/>
    <x v="1"/>
    <x v="4"/>
    <s v="Other"/>
    <x v="1"/>
    <n v="1"/>
  </r>
  <r>
    <s v="CUST-04374"/>
    <x v="1"/>
    <n v="0"/>
    <s v="No"/>
    <s v="No"/>
    <s v="Kolkata"/>
    <x v="48"/>
    <s v="Yes"/>
    <x v="2"/>
    <s v="No"/>
    <x v="2"/>
    <x v="0"/>
    <s v="Yes"/>
    <s v="UPI"/>
    <n v="54.77"/>
    <n v="2719.07"/>
    <x v="1"/>
    <x v="0"/>
    <x v="2"/>
    <s v="Other"/>
    <x v="3"/>
    <n v="0"/>
  </r>
  <r>
    <s v="CUST-00498"/>
    <x v="1"/>
    <n v="0"/>
    <s v="Yes"/>
    <s v="No"/>
    <s v="Chennai"/>
    <x v="56"/>
    <s v="Yes"/>
    <x v="0"/>
    <s v="No"/>
    <x v="2"/>
    <x v="2"/>
    <s v="Yes"/>
    <s v="UPI"/>
    <n v="90.6"/>
    <n v="90.06"/>
    <x v="4"/>
    <x v="1"/>
    <x v="0"/>
    <s v="High-risk"/>
    <x v="1"/>
    <n v="1"/>
  </r>
  <r>
    <s v="CUST-03676"/>
    <x v="1"/>
    <n v="0"/>
    <s v="No"/>
    <s v="No"/>
    <s v="Delhi"/>
    <x v="58"/>
    <s v="Yes"/>
    <x v="0"/>
    <s v="No"/>
    <x v="2"/>
    <x v="2"/>
    <s v="Yes"/>
    <s v="Bank transfer"/>
    <n v="80.650000000000006"/>
    <n v="3364.19"/>
    <x v="3"/>
    <x v="0"/>
    <x v="3"/>
    <s v="Other"/>
    <x v="5"/>
    <n v="0"/>
  </r>
  <r>
    <s v="CUST-00485"/>
    <x v="1"/>
    <n v="1"/>
    <s v="No"/>
    <s v="No"/>
    <s v="Mumbai"/>
    <x v="68"/>
    <s v="Yes"/>
    <x v="2"/>
    <s v="Yes"/>
    <x v="0"/>
    <x v="0"/>
    <s v="Yes"/>
    <s v="UPI"/>
    <n v="72.72"/>
    <n v="4266.3999999999996"/>
    <x v="4"/>
    <x v="0"/>
    <x v="3"/>
    <s v="Other"/>
    <x v="3"/>
    <n v="0"/>
  </r>
  <r>
    <s v="CUST-01521"/>
    <x v="1"/>
    <n v="0"/>
    <s v="Yes"/>
    <s v="Yes"/>
    <s v="Hyderabad"/>
    <x v="54"/>
    <s v="Yes"/>
    <x v="2"/>
    <s v="No"/>
    <x v="2"/>
    <x v="2"/>
    <s v="No"/>
    <s v="Bank transfer"/>
    <n v="58.78"/>
    <n v="708.87"/>
    <x v="4"/>
    <x v="1"/>
    <x v="2"/>
    <s v="Other"/>
    <x v="4"/>
    <n v="1"/>
  </r>
  <r>
    <s v="CUST-00183"/>
    <x v="0"/>
    <n v="1"/>
    <s v="Yes"/>
    <s v="Yes"/>
    <s v="Delhi"/>
    <x v="47"/>
    <s v="Yes"/>
    <x v="2"/>
    <s v="No"/>
    <x v="2"/>
    <x v="1"/>
    <s v="Yes"/>
    <s v="Bank transfer"/>
    <n v="38.11"/>
    <n v="573.22"/>
    <x v="2"/>
    <x v="1"/>
    <x v="4"/>
    <s v="Other"/>
    <x v="4"/>
    <n v="1"/>
  </r>
  <r>
    <s v="CUST-00685"/>
    <x v="0"/>
    <n v="0"/>
    <s v="No"/>
    <s v="No"/>
    <s v="Lucknow"/>
    <x v="10"/>
    <s v="Yes"/>
    <x v="2"/>
    <s v="No"/>
    <x v="2"/>
    <x v="0"/>
    <s v="No"/>
    <s v="UPI"/>
    <n v="52.98"/>
    <n v="3328.46"/>
    <x v="0"/>
    <x v="0"/>
    <x v="2"/>
    <s v="Other"/>
    <x v="0"/>
    <n v="0"/>
  </r>
  <r>
    <s v="CUST-01769"/>
    <x v="1"/>
    <n v="1"/>
    <s v="No"/>
    <s v="No"/>
    <s v="Ahmedabad"/>
    <x v="69"/>
    <s v="No"/>
    <x v="1"/>
    <s v="No internet service"/>
    <x v="1"/>
    <x v="1"/>
    <s v="No"/>
    <s v="Cheque"/>
    <n v="18"/>
    <n v="840.71"/>
    <x v="1"/>
    <x v="0"/>
    <x v="1"/>
    <s v="Other"/>
    <x v="3"/>
    <n v="0"/>
  </r>
  <r>
    <s v="CUST-04955"/>
    <x v="0"/>
    <n v="1"/>
    <s v="Yes"/>
    <s v="No"/>
    <s v="Chandigarh"/>
    <x v="25"/>
    <s v="No"/>
    <x v="1"/>
    <s v="No internet service"/>
    <x v="1"/>
    <x v="2"/>
    <s v="No"/>
    <s v="Bank transfer"/>
    <n v="27.6"/>
    <n v="617.82000000000005"/>
    <x v="4"/>
    <x v="0"/>
    <x v="1"/>
    <s v="Other"/>
    <x v="4"/>
    <n v="0"/>
  </r>
  <r>
    <s v="CUST-02051"/>
    <x v="1"/>
    <n v="0"/>
    <s v="No"/>
    <s v="No"/>
    <s v="Kolkata"/>
    <x v="5"/>
    <s v="Yes"/>
    <x v="0"/>
    <s v="No"/>
    <x v="2"/>
    <x v="0"/>
    <s v="Yes"/>
    <s v="Cheque"/>
    <n v="79.28"/>
    <n v="1549.03"/>
    <x v="1"/>
    <x v="0"/>
    <x v="3"/>
    <s v="Other"/>
    <x v="4"/>
    <n v="0"/>
  </r>
  <r>
    <s v="CUST-00755"/>
    <x v="1"/>
    <n v="0"/>
    <s v="No"/>
    <s v="No"/>
    <s v="Chennai"/>
    <x v="27"/>
    <s v="Yes"/>
    <x v="2"/>
    <s v="Yes"/>
    <x v="0"/>
    <x v="1"/>
    <s v="Yes"/>
    <s v="UPI"/>
    <n v="65.290000000000006"/>
    <n v="2242.39"/>
    <x v="3"/>
    <x v="0"/>
    <x v="2"/>
    <s v="Other"/>
    <x v="2"/>
    <n v="0"/>
  </r>
  <r>
    <s v="CUST-04605"/>
    <x v="0"/>
    <n v="0"/>
    <s v="No"/>
    <s v="No"/>
    <s v="Kolkata"/>
    <x v="59"/>
    <s v="No"/>
    <x v="0"/>
    <s v="No"/>
    <x v="0"/>
    <x v="0"/>
    <s v="Yes"/>
    <s v="Bank transfer"/>
    <n v="74.95"/>
    <n v="3954.85"/>
    <x v="3"/>
    <x v="0"/>
    <x v="3"/>
    <s v="Other"/>
    <x v="3"/>
    <n v="0"/>
  </r>
  <r>
    <s v="CUST-02546"/>
    <x v="0"/>
    <n v="0"/>
    <s v="No"/>
    <s v="Yes"/>
    <s v="Hyderabad"/>
    <x v="70"/>
    <s v="Yes"/>
    <x v="2"/>
    <s v="Yes"/>
    <x v="2"/>
    <x v="0"/>
    <s v="Yes"/>
    <s v="UPI"/>
    <n v="60.83"/>
    <n v="3317.95"/>
    <x v="0"/>
    <x v="0"/>
    <x v="2"/>
    <s v="Other"/>
    <x v="3"/>
    <n v="0"/>
  </r>
  <r>
    <s v="CUST-03362"/>
    <x v="1"/>
    <n v="0"/>
    <s v="Yes"/>
    <s v="No"/>
    <s v="Shimla"/>
    <x v="30"/>
    <s v="Yes"/>
    <x v="0"/>
    <s v="No"/>
    <x v="0"/>
    <x v="2"/>
    <s v="Yes"/>
    <s v="UPI"/>
    <n v="87.96"/>
    <n v="1858.48"/>
    <x v="4"/>
    <x v="0"/>
    <x v="3"/>
    <s v="Other"/>
    <x v="4"/>
    <n v="0"/>
  </r>
  <r>
    <s v="CUST-03633"/>
    <x v="1"/>
    <n v="1"/>
    <s v="Yes"/>
    <s v="Yes"/>
    <s v="Shimla"/>
    <x v="33"/>
    <s v="Yes"/>
    <x v="0"/>
    <s v="No"/>
    <x v="2"/>
    <x v="1"/>
    <s v="Yes"/>
    <s v="Credit card"/>
    <n v="86.82"/>
    <n v="3099.01"/>
    <x v="0"/>
    <x v="0"/>
    <x v="3"/>
    <s v="Other"/>
    <x v="5"/>
    <n v="0"/>
  </r>
  <r>
    <s v="CUST-01439"/>
    <x v="1"/>
    <n v="1"/>
    <s v="No"/>
    <s v="No"/>
    <s v="Delhi"/>
    <x v="47"/>
    <s v="Yes"/>
    <x v="0"/>
    <s v="No"/>
    <x v="2"/>
    <x v="2"/>
    <s v="Yes"/>
    <s v="Credit card"/>
    <n v="81.62"/>
    <n v="1193.8499999999999"/>
    <x v="3"/>
    <x v="0"/>
    <x v="3"/>
    <s v="Other"/>
    <x v="4"/>
    <n v="0"/>
  </r>
  <r>
    <s v="CUST-01446"/>
    <x v="0"/>
    <n v="0"/>
    <s v="No"/>
    <s v="No"/>
    <s v="Bengaluru"/>
    <x v="31"/>
    <s v="Yes"/>
    <x v="0"/>
    <s v="No"/>
    <x v="2"/>
    <x v="2"/>
    <s v="Yes"/>
    <s v="Bank transfer"/>
    <n v="83.03"/>
    <n v="500.04"/>
    <x v="1"/>
    <x v="1"/>
    <x v="3"/>
    <s v="High-risk"/>
    <x v="1"/>
    <n v="1"/>
  </r>
  <r>
    <s v="CUST-04238"/>
    <x v="0"/>
    <n v="0"/>
    <s v="Yes"/>
    <s v="Yes"/>
    <s v="Chandigarh"/>
    <x v="26"/>
    <s v="Yes"/>
    <x v="2"/>
    <s v="Yes"/>
    <x v="2"/>
    <x v="1"/>
    <s v="No"/>
    <s v="UPI"/>
    <n v="57.1"/>
    <n v="1456.7"/>
    <x v="0"/>
    <x v="0"/>
    <x v="2"/>
    <s v="Other"/>
    <x v="2"/>
    <n v="0"/>
  </r>
  <r>
    <s v="CUST-00865"/>
    <x v="0"/>
    <n v="0"/>
    <s v="Yes"/>
    <s v="Yes"/>
    <s v="Shimla"/>
    <x v="46"/>
    <s v="Yes"/>
    <x v="0"/>
    <s v="No"/>
    <x v="0"/>
    <x v="0"/>
    <s v="No"/>
    <s v="Cheque"/>
    <n v="71.97"/>
    <n v="4474.04"/>
    <x v="0"/>
    <x v="0"/>
    <x v="3"/>
    <s v="Other"/>
    <x v="0"/>
    <n v="0"/>
  </r>
  <r>
    <s v="CUST-02232"/>
    <x v="1"/>
    <n v="1"/>
    <s v="Yes"/>
    <s v="Yes"/>
    <s v="Lucknow"/>
    <x v="5"/>
    <s v="No"/>
    <x v="2"/>
    <s v="No"/>
    <x v="2"/>
    <x v="2"/>
    <s v="No"/>
    <s v="Bank transfer"/>
    <n v="44.3"/>
    <n v="864.47"/>
    <x v="1"/>
    <x v="0"/>
    <x v="4"/>
    <s v="Other"/>
    <x v="4"/>
    <n v="0"/>
  </r>
  <r>
    <s v="CUST-02323"/>
    <x v="1"/>
    <n v="0"/>
    <s v="No"/>
    <s v="No"/>
    <s v="Jaipur"/>
    <x v="13"/>
    <s v="Yes"/>
    <x v="2"/>
    <s v="No"/>
    <x v="2"/>
    <x v="1"/>
    <s v="Yes"/>
    <s v="Cheque"/>
    <n v="61.54"/>
    <n v="1236.67"/>
    <x v="1"/>
    <x v="0"/>
    <x v="2"/>
    <s v="Other"/>
    <x v="4"/>
    <n v="0"/>
  </r>
  <r>
    <s v="CUST-02961"/>
    <x v="0"/>
    <n v="0"/>
    <s v="No"/>
    <s v="No"/>
    <s v="Bengaluru"/>
    <x v="64"/>
    <s v="Yes"/>
    <x v="2"/>
    <s v="No"/>
    <x v="0"/>
    <x v="0"/>
    <s v="No"/>
    <s v="UPI"/>
    <n v="51.25"/>
    <n v="3549.73"/>
    <x v="0"/>
    <x v="0"/>
    <x v="2"/>
    <s v="Other"/>
    <x v="0"/>
    <n v="0"/>
  </r>
  <r>
    <s v="CUST-03745"/>
    <x v="0"/>
    <n v="0"/>
    <s v="No"/>
    <s v="No"/>
    <s v="Bengaluru"/>
    <x v="43"/>
    <s v="Yes"/>
    <x v="2"/>
    <s v="Yes"/>
    <x v="2"/>
    <x v="2"/>
    <s v="No"/>
    <s v="Credit card"/>
    <n v="56.69"/>
    <n v="2514.48"/>
    <x v="4"/>
    <x v="1"/>
    <x v="2"/>
    <s v="Other"/>
    <x v="5"/>
    <n v="1"/>
  </r>
  <r>
    <s v="CUST-04945"/>
    <x v="0"/>
    <n v="0"/>
    <s v="No"/>
    <s v="No"/>
    <s v="Mumbai"/>
    <x v="63"/>
    <s v="Yes"/>
    <x v="1"/>
    <s v="No internet service"/>
    <x v="1"/>
    <x v="0"/>
    <s v="No"/>
    <s v="Credit card"/>
    <n v="34.82"/>
    <n v="1866.71"/>
    <x v="4"/>
    <x v="0"/>
    <x v="4"/>
    <s v="Other"/>
    <x v="3"/>
    <n v="0"/>
  </r>
  <r>
    <s v="CUST-03985"/>
    <x v="1"/>
    <n v="0"/>
    <s v="No"/>
    <s v="No"/>
    <s v="Ahmedabad"/>
    <x v="11"/>
    <s v="Yes"/>
    <x v="0"/>
    <s v="Yes"/>
    <x v="2"/>
    <x v="2"/>
    <s v="Yes"/>
    <s v="Credit card"/>
    <n v="92.85"/>
    <n v="2012.49"/>
    <x v="3"/>
    <x v="1"/>
    <x v="0"/>
    <s v="Other"/>
    <x v="4"/>
    <n v="1"/>
  </r>
  <r>
    <s v="CUST-02780"/>
    <x v="1"/>
    <n v="0"/>
    <s v="No"/>
    <s v="No"/>
    <s v="Pune"/>
    <x v="54"/>
    <s v="Yes"/>
    <x v="1"/>
    <s v="No internet service"/>
    <x v="1"/>
    <x v="2"/>
    <s v="No"/>
    <s v="Credit card"/>
    <n v="35.270000000000003"/>
    <n v="412.19"/>
    <x v="4"/>
    <x v="1"/>
    <x v="4"/>
    <s v="Other"/>
    <x v="4"/>
    <n v="1"/>
  </r>
  <r>
    <s v="CUST-03684"/>
    <x v="0"/>
    <n v="1"/>
    <s v="No"/>
    <s v="Yes"/>
    <s v="Delhi"/>
    <x v="20"/>
    <s v="Yes"/>
    <x v="2"/>
    <s v="No"/>
    <x v="2"/>
    <x v="2"/>
    <s v="No"/>
    <s v="UPI"/>
    <n v="58.1"/>
    <n v="469.01"/>
    <x v="1"/>
    <x v="1"/>
    <x v="2"/>
    <s v="Other"/>
    <x v="1"/>
    <n v="1"/>
  </r>
  <r>
    <s v="CUST-03045"/>
    <x v="1"/>
    <n v="0"/>
    <s v="Yes"/>
    <s v="Yes"/>
    <s v="Ahmedabad"/>
    <x v="7"/>
    <s v="Yes"/>
    <x v="2"/>
    <s v="No"/>
    <x v="2"/>
    <x v="2"/>
    <s v="No"/>
    <s v="Cheque"/>
    <n v="51.1"/>
    <n v="554.86"/>
    <x v="0"/>
    <x v="1"/>
    <x v="2"/>
    <s v="Other"/>
    <x v="1"/>
    <n v="1"/>
  </r>
  <r>
    <s v="CUST-04984"/>
    <x v="0"/>
    <n v="0"/>
    <s v="No"/>
    <s v="Yes"/>
    <s v="Bengaluru"/>
    <x v="51"/>
    <s v="Yes"/>
    <x v="2"/>
    <s v="Yes"/>
    <x v="2"/>
    <x v="2"/>
    <s v="No"/>
    <s v="UPI"/>
    <n v="69.44"/>
    <n v="2620.56"/>
    <x v="3"/>
    <x v="0"/>
    <x v="2"/>
    <s v="Other"/>
    <x v="5"/>
    <n v="0"/>
  </r>
  <r>
    <s v="CUST-04214"/>
    <x v="1"/>
    <n v="0"/>
    <s v="Yes"/>
    <s v="No"/>
    <s v="Mumbai"/>
    <x v="7"/>
    <s v="No"/>
    <x v="0"/>
    <s v="No"/>
    <x v="2"/>
    <x v="2"/>
    <s v="Yes"/>
    <s v="Bank transfer"/>
    <n v="78.819999999999993"/>
    <n v="893"/>
    <x v="3"/>
    <x v="1"/>
    <x v="3"/>
    <s v="High-risk"/>
    <x v="1"/>
    <n v="1"/>
  </r>
  <r>
    <s v="CUST-03074"/>
    <x v="1"/>
    <n v="0"/>
    <s v="Yes"/>
    <s v="Yes"/>
    <s v="Hyderabad"/>
    <x v="17"/>
    <s v="Yes"/>
    <x v="0"/>
    <s v="No"/>
    <x v="2"/>
    <x v="2"/>
    <s v="Yes"/>
    <s v="Cheque"/>
    <n v="87.69"/>
    <n v="2588.62"/>
    <x v="1"/>
    <x v="1"/>
    <x v="3"/>
    <s v="Other"/>
    <x v="2"/>
    <n v="1"/>
  </r>
  <r>
    <s v="CUST-02162"/>
    <x v="1"/>
    <n v="0"/>
    <s v="Yes"/>
    <s v="Yes"/>
    <s v="Jaipur"/>
    <x v="63"/>
    <s v="Yes"/>
    <x v="2"/>
    <s v="No"/>
    <x v="2"/>
    <x v="0"/>
    <s v="Yes"/>
    <s v="Credit card"/>
    <n v="56.18"/>
    <n v="3052.21"/>
    <x v="1"/>
    <x v="0"/>
    <x v="2"/>
    <s v="Other"/>
    <x v="3"/>
    <n v="0"/>
  </r>
  <r>
    <s v="CUST-00546"/>
    <x v="0"/>
    <n v="0"/>
    <s v="Yes"/>
    <s v="No"/>
    <s v="Chandigarh"/>
    <x v="69"/>
    <s v="Yes"/>
    <x v="2"/>
    <s v="No"/>
    <x v="2"/>
    <x v="0"/>
    <s v="No"/>
    <s v="Cheque"/>
    <n v="57.37"/>
    <n v="2760.39"/>
    <x v="1"/>
    <x v="0"/>
    <x v="2"/>
    <s v="Other"/>
    <x v="3"/>
    <n v="0"/>
  </r>
  <r>
    <s v="CUST-01790"/>
    <x v="1"/>
    <n v="0"/>
    <s v="No"/>
    <s v="No"/>
    <s v="Bengaluru"/>
    <x v="57"/>
    <s v="Yes"/>
    <x v="0"/>
    <s v="No"/>
    <x v="2"/>
    <x v="1"/>
    <s v="Yes"/>
    <s v="UPI"/>
    <n v="83.77"/>
    <n v="0"/>
    <x v="1"/>
    <x v="1"/>
    <x v="3"/>
    <s v="Other"/>
    <x v="1"/>
    <n v="1"/>
  </r>
  <r>
    <s v="CUST-02214"/>
    <x v="1"/>
    <n v="0"/>
    <s v="No"/>
    <s v="No"/>
    <s v="Hyderabad"/>
    <x v="12"/>
    <s v="Yes"/>
    <x v="2"/>
    <s v="No"/>
    <x v="0"/>
    <x v="1"/>
    <s v="Yes"/>
    <s v="Bank transfer"/>
    <n v="62.29"/>
    <n v="3587.94"/>
    <x v="0"/>
    <x v="0"/>
    <x v="2"/>
    <s v="Other"/>
    <x v="3"/>
    <n v="0"/>
  </r>
  <r>
    <s v="CUST-04040"/>
    <x v="1"/>
    <n v="0"/>
    <s v="No"/>
    <s v="No"/>
    <s v="Mumbai"/>
    <x v="66"/>
    <s v="No"/>
    <x v="2"/>
    <s v="No"/>
    <x v="0"/>
    <x v="2"/>
    <s v="No"/>
    <s v="Bank transfer"/>
    <n v="34.56"/>
    <n v="545.07000000000005"/>
    <x v="4"/>
    <x v="0"/>
    <x v="4"/>
    <s v="Other"/>
    <x v="4"/>
    <n v="0"/>
  </r>
  <r>
    <s v="CUST-02233"/>
    <x v="1"/>
    <n v="0"/>
    <s v="Yes"/>
    <s v="No"/>
    <s v="Lucknow"/>
    <x v="52"/>
    <s v="Yes"/>
    <x v="2"/>
    <s v="Yes"/>
    <x v="0"/>
    <x v="2"/>
    <s v="No"/>
    <s v="UPI"/>
    <n v="70.87"/>
    <n v="279.94"/>
    <x v="1"/>
    <x v="1"/>
    <x v="3"/>
    <s v="Other"/>
    <x v="1"/>
    <n v="1"/>
  </r>
  <r>
    <s v="CUST-01397"/>
    <x v="1"/>
    <n v="0"/>
    <s v="No"/>
    <s v="No"/>
    <s v="Chandigarh"/>
    <x v="63"/>
    <s v="Yes"/>
    <x v="1"/>
    <s v="No internet service"/>
    <x v="1"/>
    <x v="0"/>
    <s v="Yes"/>
    <s v="Bank transfer"/>
    <n v="31.73"/>
    <n v="1740.55"/>
    <x v="2"/>
    <x v="0"/>
    <x v="4"/>
    <s v="Other"/>
    <x v="3"/>
    <n v="0"/>
  </r>
  <r>
    <s v="CUST-00275"/>
    <x v="1"/>
    <n v="0"/>
    <s v="No"/>
    <s v="No"/>
    <s v="Shimla"/>
    <x v="7"/>
    <s v="Yes"/>
    <x v="0"/>
    <s v="Yes"/>
    <x v="2"/>
    <x v="2"/>
    <s v="Yes"/>
    <s v="UPI"/>
    <n v="88.94"/>
    <n v="960.75"/>
    <x v="1"/>
    <x v="1"/>
    <x v="3"/>
    <s v="High-risk"/>
    <x v="1"/>
    <n v="1"/>
  </r>
  <r>
    <s v="CUST-00705"/>
    <x v="1"/>
    <n v="0"/>
    <s v="Yes"/>
    <s v="Yes"/>
    <s v="Kolkata"/>
    <x v="6"/>
    <s v="Yes"/>
    <x v="0"/>
    <s v="No"/>
    <x v="2"/>
    <x v="2"/>
    <s v="No"/>
    <s v="Bank transfer"/>
    <n v="92.09"/>
    <n v="470.88"/>
    <x v="0"/>
    <x v="1"/>
    <x v="0"/>
    <s v="High-risk"/>
    <x v="1"/>
    <n v="1"/>
  </r>
  <r>
    <s v="CUST-01025"/>
    <x v="1"/>
    <n v="0"/>
    <s v="Yes"/>
    <s v="Yes"/>
    <s v="Bengaluru"/>
    <x v="60"/>
    <s v="Yes"/>
    <x v="1"/>
    <s v="No internet service"/>
    <x v="1"/>
    <x v="1"/>
    <s v="No"/>
    <s v="Bank transfer"/>
    <n v="22.74"/>
    <n v="1463.04"/>
    <x v="1"/>
    <x v="0"/>
    <x v="1"/>
    <s v="Other"/>
    <x v="0"/>
    <n v="0"/>
  </r>
  <r>
    <s v="CUST-00384"/>
    <x v="1"/>
    <n v="0"/>
    <s v="No"/>
    <s v="No"/>
    <s v="Bengaluru"/>
    <x v="43"/>
    <s v="Yes"/>
    <x v="0"/>
    <s v="No"/>
    <x v="2"/>
    <x v="1"/>
    <s v="No"/>
    <s v="Cheque"/>
    <n v="78.36"/>
    <n v="3372.5"/>
    <x v="3"/>
    <x v="0"/>
    <x v="3"/>
    <s v="Other"/>
    <x v="5"/>
    <n v="0"/>
  </r>
  <r>
    <s v="CUST-02610"/>
    <x v="1"/>
    <n v="0"/>
    <s v="Yes"/>
    <s v="No"/>
    <s v="Chennai"/>
    <x v="38"/>
    <s v="Yes"/>
    <x v="1"/>
    <s v="No internet service"/>
    <x v="1"/>
    <x v="1"/>
    <s v="No"/>
    <s v="Credit card"/>
    <n v="32.47"/>
    <n v="1308.6600000000001"/>
    <x v="2"/>
    <x v="0"/>
    <x v="4"/>
    <s v="Other"/>
    <x v="5"/>
    <n v="0"/>
  </r>
  <r>
    <s v="CUST-04273"/>
    <x v="1"/>
    <n v="0"/>
    <s v="Yes"/>
    <s v="Yes"/>
    <s v="Chennai"/>
    <x v="66"/>
    <s v="Yes"/>
    <x v="2"/>
    <s v="No"/>
    <x v="2"/>
    <x v="1"/>
    <s v="Yes"/>
    <s v="Credit card"/>
    <n v="53.11"/>
    <n v="864.28"/>
    <x v="3"/>
    <x v="1"/>
    <x v="2"/>
    <s v="Other"/>
    <x v="4"/>
    <n v="1"/>
  </r>
  <r>
    <s v="CUST-03244"/>
    <x v="1"/>
    <n v="0"/>
    <s v="Yes"/>
    <s v="Yes"/>
    <s v="Jaipur"/>
    <x v="72"/>
    <s v="Yes"/>
    <x v="0"/>
    <s v="No"/>
    <x v="2"/>
    <x v="0"/>
    <s v="Yes"/>
    <s v="UPI"/>
    <n v="95.96"/>
    <n v="6734.88"/>
    <x v="1"/>
    <x v="0"/>
    <x v="0"/>
    <s v="Other"/>
    <x v="0"/>
    <n v="0"/>
  </r>
  <r>
    <s v="CUST-02568"/>
    <x v="1"/>
    <n v="0"/>
    <s v="Yes"/>
    <s v="Yes"/>
    <s v="Delhi"/>
    <x v="1"/>
    <s v="No"/>
    <x v="1"/>
    <s v="No internet service"/>
    <x v="1"/>
    <x v="2"/>
    <s v="No"/>
    <s v="UPI"/>
    <n v="18"/>
    <n v="52.75"/>
    <x v="1"/>
    <x v="0"/>
    <x v="1"/>
    <s v="Other"/>
    <x v="1"/>
    <n v="0"/>
  </r>
  <r>
    <s v="CUST-04927"/>
    <x v="0"/>
    <n v="0"/>
    <s v="No"/>
    <s v="No"/>
    <s v="Ahmedabad"/>
    <x v="33"/>
    <s v="Yes"/>
    <x v="2"/>
    <s v="No"/>
    <x v="0"/>
    <x v="0"/>
    <s v="Yes"/>
    <s v="UPI"/>
    <n v="55.45"/>
    <n v="1961.01"/>
    <x v="0"/>
    <x v="0"/>
    <x v="2"/>
    <s v="Other"/>
    <x v="5"/>
    <n v="0"/>
  </r>
  <r>
    <s v="CUST-01643"/>
    <x v="0"/>
    <n v="0"/>
    <s v="Yes"/>
    <s v="No"/>
    <s v="Mumbai"/>
    <x v="11"/>
    <s v="Yes"/>
    <x v="0"/>
    <s v="Yes"/>
    <x v="2"/>
    <x v="1"/>
    <s v="No"/>
    <s v="UPI"/>
    <n v="91.84"/>
    <n v="2066.77"/>
    <x v="0"/>
    <x v="0"/>
    <x v="0"/>
    <s v="Other"/>
    <x v="4"/>
    <n v="0"/>
  </r>
  <r>
    <s v="CUST-04719"/>
    <x v="0"/>
    <n v="0"/>
    <s v="Yes"/>
    <s v="Yes"/>
    <s v="Jaipur"/>
    <x v="31"/>
    <s v="No"/>
    <x v="0"/>
    <s v="No"/>
    <x v="2"/>
    <x v="2"/>
    <s v="Yes"/>
    <s v="Cheque"/>
    <n v="80.569999999999993"/>
    <n v="481.4"/>
    <x v="7"/>
    <x v="1"/>
    <x v="3"/>
    <s v="High-risk"/>
    <x v="1"/>
    <n v="1"/>
  </r>
  <r>
    <s v="CUST-00859"/>
    <x v="1"/>
    <n v="1"/>
    <s v="Yes"/>
    <s v="Yes"/>
    <s v="Shimla"/>
    <x v="69"/>
    <s v="Yes"/>
    <x v="1"/>
    <s v="No internet service"/>
    <x v="1"/>
    <x v="1"/>
    <s v="No"/>
    <s v="UPI"/>
    <n v="29"/>
    <n v="1426.22"/>
    <x v="4"/>
    <x v="0"/>
    <x v="1"/>
    <s v="Other"/>
    <x v="3"/>
    <n v="0"/>
  </r>
  <r>
    <s v="CUST-04020"/>
    <x v="0"/>
    <n v="0"/>
    <s v="Yes"/>
    <s v="Yes"/>
    <s v="Jaipur"/>
    <x v="26"/>
    <s v="Yes"/>
    <x v="0"/>
    <s v="No"/>
    <x v="0"/>
    <x v="2"/>
    <s v="Yes"/>
    <s v="Bank transfer"/>
    <n v="94.6"/>
    <n v="2473.6799999999998"/>
    <x v="2"/>
    <x v="1"/>
    <x v="0"/>
    <s v="Other"/>
    <x v="2"/>
    <n v="1"/>
  </r>
  <r>
    <s v="CUST-04738"/>
    <x v="1"/>
    <n v="0"/>
    <s v="No"/>
    <s v="No"/>
    <s v="Jaipur"/>
    <x v="8"/>
    <s v="Yes"/>
    <x v="0"/>
    <s v="No"/>
    <x v="0"/>
    <x v="0"/>
    <s v="No"/>
    <s v="UPI"/>
    <n v="84.73"/>
    <n v="3238.46"/>
    <x v="7"/>
    <x v="0"/>
    <x v="3"/>
    <s v="Other"/>
    <x v="5"/>
    <n v="0"/>
  </r>
  <r>
    <s v="CUST-03389"/>
    <x v="0"/>
    <n v="0"/>
    <s v="Yes"/>
    <s v="No"/>
    <s v="Chennai"/>
    <x v="52"/>
    <s v="Yes"/>
    <x v="2"/>
    <s v="No"/>
    <x v="2"/>
    <x v="2"/>
    <s v="Yes"/>
    <s v="Cheque"/>
    <n v="53.86"/>
    <n v="213.76"/>
    <x v="0"/>
    <x v="1"/>
    <x v="2"/>
    <s v="Other"/>
    <x v="1"/>
    <n v="1"/>
  </r>
  <r>
    <s v="CUST-02307"/>
    <x v="0"/>
    <n v="1"/>
    <s v="No"/>
    <s v="Yes"/>
    <s v="Lucknow"/>
    <x v="11"/>
    <s v="Yes"/>
    <x v="0"/>
    <s v="No"/>
    <x v="2"/>
    <x v="0"/>
    <s v="Yes"/>
    <s v="UPI"/>
    <n v="92.4"/>
    <n v="1972.58"/>
    <x v="4"/>
    <x v="0"/>
    <x v="0"/>
    <s v="Other"/>
    <x v="4"/>
    <n v="0"/>
  </r>
  <r>
    <s v="CUST-00835"/>
    <x v="1"/>
    <n v="1"/>
    <s v="Yes"/>
    <s v="No"/>
    <s v="Lucknow"/>
    <x v="38"/>
    <s v="Yes"/>
    <x v="1"/>
    <s v="No internet service"/>
    <x v="1"/>
    <x v="0"/>
    <s v="No"/>
    <s v="Credit card"/>
    <n v="27.31"/>
    <n v="1101.54"/>
    <x v="4"/>
    <x v="0"/>
    <x v="1"/>
    <s v="Other"/>
    <x v="5"/>
    <n v="0"/>
  </r>
  <r>
    <s v="CUST-02711"/>
    <x v="1"/>
    <n v="0"/>
    <s v="Yes"/>
    <s v="No"/>
    <s v="Jaipur"/>
    <x v="20"/>
    <s v="Yes"/>
    <x v="2"/>
    <s v="No"/>
    <x v="2"/>
    <x v="2"/>
    <s v="Yes"/>
    <s v="Bank transfer"/>
    <n v="60.56"/>
    <n v="484.03"/>
    <x v="1"/>
    <x v="1"/>
    <x v="2"/>
    <s v="Other"/>
    <x v="1"/>
    <n v="1"/>
  </r>
  <r>
    <s v="CUST-01499"/>
    <x v="1"/>
    <n v="1"/>
    <s v="Yes"/>
    <s v="Yes"/>
    <s v="Shimla"/>
    <x v="18"/>
    <s v="Yes"/>
    <x v="1"/>
    <s v="No internet service"/>
    <x v="1"/>
    <x v="2"/>
    <s v="No"/>
    <s v="Cheque"/>
    <n v="45.93"/>
    <n v="801.93"/>
    <x v="1"/>
    <x v="1"/>
    <x v="4"/>
    <s v="Other"/>
    <x v="4"/>
    <n v="1"/>
  </r>
  <r>
    <s v="CUST-04434"/>
    <x v="1"/>
    <n v="0"/>
    <s v="Yes"/>
    <s v="Yes"/>
    <s v="Ahmedabad"/>
    <x v="23"/>
    <s v="Yes"/>
    <x v="2"/>
    <s v="No"/>
    <x v="2"/>
    <x v="2"/>
    <s v="Yes"/>
    <s v="UPI"/>
    <n v="55.67"/>
    <n v="110.41"/>
    <x v="4"/>
    <x v="0"/>
    <x v="2"/>
    <s v="Other"/>
    <x v="1"/>
    <n v="0"/>
  </r>
  <r>
    <s v="CUST-03611"/>
    <x v="0"/>
    <n v="0"/>
    <s v="No"/>
    <s v="No"/>
    <s v="Chandigarh"/>
    <x v="26"/>
    <s v="Yes"/>
    <x v="1"/>
    <s v="No internet service"/>
    <x v="1"/>
    <x v="0"/>
    <s v="No"/>
    <s v="Cheque"/>
    <n v="25.97"/>
    <n v="670.03"/>
    <x v="1"/>
    <x v="0"/>
    <x v="1"/>
    <s v="Other"/>
    <x v="2"/>
    <n v="0"/>
  </r>
  <r>
    <s v="CUST-03577"/>
    <x v="0"/>
    <n v="0"/>
    <s v="Yes"/>
    <s v="Yes"/>
    <s v="Delhi"/>
    <x v="53"/>
    <s v="Yes"/>
    <x v="1"/>
    <s v="No internet service"/>
    <x v="1"/>
    <x v="2"/>
    <s v="Yes"/>
    <s v="UPI"/>
    <n v="23.06"/>
    <n v="203.19"/>
    <x v="1"/>
    <x v="1"/>
    <x v="1"/>
    <s v="Other"/>
    <x v="1"/>
    <n v="1"/>
  </r>
  <r>
    <s v="CUST-01448"/>
    <x v="0"/>
    <n v="0"/>
    <s v="Yes"/>
    <s v="Yes"/>
    <s v="Delhi"/>
    <x v="58"/>
    <s v="No"/>
    <x v="0"/>
    <s v="Yes"/>
    <x v="2"/>
    <x v="1"/>
    <s v="Yes"/>
    <s v="Cheque"/>
    <n v="79.900000000000006"/>
    <n v="3341.3"/>
    <x v="1"/>
    <x v="0"/>
    <x v="3"/>
    <s v="Other"/>
    <x v="5"/>
    <n v="0"/>
  </r>
  <r>
    <s v="CUST-02529"/>
    <x v="1"/>
    <n v="0"/>
    <s v="Yes"/>
    <s v="No"/>
    <s v="Bengaluru"/>
    <x v="11"/>
    <s v="Yes"/>
    <x v="2"/>
    <s v="No"/>
    <x v="0"/>
    <x v="2"/>
    <s v="Yes"/>
    <s v="Credit card"/>
    <n v="50.67"/>
    <n v="1085.98"/>
    <x v="3"/>
    <x v="0"/>
    <x v="2"/>
    <s v="Other"/>
    <x v="4"/>
    <n v="0"/>
  </r>
  <r>
    <s v="CUST-01706"/>
    <x v="1"/>
    <n v="0"/>
    <s v="No"/>
    <s v="No"/>
    <s v="Jaipur"/>
    <x v="23"/>
    <s v="Yes"/>
    <x v="2"/>
    <s v="Yes"/>
    <x v="2"/>
    <x v="2"/>
    <s v="No"/>
    <s v="UPI"/>
    <n v="55.21"/>
    <n v="111.36"/>
    <x v="3"/>
    <x v="0"/>
    <x v="2"/>
    <s v="Other"/>
    <x v="1"/>
    <n v="0"/>
  </r>
  <r>
    <s v="CUST-02924"/>
    <x v="0"/>
    <n v="1"/>
    <s v="Yes"/>
    <s v="Yes"/>
    <s v="Ahmedabad"/>
    <x v="19"/>
    <s v="Yes"/>
    <x v="2"/>
    <s v="No"/>
    <x v="0"/>
    <x v="1"/>
    <s v="Yes"/>
    <s v="Cheque"/>
    <n v="66.31"/>
    <n v="921.89"/>
    <x v="4"/>
    <x v="0"/>
    <x v="2"/>
    <s v="Other"/>
    <x v="4"/>
    <n v="0"/>
  </r>
  <r>
    <s v="CUST-02708"/>
    <x v="1"/>
    <n v="0"/>
    <s v="Yes"/>
    <s v="Yes"/>
    <s v="Ahmedabad"/>
    <x v="13"/>
    <s v="No"/>
    <x v="2"/>
    <s v="Yes"/>
    <x v="2"/>
    <x v="2"/>
    <s v="Yes"/>
    <s v="UPI"/>
    <n v="45.95"/>
    <n v="917.84"/>
    <x v="4"/>
    <x v="1"/>
    <x v="4"/>
    <s v="Other"/>
    <x v="4"/>
    <n v="1"/>
  </r>
  <r>
    <s v="CUST-03070"/>
    <x v="1"/>
    <n v="0"/>
    <s v="Yes"/>
    <s v="No"/>
    <s v="Lucknow"/>
    <x v="21"/>
    <s v="Yes"/>
    <x v="0"/>
    <s v="No"/>
    <x v="2"/>
    <x v="2"/>
    <s v="Yes"/>
    <s v="Bank transfer"/>
    <n v="82.4"/>
    <n v="3499.04"/>
    <x v="3"/>
    <x v="0"/>
    <x v="3"/>
    <s v="Other"/>
    <x v="5"/>
    <n v="0"/>
  </r>
  <r>
    <s v="CUST-00790"/>
    <x v="1"/>
    <n v="0"/>
    <s v="Yes"/>
    <s v="No"/>
    <s v="Kolkata"/>
    <x v="29"/>
    <s v="Yes"/>
    <x v="2"/>
    <s v="No"/>
    <x v="0"/>
    <x v="1"/>
    <s v="Yes"/>
    <s v="Bank transfer"/>
    <n v="49.66"/>
    <n v="2477.54"/>
    <x v="0"/>
    <x v="0"/>
    <x v="4"/>
    <s v="Other"/>
    <x v="3"/>
    <n v="0"/>
  </r>
  <r>
    <s v="CUST-00969"/>
    <x v="0"/>
    <n v="1"/>
    <s v="No"/>
    <s v="No"/>
    <s v="Mumbai"/>
    <x v="59"/>
    <s v="Yes"/>
    <x v="0"/>
    <s v="No"/>
    <x v="2"/>
    <x v="1"/>
    <s v="No"/>
    <s v="Bank transfer"/>
    <n v="87.4"/>
    <n v="4767.2700000000004"/>
    <x v="0"/>
    <x v="0"/>
    <x v="3"/>
    <s v="Other"/>
    <x v="3"/>
    <n v="0"/>
  </r>
  <r>
    <s v="CUST-01668"/>
    <x v="1"/>
    <n v="0"/>
    <s v="Yes"/>
    <s v="No"/>
    <s v="Lucknow"/>
    <x v="54"/>
    <s v="Yes"/>
    <x v="0"/>
    <s v="Yes"/>
    <x v="2"/>
    <x v="2"/>
    <s v="No"/>
    <s v="Bank transfer"/>
    <n v="96.37"/>
    <n v="1165.76"/>
    <x v="3"/>
    <x v="1"/>
    <x v="0"/>
    <s v="Other"/>
    <x v="4"/>
    <n v="1"/>
  </r>
  <r>
    <s v="CUST-03322"/>
    <x v="0"/>
    <n v="0"/>
    <s v="No"/>
    <s v="No"/>
    <s v="Pune"/>
    <x v="43"/>
    <s v="No"/>
    <x v="0"/>
    <s v="No"/>
    <x v="2"/>
    <x v="2"/>
    <s v="Yes"/>
    <s v="UPI"/>
    <n v="65.77"/>
    <n v="2932.71"/>
    <x v="0"/>
    <x v="1"/>
    <x v="2"/>
    <s v="Other"/>
    <x v="5"/>
    <n v="1"/>
  </r>
  <r>
    <s v="CUST-01689"/>
    <x v="1"/>
    <n v="1"/>
    <s v="No"/>
    <s v="No"/>
    <s v="Jaipur"/>
    <x v="22"/>
    <s v="Yes"/>
    <x v="2"/>
    <s v="Yes"/>
    <x v="2"/>
    <x v="2"/>
    <s v="No"/>
    <s v="UPI"/>
    <n v="54.33"/>
    <n v="541.74"/>
    <x v="1"/>
    <x v="0"/>
    <x v="2"/>
    <s v="Other"/>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614D7C-2A70-451C-BF11-C1D10B0D435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Internet Service" colHeaderCaption="Churn">
  <location ref="A34:D39" firstHeaderRow="1" firstDataRow="2" firstDataCol="1"/>
  <pivotFields count="23">
    <pivotField dataField="1" showAll="0"/>
    <pivotField showAll="0">
      <items count="3">
        <item x="0"/>
        <item x="1"/>
        <item t="default"/>
      </items>
    </pivotField>
    <pivotField showAll="0"/>
    <pivotField showAll="0"/>
    <pivotField showAll="0"/>
    <pivotField showAll="0"/>
    <pivotField numFmtId="1" showAll="0"/>
    <pivotField showAll="0"/>
    <pivotField axis="axisRow" showAll="0">
      <items count="4">
        <item x="2"/>
        <item x="0"/>
        <item n="No internet" x="1"/>
        <item t="default"/>
      </items>
    </pivotField>
    <pivotField showAll="0"/>
    <pivotField showAll="0"/>
    <pivotField showAll="0">
      <items count="4">
        <item x="2"/>
        <item x="1"/>
        <item x="0"/>
        <item t="default"/>
      </items>
    </pivotField>
    <pivotField showAll="0"/>
    <pivotField showAll="0"/>
    <pivotField numFmtId="164" showAll="0"/>
    <pivotField numFmtId="164" showAll="0"/>
    <pivotField showAll="0">
      <items count="9">
        <item x="4"/>
        <item x="1"/>
        <item x="0"/>
        <item x="3"/>
        <item x="2"/>
        <item x="7"/>
        <item x="6"/>
        <item x="5"/>
        <item t="default"/>
      </items>
    </pivotField>
    <pivotField axis="axisCol" showAll="0">
      <items count="3">
        <item x="0"/>
        <item x="1"/>
        <item t="default"/>
      </items>
    </pivotField>
    <pivotField showAll="0"/>
    <pivotField showAll="0"/>
    <pivotField showAll="0"/>
    <pivotField showAll="0"/>
    <pivotField showAll="0">
      <items count="3">
        <item x="1"/>
        <item x="0"/>
        <item t="default"/>
      </items>
    </pivotField>
  </pivotFields>
  <rowFields count="1">
    <field x="8"/>
  </rowFields>
  <rowItems count="4">
    <i>
      <x/>
    </i>
    <i>
      <x v="1"/>
    </i>
    <i>
      <x v="2"/>
    </i>
    <i t="grand">
      <x/>
    </i>
  </rowItems>
  <colFields count="1">
    <field x="17"/>
  </colFields>
  <colItems count="3">
    <i>
      <x/>
    </i>
    <i>
      <x v="1"/>
    </i>
    <i t="grand">
      <x/>
    </i>
  </colItems>
  <dataFields count="1">
    <dataField name="Churn Rate by Internet Service" fld="0" subtotal="count" showDataAs="percentOfRow" baseField="8" baseItem="0" numFmtId="10"/>
  </dataFields>
  <formats count="3">
    <format dxfId="5">
      <pivotArea grandCol="1" outline="0" collapsedLevelsAreSubtotals="1" fieldPosition="0"/>
    </format>
    <format dxfId="4">
      <pivotArea dataOnly="0" labelOnly="1" fieldPosition="0">
        <references count="1">
          <reference field="17" count="0"/>
        </references>
      </pivotArea>
    </format>
    <format dxfId="3">
      <pivotArea dataOnly="0" labelOnly="1" grandCol="1" outline="0" fieldPosition="0"/>
    </format>
  </formats>
  <chartFormats count="2">
    <chartFormat chart="3" format="4" series="1">
      <pivotArea type="data" outline="0" fieldPosition="0">
        <references count="2">
          <reference field="4294967294" count="1" selected="0">
            <x v="0"/>
          </reference>
          <reference field="17" count="1" selected="0">
            <x v="0"/>
          </reference>
        </references>
      </pivotArea>
    </chartFormat>
    <chartFormat chart="3" format="5"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5C2EC8-D5F1-40AC-8EE4-5C0808C4742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lyCharges_Band" colHeaderCaption="Churn">
  <location ref="A50:D57" firstHeaderRow="1" firstDataRow="2" firstDataCol="1"/>
  <pivotFields count="23">
    <pivotField dataField="1" showAll="0"/>
    <pivotField showAll="0">
      <items count="3">
        <item x="0"/>
        <item x="1"/>
        <item t="default"/>
      </items>
    </pivotField>
    <pivotField showAll="0"/>
    <pivotField showAll="0"/>
    <pivotField showAll="0"/>
    <pivotField showAll="0"/>
    <pivotField numFmtId="1" showAll="0"/>
    <pivotField showAll="0"/>
    <pivotField showAll="0">
      <items count="4">
        <item x="2"/>
        <item x="0"/>
        <item x="1"/>
        <item t="default"/>
      </items>
    </pivotField>
    <pivotField showAll="0"/>
    <pivotField showAll="0"/>
    <pivotField showAll="0">
      <items count="4">
        <item x="2"/>
        <item x="1"/>
        <item x="0"/>
        <item t="default"/>
      </items>
    </pivotField>
    <pivotField showAll="0"/>
    <pivotField showAll="0"/>
    <pivotField numFmtId="164" showAll="0"/>
    <pivotField numFmtId="164" showAll="0"/>
    <pivotField showAll="0">
      <items count="9">
        <item x="4"/>
        <item x="1"/>
        <item x="0"/>
        <item x="3"/>
        <item x="2"/>
        <item x="7"/>
        <item x="6"/>
        <item x="5"/>
        <item t="default"/>
      </items>
    </pivotField>
    <pivotField axis="axisCol" showAll="0">
      <items count="3">
        <item x="0"/>
        <item x="1"/>
        <item t="default"/>
      </items>
    </pivotField>
    <pivotField axis="axisRow" showAll="0">
      <items count="6">
        <item x="1"/>
        <item x="4"/>
        <item x="2"/>
        <item x="3"/>
        <item x="0"/>
        <item t="default"/>
      </items>
    </pivotField>
    <pivotField showAll="0"/>
    <pivotField showAll="0"/>
    <pivotField showAll="0"/>
    <pivotField showAll="0">
      <items count="3">
        <item x="1"/>
        <item x="0"/>
        <item t="default"/>
      </items>
    </pivotField>
  </pivotFields>
  <rowFields count="1">
    <field x="18"/>
  </rowFields>
  <rowItems count="6">
    <i>
      <x/>
    </i>
    <i>
      <x v="1"/>
    </i>
    <i>
      <x v="2"/>
    </i>
    <i>
      <x v="3"/>
    </i>
    <i>
      <x v="4"/>
    </i>
    <i t="grand">
      <x/>
    </i>
  </rowItems>
  <colFields count="1">
    <field x="17"/>
  </colFields>
  <colItems count="3">
    <i>
      <x/>
    </i>
    <i>
      <x v="1"/>
    </i>
    <i t="grand">
      <x/>
    </i>
  </colItems>
  <dataFields count="1">
    <dataField name="Churn Rate by Monthly Charges" fld="0" subtotal="count" showDataAs="percentOfRow" baseField="0" baseItem="0" numFmtId="10"/>
  </dataFields>
  <formats count="1">
    <format dxfId="6">
      <pivotArea grandCol="1" outline="0" collapsedLevelsAreSubtotals="1" fieldPosition="0"/>
    </format>
  </formats>
  <chartFormats count="2">
    <chartFormat chart="4" format="4" series="1">
      <pivotArea type="data" outline="0" fieldPosition="0">
        <references count="2">
          <reference field="4294967294" count="1" selected="0">
            <x v="0"/>
          </reference>
          <reference field="17" count="1" selected="0">
            <x v="0"/>
          </reference>
        </references>
      </pivotArea>
    </chartFormat>
    <chartFormat chart="4" format="5"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765808-530F-45AC-8115-B1269E522AF7}" name="PivotTable3" cacheId="0" applyNumberFormats="0" applyBorderFormats="0" applyFontFormats="0" applyPatternFormats="0" applyAlignmentFormats="0" applyWidthHeightFormats="1" dataCaption="Values" updatedVersion="8" minRefreshableVersion="3" showDrill="0" showDataTips="0" useAutoFormatting="1" itemPrintTitles="1" createdVersion="8" indent="0" showHeaders="0" outline="1" outlineData="1" multipleFieldFilters="0" chartFormat="13" rowHeaderCaption="Contract Type" colHeaderCaption="Churn">
  <location ref="A3:D8" firstHeaderRow="1" firstDataRow="2" firstDataCol="1"/>
  <pivotFields count="23">
    <pivotField dataField="1" showAll="0"/>
    <pivotField showAll="0">
      <items count="3">
        <item x="0"/>
        <item x="1"/>
        <item t="default"/>
      </items>
    </pivotField>
    <pivotField showAll="0"/>
    <pivotField showAll="0"/>
    <pivotField showAll="0"/>
    <pivotField showAll="0"/>
    <pivotField numFmtId="1" showAll="0"/>
    <pivotField showAll="0"/>
    <pivotField showAll="0">
      <items count="4">
        <item x="2"/>
        <item x="0"/>
        <item x="1"/>
        <item t="default"/>
      </items>
    </pivotField>
    <pivotField showAll="0"/>
    <pivotField showAll="0"/>
    <pivotField axis="axisRow" showAll="0">
      <items count="4">
        <item x="2"/>
        <item x="1"/>
        <item x="0"/>
        <item t="default"/>
      </items>
    </pivotField>
    <pivotField showAll="0"/>
    <pivotField showAll="0"/>
    <pivotField numFmtId="164" showAll="0"/>
    <pivotField numFmtId="164" showAll="0"/>
    <pivotField showAll="0">
      <items count="9">
        <item x="4"/>
        <item x="1"/>
        <item x="0"/>
        <item x="3"/>
        <item x="2"/>
        <item x="7"/>
        <item x="6"/>
        <item x="5"/>
        <item t="default"/>
      </items>
    </pivotField>
    <pivotField axis="axisCol" showAll="0">
      <items count="3">
        <item x="0"/>
        <item x="1"/>
        <item t="default"/>
      </items>
    </pivotField>
    <pivotField showAll="0"/>
    <pivotField showAll="0"/>
    <pivotField showAll="0"/>
    <pivotField showAll="0"/>
    <pivotField showAll="0">
      <items count="3">
        <item x="1"/>
        <item x="0"/>
        <item t="default"/>
      </items>
    </pivotField>
  </pivotFields>
  <rowFields count="1">
    <field x="11"/>
  </rowFields>
  <rowItems count="4">
    <i>
      <x/>
    </i>
    <i>
      <x v="1"/>
    </i>
    <i>
      <x v="2"/>
    </i>
    <i t="grand">
      <x/>
    </i>
  </rowItems>
  <colFields count="1">
    <field x="17"/>
  </colFields>
  <colItems count="3">
    <i>
      <x/>
    </i>
    <i>
      <x v="1"/>
    </i>
    <i t="grand">
      <x/>
    </i>
  </colItems>
  <dataFields count="1">
    <dataField name="Churn Rate by Contract" fld="0" subtotal="count" showDataAs="percentOfRow" baseField="11" baseItem="0" numFmtId="10"/>
  </dataFields>
  <formats count="3">
    <format dxfId="9">
      <pivotArea grandCol="1" outline="0" collapsedLevelsAreSubtotals="1" fieldPosition="0"/>
    </format>
    <format dxfId="8">
      <pivotArea dataOnly="0" labelOnly="1" fieldPosition="0">
        <references count="1">
          <reference field="17" count="0"/>
        </references>
      </pivotArea>
    </format>
    <format dxfId="7">
      <pivotArea dataOnly="0" labelOnly="1" grandCol="1" outline="0" fieldPosition="0"/>
    </format>
  </formats>
  <chartFormats count="3">
    <chartFormat chart="3" format="4" series="1">
      <pivotArea type="data" outline="0" fieldPosition="0">
        <references count="2">
          <reference field="4294967294" count="1" selected="0">
            <x v="0"/>
          </reference>
          <reference field="17" count="1" selected="0">
            <x v="0"/>
          </reference>
        </references>
      </pivotArea>
    </chartFormat>
    <chartFormat chart="3" format="5" series="1">
      <pivotArea type="data" outline="0" fieldPosition="0">
        <references count="2">
          <reference field="4294967294" count="1" selected="0">
            <x v="0"/>
          </reference>
          <reference field="17" count="1" selected="0">
            <x v="1"/>
          </reference>
        </references>
      </pivotArea>
    </chartFormat>
    <chartFormat chart="3" format="6">
      <pivotArea type="data" outline="0" fieldPosition="0">
        <references count="3">
          <reference field="4294967294" count="1" selected="0">
            <x v="0"/>
          </reference>
          <reference field="11"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474029-3653-4656-BBFA-F5C0CD37293E}"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Support Tickets" colHeaderCaption="Churn">
  <location ref="A25:D29" firstHeaderRow="1" firstDataRow="2" firstDataCol="1"/>
  <pivotFields count="23">
    <pivotField dataField="1" showAll="0"/>
    <pivotField showAll="0">
      <items count="3">
        <item x="0"/>
        <item x="1"/>
        <item t="default"/>
      </items>
    </pivotField>
    <pivotField showAll="0"/>
    <pivotField showAll="0"/>
    <pivotField showAll="0"/>
    <pivotField showAll="0"/>
    <pivotField numFmtId="1" showAll="0"/>
    <pivotField showAll="0"/>
    <pivotField showAll="0">
      <items count="4">
        <item x="2"/>
        <item x="0"/>
        <item x="1"/>
        <item t="default"/>
      </items>
    </pivotField>
    <pivotField showAll="0"/>
    <pivotField showAll="0"/>
    <pivotField showAll="0">
      <items count="4">
        <item x="2"/>
        <item x="1"/>
        <item x="0"/>
        <item t="default"/>
      </items>
    </pivotField>
    <pivotField showAll="0"/>
    <pivotField showAll="0"/>
    <pivotField numFmtId="164" showAll="0"/>
    <pivotField numFmtId="164" showAll="0"/>
    <pivotField showAll="0">
      <items count="9">
        <item x="4"/>
        <item x="1"/>
        <item x="0"/>
        <item x="3"/>
        <item x="2"/>
        <item x="7"/>
        <item x="6"/>
        <item x="5"/>
        <item t="default"/>
      </items>
    </pivotField>
    <pivotField axis="axisCol" showAll="0">
      <items count="3">
        <item x="0"/>
        <item x="1"/>
        <item t="default"/>
      </items>
    </pivotField>
    <pivotField showAll="0"/>
    <pivotField showAll="0"/>
    <pivotField showAll="0"/>
    <pivotField showAll="0"/>
    <pivotField name="3+" axis="axisRow" showAll="0">
      <items count="3">
        <item n="0-2" sd="0" x="1"/>
        <item n="3+" sd="0" x="0"/>
        <item t="default" sd="0"/>
      </items>
    </pivotField>
  </pivotFields>
  <rowFields count="1">
    <field x="22"/>
  </rowFields>
  <rowItems count="3">
    <i>
      <x/>
    </i>
    <i>
      <x v="1"/>
    </i>
    <i t="grand">
      <x/>
    </i>
  </rowItems>
  <colFields count="1">
    <field x="17"/>
  </colFields>
  <colItems count="3">
    <i>
      <x/>
    </i>
    <i>
      <x v="1"/>
    </i>
    <i t="grand">
      <x/>
    </i>
  </colItems>
  <dataFields count="1">
    <dataField name="Churn Rate by Support Tickets" fld="0" subtotal="count" showDataAs="percentOfRow" baseField="16" baseItem="0" numFmtId="10"/>
  </dataFields>
  <formats count="4">
    <format dxfId="13">
      <pivotArea grandCol="1" outline="0" collapsedLevelsAreSubtotals="1" fieldPosition="0"/>
    </format>
    <format dxfId="12">
      <pivotArea dataOnly="0" labelOnly="1" fieldPosition="0">
        <references count="1">
          <reference field="17" count="0"/>
        </references>
      </pivotArea>
    </format>
    <format dxfId="11">
      <pivotArea dataOnly="0" labelOnly="1" grandCol="1" outline="0" fieldPosition="0"/>
    </format>
    <format dxfId="10">
      <pivotArea outline="0" fieldPosition="0">
        <references count="1">
          <reference field="4294967294" count="1">
            <x v="0"/>
          </reference>
        </references>
      </pivotArea>
    </format>
  </formats>
  <chartFormats count="6">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3" format="4" series="1">
      <pivotArea type="data" outline="0" fieldPosition="0">
        <references count="2">
          <reference field="4294967294" count="1" selected="0">
            <x v="0"/>
          </reference>
          <reference field="17" count="1" selected="0">
            <x v="0"/>
          </reference>
        </references>
      </pivotArea>
    </chartFormat>
    <chartFormat chart="3" format="5" series="1">
      <pivotArea type="data" outline="0" fieldPosition="0">
        <references count="2">
          <reference field="4294967294" count="1" selected="0">
            <x v="0"/>
          </reference>
          <reference field="17"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2231D1-6360-403F-A7A4-1AF4B73276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chSupport" colHeaderCaption="Churn">
  <location ref="A61:D66" firstHeaderRow="1" firstDataRow="2" firstDataCol="1"/>
  <pivotFields count="23">
    <pivotField dataField="1" showAll="0"/>
    <pivotField showAll="0">
      <items count="3">
        <item x="0"/>
        <item x="1"/>
        <item t="default"/>
      </items>
    </pivotField>
    <pivotField showAll="0"/>
    <pivotField showAll="0"/>
    <pivotField showAll="0"/>
    <pivotField showAll="0"/>
    <pivotField numFmtId="1" showAll="0"/>
    <pivotField showAll="0"/>
    <pivotField showAll="0">
      <items count="4">
        <item x="2"/>
        <item x="0"/>
        <item x="1"/>
        <item t="default"/>
      </items>
    </pivotField>
    <pivotField showAll="0"/>
    <pivotField axis="axisRow" showAll="0">
      <items count="4">
        <item x="2"/>
        <item x="1"/>
        <item x="0"/>
        <item t="default"/>
      </items>
    </pivotField>
    <pivotField showAll="0">
      <items count="4">
        <item x="2"/>
        <item x="1"/>
        <item x="0"/>
        <item t="default"/>
      </items>
    </pivotField>
    <pivotField showAll="0"/>
    <pivotField showAll="0"/>
    <pivotField numFmtId="164" showAll="0"/>
    <pivotField numFmtId="164" showAll="0"/>
    <pivotField showAll="0">
      <items count="9">
        <item x="4"/>
        <item x="1"/>
        <item x="0"/>
        <item x="3"/>
        <item x="2"/>
        <item x="7"/>
        <item x="6"/>
        <item x="5"/>
        <item t="default"/>
      </items>
    </pivotField>
    <pivotField axis="axisCol" showAll="0">
      <items count="3">
        <item x="0"/>
        <item x="1"/>
        <item t="default"/>
      </items>
    </pivotField>
    <pivotField showAll="0"/>
    <pivotField showAll="0"/>
    <pivotField showAll="0"/>
    <pivotField showAll="0"/>
    <pivotField showAll="0">
      <items count="3">
        <item x="1"/>
        <item x="0"/>
        <item t="default"/>
      </items>
    </pivotField>
  </pivotFields>
  <rowFields count="1">
    <field x="10"/>
  </rowFields>
  <rowItems count="4">
    <i>
      <x/>
    </i>
    <i>
      <x v="1"/>
    </i>
    <i>
      <x v="2"/>
    </i>
    <i t="grand">
      <x/>
    </i>
  </rowItems>
  <colFields count="1">
    <field x="17"/>
  </colFields>
  <colItems count="3">
    <i>
      <x/>
    </i>
    <i>
      <x v="1"/>
    </i>
    <i t="grand">
      <x/>
    </i>
  </colItems>
  <dataFields count="1">
    <dataField name="Churn Rate by Tech Support" fld="0" subtotal="count" showDataAs="percentOfRow" baseField="0" baseItem="0" numFmtId="10"/>
  </dataFields>
  <formats count="2">
    <format dxfId="15">
      <pivotArea outline="0" fieldPosition="0">
        <references count="1">
          <reference field="4294967294" count="1">
            <x v="0"/>
          </reference>
        </references>
      </pivotArea>
    </format>
    <format dxfId="14">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0389C3-E486-4524-9C27-0CFB323A69DA}"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enureGroup" colHeaderCaption="ChurnFlag">
  <location ref="A69:D76" firstHeaderRow="1" firstDataRow="2" firstDataCol="1"/>
  <pivotFields count="23">
    <pivotField showAll="0"/>
    <pivotField showAll="0">
      <items count="3">
        <item x="0"/>
        <item x="1"/>
        <item t="default"/>
      </items>
    </pivotField>
    <pivotField showAll="0"/>
    <pivotField showAll="0"/>
    <pivotField showAll="0"/>
    <pivotField showAll="0"/>
    <pivotField numFmtId="1" showAll="0"/>
    <pivotField showAll="0"/>
    <pivotField showAll="0">
      <items count="4">
        <item x="2"/>
        <item x="0"/>
        <item x="1"/>
        <item t="default"/>
      </items>
    </pivotField>
    <pivotField showAll="0"/>
    <pivotField showAll="0"/>
    <pivotField axis="axisCol" showAll="0">
      <items count="4">
        <item x="2"/>
        <item x="1"/>
        <item x="0"/>
        <item t="default"/>
      </items>
    </pivotField>
    <pivotField showAll="0"/>
    <pivotField showAll="0"/>
    <pivotField numFmtId="164" showAll="0"/>
    <pivotField numFmtId="164" showAll="0"/>
    <pivotField showAll="0">
      <items count="9">
        <item x="4"/>
        <item x="1"/>
        <item x="0"/>
        <item x="3"/>
        <item x="2"/>
        <item x="7"/>
        <item x="6"/>
        <item x="5"/>
        <item t="default"/>
      </items>
    </pivotField>
    <pivotField showAll="0"/>
    <pivotField showAll="0"/>
    <pivotField showAll="0"/>
    <pivotField axis="axisRow" showAll="0">
      <items count="7">
        <item x="1"/>
        <item x="4"/>
        <item x="2"/>
        <item x="5"/>
        <item x="3"/>
        <item x="0"/>
        <item t="default"/>
      </items>
    </pivotField>
    <pivotField dataField="1" showAll="0"/>
    <pivotField showAll="0" defaultSubtotal="0">
      <items count="2">
        <item x="0"/>
        <item x="1"/>
      </items>
    </pivotField>
  </pivotFields>
  <rowFields count="1">
    <field x="20"/>
  </rowFields>
  <rowItems count="6">
    <i>
      <x/>
    </i>
    <i>
      <x v="1"/>
    </i>
    <i>
      <x v="2"/>
    </i>
    <i>
      <x v="3"/>
    </i>
    <i>
      <x v="4"/>
    </i>
    <i>
      <x v="5"/>
    </i>
  </rowItems>
  <colFields count="1">
    <field x="11"/>
  </colFields>
  <colItems count="3">
    <i>
      <x/>
    </i>
    <i>
      <x v="1"/>
    </i>
    <i>
      <x v="2"/>
    </i>
  </colItems>
  <dataFields count="1">
    <dataField name="Churn Rate" fld="21" subtotal="average" baseField="20" baseItem="0" numFmtId="168"/>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2D5A28F-CEE8-4FAA-8B7D-D7B81EB5A4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Tenure Months" colHeaderCaption="Churn">
  <location ref="A12:D20" firstHeaderRow="1" firstDataRow="2" firstDataCol="1"/>
  <pivotFields count="23">
    <pivotField dataField="1" showAll="0"/>
    <pivotField showAll="0">
      <items count="3">
        <item x="0"/>
        <item x="1"/>
        <item t="default"/>
      </items>
    </pivotField>
    <pivotField showAll="0"/>
    <pivotField showAll="0"/>
    <pivotField showAll="0"/>
    <pivotField showAll="0"/>
    <pivotField axis="axisRow" numFmtId="1" showAll="0">
      <items count="9">
        <item x="0"/>
        <item x="1"/>
        <item x="2"/>
        <item x="3"/>
        <item x="4"/>
        <item x="5"/>
        <item x="6"/>
        <item x="7"/>
        <item t="default"/>
      </items>
    </pivotField>
    <pivotField showAll="0"/>
    <pivotField showAll="0">
      <items count="4">
        <item x="2"/>
        <item x="0"/>
        <item x="1"/>
        <item t="default"/>
      </items>
    </pivotField>
    <pivotField showAll="0"/>
    <pivotField showAll="0"/>
    <pivotField showAll="0">
      <items count="4">
        <item x="2"/>
        <item x="1"/>
        <item x="0"/>
        <item t="default"/>
      </items>
    </pivotField>
    <pivotField showAll="0"/>
    <pivotField showAll="0"/>
    <pivotField numFmtId="164" showAll="0"/>
    <pivotField numFmtId="164" showAll="0"/>
    <pivotField showAll="0">
      <items count="9">
        <item x="4"/>
        <item x="1"/>
        <item x="0"/>
        <item x="3"/>
        <item x="2"/>
        <item x="7"/>
        <item x="6"/>
        <item x="5"/>
        <item t="default"/>
      </items>
    </pivotField>
    <pivotField axis="axisCol" showAll="0">
      <items count="3">
        <item x="0"/>
        <item x="1"/>
        <item t="default"/>
      </items>
    </pivotField>
    <pivotField showAll="0"/>
    <pivotField showAll="0"/>
    <pivotField showAll="0"/>
    <pivotField showAll="0"/>
    <pivotField showAll="0">
      <items count="3">
        <item x="1"/>
        <item x="0"/>
        <item t="default"/>
      </items>
    </pivotField>
  </pivotFields>
  <rowFields count="1">
    <field x="6"/>
  </rowFields>
  <rowItems count="7">
    <i>
      <x v="1"/>
    </i>
    <i>
      <x v="2"/>
    </i>
    <i>
      <x v="3"/>
    </i>
    <i>
      <x v="4"/>
    </i>
    <i>
      <x v="5"/>
    </i>
    <i>
      <x v="6"/>
    </i>
    <i t="grand">
      <x/>
    </i>
  </rowItems>
  <colFields count="1">
    <field x="17"/>
  </colFields>
  <colItems count="3">
    <i>
      <x/>
    </i>
    <i>
      <x v="1"/>
    </i>
    <i t="grand">
      <x/>
    </i>
  </colItems>
  <dataFields count="1">
    <dataField name="Churn Rate by Tenure" fld="0" subtotal="count" showDataAs="percentOfRow" baseField="0" baseItem="0" numFmtId="10"/>
  </dataFields>
  <formats count="1">
    <format dxfId="17">
      <pivotArea grandCol="1" outline="0" collapsedLevelsAreSubtotals="1" fieldPosition="0"/>
    </format>
  </formats>
  <chartFormats count="2">
    <chartFormat chart="8" format="4" series="1">
      <pivotArea type="data" outline="0" fieldPosition="0">
        <references count="2">
          <reference field="4294967294" count="1" selected="0">
            <x v="0"/>
          </reference>
          <reference field="17" count="1" selected="0">
            <x v="0"/>
          </reference>
        </references>
      </pivotArea>
    </chartFormat>
    <chartFormat chart="8" format="5" series="1">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F2C588-2B25-4872-AC49-055888F7F095}"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Churn">
  <location ref="A43:B46" firstHeaderRow="1" firstDataRow="1" firstDataCol="1"/>
  <pivotFields count="23">
    <pivotField dataField="1" showAll="0"/>
    <pivotField showAll="0">
      <items count="3">
        <item x="0"/>
        <item x="1"/>
        <item t="default"/>
      </items>
    </pivotField>
    <pivotField showAll="0"/>
    <pivotField showAll="0"/>
    <pivotField showAll="0"/>
    <pivotField showAll="0"/>
    <pivotField numFmtId="1" showAll="0"/>
    <pivotField showAll="0"/>
    <pivotField showAll="0">
      <items count="4">
        <item x="2"/>
        <item x="0"/>
        <item x="1"/>
        <item t="default"/>
      </items>
    </pivotField>
    <pivotField showAll="0"/>
    <pivotField showAll="0"/>
    <pivotField showAll="0">
      <items count="4">
        <item x="2"/>
        <item x="1"/>
        <item x="0"/>
        <item t="default"/>
      </items>
    </pivotField>
    <pivotField showAll="0"/>
    <pivotField showAll="0"/>
    <pivotField numFmtId="164" showAll="0"/>
    <pivotField numFmtId="164" showAll="0"/>
    <pivotField showAll="0">
      <items count="9">
        <item x="4"/>
        <item x="1"/>
        <item x="0"/>
        <item x="3"/>
        <item x="2"/>
        <item x="7"/>
        <item x="6"/>
        <item x="5"/>
        <item t="default"/>
      </items>
    </pivotField>
    <pivotField axis="axisRow" showAll="0">
      <items count="3">
        <item x="0"/>
        <item x="1"/>
        <item t="default"/>
      </items>
    </pivotField>
    <pivotField showAll="0"/>
    <pivotField showAll="0"/>
    <pivotField showAll="0"/>
    <pivotField showAll="0"/>
    <pivotField showAll="0">
      <items count="3">
        <item x="1"/>
        <item x="0"/>
        <item t="default"/>
      </items>
    </pivotField>
  </pivotFields>
  <rowFields count="1">
    <field x="17"/>
  </rowFields>
  <rowItems count="3">
    <i>
      <x/>
    </i>
    <i>
      <x v="1"/>
    </i>
    <i t="grand">
      <x/>
    </i>
  </rowItems>
  <colItems count="1">
    <i/>
  </colItems>
  <dataFields count="1">
    <dataField name="Total Customers" fld="0" subtotal="count" baseField="0" baseItem="0"/>
  </dataFields>
  <chartFormats count="3">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7" count="1" selected="0">
            <x v="0"/>
          </reference>
        </references>
      </pivotArea>
    </chartFormat>
    <chartFormat chart="2" format="9">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9681B2F-0021-41D4-AC64-6DAD45326B48}" sourceName="Gender">
  <pivotTables>
    <pivotTable tabId="5" name="PivotTable3"/>
    <pivotTable tabId="5" name="PivotTable2"/>
    <pivotTable tabId="5" name="PivotTable6"/>
    <pivotTable tabId="5" name="PivotTable8"/>
    <pivotTable tabId="5" name="PivotTable1"/>
    <pivotTable tabId="5" name="PivotTable7"/>
    <pivotTable tabId="5" name="PivotTable4"/>
    <pivotTable tabId="5" name="PivotTable9"/>
  </pivotTables>
  <data>
    <tabular pivotCacheId="14725873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E4EE15D1-1C09-412D-AEAA-6718C5BEAEBF}" sourceName="InternetService">
  <pivotTables>
    <pivotTable tabId="5" name="PivotTable3"/>
    <pivotTable tabId="5" name="PivotTable2"/>
    <pivotTable tabId="5" name="PivotTable6"/>
    <pivotTable tabId="5" name="PivotTable8"/>
    <pivotTable tabId="5" name="PivotTable1"/>
    <pivotTable tabId="5" name="PivotTable7"/>
    <pivotTable tabId="5" name="PivotTable4"/>
    <pivotTable tabId="5" name="PivotTable9"/>
  </pivotTables>
  <data>
    <tabular pivotCacheId="147258738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0A20033C-6801-4876-8156-3F2183E53CD4}" sourceName="Contract">
  <pivotTables>
    <pivotTable tabId="5" name="PivotTable3"/>
    <pivotTable tabId="5" name="PivotTable2"/>
    <pivotTable tabId="5" name="PivotTable6"/>
    <pivotTable tabId="5" name="PivotTable8"/>
    <pivotTable tabId="5" name="PivotTable1"/>
    <pivotTable tabId="5" name="PivotTable7"/>
    <pivotTable tabId="5" name="PivotTable4"/>
    <pivotTable tabId="5" name="PivotTable9"/>
  </pivotTables>
  <data>
    <tabular pivotCacheId="147258738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5F877E6-0C5C-4D2D-B231-04A9754D33FD}" cache="Slicer_Gender" caption="Gender" style="SlicerStyleDark5" rowHeight="241300"/>
  <slicer name="InternetService" xr10:uid="{CD11B8C6-59E9-4A7C-9719-9F4C6FE525CB}" cache="Slicer_InternetService" caption="InternetService" style="SlicerStyleDark2" rowHeight="241300"/>
  <slicer name="Contract" xr10:uid="{BA78BE1E-F178-4CBC-9BE9-214CA8CE55E4}" cache="Slicer_Contract" caption="Contract"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8FE1C5-92E9-436D-8B15-7EA63A36C833}" name="ChurnData" displayName="ChurnData" ref="A1:V5001" totalsRowShown="0">
  <autoFilter ref="A1:V5001" xr:uid="{0A9BC584-E736-4A38-87ED-1396648332F1}"/>
  <tableColumns count="22">
    <tableColumn id="1" xr3:uid="{509B81D0-D1BE-4A28-AB26-67A3CD46181A}" name="CustomerID"/>
    <tableColumn id="2" xr3:uid="{25C95D76-FACA-4CAC-BDEE-31ECD025506F}" name="Gender"/>
    <tableColumn id="3" xr3:uid="{8F2AAE55-574F-47BE-8E33-B954810D3928}" name="SeniorCitizen"/>
    <tableColumn id="4" xr3:uid="{E71CA3C9-7E94-4573-83DA-64E7E0AE06CC}" name="Partner"/>
    <tableColumn id="5" xr3:uid="{6C087665-79A8-4BCD-A320-0E8ACB1FE029}" name="Dependents"/>
    <tableColumn id="6" xr3:uid="{2251543D-49FB-4960-8A24-A9AB58E40FF8}" name="City"/>
    <tableColumn id="7" xr3:uid="{33527F6E-4211-4213-9C60-682DB1D853EE}" name="TenureMonths" dataDxfId="24"/>
    <tableColumn id="8" xr3:uid="{2C55E9B7-983A-4619-8FB5-14BC6ACF3FDB}" name="PhoneService"/>
    <tableColumn id="9" xr3:uid="{F57A70EB-DCA5-441A-8512-2D5C04D7C243}" name="InternetService"/>
    <tableColumn id="10" xr3:uid="{46CAB50F-2813-45EB-BCE9-CF0EF0937F63}" name="OnlineSecurity"/>
    <tableColumn id="11" xr3:uid="{8BC9E16B-9F70-4FBF-BB60-DC1FF8989228}" name="TechSupport"/>
    <tableColumn id="12" xr3:uid="{1CBF0300-339E-4BB0-A25E-178E267A02BA}" name="Contract"/>
    <tableColumn id="13" xr3:uid="{5D6EE51D-2BBE-4466-B6EE-5A83FCBEAABA}" name="PaperlessBilling"/>
    <tableColumn id="14" xr3:uid="{8CF1AB44-5884-4EB0-AB70-E6F4330733C6}" name="PaymentMethod"/>
    <tableColumn id="15" xr3:uid="{91BED094-2126-4AE3-B1E8-E8881738E701}" name="MonthlyCharges" dataDxfId="23"/>
    <tableColumn id="16" xr3:uid="{FB81EEB0-7262-46A4-85EC-857DAD581B8E}" name="TotalCharges" dataDxfId="22"/>
    <tableColumn id="17" xr3:uid="{3D12D784-3633-46EB-867E-EF3450B85E93}" name="SupportTickets"/>
    <tableColumn id="18" xr3:uid="{D845D622-2F14-4827-8B76-CB63C0CD19CD}" name="Churn"/>
    <tableColumn id="19" xr3:uid="{16C8A5EF-90D6-46D2-A913-3E27E6ED2EE9}" name="MonthlyCharges_Band" dataDxfId="21">
      <calculatedColumnFormula>IF(ChurnData[[#This Row],[MonthlyCharges]]&lt;=30,"1. Up to 30",IF(ChurnData[[#This Row],[MonthlyCharges]]&lt;=50,"2. 31-50",IF(ChurnData[[#This Row],[MonthlyCharges]]&lt;=70,"3. 51-70",IF(ChurnData[[#This Row],[MonthlyCharges]]&lt;=90,"4. 71-90","5. Over 90"))))</calculatedColumnFormula>
    </tableColumn>
    <tableColumn id="20" xr3:uid="{35BC4CD8-B1AA-40A3-A0D3-5DCCFD8FDFB9}" name="RiskSegment" dataDxfId="20">
      <calculatedColumnFormula>IF(AND(ChurnData[[#This Row],[Contract]]="Month-to-month",ChurnData[[#This Row],[InternetService]]="Fiber optic",ChurnData[[#This Row],[TenureMonths]]&lt;=11),"High-risk","Other")</calculatedColumnFormula>
    </tableColumn>
    <tableColumn id="21" xr3:uid="{B7E156A2-8F0B-4B28-91B9-051DF3FFF3C3}" name="TenureGroup" dataDxfId="19">
      <calculatedColumnFormula>IF(ChurnData[[#This Row],[TenureMonths]]&lt;=11,"0-11",IF(ChurnData[[#This Row],[TenureMonths]]&lt;=23,"12-23",IF(ChurnData[[#This Row],[TenureMonths]]&lt;=35,"24-35",IF(ChurnData[[#This Row],[TenureMonths]]&lt;=47,"36-47",IF(ChurnData[[#This Row],[TenureMonths]]&lt;=59,"48-59","60-72")))))</calculatedColumnFormula>
    </tableColumn>
    <tableColumn id="22" xr3:uid="{45AB1A9A-E3FE-47AF-BE21-31DBEB3BE1EB}" name="ChurnFlag" dataDxfId="18">
      <calculatedColumnFormula>IF(ChurnData[[#This Row],[Churn]]="Yes",1,0)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0DFEA-F446-466A-B372-AB1B8A5082E1}">
  <sheetPr>
    <pageSetUpPr fitToPage="1"/>
  </sheetPr>
  <dimension ref="A1:AM36"/>
  <sheetViews>
    <sheetView zoomScaleNormal="100" zoomScaleSheetLayoutView="100" workbookViewId="0">
      <selection activeCell="B17" sqref="B17:Y21"/>
    </sheetView>
  </sheetViews>
  <sheetFormatPr defaultRowHeight="25" customHeight="1" x14ac:dyDescent="0.35"/>
  <cols>
    <col min="1" max="1" width="2.6328125" style="3" customWidth="1"/>
    <col min="2" max="2" width="5.36328125" style="3" customWidth="1"/>
    <col min="3" max="25" width="8.6328125" style="3" customWidth="1"/>
    <col min="26" max="26" width="2.6328125" style="3" customWidth="1"/>
    <col min="27" max="16384" width="8.7265625" style="3"/>
  </cols>
  <sheetData>
    <row r="1" spans="1:39" ht="25" customHeight="1" x14ac:dyDescent="0.35">
      <c r="A1" s="12"/>
      <c r="B1" s="53" t="s">
        <v>5090</v>
      </c>
      <c r="C1" s="53"/>
      <c r="D1" s="53"/>
      <c r="E1" s="53"/>
      <c r="F1" s="53"/>
      <c r="G1" s="53"/>
      <c r="H1" s="53"/>
      <c r="I1" s="53"/>
      <c r="J1" s="53"/>
      <c r="K1" s="53"/>
      <c r="L1" s="53"/>
      <c r="M1" s="53"/>
      <c r="N1" s="53"/>
      <c r="O1" s="53"/>
      <c r="P1" s="53"/>
      <c r="Q1" s="53"/>
      <c r="R1" s="53"/>
      <c r="S1" s="53"/>
      <c r="T1" s="53"/>
      <c r="U1" s="13"/>
      <c r="V1" s="13"/>
      <c r="W1" s="13"/>
      <c r="X1" s="13"/>
      <c r="Y1" s="13"/>
      <c r="Z1" s="14"/>
      <c r="AA1" s="10"/>
      <c r="AB1" s="10"/>
      <c r="AC1" s="10"/>
      <c r="AD1" s="10"/>
      <c r="AE1" s="10"/>
      <c r="AF1" s="10"/>
      <c r="AG1" s="10"/>
      <c r="AH1" s="10"/>
      <c r="AI1" s="10"/>
      <c r="AJ1" s="10"/>
      <c r="AK1" s="10"/>
      <c r="AL1" s="10"/>
      <c r="AM1" s="10"/>
    </row>
    <row r="2" spans="1:39" ht="25" customHeight="1" x14ac:dyDescent="0.35">
      <c r="A2" s="15"/>
      <c r="B2" s="54"/>
      <c r="C2" s="54"/>
      <c r="D2" s="54"/>
      <c r="E2" s="54"/>
      <c r="F2" s="54"/>
      <c r="G2" s="54"/>
      <c r="H2" s="54"/>
      <c r="I2" s="54"/>
      <c r="J2" s="54"/>
      <c r="K2" s="54"/>
      <c r="L2" s="54"/>
      <c r="M2" s="54"/>
      <c r="N2" s="54"/>
      <c r="O2" s="54"/>
      <c r="P2" s="54"/>
      <c r="Q2" s="54"/>
      <c r="R2" s="54"/>
      <c r="S2" s="54"/>
      <c r="T2" s="54"/>
      <c r="U2" s="41"/>
      <c r="V2" s="41"/>
      <c r="W2" s="41"/>
      <c r="X2" s="41"/>
      <c r="Y2" s="41"/>
      <c r="Z2" s="16"/>
      <c r="AA2" s="10"/>
      <c r="AB2" s="10"/>
      <c r="AC2" s="10"/>
      <c r="AD2" s="10"/>
      <c r="AE2" s="10"/>
      <c r="AF2" s="10"/>
      <c r="AG2" s="10"/>
      <c r="AH2" s="10"/>
      <c r="AI2" s="10"/>
      <c r="AJ2" s="10"/>
      <c r="AK2" s="10"/>
      <c r="AL2" s="10"/>
      <c r="AM2" s="10"/>
    </row>
    <row r="3" spans="1:39" ht="25" customHeight="1" x14ac:dyDescent="0.35">
      <c r="A3" s="15"/>
      <c r="B3" s="54"/>
      <c r="C3" s="54"/>
      <c r="D3" s="54"/>
      <c r="E3" s="54"/>
      <c r="F3" s="54"/>
      <c r="G3" s="54"/>
      <c r="H3" s="54"/>
      <c r="I3" s="54"/>
      <c r="J3" s="54"/>
      <c r="K3" s="54"/>
      <c r="L3" s="54"/>
      <c r="M3" s="54"/>
      <c r="N3" s="54"/>
      <c r="O3" s="54"/>
      <c r="P3" s="54"/>
      <c r="Q3" s="54"/>
      <c r="R3" s="54"/>
      <c r="S3" s="54"/>
      <c r="T3" s="54"/>
      <c r="U3" s="11"/>
      <c r="V3" s="55"/>
      <c r="W3" s="55"/>
      <c r="X3" s="55"/>
      <c r="Y3" s="55"/>
      <c r="Z3" s="16"/>
      <c r="AA3" s="10"/>
      <c r="AB3" s="10"/>
      <c r="AC3" s="10"/>
      <c r="AD3" s="10"/>
      <c r="AE3" s="10"/>
      <c r="AF3" s="10"/>
      <c r="AG3" s="10"/>
      <c r="AH3" s="10"/>
      <c r="AI3" s="10"/>
      <c r="AJ3" s="10"/>
      <c r="AK3" s="10"/>
      <c r="AL3" s="10"/>
      <c r="AM3" s="10"/>
    </row>
    <row r="4" spans="1:39" ht="10" customHeight="1" x14ac:dyDescent="0.35"/>
    <row r="5" spans="1:39" ht="10" customHeight="1" x14ac:dyDescent="0.35"/>
    <row r="6" spans="1:39" ht="25" customHeight="1" x14ac:dyDescent="0.35">
      <c r="B6" s="20">
        <v>1</v>
      </c>
      <c r="C6" s="58" t="s">
        <v>5091</v>
      </c>
      <c r="D6" s="58"/>
      <c r="E6" s="58"/>
      <c r="F6" s="58"/>
      <c r="G6" s="58"/>
      <c r="H6" s="58"/>
      <c r="I6" s="58"/>
      <c r="J6" s="58"/>
      <c r="K6" s="58"/>
      <c r="L6" s="58"/>
      <c r="M6" s="58"/>
      <c r="N6" s="58"/>
      <c r="O6" s="58"/>
      <c r="P6" s="58"/>
      <c r="Q6" s="58"/>
      <c r="R6" s="58"/>
      <c r="S6" s="58"/>
      <c r="T6" s="58"/>
      <c r="U6" s="58"/>
      <c r="V6" s="58"/>
      <c r="W6" s="58"/>
      <c r="X6" s="58"/>
      <c r="Y6" s="58"/>
    </row>
    <row r="7" spans="1:39" ht="25" customHeight="1" x14ac:dyDescent="0.35">
      <c r="B7" s="56" t="s">
        <v>5097</v>
      </c>
      <c r="C7" s="56"/>
      <c r="D7" s="56"/>
      <c r="E7" s="56"/>
      <c r="F7" s="56"/>
      <c r="G7" s="56"/>
      <c r="H7" s="56"/>
      <c r="I7" s="56"/>
      <c r="J7" s="56"/>
      <c r="K7" s="56"/>
      <c r="L7" s="56"/>
      <c r="M7" s="56"/>
      <c r="N7" s="56"/>
      <c r="O7" s="56"/>
      <c r="P7" s="56"/>
      <c r="Q7" s="56"/>
      <c r="R7" s="56"/>
      <c r="S7" s="56"/>
      <c r="T7" s="56"/>
      <c r="U7" s="56"/>
      <c r="V7" s="56"/>
      <c r="W7" s="56"/>
      <c r="X7" s="56"/>
      <c r="Y7" s="56"/>
    </row>
    <row r="8" spans="1:39" ht="25" customHeight="1" x14ac:dyDescent="0.35">
      <c r="B8" s="56"/>
      <c r="C8" s="56"/>
      <c r="D8" s="56"/>
      <c r="E8" s="56"/>
      <c r="F8" s="56"/>
      <c r="G8" s="56"/>
      <c r="H8" s="56"/>
      <c r="I8" s="56"/>
      <c r="J8" s="56"/>
      <c r="K8" s="56"/>
      <c r="L8" s="56"/>
      <c r="M8" s="56"/>
      <c r="N8" s="56"/>
      <c r="O8" s="56"/>
      <c r="P8" s="56"/>
      <c r="Q8" s="56"/>
      <c r="R8" s="56"/>
      <c r="S8" s="56"/>
      <c r="T8" s="56"/>
      <c r="U8" s="56"/>
      <c r="V8" s="56"/>
      <c r="W8" s="56"/>
      <c r="X8" s="56"/>
      <c r="Y8" s="56"/>
    </row>
    <row r="9" spans="1:39" ht="25" customHeight="1" x14ac:dyDescent="0.35">
      <c r="B9" s="56"/>
      <c r="C9" s="56"/>
      <c r="D9" s="56"/>
      <c r="E9" s="56"/>
      <c r="F9" s="56"/>
      <c r="G9" s="56"/>
      <c r="H9" s="56"/>
      <c r="I9" s="56"/>
      <c r="J9" s="56"/>
      <c r="K9" s="56"/>
      <c r="L9" s="56"/>
      <c r="M9" s="56"/>
      <c r="N9" s="56"/>
      <c r="O9" s="56"/>
      <c r="P9" s="56"/>
      <c r="Q9" s="56"/>
      <c r="R9" s="56"/>
      <c r="S9" s="56"/>
      <c r="T9" s="56"/>
      <c r="U9" s="56"/>
      <c r="V9" s="56"/>
      <c r="W9" s="56"/>
      <c r="X9" s="56"/>
      <c r="Y9" s="56"/>
    </row>
    <row r="11" spans="1:39" ht="25" customHeight="1" x14ac:dyDescent="0.35">
      <c r="B11" s="20">
        <v>1</v>
      </c>
      <c r="C11" s="58" t="s">
        <v>5092</v>
      </c>
      <c r="D11" s="58"/>
      <c r="E11" s="58"/>
      <c r="F11" s="58"/>
      <c r="G11" s="58"/>
      <c r="H11" s="58"/>
      <c r="I11" s="58"/>
      <c r="J11" s="58"/>
      <c r="K11" s="58"/>
      <c r="L11" s="58"/>
      <c r="M11" s="58"/>
      <c r="N11" s="58"/>
      <c r="O11" s="58"/>
      <c r="P11" s="58"/>
      <c r="Q11" s="58"/>
      <c r="R11" s="58"/>
      <c r="S11" s="58"/>
      <c r="T11" s="58"/>
      <c r="U11" s="58"/>
      <c r="V11" s="58"/>
      <c r="W11" s="58"/>
      <c r="X11" s="58"/>
      <c r="Y11" s="58"/>
    </row>
    <row r="12" spans="1:39" ht="25" customHeight="1" x14ac:dyDescent="0.35">
      <c r="B12" s="56" t="s">
        <v>5098</v>
      </c>
      <c r="C12" s="56"/>
      <c r="D12" s="56"/>
      <c r="E12" s="56"/>
      <c r="F12" s="56"/>
      <c r="G12" s="56"/>
      <c r="H12" s="56"/>
      <c r="I12" s="56"/>
      <c r="J12" s="56"/>
      <c r="K12" s="56"/>
      <c r="L12" s="56"/>
      <c r="M12" s="56"/>
      <c r="N12" s="56"/>
      <c r="O12" s="56"/>
      <c r="P12" s="56"/>
      <c r="Q12" s="56"/>
      <c r="R12" s="56"/>
      <c r="S12" s="56"/>
      <c r="T12" s="56"/>
      <c r="U12" s="56"/>
      <c r="V12" s="56"/>
      <c r="W12" s="56"/>
      <c r="X12" s="56"/>
      <c r="Y12" s="56"/>
    </row>
    <row r="13" spans="1:39" ht="25" customHeight="1" x14ac:dyDescent="0.35">
      <c r="B13" s="56"/>
      <c r="C13" s="56"/>
      <c r="D13" s="56"/>
      <c r="E13" s="56"/>
      <c r="F13" s="56"/>
      <c r="G13" s="56"/>
      <c r="H13" s="56"/>
      <c r="I13" s="56"/>
      <c r="J13" s="56"/>
      <c r="K13" s="56"/>
      <c r="L13" s="56"/>
      <c r="M13" s="56"/>
      <c r="N13" s="56"/>
      <c r="O13" s="56"/>
      <c r="P13" s="56"/>
      <c r="Q13" s="56"/>
      <c r="R13" s="56"/>
      <c r="S13" s="56"/>
      <c r="T13" s="56"/>
      <c r="U13" s="56"/>
      <c r="V13" s="56"/>
      <c r="W13" s="56"/>
      <c r="X13" s="56"/>
      <c r="Y13" s="56"/>
    </row>
    <row r="14" spans="1:39" ht="25" customHeight="1" x14ac:dyDescent="0.35">
      <c r="B14" s="56"/>
      <c r="C14" s="56"/>
      <c r="D14" s="56"/>
      <c r="E14" s="56"/>
      <c r="F14" s="56"/>
      <c r="G14" s="56"/>
      <c r="H14" s="56"/>
      <c r="I14" s="56"/>
      <c r="J14" s="56"/>
      <c r="K14" s="56"/>
      <c r="L14" s="56"/>
      <c r="M14" s="56"/>
      <c r="N14" s="56"/>
      <c r="O14" s="56"/>
      <c r="P14" s="56"/>
      <c r="Q14" s="56"/>
      <c r="R14" s="56"/>
      <c r="S14" s="56"/>
      <c r="T14" s="56"/>
      <c r="U14" s="56"/>
      <c r="V14" s="56"/>
      <c r="W14" s="56"/>
      <c r="X14" s="56"/>
      <c r="Y14" s="56"/>
    </row>
    <row r="16" spans="1:39" ht="25" customHeight="1" x14ac:dyDescent="0.35">
      <c r="B16" s="20">
        <v>1</v>
      </c>
      <c r="C16" s="58" t="s">
        <v>5093</v>
      </c>
      <c r="D16" s="58"/>
      <c r="E16" s="58"/>
      <c r="F16" s="58"/>
      <c r="G16" s="58"/>
      <c r="H16" s="58"/>
      <c r="I16" s="58"/>
      <c r="J16" s="58"/>
      <c r="K16" s="58"/>
      <c r="L16" s="58"/>
      <c r="M16" s="58"/>
      <c r="N16" s="58"/>
      <c r="O16" s="58"/>
      <c r="P16" s="58"/>
      <c r="Q16" s="58"/>
      <c r="R16" s="58"/>
      <c r="S16" s="58"/>
      <c r="T16" s="58"/>
      <c r="U16" s="58"/>
      <c r="V16" s="58"/>
      <c r="W16" s="58"/>
      <c r="X16" s="58"/>
      <c r="Y16" s="58"/>
    </row>
    <row r="17" spans="2:25" ht="25" customHeight="1" x14ac:dyDescent="0.35">
      <c r="B17" s="56" t="s">
        <v>5108</v>
      </c>
      <c r="C17" s="56"/>
      <c r="D17" s="56"/>
      <c r="E17" s="56"/>
      <c r="F17" s="56"/>
      <c r="G17" s="56"/>
      <c r="H17" s="56"/>
      <c r="I17" s="56"/>
      <c r="J17" s="56"/>
      <c r="K17" s="56"/>
      <c r="L17" s="56"/>
      <c r="M17" s="56"/>
      <c r="N17" s="56"/>
      <c r="O17" s="56"/>
      <c r="P17" s="56"/>
      <c r="Q17" s="56"/>
      <c r="R17" s="56"/>
      <c r="S17" s="56"/>
      <c r="T17" s="56"/>
      <c r="U17" s="56"/>
      <c r="V17" s="56"/>
      <c r="W17" s="56"/>
      <c r="X17" s="56"/>
      <c r="Y17" s="56"/>
    </row>
    <row r="18" spans="2:25" ht="25" customHeight="1" x14ac:dyDescent="0.35">
      <c r="B18" s="56"/>
      <c r="C18" s="56"/>
      <c r="D18" s="56"/>
      <c r="E18" s="56"/>
      <c r="F18" s="56"/>
      <c r="G18" s="56"/>
      <c r="H18" s="56"/>
      <c r="I18" s="56"/>
      <c r="J18" s="56"/>
      <c r="K18" s="56"/>
      <c r="L18" s="56"/>
      <c r="M18" s="56"/>
      <c r="N18" s="56"/>
      <c r="O18" s="56"/>
      <c r="P18" s="56"/>
      <c r="Q18" s="56"/>
      <c r="R18" s="56"/>
      <c r="S18" s="56"/>
      <c r="T18" s="56"/>
      <c r="U18" s="56"/>
      <c r="V18" s="56"/>
      <c r="W18" s="56"/>
      <c r="X18" s="56"/>
      <c r="Y18" s="56"/>
    </row>
    <row r="19" spans="2:25" ht="25" customHeight="1" x14ac:dyDescent="0.35">
      <c r="B19" s="56"/>
      <c r="C19" s="56"/>
      <c r="D19" s="56"/>
      <c r="E19" s="56"/>
      <c r="F19" s="56"/>
      <c r="G19" s="56"/>
      <c r="H19" s="56"/>
      <c r="I19" s="56"/>
      <c r="J19" s="56"/>
      <c r="K19" s="56"/>
      <c r="L19" s="56"/>
      <c r="M19" s="56"/>
      <c r="N19" s="56"/>
      <c r="O19" s="56"/>
      <c r="P19" s="56"/>
      <c r="Q19" s="56"/>
      <c r="R19" s="56"/>
      <c r="S19" s="56"/>
      <c r="T19" s="56"/>
      <c r="U19" s="56"/>
      <c r="V19" s="56"/>
      <c r="W19" s="56"/>
      <c r="X19" s="56"/>
      <c r="Y19" s="56"/>
    </row>
    <row r="20" spans="2:25" ht="25" customHeight="1" x14ac:dyDescent="0.35">
      <c r="B20" s="56"/>
      <c r="C20" s="56"/>
      <c r="D20" s="56"/>
      <c r="E20" s="56"/>
      <c r="F20" s="56"/>
      <c r="G20" s="56"/>
      <c r="H20" s="56"/>
      <c r="I20" s="56"/>
      <c r="J20" s="56"/>
      <c r="K20" s="56"/>
      <c r="L20" s="56"/>
      <c r="M20" s="56"/>
      <c r="N20" s="56"/>
      <c r="O20" s="56"/>
      <c r="P20" s="56"/>
      <c r="Q20" s="56"/>
      <c r="R20" s="56"/>
      <c r="S20" s="56"/>
      <c r="T20" s="56"/>
      <c r="U20" s="56"/>
      <c r="V20" s="56"/>
      <c r="W20" s="56"/>
      <c r="X20" s="56"/>
      <c r="Y20" s="56"/>
    </row>
    <row r="21" spans="2:25" ht="25" customHeight="1" x14ac:dyDescent="0.35">
      <c r="B21" s="56"/>
      <c r="C21" s="56"/>
      <c r="D21" s="56"/>
      <c r="E21" s="56"/>
      <c r="F21" s="56"/>
      <c r="G21" s="56"/>
      <c r="H21" s="56"/>
      <c r="I21" s="56"/>
      <c r="J21" s="56"/>
      <c r="K21" s="56"/>
      <c r="L21" s="56"/>
      <c r="M21" s="56"/>
      <c r="N21" s="56"/>
      <c r="O21" s="56"/>
      <c r="P21" s="56"/>
      <c r="Q21" s="56"/>
      <c r="R21" s="56"/>
      <c r="S21" s="56"/>
      <c r="T21" s="56"/>
      <c r="U21" s="56"/>
      <c r="V21" s="56"/>
      <c r="W21" s="56"/>
      <c r="X21" s="56"/>
      <c r="Y21" s="56"/>
    </row>
    <row r="23" spans="2:25" ht="25" customHeight="1" x14ac:dyDescent="0.35">
      <c r="B23" s="20">
        <v>1</v>
      </c>
      <c r="C23" s="58" t="s">
        <v>5094</v>
      </c>
      <c r="D23" s="58"/>
      <c r="E23" s="58"/>
      <c r="F23" s="58"/>
      <c r="G23" s="58"/>
      <c r="H23" s="58"/>
      <c r="I23" s="58"/>
      <c r="J23" s="58"/>
      <c r="K23" s="58"/>
      <c r="L23" s="58"/>
      <c r="M23" s="58"/>
      <c r="N23" s="58"/>
      <c r="O23" s="58"/>
      <c r="P23" s="58"/>
      <c r="Q23" s="58"/>
      <c r="R23" s="58"/>
      <c r="S23" s="58"/>
      <c r="T23" s="58"/>
      <c r="U23" s="58"/>
      <c r="V23" s="58"/>
      <c r="W23" s="58"/>
      <c r="X23" s="58"/>
      <c r="Y23" s="58"/>
    </row>
    <row r="24" spans="2:25" ht="25" customHeight="1" x14ac:dyDescent="0.35">
      <c r="B24" s="56" t="s">
        <v>5099</v>
      </c>
      <c r="C24" s="56"/>
      <c r="D24" s="56"/>
      <c r="E24" s="56"/>
      <c r="F24" s="56"/>
      <c r="G24" s="56"/>
      <c r="H24" s="56"/>
      <c r="I24" s="56"/>
      <c r="J24" s="56"/>
      <c r="K24" s="56"/>
      <c r="L24" s="56"/>
      <c r="M24" s="56"/>
      <c r="N24" s="56"/>
      <c r="O24" s="56"/>
      <c r="P24" s="56"/>
      <c r="Q24" s="56"/>
      <c r="R24" s="56"/>
      <c r="S24" s="56"/>
      <c r="T24" s="56"/>
      <c r="U24" s="56"/>
      <c r="V24" s="56"/>
      <c r="W24" s="56"/>
      <c r="X24" s="56"/>
      <c r="Y24" s="56"/>
    </row>
    <row r="25" spans="2:25" ht="25" customHeight="1" x14ac:dyDescent="0.35">
      <c r="B25" s="56"/>
      <c r="C25" s="56"/>
      <c r="D25" s="56"/>
      <c r="E25" s="56"/>
      <c r="F25" s="56"/>
      <c r="G25" s="56"/>
      <c r="H25" s="56"/>
      <c r="I25" s="56"/>
      <c r="J25" s="56"/>
      <c r="K25" s="56"/>
      <c r="L25" s="56"/>
      <c r="M25" s="56"/>
      <c r="N25" s="56"/>
      <c r="O25" s="56"/>
      <c r="P25" s="56"/>
      <c r="Q25" s="56"/>
      <c r="R25" s="56"/>
      <c r="S25" s="56"/>
      <c r="T25" s="56"/>
      <c r="U25" s="56"/>
      <c r="V25" s="56"/>
      <c r="W25" s="56"/>
      <c r="X25" s="56"/>
      <c r="Y25" s="56"/>
    </row>
    <row r="26" spans="2:25" ht="25" customHeight="1" x14ac:dyDescent="0.35">
      <c r="B26" s="56"/>
      <c r="C26" s="56"/>
      <c r="D26" s="56"/>
      <c r="E26" s="56"/>
      <c r="F26" s="56"/>
      <c r="G26" s="56"/>
      <c r="H26" s="56"/>
      <c r="I26" s="56"/>
      <c r="J26" s="56"/>
      <c r="K26" s="56"/>
      <c r="L26" s="56"/>
      <c r="M26" s="56"/>
      <c r="N26" s="56"/>
      <c r="O26" s="56"/>
      <c r="P26" s="56"/>
      <c r="Q26" s="56"/>
      <c r="R26" s="56"/>
      <c r="S26" s="56"/>
      <c r="T26" s="56"/>
      <c r="U26" s="56"/>
      <c r="V26" s="56"/>
      <c r="W26" s="56"/>
      <c r="X26" s="56"/>
      <c r="Y26" s="56"/>
    </row>
    <row r="28" spans="2:25" ht="25" customHeight="1" x14ac:dyDescent="0.35">
      <c r="B28" s="20">
        <v>1</v>
      </c>
      <c r="C28" s="58" t="s">
        <v>5095</v>
      </c>
      <c r="D28" s="58"/>
      <c r="E28" s="58"/>
      <c r="F28" s="58"/>
      <c r="G28" s="58"/>
      <c r="H28" s="58"/>
      <c r="I28" s="58"/>
      <c r="J28" s="58"/>
      <c r="K28" s="58"/>
      <c r="L28" s="58"/>
      <c r="M28" s="58"/>
      <c r="N28" s="58"/>
      <c r="O28" s="58"/>
      <c r="P28" s="58"/>
      <c r="Q28" s="58"/>
      <c r="R28" s="58"/>
      <c r="S28" s="58"/>
      <c r="T28" s="58"/>
      <c r="U28" s="58"/>
      <c r="V28" s="58"/>
      <c r="W28" s="58"/>
      <c r="X28" s="58"/>
      <c r="Y28" s="58"/>
    </row>
    <row r="29" spans="2:25" ht="25" customHeight="1" x14ac:dyDescent="0.35">
      <c r="B29" s="56" t="s">
        <v>5133</v>
      </c>
      <c r="C29" s="56"/>
      <c r="D29" s="56"/>
      <c r="E29" s="56"/>
      <c r="F29" s="56"/>
      <c r="G29" s="56"/>
      <c r="H29" s="56"/>
      <c r="I29" s="56"/>
      <c r="J29" s="56"/>
      <c r="K29" s="56"/>
      <c r="L29" s="56"/>
      <c r="M29" s="56"/>
      <c r="N29" s="56"/>
      <c r="O29" s="56"/>
      <c r="P29" s="56"/>
      <c r="Q29" s="56"/>
      <c r="R29" s="56"/>
      <c r="S29" s="56"/>
      <c r="T29" s="56"/>
      <c r="U29" s="56"/>
      <c r="V29" s="56"/>
      <c r="W29" s="56"/>
      <c r="X29" s="56"/>
      <c r="Y29" s="56"/>
    </row>
    <row r="30" spans="2:25" ht="25" customHeight="1" x14ac:dyDescent="0.35">
      <c r="B30" s="56"/>
      <c r="C30" s="56"/>
      <c r="D30" s="56"/>
      <c r="E30" s="56"/>
      <c r="F30" s="56"/>
      <c r="G30" s="56"/>
      <c r="H30" s="56"/>
      <c r="I30" s="56"/>
      <c r="J30" s="56"/>
      <c r="K30" s="56"/>
      <c r="L30" s="56"/>
      <c r="M30" s="56"/>
      <c r="N30" s="56"/>
      <c r="O30" s="56"/>
      <c r="P30" s="56"/>
      <c r="Q30" s="56"/>
      <c r="R30" s="56"/>
      <c r="S30" s="56"/>
      <c r="T30" s="56"/>
      <c r="U30" s="56"/>
      <c r="V30" s="56"/>
      <c r="W30" s="56"/>
      <c r="X30" s="56"/>
      <c r="Y30" s="56"/>
    </row>
    <row r="31" spans="2:25" ht="25" customHeight="1" x14ac:dyDescent="0.35">
      <c r="B31" s="56"/>
      <c r="C31" s="56"/>
      <c r="D31" s="56"/>
      <c r="E31" s="56"/>
      <c r="F31" s="56"/>
      <c r="G31" s="56"/>
      <c r="H31" s="56"/>
      <c r="I31" s="56"/>
      <c r="J31" s="56"/>
      <c r="K31" s="56"/>
      <c r="L31" s="56"/>
      <c r="M31" s="56"/>
      <c r="N31" s="56"/>
      <c r="O31" s="56"/>
      <c r="P31" s="56"/>
      <c r="Q31" s="56"/>
      <c r="R31" s="56"/>
      <c r="S31" s="56"/>
      <c r="T31" s="56"/>
      <c r="U31" s="56"/>
      <c r="V31" s="56"/>
      <c r="W31" s="56"/>
      <c r="X31" s="56"/>
      <c r="Y31" s="56"/>
    </row>
    <row r="33" spans="1:26" ht="25" customHeight="1" thickBot="1" x14ac:dyDescent="0.4"/>
    <row r="34" spans="1:26" ht="5" customHeight="1" x14ac:dyDescent="0.35">
      <c r="A34" s="12"/>
      <c r="B34" s="13"/>
      <c r="C34" s="13"/>
      <c r="D34" s="13"/>
      <c r="E34" s="13"/>
      <c r="F34" s="13"/>
      <c r="G34" s="13"/>
      <c r="H34" s="13"/>
      <c r="I34" s="13"/>
      <c r="J34" s="13"/>
      <c r="K34" s="13"/>
      <c r="L34" s="13"/>
      <c r="M34" s="13"/>
      <c r="N34" s="13"/>
      <c r="O34" s="13"/>
      <c r="P34" s="13"/>
      <c r="Q34" s="13"/>
      <c r="R34" s="13"/>
      <c r="S34" s="13"/>
      <c r="T34" s="13"/>
      <c r="U34" s="13"/>
      <c r="V34" s="13"/>
      <c r="W34" s="13"/>
      <c r="X34" s="13"/>
      <c r="Y34" s="13"/>
      <c r="Z34" s="14"/>
    </row>
    <row r="35" spans="1:26" ht="25" customHeight="1" x14ac:dyDescent="0.35">
      <c r="A35" s="15"/>
      <c r="B35" s="57" t="s">
        <v>5084</v>
      </c>
      <c r="C35" s="57"/>
      <c r="D35" s="57"/>
      <c r="E35" s="57"/>
      <c r="F35" s="57"/>
      <c r="G35" s="57"/>
      <c r="H35" s="57"/>
      <c r="I35" s="57"/>
      <c r="J35" s="57"/>
      <c r="K35" s="57"/>
      <c r="L35" s="11"/>
      <c r="M35" s="11"/>
      <c r="N35" s="11"/>
      <c r="O35" s="11"/>
      <c r="P35" s="11"/>
      <c r="Q35" s="11"/>
      <c r="R35" s="11"/>
      <c r="S35" s="11"/>
      <c r="T35" s="11"/>
      <c r="U35" s="11"/>
      <c r="V35" s="36"/>
      <c r="W35" s="36"/>
      <c r="X35" s="36"/>
      <c r="Y35" s="37" t="s">
        <v>5083</v>
      </c>
      <c r="Z35" s="16"/>
    </row>
    <row r="36" spans="1:26" ht="5" customHeight="1" thickBot="1" x14ac:dyDescent="0.4">
      <c r="A36" s="17"/>
      <c r="B36" s="18"/>
      <c r="C36" s="18"/>
      <c r="D36" s="18"/>
      <c r="E36" s="18"/>
      <c r="F36" s="18"/>
      <c r="G36" s="18"/>
      <c r="H36" s="18"/>
      <c r="I36" s="18"/>
      <c r="J36" s="18"/>
      <c r="K36" s="18"/>
      <c r="L36" s="18"/>
      <c r="M36" s="18"/>
      <c r="N36" s="18"/>
      <c r="O36" s="18"/>
      <c r="P36" s="18"/>
      <c r="Q36" s="18"/>
      <c r="R36" s="18"/>
      <c r="S36" s="18"/>
      <c r="T36" s="18"/>
      <c r="U36" s="18"/>
      <c r="V36" s="18"/>
      <c r="W36" s="18"/>
      <c r="X36" s="18"/>
      <c r="Y36" s="18"/>
      <c r="Z36" s="19"/>
    </row>
  </sheetData>
  <mergeCells count="13">
    <mergeCell ref="B1:T3"/>
    <mergeCell ref="V3:Y3"/>
    <mergeCell ref="B7:Y9"/>
    <mergeCell ref="B29:Y31"/>
    <mergeCell ref="B35:K35"/>
    <mergeCell ref="C6:Y6"/>
    <mergeCell ref="C11:Y11"/>
    <mergeCell ref="B12:Y14"/>
    <mergeCell ref="C16:Y16"/>
    <mergeCell ref="B17:Y21"/>
    <mergeCell ref="C23:Y23"/>
    <mergeCell ref="B24:Y26"/>
    <mergeCell ref="C28:Y28"/>
  </mergeCells>
  <printOptions horizontalCentered="1"/>
  <pageMargins left="0.7" right="0.7" top="0.75" bottom="0.75" header="0.3" footer="0.3"/>
  <pageSetup paperSize="9" scale="41"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31"/>
  <sheetViews>
    <sheetView topLeftCell="A4733" workbookViewId="0">
      <selection activeCell="I4983" sqref="I4983"/>
    </sheetView>
  </sheetViews>
  <sheetFormatPr defaultRowHeight="14.5" x14ac:dyDescent="0.35"/>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t="s">
        <v>18</v>
      </c>
      <c r="B2" t="s">
        <v>19</v>
      </c>
      <c r="C2">
        <v>0</v>
      </c>
      <c r="D2" t="s">
        <v>20</v>
      </c>
      <c r="E2" t="s">
        <v>21</v>
      </c>
      <c r="F2" t="s">
        <v>22</v>
      </c>
      <c r="G2">
        <v>62</v>
      </c>
      <c r="H2" t="s">
        <v>20</v>
      </c>
      <c r="I2" t="s">
        <v>23</v>
      </c>
      <c r="J2" t="s">
        <v>21</v>
      </c>
      <c r="K2" t="s">
        <v>20</v>
      </c>
      <c r="L2" t="s">
        <v>24</v>
      </c>
      <c r="M2" t="s">
        <v>21</v>
      </c>
      <c r="N2" t="s">
        <v>25</v>
      </c>
      <c r="O2">
        <v>92.69</v>
      </c>
      <c r="P2">
        <v>5759.03</v>
      </c>
      <c r="Q2">
        <v>2</v>
      </c>
      <c r="R2" t="s">
        <v>21</v>
      </c>
    </row>
    <row r="3" spans="1:18" x14ac:dyDescent="0.35">
      <c r="A3" t="s">
        <v>26</v>
      </c>
      <c r="B3" t="s">
        <v>19</v>
      </c>
      <c r="C3">
        <v>0</v>
      </c>
      <c r="D3" t="s">
        <v>20</v>
      </c>
      <c r="E3" t="s">
        <v>20</v>
      </c>
      <c r="F3" t="s">
        <v>27</v>
      </c>
      <c r="G3">
        <v>3</v>
      </c>
      <c r="H3" t="s">
        <v>20</v>
      </c>
      <c r="I3" t="s">
        <v>21</v>
      </c>
      <c r="J3" t="s">
        <v>28</v>
      </c>
      <c r="K3" t="s">
        <v>28</v>
      </c>
      <c r="L3" t="s">
        <v>29</v>
      </c>
      <c r="M3" t="s">
        <v>20</v>
      </c>
      <c r="N3" t="s">
        <v>30</v>
      </c>
      <c r="O3">
        <v>20.68</v>
      </c>
      <c r="P3">
        <v>63.77</v>
      </c>
      <c r="Q3">
        <v>1</v>
      </c>
      <c r="R3" t="s">
        <v>21</v>
      </c>
    </row>
    <row r="4" spans="1:18" x14ac:dyDescent="0.35">
      <c r="A4" t="s">
        <v>31</v>
      </c>
      <c r="B4" t="s">
        <v>19</v>
      </c>
      <c r="C4">
        <v>0</v>
      </c>
      <c r="D4" t="s">
        <v>21</v>
      </c>
      <c r="E4" t="s">
        <v>21</v>
      </c>
      <c r="F4" t="s">
        <v>22</v>
      </c>
      <c r="G4">
        <v>28</v>
      </c>
      <c r="H4" t="s">
        <v>21</v>
      </c>
      <c r="I4" t="s">
        <v>32</v>
      </c>
      <c r="J4" t="s">
        <v>21</v>
      </c>
      <c r="K4" t="s">
        <v>21</v>
      </c>
      <c r="L4" t="s">
        <v>33</v>
      </c>
      <c r="M4" t="s">
        <v>21</v>
      </c>
      <c r="N4" t="s">
        <v>34</v>
      </c>
      <c r="O4">
        <v>55.5</v>
      </c>
      <c r="P4">
        <v>1560.47</v>
      </c>
      <c r="Q4">
        <v>1</v>
      </c>
      <c r="R4" t="s">
        <v>21</v>
      </c>
    </row>
    <row r="5" spans="1:18" x14ac:dyDescent="0.35">
      <c r="A5" t="s">
        <v>35</v>
      </c>
      <c r="B5" t="s">
        <v>36</v>
      </c>
      <c r="C5">
        <v>0</v>
      </c>
      <c r="D5" t="s">
        <v>21</v>
      </c>
      <c r="E5" t="s">
        <v>21</v>
      </c>
      <c r="F5" t="s">
        <v>37</v>
      </c>
      <c r="G5">
        <v>52</v>
      </c>
      <c r="H5" t="s">
        <v>21</v>
      </c>
      <c r="I5" t="s">
        <v>23</v>
      </c>
      <c r="J5" t="s">
        <v>20</v>
      </c>
      <c r="K5" t="s">
        <v>20</v>
      </c>
      <c r="L5" t="s">
        <v>24</v>
      </c>
      <c r="M5" t="s">
        <v>20</v>
      </c>
      <c r="N5" t="s">
        <v>34</v>
      </c>
      <c r="O5">
        <v>79.180000000000007</v>
      </c>
      <c r="P5">
        <v>4181.26</v>
      </c>
      <c r="Q5">
        <v>1</v>
      </c>
      <c r="R5" t="s">
        <v>21</v>
      </c>
    </row>
    <row r="6" spans="1:18" x14ac:dyDescent="0.35">
      <c r="A6" t="s">
        <v>38</v>
      </c>
      <c r="B6" t="s">
        <v>36</v>
      </c>
      <c r="C6">
        <v>0</v>
      </c>
      <c r="D6" t="s">
        <v>21</v>
      </c>
      <c r="E6" t="s">
        <v>21</v>
      </c>
      <c r="F6" t="s">
        <v>39</v>
      </c>
      <c r="G6">
        <v>72</v>
      </c>
      <c r="H6" t="s">
        <v>20</v>
      </c>
      <c r="I6" t="s">
        <v>23</v>
      </c>
      <c r="J6" t="s">
        <v>20</v>
      </c>
      <c r="K6" t="s">
        <v>20</v>
      </c>
      <c r="L6" t="s">
        <v>24</v>
      </c>
      <c r="M6" t="s">
        <v>21</v>
      </c>
      <c r="N6" t="s">
        <v>34</v>
      </c>
      <c r="O6">
        <v>90.49</v>
      </c>
      <c r="P6">
        <v>6510.2</v>
      </c>
      <c r="Q6">
        <v>2</v>
      </c>
      <c r="R6" t="s">
        <v>21</v>
      </c>
    </row>
    <row r="7" spans="1:18" x14ac:dyDescent="0.35">
      <c r="A7" t="s">
        <v>40</v>
      </c>
      <c r="B7" t="s">
        <v>19</v>
      </c>
      <c r="C7">
        <v>0</v>
      </c>
      <c r="D7" t="s">
        <v>21</v>
      </c>
      <c r="E7" t="s">
        <v>20</v>
      </c>
      <c r="F7" t="s">
        <v>41</v>
      </c>
      <c r="G7">
        <v>19</v>
      </c>
      <c r="H7" t="s">
        <v>20</v>
      </c>
      <c r="I7" t="s">
        <v>23</v>
      </c>
      <c r="J7" t="s">
        <v>21</v>
      </c>
      <c r="K7" t="s">
        <v>21</v>
      </c>
      <c r="L7" t="s">
        <v>33</v>
      </c>
      <c r="M7" t="s">
        <v>20</v>
      </c>
      <c r="N7" t="s">
        <v>30</v>
      </c>
      <c r="O7">
        <v>75.62</v>
      </c>
      <c r="P7">
        <v>1445.12</v>
      </c>
      <c r="Q7">
        <v>4</v>
      </c>
      <c r="R7" t="s">
        <v>20</v>
      </c>
    </row>
    <row r="8" spans="1:18" x14ac:dyDescent="0.35">
      <c r="A8" t="s">
        <v>42</v>
      </c>
      <c r="B8" t="s">
        <v>36</v>
      </c>
      <c r="C8">
        <v>1</v>
      </c>
      <c r="D8" t="s">
        <v>21</v>
      </c>
      <c r="E8" t="s">
        <v>21</v>
      </c>
      <c r="F8" t="s">
        <v>22</v>
      </c>
      <c r="G8">
        <v>5</v>
      </c>
      <c r="H8" t="s">
        <v>21</v>
      </c>
      <c r="I8" t="s">
        <v>32</v>
      </c>
      <c r="J8" t="s">
        <v>21</v>
      </c>
      <c r="K8" t="s">
        <v>20</v>
      </c>
      <c r="L8" t="s">
        <v>33</v>
      </c>
      <c r="M8" t="s">
        <v>21</v>
      </c>
      <c r="N8" t="s">
        <v>43</v>
      </c>
      <c r="O8">
        <v>44.73</v>
      </c>
      <c r="P8">
        <v>224.44</v>
      </c>
      <c r="Q8">
        <v>1</v>
      </c>
      <c r="R8" t="s">
        <v>21</v>
      </c>
    </row>
    <row r="9" spans="1:18" x14ac:dyDescent="0.35">
      <c r="A9" t="s">
        <v>44</v>
      </c>
      <c r="B9" t="s">
        <v>19</v>
      </c>
      <c r="C9">
        <v>0</v>
      </c>
      <c r="D9" t="s">
        <v>20</v>
      </c>
      <c r="E9" t="s">
        <v>21</v>
      </c>
      <c r="F9" t="s">
        <v>45</v>
      </c>
      <c r="G9">
        <v>11</v>
      </c>
      <c r="H9" t="s">
        <v>20</v>
      </c>
      <c r="I9" t="s">
        <v>23</v>
      </c>
      <c r="J9" t="s">
        <v>21</v>
      </c>
      <c r="K9" t="s">
        <v>21</v>
      </c>
      <c r="L9" t="s">
        <v>33</v>
      </c>
      <c r="M9" t="s">
        <v>21</v>
      </c>
      <c r="N9" t="s">
        <v>34</v>
      </c>
      <c r="O9">
        <v>84.89</v>
      </c>
      <c r="P9">
        <v>906.31</v>
      </c>
      <c r="Q9">
        <v>3</v>
      </c>
      <c r="R9" t="s">
        <v>20</v>
      </c>
    </row>
    <row r="10" spans="1:18" x14ac:dyDescent="0.35">
      <c r="A10" t="s">
        <v>46</v>
      </c>
      <c r="B10" t="s">
        <v>36</v>
      </c>
      <c r="C10">
        <v>0</v>
      </c>
      <c r="D10" t="s">
        <v>20</v>
      </c>
      <c r="E10" t="s">
        <v>21</v>
      </c>
      <c r="F10" t="s">
        <v>47</v>
      </c>
      <c r="G10">
        <v>38</v>
      </c>
      <c r="H10" t="s">
        <v>20</v>
      </c>
      <c r="I10" t="s">
        <v>32</v>
      </c>
      <c r="J10" t="s">
        <v>20</v>
      </c>
      <c r="K10" t="s">
        <v>21</v>
      </c>
      <c r="L10" t="s">
        <v>24</v>
      </c>
      <c r="M10" t="s">
        <v>20</v>
      </c>
      <c r="N10" t="s">
        <v>30</v>
      </c>
      <c r="O10">
        <v>50.79</v>
      </c>
      <c r="P10">
        <v>1919.53</v>
      </c>
      <c r="Q10">
        <v>0</v>
      </c>
      <c r="R10" t="s">
        <v>21</v>
      </c>
    </row>
    <row r="11" spans="1:18" x14ac:dyDescent="0.35">
      <c r="A11" t="s">
        <v>48</v>
      </c>
      <c r="B11" t="s">
        <v>36</v>
      </c>
      <c r="C11">
        <v>0</v>
      </c>
      <c r="D11" t="s">
        <v>20</v>
      </c>
      <c r="E11" t="s">
        <v>20</v>
      </c>
      <c r="F11" t="s">
        <v>49</v>
      </c>
      <c r="G11">
        <v>7</v>
      </c>
      <c r="H11" t="s">
        <v>20</v>
      </c>
      <c r="I11" t="s">
        <v>32</v>
      </c>
      <c r="J11" t="s">
        <v>20</v>
      </c>
      <c r="K11" t="s">
        <v>20</v>
      </c>
      <c r="L11" t="s">
        <v>33</v>
      </c>
      <c r="M11" t="s">
        <v>20</v>
      </c>
      <c r="N11" t="s">
        <v>25</v>
      </c>
      <c r="O11">
        <v>55.34</v>
      </c>
      <c r="P11">
        <v>383.69</v>
      </c>
      <c r="Q11">
        <v>1</v>
      </c>
      <c r="R11" t="s">
        <v>20</v>
      </c>
    </row>
    <row r="12" spans="1:18" x14ac:dyDescent="0.35">
      <c r="A12" t="s">
        <v>50</v>
      </c>
      <c r="B12" t="s">
        <v>19</v>
      </c>
      <c r="C12">
        <v>0</v>
      </c>
      <c r="D12" t="s">
        <v>20</v>
      </c>
      <c r="E12" t="s">
        <v>21</v>
      </c>
      <c r="F12" t="s">
        <v>49</v>
      </c>
      <c r="G12">
        <v>63</v>
      </c>
      <c r="H12" t="s">
        <v>21</v>
      </c>
      <c r="I12" t="s">
        <v>32</v>
      </c>
      <c r="J12" t="s">
        <v>21</v>
      </c>
      <c r="K12" t="s">
        <v>21</v>
      </c>
      <c r="L12" t="s">
        <v>24</v>
      </c>
      <c r="M12" t="s">
        <v>20</v>
      </c>
      <c r="N12" t="s">
        <v>34</v>
      </c>
      <c r="O12">
        <v>53.94</v>
      </c>
      <c r="P12">
        <v>3439.45</v>
      </c>
      <c r="Q12">
        <v>1</v>
      </c>
      <c r="R12" t="s">
        <v>20</v>
      </c>
    </row>
    <row r="13" spans="1:18" x14ac:dyDescent="0.35">
      <c r="A13" t="s">
        <v>51</v>
      </c>
      <c r="B13" t="s">
        <v>36</v>
      </c>
      <c r="C13">
        <v>0</v>
      </c>
      <c r="D13" t="s">
        <v>21</v>
      </c>
      <c r="E13" t="s">
        <v>21</v>
      </c>
      <c r="F13" t="s">
        <v>39</v>
      </c>
      <c r="G13">
        <v>22</v>
      </c>
      <c r="H13" t="s">
        <v>21</v>
      </c>
      <c r="I13" t="s">
        <v>32</v>
      </c>
      <c r="J13" t="s">
        <v>21</v>
      </c>
      <c r="K13" t="s">
        <v>21</v>
      </c>
      <c r="L13" t="s">
        <v>29</v>
      </c>
      <c r="M13" t="s">
        <v>21</v>
      </c>
      <c r="N13" t="s">
        <v>34</v>
      </c>
      <c r="O13">
        <v>53.47</v>
      </c>
      <c r="P13">
        <v>1211.08</v>
      </c>
      <c r="Q13">
        <v>7</v>
      </c>
      <c r="R13" t="s">
        <v>20</v>
      </c>
    </row>
    <row r="14" spans="1:18" x14ac:dyDescent="0.35">
      <c r="A14" t="s">
        <v>52</v>
      </c>
      <c r="B14" t="s">
        <v>19</v>
      </c>
      <c r="C14">
        <v>0</v>
      </c>
      <c r="D14" t="s">
        <v>21</v>
      </c>
      <c r="E14" t="s">
        <v>21</v>
      </c>
      <c r="F14" t="s">
        <v>47</v>
      </c>
      <c r="G14">
        <v>56</v>
      </c>
      <c r="H14" t="s">
        <v>20</v>
      </c>
      <c r="I14" t="s">
        <v>32</v>
      </c>
      <c r="J14" t="s">
        <v>20</v>
      </c>
      <c r="K14" t="s">
        <v>20</v>
      </c>
      <c r="L14" t="s">
        <v>29</v>
      </c>
      <c r="M14" t="s">
        <v>21</v>
      </c>
      <c r="N14" t="s">
        <v>43</v>
      </c>
      <c r="O14">
        <v>70.41</v>
      </c>
      <c r="P14">
        <v>3867.88</v>
      </c>
      <c r="Q14">
        <v>1</v>
      </c>
      <c r="R14" t="s">
        <v>21</v>
      </c>
    </row>
    <row r="15" spans="1:18" x14ac:dyDescent="0.35">
      <c r="A15" t="s">
        <v>53</v>
      </c>
      <c r="B15" t="s">
        <v>36</v>
      </c>
      <c r="C15">
        <v>1</v>
      </c>
      <c r="D15" t="s">
        <v>21</v>
      </c>
      <c r="E15" t="s">
        <v>21</v>
      </c>
      <c r="F15" t="s">
        <v>27</v>
      </c>
      <c r="G15">
        <v>7</v>
      </c>
      <c r="H15" t="s">
        <v>20</v>
      </c>
      <c r="I15" t="s">
        <v>21</v>
      </c>
      <c r="J15" t="s">
        <v>28</v>
      </c>
      <c r="K15" t="s">
        <v>28</v>
      </c>
      <c r="L15" t="s">
        <v>33</v>
      </c>
      <c r="M15" t="s">
        <v>20</v>
      </c>
      <c r="N15" t="s">
        <v>25</v>
      </c>
      <c r="O15">
        <v>25.58</v>
      </c>
      <c r="P15">
        <v>175.16</v>
      </c>
      <c r="Q15">
        <v>1</v>
      </c>
      <c r="R15" t="s">
        <v>20</v>
      </c>
    </row>
    <row r="16" spans="1:18" x14ac:dyDescent="0.35">
      <c r="A16" t="s">
        <v>54</v>
      </c>
      <c r="B16" t="s">
        <v>19</v>
      </c>
      <c r="C16">
        <v>0</v>
      </c>
      <c r="D16" t="s">
        <v>20</v>
      </c>
      <c r="E16" t="s">
        <v>21</v>
      </c>
      <c r="F16" t="s">
        <v>47</v>
      </c>
      <c r="G16">
        <v>20</v>
      </c>
      <c r="H16" t="s">
        <v>21</v>
      </c>
      <c r="I16" t="s">
        <v>23</v>
      </c>
      <c r="J16" t="s">
        <v>20</v>
      </c>
      <c r="K16" t="s">
        <v>20</v>
      </c>
      <c r="L16" t="s">
        <v>29</v>
      </c>
      <c r="M16" t="s">
        <v>21</v>
      </c>
      <c r="N16" t="s">
        <v>30</v>
      </c>
      <c r="O16">
        <v>77.77</v>
      </c>
      <c r="P16">
        <v>1547.05</v>
      </c>
      <c r="Q16">
        <v>1</v>
      </c>
      <c r="R16" t="s">
        <v>21</v>
      </c>
    </row>
    <row r="17" spans="1:18" x14ac:dyDescent="0.35">
      <c r="A17" t="s">
        <v>55</v>
      </c>
      <c r="B17" t="s">
        <v>19</v>
      </c>
      <c r="C17">
        <v>0</v>
      </c>
      <c r="D17" t="s">
        <v>21</v>
      </c>
      <c r="E17" t="s">
        <v>21</v>
      </c>
      <c r="F17" t="s">
        <v>56</v>
      </c>
      <c r="G17">
        <v>11</v>
      </c>
      <c r="H17" t="s">
        <v>20</v>
      </c>
      <c r="I17" t="s">
        <v>32</v>
      </c>
      <c r="J17" t="s">
        <v>21</v>
      </c>
      <c r="K17" t="s">
        <v>21</v>
      </c>
      <c r="L17" t="s">
        <v>33</v>
      </c>
      <c r="M17" t="s">
        <v>20</v>
      </c>
      <c r="N17" t="s">
        <v>34</v>
      </c>
      <c r="O17">
        <v>55.9</v>
      </c>
      <c r="P17">
        <v>598.13</v>
      </c>
      <c r="Q17">
        <v>4</v>
      </c>
      <c r="R17" t="s">
        <v>21</v>
      </c>
    </row>
    <row r="18" spans="1:18" x14ac:dyDescent="0.35">
      <c r="A18" t="s">
        <v>57</v>
      </c>
      <c r="B18" t="s">
        <v>19</v>
      </c>
      <c r="C18">
        <v>0</v>
      </c>
      <c r="D18" t="s">
        <v>20</v>
      </c>
      <c r="E18" t="s">
        <v>21</v>
      </c>
      <c r="F18" t="s">
        <v>58</v>
      </c>
      <c r="G18">
        <v>25</v>
      </c>
      <c r="H18" t="s">
        <v>20</v>
      </c>
      <c r="I18" t="s">
        <v>21</v>
      </c>
      <c r="J18" t="s">
        <v>28</v>
      </c>
      <c r="K18" t="s">
        <v>28</v>
      </c>
      <c r="L18" t="s">
        <v>33</v>
      </c>
      <c r="M18" t="s">
        <v>20</v>
      </c>
      <c r="N18" t="s">
        <v>34</v>
      </c>
      <c r="O18">
        <v>28.35</v>
      </c>
      <c r="P18">
        <v>687.89</v>
      </c>
      <c r="Q18">
        <v>3</v>
      </c>
      <c r="R18" t="s">
        <v>21</v>
      </c>
    </row>
    <row r="19" spans="1:18" x14ac:dyDescent="0.35">
      <c r="A19" t="s">
        <v>59</v>
      </c>
      <c r="B19" t="s">
        <v>36</v>
      </c>
      <c r="C19">
        <v>0</v>
      </c>
      <c r="D19" t="s">
        <v>21</v>
      </c>
      <c r="E19" t="s">
        <v>21</v>
      </c>
      <c r="F19" t="s">
        <v>47</v>
      </c>
      <c r="G19">
        <v>24</v>
      </c>
      <c r="H19" t="s">
        <v>20</v>
      </c>
      <c r="I19" t="s">
        <v>32</v>
      </c>
      <c r="J19" t="s">
        <v>21</v>
      </c>
      <c r="K19" t="s">
        <v>20</v>
      </c>
      <c r="L19" t="s">
        <v>29</v>
      </c>
      <c r="M19" t="s">
        <v>20</v>
      </c>
      <c r="N19" t="s">
        <v>34</v>
      </c>
      <c r="O19">
        <v>68.290000000000006</v>
      </c>
      <c r="P19">
        <v>1639.23</v>
      </c>
      <c r="Q19">
        <v>0</v>
      </c>
      <c r="R19" t="s">
        <v>21</v>
      </c>
    </row>
    <row r="20" spans="1:18" x14ac:dyDescent="0.35">
      <c r="A20" t="s">
        <v>60</v>
      </c>
      <c r="B20" t="s">
        <v>36</v>
      </c>
      <c r="C20">
        <v>0</v>
      </c>
      <c r="D20" t="s">
        <v>20</v>
      </c>
      <c r="E20" t="s">
        <v>21</v>
      </c>
      <c r="F20" t="s">
        <v>58</v>
      </c>
      <c r="G20">
        <v>66</v>
      </c>
      <c r="H20" t="s">
        <v>21</v>
      </c>
      <c r="I20" t="s">
        <v>21</v>
      </c>
      <c r="J20" t="s">
        <v>28</v>
      </c>
      <c r="K20" t="s">
        <v>28</v>
      </c>
      <c r="L20" t="s">
        <v>24</v>
      </c>
      <c r="M20" t="s">
        <v>20</v>
      </c>
      <c r="N20" t="s">
        <v>34</v>
      </c>
      <c r="O20">
        <v>29.33</v>
      </c>
      <c r="P20">
        <v>1901.27</v>
      </c>
      <c r="Q20">
        <v>1</v>
      </c>
      <c r="R20" t="s">
        <v>21</v>
      </c>
    </row>
    <row r="21" spans="1:18" x14ac:dyDescent="0.35">
      <c r="A21" t="s">
        <v>61</v>
      </c>
      <c r="B21" t="s">
        <v>19</v>
      </c>
      <c r="C21">
        <v>0</v>
      </c>
      <c r="D21" t="s">
        <v>21</v>
      </c>
      <c r="E21" t="s">
        <v>21</v>
      </c>
      <c r="F21" t="s">
        <v>37</v>
      </c>
      <c r="G21">
        <v>52</v>
      </c>
      <c r="H21" t="s">
        <v>20</v>
      </c>
      <c r="I21" t="s">
        <v>32</v>
      </c>
      <c r="J21" t="s">
        <v>20</v>
      </c>
      <c r="K21" t="s">
        <v>20</v>
      </c>
      <c r="L21" t="s">
        <v>33</v>
      </c>
      <c r="M21" t="s">
        <v>21</v>
      </c>
      <c r="N21" t="s">
        <v>25</v>
      </c>
      <c r="O21">
        <v>54.55</v>
      </c>
      <c r="P21">
        <v>2804.02</v>
      </c>
      <c r="Q21">
        <v>0</v>
      </c>
      <c r="R21" t="s">
        <v>20</v>
      </c>
    </row>
    <row r="22" spans="1:18" x14ac:dyDescent="0.35">
      <c r="A22" t="s">
        <v>62</v>
      </c>
      <c r="B22" t="s">
        <v>19</v>
      </c>
      <c r="C22">
        <v>0</v>
      </c>
      <c r="D22" t="s">
        <v>21</v>
      </c>
      <c r="E22" t="s">
        <v>20</v>
      </c>
      <c r="F22" t="s">
        <v>45</v>
      </c>
      <c r="G22">
        <v>29</v>
      </c>
      <c r="H22" t="s">
        <v>20</v>
      </c>
      <c r="I22" t="s">
        <v>32</v>
      </c>
      <c r="J22" t="s">
        <v>21</v>
      </c>
      <c r="K22" t="s">
        <v>21</v>
      </c>
      <c r="L22" t="s">
        <v>29</v>
      </c>
      <c r="M22" t="s">
        <v>21</v>
      </c>
      <c r="N22" t="s">
        <v>43</v>
      </c>
      <c r="O22">
        <v>59.42</v>
      </c>
      <c r="P22">
        <v>1727.04</v>
      </c>
      <c r="Q22">
        <v>4</v>
      </c>
      <c r="R22" t="s">
        <v>20</v>
      </c>
    </row>
    <row r="23" spans="1:18" x14ac:dyDescent="0.35">
      <c r="A23" t="s">
        <v>63</v>
      </c>
      <c r="B23" t="s">
        <v>36</v>
      </c>
      <c r="C23">
        <v>0</v>
      </c>
      <c r="D23" t="s">
        <v>21</v>
      </c>
      <c r="E23" t="s">
        <v>21</v>
      </c>
      <c r="F23" t="s">
        <v>49</v>
      </c>
      <c r="G23">
        <v>17</v>
      </c>
      <c r="H23" t="s">
        <v>21</v>
      </c>
      <c r="I23" t="s">
        <v>23</v>
      </c>
      <c r="J23" t="s">
        <v>20</v>
      </c>
      <c r="K23" t="s">
        <v>20</v>
      </c>
      <c r="L23" t="s">
        <v>33</v>
      </c>
      <c r="M23" t="s">
        <v>20</v>
      </c>
      <c r="N23" t="s">
        <v>25</v>
      </c>
      <c r="O23">
        <v>89.55</v>
      </c>
      <c r="P23">
        <v>1532.41</v>
      </c>
      <c r="Q23">
        <v>1</v>
      </c>
      <c r="R23" t="s">
        <v>20</v>
      </c>
    </row>
    <row r="24" spans="1:18" x14ac:dyDescent="0.35">
      <c r="A24" t="s">
        <v>64</v>
      </c>
      <c r="B24" t="s">
        <v>36</v>
      </c>
      <c r="C24">
        <v>0</v>
      </c>
      <c r="D24" t="s">
        <v>21</v>
      </c>
      <c r="E24" t="s">
        <v>20</v>
      </c>
      <c r="F24" t="s">
        <v>65</v>
      </c>
      <c r="G24">
        <v>5</v>
      </c>
      <c r="H24" t="s">
        <v>20</v>
      </c>
      <c r="I24" t="s">
        <v>23</v>
      </c>
      <c r="J24" t="s">
        <v>21</v>
      </c>
      <c r="K24" t="s">
        <v>21</v>
      </c>
      <c r="L24" t="s">
        <v>33</v>
      </c>
      <c r="M24" t="s">
        <v>20</v>
      </c>
      <c r="N24" t="s">
        <v>30</v>
      </c>
      <c r="O24">
        <v>83.78</v>
      </c>
      <c r="P24">
        <v>407.46</v>
      </c>
      <c r="Q24">
        <v>1</v>
      </c>
      <c r="R24" t="s">
        <v>21</v>
      </c>
    </row>
    <row r="25" spans="1:18" x14ac:dyDescent="0.35">
      <c r="A25" t="s">
        <v>66</v>
      </c>
      <c r="B25" t="s">
        <v>19</v>
      </c>
      <c r="C25">
        <v>0</v>
      </c>
      <c r="D25" t="s">
        <v>20</v>
      </c>
      <c r="E25" t="s">
        <v>20</v>
      </c>
      <c r="F25" t="s">
        <v>58</v>
      </c>
      <c r="G25">
        <v>24</v>
      </c>
      <c r="H25" t="s">
        <v>20</v>
      </c>
      <c r="I25" t="s">
        <v>32</v>
      </c>
      <c r="J25" t="s">
        <v>21</v>
      </c>
      <c r="K25" t="s">
        <v>21</v>
      </c>
      <c r="L25" t="s">
        <v>33</v>
      </c>
      <c r="M25" t="s">
        <v>21</v>
      </c>
      <c r="N25" t="s">
        <v>34</v>
      </c>
      <c r="O25">
        <v>46.92</v>
      </c>
      <c r="P25">
        <v>1102.4100000000001</v>
      </c>
      <c r="Q25">
        <v>0</v>
      </c>
      <c r="R25" t="s">
        <v>21</v>
      </c>
    </row>
    <row r="26" spans="1:18" x14ac:dyDescent="0.35">
      <c r="A26" t="s">
        <v>67</v>
      </c>
      <c r="B26" t="s">
        <v>19</v>
      </c>
      <c r="C26">
        <v>0</v>
      </c>
      <c r="D26" t="s">
        <v>20</v>
      </c>
      <c r="E26" t="s">
        <v>21</v>
      </c>
      <c r="F26" t="s">
        <v>49</v>
      </c>
      <c r="G26">
        <v>5</v>
      </c>
      <c r="H26" t="s">
        <v>20</v>
      </c>
      <c r="I26" t="s">
        <v>32</v>
      </c>
      <c r="J26" t="s">
        <v>21</v>
      </c>
      <c r="K26" t="s">
        <v>21</v>
      </c>
      <c r="L26" t="s">
        <v>33</v>
      </c>
      <c r="M26" t="s">
        <v>20</v>
      </c>
      <c r="N26" t="s">
        <v>34</v>
      </c>
      <c r="O26">
        <v>50.56</v>
      </c>
      <c r="P26">
        <v>250.64</v>
      </c>
      <c r="Q26">
        <v>1</v>
      </c>
      <c r="R26" t="s">
        <v>21</v>
      </c>
    </row>
    <row r="27" spans="1:18" x14ac:dyDescent="0.35">
      <c r="A27" t="s">
        <v>68</v>
      </c>
      <c r="B27" t="s">
        <v>36</v>
      </c>
      <c r="C27">
        <v>1</v>
      </c>
      <c r="D27" t="s">
        <v>20</v>
      </c>
      <c r="E27" t="s">
        <v>20</v>
      </c>
      <c r="F27" t="s">
        <v>27</v>
      </c>
      <c r="G27">
        <v>62</v>
      </c>
      <c r="H27" t="s">
        <v>20</v>
      </c>
      <c r="I27" t="s">
        <v>21</v>
      </c>
      <c r="J27" t="s">
        <v>28</v>
      </c>
      <c r="K27" t="s">
        <v>28</v>
      </c>
      <c r="L27" t="s">
        <v>24</v>
      </c>
      <c r="M27" t="s">
        <v>21</v>
      </c>
      <c r="N27" t="s">
        <v>25</v>
      </c>
      <c r="O27">
        <v>30.38</v>
      </c>
      <c r="P27">
        <v>1906.22</v>
      </c>
      <c r="Q27">
        <v>0</v>
      </c>
      <c r="R27" t="s">
        <v>21</v>
      </c>
    </row>
    <row r="28" spans="1:18" x14ac:dyDescent="0.35">
      <c r="A28" t="s">
        <v>69</v>
      </c>
      <c r="B28" t="s">
        <v>19</v>
      </c>
      <c r="C28">
        <v>0</v>
      </c>
      <c r="D28" t="s">
        <v>21</v>
      </c>
      <c r="E28" t="s">
        <v>21</v>
      </c>
      <c r="F28" t="s">
        <v>47</v>
      </c>
      <c r="G28">
        <v>14</v>
      </c>
      <c r="H28" t="s">
        <v>20</v>
      </c>
      <c r="I28" t="s">
        <v>32</v>
      </c>
      <c r="J28" t="s">
        <v>20</v>
      </c>
      <c r="K28" t="s">
        <v>21</v>
      </c>
      <c r="L28" t="s">
        <v>29</v>
      </c>
      <c r="M28" t="s">
        <v>20</v>
      </c>
      <c r="N28" t="s">
        <v>25</v>
      </c>
      <c r="O28">
        <v>58.73</v>
      </c>
      <c r="P28">
        <v>798.8</v>
      </c>
      <c r="Q28">
        <v>0</v>
      </c>
      <c r="R28" t="s">
        <v>21</v>
      </c>
    </row>
    <row r="29" spans="1:18" x14ac:dyDescent="0.35">
      <c r="A29" t="s">
        <v>70</v>
      </c>
      <c r="B29" t="s">
        <v>19</v>
      </c>
      <c r="C29">
        <v>1</v>
      </c>
      <c r="D29" t="s">
        <v>21</v>
      </c>
      <c r="E29" t="s">
        <v>21</v>
      </c>
      <c r="F29" t="s">
        <v>47</v>
      </c>
      <c r="G29">
        <v>24</v>
      </c>
      <c r="H29" t="s">
        <v>21</v>
      </c>
      <c r="I29" t="s">
        <v>21</v>
      </c>
      <c r="J29" t="s">
        <v>28</v>
      </c>
      <c r="K29" t="s">
        <v>28</v>
      </c>
      <c r="L29" t="s">
        <v>33</v>
      </c>
      <c r="M29" t="s">
        <v>20</v>
      </c>
      <c r="N29" t="s">
        <v>34</v>
      </c>
      <c r="O29">
        <v>18</v>
      </c>
      <c r="P29">
        <v>428.32</v>
      </c>
      <c r="Q29">
        <v>0</v>
      </c>
      <c r="R29" t="s">
        <v>20</v>
      </c>
    </row>
    <row r="30" spans="1:18" x14ac:dyDescent="0.35">
      <c r="A30" t="s">
        <v>71</v>
      </c>
      <c r="B30" t="s">
        <v>36</v>
      </c>
      <c r="C30">
        <v>0</v>
      </c>
      <c r="D30" t="s">
        <v>21</v>
      </c>
      <c r="E30" t="s">
        <v>21</v>
      </c>
      <c r="F30" t="s">
        <v>22</v>
      </c>
      <c r="G30">
        <v>8</v>
      </c>
      <c r="H30" t="s">
        <v>20</v>
      </c>
      <c r="I30" t="s">
        <v>23</v>
      </c>
      <c r="J30" t="s">
        <v>21</v>
      </c>
      <c r="K30" t="s">
        <v>21</v>
      </c>
      <c r="L30" t="s">
        <v>33</v>
      </c>
      <c r="M30" t="s">
        <v>21</v>
      </c>
      <c r="N30" t="s">
        <v>25</v>
      </c>
      <c r="O30">
        <v>84.36</v>
      </c>
      <c r="P30">
        <v>681.44</v>
      </c>
      <c r="Q30">
        <v>2</v>
      </c>
      <c r="R30" t="s">
        <v>20</v>
      </c>
    </row>
    <row r="31" spans="1:18" x14ac:dyDescent="0.35">
      <c r="A31" t="s">
        <v>72</v>
      </c>
      <c r="B31" t="s">
        <v>19</v>
      </c>
      <c r="C31">
        <v>0</v>
      </c>
      <c r="D31" t="s">
        <v>20</v>
      </c>
      <c r="E31" t="s">
        <v>21</v>
      </c>
      <c r="F31" t="s">
        <v>58</v>
      </c>
      <c r="G31">
        <v>42</v>
      </c>
      <c r="H31" t="s">
        <v>20</v>
      </c>
      <c r="I31" t="s">
        <v>23</v>
      </c>
      <c r="J31" t="s">
        <v>20</v>
      </c>
      <c r="K31" t="s">
        <v>21</v>
      </c>
      <c r="L31" t="s">
        <v>29</v>
      </c>
      <c r="M31" t="s">
        <v>20</v>
      </c>
      <c r="N31" t="s">
        <v>43</v>
      </c>
      <c r="O31">
        <v>99.8</v>
      </c>
      <c r="P31">
        <v>4115.68</v>
      </c>
      <c r="Q31">
        <v>2</v>
      </c>
      <c r="R31" t="s">
        <v>21</v>
      </c>
    </row>
    <row r="32" spans="1:18" x14ac:dyDescent="0.35">
      <c r="A32" t="s">
        <v>73</v>
      </c>
      <c r="B32" t="s">
        <v>36</v>
      </c>
      <c r="C32">
        <v>0</v>
      </c>
      <c r="D32" t="s">
        <v>21</v>
      </c>
      <c r="E32" t="s">
        <v>21</v>
      </c>
      <c r="F32" t="s">
        <v>39</v>
      </c>
      <c r="G32">
        <v>10</v>
      </c>
      <c r="H32" t="s">
        <v>20</v>
      </c>
      <c r="I32" t="s">
        <v>23</v>
      </c>
      <c r="J32" t="s">
        <v>20</v>
      </c>
      <c r="K32" t="s">
        <v>20</v>
      </c>
      <c r="L32" t="s">
        <v>33</v>
      </c>
      <c r="M32" t="s">
        <v>20</v>
      </c>
      <c r="N32" t="s">
        <v>34</v>
      </c>
      <c r="O32">
        <v>100.71</v>
      </c>
      <c r="P32">
        <v>997.42</v>
      </c>
      <c r="Q32">
        <v>0</v>
      </c>
      <c r="R32" t="s">
        <v>21</v>
      </c>
    </row>
    <row r="33" spans="1:18" x14ac:dyDescent="0.35">
      <c r="A33" t="s">
        <v>74</v>
      </c>
      <c r="B33" t="s">
        <v>19</v>
      </c>
      <c r="C33">
        <v>0</v>
      </c>
      <c r="D33" t="s">
        <v>20</v>
      </c>
      <c r="E33" t="s">
        <v>21</v>
      </c>
      <c r="F33" t="s">
        <v>75</v>
      </c>
      <c r="G33">
        <v>2</v>
      </c>
      <c r="H33" t="s">
        <v>20</v>
      </c>
      <c r="I33" t="s">
        <v>32</v>
      </c>
      <c r="J33" t="s">
        <v>20</v>
      </c>
      <c r="K33" t="s">
        <v>20</v>
      </c>
      <c r="L33" t="s">
        <v>33</v>
      </c>
      <c r="M33" t="s">
        <v>20</v>
      </c>
      <c r="N33" t="s">
        <v>43</v>
      </c>
      <c r="O33">
        <v>70.33</v>
      </c>
      <c r="P33">
        <v>141.06</v>
      </c>
      <c r="Q33">
        <v>1</v>
      </c>
      <c r="R33" t="s">
        <v>20</v>
      </c>
    </row>
    <row r="34" spans="1:18" x14ac:dyDescent="0.35">
      <c r="A34" t="s">
        <v>76</v>
      </c>
      <c r="B34" t="s">
        <v>36</v>
      </c>
      <c r="C34">
        <v>0</v>
      </c>
      <c r="D34" t="s">
        <v>21</v>
      </c>
      <c r="E34" t="s">
        <v>20</v>
      </c>
      <c r="F34" t="s">
        <v>56</v>
      </c>
      <c r="G34">
        <v>31</v>
      </c>
      <c r="H34" t="s">
        <v>20</v>
      </c>
      <c r="I34" t="s">
        <v>21</v>
      </c>
      <c r="J34" t="s">
        <v>28</v>
      </c>
      <c r="K34" t="s">
        <v>28</v>
      </c>
      <c r="L34" t="s">
        <v>33</v>
      </c>
      <c r="M34" t="s">
        <v>20</v>
      </c>
      <c r="N34" t="s">
        <v>34</v>
      </c>
      <c r="O34">
        <v>36.47</v>
      </c>
      <c r="P34">
        <v>1130.8800000000001</v>
      </c>
      <c r="Q34">
        <v>1</v>
      </c>
      <c r="R34" t="s">
        <v>20</v>
      </c>
    </row>
    <row r="35" spans="1:18" x14ac:dyDescent="0.35">
      <c r="A35" t="s">
        <v>77</v>
      </c>
      <c r="B35" t="s">
        <v>19</v>
      </c>
      <c r="C35">
        <v>1</v>
      </c>
      <c r="D35" t="s">
        <v>21</v>
      </c>
      <c r="E35" t="s">
        <v>21</v>
      </c>
      <c r="F35" t="s">
        <v>47</v>
      </c>
      <c r="G35">
        <v>23</v>
      </c>
      <c r="H35" t="s">
        <v>20</v>
      </c>
      <c r="I35" t="s">
        <v>32</v>
      </c>
      <c r="J35" t="s">
        <v>21</v>
      </c>
      <c r="K35" t="s">
        <v>20</v>
      </c>
      <c r="L35" t="s">
        <v>33</v>
      </c>
      <c r="M35" t="s">
        <v>20</v>
      </c>
      <c r="N35" t="s">
        <v>25</v>
      </c>
      <c r="O35">
        <v>58.82</v>
      </c>
      <c r="P35">
        <v>1327</v>
      </c>
      <c r="Q35">
        <v>0</v>
      </c>
      <c r="R35" t="s">
        <v>21</v>
      </c>
    </row>
    <row r="36" spans="1:18" x14ac:dyDescent="0.35">
      <c r="A36" t="s">
        <v>78</v>
      </c>
      <c r="B36" t="s">
        <v>36</v>
      </c>
      <c r="C36">
        <v>0</v>
      </c>
      <c r="D36" t="s">
        <v>21</v>
      </c>
      <c r="E36" t="s">
        <v>20</v>
      </c>
      <c r="F36" t="s">
        <v>41</v>
      </c>
      <c r="G36">
        <v>26</v>
      </c>
      <c r="H36" t="s">
        <v>20</v>
      </c>
      <c r="I36" t="s">
        <v>23</v>
      </c>
      <c r="J36" t="s">
        <v>21</v>
      </c>
      <c r="K36" t="s">
        <v>21</v>
      </c>
      <c r="L36" t="s">
        <v>29</v>
      </c>
      <c r="M36" t="s">
        <v>20</v>
      </c>
      <c r="N36" t="s">
        <v>34</v>
      </c>
      <c r="O36">
        <v>102.58</v>
      </c>
      <c r="P36">
        <v>2667.91</v>
      </c>
      <c r="Q36">
        <v>2</v>
      </c>
      <c r="R36" t="s">
        <v>21</v>
      </c>
    </row>
    <row r="37" spans="1:18" x14ac:dyDescent="0.35">
      <c r="A37" t="s">
        <v>79</v>
      </c>
      <c r="B37" t="s">
        <v>36</v>
      </c>
      <c r="C37">
        <v>0</v>
      </c>
      <c r="D37" t="s">
        <v>20</v>
      </c>
      <c r="E37" t="s">
        <v>21</v>
      </c>
      <c r="F37" t="s">
        <v>27</v>
      </c>
      <c r="G37">
        <v>62</v>
      </c>
      <c r="H37" t="s">
        <v>20</v>
      </c>
      <c r="I37" t="s">
        <v>21</v>
      </c>
      <c r="J37" t="s">
        <v>28</v>
      </c>
      <c r="K37" t="s">
        <v>28</v>
      </c>
      <c r="L37" t="s">
        <v>33</v>
      </c>
      <c r="M37" t="s">
        <v>21</v>
      </c>
      <c r="N37" t="s">
        <v>43</v>
      </c>
      <c r="O37">
        <v>35.42</v>
      </c>
      <c r="P37">
        <v>2136.64</v>
      </c>
      <c r="Q37">
        <v>2</v>
      </c>
      <c r="R37" t="s">
        <v>21</v>
      </c>
    </row>
    <row r="38" spans="1:18" x14ac:dyDescent="0.35">
      <c r="A38" t="s">
        <v>80</v>
      </c>
      <c r="B38" t="s">
        <v>19</v>
      </c>
      <c r="C38">
        <v>1</v>
      </c>
      <c r="D38" t="s">
        <v>21</v>
      </c>
      <c r="E38" t="s">
        <v>21</v>
      </c>
      <c r="F38" t="s">
        <v>45</v>
      </c>
      <c r="G38">
        <v>10</v>
      </c>
      <c r="H38" t="s">
        <v>20</v>
      </c>
      <c r="I38" t="s">
        <v>23</v>
      </c>
      <c r="J38" t="s">
        <v>21</v>
      </c>
      <c r="K38" t="s">
        <v>21</v>
      </c>
      <c r="L38" t="s">
        <v>33</v>
      </c>
      <c r="M38" t="s">
        <v>20</v>
      </c>
      <c r="N38" t="s">
        <v>25</v>
      </c>
      <c r="O38">
        <v>82.47</v>
      </c>
      <c r="P38">
        <v>809.53</v>
      </c>
      <c r="Q38">
        <v>1</v>
      </c>
      <c r="R38" t="s">
        <v>21</v>
      </c>
    </row>
    <row r="39" spans="1:18" x14ac:dyDescent="0.35">
      <c r="A39" t="s">
        <v>81</v>
      </c>
      <c r="B39" t="s">
        <v>36</v>
      </c>
      <c r="C39">
        <v>0</v>
      </c>
      <c r="D39" t="s">
        <v>21</v>
      </c>
      <c r="E39" t="s">
        <v>21</v>
      </c>
      <c r="F39" t="s">
        <v>65</v>
      </c>
      <c r="G39">
        <v>72</v>
      </c>
      <c r="H39" t="s">
        <v>20</v>
      </c>
      <c r="I39" t="s">
        <v>23</v>
      </c>
      <c r="J39" t="s">
        <v>20</v>
      </c>
      <c r="K39" t="s">
        <v>21</v>
      </c>
      <c r="L39" t="s">
        <v>24</v>
      </c>
      <c r="M39" t="s">
        <v>20</v>
      </c>
      <c r="N39" t="s">
        <v>30</v>
      </c>
      <c r="O39">
        <v>77.84</v>
      </c>
      <c r="P39">
        <v>5511.74</v>
      </c>
      <c r="Q39">
        <v>1</v>
      </c>
      <c r="R39" t="s">
        <v>21</v>
      </c>
    </row>
    <row r="40" spans="1:18" x14ac:dyDescent="0.35">
      <c r="A40" t="s">
        <v>82</v>
      </c>
      <c r="B40" t="s">
        <v>19</v>
      </c>
      <c r="C40">
        <v>0</v>
      </c>
      <c r="D40" t="s">
        <v>20</v>
      </c>
      <c r="E40" t="s">
        <v>21</v>
      </c>
      <c r="F40" t="s">
        <v>37</v>
      </c>
      <c r="G40">
        <v>35</v>
      </c>
      <c r="H40" t="s">
        <v>20</v>
      </c>
      <c r="I40" t="s">
        <v>32</v>
      </c>
      <c r="J40" t="s">
        <v>20</v>
      </c>
      <c r="K40" t="s">
        <v>21</v>
      </c>
      <c r="L40" t="s">
        <v>24</v>
      </c>
      <c r="M40" t="s">
        <v>21</v>
      </c>
      <c r="N40" t="s">
        <v>25</v>
      </c>
      <c r="O40">
        <v>62.67</v>
      </c>
      <c r="P40">
        <v>2174.85</v>
      </c>
      <c r="Q40">
        <v>3</v>
      </c>
      <c r="R40" t="s">
        <v>21</v>
      </c>
    </row>
    <row r="41" spans="1:18" x14ac:dyDescent="0.35">
      <c r="A41" t="s">
        <v>83</v>
      </c>
      <c r="B41" t="s">
        <v>19</v>
      </c>
      <c r="C41">
        <v>0</v>
      </c>
      <c r="D41" t="s">
        <v>20</v>
      </c>
      <c r="E41" t="s">
        <v>20</v>
      </c>
      <c r="F41" t="s">
        <v>56</v>
      </c>
      <c r="G41">
        <v>18</v>
      </c>
      <c r="H41" t="s">
        <v>20</v>
      </c>
      <c r="I41" t="s">
        <v>23</v>
      </c>
      <c r="J41" t="s">
        <v>21</v>
      </c>
      <c r="K41" t="s">
        <v>21</v>
      </c>
      <c r="L41" t="s">
        <v>29</v>
      </c>
      <c r="M41" t="s">
        <v>20</v>
      </c>
      <c r="N41" t="s">
        <v>25</v>
      </c>
      <c r="O41">
        <v>71.86</v>
      </c>
      <c r="P41">
        <v>1302.4100000000001</v>
      </c>
      <c r="Q41">
        <v>1</v>
      </c>
      <c r="R41" t="s">
        <v>21</v>
      </c>
    </row>
    <row r="42" spans="1:18" x14ac:dyDescent="0.35">
      <c r="A42" t="s">
        <v>84</v>
      </c>
      <c r="B42" t="s">
        <v>36</v>
      </c>
      <c r="C42">
        <v>0</v>
      </c>
      <c r="D42" t="s">
        <v>21</v>
      </c>
      <c r="E42" t="s">
        <v>21</v>
      </c>
      <c r="F42" t="s">
        <v>75</v>
      </c>
      <c r="G42">
        <v>50</v>
      </c>
      <c r="H42" t="s">
        <v>21</v>
      </c>
      <c r="I42" t="s">
        <v>21</v>
      </c>
      <c r="J42" t="s">
        <v>28</v>
      </c>
      <c r="K42" t="s">
        <v>28</v>
      </c>
      <c r="L42" t="s">
        <v>24</v>
      </c>
      <c r="M42" t="s">
        <v>20</v>
      </c>
      <c r="N42" t="s">
        <v>25</v>
      </c>
      <c r="O42">
        <v>20.53</v>
      </c>
      <c r="P42">
        <v>1018.57</v>
      </c>
      <c r="Q42">
        <v>0</v>
      </c>
      <c r="R42" t="s">
        <v>21</v>
      </c>
    </row>
    <row r="43" spans="1:18" x14ac:dyDescent="0.35">
      <c r="A43" t="s">
        <v>85</v>
      </c>
      <c r="B43" t="s">
        <v>19</v>
      </c>
      <c r="C43">
        <v>0</v>
      </c>
      <c r="D43" t="s">
        <v>20</v>
      </c>
      <c r="E43" t="s">
        <v>21</v>
      </c>
      <c r="F43" t="s">
        <v>58</v>
      </c>
      <c r="G43">
        <v>5</v>
      </c>
      <c r="H43" t="s">
        <v>20</v>
      </c>
      <c r="I43" t="s">
        <v>23</v>
      </c>
      <c r="J43" t="s">
        <v>20</v>
      </c>
      <c r="K43" t="s">
        <v>20</v>
      </c>
      <c r="L43" t="s">
        <v>33</v>
      </c>
      <c r="M43" t="s">
        <v>20</v>
      </c>
      <c r="N43" t="s">
        <v>30</v>
      </c>
      <c r="O43">
        <v>101.3</v>
      </c>
      <c r="P43">
        <v>502.54</v>
      </c>
      <c r="Q43">
        <v>3</v>
      </c>
      <c r="R43" t="s">
        <v>21</v>
      </c>
    </row>
    <row r="44" spans="1:18" x14ac:dyDescent="0.35">
      <c r="A44" t="s">
        <v>86</v>
      </c>
      <c r="B44" t="s">
        <v>19</v>
      </c>
      <c r="C44">
        <v>0</v>
      </c>
      <c r="D44" t="s">
        <v>21</v>
      </c>
      <c r="E44" t="s">
        <v>21</v>
      </c>
      <c r="F44" t="s">
        <v>22</v>
      </c>
      <c r="G44">
        <v>5</v>
      </c>
      <c r="H44" t="s">
        <v>20</v>
      </c>
      <c r="I44" t="s">
        <v>32</v>
      </c>
      <c r="J44" t="s">
        <v>21</v>
      </c>
      <c r="K44" t="s">
        <v>20</v>
      </c>
      <c r="L44" t="s">
        <v>33</v>
      </c>
      <c r="M44" t="s">
        <v>20</v>
      </c>
      <c r="N44" t="s">
        <v>30</v>
      </c>
      <c r="O44">
        <v>59.14</v>
      </c>
      <c r="P44">
        <v>287.06</v>
      </c>
      <c r="Q44">
        <v>1</v>
      </c>
      <c r="R44" t="s">
        <v>20</v>
      </c>
    </row>
    <row r="45" spans="1:18" x14ac:dyDescent="0.35">
      <c r="A45" t="s">
        <v>87</v>
      </c>
      <c r="B45" t="s">
        <v>36</v>
      </c>
      <c r="C45">
        <v>0</v>
      </c>
      <c r="D45" t="s">
        <v>21</v>
      </c>
      <c r="E45" t="s">
        <v>21</v>
      </c>
      <c r="F45" t="s">
        <v>22</v>
      </c>
      <c r="G45">
        <v>21</v>
      </c>
      <c r="H45" t="s">
        <v>21</v>
      </c>
      <c r="I45" t="s">
        <v>21</v>
      </c>
      <c r="J45" t="s">
        <v>28</v>
      </c>
      <c r="K45" t="s">
        <v>28</v>
      </c>
      <c r="L45" t="s">
        <v>33</v>
      </c>
      <c r="M45" t="s">
        <v>20</v>
      </c>
      <c r="N45" t="s">
        <v>25</v>
      </c>
      <c r="O45">
        <v>18</v>
      </c>
      <c r="P45">
        <v>389.13</v>
      </c>
      <c r="Q45">
        <v>3</v>
      </c>
      <c r="R45" t="s">
        <v>20</v>
      </c>
    </row>
    <row r="46" spans="1:18" x14ac:dyDescent="0.35">
      <c r="A46" t="s">
        <v>88</v>
      </c>
      <c r="B46" t="s">
        <v>36</v>
      </c>
      <c r="C46">
        <v>0</v>
      </c>
      <c r="D46" t="s">
        <v>21</v>
      </c>
      <c r="E46" t="s">
        <v>21</v>
      </c>
      <c r="F46" t="s">
        <v>75</v>
      </c>
      <c r="G46">
        <v>20</v>
      </c>
      <c r="H46" t="s">
        <v>20</v>
      </c>
      <c r="I46" t="s">
        <v>32</v>
      </c>
      <c r="J46" t="s">
        <v>21</v>
      </c>
      <c r="K46" t="s">
        <v>21</v>
      </c>
      <c r="L46" t="s">
        <v>33</v>
      </c>
      <c r="M46" t="s">
        <v>20</v>
      </c>
      <c r="N46" t="s">
        <v>30</v>
      </c>
      <c r="O46">
        <v>66.819999999999993</v>
      </c>
      <c r="P46">
        <v>1298.0999999999999</v>
      </c>
      <c r="Q46">
        <v>2</v>
      </c>
      <c r="R46" t="s">
        <v>20</v>
      </c>
    </row>
    <row r="47" spans="1:18" x14ac:dyDescent="0.35">
      <c r="A47" t="s">
        <v>89</v>
      </c>
      <c r="B47" t="s">
        <v>36</v>
      </c>
      <c r="C47">
        <v>0</v>
      </c>
      <c r="D47" t="s">
        <v>21</v>
      </c>
      <c r="E47" t="s">
        <v>21</v>
      </c>
      <c r="F47" t="s">
        <v>22</v>
      </c>
      <c r="G47">
        <v>6</v>
      </c>
      <c r="H47" t="s">
        <v>20</v>
      </c>
      <c r="I47" t="s">
        <v>21</v>
      </c>
      <c r="J47" t="s">
        <v>28</v>
      </c>
      <c r="K47" t="s">
        <v>28</v>
      </c>
      <c r="L47" t="s">
        <v>33</v>
      </c>
      <c r="M47" t="s">
        <v>20</v>
      </c>
      <c r="N47" t="s">
        <v>34</v>
      </c>
      <c r="O47">
        <v>38.9</v>
      </c>
      <c r="P47">
        <v>237.83</v>
      </c>
      <c r="Q47">
        <v>1</v>
      </c>
      <c r="R47" t="s">
        <v>20</v>
      </c>
    </row>
    <row r="48" spans="1:18" x14ac:dyDescent="0.35">
      <c r="A48" t="s">
        <v>90</v>
      </c>
      <c r="B48" t="s">
        <v>19</v>
      </c>
      <c r="C48">
        <v>0</v>
      </c>
      <c r="D48" t="s">
        <v>20</v>
      </c>
      <c r="E48" t="s">
        <v>20</v>
      </c>
      <c r="F48" t="s">
        <v>27</v>
      </c>
      <c r="G48">
        <v>40</v>
      </c>
      <c r="H48" t="s">
        <v>21</v>
      </c>
      <c r="I48" t="s">
        <v>32</v>
      </c>
      <c r="J48" t="s">
        <v>20</v>
      </c>
      <c r="K48" t="s">
        <v>21</v>
      </c>
      <c r="L48" t="s">
        <v>24</v>
      </c>
      <c r="M48" t="s">
        <v>20</v>
      </c>
      <c r="N48" t="s">
        <v>34</v>
      </c>
      <c r="O48">
        <v>41.31</v>
      </c>
      <c r="P48">
        <v>1668.43</v>
      </c>
      <c r="Q48">
        <v>2</v>
      </c>
      <c r="R48" t="s">
        <v>21</v>
      </c>
    </row>
    <row r="49" spans="1:18" x14ac:dyDescent="0.35">
      <c r="A49" t="s">
        <v>91</v>
      </c>
      <c r="B49" t="s">
        <v>36</v>
      </c>
      <c r="C49">
        <v>0</v>
      </c>
      <c r="D49" t="s">
        <v>21</v>
      </c>
      <c r="E49" t="s">
        <v>21</v>
      </c>
      <c r="F49" t="s">
        <v>58</v>
      </c>
      <c r="G49">
        <v>3</v>
      </c>
      <c r="H49" t="s">
        <v>20</v>
      </c>
      <c r="I49" t="s">
        <v>32</v>
      </c>
      <c r="J49" t="s">
        <v>21</v>
      </c>
      <c r="K49" t="s">
        <v>21</v>
      </c>
      <c r="L49" t="s">
        <v>33</v>
      </c>
      <c r="M49" t="s">
        <v>21</v>
      </c>
      <c r="N49" t="s">
        <v>34</v>
      </c>
      <c r="O49">
        <v>45.42</v>
      </c>
      <c r="P49">
        <v>133.69999999999999</v>
      </c>
      <c r="Q49">
        <v>3</v>
      </c>
      <c r="R49" t="s">
        <v>20</v>
      </c>
    </row>
    <row r="50" spans="1:18" x14ac:dyDescent="0.35">
      <c r="A50" t="s">
        <v>92</v>
      </c>
      <c r="B50" t="s">
        <v>36</v>
      </c>
      <c r="C50">
        <v>0</v>
      </c>
      <c r="D50" t="s">
        <v>20</v>
      </c>
      <c r="E50" t="s">
        <v>21</v>
      </c>
      <c r="F50" t="s">
        <v>65</v>
      </c>
      <c r="G50">
        <v>56</v>
      </c>
      <c r="H50" t="s">
        <v>20</v>
      </c>
      <c r="I50" t="s">
        <v>23</v>
      </c>
      <c r="J50" t="s">
        <v>21</v>
      </c>
      <c r="K50" t="s">
        <v>20</v>
      </c>
      <c r="L50" t="s">
        <v>24</v>
      </c>
      <c r="M50" t="s">
        <v>20</v>
      </c>
      <c r="N50" t="s">
        <v>25</v>
      </c>
      <c r="O50">
        <v>93.52</v>
      </c>
      <c r="P50">
        <v>5351.5</v>
      </c>
      <c r="Q50">
        <v>2</v>
      </c>
      <c r="R50" t="s">
        <v>21</v>
      </c>
    </row>
    <row r="51" spans="1:18" x14ac:dyDescent="0.35">
      <c r="A51" t="s">
        <v>93</v>
      </c>
      <c r="B51" t="s">
        <v>19</v>
      </c>
      <c r="C51">
        <v>0</v>
      </c>
      <c r="D51" t="s">
        <v>20</v>
      </c>
      <c r="E51" t="s">
        <v>21</v>
      </c>
      <c r="F51" t="s">
        <v>45</v>
      </c>
      <c r="G51">
        <v>36</v>
      </c>
      <c r="H51" t="s">
        <v>21</v>
      </c>
      <c r="I51" t="s">
        <v>32</v>
      </c>
      <c r="J51" t="s">
        <v>21</v>
      </c>
      <c r="K51" t="s">
        <v>21</v>
      </c>
      <c r="L51" t="s">
        <v>24</v>
      </c>
      <c r="M51" t="s">
        <v>21</v>
      </c>
      <c r="N51" t="s">
        <v>43</v>
      </c>
      <c r="O51">
        <v>48.2</v>
      </c>
      <c r="P51">
        <v>1731</v>
      </c>
      <c r="Q51">
        <v>2</v>
      </c>
      <c r="R51" t="s">
        <v>21</v>
      </c>
    </row>
    <row r="52" spans="1:18" x14ac:dyDescent="0.35">
      <c r="A52" t="s">
        <v>94</v>
      </c>
      <c r="B52" t="s">
        <v>36</v>
      </c>
      <c r="C52">
        <v>0</v>
      </c>
      <c r="D52" t="s">
        <v>20</v>
      </c>
      <c r="E52" t="s">
        <v>20</v>
      </c>
      <c r="F52" t="s">
        <v>49</v>
      </c>
      <c r="G52">
        <v>28</v>
      </c>
      <c r="H52" t="s">
        <v>20</v>
      </c>
      <c r="I52" t="s">
        <v>21</v>
      </c>
      <c r="J52" t="s">
        <v>28</v>
      </c>
      <c r="K52" t="s">
        <v>28</v>
      </c>
      <c r="L52" t="s">
        <v>29</v>
      </c>
      <c r="M52" t="s">
        <v>20</v>
      </c>
      <c r="N52" t="s">
        <v>43</v>
      </c>
      <c r="O52">
        <v>20.47</v>
      </c>
      <c r="P52">
        <v>564.79</v>
      </c>
      <c r="Q52">
        <v>1</v>
      </c>
      <c r="R52" t="s">
        <v>21</v>
      </c>
    </row>
    <row r="53" spans="1:18" x14ac:dyDescent="0.35">
      <c r="A53" t="s">
        <v>95</v>
      </c>
      <c r="B53" t="s">
        <v>19</v>
      </c>
      <c r="C53">
        <v>0</v>
      </c>
      <c r="D53" t="s">
        <v>21</v>
      </c>
      <c r="E53" t="s">
        <v>20</v>
      </c>
      <c r="F53" t="s">
        <v>45</v>
      </c>
      <c r="G53">
        <v>20</v>
      </c>
      <c r="H53" t="s">
        <v>20</v>
      </c>
      <c r="I53" t="s">
        <v>23</v>
      </c>
      <c r="J53" t="s">
        <v>21</v>
      </c>
      <c r="K53" t="s">
        <v>20</v>
      </c>
      <c r="L53" t="s">
        <v>33</v>
      </c>
      <c r="M53" t="s">
        <v>20</v>
      </c>
      <c r="N53" t="s">
        <v>25</v>
      </c>
      <c r="O53">
        <v>80.59</v>
      </c>
      <c r="P53">
        <v>1650.71</v>
      </c>
      <c r="Q53">
        <v>1</v>
      </c>
      <c r="R53" t="s">
        <v>21</v>
      </c>
    </row>
    <row r="54" spans="1:18" x14ac:dyDescent="0.35">
      <c r="A54" t="s">
        <v>96</v>
      </c>
      <c r="B54" t="s">
        <v>19</v>
      </c>
      <c r="C54">
        <v>0</v>
      </c>
      <c r="D54" t="s">
        <v>21</v>
      </c>
      <c r="E54" t="s">
        <v>21</v>
      </c>
      <c r="F54" t="s">
        <v>75</v>
      </c>
      <c r="G54">
        <v>36</v>
      </c>
      <c r="H54" t="s">
        <v>20</v>
      </c>
      <c r="I54" t="s">
        <v>21</v>
      </c>
      <c r="J54" t="s">
        <v>28</v>
      </c>
      <c r="K54" t="s">
        <v>28</v>
      </c>
      <c r="L54" t="s">
        <v>29</v>
      </c>
      <c r="M54" t="s">
        <v>20</v>
      </c>
      <c r="N54" t="s">
        <v>34</v>
      </c>
      <c r="O54">
        <v>30.21</v>
      </c>
      <c r="P54">
        <v>1064.45</v>
      </c>
      <c r="Q54">
        <v>2</v>
      </c>
      <c r="R54" t="s">
        <v>21</v>
      </c>
    </row>
    <row r="55" spans="1:18" x14ac:dyDescent="0.35">
      <c r="A55" t="s">
        <v>97</v>
      </c>
      <c r="B55" t="s">
        <v>19</v>
      </c>
      <c r="C55">
        <v>0</v>
      </c>
      <c r="D55" t="s">
        <v>20</v>
      </c>
      <c r="E55" t="s">
        <v>20</v>
      </c>
      <c r="F55" t="s">
        <v>41</v>
      </c>
      <c r="G55">
        <v>14</v>
      </c>
      <c r="H55" t="s">
        <v>20</v>
      </c>
      <c r="I55" t="s">
        <v>32</v>
      </c>
      <c r="J55" t="s">
        <v>21</v>
      </c>
      <c r="K55" t="s">
        <v>21</v>
      </c>
      <c r="L55" t="s">
        <v>33</v>
      </c>
      <c r="M55" t="s">
        <v>21</v>
      </c>
      <c r="N55" t="s">
        <v>30</v>
      </c>
      <c r="O55">
        <v>55.84</v>
      </c>
      <c r="P55">
        <v>772.83</v>
      </c>
      <c r="Q55">
        <v>1</v>
      </c>
      <c r="R55" t="s">
        <v>20</v>
      </c>
    </row>
    <row r="56" spans="1:18" x14ac:dyDescent="0.35">
      <c r="A56" t="s">
        <v>98</v>
      </c>
      <c r="B56" t="s">
        <v>36</v>
      </c>
      <c r="C56">
        <v>1</v>
      </c>
      <c r="D56" t="s">
        <v>20</v>
      </c>
      <c r="E56" t="s">
        <v>21</v>
      </c>
      <c r="F56" t="s">
        <v>27</v>
      </c>
      <c r="G56">
        <v>51</v>
      </c>
      <c r="H56" t="s">
        <v>20</v>
      </c>
      <c r="I56" t="s">
        <v>23</v>
      </c>
      <c r="J56" t="s">
        <v>20</v>
      </c>
      <c r="K56" t="s">
        <v>20</v>
      </c>
      <c r="L56" t="s">
        <v>24</v>
      </c>
      <c r="M56" t="s">
        <v>20</v>
      </c>
      <c r="N56" t="s">
        <v>25</v>
      </c>
      <c r="O56">
        <v>90.18</v>
      </c>
      <c r="P56">
        <v>4730.74</v>
      </c>
      <c r="Q56">
        <v>2</v>
      </c>
      <c r="R56" t="s">
        <v>21</v>
      </c>
    </row>
    <row r="57" spans="1:18" x14ac:dyDescent="0.35">
      <c r="A57" t="s">
        <v>99</v>
      </c>
      <c r="B57" t="s">
        <v>36</v>
      </c>
      <c r="C57">
        <v>1</v>
      </c>
      <c r="D57" t="s">
        <v>20</v>
      </c>
      <c r="E57" t="s">
        <v>20</v>
      </c>
      <c r="F57" t="s">
        <v>49</v>
      </c>
      <c r="G57">
        <v>27</v>
      </c>
      <c r="H57" t="s">
        <v>20</v>
      </c>
      <c r="I57" t="s">
        <v>32</v>
      </c>
      <c r="J57" t="s">
        <v>20</v>
      </c>
      <c r="K57" t="s">
        <v>20</v>
      </c>
      <c r="L57" t="s">
        <v>29</v>
      </c>
      <c r="M57" t="s">
        <v>21</v>
      </c>
      <c r="N57" t="s">
        <v>43</v>
      </c>
      <c r="O57">
        <v>57.2</v>
      </c>
      <c r="P57">
        <v>1555.99</v>
      </c>
      <c r="Q57">
        <v>0</v>
      </c>
      <c r="R57" t="s">
        <v>21</v>
      </c>
    </row>
    <row r="58" spans="1:18" x14ac:dyDescent="0.35">
      <c r="A58" t="s">
        <v>100</v>
      </c>
      <c r="B58" t="s">
        <v>36</v>
      </c>
      <c r="C58">
        <v>0</v>
      </c>
      <c r="D58" t="s">
        <v>20</v>
      </c>
      <c r="E58" t="s">
        <v>21</v>
      </c>
      <c r="F58" t="s">
        <v>47</v>
      </c>
      <c r="G58">
        <v>32</v>
      </c>
      <c r="H58" t="s">
        <v>20</v>
      </c>
      <c r="I58" t="s">
        <v>23</v>
      </c>
      <c r="J58" t="s">
        <v>21</v>
      </c>
      <c r="K58" t="s">
        <v>21</v>
      </c>
      <c r="L58" t="s">
        <v>29</v>
      </c>
      <c r="M58" t="s">
        <v>21</v>
      </c>
      <c r="N58" t="s">
        <v>43</v>
      </c>
      <c r="O58">
        <v>71.81</v>
      </c>
      <c r="P58">
        <v>2323.12</v>
      </c>
      <c r="Q58">
        <v>1</v>
      </c>
      <c r="R58" t="s">
        <v>20</v>
      </c>
    </row>
    <row r="59" spans="1:18" x14ac:dyDescent="0.35">
      <c r="A59" t="s">
        <v>101</v>
      </c>
      <c r="B59" t="s">
        <v>36</v>
      </c>
      <c r="C59">
        <v>0</v>
      </c>
      <c r="D59" t="s">
        <v>20</v>
      </c>
      <c r="E59" t="s">
        <v>20</v>
      </c>
      <c r="F59" t="s">
        <v>75</v>
      </c>
      <c r="G59">
        <v>52</v>
      </c>
      <c r="H59" t="s">
        <v>21</v>
      </c>
      <c r="I59" t="s">
        <v>23</v>
      </c>
      <c r="J59" t="s">
        <v>20</v>
      </c>
      <c r="K59" t="s">
        <v>20</v>
      </c>
      <c r="L59" t="s">
        <v>24</v>
      </c>
      <c r="M59" t="s">
        <v>20</v>
      </c>
      <c r="N59" t="s">
        <v>25</v>
      </c>
      <c r="O59">
        <v>96.7</v>
      </c>
      <c r="P59">
        <v>5026.3500000000004</v>
      </c>
      <c r="Q59">
        <v>1</v>
      </c>
      <c r="R59" t="s">
        <v>21</v>
      </c>
    </row>
    <row r="60" spans="1:18" x14ac:dyDescent="0.35">
      <c r="A60" t="s">
        <v>102</v>
      </c>
      <c r="B60" t="s">
        <v>19</v>
      </c>
      <c r="C60">
        <v>0</v>
      </c>
      <c r="D60" t="s">
        <v>21</v>
      </c>
      <c r="E60" t="s">
        <v>21</v>
      </c>
      <c r="F60" t="s">
        <v>65</v>
      </c>
      <c r="G60">
        <v>60</v>
      </c>
      <c r="H60" t="s">
        <v>20</v>
      </c>
      <c r="I60" t="s">
        <v>21</v>
      </c>
      <c r="J60" t="s">
        <v>28</v>
      </c>
      <c r="K60" t="s">
        <v>28</v>
      </c>
      <c r="L60" t="s">
        <v>24</v>
      </c>
      <c r="M60" t="s">
        <v>20</v>
      </c>
      <c r="N60" t="s">
        <v>25</v>
      </c>
      <c r="O60">
        <v>28.3</v>
      </c>
      <c r="P60">
        <v>1683.68</v>
      </c>
      <c r="Q60">
        <v>1</v>
      </c>
      <c r="R60" t="s">
        <v>21</v>
      </c>
    </row>
    <row r="61" spans="1:18" x14ac:dyDescent="0.35">
      <c r="A61" t="s">
        <v>103</v>
      </c>
      <c r="B61" t="s">
        <v>36</v>
      </c>
      <c r="C61">
        <v>1</v>
      </c>
      <c r="D61" t="s">
        <v>20</v>
      </c>
      <c r="E61" t="s">
        <v>20</v>
      </c>
      <c r="F61" t="s">
        <v>45</v>
      </c>
      <c r="G61">
        <v>23</v>
      </c>
      <c r="H61" t="s">
        <v>20</v>
      </c>
      <c r="I61" t="s">
        <v>23</v>
      </c>
      <c r="J61" t="s">
        <v>21</v>
      </c>
      <c r="K61" t="s">
        <v>21</v>
      </c>
      <c r="L61" t="s">
        <v>33</v>
      </c>
      <c r="M61" t="s">
        <v>20</v>
      </c>
      <c r="N61" t="s">
        <v>25</v>
      </c>
      <c r="O61">
        <v>83.54</v>
      </c>
      <c r="P61">
        <v>1926.11</v>
      </c>
      <c r="Q61">
        <v>6</v>
      </c>
      <c r="R61" t="s">
        <v>20</v>
      </c>
    </row>
    <row r="62" spans="1:18" x14ac:dyDescent="0.35">
      <c r="A62" t="s">
        <v>104</v>
      </c>
      <c r="B62" t="s">
        <v>36</v>
      </c>
      <c r="C62">
        <v>0</v>
      </c>
      <c r="D62" t="s">
        <v>20</v>
      </c>
      <c r="E62" t="s">
        <v>20</v>
      </c>
      <c r="F62" t="s">
        <v>41</v>
      </c>
      <c r="G62">
        <v>41</v>
      </c>
      <c r="H62" t="s">
        <v>20</v>
      </c>
      <c r="I62" t="s">
        <v>23</v>
      </c>
      <c r="J62" t="s">
        <v>20</v>
      </c>
      <c r="K62" t="s">
        <v>21</v>
      </c>
      <c r="L62" t="s">
        <v>24</v>
      </c>
      <c r="M62" t="s">
        <v>21</v>
      </c>
      <c r="N62" t="s">
        <v>34</v>
      </c>
      <c r="O62">
        <v>93.32</v>
      </c>
      <c r="P62">
        <v>3809.73</v>
      </c>
      <c r="Q62">
        <v>0</v>
      </c>
      <c r="R62" t="s">
        <v>21</v>
      </c>
    </row>
    <row r="63" spans="1:18" x14ac:dyDescent="0.35">
      <c r="A63" t="s">
        <v>105</v>
      </c>
      <c r="B63" t="s">
        <v>19</v>
      </c>
      <c r="C63">
        <v>0</v>
      </c>
      <c r="D63" t="s">
        <v>20</v>
      </c>
      <c r="E63" t="s">
        <v>20</v>
      </c>
      <c r="F63" t="s">
        <v>75</v>
      </c>
      <c r="G63">
        <v>72</v>
      </c>
      <c r="H63" t="s">
        <v>20</v>
      </c>
      <c r="I63" t="s">
        <v>23</v>
      </c>
      <c r="J63" t="s">
        <v>20</v>
      </c>
      <c r="K63" t="s">
        <v>21</v>
      </c>
      <c r="L63" t="s">
        <v>24</v>
      </c>
      <c r="M63" t="s">
        <v>20</v>
      </c>
      <c r="N63" t="s">
        <v>25</v>
      </c>
      <c r="O63">
        <v>83.94</v>
      </c>
      <c r="P63">
        <v>5968.42</v>
      </c>
      <c r="Q63">
        <v>1</v>
      </c>
      <c r="R63" t="s">
        <v>21</v>
      </c>
    </row>
    <row r="64" spans="1:18" x14ac:dyDescent="0.35">
      <c r="A64" t="s">
        <v>106</v>
      </c>
      <c r="B64" t="s">
        <v>36</v>
      </c>
      <c r="C64">
        <v>0</v>
      </c>
      <c r="D64" t="s">
        <v>21</v>
      </c>
      <c r="E64" t="s">
        <v>21</v>
      </c>
      <c r="F64" t="s">
        <v>49</v>
      </c>
      <c r="G64">
        <v>13</v>
      </c>
      <c r="H64" t="s">
        <v>20</v>
      </c>
      <c r="I64" t="s">
        <v>32</v>
      </c>
      <c r="J64" t="s">
        <v>21</v>
      </c>
      <c r="K64" t="s">
        <v>20</v>
      </c>
      <c r="L64" t="s">
        <v>33</v>
      </c>
      <c r="M64" t="s">
        <v>20</v>
      </c>
      <c r="N64" t="s">
        <v>25</v>
      </c>
      <c r="O64">
        <v>60.72</v>
      </c>
      <c r="P64">
        <v>804.6</v>
      </c>
      <c r="Q64">
        <v>2</v>
      </c>
      <c r="R64" t="s">
        <v>21</v>
      </c>
    </row>
    <row r="65" spans="1:18" x14ac:dyDescent="0.35">
      <c r="A65" t="s">
        <v>107</v>
      </c>
      <c r="B65" t="s">
        <v>36</v>
      </c>
      <c r="C65">
        <v>0</v>
      </c>
      <c r="D65" t="s">
        <v>21</v>
      </c>
      <c r="E65" t="s">
        <v>21</v>
      </c>
      <c r="F65" t="s">
        <v>39</v>
      </c>
      <c r="G65">
        <v>36</v>
      </c>
      <c r="H65" t="s">
        <v>20</v>
      </c>
      <c r="I65" t="s">
        <v>23</v>
      </c>
      <c r="J65" t="s">
        <v>20</v>
      </c>
      <c r="K65" t="s">
        <v>20</v>
      </c>
      <c r="L65" t="s">
        <v>29</v>
      </c>
      <c r="M65" t="s">
        <v>20</v>
      </c>
      <c r="N65" t="s">
        <v>34</v>
      </c>
      <c r="O65">
        <v>109.11</v>
      </c>
      <c r="P65">
        <v>3953.79</v>
      </c>
      <c r="Q65">
        <v>1</v>
      </c>
      <c r="R65" t="s">
        <v>21</v>
      </c>
    </row>
    <row r="66" spans="1:18" x14ac:dyDescent="0.35">
      <c r="A66" t="s">
        <v>108</v>
      </c>
      <c r="B66" t="s">
        <v>19</v>
      </c>
      <c r="C66">
        <v>0</v>
      </c>
      <c r="D66" t="s">
        <v>21</v>
      </c>
      <c r="E66" t="s">
        <v>21</v>
      </c>
      <c r="F66" t="s">
        <v>49</v>
      </c>
      <c r="G66">
        <v>61</v>
      </c>
      <c r="H66" t="s">
        <v>20</v>
      </c>
      <c r="I66" t="s">
        <v>32</v>
      </c>
      <c r="J66" t="s">
        <v>21</v>
      </c>
      <c r="K66" t="s">
        <v>21</v>
      </c>
      <c r="L66" t="s">
        <v>29</v>
      </c>
      <c r="M66" t="s">
        <v>21</v>
      </c>
      <c r="N66" t="s">
        <v>34</v>
      </c>
      <c r="O66">
        <v>57.32</v>
      </c>
      <c r="P66">
        <v>3429.93</v>
      </c>
      <c r="Q66">
        <v>1</v>
      </c>
      <c r="R66" t="s">
        <v>21</v>
      </c>
    </row>
    <row r="67" spans="1:18" x14ac:dyDescent="0.35">
      <c r="A67" t="s">
        <v>109</v>
      </c>
      <c r="B67" t="s">
        <v>36</v>
      </c>
      <c r="C67">
        <v>1</v>
      </c>
      <c r="D67" t="s">
        <v>20</v>
      </c>
      <c r="E67" t="s">
        <v>21</v>
      </c>
      <c r="F67" t="s">
        <v>41</v>
      </c>
      <c r="G67">
        <v>32</v>
      </c>
      <c r="H67" t="s">
        <v>20</v>
      </c>
      <c r="I67" t="s">
        <v>32</v>
      </c>
      <c r="J67" t="s">
        <v>21</v>
      </c>
      <c r="K67" t="s">
        <v>20</v>
      </c>
      <c r="L67" t="s">
        <v>29</v>
      </c>
      <c r="M67" t="s">
        <v>20</v>
      </c>
      <c r="N67" t="s">
        <v>34</v>
      </c>
      <c r="O67">
        <v>61.23</v>
      </c>
      <c r="P67">
        <v>2002.81</v>
      </c>
      <c r="Q67">
        <v>1</v>
      </c>
      <c r="R67" t="s">
        <v>21</v>
      </c>
    </row>
    <row r="68" spans="1:18" x14ac:dyDescent="0.35">
      <c r="A68" t="s">
        <v>110</v>
      </c>
      <c r="B68" t="s">
        <v>36</v>
      </c>
      <c r="C68">
        <v>0</v>
      </c>
      <c r="D68" t="s">
        <v>21</v>
      </c>
      <c r="E68" t="s">
        <v>20</v>
      </c>
      <c r="F68" t="s">
        <v>22</v>
      </c>
      <c r="G68">
        <v>14</v>
      </c>
      <c r="H68" t="s">
        <v>20</v>
      </c>
      <c r="I68" t="s">
        <v>23</v>
      </c>
      <c r="J68" t="s">
        <v>20</v>
      </c>
      <c r="K68" t="s">
        <v>21</v>
      </c>
      <c r="L68" t="s">
        <v>33</v>
      </c>
      <c r="M68" t="s">
        <v>20</v>
      </c>
      <c r="N68" t="s">
        <v>25</v>
      </c>
      <c r="O68">
        <v>97.53</v>
      </c>
      <c r="P68">
        <v>1391.96</v>
      </c>
      <c r="Q68">
        <v>1</v>
      </c>
      <c r="R68" t="s">
        <v>20</v>
      </c>
    </row>
    <row r="69" spans="1:18" x14ac:dyDescent="0.35">
      <c r="A69" t="s">
        <v>111</v>
      </c>
      <c r="B69" t="s">
        <v>19</v>
      </c>
      <c r="C69">
        <v>0</v>
      </c>
      <c r="D69" t="s">
        <v>20</v>
      </c>
      <c r="E69" t="s">
        <v>21</v>
      </c>
      <c r="F69" t="s">
        <v>37</v>
      </c>
      <c r="G69">
        <v>8</v>
      </c>
      <c r="H69" t="s">
        <v>21</v>
      </c>
      <c r="I69" t="s">
        <v>23</v>
      </c>
      <c r="J69" t="s">
        <v>20</v>
      </c>
      <c r="K69" t="s">
        <v>21</v>
      </c>
      <c r="L69" t="s">
        <v>33</v>
      </c>
      <c r="M69" t="s">
        <v>20</v>
      </c>
      <c r="N69" t="s">
        <v>34</v>
      </c>
      <c r="O69">
        <v>80.58</v>
      </c>
      <c r="P69">
        <v>642.4</v>
      </c>
      <c r="Q69">
        <v>2</v>
      </c>
      <c r="R69" t="s">
        <v>20</v>
      </c>
    </row>
    <row r="70" spans="1:18" x14ac:dyDescent="0.35">
      <c r="A70" t="s">
        <v>112</v>
      </c>
      <c r="B70" t="s">
        <v>19</v>
      </c>
      <c r="C70">
        <v>0</v>
      </c>
      <c r="D70" t="s">
        <v>21</v>
      </c>
      <c r="E70" t="s">
        <v>21</v>
      </c>
      <c r="F70" t="s">
        <v>22</v>
      </c>
      <c r="G70">
        <v>30</v>
      </c>
      <c r="H70" t="s">
        <v>20</v>
      </c>
      <c r="I70" t="s">
        <v>23</v>
      </c>
      <c r="J70" t="s">
        <v>20</v>
      </c>
      <c r="K70" t="s">
        <v>21</v>
      </c>
      <c r="L70" t="s">
        <v>33</v>
      </c>
      <c r="M70" t="s">
        <v>21</v>
      </c>
      <c r="N70" t="s">
        <v>34</v>
      </c>
      <c r="O70">
        <v>80.819999999999993</v>
      </c>
      <c r="P70">
        <v>2459.37</v>
      </c>
      <c r="Q70">
        <v>2</v>
      </c>
      <c r="R70" t="s">
        <v>20</v>
      </c>
    </row>
    <row r="71" spans="1:18" x14ac:dyDescent="0.35">
      <c r="A71" t="s">
        <v>113</v>
      </c>
      <c r="B71" t="s">
        <v>19</v>
      </c>
      <c r="C71">
        <v>0</v>
      </c>
      <c r="D71" t="s">
        <v>21</v>
      </c>
      <c r="E71" t="s">
        <v>21</v>
      </c>
      <c r="F71" t="s">
        <v>37</v>
      </c>
      <c r="G71">
        <v>17</v>
      </c>
      <c r="H71" t="s">
        <v>20</v>
      </c>
      <c r="I71" t="s">
        <v>32</v>
      </c>
      <c r="J71" t="s">
        <v>21</v>
      </c>
      <c r="K71" t="s">
        <v>21</v>
      </c>
      <c r="L71" t="s">
        <v>33</v>
      </c>
      <c r="M71" t="s">
        <v>21</v>
      </c>
      <c r="N71" t="s">
        <v>43</v>
      </c>
      <c r="O71">
        <v>49.24</v>
      </c>
      <c r="P71">
        <v>813.44</v>
      </c>
      <c r="Q71">
        <v>3</v>
      </c>
      <c r="R71" t="s">
        <v>20</v>
      </c>
    </row>
    <row r="72" spans="1:18" x14ac:dyDescent="0.35">
      <c r="A72" t="s">
        <v>114</v>
      </c>
      <c r="B72" t="s">
        <v>36</v>
      </c>
      <c r="C72">
        <v>0</v>
      </c>
      <c r="D72" t="s">
        <v>20</v>
      </c>
      <c r="E72" t="s">
        <v>20</v>
      </c>
      <c r="F72" t="s">
        <v>22</v>
      </c>
      <c r="G72">
        <v>34</v>
      </c>
      <c r="H72" t="s">
        <v>20</v>
      </c>
      <c r="I72" t="s">
        <v>23</v>
      </c>
      <c r="J72" t="s">
        <v>21</v>
      </c>
      <c r="K72" t="s">
        <v>21</v>
      </c>
      <c r="L72" t="s">
        <v>24</v>
      </c>
      <c r="M72" t="s">
        <v>21</v>
      </c>
      <c r="N72" t="s">
        <v>30</v>
      </c>
      <c r="O72">
        <v>81.17</v>
      </c>
      <c r="P72">
        <v>2837.25</v>
      </c>
      <c r="Q72">
        <v>4</v>
      </c>
      <c r="R72" t="s">
        <v>21</v>
      </c>
    </row>
    <row r="73" spans="1:18" x14ac:dyDescent="0.35">
      <c r="A73" t="s">
        <v>115</v>
      </c>
      <c r="B73" t="s">
        <v>19</v>
      </c>
      <c r="C73">
        <v>0</v>
      </c>
      <c r="D73" t="s">
        <v>21</v>
      </c>
      <c r="E73" t="s">
        <v>21</v>
      </c>
      <c r="F73" t="s">
        <v>56</v>
      </c>
      <c r="G73">
        <v>20</v>
      </c>
      <c r="H73" t="s">
        <v>21</v>
      </c>
      <c r="I73" t="s">
        <v>23</v>
      </c>
      <c r="J73" t="s">
        <v>20</v>
      </c>
      <c r="K73" t="s">
        <v>20</v>
      </c>
      <c r="L73" t="s">
        <v>33</v>
      </c>
      <c r="M73" t="s">
        <v>20</v>
      </c>
      <c r="N73" t="s">
        <v>34</v>
      </c>
      <c r="O73">
        <v>88.01</v>
      </c>
      <c r="P73">
        <v>1747.51</v>
      </c>
      <c r="Q73">
        <v>3</v>
      </c>
      <c r="R73" t="s">
        <v>20</v>
      </c>
    </row>
    <row r="74" spans="1:18" x14ac:dyDescent="0.35">
      <c r="A74" t="s">
        <v>116</v>
      </c>
      <c r="B74" t="s">
        <v>19</v>
      </c>
      <c r="C74">
        <v>0</v>
      </c>
      <c r="D74" t="s">
        <v>20</v>
      </c>
      <c r="E74" t="s">
        <v>20</v>
      </c>
      <c r="F74" t="s">
        <v>49</v>
      </c>
      <c r="G74">
        <v>44</v>
      </c>
      <c r="H74" t="s">
        <v>21</v>
      </c>
      <c r="I74" t="s">
        <v>23</v>
      </c>
      <c r="J74" t="s">
        <v>20</v>
      </c>
      <c r="K74" t="s">
        <v>21</v>
      </c>
      <c r="L74" t="s">
        <v>24</v>
      </c>
      <c r="M74" t="s">
        <v>20</v>
      </c>
      <c r="N74" t="s">
        <v>34</v>
      </c>
      <c r="O74">
        <v>65</v>
      </c>
      <c r="P74">
        <v>2916.84</v>
      </c>
      <c r="Q74">
        <v>3</v>
      </c>
      <c r="R74" t="s">
        <v>21</v>
      </c>
    </row>
    <row r="75" spans="1:18" x14ac:dyDescent="0.35">
      <c r="A75" t="s">
        <v>117</v>
      </c>
      <c r="B75" t="s">
        <v>19</v>
      </c>
      <c r="C75">
        <v>0</v>
      </c>
      <c r="D75" t="s">
        <v>21</v>
      </c>
      <c r="E75" t="s">
        <v>21</v>
      </c>
      <c r="F75" t="s">
        <v>49</v>
      </c>
      <c r="G75">
        <v>33</v>
      </c>
      <c r="H75" t="s">
        <v>20</v>
      </c>
      <c r="I75" t="s">
        <v>23</v>
      </c>
      <c r="J75" t="s">
        <v>21</v>
      </c>
      <c r="K75" t="s">
        <v>21</v>
      </c>
      <c r="L75" t="s">
        <v>29</v>
      </c>
      <c r="M75" t="s">
        <v>20</v>
      </c>
      <c r="N75" t="s">
        <v>34</v>
      </c>
      <c r="O75">
        <v>86.64</v>
      </c>
      <c r="P75">
        <v>2911.09</v>
      </c>
      <c r="Q75">
        <v>2</v>
      </c>
      <c r="R75" t="s">
        <v>21</v>
      </c>
    </row>
    <row r="76" spans="1:18" x14ac:dyDescent="0.35">
      <c r="A76" t="s">
        <v>118</v>
      </c>
      <c r="B76" t="s">
        <v>36</v>
      </c>
      <c r="C76">
        <v>0</v>
      </c>
      <c r="D76" t="s">
        <v>21</v>
      </c>
      <c r="E76" t="s">
        <v>21</v>
      </c>
      <c r="F76" t="s">
        <v>37</v>
      </c>
      <c r="G76">
        <v>14</v>
      </c>
      <c r="H76" t="s">
        <v>20</v>
      </c>
      <c r="I76" t="s">
        <v>23</v>
      </c>
      <c r="J76" t="s">
        <v>21</v>
      </c>
      <c r="K76" t="s">
        <v>20</v>
      </c>
      <c r="L76" t="s">
        <v>29</v>
      </c>
      <c r="M76" t="s">
        <v>20</v>
      </c>
      <c r="N76" t="s">
        <v>43</v>
      </c>
      <c r="O76">
        <v>86.15</v>
      </c>
      <c r="P76">
        <v>1183.82</v>
      </c>
      <c r="Q76">
        <v>7</v>
      </c>
      <c r="R76" t="s">
        <v>21</v>
      </c>
    </row>
    <row r="77" spans="1:18" x14ac:dyDescent="0.35">
      <c r="A77" t="s">
        <v>119</v>
      </c>
      <c r="B77" t="s">
        <v>19</v>
      </c>
      <c r="C77">
        <v>0</v>
      </c>
      <c r="D77" t="s">
        <v>21</v>
      </c>
      <c r="E77" t="s">
        <v>21</v>
      </c>
      <c r="F77" t="s">
        <v>45</v>
      </c>
      <c r="G77">
        <v>18</v>
      </c>
      <c r="H77" t="s">
        <v>20</v>
      </c>
      <c r="I77" t="s">
        <v>23</v>
      </c>
      <c r="J77" t="s">
        <v>20</v>
      </c>
      <c r="K77" t="s">
        <v>21</v>
      </c>
      <c r="L77" t="s">
        <v>29</v>
      </c>
      <c r="M77" t="s">
        <v>20</v>
      </c>
      <c r="N77" t="s">
        <v>25</v>
      </c>
      <c r="O77">
        <v>97.72</v>
      </c>
      <c r="P77">
        <v>1791.96</v>
      </c>
      <c r="Q77">
        <v>1</v>
      </c>
      <c r="R77" t="s">
        <v>21</v>
      </c>
    </row>
    <row r="78" spans="1:18" x14ac:dyDescent="0.35">
      <c r="A78" t="s">
        <v>120</v>
      </c>
      <c r="B78" t="s">
        <v>19</v>
      </c>
      <c r="C78">
        <v>1</v>
      </c>
      <c r="D78" t="s">
        <v>20</v>
      </c>
      <c r="E78" t="s">
        <v>21</v>
      </c>
      <c r="F78" t="s">
        <v>58</v>
      </c>
      <c r="G78">
        <v>5</v>
      </c>
      <c r="H78" t="s">
        <v>20</v>
      </c>
      <c r="I78" t="s">
        <v>23</v>
      </c>
      <c r="J78" t="s">
        <v>20</v>
      </c>
      <c r="K78" t="s">
        <v>21</v>
      </c>
      <c r="L78" t="s">
        <v>33</v>
      </c>
      <c r="M78" t="s">
        <v>20</v>
      </c>
      <c r="N78" t="s">
        <v>43</v>
      </c>
      <c r="O78">
        <v>80.849999999999994</v>
      </c>
      <c r="P78">
        <v>410.65</v>
      </c>
      <c r="Q78">
        <v>3</v>
      </c>
      <c r="R78" t="s">
        <v>20</v>
      </c>
    </row>
    <row r="79" spans="1:18" x14ac:dyDescent="0.35">
      <c r="A79" t="s">
        <v>121</v>
      </c>
      <c r="B79" t="s">
        <v>19</v>
      </c>
      <c r="C79">
        <v>0</v>
      </c>
      <c r="D79" t="s">
        <v>21</v>
      </c>
      <c r="E79" t="s">
        <v>21</v>
      </c>
      <c r="F79" t="s">
        <v>39</v>
      </c>
      <c r="G79">
        <v>42</v>
      </c>
      <c r="H79" t="s">
        <v>20</v>
      </c>
      <c r="I79" t="s">
        <v>32</v>
      </c>
      <c r="J79" t="s">
        <v>21</v>
      </c>
      <c r="K79" t="s">
        <v>21</v>
      </c>
      <c r="L79" t="s">
        <v>33</v>
      </c>
      <c r="M79" t="s">
        <v>21</v>
      </c>
      <c r="N79" t="s">
        <v>30</v>
      </c>
      <c r="O79">
        <v>51.17</v>
      </c>
      <c r="P79">
        <v>2159.04</v>
      </c>
      <c r="Q79">
        <v>5</v>
      </c>
      <c r="R79" t="s">
        <v>21</v>
      </c>
    </row>
    <row r="80" spans="1:18" x14ac:dyDescent="0.35">
      <c r="A80" t="s">
        <v>122</v>
      </c>
      <c r="B80" t="s">
        <v>36</v>
      </c>
      <c r="C80">
        <v>0</v>
      </c>
      <c r="D80" t="s">
        <v>20</v>
      </c>
      <c r="E80" t="s">
        <v>21</v>
      </c>
      <c r="F80" t="s">
        <v>37</v>
      </c>
      <c r="G80">
        <v>13</v>
      </c>
      <c r="H80" t="s">
        <v>20</v>
      </c>
      <c r="I80" t="s">
        <v>23</v>
      </c>
      <c r="J80" t="s">
        <v>20</v>
      </c>
      <c r="K80" t="s">
        <v>20</v>
      </c>
      <c r="L80" t="s">
        <v>33</v>
      </c>
      <c r="M80" t="s">
        <v>21</v>
      </c>
      <c r="N80" t="s">
        <v>25</v>
      </c>
      <c r="O80">
        <v>87.03</v>
      </c>
      <c r="P80">
        <v>1135.6099999999999</v>
      </c>
      <c r="Q80">
        <v>2</v>
      </c>
      <c r="R80" t="s">
        <v>20</v>
      </c>
    </row>
    <row r="81" spans="1:18" x14ac:dyDescent="0.35">
      <c r="A81" t="s">
        <v>123</v>
      </c>
      <c r="B81" t="s">
        <v>36</v>
      </c>
      <c r="C81">
        <v>0</v>
      </c>
      <c r="D81" t="s">
        <v>20</v>
      </c>
      <c r="E81" t="s">
        <v>21</v>
      </c>
      <c r="F81" t="s">
        <v>65</v>
      </c>
      <c r="G81">
        <v>45</v>
      </c>
      <c r="H81" t="s">
        <v>20</v>
      </c>
      <c r="I81" t="s">
        <v>32</v>
      </c>
      <c r="J81" t="s">
        <v>21</v>
      </c>
      <c r="K81" t="s">
        <v>20</v>
      </c>
      <c r="L81" t="s">
        <v>29</v>
      </c>
      <c r="M81" t="s">
        <v>20</v>
      </c>
      <c r="N81" t="s">
        <v>34</v>
      </c>
      <c r="O81">
        <v>56.66</v>
      </c>
      <c r="P81">
        <v>2552.5300000000002</v>
      </c>
      <c r="Q81">
        <v>2</v>
      </c>
      <c r="R81" t="s">
        <v>21</v>
      </c>
    </row>
    <row r="82" spans="1:18" x14ac:dyDescent="0.35">
      <c r="A82" t="s">
        <v>124</v>
      </c>
      <c r="B82" t="s">
        <v>36</v>
      </c>
      <c r="C82">
        <v>0</v>
      </c>
      <c r="D82" t="s">
        <v>20</v>
      </c>
      <c r="E82" t="s">
        <v>21</v>
      </c>
      <c r="F82" t="s">
        <v>39</v>
      </c>
      <c r="G82">
        <v>32</v>
      </c>
      <c r="H82" t="s">
        <v>20</v>
      </c>
      <c r="I82" t="s">
        <v>32</v>
      </c>
      <c r="J82" t="s">
        <v>21</v>
      </c>
      <c r="K82" t="s">
        <v>21</v>
      </c>
      <c r="L82" t="s">
        <v>24</v>
      </c>
      <c r="M82" t="s">
        <v>20</v>
      </c>
      <c r="N82" t="s">
        <v>34</v>
      </c>
      <c r="O82">
        <v>57.96</v>
      </c>
      <c r="P82">
        <v>1832.43</v>
      </c>
      <c r="Q82">
        <v>4</v>
      </c>
      <c r="R82" t="s">
        <v>21</v>
      </c>
    </row>
    <row r="83" spans="1:18" x14ac:dyDescent="0.35">
      <c r="A83" t="s">
        <v>125</v>
      </c>
      <c r="B83" t="s">
        <v>36</v>
      </c>
      <c r="C83">
        <v>1</v>
      </c>
      <c r="D83" t="s">
        <v>21</v>
      </c>
      <c r="E83" t="s">
        <v>21</v>
      </c>
      <c r="F83" t="s">
        <v>65</v>
      </c>
      <c r="G83">
        <v>64</v>
      </c>
      <c r="H83" t="s">
        <v>20</v>
      </c>
      <c r="I83" t="s">
        <v>32</v>
      </c>
      <c r="J83" t="s">
        <v>20</v>
      </c>
      <c r="K83" t="s">
        <v>21</v>
      </c>
      <c r="L83" t="s">
        <v>24</v>
      </c>
      <c r="M83" t="s">
        <v>20</v>
      </c>
      <c r="N83" t="s">
        <v>34</v>
      </c>
      <c r="O83">
        <v>54.45</v>
      </c>
      <c r="P83">
        <v>3439.31</v>
      </c>
      <c r="Q83">
        <v>1</v>
      </c>
      <c r="R83" t="s">
        <v>21</v>
      </c>
    </row>
    <row r="84" spans="1:18" x14ac:dyDescent="0.35">
      <c r="A84" t="s">
        <v>126</v>
      </c>
      <c r="B84" t="s">
        <v>36</v>
      </c>
      <c r="C84">
        <v>0</v>
      </c>
      <c r="D84" t="s">
        <v>20</v>
      </c>
      <c r="E84" t="s">
        <v>21</v>
      </c>
      <c r="F84" t="s">
        <v>65</v>
      </c>
      <c r="G84">
        <v>15</v>
      </c>
      <c r="H84" t="s">
        <v>20</v>
      </c>
      <c r="I84" t="s">
        <v>32</v>
      </c>
      <c r="J84" t="s">
        <v>20</v>
      </c>
      <c r="K84" t="s">
        <v>20</v>
      </c>
      <c r="L84" t="s">
        <v>33</v>
      </c>
      <c r="M84" t="s">
        <v>21</v>
      </c>
      <c r="N84" t="s">
        <v>34</v>
      </c>
      <c r="O84">
        <v>66.36</v>
      </c>
      <c r="P84">
        <v>990.11</v>
      </c>
      <c r="Q84">
        <v>1</v>
      </c>
      <c r="R84" t="s">
        <v>21</v>
      </c>
    </row>
    <row r="85" spans="1:18" x14ac:dyDescent="0.35">
      <c r="A85" t="s">
        <v>127</v>
      </c>
      <c r="B85" t="s">
        <v>19</v>
      </c>
      <c r="C85">
        <v>0</v>
      </c>
      <c r="D85" t="s">
        <v>20</v>
      </c>
      <c r="E85" t="s">
        <v>21</v>
      </c>
      <c r="F85" t="s">
        <v>22</v>
      </c>
      <c r="G85">
        <v>63</v>
      </c>
      <c r="H85" t="s">
        <v>20</v>
      </c>
      <c r="I85" t="s">
        <v>21</v>
      </c>
      <c r="J85" t="s">
        <v>28</v>
      </c>
      <c r="K85" t="s">
        <v>28</v>
      </c>
      <c r="L85" t="s">
        <v>24</v>
      </c>
      <c r="M85" t="s">
        <v>20</v>
      </c>
      <c r="N85" t="s">
        <v>25</v>
      </c>
      <c r="O85">
        <v>33.700000000000003</v>
      </c>
      <c r="P85">
        <v>2171.59</v>
      </c>
      <c r="Q85">
        <v>2</v>
      </c>
      <c r="R85" t="s">
        <v>21</v>
      </c>
    </row>
    <row r="86" spans="1:18" x14ac:dyDescent="0.35">
      <c r="A86" t="s">
        <v>128</v>
      </c>
      <c r="B86" t="s">
        <v>36</v>
      </c>
      <c r="C86">
        <v>0</v>
      </c>
      <c r="D86" t="s">
        <v>20</v>
      </c>
      <c r="E86" t="s">
        <v>21</v>
      </c>
      <c r="F86" t="s">
        <v>58</v>
      </c>
      <c r="G86">
        <v>10</v>
      </c>
      <c r="H86" t="s">
        <v>20</v>
      </c>
      <c r="I86" t="s">
        <v>23</v>
      </c>
      <c r="J86" t="s">
        <v>21</v>
      </c>
      <c r="K86" t="s">
        <v>21</v>
      </c>
      <c r="L86" t="s">
        <v>33</v>
      </c>
      <c r="M86" t="s">
        <v>20</v>
      </c>
      <c r="N86" t="s">
        <v>43</v>
      </c>
      <c r="O86">
        <v>80.92</v>
      </c>
      <c r="P86">
        <v>829.83</v>
      </c>
      <c r="Q86">
        <v>0</v>
      </c>
      <c r="R86" t="s">
        <v>20</v>
      </c>
    </row>
    <row r="87" spans="1:18" x14ac:dyDescent="0.35">
      <c r="A87" t="s">
        <v>129</v>
      </c>
      <c r="B87" t="s">
        <v>36</v>
      </c>
      <c r="C87">
        <v>1</v>
      </c>
      <c r="D87" t="s">
        <v>21</v>
      </c>
      <c r="E87" t="s">
        <v>20</v>
      </c>
      <c r="F87" t="s">
        <v>37</v>
      </c>
      <c r="G87">
        <v>29</v>
      </c>
      <c r="H87" t="s">
        <v>20</v>
      </c>
      <c r="I87" t="s">
        <v>21</v>
      </c>
      <c r="J87" t="s">
        <v>28</v>
      </c>
      <c r="K87" t="s">
        <v>28</v>
      </c>
      <c r="L87" t="s">
        <v>33</v>
      </c>
      <c r="M87" t="s">
        <v>20</v>
      </c>
      <c r="N87" t="s">
        <v>25</v>
      </c>
      <c r="O87">
        <v>30.35</v>
      </c>
      <c r="P87">
        <v>865.44</v>
      </c>
      <c r="Q87">
        <v>1</v>
      </c>
      <c r="R87" t="s">
        <v>21</v>
      </c>
    </row>
    <row r="88" spans="1:18" x14ac:dyDescent="0.35">
      <c r="A88" t="s">
        <v>130</v>
      </c>
      <c r="B88" t="s">
        <v>36</v>
      </c>
      <c r="C88">
        <v>1</v>
      </c>
      <c r="D88" t="s">
        <v>21</v>
      </c>
      <c r="E88" t="s">
        <v>21</v>
      </c>
      <c r="F88" t="s">
        <v>22</v>
      </c>
      <c r="G88">
        <v>49</v>
      </c>
      <c r="H88" t="s">
        <v>20</v>
      </c>
      <c r="I88" t="s">
        <v>21</v>
      </c>
      <c r="J88" t="s">
        <v>28</v>
      </c>
      <c r="K88" t="s">
        <v>28</v>
      </c>
      <c r="L88" t="s">
        <v>29</v>
      </c>
      <c r="M88" t="s">
        <v>20</v>
      </c>
      <c r="N88" t="s">
        <v>34</v>
      </c>
      <c r="O88">
        <v>22.95</v>
      </c>
      <c r="P88">
        <v>1094.8</v>
      </c>
      <c r="Q88">
        <v>1</v>
      </c>
      <c r="R88" t="s">
        <v>21</v>
      </c>
    </row>
    <row r="89" spans="1:18" x14ac:dyDescent="0.35">
      <c r="A89" t="s">
        <v>131</v>
      </c>
      <c r="B89" t="s">
        <v>19</v>
      </c>
      <c r="C89">
        <v>0</v>
      </c>
      <c r="D89" t="s">
        <v>20</v>
      </c>
      <c r="E89" t="s">
        <v>20</v>
      </c>
      <c r="F89" t="s">
        <v>27</v>
      </c>
      <c r="G89">
        <v>31</v>
      </c>
      <c r="H89" t="s">
        <v>20</v>
      </c>
      <c r="I89" t="s">
        <v>21</v>
      </c>
      <c r="J89" t="s">
        <v>28</v>
      </c>
      <c r="K89" t="s">
        <v>28</v>
      </c>
      <c r="L89" t="s">
        <v>33</v>
      </c>
      <c r="M89" t="s">
        <v>21</v>
      </c>
      <c r="N89" t="s">
        <v>25</v>
      </c>
      <c r="O89">
        <v>40.32</v>
      </c>
      <c r="P89">
        <v>1237.1099999999999</v>
      </c>
      <c r="Q89">
        <v>1</v>
      </c>
      <c r="R89" t="s">
        <v>21</v>
      </c>
    </row>
    <row r="90" spans="1:18" x14ac:dyDescent="0.35">
      <c r="A90" t="s">
        <v>132</v>
      </c>
      <c r="B90" t="s">
        <v>36</v>
      </c>
      <c r="C90">
        <v>0</v>
      </c>
      <c r="D90" t="s">
        <v>21</v>
      </c>
      <c r="E90" t="s">
        <v>21</v>
      </c>
      <c r="F90" t="s">
        <v>56</v>
      </c>
      <c r="G90">
        <v>14</v>
      </c>
      <c r="H90" t="s">
        <v>21</v>
      </c>
      <c r="I90" t="s">
        <v>32</v>
      </c>
      <c r="J90" t="s">
        <v>21</v>
      </c>
      <c r="K90" t="s">
        <v>21</v>
      </c>
      <c r="L90" t="s">
        <v>33</v>
      </c>
      <c r="M90" t="s">
        <v>20</v>
      </c>
      <c r="N90" t="s">
        <v>30</v>
      </c>
      <c r="O90">
        <v>51.65</v>
      </c>
      <c r="P90">
        <v>735.22</v>
      </c>
      <c r="Q90">
        <v>3</v>
      </c>
      <c r="R90" t="s">
        <v>20</v>
      </c>
    </row>
    <row r="91" spans="1:18" x14ac:dyDescent="0.35">
      <c r="A91" t="s">
        <v>133</v>
      </c>
      <c r="B91" t="s">
        <v>19</v>
      </c>
      <c r="C91">
        <v>0</v>
      </c>
      <c r="D91" t="s">
        <v>20</v>
      </c>
      <c r="E91" t="s">
        <v>20</v>
      </c>
      <c r="F91" t="s">
        <v>22</v>
      </c>
      <c r="G91">
        <v>18</v>
      </c>
      <c r="H91" t="s">
        <v>20</v>
      </c>
      <c r="I91" t="s">
        <v>32</v>
      </c>
      <c r="J91" t="s">
        <v>21</v>
      </c>
      <c r="K91" t="s">
        <v>21</v>
      </c>
      <c r="L91" t="s">
        <v>33</v>
      </c>
      <c r="M91" t="s">
        <v>21</v>
      </c>
      <c r="N91" t="s">
        <v>43</v>
      </c>
      <c r="O91">
        <v>50.38</v>
      </c>
      <c r="P91">
        <v>914.59</v>
      </c>
      <c r="Q91">
        <v>3</v>
      </c>
      <c r="R91" t="s">
        <v>20</v>
      </c>
    </row>
    <row r="92" spans="1:18" x14ac:dyDescent="0.35">
      <c r="A92" t="s">
        <v>134</v>
      </c>
      <c r="B92" t="s">
        <v>36</v>
      </c>
      <c r="C92">
        <v>1</v>
      </c>
      <c r="D92" t="s">
        <v>20</v>
      </c>
      <c r="E92" t="s">
        <v>20</v>
      </c>
      <c r="F92" t="s">
        <v>49</v>
      </c>
      <c r="G92">
        <v>14</v>
      </c>
      <c r="H92" t="s">
        <v>20</v>
      </c>
      <c r="I92" t="s">
        <v>23</v>
      </c>
      <c r="J92" t="s">
        <v>21</v>
      </c>
      <c r="K92" t="s">
        <v>20</v>
      </c>
      <c r="L92" t="s">
        <v>33</v>
      </c>
      <c r="M92" t="s">
        <v>21</v>
      </c>
      <c r="N92" t="s">
        <v>34</v>
      </c>
      <c r="O92">
        <v>94.74</v>
      </c>
      <c r="P92">
        <v>1334.18</v>
      </c>
      <c r="Q92">
        <v>2</v>
      </c>
      <c r="R92" t="s">
        <v>20</v>
      </c>
    </row>
    <row r="93" spans="1:18" x14ac:dyDescent="0.35">
      <c r="A93" t="s">
        <v>135</v>
      </c>
      <c r="B93" t="s">
        <v>19</v>
      </c>
      <c r="C93">
        <v>0</v>
      </c>
      <c r="D93" t="s">
        <v>21</v>
      </c>
      <c r="E93" t="s">
        <v>21</v>
      </c>
      <c r="F93" t="s">
        <v>49</v>
      </c>
      <c r="G93">
        <v>46</v>
      </c>
      <c r="H93" t="s">
        <v>20</v>
      </c>
      <c r="I93" t="s">
        <v>21</v>
      </c>
      <c r="J93" t="s">
        <v>28</v>
      </c>
      <c r="K93" t="s">
        <v>28</v>
      </c>
      <c r="L93" t="s">
        <v>29</v>
      </c>
      <c r="M93" t="s">
        <v>21</v>
      </c>
      <c r="N93" t="s">
        <v>43</v>
      </c>
      <c r="O93">
        <v>28.44</v>
      </c>
      <c r="P93">
        <v>1305.17</v>
      </c>
      <c r="Q93">
        <v>2</v>
      </c>
      <c r="R93" t="s">
        <v>21</v>
      </c>
    </row>
    <row r="94" spans="1:18" x14ac:dyDescent="0.35">
      <c r="A94" t="s">
        <v>136</v>
      </c>
      <c r="B94" t="s">
        <v>36</v>
      </c>
      <c r="C94">
        <v>0</v>
      </c>
      <c r="D94" t="s">
        <v>21</v>
      </c>
      <c r="E94" t="s">
        <v>21</v>
      </c>
      <c r="F94" t="s">
        <v>39</v>
      </c>
      <c r="G94">
        <v>58</v>
      </c>
      <c r="H94" t="s">
        <v>20</v>
      </c>
      <c r="I94" t="s">
        <v>23</v>
      </c>
      <c r="J94" t="s">
        <v>21</v>
      </c>
      <c r="K94" t="s">
        <v>20</v>
      </c>
      <c r="L94" t="s">
        <v>24</v>
      </c>
      <c r="M94" t="s">
        <v>20</v>
      </c>
      <c r="N94" t="s">
        <v>30</v>
      </c>
      <c r="O94">
        <v>88.45</v>
      </c>
      <c r="P94">
        <v>4993</v>
      </c>
      <c r="Q94">
        <v>1</v>
      </c>
      <c r="R94" t="s">
        <v>21</v>
      </c>
    </row>
    <row r="95" spans="1:18" x14ac:dyDescent="0.35">
      <c r="A95" t="s">
        <v>137</v>
      </c>
      <c r="B95" t="s">
        <v>19</v>
      </c>
      <c r="C95">
        <v>0</v>
      </c>
      <c r="D95" t="s">
        <v>20</v>
      </c>
      <c r="E95" t="s">
        <v>21</v>
      </c>
      <c r="F95" t="s">
        <v>27</v>
      </c>
      <c r="G95">
        <v>8</v>
      </c>
      <c r="H95" t="s">
        <v>20</v>
      </c>
      <c r="I95" t="s">
        <v>23</v>
      </c>
      <c r="J95" t="s">
        <v>21</v>
      </c>
      <c r="K95" t="s">
        <v>21</v>
      </c>
      <c r="L95" t="s">
        <v>33</v>
      </c>
      <c r="M95" t="s">
        <v>21</v>
      </c>
      <c r="N95" t="s">
        <v>34</v>
      </c>
      <c r="O95">
        <v>88.65</v>
      </c>
      <c r="P95">
        <v>713.33</v>
      </c>
      <c r="Q95">
        <v>1</v>
      </c>
      <c r="R95" t="s">
        <v>21</v>
      </c>
    </row>
    <row r="96" spans="1:18" x14ac:dyDescent="0.35">
      <c r="A96" t="s">
        <v>138</v>
      </c>
      <c r="B96" t="s">
        <v>19</v>
      </c>
      <c r="C96">
        <v>0</v>
      </c>
      <c r="D96" t="s">
        <v>21</v>
      </c>
      <c r="E96" t="s">
        <v>20</v>
      </c>
      <c r="F96" t="s">
        <v>49</v>
      </c>
      <c r="G96">
        <v>26</v>
      </c>
      <c r="H96" t="s">
        <v>20</v>
      </c>
      <c r="I96" t="s">
        <v>23</v>
      </c>
      <c r="J96" t="s">
        <v>21</v>
      </c>
      <c r="K96" t="s">
        <v>20</v>
      </c>
      <c r="L96" t="s">
        <v>24</v>
      </c>
      <c r="M96" t="s">
        <v>20</v>
      </c>
      <c r="N96" t="s">
        <v>43</v>
      </c>
      <c r="O96">
        <v>92.11</v>
      </c>
      <c r="P96">
        <v>2414.34</v>
      </c>
      <c r="Q96">
        <v>4</v>
      </c>
      <c r="R96" t="s">
        <v>21</v>
      </c>
    </row>
    <row r="97" spans="1:18" x14ac:dyDescent="0.35">
      <c r="A97" t="s">
        <v>139</v>
      </c>
      <c r="B97" t="s">
        <v>36</v>
      </c>
      <c r="C97">
        <v>0</v>
      </c>
      <c r="D97" t="s">
        <v>20</v>
      </c>
      <c r="E97" t="s">
        <v>20</v>
      </c>
      <c r="F97" t="s">
        <v>39</v>
      </c>
      <c r="G97">
        <v>37</v>
      </c>
      <c r="H97" t="s">
        <v>20</v>
      </c>
      <c r="I97" t="s">
        <v>23</v>
      </c>
      <c r="J97" t="s">
        <v>21</v>
      </c>
      <c r="K97" t="s">
        <v>21</v>
      </c>
      <c r="L97" t="s">
        <v>29</v>
      </c>
      <c r="M97" t="s">
        <v>20</v>
      </c>
      <c r="N97" t="s">
        <v>30</v>
      </c>
      <c r="O97">
        <v>87.3</v>
      </c>
      <c r="P97">
        <v>3257.42</v>
      </c>
      <c r="Q97">
        <v>4</v>
      </c>
      <c r="R97" t="s">
        <v>21</v>
      </c>
    </row>
    <row r="98" spans="1:18" x14ac:dyDescent="0.35">
      <c r="A98" t="s">
        <v>140</v>
      </c>
      <c r="B98" t="s">
        <v>19</v>
      </c>
      <c r="C98">
        <v>0</v>
      </c>
      <c r="D98" t="s">
        <v>21</v>
      </c>
      <c r="E98" t="s">
        <v>20</v>
      </c>
      <c r="F98" t="s">
        <v>56</v>
      </c>
      <c r="G98">
        <v>11</v>
      </c>
      <c r="H98" t="s">
        <v>20</v>
      </c>
      <c r="I98" t="s">
        <v>21</v>
      </c>
      <c r="J98" t="s">
        <v>28</v>
      </c>
      <c r="K98" t="s">
        <v>28</v>
      </c>
      <c r="L98" t="s">
        <v>33</v>
      </c>
      <c r="M98" t="s">
        <v>21</v>
      </c>
      <c r="N98" t="s">
        <v>25</v>
      </c>
      <c r="O98">
        <v>31.16</v>
      </c>
      <c r="P98">
        <v>333.23</v>
      </c>
      <c r="Q98">
        <v>2</v>
      </c>
      <c r="R98" t="s">
        <v>21</v>
      </c>
    </row>
    <row r="99" spans="1:18" x14ac:dyDescent="0.35">
      <c r="A99" t="s">
        <v>141</v>
      </c>
      <c r="B99" t="s">
        <v>36</v>
      </c>
      <c r="C99">
        <v>0</v>
      </c>
      <c r="D99" t="s">
        <v>21</v>
      </c>
      <c r="E99" t="s">
        <v>20</v>
      </c>
      <c r="F99" t="s">
        <v>75</v>
      </c>
      <c r="G99">
        <v>4</v>
      </c>
      <c r="H99" t="s">
        <v>20</v>
      </c>
      <c r="I99" t="s">
        <v>23</v>
      </c>
      <c r="J99" t="s">
        <v>21</v>
      </c>
      <c r="K99" t="s">
        <v>20</v>
      </c>
      <c r="L99" t="s">
        <v>33</v>
      </c>
      <c r="M99" t="s">
        <v>20</v>
      </c>
      <c r="N99" t="s">
        <v>30</v>
      </c>
      <c r="O99">
        <v>93.06</v>
      </c>
      <c r="P99">
        <v>370.45</v>
      </c>
      <c r="Q99">
        <v>1</v>
      </c>
      <c r="R99" t="s">
        <v>20</v>
      </c>
    </row>
    <row r="100" spans="1:18" x14ac:dyDescent="0.35">
      <c r="A100" t="s">
        <v>142</v>
      </c>
      <c r="B100" t="s">
        <v>19</v>
      </c>
      <c r="C100">
        <v>0</v>
      </c>
      <c r="D100" t="s">
        <v>20</v>
      </c>
      <c r="E100" t="s">
        <v>20</v>
      </c>
      <c r="F100" t="s">
        <v>47</v>
      </c>
      <c r="G100">
        <v>35</v>
      </c>
      <c r="H100" t="s">
        <v>20</v>
      </c>
      <c r="I100" t="s">
        <v>32</v>
      </c>
      <c r="J100" t="s">
        <v>21</v>
      </c>
      <c r="K100" t="s">
        <v>20</v>
      </c>
      <c r="L100" t="s">
        <v>24</v>
      </c>
      <c r="M100" t="s">
        <v>21</v>
      </c>
      <c r="N100" t="s">
        <v>25</v>
      </c>
      <c r="O100">
        <v>55.4</v>
      </c>
      <c r="P100">
        <v>1944.23</v>
      </c>
      <c r="Q100">
        <v>1</v>
      </c>
      <c r="R100" t="s">
        <v>21</v>
      </c>
    </row>
    <row r="101" spans="1:18" x14ac:dyDescent="0.35">
      <c r="A101" t="s">
        <v>143</v>
      </c>
      <c r="B101" t="s">
        <v>19</v>
      </c>
      <c r="C101">
        <v>0</v>
      </c>
      <c r="D101" t="s">
        <v>20</v>
      </c>
      <c r="E101" t="s">
        <v>20</v>
      </c>
      <c r="F101" t="s">
        <v>22</v>
      </c>
      <c r="G101">
        <v>38</v>
      </c>
      <c r="H101" t="s">
        <v>20</v>
      </c>
      <c r="I101" t="s">
        <v>21</v>
      </c>
      <c r="J101" t="s">
        <v>28</v>
      </c>
      <c r="K101" t="s">
        <v>28</v>
      </c>
      <c r="L101" t="s">
        <v>33</v>
      </c>
      <c r="M101" t="s">
        <v>21</v>
      </c>
      <c r="N101" t="s">
        <v>25</v>
      </c>
      <c r="O101">
        <v>29.65</v>
      </c>
      <c r="P101">
        <v>1145.8599999999999</v>
      </c>
      <c r="Q101">
        <v>2</v>
      </c>
      <c r="R101" t="s">
        <v>21</v>
      </c>
    </row>
    <row r="102" spans="1:18" x14ac:dyDescent="0.35">
      <c r="A102" t="s">
        <v>144</v>
      </c>
      <c r="B102" t="s">
        <v>19</v>
      </c>
      <c r="C102">
        <v>0</v>
      </c>
      <c r="D102" t="s">
        <v>21</v>
      </c>
      <c r="E102" t="s">
        <v>21</v>
      </c>
      <c r="F102" t="s">
        <v>39</v>
      </c>
      <c r="G102">
        <v>40</v>
      </c>
      <c r="H102" t="s">
        <v>20</v>
      </c>
      <c r="I102" t="s">
        <v>23</v>
      </c>
      <c r="J102" t="s">
        <v>21</v>
      </c>
      <c r="K102" t="s">
        <v>20</v>
      </c>
      <c r="L102" t="s">
        <v>33</v>
      </c>
      <c r="M102" t="s">
        <v>20</v>
      </c>
      <c r="N102" t="s">
        <v>43</v>
      </c>
      <c r="O102">
        <v>84.65</v>
      </c>
      <c r="P102">
        <v>3383.63</v>
      </c>
      <c r="Q102">
        <v>1</v>
      </c>
      <c r="R102" t="s">
        <v>20</v>
      </c>
    </row>
    <row r="103" spans="1:18" x14ac:dyDescent="0.35">
      <c r="A103" t="s">
        <v>145</v>
      </c>
      <c r="B103" t="s">
        <v>19</v>
      </c>
      <c r="C103">
        <v>0</v>
      </c>
      <c r="D103" t="s">
        <v>21</v>
      </c>
      <c r="E103" t="s">
        <v>21</v>
      </c>
      <c r="F103" t="s">
        <v>45</v>
      </c>
      <c r="G103">
        <v>31</v>
      </c>
      <c r="H103" t="s">
        <v>20</v>
      </c>
      <c r="I103" t="s">
        <v>32</v>
      </c>
      <c r="J103" t="s">
        <v>20</v>
      </c>
      <c r="K103" t="s">
        <v>21</v>
      </c>
      <c r="L103" t="s">
        <v>29</v>
      </c>
      <c r="M103" t="s">
        <v>20</v>
      </c>
      <c r="N103" t="s">
        <v>34</v>
      </c>
      <c r="O103">
        <v>51.82</v>
      </c>
      <c r="P103">
        <v>1609.89</v>
      </c>
      <c r="Q103">
        <v>3</v>
      </c>
      <c r="R103" t="s">
        <v>21</v>
      </c>
    </row>
    <row r="104" spans="1:18" x14ac:dyDescent="0.35">
      <c r="A104" t="s">
        <v>146</v>
      </c>
      <c r="B104" t="s">
        <v>19</v>
      </c>
      <c r="C104">
        <v>0</v>
      </c>
      <c r="D104" t="s">
        <v>20</v>
      </c>
      <c r="E104" t="s">
        <v>21</v>
      </c>
      <c r="F104" t="s">
        <v>65</v>
      </c>
      <c r="G104">
        <v>26</v>
      </c>
      <c r="H104" t="s">
        <v>20</v>
      </c>
      <c r="I104" t="s">
        <v>23</v>
      </c>
      <c r="J104" t="s">
        <v>20</v>
      </c>
      <c r="K104" t="s">
        <v>20</v>
      </c>
      <c r="L104" t="s">
        <v>29</v>
      </c>
      <c r="M104" t="s">
        <v>21</v>
      </c>
      <c r="N104" t="s">
        <v>34</v>
      </c>
      <c r="O104">
        <v>99.39</v>
      </c>
      <c r="P104">
        <v>2512.04</v>
      </c>
      <c r="Q104">
        <v>3</v>
      </c>
      <c r="R104" t="s">
        <v>20</v>
      </c>
    </row>
    <row r="105" spans="1:18" x14ac:dyDescent="0.35">
      <c r="A105" t="s">
        <v>147</v>
      </c>
      <c r="B105" t="s">
        <v>19</v>
      </c>
      <c r="C105">
        <v>1</v>
      </c>
      <c r="D105" t="s">
        <v>21</v>
      </c>
      <c r="E105" t="s">
        <v>21</v>
      </c>
      <c r="F105" t="s">
        <v>37</v>
      </c>
      <c r="G105">
        <v>19</v>
      </c>
      <c r="H105" t="s">
        <v>20</v>
      </c>
      <c r="I105" t="s">
        <v>23</v>
      </c>
      <c r="J105" t="s">
        <v>21</v>
      </c>
      <c r="K105" t="s">
        <v>21</v>
      </c>
      <c r="L105" t="s">
        <v>33</v>
      </c>
      <c r="M105" t="s">
        <v>20</v>
      </c>
      <c r="N105" t="s">
        <v>34</v>
      </c>
      <c r="O105">
        <v>84.83</v>
      </c>
      <c r="P105">
        <v>1583.71</v>
      </c>
      <c r="Q105">
        <v>3</v>
      </c>
      <c r="R105" t="s">
        <v>20</v>
      </c>
    </row>
    <row r="106" spans="1:18" x14ac:dyDescent="0.35">
      <c r="A106" t="s">
        <v>148</v>
      </c>
      <c r="B106" t="s">
        <v>19</v>
      </c>
      <c r="C106">
        <v>0</v>
      </c>
      <c r="D106" t="s">
        <v>20</v>
      </c>
      <c r="E106" t="s">
        <v>20</v>
      </c>
      <c r="F106" t="s">
        <v>56</v>
      </c>
      <c r="G106">
        <v>21</v>
      </c>
      <c r="H106" t="s">
        <v>20</v>
      </c>
      <c r="I106" t="s">
        <v>32</v>
      </c>
      <c r="J106" t="s">
        <v>21</v>
      </c>
      <c r="K106" t="s">
        <v>20</v>
      </c>
      <c r="L106" t="s">
        <v>33</v>
      </c>
      <c r="M106" t="s">
        <v>21</v>
      </c>
      <c r="N106" t="s">
        <v>34</v>
      </c>
      <c r="O106">
        <v>59.33</v>
      </c>
      <c r="P106">
        <v>1219.81</v>
      </c>
      <c r="Q106">
        <v>2</v>
      </c>
      <c r="R106" t="s">
        <v>21</v>
      </c>
    </row>
    <row r="107" spans="1:18" x14ac:dyDescent="0.35">
      <c r="A107" t="s">
        <v>149</v>
      </c>
      <c r="B107" t="s">
        <v>36</v>
      </c>
      <c r="C107">
        <v>1</v>
      </c>
      <c r="D107" t="s">
        <v>21</v>
      </c>
      <c r="E107" t="s">
        <v>21</v>
      </c>
      <c r="F107" t="s">
        <v>39</v>
      </c>
      <c r="G107">
        <v>62</v>
      </c>
      <c r="H107" t="s">
        <v>20</v>
      </c>
      <c r="I107" t="s">
        <v>23</v>
      </c>
      <c r="J107" t="s">
        <v>20</v>
      </c>
      <c r="K107" t="s">
        <v>20</v>
      </c>
      <c r="L107" t="s">
        <v>24</v>
      </c>
      <c r="M107" t="s">
        <v>21</v>
      </c>
      <c r="N107" t="s">
        <v>34</v>
      </c>
      <c r="O107">
        <v>82.49</v>
      </c>
      <c r="P107">
        <v>4996.09</v>
      </c>
      <c r="Q107">
        <v>0</v>
      </c>
      <c r="R107" t="s">
        <v>21</v>
      </c>
    </row>
    <row r="108" spans="1:18" x14ac:dyDescent="0.35">
      <c r="A108" t="s">
        <v>150</v>
      </c>
      <c r="B108" t="s">
        <v>36</v>
      </c>
      <c r="C108">
        <v>0</v>
      </c>
      <c r="D108" t="s">
        <v>20</v>
      </c>
      <c r="E108" t="s">
        <v>20</v>
      </c>
      <c r="F108" t="s">
        <v>41</v>
      </c>
      <c r="G108">
        <v>23</v>
      </c>
      <c r="H108" t="s">
        <v>20</v>
      </c>
      <c r="I108" t="s">
        <v>21</v>
      </c>
      <c r="J108" t="s">
        <v>28</v>
      </c>
      <c r="K108" t="s">
        <v>28</v>
      </c>
      <c r="L108" t="s">
        <v>29</v>
      </c>
      <c r="M108" t="s">
        <v>21</v>
      </c>
      <c r="N108" t="s">
        <v>43</v>
      </c>
      <c r="O108">
        <v>26.88</v>
      </c>
      <c r="P108">
        <v>601.91</v>
      </c>
      <c r="Q108">
        <v>1</v>
      </c>
      <c r="R108" t="s">
        <v>21</v>
      </c>
    </row>
    <row r="109" spans="1:18" x14ac:dyDescent="0.35">
      <c r="A109" t="s">
        <v>151</v>
      </c>
      <c r="B109" t="s">
        <v>19</v>
      </c>
      <c r="C109">
        <v>0</v>
      </c>
      <c r="D109" t="s">
        <v>21</v>
      </c>
      <c r="E109" t="s">
        <v>21</v>
      </c>
      <c r="F109" t="s">
        <v>75</v>
      </c>
      <c r="G109">
        <v>10</v>
      </c>
      <c r="H109" t="s">
        <v>20</v>
      </c>
      <c r="I109" t="s">
        <v>32</v>
      </c>
      <c r="J109" t="s">
        <v>21</v>
      </c>
      <c r="K109" t="s">
        <v>20</v>
      </c>
      <c r="L109" t="s">
        <v>33</v>
      </c>
      <c r="M109" t="s">
        <v>21</v>
      </c>
      <c r="N109" t="s">
        <v>25</v>
      </c>
      <c r="O109">
        <v>63.69</v>
      </c>
      <c r="P109">
        <v>645.59</v>
      </c>
      <c r="Q109">
        <v>1</v>
      </c>
      <c r="R109" t="s">
        <v>21</v>
      </c>
    </row>
    <row r="110" spans="1:18" x14ac:dyDescent="0.35">
      <c r="A110" t="s">
        <v>152</v>
      </c>
      <c r="B110" t="s">
        <v>36</v>
      </c>
      <c r="C110">
        <v>0</v>
      </c>
      <c r="D110" t="s">
        <v>21</v>
      </c>
      <c r="E110" t="s">
        <v>21</v>
      </c>
      <c r="F110" t="s">
        <v>58</v>
      </c>
      <c r="G110">
        <v>20</v>
      </c>
      <c r="H110" t="s">
        <v>20</v>
      </c>
      <c r="I110" t="s">
        <v>32</v>
      </c>
      <c r="J110" t="s">
        <v>21</v>
      </c>
      <c r="K110" t="s">
        <v>21</v>
      </c>
      <c r="L110" t="s">
        <v>33</v>
      </c>
      <c r="M110" t="s">
        <v>20</v>
      </c>
      <c r="N110" t="s">
        <v>30</v>
      </c>
      <c r="O110">
        <v>50.52</v>
      </c>
      <c r="P110">
        <v>1038.55</v>
      </c>
      <c r="Q110">
        <v>2</v>
      </c>
      <c r="R110" t="s">
        <v>20</v>
      </c>
    </row>
    <row r="111" spans="1:18" x14ac:dyDescent="0.35">
      <c r="A111" t="s">
        <v>153</v>
      </c>
      <c r="B111" t="s">
        <v>36</v>
      </c>
      <c r="C111">
        <v>0</v>
      </c>
      <c r="D111" t="s">
        <v>21</v>
      </c>
      <c r="E111" t="s">
        <v>21</v>
      </c>
      <c r="F111" t="s">
        <v>56</v>
      </c>
      <c r="G111">
        <v>34</v>
      </c>
      <c r="H111" t="s">
        <v>20</v>
      </c>
      <c r="I111" t="s">
        <v>21</v>
      </c>
      <c r="J111" t="s">
        <v>28</v>
      </c>
      <c r="K111" t="s">
        <v>28</v>
      </c>
      <c r="L111" t="s">
        <v>29</v>
      </c>
      <c r="M111" t="s">
        <v>21</v>
      </c>
      <c r="N111" t="s">
        <v>34</v>
      </c>
      <c r="O111">
        <v>28.41</v>
      </c>
      <c r="P111">
        <v>956.54</v>
      </c>
      <c r="Q111">
        <v>1</v>
      </c>
      <c r="R111" t="s">
        <v>21</v>
      </c>
    </row>
    <row r="112" spans="1:18" x14ac:dyDescent="0.35">
      <c r="A112" t="s">
        <v>154</v>
      </c>
      <c r="B112" t="s">
        <v>36</v>
      </c>
      <c r="C112">
        <v>0</v>
      </c>
      <c r="D112" t="s">
        <v>20</v>
      </c>
      <c r="E112" t="s">
        <v>20</v>
      </c>
      <c r="F112" t="s">
        <v>41</v>
      </c>
      <c r="G112">
        <v>9</v>
      </c>
      <c r="H112" t="s">
        <v>20</v>
      </c>
      <c r="I112" t="s">
        <v>32</v>
      </c>
      <c r="J112" t="s">
        <v>20</v>
      </c>
      <c r="K112" t="s">
        <v>21</v>
      </c>
      <c r="L112" t="s">
        <v>33</v>
      </c>
      <c r="M112" t="s">
        <v>20</v>
      </c>
      <c r="N112" t="s">
        <v>43</v>
      </c>
      <c r="O112">
        <v>60.19</v>
      </c>
      <c r="P112">
        <v>536.02</v>
      </c>
      <c r="Q112">
        <v>2</v>
      </c>
      <c r="R112" t="s">
        <v>20</v>
      </c>
    </row>
    <row r="113" spans="1:18" x14ac:dyDescent="0.35">
      <c r="A113" t="s">
        <v>155</v>
      </c>
      <c r="B113" t="s">
        <v>19</v>
      </c>
      <c r="C113">
        <v>1</v>
      </c>
      <c r="D113" t="s">
        <v>20</v>
      </c>
      <c r="E113" t="s">
        <v>21</v>
      </c>
      <c r="F113" t="s">
        <v>49</v>
      </c>
      <c r="G113">
        <v>15</v>
      </c>
      <c r="H113" t="s">
        <v>20</v>
      </c>
      <c r="I113" t="s">
        <v>23</v>
      </c>
      <c r="J113" t="s">
        <v>21</v>
      </c>
      <c r="K113" t="s">
        <v>21</v>
      </c>
      <c r="L113" t="s">
        <v>33</v>
      </c>
      <c r="M113" t="s">
        <v>20</v>
      </c>
      <c r="N113" t="s">
        <v>25</v>
      </c>
      <c r="O113">
        <v>87.78</v>
      </c>
      <c r="P113">
        <v>1345.36</v>
      </c>
      <c r="Q113">
        <v>2</v>
      </c>
      <c r="R113" t="s">
        <v>21</v>
      </c>
    </row>
    <row r="114" spans="1:18" x14ac:dyDescent="0.35">
      <c r="A114" t="s">
        <v>156</v>
      </c>
      <c r="B114" t="s">
        <v>19</v>
      </c>
      <c r="C114">
        <v>1</v>
      </c>
      <c r="D114" t="s">
        <v>20</v>
      </c>
      <c r="E114" t="s">
        <v>20</v>
      </c>
      <c r="F114" t="s">
        <v>45</v>
      </c>
      <c r="G114">
        <v>10</v>
      </c>
      <c r="H114" t="s">
        <v>20</v>
      </c>
      <c r="I114" t="s">
        <v>23</v>
      </c>
      <c r="J114" t="s">
        <v>21</v>
      </c>
      <c r="K114" t="s">
        <v>20</v>
      </c>
      <c r="L114" t="s">
        <v>33</v>
      </c>
      <c r="M114" t="s">
        <v>21</v>
      </c>
      <c r="N114" t="s">
        <v>34</v>
      </c>
      <c r="O114">
        <v>84.25</v>
      </c>
      <c r="P114">
        <v>824.17</v>
      </c>
      <c r="Q114">
        <v>2</v>
      </c>
      <c r="R114" t="s">
        <v>21</v>
      </c>
    </row>
    <row r="115" spans="1:18" x14ac:dyDescent="0.35">
      <c r="A115" t="s">
        <v>157</v>
      </c>
      <c r="B115" t="s">
        <v>19</v>
      </c>
      <c r="C115">
        <v>0</v>
      </c>
      <c r="D115" t="s">
        <v>21</v>
      </c>
      <c r="E115" t="s">
        <v>21</v>
      </c>
      <c r="F115" t="s">
        <v>45</v>
      </c>
      <c r="G115">
        <v>14</v>
      </c>
      <c r="H115" t="s">
        <v>20</v>
      </c>
      <c r="I115" t="s">
        <v>21</v>
      </c>
      <c r="J115" t="s">
        <v>28</v>
      </c>
      <c r="K115" t="s">
        <v>28</v>
      </c>
      <c r="L115" t="s">
        <v>33</v>
      </c>
      <c r="M115" t="s">
        <v>20</v>
      </c>
      <c r="N115" t="s">
        <v>25</v>
      </c>
      <c r="O115">
        <v>34.47</v>
      </c>
      <c r="P115">
        <v>473.6</v>
      </c>
      <c r="Q115">
        <v>1</v>
      </c>
      <c r="R115" t="s">
        <v>20</v>
      </c>
    </row>
    <row r="116" spans="1:18" x14ac:dyDescent="0.35">
      <c r="A116" t="s">
        <v>158</v>
      </c>
      <c r="B116" t="s">
        <v>19</v>
      </c>
      <c r="C116">
        <v>0</v>
      </c>
      <c r="D116" t="s">
        <v>21</v>
      </c>
      <c r="E116" t="s">
        <v>21</v>
      </c>
      <c r="F116" t="s">
        <v>65</v>
      </c>
      <c r="G116">
        <v>34</v>
      </c>
      <c r="H116" t="s">
        <v>20</v>
      </c>
      <c r="I116" t="s">
        <v>23</v>
      </c>
      <c r="J116" t="s">
        <v>21</v>
      </c>
      <c r="K116" t="s">
        <v>21</v>
      </c>
      <c r="L116" t="s">
        <v>33</v>
      </c>
      <c r="M116" t="s">
        <v>20</v>
      </c>
      <c r="N116" t="s">
        <v>34</v>
      </c>
      <c r="O116">
        <v>74.92</v>
      </c>
      <c r="P116">
        <v>2584.21</v>
      </c>
      <c r="Q116">
        <v>2</v>
      </c>
      <c r="R116" t="s">
        <v>21</v>
      </c>
    </row>
    <row r="117" spans="1:18" x14ac:dyDescent="0.35">
      <c r="A117" t="s">
        <v>159</v>
      </c>
      <c r="B117" t="s">
        <v>19</v>
      </c>
      <c r="C117">
        <v>0</v>
      </c>
      <c r="D117" t="s">
        <v>20</v>
      </c>
      <c r="E117" t="s">
        <v>20</v>
      </c>
      <c r="F117" t="s">
        <v>58</v>
      </c>
      <c r="G117">
        <v>10</v>
      </c>
      <c r="H117" t="s">
        <v>20</v>
      </c>
      <c r="I117" t="s">
        <v>21</v>
      </c>
      <c r="J117" t="s">
        <v>28</v>
      </c>
      <c r="K117" t="s">
        <v>28</v>
      </c>
      <c r="L117" t="s">
        <v>33</v>
      </c>
      <c r="M117" t="s">
        <v>20</v>
      </c>
      <c r="N117" t="s">
        <v>43</v>
      </c>
      <c r="O117">
        <v>31.62</v>
      </c>
      <c r="P117">
        <v>308.47000000000003</v>
      </c>
      <c r="Q117">
        <v>0</v>
      </c>
      <c r="R117" t="s">
        <v>21</v>
      </c>
    </row>
    <row r="118" spans="1:18" x14ac:dyDescent="0.35">
      <c r="A118" t="s">
        <v>160</v>
      </c>
      <c r="B118" t="s">
        <v>19</v>
      </c>
      <c r="C118">
        <v>0</v>
      </c>
      <c r="D118" t="s">
        <v>20</v>
      </c>
      <c r="E118" t="s">
        <v>20</v>
      </c>
      <c r="F118" t="s">
        <v>75</v>
      </c>
      <c r="G118">
        <v>12</v>
      </c>
      <c r="H118" t="s">
        <v>20</v>
      </c>
      <c r="I118" t="s">
        <v>32</v>
      </c>
      <c r="J118" t="s">
        <v>21</v>
      </c>
      <c r="K118" t="s">
        <v>20</v>
      </c>
      <c r="L118" t="s">
        <v>29</v>
      </c>
      <c r="M118" t="s">
        <v>21</v>
      </c>
      <c r="N118" t="s">
        <v>43</v>
      </c>
      <c r="O118">
        <v>60.03</v>
      </c>
      <c r="P118">
        <v>709.43</v>
      </c>
      <c r="Q118">
        <v>2</v>
      </c>
      <c r="R118" t="s">
        <v>20</v>
      </c>
    </row>
    <row r="119" spans="1:18" x14ac:dyDescent="0.35">
      <c r="A119" t="s">
        <v>161</v>
      </c>
      <c r="B119" t="s">
        <v>19</v>
      </c>
      <c r="C119">
        <v>0</v>
      </c>
      <c r="D119" t="s">
        <v>20</v>
      </c>
      <c r="E119" t="s">
        <v>21</v>
      </c>
      <c r="F119" t="s">
        <v>27</v>
      </c>
      <c r="G119">
        <v>17</v>
      </c>
      <c r="H119" t="s">
        <v>21</v>
      </c>
      <c r="I119" t="s">
        <v>21</v>
      </c>
      <c r="J119" t="s">
        <v>28</v>
      </c>
      <c r="K119" t="s">
        <v>28</v>
      </c>
      <c r="L119" t="s">
        <v>33</v>
      </c>
      <c r="M119" t="s">
        <v>20</v>
      </c>
      <c r="N119" t="s">
        <v>34</v>
      </c>
      <c r="O119">
        <v>18</v>
      </c>
      <c r="P119">
        <v>306.89999999999998</v>
      </c>
      <c r="Q119">
        <v>2</v>
      </c>
      <c r="R119" t="s">
        <v>21</v>
      </c>
    </row>
    <row r="120" spans="1:18" x14ac:dyDescent="0.35">
      <c r="A120" t="s">
        <v>162</v>
      </c>
      <c r="B120" t="s">
        <v>36</v>
      </c>
      <c r="C120">
        <v>0</v>
      </c>
      <c r="D120" t="s">
        <v>21</v>
      </c>
      <c r="E120" t="s">
        <v>21</v>
      </c>
      <c r="F120" t="s">
        <v>45</v>
      </c>
      <c r="G120">
        <v>60</v>
      </c>
      <c r="H120" t="s">
        <v>20</v>
      </c>
      <c r="I120" t="s">
        <v>21</v>
      </c>
      <c r="J120" t="s">
        <v>28</v>
      </c>
      <c r="K120" t="s">
        <v>28</v>
      </c>
      <c r="L120" t="s">
        <v>24</v>
      </c>
      <c r="M120" t="s">
        <v>20</v>
      </c>
      <c r="N120" t="s">
        <v>43</v>
      </c>
      <c r="O120">
        <v>36.75</v>
      </c>
      <c r="P120">
        <v>2197.79</v>
      </c>
      <c r="Q120">
        <v>1</v>
      </c>
      <c r="R120" t="s">
        <v>21</v>
      </c>
    </row>
    <row r="121" spans="1:18" x14ac:dyDescent="0.35">
      <c r="A121" t="s">
        <v>163</v>
      </c>
      <c r="B121" t="s">
        <v>19</v>
      </c>
      <c r="C121">
        <v>0</v>
      </c>
      <c r="D121" t="s">
        <v>20</v>
      </c>
      <c r="E121" t="s">
        <v>20</v>
      </c>
      <c r="F121" t="s">
        <v>47</v>
      </c>
      <c r="G121">
        <v>47</v>
      </c>
      <c r="H121" t="s">
        <v>20</v>
      </c>
      <c r="I121" t="s">
        <v>21</v>
      </c>
      <c r="J121" t="s">
        <v>28</v>
      </c>
      <c r="K121" t="s">
        <v>28</v>
      </c>
      <c r="L121" t="s">
        <v>24</v>
      </c>
      <c r="M121" t="s">
        <v>20</v>
      </c>
      <c r="N121" t="s">
        <v>34</v>
      </c>
      <c r="O121">
        <v>27.91</v>
      </c>
      <c r="P121">
        <v>1319.03</v>
      </c>
      <c r="Q121">
        <v>3</v>
      </c>
      <c r="R121" t="s">
        <v>21</v>
      </c>
    </row>
    <row r="122" spans="1:18" x14ac:dyDescent="0.35">
      <c r="A122" t="s">
        <v>164</v>
      </c>
      <c r="B122" t="s">
        <v>19</v>
      </c>
      <c r="C122">
        <v>0</v>
      </c>
      <c r="D122" t="s">
        <v>20</v>
      </c>
      <c r="E122" t="s">
        <v>20</v>
      </c>
      <c r="F122" t="s">
        <v>22</v>
      </c>
      <c r="G122">
        <v>11</v>
      </c>
      <c r="H122" t="s">
        <v>20</v>
      </c>
      <c r="I122" t="s">
        <v>23</v>
      </c>
      <c r="J122" t="s">
        <v>21</v>
      </c>
      <c r="K122" t="s">
        <v>20</v>
      </c>
      <c r="L122" t="s">
        <v>29</v>
      </c>
      <c r="M122" t="s">
        <v>20</v>
      </c>
      <c r="N122" t="s">
        <v>25</v>
      </c>
      <c r="O122">
        <v>91.13</v>
      </c>
      <c r="P122">
        <v>984.67</v>
      </c>
      <c r="Q122">
        <v>1</v>
      </c>
      <c r="R122" t="s">
        <v>20</v>
      </c>
    </row>
    <row r="123" spans="1:18" x14ac:dyDescent="0.35">
      <c r="A123" t="s">
        <v>165</v>
      </c>
      <c r="B123" t="s">
        <v>19</v>
      </c>
      <c r="C123">
        <v>0</v>
      </c>
      <c r="D123" t="s">
        <v>21</v>
      </c>
      <c r="E123" t="s">
        <v>21</v>
      </c>
      <c r="F123" t="s">
        <v>47</v>
      </c>
      <c r="G123">
        <v>17</v>
      </c>
      <c r="H123" t="s">
        <v>20</v>
      </c>
      <c r="I123" t="s">
        <v>32</v>
      </c>
      <c r="J123" t="s">
        <v>20</v>
      </c>
      <c r="K123" t="s">
        <v>20</v>
      </c>
      <c r="L123" t="s">
        <v>33</v>
      </c>
      <c r="M123" t="s">
        <v>20</v>
      </c>
      <c r="N123" t="s">
        <v>43</v>
      </c>
      <c r="O123">
        <v>75.45</v>
      </c>
      <c r="P123">
        <v>1300.53</v>
      </c>
      <c r="Q123">
        <v>1</v>
      </c>
      <c r="R123" t="s">
        <v>21</v>
      </c>
    </row>
    <row r="124" spans="1:18" x14ac:dyDescent="0.35">
      <c r="A124" t="s">
        <v>166</v>
      </c>
      <c r="B124" t="s">
        <v>19</v>
      </c>
      <c r="C124">
        <v>0</v>
      </c>
      <c r="D124" t="s">
        <v>20</v>
      </c>
      <c r="E124" t="s">
        <v>21</v>
      </c>
      <c r="F124" t="s">
        <v>56</v>
      </c>
      <c r="G124">
        <v>9</v>
      </c>
      <c r="H124" t="s">
        <v>21</v>
      </c>
      <c r="I124" t="s">
        <v>32</v>
      </c>
      <c r="J124" t="s">
        <v>20</v>
      </c>
      <c r="K124" t="s">
        <v>20</v>
      </c>
      <c r="L124" t="s">
        <v>33</v>
      </c>
      <c r="M124" t="s">
        <v>20</v>
      </c>
      <c r="N124" t="s">
        <v>30</v>
      </c>
      <c r="O124">
        <v>54.75</v>
      </c>
      <c r="P124">
        <v>503</v>
      </c>
      <c r="Q124">
        <v>2</v>
      </c>
      <c r="R124" t="s">
        <v>21</v>
      </c>
    </row>
    <row r="125" spans="1:18" x14ac:dyDescent="0.35">
      <c r="A125" t="s">
        <v>167</v>
      </c>
      <c r="B125" t="s">
        <v>36</v>
      </c>
      <c r="C125">
        <v>0</v>
      </c>
      <c r="D125" t="s">
        <v>21</v>
      </c>
      <c r="E125" t="s">
        <v>21</v>
      </c>
      <c r="F125" t="s">
        <v>37</v>
      </c>
      <c r="G125">
        <v>21</v>
      </c>
      <c r="H125" t="s">
        <v>20</v>
      </c>
      <c r="I125" t="s">
        <v>21</v>
      </c>
      <c r="J125" t="s">
        <v>28</v>
      </c>
      <c r="K125" t="s">
        <v>28</v>
      </c>
      <c r="L125" t="s">
        <v>33</v>
      </c>
      <c r="M125" t="s">
        <v>20</v>
      </c>
      <c r="N125" t="s">
        <v>43</v>
      </c>
      <c r="O125">
        <v>38.729999999999997</v>
      </c>
      <c r="P125">
        <v>830.71</v>
      </c>
      <c r="Q125">
        <v>0</v>
      </c>
      <c r="R125" t="s">
        <v>20</v>
      </c>
    </row>
    <row r="126" spans="1:18" x14ac:dyDescent="0.35">
      <c r="A126" t="s">
        <v>168</v>
      </c>
      <c r="B126" t="s">
        <v>36</v>
      </c>
      <c r="C126">
        <v>0</v>
      </c>
      <c r="D126" t="s">
        <v>21</v>
      </c>
      <c r="E126" t="s">
        <v>21</v>
      </c>
      <c r="F126" t="s">
        <v>41</v>
      </c>
      <c r="G126">
        <v>8</v>
      </c>
      <c r="H126" t="s">
        <v>20</v>
      </c>
      <c r="I126" t="s">
        <v>21</v>
      </c>
      <c r="J126" t="s">
        <v>28</v>
      </c>
      <c r="K126" t="s">
        <v>28</v>
      </c>
      <c r="L126" t="s">
        <v>33</v>
      </c>
      <c r="M126" t="s">
        <v>20</v>
      </c>
      <c r="N126" t="s">
        <v>25</v>
      </c>
      <c r="O126">
        <v>28.29</v>
      </c>
      <c r="P126">
        <v>221.95</v>
      </c>
      <c r="Q126">
        <v>2</v>
      </c>
      <c r="R126" t="s">
        <v>20</v>
      </c>
    </row>
    <row r="127" spans="1:18" x14ac:dyDescent="0.35">
      <c r="A127" t="s">
        <v>169</v>
      </c>
      <c r="B127" t="s">
        <v>36</v>
      </c>
      <c r="C127">
        <v>0</v>
      </c>
      <c r="D127" t="s">
        <v>21</v>
      </c>
      <c r="E127" t="s">
        <v>21</v>
      </c>
      <c r="F127" t="s">
        <v>65</v>
      </c>
      <c r="G127">
        <v>21</v>
      </c>
      <c r="H127" t="s">
        <v>20</v>
      </c>
      <c r="I127" t="s">
        <v>23</v>
      </c>
      <c r="J127" t="s">
        <v>20</v>
      </c>
      <c r="K127" t="s">
        <v>21</v>
      </c>
      <c r="L127" t="s">
        <v>33</v>
      </c>
      <c r="M127" t="s">
        <v>20</v>
      </c>
      <c r="N127" t="s">
        <v>43</v>
      </c>
      <c r="O127">
        <v>79.56</v>
      </c>
      <c r="P127">
        <v>1674.09</v>
      </c>
      <c r="Q127">
        <v>2</v>
      </c>
      <c r="R127" t="s">
        <v>21</v>
      </c>
    </row>
    <row r="128" spans="1:18" x14ac:dyDescent="0.35">
      <c r="A128" t="s">
        <v>170</v>
      </c>
      <c r="B128" t="s">
        <v>36</v>
      </c>
      <c r="C128">
        <v>0</v>
      </c>
      <c r="D128" t="s">
        <v>20</v>
      </c>
      <c r="E128" t="s">
        <v>21</v>
      </c>
      <c r="F128" t="s">
        <v>39</v>
      </c>
      <c r="G128">
        <v>38</v>
      </c>
      <c r="H128" t="s">
        <v>20</v>
      </c>
      <c r="I128" t="s">
        <v>23</v>
      </c>
      <c r="J128" t="s">
        <v>20</v>
      </c>
      <c r="K128" t="s">
        <v>21</v>
      </c>
      <c r="L128" t="s">
        <v>33</v>
      </c>
      <c r="M128" t="s">
        <v>21</v>
      </c>
      <c r="N128" t="s">
        <v>43</v>
      </c>
      <c r="O128">
        <v>88.92</v>
      </c>
      <c r="P128">
        <v>3384.49</v>
      </c>
      <c r="Q128">
        <v>1</v>
      </c>
      <c r="R128" t="s">
        <v>20</v>
      </c>
    </row>
    <row r="129" spans="1:18" x14ac:dyDescent="0.35">
      <c r="A129" t="s">
        <v>171</v>
      </c>
      <c r="B129" t="s">
        <v>19</v>
      </c>
      <c r="C129">
        <v>0</v>
      </c>
      <c r="D129" t="s">
        <v>20</v>
      </c>
      <c r="E129" t="s">
        <v>20</v>
      </c>
      <c r="F129" t="s">
        <v>47</v>
      </c>
      <c r="G129">
        <v>30</v>
      </c>
      <c r="H129" t="s">
        <v>20</v>
      </c>
      <c r="I129" t="s">
        <v>32</v>
      </c>
      <c r="J129" t="s">
        <v>20</v>
      </c>
      <c r="K129" t="s">
        <v>21</v>
      </c>
      <c r="L129" t="s">
        <v>33</v>
      </c>
      <c r="M129" t="s">
        <v>21</v>
      </c>
      <c r="N129" t="s">
        <v>43</v>
      </c>
      <c r="O129">
        <v>67.92</v>
      </c>
      <c r="P129">
        <v>2055.04</v>
      </c>
      <c r="Q129">
        <v>0</v>
      </c>
      <c r="R129" t="s">
        <v>21</v>
      </c>
    </row>
    <row r="130" spans="1:18" x14ac:dyDescent="0.35">
      <c r="A130" t="s">
        <v>172</v>
      </c>
      <c r="B130" t="s">
        <v>19</v>
      </c>
      <c r="C130">
        <v>0</v>
      </c>
      <c r="D130" t="s">
        <v>21</v>
      </c>
      <c r="E130" t="s">
        <v>21</v>
      </c>
      <c r="F130" t="s">
        <v>65</v>
      </c>
      <c r="G130">
        <v>9</v>
      </c>
      <c r="H130" t="s">
        <v>20</v>
      </c>
      <c r="I130" t="s">
        <v>21</v>
      </c>
      <c r="J130" t="s">
        <v>28</v>
      </c>
      <c r="K130" t="s">
        <v>28</v>
      </c>
      <c r="L130" t="s">
        <v>33</v>
      </c>
      <c r="M130" t="s">
        <v>21</v>
      </c>
      <c r="N130" t="s">
        <v>30</v>
      </c>
      <c r="O130">
        <v>25.65</v>
      </c>
      <c r="P130">
        <v>229.07</v>
      </c>
      <c r="Q130">
        <v>0</v>
      </c>
      <c r="R130" t="s">
        <v>20</v>
      </c>
    </row>
    <row r="131" spans="1:18" x14ac:dyDescent="0.35">
      <c r="A131" t="s">
        <v>173</v>
      </c>
      <c r="B131" t="s">
        <v>36</v>
      </c>
      <c r="C131">
        <v>0</v>
      </c>
      <c r="D131" t="s">
        <v>20</v>
      </c>
      <c r="E131" t="s">
        <v>21</v>
      </c>
      <c r="F131" t="s">
        <v>56</v>
      </c>
      <c r="G131">
        <v>49</v>
      </c>
      <c r="H131" t="s">
        <v>20</v>
      </c>
      <c r="I131" t="s">
        <v>23</v>
      </c>
      <c r="J131" t="s">
        <v>21</v>
      </c>
      <c r="K131" t="s">
        <v>21</v>
      </c>
      <c r="L131" t="s">
        <v>29</v>
      </c>
      <c r="M131" t="s">
        <v>21</v>
      </c>
      <c r="N131" t="s">
        <v>30</v>
      </c>
      <c r="O131">
        <v>89.2</v>
      </c>
      <c r="P131">
        <v>4378.4799999999996</v>
      </c>
      <c r="Q131">
        <v>2</v>
      </c>
      <c r="R131" t="s">
        <v>21</v>
      </c>
    </row>
    <row r="132" spans="1:18" x14ac:dyDescent="0.35">
      <c r="A132" t="s">
        <v>174</v>
      </c>
      <c r="B132" t="s">
        <v>19</v>
      </c>
      <c r="C132">
        <v>0</v>
      </c>
      <c r="D132" t="s">
        <v>21</v>
      </c>
      <c r="E132" t="s">
        <v>21</v>
      </c>
      <c r="F132" t="s">
        <v>75</v>
      </c>
      <c r="G132">
        <v>14</v>
      </c>
      <c r="H132" t="s">
        <v>21</v>
      </c>
      <c r="I132" t="s">
        <v>21</v>
      </c>
      <c r="J132" t="s">
        <v>28</v>
      </c>
      <c r="K132" t="s">
        <v>28</v>
      </c>
      <c r="L132" t="s">
        <v>33</v>
      </c>
      <c r="M132" t="s">
        <v>21</v>
      </c>
      <c r="N132" t="s">
        <v>25</v>
      </c>
      <c r="O132">
        <v>18</v>
      </c>
      <c r="P132">
        <v>255.1</v>
      </c>
      <c r="Q132">
        <v>4</v>
      </c>
      <c r="R132" t="s">
        <v>20</v>
      </c>
    </row>
    <row r="133" spans="1:18" x14ac:dyDescent="0.35">
      <c r="A133" t="s">
        <v>175</v>
      </c>
      <c r="B133" t="s">
        <v>36</v>
      </c>
      <c r="C133">
        <v>0</v>
      </c>
      <c r="D133" t="s">
        <v>20</v>
      </c>
      <c r="E133" t="s">
        <v>21</v>
      </c>
      <c r="F133" t="s">
        <v>41</v>
      </c>
      <c r="G133">
        <v>21</v>
      </c>
      <c r="H133" t="s">
        <v>21</v>
      </c>
      <c r="I133" t="s">
        <v>23</v>
      </c>
      <c r="J133" t="s">
        <v>20</v>
      </c>
      <c r="K133" t="s">
        <v>21</v>
      </c>
      <c r="L133" t="s">
        <v>33</v>
      </c>
      <c r="M133" t="s">
        <v>20</v>
      </c>
      <c r="N133" t="s">
        <v>30</v>
      </c>
      <c r="O133">
        <v>81.88</v>
      </c>
      <c r="P133">
        <v>1758.91</v>
      </c>
      <c r="Q133">
        <v>4</v>
      </c>
      <c r="R133" t="s">
        <v>21</v>
      </c>
    </row>
    <row r="134" spans="1:18" x14ac:dyDescent="0.35">
      <c r="A134" t="s">
        <v>176</v>
      </c>
      <c r="B134" t="s">
        <v>36</v>
      </c>
      <c r="C134">
        <v>0</v>
      </c>
      <c r="D134" t="s">
        <v>21</v>
      </c>
      <c r="E134" t="s">
        <v>21</v>
      </c>
      <c r="F134" t="s">
        <v>75</v>
      </c>
      <c r="G134">
        <v>62</v>
      </c>
      <c r="H134" t="s">
        <v>20</v>
      </c>
      <c r="I134" t="s">
        <v>32</v>
      </c>
      <c r="J134" t="s">
        <v>21</v>
      </c>
      <c r="K134" t="s">
        <v>21</v>
      </c>
      <c r="L134" t="s">
        <v>24</v>
      </c>
      <c r="M134" t="s">
        <v>20</v>
      </c>
      <c r="N134" t="s">
        <v>34</v>
      </c>
      <c r="O134">
        <v>50.55</v>
      </c>
      <c r="P134">
        <v>3146.25</v>
      </c>
      <c r="Q134">
        <v>3</v>
      </c>
      <c r="R134" t="s">
        <v>21</v>
      </c>
    </row>
    <row r="135" spans="1:18" x14ac:dyDescent="0.35">
      <c r="A135" t="s">
        <v>177</v>
      </c>
      <c r="B135" t="s">
        <v>36</v>
      </c>
      <c r="C135">
        <v>0</v>
      </c>
      <c r="D135" t="s">
        <v>21</v>
      </c>
      <c r="E135" t="s">
        <v>21</v>
      </c>
      <c r="F135" t="s">
        <v>56</v>
      </c>
      <c r="G135">
        <v>58</v>
      </c>
      <c r="H135" t="s">
        <v>20</v>
      </c>
      <c r="I135" t="s">
        <v>23</v>
      </c>
      <c r="J135" t="s">
        <v>21</v>
      </c>
      <c r="K135" t="s">
        <v>20</v>
      </c>
      <c r="L135" t="s">
        <v>33</v>
      </c>
      <c r="M135" t="s">
        <v>21</v>
      </c>
      <c r="N135" t="s">
        <v>34</v>
      </c>
      <c r="O135">
        <v>101.5</v>
      </c>
      <c r="P135">
        <v>5961.98</v>
      </c>
      <c r="Q135">
        <v>0</v>
      </c>
      <c r="R135" t="s">
        <v>21</v>
      </c>
    </row>
    <row r="136" spans="1:18" x14ac:dyDescent="0.35">
      <c r="A136" t="s">
        <v>178</v>
      </c>
      <c r="B136" t="s">
        <v>19</v>
      </c>
      <c r="C136">
        <v>0</v>
      </c>
      <c r="D136" t="s">
        <v>20</v>
      </c>
      <c r="E136" t="s">
        <v>21</v>
      </c>
      <c r="F136" t="s">
        <v>27</v>
      </c>
      <c r="G136">
        <v>10</v>
      </c>
      <c r="H136" t="s">
        <v>20</v>
      </c>
      <c r="I136" t="s">
        <v>32</v>
      </c>
      <c r="J136" t="s">
        <v>21</v>
      </c>
      <c r="K136" t="s">
        <v>21</v>
      </c>
      <c r="L136" t="s">
        <v>33</v>
      </c>
      <c r="M136" t="s">
        <v>20</v>
      </c>
      <c r="N136" t="s">
        <v>30</v>
      </c>
      <c r="O136">
        <v>52.89</v>
      </c>
      <c r="P136">
        <v>543.07000000000005</v>
      </c>
      <c r="Q136">
        <v>3</v>
      </c>
      <c r="R136" t="s">
        <v>20</v>
      </c>
    </row>
    <row r="137" spans="1:18" x14ac:dyDescent="0.35">
      <c r="A137" t="s">
        <v>179</v>
      </c>
      <c r="B137" t="s">
        <v>19</v>
      </c>
      <c r="C137">
        <v>0</v>
      </c>
      <c r="D137" t="s">
        <v>20</v>
      </c>
      <c r="E137" t="s">
        <v>21</v>
      </c>
      <c r="F137" t="s">
        <v>37</v>
      </c>
      <c r="G137">
        <v>8</v>
      </c>
      <c r="H137" t="s">
        <v>20</v>
      </c>
      <c r="I137" t="s">
        <v>21</v>
      </c>
      <c r="J137" t="s">
        <v>28</v>
      </c>
      <c r="K137" t="s">
        <v>28</v>
      </c>
      <c r="L137" t="s">
        <v>33</v>
      </c>
      <c r="M137" t="s">
        <v>21</v>
      </c>
      <c r="N137" t="s">
        <v>34</v>
      </c>
      <c r="O137">
        <v>31.51</v>
      </c>
      <c r="P137">
        <v>259.33</v>
      </c>
      <c r="Q137">
        <v>0</v>
      </c>
      <c r="R137" t="s">
        <v>20</v>
      </c>
    </row>
    <row r="138" spans="1:18" x14ac:dyDescent="0.35">
      <c r="A138" t="s">
        <v>180</v>
      </c>
      <c r="B138" t="s">
        <v>36</v>
      </c>
      <c r="C138">
        <v>1</v>
      </c>
      <c r="D138" t="s">
        <v>20</v>
      </c>
      <c r="E138" t="s">
        <v>21</v>
      </c>
      <c r="F138" t="s">
        <v>41</v>
      </c>
      <c r="G138">
        <v>6</v>
      </c>
      <c r="H138" t="s">
        <v>20</v>
      </c>
      <c r="I138" t="s">
        <v>32</v>
      </c>
      <c r="J138" t="s">
        <v>21</v>
      </c>
      <c r="K138" t="s">
        <v>21</v>
      </c>
      <c r="L138" t="s">
        <v>33</v>
      </c>
      <c r="M138" t="s">
        <v>21</v>
      </c>
      <c r="N138" t="s">
        <v>34</v>
      </c>
      <c r="O138">
        <v>65.98</v>
      </c>
      <c r="P138">
        <v>386.07</v>
      </c>
      <c r="Q138">
        <v>3</v>
      </c>
      <c r="R138" t="s">
        <v>21</v>
      </c>
    </row>
    <row r="139" spans="1:18" x14ac:dyDescent="0.35">
      <c r="A139" t="s">
        <v>181</v>
      </c>
      <c r="B139" t="s">
        <v>19</v>
      </c>
      <c r="C139">
        <v>0</v>
      </c>
      <c r="D139" t="s">
        <v>21</v>
      </c>
      <c r="E139" t="s">
        <v>21</v>
      </c>
      <c r="F139" t="s">
        <v>27</v>
      </c>
      <c r="G139">
        <v>32</v>
      </c>
      <c r="H139" t="s">
        <v>20</v>
      </c>
      <c r="I139" t="s">
        <v>32</v>
      </c>
      <c r="J139" t="s">
        <v>21</v>
      </c>
      <c r="K139" t="s">
        <v>21</v>
      </c>
      <c r="L139" t="s">
        <v>33</v>
      </c>
      <c r="M139" t="s">
        <v>21</v>
      </c>
      <c r="N139" t="s">
        <v>30</v>
      </c>
      <c r="O139">
        <v>55.4</v>
      </c>
      <c r="P139">
        <v>1775.03</v>
      </c>
      <c r="Q139">
        <v>1</v>
      </c>
      <c r="R139" t="s">
        <v>21</v>
      </c>
    </row>
    <row r="140" spans="1:18" x14ac:dyDescent="0.35">
      <c r="A140" t="s">
        <v>182</v>
      </c>
      <c r="B140" t="s">
        <v>19</v>
      </c>
      <c r="C140">
        <v>0</v>
      </c>
      <c r="D140" t="s">
        <v>20</v>
      </c>
      <c r="E140" t="s">
        <v>20</v>
      </c>
      <c r="F140" t="s">
        <v>41</v>
      </c>
      <c r="G140">
        <v>5</v>
      </c>
      <c r="H140" t="s">
        <v>20</v>
      </c>
      <c r="I140" t="s">
        <v>32</v>
      </c>
      <c r="J140" t="s">
        <v>20</v>
      </c>
      <c r="K140" t="s">
        <v>21</v>
      </c>
      <c r="L140" t="s">
        <v>33</v>
      </c>
      <c r="M140" t="s">
        <v>20</v>
      </c>
      <c r="N140" t="s">
        <v>34</v>
      </c>
      <c r="O140">
        <v>64.08</v>
      </c>
      <c r="P140">
        <v>328.97</v>
      </c>
      <c r="Q140">
        <v>2</v>
      </c>
      <c r="R140" t="s">
        <v>20</v>
      </c>
    </row>
    <row r="141" spans="1:18" x14ac:dyDescent="0.35">
      <c r="A141" t="s">
        <v>183</v>
      </c>
      <c r="B141" t="s">
        <v>19</v>
      </c>
      <c r="C141">
        <v>0</v>
      </c>
      <c r="D141" t="s">
        <v>21</v>
      </c>
      <c r="E141" t="s">
        <v>20</v>
      </c>
      <c r="F141" t="s">
        <v>37</v>
      </c>
      <c r="G141">
        <v>23</v>
      </c>
      <c r="H141" t="s">
        <v>21</v>
      </c>
      <c r="I141" t="s">
        <v>21</v>
      </c>
      <c r="J141" t="s">
        <v>28</v>
      </c>
      <c r="K141" t="s">
        <v>28</v>
      </c>
      <c r="L141" t="s">
        <v>33</v>
      </c>
      <c r="M141" t="s">
        <v>21</v>
      </c>
      <c r="N141" t="s">
        <v>34</v>
      </c>
      <c r="O141">
        <v>18</v>
      </c>
      <c r="P141">
        <v>403.69</v>
      </c>
      <c r="Q141">
        <v>3</v>
      </c>
      <c r="R141" t="s">
        <v>20</v>
      </c>
    </row>
    <row r="142" spans="1:18" x14ac:dyDescent="0.35">
      <c r="A142" t="s">
        <v>184</v>
      </c>
      <c r="B142" t="s">
        <v>36</v>
      </c>
      <c r="C142">
        <v>0</v>
      </c>
      <c r="D142" t="s">
        <v>21</v>
      </c>
      <c r="E142" t="s">
        <v>21</v>
      </c>
      <c r="F142" t="s">
        <v>56</v>
      </c>
      <c r="G142">
        <v>2</v>
      </c>
      <c r="H142" t="s">
        <v>21</v>
      </c>
      <c r="I142" t="s">
        <v>21</v>
      </c>
      <c r="J142" t="s">
        <v>28</v>
      </c>
      <c r="K142" t="s">
        <v>28</v>
      </c>
      <c r="L142" t="s">
        <v>33</v>
      </c>
      <c r="M142" t="s">
        <v>21</v>
      </c>
      <c r="N142" t="s">
        <v>30</v>
      </c>
      <c r="O142">
        <v>20.21</v>
      </c>
      <c r="P142">
        <v>40.43</v>
      </c>
      <c r="Q142">
        <v>1</v>
      </c>
      <c r="R142" t="s">
        <v>21</v>
      </c>
    </row>
    <row r="143" spans="1:18" x14ac:dyDescent="0.35">
      <c r="A143" t="s">
        <v>185</v>
      </c>
      <c r="B143" t="s">
        <v>19</v>
      </c>
      <c r="C143">
        <v>1</v>
      </c>
      <c r="D143" t="s">
        <v>21</v>
      </c>
      <c r="E143" t="s">
        <v>21</v>
      </c>
      <c r="F143" t="s">
        <v>41</v>
      </c>
      <c r="G143">
        <v>9</v>
      </c>
      <c r="H143" t="s">
        <v>20</v>
      </c>
      <c r="I143" t="s">
        <v>32</v>
      </c>
      <c r="J143" t="s">
        <v>21</v>
      </c>
      <c r="K143" t="s">
        <v>20</v>
      </c>
      <c r="L143" t="s">
        <v>33</v>
      </c>
      <c r="M143" t="s">
        <v>20</v>
      </c>
      <c r="N143" t="s">
        <v>25</v>
      </c>
      <c r="O143">
        <v>60.2</v>
      </c>
      <c r="P143">
        <v>556.66999999999996</v>
      </c>
      <c r="Q143">
        <v>2</v>
      </c>
      <c r="R143" t="s">
        <v>21</v>
      </c>
    </row>
    <row r="144" spans="1:18" x14ac:dyDescent="0.35">
      <c r="A144" t="s">
        <v>186</v>
      </c>
      <c r="B144" t="s">
        <v>36</v>
      </c>
      <c r="C144">
        <v>0</v>
      </c>
      <c r="D144" t="s">
        <v>20</v>
      </c>
      <c r="E144" t="s">
        <v>20</v>
      </c>
      <c r="F144" t="s">
        <v>27</v>
      </c>
      <c r="G144">
        <v>60</v>
      </c>
      <c r="H144" t="s">
        <v>20</v>
      </c>
      <c r="I144" t="s">
        <v>23</v>
      </c>
      <c r="J144" t="s">
        <v>21</v>
      </c>
      <c r="K144" t="s">
        <v>20</v>
      </c>
      <c r="L144" t="s">
        <v>24</v>
      </c>
      <c r="M144" t="s">
        <v>21</v>
      </c>
      <c r="N144" t="s">
        <v>30</v>
      </c>
      <c r="O144">
        <v>87.57</v>
      </c>
      <c r="P144">
        <v>5150.34</v>
      </c>
      <c r="Q144">
        <v>4</v>
      </c>
      <c r="R144" t="s">
        <v>21</v>
      </c>
    </row>
    <row r="145" spans="1:18" x14ac:dyDescent="0.35">
      <c r="A145" t="s">
        <v>187</v>
      </c>
      <c r="B145" t="s">
        <v>19</v>
      </c>
      <c r="C145">
        <v>1</v>
      </c>
      <c r="D145" t="s">
        <v>21</v>
      </c>
      <c r="E145" t="s">
        <v>21</v>
      </c>
      <c r="F145" t="s">
        <v>45</v>
      </c>
      <c r="G145">
        <v>17</v>
      </c>
      <c r="H145" t="s">
        <v>20</v>
      </c>
      <c r="I145" t="s">
        <v>32</v>
      </c>
      <c r="J145" t="s">
        <v>21</v>
      </c>
      <c r="K145" t="s">
        <v>21</v>
      </c>
      <c r="L145" t="s">
        <v>33</v>
      </c>
      <c r="M145" t="s">
        <v>20</v>
      </c>
      <c r="N145" t="s">
        <v>34</v>
      </c>
      <c r="O145">
        <v>60.96</v>
      </c>
      <c r="P145">
        <v>1060.03</v>
      </c>
      <c r="Q145">
        <v>1</v>
      </c>
      <c r="R145" t="s">
        <v>21</v>
      </c>
    </row>
    <row r="146" spans="1:18" x14ac:dyDescent="0.35">
      <c r="A146" t="s">
        <v>188</v>
      </c>
      <c r="B146" t="s">
        <v>36</v>
      </c>
      <c r="C146">
        <v>0</v>
      </c>
      <c r="D146" t="s">
        <v>20</v>
      </c>
      <c r="E146" t="s">
        <v>21</v>
      </c>
      <c r="F146" t="s">
        <v>45</v>
      </c>
      <c r="G146">
        <v>22</v>
      </c>
      <c r="H146" t="s">
        <v>20</v>
      </c>
      <c r="I146" t="s">
        <v>23</v>
      </c>
      <c r="J146" t="s">
        <v>20</v>
      </c>
      <c r="K146" t="s">
        <v>21</v>
      </c>
      <c r="L146" t="s">
        <v>24</v>
      </c>
      <c r="M146" t="s">
        <v>20</v>
      </c>
      <c r="N146" t="s">
        <v>34</v>
      </c>
      <c r="O146">
        <v>82.53</v>
      </c>
      <c r="P146">
        <v>1767.36</v>
      </c>
      <c r="Q146">
        <v>0</v>
      </c>
      <c r="R146" t="s">
        <v>21</v>
      </c>
    </row>
    <row r="147" spans="1:18" x14ac:dyDescent="0.35">
      <c r="A147" t="s">
        <v>189</v>
      </c>
      <c r="B147" t="s">
        <v>19</v>
      </c>
      <c r="C147">
        <v>0</v>
      </c>
      <c r="D147" t="s">
        <v>20</v>
      </c>
      <c r="E147" t="s">
        <v>21</v>
      </c>
      <c r="F147" t="s">
        <v>45</v>
      </c>
      <c r="G147">
        <v>13</v>
      </c>
      <c r="H147" t="s">
        <v>20</v>
      </c>
      <c r="I147" t="s">
        <v>23</v>
      </c>
      <c r="J147" t="s">
        <v>21</v>
      </c>
      <c r="K147" t="s">
        <v>21</v>
      </c>
      <c r="L147" t="s">
        <v>33</v>
      </c>
      <c r="M147" t="s">
        <v>20</v>
      </c>
      <c r="N147" t="s">
        <v>43</v>
      </c>
      <c r="O147">
        <v>79.94</v>
      </c>
      <c r="P147">
        <v>1062.54</v>
      </c>
      <c r="Q147">
        <v>1</v>
      </c>
      <c r="R147" t="s">
        <v>20</v>
      </c>
    </row>
    <row r="148" spans="1:18" x14ac:dyDescent="0.35">
      <c r="A148" t="s">
        <v>190</v>
      </c>
      <c r="B148" t="s">
        <v>19</v>
      </c>
      <c r="C148">
        <v>0</v>
      </c>
      <c r="D148" t="s">
        <v>20</v>
      </c>
      <c r="E148" t="s">
        <v>20</v>
      </c>
      <c r="F148" t="s">
        <v>56</v>
      </c>
      <c r="G148">
        <v>31</v>
      </c>
      <c r="H148" t="s">
        <v>21</v>
      </c>
      <c r="I148" t="s">
        <v>23</v>
      </c>
      <c r="J148" t="s">
        <v>21</v>
      </c>
      <c r="K148" t="s">
        <v>21</v>
      </c>
      <c r="L148" t="s">
        <v>33</v>
      </c>
      <c r="M148" t="s">
        <v>21</v>
      </c>
      <c r="N148" t="s">
        <v>34</v>
      </c>
      <c r="O148">
        <v>72.53</v>
      </c>
      <c r="P148">
        <v>2182.39</v>
      </c>
      <c r="Q148">
        <v>3</v>
      </c>
      <c r="R148" t="s">
        <v>20</v>
      </c>
    </row>
    <row r="149" spans="1:18" x14ac:dyDescent="0.35">
      <c r="A149" t="s">
        <v>191</v>
      </c>
      <c r="B149" t="s">
        <v>36</v>
      </c>
      <c r="C149">
        <v>1</v>
      </c>
      <c r="D149" t="s">
        <v>20</v>
      </c>
      <c r="E149" t="s">
        <v>21</v>
      </c>
      <c r="F149" t="s">
        <v>22</v>
      </c>
      <c r="G149">
        <v>11</v>
      </c>
      <c r="H149" t="s">
        <v>20</v>
      </c>
      <c r="I149" t="s">
        <v>32</v>
      </c>
      <c r="J149" t="s">
        <v>21</v>
      </c>
      <c r="K149" t="s">
        <v>20</v>
      </c>
      <c r="L149" t="s">
        <v>33</v>
      </c>
      <c r="M149" t="s">
        <v>21</v>
      </c>
      <c r="N149" t="s">
        <v>34</v>
      </c>
      <c r="O149">
        <v>57.31</v>
      </c>
      <c r="P149">
        <v>642.32000000000005</v>
      </c>
      <c r="Q149">
        <v>0</v>
      </c>
      <c r="R149" t="s">
        <v>20</v>
      </c>
    </row>
    <row r="150" spans="1:18" x14ac:dyDescent="0.35">
      <c r="A150" t="s">
        <v>192</v>
      </c>
      <c r="B150" t="s">
        <v>19</v>
      </c>
      <c r="C150">
        <v>1</v>
      </c>
      <c r="D150" t="s">
        <v>20</v>
      </c>
      <c r="E150" t="s">
        <v>20</v>
      </c>
      <c r="F150" t="s">
        <v>56</v>
      </c>
      <c r="G150">
        <v>44</v>
      </c>
      <c r="H150" t="s">
        <v>20</v>
      </c>
      <c r="I150" t="s">
        <v>32</v>
      </c>
      <c r="J150" t="s">
        <v>20</v>
      </c>
      <c r="K150" t="s">
        <v>20</v>
      </c>
      <c r="L150" t="s">
        <v>33</v>
      </c>
      <c r="M150" t="s">
        <v>21</v>
      </c>
      <c r="N150" t="s">
        <v>30</v>
      </c>
      <c r="O150">
        <v>78.180000000000007</v>
      </c>
      <c r="P150">
        <v>3460.46</v>
      </c>
      <c r="Q150">
        <v>3</v>
      </c>
      <c r="R150" t="s">
        <v>21</v>
      </c>
    </row>
    <row r="151" spans="1:18" x14ac:dyDescent="0.35">
      <c r="A151" t="s">
        <v>193</v>
      </c>
      <c r="B151" t="s">
        <v>19</v>
      </c>
      <c r="C151">
        <v>1</v>
      </c>
      <c r="D151" t="s">
        <v>20</v>
      </c>
      <c r="E151" t="s">
        <v>20</v>
      </c>
      <c r="F151" t="s">
        <v>58</v>
      </c>
      <c r="G151">
        <v>1</v>
      </c>
      <c r="H151" t="s">
        <v>21</v>
      </c>
      <c r="I151" t="s">
        <v>21</v>
      </c>
      <c r="J151" t="s">
        <v>28</v>
      </c>
      <c r="K151" t="s">
        <v>28</v>
      </c>
      <c r="L151" t="s">
        <v>33</v>
      </c>
      <c r="M151" t="s">
        <v>21</v>
      </c>
      <c r="N151" t="s">
        <v>34</v>
      </c>
      <c r="O151">
        <v>18</v>
      </c>
      <c r="P151">
        <v>17.98</v>
      </c>
      <c r="Q151">
        <v>0</v>
      </c>
      <c r="R151" t="s">
        <v>20</v>
      </c>
    </row>
    <row r="152" spans="1:18" x14ac:dyDescent="0.35">
      <c r="A152" t="s">
        <v>194</v>
      </c>
      <c r="B152" t="s">
        <v>36</v>
      </c>
      <c r="C152">
        <v>1</v>
      </c>
      <c r="D152" t="s">
        <v>21</v>
      </c>
      <c r="E152" t="s">
        <v>21</v>
      </c>
      <c r="F152" t="s">
        <v>49</v>
      </c>
      <c r="G152">
        <v>0</v>
      </c>
      <c r="H152" t="s">
        <v>20</v>
      </c>
      <c r="I152" t="s">
        <v>23</v>
      </c>
      <c r="J152" t="s">
        <v>20</v>
      </c>
      <c r="K152" t="s">
        <v>21</v>
      </c>
      <c r="L152" t="s">
        <v>29</v>
      </c>
      <c r="M152" t="s">
        <v>21</v>
      </c>
      <c r="N152" t="s">
        <v>30</v>
      </c>
      <c r="O152">
        <v>94.39</v>
      </c>
      <c r="Q152">
        <v>2</v>
      </c>
      <c r="R152" t="s">
        <v>21</v>
      </c>
    </row>
    <row r="153" spans="1:18" x14ac:dyDescent="0.35">
      <c r="A153" t="s">
        <v>195</v>
      </c>
      <c r="B153" t="s">
        <v>36</v>
      </c>
      <c r="C153">
        <v>0</v>
      </c>
      <c r="D153" t="s">
        <v>20</v>
      </c>
      <c r="E153" t="s">
        <v>20</v>
      </c>
      <c r="F153" t="s">
        <v>41</v>
      </c>
      <c r="G153">
        <v>10</v>
      </c>
      <c r="H153" t="s">
        <v>20</v>
      </c>
      <c r="I153" t="s">
        <v>21</v>
      </c>
      <c r="J153" t="s">
        <v>28</v>
      </c>
      <c r="K153" t="s">
        <v>28</v>
      </c>
      <c r="L153" t="s">
        <v>33</v>
      </c>
      <c r="M153" t="s">
        <v>20</v>
      </c>
      <c r="N153" t="s">
        <v>25</v>
      </c>
      <c r="O153">
        <v>27.33</v>
      </c>
      <c r="P153">
        <v>279.97000000000003</v>
      </c>
      <c r="Q153">
        <v>0</v>
      </c>
      <c r="R153" t="s">
        <v>20</v>
      </c>
    </row>
    <row r="154" spans="1:18" x14ac:dyDescent="0.35">
      <c r="A154" t="s">
        <v>196</v>
      </c>
      <c r="B154" t="s">
        <v>19</v>
      </c>
      <c r="C154">
        <v>0</v>
      </c>
      <c r="D154" t="s">
        <v>20</v>
      </c>
      <c r="E154" t="s">
        <v>20</v>
      </c>
      <c r="F154" t="s">
        <v>65</v>
      </c>
      <c r="G154">
        <v>24</v>
      </c>
      <c r="H154" t="s">
        <v>20</v>
      </c>
      <c r="I154" t="s">
        <v>23</v>
      </c>
      <c r="J154" t="s">
        <v>21</v>
      </c>
      <c r="K154" t="s">
        <v>20</v>
      </c>
      <c r="L154" t="s">
        <v>29</v>
      </c>
      <c r="M154" t="s">
        <v>20</v>
      </c>
      <c r="N154" t="s">
        <v>34</v>
      </c>
      <c r="O154">
        <v>95.76</v>
      </c>
      <c r="P154">
        <v>2233.36</v>
      </c>
      <c r="Q154">
        <v>3</v>
      </c>
      <c r="R154" t="s">
        <v>20</v>
      </c>
    </row>
    <row r="155" spans="1:18" x14ac:dyDescent="0.35">
      <c r="A155" t="s">
        <v>197</v>
      </c>
      <c r="B155" t="s">
        <v>36</v>
      </c>
      <c r="C155">
        <v>0</v>
      </c>
      <c r="D155" t="s">
        <v>21</v>
      </c>
      <c r="E155" t="s">
        <v>20</v>
      </c>
      <c r="F155" t="s">
        <v>22</v>
      </c>
      <c r="G155">
        <v>19</v>
      </c>
      <c r="H155" t="s">
        <v>21</v>
      </c>
      <c r="I155" t="s">
        <v>23</v>
      </c>
      <c r="J155" t="s">
        <v>21</v>
      </c>
      <c r="K155" t="s">
        <v>20</v>
      </c>
      <c r="L155" t="s">
        <v>33</v>
      </c>
      <c r="M155" t="s">
        <v>21</v>
      </c>
      <c r="N155" t="s">
        <v>30</v>
      </c>
      <c r="O155">
        <v>71.989999999999995</v>
      </c>
      <c r="P155">
        <v>1334.36</v>
      </c>
      <c r="Q155">
        <v>4</v>
      </c>
      <c r="R155" t="s">
        <v>21</v>
      </c>
    </row>
    <row r="156" spans="1:18" x14ac:dyDescent="0.35">
      <c r="A156" t="s">
        <v>198</v>
      </c>
      <c r="B156" t="s">
        <v>19</v>
      </c>
      <c r="C156">
        <v>0</v>
      </c>
      <c r="D156" t="s">
        <v>21</v>
      </c>
      <c r="E156" t="s">
        <v>21</v>
      </c>
      <c r="F156" t="s">
        <v>39</v>
      </c>
      <c r="G156">
        <v>34</v>
      </c>
      <c r="H156" t="s">
        <v>20</v>
      </c>
      <c r="I156" t="s">
        <v>23</v>
      </c>
      <c r="J156" t="s">
        <v>21</v>
      </c>
      <c r="K156" t="s">
        <v>20</v>
      </c>
      <c r="L156" t="s">
        <v>33</v>
      </c>
      <c r="M156" t="s">
        <v>21</v>
      </c>
      <c r="N156" t="s">
        <v>34</v>
      </c>
      <c r="O156">
        <v>93.84</v>
      </c>
      <c r="P156">
        <v>3216.38</v>
      </c>
      <c r="Q156">
        <v>2</v>
      </c>
      <c r="R156" t="s">
        <v>20</v>
      </c>
    </row>
    <row r="157" spans="1:18" x14ac:dyDescent="0.35">
      <c r="A157" t="s">
        <v>199</v>
      </c>
      <c r="B157" t="s">
        <v>36</v>
      </c>
      <c r="C157">
        <v>1</v>
      </c>
      <c r="D157" t="s">
        <v>20</v>
      </c>
      <c r="E157" t="s">
        <v>20</v>
      </c>
      <c r="F157" t="s">
        <v>27</v>
      </c>
      <c r="G157">
        <v>18</v>
      </c>
      <c r="H157" t="s">
        <v>20</v>
      </c>
      <c r="I157" t="s">
        <v>23</v>
      </c>
      <c r="J157" t="s">
        <v>21</v>
      </c>
      <c r="K157" t="s">
        <v>21</v>
      </c>
      <c r="L157" t="s">
        <v>33</v>
      </c>
      <c r="M157" t="s">
        <v>20</v>
      </c>
      <c r="N157" t="s">
        <v>30</v>
      </c>
      <c r="O157">
        <v>83.59</v>
      </c>
      <c r="P157">
        <v>1504.42</v>
      </c>
      <c r="Q157">
        <v>6</v>
      </c>
      <c r="R157" t="s">
        <v>20</v>
      </c>
    </row>
    <row r="158" spans="1:18" x14ac:dyDescent="0.35">
      <c r="A158" t="s">
        <v>200</v>
      </c>
      <c r="B158" t="s">
        <v>36</v>
      </c>
      <c r="C158">
        <v>1</v>
      </c>
      <c r="D158" t="s">
        <v>20</v>
      </c>
      <c r="E158" t="s">
        <v>20</v>
      </c>
      <c r="F158" t="s">
        <v>27</v>
      </c>
      <c r="G158">
        <v>43</v>
      </c>
      <c r="H158" t="s">
        <v>20</v>
      </c>
      <c r="I158" t="s">
        <v>23</v>
      </c>
      <c r="J158" t="s">
        <v>21</v>
      </c>
      <c r="K158" t="s">
        <v>21</v>
      </c>
      <c r="L158" t="s">
        <v>29</v>
      </c>
      <c r="M158" t="s">
        <v>20</v>
      </c>
      <c r="N158" t="s">
        <v>34</v>
      </c>
      <c r="O158">
        <v>86.62</v>
      </c>
      <c r="Q158">
        <v>2</v>
      </c>
      <c r="R158" t="s">
        <v>21</v>
      </c>
    </row>
    <row r="159" spans="1:18" x14ac:dyDescent="0.35">
      <c r="A159" t="s">
        <v>201</v>
      </c>
      <c r="B159" t="s">
        <v>36</v>
      </c>
      <c r="C159">
        <v>0</v>
      </c>
      <c r="D159" t="s">
        <v>21</v>
      </c>
      <c r="E159" t="s">
        <v>21</v>
      </c>
      <c r="F159" t="s">
        <v>45</v>
      </c>
      <c r="G159">
        <v>19</v>
      </c>
      <c r="H159" t="s">
        <v>21</v>
      </c>
      <c r="I159" t="s">
        <v>23</v>
      </c>
      <c r="J159" t="s">
        <v>21</v>
      </c>
      <c r="K159" t="s">
        <v>21</v>
      </c>
      <c r="L159" t="s">
        <v>33</v>
      </c>
      <c r="M159" t="s">
        <v>20</v>
      </c>
      <c r="N159" t="s">
        <v>25</v>
      </c>
      <c r="O159">
        <v>71.03</v>
      </c>
      <c r="P159">
        <v>1368.02</v>
      </c>
      <c r="Q159">
        <v>2</v>
      </c>
      <c r="R159" t="s">
        <v>21</v>
      </c>
    </row>
    <row r="160" spans="1:18" x14ac:dyDescent="0.35">
      <c r="A160" t="s">
        <v>202</v>
      </c>
      <c r="B160" t="s">
        <v>19</v>
      </c>
      <c r="C160">
        <v>0</v>
      </c>
      <c r="D160" t="s">
        <v>20</v>
      </c>
      <c r="E160" t="s">
        <v>21</v>
      </c>
      <c r="F160" t="s">
        <v>75</v>
      </c>
      <c r="G160">
        <v>11</v>
      </c>
      <c r="H160" t="s">
        <v>20</v>
      </c>
      <c r="I160" t="s">
        <v>32</v>
      </c>
      <c r="J160" t="s">
        <v>20</v>
      </c>
      <c r="K160" t="s">
        <v>21</v>
      </c>
      <c r="L160" t="s">
        <v>33</v>
      </c>
      <c r="M160" t="s">
        <v>20</v>
      </c>
      <c r="N160" t="s">
        <v>25</v>
      </c>
      <c r="O160">
        <v>53.51</v>
      </c>
      <c r="P160">
        <v>591.20000000000005</v>
      </c>
      <c r="Q160">
        <v>2</v>
      </c>
      <c r="R160" t="s">
        <v>20</v>
      </c>
    </row>
    <row r="161" spans="1:18" x14ac:dyDescent="0.35">
      <c r="A161" t="s">
        <v>203</v>
      </c>
      <c r="B161" t="s">
        <v>19</v>
      </c>
      <c r="C161">
        <v>1</v>
      </c>
      <c r="D161" t="s">
        <v>21</v>
      </c>
      <c r="E161" t="s">
        <v>20</v>
      </c>
      <c r="F161" t="s">
        <v>49</v>
      </c>
      <c r="G161">
        <v>34</v>
      </c>
      <c r="H161" t="s">
        <v>20</v>
      </c>
      <c r="I161" t="s">
        <v>23</v>
      </c>
      <c r="J161" t="s">
        <v>21</v>
      </c>
      <c r="K161" t="s">
        <v>21</v>
      </c>
      <c r="L161" t="s">
        <v>24</v>
      </c>
      <c r="M161" t="s">
        <v>21</v>
      </c>
      <c r="N161" t="s">
        <v>43</v>
      </c>
      <c r="O161">
        <v>90.68</v>
      </c>
      <c r="P161">
        <v>3075.65</v>
      </c>
      <c r="Q161">
        <v>0</v>
      </c>
      <c r="R161" t="s">
        <v>21</v>
      </c>
    </row>
    <row r="162" spans="1:18" x14ac:dyDescent="0.35">
      <c r="A162" t="s">
        <v>204</v>
      </c>
      <c r="B162" t="s">
        <v>36</v>
      </c>
      <c r="C162">
        <v>0</v>
      </c>
      <c r="D162" t="s">
        <v>20</v>
      </c>
      <c r="E162" t="s">
        <v>21</v>
      </c>
      <c r="F162" t="s">
        <v>45</v>
      </c>
      <c r="G162">
        <v>53</v>
      </c>
      <c r="H162" t="s">
        <v>20</v>
      </c>
      <c r="I162" t="s">
        <v>23</v>
      </c>
      <c r="J162" t="s">
        <v>21</v>
      </c>
      <c r="K162" t="s">
        <v>21</v>
      </c>
      <c r="L162" t="s">
        <v>24</v>
      </c>
      <c r="M162" t="s">
        <v>20</v>
      </c>
      <c r="N162" t="s">
        <v>34</v>
      </c>
      <c r="O162">
        <v>81.209999999999994</v>
      </c>
      <c r="P162">
        <v>4262.42</v>
      </c>
      <c r="Q162">
        <v>0</v>
      </c>
      <c r="R162" t="s">
        <v>21</v>
      </c>
    </row>
    <row r="163" spans="1:18" x14ac:dyDescent="0.35">
      <c r="A163" t="s">
        <v>205</v>
      </c>
      <c r="B163" t="s">
        <v>19</v>
      </c>
      <c r="C163">
        <v>0</v>
      </c>
      <c r="D163" t="s">
        <v>20</v>
      </c>
      <c r="E163" t="s">
        <v>21</v>
      </c>
      <c r="F163" t="s">
        <v>45</v>
      </c>
      <c r="G163">
        <v>62</v>
      </c>
      <c r="H163" t="s">
        <v>21</v>
      </c>
      <c r="I163" t="s">
        <v>32</v>
      </c>
      <c r="J163" t="s">
        <v>21</v>
      </c>
      <c r="K163" t="s">
        <v>21</v>
      </c>
      <c r="L163" t="s">
        <v>24</v>
      </c>
      <c r="M163" t="s">
        <v>20</v>
      </c>
      <c r="N163" t="s">
        <v>25</v>
      </c>
      <c r="O163">
        <v>45.25</v>
      </c>
      <c r="P163">
        <v>2855.71</v>
      </c>
      <c r="Q163">
        <v>0</v>
      </c>
      <c r="R163" t="s">
        <v>21</v>
      </c>
    </row>
    <row r="164" spans="1:18" x14ac:dyDescent="0.35">
      <c r="A164" t="s">
        <v>206</v>
      </c>
      <c r="B164" t="s">
        <v>19</v>
      </c>
      <c r="C164">
        <v>1</v>
      </c>
      <c r="D164" t="s">
        <v>21</v>
      </c>
      <c r="E164" t="s">
        <v>21</v>
      </c>
      <c r="F164" t="s">
        <v>37</v>
      </c>
      <c r="G164">
        <v>43</v>
      </c>
      <c r="H164" t="s">
        <v>20</v>
      </c>
      <c r="I164" t="s">
        <v>21</v>
      </c>
      <c r="J164" t="s">
        <v>28</v>
      </c>
      <c r="K164" t="s">
        <v>28</v>
      </c>
      <c r="L164" t="s">
        <v>24</v>
      </c>
      <c r="M164" t="s">
        <v>20</v>
      </c>
      <c r="N164" t="s">
        <v>43</v>
      </c>
      <c r="O164">
        <v>27.05</v>
      </c>
      <c r="P164">
        <v>1165.23</v>
      </c>
      <c r="Q164">
        <v>0</v>
      </c>
      <c r="R164" t="s">
        <v>20</v>
      </c>
    </row>
    <row r="165" spans="1:18" x14ac:dyDescent="0.35">
      <c r="A165" t="s">
        <v>207</v>
      </c>
      <c r="B165" t="s">
        <v>36</v>
      </c>
      <c r="C165">
        <v>0</v>
      </c>
      <c r="D165" t="s">
        <v>20</v>
      </c>
      <c r="E165" t="s">
        <v>21</v>
      </c>
      <c r="F165" t="s">
        <v>75</v>
      </c>
      <c r="G165">
        <v>13</v>
      </c>
      <c r="H165" t="s">
        <v>20</v>
      </c>
      <c r="I165" t="s">
        <v>23</v>
      </c>
      <c r="J165" t="s">
        <v>21</v>
      </c>
      <c r="K165" t="s">
        <v>21</v>
      </c>
      <c r="L165" t="s">
        <v>33</v>
      </c>
      <c r="M165" t="s">
        <v>21</v>
      </c>
      <c r="N165" t="s">
        <v>43</v>
      </c>
      <c r="O165">
        <v>91.23</v>
      </c>
      <c r="P165">
        <v>1206.19</v>
      </c>
      <c r="Q165">
        <v>1</v>
      </c>
      <c r="R165" t="s">
        <v>20</v>
      </c>
    </row>
    <row r="166" spans="1:18" x14ac:dyDescent="0.35">
      <c r="A166" t="s">
        <v>208</v>
      </c>
      <c r="B166" t="s">
        <v>19</v>
      </c>
      <c r="C166">
        <v>0</v>
      </c>
      <c r="D166" t="s">
        <v>20</v>
      </c>
      <c r="E166" t="s">
        <v>20</v>
      </c>
      <c r="F166" t="s">
        <v>56</v>
      </c>
      <c r="G166">
        <v>5</v>
      </c>
      <c r="H166" t="s">
        <v>20</v>
      </c>
      <c r="I166" t="s">
        <v>32</v>
      </c>
      <c r="J166" t="s">
        <v>21</v>
      </c>
      <c r="K166" t="s">
        <v>21</v>
      </c>
      <c r="L166" t="s">
        <v>29</v>
      </c>
      <c r="M166" t="s">
        <v>20</v>
      </c>
      <c r="N166" t="s">
        <v>25</v>
      </c>
      <c r="O166">
        <v>57.61</v>
      </c>
      <c r="P166">
        <v>289.23</v>
      </c>
      <c r="Q166">
        <v>0</v>
      </c>
      <c r="R166" t="s">
        <v>21</v>
      </c>
    </row>
    <row r="167" spans="1:18" x14ac:dyDescent="0.35">
      <c r="A167" t="s">
        <v>209</v>
      </c>
      <c r="B167" t="s">
        <v>19</v>
      </c>
      <c r="C167">
        <v>0</v>
      </c>
      <c r="D167" t="s">
        <v>21</v>
      </c>
      <c r="E167" t="s">
        <v>21</v>
      </c>
      <c r="F167" t="s">
        <v>65</v>
      </c>
      <c r="G167">
        <v>38</v>
      </c>
      <c r="H167" t="s">
        <v>20</v>
      </c>
      <c r="I167" t="s">
        <v>21</v>
      </c>
      <c r="J167" t="s">
        <v>28</v>
      </c>
      <c r="K167" t="s">
        <v>28</v>
      </c>
      <c r="L167" t="s">
        <v>33</v>
      </c>
      <c r="M167" t="s">
        <v>20</v>
      </c>
      <c r="N167" t="s">
        <v>34</v>
      </c>
      <c r="O167">
        <v>36.97</v>
      </c>
      <c r="P167">
        <v>1418.29</v>
      </c>
      <c r="Q167">
        <v>0</v>
      </c>
      <c r="R167" t="s">
        <v>20</v>
      </c>
    </row>
    <row r="168" spans="1:18" x14ac:dyDescent="0.35">
      <c r="A168" t="s">
        <v>210</v>
      </c>
      <c r="B168" t="s">
        <v>19</v>
      </c>
      <c r="C168">
        <v>0</v>
      </c>
      <c r="D168" t="s">
        <v>20</v>
      </c>
      <c r="E168" t="s">
        <v>20</v>
      </c>
      <c r="F168" t="s">
        <v>58</v>
      </c>
      <c r="G168">
        <v>65</v>
      </c>
      <c r="H168" t="s">
        <v>20</v>
      </c>
      <c r="I168" t="s">
        <v>21</v>
      </c>
      <c r="J168" t="s">
        <v>28</v>
      </c>
      <c r="K168" t="s">
        <v>28</v>
      </c>
      <c r="L168" t="s">
        <v>29</v>
      </c>
      <c r="M168" t="s">
        <v>20</v>
      </c>
      <c r="N168" t="s">
        <v>25</v>
      </c>
      <c r="O168">
        <v>43.57</v>
      </c>
      <c r="P168">
        <v>2867.56</v>
      </c>
      <c r="Q168">
        <v>3</v>
      </c>
      <c r="R168" t="s">
        <v>21</v>
      </c>
    </row>
    <row r="169" spans="1:18" x14ac:dyDescent="0.35">
      <c r="A169" t="s">
        <v>211</v>
      </c>
      <c r="B169" t="s">
        <v>19</v>
      </c>
      <c r="C169">
        <v>0</v>
      </c>
      <c r="D169" t="s">
        <v>21</v>
      </c>
      <c r="E169" t="s">
        <v>20</v>
      </c>
      <c r="F169" t="s">
        <v>75</v>
      </c>
      <c r="G169">
        <v>67</v>
      </c>
      <c r="H169" t="s">
        <v>20</v>
      </c>
      <c r="I169" t="s">
        <v>32</v>
      </c>
      <c r="J169" t="s">
        <v>21</v>
      </c>
      <c r="K169" t="s">
        <v>21</v>
      </c>
      <c r="L169" t="s">
        <v>24</v>
      </c>
      <c r="M169" t="s">
        <v>20</v>
      </c>
      <c r="N169" t="s">
        <v>30</v>
      </c>
      <c r="O169">
        <v>53.29</v>
      </c>
      <c r="P169">
        <v>3517.44</v>
      </c>
      <c r="Q169">
        <v>2</v>
      </c>
      <c r="R169" t="s">
        <v>21</v>
      </c>
    </row>
    <row r="170" spans="1:18" x14ac:dyDescent="0.35">
      <c r="A170" t="s">
        <v>212</v>
      </c>
      <c r="B170" t="s">
        <v>19</v>
      </c>
      <c r="C170">
        <v>0</v>
      </c>
      <c r="D170" t="s">
        <v>20</v>
      </c>
      <c r="E170" t="s">
        <v>20</v>
      </c>
      <c r="F170" t="s">
        <v>65</v>
      </c>
      <c r="G170">
        <v>19</v>
      </c>
      <c r="H170" t="s">
        <v>20</v>
      </c>
      <c r="I170" t="s">
        <v>32</v>
      </c>
      <c r="J170" t="s">
        <v>21</v>
      </c>
      <c r="K170" t="s">
        <v>20</v>
      </c>
      <c r="L170" t="s">
        <v>33</v>
      </c>
      <c r="M170" t="s">
        <v>21</v>
      </c>
      <c r="N170" t="s">
        <v>25</v>
      </c>
      <c r="O170">
        <v>60.45</v>
      </c>
      <c r="P170">
        <v>1117.3900000000001</v>
      </c>
      <c r="Q170">
        <v>1</v>
      </c>
      <c r="R170" t="s">
        <v>21</v>
      </c>
    </row>
    <row r="171" spans="1:18" x14ac:dyDescent="0.35">
      <c r="A171" t="s">
        <v>213</v>
      </c>
      <c r="B171" t="s">
        <v>19</v>
      </c>
      <c r="C171">
        <v>0</v>
      </c>
      <c r="D171" t="s">
        <v>20</v>
      </c>
      <c r="E171" t="s">
        <v>21</v>
      </c>
      <c r="F171" t="s">
        <v>75</v>
      </c>
      <c r="G171">
        <v>31</v>
      </c>
      <c r="H171" t="s">
        <v>20</v>
      </c>
      <c r="I171" t="s">
        <v>32</v>
      </c>
      <c r="J171" t="s">
        <v>20</v>
      </c>
      <c r="K171" t="s">
        <v>21</v>
      </c>
      <c r="L171" t="s">
        <v>33</v>
      </c>
      <c r="M171" t="s">
        <v>20</v>
      </c>
      <c r="N171" t="s">
        <v>34</v>
      </c>
      <c r="O171">
        <v>68.84</v>
      </c>
      <c r="P171">
        <v>2078.54</v>
      </c>
      <c r="Q171">
        <v>4</v>
      </c>
      <c r="R171" t="s">
        <v>21</v>
      </c>
    </row>
    <row r="172" spans="1:18" x14ac:dyDescent="0.35">
      <c r="A172" t="s">
        <v>214</v>
      </c>
      <c r="B172" t="s">
        <v>36</v>
      </c>
      <c r="C172">
        <v>1</v>
      </c>
      <c r="D172" t="s">
        <v>21</v>
      </c>
      <c r="E172" t="s">
        <v>21</v>
      </c>
      <c r="F172" t="s">
        <v>49</v>
      </c>
      <c r="G172">
        <v>66</v>
      </c>
      <c r="H172" t="s">
        <v>20</v>
      </c>
      <c r="I172" t="s">
        <v>23</v>
      </c>
      <c r="J172" t="s">
        <v>21</v>
      </c>
      <c r="K172" t="s">
        <v>20</v>
      </c>
      <c r="L172" t="s">
        <v>24</v>
      </c>
      <c r="M172" t="s">
        <v>21</v>
      </c>
      <c r="N172" t="s">
        <v>43</v>
      </c>
      <c r="O172">
        <v>75.05</v>
      </c>
      <c r="P172">
        <v>4832.7700000000004</v>
      </c>
      <c r="Q172">
        <v>2</v>
      </c>
      <c r="R172" t="s">
        <v>21</v>
      </c>
    </row>
    <row r="173" spans="1:18" x14ac:dyDescent="0.35">
      <c r="A173" t="s">
        <v>215</v>
      </c>
      <c r="B173" t="s">
        <v>19</v>
      </c>
      <c r="C173">
        <v>0</v>
      </c>
      <c r="D173" t="s">
        <v>20</v>
      </c>
      <c r="E173" t="s">
        <v>20</v>
      </c>
      <c r="F173" t="s">
        <v>49</v>
      </c>
      <c r="G173">
        <v>68</v>
      </c>
      <c r="H173" t="s">
        <v>21</v>
      </c>
      <c r="I173" t="s">
        <v>23</v>
      </c>
      <c r="J173" t="s">
        <v>21</v>
      </c>
      <c r="K173" t="s">
        <v>20</v>
      </c>
      <c r="L173" t="s">
        <v>24</v>
      </c>
      <c r="M173" t="s">
        <v>21</v>
      </c>
      <c r="N173" t="s">
        <v>34</v>
      </c>
      <c r="O173">
        <v>75.13</v>
      </c>
      <c r="P173">
        <v>5038.3599999999997</v>
      </c>
      <c r="Q173">
        <v>2</v>
      </c>
      <c r="R173" t="s">
        <v>21</v>
      </c>
    </row>
    <row r="174" spans="1:18" x14ac:dyDescent="0.35">
      <c r="A174" t="s">
        <v>216</v>
      </c>
      <c r="B174" t="s">
        <v>19</v>
      </c>
      <c r="C174">
        <v>0</v>
      </c>
      <c r="D174" t="s">
        <v>21</v>
      </c>
      <c r="E174" t="s">
        <v>21</v>
      </c>
      <c r="F174" t="s">
        <v>45</v>
      </c>
      <c r="G174">
        <v>18</v>
      </c>
      <c r="H174" t="s">
        <v>20</v>
      </c>
      <c r="I174" t="s">
        <v>32</v>
      </c>
      <c r="J174" t="s">
        <v>20</v>
      </c>
      <c r="K174" t="s">
        <v>21</v>
      </c>
      <c r="L174" t="s">
        <v>33</v>
      </c>
      <c r="M174" t="s">
        <v>21</v>
      </c>
      <c r="N174" t="s">
        <v>34</v>
      </c>
      <c r="O174">
        <v>57.08</v>
      </c>
      <c r="P174">
        <v>1045.06</v>
      </c>
      <c r="Q174">
        <v>2</v>
      </c>
      <c r="R174" t="s">
        <v>21</v>
      </c>
    </row>
    <row r="175" spans="1:18" x14ac:dyDescent="0.35">
      <c r="A175" t="s">
        <v>217</v>
      </c>
      <c r="B175" t="s">
        <v>19</v>
      </c>
      <c r="C175">
        <v>1</v>
      </c>
      <c r="D175" t="s">
        <v>20</v>
      </c>
      <c r="E175" t="s">
        <v>20</v>
      </c>
      <c r="F175" t="s">
        <v>27</v>
      </c>
      <c r="G175">
        <v>7</v>
      </c>
      <c r="H175" t="s">
        <v>20</v>
      </c>
      <c r="I175" t="s">
        <v>21</v>
      </c>
      <c r="J175" t="s">
        <v>28</v>
      </c>
      <c r="K175" t="s">
        <v>28</v>
      </c>
      <c r="L175" t="s">
        <v>33</v>
      </c>
      <c r="M175" t="s">
        <v>21</v>
      </c>
      <c r="N175" t="s">
        <v>25</v>
      </c>
      <c r="O175">
        <v>40.049999999999997</v>
      </c>
      <c r="P175">
        <v>284.17</v>
      </c>
      <c r="Q175">
        <v>0</v>
      </c>
      <c r="R175" t="s">
        <v>20</v>
      </c>
    </row>
    <row r="176" spans="1:18" x14ac:dyDescent="0.35">
      <c r="A176" t="s">
        <v>218</v>
      </c>
      <c r="B176" t="s">
        <v>19</v>
      </c>
      <c r="C176">
        <v>0</v>
      </c>
      <c r="D176" t="s">
        <v>21</v>
      </c>
      <c r="E176" t="s">
        <v>21</v>
      </c>
      <c r="F176" t="s">
        <v>75</v>
      </c>
      <c r="G176">
        <v>54</v>
      </c>
      <c r="H176" t="s">
        <v>20</v>
      </c>
      <c r="I176" t="s">
        <v>21</v>
      </c>
      <c r="J176" t="s">
        <v>28</v>
      </c>
      <c r="K176" t="s">
        <v>28</v>
      </c>
      <c r="L176" t="s">
        <v>29</v>
      </c>
      <c r="M176" t="s">
        <v>21</v>
      </c>
      <c r="N176" t="s">
        <v>30</v>
      </c>
      <c r="O176">
        <v>38.24</v>
      </c>
      <c r="P176">
        <v>2016.96</v>
      </c>
      <c r="Q176">
        <v>0</v>
      </c>
      <c r="R176" t="s">
        <v>21</v>
      </c>
    </row>
    <row r="177" spans="1:18" x14ac:dyDescent="0.35">
      <c r="A177" t="s">
        <v>219</v>
      </c>
      <c r="B177" t="s">
        <v>19</v>
      </c>
      <c r="C177">
        <v>0</v>
      </c>
      <c r="D177" t="s">
        <v>21</v>
      </c>
      <c r="E177" t="s">
        <v>21</v>
      </c>
      <c r="F177" t="s">
        <v>75</v>
      </c>
      <c r="G177">
        <v>71</v>
      </c>
      <c r="H177" t="s">
        <v>21</v>
      </c>
      <c r="I177" t="s">
        <v>23</v>
      </c>
      <c r="J177" t="s">
        <v>21</v>
      </c>
      <c r="K177" t="s">
        <v>20</v>
      </c>
      <c r="L177" t="s">
        <v>24</v>
      </c>
      <c r="M177" t="s">
        <v>21</v>
      </c>
      <c r="N177" t="s">
        <v>34</v>
      </c>
      <c r="O177">
        <v>89.06</v>
      </c>
      <c r="P177">
        <v>6194.45</v>
      </c>
      <c r="Q177">
        <v>1</v>
      </c>
      <c r="R177" t="s">
        <v>21</v>
      </c>
    </row>
    <row r="178" spans="1:18" x14ac:dyDescent="0.35">
      <c r="A178" t="s">
        <v>220</v>
      </c>
      <c r="B178" t="s">
        <v>19</v>
      </c>
      <c r="C178">
        <v>0</v>
      </c>
      <c r="D178" t="s">
        <v>21</v>
      </c>
      <c r="E178" t="s">
        <v>21</v>
      </c>
      <c r="F178" t="s">
        <v>45</v>
      </c>
      <c r="G178">
        <v>67</v>
      </c>
      <c r="H178" t="s">
        <v>20</v>
      </c>
      <c r="I178" t="s">
        <v>23</v>
      </c>
      <c r="J178" t="s">
        <v>20</v>
      </c>
      <c r="K178" t="s">
        <v>21</v>
      </c>
      <c r="L178" t="s">
        <v>24</v>
      </c>
      <c r="M178" t="s">
        <v>20</v>
      </c>
      <c r="N178" t="s">
        <v>34</v>
      </c>
      <c r="O178">
        <v>90.14</v>
      </c>
      <c r="P178">
        <v>6091.12</v>
      </c>
      <c r="Q178">
        <v>0</v>
      </c>
      <c r="R178" t="s">
        <v>21</v>
      </c>
    </row>
    <row r="179" spans="1:18" x14ac:dyDescent="0.35">
      <c r="A179" t="s">
        <v>221</v>
      </c>
      <c r="B179" t="s">
        <v>19</v>
      </c>
      <c r="C179">
        <v>0</v>
      </c>
      <c r="D179" t="s">
        <v>20</v>
      </c>
      <c r="E179" t="s">
        <v>21</v>
      </c>
      <c r="F179" t="s">
        <v>47</v>
      </c>
      <c r="G179">
        <v>26</v>
      </c>
      <c r="H179" t="s">
        <v>20</v>
      </c>
      <c r="I179" t="s">
        <v>21</v>
      </c>
      <c r="J179" t="s">
        <v>28</v>
      </c>
      <c r="K179" t="s">
        <v>28</v>
      </c>
      <c r="L179" t="s">
        <v>29</v>
      </c>
      <c r="M179" t="s">
        <v>20</v>
      </c>
      <c r="N179" t="s">
        <v>34</v>
      </c>
      <c r="O179">
        <v>37.43</v>
      </c>
      <c r="P179">
        <v>986.5</v>
      </c>
      <c r="Q179">
        <v>1</v>
      </c>
      <c r="R179" t="s">
        <v>21</v>
      </c>
    </row>
    <row r="180" spans="1:18" x14ac:dyDescent="0.35">
      <c r="A180" t="s">
        <v>222</v>
      </c>
      <c r="B180" t="s">
        <v>36</v>
      </c>
      <c r="C180">
        <v>0</v>
      </c>
      <c r="D180" t="s">
        <v>21</v>
      </c>
      <c r="E180" t="s">
        <v>21</v>
      </c>
      <c r="F180" t="s">
        <v>37</v>
      </c>
      <c r="G180">
        <v>8</v>
      </c>
      <c r="H180" t="s">
        <v>20</v>
      </c>
      <c r="I180" t="s">
        <v>21</v>
      </c>
      <c r="J180" t="s">
        <v>28</v>
      </c>
      <c r="K180" t="s">
        <v>28</v>
      </c>
      <c r="L180" t="s">
        <v>33</v>
      </c>
      <c r="M180" t="s">
        <v>20</v>
      </c>
      <c r="N180" t="s">
        <v>34</v>
      </c>
      <c r="O180">
        <v>37.53</v>
      </c>
      <c r="P180">
        <v>296.95</v>
      </c>
      <c r="Q180">
        <v>1</v>
      </c>
      <c r="R180" t="s">
        <v>20</v>
      </c>
    </row>
    <row r="181" spans="1:18" x14ac:dyDescent="0.35">
      <c r="A181" t="s">
        <v>223</v>
      </c>
      <c r="B181" t="s">
        <v>36</v>
      </c>
      <c r="C181">
        <v>0</v>
      </c>
      <c r="D181" t="s">
        <v>21</v>
      </c>
      <c r="E181" t="s">
        <v>21</v>
      </c>
      <c r="F181" t="s">
        <v>58</v>
      </c>
      <c r="G181">
        <v>71</v>
      </c>
      <c r="H181" t="s">
        <v>21</v>
      </c>
      <c r="I181" t="s">
        <v>23</v>
      </c>
      <c r="J181" t="s">
        <v>21</v>
      </c>
      <c r="K181" t="s">
        <v>21</v>
      </c>
      <c r="L181" t="s">
        <v>24</v>
      </c>
      <c r="M181" t="s">
        <v>21</v>
      </c>
      <c r="N181" t="s">
        <v>34</v>
      </c>
      <c r="O181">
        <v>74.849999999999994</v>
      </c>
      <c r="P181">
        <v>5265.36</v>
      </c>
      <c r="Q181">
        <v>1</v>
      </c>
      <c r="R181" t="s">
        <v>21</v>
      </c>
    </row>
    <row r="182" spans="1:18" x14ac:dyDescent="0.35">
      <c r="A182" t="s">
        <v>224</v>
      </c>
      <c r="B182" t="s">
        <v>36</v>
      </c>
      <c r="C182">
        <v>0</v>
      </c>
      <c r="D182" t="s">
        <v>20</v>
      </c>
      <c r="E182" t="s">
        <v>21</v>
      </c>
      <c r="F182" t="s">
        <v>27</v>
      </c>
      <c r="G182">
        <v>30</v>
      </c>
      <c r="H182" t="s">
        <v>20</v>
      </c>
      <c r="I182" t="s">
        <v>23</v>
      </c>
      <c r="J182" t="s">
        <v>20</v>
      </c>
      <c r="K182" t="s">
        <v>21</v>
      </c>
      <c r="L182" t="s">
        <v>33</v>
      </c>
      <c r="M182" t="s">
        <v>20</v>
      </c>
      <c r="N182" t="s">
        <v>30</v>
      </c>
      <c r="O182">
        <v>78.33</v>
      </c>
      <c r="P182">
        <v>2377.84</v>
      </c>
      <c r="Q182">
        <v>3</v>
      </c>
      <c r="R182" t="s">
        <v>21</v>
      </c>
    </row>
    <row r="183" spans="1:18" x14ac:dyDescent="0.35">
      <c r="A183" t="s">
        <v>225</v>
      </c>
      <c r="B183" t="s">
        <v>36</v>
      </c>
      <c r="C183">
        <v>0</v>
      </c>
      <c r="D183" t="s">
        <v>20</v>
      </c>
      <c r="E183" t="s">
        <v>20</v>
      </c>
      <c r="F183" t="s">
        <v>65</v>
      </c>
      <c r="G183">
        <v>25</v>
      </c>
      <c r="H183" t="s">
        <v>20</v>
      </c>
      <c r="I183" t="s">
        <v>21</v>
      </c>
      <c r="J183" t="s">
        <v>28</v>
      </c>
      <c r="K183" t="s">
        <v>28</v>
      </c>
      <c r="L183" t="s">
        <v>33</v>
      </c>
      <c r="M183" t="s">
        <v>20</v>
      </c>
      <c r="N183" t="s">
        <v>25</v>
      </c>
      <c r="O183">
        <v>24.05</v>
      </c>
      <c r="P183">
        <v>612.51</v>
      </c>
      <c r="Q183">
        <v>1</v>
      </c>
      <c r="R183" t="s">
        <v>20</v>
      </c>
    </row>
    <row r="184" spans="1:18" x14ac:dyDescent="0.35">
      <c r="A184" t="s">
        <v>226</v>
      </c>
      <c r="B184" t="s">
        <v>19</v>
      </c>
      <c r="C184">
        <v>0</v>
      </c>
      <c r="D184" t="s">
        <v>21</v>
      </c>
      <c r="E184" t="s">
        <v>21</v>
      </c>
      <c r="F184" t="s">
        <v>37</v>
      </c>
      <c r="G184">
        <v>34</v>
      </c>
      <c r="H184" t="s">
        <v>20</v>
      </c>
      <c r="I184" t="s">
        <v>32</v>
      </c>
      <c r="J184" t="s">
        <v>20</v>
      </c>
      <c r="K184" t="s">
        <v>21</v>
      </c>
      <c r="L184" t="s">
        <v>29</v>
      </c>
      <c r="M184" t="s">
        <v>20</v>
      </c>
      <c r="N184" t="s">
        <v>34</v>
      </c>
      <c r="O184">
        <v>61.93</v>
      </c>
      <c r="P184">
        <v>2051.58</v>
      </c>
      <c r="Q184">
        <v>1</v>
      </c>
      <c r="R184" t="s">
        <v>21</v>
      </c>
    </row>
    <row r="185" spans="1:18" x14ac:dyDescent="0.35">
      <c r="A185" t="s">
        <v>227</v>
      </c>
      <c r="B185" t="s">
        <v>19</v>
      </c>
      <c r="C185">
        <v>1</v>
      </c>
      <c r="D185" t="s">
        <v>21</v>
      </c>
      <c r="E185" t="s">
        <v>21</v>
      </c>
      <c r="F185" t="s">
        <v>37</v>
      </c>
      <c r="G185">
        <v>7</v>
      </c>
      <c r="H185" t="s">
        <v>20</v>
      </c>
      <c r="I185" t="s">
        <v>32</v>
      </c>
      <c r="J185" t="s">
        <v>20</v>
      </c>
      <c r="K185" t="s">
        <v>21</v>
      </c>
      <c r="L185" t="s">
        <v>33</v>
      </c>
      <c r="M185" t="s">
        <v>20</v>
      </c>
      <c r="N185" t="s">
        <v>34</v>
      </c>
      <c r="O185">
        <v>58.45</v>
      </c>
      <c r="P185">
        <v>398.96</v>
      </c>
      <c r="Q185">
        <v>4</v>
      </c>
      <c r="R185" t="s">
        <v>20</v>
      </c>
    </row>
    <row r="186" spans="1:18" x14ac:dyDescent="0.35">
      <c r="A186" t="s">
        <v>228</v>
      </c>
      <c r="B186" t="s">
        <v>36</v>
      </c>
      <c r="C186">
        <v>0</v>
      </c>
      <c r="D186" t="s">
        <v>20</v>
      </c>
      <c r="E186" t="s">
        <v>21</v>
      </c>
      <c r="F186" t="s">
        <v>49</v>
      </c>
      <c r="G186">
        <v>44</v>
      </c>
      <c r="H186" t="s">
        <v>20</v>
      </c>
      <c r="I186" t="s">
        <v>23</v>
      </c>
      <c r="J186" t="s">
        <v>20</v>
      </c>
      <c r="K186" t="s">
        <v>20</v>
      </c>
      <c r="L186" t="s">
        <v>24</v>
      </c>
      <c r="M186" t="s">
        <v>21</v>
      </c>
      <c r="N186" t="s">
        <v>34</v>
      </c>
      <c r="O186">
        <v>95.82</v>
      </c>
      <c r="P186">
        <v>4312.04</v>
      </c>
      <c r="Q186">
        <v>2</v>
      </c>
      <c r="R186" t="s">
        <v>21</v>
      </c>
    </row>
    <row r="187" spans="1:18" x14ac:dyDescent="0.35">
      <c r="A187" t="s">
        <v>229</v>
      </c>
      <c r="B187" t="s">
        <v>19</v>
      </c>
      <c r="C187">
        <v>1</v>
      </c>
      <c r="D187" t="s">
        <v>21</v>
      </c>
      <c r="E187" t="s">
        <v>21</v>
      </c>
      <c r="F187" t="s">
        <v>39</v>
      </c>
      <c r="G187">
        <v>37</v>
      </c>
      <c r="H187" t="s">
        <v>20</v>
      </c>
      <c r="I187" t="s">
        <v>21</v>
      </c>
      <c r="J187" t="s">
        <v>28</v>
      </c>
      <c r="K187" t="s">
        <v>28</v>
      </c>
      <c r="L187" t="s">
        <v>33</v>
      </c>
      <c r="M187" t="s">
        <v>21</v>
      </c>
      <c r="N187" t="s">
        <v>34</v>
      </c>
      <c r="O187">
        <v>20.76</v>
      </c>
      <c r="P187">
        <v>769.31</v>
      </c>
      <c r="Q187">
        <v>0</v>
      </c>
      <c r="R187" t="s">
        <v>20</v>
      </c>
    </row>
    <row r="188" spans="1:18" x14ac:dyDescent="0.35">
      <c r="A188" t="s">
        <v>230</v>
      </c>
      <c r="B188" t="s">
        <v>19</v>
      </c>
      <c r="C188">
        <v>0</v>
      </c>
      <c r="D188" t="s">
        <v>20</v>
      </c>
      <c r="E188" t="s">
        <v>21</v>
      </c>
      <c r="F188" t="s">
        <v>58</v>
      </c>
      <c r="G188">
        <v>11</v>
      </c>
      <c r="H188" t="s">
        <v>20</v>
      </c>
      <c r="I188" t="s">
        <v>21</v>
      </c>
      <c r="J188" t="s">
        <v>28</v>
      </c>
      <c r="K188" t="s">
        <v>28</v>
      </c>
      <c r="L188" t="s">
        <v>29</v>
      </c>
      <c r="M188" t="s">
        <v>20</v>
      </c>
      <c r="N188" t="s">
        <v>25</v>
      </c>
      <c r="O188">
        <v>40.49</v>
      </c>
      <c r="P188">
        <v>441.25</v>
      </c>
      <c r="Q188">
        <v>0</v>
      </c>
      <c r="R188" t="s">
        <v>21</v>
      </c>
    </row>
    <row r="189" spans="1:18" x14ac:dyDescent="0.35">
      <c r="A189" t="s">
        <v>231</v>
      </c>
      <c r="B189" t="s">
        <v>19</v>
      </c>
      <c r="C189">
        <v>0</v>
      </c>
      <c r="D189" t="s">
        <v>21</v>
      </c>
      <c r="E189" t="s">
        <v>21</v>
      </c>
      <c r="F189" t="s">
        <v>37</v>
      </c>
      <c r="G189">
        <v>35</v>
      </c>
      <c r="H189" t="s">
        <v>21</v>
      </c>
      <c r="I189" t="s">
        <v>23</v>
      </c>
      <c r="J189" t="s">
        <v>21</v>
      </c>
      <c r="K189" t="s">
        <v>21</v>
      </c>
      <c r="L189" t="s">
        <v>33</v>
      </c>
      <c r="M189" t="s">
        <v>21</v>
      </c>
      <c r="N189" t="s">
        <v>30</v>
      </c>
      <c r="O189">
        <v>71.48</v>
      </c>
      <c r="P189">
        <v>2453.38</v>
      </c>
      <c r="Q189">
        <v>3</v>
      </c>
      <c r="R189" t="s">
        <v>20</v>
      </c>
    </row>
    <row r="190" spans="1:18" x14ac:dyDescent="0.35">
      <c r="A190" t="s">
        <v>232</v>
      </c>
      <c r="B190" t="s">
        <v>36</v>
      </c>
      <c r="C190">
        <v>0</v>
      </c>
      <c r="D190" t="s">
        <v>21</v>
      </c>
      <c r="E190" t="s">
        <v>21</v>
      </c>
      <c r="F190" t="s">
        <v>58</v>
      </c>
      <c r="G190">
        <v>27</v>
      </c>
      <c r="H190" t="s">
        <v>20</v>
      </c>
      <c r="I190" t="s">
        <v>23</v>
      </c>
      <c r="J190" t="s">
        <v>21</v>
      </c>
      <c r="K190" t="s">
        <v>20</v>
      </c>
      <c r="L190" t="s">
        <v>33</v>
      </c>
      <c r="M190" t="s">
        <v>20</v>
      </c>
      <c r="N190" t="s">
        <v>25</v>
      </c>
      <c r="O190">
        <v>92.56</v>
      </c>
      <c r="P190">
        <v>2561.2800000000002</v>
      </c>
      <c r="Q190">
        <v>1</v>
      </c>
      <c r="R190" t="s">
        <v>21</v>
      </c>
    </row>
    <row r="191" spans="1:18" x14ac:dyDescent="0.35">
      <c r="A191" t="s">
        <v>233</v>
      </c>
      <c r="B191" t="s">
        <v>36</v>
      </c>
      <c r="C191">
        <v>0</v>
      </c>
      <c r="D191" t="s">
        <v>20</v>
      </c>
      <c r="E191" t="s">
        <v>21</v>
      </c>
      <c r="F191" t="s">
        <v>56</v>
      </c>
      <c r="G191">
        <v>25</v>
      </c>
      <c r="H191" t="s">
        <v>20</v>
      </c>
      <c r="I191" t="s">
        <v>32</v>
      </c>
      <c r="J191" t="s">
        <v>20</v>
      </c>
      <c r="K191" t="s">
        <v>21</v>
      </c>
      <c r="L191" t="s">
        <v>24</v>
      </c>
      <c r="M191" t="s">
        <v>20</v>
      </c>
      <c r="N191" t="s">
        <v>30</v>
      </c>
      <c r="O191">
        <v>62.3</v>
      </c>
      <c r="P191">
        <v>1567.7</v>
      </c>
      <c r="Q191">
        <v>4</v>
      </c>
      <c r="R191" t="s">
        <v>21</v>
      </c>
    </row>
    <row r="192" spans="1:18" x14ac:dyDescent="0.35">
      <c r="A192" t="s">
        <v>234</v>
      </c>
      <c r="B192" t="s">
        <v>19</v>
      </c>
      <c r="C192">
        <v>0</v>
      </c>
      <c r="D192" t="s">
        <v>21</v>
      </c>
      <c r="E192" t="s">
        <v>21</v>
      </c>
      <c r="F192" t="s">
        <v>27</v>
      </c>
      <c r="G192">
        <v>24</v>
      </c>
      <c r="H192" t="s">
        <v>20</v>
      </c>
      <c r="I192" t="s">
        <v>21</v>
      </c>
      <c r="J192" t="s">
        <v>28</v>
      </c>
      <c r="K192" t="s">
        <v>28</v>
      </c>
      <c r="L192" t="s">
        <v>29</v>
      </c>
      <c r="M192" t="s">
        <v>20</v>
      </c>
      <c r="N192" t="s">
        <v>43</v>
      </c>
      <c r="O192">
        <v>18.52</v>
      </c>
      <c r="P192">
        <v>444.61</v>
      </c>
      <c r="Q192">
        <v>0</v>
      </c>
      <c r="R192" t="s">
        <v>20</v>
      </c>
    </row>
    <row r="193" spans="1:18" x14ac:dyDescent="0.35">
      <c r="A193" t="s">
        <v>235</v>
      </c>
      <c r="B193" t="s">
        <v>36</v>
      </c>
      <c r="C193">
        <v>0</v>
      </c>
      <c r="D193" t="s">
        <v>20</v>
      </c>
      <c r="E193" t="s">
        <v>20</v>
      </c>
      <c r="F193" t="s">
        <v>56</v>
      </c>
      <c r="G193">
        <v>38</v>
      </c>
      <c r="H193" t="s">
        <v>20</v>
      </c>
      <c r="I193" t="s">
        <v>21</v>
      </c>
      <c r="J193" t="s">
        <v>28</v>
      </c>
      <c r="K193" t="s">
        <v>28</v>
      </c>
      <c r="L193" t="s">
        <v>29</v>
      </c>
      <c r="M193" t="s">
        <v>20</v>
      </c>
      <c r="N193" t="s">
        <v>34</v>
      </c>
      <c r="O193">
        <v>24.5</v>
      </c>
      <c r="P193">
        <v>950.48</v>
      </c>
      <c r="Q193">
        <v>2</v>
      </c>
      <c r="R193" t="s">
        <v>21</v>
      </c>
    </row>
    <row r="194" spans="1:18" x14ac:dyDescent="0.35">
      <c r="A194" t="s">
        <v>236</v>
      </c>
      <c r="B194" t="s">
        <v>36</v>
      </c>
      <c r="C194">
        <v>1</v>
      </c>
      <c r="D194" t="s">
        <v>21</v>
      </c>
      <c r="E194" t="s">
        <v>20</v>
      </c>
      <c r="F194" t="s">
        <v>37</v>
      </c>
      <c r="G194">
        <v>28</v>
      </c>
      <c r="H194" t="s">
        <v>20</v>
      </c>
      <c r="I194" t="s">
        <v>32</v>
      </c>
      <c r="J194" t="s">
        <v>20</v>
      </c>
      <c r="K194" t="s">
        <v>21</v>
      </c>
      <c r="L194" t="s">
        <v>29</v>
      </c>
      <c r="M194" t="s">
        <v>20</v>
      </c>
      <c r="N194" t="s">
        <v>43</v>
      </c>
      <c r="O194">
        <v>60.25</v>
      </c>
      <c r="P194">
        <v>1703.61</v>
      </c>
      <c r="Q194">
        <v>1</v>
      </c>
      <c r="R194" t="s">
        <v>21</v>
      </c>
    </row>
    <row r="195" spans="1:18" x14ac:dyDescent="0.35">
      <c r="A195" t="s">
        <v>237</v>
      </c>
      <c r="B195" t="s">
        <v>36</v>
      </c>
      <c r="C195">
        <v>0</v>
      </c>
      <c r="D195" t="s">
        <v>21</v>
      </c>
      <c r="E195" t="s">
        <v>21</v>
      </c>
      <c r="F195" t="s">
        <v>56</v>
      </c>
      <c r="G195">
        <v>41</v>
      </c>
      <c r="H195" t="s">
        <v>20</v>
      </c>
      <c r="I195" t="s">
        <v>21</v>
      </c>
      <c r="J195" t="s">
        <v>28</v>
      </c>
      <c r="K195" t="s">
        <v>28</v>
      </c>
      <c r="L195" t="s">
        <v>24</v>
      </c>
      <c r="M195" t="s">
        <v>21</v>
      </c>
      <c r="N195" t="s">
        <v>30</v>
      </c>
      <c r="O195">
        <v>31.57</v>
      </c>
      <c r="P195">
        <v>1277.6199999999999</v>
      </c>
      <c r="Q195">
        <v>1</v>
      </c>
      <c r="R195" t="s">
        <v>21</v>
      </c>
    </row>
    <row r="196" spans="1:18" x14ac:dyDescent="0.35">
      <c r="A196" t="s">
        <v>238</v>
      </c>
      <c r="B196" t="s">
        <v>19</v>
      </c>
      <c r="C196">
        <v>0</v>
      </c>
      <c r="D196" t="s">
        <v>21</v>
      </c>
      <c r="E196" t="s">
        <v>21</v>
      </c>
      <c r="F196" t="s">
        <v>47</v>
      </c>
      <c r="G196">
        <v>47</v>
      </c>
      <c r="H196" t="s">
        <v>20</v>
      </c>
      <c r="I196" t="s">
        <v>32</v>
      </c>
      <c r="J196" t="s">
        <v>21</v>
      </c>
      <c r="K196" t="s">
        <v>21</v>
      </c>
      <c r="L196" t="s">
        <v>24</v>
      </c>
      <c r="M196" t="s">
        <v>20</v>
      </c>
      <c r="N196" t="s">
        <v>30</v>
      </c>
      <c r="O196">
        <v>55.04</v>
      </c>
      <c r="P196">
        <v>2661.42</v>
      </c>
      <c r="Q196">
        <v>1</v>
      </c>
      <c r="R196" t="s">
        <v>21</v>
      </c>
    </row>
    <row r="197" spans="1:18" x14ac:dyDescent="0.35">
      <c r="A197" t="s">
        <v>239</v>
      </c>
      <c r="B197" t="s">
        <v>19</v>
      </c>
      <c r="C197">
        <v>0</v>
      </c>
      <c r="D197" t="s">
        <v>20</v>
      </c>
      <c r="E197" t="s">
        <v>20</v>
      </c>
      <c r="F197" t="s">
        <v>47</v>
      </c>
      <c r="G197">
        <v>51</v>
      </c>
      <c r="H197" t="s">
        <v>20</v>
      </c>
      <c r="I197" t="s">
        <v>32</v>
      </c>
      <c r="J197" t="s">
        <v>20</v>
      </c>
      <c r="K197" t="s">
        <v>21</v>
      </c>
      <c r="L197" t="s">
        <v>33</v>
      </c>
      <c r="M197" t="s">
        <v>21</v>
      </c>
      <c r="N197" t="s">
        <v>43</v>
      </c>
      <c r="O197">
        <v>63.1</v>
      </c>
      <c r="P197">
        <v>3288.02</v>
      </c>
      <c r="Q197">
        <v>0</v>
      </c>
      <c r="R197" t="s">
        <v>21</v>
      </c>
    </row>
    <row r="198" spans="1:18" x14ac:dyDescent="0.35">
      <c r="A198" t="s">
        <v>240</v>
      </c>
      <c r="B198" t="s">
        <v>19</v>
      </c>
      <c r="C198">
        <v>1</v>
      </c>
      <c r="D198" t="s">
        <v>21</v>
      </c>
      <c r="E198" t="s">
        <v>21</v>
      </c>
      <c r="F198" t="s">
        <v>58</v>
      </c>
      <c r="G198">
        <v>68</v>
      </c>
      <c r="H198" t="s">
        <v>20</v>
      </c>
      <c r="I198" t="s">
        <v>23</v>
      </c>
      <c r="J198" t="s">
        <v>20</v>
      </c>
      <c r="K198" t="s">
        <v>21</v>
      </c>
      <c r="L198" t="s">
        <v>24</v>
      </c>
      <c r="M198" t="s">
        <v>21</v>
      </c>
      <c r="N198" t="s">
        <v>30</v>
      </c>
      <c r="O198">
        <v>85.81</v>
      </c>
      <c r="P198">
        <v>5661.05</v>
      </c>
      <c r="Q198">
        <v>2</v>
      </c>
      <c r="R198" t="s">
        <v>21</v>
      </c>
    </row>
    <row r="199" spans="1:18" x14ac:dyDescent="0.35">
      <c r="A199" t="s">
        <v>241</v>
      </c>
      <c r="B199" t="s">
        <v>19</v>
      </c>
      <c r="C199">
        <v>0</v>
      </c>
      <c r="D199" t="s">
        <v>21</v>
      </c>
      <c r="E199" t="s">
        <v>21</v>
      </c>
      <c r="F199" t="s">
        <v>45</v>
      </c>
      <c r="G199">
        <v>59</v>
      </c>
      <c r="H199" t="s">
        <v>20</v>
      </c>
      <c r="I199" t="s">
        <v>23</v>
      </c>
      <c r="J199" t="s">
        <v>21</v>
      </c>
      <c r="K199" t="s">
        <v>21</v>
      </c>
      <c r="L199" t="s">
        <v>29</v>
      </c>
      <c r="M199" t="s">
        <v>20</v>
      </c>
      <c r="N199" t="s">
        <v>25</v>
      </c>
      <c r="O199">
        <v>71.94</v>
      </c>
      <c r="P199">
        <v>4210.05</v>
      </c>
      <c r="Q199">
        <v>2</v>
      </c>
      <c r="R199" t="s">
        <v>21</v>
      </c>
    </row>
    <row r="200" spans="1:18" x14ac:dyDescent="0.35">
      <c r="A200" t="s">
        <v>242</v>
      </c>
      <c r="B200" t="s">
        <v>19</v>
      </c>
      <c r="C200">
        <v>0</v>
      </c>
      <c r="D200" t="s">
        <v>20</v>
      </c>
      <c r="E200" t="s">
        <v>20</v>
      </c>
      <c r="F200" t="s">
        <v>56</v>
      </c>
      <c r="G200">
        <v>44</v>
      </c>
      <c r="H200" t="s">
        <v>21</v>
      </c>
      <c r="I200" t="s">
        <v>32</v>
      </c>
      <c r="J200" t="s">
        <v>21</v>
      </c>
      <c r="K200" t="s">
        <v>21</v>
      </c>
      <c r="L200" t="s">
        <v>33</v>
      </c>
      <c r="M200" t="s">
        <v>20</v>
      </c>
      <c r="N200" t="s">
        <v>30</v>
      </c>
      <c r="O200">
        <v>48.07</v>
      </c>
      <c r="P200">
        <v>2154.67</v>
      </c>
      <c r="Q200">
        <v>2</v>
      </c>
      <c r="R200" t="s">
        <v>21</v>
      </c>
    </row>
    <row r="201" spans="1:18" x14ac:dyDescent="0.35">
      <c r="A201" t="s">
        <v>243</v>
      </c>
      <c r="B201" t="s">
        <v>19</v>
      </c>
      <c r="C201">
        <v>0</v>
      </c>
      <c r="D201" t="s">
        <v>20</v>
      </c>
      <c r="E201" t="s">
        <v>20</v>
      </c>
      <c r="F201" t="s">
        <v>45</v>
      </c>
      <c r="G201">
        <v>13</v>
      </c>
      <c r="H201" t="s">
        <v>20</v>
      </c>
      <c r="I201" t="s">
        <v>244</v>
      </c>
      <c r="J201" t="s">
        <v>21</v>
      </c>
      <c r="K201" t="s">
        <v>21</v>
      </c>
      <c r="L201" t="s">
        <v>33</v>
      </c>
      <c r="M201" t="s">
        <v>20</v>
      </c>
      <c r="N201" t="s">
        <v>25</v>
      </c>
      <c r="O201">
        <v>78.81</v>
      </c>
      <c r="P201">
        <v>1021.81</v>
      </c>
      <c r="Q201">
        <v>2</v>
      </c>
      <c r="R201" t="s">
        <v>21</v>
      </c>
    </row>
    <row r="202" spans="1:18" x14ac:dyDescent="0.35">
      <c r="A202" t="s">
        <v>245</v>
      </c>
      <c r="B202" t="s">
        <v>36</v>
      </c>
      <c r="C202">
        <v>0</v>
      </c>
      <c r="D202" t="s">
        <v>20</v>
      </c>
      <c r="E202" t="s">
        <v>21</v>
      </c>
      <c r="F202" t="s">
        <v>56</v>
      </c>
      <c r="G202">
        <v>15</v>
      </c>
      <c r="H202" t="s">
        <v>20</v>
      </c>
      <c r="I202" t="s">
        <v>21</v>
      </c>
      <c r="J202" t="s">
        <v>28</v>
      </c>
      <c r="K202" t="s">
        <v>28</v>
      </c>
      <c r="L202" t="s">
        <v>33</v>
      </c>
      <c r="M202" t="s">
        <v>20</v>
      </c>
      <c r="N202" t="s">
        <v>34</v>
      </c>
      <c r="O202">
        <v>20.3</v>
      </c>
      <c r="P202">
        <v>300.2</v>
      </c>
      <c r="Q202">
        <v>1</v>
      </c>
      <c r="R202" t="s">
        <v>21</v>
      </c>
    </row>
    <row r="203" spans="1:18" x14ac:dyDescent="0.35">
      <c r="A203" t="s">
        <v>246</v>
      </c>
      <c r="B203" t="s">
        <v>36</v>
      </c>
      <c r="C203">
        <v>0</v>
      </c>
      <c r="D203" t="s">
        <v>20</v>
      </c>
      <c r="E203" t="s">
        <v>21</v>
      </c>
      <c r="F203" t="s">
        <v>75</v>
      </c>
      <c r="G203">
        <v>33</v>
      </c>
      <c r="H203" t="s">
        <v>20</v>
      </c>
      <c r="I203" t="s">
        <v>23</v>
      </c>
      <c r="J203" t="s">
        <v>21</v>
      </c>
      <c r="K203" t="s">
        <v>20</v>
      </c>
      <c r="L203" t="s">
        <v>24</v>
      </c>
      <c r="M203" t="s">
        <v>21</v>
      </c>
      <c r="N203" t="s">
        <v>30</v>
      </c>
      <c r="O203">
        <v>85.14</v>
      </c>
      <c r="P203">
        <v>2873.85</v>
      </c>
      <c r="Q203">
        <v>0</v>
      </c>
      <c r="R203" t="s">
        <v>21</v>
      </c>
    </row>
    <row r="204" spans="1:18" x14ac:dyDescent="0.35">
      <c r="A204" t="s">
        <v>247</v>
      </c>
      <c r="B204" t="s">
        <v>36</v>
      </c>
      <c r="C204">
        <v>1</v>
      </c>
      <c r="D204" t="s">
        <v>21</v>
      </c>
      <c r="E204" t="s">
        <v>21</v>
      </c>
      <c r="F204" t="s">
        <v>37</v>
      </c>
      <c r="G204">
        <v>16</v>
      </c>
      <c r="H204" t="s">
        <v>21</v>
      </c>
      <c r="I204" t="s">
        <v>21</v>
      </c>
      <c r="J204" t="s">
        <v>28</v>
      </c>
      <c r="K204" t="s">
        <v>28</v>
      </c>
      <c r="L204" t="s">
        <v>29</v>
      </c>
      <c r="M204" t="s">
        <v>20</v>
      </c>
      <c r="N204" t="s">
        <v>34</v>
      </c>
      <c r="O204">
        <v>20.62</v>
      </c>
      <c r="P204">
        <v>339.39</v>
      </c>
      <c r="Q204">
        <v>3</v>
      </c>
      <c r="R204" t="s">
        <v>21</v>
      </c>
    </row>
    <row r="205" spans="1:18" x14ac:dyDescent="0.35">
      <c r="A205" t="s">
        <v>248</v>
      </c>
      <c r="B205" t="s">
        <v>36</v>
      </c>
      <c r="C205">
        <v>0</v>
      </c>
      <c r="D205" t="s">
        <v>21</v>
      </c>
      <c r="E205" t="s">
        <v>21</v>
      </c>
      <c r="F205" t="s">
        <v>65</v>
      </c>
      <c r="G205">
        <v>51</v>
      </c>
      <c r="H205" t="s">
        <v>20</v>
      </c>
      <c r="I205" t="s">
        <v>32</v>
      </c>
      <c r="J205" t="s">
        <v>21</v>
      </c>
      <c r="K205" t="s">
        <v>20</v>
      </c>
      <c r="L205" t="s">
        <v>33</v>
      </c>
      <c r="M205" t="s">
        <v>21</v>
      </c>
      <c r="N205" t="s">
        <v>30</v>
      </c>
      <c r="O205">
        <v>66.239999999999995</v>
      </c>
      <c r="P205">
        <v>3320.66</v>
      </c>
      <c r="Q205">
        <v>0</v>
      </c>
      <c r="R205" t="s">
        <v>21</v>
      </c>
    </row>
    <row r="206" spans="1:18" x14ac:dyDescent="0.35">
      <c r="A206" t="s">
        <v>249</v>
      </c>
      <c r="B206" t="s">
        <v>36</v>
      </c>
      <c r="C206">
        <v>0</v>
      </c>
      <c r="D206" t="s">
        <v>21</v>
      </c>
      <c r="E206" t="s">
        <v>21</v>
      </c>
      <c r="F206" t="s">
        <v>49</v>
      </c>
      <c r="G206">
        <v>39</v>
      </c>
      <c r="H206" t="s">
        <v>21</v>
      </c>
      <c r="I206" t="s">
        <v>23</v>
      </c>
      <c r="J206" t="s">
        <v>20</v>
      </c>
      <c r="K206" t="s">
        <v>21</v>
      </c>
      <c r="L206" t="s">
        <v>29</v>
      </c>
      <c r="M206" t="s">
        <v>20</v>
      </c>
      <c r="N206" t="s">
        <v>30</v>
      </c>
      <c r="O206">
        <v>89.36</v>
      </c>
      <c r="P206">
        <v>3569.33</v>
      </c>
      <c r="Q206">
        <v>3</v>
      </c>
      <c r="R206" t="s">
        <v>21</v>
      </c>
    </row>
    <row r="207" spans="1:18" x14ac:dyDescent="0.35">
      <c r="A207" t="s">
        <v>250</v>
      </c>
      <c r="B207" t="s">
        <v>36</v>
      </c>
      <c r="C207">
        <v>0</v>
      </c>
      <c r="D207" t="s">
        <v>21</v>
      </c>
      <c r="E207" t="s">
        <v>21</v>
      </c>
      <c r="F207" t="s">
        <v>65</v>
      </c>
      <c r="G207">
        <v>47</v>
      </c>
      <c r="H207" t="s">
        <v>20</v>
      </c>
      <c r="I207" t="s">
        <v>23</v>
      </c>
      <c r="J207" t="s">
        <v>21</v>
      </c>
      <c r="K207" t="s">
        <v>21</v>
      </c>
      <c r="L207" t="s">
        <v>24</v>
      </c>
      <c r="M207" t="s">
        <v>21</v>
      </c>
      <c r="N207" t="s">
        <v>25</v>
      </c>
      <c r="O207">
        <v>78.819999999999993</v>
      </c>
      <c r="P207">
        <v>3638.65</v>
      </c>
      <c r="Q207">
        <v>4</v>
      </c>
      <c r="R207" t="s">
        <v>21</v>
      </c>
    </row>
    <row r="208" spans="1:18" x14ac:dyDescent="0.35">
      <c r="A208" t="s">
        <v>251</v>
      </c>
      <c r="B208" t="s">
        <v>36</v>
      </c>
      <c r="C208">
        <v>0</v>
      </c>
      <c r="D208" t="s">
        <v>21</v>
      </c>
      <c r="E208" t="s">
        <v>21</v>
      </c>
      <c r="F208" t="s">
        <v>22</v>
      </c>
      <c r="G208">
        <v>31</v>
      </c>
      <c r="H208" t="s">
        <v>21</v>
      </c>
      <c r="I208" t="s">
        <v>32</v>
      </c>
      <c r="J208" t="s">
        <v>21</v>
      </c>
      <c r="K208" t="s">
        <v>20</v>
      </c>
      <c r="L208" t="s">
        <v>24</v>
      </c>
      <c r="M208" t="s">
        <v>20</v>
      </c>
      <c r="N208" t="s">
        <v>34</v>
      </c>
      <c r="O208">
        <v>52.98</v>
      </c>
      <c r="P208">
        <v>1690.82</v>
      </c>
      <c r="Q208">
        <v>0</v>
      </c>
      <c r="R208" t="s">
        <v>21</v>
      </c>
    </row>
    <row r="209" spans="1:18" x14ac:dyDescent="0.35">
      <c r="A209" t="s">
        <v>252</v>
      </c>
      <c r="B209" t="s">
        <v>36</v>
      </c>
      <c r="C209">
        <v>0</v>
      </c>
      <c r="D209" t="s">
        <v>21</v>
      </c>
      <c r="E209" t="s">
        <v>21</v>
      </c>
      <c r="F209" t="s">
        <v>45</v>
      </c>
      <c r="G209">
        <v>27</v>
      </c>
      <c r="H209" t="s">
        <v>20</v>
      </c>
      <c r="I209" t="s">
        <v>32</v>
      </c>
      <c r="J209" t="s">
        <v>20</v>
      </c>
      <c r="K209" t="s">
        <v>20</v>
      </c>
      <c r="L209" t="s">
        <v>24</v>
      </c>
      <c r="M209" t="s">
        <v>21</v>
      </c>
      <c r="N209" t="s">
        <v>25</v>
      </c>
      <c r="O209">
        <v>66.400000000000006</v>
      </c>
      <c r="P209">
        <v>1844.53</v>
      </c>
      <c r="Q209">
        <v>2</v>
      </c>
      <c r="R209" t="s">
        <v>21</v>
      </c>
    </row>
    <row r="210" spans="1:18" x14ac:dyDescent="0.35">
      <c r="A210" t="s">
        <v>253</v>
      </c>
      <c r="B210" t="s">
        <v>19</v>
      </c>
      <c r="C210">
        <v>0</v>
      </c>
      <c r="D210" t="s">
        <v>20</v>
      </c>
      <c r="E210" t="s">
        <v>20</v>
      </c>
      <c r="F210" t="s">
        <v>22</v>
      </c>
      <c r="G210">
        <v>25</v>
      </c>
      <c r="H210" t="s">
        <v>20</v>
      </c>
      <c r="I210" t="s">
        <v>32</v>
      </c>
      <c r="J210" t="s">
        <v>21</v>
      </c>
      <c r="K210" t="s">
        <v>20</v>
      </c>
      <c r="L210" t="s">
        <v>33</v>
      </c>
      <c r="M210" t="s">
        <v>20</v>
      </c>
      <c r="N210" t="s">
        <v>43</v>
      </c>
      <c r="O210">
        <v>63.52</v>
      </c>
      <c r="P210">
        <v>1628.17</v>
      </c>
      <c r="Q210">
        <v>0</v>
      </c>
      <c r="R210" t="s">
        <v>21</v>
      </c>
    </row>
    <row r="211" spans="1:18" x14ac:dyDescent="0.35">
      <c r="A211" t="s">
        <v>254</v>
      </c>
      <c r="B211" t="s">
        <v>36</v>
      </c>
      <c r="C211">
        <v>1</v>
      </c>
      <c r="D211" t="s">
        <v>21</v>
      </c>
      <c r="E211" t="s">
        <v>21</v>
      </c>
      <c r="F211" t="s">
        <v>49</v>
      </c>
      <c r="G211">
        <v>18</v>
      </c>
      <c r="H211" t="s">
        <v>20</v>
      </c>
      <c r="I211" t="s">
        <v>32</v>
      </c>
      <c r="J211" t="s">
        <v>21</v>
      </c>
      <c r="K211" t="s">
        <v>21</v>
      </c>
      <c r="L211" t="s">
        <v>29</v>
      </c>
      <c r="M211" t="s">
        <v>20</v>
      </c>
      <c r="N211" t="s">
        <v>30</v>
      </c>
      <c r="O211">
        <v>66.63</v>
      </c>
      <c r="P211">
        <v>1165.1099999999999</v>
      </c>
      <c r="Q211">
        <v>1</v>
      </c>
      <c r="R211" t="s">
        <v>20</v>
      </c>
    </row>
    <row r="212" spans="1:18" x14ac:dyDescent="0.35">
      <c r="A212" t="s">
        <v>255</v>
      </c>
      <c r="B212" t="s">
        <v>19</v>
      </c>
      <c r="C212">
        <v>0</v>
      </c>
      <c r="D212" t="s">
        <v>21</v>
      </c>
      <c r="E212" t="s">
        <v>20</v>
      </c>
      <c r="F212" t="s">
        <v>41</v>
      </c>
      <c r="G212">
        <v>34</v>
      </c>
      <c r="H212" t="s">
        <v>20</v>
      </c>
      <c r="I212" t="s">
        <v>21</v>
      </c>
      <c r="J212" t="s">
        <v>28</v>
      </c>
      <c r="K212" t="s">
        <v>28</v>
      </c>
      <c r="L212" t="s">
        <v>33</v>
      </c>
      <c r="M212" t="s">
        <v>20</v>
      </c>
      <c r="N212" t="s">
        <v>34</v>
      </c>
      <c r="O212">
        <v>25.78</v>
      </c>
      <c r="P212">
        <v>877.06</v>
      </c>
      <c r="Q212">
        <v>0</v>
      </c>
      <c r="R212" t="s">
        <v>21</v>
      </c>
    </row>
    <row r="213" spans="1:18" x14ac:dyDescent="0.35">
      <c r="A213" t="s">
        <v>256</v>
      </c>
      <c r="B213" t="s">
        <v>19</v>
      </c>
      <c r="C213">
        <v>0</v>
      </c>
      <c r="D213" t="s">
        <v>20</v>
      </c>
      <c r="E213" t="s">
        <v>21</v>
      </c>
      <c r="F213" t="s">
        <v>27</v>
      </c>
      <c r="G213">
        <v>8</v>
      </c>
      <c r="H213" t="s">
        <v>20</v>
      </c>
      <c r="I213" t="s">
        <v>32</v>
      </c>
      <c r="J213" t="s">
        <v>20</v>
      </c>
      <c r="K213" t="s">
        <v>20</v>
      </c>
      <c r="L213" t="s">
        <v>33</v>
      </c>
      <c r="M213" t="s">
        <v>21</v>
      </c>
      <c r="N213" t="s">
        <v>30</v>
      </c>
      <c r="O213">
        <v>64.099999999999994</v>
      </c>
      <c r="P213">
        <v>499.08</v>
      </c>
      <c r="Q213">
        <v>3</v>
      </c>
      <c r="R213" t="s">
        <v>21</v>
      </c>
    </row>
    <row r="214" spans="1:18" x14ac:dyDescent="0.35">
      <c r="A214" t="s">
        <v>257</v>
      </c>
      <c r="B214" t="s">
        <v>36</v>
      </c>
      <c r="C214">
        <v>0</v>
      </c>
      <c r="D214" t="s">
        <v>20</v>
      </c>
      <c r="E214" t="s">
        <v>21</v>
      </c>
      <c r="F214" t="s">
        <v>39</v>
      </c>
      <c r="G214">
        <v>0</v>
      </c>
      <c r="H214" t="s">
        <v>20</v>
      </c>
      <c r="I214" t="s">
        <v>32</v>
      </c>
      <c r="J214" t="s">
        <v>21</v>
      </c>
      <c r="K214" t="s">
        <v>20</v>
      </c>
      <c r="L214" t="s">
        <v>29</v>
      </c>
      <c r="M214" t="s">
        <v>20</v>
      </c>
      <c r="N214" t="s">
        <v>34</v>
      </c>
      <c r="O214">
        <v>56.38</v>
      </c>
      <c r="Q214">
        <v>1</v>
      </c>
      <c r="R214" t="s">
        <v>20</v>
      </c>
    </row>
    <row r="215" spans="1:18" x14ac:dyDescent="0.35">
      <c r="A215" t="s">
        <v>258</v>
      </c>
      <c r="B215" t="s">
        <v>36</v>
      </c>
      <c r="C215">
        <v>0</v>
      </c>
      <c r="D215" t="s">
        <v>21</v>
      </c>
      <c r="E215" t="s">
        <v>21</v>
      </c>
      <c r="F215" t="s">
        <v>49</v>
      </c>
      <c r="G215">
        <v>45</v>
      </c>
      <c r="H215" t="s">
        <v>20</v>
      </c>
      <c r="I215" t="s">
        <v>21</v>
      </c>
      <c r="J215" t="s">
        <v>28</v>
      </c>
      <c r="K215" t="s">
        <v>28</v>
      </c>
      <c r="L215" t="s">
        <v>24</v>
      </c>
      <c r="M215" t="s">
        <v>20</v>
      </c>
      <c r="N215" t="s">
        <v>25</v>
      </c>
      <c r="O215">
        <v>27.13</v>
      </c>
      <c r="P215">
        <v>1199.6099999999999</v>
      </c>
      <c r="Q215">
        <v>4</v>
      </c>
      <c r="R215" t="s">
        <v>21</v>
      </c>
    </row>
    <row r="216" spans="1:18" x14ac:dyDescent="0.35">
      <c r="A216" t="s">
        <v>259</v>
      </c>
      <c r="B216" t="s">
        <v>19</v>
      </c>
      <c r="C216">
        <v>0</v>
      </c>
      <c r="D216" t="s">
        <v>21</v>
      </c>
      <c r="E216" t="s">
        <v>21</v>
      </c>
      <c r="F216" t="s">
        <v>45</v>
      </c>
      <c r="G216">
        <v>11</v>
      </c>
      <c r="H216" t="s">
        <v>20</v>
      </c>
      <c r="I216" t="s">
        <v>23</v>
      </c>
      <c r="J216" t="s">
        <v>21</v>
      </c>
      <c r="K216" t="s">
        <v>20</v>
      </c>
      <c r="L216" t="s">
        <v>33</v>
      </c>
      <c r="M216" t="s">
        <v>20</v>
      </c>
      <c r="N216" t="s">
        <v>25</v>
      </c>
      <c r="O216">
        <v>89.1</v>
      </c>
      <c r="P216">
        <v>1008.16</v>
      </c>
      <c r="Q216">
        <v>2</v>
      </c>
      <c r="R216" t="s">
        <v>21</v>
      </c>
    </row>
    <row r="217" spans="1:18" x14ac:dyDescent="0.35">
      <c r="A217" t="s">
        <v>260</v>
      </c>
      <c r="B217" t="s">
        <v>19</v>
      </c>
      <c r="C217">
        <v>0</v>
      </c>
      <c r="D217" t="s">
        <v>20</v>
      </c>
      <c r="E217" t="s">
        <v>20</v>
      </c>
      <c r="F217" t="s">
        <v>45</v>
      </c>
      <c r="G217">
        <v>16</v>
      </c>
      <c r="H217" t="s">
        <v>20</v>
      </c>
      <c r="I217" t="s">
        <v>32</v>
      </c>
      <c r="J217" t="s">
        <v>21</v>
      </c>
      <c r="K217" t="s">
        <v>21</v>
      </c>
      <c r="L217" t="s">
        <v>33</v>
      </c>
      <c r="M217" t="s">
        <v>20</v>
      </c>
      <c r="N217" t="s">
        <v>30</v>
      </c>
      <c r="O217">
        <v>51.13</v>
      </c>
      <c r="P217">
        <v>818.56</v>
      </c>
      <c r="Q217">
        <v>1</v>
      </c>
      <c r="R217" t="s">
        <v>21</v>
      </c>
    </row>
    <row r="218" spans="1:18" x14ac:dyDescent="0.35">
      <c r="A218" t="s">
        <v>261</v>
      </c>
      <c r="B218" t="s">
        <v>19</v>
      </c>
      <c r="C218">
        <v>0</v>
      </c>
      <c r="D218" t="s">
        <v>21</v>
      </c>
      <c r="E218" t="s">
        <v>21</v>
      </c>
      <c r="F218" t="s">
        <v>45</v>
      </c>
      <c r="G218">
        <v>35</v>
      </c>
      <c r="H218" t="s">
        <v>21</v>
      </c>
      <c r="I218" t="s">
        <v>23</v>
      </c>
      <c r="J218" t="s">
        <v>21</v>
      </c>
      <c r="K218" t="s">
        <v>21</v>
      </c>
      <c r="L218" t="s">
        <v>33</v>
      </c>
      <c r="M218" t="s">
        <v>21</v>
      </c>
      <c r="N218" t="s">
        <v>34</v>
      </c>
      <c r="O218">
        <v>71.45</v>
      </c>
      <c r="P218">
        <v>2470.87</v>
      </c>
      <c r="Q218">
        <v>2</v>
      </c>
      <c r="R218" t="s">
        <v>21</v>
      </c>
    </row>
    <row r="219" spans="1:18" x14ac:dyDescent="0.35">
      <c r="A219" t="s">
        <v>262</v>
      </c>
      <c r="B219" t="s">
        <v>36</v>
      </c>
      <c r="C219">
        <v>0</v>
      </c>
      <c r="D219" t="s">
        <v>21</v>
      </c>
      <c r="E219" t="s">
        <v>21</v>
      </c>
      <c r="F219" t="s">
        <v>56</v>
      </c>
      <c r="G219">
        <v>24</v>
      </c>
      <c r="H219" t="s">
        <v>20</v>
      </c>
      <c r="I219" t="s">
        <v>21</v>
      </c>
      <c r="J219" t="s">
        <v>28</v>
      </c>
      <c r="K219" t="s">
        <v>28</v>
      </c>
      <c r="L219" t="s">
        <v>33</v>
      </c>
      <c r="M219" t="s">
        <v>21</v>
      </c>
      <c r="N219" t="s">
        <v>30</v>
      </c>
      <c r="O219">
        <v>32.76</v>
      </c>
      <c r="P219">
        <v>786.2</v>
      </c>
      <c r="Q219">
        <v>1</v>
      </c>
      <c r="R219" t="s">
        <v>21</v>
      </c>
    </row>
    <row r="220" spans="1:18" x14ac:dyDescent="0.35">
      <c r="A220" t="s">
        <v>263</v>
      </c>
      <c r="B220" t="s">
        <v>36</v>
      </c>
      <c r="C220">
        <v>1</v>
      </c>
      <c r="D220" t="s">
        <v>21</v>
      </c>
      <c r="E220" t="s">
        <v>21</v>
      </c>
      <c r="F220" t="s">
        <v>49</v>
      </c>
      <c r="G220">
        <v>29</v>
      </c>
      <c r="H220" t="s">
        <v>20</v>
      </c>
      <c r="I220" t="s">
        <v>23</v>
      </c>
      <c r="J220" t="s">
        <v>21</v>
      </c>
      <c r="K220" t="s">
        <v>21</v>
      </c>
      <c r="L220" t="s">
        <v>33</v>
      </c>
      <c r="M220" t="s">
        <v>21</v>
      </c>
      <c r="N220" t="s">
        <v>30</v>
      </c>
      <c r="O220">
        <v>86.39</v>
      </c>
      <c r="P220">
        <v>2531.0100000000002</v>
      </c>
      <c r="Q220">
        <v>4</v>
      </c>
      <c r="R220" t="s">
        <v>21</v>
      </c>
    </row>
    <row r="221" spans="1:18" x14ac:dyDescent="0.35">
      <c r="A221" t="s">
        <v>264</v>
      </c>
      <c r="B221" t="s">
        <v>19</v>
      </c>
      <c r="C221">
        <v>0</v>
      </c>
      <c r="D221" t="s">
        <v>21</v>
      </c>
      <c r="E221" t="s">
        <v>21</v>
      </c>
      <c r="F221" t="s">
        <v>22</v>
      </c>
      <c r="G221">
        <v>13</v>
      </c>
      <c r="H221" t="s">
        <v>20</v>
      </c>
      <c r="I221" t="s">
        <v>21</v>
      </c>
      <c r="J221" t="s">
        <v>28</v>
      </c>
      <c r="K221" t="s">
        <v>28</v>
      </c>
      <c r="L221" t="s">
        <v>29</v>
      </c>
      <c r="M221" t="s">
        <v>20</v>
      </c>
      <c r="N221" t="s">
        <v>30</v>
      </c>
      <c r="O221">
        <v>41.19</v>
      </c>
      <c r="P221">
        <v>526.41999999999996</v>
      </c>
      <c r="Q221">
        <v>4</v>
      </c>
      <c r="R221" t="s">
        <v>21</v>
      </c>
    </row>
    <row r="222" spans="1:18" x14ac:dyDescent="0.35">
      <c r="A222" t="s">
        <v>265</v>
      </c>
      <c r="B222" t="s">
        <v>19</v>
      </c>
      <c r="C222">
        <v>0</v>
      </c>
      <c r="D222" t="s">
        <v>21</v>
      </c>
      <c r="E222" t="s">
        <v>21</v>
      </c>
      <c r="F222" t="s">
        <v>47</v>
      </c>
      <c r="G222">
        <v>72</v>
      </c>
      <c r="H222" t="s">
        <v>20</v>
      </c>
      <c r="I222" t="s">
        <v>23</v>
      </c>
      <c r="J222" t="s">
        <v>20</v>
      </c>
      <c r="K222" t="s">
        <v>21</v>
      </c>
      <c r="L222" t="s">
        <v>29</v>
      </c>
      <c r="M222" t="s">
        <v>21</v>
      </c>
      <c r="N222" t="s">
        <v>34</v>
      </c>
      <c r="O222">
        <v>97.1</v>
      </c>
      <c r="P222">
        <v>6951.19</v>
      </c>
      <c r="Q222">
        <v>1</v>
      </c>
      <c r="R222" t="s">
        <v>21</v>
      </c>
    </row>
    <row r="223" spans="1:18" x14ac:dyDescent="0.35">
      <c r="A223" t="s">
        <v>266</v>
      </c>
      <c r="B223" t="s">
        <v>19</v>
      </c>
      <c r="C223">
        <v>0</v>
      </c>
      <c r="D223" t="s">
        <v>21</v>
      </c>
      <c r="E223" t="s">
        <v>21</v>
      </c>
      <c r="F223" t="s">
        <v>47</v>
      </c>
      <c r="G223">
        <v>33</v>
      </c>
      <c r="H223" t="s">
        <v>20</v>
      </c>
      <c r="I223" t="s">
        <v>23</v>
      </c>
      <c r="J223" t="s">
        <v>20</v>
      </c>
      <c r="K223" t="s">
        <v>21</v>
      </c>
      <c r="L223" t="s">
        <v>24</v>
      </c>
      <c r="M223" t="s">
        <v>21</v>
      </c>
      <c r="N223" t="s">
        <v>25</v>
      </c>
      <c r="O223">
        <v>91.76</v>
      </c>
      <c r="P223">
        <v>3014.18</v>
      </c>
      <c r="Q223">
        <v>2</v>
      </c>
      <c r="R223" t="s">
        <v>21</v>
      </c>
    </row>
    <row r="224" spans="1:18" x14ac:dyDescent="0.35">
      <c r="A224" t="s">
        <v>267</v>
      </c>
      <c r="B224" t="s">
        <v>36</v>
      </c>
      <c r="C224">
        <v>0</v>
      </c>
      <c r="D224" t="s">
        <v>20</v>
      </c>
      <c r="E224" t="s">
        <v>21</v>
      </c>
      <c r="F224" t="s">
        <v>75</v>
      </c>
      <c r="G224">
        <v>43</v>
      </c>
      <c r="H224" t="s">
        <v>21</v>
      </c>
      <c r="I224" t="s">
        <v>23</v>
      </c>
      <c r="J224" t="s">
        <v>21</v>
      </c>
      <c r="K224" t="s">
        <v>21</v>
      </c>
      <c r="L224" t="s">
        <v>29</v>
      </c>
      <c r="M224" t="s">
        <v>20</v>
      </c>
      <c r="N224" t="s">
        <v>34</v>
      </c>
      <c r="O224">
        <v>75.44</v>
      </c>
      <c r="P224">
        <v>3161.14</v>
      </c>
      <c r="Q224">
        <v>1</v>
      </c>
      <c r="R224" t="s">
        <v>21</v>
      </c>
    </row>
    <row r="225" spans="1:18" x14ac:dyDescent="0.35">
      <c r="A225" t="s">
        <v>268</v>
      </c>
      <c r="B225" t="s">
        <v>19</v>
      </c>
      <c r="C225">
        <v>0</v>
      </c>
      <c r="D225" t="s">
        <v>20</v>
      </c>
      <c r="E225" t="s">
        <v>20</v>
      </c>
      <c r="F225" t="s">
        <v>65</v>
      </c>
      <c r="G225">
        <v>21</v>
      </c>
      <c r="H225" t="s">
        <v>20</v>
      </c>
      <c r="I225" t="s">
        <v>23</v>
      </c>
      <c r="J225" t="s">
        <v>21</v>
      </c>
      <c r="K225" t="s">
        <v>21</v>
      </c>
      <c r="L225" t="s">
        <v>33</v>
      </c>
      <c r="M225" t="s">
        <v>21</v>
      </c>
      <c r="N225" t="s">
        <v>34</v>
      </c>
      <c r="O225">
        <v>89.97</v>
      </c>
      <c r="P225">
        <v>1859.33</v>
      </c>
      <c r="Q225">
        <v>1</v>
      </c>
      <c r="R225" t="s">
        <v>20</v>
      </c>
    </row>
    <row r="226" spans="1:18" x14ac:dyDescent="0.35">
      <c r="A226" t="s">
        <v>269</v>
      </c>
      <c r="B226" t="s">
        <v>36</v>
      </c>
      <c r="C226">
        <v>0</v>
      </c>
      <c r="D226" t="s">
        <v>21</v>
      </c>
      <c r="E226" t="s">
        <v>21</v>
      </c>
      <c r="F226" t="s">
        <v>47</v>
      </c>
      <c r="G226">
        <v>8</v>
      </c>
      <c r="H226" t="s">
        <v>20</v>
      </c>
      <c r="I226" t="s">
        <v>23</v>
      </c>
      <c r="J226" t="s">
        <v>21</v>
      </c>
      <c r="K226" t="s">
        <v>21</v>
      </c>
      <c r="L226" t="s">
        <v>33</v>
      </c>
      <c r="M226" t="s">
        <v>21</v>
      </c>
      <c r="N226" t="s">
        <v>25</v>
      </c>
      <c r="O226">
        <v>93.93</v>
      </c>
      <c r="P226">
        <v>767.86</v>
      </c>
      <c r="Q226">
        <v>4</v>
      </c>
      <c r="R226" t="s">
        <v>20</v>
      </c>
    </row>
    <row r="227" spans="1:18" x14ac:dyDescent="0.35">
      <c r="A227" t="s">
        <v>270</v>
      </c>
      <c r="B227" t="s">
        <v>36</v>
      </c>
      <c r="C227">
        <v>0</v>
      </c>
      <c r="D227" t="s">
        <v>21</v>
      </c>
      <c r="E227" t="s">
        <v>21</v>
      </c>
      <c r="F227" t="s">
        <v>27</v>
      </c>
      <c r="G227">
        <v>37</v>
      </c>
      <c r="H227" t="s">
        <v>20</v>
      </c>
      <c r="I227" t="s">
        <v>32</v>
      </c>
      <c r="J227" t="s">
        <v>21</v>
      </c>
      <c r="K227" t="s">
        <v>20</v>
      </c>
      <c r="L227" t="s">
        <v>29</v>
      </c>
      <c r="M227" t="s">
        <v>20</v>
      </c>
      <c r="N227" t="s">
        <v>43</v>
      </c>
      <c r="O227">
        <v>54.18</v>
      </c>
      <c r="P227">
        <v>2009.19</v>
      </c>
      <c r="Q227">
        <v>0</v>
      </c>
      <c r="R227" t="s">
        <v>21</v>
      </c>
    </row>
    <row r="228" spans="1:18" x14ac:dyDescent="0.35">
      <c r="A228" t="s">
        <v>271</v>
      </c>
      <c r="B228" t="s">
        <v>19</v>
      </c>
      <c r="C228">
        <v>1</v>
      </c>
      <c r="D228" t="s">
        <v>20</v>
      </c>
      <c r="E228" t="s">
        <v>20</v>
      </c>
      <c r="F228" t="s">
        <v>65</v>
      </c>
      <c r="G228">
        <v>26</v>
      </c>
      <c r="H228" t="s">
        <v>20</v>
      </c>
      <c r="I228" t="s">
        <v>21</v>
      </c>
      <c r="J228" t="s">
        <v>28</v>
      </c>
      <c r="K228" t="s">
        <v>28</v>
      </c>
      <c r="L228" t="s">
        <v>24</v>
      </c>
      <c r="M228" t="s">
        <v>21</v>
      </c>
      <c r="N228" t="s">
        <v>43</v>
      </c>
      <c r="O228">
        <v>20.28</v>
      </c>
      <c r="P228">
        <v>518.22</v>
      </c>
      <c r="Q228">
        <v>0</v>
      </c>
      <c r="R228" t="s">
        <v>21</v>
      </c>
    </row>
    <row r="229" spans="1:18" x14ac:dyDescent="0.35">
      <c r="A229" t="s">
        <v>272</v>
      </c>
      <c r="B229" t="s">
        <v>19</v>
      </c>
      <c r="C229">
        <v>0</v>
      </c>
      <c r="D229" t="s">
        <v>21</v>
      </c>
      <c r="E229" t="s">
        <v>21</v>
      </c>
      <c r="F229" t="s">
        <v>75</v>
      </c>
      <c r="G229">
        <v>20</v>
      </c>
      <c r="H229" t="s">
        <v>20</v>
      </c>
      <c r="I229" t="s">
        <v>32</v>
      </c>
      <c r="J229" t="s">
        <v>21</v>
      </c>
      <c r="K229" t="s">
        <v>21</v>
      </c>
      <c r="L229" t="s">
        <v>24</v>
      </c>
      <c r="M229" t="s">
        <v>20</v>
      </c>
      <c r="N229" t="s">
        <v>25</v>
      </c>
      <c r="O229">
        <v>56.96</v>
      </c>
      <c r="P229">
        <v>1122.48</v>
      </c>
      <c r="Q229">
        <v>5</v>
      </c>
      <c r="R229" t="s">
        <v>21</v>
      </c>
    </row>
    <row r="230" spans="1:18" x14ac:dyDescent="0.35">
      <c r="A230" t="s">
        <v>273</v>
      </c>
      <c r="B230" t="s">
        <v>19</v>
      </c>
      <c r="C230">
        <v>0</v>
      </c>
      <c r="D230" t="s">
        <v>20</v>
      </c>
      <c r="E230" t="s">
        <v>21</v>
      </c>
      <c r="F230" t="s">
        <v>65</v>
      </c>
      <c r="G230">
        <v>15</v>
      </c>
      <c r="H230" t="s">
        <v>20</v>
      </c>
      <c r="I230" t="s">
        <v>32</v>
      </c>
      <c r="J230" t="s">
        <v>20</v>
      </c>
      <c r="K230" t="s">
        <v>20</v>
      </c>
      <c r="L230" t="s">
        <v>33</v>
      </c>
      <c r="M230" t="s">
        <v>21</v>
      </c>
      <c r="N230" t="s">
        <v>25</v>
      </c>
      <c r="O230">
        <v>62.24</v>
      </c>
      <c r="P230">
        <v>921.06</v>
      </c>
      <c r="Q230">
        <v>1</v>
      </c>
      <c r="R230" t="s">
        <v>21</v>
      </c>
    </row>
    <row r="231" spans="1:18" x14ac:dyDescent="0.35">
      <c r="A231" t="s">
        <v>274</v>
      </c>
      <c r="B231" t="s">
        <v>36</v>
      </c>
      <c r="C231">
        <v>0</v>
      </c>
      <c r="D231" t="s">
        <v>20</v>
      </c>
      <c r="E231" t="s">
        <v>20</v>
      </c>
      <c r="F231" t="s">
        <v>41</v>
      </c>
      <c r="G231">
        <v>8</v>
      </c>
      <c r="H231" t="s">
        <v>20</v>
      </c>
      <c r="I231" t="s">
        <v>32</v>
      </c>
      <c r="J231" t="s">
        <v>21</v>
      </c>
      <c r="K231" t="s">
        <v>21</v>
      </c>
      <c r="L231" t="s">
        <v>33</v>
      </c>
      <c r="M231" t="s">
        <v>20</v>
      </c>
      <c r="N231" t="s">
        <v>34</v>
      </c>
      <c r="O231">
        <v>53.88</v>
      </c>
      <c r="P231">
        <v>441.04</v>
      </c>
      <c r="Q231">
        <v>1</v>
      </c>
      <c r="R231" t="s">
        <v>21</v>
      </c>
    </row>
    <row r="232" spans="1:18" x14ac:dyDescent="0.35">
      <c r="A232" t="s">
        <v>275</v>
      </c>
      <c r="B232" t="s">
        <v>19</v>
      </c>
      <c r="C232">
        <v>0</v>
      </c>
      <c r="D232" t="s">
        <v>20</v>
      </c>
      <c r="E232" t="s">
        <v>20</v>
      </c>
      <c r="F232" t="s">
        <v>37</v>
      </c>
      <c r="G232">
        <v>20</v>
      </c>
      <c r="H232" t="s">
        <v>20</v>
      </c>
      <c r="I232" t="s">
        <v>32</v>
      </c>
      <c r="J232" t="s">
        <v>21</v>
      </c>
      <c r="K232" t="s">
        <v>21</v>
      </c>
      <c r="L232" t="s">
        <v>29</v>
      </c>
      <c r="M232" t="s">
        <v>21</v>
      </c>
      <c r="N232" t="s">
        <v>34</v>
      </c>
      <c r="O232">
        <v>52.89</v>
      </c>
      <c r="P232">
        <v>1080.67</v>
      </c>
      <c r="Q232">
        <v>3</v>
      </c>
      <c r="R232" t="s">
        <v>20</v>
      </c>
    </row>
    <row r="233" spans="1:18" x14ac:dyDescent="0.35">
      <c r="A233" t="s">
        <v>276</v>
      </c>
      <c r="B233" t="s">
        <v>36</v>
      </c>
      <c r="C233">
        <v>0</v>
      </c>
      <c r="D233" t="s">
        <v>20</v>
      </c>
      <c r="E233" t="s">
        <v>21</v>
      </c>
      <c r="F233" t="s">
        <v>47</v>
      </c>
      <c r="G233">
        <v>64</v>
      </c>
      <c r="H233" t="s">
        <v>20</v>
      </c>
      <c r="I233" t="s">
        <v>32</v>
      </c>
      <c r="J233" t="s">
        <v>21</v>
      </c>
      <c r="K233" t="s">
        <v>20</v>
      </c>
      <c r="L233" t="s">
        <v>24</v>
      </c>
      <c r="M233" t="s">
        <v>20</v>
      </c>
      <c r="N233" t="s">
        <v>30</v>
      </c>
      <c r="O233">
        <v>57.07</v>
      </c>
      <c r="P233">
        <v>3757.72</v>
      </c>
      <c r="Q233">
        <v>0</v>
      </c>
      <c r="R233" t="s">
        <v>21</v>
      </c>
    </row>
    <row r="234" spans="1:18" x14ac:dyDescent="0.35">
      <c r="A234" t="s">
        <v>277</v>
      </c>
      <c r="B234" t="s">
        <v>36</v>
      </c>
      <c r="C234">
        <v>0</v>
      </c>
      <c r="D234" t="s">
        <v>21</v>
      </c>
      <c r="E234" t="s">
        <v>21</v>
      </c>
      <c r="F234" t="s">
        <v>22</v>
      </c>
      <c r="G234">
        <v>26</v>
      </c>
      <c r="H234" t="s">
        <v>20</v>
      </c>
      <c r="I234" t="s">
        <v>32</v>
      </c>
      <c r="J234" t="s">
        <v>21</v>
      </c>
      <c r="K234" t="s">
        <v>21</v>
      </c>
      <c r="L234" t="s">
        <v>29</v>
      </c>
      <c r="M234" t="s">
        <v>21</v>
      </c>
      <c r="N234" t="s">
        <v>43</v>
      </c>
      <c r="O234">
        <v>61.3</v>
      </c>
      <c r="P234">
        <v>1623.96</v>
      </c>
      <c r="Q234">
        <v>2</v>
      </c>
      <c r="R234" t="s">
        <v>21</v>
      </c>
    </row>
    <row r="235" spans="1:18" x14ac:dyDescent="0.35">
      <c r="A235" t="s">
        <v>278</v>
      </c>
      <c r="B235" t="s">
        <v>36</v>
      </c>
      <c r="C235">
        <v>0</v>
      </c>
      <c r="D235" t="s">
        <v>21</v>
      </c>
      <c r="E235" t="s">
        <v>20</v>
      </c>
      <c r="F235" t="s">
        <v>75</v>
      </c>
      <c r="G235">
        <v>21</v>
      </c>
      <c r="H235" t="s">
        <v>20</v>
      </c>
      <c r="I235" t="s">
        <v>23</v>
      </c>
      <c r="J235" t="s">
        <v>21</v>
      </c>
      <c r="K235" t="s">
        <v>21</v>
      </c>
      <c r="L235" t="s">
        <v>29</v>
      </c>
      <c r="M235" t="s">
        <v>20</v>
      </c>
      <c r="N235" t="s">
        <v>30</v>
      </c>
      <c r="O235">
        <v>91.2</v>
      </c>
      <c r="P235">
        <v>1924.87</v>
      </c>
      <c r="Q235">
        <v>1</v>
      </c>
      <c r="R235" t="s">
        <v>20</v>
      </c>
    </row>
    <row r="236" spans="1:18" x14ac:dyDescent="0.35">
      <c r="A236" t="s">
        <v>279</v>
      </c>
      <c r="B236" t="s">
        <v>19</v>
      </c>
      <c r="C236">
        <v>0</v>
      </c>
      <c r="D236" t="s">
        <v>20</v>
      </c>
      <c r="E236" t="s">
        <v>21</v>
      </c>
      <c r="F236" t="s">
        <v>27</v>
      </c>
      <c r="G236">
        <v>57</v>
      </c>
      <c r="H236" t="s">
        <v>20</v>
      </c>
      <c r="I236" t="s">
        <v>23</v>
      </c>
      <c r="J236" t="s">
        <v>20</v>
      </c>
      <c r="K236" t="s">
        <v>21</v>
      </c>
      <c r="L236" t="s">
        <v>33</v>
      </c>
      <c r="M236" t="s">
        <v>21</v>
      </c>
      <c r="N236" t="s">
        <v>25</v>
      </c>
      <c r="O236">
        <v>90.35</v>
      </c>
      <c r="P236">
        <v>5046.82</v>
      </c>
      <c r="Q236">
        <v>0</v>
      </c>
      <c r="R236" t="s">
        <v>20</v>
      </c>
    </row>
    <row r="237" spans="1:18" x14ac:dyDescent="0.35">
      <c r="A237" t="s">
        <v>280</v>
      </c>
      <c r="B237" t="s">
        <v>19</v>
      </c>
      <c r="C237">
        <v>0</v>
      </c>
      <c r="D237" t="s">
        <v>21</v>
      </c>
      <c r="E237" t="s">
        <v>21</v>
      </c>
      <c r="F237" t="s">
        <v>27</v>
      </c>
      <c r="G237">
        <v>17</v>
      </c>
      <c r="H237" t="s">
        <v>20</v>
      </c>
      <c r="I237" t="s">
        <v>21</v>
      </c>
      <c r="J237" t="s">
        <v>28</v>
      </c>
      <c r="K237" t="s">
        <v>28</v>
      </c>
      <c r="L237" t="s">
        <v>33</v>
      </c>
      <c r="M237" t="s">
        <v>21</v>
      </c>
      <c r="N237" t="s">
        <v>30</v>
      </c>
      <c r="O237">
        <v>26.99</v>
      </c>
      <c r="P237">
        <v>469.97</v>
      </c>
      <c r="Q237">
        <v>2</v>
      </c>
      <c r="R237" t="s">
        <v>21</v>
      </c>
    </row>
    <row r="238" spans="1:18" x14ac:dyDescent="0.35">
      <c r="A238" t="s">
        <v>281</v>
      </c>
      <c r="B238" t="s">
        <v>19</v>
      </c>
      <c r="C238">
        <v>0</v>
      </c>
      <c r="D238" t="s">
        <v>20</v>
      </c>
      <c r="E238" t="s">
        <v>21</v>
      </c>
      <c r="F238" t="s">
        <v>45</v>
      </c>
      <c r="G238">
        <v>59</v>
      </c>
      <c r="H238" t="s">
        <v>20</v>
      </c>
      <c r="I238" t="s">
        <v>244</v>
      </c>
      <c r="J238" t="s">
        <v>21</v>
      </c>
      <c r="K238" t="s">
        <v>21</v>
      </c>
      <c r="L238" t="s">
        <v>24</v>
      </c>
      <c r="M238" t="s">
        <v>21</v>
      </c>
      <c r="N238" t="s">
        <v>34</v>
      </c>
      <c r="O238">
        <v>85.82</v>
      </c>
      <c r="P238">
        <v>5048.2</v>
      </c>
      <c r="Q238">
        <v>3</v>
      </c>
      <c r="R238" t="s">
        <v>21</v>
      </c>
    </row>
    <row r="239" spans="1:18" x14ac:dyDescent="0.35">
      <c r="A239" t="s">
        <v>282</v>
      </c>
      <c r="B239" t="s">
        <v>19</v>
      </c>
      <c r="C239">
        <v>0</v>
      </c>
      <c r="D239" t="s">
        <v>21</v>
      </c>
      <c r="E239" t="s">
        <v>21</v>
      </c>
      <c r="F239" t="s">
        <v>37</v>
      </c>
      <c r="G239">
        <v>38</v>
      </c>
      <c r="H239" t="s">
        <v>20</v>
      </c>
      <c r="I239" t="s">
        <v>32</v>
      </c>
      <c r="J239" t="s">
        <v>20</v>
      </c>
      <c r="K239" t="s">
        <v>21</v>
      </c>
      <c r="L239" t="s">
        <v>24</v>
      </c>
      <c r="M239" t="s">
        <v>21</v>
      </c>
      <c r="N239" t="s">
        <v>30</v>
      </c>
      <c r="O239">
        <v>55.13</v>
      </c>
      <c r="P239">
        <v>2072.79</v>
      </c>
      <c r="Q239">
        <v>0</v>
      </c>
      <c r="R239" t="s">
        <v>21</v>
      </c>
    </row>
    <row r="240" spans="1:18" x14ac:dyDescent="0.35">
      <c r="A240" t="s">
        <v>283</v>
      </c>
      <c r="B240" t="s">
        <v>36</v>
      </c>
      <c r="C240">
        <v>0</v>
      </c>
      <c r="D240" t="s">
        <v>20</v>
      </c>
      <c r="E240" t="s">
        <v>21</v>
      </c>
      <c r="F240" t="s">
        <v>27</v>
      </c>
      <c r="G240">
        <v>38</v>
      </c>
      <c r="H240" t="s">
        <v>20</v>
      </c>
      <c r="I240" t="s">
        <v>23</v>
      </c>
      <c r="J240" t="s">
        <v>21</v>
      </c>
      <c r="K240" t="s">
        <v>21</v>
      </c>
      <c r="L240" t="s">
        <v>29</v>
      </c>
      <c r="M240" t="s">
        <v>20</v>
      </c>
      <c r="N240" t="s">
        <v>34</v>
      </c>
      <c r="O240">
        <v>83.74</v>
      </c>
      <c r="P240">
        <v>3236.19</v>
      </c>
      <c r="Q240">
        <v>2</v>
      </c>
      <c r="R240" t="s">
        <v>21</v>
      </c>
    </row>
    <row r="241" spans="1:18" x14ac:dyDescent="0.35">
      <c r="A241" t="s">
        <v>284</v>
      </c>
      <c r="B241" t="s">
        <v>19</v>
      </c>
      <c r="C241">
        <v>1</v>
      </c>
      <c r="D241" t="s">
        <v>21</v>
      </c>
      <c r="E241" t="s">
        <v>21</v>
      </c>
      <c r="F241" t="s">
        <v>39</v>
      </c>
      <c r="G241">
        <v>20</v>
      </c>
      <c r="H241" t="s">
        <v>20</v>
      </c>
      <c r="I241" t="s">
        <v>23</v>
      </c>
      <c r="J241" t="s">
        <v>21</v>
      </c>
      <c r="K241" t="s">
        <v>20</v>
      </c>
      <c r="L241" t="s">
        <v>33</v>
      </c>
      <c r="M241" t="s">
        <v>21</v>
      </c>
      <c r="N241" t="s">
        <v>30</v>
      </c>
      <c r="O241">
        <v>91.34</v>
      </c>
      <c r="P241">
        <v>1777.92</v>
      </c>
      <c r="Q241">
        <v>0</v>
      </c>
      <c r="R241" t="s">
        <v>20</v>
      </c>
    </row>
    <row r="242" spans="1:18" x14ac:dyDescent="0.35">
      <c r="A242" t="s">
        <v>285</v>
      </c>
      <c r="B242" t="s">
        <v>36</v>
      </c>
      <c r="C242">
        <v>1</v>
      </c>
      <c r="D242" t="s">
        <v>20</v>
      </c>
      <c r="E242" t="s">
        <v>20</v>
      </c>
      <c r="F242" t="s">
        <v>65</v>
      </c>
      <c r="G242">
        <v>24</v>
      </c>
      <c r="H242" t="s">
        <v>20</v>
      </c>
      <c r="I242" t="s">
        <v>23</v>
      </c>
      <c r="J242" t="s">
        <v>20</v>
      </c>
      <c r="K242" t="s">
        <v>21</v>
      </c>
      <c r="L242" t="s">
        <v>33</v>
      </c>
      <c r="M242" t="s">
        <v>20</v>
      </c>
      <c r="N242" t="s">
        <v>34</v>
      </c>
      <c r="O242">
        <v>91.75</v>
      </c>
      <c r="P242">
        <v>2137.6799999999998</v>
      </c>
      <c r="Q242">
        <v>1</v>
      </c>
      <c r="R242" t="s">
        <v>21</v>
      </c>
    </row>
    <row r="243" spans="1:18" x14ac:dyDescent="0.35">
      <c r="A243" t="s">
        <v>286</v>
      </c>
      <c r="B243" t="s">
        <v>19</v>
      </c>
      <c r="C243">
        <v>0</v>
      </c>
      <c r="D243" t="s">
        <v>21</v>
      </c>
      <c r="E243" t="s">
        <v>21</v>
      </c>
      <c r="F243" t="s">
        <v>41</v>
      </c>
      <c r="G243">
        <v>14</v>
      </c>
      <c r="H243" t="s">
        <v>20</v>
      </c>
      <c r="I243" t="s">
        <v>32</v>
      </c>
      <c r="J243" t="s">
        <v>21</v>
      </c>
      <c r="K243" t="s">
        <v>21</v>
      </c>
      <c r="L243" t="s">
        <v>33</v>
      </c>
      <c r="M243" t="s">
        <v>20</v>
      </c>
      <c r="N243" t="s">
        <v>34</v>
      </c>
      <c r="O243">
        <v>54.08</v>
      </c>
      <c r="P243">
        <v>772.04</v>
      </c>
      <c r="Q243">
        <v>1</v>
      </c>
      <c r="R243" t="s">
        <v>21</v>
      </c>
    </row>
    <row r="244" spans="1:18" x14ac:dyDescent="0.35">
      <c r="A244" t="s">
        <v>287</v>
      </c>
      <c r="B244" t="s">
        <v>36</v>
      </c>
      <c r="C244">
        <v>0</v>
      </c>
      <c r="D244" t="s">
        <v>21</v>
      </c>
      <c r="E244" t="s">
        <v>21</v>
      </c>
      <c r="F244" t="s">
        <v>56</v>
      </c>
      <c r="G244">
        <v>13</v>
      </c>
      <c r="H244" t="s">
        <v>20</v>
      </c>
      <c r="I244" t="s">
        <v>23</v>
      </c>
      <c r="J244" t="s">
        <v>20</v>
      </c>
      <c r="K244" t="s">
        <v>20</v>
      </c>
      <c r="L244" t="s">
        <v>33</v>
      </c>
      <c r="M244" t="s">
        <v>20</v>
      </c>
      <c r="N244" t="s">
        <v>43</v>
      </c>
      <c r="O244">
        <v>101.19</v>
      </c>
      <c r="P244">
        <v>1294.19</v>
      </c>
      <c r="Q244">
        <v>0</v>
      </c>
      <c r="R244" t="s">
        <v>20</v>
      </c>
    </row>
    <row r="245" spans="1:18" x14ac:dyDescent="0.35">
      <c r="A245" t="s">
        <v>288</v>
      </c>
      <c r="B245" t="s">
        <v>19</v>
      </c>
      <c r="C245">
        <v>0</v>
      </c>
      <c r="D245" t="s">
        <v>20</v>
      </c>
      <c r="E245" t="s">
        <v>21</v>
      </c>
      <c r="F245" t="s">
        <v>39</v>
      </c>
      <c r="G245">
        <v>64</v>
      </c>
      <c r="H245" t="s">
        <v>20</v>
      </c>
      <c r="I245" t="s">
        <v>32</v>
      </c>
      <c r="J245" t="s">
        <v>20</v>
      </c>
      <c r="K245" t="s">
        <v>20</v>
      </c>
      <c r="L245" t="s">
        <v>29</v>
      </c>
      <c r="M245" t="s">
        <v>20</v>
      </c>
      <c r="N245" t="s">
        <v>34</v>
      </c>
      <c r="O245">
        <v>70.680000000000007</v>
      </c>
      <c r="P245">
        <v>4618.1899999999996</v>
      </c>
      <c r="Q245">
        <v>2</v>
      </c>
      <c r="R245" t="s">
        <v>21</v>
      </c>
    </row>
    <row r="246" spans="1:18" x14ac:dyDescent="0.35">
      <c r="A246" t="s">
        <v>289</v>
      </c>
      <c r="B246" t="s">
        <v>36</v>
      </c>
      <c r="C246">
        <v>1</v>
      </c>
      <c r="D246" t="s">
        <v>21</v>
      </c>
      <c r="E246" t="s">
        <v>21</v>
      </c>
      <c r="F246" t="s">
        <v>75</v>
      </c>
      <c r="G246">
        <v>19</v>
      </c>
      <c r="H246" t="s">
        <v>20</v>
      </c>
      <c r="I246" t="s">
        <v>21</v>
      </c>
      <c r="J246" t="s">
        <v>28</v>
      </c>
      <c r="K246" t="s">
        <v>28</v>
      </c>
      <c r="L246" t="s">
        <v>33</v>
      </c>
      <c r="M246" t="s">
        <v>21</v>
      </c>
      <c r="N246" t="s">
        <v>30</v>
      </c>
      <c r="O246">
        <v>30.17</v>
      </c>
      <c r="P246">
        <v>571.16</v>
      </c>
      <c r="Q246">
        <v>1</v>
      </c>
      <c r="R246" t="s">
        <v>20</v>
      </c>
    </row>
    <row r="247" spans="1:18" x14ac:dyDescent="0.35">
      <c r="A247" t="s">
        <v>290</v>
      </c>
      <c r="B247" t="s">
        <v>19</v>
      </c>
      <c r="C247">
        <v>1</v>
      </c>
      <c r="D247" t="s">
        <v>21</v>
      </c>
      <c r="E247" t="s">
        <v>21</v>
      </c>
      <c r="F247" t="s">
        <v>75</v>
      </c>
      <c r="G247">
        <v>29</v>
      </c>
      <c r="H247" t="s">
        <v>20</v>
      </c>
      <c r="I247" t="s">
        <v>23</v>
      </c>
      <c r="J247" t="s">
        <v>20</v>
      </c>
      <c r="K247" t="s">
        <v>20</v>
      </c>
      <c r="L247" t="s">
        <v>24</v>
      </c>
      <c r="M247" t="s">
        <v>21</v>
      </c>
      <c r="N247" t="s">
        <v>30</v>
      </c>
      <c r="O247">
        <v>96.68</v>
      </c>
      <c r="P247">
        <v>2856.71</v>
      </c>
      <c r="Q247">
        <v>5</v>
      </c>
      <c r="R247" t="s">
        <v>21</v>
      </c>
    </row>
    <row r="248" spans="1:18" x14ac:dyDescent="0.35">
      <c r="A248" t="s">
        <v>291</v>
      </c>
      <c r="B248" t="s">
        <v>36</v>
      </c>
      <c r="C248">
        <v>0</v>
      </c>
      <c r="D248" t="s">
        <v>20</v>
      </c>
      <c r="E248" t="s">
        <v>20</v>
      </c>
      <c r="F248" t="s">
        <v>47</v>
      </c>
      <c r="G248">
        <v>37</v>
      </c>
      <c r="H248" t="s">
        <v>20</v>
      </c>
      <c r="I248" t="s">
        <v>23</v>
      </c>
      <c r="J248" t="s">
        <v>20</v>
      </c>
      <c r="K248" t="s">
        <v>21</v>
      </c>
      <c r="L248" t="s">
        <v>33</v>
      </c>
      <c r="M248" t="s">
        <v>20</v>
      </c>
      <c r="N248" t="s">
        <v>43</v>
      </c>
      <c r="O248">
        <v>83.76</v>
      </c>
      <c r="P248">
        <v>3188.46</v>
      </c>
      <c r="Q248">
        <v>2</v>
      </c>
      <c r="R248" t="s">
        <v>20</v>
      </c>
    </row>
    <row r="249" spans="1:18" x14ac:dyDescent="0.35">
      <c r="A249" t="s">
        <v>292</v>
      </c>
      <c r="B249" t="s">
        <v>19</v>
      </c>
      <c r="C249">
        <v>0</v>
      </c>
      <c r="D249" t="s">
        <v>21</v>
      </c>
      <c r="E249" t="s">
        <v>21</v>
      </c>
      <c r="F249" t="s">
        <v>22</v>
      </c>
      <c r="G249">
        <v>34</v>
      </c>
      <c r="H249" t="s">
        <v>20</v>
      </c>
      <c r="I249" t="s">
        <v>23</v>
      </c>
      <c r="J249" t="s">
        <v>21</v>
      </c>
      <c r="K249" t="s">
        <v>21</v>
      </c>
      <c r="L249" t="s">
        <v>29</v>
      </c>
      <c r="M249" t="s">
        <v>20</v>
      </c>
      <c r="N249" t="s">
        <v>34</v>
      </c>
      <c r="O249">
        <v>87.39</v>
      </c>
      <c r="P249">
        <v>2891</v>
      </c>
      <c r="Q249">
        <v>3</v>
      </c>
      <c r="R249" t="s">
        <v>21</v>
      </c>
    </row>
    <row r="250" spans="1:18" x14ac:dyDescent="0.35">
      <c r="A250" t="s">
        <v>293</v>
      </c>
      <c r="B250" t="s">
        <v>19</v>
      </c>
      <c r="C250">
        <v>0</v>
      </c>
      <c r="D250" t="s">
        <v>20</v>
      </c>
      <c r="E250" t="s">
        <v>21</v>
      </c>
      <c r="F250" t="s">
        <v>27</v>
      </c>
      <c r="G250">
        <v>67</v>
      </c>
      <c r="H250" t="s">
        <v>20</v>
      </c>
      <c r="I250" t="s">
        <v>23</v>
      </c>
      <c r="J250" t="s">
        <v>20</v>
      </c>
      <c r="K250" t="s">
        <v>20</v>
      </c>
      <c r="L250" t="s">
        <v>24</v>
      </c>
      <c r="M250" t="s">
        <v>20</v>
      </c>
      <c r="N250" t="s">
        <v>30</v>
      </c>
      <c r="O250">
        <v>87.71</v>
      </c>
      <c r="P250">
        <v>5874.42</v>
      </c>
      <c r="Q250">
        <v>1</v>
      </c>
      <c r="R250" t="s">
        <v>21</v>
      </c>
    </row>
    <row r="251" spans="1:18" x14ac:dyDescent="0.35">
      <c r="A251" t="s">
        <v>294</v>
      </c>
      <c r="B251" t="s">
        <v>36</v>
      </c>
      <c r="C251">
        <v>0</v>
      </c>
      <c r="D251" t="s">
        <v>21</v>
      </c>
      <c r="E251" t="s">
        <v>20</v>
      </c>
      <c r="F251" t="s">
        <v>27</v>
      </c>
      <c r="G251">
        <v>19</v>
      </c>
      <c r="H251" t="s">
        <v>20</v>
      </c>
      <c r="I251" t="s">
        <v>32</v>
      </c>
      <c r="J251" t="s">
        <v>20</v>
      </c>
      <c r="K251" t="s">
        <v>21</v>
      </c>
      <c r="L251" t="s">
        <v>33</v>
      </c>
      <c r="M251" t="s">
        <v>20</v>
      </c>
      <c r="N251" t="s">
        <v>30</v>
      </c>
      <c r="O251">
        <v>58.97</v>
      </c>
      <c r="P251">
        <v>1125.1500000000001</v>
      </c>
      <c r="Q251">
        <v>4</v>
      </c>
      <c r="R251" t="s">
        <v>21</v>
      </c>
    </row>
    <row r="252" spans="1:18" x14ac:dyDescent="0.35">
      <c r="A252" t="s">
        <v>295</v>
      </c>
      <c r="B252" t="s">
        <v>19</v>
      </c>
      <c r="C252">
        <v>0</v>
      </c>
      <c r="D252" t="s">
        <v>20</v>
      </c>
      <c r="E252" t="s">
        <v>20</v>
      </c>
      <c r="F252" t="s">
        <v>65</v>
      </c>
      <c r="G252">
        <v>48</v>
      </c>
      <c r="H252" t="s">
        <v>20</v>
      </c>
      <c r="I252" t="s">
        <v>23</v>
      </c>
      <c r="J252" t="s">
        <v>21</v>
      </c>
      <c r="K252" t="s">
        <v>20</v>
      </c>
      <c r="L252" t="s">
        <v>24</v>
      </c>
      <c r="M252" t="s">
        <v>20</v>
      </c>
      <c r="N252" t="s">
        <v>34</v>
      </c>
      <c r="O252">
        <v>86.8</v>
      </c>
      <c r="P252">
        <v>4077.53</v>
      </c>
      <c r="Q252">
        <v>2</v>
      </c>
      <c r="R252" t="s">
        <v>21</v>
      </c>
    </row>
    <row r="253" spans="1:18" x14ac:dyDescent="0.35">
      <c r="A253" t="s">
        <v>296</v>
      </c>
      <c r="B253" t="s">
        <v>19</v>
      </c>
      <c r="C253">
        <v>0</v>
      </c>
      <c r="D253" t="s">
        <v>20</v>
      </c>
      <c r="E253" t="s">
        <v>20</v>
      </c>
      <c r="F253" t="s">
        <v>41</v>
      </c>
      <c r="G253">
        <v>13</v>
      </c>
      <c r="H253" t="s">
        <v>20</v>
      </c>
      <c r="I253" t="s">
        <v>32</v>
      </c>
      <c r="J253" t="s">
        <v>21</v>
      </c>
      <c r="K253" t="s">
        <v>21</v>
      </c>
      <c r="L253" t="s">
        <v>33</v>
      </c>
      <c r="M253" t="s">
        <v>20</v>
      </c>
      <c r="N253" t="s">
        <v>30</v>
      </c>
      <c r="O253">
        <v>53.23</v>
      </c>
      <c r="P253">
        <v>703.2</v>
      </c>
      <c r="Q253">
        <v>1</v>
      </c>
      <c r="R253" t="s">
        <v>21</v>
      </c>
    </row>
    <row r="254" spans="1:18" x14ac:dyDescent="0.35">
      <c r="A254" t="s">
        <v>297</v>
      </c>
      <c r="B254" t="s">
        <v>19</v>
      </c>
      <c r="C254">
        <v>0</v>
      </c>
      <c r="D254" t="s">
        <v>21</v>
      </c>
      <c r="E254" t="s">
        <v>21</v>
      </c>
      <c r="F254" t="s">
        <v>39</v>
      </c>
      <c r="G254">
        <v>34</v>
      </c>
      <c r="H254" t="s">
        <v>20</v>
      </c>
      <c r="I254" t="s">
        <v>23</v>
      </c>
      <c r="J254" t="s">
        <v>21</v>
      </c>
      <c r="K254" t="s">
        <v>21</v>
      </c>
      <c r="L254" t="s">
        <v>29</v>
      </c>
      <c r="M254" t="s">
        <v>21</v>
      </c>
      <c r="N254" t="s">
        <v>43</v>
      </c>
      <c r="O254">
        <v>77.430000000000007</v>
      </c>
      <c r="P254">
        <v>2668.02</v>
      </c>
      <c r="Q254">
        <v>2</v>
      </c>
      <c r="R254" t="s">
        <v>21</v>
      </c>
    </row>
    <row r="255" spans="1:18" x14ac:dyDescent="0.35">
      <c r="A255" t="s">
        <v>298</v>
      </c>
      <c r="B255" t="s">
        <v>19</v>
      </c>
      <c r="C255">
        <v>0</v>
      </c>
      <c r="D255" t="s">
        <v>20</v>
      </c>
      <c r="E255" t="s">
        <v>20</v>
      </c>
      <c r="F255" t="s">
        <v>45</v>
      </c>
      <c r="G255">
        <v>8</v>
      </c>
      <c r="H255" t="s">
        <v>20</v>
      </c>
      <c r="I255" t="s">
        <v>23</v>
      </c>
      <c r="J255" t="s">
        <v>20</v>
      </c>
      <c r="K255" t="s">
        <v>20</v>
      </c>
      <c r="L255" t="s">
        <v>33</v>
      </c>
      <c r="M255" t="s">
        <v>20</v>
      </c>
      <c r="N255" t="s">
        <v>43</v>
      </c>
      <c r="O255">
        <v>83.81</v>
      </c>
      <c r="P255">
        <v>673.96</v>
      </c>
      <c r="Q255">
        <v>0</v>
      </c>
      <c r="R255" t="s">
        <v>20</v>
      </c>
    </row>
    <row r="256" spans="1:18" x14ac:dyDescent="0.35">
      <c r="A256" t="s">
        <v>299</v>
      </c>
      <c r="B256" t="s">
        <v>36</v>
      </c>
      <c r="C256">
        <v>0</v>
      </c>
      <c r="D256" t="s">
        <v>20</v>
      </c>
      <c r="E256" t="s">
        <v>20</v>
      </c>
      <c r="F256" t="s">
        <v>58</v>
      </c>
      <c r="G256">
        <v>24</v>
      </c>
      <c r="H256" t="s">
        <v>20</v>
      </c>
      <c r="I256" t="s">
        <v>32</v>
      </c>
      <c r="J256" t="s">
        <v>21</v>
      </c>
      <c r="K256" t="s">
        <v>21</v>
      </c>
      <c r="L256" t="s">
        <v>33</v>
      </c>
      <c r="M256" t="s">
        <v>21</v>
      </c>
      <c r="N256" t="s">
        <v>34</v>
      </c>
      <c r="O256">
        <v>61.03</v>
      </c>
      <c r="P256">
        <v>1497.84</v>
      </c>
      <c r="Q256">
        <v>3</v>
      </c>
      <c r="R256" t="s">
        <v>21</v>
      </c>
    </row>
    <row r="257" spans="1:18" x14ac:dyDescent="0.35">
      <c r="A257" t="s">
        <v>300</v>
      </c>
      <c r="B257" t="s">
        <v>36</v>
      </c>
      <c r="C257">
        <v>0</v>
      </c>
      <c r="D257" t="s">
        <v>21</v>
      </c>
      <c r="E257" t="s">
        <v>21</v>
      </c>
      <c r="F257" t="s">
        <v>75</v>
      </c>
      <c r="G257">
        <v>2</v>
      </c>
      <c r="H257" t="s">
        <v>20</v>
      </c>
      <c r="I257" t="s">
        <v>32</v>
      </c>
      <c r="J257" t="s">
        <v>20</v>
      </c>
      <c r="K257" t="s">
        <v>21</v>
      </c>
      <c r="L257" t="s">
        <v>33</v>
      </c>
      <c r="M257" t="s">
        <v>20</v>
      </c>
      <c r="N257" t="s">
        <v>25</v>
      </c>
      <c r="O257">
        <v>58.62</v>
      </c>
      <c r="P257">
        <v>116.07</v>
      </c>
      <c r="Q257">
        <v>1</v>
      </c>
      <c r="R257" t="s">
        <v>20</v>
      </c>
    </row>
    <row r="258" spans="1:18" x14ac:dyDescent="0.35">
      <c r="A258" t="s">
        <v>301</v>
      </c>
      <c r="B258" t="s">
        <v>19</v>
      </c>
      <c r="C258">
        <v>0</v>
      </c>
      <c r="D258" t="s">
        <v>21</v>
      </c>
      <c r="E258" t="s">
        <v>21</v>
      </c>
      <c r="F258" t="s">
        <v>27</v>
      </c>
      <c r="G258">
        <v>72</v>
      </c>
      <c r="H258" t="s">
        <v>20</v>
      </c>
      <c r="I258" t="s">
        <v>21</v>
      </c>
      <c r="J258" t="s">
        <v>28</v>
      </c>
      <c r="K258" t="s">
        <v>28</v>
      </c>
      <c r="L258" t="s">
        <v>24</v>
      </c>
      <c r="M258" t="s">
        <v>21</v>
      </c>
      <c r="N258" t="s">
        <v>25</v>
      </c>
      <c r="O258">
        <v>23.71</v>
      </c>
      <c r="P258">
        <v>1690.58</v>
      </c>
      <c r="Q258">
        <v>3</v>
      </c>
      <c r="R258" t="s">
        <v>21</v>
      </c>
    </row>
    <row r="259" spans="1:18" x14ac:dyDescent="0.35">
      <c r="A259" t="s">
        <v>302</v>
      </c>
      <c r="B259" t="s">
        <v>19</v>
      </c>
      <c r="C259">
        <v>0</v>
      </c>
      <c r="D259" t="s">
        <v>21</v>
      </c>
      <c r="E259" t="s">
        <v>21</v>
      </c>
      <c r="F259" t="s">
        <v>56</v>
      </c>
      <c r="G259">
        <v>21</v>
      </c>
      <c r="H259" t="s">
        <v>20</v>
      </c>
      <c r="I259" t="s">
        <v>23</v>
      </c>
      <c r="J259" t="s">
        <v>20</v>
      </c>
      <c r="K259" t="s">
        <v>20</v>
      </c>
      <c r="L259" t="s">
        <v>29</v>
      </c>
      <c r="M259" t="s">
        <v>21</v>
      </c>
      <c r="N259" t="s">
        <v>43</v>
      </c>
      <c r="O259">
        <v>90.66</v>
      </c>
      <c r="P259">
        <v>1937.92</v>
      </c>
      <c r="Q259">
        <v>0</v>
      </c>
      <c r="R259" t="s">
        <v>21</v>
      </c>
    </row>
    <row r="260" spans="1:18" x14ac:dyDescent="0.35">
      <c r="A260" t="s">
        <v>303</v>
      </c>
      <c r="B260" t="s">
        <v>19</v>
      </c>
      <c r="C260">
        <v>0</v>
      </c>
      <c r="D260" t="s">
        <v>20</v>
      </c>
      <c r="E260" t="s">
        <v>20</v>
      </c>
      <c r="F260" t="s">
        <v>75</v>
      </c>
      <c r="G260">
        <v>0</v>
      </c>
      <c r="H260" t="s">
        <v>20</v>
      </c>
      <c r="I260" t="s">
        <v>32</v>
      </c>
      <c r="J260" t="s">
        <v>21</v>
      </c>
      <c r="K260" t="s">
        <v>21</v>
      </c>
      <c r="L260" t="s">
        <v>29</v>
      </c>
      <c r="M260" t="s">
        <v>20</v>
      </c>
      <c r="N260" t="s">
        <v>25</v>
      </c>
      <c r="O260">
        <v>58.12</v>
      </c>
      <c r="Q260">
        <v>0</v>
      </c>
      <c r="R260" t="s">
        <v>21</v>
      </c>
    </row>
    <row r="261" spans="1:18" x14ac:dyDescent="0.35">
      <c r="A261" t="s">
        <v>304</v>
      </c>
      <c r="B261" t="s">
        <v>19</v>
      </c>
      <c r="C261">
        <v>1</v>
      </c>
      <c r="D261" t="s">
        <v>20</v>
      </c>
      <c r="E261" t="s">
        <v>21</v>
      </c>
      <c r="F261" t="s">
        <v>49</v>
      </c>
      <c r="G261">
        <v>23</v>
      </c>
      <c r="H261" t="s">
        <v>20</v>
      </c>
      <c r="I261" t="s">
        <v>23</v>
      </c>
      <c r="J261" t="s">
        <v>21</v>
      </c>
      <c r="K261" t="s">
        <v>21</v>
      </c>
      <c r="L261" t="s">
        <v>33</v>
      </c>
      <c r="M261" t="s">
        <v>20</v>
      </c>
      <c r="N261" t="s">
        <v>25</v>
      </c>
      <c r="O261">
        <v>80.239999999999995</v>
      </c>
      <c r="P261">
        <v>1830.11</v>
      </c>
      <c r="Q261">
        <v>3</v>
      </c>
      <c r="R261" t="s">
        <v>20</v>
      </c>
    </row>
    <row r="262" spans="1:18" x14ac:dyDescent="0.35">
      <c r="A262" t="s">
        <v>305</v>
      </c>
      <c r="B262" t="s">
        <v>36</v>
      </c>
      <c r="C262">
        <v>0</v>
      </c>
      <c r="D262" t="s">
        <v>21</v>
      </c>
      <c r="E262" t="s">
        <v>20</v>
      </c>
      <c r="F262" t="s">
        <v>45</v>
      </c>
      <c r="G262">
        <v>53</v>
      </c>
      <c r="H262" t="s">
        <v>20</v>
      </c>
      <c r="I262" t="s">
        <v>21</v>
      </c>
      <c r="J262" t="s">
        <v>28</v>
      </c>
      <c r="K262" t="s">
        <v>28</v>
      </c>
      <c r="L262" t="s">
        <v>24</v>
      </c>
      <c r="M262" t="s">
        <v>20</v>
      </c>
      <c r="N262" t="s">
        <v>25</v>
      </c>
      <c r="O262">
        <v>31.41</v>
      </c>
      <c r="P262">
        <v>1653.39</v>
      </c>
      <c r="Q262">
        <v>0</v>
      </c>
      <c r="R262" t="s">
        <v>21</v>
      </c>
    </row>
    <row r="263" spans="1:18" x14ac:dyDescent="0.35">
      <c r="A263" t="s">
        <v>306</v>
      </c>
      <c r="B263" t="s">
        <v>19</v>
      </c>
      <c r="C263">
        <v>0</v>
      </c>
      <c r="D263" t="s">
        <v>21</v>
      </c>
      <c r="E263" t="s">
        <v>21</v>
      </c>
      <c r="F263" t="s">
        <v>41</v>
      </c>
      <c r="G263">
        <v>72</v>
      </c>
      <c r="H263" t="s">
        <v>20</v>
      </c>
      <c r="I263" t="s">
        <v>23</v>
      </c>
      <c r="J263" t="s">
        <v>20</v>
      </c>
      <c r="K263" t="s">
        <v>21</v>
      </c>
      <c r="L263" t="s">
        <v>24</v>
      </c>
      <c r="M263" t="s">
        <v>20</v>
      </c>
      <c r="N263" t="s">
        <v>25</v>
      </c>
      <c r="O263">
        <v>105.67</v>
      </c>
      <c r="P263">
        <v>7402.81</v>
      </c>
      <c r="Q263">
        <v>5</v>
      </c>
      <c r="R263" t="s">
        <v>21</v>
      </c>
    </row>
    <row r="264" spans="1:18" x14ac:dyDescent="0.35">
      <c r="A264" t="s">
        <v>307</v>
      </c>
      <c r="B264" t="s">
        <v>36</v>
      </c>
      <c r="C264">
        <v>0</v>
      </c>
      <c r="D264" t="s">
        <v>20</v>
      </c>
      <c r="E264" t="s">
        <v>20</v>
      </c>
      <c r="F264" t="s">
        <v>75</v>
      </c>
      <c r="G264">
        <v>44</v>
      </c>
      <c r="H264" t="s">
        <v>20</v>
      </c>
      <c r="I264" t="s">
        <v>21</v>
      </c>
      <c r="J264" t="s">
        <v>28</v>
      </c>
      <c r="K264" t="s">
        <v>28</v>
      </c>
      <c r="L264" t="s">
        <v>29</v>
      </c>
      <c r="M264" t="s">
        <v>21</v>
      </c>
      <c r="N264" t="s">
        <v>25</v>
      </c>
      <c r="O264">
        <v>27.25</v>
      </c>
      <c r="P264">
        <v>1186.0899999999999</v>
      </c>
      <c r="Q264">
        <v>0</v>
      </c>
      <c r="R264" t="s">
        <v>21</v>
      </c>
    </row>
    <row r="265" spans="1:18" x14ac:dyDescent="0.35">
      <c r="A265" t="s">
        <v>308</v>
      </c>
      <c r="B265" t="s">
        <v>19</v>
      </c>
      <c r="C265">
        <v>0</v>
      </c>
      <c r="D265" t="s">
        <v>20</v>
      </c>
      <c r="E265" t="s">
        <v>20</v>
      </c>
      <c r="F265" t="s">
        <v>58</v>
      </c>
      <c r="G265">
        <v>37</v>
      </c>
      <c r="H265" t="s">
        <v>20</v>
      </c>
      <c r="I265" t="s">
        <v>23</v>
      </c>
      <c r="J265" t="s">
        <v>21</v>
      </c>
      <c r="K265" t="s">
        <v>20</v>
      </c>
      <c r="L265" t="s">
        <v>33</v>
      </c>
      <c r="M265" t="s">
        <v>21</v>
      </c>
      <c r="N265" t="s">
        <v>30</v>
      </c>
      <c r="O265">
        <v>88.87</v>
      </c>
      <c r="P265">
        <v>3228.2</v>
      </c>
      <c r="Q265">
        <v>5</v>
      </c>
      <c r="R265" t="s">
        <v>20</v>
      </c>
    </row>
    <row r="266" spans="1:18" x14ac:dyDescent="0.35">
      <c r="A266" t="s">
        <v>309</v>
      </c>
      <c r="B266" t="s">
        <v>19</v>
      </c>
      <c r="C266">
        <v>0</v>
      </c>
      <c r="D266" t="s">
        <v>20</v>
      </c>
      <c r="E266" t="s">
        <v>21</v>
      </c>
      <c r="F266" t="s">
        <v>41</v>
      </c>
      <c r="G266">
        <v>8</v>
      </c>
      <c r="H266" t="s">
        <v>20</v>
      </c>
      <c r="I266" t="s">
        <v>21</v>
      </c>
      <c r="J266" t="s">
        <v>28</v>
      </c>
      <c r="K266" t="s">
        <v>28</v>
      </c>
      <c r="L266" t="s">
        <v>33</v>
      </c>
      <c r="M266" t="s">
        <v>21</v>
      </c>
      <c r="N266" t="s">
        <v>34</v>
      </c>
      <c r="O266">
        <v>24.85</v>
      </c>
      <c r="P266">
        <v>201.32</v>
      </c>
      <c r="Q266">
        <v>0</v>
      </c>
      <c r="R266" t="s">
        <v>21</v>
      </c>
    </row>
    <row r="267" spans="1:18" x14ac:dyDescent="0.35">
      <c r="A267" t="s">
        <v>310</v>
      </c>
      <c r="B267" t="s">
        <v>36</v>
      </c>
      <c r="C267">
        <v>0</v>
      </c>
      <c r="D267" t="s">
        <v>20</v>
      </c>
      <c r="E267" t="s">
        <v>20</v>
      </c>
      <c r="F267" t="s">
        <v>56</v>
      </c>
      <c r="G267">
        <v>13</v>
      </c>
      <c r="H267" t="s">
        <v>20</v>
      </c>
      <c r="I267" t="s">
        <v>23</v>
      </c>
      <c r="J267" t="s">
        <v>20</v>
      </c>
      <c r="K267" t="s">
        <v>21</v>
      </c>
      <c r="L267" t="s">
        <v>33</v>
      </c>
      <c r="M267" t="s">
        <v>20</v>
      </c>
      <c r="N267" t="s">
        <v>30</v>
      </c>
      <c r="O267">
        <v>90.59</v>
      </c>
      <c r="P267">
        <v>1167.01</v>
      </c>
      <c r="Q267">
        <v>1</v>
      </c>
      <c r="R267" t="s">
        <v>21</v>
      </c>
    </row>
    <row r="268" spans="1:18" x14ac:dyDescent="0.35">
      <c r="A268" t="s">
        <v>311</v>
      </c>
      <c r="B268" t="s">
        <v>19</v>
      </c>
      <c r="C268">
        <v>1</v>
      </c>
      <c r="D268" t="s">
        <v>20</v>
      </c>
      <c r="E268" t="s">
        <v>21</v>
      </c>
      <c r="F268" t="s">
        <v>45</v>
      </c>
      <c r="G268">
        <v>25</v>
      </c>
      <c r="H268" t="s">
        <v>20</v>
      </c>
      <c r="I268" t="s">
        <v>32</v>
      </c>
      <c r="J268" t="s">
        <v>20</v>
      </c>
      <c r="K268" t="s">
        <v>21</v>
      </c>
      <c r="L268" t="s">
        <v>29</v>
      </c>
      <c r="M268" t="s">
        <v>21</v>
      </c>
      <c r="N268" t="s">
        <v>30</v>
      </c>
      <c r="O268">
        <v>68.38</v>
      </c>
      <c r="P268">
        <v>1703.77</v>
      </c>
      <c r="Q268">
        <v>2</v>
      </c>
      <c r="R268" t="s">
        <v>21</v>
      </c>
    </row>
    <row r="269" spans="1:18" x14ac:dyDescent="0.35">
      <c r="A269" t="s">
        <v>312</v>
      </c>
      <c r="B269" t="s">
        <v>19</v>
      </c>
      <c r="C269">
        <v>0</v>
      </c>
      <c r="D269" t="s">
        <v>20</v>
      </c>
      <c r="E269" t="s">
        <v>20</v>
      </c>
      <c r="F269" t="s">
        <v>49</v>
      </c>
      <c r="G269">
        <v>48</v>
      </c>
      <c r="H269" t="s">
        <v>20</v>
      </c>
      <c r="I269" t="s">
        <v>21</v>
      </c>
      <c r="J269" t="s">
        <v>28</v>
      </c>
      <c r="K269" t="s">
        <v>28</v>
      </c>
      <c r="L269" t="s">
        <v>29</v>
      </c>
      <c r="M269" t="s">
        <v>20</v>
      </c>
      <c r="N269" t="s">
        <v>34</v>
      </c>
      <c r="O269">
        <v>27.08</v>
      </c>
      <c r="P269">
        <v>1334.37</v>
      </c>
      <c r="Q269">
        <v>0</v>
      </c>
      <c r="R269" t="s">
        <v>21</v>
      </c>
    </row>
    <row r="270" spans="1:18" x14ac:dyDescent="0.35">
      <c r="A270" t="s">
        <v>313</v>
      </c>
      <c r="B270" t="s">
        <v>19</v>
      </c>
      <c r="C270">
        <v>0</v>
      </c>
      <c r="D270" t="s">
        <v>21</v>
      </c>
      <c r="E270" t="s">
        <v>21</v>
      </c>
      <c r="F270" t="s">
        <v>27</v>
      </c>
      <c r="G270">
        <v>18</v>
      </c>
      <c r="H270" t="s">
        <v>20</v>
      </c>
      <c r="I270" t="s">
        <v>23</v>
      </c>
      <c r="J270" t="s">
        <v>20</v>
      </c>
      <c r="K270" t="s">
        <v>20</v>
      </c>
      <c r="L270" t="s">
        <v>33</v>
      </c>
      <c r="M270" t="s">
        <v>20</v>
      </c>
      <c r="N270" t="s">
        <v>25</v>
      </c>
      <c r="O270">
        <v>92.82</v>
      </c>
      <c r="P270">
        <v>1653.31</v>
      </c>
      <c r="Q270">
        <v>3</v>
      </c>
      <c r="R270" t="s">
        <v>20</v>
      </c>
    </row>
    <row r="271" spans="1:18" x14ac:dyDescent="0.35">
      <c r="A271" t="s">
        <v>314</v>
      </c>
      <c r="B271" t="s">
        <v>19</v>
      </c>
      <c r="C271">
        <v>0</v>
      </c>
      <c r="D271" t="s">
        <v>21</v>
      </c>
      <c r="E271" t="s">
        <v>20</v>
      </c>
      <c r="F271" t="s">
        <v>22</v>
      </c>
      <c r="G271">
        <v>14</v>
      </c>
      <c r="H271" t="s">
        <v>20</v>
      </c>
      <c r="I271" t="s">
        <v>21</v>
      </c>
      <c r="J271" t="s">
        <v>28</v>
      </c>
      <c r="K271" t="s">
        <v>28</v>
      </c>
      <c r="L271" t="s">
        <v>33</v>
      </c>
      <c r="M271" t="s">
        <v>20</v>
      </c>
      <c r="N271" t="s">
        <v>25</v>
      </c>
      <c r="O271">
        <v>32.31</v>
      </c>
      <c r="P271">
        <v>452.32</v>
      </c>
      <c r="Q271">
        <v>0</v>
      </c>
      <c r="R271" t="s">
        <v>21</v>
      </c>
    </row>
    <row r="272" spans="1:18" x14ac:dyDescent="0.35">
      <c r="A272" t="s">
        <v>315</v>
      </c>
      <c r="B272" t="s">
        <v>36</v>
      </c>
      <c r="C272">
        <v>0</v>
      </c>
      <c r="D272" t="s">
        <v>21</v>
      </c>
      <c r="E272" t="s">
        <v>20</v>
      </c>
      <c r="F272" t="s">
        <v>37</v>
      </c>
      <c r="G272">
        <v>22</v>
      </c>
      <c r="H272" t="s">
        <v>20</v>
      </c>
      <c r="I272" t="s">
        <v>23</v>
      </c>
      <c r="J272" t="s">
        <v>21</v>
      </c>
      <c r="K272" t="s">
        <v>20</v>
      </c>
      <c r="L272" t="s">
        <v>33</v>
      </c>
      <c r="M272" t="s">
        <v>21</v>
      </c>
      <c r="N272" t="s">
        <v>43</v>
      </c>
      <c r="O272">
        <v>93.06</v>
      </c>
      <c r="P272">
        <v>2095.5300000000002</v>
      </c>
      <c r="Q272">
        <v>3</v>
      </c>
      <c r="R272" t="s">
        <v>20</v>
      </c>
    </row>
    <row r="273" spans="1:18" x14ac:dyDescent="0.35">
      <c r="A273" t="s">
        <v>316</v>
      </c>
      <c r="B273" t="s">
        <v>19</v>
      </c>
      <c r="C273">
        <v>0</v>
      </c>
      <c r="D273" t="s">
        <v>20</v>
      </c>
      <c r="E273" t="s">
        <v>20</v>
      </c>
      <c r="F273" t="s">
        <v>56</v>
      </c>
      <c r="G273">
        <v>4</v>
      </c>
      <c r="H273" t="s">
        <v>20</v>
      </c>
      <c r="I273" t="s">
        <v>23</v>
      </c>
      <c r="J273" t="s">
        <v>21</v>
      </c>
      <c r="K273" t="s">
        <v>21</v>
      </c>
      <c r="L273" t="s">
        <v>33</v>
      </c>
      <c r="M273" t="s">
        <v>20</v>
      </c>
      <c r="N273" t="s">
        <v>43</v>
      </c>
      <c r="O273">
        <v>78.13</v>
      </c>
      <c r="P273">
        <v>306.93</v>
      </c>
      <c r="Q273">
        <v>3</v>
      </c>
      <c r="R273" t="s">
        <v>20</v>
      </c>
    </row>
    <row r="274" spans="1:18" x14ac:dyDescent="0.35">
      <c r="A274" t="s">
        <v>317</v>
      </c>
      <c r="B274" t="s">
        <v>36</v>
      </c>
      <c r="C274">
        <v>0</v>
      </c>
      <c r="D274" t="s">
        <v>21</v>
      </c>
      <c r="E274" t="s">
        <v>21</v>
      </c>
      <c r="F274" t="s">
        <v>56</v>
      </c>
      <c r="G274">
        <v>18</v>
      </c>
      <c r="H274" t="s">
        <v>20</v>
      </c>
      <c r="I274" t="s">
        <v>23</v>
      </c>
      <c r="J274" t="s">
        <v>21</v>
      </c>
      <c r="K274" t="s">
        <v>20</v>
      </c>
      <c r="L274" t="s">
        <v>29</v>
      </c>
      <c r="M274" t="s">
        <v>20</v>
      </c>
      <c r="N274" t="s">
        <v>25</v>
      </c>
      <c r="O274">
        <v>90.5</v>
      </c>
      <c r="P274">
        <v>1608.87</v>
      </c>
      <c r="Q274">
        <v>1</v>
      </c>
      <c r="R274" t="s">
        <v>21</v>
      </c>
    </row>
    <row r="275" spans="1:18" x14ac:dyDescent="0.35">
      <c r="A275" t="s">
        <v>318</v>
      </c>
      <c r="B275" t="s">
        <v>19</v>
      </c>
      <c r="C275">
        <v>1</v>
      </c>
      <c r="D275" t="s">
        <v>21</v>
      </c>
      <c r="E275" t="s">
        <v>21</v>
      </c>
      <c r="F275" t="s">
        <v>65</v>
      </c>
      <c r="G275">
        <v>6</v>
      </c>
      <c r="H275" t="s">
        <v>20</v>
      </c>
      <c r="I275" t="s">
        <v>23</v>
      </c>
      <c r="J275" t="s">
        <v>21</v>
      </c>
      <c r="K275" t="s">
        <v>21</v>
      </c>
      <c r="L275" t="s">
        <v>33</v>
      </c>
      <c r="M275" t="s">
        <v>21</v>
      </c>
      <c r="N275" t="s">
        <v>25</v>
      </c>
      <c r="O275">
        <v>92.44</v>
      </c>
      <c r="P275">
        <v>561.26</v>
      </c>
      <c r="Q275">
        <v>4</v>
      </c>
      <c r="R275" t="s">
        <v>20</v>
      </c>
    </row>
    <row r="276" spans="1:18" x14ac:dyDescent="0.35">
      <c r="A276" t="s">
        <v>319</v>
      </c>
      <c r="B276" t="s">
        <v>36</v>
      </c>
      <c r="C276">
        <v>0</v>
      </c>
      <c r="D276" t="s">
        <v>21</v>
      </c>
      <c r="E276" t="s">
        <v>21</v>
      </c>
      <c r="F276" t="s">
        <v>58</v>
      </c>
      <c r="G276">
        <v>40</v>
      </c>
      <c r="H276" t="s">
        <v>20</v>
      </c>
      <c r="I276" t="s">
        <v>21</v>
      </c>
      <c r="J276" t="s">
        <v>28</v>
      </c>
      <c r="K276" t="s">
        <v>28</v>
      </c>
      <c r="L276" t="s">
        <v>24</v>
      </c>
      <c r="M276" t="s">
        <v>21</v>
      </c>
      <c r="N276" t="s">
        <v>34</v>
      </c>
      <c r="O276">
        <v>33.36</v>
      </c>
      <c r="P276">
        <v>1355.23</v>
      </c>
      <c r="Q276">
        <v>2</v>
      </c>
      <c r="R276" t="s">
        <v>21</v>
      </c>
    </row>
    <row r="277" spans="1:18" x14ac:dyDescent="0.35">
      <c r="A277" t="s">
        <v>320</v>
      </c>
      <c r="B277" t="s">
        <v>19</v>
      </c>
      <c r="C277">
        <v>0</v>
      </c>
      <c r="D277" t="s">
        <v>20</v>
      </c>
      <c r="E277" t="s">
        <v>20</v>
      </c>
      <c r="F277" t="s">
        <v>47</v>
      </c>
      <c r="G277">
        <v>31</v>
      </c>
      <c r="H277" t="s">
        <v>21</v>
      </c>
      <c r="I277" t="s">
        <v>21</v>
      </c>
      <c r="J277" t="s">
        <v>28</v>
      </c>
      <c r="K277" t="s">
        <v>28</v>
      </c>
      <c r="L277" t="s">
        <v>29</v>
      </c>
      <c r="M277" t="s">
        <v>21</v>
      </c>
      <c r="N277" t="s">
        <v>34</v>
      </c>
      <c r="O277">
        <v>18.62</v>
      </c>
      <c r="P277">
        <v>562.44000000000005</v>
      </c>
      <c r="Q277">
        <v>1</v>
      </c>
      <c r="R277" t="s">
        <v>21</v>
      </c>
    </row>
    <row r="278" spans="1:18" x14ac:dyDescent="0.35">
      <c r="A278" t="s">
        <v>321</v>
      </c>
      <c r="B278" t="s">
        <v>19</v>
      </c>
      <c r="C278">
        <v>0</v>
      </c>
      <c r="D278" t="s">
        <v>21</v>
      </c>
      <c r="E278" t="s">
        <v>21</v>
      </c>
      <c r="F278" t="s">
        <v>65</v>
      </c>
      <c r="G278">
        <v>5</v>
      </c>
      <c r="H278" t="s">
        <v>20</v>
      </c>
      <c r="I278" t="s">
        <v>32</v>
      </c>
      <c r="J278" t="s">
        <v>20</v>
      </c>
      <c r="K278" t="s">
        <v>21</v>
      </c>
      <c r="L278" t="s">
        <v>33</v>
      </c>
      <c r="M278" t="s">
        <v>20</v>
      </c>
      <c r="N278" t="s">
        <v>43</v>
      </c>
      <c r="O278">
        <v>53.69</v>
      </c>
      <c r="P278">
        <v>272.86</v>
      </c>
      <c r="Q278">
        <v>0</v>
      </c>
      <c r="R278" t="s">
        <v>20</v>
      </c>
    </row>
    <row r="279" spans="1:18" x14ac:dyDescent="0.35">
      <c r="A279" t="s">
        <v>322</v>
      </c>
      <c r="B279" t="s">
        <v>36</v>
      </c>
      <c r="C279">
        <v>0</v>
      </c>
      <c r="D279" t="s">
        <v>21</v>
      </c>
      <c r="E279" t="s">
        <v>21</v>
      </c>
      <c r="F279" t="s">
        <v>22</v>
      </c>
      <c r="G279">
        <v>41</v>
      </c>
      <c r="H279" t="s">
        <v>20</v>
      </c>
      <c r="I279" t="s">
        <v>21</v>
      </c>
      <c r="J279" t="s">
        <v>28</v>
      </c>
      <c r="K279" t="s">
        <v>28</v>
      </c>
      <c r="L279" t="s">
        <v>33</v>
      </c>
      <c r="M279" t="s">
        <v>20</v>
      </c>
      <c r="N279" t="s">
        <v>43</v>
      </c>
      <c r="O279">
        <v>25.44</v>
      </c>
      <c r="P279">
        <v>1041.22</v>
      </c>
      <c r="Q279">
        <v>1</v>
      </c>
      <c r="R279" t="s">
        <v>21</v>
      </c>
    </row>
    <row r="280" spans="1:18" x14ac:dyDescent="0.35">
      <c r="A280" t="s">
        <v>323</v>
      </c>
      <c r="B280" t="s">
        <v>36</v>
      </c>
      <c r="C280">
        <v>0</v>
      </c>
      <c r="D280" t="s">
        <v>21</v>
      </c>
      <c r="E280" t="s">
        <v>21</v>
      </c>
      <c r="F280" t="s">
        <v>65</v>
      </c>
      <c r="G280">
        <v>16</v>
      </c>
      <c r="H280" t="s">
        <v>20</v>
      </c>
      <c r="I280" t="s">
        <v>21</v>
      </c>
      <c r="J280" t="s">
        <v>28</v>
      </c>
      <c r="K280" t="s">
        <v>28</v>
      </c>
      <c r="L280" t="s">
        <v>33</v>
      </c>
      <c r="M280" t="s">
        <v>21</v>
      </c>
      <c r="N280" t="s">
        <v>30</v>
      </c>
      <c r="O280">
        <v>37.35</v>
      </c>
      <c r="P280">
        <v>585.72</v>
      </c>
      <c r="Q280">
        <v>0</v>
      </c>
      <c r="R280" t="s">
        <v>20</v>
      </c>
    </row>
    <row r="281" spans="1:18" x14ac:dyDescent="0.35">
      <c r="A281" t="s">
        <v>324</v>
      </c>
      <c r="B281" t="s">
        <v>19</v>
      </c>
      <c r="C281">
        <v>0</v>
      </c>
      <c r="D281" t="s">
        <v>20</v>
      </c>
      <c r="E281" t="s">
        <v>21</v>
      </c>
      <c r="F281" t="s">
        <v>65</v>
      </c>
      <c r="G281">
        <v>49</v>
      </c>
      <c r="H281" t="s">
        <v>20</v>
      </c>
      <c r="I281" t="s">
        <v>21</v>
      </c>
      <c r="J281" t="s">
        <v>28</v>
      </c>
      <c r="K281" t="s">
        <v>28</v>
      </c>
      <c r="L281" t="s">
        <v>24</v>
      </c>
      <c r="M281" t="s">
        <v>20</v>
      </c>
      <c r="N281" t="s">
        <v>34</v>
      </c>
      <c r="O281">
        <v>35.229999999999997</v>
      </c>
      <c r="P281">
        <v>1688.2</v>
      </c>
      <c r="Q281">
        <v>0</v>
      </c>
      <c r="R281" t="s">
        <v>21</v>
      </c>
    </row>
    <row r="282" spans="1:18" x14ac:dyDescent="0.35">
      <c r="A282" t="s">
        <v>325</v>
      </c>
      <c r="B282" t="s">
        <v>36</v>
      </c>
      <c r="C282">
        <v>1</v>
      </c>
      <c r="D282" t="s">
        <v>20</v>
      </c>
      <c r="E282" t="s">
        <v>21</v>
      </c>
      <c r="F282" t="s">
        <v>56</v>
      </c>
      <c r="G282">
        <v>18</v>
      </c>
      <c r="H282" t="s">
        <v>21</v>
      </c>
      <c r="I282" t="s">
        <v>32</v>
      </c>
      <c r="J282" t="s">
        <v>21</v>
      </c>
      <c r="K282" t="s">
        <v>21</v>
      </c>
      <c r="L282" t="s">
        <v>24</v>
      </c>
      <c r="M282" t="s">
        <v>20</v>
      </c>
      <c r="N282" t="s">
        <v>34</v>
      </c>
      <c r="O282">
        <v>36.03</v>
      </c>
      <c r="P282">
        <v>667.13</v>
      </c>
      <c r="Q282">
        <v>3</v>
      </c>
      <c r="R282" t="s">
        <v>21</v>
      </c>
    </row>
    <row r="283" spans="1:18" x14ac:dyDescent="0.35">
      <c r="A283" t="s">
        <v>326</v>
      </c>
      <c r="B283" t="s">
        <v>19</v>
      </c>
      <c r="C283">
        <v>0</v>
      </c>
      <c r="D283" t="s">
        <v>21</v>
      </c>
      <c r="E283" t="s">
        <v>20</v>
      </c>
      <c r="F283" t="s">
        <v>22</v>
      </c>
      <c r="G283">
        <v>22</v>
      </c>
      <c r="H283" t="s">
        <v>21</v>
      </c>
      <c r="I283" t="s">
        <v>23</v>
      </c>
      <c r="J283" t="s">
        <v>21</v>
      </c>
      <c r="K283" t="s">
        <v>21</v>
      </c>
      <c r="L283" t="s">
        <v>33</v>
      </c>
      <c r="M283" t="s">
        <v>21</v>
      </c>
      <c r="N283" t="s">
        <v>43</v>
      </c>
      <c r="O283">
        <v>65.11</v>
      </c>
      <c r="P283">
        <v>1475.35</v>
      </c>
      <c r="Q283">
        <v>0</v>
      </c>
      <c r="R283" t="s">
        <v>21</v>
      </c>
    </row>
    <row r="284" spans="1:18" x14ac:dyDescent="0.35">
      <c r="A284" t="s">
        <v>327</v>
      </c>
      <c r="B284" t="s">
        <v>19</v>
      </c>
      <c r="C284">
        <v>0</v>
      </c>
      <c r="D284" t="s">
        <v>20</v>
      </c>
      <c r="E284" t="s">
        <v>21</v>
      </c>
      <c r="F284" t="s">
        <v>75</v>
      </c>
      <c r="G284">
        <v>30</v>
      </c>
      <c r="H284" t="s">
        <v>20</v>
      </c>
      <c r="I284" t="s">
        <v>21</v>
      </c>
      <c r="J284" t="s">
        <v>28</v>
      </c>
      <c r="K284" t="s">
        <v>28</v>
      </c>
      <c r="L284" t="s">
        <v>29</v>
      </c>
      <c r="M284" t="s">
        <v>20</v>
      </c>
      <c r="N284" t="s">
        <v>43</v>
      </c>
      <c r="O284">
        <v>30.89</v>
      </c>
      <c r="P284">
        <v>947.52</v>
      </c>
      <c r="Q284">
        <v>2</v>
      </c>
      <c r="R284" t="s">
        <v>21</v>
      </c>
    </row>
    <row r="285" spans="1:18" x14ac:dyDescent="0.35">
      <c r="A285" t="s">
        <v>328</v>
      </c>
      <c r="B285" t="s">
        <v>36</v>
      </c>
      <c r="C285">
        <v>0</v>
      </c>
      <c r="D285" t="s">
        <v>21</v>
      </c>
      <c r="E285" t="s">
        <v>21</v>
      </c>
      <c r="F285" t="s">
        <v>47</v>
      </c>
      <c r="G285">
        <v>0</v>
      </c>
      <c r="H285" t="s">
        <v>20</v>
      </c>
      <c r="I285" t="s">
        <v>23</v>
      </c>
      <c r="J285" t="s">
        <v>21</v>
      </c>
      <c r="K285" t="s">
        <v>21</v>
      </c>
      <c r="L285" t="s">
        <v>29</v>
      </c>
      <c r="M285" t="s">
        <v>21</v>
      </c>
      <c r="N285" t="s">
        <v>30</v>
      </c>
      <c r="O285">
        <v>90.46</v>
      </c>
      <c r="Q285">
        <v>3</v>
      </c>
      <c r="R285" t="s">
        <v>20</v>
      </c>
    </row>
    <row r="286" spans="1:18" x14ac:dyDescent="0.35">
      <c r="A286" t="s">
        <v>329</v>
      </c>
      <c r="B286" t="s">
        <v>19</v>
      </c>
      <c r="C286">
        <v>0</v>
      </c>
      <c r="D286" t="s">
        <v>21</v>
      </c>
      <c r="E286" t="s">
        <v>21</v>
      </c>
      <c r="F286" t="s">
        <v>75</v>
      </c>
      <c r="G286">
        <v>57</v>
      </c>
      <c r="H286" t="s">
        <v>20</v>
      </c>
      <c r="I286" t="s">
        <v>32</v>
      </c>
      <c r="J286" t="s">
        <v>21</v>
      </c>
      <c r="K286" t="s">
        <v>20</v>
      </c>
      <c r="L286" t="s">
        <v>24</v>
      </c>
      <c r="M286" t="s">
        <v>20</v>
      </c>
      <c r="N286" t="s">
        <v>25</v>
      </c>
      <c r="O286">
        <v>54.6</v>
      </c>
      <c r="P286">
        <v>3033.79</v>
      </c>
      <c r="Q286">
        <v>1</v>
      </c>
      <c r="R286" t="s">
        <v>21</v>
      </c>
    </row>
    <row r="287" spans="1:18" x14ac:dyDescent="0.35">
      <c r="A287" t="s">
        <v>330</v>
      </c>
      <c r="B287" t="s">
        <v>19</v>
      </c>
      <c r="C287">
        <v>0</v>
      </c>
      <c r="D287" t="s">
        <v>20</v>
      </c>
      <c r="E287" t="s">
        <v>20</v>
      </c>
      <c r="F287" t="s">
        <v>65</v>
      </c>
      <c r="G287">
        <v>13</v>
      </c>
      <c r="H287" t="s">
        <v>20</v>
      </c>
      <c r="I287" t="s">
        <v>23</v>
      </c>
      <c r="J287" t="s">
        <v>20</v>
      </c>
      <c r="K287" t="s">
        <v>21</v>
      </c>
      <c r="L287" t="s">
        <v>33</v>
      </c>
      <c r="M287" t="s">
        <v>21</v>
      </c>
      <c r="N287" t="s">
        <v>30</v>
      </c>
      <c r="O287">
        <v>98.44</v>
      </c>
      <c r="P287">
        <v>1271.69</v>
      </c>
      <c r="Q287">
        <v>1</v>
      </c>
      <c r="R287" t="s">
        <v>21</v>
      </c>
    </row>
    <row r="288" spans="1:18" x14ac:dyDescent="0.35">
      <c r="A288" t="s">
        <v>331</v>
      </c>
      <c r="B288" t="s">
        <v>36</v>
      </c>
      <c r="C288">
        <v>0</v>
      </c>
      <c r="D288" t="s">
        <v>20</v>
      </c>
      <c r="E288" t="s">
        <v>20</v>
      </c>
      <c r="F288" t="s">
        <v>41</v>
      </c>
      <c r="G288">
        <v>11</v>
      </c>
      <c r="H288" t="s">
        <v>20</v>
      </c>
      <c r="I288" t="s">
        <v>32</v>
      </c>
      <c r="J288" t="s">
        <v>21</v>
      </c>
      <c r="K288" t="s">
        <v>21</v>
      </c>
      <c r="L288" t="s">
        <v>33</v>
      </c>
      <c r="M288" t="s">
        <v>20</v>
      </c>
      <c r="N288" t="s">
        <v>43</v>
      </c>
      <c r="O288">
        <v>52.28</v>
      </c>
      <c r="P288">
        <v>564.41</v>
      </c>
      <c r="Q288">
        <v>1</v>
      </c>
      <c r="R288" t="s">
        <v>20</v>
      </c>
    </row>
    <row r="289" spans="1:18" x14ac:dyDescent="0.35">
      <c r="A289" t="s">
        <v>332</v>
      </c>
      <c r="B289" t="s">
        <v>19</v>
      </c>
      <c r="C289">
        <v>0</v>
      </c>
      <c r="D289" t="s">
        <v>21</v>
      </c>
      <c r="E289" t="s">
        <v>21</v>
      </c>
      <c r="F289" t="s">
        <v>45</v>
      </c>
      <c r="G289">
        <v>55</v>
      </c>
      <c r="H289" t="s">
        <v>20</v>
      </c>
      <c r="I289" t="s">
        <v>32</v>
      </c>
      <c r="J289" t="s">
        <v>21</v>
      </c>
      <c r="K289" t="s">
        <v>20</v>
      </c>
      <c r="L289" t="s">
        <v>24</v>
      </c>
      <c r="M289" t="s">
        <v>21</v>
      </c>
      <c r="N289" t="s">
        <v>34</v>
      </c>
      <c r="O289">
        <v>58.85</v>
      </c>
      <c r="P289">
        <v>3189.34</v>
      </c>
      <c r="Q289">
        <v>3</v>
      </c>
      <c r="R289" t="s">
        <v>21</v>
      </c>
    </row>
    <row r="290" spans="1:18" x14ac:dyDescent="0.35">
      <c r="A290" t="s">
        <v>333</v>
      </c>
      <c r="B290" t="s">
        <v>36</v>
      </c>
      <c r="C290">
        <v>0</v>
      </c>
      <c r="D290" t="s">
        <v>20</v>
      </c>
      <c r="E290" t="s">
        <v>21</v>
      </c>
      <c r="F290" t="s">
        <v>56</v>
      </c>
      <c r="G290">
        <v>18</v>
      </c>
      <c r="H290" t="s">
        <v>21</v>
      </c>
      <c r="I290" t="s">
        <v>32</v>
      </c>
      <c r="J290" t="s">
        <v>20</v>
      </c>
      <c r="K290" t="s">
        <v>21</v>
      </c>
      <c r="L290" t="s">
        <v>33</v>
      </c>
      <c r="M290" t="s">
        <v>21</v>
      </c>
      <c r="N290" t="s">
        <v>30</v>
      </c>
      <c r="O290">
        <v>46.69</v>
      </c>
      <c r="P290">
        <v>823.05</v>
      </c>
      <c r="Q290">
        <v>4</v>
      </c>
      <c r="R290" t="s">
        <v>21</v>
      </c>
    </row>
    <row r="291" spans="1:18" x14ac:dyDescent="0.35">
      <c r="A291" t="s">
        <v>334</v>
      </c>
      <c r="B291" t="s">
        <v>36</v>
      </c>
      <c r="C291">
        <v>0</v>
      </c>
      <c r="D291" t="s">
        <v>20</v>
      </c>
      <c r="E291" t="s">
        <v>20</v>
      </c>
      <c r="F291" t="s">
        <v>27</v>
      </c>
      <c r="G291">
        <v>72</v>
      </c>
      <c r="H291" t="s">
        <v>20</v>
      </c>
      <c r="I291" t="s">
        <v>32</v>
      </c>
      <c r="J291" t="s">
        <v>20</v>
      </c>
      <c r="K291" t="s">
        <v>21</v>
      </c>
      <c r="L291" t="s">
        <v>24</v>
      </c>
      <c r="M291" t="s">
        <v>20</v>
      </c>
      <c r="N291" t="s">
        <v>34</v>
      </c>
      <c r="O291">
        <v>55.23</v>
      </c>
      <c r="P291">
        <v>3886.07</v>
      </c>
      <c r="Q291">
        <v>1</v>
      </c>
      <c r="R291" t="s">
        <v>21</v>
      </c>
    </row>
    <row r="292" spans="1:18" x14ac:dyDescent="0.35">
      <c r="A292" t="s">
        <v>335</v>
      </c>
      <c r="B292" t="s">
        <v>36</v>
      </c>
      <c r="C292">
        <v>0</v>
      </c>
      <c r="D292" t="s">
        <v>20</v>
      </c>
      <c r="E292" t="s">
        <v>21</v>
      </c>
      <c r="F292" t="s">
        <v>47</v>
      </c>
      <c r="G292">
        <v>13</v>
      </c>
      <c r="H292" t="s">
        <v>20</v>
      </c>
      <c r="I292" t="s">
        <v>23</v>
      </c>
      <c r="J292" t="s">
        <v>21</v>
      </c>
      <c r="K292" t="s">
        <v>21</v>
      </c>
      <c r="L292" t="s">
        <v>33</v>
      </c>
      <c r="M292" t="s">
        <v>21</v>
      </c>
      <c r="N292" t="s">
        <v>43</v>
      </c>
      <c r="O292">
        <v>82.1</v>
      </c>
      <c r="P292">
        <v>1052.46</v>
      </c>
      <c r="Q292">
        <v>1</v>
      </c>
      <c r="R292" t="s">
        <v>21</v>
      </c>
    </row>
    <row r="293" spans="1:18" x14ac:dyDescent="0.35">
      <c r="A293" t="s">
        <v>336</v>
      </c>
      <c r="B293" t="s">
        <v>36</v>
      </c>
      <c r="C293">
        <v>0</v>
      </c>
      <c r="D293" t="s">
        <v>21</v>
      </c>
      <c r="E293" t="s">
        <v>21</v>
      </c>
      <c r="F293" t="s">
        <v>37</v>
      </c>
      <c r="G293">
        <v>1</v>
      </c>
      <c r="H293" t="s">
        <v>20</v>
      </c>
      <c r="I293" t="s">
        <v>32</v>
      </c>
      <c r="J293" t="s">
        <v>21</v>
      </c>
      <c r="K293" t="s">
        <v>21</v>
      </c>
      <c r="L293" t="s">
        <v>33</v>
      </c>
      <c r="M293" t="s">
        <v>20</v>
      </c>
      <c r="N293" t="s">
        <v>30</v>
      </c>
      <c r="O293">
        <v>58.16</v>
      </c>
      <c r="P293">
        <v>58.94</v>
      </c>
      <c r="Q293">
        <v>3</v>
      </c>
      <c r="R293" t="s">
        <v>20</v>
      </c>
    </row>
    <row r="294" spans="1:18" x14ac:dyDescent="0.35">
      <c r="A294" t="s">
        <v>337</v>
      </c>
      <c r="B294" t="s">
        <v>19</v>
      </c>
      <c r="C294">
        <v>1</v>
      </c>
      <c r="D294" t="s">
        <v>21</v>
      </c>
      <c r="E294" t="s">
        <v>21</v>
      </c>
      <c r="F294" t="s">
        <v>47</v>
      </c>
      <c r="G294">
        <v>30</v>
      </c>
      <c r="H294" t="s">
        <v>20</v>
      </c>
      <c r="I294" t="s">
        <v>32</v>
      </c>
      <c r="J294" t="s">
        <v>20</v>
      </c>
      <c r="K294" t="s">
        <v>21</v>
      </c>
      <c r="L294" t="s">
        <v>24</v>
      </c>
      <c r="M294" t="s">
        <v>21</v>
      </c>
      <c r="N294" t="s">
        <v>30</v>
      </c>
      <c r="O294">
        <v>52.86</v>
      </c>
      <c r="P294">
        <v>1574.47</v>
      </c>
      <c r="Q294">
        <v>3</v>
      </c>
      <c r="R294" t="s">
        <v>21</v>
      </c>
    </row>
    <row r="295" spans="1:18" x14ac:dyDescent="0.35">
      <c r="A295" t="s">
        <v>338</v>
      </c>
      <c r="B295" t="s">
        <v>36</v>
      </c>
      <c r="C295">
        <v>0</v>
      </c>
      <c r="D295" t="s">
        <v>21</v>
      </c>
      <c r="E295" t="s">
        <v>21</v>
      </c>
      <c r="F295" t="s">
        <v>58</v>
      </c>
      <c r="G295">
        <v>12</v>
      </c>
      <c r="H295" t="s">
        <v>20</v>
      </c>
      <c r="I295" t="s">
        <v>21</v>
      </c>
      <c r="J295" t="s">
        <v>28</v>
      </c>
      <c r="K295" t="s">
        <v>28</v>
      </c>
      <c r="L295" t="s">
        <v>33</v>
      </c>
      <c r="M295" t="s">
        <v>20</v>
      </c>
      <c r="N295" t="s">
        <v>30</v>
      </c>
      <c r="O295">
        <v>28.18</v>
      </c>
      <c r="P295">
        <v>329.68</v>
      </c>
      <c r="Q295">
        <v>3</v>
      </c>
      <c r="R295" t="s">
        <v>21</v>
      </c>
    </row>
    <row r="296" spans="1:18" x14ac:dyDescent="0.35">
      <c r="A296" t="s">
        <v>339</v>
      </c>
      <c r="B296" t="s">
        <v>36</v>
      </c>
      <c r="C296">
        <v>0</v>
      </c>
      <c r="D296" t="s">
        <v>21</v>
      </c>
      <c r="E296" t="s">
        <v>21</v>
      </c>
      <c r="F296" t="s">
        <v>41</v>
      </c>
      <c r="G296">
        <v>12</v>
      </c>
      <c r="H296" t="s">
        <v>20</v>
      </c>
      <c r="I296" t="s">
        <v>32</v>
      </c>
      <c r="J296" t="s">
        <v>21</v>
      </c>
      <c r="K296" t="s">
        <v>21</v>
      </c>
      <c r="L296" t="s">
        <v>33</v>
      </c>
      <c r="M296" t="s">
        <v>21</v>
      </c>
      <c r="N296" t="s">
        <v>43</v>
      </c>
      <c r="O296">
        <v>48.72</v>
      </c>
      <c r="P296">
        <v>573.41999999999996</v>
      </c>
      <c r="Q296">
        <v>3</v>
      </c>
      <c r="R296" t="s">
        <v>21</v>
      </c>
    </row>
    <row r="297" spans="1:18" x14ac:dyDescent="0.35">
      <c r="A297" t="s">
        <v>340</v>
      </c>
      <c r="B297" t="s">
        <v>19</v>
      </c>
      <c r="C297">
        <v>0</v>
      </c>
      <c r="D297" t="s">
        <v>20</v>
      </c>
      <c r="E297" t="s">
        <v>21</v>
      </c>
      <c r="F297" t="s">
        <v>65</v>
      </c>
      <c r="G297">
        <v>44</v>
      </c>
      <c r="H297" t="s">
        <v>20</v>
      </c>
      <c r="I297" t="s">
        <v>32</v>
      </c>
      <c r="J297" t="s">
        <v>21</v>
      </c>
      <c r="K297" t="s">
        <v>21</v>
      </c>
      <c r="L297" t="s">
        <v>33</v>
      </c>
      <c r="M297" t="s">
        <v>21</v>
      </c>
      <c r="N297" t="s">
        <v>43</v>
      </c>
      <c r="O297">
        <v>66.55</v>
      </c>
      <c r="P297">
        <v>3012.98</v>
      </c>
      <c r="Q297">
        <v>1</v>
      </c>
      <c r="R297" t="s">
        <v>21</v>
      </c>
    </row>
    <row r="298" spans="1:18" x14ac:dyDescent="0.35">
      <c r="A298" t="s">
        <v>341</v>
      </c>
      <c r="B298" t="s">
        <v>19</v>
      </c>
      <c r="C298">
        <v>0</v>
      </c>
      <c r="D298" t="s">
        <v>20</v>
      </c>
      <c r="E298" t="s">
        <v>21</v>
      </c>
      <c r="F298" t="s">
        <v>39</v>
      </c>
      <c r="G298">
        <v>39</v>
      </c>
      <c r="H298" t="s">
        <v>20</v>
      </c>
      <c r="I298" t="s">
        <v>23</v>
      </c>
      <c r="J298" t="s">
        <v>20</v>
      </c>
      <c r="K298" t="s">
        <v>21</v>
      </c>
      <c r="L298" t="s">
        <v>24</v>
      </c>
      <c r="M298" t="s">
        <v>21</v>
      </c>
      <c r="N298" t="s">
        <v>43</v>
      </c>
      <c r="O298">
        <v>92.4</v>
      </c>
      <c r="P298">
        <v>3688.08</v>
      </c>
      <c r="Q298">
        <v>1</v>
      </c>
      <c r="R298" t="s">
        <v>21</v>
      </c>
    </row>
    <row r="299" spans="1:18" x14ac:dyDescent="0.35">
      <c r="A299" t="s">
        <v>342</v>
      </c>
      <c r="B299" t="s">
        <v>36</v>
      </c>
      <c r="C299">
        <v>0</v>
      </c>
      <c r="D299" t="s">
        <v>20</v>
      </c>
      <c r="E299" t="s">
        <v>21</v>
      </c>
      <c r="F299" t="s">
        <v>56</v>
      </c>
      <c r="G299">
        <v>72</v>
      </c>
      <c r="H299" t="s">
        <v>20</v>
      </c>
      <c r="I299" t="s">
        <v>21</v>
      </c>
      <c r="J299" t="s">
        <v>28</v>
      </c>
      <c r="K299" t="s">
        <v>28</v>
      </c>
      <c r="L299" t="s">
        <v>24</v>
      </c>
      <c r="M299" t="s">
        <v>21</v>
      </c>
      <c r="N299" t="s">
        <v>34</v>
      </c>
      <c r="O299">
        <v>27.74</v>
      </c>
      <c r="P299">
        <v>2052.9499999999998</v>
      </c>
      <c r="Q299">
        <v>3</v>
      </c>
      <c r="R299" t="s">
        <v>21</v>
      </c>
    </row>
    <row r="300" spans="1:18" x14ac:dyDescent="0.35">
      <c r="A300" t="s">
        <v>343</v>
      </c>
      <c r="B300" t="s">
        <v>19</v>
      </c>
      <c r="C300">
        <v>0</v>
      </c>
      <c r="D300" t="s">
        <v>20</v>
      </c>
      <c r="E300" t="s">
        <v>20</v>
      </c>
      <c r="F300" t="s">
        <v>65</v>
      </c>
      <c r="G300">
        <v>28</v>
      </c>
      <c r="H300" t="s">
        <v>20</v>
      </c>
      <c r="I300" t="s">
        <v>32</v>
      </c>
      <c r="J300" t="s">
        <v>21</v>
      </c>
      <c r="K300" t="s">
        <v>20</v>
      </c>
      <c r="L300" t="s">
        <v>33</v>
      </c>
      <c r="M300" t="s">
        <v>20</v>
      </c>
      <c r="N300" t="s">
        <v>43</v>
      </c>
      <c r="O300">
        <v>54.8</v>
      </c>
      <c r="P300">
        <v>1555.27</v>
      </c>
      <c r="Q300">
        <v>1</v>
      </c>
      <c r="R300" t="s">
        <v>20</v>
      </c>
    </row>
    <row r="301" spans="1:18" x14ac:dyDescent="0.35">
      <c r="A301" t="s">
        <v>344</v>
      </c>
      <c r="B301" t="s">
        <v>19</v>
      </c>
      <c r="C301">
        <v>0</v>
      </c>
      <c r="D301" t="s">
        <v>21</v>
      </c>
      <c r="E301" t="s">
        <v>21</v>
      </c>
      <c r="F301" t="s">
        <v>56</v>
      </c>
      <c r="G301">
        <v>56</v>
      </c>
      <c r="H301" t="s">
        <v>20</v>
      </c>
      <c r="I301" t="s">
        <v>23</v>
      </c>
      <c r="J301" t="s">
        <v>20</v>
      </c>
      <c r="K301" t="s">
        <v>21</v>
      </c>
      <c r="L301" t="s">
        <v>29</v>
      </c>
      <c r="M301" t="s">
        <v>21</v>
      </c>
      <c r="N301" t="s">
        <v>25</v>
      </c>
      <c r="O301">
        <v>100.11</v>
      </c>
      <c r="P301">
        <v>5553.41</v>
      </c>
      <c r="Q301">
        <v>4</v>
      </c>
      <c r="R301" t="s">
        <v>21</v>
      </c>
    </row>
    <row r="302" spans="1:18" x14ac:dyDescent="0.35">
      <c r="A302" t="s">
        <v>345</v>
      </c>
      <c r="B302" t="s">
        <v>19</v>
      </c>
      <c r="C302">
        <v>0</v>
      </c>
      <c r="D302" t="s">
        <v>20</v>
      </c>
      <c r="E302" t="s">
        <v>21</v>
      </c>
      <c r="F302" t="s">
        <v>47</v>
      </c>
      <c r="G302">
        <v>51</v>
      </c>
      <c r="H302" t="s">
        <v>20</v>
      </c>
      <c r="I302" t="s">
        <v>32</v>
      </c>
      <c r="J302" t="s">
        <v>20</v>
      </c>
      <c r="K302" t="s">
        <v>20</v>
      </c>
      <c r="L302" t="s">
        <v>29</v>
      </c>
      <c r="M302" t="s">
        <v>21</v>
      </c>
      <c r="N302" t="s">
        <v>43</v>
      </c>
      <c r="O302">
        <v>67.02</v>
      </c>
      <c r="P302">
        <v>3403.42</v>
      </c>
      <c r="Q302">
        <v>0</v>
      </c>
      <c r="R302" t="s">
        <v>21</v>
      </c>
    </row>
    <row r="303" spans="1:18" x14ac:dyDescent="0.35">
      <c r="A303" t="s">
        <v>346</v>
      </c>
      <c r="B303" t="s">
        <v>36</v>
      </c>
      <c r="C303">
        <v>1</v>
      </c>
      <c r="D303" t="s">
        <v>20</v>
      </c>
      <c r="E303" t="s">
        <v>21</v>
      </c>
      <c r="F303" t="s">
        <v>45</v>
      </c>
      <c r="G303">
        <v>58</v>
      </c>
      <c r="H303" t="s">
        <v>20</v>
      </c>
      <c r="I303" t="s">
        <v>32</v>
      </c>
      <c r="J303" t="s">
        <v>21</v>
      </c>
      <c r="K303" t="s">
        <v>21</v>
      </c>
      <c r="L303" t="s">
        <v>24</v>
      </c>
      <c r="M303" t="s">
        <v>20</v>
      </c>
      <c r="N303" t="s">
        <v>25</v>
      </c>
      <c r="O303">
        <v>51.37</v>
      </c>
      <c r="P303">
        <v>3050.84</v>
      </c>
      <c r="Q303">
        <v>3</v>
      </c>
      <c r="R303" t="s">
        <v>20</v>
      </c>
    </row>
    <row r="304" spans="1:18" x14ac:dyDescent="0.35">
      <c r="A304" t="s">
        <v>347</v>
      </c>
      <c r="B304" t="s">
        <v>36</v>
      </c>
      <c r="C304">
        <v>1</v>
      </c>
      <c r="D304" t="s">
        <v>20</v>
      </c>
      <c r="E304" t="s">
        <v>20</v>
      </c>
      <c r="F304" t="s">
        <v>27</v>
      </c>
      <c r="G304">
        <v>43</v>
      </c>
      <c r="H304" t="s">
        <v>20</v>
      </c>
      <c r="I304" t="s">
        <v>23</v>
      </c>
      <c r="J304" t="s">
        <v>20</v>
      </c>
      <c r="K304" t="s">
        <v>21</v>
      </c>
      <c r="L304" t="s">
        <v>29</v>
      </c>
      <c r="M304" t="s">
        <v>20</v>
      </c>
      <c r="N304" t="s">
        <v>25</v>
      </c>
      <c r="O304">
        <v>81.63</v>
      </c>
      <c r="P304">
        <v>3531.14</v>
      </c>
      <c r="Q304">
        <v>1</v>
      </c>
      <c r="R304" t="s">
        <v>20</v>
      </c>
    </row>
    <row r="305" spans="1:18" x14ac:dyDescent="0.35">
      <c r="A305" t="s">
        <v>348</v>
      </c>
      <c r="B305" t="s">
        <v>19</v>
      </c>
      <c r="C305">
        <v>0</v>
      </c>
      <c r="D305" t="s">
        <v>21</v>
      </c>
      <c r="E305" t="s">
        <v>21</v>
      </c>
      <c r="F305" t="s">
        <v>49</v>
      </c>
      <c r="G305">
        <v>57</v>
      </c>
      <c r="H305" t="s">
        <v>20</v>
      </c>
      <c r="I305" t="s">
        <v>23</v>
      </c>
      <c r="J305" t="s">
        <v>21</v>
      </c>
      <c r="K305" t="s">
        <v>20</v>
      </c>
      <c r="L305" t="s">
        <v>33</v>
      </c>
      <c r="M305" t="s">
        <v>20</v>
      </c>
      <c r="N305" t="s">
        <v>30</v>
      </c>
      <c r="O305">
        <v>99.5</v>
      </c>
      <c r="P305">
        <v>5734.3</v>
      </c>
      <c r="Q305">
        <v>2</v>
      </c>
      <c r="R305" t="s">
        <v>21</v>
      </c>
    </row>
    <row r="306" spans="1:18" x14ac:dyDescent="0.35">
      <c r="A306" t="s">
        <v>349</v>
      </c>
      <c r="B306" t="s">
        <v>19</v>
      </c>
      <c r="C306">
        <v>0</v>
      </c>
      <c r="D306" t="s">
        <v>20</v>
      </c>
      <c r="E306" t="s">
        <v>21</v>
      </c>
      <c r="F306" t="s">
        <v>39</v>
      </c>
      <c r="G306">
        <v>22</v>
      </c>
      <c r="H306" t="s">
        <v>21</v>
      </c>
      <c r="I306" t="s">
        <v>21</v>
      </c>
      <c r="J306" t="s">
        <v>28</v>
      </c>
      <c r="K306" t="s">
        <v>28</v>
      </c>
      <c r="L306" t="s">
        <v>33</v>
      </c>
      <c r="M306" t="s">
        <v>21</v>
      </c>
      <c r="N306" t="s">
        <v>43</v>
      </c>
      <c r="O306">
        <v>18</v>
      </c>
      <c r="P306">
        <v>405.52</v>
      </c>
      <c r="Q306">
        <v>0</v>
      </c>
      <c r="R306" t="s">
        <v>21</v>
      </c>
    </row>
    <row r="307" spans="1:18" x14ac:dyDescent="0.35">
      <c r="A307" t="s">
        <v>350</v>
      </c>
      <c r="B307" t="s">
        <v>36</v>
      </c>
      <c r="C307">
        <v>0</v>
      </c>
      <c r="D307" t="s">
        <v>21</v>
      </c>
      <c r="E307" t="s">
        <v>20</v>
      </c>
      <c r="F307" t="s">
        <v>41</v>
      </c>
      <c r="G307">
        <v>4</v>
      </c>
      <c r="H307" t="s">
        <v>20</v>
      </c>
      <c r="I307" t="s">
        <v>32</v>
      </c>
      <c r="J307" t="s">
        <v>20</v>
      </c>
      <c r="K307" t="s">
        <v>21</v>
      </c>
      <c r="L307" t="s">
        <v>33</v>
      </c>
      <c r="M307" t="s">
        <v>21</v>
      </c>
      <c r="N307" t="s">
        <v>30</v>
      </c>
      <c r="O307">
        <v>60.57</v>
      </c>
      <c r="P307">
        <v>248.7</v>
      </c>
      <c r="Q307">
        <v>2</v>
      </c>
      <c r="R307" t="s">
        <v>20</v>
      </c>
    </row>
    <row r="308" spans="1:18" x14ac:dyDescent="0.35">
      <c r="A308" t="s">
        <v>351</v>
      </c>
      <c r="B308" t="s">
        <v>19</v>
      </c>
      <c r="C308">
        <v>0</v>
      </c>
      <c r="D308" t="s">
        <v>20</v>
      </c>
      <c r="E308" t="s">
        <v>21</v>
      </c>
      <c r="F308" t="s">
        <v>47</v>
      </c>
      <c r="G308">
        <v>16</v>
      </c>
      <c r="H308" t="s">
        <v>21</v>
      </c>
      <c r="I308" t="s">
        <v>23</v>
      </c>
      <c r="J308" t="s">
        <v>21</v>
      </c>
      <c r="K308" t="s">
        <v>20</v>
      </c>
      <c r="L308" t="s">
        <v>33</v>
      </c>
      <c r="M308" t="s">
        <v>20</v>
      </c>
      <c r="N308" t="s">
        <v>34</v>
      </c>
      <c r="O308">
        <v>87.14</v>
      </c>
      <c r="P308">
        <v>1377.11</v>
      </c>
      <c r="Q308">
        <v>1</v>
      </c>
      <c r="R308" t="s">
        <v>20</v>
      </c>
    </row>
    <row r="309" spans="1:18" x14ac:dyDescent="0.35">
      <c r="A309" t="s">
        <v>352</v>
      </c>
      <c r="B309" t="s">
        <v>36</v>
      </c>
      <c r="C309">
        <v>0</v>
      </c>
      <c r="D309" t="s">
        <v>20</v>
      </c>
      <c r="E309" t="s">
        <v>21</v>
      </c>
      <c r="F309" t="s">
        <v>75</v>
      </c>
      <c r="G309">
        <v>23</v>
      </c>
      <c r="H309" t="s">
        <v>20</v>
      </c>
      <c r="I309" t="s">
        <v>23</v>
      </c>
      <c r="J309" t="s">
        <v>20</v>
      </c>
      <c r="K309" t="s">
        <v>20</v>
      </c>
      <c r="L309" t="s">
        <v>33</v>
      </c>
      <c r="M309" t="s">
        <v>20</v>
      </c>
      <c r="N309" t="s">
        <v>34</v>
      </c>
      <c r="O309">
        <v>89.72</v>
      </c>
      <c r="P309">
        <v>2050.92</v>
      </c>
      <c r="Q309">
        <v>3</v>
      </c>
      <c r="R309" t="s">
        <v>20</v>
      </c>
    </row>
    <row r="310" spans="1:18" x14ac:dyDescent="0.35">
      <c r="A310" t="s">
        <v>353</v>
      </c>
      <c r="B310" t="s">
        <v>19</v>
      </c>
      <c r="C310">
        <v>0</v>
      </c>
      <c r="D310" t="s">
        <v>20</v>
      </c>
      <c r="E310" t="s">
        <v>21</v>
      </c>
      <c r="F310" t="s">
        <v>47</v>
      </c>
      <c r="G310">
        <v>10</v>
      </c>
      <c r="H310" t="s">
        <v>20</v>
      </c>
      <c r="I310" t="s">
        <v>23</v>
      </c>
      <c r="J310" t="s">
        <v>21</v>
      </c>
      <c r="K310" t="s">
        <v>21</v>
      </c>
      <c r="L310" t="s">
        <v>33</v>
      </c>
      <c r="M310" t="s">
        <v>20</v>
      </c>
      <c r="N310" t="s">
        <v>43</v>
      </c>
      <c r="O310">
        <v>80.760000000000005</v>
      </c>
      <c r="P310">
        <v>817.98</v>
      </c>
      <c r="Q310">
        <v>2</v>
      </c>
      <c r="R310" t="s">
        <v>20</v>
      </c>
    </row>
    <row r="311" spans="1:18" x14ac:dyDescent="0.35">
      <c r="A311" t="s">
        <v>354</v>
      </c>
      <c r="B311" t="s">
        <v>19</v>
      </c>
      <c r="C311">
        <v>0</v>
      </c>
      <c r="D311" t="s">
        <v>21</v>
      </c>
      <c r="E311" t="s">
        <v>21</v>
      </c>
      <c r="F311" t="s">
        <v>56</v>
      </c>
      <c r="G311">
        <v>8</v>
      </c>
      <c r="H311" t="s">
        <v>20</v>
      </c>
      <c r="I311" t="s">
        <v>32</v>
      </c>
      <c r="J311" t="s">
        <v>21</v>
      </c>
      <c r="K311" t="s">
        <v>20</v>
      </c>
      <c r="L311" t="s">
        <v>33</v>
      </c>
      <c r="M311" t="s">
        <v>20</v>
      </c>
      <c r="N311" t="s">
        <v>25</v>
      </c>
      <c r="O311">
        <v>56.07</v>
      </c>
      <c r="P311">
        <v>439.56</v>
      </c>
      <c r="Q311">
        <v>1</v>
      </c>
      <c r="R311" t="s">
        <v>21</v>
      </c>
    </row>
    <row r="312" spans="1:18" x14ac:dyDescent="0.35">
      <c r="A312" t="s">
        <v>355</v>
      </c>
      <c r="B312" t="s">
        <v>19</v>
      </c>
      <c r="C312">
        <v>0</v>
      </c>
      <c r="D312" t="s">
        <v>20</v>
      </c>
      <c r="E312" t="s">
        <v>20</v>
      </c>
      <c r="F312" t="s">
        <v>56</v>
      </c>
      <c r="G312">
        <v>18</v>
      </c>
      <c r="H312" t="s">
        <v>20</v>
      </c>
      <c r="I312" t="s">
        <v>21</v>
      </c>
      <c r="J312" t="s">
        <v>28</v>
      </c>
      <c r="K312" t="s">
        <v>28</v>
      </c>
      <c r="L312" t="s">
        <v>29</v>
      </c>
      <c r="M312" t="s">
        <v>21</v>
      </c>
      <c r="N312" t="s">
        <v>34</v>
      </c>
      <c r="O312">
        <v>30.33</v>
      </c>
      <c r="P312">
        <v>533.9</v>
      </c>
      <c r="Q312">
        <v>2</v>
      </c>
      <c r="R312" t="s">
        <v>21</v>
      </c>
    </row>
    <row r="313" spans="1:18" x14ac:dyDescent="0.35">
      <c r="A313" t="s">
        <v>356</v>
      </c>
      <c r="B313" t="s">
        <v>36</v>
      </c>
      <c r="C313">
        <v>0</v>
      </c>
      <c r="D313" t="s">
        <v>20</v>
      </c>
      <c r="E313" t="s">
        <v>21</v>
      </c>
      <c r="F313" t="s">
        <v>58</v>
      </c>
      <c r="G313">
        <v>13</v>
      </c>
      <c r="H313" t="s">
        <v>20</v>
      </c>
      <c r="I313" t="s">
        <v>21</v>
      </c>
      <c r="J313" t="s">
        <v>28</v>
      </c>
      <c r="K313" t="s">
        <v>28</v>
      </c>
      <c r="L313" t="s">
        <v>33</v>
      </c>
      <c r="M313" t="s">
        <v>21</v>
      </c>
      <c r="N313" t="s">
        <v>34</v>
      </c>
      <c r="O313">
        <v>31.21</v>
      </c>
      <c r="P313">
        <v>409.07</v>
      </c>
      <c r="Q313">
        <v>0</v>
      </c>
      <c r="R313" t="s">
        <v>21</v>
      </c>
    </row>
    <row r="314" spans="1:18" x14ac:dyDescent="0.35">
      <c r="A314" t="s">
        <v>357</v>
      </c>
      <c r="B314" t="s">
        <v>36</v>
      </c>
      <c r="C314">
        <v>0</v>
      </c>
      <c r="D314" t="s">
        <v>21</v>
      </c>
      <c r="E314" t="s">
        <v>21</v>
      </c>
      <c r="F314" t="s">
        <v>41</v>
      </c>
      <c r="G314">
        <v>41</v>
      </c>
      <c r="H314" t="s">
        <v>20</v>
      </c>
      <c r="I314" t="s">
        <v>32</v>
      </c>
      <c r="J314" t="s">
        <v>21</v>
      </c>
      <c r="K314" t="s">
        <v>21</v>
      </c>
      <c r="L314" t="s">
        <v>24</v>
      </c>
      <c r="M314" t="s">
        <v>21</v>
      </c>
      <c r="N314" t="s">
        <v>34</v>
      </c>
      <c r="O314">
        <v>61.26</v>
      </c>
      <c r="P314">
        <v>2575.5500000000002</v>
      </c>
      <c r="Q314">
        <v>2</v>
      </c>
      <c r="R314" t="s">
        <v>21</v>
      </c>
    </row>
    <row r="315" spans="1:18" x14ac:dyDescent="0.35">
      <c r="A315" t="s">
        <v>358</v>
      </c>
      <c r="B315" t="s">
        <v>19</v>
      </c>
      <c r="C315">
        <v>0</v>
      </c>
      <c r="D315" t="s">
        <v>21</v>
      </c>
      <c r="E315" t="s">
        <v>21</v>
      </c>
      <c r="F315" t="s">
        <v>49</v>
      </c>
      <c r="G315">
        <v>55</v>
      </c>
      <c r="H315" t="s">
        <v>20</v>
      </c>
      <c r="I315" t="s">
        <v>23</v>
      </c>
      <c r="J315" t="s">
        <v>21</v>
      </c>
      <c r="K315" t="s">
        <v>21</v>
      </c>
      <c r="L315" t="s">
        <v>29</v>
      </c>
      <c r="M315" t="s">
        <v>20</v>
      </c>
      <c r="N315" t="s">
        <v>34</v>
      </c>
      <c r="O315">
        <v>77.89</v>
      </c>
      <c r="P315">
        <v>4215.28</v>
      </c>
      <c r="Q315">
        <v>4</v>
      </c>
      <c r="R315" t="s">
        <v>21</v>
      </c>
    </row>
    <row r="316" spans="1:18" x14ac:dyDescent="0.35">
      <c r="A316" t="s">
        <v>359</v>
      </c>
      <c r="B316" t="s">
        <v>19</v>
      </c>
      <c r="C316">
        <v>0</v>
      </c>
      <c r="D316" t="s">
        <v>20</v>
      </c>
      <c r="E316" t="s">
        <v>20</v>
      </c>
      <c r="F316" t="s">
        <v>22</v>
      </c>
      <c r="G316">
        <v>44</v>
      </c>
      <c r="H316" t="s">
        <v>20</v>
      </c>
      <c r="I316" t="s">
        <v>32</v>
      </c>
      <c r="J316" t="s">
        <v>20</v>
      </c>
      <c r="K316" t="s">
        <v>21</v>
      </c>
      <c r="L316" t="s">
        <v>24</v>
      </c>
      <c r="M316" t="s">
        <v>20</v>
      </c>
      <c r="N316" t="s">
        <v>30</v>
      </c>
      <c r="O316">
        <v>55.49</v>
      </c>
      <c r="P316">
        <v>2431.4699999999998</v>
      </c>
      <c r="Q316">
        <v>2</v>
      </c>
      <c r="R316" t="s">
        <v>21</v>
      </c>
    </row>
    <row r="317" spans="1:18" x14ac:dyDescent="0.35">
      <c r="A317" t="s">
        <v>360</v>
      </c>
      <c r="B317" t="s">
        <v>36</v>
      </c>
      <c r="C317">
        <v>0</v>
      </c>
      <c r="D317" t="s">
        <v>20</v>
      </c>
      <c r="E317" t="s">
        <v>21</v>
      </c>
      <c r="F317" t="s">
        <v>47</v>
      </c>
      <c r="G317">
        <v>42</v>
      </c>
      <c r="H317" t="s">
        <v>20</v>
      </c>
      <c r="I317" t="s">
        <v>23</v>
      </c>
      <c r="J317" t="s">
        <v>20</v>
      </c>
      <c r="K317" t="s">
        <v>20</v>
      </c>
      <c r="L317" t="s">
        <v>29</v>
      </c>
      <c r="M317" t="s">
        <v>20</v>
      </c>
      <c r="N317" t="s">
        <v>25</v>
      </c>
      <c r="O317">
        <v>100.43</v>
      </c>
      <c r="P317">
        <v>4328.6400000000003</v>
      </c>
      <c r="Q317">
        <v>2</v>
      </c>
      <c r="R317" t="s">
        <v>21</v>
      </c>
    </row>
    <row r="318" spans="1:18" x14ac:dyDescent="0.35">
      <c r="A318" t="s">
        <v>361</v>
      </c>
      <c r="B318" t="s">
        <v>19</v>
      </c>
      <c r="C318">
        <v>0</v>
      </c>
      <c r="D318" t="s">
        <v>21</v>
      </c>
      <c r="E318" t="s">
        <v>21</v>
      </c>
      <c r="F318" t="s">
        <v>47</v>
      </c>
      <c r="G318">
        <v>14</v>
      </c>
      <c r="H318" t="s">
        <v>20</v>
      </c>
      <c r="I318" t="s">
        <v>32</v>
      </c>
      <c r="J318" t="s">
        <v>21</v>
      </c>
      <c r="K318" t="s">
        <v>21</v>
      </c>
      <c r="L318" t="s">
        <v>33</v>
      </c>
      <c r="M318" t="s">
        <v>21</v>
      </c>
      <c r="N318" t="s">
        <v>43</v>
      </c>
      <c r="O318">
        <v>67.23</v>
      </c>
      <c r="P318">
        <v>917.21</v>
      </c>
      <c r="Q318">
        <v>3</v>
      </c>
      <c r="R318" t="s">
        <v>21</v>
      </c>
    </row>
    <row r="319" spans="1:18" x14ac:dyDescent="0.35">
      <c r="A319" t="s">
        <v>362</v>
      </c>
      <c r="B319" t="s">
        <v>19</v>
      </c>
      <c r="C319">
        <v>1</v>
      </c>
      <c r="D319" t="s">
        <v>21</v>
      </c>
      <c r="E319" t="s">
        <v>21</v>
      </c>
      <c r="F319" t="s">
        <v>49</v>
      </c>
      <c r="G319">
        <v>21</v>
      </c>
      <c r="H319" t="s">
        <v>20</v>
      </c>
      <c r="I319" t="s">
        <v>32</v>
      </c>
      <c r="J319" t="s">
        <v>21</v>
      </c>
      <c r="K319" t="s">
        <v>21</v>
      </c>
      <c r="L319" t="s">
        <v>29</v>
      </c>
      <c r="M319" t="s">
        <v>20</v>
      </c>
      <c r="N319" t="s">
        <v>34</v>
      </c>
      <c r="O319">
        <v>52.76</v>
      </c>
      <c r="P319">
        <v>1112.5999999999999</v>
      </c>
      <c r="Q319">
        <v>2</v>
      </c>
      <c r="R319" t="s">
        <v>21</v>
      </c>
    </row>
    <row r="320" spans="1:18" x14ac:dyDescent="0.35">
      <c r="A320" t="s">
        <v>363</v>
      </c>
      <c r="B320" t="s">
        <v>19</v>
      </c>
      <c r="C320">
        <v>0</v>
      </c>
      <c r="D320" t="s">
        <v>20</v>
      </c>
      <c r="E320" t="s">
        <v>21</v>
      </c>
      <c r="F320" t="s">
        <v>75</v>
      </c>
      <c r="G320">
        <v>39</v>
      </c>
      <c r="H320" t="s">
        <v>20</v>
      </c>
      <c r="I320" t="s">
        <v>23</v>
      </c>
      <c r="J320" t="s">
        <v>21</v>
      </c>
      <c r="K320" t="s">
        <v>21</v>
      </c>
      <c r="L320" t="s">
        <v>24</v>
      </c>
      <c r="M320" t="s">
        <v>20</v>
      </c>
      <c r="N320" t="s">
        <v>25</v>
      </c>
      <c r="O320">
        <v>86.26</v>
      </c>
      <c r="P320">
        <v>3292.58</v>
      </c>
      <c r="Q320">
        <v>2</v>
      </c>
      <c r="R320" t="s">
        <v>20</v>
      </c>
    </row>
    <row r="321" spans="1:18" x14ac:dyDescent="0.35">
      <c r="A321" t="s">
        <v>364</v>
      </c>
      <c r="B321" t="s">
        <v>19</v>
      </c>
      <c r="C321">
        <v>0</v>
      </c>
      <c r="D321" t="s">
        <v>21</v>
      </c>
      <c r="E321" t="s">
        <v>21</v>
      </c>
      <c r="F321" t="s">
        <v>27</v>
      </c>
      <c r="G321">
        <v>6</v>
      </c>
      <c r="H321" t="s">
        <v>20</v>
      </c>
      <c r="I321" t="s">
        <v>21</v>
      </c>
      <c r="J321" t="s">
        <v>28</v>
      </c>
      <c r="K321" t="s">
        <v>28</v>
      </c>
      <c r="L321" t="s">
        <v>33</v>
      </c>
      <c r="M321" t="s">
        <v>21</v>
      </c>
      <c r="N321" t="s">
        <v>25</v>
      </c>
      <c r="O321">
        <v>34.6</v>
      </c>
      <c r="P321">
        <v>212.93</v>
      </c>
      <c r="Q321">
        <v>2</v>
      </c>
      <c r="R321" t="s">
        <v>21</v>
      </c>
    </row>
    <row r="322" spans="1:18" x14ac:dyDescent="0.35">
      <c r="A322" t="s">
        <v>365</v>
      </c>
      <c r="B322" t="s">
        <v>36</v>
      </c>
      <c r="C322">
        <v>1</v>
      </c>
      <c r="D322" t="s">
        <v>21</v>
      </c>
      <c r="E322" t="s">
        <v>21</v>
      </c>
      <c r="F322" t="s">
        <v>27</v>
      </c>
      <c r="G322">
        <v>24</v>
      </c>
      <c r="H322" t="s">
        <v>20</v>
      </c>
      <c r="I322" t="s">
        <v>21</v>
      </c>
      <c r="J322" t="s">
        <v>28</v>
      </c>
      <c r="K322" t="s">
        <v>28</v>
      </c>
      <c r="L322" t="s">
        <v>29</v>
      </c>
      <c r="M322" t="s">
        <v>21</v>
      </c>
      <c r="N322" t="s">
        <v>43</v>
      </c>
      <c r="O322">
        <v>31.52</v>
      </c>
      <c r="P322">
        <v>775.47</v>
      </c>
      <c r="Q322">
        <v>1</v>
      </c>
      <c r="R322" t="s">
        <v>21</v>
      </c>
    </row>
    <row r="323" spans="1:18" x14ac:dyDescent="0.35">
      <c r="A323" t="s">
        <v>366</v>
      </c>
      <c r="B323" t="s">
        <v>36</v>
      </c>
      <c r="C323">
        <v>1</v>
      </c>
      <c r="D323" t="s">
        <v>21</v>
      </c>
      <c r="E323" t="s">
        <v>21</v>
      </c>
      <c r="F323" t="s">
        <v>75</v>
      </c>
      <c r="G323">
        <v>5</v>
      </c>
      <c r="H323" t="s">
        <v>20</v>
      </c>
      <c r="I323" t="s">
        <v>23</v>
      </c>
      <c r="J323" t="s">
        <v>21</v>
      </c>
      <c r="K323" t="s">
        <v>20</v>
      </c>
      <c r="L323" t="s">
        <v>33</v>
      </c>
      <c r="M323" t="s">
        <v>21</v>
      </c>
      <c r="N323" t="s">
        <v>43</v>
      </c>
      <c r="O323">
        <v>101.72</v>
      </c>
      <c r="P323">
        <v>502.64</v>
      </c>
      <c r="Q323">
        <v>0</v>
      </c>
      <c r="R323" t="s">
        <v>21</v>
      </c>
    </row>
    <row r="324" spans="1:18" x14ac:dyDescent="0.35">
      <c r="A324" t="s">
        <v>367</v>
      </c>
      <c r="B324" t="s">
        <v>19</v>
      </c>
      <c r="C324">
        <v>0</v>
      </c>
      <c r="D324" t="s">
        <v>21</v>
      </c>
      <c r="E324" t="s">
        <v>21</v>
      </c>
      <c r="F324" t="s">
        <v>65</v>
      </c>
      <c r="G324">
        <v>14</v>
      </c>
      <c r="H324" t="s">
        <v>20</v>
      </c>
      <c r="I324" t="s">
        <v>23</v>
      </c>
      <c r="J324" t="s">
        <v>21</v>
      </c>
      <c r="K324" t="s">
        <v>21</v>
      </c>
      <c r="L324" t="s">
        <v>33</v>
      </c>
      <c r="M324" t="s">
        <v>20</v>
      </c>
      <c r="N324" t="s">
        <v>25</v>
      </c>
      <c r="O324">
        <v>74.319999999999993</v>
      </c>
      <c r="P324">
        <v>1041.1400000000001</v>
      </c>
      <c r="Q324">
        <v>2</v>
      </c>
      <c r="R324" t="s">
        <v>21</v>
      </c>
    </row>
    <row r="325" spans="1:18" x14ac:dyDescent="0.35">
      <c r="A325" t="s">
        <v>368</v>
      </c>
      <c r="B325" t="s">
        <v>19</v>
      </c>
      <c r="C325">
        <v>0</v>
      </c>
      <c r="D325" t="s">
        <v>21</v>
      </c>
      <c r="E325" t="s">
        <v>20</v>
      </c>
      <c r="F325" t="s">
        <v>47</v>
      </c>
      <c r="G325">
        <v>60</v>
      </c>
      <c r="H325" t="s">
        <v>20</v>
      </c>
      <c r="I325" t="s">
        <v>32</v>
      </c>
      <c r="J325" t="s">
        <v>21</v>
      </c>
      <c r="K325" t="s">
        <v>21</v>
      </c>
      <c r="L325" t="s">
        <v>24</v>
      </c>
      <c r="M325" t="s">
        <v>20</v>
      </c>
      <c r="N325" t="s">
        <v>34</v>
      </c>
      <c r="O325">
        <v>50.54</v>
      </c>
      <c r="Q325">
        <v>0</v>
      </c>
      <c r="R325" t="s">
        <v>21</v>
      </c>
    </row>
    <row r="326" spans="1:18" x14ac:dyDescent="0.35">
      <c r="A326" t="s">
        <v>369</v>
      </c>
      <c r="B326" t="s">
        <v>36</v>
      </c>
      <c r="C326">
        <v>0</v>
      </c>
      <c r="D326" t="s">
        <v>20</v>
      </c>
      <c r="E326" t="s">
        <v>21</v>
      </c>
      <c r="F326" t="s">
        <v>65</v>
      </c>
      <c r="G326">
        <v>37</v>
      </c>
      <c r="H326" t="s">
        <v>20</v>
      </c>
      <c r="I326" t="s">
        <v>23</v>
      </c>
      <c r="J326" t="s">
        <v>20</v>
      </c>
      <c r="K326" t="s">
        <v>20</v>
      </c>
      <c r="L326" t="s">
        <v>24</v>
      </c>
      <c r="M326" t="s">
        <v>21</v>
      </c>
      <c r="N326" t="s">
        <v>25</v>
      </c>
      <c r="O326">
        <v>90.89</v>
      </c>
      <c r="P326">
        <v>3302.28</v>
      </c>
      <c r="Q326">
        <v>1</v>
      </c>
      <c r="R326" t="s">
        <v>21</v>
      </c>
    </row>
    <row r="327" spans="1:18" x14ac:dyDescent="0.35">
      <c r="A327" t="s">
        <v>370</v>
      </c>
      <c r="B327" t="s">
        <v>19</v>
      </c>
      <c r="C327">
        <v>0</v>
      </c>
      <c r="D327" t="s">
        <v>20</v>
      </c>
      <c r="E327" t="s">
        <v>20</v>
      </c>
      <c r="F327" t="s">
        <v>27</v>
      </c>
      <c r="G327">
        <v>10</v>
      </c>
      <c r="H327" t="s">
        <v>20</v>
      </c>
      <c r="I327" t="s">
        <v>32</v>
      </c>
      <c r="J327" t="s">
        <v>20</v>
      </c>
      <c r="K327" t="s">
        <v>20</v>
      </c>
      <c r="L327" t="s">
        <v>33</v>
      </c>
      <c r="M327" t="s">
        <v>20</v>
      </c>
      <c r="N327" t="s">
        <v>25</v>
      </c>
      <c r="O327">
        <v>68.010000000000005</v>
      </c>
      <c r="P327">
        <v>680.51</v>
      </c>
      <c r="Q327">
        <v>1</v>
      </c>
      <c r="R327" t="s">
        <v>21</v>
      </c>
    </row>
    <row r="328" spans="1:18" x14ac:dyDescent="0.35">
      <c r="A328" t="s">
        <v>371</v>
      </c>
      <c r="B328" t="s">
        <v>36</v>
      </c>
      <c r="C328">
        <v>0</v>
      </c>
      <c r="D328" t="s">
        <v>20</v>
      </c>
      <c r="E328" t="s">
        <v>20</v>
      </c>
      <c r="F328" t="s">
        <v>65</v>
      </c>
      <c r="G328">
        <v>12</v>
      </c>
      <c r="H328" t="s">
        <v>20</v>
      </c>
      <c r="I328" t="s">
        <v>21</v>
      </c>
      <c r="J328" t="s">
        <v>28</v>
      </c>
      <c r="K328" t="s">
        <v>28</v>
      </c>
      <c r="L328" t="s">
        <v>33</v>
      </c>
      <c r="M328" t="s">
        <v>20</v>
      </c>
      <c r="N328" t="s">
        <v>43</v>
      </c>
      <c r="O328">
        <v>34.200000000000003</v>
      </c>
      <c r="P328">
        <v>410.24</v>
      </c>
      <c r="Q328">
        <v>0</v>
      </c>
      <c r="R328" t="s">
        <v>20</v>
      </c>
    </row>
    <row r="329" spans="1:18" x14ac:dyDescent="0.35">
      <c r="A329" t="s">
        <v>372</v>
      </c>
      <c r="B329" t="s">
        <v>19</v>
      </c>
      <c r="C329">
        <v>0</v>
      </c>
      <c r="D329" t="s">
        <v>21</v>
      </c>
      <c r="E329" t="s">
        <v>21</v>
      </c>
      <c r="F329" t="s">
        <v>45</v>
      </c>
      <c r="G329">
        <v>24</v>
      </c>
      <c r="H329" t="s">
        <v>20</v>
      </c>
      <c r="I329" t="s">
        <v>23</v>
      </c>
      <c r="J329" t="s">
        <v>21</v>
      </c>
      <c r="K329" t="s">
        <v>20</v>
      </c>
      <c r="L329" t="s">
        <v>33</v>
      </c>
      <c r="M329" t="s">
        <v>20</v>
      </c>
      <c r="N329" t="s">
        <v>30</v>
      </c>
      <c r="O329">
        <v>88.22</v>
      </c>
      <c r="P329">
        <v>2173.15</v>
      </c>
      <c r="Q329">
        <v>3</v>
      </c>
      <c r="R329" t="s">
        <v>21</v>
      </c>
    </row>
    <row r="330" spans="1:18" x14ac:dyDescent="0.35">
      <c r="A330" t="s">
        <v>373</v>
      </c>
      <c r="B330" t="s">
        <v>19</v>
      </c>
      <c r="C330">
        <v>0</v>
      </c>
      <c r="D330" t="s">
        <v>20</v>
      </c>
      <c r="E330" t="s">
        <v>20</v>
      </c>
      <c r="F330" t="s">
        <v>65</v>
      </c>
      <c r="G330">
        <v>26</v>
      </c>
      <c r="H330" t="s">
        <v>20</v>
      </c>
      <c r="I330" t="s">
        <v>32</v>
      </c>
      <c r="J330" t="s">
        <v>21</v>
      </c>
      <c r="K330" t="s">
        <v>21</v>
      </c>
      <c r="L330" t="s">
        <v>29</v>
      </c>
      <c r="M330" t="s">
        <v>21</v>
      </c>
      <c r="N330" t="s">
        <v>25</v>
      </c>
      <c r="O330">
        <v>57.29</v>
      </c>
      <c r="P330">
        <v>1447.57</v>
      </c>
      <c r="Q330">
        <v>1</v>
      </c>
      <c r="R330" t="s">
        <v>21</v>
      </c>
    </row>
    <row r="331" spans="1:18" x14ac:dyDescent="0.35">
      <c r="A331" t="s">
        <v>374</v>
      </c>
      <c r="B331" t="s">
        <v>36</v>
      </c>
      <c r="C331">
        <v>0</v>
      </c>
      <c r="D331" t="s">
        <v>21</v>
      </c>
      <c r="E331" t="s">
        <v>20</v>
      </c>
      <c r="F331" t="s">
        <v>39</v>
      </c>
      <c r="G331">
        <v>67</v>
      </c>
      <c r="H331" t="s">
        <v>20</v>
      </c>
      <c r="I331" t="s">
        <v>23</v>
      </c>
      <c r="J331" t="s">
        <v>21</v>
      </c>
      <c r="K331" t="s">
        <v>20</v>
      </c>
      <c r="L331" t="s">
        <v>24</v>
      </c>
      <c r="M331" t="s">
        <v>20</v>
      </c>
      <c r="N331" t="s">
        <v>43</v>
      </c>
      <c r="O331">
        <v>93.68</v>
      </c>
      <c r="P331">
        <v>6208.19</v>
      </c>
      <c r="Q331">
        <v>5</v>
      </c>
      <c r="R331" t="s">
        <v>21</v>
      </c>
    </row>
    <row r="332" spans="1:18" x14ac:dyDescent="0.35">
      <c r="A332" t="s">
        <v>375</v>
      </c>
      <c r="B332" t="s">
        <v>36</v>
      </c>
      <c r="C332">
        <v>0</v>
      </c>
      <c r="D332" t="s">
        <v>20</v>
      </c>
      <c r="E332" t="s">
        <v>21</v>
      </c>
      <c r="F332" t="s">
        <v>27</v>
      </c>
      <c r="G332">
        <v>19</v>
      </c>
      <c r="H332" t="s">
        <v>20</v>
      </c>
      <c r="I332" t="s">
        <v>32</v>
      </c>
      <c r="J332" t="s">
        <v>20</v>
      </c>
      <c r="K332" t="s">
        <v>21</v>
      </c>
      <c r="L332" t="s">
        <v>33</v>
      </c>
      <c r="M332" t="s">
        <v>21</v>
      </c>
      <c r="N332" t="s">
        <v>34</v>
      </c>
      <c r="O332">
        <v>57.31</v>
      </c>
      <c r="P332">
        <v>1057.1199999999999</v>
      </c>
      <c r="Q332">
        <v>2</v>
      </c>
      <c r="R332" t="s">
        <v>20</v>
      </c>
    </row>
    <row r="333" spans="1:18" x14ac:dyDescent="0.35">
      <c r="A333" t="s">
        <v>376</v>
      </c>
      <c r="B333" t="s">
        <v>36</v>
      </c>
      <c r="C333">
        <v>1</v>
      </c>
      <c r="D333" t="s">
        <v>20</v>
      </c>
      <c r="E333" t="s">
        <v>20</v>
      </c>
      <c r="F333" t="s">
        <v>45</v>
      </c>
      <c r="G333">
        <v>14</v>
      </c>
      <c r="H333" t="s">
        <v>20</v>
      </c>
      <c r="I333" t="s">
        <v>32</v>
      </c>
      <c r="J333" t="s">
        <v>20</v>
      </c>
      <c r="K333" t="s">
        <v>21</v>
      </c>
      <c r="L333" t="s">
        <v>33</v>
      </c>
      <c r="M333" t="s">
        <v>20</v>
      </c>
      <c r="N333" t="s">
        <v>25</v>
      </c>
      <c r="O333">
        <v>60.98</v>
      </c>
      <c r="P333">
        <v>848</v>
      </c>
      <c r="Q333">
        <v>0</v>
      </c>
      <c r="R333" t="s">
        <v>20</v>
      </c>
    </row>
    <row r="334" spans="1:18" x14ac:dyDescent="0.35">
      <c r="A334" t="s">
        <v>377</v>
      </c>
      <c r="B334" t="s">
        <v>36</v>
      </c>
      <c r="C334">
        <v>0</v>
      </c>
      <c r="D334" t="s">
        <v>20</v>
      </c>
      <c r="E334" t="s">
        <v>20</v>
      </c>
      <c r="F334" t="s">
        <v>49</v>
      </c>
      <c r="G334">
        <v>28</v>
      </c>
      <c r="H334" t="s">
        <v>21</v>
      </c>
      <c r="I334" t="s">
        <v>32</v>
      </c>
      <c r="J334" t="s">
        <v>21</v>
      </c>
      <c r="K334" t="s">
        <v>20</v>
      </c>
      <c r="L334" t="s">
        <v>29</v>
      </c>
      <c r="M334" t="s">
        <v>20</v>
      </c>
      <c r="N334" t="s">
        <v>34</v>
      </c>
      <c r="O334">
        <v>44.31</v>
      </c>
      <c r="P334">
        <v>1208.99</v>
      </c>
      <c r="Q334">
        <v>2</v>
      </c>
      <c r="R334" t="s">
        <v>21</v>
      </c>
    </row>
    <row r="335" spans="1:18" x14ac:dyDescent="0.35">
      <c r="A335" t="s">
        <v>378</v>
      </c>
      <c r="B335" t="s">
        <v>36</v>
      </c>
      <c r="C335">
        <v>1</v>
      </c>
      <c r="D335" t="s">
        <v>21</v>
      </c>
      <c r="E335" t="s">
        <v>21</v>
      </c>
      <c r="F335" t="s">
        <v>37</v>
      </c>
      <c r="G335">
        <v>15</v>
      </c>
      <c r="H335" t="s">
        <v>20</v>
      </c>
      <c r="I335" t="s">
        <v>23</v>
      </c>
      <c r="J335" t="s">
        <v>20</v>
      </c>
      <c r="K335" t="s">
        <v>21</v>
      </c>
      <c r="L335" t="s">
        <v>33</v>
      </c>
      <c r="M335" t="s">
        <v>21</v>
      </c>
      <c r="N335" t="s">
        <v>25</v>
      </c>
      <c r="O335">
        <v>92.43</v>
      </c>
      <c r="P335">
        <v>1407.15</v>
      </c>
      <c r="Q335">
        <v>2</v>
      </c>
      <c r="R335" t="s">
        <v>20</v>
      </c>
    </row>
    <row r="336" spans="1:18" x14ac:dyDescent="0.35">
      <c r="A336" t="s">
        <v>379</v>
      </c>
      <c r="B336" t="s">
        <v>19</v>
      </c>
      <c r="C336">
        <v>0</v>
      </c>
      <c r="D336" t="s">
        <v>20</v>
      </c>
      <c r="E336" t="s">
        <v>20</v>
      </c>
      <c r="F336" t="s">
        <v>58</v>
      </c>
      <c r="G336">
        <v>55</v>
      </c>
      <c r="H336" t="s">
        <v>21</v>
      </c>
      <c r="I336" t="s">
        <v>21</v>
      </c>
      <c r="J336" t="s">
        <v>28</v>
      </c>
      <c r="K336" t="s">
        <v>28</v>
      </c>
      <c r="L336" t="s">
        <v>29</v>
      </c>
      <c r="M336" t="s">
        <v>20</v>
      </c>
      <c r="N336" t="s">
        <v>34</v>
      </c>
      <c r="O336">
        <v>18</v>
      </c>
      <c r="P336">
        <v>1007.78</v>
      </c>
      <c r="Q336">
        <v>1</v>
      </c>
      <c r="R336" t="s">
        <v>21</v>
      </c>
    </row>
    <row r="337" spans="1:18" x14ac:dyDescent="0.35">
      <c r="A337" t="s">
        <v>380</v>
      </c>
      <c r="B337" t="s">
        <v>19</v>
      </c>
      <c r="C337">
        <v>0</v>
      </c>
      <c r="D337" t="s">
        <v>21</v>
      </c>
      <c r="E337" t="s">
        <v>21</v>
      </c>
      <c r="F337" t="s">
        <v>65</v>
      </c>
      <c r="G337">
        <v>7</v>
      </c>
      <c r="H337" t="s">
        <v>20</v>
      </c>
      <c r="I337" t="s">
        <v>23</v>
      </c>
      <c r="J337" t="s">
        <v>21</v>
      </c>
      <c r="K337" t="s">
        <v>20</v>
      </c>
      <c r="L337" t="s">
        <v>33</v>
      </c>
      <c r="M337" t="s">
        <v>21</v>
      </c>
      <c r="N337" t="s">
        <v>30</v>
      </c>
      <c r="O337">
        <v>85.28</v>
      </c>
      <c r="P337">
        <v>606.88</v>
      </c>
      <c r="Q337">
        <v>2</v>
      </c>
      <c r="R337" t="s">
        <v>21</v>
      </c>
    </row>
    <row r="338" spans="1:18" x14ac:dyDescent="0.35">
      <c r="A338" t="s">
        <v>381</v>
      </c>
      <c r="B338" t="s">
        <v>36</v>
      </c>
      <c r="C338">
        <v>0</v>
      </c>
      <c r="D338" t="s">
        <v>21</v>
      </c>
      <c r="E338" t="s">
        <v>21</v>
      </c>
      <c r="F338" t="s">
        <v>22</v>
      </c>
      <c r="G338">
        <v>41</v>
      </c>
      <c r="H338" t="s">
        <v>20</v>
      </c>
      <c r="I338" t="s">
        <v>21</v>
      </c>
      <c r="J338" t="s">
        <v>28</v>
      </c>
      <c r="K338" t="s">
        <v>28</v>
      </c>
      <c r="L338" t="s">
        <v>33</v>
      </c>
      <c r="M338" t="s">
        <v>21</v>
      </c>
      <c r="N338" t="s">
        <v>30</v>
      </c>
      <c r="O338">
        <v>41.67</v>
      </c>
      <c r="P338">
        <v>1749.94</v>
      </c>
      <c r="Q338">
        <v>2</v>
      </c>
      <c r="R338" t="s">
        <v>21</v>
      </c>
    </row>
    <row r="339" spans="1:18" x14ac:dyDescent="0.35">
      <c r="A339" t="s">
        <v>382</v>
      </c>
      <c r="B339" t="s">
        <v>36</v>
      </c>
      <c r="C339">
        <v>1</v>
      </c>
      <c r="D339" t="s">
        <v>21</v>
      </c>
      <c r="E339" t="s">
        <v>21</v>
      </c>
      <c r="F339" t="s">
        <v>56</v>
      </c>
      <c r="G339">
        <v>72</v>
      </c>
      <c r="H339" t="s">
        <v>20</v>
      </c>
      <c r="I339" t="s">
        <v>21</v>
      </c>
      <c r="J339" t="s">
        <v>28</v>
      </c>
      <c r="K339" t="s">
        <v>28</v>
      </c>
      <c r="L339" t="s">
        <v>24</v>
      </c>
      <c r="M339" t="s">
        <v>20</v>
      </c>
      <c r="N339" t="s">
        <v>34</v>
      </c>
      <c r="O339">
        <v>27.56</v>
      </c>
      <c r="P339">
        <v>1988.01</v>
      </c>
      <c r="Q339">
        <v>3</v>
      </c>
      <c r="R339" t="s">
        <v>21</v>
      </c>
    </row>
    <row r="340" spans="1:18" x14ac:dyDescent="0.35">
      <c r="A340" t="s">
        <v>383</v>
      </c>
      <c r="B340" t="s">
        <v>36</v>
      </c>
      <c r="C340">
        <v>0</v>
      </c>
      <c r="D340" t="s">
        <v>21</v>
      </c>
      <c r="E340" t="s">
        <v>20</v>
      </c>
      <c r="F340" t="s">
        <v>22</v>
      </c>
      <c r="G340">
        <v>7</v>
      </c>
      <c r="H340" t="s">
        <v>20</v>
      </c>
      <c r="I340" t="s">
        <v>32</v>
      </c>
      <c r="J340" t="s">
        <v>21</v>
      </c>
      <c r="K340" t="s">
        <v>21</v>
      </c>
      <c r="L340" t="s">
        <v>33</v>
      </c>
      <c r="M340" t="s">
        <v>21</v>
      </c>
      <c r="N340" t="s">
        <v>30</v>
      </c>
      <c r="O340">
        <v>52.56</v>
      </c>
      <c r="P340">
        <v>356.96</v>
      </c>
      <c r="Q340">
        <v>2</v>
      </c>
      <c r="R340" t="s">
        <v>20</v>
      </c>
    </row>
    <row r="341" spans="1:18" x14ac:dyDescent="0.35">
      <c r="A341" t="s">
        <v>384</v>
      </c>
      <c r="B341" t="s">
        <v>36</v>
      </c>
      <c r="C341">
        <v>1</v>
      </c>
      <c r="D341" t="s">
        <v>20</v>
      </c>
      <c r="E341" t="s">
        <v>21</v>
      </c>
      <c r="F341" t="s">
        <v>47</v>
      </c>
      <c r="G341">
        <v>7</v>
      </c>
      <c r="H341" t="s">
        <v>20</v>
      </c>
      <c r="I341" t="s">
        <v>21</v>
      </c>
      <c r="J341" t="s">
        <v>28</v>
      </c>
      <c r="K341" t="s">
        <v>28</v>
      </c>
      <c r="L341" t="s">
        <v>33</v>
      </c>
      <c r="M341" t="s">
        <v>20</v>
      </c>
      <c r="N341" t="s">
        <v>43</v>
      </c>
      <c r="O341">
        <v>31.64</v>
      </c>
      <c r="P341">
        <v>218.17</v>
      </c>
      <c r="Q341">
        <v>1</v>
      </c>
      <c r="R341" t="s">
        <v>21</v>
      </c>
    </row>
    <row r="342" spans="1:18" x14ac:dyDescent="0.35">
      <c r="A342" t="s">
        <v>385</v>
      </c>
      <c r="B342" t="s">
        <v>19</v>
      </c>
      <c r="C342">
        <v>1</v>
      </c>
      <c r="D342" t="s">
        <v>21</v>
      </c>
      <c r="E342" t="s">
        <v>21</v>
      </c>
      <c r="F342" t="s">
        <v>22</v>
      </c>
      <c r="G342">
        <v>66</v>
      </c>
      <c r="H342" t="s">
        <v>21</v>
      </c>
      <c r="I342" t="s">
        <v>21</v>
      </c>
      <c r="J342" t="s">
        <v>28</v>
      </c>
      <c r="K342" t="s">
        <v>28</v>
      </c>
      <c r="L342" t="s">
        <v>24</v>
      </c>
      <c r="M342" t="s">
        <v>20</v>
      </c>
      <c r="N342" t="s">
        <v>43</v>
      </c>
      <c r="O342">
        <v>25.57</v>
      </c>
      <c r="P342">
        <v>1662.4</v>
      </c>
      <c r="Q342">
        <v>0</v>
      </c>
      <c r="R342" t="s">
        <v>21</v>
      </c>
    </row>
    <row r="343" spans="1:18" x14ac:dyDescent="0.35">
      <c r="A343" t="s">
        <v>386</v>
      </c>
      <c r="B343" t="s">
        <v>19</v>
      </c>
      <c r="C343">
        <v>0</v>
      </c>
      <c r="D343" t="s">
        <v>21</v>
      </c>
      <c r="E343" t="s">
        <v>21</v>
      </c>
      <c r="F343" t="s">
        <v>45</v>
      </c>
      <c r="G343">
        <v>16</v>
      </c>
      <c r="H343" t="s">
        <v>20</v>
      </c>
      <c r="I343" t="s">
        <v>23</v>
      </c>
      <c r="J343" t="s">
        <v>21</v>
      </c>
      <c r="K343" t="s">
        <v>20</v>
      </c>
      <c r="L343" t="s">
        <v>33</v>
      </c>
      <c r="M343" t="s">
        <v>20</v>
      </c>
      <c r="N343" t="s">
        <v>34</v>
      </c>
      <c r="O343">
        <v>92.28</v>
      </c>
      <c r="P343">
        <v>1440.13</v>
      </c>
      <c r="Q343">
        <v>1</v>
      </c>
      <c r="R343" t="s">
        <v>20</v>
      </c>
    </row>
    <row r="344" spans="1:18" x14ac:dyDescent="0.35">
      <c r="A344" t="s">
        <v>387</v>
      </c>
      <c r="B344" t="s">
        <v>36</v>
      </c>
      <c r="C344">
        <v>0</v>
      </c>
      <c r="D344" t="s">
        <v>20</v>
      </c>
      <c r="E344" t="s">
        <v>20</v>
      </c>
      <c r="F344" t="s">
        <v>22</v>
      </c>
      <c r="G344">
        <v>2</v>
      </c>
      <c r="H344" t="s">
        <v>20</v>
      </c>
      <c r="I344" t="s">
        <v>23</v>
      </c>
      <c r="J344" t="s">
        <v>20</v>
      </c>
      <c r="K344" t="s">
        <v>20</v>
      </c>
      <c r="L344" t="s">
        <v>29</v>
      </c>
      <c r="M344" t="s">
        <v>21</v>
      </c>
      <c r="N344" t="s">
        <v>43</v>
      </c>
      <c r="O344">
        <v>101.47</v>
      </c>
      <c r="P344">
        <v>203.28</v>
      </c>
      <c r="Q344">
        <v>1</v>
      </c>
      <c r="R344" t="s">
        <v>21</v>
      </c>
    </row>
    <row r="345" spans="1:18" x14ac:dyDescent="0.35">
      <c r="A345" t="s">
        <v>388</v>
      </c>
      <c r="B345" t="s">
        <v>36</v>
      </c>
      <c r="C345">
        <v>0</v>
      </c>
      <c r="D345" t="s">
        <v>21</v>
      </c>
      <c r="E345" t="s">
        <v>21</v>
      </c>
      <c r="F345" t="s">
        <v>39</v>
      </c>
      <c r="G345">
        <v>61</v>
      </c>
      <c r="H345" t="s">
        <v>21</v>
      </c>
      <c r="I345" t="s">
        <v>23</v>
      </c>
      <c r="J345" t="s">
        <v>21</v>
      </c>
      <c r="K345" t="s">
        <v>21</v>
      </c>
      <c r="L345" t="s">
        <v>24</v>
      </c>
      <c r="M345" t="s">
        <v>21</v>
      </c>
      <c r="N345" t="s">
        <v>43</v>
      </c>
      <c r="O345">
        <v>68.180000000000007</v>
      </c>
      <c r="P345">
        <v>4101.3999999999996</v>
      </c>
      <c r="Q345">
        <v>1</v>
      </c>
      <c r="R345" t="s">
        <v>21</v>
      </c>
    </row>
    <row r="346" spans="1:18" x14ac:dyDescent="0.35">
      <c r="A346" t="s">
        <v>389</v>
      </c>
      <c r="B346" t="s">
        <v>19</v>
      </c>
      <c r="C346">
        <v>0</v>
      </c>
      <c r="D346" t="s">
        <v>20</v>
      </c>
      <c r="E346" t="s">
        <v>21</v>
      </c>
      <c r="F346" t="s">
        <v>58</v>
      </c>
      <c r="G346">
        <v>6</v>
      </c>
      <c r="H346" t="s">
        <v>20</v>
      </c>
      <c r="I346" t="s">
        <v>23</v>
      </c>
      <c r="J346" t="s">
        <v>21</v>
      </c>
      <c r="K346" t="s">
        <v>20</v>
      </c>
      <c r="L346" t="s">
        <v>33</v>
      </c>
      <c r="M346" t="s">
        <v>20</v>
      </c>
      <c r="N346" t="s">
        <v>25</v>
      </c>
      <c r="O346">
        <v>81.36</v>
      </c>
      <c r="P346">
        <v>500.84</v>
      </c>
      <c r="Q346">
        <v>1</v>
      </c>
      <c r="R346" t="s">
        <v>21</v>
      </c>
    </row>
    <row r="347" spans="1:18" x14ac:dyDescent="0.35">
      <c r="A347" t="s">
        <v>390</v>
      </c>
      <c r="B347" t="s">
        <v>36</v>
      </c>
      <c r="C347">
        <v>0</v>
      </c>
      <c r="D347" t="s">
        <v>21</v>
      </c>
      <c r="E347" t="s">
        <v>21</v>
      </c>
      <c r="F347" t="s">
        <v>58</v>
      </c>
      <c r="G347">
        <v>19</v>
      </c>
      <c r="H347" t="s">
        <v>20</v>
      </c>
      <c r="I347" t="s">
        <v>32</v>
      </c>
      <c r="J347" t="s">
        <v>20</v>
      </c>
      <c r="K347" t="s">
        <v>20</v>
      </c>
      <c r="L347" t="s">
        <v>33</v>
      </c>
      <c r="M347" t="s">
        <v>20</v>
      </c>
      <c r="N347" t="s">
        <v>25</v>
      </c>
      <c r="O347">
        <v>67.209999999999994</v>
      </c>
      <c r="P347">
        <v>1282.51</v>
      </c>
      <c r="Q347">
        <v>2</v>
      </c>
      <c r="R347" t="s">
        <v>21</v>
      </c>
    </row>
    <row r="348" spans="1:18" x14ac:dyDescent="0.35">
      <c r="A348" t="s">
        <v>391</v>
      </c>
      <c r="B348" t="s">
        <v>19</v>
      </c>
      <c r="C348">
        <v>0</v>
      </c>
      <c r="D348" t="s">
        <v>21</v>
      </c>
      <c r="E348" t="s">
        <v>20</v>
      </c>
      <c r="F348" t="s">
        <v>56</v>
      </c>
      <c r="G348">
        <v>17</v>
      </c>
      <c r="H348" t="s">
        <v>20</v>
      </c>
      <c r="I348" t="s">
        <v>32</v>
      </c>
      <c r="J348" t="s">
        <v>20</v>
      </c>
      <c r="K348" t="s">
        <v>21</v>
      </c>
      <c r="L348" t="s">
        <v>24</v>
      </c>
      <c r="M348" t="s">
        <v>21</v>
      </c>
      <c r="N348" t="s">
        <v>34</v>
      </c>
      <c r="O348">
        <v>59.45</v>
      </c>
      <c r="P348">
        <v>984.02</v>
      </c>
      <c r="Q348">
        <v>1</v>
      </c>
      <c r="R348" t="s">
        <v>21</v>
      </c>
    </row>
    <row r="349" spans="1:18" x14ac:dyDescent="0.35">
      <c r="A349" t="s">
        <v>392</v>
      </c>
      <c r="B349" t="s">
        <v>19</v>
      </c>
      <c r="C349">
        <v>0</v>
      </c>
      <c r="D349" t="s">
        <v>21</v>
      </c>
      <c r="E349" t="s">
        <v>20</v>
      </c>
      <c r="F349" t="s">
        <v>47</v>
      </c>
      <c r="G349">
        <v>4</v>
      </c>
      <c r="H349" t="s">
        <v>20</v>
      </c>
      <c r="I349" t="s">
        <v>23</v>
      </c>
      <c r="J349" t="s">
        <v>21</v>
      </c>
      <c r="K349" t="s">
        <v>21</v>
      </c>
      <c r="L349" t="s">
        <v>33</v>
      </c>
      <c r="M349" t="s">
        <v>21</v>
      </c>
      <c r="N349" t="s">
        <v>34</v>
      </c>
      <c r="O349">
        <v>91.5</v>
      </c>
      <c r="P349">
        <v>357.86</v>
      </c>
      <c r="Q349">
        <v>2</v>
      </c>
      <c r="R349" t="s">
        <v>20</v>
      </c>
    </row>
    <row r="350" spans="1:18" x14ac:dyDescent="0.35">
      <c r="A350" t="s">
        <v>393</v>
      </c>
      <c r="B350" t="s">
        <v>19</v>
      </c>
      <c r="C350">
        <v>0</v>
      </c>
      <c r="D350" t="s">
        <v>20</v>
      </c>
      <c r="E350" t="s">
        <v>20</v>
      </c>
      <c r="F350" t="s">
        <v>37</v>
      </c>
      <c r="G350">
        <v>12</v>
      </c>
      <c r="H350" t="s">
        <v>20</v>
      </c>
      <c r="I350" t="s">
        <v>23</v>
      </c>
      <c r="J350" t="s">
        <v>21</v>
      </c>
      <c r="K350" t="s">
        <v>20</v>
      </c>
      <c r="L350" t="s">
        <v>33</v>
      </c>
      <c r="M350" t="s">
        <v>21</v>
      </c>
      <c r="N350" t="s">
        <v>43</v>
      </c>
      <c r="O350">
        <v>85.62</v>
      </c>
      <c r="P350">
        <v>999.22</v>
      </c>
      <c r="Q350">
        <v>1</v>
      </c>
      <c r="R350" t="s">
        <v>20</v>
      </c>
    </row>
    <row r="351" spans="1:18" x14ac:dyDescent="0.35">
      <c r="A351" t="s">
        <v>394</v>
      </c>
      <c r="B351" t="s">
        <v>19</v>
      </c>
      <c r="C351">
        <v>0</v>
      </c>
      <c r="D351" t="s">
        <v>21</v>
      </c>
      <c r="E351" t="s">
        <v>21</v>
      </c>
      <c r="F351" t="s">
        <v>58</v>
      </c>
      <c r="G351">
        <v>22</v>
      </c>
      <c r="H351" t="s">
        <v>20</v>
      </c>
      <c r="I351" t="s">
        <v>32</v>
      </c>
      <c r="J351" t="s">
        <v>20</v>
      </c>
      <c r="K351" t="s">
        <v>20</v>
      </c>
      <c r="L351" t="s">
        <v>33</v>
      </c>
      <c r="M351" t="s">
        <v>21</v>
      </c>
      <c r="N351" t="s">
        <v>34</v>
      </c>
      <c r="O351">
        <v>56.29</v>
      </c>
      <c r="P351">
        <v>1273.17</v>
      </c>
      <c r="Q351">
        <v>2</v>
      </c>
      <c r="R351" t="s">
        <v>21</v>
      </c>
    </row>
    <row r="352" spans="1:18" x14ac:dyDescent="0.35">
      <c r="A352" t="s">
        <v>395</v>
      </c>
      <c r="B352" t="s">
        <v>19</v>
      </c>
      <c r="C352">
        <v>0</v>
      </c>
      <c r="D352" t="s">
        <v>21</v>
      </c>
      <c r="E352" t="s">
        <v>21</v>
      </c>
      <c r="F352" t="s">
        <v>45</v>
      </c>
      <c r="G352">
        <v>51</v>
      </c>
      <c r="H352" t="s">
        <v>20</v>
      </c>
      <c r="I352" t="s">
        <v>32</v>
      </c>
      <c r="J352" t="s">
        <v>20</v>
      </c>
      <c r="K352" t="s">
        <v>20</v>
      </c>
      <c r="L352" t="s">
        <v>29</v>
      </c>
      <c r="M352" t="s">
        <v>21</v>
      </c>
      <c r="N352" t="s">
        <v>43</v>
      </c>
      <c r="O352">
        <v>69.12</v>
      </c>
      <c r="P352">
        <v>3450.57</v>
      </c>
      <c r="Q352">
        <v>0</v>
      </c>
      <c r="R352" t="s">
        <v>21</v>
      </c>
    </row>
    <row r="353" spans="1:18" x14ac:dyDescent="0.35">
      <c r="A353" t="s">
        <v>396</v>
      </c>
      <c r="B353" t="s">
        <v>19</v>
      </c>
      <c r="C353">
        <v>1</v>
      </c>
      <c r="D353" t="s">
        <v>20</v>
      </c>
      <c r="E353" t="s">
        <v>20</v>
      </c>
      <c r="F353" t="s">
        <v>27</v>
      </c>
      <c r="G353">
        <v>10</v>
      </c>
      <c r="H353" t="s">
        <v>20</v>
      </c>
      <c r="I353" t="s">
        <v>32</v>
      </c>
      <c r="J353" t="s">
        <v>21</v>
      </c>
      <c r="K353" t="s">
        <v>21</v>
      </c>
      <c r="L353" t="s">
        <v>33</v>
      </c>
      <c r="M353" t="s">
        <v>20</v>
      </c>
      <c r="N353" t="s">
        <v>43</v>
      </c>
      <c r="O353">
        <v>42.16</v>
      </c>
      <c r="P353">
        <v>419.62</v>
      </c>
      <c r="Q353">
        <v>3</v>
      </c>
      <c r="R353" t="s">
        <v>21</v>
      </c>
    </row>
    <row r="354" spans="1:18" x14ac:dyDescent="0.35">
      <c r="A354" t="s">
        <v>397</v>
      </c>
      <c r="B354" t="s">
        <v>19</v>
      </c>
      <c r="C354">
        <v>0</v>
      </c>
      <c r="D354" t="s">
        <v>20</v>
      </c>
      <c r="E354" t="s">
        <v>20</v>
      </c>
      <c r="F354" t="s">
        <v>27</v>
      </c>
      <c r="G354">
        <v>72</v>
      </c>
      <c r="H354" t="s">
        <v>20</v>
      </c>
      <c r="I354" t="s">
        <v>23</v>
      </c>
      <c r="J354" t="s">
        <v>20</v>
      </c>
      <c r="K354" t="s">
        <v>20</v>
      </c>
      <c r="L354" t="s">
        <v>24</v>
      </c>
      <c r="M354" t="s">
        <v>20</v>
      </c>
      <c r="N354" t="s">
        <v>34</v>
      </c>
      <c r="O354">
        <v>106.68</v>
      </c>
      <c r="P354">
        <v>7886.88</v>
      </c>
      <c r="Q354">
        <v>2</v>
      </c>
      <c r="R354" t="s">
        <v>21</v>
      </c>
    </row>
    <row r="355" spans="1:18" x14ac:dyDescent="0.35">
      <c r="A355" t="s">
        <v>398</v>
      </c>
      <c r="B355" t="s">
        <v>19</v>
      </c>
      <c r="C355">
        <v>0</v>
      </c>
      <c r="D355" t="s">
        <v>21</v>
      </c>
      <c r="E355" t="s">
        <v>21</v>
      </c>
      <c r="F355" t="s">
        <v>39</v>
      </c>
      <c r="G355">
        <v>57</v>
      </c>
      <c r="H355" t="s">
        <v>20</v>
      </c>
      <c r="I355" t="s">
        <v>21</v>
      </c>
      <c r="J355" t="s">
        <v>28</v>
      </c>
      <c r="K355" t="s">
        <v>28</v>
      </c>
      <c r="L355" t="s">
        <v>24</v>
      </c>
      <c r="M355" t="s">
        <v>21</v>
      </c>
      <c r="N355" t="s">
        <v>30</v>
      </c>
      <c r="O355">
        <v>33.53</v>
      </c>
      <c r="P355">
        <v>1857.62</v>
      </c>
      <c r="Q355">
        <v>1</v>
      </c>
      <c r="R355" t="s">
        <v>21</v>
      </c>
    </row>
    <row r="356" spans="1:18" x14ac:dyDescent="0.35">
      <c r="A356" t="s">
        <v>399</v>
      </c>
      <c r="B356" t="s">
        <v>36</v>
      </c>
      <c r="C356">
        <v>0</v>
      </c>
      <c r="D356" t="s">
        <v>21</v>
      </c>
      <c r="E356" t="s">
        <v>21</v>
      </c>
      <c r="F356" t="s">
        <v>58</v>
      </c>
      <c r="G356">
        <v>17</v>
      </c>
      <c r="H356" t="s">
        <v>20</v>
      </c>
      <c r="I356" t="s">
        <v>23</v>
      </c>
      <c r="J356" t="s">
        <v>21</v>
      </c>
      <c r="K356" t="s">
        <v>21</v>
      </c>
      <c r="L356" t="s">
        <v>33</v>
      </c>
      <c r="M356" t="s">
        <v>21</v>
      </c>
      <c r="N356" t="s">
        <v>30</v>
      </c>
      <c r="O356">
        <v>79.56</v>
      </c>
      <c r="P356">
        <v>1353.23</v>
      </c>
      <c r="Q356">
        <v>2</v>
      </c>
      <c r="R356" t="s">
        <v>20</v>
      </c>
    </row>
    <row r="357" spans="1:18" x14ac:dyDescent="0.35">
      <c r="A357" t="s">
        <v>400</v>
      </c>
      <c r="B357" t="s">
        <v>19</v>
      </c>
      <c r="C357">
        <v>0</v>
      </c>
      <c r="D357" t="s">
        <v>21</v>
      </c>
      <c r="E357" t="s">
        <v>21</v>
      </c>
      <c r="F357" t="s">
        <v>56</v>
      </c>
      <c r="G357">
        <v>55</v>
      </c>
      <c r="H357" t="s">
        <v>20</v>
      </c>
      <c r="I357" t="s">
        <v>21</v>
      </c>
      <c r="J357" t="s">
        <v>28</v>
      </c>
      <c r="K357" t="s">
        <v>28</v>
      </c>
      <c r="L357" t="s">
        <v>29</v>
      </c>
      <c r="M357" t="s">
        <v>21</v>
      </c>
      <c r="N357" t="s">
        <v>30</v>
      </c>
      <c r="O357">
        <v>22.15</v>
      </c>
      <c r="P357">
        <v>1200.72</v>
      </c>
      <c r="Q357">
        <v>1</v>
      </c>
      <c r="R357" t="s">
        <v>21</v>
      </c>
    </row>
    <row r="358" spans="1:18" x14ac:dyDescent="0.35">
      <c r="A358" t="s">
        <v>401</v>
      </c>
      <c r="B358" t="s">
        <v>19</v>
      </c>
      <c r="C358">
        <v>0</v>
      </c>
      <c r="D358" t="s">
        <v>21</v>
      </c>
      <c r="E358" t="s">
        <v>20</v>
      </c>
      <c r="F358" t="s">
        <v>22</v>
      </c>
      <c r="G358">
        <v>19</v>
      </c>
      <c r="H358" t="s">
        <v>20</v>
      </c>
      <c r="I358" t="s">
        <v>23</v>
      </c>
      <c r="J358" t="s">
        <v>21</v>
      </c>
      <c r="K358" t="s">
        <v>21</v>
      </c>
      <c r="L358" t="s">
        <v>24</v>
      </c>
      <c r="M358" t="s">
        <v>21</v>
      </c>
      <c r="N358" t="s">
        <v>43</v>
      </c>
      <c r="O358">
        <v>74.8</v>
      </c>
      <c r="P358">
        <v>1394.07</v>
      </c>
      <c r="Q358">
        <v>2</v>
      </c>
      <c r="R358" t="s">
        <v>21</v>
      </c>
    </row>
    <row r="359" spans="1:18" x14ac:dyDescent="0.35">
      <c r="A359" t="s">
        <v>402</v>
      </c>
      <c r="B359" t="s">
        <v>36</v>
      </c>
      <c r="C359">
        <v>0</v>
      </c>
      <c r="D359" t="s">
        <v>21</v>
      </c>
      <c r="E359" t="s">
        <v>21</v>
      </c>
      <c r="F359" t="s">
        <v>49</v>
      </c>
      <c r="G359">
        <v>26</v>
      </c>
      <c r="H359" t="s">
        <v>21</v>
      </c>
      <c r="I359" t="s">
        <v>21</v>
      </c>
      <c r="J359" t="s">
        <v>28</v>
      </c>
      <c r="K359" t="s">
        <v>28</v>
      </c>
      <c r="L359" t="s">
        <v>33</v>
      </c>
      <c r="M359" t="s">
        <v>20</v>
      </c>
      <c r="N359" t="s">
        <v>43</v>
      </c>
      <c r="O359">
        <v>23.94</v>
      </c>
      <c r="P359">
        <v>620.12</v>
      </c>
      <c r="Q359">
        <v>2</v>
      </c>
      <c r="R359" t="s">
        <v>21</v>
      </c>
    </row>
    <row r="360" spans="1:18" x14ac:dyDescent="0.35">
      <c r="A360" t="s">
        <v>403</v>
      </c>
      <c r="B360" t="s">
        <v>19</v>
      </c>
      <c r="C360">
        <v>1</v>
      </c>
      <c r="D360" t="s">
        <v>20</v>
      </c>
      <c r="E360" t="s">
        <v>20</v>
      </c>
      <c r="F360" t="s">
        <v>41</v>
      </c>
      <c r="G360">
        <v>25</v>
      </c>
      <c r="H360" t="s">
        <v>20</v>
      </c>
      <c r="I360" t="s">
        <v>23</v>
      </c>
      <c r="J360" t="s">
        <v>21</v>
      </c>
      <c r="K360" t="s">
        <v>20</v>
      </c>
      <c r="L360" t="s">
        <v>33</v>
      </c>
      <c r="M360" t="s">
        <v>20</v>
      </c>
      <c r="N360" t="s">
        <v>34</v>
      </c>
      <c r="O360">
        <v>79.97</v>
      </c>
      <c r="P360">
        <v>2023.88</v>
      </c>
      <c r="Q360">
        <v>1</v>
      </c>
      <c r="R360" t="s">
        <v>21</v>
      </c>
    </row>
    <row r="361" spans="1:18" x14ac:dyDescent="0.35">
      <c r="A361" t="s">
        <v>404</v>
      </c>
      <c r="B361" t="s">
        <v>36</v>
      </c>
      <c r="C361">
        <v>0</v>
      </c>
      <c r="D361" t="s">
        <v>20</v>
      </c>
      <c r="E361" t="s">
        <v>21</v>
      </c>
      <c r="F361" t="s">
        <v>75</v>
      </c>
      <c r="G361">
        <v>17</v>
      </c>
      <c r="H361" t="s">
        <v>20</v>
      </c>
      <c r="I361" t="s">
        <v>32</v>
      </c>
      <c r="J361" t="s">
        <v>20</v>
      </c>
      <c r="K361" t="s">
        <v>20</v>
      </c>
      <c r="L361" t="s">
        <v>33</v>
      </c>
      <c r="M361" t="s">
        <v>20</v>
      </c>
      <c r="N361" t="s">
        <v>25</v>
      </c>
      <c r="O361">
        <v>62.71</v>
      </c>
      <c r="P361">
        <v>1066.94</v>
      </c>
      <c r="Q361">
        <v>1</v>
      </c>
      <c r="R361" t="s">
        <v>20</v>
      </c>
    </row>
    <row r="362" spans="1:18" x14ac:dyDescent="0.35">
      <c r="A362" t="s">
        <v>405</v>
      </c>
      <c r="B362" t="s">
        <v>36</v>
      </c>
      <c r="C362">
        <v>1</v>
      </c>
      <c r="D362" t="s">
        <v>21</v>
      </c>
      <c r="E362" t="s">
        <v>21</v>
      </c>
      <c r="F362" t="s">
        <v>45</v>
      </c>
      <c r="G362">
        <v>27</v>
      </c>
      <c r="H362" t="s">
        <v>20</v>
      </c>
      <c r="I362" t="s">
        <v>32</v>
      </c>
      <c r="J362" t="s">
        <v>21</v>
      </c>
      <c r="K362" t="s">
        <v>21</v>
      </c>
      <c r="L362" t="s">
        <v>33</v>
      </c>
      <c r="M362" t="s">
        <v>20</v>
      </c>
      <c r="N362" t="s">
        <v>30</v>
      </c>
      <c r="O362">
        <v>52.1</v>
      </c>
      <c r="P362">
        <v>1388.52</v>
      </c>
      <c r="Q362">
        <v>0</v>
      </c>
      <c r="R362" t="s">
        <v>20</v>
      </c>
    </row>
    <row r="363" spans="1:18" x14ac:dyDescent="0.35">
      <c r="A363" t="s">
        <v>406</v>
      </c>
      <c r="B363" t="s">
        <v>36</v>
      </c>
      <c r="C363">
        <v>0</v>
      </c>
      <c r="D363" t="s">
        <v>20</v>
      </c>
      <c r="E363" t="s">
        <v>21</v>
      </c>
      <c r="F363" t="s">
        <v>75</v>
      </c>
      <c r="G363">
        <v>59</v>
      </c>
      <c r="H363" t="s">
        <v>20</v>
      </c>
      <c r="I363" t="s">
        <v>21</v>
      </c>
      <c r="J363" t="s">
        <v>28</v>
      </c>
      <c r="K363" t="s">
        <v>28</v>
      </c>
      <c r="L363" t="s">
        <v>24</v>
      </c>
      <c r="M363" t="s">
        <v>21</v>
      </c>
      <c r="N363" t="s">
        <v>34</v>
      </c>
      <c r="O363">
        <v>27.77</v>
      </c>
      <c r="P363">
        <v>1601.65</v>
      </c>
      <c r="Q363">
        <v>2</v>
      </c>
      <c r="R363" t="s">
        <v>21</v>
      </c>
    </row>
    <row r="364" spans="1:18" x14ac:dyDescent="0.35">
      <c r="A364" t="s">
        <v>407</v>
      </c>
      <c r="B364" t="s">
        <v>19</v>
      </c>
      <c r="C364">
        <v>0</v>
      </c>
      <c r="D364" t="s">
        <v>20</v>
      </c>
      <c r="E364" t="s">
        <v>21</v>
      </c>
      <c r="F364" t="s">
        <v>75</v>
      </c>
      <c r="G364">
        <v>11</v>
      </c>
      <c r="H364" t="s">
        <v>20</v>
      </c>
      <c r="I364" t="s">
        <v>32</v>
      </c>
      <c r="J364" t="s">
        <v>21</v>
      </c>
      <c r="K364" t="s">
        <v>21</v>
      </c>
      <c r="L364" t="s">
        <v>33</v>
      </c>
      <c r="M364" t="s">
        <v>21</v>
      </c>
      <c r="N364" t="s">
        <v>34</v>
      </c>
      <c r="O364">
        <v>49.45</v>
      </c>
      <c r="P364">
        <v>548.22</v>
      </c>
      <c r="Q364">
        <v>1</v>
      </c>
      <c r="R364" t="s">
        <v>20</v>
      </c>
    </row>
    <row r="365" spans="1:18" x14ac:dyDescent="0.35">
      <c r="A365" t="s">
        <v>408</v>
      </c>
      <c r="B365" t="s">
        <v>19</v>
      </c>
      <c r="C365">
        <v>0</v>
      </c>
      <c r="D365" t="s">
        <v>20</v>
      </c>
      <c r="E365" t="s">
        <v>20</v>
      </c>
      <c r="F365" t="s">
        <v>39</v>
      </c>
      <c r="G365">
        <v>19</v>
      </c>
      <c r="H365" t="s">
        <v>20</v>
      </c>
      <c r="I365" t="s">
        <v>32</v>
      </c>
      <c r="J365" t="s">
        <v>20</v>
      </c>
      <c r="K365" t="s">
        <v>21</v>
      </c>
      <c r="L365" t="s">
        <v>33</v>
      </c>
      <c r="M365" t="s">
        <v>21</v>
      </c>
      <c r="N365" t="s">
        <v>43</v>
      </c>
      <c r="O365">
        <v>58</v>
      </c>
      <c r="P365">
        <v>1078.32</v>
      </c>
      <c r="Q365">
        <v>2</v>
      </c>
      <c r="R365" t="s">
        <v>20</v>
      </c>
    </row>
    <row r="366" spans="1:18" x14ac:dyDescent="0.35">
      <c r="A366" t="s">
        <v>409</v>
      </c>
      <c r="B366" t="s">
        <v>36</v>
      </c>
      <c r="C366">
        <v>1</v>
      </c>
      <c r="D366" t="s">
        <v>20</v>
      </c>
      <c r="E366" t="s">
        <v>21</v>
      </c>
      <c r="F366" t="s">
        <v>27</v>
      </c>
      <c r="G366">
        <v>7</v>
      </c>
      <c r="H366" t="s">
        <v>20</v>
      </c>
      <c r="I366" t="s">
        <v>23</v>
      </c>
      <c r="J366" t="s">
        <v>21</v>
      </c>
      <c r="K366" t="s">
        <v>20</v>
      </c>
      <c r="L366" t="s">
        <v>33</v>
      </c>
      <c r="M366" t="s">
        <v>20</v>
      </c>
      <c r="N366" t="s">
        <v>43</v>
      </c>
      <c r="O366">
        <v>86.51</v>
      </c>
      <c r="P366">
        <v>612.11</v>
      </c>
      <c r="Q366">
        <v>1</v>
      </c>
      <c r="R366" t="s">
        <v>21</v>
      </c>
    </row>
    <row r="367" spans="1:18" x14ac:dyDescent="0.35">
      <c r="A367" t="s">
        <v>410</v>
      </c>
      <c r="B367" t="s">
        <v>36</v>
      </c>
      <c r="C367">
        <v>1</v>
      </c>
      <c r="D367" t="s">
        <v>20</v>
      </c>
      <c r="E367" t="s">
        <v>21</v>
      </c>
      <c r="F367" t="s">
        <v>39</v>
      </c>
      <c r="G367">
        <v>45</v>
      </c>
      <c r="H367" t="s">
        <v>20</v>
      </c>
      <c r="I367" t="s">
        <v>23</v>
      </c>
      <c r="J367" t="s">
        <v>21</v>
      </c>
      <c r="K367" t="s">
        <v>21</v>
      </c>
      <c r="L367" t="s">
        <v>29</v>
      </c>
      <c r="M367" t="s">
        <v>20</v>
      </c>
      <c r="N367" t="s">
        <v>30</v>
      </c>
      <c r="O367">
        <v>79.3</v>
      </c>
      <c r="P367">
        <v>3671.44</v>
      </c>
      <c r="Q367">
        <v>1</v>
      </c>
      <c r="R367" t="s">
        <v>21</v>
      </c>
    </row>
    <row r="368" spans="1:18" x14ac:dyDescent="0.35">
      <c r="A368" t="s">
        <v>411</v>
      </c>
      <c r="B368" t="s">
        <v>36</v>
      </c>
      <c r="C368">
        <v>1</v>
      </c>
      <c r="D368" t="s">
        <v>21</v>
      </c>
      <c r="E368" t="s">
        <v>21</v>
      </c>
      <c r="F368" t="s">
        <v>37</v>
      </c>
      <c r="G368">
        <v>45</v>
      </c>
      <c r="H368" t="s">
        <v>20</v>
      </c>
      <c r="I368" t="s">
        <v>23</v>
      </c>
      <c r="J368" t="s">
        <v>21</v>
      </c>
      <c r="K368" t="s">
        <v>21</v>
      </c>
      <c r="L368" t="s">
        <v>24</v>
      </c>
      <c r="M368" t="s">
        <v>20</v>
      </c>
      <c r="N368" t="s">
        <v>30</v>
      </c>
      <c r="O368">
        <v>66.900000000000006</v>
      </c>
      <c r="P368">
        <v>2994.38</v>
      </c>
      <c r="Q368">
        <v>0</v>
      </c>
      <c r="R368" t="s">
        <v>21</v>
      </c>
    </row>
    <row r="369" spans="1:18" x14ac:dyDescent="0.35">
      <c r="A369" t="s">
        <v>412</v>
      </c>
      <c r="B369" t="s">
        <v>36</v>
      </c>
      <c r="C369">
        <v>0</v>
      </c>
      <c r="D369" t="s">
        <v>21</v>
      </c>
      <c r="E369" t="s">
        <v>21</v>
      </c>
      <c r="F369" t="s">
        <v>37</v>
      </c>
      <c r="G369">
        <v>8</v>
      </c>
      <c r="H369" t="s">
        <v>20</v>
      </c>
      <c r="I369" t="s">
        <v>23</v>
      </c>
      <c r="J369" t="s">
        <v>20</v>
      </c>
      <c r="K369" t="s">
        <v>21</v>
      </c>
      <c r="L369" t="s">
        <v>33</v>
      </c>
      <c r="M369" t="s">
        <v>20</v>
      </c>
      <c r="N369" t="s">
        <v>34</v>
      </c>
      <c r="O369">
        <v>77.33</v>
      </c>
      <c r="P369">
        <v>630.80999999999995</v>
      </c>
      <c r="Q369">
        <v>5</v>
      </c>
      <c r="R369" t="s">
        <v>20</v>
      </c>
    </row>
    <row r="370" spans="1:18" x14ac:dyDescent="0.35">
      <c r="A370" t="s">
        <v>413</v>
      </c>
      <c r="B370" t="s">
        <v>36</v>
      </c>
      <c r="C370">
        <v>0</v>
      </c>
      <c r="D370" t="s">
        <v>20</v>
      </c>
      <c r="E370" t="s">
        <v>20</v>
      </c>
      <c r="F370" t="s">
        <v>37</v>
      </c>
      <c r="G370">
        <v>29</v>
      </c>
      <c r="H370" t="s">
        <v>20</v>
      </c>
      <c r="I370" t="s">
        <v>32</v>
      </c>
      <c r="J370" t="s">
        <v>20</v>
      </c>
      <c r="K370" t="s">
        <v>20</v>
      </c>
      <c r="L370" t="s">
        <v>29</v>
      </c>
      <c r="M370" t="s">
        <v>20</v>
      </c>
      <c r="N370" t="s">
        <v>34</v>
      </c>
      <c r="O370">
        <v>55.82</v>
      </c>
      <c r="P370">
        <v>1571.32</v>
      </c>
      <c r="Q370">
        <v>2</v>
      </c>
      <c r="R370" t="s">
        <v>21</v>
      </c>
    </row>
    <row r="371" spans="1:18" x14ac:dyDescent="0.35">
      <c r="A371" t="s">
        <v>414</v>
      </c>
      <c r="B371" t="s">
        <v>19</v>
      </c>
      <c r="C371">
        <v>0</v>
      </c>
      <c r="D371" t="s">
        <v>21</v>
      </c>
      <c r="E371" t="s">
        <v>21</v>
      </c>
      <c r="F371" t="s">
        <v>56</v>
      </c>
      <c r="G371">
        <v>6</v>
      </c>
      <c r="H371" t="s">
        <v>20</v>
      </c>
      <c r="I371" t="s">
        <v>23</v>
      </c>
      <c r="J371" t="s">
        <v>21</v>
      </c>
      <c r="K371" t="s">
        <v>21</v>
      </c>
      <c r="L371" t="s">
        <v>33</v>
      </c>
      <c r="M371" t="s">
        <v>20</v>
      </c>
      <c r="N371" t="s">
        <v>34</v>
      </c>
      <c r="O371">
        <v>100.83</v>
      </c>
      <c r="P371">
        <v>617.1</v>
      </c>
      <c r="Q371">
        <v>4</v>
      </c>
      <c r="R371" t="s">
        <v>20</v>
      </c>
    </row>
    <row r="372" spans="1:18" x14ac:dyDescent="0.35">
      <c r="A372" t="s">
        <v>415</v>
      </c>
      <c r="B372" t="s">
        <v>19</v>
      </c>
      <c r="C372">
        <v>0</v>
      </c>
      <c r="D372" t="s">
        <v>21</v>
      </c>
      <c r="E372" t="s">
        <v>21</v>
      </c>
      <c r="F372" t="s">
        <v>56</v>
      </c>
      <c r="G372">
        <v>18</v>
      </c>
      <c r="H372" t="s">
        <v>20</v>
      </c>
      <c r="I372" t="s">
        <v>32</v>
      </c>
      <c r="J372" t="s">
        <v>21</v>
      </c>
      <c r="K372" t="s">
        <v>20</v>
      </c>
      <c r="L372" t="s">
        <v>33</v>
      </c>
      <c r="M372" t="s">
        <v>20</v>
      </c>
      <c r="N372" t="s">
        <v>25</v>
      </c>
      <c r="O372">
        <v>52.84</v>
      </c>
      <c r="P372">
        <v>977.55</v>
      </c>
      <c r="Q372">
        <v>0</v>
      </c>
      <c r="R372" t="s">
        <v>20</v>
      </c>
    </row>
    <row r="373" spans="1:18" x14ac:dyDescent="0.35">
      <c r="A373" t="s">
        <v>416</v>
      </c>
      <c r="B373" t="s">
        <v>19</v>
      </c>
      <c r="C373">
        <v>0</v>
      </c>
      <c r="D373" t="s">
        <v>21</v>
      </c>
      <c r="E373" t="s">
        <v>21</v>
      </c>
      <c r="F373" t="s">
        <v>417</v>
      </c>
      <c r="G373">
        <v>67</v>
      </c>
      <c r="H373" t="s">
        <v>21</v>
      </c>
      <c r="I373" t="s">
        <v>32</v>
      </c>
      <c r="J373" t="s">
        <v>21</v>
      </c>
      <c r="K373" t="s">
        <v>21</v>
      </c>
      <c r="L373" t="s">
        <v>24</v>
      </c>
      <c r="M373" t="s">
        <v>21</v>
      </c>
      <c r="N373" t="s">
        <v>30</v>
      </c>
      <c r="O373">
        <v>30.72</v>
      </c>
      <c r="P373">
        <v>2059.09</v>
      </c>
      <c r="Q373">
        <v>3</v>
      </c>
      <c r="R373" t="s">
        <v>21</v>
      </c>
    </row>
    <row r="374" spans="1:18" x14ac:dyDescent="0.35">
      <c r="A374" t="s">
        <v>418</v>
      </c>
      <c r="B374" t="s">
        <v>36</v>
      </c>
      <c r="C374">
        <v>0</v>
      </c>
      <c r="D374" t="s">
        <v>20</v>
      </c>
      <c r="E374" t="s">
        <v>21</v>
      </c>
      <c r="F374" t="s">
        <v>58</v>
      </c>
      <c r="G374">
        <v>66</v>
      </c>
      <c r="H374" t="s">
        <v>20</v>
      </c>
      <c r="I374" t="s">
        <v>32</v>
      </c>
      <c r="J374" t="s">
        <v>20</v>
      </c>
      <c r="K374" t="s">
        <v>21</v>
      </c>
      <c r="L374" t="s">
        <v>24</v>
      </c>
      <c r="M374" t="s">
        <v>20</v>
      </c>
      <c r="N374" t="s">
        <v>43</v>
      </c>
      <c r="O374">
        <v>61.83</v>
      </c>
      <c r="P374">
        <v>3967.22</v>
      </c>
      <c r="Q374">
        <v>2</v>
      </c>
      <c r="R374" t="s">
        <v>21</v>
      </c>
    </row>
    <row r="375" spans="1:18" x14ac:dyDescent="0.35">
      <c r="A375" t="s">
        <v>419</v>
      </c>
      <c r="B375" t="s">
        <v>36</v>
      </c>
      <c r="C375">
        <v>0</v>
      </c>
      <c r="D375" t="s">
        <v>20</v>
      </c>
      <c r="E375" t="s">
        <v>21</v>
      </c>
      <c r="F375" t="s">
        <v>39</v>
      </c>
      <c r="G375">
        <v>67</v>
      </c>
      <c r="H375" t="s">
        <v>20</v>
      </c>
      <c r="I375" t="s">
        <v>23</v>
      </c>
      <c r="J375" t="s">
        <v>20</v>
      </c>
      <c r="K375" t="s">
        <v>21</v>
      </c>
      <c r="L375" t="s">
        <v>29</v>
      </c>
      <c r="M375" t="s">
        <v>20</v>
      </c>
      <c r="N375" t="s">
        <v>30</v>
      </c>
      <c r="O375">
        <v>94.93</v>
      </c>
      <c r="P375">
        <v>6521.84</v>
      </c>
      <c r="Q375">
        <v>3</v>
      </c>
      <c r="R375" t="s">
        <v>21</v>
      </c>
    </row>
    <row r="376" spans="1:18" x14ac:dyDescent="0.35">
      <c r="A376" t="s">
        <v>420</v>
      </c>
      <c r="B376" t="s">
        <v>19</v>
      </c>
      <c r="C376">
        <v>0</v>
      </c>
      <c r="D376" t="s">
        <v>20</v>
      </c>
      <c r="E376" t="s">
        <v>20</v>
      </c>
      <c r="F376" t="s">
        <v>47</v>
      </c>
      <c r="G376">
        <v>60</v>
      </c>
      <c r="H376" t="s">
        <v>20</v>
      </c>
      <c r="I376" t="s">
        <v>21</v>
      </c>
      <c r="J376" t="s">
        <v>28</v>
      </c>
      <c r="K376" t="s">
        <v>28</v>
      </c>
      <c r="L376" t="s">
        <v>24</v>
      </c>
      <c r="M376" t="s">
        <v>21</v>
      </c>
      <c r="N376" t="s">
        <v>25</v>
      </c>
      <c r="O376">
        <v>28.45</v>
      </c>
      <c r="P376">
        <v>1700.99</v>
      </c>
      <c r="Q376">
        <v>4</v>
      </c>
      <c r="R376" t="s">
        <v>21</v>
      </c>
    </row>
    <row r="377" spans="1:18" x14ac:dyDescent="0.35">
      <c r="A377" t="s">
        <v>421</v>
      </c>
      <c r="B377" t="s">
        <v>36</v>
      </c>
      <c r="C377">
        <v>0</v>
      </c>
      <c r="D377" t="s">
        <v>20</v>
      </c>
      <c r="E377" t="s">
        <v>20</v>
      </c>
      <c r="F377" t="s">
        <v>39</v>
      </c>
      <c r="G377">
        <v>29</v>
      </c>
      <c r="H377" t="s">
        <v>20</v>
      </c>
      <c r="I377" t="s">
        <v>21</v>
      </c>
      <c r="J377" t="s">
        <v>28</v>
      </c>
      <c r="K377" t="s">
        <v>28</v>
      </c>
      <c r="L377" t="s">
        <v>29</v>
      </c>
      <c r="M377" t="s">
        <v>20</v>
      </c>
      <c r="N377" t="s">
        <v>34</v>
      </c>
      <c r="O377">
        <v>32.28</v>
      </c>
      <c r="P377">
        <v>930.65</v>
      </c>
      <c r="Q377">
        <v>0</v>
      </c>
      <c r="R377" t="s">
        <v>21</v>
      </c>
    </row>
    <row r="378" spans="1:18" x14ac:dyDescent="0.35">
      <c r="A378" t="s">
        <v>422</v>
      </c>
      <c r="B378" t="s">
        <v>36</v>
      </c>
      <c r="C378">
        <v>0</v>
      </c>
      <c r="D378" t="s">
        <v>21</v>
      </c>
      <c r="E378" t="s">
        <v>21</v>
      </c>
      <c r="F378" t="s">
        <v>22</v>
      </c>
      <c r="G378">
        <v>34</v>
      </c>
      <c r="H378" t="s">
        <v>20</v>
      </c>
      <c r="I378" t="s">
        <v>23</v>
      </c>
      <c r="J378" t="s">
        <v>20</v>
      </c>
      <c r="K378" t="s">
        <v>20</v>
      </c>
      <c r="L378" t="s">
        <v>29</v>
      </c>
      <c r="M378" t="s">
        <v>20</v>
      </c>
      <c r="N378" t="s">
        <v>30</v>
      </c>
      <c r="O378">
        <v>99.76</v>
      </c>
      <c r="P378">
        <v>3416.37</v>
      </c>
      <c r="Q378">
        <v>2</v>
      </c>
      <c r="R378" t="s">
        <v>21</v>
      </c>
    </row>
    <row r="379" spans="1:18" x14ac:dyDescent="0.35">
      <c r="A379" t="s">
        <v>423</v>
      </c>
      <c r="B379" t="s">
        <v>19</v>
      </c>
      <c r="C379">
        <v>0</v>
      </c>
      <c r="D379" t="s">
        <v>20</v>
      </c>
      <c r="E379" t="s">
        <v>21</v>
      </c>
      <c r="F379" t="s">
        <v>41</v>
      </c>
      <c r="G379">
        <v>18</v>
      </c>
      <c r="H379" t="s">
        <v>21</v>
      </c>
      <c r="I379" t="s">
        <v>32</v>
      </c>
      <c r="J379" t="s">
        <v>20</v>
      </c>
      <c r="K379" t="s">
        <v>20</v>
      </c>
      <c r="L379" t="s">
        <v>33</v>
      </c>
      <c r="M379" t="s">
        <v>20</v>
      </c>
      <c r="N379" t="s">
        <v>30</v>
      </c>
      <c r="O379">
        <v>62.7</v>
      </c>
      <c r="P379">
        <v>1122.56</v>
      </c>
      <c r="Q379">
        <v>1</v>
      </c>
      <c r="R379" t="s">
        <v>21</v>
      </c>
    </row>
    <row r="380" spans="1:18" x14ac:dyDescent="0.35">
      <c r="A380" t="s">
        <v>424</v>
      </c>
      <c r="B380" t="s">
        <v>19</v>
      </c>
      <c r="C380">
        <v>0</v>
      </c>
      <c r="D380" t="s">
        <v>21</v>
      </c>
      <c r="E380" t="s">
        <v>21</v>
      </c>
      <c r="F380" t="s">
        <v>47</v>
      </c>
      <c r="G380">
        <v>60</v>
      </c>
      <c r="H380" t="s">
        <v>20</v>
      </c>
      <c r="I380" t="s">
        <v>21</v>
      </c>
      <c r="J380" t="s">
        <v>28</v>
      </c>
      <c r="K380" t="s">
        <v>28</v>
      </c>
      <c r="L380" t="s">
        <v>24</v>
      </c>
      <c r="M380" t="s">
        <v>21</v>
      </c>
      <c r="N380" t="s">
        <v>34</v>
      </c>
      <c r="O380">
        <v>34.36</v>
      </c>
      <c r="P380">
        <v>2037.45</v>
      </c>
      <c r="Q380">
        <v>1</v>
      </c>
      <c r="R380" t="s">
        <v>21</v>
      </c>
    </row>
    <row r="381" spans="1:18" x14ac:dyDescent="0.35">
      <c r="A381" t="s">
        <v>425</v>
      </c>
      <c r="B381" t="s">
        <v>19</v>
      </c>
      <c r="C381">
        <v>1</v>
      </c>
      <c r="D381" t="s">
        <v>20</v>
      </c>
      <c r="E381" t="s">
        <v>21</v>
      </c>
      <c r="F381" t="s">
        <v>75</v>
      </c>
      <c r="G381">
        <v>39</v>
      </c>
      <c r="H381" t="s">
        <v>20</v>
      </c>
      <c r="I381" t="s">
        <v>23</v>
      </c>
      <c r="J381" t="s">
        <v>20</v>
      </c>
      <c r="K381" t="s">
        <v>21</v>
      </c>
      <c r="L381" t="s">
        <v>24</v>
      </c>
      <c r="M381" t="s">
        <v>20</v>
      </c>
      <c r="N381" t="s">
        <v>43</v>
      </c>
      <c r="O381">
        <v>93.45</v>
      </c>
      <c r="P381">
        <v>3622.61</v>
      </c>
      <c r="Q381">
        <v>3</v>
      </c>
      <c r="R381" t="s">
        <v>21</v>
      </c>
    </row>
    <row r="382" spans="1:18" x14ac:dyDescent="0.35">
      <c r="A382" t="s">
        <v>426</v>
      </c>
      <c r="B382" t="s">
        <v>36</v>
      </c>
      <c r="C382">
        <v>0</v>
      </c>
      <c r="D382" t="s">
        <v>20</v>
      </c>
      <c r="E382" t="s">
        <v>21</v>
      </c>
      <c r="F382" t="s">
        <v>56</v>
      </c>
      <c r="G382">
        <v>56</v>
      </c>
      <c r="H382" t="s">
        <v>20</v>
      </c>
      <c r="I382" t="s">
        <v>23</v>
      </c>
      <c r="J382" t="s">
        <v>21</v>
      </c>
      <c r="K382" t="s">
        <v>21</v>
      </c>
      <c r="L382" t="s">
        <v>29</v>
      </c>
      <c r="M382" t="s">
        <v>20</v>
      </c>
      <c r="N382" t="s">
        <v>25</v>
      </c>
      <c r="O382">
        <v>86.75</v>
      </c>
      <c r="P382">
        <v>4723.0600000000004</v>
      </c>
      <c r="Q382">
        <v>0</v>
      </c>
      <c r="R382" t="s">
        <v>21</v>
      </c>
    </row>
    <row r="383" spans="1:18" x14ac:dyDescent="0.35">
      <c r="A383" t="s">
        <v>427</v>
      </c>
      <c r="B383" t="s">
        <v>36</v>
      </c>
      <c r="C383">
        <v>0</v>
      </c>
      <c r="D383" t="s">
        <v>20</v>
      </c>
      <c r="E383" t="s">
        <v>21</v>
      </c>
      <c r="F383" t="s">
        <v>56</v>
      </c>
      <c r="G383">
        <v>50</v>
      </c>
      <c r="H383" t="s">
        <v>20</v>
      </c>
      <c r="I383" t="s">
        <v>32</v>
      </c>
      <c r="J383" t="s">
        <v>21</v>
      </c>
      <c r="K383" t="s">
        <v>20</v>
      </c>
      <c r="L383" t="s">
        <v>29</v>
      </c>
      <c r="M383" t="s">
        <v>21</v>
      </c>
      <c r="N383" t="s">
        <v>43</v>
      </c>
      <c r="O383">
        <v>59.81</v>
      </c>
      <c r="P383">
        <v>3067.16</v>
      </c>
      <c r="Q383">
        <v>0</v>
      </c>
      <c r="R383" t="s">
        <v>21</v>
      </c>
    </row>
    <row r="384" spans="1:18" x14ac:dyDescent="0.35">
      <c r="A384" t="s">
        <v>428</v>
      </c>
      <c r="B384" t="s">
        <v>36</v>
      </c>
      <c r="C384">
        <v>0</v>
      </c>
      <c r="D384" t="s">
        <v>20</v>
      </c>
      <c r="E384" t="s">
        <v>21</v>
      </c>
      <c r="F384" t="s">
        <v>37</v>
      </c>
      <c r="G384">
        <v>45</v>
      </c>
      <c r="H384" t="s">
        <v>20</v>
      </c>
      <c r="I384" t="s">
        <v>21</v>
      </c>
      <c r="J384" t="s">
        <v>28</v>
      </c>
      <c r="K384" t="s">
        <v>28</v>
      </c>
      <c r="L384" t="s">
        <v>29</v>
      </c>
      <c r="M384" t="s">
        <v>21</v>
      </c>
      <c r="N384" t="s">
        <v>30</v>
      </c>
      <c r="O384">
        <v>25.28</v>
      </c>
      <c r="P384">
        <v>1144.82</v>
      </c>
      <c r="Q384">
        <v>3</v>
      </c>
      <c r="R384" t="s">
        <v>21</v>
      </c>
    </row>
    <row r="385" spans="1:18" x14ac:dyDescent="0.35">
      <c r="A385" t="s">
        <v>429</v>
      </c>
      <c r="B385" t="s">
        <v>36</v>
      </c>
      <c r="C385">
        <v>0</v>
      </c>
      <c r="D385" t="s">
        <v>21</v>
      </c>
      <c r="E385" t="s">
        <v>21</v>
      </c>
      <c r="F385" t="s">
        <v>39</v>
      </c>
      <c r="G385">
        <v>14</v>
      </c>
      <c r="H385" t="s">
        <v>20</v>
      </c>
      <c r="I385" t="s">
        <v>32</v>
      </c>
      <c r="J385" t="s">
        <v>20</v>
      </c>
      <c r="K385" t="s">
        <v>21</v>
      </c>
      <c r="L385" t="s">
        <v>33</v>
      </c>
      <c r="M385" t="s">
        <v>21</v>
      </c>
      <c r="N385" t="s">
        <v>34</v>
      </c>
      <c r="O385">
        <v>57.98</v>
      </c>
      <c r="P385">
        <v>798.39</v>
      </c>
      <c r="Q385">
        <v>0</v>
      </c>
      <c r="R385" t="s">
        <v>20</v>
      </c>
    </row>
    <row r="386" spans="1:18" x14ac:dyDescent="0.35">
      <c r="A386" t="s">
        <v>430</v>
      </c>
      <c r="B386" t="s">
        <v>36</v>
      </c>
      <c r="C386">
        <v>0</v>
      </c>
      <c r="D386" t="s">
        <v>21</v>
      </c>
      <c r="E386" t="s">
        <v>21</v>
      </c>
      <c r="F386" t="s">
        <v>37</v>
      </c>
      <c r="G386">
        <v>29</v>
      </c>
      <c r="H386" t="s">
        <v>21</v>
      </c>
      <c r="I386" t="s">
        <v>32</v>
      </c>
      <c r="J386" t="s">
        <v>21</v>
      </c>
      <c r="K386" t="s">
        <v>20</v>
      </c>
      <c r="L386" t="s">
        <v>24</v>
      </c>
      <c r="M386" t="s">
        <v>20</v>
      </c>
      <c r="N386" t="s">
        <v>25</v>
      </c>
      <c r="O386">
        <v>44.29</v>
      </c>
      <c r="P386">
        <v>1285.1400000000001</v>
      </c>
      <c r="Q386">
        <v>1</v>
      </c>
      <c r="R386" t="s">
        <v>21</v>
      </c>
    </row>
    <row r="387" spans="1:18" x14ac:dyDescent="0.35">
      <c r="A387" t="s">
        <v>431</v>
      </c>
      <c r="B387" t="s">
        <v>36</v>
      </c>
      <c r="C387">
        <v>0</v>
      </c>
      <c r="D387" t="s">
        <v>20</v>
      </c>
      <c r="E387" t="s">
        <v>21</v>
      </c>
      <c r="F387" t="s">
        <v>47</v>
      </c>
      <c r="G387">
        <v>8</v>
      </c>
      <c r="H387" t="s">
        <v>20</v>
      </c>
      <c r="I387" t="s">
        <v>23</v>
      </c>
      <c r="J387" t="s">
        <v>20</v>
      </c>
      <c r="K387" t="s">
        <v>21</v>
      </c>
      <c r="L387" t="s">
        <v>33</v>
      </c>
      <c r="M387" t="s">
        <v>21</v>
      </c>
      <c r="N387" t="s">
        <v>25</v>
      </c>
      <c r="O387">
        <v>85.57</v>
      </c>
      <c r="P387">
        <v>679.25</v>
      </c>
      <c r="Q387">
        <v>5</v>
      </c>
      <c r="R387" t="s">
        <v>20</v>
      </c>
    </row>
    <row r="388" spans="1:18" x14ac:dyDescent="0.35">
      <c r="A388" t="s">
        <v>432</v>
      </c>
      <c r="B388" t="s">
        <v>19</v>
      </c>
      <c r="C388">
        <v>0</v>
      </c>
      <c r="D388" t="s">
        <v>20</v>
      </c>
      <c r="E388" t="s">
        <v>21</v>
      </c>
      <c r="F388" t="s">
        <v>37</v>
      </c>
      <c r="G388">
        <v>27</v>
      </c>
      <c r="H388" t="s">
        <v>20</v>
      </c>
      <c r="I388" t="s">
        <v>23</v>
      </c>
      <c r="J388" t="s">
        <v>21</v>
      </c>
      <c r="K388" t="s">
        <v>20</v>
      </c>
      <c r="L388" t="s">
        <v>29</v>
      </c>
      <c r="M388" t="s">
        <v>20</v>
      </c>
      <c r="N388" t="s">
        <v>30</v>
      </c>
      <c r="O388">
        <v>94.69</v>
      </c>
      <c r="P388">
        <v>2546.39</v>
      </c>
      <c r="Q388">
        <v>1</v>
      </c>
      <c r="R388" t="s">
        <v>21</v>
      </c>
    </row>
    <row r="389" spans="1:18" x14ac:dyDescent="0.35">
      <c r="A389" t="s">
        <v>433</v>
      </c>
      <c r="B389" t="s">
        <v>36</v>
      </c>
      <c r="C389">
        <v>0</v>
      </c>
      <c r="D389" t="s">
        <v>21</v>
      </c>
      <c r="E389" t="s">
        <v>21</v>
      </c>
      <c r="F389" t="s">
        <v>56</v>
      </c>
      <c r="G389">
        <v>13</v>
      </c>
      <c r="H389" t="s">
        <v>20</v>
      </c>
      <c r="I389" t="s">
        <v>23</v>
      </c>
      <c r="J389" t="s">
        <v>21</v>
      </c>
      <c r="K389" t="s">
        <v>21</v>
      </c>
      <c r="L389" t="s">
        <v>33</v>
      </c>
      <c r="M389" t="s">
        <v>21</v>
      </c>
      <c r="N389" t="s">
        <v>34</v>
      </c>
      <c r="O389">
        <v>97.72</v>
      </c>
      <c r="P389">
        <v>1290.8800000000001</v>
      </c>
      <c r="Q389">
        <v>3</v>
      </c>
      <c r="R389" t="s">
        <v>21</v>
      </c>
    </row>
    <row r="390" spans="1:18" x14ac:dyDescent="0.35">
      <c r="A390" t="s">
        <v>434</v>
      </c>
      <c r="B390" t="s">
        <v>19</v>
      </c>
      <c r="C390">
        <v>0</v>
      </c>
      <c r="D390" t="s">
        <v>21</v>
      </c>
      <c r="E390" t="s">
        <v>21</v>
      </c>
      <c r="F390" t="s">
        <v>27</v>
      </c>
      <c r="G390">
        <v>18</v>
      </c>
      <c r="H390" t="s">
        <v>20</v>
      </c>
      <c r="I390" t="s">
        <v>32</v>
      </c>
      <c r="J390" t="s">
        <v>21</v>
      </c>
      <c r="K390" t="s">
        <v>20</v>
      </c>
      <c r="L390" t="s">
        <v>33</v>
      </c>
      <c r="M390" t="s">
        <v>20</v>
      </c>
      <c r="N390" t="s">
        <v>25</v>
      </c>
      <c r="O390">
        <v>58.46</v>
      </c>
      <c r="P390">
        <v>1059.25</v>
      </c>
      <c r="Q390">
        <v>4</v>
      </c>
      <c r="R390" t="s">
        <v>21</v>
      </c>
    </row>
    <row r="391" spans="1:18" x14ac:dyDescent="0.35">
      <c r="A391" t="s">
        <v>435</v>
      </c>
      <c r="B391" t="s">
        <v>19</v>
      </c>
      <c r="C391">
        <v>0</v>
      </c>
      <c r="D391" t="s">
        <v>21</v>
      </c>
      <c r="E391" t="s">
        <v>21</v>
      </c>
      <c r="F391" t="s">
        <v>39</v>
      </c>
      <c r="G391">
        <v>38</v>
      </c>
      <c r="H391" t="s">
        <v>20</v>
      </c>
      <c r="I391" t="s">
        <v>32</v>
      </c>
      <c r="J391" t="s">
        <v>20</v>
      </c>
      <c r="K391" t="s">
        <v>21</v>
      </c>
      <c r="L391" t="s">
        <v>24</v>
      </c>
      <c r="M391" t="s">
        <v>20</v>
      </c>
      <c r="N391" t="s">
        <v>34</v>
      </c>
      <c r="O391">
        <v>58.81</v>
      </c>
      <c r="P391">
        <v>2242.73</v>
      </c>
      <c r="Q391">
        <v>2</v>
      </c>
      <c r="R391" t="s">
        <v>21</v>
      </c>
    </row>
    <row r="392" spans="1:18" x14ac:dyDescent="0.35">
      <c r="A392" t="s">
        <v>436</v>
      </c>
      <c r="B392" t="s">
        <v>36</v>
      </c>
      <c r="C392">
        <v>0</v>
      </c>
      <c r="D392" t="s">
        <v>20</v>
      </c>
      <c r="E392" t="s">
        <v>21</v>
      </c>
      <c r="F392" t="s">
        <v>39</v>
      </c>
      <c r="G392">
        <v>72</v>
      </c>
      <c r="H392" t="s">
        <v>21</v>
      </c>
      <c r="I392" t="s">
        <v>32</v>
      </c>
      <c r="J392" t="s">
        <v>21</v>
      </c>
      <c r="K392" t="s">
        <v>21</v>
      </c>
      <c r="L392" t="s">
        <v>24</v>
      </c>
      <c r="M392" t="s">
        <v>20</v>
      </c>
      <c r="N392" t="s">
        <v>25</v>
      </c>
      <c r="O392">
        <v>41.51</v>
      </c>
      <c r="P392">
        <v>3045.57</v>
      </c>
      <c r="Q392">
        <v>2</v>
      </c>
      <c r="R392" t="s">
        <v>21</v>
      </c>
    </row>
    <row r="393" spans="1:18" x14ac:dyDescent="0.35">
      <c r="A393" t="s">
        <v>437</v>
      </c>
      <c r="B393" t="s">
        <v>36</v>
      </c>
      <c r="C393">
        <v>0</v>
      </c>
      <c r="D393" t="s">
        <v>20</v>
      </c>
      <c r="E393" t="s">
        <v>20</v>
      </c>
      <c r="F393" t="s">
        <v>58</v>
      </c>
      <c r="G393">
        <v>16</v>
      </c>
      <c r="H393" t="s">
        <v>20</v>
      </c>
      <c r="I393" t="s">
        <v>23</v>
      </c>
      <c r="J393" t="s">
        <v>21</v>
      </c>
      <c r="K393" t="s">
        <v>20</v>
      </c>
      <c r="L393" t="s">
        <v>29</v>
      </c>
      <c r="M393" t="s">
        <v>21</v>
      </c>
      <c r="N393" t="s">
        <v>30</v>
      </c>
      <c r="O393">
        <v>92.69</v>
      </c>
      <c r="P393">
        <v>1523.12</v>
      </c>
      <c r="Q393">
        <v>2</v>
      </c>
      <c r="R393" t="s">
        <v>21</v>
      </c>
    </row>
    <row r="394" spans="1:18" x14ac:dyDescent="0.35">
      <c r="A394" t="s">
        <v>438</v>
      </c>
      <c r="B394" t="s">
        <v>19</v>
      </c>
      <c r="C394">
        <v>1</v>
      </c>
      <c r="D394" t="s">
        <v>20</v>
      </c>
      <c r="E394" t="s">
        <v>21</v>
      </c>
      <c r="F394" t="s">
        <v>75</v>
      </c>
      <c r="G394">
        <v>12</v>
      </c>
      <c r="H394" t="s">
        <v>20</v>
      </c>
      <c r="I394" t="s">
        <v>23</v>
      </c>
      <c r="J394" t="s">
        <v>21</v>
      </c>
      <c r="K394" t="s">
        <v>21</v>
      </c>
      <c r="L394" t="s">
        <v>33</v>
      </c>
      <c r="M394" t="s">
        <v>20</v>
      </c>
      <c r="N394" t="s">
        <v>30</v>
      </c>
      <c r="O394">
        <v>71.33</v>
      </c>
      <c r="P394">
        <v>838.71</v>
      </c>
      <c r="Q394">
        <v>2</v>
      </c>
      <c r="R394" t="s">
        <v>20</v>
      </c>
    </row>
    <row r="395" spans="1:18" x14ac:dyDescent="0.35">
      <c r="A395" t="s">
        <v>439</v>
      </c>
      <c r="B395" t="s">
        <v>36</v>
      </c>
      <c r="C395">
        <v>0</v>
      </c>
      <c r="D395" t="s">
        <v>20</v>
      </c>
      <c r="E395" t="s">
        <v>21</v>
      </c>
      <c r="F395" t="s">
        <v>58</v>
      </c>
      <c r="G395">
        <v>24</v>
      </c>
      <c r="H395" t="s">
        <v>20</v>
      </c>
      <c r="I395" t="s">
        <v>23</v>
      </c>
      <c r="J395" t="s">
        <v>20</v>
      </c>
      <c r="K395" t="s">
        <v>21</v>
      </c>
      <c r="L395" t="s">
        <v>24</v>
      </c>
      <c r="M395" t="s">
        <v>21</v>
      </c>
      <c r="N395" t="s">
        <v>25</v>
      </c>
      <c r="O395">
        <v>82.29</v>
      </c>
      <c r="P395">
        <v>2025.24</v>
      </c>
      <c r="Q395">
        <v>2</v>
      </c>
      <c r="R395" t="s">
        <v>21</v>
      </c>
    </row>
    <row r="396" spans="1:18" x14ac:dyDescent="0.35">
      <c r="A396" t="s">
        <v>440</v>
      </c>
      <c r="B396" t="s">
        <v>19</v>
      </c>
      <c r="C396">
        <v>0</v>
      </c>
      <c r="D396" t="s">
        <v>21</v>
      </c>
      <c r="E396" t="s">
        <v>21</v>
      </c>
      <c r="F396" t="s">
        <v>56</v>
      </c>
      <c r="G396">
        <v>17</v>
      </c>
      <c r="H396" t="s">
        <v>20</v>
      </c>
      <c r="I396" t="s">
        <v>32</v>
      </c>
      <c r="J396" t="s">
        <v>20</v>
      </c>
      <c r="K396" t="s">
        <v>20</v>
      </c>
      <c r="L396" t="s">
        <v>33</v>
      </c>
      <c r="M396" t="s">
        <v>20</v>
      </c>
      <c r="N396" t="s">
        <v>25</v>
      </c>
      <c r="O396">
        <v>65.87</v>
      </c>
      <c r="P396">
        <v>1114.27</v>
      </c>
      <c r="Q396">
        <v>2</v>
      </c>
      <c r="R396" t="s">
        <v>20</v>
      </c>
    </row>
    <row r="397" spans="1:18" x14ac:dyDescent="0.35">
      <c r="A397" t="s">
        <v>441</v>
      </c>
      <c r="B397" t="s">
        <v>36</v>
      </c>
      <c r="C397">
        <v>0</v>
      </c>
      <c r="D397" t="s">
        <v>20</v>
      </c>
      <c r="E397" t="s">
        <v>21</v>
      </c>
      <c r="F397" t="s">
        <v>45</v>
      </c>
      <c r="G397">
        <v>17</v>
      </c>
      <c r="H397" t="s">
        <v>20</v>
      </c>
      <c r="I397" t="s">
        <v>23</v>
      </c>
      <c r="J397" t="s">
        <v>21</v>
      </c>
      <c r="K397" t="s">
        <v>21</v>
      </c>
      <c r="L397" t="s">
        <v>33</v>
      </c>
      <c r="M397" t="s">
        <v>21</v>
      </c>
      <c r="N397" t="s">
        <v>30</v>
      </c>
      <c r="O397">
        <v>74.09</v>
      </c>
      <c r="P397">
        <v>1252.46</v>
      </c>
      <c r="Q397">
        <v>0</v>
      </c>
      <c r="R397" t="s">
        <v>20</v>
      </c>
    </row>
    <row r="398" spans="1:18" x14ac:dyDescent="0.35">
      <c r="A398" t="s">
        <v>442</v>
      </c>
      <c r="B398" t="s">
        <v>19</v>
      </c>
      <c r="C398">
        <v>1</v>
      </c>
      <c r="D398" t="s">
        <v>21</v>
      </c>
      <c r="E398" t="s">
        <v>20</v>
      </c>
      <c r="F398" t="s">
        <v>58</v>
      </c>
      <c r="G398">
        <v>72</v>
      </c>
      <c r="H398" t="s">
        <v>20</v>
      </c>
      <c r="I398" t="s">
        <v>32</v>
      </c>
      <c r="J398" t="s">
        <v>20</v>
      </c>
      <c r="K398" t="s">
        <v>21</v>
      </c>
      <c r="L398" t="s">
        <v>24</v>
      </c>
      <c r="M398" t="s">
        <v>20</v>
      </c>
      <c r="N398" t="s">
        <v>25</v>
      </c>
      <c r="O398">
        <v>62.93</v>
      </c>
      <c r="P398">
        <v>4658.8500000000004</v>
      </c>
      <c r="Q398">
        <v>0</v>
      </c>
      <c r="R398" t="s">
        <v>21</v>
      </c>
    </row>
    <row r="399" spans="1:18" x14ac:dyDescent="0.35">
      <c r="A399" t="s">
        <v>443</v>
      </c>
      <c r="B399" t="s">
        <v>36</v>
      </c>
      <c r="C399">
        <v>0</v>
      </c>
      <c r="D399" t="s">
        <v>21</v>
      </c>
      <c r="E399" t="s">
        <v>21</v>
      </c>
      <c r="F399" t="s">
        <v>41</v>
      </c>
      <c r="G399">
        <v>29</v>
      </c>
      <c r="H399" t="s">
        <v>20</v>
      </c>
      <c r="I399" t="s">
        <v>32</v>
      </c>
      <c r="J399" t="s">
        <v>20</v>
      </c>
      <c r="K399" t="s">
        <v>21</v>
      </c>
      <c r="L399" t="s">
        <v>24</v>
      </c>
      <c r="M399" t="s">
        <v>20</v>
      </c>
      <c r="N399" t="s">
        <v>25</v>
      </c>
      <c r="O399">
        <v>54.29</v>
      </c>
      <c r="P399">
        <v>1530.5</v>
      </c>
      <c r="Q399">
        <v>2</v>
      </c>
      <c r="R399" t="s">
        <v>21</v>
      </c>
    </row>
    <row r="400" spans="1:18" x14ac:dyDescent="0.35">
      <c r="A400" t="s">
        <v>444</v>
      </c>
      <c r="B400" t="s">
        <v>19</v>
      </c>
      <c r="C400">
        <v>0</v>
      </c>
      <c r="D400" t="s">
        <v>20</v>
      </c>
      <c r="E400" t="s">
        <v>20</v>
      </c>
      <c r="F400" t="s">
        <v>65</v>
      </c>
      <c r="G400">
        <v>13</v>
      </c>
      <c r="H400" t="s">
        <v>20</v>
      </c>
      <c r="I400" t="s">
        <v>32</v>
      </c>
      <c r="J400" t="s">
        <v>21</v>
      </c>
      <c r="K400" t="s">
        <v>20</v>
      </c>
      <c r="L400" t="s">
        <v>33</v>
      </c>
      <c r="M400" t="s">
        <v>20</v>
      </c>
      <c r="N400" t="s">
        <v>43</v>
      </c>
      <c r="O400">
        <v>60.32</v>
      </c>
      <c r="P400">
        <v>764.98</v>
      </c>
      <c r="Q400">
        <v>0</v>
      </c>
      <c r="R400" t="s">
        <v>20</v>
      </c>
    </row>
    <row r="401" spans="1:18" x14ac:dyDescent="0.35">
      <c r="A401" t="s">
        <v>445</v>
      </c>
      <c r="B401" t="s">
        <v>19</v>
      </c>
      <c r="C401">
        <v>0</v>
      </c>
      <c r="D401" t="s">
        <v>20</v>
      </c>
      <c r="E401" t="s">
        <v>20</v>
      </c>
      <c r="F401" t="s">
        <v>47</v>
      </c>
      <c r="G401">
        <v>48</v>
      </c>
      <c r="H401" t="s">
        <v>20</v>
      </c>
      <c r="I401" t="s">
        <v>32</v>
      </c>
      <c r="J401" t="s">
        <v>20</v>
      </c>
      <c r="K401" t="s">
        <v>20</v>
      </c>
      <c r="L401" t="s">
        <v>24</v>
      </c>
      <c r="M401" t="s">
        <v>20</v>
      </c>
      <c r="N401" t="s">
        <v>30</v>
      </c>
      <c r="O401">
        <v>65.290000000000006</v>
      </c>
      <c r="P401">
        <v>3172.44</v>
      </c>
      <c r="Q401">
        <v>4</v>
      </c>
      <c r="R401" t="s">
        <v>21</v>
      </c>
    </row>
    <row r="402" spans="1:18" x14ac:dyDescent="0.35">
      <c r="A402" t="s">
        <v>446</v>
      </c>
      <c r="B402" t="s">
        <v>19</v>
      </c>
      <c r="C402">
        <v>0</v>
      </c>
      <c r="D402" t="s">
        <v>20</v>
      </c>
      <c r="E402" t="s">
        <v>20</v>
      </c>
      <c r="F402" t="s">
        <v>56</v>
      </c>
      <c r="G402">
        <v>11</v>
      </c>
      <c r="H402" t="s">
        <v>20</v>
      </c>
      <c r="I402" t="s">
        <v>23</v>
      </c>
      <c r="J402" t="s">
        <v>21</v>
      </c>
      <c r="K402" t="s">
        <v>21</v>
      </c>
      <c r="L402" t="s">
        <v>33</v>
      </c>
      <c r="M402" t="s">
        <v>20</v>
      </c>
      <c r="N402" t="s">
        <v>30</v>
      </c>
      <c r="O402">
        <v>85.64</v>
      </c>
      <c r="P402">
        <v>926.01</v>
      </c>
      <c r="Q402">
        <v>3</v>
      </c>
      <c r="R402" t="s">
        <v>20</v>
      </c>
    </row>
    <row r="403" spans="1:18" x14ac:dyDescent="0.35">
      <c r="A403" t="s">
        <v>447</v>
      </c>
      <c r="B403" t="s">
        <v>19</v>
      </c>
      <c r="C403">
        <v>0</v>
      </c>
      <c r="D403" t="s">
        <v>21</v>
      </c>
      <c r="E403" t="s">
        <v>21</v>
      </c>
      <c r="F403" t="s">
        <v>27</v>
      </c>
      <c r="G403">
        <v>49</v>
      </c>
      <c r="H403" t="s">
        <v>21</v>
      </c>
      <c r="I403" t="s">
        <v>21</v>
      </c>
      <c r="J403" t="s">
        <v>28</v>
      </c>
      <c r="K403" t="s">
        <v>28</v>
      </c>
      <c r="L403" t="s">
        <v>29</v>
      </c>
      <c r="M403" t="s">
        <v>20</v>
      </c>
      <c r="N403" t="s">
        <v>30</v>
      </c>
      <c r="O403">
        <v>24.91</v>
      </c>
      <c r="P403">
        <v>1203.49</v>
      </c>
      <c r="Q403">
        <v>2</v>
      </c>
      <c r="R403" t="s">
        <v>21</v>
      </c>
    </row>
    <row r="404" spans="1:18" x14ac:dyDescent="0.35">
      <c r="A404" t="s">
        <v>448</v>
      </c>
      <c r="B404" t="s">
        <v>36</v>
      </c>
      <c r="C404">
        <v>1</v>
      </c>
      <c r="D404" t="s">
        <v>21</v>
      </c>
      <c r="E404" t="s">
        <v>20</v>
      </c>
      <c r="F404" t="s">
        <v>37</v>
      </c>
      <c r="G404">
        <v>30</v>
      </c>
      <c r="H404" t="s">
        <v>20</v>
      </c>
      <c r="I404" t="s">
        <v>23</v>
      </c>
      <c r="J404" t="s">
        <v>21</v>
      </c>
      <c r="K404" t="s">
        <v>21</v>
      </c>
      <c r="L404" t="s">
        <v>33</v>
      </c>
      <c r="M404" t="s">
        <v>20</v>
      </c>
      <c r="N404" t="s">
        <v>25</v>
      </c>
      <c r="O404">
        <v>87.61</v>
      </c>
      <c r="P404">
        <v>2627.2</v>
      </c>
      <c r="Q404">
        <v>2</v>
      </c>
      <c r="R404" t="s">
        <v>21</v>
      </c>
    </row>
    <row r="405" spans="1:18" x14ac:dyDescent="0.35">
      <c r="A405" t="s">
        <v>449</v>
      </c>
      <c r="B405" t="s">
        <v>19</v>
      </c>
      <c r="C405">
        <v>0</v>
      </c>
      <c r="D405" t="s">
        <v>21</v>
      </c>
      <c r="E405" t="s">
        <v>21</v>
      </c>
      <c r="F405" t="s">
        <v>45</v>
      </c>
      <c r="G405">
        <v>11</v>
      </c>
      <c r="H405" t="s">
        <v>20</v>
      </c>
      <c r="I405" t="s">
        <v>32</v>
      </c>
      <c r="J405" t="s">
        <v>21</v>
      </c>
      <c r="K405" t="s">
        <v>20</v>
      </c>
      <c r="L405" t="s">
        <v>33</v>
      </c>
      <c r="M405" t="s">
        <v>21</v>
      </c>
      <c r="N405" t="s">
        <v>34</v>
      </c>
      <c r="O405">
        <v>53.97</v>
      </c>
      <c r="P405">
        <v>608.45000000000005</v>
      </c>
      <c r="Q405">
        <v>0</v>
      </c>
      <c r="R405" t="s">
        <v>21</v>
      </c>
    </row>
    <row r="406" spans="1:18" x14ac:dyDescent="0.35">
      <c r="A406" t="s">
        <v>450</v>
      </c>
      <c r="B406" t="s">
        <v>36</v>
      </c>
      <c r="C406">
        <v>0</v>
      </c>
      <c r="D406" t="s">
        <v>21</v>
      </c>
      <c r="E406" t="s">
        <v>21</v>
      </c>
      <c r="F406" t="s">
        <v>37</v>
      </c>
      <c r="G406">
        <v>19</v>
      </c>
      <c r="H406" t="s">
        <v>20</v>
      </c>
      <c r="I406" t="s">
        <v>21</v>
      </c>
      <c r="J406" t="s">
        <v>28</v>
      </c>
      <c r="K406" t="s">
        <v>28</v>
      </c>
      <c r="L406" t="s">
        <v>33</v>
      </c>
      <c r="M406" t="s">
        <v>21</v>
      </c>
      <c r="N406" t="s">
        <v>30</v>
      </c>
      <c r="O406">
        <v>31.95</v>
      </c>
      <c r="P406">
        <v>599.47</v>
      </c>
      <c r="Q406">
        <v>1</v>
      </c>
      <c r="R406" t="s">
        <v>21</v>
      </c>
    </row>
    <row r="407" spans="1:18" x14ac:dyDescent="0.35">
      <c r="A407" t="s">
        <v>451</v>
      </c>
      <c r="B407" t="s">
        <v>19</v>
      </c>
      <c r="C407">
        <v>0</v>
      </c>
      <c r="D407" t="s">
        <v>21</v>
      </c>
      <c r="E407" t="s">
        <v>21</v>
      </c>
      <c r="F407" t="s">
        <v>65</v>
      </c>
      <c r="G407">
        <v>49</v>
      </c>
      <c r="H407" t="s">
        <v>20</v>
      </c>
      <c r="I407" t="s">
        <v>21</v>
      </c>
      <c r="J407" t="s">
        <v>28</v>
      </c>
      <c r="K407" t="s">
        <v>28</v>
      </c>
      <c r="L407" t="s">
        <v>29</v>
      </c>
      <c r="M407" t="s">
        <v>20</v>
      </c>
      <c r="N407" t="s">
        <v>25</v>
      </c>
      <c r="O407">
        <v>33.020000000000003</v>
      </c>
      <c r="P407">
        <v>1614.26</v>
      </c>
      <c r="Q407">
        <v>0</v>
      </c>
      <c r="R407" t="s">
        <v>20</v>
      </c>
    </row>
    <row r="408" spans="1:18" x14ac:dyDescent="0.35">
      <c r="A408" t="s">
        <v>452</v>
      </c>
      <c r="B408" t="s">
        <v>19</v>
      </c>
      <c r="C408">
        <v>0</v>
      </c>
      <c r="D408" t="s">
        <v>20</v>
      </c>
      <c r="E408" t="s">
        <v>21</v>
      </c>
      <c r="F408" t="s">
        <v>37</v>
      </c>
      <c r="G408">
        <v>26</v>
      </c>
      <c r="H408" t="s">
        <v>20</v>
      </c>
      <c r="I408" t="s">
        <v>23</v>
      </c>
      <c r="J408" t="s">
        <v>21</v>
      </c>
      <c r="K408" t="s">
        <v>21</v>
      </c>
      <c r="L408" t="s">
        <v>24</v>
      </c>
      <c r="M408" t="s">
        <v>20</v>
      </c>
      <c r="N408" t="s">
        <v>30</v>
      </c>
      <c r="O408">
        <v>87.07</v>
      </c>
      <c r="P408">
        <v>2302.63</v>
      </c>
      <c r="Q408">
        <v>5</v>
      </c>
      <c r="R408" t="s">
        <v>21</v>
      </c>
    </row>
    <row r="409" spans="1:18" x14ac:dyDescent="0.35">
      <c r="A409" t="s">
        <v>453</v>
      </c>
      <c r="B409" t="s">
        <v>36</v>
      </c>
      <c r="C409">
        <v>1</v>
      </c>
      <c r="D409" t="s">
        <v>20</v>
      </c>
      <c r="E409" t="s">
        <v>21</v>
      </c>
      <c r="F409" t="s">
        <v>39</v>
      </c>
      <c r="G409">
        <v>11</v>
      </c>
      <c r="H409" t="s">
        <v>20</v>
      </c>
      <c r="I409" t="s">
        <v>23</v>
      </c>
      <c r="J409" t="s">
        <v>20</v>
      </c>
      <c r="K409" t="s">
        <v>21</v>
      </c>
      <c r="L409" t="s">
        <v>33</v>
      </c>
      <c r="M409" t="s">
        <v>21</v>
      </c>
      <c r="N409" t="s">
        <v>34</v>
      </c>
      <c r="O409">
        <v>80.260000000000005</v>
      </c>
      <c r="P409">
        <v>867.89</v>
      </c>
      <c r="Q409">
        <v>2</v>
      </c>
      <c r="R409" t="s">
        <v>20</v>
      </c>
    </row>
    <row r="410" spans="1:18" x14ac:dyDescent="0.35">
      <c r="A410" t="s">
        <v>454</v>
      </c>
      <c r="B410" t="s">
        <v>19</v>
      </c>
      <c r="C410">
        <v>0</v>
      </c>
      <c r="D410" t="s">
        <v>21</v>
      </c>
      <c r="E410" t="s">
        <v>21</v>
      </c>
      <c r="F410" t="s">
        <v>75</v>
      </c>
      <c r="G410">
        <v>42</v>
      </c>
      <c r="H410" t="s">
        <v>20</v>
      </c>
      <c r="I410" t="s">
        <v>32</v>
      </c>
      <c r="J410" t="s">
        <v>20</v>
      </c>
      <c r="K410" t="s">
        <v>20</v>
      </c>
      <c r="L410" t="s">
        <v>33</v>
      </c>
      <c r="M410" t="s">
        <v>21</v>
      </c>
      <c r="N410" t="s">
        <v>43</v>
      </c>
      <c r="O410">
        <v>65.989999999999995</v>
      </c>
      <c r="P410">
        <v>2804.04</v>
      </c>
      <c r="Q410">
        <v>0</v>
      </c>
      <c r="R410" t="s">
        <v>21</v>
      </c>
    </row>
    <row r="411" spans="1:18" x14ac:dyDescent="0.35">
      <c r="A411" t="s">
        <v>455</v>
      </c>
      <c r="B411" t="s">
        <v>19</v>
      </c>
      <c r="C411">
        <v>0</v>
      </c>
      <c r="D411" t="s">
        <v>20</v>
      </c>
      <c r="E411" t="s">
        <v>20</v>
      </c>
      <c r="F411" t="s">
        <v>22</v>
      </c>
      <c r="G411">
        <v>20</v>
      </c>
      <c r="H411" t="s">
        <v>20</v>
      </c>
      <c r="I411" t="s">
        <v>21</v>
      </c>
      <c r="J411" t="s">
        <v>28</v>
      </c>
      <c r="K411" t="s">
        <v>28</v>
      </c>
      <c r="L411" t="s">
        <v>29</v>
      </c>
      <c r="M411" t="s">
        <v>21</v>
      </c>
      <c r="N411" t="s">
        <v>34</v>
      </c>
      <c r="O411">
        <v>30.78</v>
      </c>
      <c r="P411">
        <v>612.6</v>
      </c>
      <c r="Q411">
        <v>1</v>
      </c>
      <c r="R411" t="s">
        <v>21</v>
      </c>
    </row>
    <row r="412" spans="1:18" x14ac:dyDescent="0.35">
      <c r="A412" t="s">
        <v>456</v>
      </c>
      <c r="B412" t="s">
        <v>19</v>
      </c>
      <c r="C412">
        <v>0</v>
      </c>
      <c r="D412" t="s">
        <v>21</v>
      </c>
      <c r="E412" t="s">
        <v>20</v>
      </c>
      <c r="F412" t="s">
        <v>49</v>
      </c>
      <c r="G412">
        <v>10</v>
      </c>
      <c r="H412" t="s">
        <v>20</v>
      </c>
      <c r="I412" t="s">
        <v>21</v>
      </c>
      <c r="J412" t="s">
        <v>28</v>
      </c>
      <c r="K412" t="s">
        <v>28</v>
      </c>
      <c r="L412" t="s">
        <v>33</v>
      </c>
      <c r="M412" t="s">
        <v>20</v>
      </c>
      <c r="N412" t="s">
        <v>43</v>
      </c>
      <c r="O412">
        <v>27.82</v>
      </c>
      <c r="P412">
        <v>274.08</v>
      </c>
      <c r="Q412">
        <v>1</v>
      </c>
      <c r="R412" t="s">
        <v>20</v>
      </c>
    </row>
    <row r="413" spans="1:18" x14ac:dyDescent="0.35">
      <c r="A413" t="s">
        <v>457</v>
      </c>
      <c r="B413" t="s">
        <v>19</v>
      </c>
      <c r="C413">
        <v>0</v>
      </c>
      <c r="D413" t="s">
        <v>20</v>
      </c>
      <c r="E413" t="s">
        <v>20</v>
      </c>
      <c r="F413" t="s">
        <v>58</v>
      </c>
      <c r="G413">
        <v>18</v>
      </c>
      <c r="H413" t="s">
        <v>20</v>
      </c>
      <c r="I413" t="s">
        <v>21</v>
      </c>
      <c r="J413" t="s">
        <v>28</v>
      </c>
      <c r="K413" t="s">
        <v>28</v>
      </c>
      <c r="L413" t="s">
        <v>29</v>
      </c>
      <c r="M413" t="s">
        <v>20</v>
      </c>
      <c r="N413" t="s">
        <v>30</v>
      </c>
      <c r="O413">
        <v>40.840000000000003</v>
      </c>
      <c r="P413">
        <v>730.06</v>
      </c>
      <c r="Q413">
        <v>3</v>
      </c>
      <c r="R413" t="s">
        <v>20</v>
      </c>
    </row>
    <row r="414" spans="1:18" x14ac:dyDescent="0.35">
      <c r="A414" t="s">
        <v>458</v>
      </c>
      <c r="B414" t="s">
        <v>36</v>
      </c>
      <c r="C414">
        <v>0</v>
      </c>
      <c r="D414" t="s">
        <v>20</v>
      </c>
      <c r="E414" t="s">
        <v>20</v>
      </c>
      <c r="F414" t="s">
        <v>41</v>
      </c>
      <c r="G414">
        <v>62</v>
      </c>
      <c r="H414" t="s">
        <v>20</v>
      </c>
      <c r="I414" t="s">
        <v>23</v>
      </c>
      <c r="J414" t="s">
        <v>20</v>
      </c>
      <c r="K414" t="s">
        <v>21</v>
      </c>
      <c r="L414" t="s">
        <v>24</v>
      </c>
      <c r="M414" t="s">
        <v>21</v>
      </c>
      <c r="N414" t="s">
        <v>30</v>
      </c>
      <c r="O414">
        <v>94.48</v>
      </c>
      <c r="P414">
        <v>6020.58</v>
      </c>
      <c r="Q414">
        <v>2</v>
      </c>
      <c r="R414" t="s">
        <v>21</v>
      </c>
    </row>
    <row r="415" spans="1:18" x14ac:dyDescent="0.35">
      <c r="A415" t="s">
        <v>459</v>
      </c>
      <c r="B415" t="s">
        <v>19</v>
      </c>
      <c r="C415">
        <v>0</v>
      </c>
      <c r="D415" t="s">
        <v>21</v>
      </c>
      <c r="E415" t="s">
        <v>20</v>
      </c>
      <c r="F415" t="s">
        <v>49</v>
      </c>
      <c r="G415">
        <v>31</v>
      </c>
      <c r="H415" t="s">
        <v>21</v>
      </c>
      <c r="I415" t="s">
        <v>32</v>
      </c>
      <c r="J415" t="s">
        <v>21</v>
      </c>
      <c r="K415" t="s">
        <v>21</v>
      </c>
      <c r="L415" t="s">
        <v>33</v>
      </c>
      <c r="M415" t="s">
        <v>20</v>
      </c>
      <c r="N415" t="s">
        <v>34</v>
      </c>
      <c r="O415">
        <v>44.57</v>
      </c>
      <c r="P415">
        <v>1383.54</v>
      </c>
      <c r="Q415">
        <v>1</v>
      </c>
      <c r="R415" t="s">
        <v>21</v>
      </c>
    </row>
    <row r="416" spans="1:18" x14ac:dyDescent="0.35">
      <c r="A416" t="s">
        <v>460</v>
      </c>
      <c r="B416" t="s">
        <v>36</v>
      </c>
      <c r="C416">
        <v>0</v>
      </c>
      <c r="D416" t="s">
        <v>21</v>
      </c>
      <c r="E416" t="s">
        <v>21</v>
      </c>
      <c r="F416" t="s">
        <v>41</v>
      </c>
      <c r="G416">
        <v>36</v>
      </c>
      <c r="H416" t="s">
        <v>20</v>
      </c>
      <c r="I416" t="s">
        <v>32</v>
      </c>
      <c r="J416" t="s">
        <v>21</v>
      </c>
      <c r="K416" t="s">
        <v>21</v>
      </c>
      <c r="L416" t="s">
        <v>24</v>
      </c>
      <c r="M416" t="s">
        <v>20</v>
      </c>
      <c r="N416" t="s">
        <v>43</v>
      </c>
      <c r="O416">
        <v>47.06</v>
      </c>
      <c r="P416">
        <v>1709.13</v>
      </c>
      <c r="Q416">
        <v>1</v>
      </c>
      <c r="R416" t="s">
        <v>21</v>
      </c>
    </row>
    <row r="417" spans="1:18" x14ac:dyDescent="0.35">
      <c r="A417" t="s">
        <v>461</v>
      </c>
      <c r="B417" t="s">
        <v>36</v>
      </c>
      <c r="C417">
        <v>0</v>
      </c>
      <c r="D417" t="s">
        <v>20</v>
      </c>
      <c r="E417" t="s">
        <v>20</v>
      </c>
      <c r="F417" t="s">
        <v>56</v>
      </c>
      <c r="G417">
        <v>19</v>
      </c>
      <c r="H417" t="s">
        <v>20</v>
      </c>
      <c r="I417" t="s">
        <v>32</v>
      </c>
      <c r="J417" t="s">
        <v>20</v>
      </c>
      <c r="K417" t="s">
        <v>21</v>
      </c>
      <c r="L417" t="s">
        <v>33</v>
      </c>
      <c r="M417" t="s">
        <v>20</v>
      </c>
      <c r="N417" t="s">
        <v>43</v>
      </c>
      <c r="O417">
        <v>64.540000000000006</v>
      </c>
      <c r="P417">
        <v>1227.83</v>
      </c>
      <c r="Q417">
        <v>0</v>
      </c>
      <c r="R417" t="s">
        <v>21</v>
      </c>
    </row>
    <row r="418" spans="1:18" x14ac:dyDescent="0.35">
      <c r="A418" t="s">
        <v>462</v>
      </c>
      <c r="B418" t="s">
        <v>36</v>
      </c>
      <c r="C418">
        <v>0</v>
      </c>
      <c r="D418" t="s">
        <v>20</v>
      </c>
      <c r="E418" t="s">
        <v>20</v>
      </c>
      <c r="F418" t="s">
        <v>39</v>
      </c>
      <c r="G418">
        <v>42</v>
      </c>
      <c r="H418" t="s">
        <v>21</v>
      </c>
      <c r="I418" t="s">
        <v>32</v>
      </c>
      <c r="J418" t="s">
        <v>21</v>
      </c>
      <c r="K418" t="s">
        <v>21</v>
      </c>
      <c r="L418" t="s">
        <v>24</v>
      </c>
      <c r="M418" t="s">
        <v>21</v>
      </c>
      <c r="N418" t="s">
        <v>43</v>
      </c>
      <c r="O418">
        <v>46.25</v>
      </c>
      <c r="P418">
        <v>1953.52</v>
      </c>
      <c r="Q418">
        <v>2</v>
      </c>
      <c r="R418" t="s">
        <v>21</v>
      </c>
    </row>
    <row r="419" spans="1:18" x14ac:dyDescent="0.35">
      <c r="A419" t="s">
        <v>463</v>
      </c>
      <c r="B419" t="s">
        <v>19</v>
      </c>
      <c r="C419">
        <v>0</v>
      </c>
      <c r="D419" t="s">
        <v>21</v>
      </c>
      <c r="E419" t="s">
        <v>21</v>
      </c>
      <c r="F419" t="s">
        <v>47</v>
      </c>
      <c r="G419">
        <v>3</v>
      </c>
      <c r="H419" t="s">
        <v>20</v>
      </c>
      <c r="I419" t="s">
        <v>32</v>
      </c>
      <c r="J419" t="s">
        <v>21</v>
      </c>
      <c r="K419" t="s">
        <v>21</v>
      </c>
      <c r="L419" t="s">
        <v>33</v>
      </c>
      <c r="M419" t="s">
        <v>21</v>
      </c>
      <c r="N419" t="s">
        <v>25</v>
      </c>
      <c r="O419">
        <v>58.63</v>
      </c>
      <c r="P419">
        <v>174.84</v>
      </c>
      <c r="Q419">
        <v>0</v>
      </c>
      <c r="R419" t="s">
        <v>21</v>
      </c>
    </row>
    <row r="420" spans="1:18" x14ac:dyDescent="0.35">
      <c r="A420" t="s">
        <v>464</v>
      </c>
      <c r="B420" t="s">
        <v>36</v>
      </c>
      <c r="C420">
        <v>0</v>
      </c>
      <c r="D420" t="s">
        <v>20</v>
      </c>
      <c r="E420" t="s">
        <v>20</v>
      </c>
      <c r="F420" t="s">
        <v>65</v>
      </c>
      <c r="G420">
        <v>39</v>
      </c>
      <c r="H420" t="s">
        <v>20</v>
      </c>
      <c r="I420" t="s">
        <v>32</v>
      </c>
      <c r="J420" t="s">
        <v>21</v>
      </c>
      <c r="K420" t="s">
        <v>21</v>
      </c>
      <c r="L420" t="s">
        <v>29</v>
      </c>
      <c r="M420" t="s">
        <v>21</v>
      </c>
      <c r="N420" t="s">
        <v>25</v>
      </c>
      <c r="O420">
        <v>53.56</v>
      </c>
      <c r="P420">
        <v>2135.5300000000002</v>
      </c>
      <c r="Q420">
        <v>0</v>
      </c>
      <c r="R420" t="s">
        <v>21</v>
      </c>
    </row>
    <row r="421" spans="1:18" x14ac:dyDescent="0.35">
      <c r="A421" t="s">
        <v>465</v>
      </c>
      <c r="B421" t="s">
        <v>19</v>
      </c>
      <c r="C421">
        <v>0</v>
      </c>
      <c r="D421" t="s">
        <v>20</v>
      </c>
      <c r="E421" t="s">
        <v>21</v>
      </c>
      <c r="F421" t="s">
        <v>75</v>
      </c>
      <c r="G421">
        <v>3</v>
      </c>
      <c r="H421" t="s">
        <v>20</v>
      </c>
      <c r="I421" t="s">
        <v>32</v>
      </c>
      <c r="J421" t="s">
        <v>21</v>
      </c>
      <c r="K421" t="s">
        <v>21</v>
      </c>
      <c r="L421" t="s">
        <v>33</v>
      </c>
      <c r="M421" t="s">
        <v>20</v>
      </c>
      <c r="N421" t="s">
        <v>30</v>
      </c>
      <c r="O421">
        <v>54.14</v>
      </c>
      <c r="P421">
        <v>157.86000000000001</v>
      </c>
      <c r="Q421">
        <v>5</v>
      </c>
      <c r="R421" t="s">
        <v>20</v>
      </c>
    </row>
    <row r="422" spans="1:18" x14ac:dyDescent="0.35">
      <c r="A422" t="s">
        <v>466</v>
      </c>
      <c r="B422" t="s">
        <v>36</v>
      </c>
      <c r="C422">
        <v>0</v>
      </c>
      <c r="D422" t="s">
        <v>20</v>
      </c>
      <c r="E422" t="s">
        <v>21</v>
      </c>
      <c r="F422" t="s">
        <v>75</v>
      </c>
      <c r="G422">
        <v>41</v>
      </c>
      <c r="H422" t="s">
        <v>20</v>
      </c>
      <c r="I422" t="s">
        <v>32</v>
      </c>
      <c r="J422" t="s">
        <v>21</v>
      </c>
      <c r="K422" t="s">
        <v>21</v>
      </c>
      <c r="L422" t="s">
        <v>24</v>
      </c>
      <c r="M422" t="s">
        <v>21</v>
      </c>
      <c r="N422" t="s">
        <v>34</v>
      </c>
      <c r="O422">
        <v>60.75</v>
      </c>
      <c r="P422">
        <v>2443.11</v>
      </c>
      <c r="Q422">
        <v>0</v>
      </c>
      <c r="R422" t="s">
        <v>21</v>
      </c>
    </row>
    <row r="423" spans="1:18" x14ac:dyDescent="0.35">
      <c r="A423" t="s">
        <v>467</v>
      </c>
      <c r="B423" t="s">
        <v>19</v>
      </c>
      <c r="C423">
        <v>1</v>
      </c>
      <c r="D423" t="s">
        <v>20</v>
      </c>
      <c r="E423" t="s">
        <v>20</v>
      </c>
      <c r="F423" t="s">
        <v>468</v>
      </c>
      <c r="G423">
        <v>38</v>
      </c>
      <c r="H423" t="s">
        <v>20</v>
      </c>
      <c r="I423" t="s">
        <v>23</v>
      </c>
      <c r="J423" t="s">
        <v>20</v>
      </c>
      <c r="K423" t="s">
        <v>21</v>
      </c>
      <c r="L423" t="s">
        <v>29</v>
      </c>
      <c r="M423" t="s">
        <v>21</v>
      </c>
      <c r="N423" t="s">
        <v>43</v>
      </c>
      <c r="O423">
        <v>88.27</v>
      </c>
      <c r="P423">
        <v>3323.01</v>
      </c>
      <c r="Q423">
        <v>1</v>
      </c>
      <c r="R423" t="s">
        <v>21</v>
      </c>
    </row>
    <row r="424" spans="1:18" x14ac:dyDescent="0.35">
      <c r="A424" t="s">
        <v>469</v>
      </c>
      <c r="B424" t="s">
        <v>36</v>
      </c>
      <c r="C424">
        <v>0</v>
      </c>
      <c r="D424" t="s">
        <v>21</v>
      </c>
      <c r="E424" t="s">
        <v>21</v>
      </c>
      <c r="F424" t="s">
        <v>37</v>
      </c>
      <c r="G424">
        <v>25</v>
      </c>
      <c r="H424" t="s">
        <v>20</v>
      </c>
      <c r="I424" t="s">
        <v>23</v>
      </c>
      <c r="J424" t="s">
        <v>21</v>
      </c>
      <c r="K424" t="s">
        <v>20</v>
      </c>
      <c r="L424" t="s">
        <v>33</v>
      </c>
      <c r="M424" t="s">
        <v>20</v>
      </c>
      <c r="N424" t="s">
        <v>34</v>
      </c>
      <c r="O424">
        <v>84.06</v>
      </c>
      <c r="P424">
        <v>2141.27</v>
      </c>
      <c r="Q424">
        <v>0</v>
      </c>
      <c r="R424" t="s">
        <v>20</v>
      </c>
    </row>
    <row r="425" spans="1:18" x14ac:dyDescent="0.35">
      <c r="A425" t="s">
        <v>470</v>
      </c>
      <c r="B425" t="s">
        <v>19</v>
      </c>
      <c r="C425">
        <v>0</v>
      </c>
      <c r="D425" t="s">
        <v>20</v>
      </c>
      <c r="E425" t="s">
        <v>21</v>
      </c>
      <c r="F425" t="s">
        <v>65</v>
      </c>
      <c r="G425">
        <v>4</v>
      </c>
      <c r="H425" t="s">
        <v>20</v>
      </c>
      <c r="I425" t="s">
        <v>23</v>
      </c>
      <c r="J425" t="s">
        <v>21</v>
      </c>
      <c r="K425" t="s">
        <v>21</v>
      </c>
      <c r="L425" t="s">
        <v>29</v>
      </c>
      <c r="M425" t="s">
        <v>21</v>
      </c>
      <c r="N425" t="s">
        <v>25</v>
      </c>
      <c r="O425">
        <v>80.86</v>
      </c>
      <c r="P425">
        <v>316.45</v>
      </c>
      <c r="Q425">
        <v>3</v>
      </c>
      <c r="R425" t="s">
        <v>20</v>
      </c>
    </row>
    <row r="426" spans="1:18" x14ac:dyDescent="0.35">
      <c r="A426" t="s">
        <v>471</v>
      </c>
      <c r="B426" t="s">
        <v>19</v>
      </c>
      <c r="C426">
        <v>0</v>
      </c>
      <c r="D426" t="s">
        <v>21</v>
      </c>
      <c r="E426" t="s">
        <v>21</v>
      </c>
      <c r="F426" t="s">
        <v>47</v>
      </c>
      <c r="G426">
        <v>20</v>
      </c>
      <c r="H426" t="s">
        <v>20</v>
      </c>
      <c r="I426" t="s">
        <v>23</v>
      </c>
      <c r="J426" t="s">
        <v>21</v>
      </c>
      <c r="K426" t="s">
        <v>21</v>
      </c>
      <c r="L426" t="s">
        <v>33</v>
      </c>
      <c r="M426" t="s">
        <v>20</v>
      </c>
      <c r="N426" t="s">
        <v>25</v>
      </c>
      <c r="O426">
        <v>93.39</v>
      </c>
      <c r="P426">
        <v>1862.41</v>
      </c>
      <c r="Q426">
        <v>2</v>
      </c>
      <c r="R426" t="s">
        <v>21</v>
      </c>
    </row>
    <row r="427" spans="1:18" x14ac:dyDescent="0.35">
      <c r="A427" t="s">
        <v>472</v>
      </c>
      <c r="B427" t="s">
        <v>19</v>
      </c>
      <c r="C427">
        <v>0</v>
      </c>
      <c r="D427" t="s">
        <v>21</v>
      </c>
      <c r="E427" t="s">
        <v>21</v>
      </c>
      <c r="F427" t="s">
        <v>37</v>
      </c>
      <c r="G427">
        <v>64</v>
      </c>
      <c r="H427" t="s">
        <v>20</v>
      </c>
      <c r="I427" t="s">
        <v>23</v>
      </c>
      <c r="J427" t="s">
        <v>20</v>
      </c>
      <c r="K427" t="s">
        <v>21</v>
      </c>
      <c r="L427" t="s">
        <v>24</v>
      </c>
      <c r="M427" t="s">
        <v>20</v>
      </c>
      <c r="N427" t="s">
        <v>25</v>
      </c>
      <c r="O427">
        <v>99.44</v>
      </c>
      <c r="P427">
        <v>6276.51</v>
      </c>
      <c r="Q427">
        <v>1</v>
      </c>
      <c r="R427" t="s">
        <v>21</v>
      </c>
    </row>
    <row r="428" spans="1:18" x14ac:dyDescent="0.35">
      <c r="A428" t="s">
        <v>473</v>
      </c>
      <c r="B428" t="s">
        <v>19</v>
      </c>
      <c r="C428">
        <v>0</v>
      </c>
      <c r="D428" t="s">
        <v>21</v>
      </c>
      <c r="E428" t="s">
        <v>21</v>
      </c>
      <c r="F428" t="s">
        <v>27</v>
      </c>
      <c r="G428">
        <v>46</v>
      </c>
      <c r="H428" t="s">
        <v>20</v>
      </c>
      <c r="I428" t="s">
        <v>23</v>
      </c>
      <c r="J428" t="s">
        <v>20</v>
      </c>
      <c r="K428" t="s">
        <v>20</v>
      </c>
      <c r="L428" t="s">
        <v>29</v>
      </c>
      <c r="M428" t="s">
        <v>20</v>
      </c>
      <c r="N428" t="s">
        <v>30</v>
      </c>
      <c r="O428">
        <v>83.55</v>
      </c>
      <c r="P428">
        <v>3733.61</v>
      </c>
      <c r="Q428">
        <v>1</v>
      </c>
      <c r="R428" t="s">
        <v>21</v>
      </c>
    </row>
    <row r="429" spans="1:18" x14ac:dyDescent="0.35">
      <c r="A429" t="s">
        <v>474</v>
      </c>
      <c r="B429" t="s">
        <v>36</v>
      </c>
      <c r="C429">
        <v>0</v>
      </c>
      <c r="D429" t="s">
        <v>21</v>
      </c>
      <c r="E429" t="s">
        <v>20</v>
      </c>
      <c r="F429" t="s">
        <v>27</v>
      </c>
      <c r="G429">
        <v>40</v>
      </c>
      <c r="H429" t="s">
        <v>20</v>
      </c>
      <c r="I429" t="s">
        <v>32</v>
      </c>
      <c r="J429" t="s">
        <v>21</v>
      </c>
      <c r="K429" t="s">
        <v>20</v>
      </c>
      <c r="L429" t="s">
        <v>29</v>
      </c>
      <c r="M429" t="s">
        <v>20</v>
      </c>
      <c r="N429" t="s">
        <v>34</v>
      </c>
      <c r="O429">
        <v>54.74</v>
      </c>
      <c r="P429">
        <v>2196.6799999999998</v>
      </c>
      <c r="Q429">
        <v>1</v>
      </c>
      <c r="R429" t="s">
        <v>20</v>
      </c>
    </row>
    <row r="430" spans="1:18" x14ac:dyDescent="0.35">
      <c r="A430" t="s">
        <v>475</v>
      </c>
      <c r="B430" t="s">
        <v>36</v>
      </c>
      <c r="C430">
        <v>0</v>
      </c>
      <c r="D430" t="s">
        <v>20</v>
      </c>
      <c r="E430" t="s">
        <v>20</v>
      </c>
      <c r="F430" t="s">
        <v>45</v>
      </c>
      <c r="G430">
        <v>47</v>
      </c>
      <c r="H430" t="s">
        <v>20</v>
      </c>
      <c r="I430" t="s">
        <v>32</v>
      </c>
      <c r="J430" t="s">
        <v>20</v>
      </c>
      <c r="K430" t="s">
        <v>21</v>
      </c>
      <c r="L430" t="s">
        <v>29</v>
      </c>
      <c r="M430" t="s">
        <v>20</v>
      </c>
      <c r="N430" t="s">
        <v>34</v>
      </c>
      <c r="O430">
        <v>60.67</v>
      </c>
      <c r="P430">
        <v>2819.5</v>
      </c>
      <c r="Q430">
        <v>3</v>
      </c>
      <c r="R430" t="s">
        <v>21</v>
      </c>
    </row>
    <row r="431" spans="1:18" x14ac:dyDescent="0.35">
      <c r="A431" t="s">
        <v>476</v>
      </c>
      <c r="B431" t="s">
        <v>36</v>
      </c>
      <c r="C431">
        <v>0</v>
      </c>
      <c r="D431" t="s">
        <v>20</v>
      </c>
      <c r="E431" t="s">
        <v>21</v>
      </c>
      <c r="F431" t="s">
        <v>41</v>
      </c>
      <c r="G431">
        <v>17</v>
      </c>
      <c r="H431" t="s">
        <v>20</v>
      </c>
      <c r="I431" t="s">
        <v>23</v>
      </c>
      <c r="J431" t="s">
        <v>20</v>
      </c>
      <c r="K431" t="s">
        <v>21</v>
      </c>
      <c r="L431" t="s">
        <v>33</v>
      </c>
      <c r="M431" t="s">
        <v>20</v>
      </c>
      <c r="N431" t="s">
        <v>34</v>
      </c>
      <c r="O431">
        <v>101.16</v>
      </c>
      <c r="P431">
        <v>1686.29</v>
      </c>
      <c r="Q431">
        <v>0</v>
      </c>
      <c r="R431" t="s">
        <v>21</v>
      </c>
    </row>
    <row r="432" spans="1:18" x14ac:dyDescent="0.35">
      <c r="A432" t="s">
        <v>477</v>
      </c>
      <c r="B432" t="s">
        <v>19</v>
      </c>
      <c r="C432">
        <v>0</v>
      </c>
      <c r="D432" t="s">
        <v>21</v>
      </c>
      <c r="E432" t="s">
        <v>21</v>
      </c>
      <c r="F432" t="s">
        <v>45</v>
      </c>
      <c r="G432">
        <v>26</v>
      </c>
      <c r="H432" t="s">
        <v>21</v>
      </c>
      <c r="I432" t="s">
        <v>21</v>
      </c>
      <c r="J432" t="s">
        <v>28</v>
      </c>
      <c r="K432" t="s">
        <v>28</v>
      </c>
      <c r="L432" t="s">
        <v>33</v>
      </c>
      <c r="M432" t="s">
        <v>21</v>
      </c>
      <c r="N432" t="s">
        <v>25</v>
      </c>
      <c r="O432">
        <v>20.2</v>
      </c>
      <c r="P432">
        <v>520</v>
      </c>
      <c r="Q432">
        <v>2</v>
      </c>
      <c r="R432" t="s">
        <v>20</v>
      </c>
    </row>
    <row r="433" spans="1:18" x14ac:dyDescent="0.35">
      <c r="A433" t="s">
        <v>478</v>
      </c>
      <c r="B433" t="s">
        <v>19</v>
      </c>
      <c r="C433">
        <v>0</v>
      </c>
      <c r="D433" t="s">
        <v>21</v>
      </c>
      <c r="E433" t="s">
        <v>21</v>
      </c>
      <c r="F433" t="s">
        <v>22</v>
      </c>
      <c r="G433">
        <v>28</v>
      </c>
      <c r="H433" t="s">
        <v>20</v>
      </c>
      <c r="I433" t="s">
        <v>23</v>
      </c>
      <c r="J433" t="s">
        <v>20</v>
      </c>
      <c r="K433" t="s">
        <v>21</v>
      </c>
      <c r="L433" t="s">
        <v>33</v>
      </c>
      <c r="M433" t="s">
        <v>21</v>
      </c>
      <c r="N433" t="s">
        <v>30</v>
      </c>
      <c r="O433">
        <v>91.88</v>
      </c>
      <c r="P433">
        <v>2557.7199999999998</v>
      </c>
      <c r="Q433">
        <v>2</v>
      </c>
      <c r="R433" t="s">
        <v>20</v>
      </c>
    </row>
    <row r="434" spans="1:18" x14ac:dyDescent="0.35">
      <c r="A434" t="s">
        <v>479</v>
      </c>
      <c r="B434" t="s">
        <v>36</v>
      </c>
      <c r="C434">
        <v>1</v>
      </c>
      <c r="D434" t="s">
        <v>21</v>
      </c>
      <c r="E434" t="s">
        <v>21</v>
      </c>
      <c r="F434" t="s">
        <v>27</v>
      </c>
      <c r="G434">
        <v>15</v>
      </c>
      <c r="H434" t="s">
        <v>20</v>
      </c>
      <c r="I434" t="s">
        <v>32</v>
      </c>
      <c r="J434" t="s">
        <v>21</v>
      </c>
      <c r="K434" t="s">
        <v>21</v>
      </c>
      <c r="L434" t="s">
        <v>33</v>
      </c>
      <c r="M434" t="s">
        <v>20</v>
      </c>
      <c r="N434" t="s">
        <v>43</v>
      </c>
      <c r="O434">
        <v>47.75</v>
      </c>
      <c r="P434">
        <v>735.49</v>
      </c>
      <c r="Q434">
        <v>1</v>
      </c>
      <c r="R434" t="s">
        <v>21</v>
      </c>
    </row>
    <row r="435" spans="1:18" x14ac:dyDescent="0.35">
      <c r="A435" t="s">
        <v>480</v>
      </c>
      <c r="B435" t="s">
        <v>19</v>
      </c>
      <c r="C435">
        <v>0</v>
      </c>
      <c r="D435" t="s">
        <v>21</v>
      </c>
      <c r="E435" t="s">
        <v>21</v>
      </c>
      <c r="F435" t="s">
        <v>58</v>
      </c>
      <c r="G435">
        <v>43</v>
      </c>
      <c r="H435" t="s">
        <v>20</v>
      </c>
      <c r="I435" t="s">
        <v>23</v>
      </c>
      <c r="J435" t="s">
        <v>20</v>
      </c>
      <c r="K435" t="s">
        <v>20</v>
      </c>
      <c r="L435" t="s">
        <v>33</v>
      </c>
      <c r="M435" t="s">
        <v>21</v>
      </c>
      <c r="N435" t="s">
        <v>34</v>
      </c>
      <c r="O435">
        <v>89.01</v>
      </c>
      <c r="P435">
        <v>3766.25</v>
      </c>
      <c r="Q435">
        <v>2</v>
      </c>
      <c r="R435" t="s">
        <v>21</v>
      </c>
    </row>
    <row r="436" spans="1:18" x14ac:dyDescent="0.35">
      <c r="A436" t="s">
        <v>481</v>
      </c>
      <c r="B436" t="s">
        <v>19</v>
      </c>
      <c r="C436">
        <v>0</v>
      </c>
      <c r="D436" t="s">
        <v>20</v>
      </c>
      <c r="E436" t="s">
        <v>21</v>
      </c>
      <c r="F436" t="s">
        <v>47</v>
      </c>
      <c r="G436">
        <v>4</v>
      </c>
      <c r="H436" t="s">
        <v>20</v>
      </c>
      <c r="I436" t="s">
        <v>32</v>
      </c>
      <c r="J436" t="s">
        <v>20</v>
      </c>
      <c r="K436" t="s">
        <v>21</v>
      </c>
      <c r="L436" t="s">
        <v>33</v>
      </c>
      <c r="M436" t="s">
        <v>20</v>
      </c>
      <c r="N436" t="s">
        <v>30</v>
      </c>
      <c r="O436">
        <v>58.22</v>
      </c>
      <c r="Q436">
        <v>0</v>
      </c>
      <c r="R436" t="s">
        <v>21</v>
      </c>
    </row>
    <row r="437" spans="1:18" x14ac:dyDescent="0.35">
      <c r="A437" t="s">
        <v>482</v>
      </c>
      <c r="B437" t="s">
        <v>19</v>
      </c>
      <c r="C437">
        <v>0</v>
      </c>
      <c r="D437" t="s">
        <v>20</v>
      </c>
      <c r="E437" t="s">
        <v>20</v>
      </c>
      <c r="F437" t="s">
        <v>58</v>
      </c>
      <c r="G437">
        <v>43</v>
      </c>
      <c r="H437" t="s">
        <v>20</v>
      </c>
      <c r="I437" t="s">
        <v>32</v>
      </c>
      <c r="J437" t="s">
        <v>21</v>
      </c>
      <c r="K437" t="s">
        <v>21</v>
      </c>
      <c r="L437" t="s">
        <v>33</v>
      </c>
      <c r="M437" t="s">
        <v>20</v>
      </c>
      <c r="N437" t="s">
        <v>25</v>
      </c>
      <c r="O437">
        <v>60.44</v>
      </c>
      <c r="P437">
        <v>2645.98</v>
      </c>
      <c r="Q437">
        <v>1</v>
      </c>
      <c r="R437" t="s">
        <v>21</v>
      </c>
    </row>
    <row r="438" spans="1:18" x14ac:dyDescent="0.35">
      <c r="A438" t="s">
        <v>483</v>
      </c>
      <c r="B438" t="s">
        <v>19</v>
      </c>
      <c r="C438">
        <v>0</v>
      </c>
      <c r="D438" t="s">
        <v>20</v>
      </c>
      <c r="E438" t="s">
        <v>21</v>
      </c>
      <c r="F438" t="s">
        <v>58</v>
      </c>
      <c r="G438">
        <v>7</v>
      </c>
      <c r="H438" t="s">
        <v>20</v>
      </c>
      <c r="I438" t="s">
        <v>23</v>
      </c>
      <c r="J438" t="s">
        <v>21</v>
      </c>
      <c r="K438" t="s">
        <v>21</v>
      </c>
      <c r="L438" t="s">
        <v>33</v>
      </c>
      <c r="M438" t="s">
        <v>21</v>
      </c>
      <c r="N438" t="s">
        <v>25</v>
      </c>
      <c r="O438">
        <v>88.96</v>
      </c>
      <c r="P438">
        <v>617.95000000000005</v>
      </c>
      <c r="Q438">
        <v>2</v>
      </c>
      <c r="R438" t="s">
        <v>21</v>
      </c>
    </row>
    <row r="439" spans="1:18" x14ac:dyDescent="0.35">
      <c r="A439" t="s">
        <v>484</v>
      </c>
      <c r="B439" t="s">
        <v>19</v>
      </c>
      <c r="C439">
        <v>1</v>
      </c>
      <c r="D439" t="s">
        <v>20</v>
      </c>
      <c r="E439" t="s">
        <v>20</v>
      </c>
      <c r="F439" t="s">
        <v>65</v>
      </c>
      <c r="G439">
        <v>25</v>
      </c>
      <c r="H439" t="s">
        <v>20</v>
      </c>
      <c r="I439" t="s">
        <v>23</v>
      </c>
      <c r="J439" t="s">
        <v>20</v>
      </c>
      <c r="K439" t="s">
        <v>20</v>
      </c>
      <c r="L439" t="s">
        <v>33</v>
      </c>
      <c r="M439" t="s">
        <v>20</v>
      </c>
      <c r="N439" t="s">
        <v>25</v>
      </c>
      <c r="O439">
        <v>105.2</v>
      </c>
      <c r="P439">
        <v>2657.97</v>
      </c>
      <c r="Q439">
        <v>1</v>
      </c>
      <c r="R439" t="s">
        <v>20</v>
      </c>
    </row>
    <row r="440" spans="1:18" x14ac:dyDescent="0.35">
      <c r="A440" t="s">
        <v>485</v>
      </c>
      <c r="B440" t="s">
        <v>19</v>
      </c>
      <c r="C440">
        <v>0</v>
      </c>
      <c r="D440" t="s">
        <v>20</v>
      </c>
      <c r="E440" t="s">
        <v>21</v>
      </c>
      <c r="F440" t="s">
        <v>37</v>
      </c>
      <c r="G440">
        <v>50</v>
      </c>
      <c r="H440" t="s">
        <v>20</v>
      </c>
      <c r="I440" t="s">
        <v>23</v>
      </c>
      <c r="J440" t="s">
        <v>21</v>
      </c>
      <c r="K440" t="s">
        <v>21</v>
      </c>
      <c r="L440" t="s">
        <v>24</v>
      </c>
      <c r="M440" t="s">
        <v>20</v>
      </c>
      <c r="N440" t="s">
        <v>43</v>
      </c>
      <c r="O440">
        <v>94.46</v>
      </c>
      <c r="P440">
        <v>4640.6099999999997</v>
      </c>
      <c r="Q440">
        <v>4</v>
      </c>
      <c r="R440" t="s">
        <v>21</v>
      </c>
    </row>
    <row r="441" spans="1:18" x14ac:dyDescent="0.35">
      <c r="A441" t="s">
        <v>486</v>
      </c>
      <c r="B441" t="s">
        <v>19</v>
      </c>
      <c r="C441">
        <v>0</v>
      </c>
      <c r="D441" t="s">
        <v>20</v>
      </c>
      <c r="E441" t="s">
        <v>21</v>
      </c>
      <c r="F441" t="s">
        <v>41</v>
      </c>
      <c r="G441">
        <v>8</v>
      </c>
      <c r="H441" t="s">
        <v>20</v>
      </c>
      <c r="I441" t="s">
        <v>21</v>
      </c>
      <c r="J441" t="s">
        <v>28</v>
      </c>
      <c r="K441" t="s">
        <v>28</v>
      </c>
      <c r="L441" t="s">
        <v>33</v>
      </c>
      <c r="M441" t="s">
        <v>20</v>
      </c>
      <c r="N441" t="s">
        <v>25</v>
      </c>
      <c r="O441">
        <v>21.47</v>
      </c>
      <c r="P441">
        <v>169.26</v>
      </c>
      <c r="Q441">
        <v>0</v>
      </c>
      <c r="R441" t="s">
        <v>21</v>
      </c>
    </row>
    <row r="442" spans="1:18" x14ac:dyDescent="0.35">
      <c r="A442" t="s">
        <v>487</v>
      </c>
      <c r="B442" t="s">
        <v>19</v>
      </c>
      <c r="C442">
        <v>0</v>
      </c>
      <c r="D442" t="s">
        <v>20</v>
      </c>
      <c r="E442" t="s">
        <v>20</v>
      </c>
      <c r="F442" t="s">
        <v>22</v>
      </c>
      <c r="G442">
        <v>38</v>
      </c>
      <c r="H442" t="s">
        <v>20</v>
      </c>
      <c r="I442" t="s">
        <v>21</v>
      </c>
      <c r="J442" t="s">
        <v>28</v>
      </c>
      <c r="K442" t="s">
        <v>28</v>
      </c>
      <c r="L442" t="s">
        <v>33</v>
      </c>
      <c r="M442" t="s">
        <v>21</v>
      </c>
      <c r="N442" t="s">
        <v>34</v>
      </c>
      <c r="O442">
        <v>24.97</v>
      </c>
      <c r="P442">
        <v>951.83</v>
      </c>
      <c r="Q442">
        <v>0</v>
      </c>
      <c r="R442" t="s">
        <v>21</v>
      </c>
    </row>
    <row r="443" spans="1:18" x14ac:dyDescent="0.35">
      <c r="A443" t="s">
        <v>488</v>
      </c>
      <c r="B443" t="s">
        <v>19</v>
      </c>
      <c r="C443">
        <v>1</v>
      </c>
      <c r="D443" t="s">
        <v>20</v>
      </c>
      <c r="E443" t="s">
        <v>20</v>
      </c>
      <c r="F443" t="s">
        <v>49</v>
      </c>
      <c r="G443">
        <v>47</v>
      </c>
      <c r="H443" t="s">
        <v>20</v>
      </c>
      <c r="I443" t="s">
        <v>32</v>
      </c>
      <c r="J443" t="s">
        <v>21</v>
      </c>
      <c r="K443" t="s">
        <v>20</v>
      </c>
      <c r="L443" t="s">
        <v>24</v>
      </c>
      <c r="M443" t="s">
        <v>21</v>
      </c>
      <c r="N443" t="s">
        <v>34</v>
      </c>
      <c r="O443">
        <v>66.48</v>
      </c>
      <c r="P443">
        <v>3122.91</v>
      </c>
      <c r="Q443">
        <v>2</v>
      </c>
      <c r="R443" t="s">
        <v>21</v>
      </c>
    </row>
    <row r="444" spans="1:18" x14ac:dyDescent="0.35">
      <c r="A444" t="s">
        <v>489</v>
      </c>
      <c r="B444" t="s">
        <v>19</v>
      </c>
      <c r="C444">
        <v>0</v>
      </c>
      <c r="D444" t="s">
        <v>21</v>
      </c>
      <c r="E444" t="s">
        <v>21</v>
      </c>
      <c r="F444" t="s">
        <v>58</v>
      </c>
      <c r="G444">
        <v>27</v>
      </c>
      <c r="H444" t="s">
        <v>20</v>
      </c>
      <c r="I444" t="s">
        <v>23</v>
      </c>
      <c r="J444" t="s">
        <v>21</v>
      </c>
      <c r="K444" t="s">
        <v>20</v>
      </c>
      <c r="L444" t="s">
        <v>33</v>
      </c>
      <c r="M444" t="s">
        <v>20</v>
      </c>
      <c r="N444" t="s">
        <v>25</v>
      </c>
      <c r="O444">
        <v>89.5</v>
      </c>
      <c r="P444">
        <v>2453.21</v>
      </c>
      <c r="Q444">
        <v>2</v>
      </c>
      <c r="R444" t="s">
        <v>20</v>
      </c>
    </row>
    <row r="445" spans="1:18" x14ac:dyDescent="0.35">
      <c r="A445" t="s">
        <v>490</v>
      </c>
      <c r="B445" t="s">
        <v>36</v>
      </c>
      <c r="C445">
        <v>0</v>
      </c>
      <c r="D445" t="s">
        <v>21</v>
      </c>
      <c r="E445" t="s">
        <v>21</v>
      </c>
      <c r="F445" t="s">
        <v>65</v>
      </c>
      <c r="G445">
        <v>58</v>
      </c>
      <c r="H445" t="s">
        <v>20</v>
      </c>
      <c r="I445" t="s">
        <v>23</v>
      </c>
      <c r="J445" t="s">
        <v>20</v>
      </c>
      <c r="K445" t="s">
        <v>21</v>
      </c>
      <c r="L445" t="s">
        <v>24</v>
      </c>
      <c r="M445" t="s">
        <v>21</v>
      </c>
      <c r="N445" t="s">
        <v>34</v>
      </c>
      <c r="O445">
        <v>88.3</v>
      </c>
      <c r="P445">
        <v>5036.28</v>
      </c>
      <c r="Q445">
        <v>4</v>
      </c>
      <c r="R445" t="s">
        <v>21</v>
      </c>
    </row>
    <row r="446" spans="1:18" x14ac:dyDescent="0.35">
      <c r="A446" t="s">
        <v>491</v>
      </c>
      <c r="B446" t="s">
        <v>19</v>
      </c>
      <c r="C446">
        <v>0</v>
      </c>
      <c r="D446" t="s">
        <v>21</v>
      </c>
      <c r="E446" t="s">
        <v>21</v>
      </c>
      <c r="F446" t="s">
        <v>37</v>
      </c>
      <c r="G446">
        <v>26</v>
      </c>
      <c r="H446" t="s">
        <v>20</v>
      </c>
      <c r="I446" t="s">
        <v>23</v>
      </c>
      <c r="J446" t="s">
        <v>20</v>
      </c>
      <c r="K446" t="s">
        <v>21</v>
      </c>
      <c r="L446" t="s">
        <v>29</v>
      </c>
      <c r="M446" t="s">
        <v>20</v>
      </c>
      <c r="N446" t="s">
        <v>34</v>
      </c>
      <c r="O446">
        <v>93.27</v>
      </c>
      <c r="P446">
        <v>2420.6999999999998</v>
      </c>
      <c r="Q446">
        <v>2</v>
      </c>
      <c r="R446" t="s">
        <v>21</v>
      </c>
    </row>
    <row r="447" spans="1:18" x14ac:dyDescent="0.35">
      <c r="A447" t="s">
        <v>492</v>
      </c>
      <c r="B447" t="s">
        <v>19</v>
      </c>
      <c r="C447">
        <v>1</v>
      </c>
      <c r="D447" t="s">
        <v>20</v>
      </c>
      <c r="E447" t="s">
        <v>21</v>
      </c>
      <c r="F447" t="s">
        <v>37</v>
      </c>
      <c r="G447">
        <v>65</v>
      </c>
      <c r="H447" t="s">
        <v>20</v>
      </c>
      <c r="I447" t="s">
        <v>32</v>
      </c>
      <c r="J447" t="s">
        <v>21</v>
      </c>
      <c r="K447" t="s">
        <v>21</v>
      </c>
      <c r="L447" t="s">
        <v>24</v>
      </c>
      <c r="M447" t="s">
        <v>21</v>
      </c>
      <c r="N447" t="s">
        <v>34</v>
      </c>
      <c r="O447">
        <v>56.59</v>
      </c>
      <c r="P447">
        <v>3739.76</v>
      </c>
      <c r="Q447">
        <v>0</v>
      </c>
      <c r="R447" t="s">
        <v>21</v>
      </c>
    </row>
    <row r="448" spans="1:18" x14ac:dyDescent="0.35">
      <c r="A448" t="s">
        <v>493</v>
      </c>
      <c r="B448" t="s">
        <v>19</v>
      </c>
      <c r="C448">
        <v>0</v>
      </c>
      <c r="D448" t="s">
        <v>20</v>
      </c>
      <c r="E448" t="s">
        <v>20</v>
      </c>
      <c r="F448" t="s">
        <v>45</v>
      </c>
      <c r="G448">
        <v>16</v>
      </c>
      <c r="H448" t="s">
        <v>20</v>
      </c>
      <c r="I448" t="s">
        <v>21</v>
      </c>
      <c r="J448" t="s">
        <v>28</v>
      </c>
      <c r="K448" t="s">
        <v>28</v>
      </c>
      <c r="L448" t="s">
        <v>33</v>
      </c>
      <c r="M448" t="s">
        <v>21</v>
      </c>
      <c r="N448" t="s">
        <v>34</v>
      </c>
      <c r="O448">
        <v>26.9</v>
      </c>
      <c r="P448">
        <v>424.38</v>
      </c>
      <c r="Q448">
        <v>2</v>
      </c>
      <c r="R448" t="s">
        <v>20</v>
      </c>
    </row>
    <row r="449" spans="1:18" x14ac:dyDescent="0.35">
      <c r="A449" t="s">
        <v>494</v>
      </c>
      <c r="B449" t="s">
        <v>36</v>
      </c>
      <c r="C449">
        <v>1</v>
      </c>
      <c r="D449" t="s">
        <v>21</v>
      </c>
      <c r="E449" t="s">
        <v>21</v>
      </c>
      <c r="F449" t="s">
        <v>45</v>
      </c>
      <c r="G449">
        <v>14</v>
      </c>
      <c r="H449" t="s">
        <v>20</v>
      </c>
      <c r="I449" t="s">
        <v>21</v>
      </c>
      <c r="J449" t="s">
        <v>28</v>
      </c>
      <c r="K449" t="s">
        <v>28</v>
      </c>
      <c r="L449" t="s">
        <v>33</v>
      </c>
      <c r="M449" t="s">
        <v>21</v>
      </c>
      <c r="N449" t="s">
        <v>43</v>
      </c>
      <c r="O449">
        <v>34.19</v>
      </c>
      <c r="P449">
        <v>471.68</v>
      </c>
      <c r="Q449">
        <v>0</v>
      </c>
      <c r="R449" t="s">
        <v>20</v>
      </c>
    </row>
    <row r="450" spans="1:18" x14ac:dyDescent="0.35">
      <c r="A450" t="s">
        <v>495</v>
      </c>
      <c r="B450" t="s">
        <v>19</v>
      </c>
      <c r="C450">
        <v>0</v>
      </c>
      <c r="D450" t="s">
        <v>20</v>
      </c>
      <c r="E450" t="s">
        <v>20</v>
      </c>
      <c r="F450" t="s">
        <v>22</v>
      </c>
      <c r="G450">
        <v>53</v>
      </c>
      <c r="H450" t="s">
        <v>20</v>
      </c>
      <c r="I450" t="s">
        <v>23</v>
      </c>
      <c r="J450" t="s">
        <v>21</v>
      </c>
      <c r="K450" t="s">
        <v>21</v>
      </c>
      <c r="L450" t="s">
        <v>24</v>
      </c>
      <c r="M450" t="s">
        <v>20</v>
      </c>
      <c r="N450" t="s">
        <v>25</v>
      </c>
      <c r="O450">
        <v>83.96</v>
      </c>
      <c r="P450">
        <v>4330.6099999999997</v>
      </c>
      <c r="Q450">
        <v>4</v>
      </c>
      <c r="R450" t="s">
        <v>20</v>
      </c>
    </row>
    <row r="451" spans="1:18" x14ac:dyDescent="0.35">
      <c r="A451" t="s">
        <v>496</v>
      </c>
      <c r="B451" t="s">
        <v>36</v>
      </c>
      <c r="C451">
        <v>0</v>
      </c>
      <c r="D451" t="s">
        <v>21</v>
      </c>
      <c r="E451" t="s">
        <v>21</v>
      </c>
      <c r="F451" t="s">
        <v>56</v>
      </c>
      <c r="G451">
        <v>38</v>
      </c>
      <c r="H451" t="s">
        <v>21</v>
      </c>
      <c r="I451" t="s">
        <v>32</v>
      </c>
      <c r="J451" t="s">
        <v>21</v>
      </c>
      <c r="K451" t="s">
        <v>21</v>
      </c>
      <c r="L451" t="s">
        <v>29</v>
      </c>
      <c r="M451" t="s">
        <v>20</v>
      </c>
      <c r="N451" t="s">
        <v>43</v>
      </c>
      <c r="O451">
        <v>48.2</v>
      </c>
      <c r="P451">
        <v>1818.84</v>
      </c>
      <c r="Q451">
        <v>2</v>
      </c>
      <c r="R451" t="s">
        <v>21</v>
      </c>
    </row>
    <row r="452" spans="1:18" x14ac:dyDescent="0.35">
      <c r="A452" t="s">
        <v>497</v>
      </c>
      <c r="B452" t="s">
        <v>19</v>
      </c>
      <c r="C452">
        <v>0</v>
      </c>
      <c r="D452" t="s">
        <v>21</v>
      </c>
      <c r="E452" t="s">
        <v>20</v>
      </c>
      <c r="F452" t="s">
        <v>58</v>
      </c>
      <c r="G452">
        <v>6</v>
      </c>
      <c r="H452" t="s">
        <v>20</v>
      </c>
      <c r="I452" t="s">
        <v>21</v>
      </c>
      <c r="J452" t="s">
        <v>28</v>
      </c>
      <c r="K452" t="s">
        <v>28</v>
      </c>
      <c r="L452" t="s">
        <v>33</v>
      </c>
      <c r="M452" t="s">
        <v>21</v>
      </c>
      <c r="N452" t="s">
        <v>43</v>
      </c>
      <c r="O452">
        <v>22.88</v>
      </c>
      <c r="P452">
        <v>133.87</v>
      </c>
      <c r="Q452">
        <v>2</v>
      </c>
      <c r="R452" t="s">
        <v>21</v>
      </c>
    </row>
    <row r="453" spans="1:18" x14ac:dyDescent="0.35">
      <c r="A453" t="s">
        <v>498</v>
      </c>
      <c r="B453" t="s">
        <v>36</v>
      </c>
      <c r="C453">
        <v>0</v>
      </c>
      <c r="D453" t="s">
        <v>21</v>
      </c>
      <c r="E453" t="s">
        <v>21</v>
      </c>
      <c r="F453" t="s">
        <v>41</v>
      </c>
      <c r="G453">
        <v>44</v>
      </c>
      <c r="H453" t="s">
        <v>20</v>
      </c>
      <c r="I453" t="s">
        <v>23</v>
      </c>
      <c r="J453" t="s">
        <v>21</v>
      </c>
      <c r="K453" t="s">
        <v>21</v>
      </c>
      <c r="L453" t="s">
        <v>24</v>
      </c>
      <c r="M453" t="s">
        <v>21</v>
      </c>
      <c r="N453" t="s">
        <v>30</v>
      </c>
      <c r="O453">
        <v>82.12</v>
      </c>
      <c r="P453">
        <v>3695.17</v>
      </c>
      <c r="Q453">
        <v>4</v>
      </c>
      <c r="R453" t="s">
        <v>21</v>
      </c>
    </row>
    <row r="454" spans="1:18" x14ac:dyDescent="0.35">
      <c r="A454" t="s">
        <v>499</v>
      </c>
      <c r="B454" t="s">
        <v>36</v>
      </c>
      <c r="C454">
        <v>0</v>
      </c>
      <c r="D454" t="s">
        <v>21</v>
      </c>
      <c r="E454" t="s">
        <v>21</v>
      </c>
      <c r="F454" t="s">
        <v>41</v>
      </c>
      <c r="G454">
        <v>15</v>
      </c>
      <c r="H454" t="s">
        <v>20</v>
      </c>
      <c r="I454" t="s">
        <v>23</v>
      </c>
      <c r="J454" t="s">
        <v>21</v>
      </c>
      <c r="K454" t="s">
        <v>20</v>
      </c>
      <c r="L454" t="s">
        <v>33</v>
      </c>
      <c r="M454" t="s">
        <v>20</v>
      </c>
      <c r="N454" t="s">
        <v>25</v>
      </c>
      <c r="O454">
        <v>90.9</v>
      </c>
      <c r="P454">
        <v>1356.51</v>
      </c>
      <c r="Q454">
        <v>2</v>
      </c>
      <c r="R454" t="s">
        <v>20</v>
      </c>
    </row>
    <row r="455" spans="1:18" x14ac:dyDescent="0.35">
      <c r="A455" t="s">
        <v>500</v>
      </c>
      <c r="B455" t="s">
        <v>36</v>
      </c>
      <c r="C455">
        <v>0</v>
      </c>
      <c r="D455" t="s">
        <v>20</v>
      </c>
      <c r="E455" t="s">
        <v>21</v>
      </c>
      <c r="F455" t="s">
        <v>56</v>
      </c>
      <c r="G455">
        <v>10</v>
      </c>
      <c r="H455" t="s">
        <v>20</v>
      </c>
      <c r="I455" t="s">
        <v>23</v>
      </c>
      <c r="J455" t="s">
        <v>20</v>
      </c>
      <c r="K455" t="s">
        <v>21</v>
      </c>
      <c r="L455" t="s">
        <v>33</v>
      </c>
      <c r="M455" t="s">
        <v>20</v>
      </c>
      <c r="N455" t="s">
        <v>43</v>
      </c>
      <c r="O455">
        <v>85.09</v>
      </c>
      <c r="P455">
        <v>860.96</v>
      </c>
      <c r="Q455">
        <v>1</v>
      </c>
      <c r="R455" t="s">
        <v>21</v>
      </c>
    </row>
    <row r="456" spans="1:18" x14ac:dyDescent="0.35">
      <c r="A456" t="s">
        <v>501</v>
      </c>
      <c r="B456" t="s">
        <v>19</v>
      </c>
      <c r="C456">
        <v>0</v>
      </c>
      <c r="D456" t="s">
        <v>20</v>
      </c>
      <c r="E456" t="s">
        <v>20</v>
      </c>
      <c r="F456" t="s">
        <v>39</v>
      </c>
      <c r="G456">
        <v>16</v>
      </c>
      <c r="H456" t="s">
        <v>21</v>
      </c>
      <c r="I456" t="s">
        <v>23</v>
      </c>
      <c r="J456" t="s">
        <v>21</v>
      </c>
      <c r="K456" t="s">
        <v>21</v>
      </c>
      <c r="L456" t="s">
        <v>33</v>
      </c>
      <c r="M456" t="s">
        <v>21</v>
      </c>
      <c r="N456" t="s">
        <v>25</v>
      </c>
      <c r="O456">
        <v>67.08</v>
      </c>
      <c r="P456">
        <v>1094.69</v>
      </c>
      <c r="Q456">
        <v>1</v>
      </c>
      <c r="R456" t="s">
        <v>20</v>
      </c>
    </row>
    <row r="457" spans="1:18" x14ac:dyDescent="0.35">
      <c r="A457" t="s">
        <v>502</v>
      </c>
      <c r="B457" t="s">
        <v>36</v>
      </c>
      <c r="C457">
        <v>0</v>
      </c>
      <c r="D457" t="s">
        <v>20</v>
      </c>
      <c r="E457" t="s">
        <v>21</v>
      </c>
      <c r="F457" t="s">
        <v>39</v>
      </c>
      <c r="G457">
        <v>40</v>
      </c>
      <c r="H457" t="s">
        <v>20</v>
      </c>
      <c r="I457" t="s">
        <v>32</v>
      </c>
      <c r="J457" t="s">
        <v>21</v>
      </c>
      <c r="K457" t="s">
        <v>21</v>
      </c>
      <c r="L457" t="s">
        <v>29</v>
      </c>
      <c r="M457" t="s">
        <v>21</v>
      </c>
      <c r="N457" t="s">
        <v>43</v>
      </c>
      <c r="O457">
        <v>57.71</v>
      </c>
      <c r="P457">
        <v>2273.6799999999998</v>
      </c>
      <c r="Q457">
        <v>1</v>
      </c>
      <c r="R457" t="s">
        <v>21</v>
      </c>
    </row>
    <row r="458" spans="1:18" x14ac:dyDescent="0.35">
      <c r="A458" t="s">
        <v>503</v>
      </c>
      <c r="B458" t="s">
        <v>19</v>
      </c>
      <c r="C458">
        <v>0</v>
      </c>
      <c r="D458" t="s">
        <v>20</v>
      </c>
      <c r="E458" t="s">
        <v>21</v>
      </c>
      <c r="F458" t="s">
        <v>27</v>
      </c>
      <c r="G458">
        <v>6</v>
      </c>
      <c r="H458" t="s">
        <v>20</v>
      </c>
      <c r="I458" t="s">
        <v>23</v>
      </c>
      <c r="J458" t="s">
        <v>20</v>
      </c>
      <c r="K458" t="s">
        <v>20</v>
      </c>
      <c r="L458" t="s">
        <v>33</v>
      </c>
      <c r="M458" t="s">
        <v>21</v>
      </c>
      <c r="N458" t="s">
        <v>30</v>
      </c>
      <c r="O458">
        <v>106.33</v>
      </c>
      <c r="P458">
        <v>634.16</v>
      </c>
      <c r="Q458">
        <v>2</v>
      </c>
      <c r="R458" t="s">
        <v>20</v>
      </c>
    </row>
    <row r="459" spans="1:18" x14ac:dyDescent="0.35">
      <c r="A459" t="s">
        <v>504</v>
      </c>
      <c r="B459" t="s">
        <v>36</v>
      </c>
      <c r="C459">
        <v>0</v>
      </c>
      <c r="D459" t="s">
        <v>20</v>
      </c>
      <c r="E459" t="s">
        <v>21</v>
      </c>
      <c r="F459" t="s">
        <v>22</v>
      </c>
      <c r="G459">
        <v>32</v>
      </c>
      <c r="H459" t="s">
        <v>20</v>
      </c>
      <c r="I459" t="s">
        <v>21</v>
      </c>
      <c r="J459" t="s">
        <v>28</v>
      </c>
      <c r="K459" t="s">
        <v>28</v>
      </c>
      <c r="L459" t="s">
        <v>24</v>
      </c>
      <c r="M459" t="s">
        <v>20</v>
      </c>
      <c r="N459" t="s">
        <v>25</v>
      </c>
      <c r="O459">
        <v>41.24</v>
      </c>
      <c r="P459">
        <v>1293.32</v>
      </c>
      <c r="Q459">
        <v>1</v>
      </c>
      <c r="R459" t="s">
        <v>21</v>
      </c>
    </row>
    <row r="460" spans="1:18" x14ac:dyDescent="0.35">
      <c r="A460" t="s">
        <v>505</v>
      </c>
      <c r="B460" t="s">
        <v>36</v>
      </c>
      <c r="C460">
        <v>0</v>
      </c>
      <c r="D460" t="s">
        <v>21</v>
      </c>
      <c r="E460" t="s">
        <v>21</v>
      </c>
      <c r="F460" t="s">
        <v>41</v>
      </c>
      <c r="G460">
        <v>65</v>
      </c>
      <c r="H460" t="s">
        <v>20</v>
      </c>
      <c r="I460" t="s">
        <v>21</v>
      </c>
      <c r="J460" t="s">
        <v>28</v>
      </c>
      <c r="K460" t="s">
        <v>28</v>
      </c>
      <c r="L460" t="s">
        <v>24</v>
      </c>
      <c r="M460" t="s">
        <v>20</v>
      </c>
      <c r="N460" t="s">
        <v>43</v>
      </c>
      <c r="O460">
        <v>25.76</v>
      </c>
      <c r="P460">
        <v>1650.74</v>
      </c>
      <c r="Q460">
        <v>3</v>
      </c>
      <c r="R460" t="s">
        <v>21</v>
      </c>
    </row>
    <row r="461" spans="1:18" x14ac:dyDescent="0.35">
      <c r="A461" t="s">
        <v>506</v>
      </c>
      <c r="B461" t="s">
        <v>36</v>
      </c>
      <c r="C461">
        <v>0</v>
      </c>
      <c r="D461" t="s">
        <v>20</v>
      </c>
      <c r="E461" t="s">
        <v>21</v>
      </c>
      <c r="F461" t="s">
        <v>65</v>
      </c>
      <c r="G461">
        <v>61</v>
      </c>
      <c r="H461" t="s">
        <v>20</v>
      </c>
      <c r="I461" t="s">
        <v>21</v>
      </c>
      <c r="J461" t="s">
        <v>28</v>
      </c>
      <c r="K461" t="s">
        <v>28</v>
      </c>
      <c r="L461" t="s">
        <v>24</v>
      </c>
      <c r="M461" t="s">
        <v>21</v>
      </c>
      <c r="N461" t="s">
        <v>34</v>
      </c>
      <c r="O461">
        <v>41.89</v>
      </c>
      <c r="P461">
        <v>2489.4299999999998</v>
      </c>
      <c r="Q461">
        <v>1</v>
      </c>
      <c r="R461" t="s">
        <v>21</v>
      </c>
    </row>
    <row r="462" spans="1:18" x14ac:dyDescent="0.35">
      <c r="A462" t="s">
        <v>507</v>
      </c>
      <c r="B462" t="s">
        <v>36</v>
      </c>
      <c r="C462">
        <v>1</v>
      </c>
      <c r="D462" t="s">
        <v>20</v>
      </c>
      <c r="E462" t="s">
        <v>21</v>
      </c>
      <c r="F462" t="s">
        <v>27</v>
      </c>
      <c r="G462">
        <v>72</v>
      </c>
      <c r="H462" t="s">
        <v>20</v>
      </c>
      <c r="I462" t="s">
        <v>23</v>
      </c>
      <c r="J462" t="s">
        <v>21</v>
      </c>
      <c r="K462" t="s">
        <v>20</v>
      </c>
      <c r="L462" t="s">
        <v>24</v>
      </c>
      <c r="M462" t="s">
        <v>21</v>
      </c>
      <c r="N462" t="s">
        <v>34</v>
      </c>
      <c r="O462">
        <v>80.55</v>
      </c>
      <c r="P462">
        <v>5867.87</v>
      </c>
      <c r="Q462">
        <v>0</v>
      </c>
      <c r="R462" t="s">
        <v>21</v>
      </c>
    </row>
    <row r="463" spans="1:18" x14ac:dyDescent="0.35">
      <c r="A463" t="s">
        <v>508</v>
      </c>
      <c r="B463" t="s">
        <v>36</v>
      </c>
      <c r="C463">
        <v>1</v>
      </c>
      <c r="D463" t="s">
        <v>21</v>
      </c>
      <c r="E463" t="s">
        <v>21</v>
      </c>
      <c r="F463" t="s">
        <v>45</v>
      </c>
      <c r="G463">
        <v>13</v>
      </c>
      <c r="H463" t="s">
        <v>20</v>
      </c>
      <c r="I463" t="s">
        <v>21</v>
      </c>
      <c r="J463" t="s">
        <v>28</v>
      </c>
      <c r="K463" t="s">
        <v>28</v>
      </c>
      <c r="L463" t="s">
        <v>33</v>
      </c>
      <c r="M463" t="s">
        <v>21</v>
      </c>
      <c r="N463" t="s">
        <v>34</v>
      </c>
      <c r="O463">
        <v>42.42</v>
      </c>
      <c r="P463">
        <v>540.29</v>
      </c>
      <c r="Q463">
        <v>1</v>
      </c>
      <c r="R463" t="s">
        <v>21</v>
      </c>
    </row>
    <row r="464" spans="1:18" x14ac:dyDescent="0.35">
      <c r="A464" t="s">
        <v>509</v>
      </c>
      <c r="B464" t="s">
        <v>36</v>
      </c>
      <c r="C464">
        <v>0</v>
      </c>
      <c r="D464" t="s">
        <v>21</v>
      </c>
      <c r="E464" t="s">
        <v>21</v>
      </c>
      <c r="F464" t="s">
        <v>39</v>
      </c>
      <c r="G464">
        <v>55</v>
      </c>
      <c r="H464" t="s">
        <v>20</v>
      </c>
      <c r="I464" t="s">
        <v>23</v>
      </c>
      <c r="J464" t="s">
        <v>20</v>
      </c>
      <c r="K464" t="s">
        <v>20</v>
      </c>
      <c r="L464" t="s">
        <v>24</v>
      </c>
      <c r="M464" t="s">
        <v>21</v>
      </c>
      <c r="N464" t="s">
        <v>25</v>
      </c>
      <c r="O464">
        <v>90.53</v>
      </c>
      <c r="P464">
        <v>5060.54</v>
      </c>
      <c r="Q464">
        <v>2</v>
      </c>
      <c r="R464" t="s">
        <v>21</v>
      </c>
    </row>
    <row r="465" spans="1:18" x14ac:dyDescent="0.35">
      <c r="A465" t="s">
        <v>510</v>
      </c>
      <c r="B465" t="s">
        <v>36</v>
      </c>
      <c r="C465">
        <v>0</v>
      </c>
      <c r="D465" t="s">
        <v>20</v>
      </c>
      <c r="E465" t="s">
        <v>21</v>
      </c>
      <c r="F465" t="s">
        <v>27</v>
      </c>
      <c r="G465">
        <v>13</v>
      </c>
      <c r="H465" t="s">
        <v>21</v>
      </c>
      <c r="I465" t="s">
        <v>32</v>
      </c>
      <c r="J465" t="s">
        <v>20</v>
      </c>
      <c r="K465" t="s">
        <v>21</v>
      </c>
      <c r="L465" t="s">
        <v>33</v>
      </c>
      <c r="M465" t="s">
        <v>20</v>
      </c>
      <c r="N465" t="s">
        <v>25</v>
      </c>
      <c r="O465">
        <v>50.08</v>
      </c>
      <c r="P465">
        <v>660.44</v>
      </c>
      <c r="Q465">
        <v>3</v>
      </c>
      <c r="R465" t="s">
        <v>21</v>
      </c>
    </row>
    <row r="466" spans="1:18" x14ac:dyDescent="0.35">
      <c r="A466" t="s">
        <v>511</v>
      </c>
      <c r="B466" t="s">
        <v>19</v>
      </c>
      <c r="C466">
        <v>0</v>
      </c>
      <c r="D466" t="s">
        <v>20</v>
      </c>
      <c r="E466" t="s">
        <v>21</v>
      </c>
      <c r="F466" t="s">
        <v>27</v>
      </c>
      <c r="G466">
        <v>9</v>
      </c>
      <c r="H466" t="s">
        <v>20</v>
      </c>
      <c r="I466" t="s">
        <v>32</v>
      </c>
      <c r="J466" t="s">
        <v>20</v>
      </c>
      <c r="K466" t="s">
        <v>21</v>
      </c>
      <c r="L466" t="s">
        <v>29</v>
      </c>
      <c r="M466" t="s">
        <v>21</v>
      </c>
      <c r="N466" t="s">
        <v>34</v>
      </c>
      <c r="O466">
        <v>49.25</v>
      </c>
      <c r="P466">
        <v>448.52</v>
      </c>
      <c r="Q466">
        <v>2</v>
      </c>
      <c r="R466" t="s">
        <v>21</v>
      </c>
    </row>
    <row r="467" spans="1:18" x14ac:dyDescent="0.35">
      <c r="A467" t="s">
        <v>512</v>
      </c>
      <c r="B467" t="s">
        <v>36</v>
      </c>
      <c r="C467">
        <v>0</v>
      </c>
      <c r="D467" t="s">
        <v>21</v>
      </c>
      <c r="E467" t="s">
        <v>21</v>
      </c>
      <c r="F467" t="s">
        <v>41</v>
      </c>
      <c r="G467">
        <v>11</v>
      </c>
      <c r="H467" t="s">
        <v>20</v>
      </c>
      <c r="I467" t="s">
        <v>21</v>
      </c>
      <c r="J467" t="s">
        <v>28</v>
      </c>
      <c r="K467" t="s">
        <v>28</v>
      </c>
      <c r="L467" t="s">
        <v>33</v>
      </c>
      <c r="M467" t="s">
        <v>20</v>
      </c>
      <c r="N467" t="s">
        <v>43</v>
      </c>
      <c r="O467">
        <v>37.56</v>
      </c>
      <c r="P467">
        <v>416.53</v>
      </c>
      <c r="Q467">
        <v>1</v>
      </c>
      <c r="R467" t="s">
        <v>20</v>
      </c>
    </row>
    <row r="468" spans="1:18" x14ac:dyDescent="0.35">
      <c r="A468" t="s">
        <v>513</v>
      </c>
      <c r="B468" t="s">
        <v>36</v>
      </c>
      <c r="C468">
        <v>1</v>
      </c>
      <c r="D468" t="s">
        <v>21</v>
      </c>
      <c r="E468" t="s">
        <v>20</v>
      </c>
      <c r="F468" t="s">
        <v>56</v>
      </c>
      <c r="G468">
        <v>36</v>
      </c>
      <c r="H468" t="s">
        <v>20</v>
      </c>
      <c r="I468" t="s">
        <v>21</v>
      </c>
      <c r="J468" t="s">
        <v>28</v>
      </c>
      <c r="K468" t="s">
        <v>28</v>
      </c>
      <c r="L468" t="s">
        <v>29</v>
      </c>
      <c r="M468" t="s">
        <v>21</v>
      </c>
      <c r="N468" t="s">
        <v>34</v>
      </c>
      <c r="O468">
        <v>30.96</v>
      </c>
      <c r="P468">
        <v>1135.1600000000001</v>
      </c>
      <c r="Q468">
        <v>0</v>
      </c>
      <c r="R468" t="s">
        <v>21</v>
      </c>
    </row>
    <row r="469" spans="1:18" x14ac:dyDescent="0.35">
      <c r="A469" t="s">
        <v>514</v>
      </c>
      <c r="B469" t="s">
        <v>36</v>
      </c>
      <c r="C469">
        <v>1</v>
      </c>
      <c r="D469" t="s">
        <v>21</v>
      </c>
      <c r="E469" t="s">
        <v>21</v>
      </c>
      <c r="F469" t="s">
        <v>39</v>
      </c>
      <c r="G469">
        <v>27</v>
      </c>
      <c r="H469" t="s">
        <v>21</v>
      </c>
      <c r="I469" t="s">
        <v>23</v>
      </c>
      <c r="J469" t="s">
        <v>21</v>
      </c>
      <c r="K469" t="s">
        <v>20</v>
      </c>
      <c r="L469" t="s">
        <v>24</v>
      </c>
      <c r="M469" t="s">
        <v>20</v>
      </c>
      <c r="N469" t="s">
        <v>25</v>
      </c>
      <c r="O469">
        <v>81.38</v>
      </c>
      <c r="P469">
        <v>2227.5</v>
      </c>
      <c r="Q469">
        <v>4</v>
      </c>
      <c r="R469" t="s">
        <v>21</v>
      </c>
    </row>
    <row r="470" spans="1:18" x14ac:dyDescent="0.35">
      <c r="A470" t="s">
        <v>515</v>
      </c>
      <c r="B470" t="s">
        <v>19</v>
      </c>
      <c r="C470">
        <v>1</v>
      </c>
      <c r="D470" t="s">
        <v>20</v>
      </c>
      <c r="E470" t="s">
        <v>20</v>
      </c>
      <c r="F470" t="s">
        <v>22</v>
      </c>
      <c r="G470">
        <v>5</v>
      </c>
      <c r="H470" t="s">
        <v>20</v>
      </c>
      <c r="I470" t="s">
        <v>21</v>
      </c>
      <c r="J470" t="s">
        <v>28</v>
      </c>
      <c r="K470" t="s">
        <v>28</v>
      </c>
      <c r="L470" t="s">
        <v>33</v>
      </c>
      <c r="M470" t="s">
        <v>20</v>
      </c>
      <c r="N470" t="s">
        <v>43</v>
      </c>
      <c r="O470">
        <v>35.479999999999997</v>
      </c>
      <c r="P470">
        <v>177.72</v>
      </c>
      <c r="Q470">
        <v>1</v>
      </c>
      <c r="R470" t="s">
        <v>20</v>
      </c>
    </row>
    <row r="471" spans="1:18" x14ac:dyDescent="0.35">
      <c r="A471" t="s">
        <v>516</v>
      </c>
      <c r="B471" t="s">
        <v>19</v>
      </c>
      <c r="C471">
        <v>1</v>
      </c>
      <c r="D471" t="s">
        <v>20</v>
      </c>
      <c r="E471" t="s">
        <v>21</v>
      </c>
      <c r="F471" t="s">
        <v>49</v>
      </c>
      <c r="G471">
        <v>10</v>
      </c>
      <c r="H471" t="s">
        <v>20</v>
      </c>
      <c r="I471" t="s">
        <v>23</v>
      </c>
      <c r="J471" t="s">
        <v>20</v>
      </c>
      <c r="K471" t="s">
        <v>21</v>
      </c>
      <c r="L471" t="s">
        <v>33</v>
      </c>
      <c r="M471" t="s">
        <v>20</v>
      </c>
      <c r="N471" t="s">
        <v>30</v>
      </c>
      <c r="O471">
        <v>81.56</v>
      </c>
      <c r="P471">
        <v>800.29</v>
      </c>
      <c r="Q471">
        <v>2</v>
      </c>
      <c r="R471" t="s">
        <v>20</v>
      </c>
    </row>
    <row r="472" spans="1:18" x14ac:dyDescent="0.35">
      <c r="A472" t="s">
        <v>517</v>
      </c>
      <c r="B472" t="s">
        <v>19</v>
      </c>
      <c r="C472">
        <v>0</v>
      </c>
      <c r="D472" t="s">
        <v>21</v>
      </c>
      <c r="E472" t="s">
        <v>21</v>
      </c>
      <c r="F472" t="s">
        <v>22</v>
      </c>
      <c r="G472">
        <v>4</v>
      </c>
      <c r="H472" t="s">
        <v>20</v>
      </c>
      <c r="I472" t="s">
        <v>32</v>
      </c>
      <c r="J472" t="s">
        <v>20</v>
      </c>
      <c r="K472" t="s">
        <v>21</v>
      </c>
      <c r="L472" t="s">
        <v>33</v>
      </c>
      <c r="M472" t="s">
        <v>21</v>
      </c>
      <c r="N472" t="s">
        <v>30</v>
      </c>
      <c r="O472">
        <v>55.16</v>
      </c>
      <c r="P472">
        <v>221.36</v>
      </c>
      <c r="Q472">
        <v>1</v>
      </c>
      <c r="R472" t="s">
        <v>21</v>
      </c>
    </row>
    <row r="473" spans="1:18" x14ac:dyDescent="0.35">
      <c r="A473" t="s">
        <v>518</v>
      </c>
      <c r="B473" t="s">
        <v>19</v>
      </c>
      <c r="C473">
        <v>0</v>
      </c>
      <c r="D473" t="s">
        <v>20</v>
      </c>
      <c r="E473" t="s">
        <v>21</v>
      </c>
      <c r="F473" t="s">
        <v>45</v>
      </c>
      <c r="G473">
        <v>4</v>
      </c>
      <c r="H473" t="s">
        <v>20</v>
      </c>
      <c r="I473" t="s">
        <v>32</v>
      </c>
      <c r="J473" t="s">
        <v>20</v>
      </c>
      <c r="K473" t="s">
        <v>21</v>
      </c>
      <c r="L473" t="s">
        <v>33</v>
      </c>
      <c r="M473" t="s">
        <v>21</v>
      </c>
      <c r="N473" t="s">
        <v>43</v>
      </c>
      <c r="O473">
        <v>59.06</v>
      </c>
      <c r="P473">
        <v>232.51</v>
      </c>
      <c r="Q473">
        <v>2</v>
      </c>
      <c r="R473" t="s">
        <v>21</v>
      </c>
    </row>
    <row r="474" spans="1:18" x14ac:dyDescent="0.35">
      <c r="A474" t="s">
        <v>519</v>
      </c>
      <c r="B474" t="s">
        <v>19</v>
      </c>
      <c r="C474">
        <v>0</v>
      </c>
      <c r="D474" t="s">
        <v>20</v>
      </c>
      <c r="E474" t="s">
        <v>21</v>
      </c>
      <c r="F474" t="s">
        <v>27</v>
      </c>
      <c r="G474">
        <v>46</v>
      </c>
      <c r="H474" t="s">
        <v>20</v>
      </c>
      <c r="I474" t="s">
        <v>32</v>
      </c>
      <c r="J474" t="s">
        <v>21</v>
      </c>
      <c r="K474" t="s">
        <v>21</v>
      </c>
      <c r="L474" t="s">
        <v>24</v>
      </c>
      <c r="M474" t="s">
        <v>21</v>
      </c>
      <c r="N474" t="s">
        <v>25</v>
      </c>
      <c r="O474">
        <v>51.56</v>
      </c>
      <c r="P474">
        <v>2400.0500000000002</v>
      </c>
      <c r="Q474">
        <v>3</v>
      </c>
      <c r="R474" t="s">
        <v>21</v>
      </c>
    </row>
    <row r="475" spans="1:18" x14ac:dyDescent="0.35">
      <c r="A475" t="s">
        <v>520</v>
      </c>
      <c r="B475" t="s">
        <v>19</v>
      </c>
      <c r="C475">
        <v>1</v>
      </c>
      <c r="D475" t="s">
        <v>20</v>
      </c>
      <c r="E475" t="s">
        <v>20</v>
      </c>
      <c r="F475" t="s">
        <v>41</v>
      </c>
      <c r="G475">
        <v>2</v>
      </c>
      <c r="H475" t="s">
        <v>20</v>
      </c>
      <c r="I475" t="s">
        <v>23</v>
      </c>
      <c r="J475" t="s">
        <v>20</v>
      </c>
      <c r="K475" t="s">
        <v>21</v>
      </c>
      <c r="L475" t="s">
        <v>33</v>
      </c>
      <c r="M475" t="s">
        <v>21</v>
      </c>
      <c r="N475" t="s">
        <v>30</v>
      </c>
      <c r="O475">
        <v>90.45</v>
      </c>
      <c r="P475">
        <v>177.26</v>
      </c>
      <c r="Q475">
        <v>2</v>
      </c>
      <c r="R475" t="s">
        <v>21</v>
      </c>
    </row>
    <row r="476" spans="1:18" x14ac:dyDescent="0.35">
      <c r="A476" t="s">
        <v>521</v>
      </c>
      <c r="B476" t="s">
        <v>36</v>
      </c>
      <c r="C476">
        <v>0</v>
      </c>
      <c r="D476" t="s">
        <v>20</v>
      </c>
      <c r="E476" t="s">
        <v>21</v>
      </c>
      <c r="F476" t="s">
        <v>37</v>
      </c>
      <c r="G476">
        <v>34</v>
      </c>
      <c r="H476" t="s">
        <v>20</v>
      </c>
      <c r="I476" t="s">
        <v>23</v>
      </c>
      <c r="J476" t="s">
        <v>21</v>
      </c>
      <c r="K476" t="s">
        <v>21</v>
      </c>
      <c r="L476" t="s">
        <v>24</v>
      </c>
      <c r="M476" t="s">
        <v>20</v>
      </c>
      <c r="N476" t="s">
        <v>30</v>
      </c>
      <c r="O476">
        <v>75.59</v>
      </c>
      <c r="P476">
        <v>2628</v>
      </c>
      <c r="Q476">
        <v>3</v>
      </c>
      <c r="R476" t="s">
        <v>21</v>
      </c>
    </row>
    <row r="477" spans="1:18" x14ac:dyDescent="0.35">
      <c r="A477" t="s">
        <v>522</v>
      </c>
      <c r="B477" t="s">
        <v>36</v>
      </c>
      <c r="C477">
        <v>0</v>
      </c>
      <c r="D477" t="s">
        <v>20</v>
      </c>
      <c r="E477" t="s">
        <v>20</v>
      </c>
      <c r="F477" t="s">
        <v>56</v>
      </c>
      <c r="G477">
        <v>13</v>
      </c>
      <c r="H477" t="s">
        <v>20</v>
      </c>
      <c r="I477" t="s">
        <v>23</v>
      </c>
      <c r="J477" t="s">
        <v>21</v>
      </c>
      <c r="K477" t="s">
        <v>21</v>
      </c>
      <c r="L477" t="s">
        <v>33</v>
      </c>
      <c r="M477" t="s">
        <v>21</v>
      </c>
      <c r="N477" t="s">
        <v>30</v>
      </c>
      <c r="O477">
        <v>81.89</v>
      </c>
      <c r="P477">
        <v>1042.3499999999999</v>
      </c>
      <c r="Q477">
        <v>2</v>
      </c>
      <c r="R477" t="s">
        <v>20</v>
      </c>
    </row>
    <row r="478" spans="1:18" x14ac:dyDescent="0.35">
      <c r="A478" t="s">
        <v>523</v>
      </c>
      <c r="B478" t="s">
        <v>19</v>
      </c>
      <c r="C478">
        <v>0</v>
      </c>
      <c r="D478" t="s">
        <v>20</v>
      </c>
      <c r="E478" t="s">
        <v>20</v>
      </c>
      <c r="F478" t="s">
        <v>75</v>
      </c>
      <c r="G478">
        <v>17</v>
      </c>
      <c r="H478" t="s">
        <v>20</v>
      </c>
      <c r="I478" t="s">
        <v>32</v>
      </c>
      <c r="J478" t="s">
        <v>21</v>
      </c>
      <c r="K478" t="s">
        <v>21</v>
      </c>
      <c r="L478" t="s">
        <v>33</v>
      </c>
      <c r="M478" t="s">
        <v>20</v>
      </c>
      <c r="N478" t="s">
        <v>43</v>
      </c>
      <c r="O478">
        <v>51.23</v>
      </c>
      <c r="P478">
        <v>855.35</v>
      </c>
      <c r="Q478">
        <v>3</v>
      </c>
      <c r="R478" t="s">
        <v>21</v>
      </c>
    </row>
    <row r="479" spans="1:18" x14ac:dyDescent="0.35">
      <c r="A479" t="s">
        <v>524</v>
      </c>
      <c r="B479" t="s">
        <v>19</v>
      </c>
      <c r="C479">
        <v>0</v>
      </c>
      <c r="D479" t="s">
        <v>21</v>
      </c>
      <c r="E479" t="s">
        <v>21</v>
      </c>
      <c r="F479" t="s">
        <v>49</v>
      </c>
      <c r="G479">
        <v>50</v>
      </c>
      <c r="H479" t="s">
        <v>20</v>
      </c>
      <c r="I479" t="s">
        <v>23</v>
      </c>
      <c r="J479" t="s">
        <v>21</v>
      </c>
      <c r="K479" t="s">
        <v>20</v>
      </c>
      <c r="L479" t="s">
        <v>24</v>
      </c>
      <c r="M479" t="s">
        <v>20</v>
      </c>
      <c r="N479" t="s">
        <v>43</v>
      </c>
      <c r="O479">
        <v>88.87</v>
      </c>
      <c r="P479">
        <v>4447.54</v>
      </c>
      <c r="Q479">
        <v>0</v>
      </c>
      <c r="R479" t="s">
        <v>21</v>
      </c>
    </row>
    <row r="480" spans="1:18" x14ac:dyDescent="0.35">
      <c r="A480" t="s">
        <v>525</v>
      </c>
      <c r="B480" t="s">
        <v>36</v>
      </c>
      <c r="C480">
        <v>0</v>
      </c>
      <c r="D480" t="s">
        <v>20</v>
      </c>
      <c r="E480" t="s">
        <v>21</v>
      </c>
      <c r="F480" t="s">
        <v>58</v>
      </c>
      <c r="G480">
        <v>30</v>
      </c>
      <c r="H480" t="s">
        <v>20</v>
      </c>
      <c r="I480" t="s">
        <v>21</v>
      </c>
      <c r="J480" t="s">
        <v>28</v>
      </c>
      <c r="K480" t="s">
        <v>28</v>
      </c>
      <c r="L480" t="s">
        <v>29</v>
      </c>
      <c r="M480" t="s">
        <v>20</v>
      </c>
      <c r="N480" t="s">
        <v>25</v>
      </c>
      <c r="O480">
        <v>30.79</v>
      </c>
      <c r="P480">
        <v>911.51</v>
      </c>
      <c r="Q480">
        <v>0</v>
      </c>
      <c r="R480" t="s">
        <v>20</v>
      </c>
    </row>
    <row r="481" spans="1:18" x14ac:dyDescent="0.35">
      <c r="A481" t="s">
        <v>526</v>
      </c>
      <c r="B481" t="s">
        <v>19</v>
      </c>
      <c r="C481">
        <v>0</v>
      </c>
      <c r="D481" t="s">
        <v>21</v>
      </c>
      <c r="E481" t="s">
        <v>21</v>
      </c>
      <c r="F481" t="s">
        <v>47</v>
      </c>
      <c r="G481">
        <v>7</v>
      </c>
      <c r="H481" t="s">
        <v>20</v>
      </c>
      <c r="I481" t="s">
        <v>23</v>
      </c>
      <c r="J481" t="s">
        <v>21</v>
      </c>
      <c r="K481" t="s">
        <v>20</v>
      </c>
      <c r="L481" t="s">
        <v>33</v>
      </c>
      <c r="M481" t="s">
        <v>20</v>
      </c>
      <c r="N481" t="s">
        <v>43</v>
      </c>
      <c r="O481">
        <v>103.47</v>
      </c>
      <c r="P481">
        <v>708.77</v>
      </c>
      <c r="Q481">
        <v>3</v>
      </c>
      <c r="R481" t="s">
        <v>21</v>
      </c>
    </row>
    <row r="482" spans="1:18" x14ac:dyDescent="0.35">
      <c r="A482" t="s">
        <v>527</v>
      </c>
      <c r="B482" t="s">
        <v>19</v>
      </c>
      <c r="C482">
        <v>0</v>
      </c>
      <c r="D482" t="s">
        <v>21</v>
      </c>
      <c r="E482" t="s">
        <v>21</v>
      </c>
      <c r="F482" t="s">
        <v>49</v>
      </c>
      <c r="G482">
        <v>25</v>
      </c>
      <c r="H482" t="s">
        <v>20</v>
      </c>
      <c r="I482" t="s">
        <v>23</v>
      </c>
      <c r="J482" t="s">
        <v>20</v>
      </c>
      <c r="K482" t="s">
        <v>20</v>
      </c>
      <c r="L482" t="s">
        <v>33</v>
      </c>
      <c r="M482" t="s">
        <v>21</v>
      </c>
      <c r="N482" t="s">
        <v>43</v>
      </c>
      <c r="O482">
        <v>86.85</v>
      </c>
      <c r="P482">
        <v>2173.63</v>
      </c>
      <c r="Q482">
        <v>0</v>
      </c>
      <c r="R482" t="s">
        <v>21</v>
      </c>
    </row>
    <row r="483" spans="1:18" x14ac:dyDescent="0.35">
      <c r="A483" t="s">
        <v>528</v>
      </c>
      <c r="B483" t="s">
        <v>19</v>
      </c>
      <c r="C483">
        <v>0</v>
      </c>
      <c r="D483" t="s">
        <v>20</v>
      </c>
      <c r="E483" t="s">
        <v>20</v>
      </c>
      <c r="F483" t="s">
        <v>45</v>
      </c>
      <c r="G483">
        <v>7</v>
      </c>
      <c r="H483" t="s">
        <v>20</v>
      </c>
      <c r="I483" t="s">
        <v>21</v>
      </c>
      <c r="J483" t="s">
        <v>28</v>
      </c>
      <c r="K483" t="s">
        <v>28</v>
      </c>
      <c r="L483" t="s">
        <v>33</v>
      </c>
      <c r="M483" t="s">
        <v>20</v>
      </c>
      <c r="N483" t="s">
        <v>34</v>
      </c>
      <c r="O483">
        <v>31.3</v>
      </c>
      <c r="P483">
        <v>214.72</v>
      </c>
      <c r="Q483">
        <v>0</v>
      </c>
      <c r="R483" t="s">
        <v>20</v>
      </c>
    </row>
    <row r="484" spans="1:18" x14ac:dyDescent="0.35">
      <c r="A484" t="s">
        <v>529</v>
      </c>
      <c r="B484" t="s">
        <v>19</v>
      </c>
      <c r="C484">
        <v>0</v>
      </c>
      <c r="D484" t="s">
        <v>20</v>
      </c>
      <c r="E484" t="s">
        <v>20</v>
      </c>
      <c r="F484" t="s">
        <v>45</v>
      </c>
      <c r="G484">
        <v>29</v>
      </c>
      <c r="H484" t="s">
        <v>20</v>
      </c>
      <c r="I484" t="s">
        <v>32</v>
      </c>
      <c r="J484" t="s">
        <v>21</v>
      </c>
      <c r="K484" t="s">
        <v>21</v>
      </c>
      <c r="L484" t="s">
        <v>33</v>
      </c>
      <c r="M484" t="s">
        <v>20</v>
      </c>
      <c r="N484" t="s">
        <v>34</v>
      </c>
      <c r="O484">
        <v>60.38</v>
      </c>
      <c r="P484">
        <v>1740.94</v>
      </c>
      <c r="Q484">
        <v>2</v>
      </c>
      <c r="R484" t="s">
        <v>20</v>
      </c>
    </row>
    <row r="485" spans="1:18" x14ac:dyDescent="0.35">
      <c r="A485" t="s">
        <v>530</v>
      </c>
      <c r="B485" t="s">
        <v>19</v>
      </c>
      <c r="C485">
        <v>0</v>
      </c>
      <c r="D485" t="s">
        <v>21</v>
      </c>
      <c r="E485" t="s">
        <v>21</v>
      </c>
      <c r="F485" t="s">
        <v>37</v>
      </c>
      <c r="G485">
        <v>33</v>
      </c>
      <c r="H485" t="s">
        <v>20</v>
      </c>
      <c r="I485" t="s">
        <v>32</v>
      </c>
      <c r="J485" t="s">
        <v>20</v>
      </c>
      <c r="K485" t="s">
        <v>20</v>
      </c>
      <c r="L485" t="s">
        <v>24</v>
      </c>
      <c r="M485" t="s">
        <v>20</v>
      </c>
      <c r="N485" t="s">
        <v>25</v>
      </c>
      <c r="O485">
        <v>60.65</v>
      </c>
      <c r="P485">
        <v>1949.79</v>
      </c>
      <c r="Q485">
        <v>1</v>
      </c>
      <c r="R485" t="s">
        <v>21</v>
      </c>
    </row>
    <row r="486" spans="1:18" x14ac:dyDescent="0.35">
      <c r="A486" t="s">
        <v>531</v>
      </c>
      <c r="B486" t="s">
        <v>36</v>
      </c>
      <c r="C486">
        <v>0</v>
      </c>
      <c r="D486" t="s">
        <v>21</v>
      </c>
      <c r="E486" t="s">
        <v>21</v>
      </c>
      <c r="F486" t="s">
        <v>49</v>
      </c>
      <c r="G486">
        <v>2</v>
      </c>
      <c r="H486" t="s">
        <v>20</v>
      </c>
      <c r="I486" t="s">
        <v>32</v>
      </c>
      <c r="J486" t="s">
        <v>21</v>
      </c>
      <c r="K486" t="s">
        <v>21</v>
      </c>
      <c r="L486" t="s">
        <v>33</v>
      </c>
      <c r="M486" t="s">
        <v>20</v>
      </c>
      <c r="N486" t="s">
        <v>43</v>
      </c>
      <c r="O486">
        <v>54.28</v>
      </c>
      <c r="P486">
        <v>110.88</v>
      </c>
      <c r="Q486">
        <v>2</v>
      </c>
      <c r="R486" t="s">
        <v>20</v>
      </c>
    </row>
    <row r="487" spans="1:18" x14ac:dyDescent="0.35">
      <c r="A487" t="s">
        <v>532</v>
      </c>
      <c r="B487" t="s">
        <v>19</v>
      </c>
      <c r="C487">
        <v>0</v>
      </c>
      <c r="D487" t="s">
        <v>21</v>
      </c>
      <c r="E487" t="s">
        <v>20</v>
      </c>
      <c r="F487" t="s">
        <v>47</v>
      </c>
      <c r="G487">
        <v>46</v>
      </c>
      <c r="H487" t="s">
        <v>20</v>
      </c>
      <c r="I487" t="s">
        <v>32</v>
      </c>
      <c r="J487" t="s">
        <v>20</v>
      </c>
      <c r="K487" t="s">
        <v>21</v>
      </c>
      <c r="L487" t="s">
        <v>24</v>
      </c>
      <c r="M487" t="s">
        <v>20</v>
      </c>
      <c r="N487" t="s">
        <v>34</v>
      </c>
      <c r="O487">
        <v>61.06</v>
      </c>
      <c r="P487">
        <v>2892.09</v>
      </c>
      <c r="Q487">
        <v>1</v>
      </c>
      <c r="R487" t="s">
        <v>21</v>
      </c>
    </row>
    <row r="488" spans="1:18" x14ac:dyDescent="0.35">
      <c r="A488" t="s">
        <v>533</v>
      </c>
      <c r="B488" t="s">
        <v>19</v>
      </c>
      <c r="C488">
        <v>1</v>
      </c>
      <c r="D488" t="s">
        <v>20</v>
      </c>
      <c r="E488" t="s">
        <v>21</v>
      </c>
      <c r="F488" t="s">
        <v>22</v>
      </c>
      <c r="G488">
        <v>53</v>
      </c>
      <c r="H488" t="s">
        <v>20</v>
      </c>
      <c r="I488" t="s">
        <v>23</v>
      </c>
      <c r="J488" t="s">
        <v>20</v>
      </c>
      <c r="K488" t="s">
        <v>21</v>
      </c>
      <c r="L488" t="s">
        <v>24</v>
      </c>
      <c r="M488" t="s">
        <v>20</v>
      </c>
      <c r="N488" t="s">
        <v>34</v>
      </c>
      <c r="O488">
        <v>82.08</v>
      </c>
      <c r="P488">
        <v>4408.67</v>
      </c>
      <c r="Q488">
        <v>6</v>
      </c>
      <c r="R488" t="s">
        <v>21</v>
      </c>
    </row>
    <row r="489" spans="1:18" x14ac:dyDescent="0.35">
      <c r="A489" t="s">
        <v>534</v>
      </c>
      <c r="B489" t="s">
        <v>36</v>
      </c>
      <c r="C489">
        <v>0</v>
      </c>
      <c r="D489" t="s">
        <v>21</v>
      </c>
      <c r="E489" t="s">
        <v>21</v>
      </c>
      <c r="F489" t="s">
        <v>39</v>
      </c>
      <c r="G489">
        <v>66</v>
      </c>
      <c r="H489" t="s">
        <v>20</v>
      </c>
      <c r="I489" t="s">
        <v>21</v>
      </c>
      <c r="J489" t="s">
        <v>28</v>
      </c>
      <c r="K489" t="s">
        <v>28</v>
      </c>
      <c r="L489" t="s">
        <v>29</v>
      </c>
      <c r="M489" t="s">
        <v>21</v>
      </c>
      <c r="N489" t="s">
        <v>25</v>
      </c>
      <c r="O489">
        <v>32.33</v>
      </c>
      <c r="P489">
        <v>2140.83</v>
      </c>
      <c r="Q489">
        <v>0</v>
      </c>
      <c r="R489" t="s">
        <v>21</v>
      </c>
    </row>
    <row r="490" spans="1:18" x14ac:dyDescent="0.35">
      <c r="A490" t="s">
        <v>535</v>
      </c>
      <c r="B490" t="s">
        <v>36</v>
      </c>
      <c r="C490">
        <v>0</v>
      </c>
      <c r="D490" t="s">
        <v>21</v>
      </c>
      <c r="E490" t="s">
        <v>21</v>
      </c>
      <c r="F490" t="s">
        <v>39</v>
      </c>
      <c r="G490">
        <v>6</v>
      </c>
      <c r="H490" t="s">
        <v>20</v>
      </c>
      <c r="I490" t="s">
        <v>21</v>
      </c>
      <c r="J490" t="s">
        <v>28</v>
      </c>
      <c r="K490" t="s">
        <v>28</v>
      </c>
      <c r="L490" t="s">
        <v>33</v>
      </c>
      <c r="M490" t="s">
        <v>20</v>
      </c>
      <c r="N490" t="s">
        <v>30</v>
      </c>
      <c r="O490">
        <v>30.16</v>
      </c>
      <c r="P490">
        <v>185.81</v>
      </c>
      <c r="Q490">
        <v>4</v>
      </c>
      <c r="R490" t="s">
        <v>21</v>
      </c>
    </row>
    <row r="491" spans="1:18" x14ac:dyDescent="0.35">
      <c r="A491" t="s">
        <v>536</v>
      </c>
      <c r="B491" t="s">
        <v>19</v>
      </c>
      <c r="C491">
        <v>0</v>
      </c>
      <c r="D491" t="s">
        <v>21</v>
      </c>
      <c r="E491" t="s">
        <v>21</v>
      </c>
      <c r="F491" t="s">
        <v>47</v>
      </c>
      <c r="G491">
        <v>12</v>
      </c>
      <c r="H491" t="s">
        <v>20</v>
      </c>
      <c r="I491" t="s">
        <v>32</v>
      </c>
      <c r="J491" t="s">
        <v>20</v>
      </c>
      <c r="K491" t="s">
        <v>21</v>
      </c>
      <c r="L491" t="s">
        <v>33</v>
      </c>
      <c r="M491" t="s">
        <v>20</v>
      </c>
      <c r="N491" t="s">
        <v>25</v>
      </c>
      <c r="O491">
        <v>53.69</v>
      </c>
      <c r="P491">
        <v>660.76</v>
      </c>
      <c r="Q491">
        <v>2</v>
      </c>
      <c r="R491" t="s">
        <v>21</v>
      </c>
    </row>
    <row r="492" spans="1:18" x14ac:dyDescent="0.35">
      <c r="A492" t="s">
        <v>537</v>
      </c>
      <c r="B492" t="s">
        <v>19</v>
      </c>
      <c r="C492">
        <v>1</v>
      </c>
      <c r="D492" t="s">
        <v>21</v>
      </c>
      <c r="E492" t="s">
        <v>20</v>
      </c>
      <c r="F492" t="s">
        <v>27</v>
      </c>
      <c r="G492">
        <v>12</v>
      </c>
      <c r="H492" t="s">
        <v>20</v>
      </c>
      <c r="I492" t="s">
        <v>32</v>
      </c>
      <c r="J492" t="s">
        <v>21</v>
      </c>
      <c r="K492" t="s">
        <v>21</v>
      </c>
      <c r="L492" t="s">
        <v>33</v>
      </c>
      <c r="M492" t="s">
        <v>21</v>
      </c>
      <c r="N492" t="s">
        <v>25</v>
      </c>
      <c r="O492">
        <v>53.5</v>
      </c>
      <c r="P492">
        <v>639.94000000000005</v>
      </c>
      <c r="Q492">
        <v>3</v>
      </c>
      <c r="R492" t="s">
        <v>20</v>
      </c>
    </row>
    <row r="493" spans="1:18" x14ac:dyDescent="0.35">
      <c r="A493" t="s">
        <v>538</v>
      </c>
      <c r="B493" t="s">
        <v>36</v>
      </c>
      <c r="C493">
        <v>0</v>
      </c>
      <c r="D493" t="s">
        <v>20</v>
      </c>
      <c r="E493" t="s">
        <v>21</v>
      </c>
      <c r="F493" t="s">
        <v>45</v>
      </c>
      <c r="G493">
        <v>12</v>
      </c>
      <c r="H493" t="s">
        <v>20</v>
      </c>
      <c r="I493" t="s">
        <v>23</v>
      </c>
      <c r="J493" t="s">
        <v>20</v>
      </c>
      <c r="K493" t="s">
        <v>21</v>
      </c>
      <c r="L493" t="s">
        <v>33</v>
      </c>
      <c r="M493" t="s">
        <v>20</v>
      </c>
      <c r="N493" t="s">
        <v>34</v>
      </c>
      <c r="O493">
        <v>84.61</v>
      </c>
      <c r="P493">
        <v>1034.82</v>
      </c>
      <c r="Q493">
        <v>1</v>
      </c>
      <c r="R493" t="s">
        <v>20</v>
      </c>
    </row>
    <row r="494" spans="1:18" x14ac:dyDescent="0.35">
      <c r="A494" t="s">
        <v>539</v>
      </c>
      <c r="B494" t="s">
        <v>36</v>
      </c>
      <c r="C494">
        <v>0</v>
      </c>
      <c r="D494" t="s">
        <v>20</v>
      </c>
      <c r="E494" t="s">
        <v>21</v>
      </c>
      <c r="F494" t="s">
        <v>58</v>
      </c>
      <c r="G494">
        <v>2</v>
      </c>
      <c r="H494" t="s">
        <v>20</v>
      </c>
      <c r="I494" t="s">
        <v>23</v>
      </c>
      <c r="J494" t="s">
        <v>21</v>
      </c>
      <c r="K494" t="s">
        <v>20</v>
      </c>
      <c r="L494" t="s">
        <v>33</v>
      </c>
      <c r="M494" t="s">
        <v>21</v>
      </c>
      <c r="N494" t="s">
        <v>34</v>
      </c>
      <c r="O494">
        <v>82.79</v>
      </c>
      <c r="P494">
        <v>161.03</v>
      </c>
      <c r="Q494">
        <v>3</v>
      </c>
      <c r="R494" t="s">
        <v>20</v>
      </c>
    </row>
    <row r="495" spans="1:18" x14ac:dyDescent="0.35">
      <c r="A495" t="s">
        <v>540</v>
      </c>
      <c r="B495" t="s">
        <v>19</v>
      </c>
      <c r="C495">
        <v>0</v>
      </c>
      <c r="D495" t="s">
        <v>20</v>
      </c>
      <c r="E495" t="s">
        <v>20</v>
      </c>
      <c r="F495" t="s">
        <v>41</v>
      </c>
      <c r="G495">
        <v>5</v>
      </c>
      <c r="H495" t="s">
        <v>21</v>
      </c>
      <c r="I495" t="s">
        <v>23</v>
      </c>
      <c r="J495" t="s">
        <v>21</v>
      </c>
      <c r="K495" t="s">
        <v>21</v>
      </c>
      <c r="L495" t="s">
        <v>33</v>
      </c>
      <c r="M495" t="s">
        <v>21</v>
      </c>
      <c r="N495" t="s">
        <v>43</v>
      </c>
      <c r="O495">
        <v>75.81</v>
      </c>
      <c r="P495">
        <v>386.77</v>
      </c>
      <c r="Q495">
        <v>1</v>
      </c>
      <c r="R495" t="s">
        <v>21</v>
      </c>
    </row>
    <row r="496" spans="1:18" x14ac:dyDescent="0.35">
      <c r="A496" t="s">
        <v>541</v>
      </c>
      <c r="B496" t="s">
        <v>19</v>
      </c>
      <c r="C496">
        <v>0</v>
      </c>
      <c r="D496" t="s">
        <v>21</v>
      </c>
      <c r="E496" t="s">
        <v>21</v>
      </c>
      <c r="F496" t="s">
        <v>45</v>
      </c>
      <c r="G496">
        <v>42</v>
      </c>
      <c r="H496" t="s">
        <v>20</v>
      </c>
      <c r="I496" t="s">
        <v>21</v>
      </c>
      <c r="J496" t="s">
        <v>28</v>
      </c>
      <c r="K496" t="s">
        <v>28</v>
      </c>
      <c r="L496" t="s">
        <v>29</v>
      </c>
      <c r="M496" t="s">
        <v>21</v>
      </c>
      <c r="N496" t="s">
        <v>43</v>
      </c>
      <c r="O496">
        <v>28.07</v>
      </c>
      <c r="P496">
        <v>1191.0999999999999</v>
      </c>
      <c r="Q496">
        <v>0</v>
      </c>
      <c r="R496" t="s">
        <v>21</v>
      </c>
    </row>
    <row r="497" spans="1:18" x14ac:dyDescent="0.35">
      <c r="A497" t="s">
        <v>542</v>
      </c>
      <c r="B497" t="s">
        <v>19</v>
      </c>
      <c r="C497">
        <v>0</v>
      </c>
      <c r="D497" t="s">
        <v>21</v>
      </c>
      <c r="E497" t="s">
        <v>21</v>
      </c>
      <c r="F497" t="s">
        <v>27</v>
      </c>
      <c r="G497">
        <v>16</v>
      </c>
      <c r="H497" t="s">
        <v>20</v>
      </c>
      <c r="I497" t="s">
        <v>32</v>
      </c>
      <c r="J497" t="s">
        <v>21</v>
      </c>
      <c r="K497" t="s">
        <v>21</v>
      </c>
      <c r="L497" t="s">
        <v>29</v>
      </c>
      <c r="M497" t="s">
        <v>21</v>
      </c>
      <c r="N497" t="s">
        <v>34</v>
      </c>
      <c r="O497">
        <v>51.28</v>
      </c>
      <c r="P497">
        <v>818.69</v>
      </c>
      <c r="Q497">
        <v>4</v>
      </c>
      <c r="R497" t="s">
        <v>21</v>
      </c>
    </row>
    <row r="498" spans="1:18" x14ac:dyDescent="0.35">
      <c r="A498" t="s">
        <v>543</v>
      </c>
      <c r="B498" t="s">
        <v>19</v>
      </c>
      <c r="C498">
        <v>0</v>
      </c>
      <c r="D498" t="s">
        <v>21</v>
      </c>
      <c r="E498" t="s">
        <v>21</v>
      </c>
      <c r="F498" t="s">
        <v>58</v>
      </c>
      <c r="G498">
        <v>9</v>
      </c>
      <c r="H498" t="s">
        <v>20</v>
      </c>
      <c r="I498" t="s">
        <v>21</v>
      </c>
      <c r="J498" t="s">
        <v>28</v>
      </c>
      <c r="K498" t="s">
        <v>28</v>
      </c>
      <c r="L498" t="s">
        <v>33</v>
      </c>
      <c r="M498" t="s">
        <v>20</v>
      </c>
      <c r="N498" t="s">
        <v>34</v>
      </c>
      <c r="O498">
        <v>31.7</v>
      </c>
      <c r="P498">
        <v>280.8</v>
      </c>
      <c r="Q498">
        <v>1</v>
      </c>
      <c r="R498" t="s">
        <v>21</v>
      </c>
    </row>
    <row r="499" spans="1:18" x14ac:dyDescent="0.35">
      <c r="A499" t="s">
        <v>544</v>
      </c>
      <c r="B499" t="s">
        <v>36</v>
      </c>
      <c r="C499">
        <v>0</v>
      </c>
      <c r="D499" t="s">
        <v>20</v>
      </c>
      <c r="E499" t="s">
        <v>21</v>
      </c>
      <c r="F499" t="s">
        <v>65</v>
      </c>
      <c r="G499">
        <v>14</v>
      </c>
      <c r="H499" t="s">
        <v>20</v>
      </c>
      <c r="I499" t="s">
        <v>32</v>
      </c>
      <c r="J499" t="s">
        <v>20</v>
      </c>
      <c r="K499" t="s">
        <v>20</v>
      </c>
      <c r="L499" t="s">
        <v>33</v>
      </c>
      <c r="M499" t="s">
        <v>20</v>
      </c>
      <c r="N499" t="s">
        <v>34</v>
      </c>
      <c r="O499">
        <v>65.2</v>
      </c>
      <c r="P499">
        <v>935.64</v>
      </c>
      <c r="Q499">
        <v>2</v>
      </c>
      <c r="R499" t="s">
        <v>21</v>
      </c>
    </row>
    <row r="500" spans="1:18" x14ac:dyDescent="0.35">
      <c r="A500" t="s">
        <v>545</v>
      </c>
      <c r="B500" t="s">
        <v>19</v>
      </c>
      <c r="C500">
        <v>0</v>
      </c>
      <c r="D500" t="s">
        <v>21</v>
      </c>
      <c r="E500" t="s">
        <v>21</v>
      </c>
      <c r="F500" t="s">
        <v>49</v>
      </c>
      <c r="G500">
        <v>42</v>
      </c>
      <c r="H500" t="s">
        <v>20</v>
      </c>
      <c r="I500" t="s">
        <v>23</v>
      </c>
      <c r="J500" t="s">
        <v>21</v>
      </c>
      <c r="K500" t="s">
        <v>20</v>
      </c>
      <c r="L500" t="s">
        <v>29</v>
      </c>
      <c r="M500" t="s">
        <v>21</v>
      </c>
      <c r="N500" t="s">
        <v>30</v>
      </c>
      <c r="O500">
        <v>93.39</v>
      </c>
      <c r="P500">
        <v>3874.64</v>
      </c>
      <c r="Q500">
        <v>2</v>
      </c>
      <c r="R500" t="s">
        <v>21</v>
      </c>
    </row>
    <row r="501" spans="1:18" x14ac:dyDescent="0.35">
      <c r="A501" t="s">
        <v>546</v>
      </c>
      <c r="B501" t="s">
        <v>36</v>
      </c>
      <c r="C501">
        <v>0</v>
      </c>
      <c r="D501" t="s">
        <v>21</v>
      </c>
      <c r="E501" t="s">
        <v>20</v>
      </c>
      <c r="F501" t="s">
        <v>27</v>
      </c>
      <c r="G501">
        <v>25</v>
      </c>
      <c r="H501" t="s">
        <v>20</v>
      </c>
      <c r="I501" t="s">
        <v>23</v>
      </c>
      <c r="J501" t="s">
        <v>20</v>
      </c>
      <c r="K501" t="s">
        <v>20</v>
      </c>
      <c r="L501" t="s">
        <v>33</v>
      </c>
      <c r="M501" t="s">
        <v>20</v>
      </c>
      <c r="N501" t="s">
        <v>34</v>
      </c>
      <c r="O501">
        <v>92.28</v>
      </c>
      <c r="P501">
        <v>2250</v>
      </c>
      <c r="Q501">
        <v>1</v>
      </c>
      <c r="R501" t="s">
        <v>20</v>
      </c>
    </row>
    <row r="502" spans="1:18" x14ac:dyDescent="0.35">
      <c r="A502" t="s">
        <v>547</v>
      </c>
      <c r="B502" t="s">
        <v>36</v>
      </c>
      <c r="C502">
        <v>0</v>
      </c>
      <c r="D502" t="s">
        <v>21</v>
      </c>
      <c r="E502" t="s">
        <v>21</v>
      </c>
      <c r="F502" t="s">
        <v>49</v>
      </c>
      <c r="G502">
        <v>26</v>
      </c>
      <c r="H502" t="s">
        <v>20</v>
      </c>
      <c r="I502" t="s">
        <v>32</v>
      </c>
      <c r="J502" t="s">
        <v>21</v>
      </c>
      <c r="K502" t="s">
        <v>21</v>
      </c>
      <c r="L502" t="s">
        <v>33</v>
      </c>
      <c r="M502" t="s">
        <v>20</v>
      </c>
      <c r="N502" t="s">
        <v>43</v>
      </c>
      <c r="O502">
        <v>53.57</v>
      </c>
      <c r="P502">
        <v>1407.03</v>
      </c>
      <c r="Q502">
        <v>0</v>
      </c>
      <c r="R502" t="s">
        <v>20</v>
      </c>
    </row>
    <row r="503" spans="1:18" x14ac:dyDescent="0.35">
      <c r="A503" t="s">
        <v>548</v>
      </c>
      <c r="B503" t="s">
        <v>19</v>
      </c>
      <c r="C503">
        <v>0</v>
      </c>
      <c r="D503" t="s">
        <v>20</v>
      </c>
      <c r="E503" t="s">
        <v>20</v>
      </c>
      <c r="F503" t="s">
        <v>45</v>
      </c>
      <c r="G503">
        <v>28</v>
      </c>
      <c r="H503" t="s">
        <v>20</v>
      </c>
      <c r="I503" t="s">
        <v>21</v>
      </c>
      <c r="J503" t="s">
        <v>28</v>
      </c>
      <c r="K503" t="s">
        <v>28</v>
      </c>
      <c r="L503" t="s">
        <v>33</v>
      </c>
      <c r="M503" t="s">
        <v>21</v>
      </c>
      <c r="N503" t="s">
        <v>34</v>
      </c>
      <c r="O503">
        <v>37.71</v>
      </c>
      <c r="P503">
        <v>1062.6600000000001</v>
      </c>
      <c r="Q503">
        <v>1</v>
      </c>
      <c r="R503" t="s">
        <v>20</v>
      </c>
    </row>
    <row r="504" spans="1:18" x14ac:dyDescent="0.35">
      <c r="A504" t="s">
        <v>549</v>
      </c>
      <c r="B504" t="s">
        <v>19</v>
      </c>
      <c r="C504">
        <v>1</v>
      </c>
      <c r="D504" t="s">
        <v>20</v>
      </c>
      <c r="E504" t="s">
        <v>20</v>
      </c>
      <c r="F504" t="s">
        <v>39</v>
      </c>
      <c r="G504">
        <v>10</v>
      </c>
      <c r="H504" t="s">
        <v>20</v>
      </c>
      <c r="I504" t="s">
        <v>23</v>
      </c>
      <c r="J504" t="s">
        <v>20</v>
      </c>
      <c r="K504" t="s">
        <v>21</v>
      </c>
      <c r="L504" t="s">
        <v>33</v>
      </c>
      <c r="M504" t="s">
        <v>21</v>
      </c>
      <c r="N504" t="s">
        <v>25</v>
      </c>
      <c r="O504">
        <v>98.42</v>
      </c>
      <c r="P504">
        <v>1013.67</v>
      </c>
      <c r="Q504">
        <v>5</v>
      </c>
      <c r="R504" t="s">
        <v>20</v>
      </c>
    </row>
    <row r="505" spans="1:18" x14ac:dyDescent="0.35">
      <c r="A505" t="s">
        <v>550</v>
      </c>
      <c r="B505" t="s">
        <v>36</v>
      </c>
      <c r="C505">
        <v>0</v>
      </c>
      <c r="D505" t="s">
        <v>20</v>
      </c>
      <c r="E505" t="s">
        <v>20</v>
      </c>
      <c r="F505" t="s">
        <v>27</v>
      </c>
      <c r="G505">
        <v>11</v>
      </c>
      <c r="H505" t="s">
        <v>20</v>
      </c>
      <c r="I505" t="s">
        <v>23</v>
      </c>
      <c r="J505" t="s">
        <v>20</v>
      </c>
      <c r="K505" t="s">
        <v>21</v>
      </c>
      <c r="L505" t="s">
        <v>33</v>
      </c>
      <c r="M505" t="s">
        <v>21</v>
      </c>
      <c r="N505" t="s">
        <v>34</v>
      </c>
      <c r="O505">
        <v>83.01</v>
      </c>
      <c r="P505">
        <v>910.91</v>
      </c>
      <c r="Q505">
        <v>5</v>
      </c>
      <c r="R505" t="s">
        <v>21</v>
      </c>
    </row>
    <row r="506" spans="1:18" x14ac:dyDescent="0.35">
      <c r="A506" t="s">
        <v>551</v>
      </c>
      <c r="B506" t="s">
        <v>36</v>
      </c>
      <c r="C506">
        <v>0</v>
      </c>
      <c r="D506" t="s">
        <v>20</v>
      </c>
      <c r="E506" t="s">
        <v>20</v>
      </c>
      <c r="F506" t="s">
        <v>39</v>
      </c>
      <c r="G506">
        <v>24</v>
      </c>
      <c r="H506" t="s">
        <v>20</v>
      </c>
      <c r="I506" t="s">
        <v>23</v>
      </c>
      <c r="J506" t="s">
        <v>21</v>
      </c>
      <c r="K506" t="s">
        <v>21</v>
      </c>
      <c r="L506" t="s">
        <v>33</v>
      </c>
      <c r="M506" t="s">
        <v>20</v>
      </c>
      <c r="N506" t="s">
        <v>25</v>
      </c>
      <c r="O506">
        <v>79.75</v>
      </c>
      <c r="P506">
        <v>1887.22</v>
      </c>
      <c r="Q506">
        <v>0</v>
      </c>
      <c r="R506" t="s">
        <v>20</v>
      </c>
    </row>
    <row r="507" spans="1:18" x14ac:dyDescent="0.35">
      <c r="A507" t="s">
        <v>552</v>
      </c>
      <c r="B507" t="s">
        <v>36</v>
      </c>
      <c r="C507">
        <v>0</v>
      </c>
      <c r="D507" t="s">
        <v>21</v>
      </c>
      <c r="E507" t="s">
        <v>21</v>
      </c>
      <c r="F507" t="s">
        <v>56</v>
      </c>
      <c r="G507">
        <v>71</v>
      </c>
      <c r="H507" t="s">
        <v>20</v>
      </c>
      <c r="I507" t="s">
        <v>32</v>
      </c>
      <c r="J507" t="s">
        <v>21</v>
      </c>
      <c r="K507" t="s">
        <v>20</v>
      </c>
      <c r="L507" t="s">
        <v>24</v>
      </c>
      <c r="M507" t="s">
        <v>20</v>
      </c>
      <c r="N507" t="s">
        <v>34</v>
      </c>
      <c r="O507">
        <v>61.32</v>
      </c>
      <c r="P507">
        <v>4466.76</v>
      </c>
      <c r="Q507">
        <v>1</v>
      </c>
      <c r="R507" t="s">
        <v>21</v>
      </c>
    </row>
    <row r="508" spans="1:18" x14ac:dyDescent="0.35">
      <c r="A508" t="s">
        <v>553</v>
      </c>
      <c r="B508" t="s">
        <v>36</v>
      </c>
      <c r="C508">
        <v>0</v>
      </c>
      <c r="D508" t="s">
        <v>21</v>
      </c>
      <c r="E508" t="s">
        <v>21</v>
      </c>
      <c r="F508" t="s">
        <v>47</v>
      </c>
      <c r="G508">
        <v>27</v>
      </c>
      <c r="H508" t="s">
        <v>20</v>
      </c>
      <c r="I508" t="s">
        <v>32</v>
      </c>
      <c r="J508" t="s">
        <v>21</v>
      </c>
      <c r="K508" t="s">
        <v>21</v>
      </c>
      <c r="L508" t="s">
        <v>33</v>
      </c>
      <c r="M508" t="s">
        <v>20</v>
      </c>
      <c r="N508" t="s">
        <v>25</v>
      </c>
      <c r="O508">
        <v>53.23</v>
      </c>
      <c r="P508">
        <v>1422.68</v>
      </c>
      <c r="Q508">
        <v>0</v>
      </c>
      <c r="R508" t="s">
        <v>20</v>
      </c>
    </row>
    <row r="509" spans="1:18" x14ac:dyDescent="0.35">
      <c r="A509" t="s">
        <v>554</v>
      </c>
      <c r="B509" t="s">
        <v>36</v>
      </c>
      <c r="C509">
        <v>0</v>
      </c>
      <c r="D509" t="s">
        <v>21</v>
      </c>
      <c r="E509" t="s">
        <v>21</v>
      </c>
      <c r="F509" t="s">
        <v>27</v>
      </c>
      <c r="G509">
        <v>65</v>
      </c>
      <c r="H509" t="s">
        <v>20</v>
      </c>
      <c r="I509" t="s">
        <v>32</v>
      </c>
      <c r="J509" t="s">
        <v>20</v>
      </c>
      <c r="K509" t="s">
        <v>21</v>
      </c>
      <c r="L509" t="s">
        <v>24</v>
      </c>
      <c r="M509" t="s">
        <v>20</v>
      </c>
      <c r="N509" t="s">
        <v>30</v>
      </c>
      <c r="O509">
        <v>51.2</v>
      </c>
      <c r="P509">
        <v>3356.85</v>
      </c>
      <c r="Q509">
        <v>3</v>
      </c>
      <c r="R509" t="s">
        <v>20</v>
      </c>
    </row>
    <row r="510" spans="1:18" x14ac:dyDescent="0.35">
      <c r="A510" t="s">
        <v>555</v>
      </c>
      <c r="B510" t="s">
        <v>19</v>
      </c>
      <c r="C510">
        <v>1</v>
      </c>
      <c r="D510" t="s">
        <v>20</v>
      </c>
      <c r="E510" t="s">
        <v>21</v>
      </c>
      <c r="F510" t="s">
        <v>58</v>
      </c>
      <c r="G510">
        <v>72</v>
      </c>
      <c r="H510" t="s">
        <v>20</v>
      </c>
      <c r="I510" t="s">
        <v>32</v>
      </c>
      <c r="J510" t="s">
        <v>20</v>
      </c>
      <c r="K510" t="s">
        <v>21</v>
      </c>
      <c r="L510" t="s">
        <v>24</v>
      </c>
      <c r="M510" t="s">
        <v>20</v>
      </c>
      <c r="N510" t="s">
        <v>34</v>
      </c>
      <c r="O510">
        <v>64.709999999999994</v>
      </c>
      <c r="P510">
        <v>4628.25</v>
      </c>
      <c r="Q510">
        <v>2</v>
      </c>
      <c r="R510" t="s">
        <v>21</v>
      </c>
    </row>
    <row r="511" spans="1:18" x14ac:dyDescent="0.35">
      <c r="A511" t="s">
        <v>556</v>
      </c>
      <c r="B511" t="s">
        <v>36</v>
      </c>
      <c r="C511">
        <v>0</v>
      </c>
      <c r="D511" t="s">
        <v>21</v>
      </c>
      <c r="E511" t="s">
        <v>21</v>
      </c>
      <c r="F511" t="s">
        <v>39</v>
      </c>
      <c r="G511">
        <v>15</v>
      </c>
      <c r="H511" t="s">
        <v>21</v>
      </c>
      <c r="I511" t="s">
        <v>23</v>
      </c>
      <c r="J511" t="s">
        <v>21</v>
      </c>
      <c r="K511" t="s">
        <v>20</v>
      </c>
      <c r="L511" t="s">
        <v>33</v>
      </c>
      <c r="M511" t="s">
        <v>21</v>
      </c>
      <c r="N511" t="s">
        <v>25</v>
      </c>
      <c r="O511">
        <v>73.19</v>
      </c>
      <c r="P511">
        <v>1081.48</v>
      </c>
      <c r="Q511">
        <v>4</v>
      </c>
      <c r="R511" t="s">
        <v>20</v>
      </c>
    </row>
    <row r="512" spans="1:18" x14ac:dyDescent="0.35">
      <c r="A512" t="s">
        <v>557</v>
      </c>
      <c r="B512" t="s">
        <v>19</v>
      </c>
      <c r="C512">
        <v>1</v>
      </c>
      <c r="D512" t="s">
        <v>20</v>
      </c>
      <c r="E512" t="s">
        <v>21</v>
      </c>
      <c r="F512" t="s">
        <v>75</v>
      </c>
      <c r="G512">
        <v>46</v>
      </c>
      <c r="H512" t="s">
        <v>20</v>
      </c>
      <c r="I512" t="s">
        <v>21</v>
      </c>
      <c r="J512" t="s">
        <v>28</v>
      </c>
      <c r="K512" t="s">
        <v>28</v>
      </c>
      <c r="L512" t="s">
        <v>24</v>
      </c>
      <c r="M512" t="s">
        <v>21</v>
      </c>
      <c r="N512" t="s">
        <v>34</v>
      </c>
      <c r="O512">
        <v>30.07</v>
      </c>
      <c r="P512">
        <v>1349.02</v>
      </c>
      <c r="Q512">
        <v>2</v>
      </c>
      <c r="R512" t="s">
        <v>21</v>
      </c>
    </row>
    <row r="513" spans="1:18" x14ac:dyDescent="0.35">
      <c r="A513" t="s">
        <v>558</v>
      </c>
      <c r="B513" t="s">
        <v>19</v>
      </c>
      <c r="C513">
        <v>0</v>
      </c>
      <c r="D513" t="s">
        <v>20</v>
      </c>
      <c r="E513" t="s">
        <v>20</v>
      </c>
      <c r="F513" t="s">
        <v>65</v>
      </c>
      <c r="G513">
        <v>13</v>
      </c>
      <c r="H513" t="s">
        <v>20</v>
      </c>
      <c r="I513" t="s">
        <v>32</v>
      </c>
      <c r="J513" t="s">
        <v>21</v>
      </c>
      <c r="K513" t="s">
        <v>21</v>
      </c>
      <c r="L513" t="s">
        <v>33</v>
      </c>
      <c r="M513" t="s">
        <v>20</v>
      </c>
      <c r="N513" t="s">
        <v>43</v>
      </c>
      <c r="O513">
        <v>62.45</v>
      </c>
      <c r="P513">
        <v>832.22</v>
      </c>
      <c r="Q513">
        <v>0</v>
      </c>
      <c r="R513" t="s">
        <v>21</v>
      </c>
    </row>
    <row r="514" spans="1:18" x14ac:dyDescent="0.35">
      <c r="A514" t="s">
        <v>559</v>
      </c>
      <c r="B514" t="s">
        <v>19</v>
      </c>
      <c r="C514">
        <v>0</v>
      </c>
      <c r="D514" t="s">
        <v>20</v>
      </c>
      <c r="E514" t="s">
        <v>21</v>
      </c>
      <c r="F514" t="s">
        <v>47</v>
      </c>
      <c r="G514">
        <v>54</v>
      </c>
      <c r="H514" t="s">
        <v>20</v>
      </c>
      <c r="I514" t="s">
        <v>23</v>
      </c>
      <c r="J514" t="s">
        <v>21</v>
      </c>
      <c r="K514" t="s">
        <v>21</v>
      </c>
      <c r="L514" t="s">
        <v>24</v>
      </c>
      <c r="M514" t="s">
        <v>20</v>
      </c>
      <c r="N514" t="s">
        <v>34</v>
      </c>
      <c r="O514">
        <v>100.24</v>
      </c>
      <c r="P514">
        <v>5282.85</v>
      </c>
      <c r="Q514">
        <v>0</v>
      </c>
      <c r="R514" t="s">
        <v>21</v>
      </c>
    </row>
    <row r="515" spans="1:18" x14ac:dyDescent="0.35">
      <c r="A515" t="s">
        <v>560</v>
      </c>
      <c r="B515" t="s">
        <v>19</v>
      </c>
      <c r="C515">
        <v>0</v>
      </c>
      <c r="D515" t="s">
        <v>20</v>
      </c>
      <c r="E515" t="s">
        <v>21</v>
      </c>
      <c r="F515" t="s">
        <v>45</v>
      </c>
      <c r="G515">
        <v>9</v>
      </c>
      <c r="H515" t="s">
        <v>20</v>
      </c>
      <c r="I515" t="s">
        <v>21</v>
      </c>
      <c r="J515" t="s">
        <v>28</v>
      </c>
      <c r="K515" t="s">
        <v>28</v>
      </c>
      <c r="L515" t="s">
        <v>33</v>
      </c>
      <c r="M515" t="s">
        <v>20</v>
      </c>
      <c r="N515" t="s">
        <v>34</v>
      </c>
      <c r="O515">
        <v>35</v>
      </c>
      <c r="P515">
        <v>309.83999999999997</v>
      </c>
      <c r="Q515">
        <v>0</v>
      </c>
      <c r="R515" t="s">
        <v>20</v>
      </c>
    </row>
    <row r="516" spans="1:18" x14ac:dyDescent="0.35">
      <c r="A516" t="s">
        <v>561</v>
      </c>
      <c r="B516" t="s">
        <v>36</v>
      </c>
      <c r="C516">
        <v>0</v>
      </c>
      <c r="D516" t="s">
        <v>21</v>
      </c>
      <c r="E516" t="s">
        <v>21</v>
      </c>
      <c r="F516" t="s">
        <v>41</v>
      </c>
      <c r="G516">
        <v>8</v>
      </c>
      <c r="H516" t="s">
        <v>20</v>
      </c>
      <c r="I516" t="s">
        <v>32</v>
      </c>
      <c r="J516" t="s">
        <v>21</v>
      </c>
      <c r="K516" t="s">
        <v>21</v>
      </c>
      <c r="L516" t="s">
        <v>29</v>
      </c>
      <c r="M516" t="s">
        <v>21</v>
      </c>
      <c r="N516" t="s">
        <v>25</v>
      </c>
      <c r="O516">
        <v>49.4</v>
      </c>
      <c r="P516">
        <v>406.64</v>
      </c>
      <c r="Q516">
        <v>2</v>
      </c>
      <c r="R516" t="s">
        <v>20</v>
      </c>
    </row>
    <row r="517" spans="1:18" x14ac:dyDescent="0.35">
      <c r="A517" t="s">
        <v>562</v>
      </c>
      <c r="B517" t="s">
        <v>36</v>
      </c>
      <c r="C517">
        <v>0</v>
      </c>
      <c r="D517" t="s">
        <v>21</v>
      </c>
      <c r="E517" t="s">
        <v>21</v>
      </c>
      <c r="F517" t="s">
        <v>37</v>
      </c>
      <c r="G517">
        <v>50</v>
      </c>
      <c r="H517" t="s">
        <v>20</v>
      </c>
      <c r="I517" t="s">
        <v>32</v>
      </c>
      <c r="J517" t="s">
        <v>21</v>
      </c>
      <c r="K517" t="s">
        <v>21</v>
      </c>
      <c r="L517" t="s">
        <v>29</v>
      </c>
      <c r="M517" t="s">
        <v>21</v>
      </c>
      <c r="N517" t="s">
        <v>25</v>
      </c>
      <c r="O517">
        <v>63.31</v>
      </c>
      <c r="P517">
        <v>3100.45</v>
      </c>
      <c r="Q517">
        <v>1</v>
      </c>
      <c r="R517" t="s">
        <v>20</v>
      </c>
    </row>
    <row r="518" spans="1:18" x14ac:dyDescent="0.35">
      <c r="A518" t="s">
        <v>563</v>
      </c>
      <c r="B518" t="s">
        <v>19</v>
      </c>
      <c r="C518">
        <v>1</v>
      </c>
      <c r="D518" t="s">
        <v>21</v>
      </c>
      <c r="E518" t="s">
        <v>21</v>
      </c>
      <c r="F518" t="s">
        <v>27</v>
      </c>
      <c r="G518">
        <v>11</v>
      </c>
      <c r="H518" t="s">
        <v>20</v>
      </c>
      <c r="I518" t="s">
        <v>23</v>
      </c>
      <c r="J518" t="s">
        <v>21</v>
      </c>
      <c r="K518" t="s">
        <v>21</v>
      </c>
      <c r="L518" t="s">
        <v>33</v>
      </c>
      <c r="M518" t="s">
        <v>20</v>
      </c>
      <c r="N518" t="s">
        <v>30</v>
      </c>
      <c r="O518">
        <v>73.459999999999994</v>
      </c>
      <c r="P518">
        <v>796.15</v>
      </c>
      <c r="Q518">
        <v>2</v>
      </c>
      <c r="R518" t="s">
        <v>20</v>
      </c>
    </row>
    <row r="519" spans="1:18" x14ac:dyDescent="0.35">
      <c r="A519" t="s">
        <v>564</v>
      </c>
      <c r="B519" t="s">
        <v>19</v>
      </c>
      <c r="C519">
        <v>1</v>
      </c>
      <c r="D519" t="s">
        <v>20</v>
      </c>
      <c r="E519" t="s">
        <v>20</v>
      </c>
      <c r="F519" t="s">
        <v>58</v>
      </c>
      <c r="G519">
        <v>68</v>
      </c>
      <c r="H519" t="s">
        <v>21</v>
      </c>
      <c r="I519" t="s">
        <v>23</v>
      </c>
      <c r="J519" t="s">
        <v>21</v>
      </c>
      <c r="K519" t="s">
        <v>21</v>
      </c>
      <c r="L519" t="s">
        <v>29</v>
      </c>
      <c r="M519" t="s">
        <v>20</v>
      </c>
      <c r="N519" t="s">
        <v>30</v>
      </c>
      <c r="O519">
        <v>72.930000000000007</v>
      </c>
      <c r="P519">
        <v>4866.01</v>
      </c>
      <c r="Q519">
        <v>1</v>
      </c>
      <c r="R519" t="s">
        <v>21</v>
      </c>
    </row>
    <row r="520" spans="1:18" x14ac:dyDescent="0.35">
      <c r="A520" t="s">
        <v>565</v>
      </c>
      <c r="B520" t="s">
        <v>36</v>
      </c>
      <c r="C520">
        <v>0</v>
      </c>
      <c r="D520" t="s">
        <v>21</v>
      </c>
      <c r="E520" t="s">
        <v>21</v>
      </c>
      <c r="F520" t="s">
        <v>45</v>
      </c>
      <c r="G520">
        <v>12</v>
      </c>
      <c r="H520" t="s">
        <v>20</v>
      </c>
      <c r="I520" t="s">
        <v>23</v>
      </c>
      <c r="J520" t="s">
        <v>20</v>
      </c>
      <c r="K520" t="s">
        <v>21</v>
      </c>
      <c r="L520" t="s">
        <v>33</v>
      </c>
      <c r="M520" t="s">
        <v>21</v>
      </c>
      <c r="N520" t="s">
        <v>34</v>
      </c>
      <c r="O520">
        <v>102.27</v>
      </c>
      <c r="P520">
        <v>1255.05</v>
      </c>
      <c r="Q520">
        <v>5</v>
      </c>
      <c r="R520" t="s">
        <v>20</v>
      </c>
    </row>
    <row r="521" spans="1:18" x14ac:dyDescent="0.35">
      <c r="A521" t="s">
        <v>566</v>
      </c>
      <c r="B521" t="s">
        <v>19</v>
      </c>
      <c r="C521">
        <v>0</v>
      </c>
      <c r="D521" t="s">
        <v>21</v>
      </c>
      <c r="E521" t="s">
        <v>21</v>
      </c>
      <c r="F521" t="s">
        <v>47</v>
      </c>
      <c r="G521">
        <v>30</v>
      </c>
      <c r="H521" t="s">
        <v>20</v>
      </c>
      <c r="I521" t="s">
        <v>32</v>
      </c>
      <c r="J521" t="s">
        <v>20</v>
      </c>
      <c r="K521" t="s">
        <v>20</v>
      </c>
      <c r="L521" t="s">
        <v>29</v>
      </c>
      <c r="M521" t="s">
        <v>21</v>
      </c>
      <c r="N521" t="s">
        <v>43</v>
      </c>
      <c r="O521">
        <v>69.19</v>
      </c>
      <c r="P521">
        <v>2013.54</v>
      </c>
      <c r="Q521">
        <v>1</v>
      </c>
      <c r="R521" t="s">
        <v>21</v>
      </c>
    </row>
    <row r="522" spans="1:18" x14ac:dyDescent="0.35">
      <c r="A522" t="s">
        <v>567</v>
      </c>
      <c r="B522" t="s">
        <v>36</v>
      </c>
      <c r="C522">
        <v>0</v>
      </c>
      <c r="D522" t="s">
        <v>21</v>
      </c>
      <c r="E522" t="s">
        <v>20</v>
      </c>
      <c r="F522" t="s">
        <v>45</v>
      </c>
      <c r="G522">
        <v>2</v>
      </c>
      <c r="H522" t="s">
        <v>20</v>
      </c>
      <c r="I522" t="s">
        <v>23</v>
      </c>
      <c r="J522" t="s">
        <v>21</v>
      </c>
      <c r="K522" t="s">
        <v>21</v>
      </c>
      <c r="L522" t="s">
        <v>33</v>
      </c>
      <c r="M522" t="s">
        <v>20</v>
      </c>
      <c r="N522" t="s">
        <v>43</v>
      </c>
      <c r="O522">
        <v>77.48</v>
      </c>
      <c r="P522">
        <v>154.19</v>
      </c>
      <c r="Q522">
        <v>2</v>
      </c>
      <c r="R522" t="s">
        <v>20</v>
      </c>
    </row>
    <row r="523" spans="1:18" x14ac:dyDescent="0.35">
      <c r="A523" t="s">
        <v>568</v>
      </c>
      <c r="B523" t="s">
        <v>19</v>
      </c>
      <c r="C523">
        <v>0</v>
      </c>
      <c r="D523" t="s">
        <v>21</v>
      </c>
      <c r="E523" t="s">
        <v>20</v>
      </c>
      <c r="F523" t="s">
        <v>65</v>
      </c>
      <c r="G523">
        <v>36</v>
      </c>
      <c r="H523" t="s">
        <v>21</v>
      </c>
      <c r="I523" t="s">
        <v>23</v>
      </c>
      <c r="J523" t="s">
        <v>21</v>
      </c>
      <c r="K523" t="s">
        <v>20</v>
      </c>
      <c r="L523" t="s">
        <v>24</v>
      </c>
      <c r="M523" t="s">
        <v>20</v>
      </c>
      <c r="N523" t="s">
        <v>25</v>
      </c>
      <c r="O523">
        <v>86.68</v>
      </c>
      <c r="Q523">
        <v>1</v>
      </c>
      <c r="R523" t="s">
        <v>21</v>
      </c>
    </row>
    <row r="524" spans="1:18" x14ac:dyDescent="0.35">
      <c r="A524" t="s">
        <v>569</v>
      </c>
      <c r="B524" t="s">
        <v>19</v>
      </c>
      <c r="C524">
        <v>0</v>
      </c>
      <c r="D524" t="s">
        <v>21</v>
      </c>
      <c r="E524" t="s">
        <v>21</v>
      </c>
      <c r="F524" t="s">
        <v>47</v>
      </c>
      <c r="G524">
        <v>0</v>
      </c>
      <c r="H524" t="s">
        <v>20</v>
      </c>
      <c r="I524" t="s">
        <v>32</v>
      </c>
      <c r="J524" t="s">
        <v>21</v>
      </c>
      <c r="K524" t="s">
        <v>20</v>
      </c>
      <c r="L524" t="s">
        <v>33</v>
      </c>
      <c r="M524" t="s">
        <v>20</v>
      </c>
      <c r="N524" t="s">
        <v>25</v>
      </c>
      <c r="O524">
        <v>57.47</v>
      </c>
      <c r="Q524">
        <v>0</v>
      </c>
      <c r="R524" t="s">
        <v>20</v>
      </c>
    </row>
    <row r="525" spans="1:18" x14ac:dyDescent="0.35">
      <c r="A525" t="s">
        <v>570</v>
      </c>
      <c r="B525" t="s">
        <v>36</v>
      </c>
      <c r="C525">
        <v>0</v>
      </c>
      <c r="D525" t="s">
        <v>21</v>
      </c>
      <c r="E525" t="s">
        <v>21</v>
      </c>
      <c r="F525" t="s">
        <v>45</v>
      </c>
      <c r="G525">
        <v>6</v>
      </c>
      <c r="H525" t="s">
        <v>20</v>
      </c>
      <c r="I525" t="s">
        <v>21</v>
      </c>
      <c r="J525" t="s">
        <v>28</v>
      </c>
      <c r="K525" t="s">
        <v>28</v>
      </c>
      <c r="L525" t="s">
        <v>33</v>
      </c>
      <c r="M525" t="s">
        <v>20</v>
      </c>
      <c r="N525" t="s">
        <v>34</v>
      </c>
      <c r="O525">
        <v>33.229999999999997</v>
      </c>
      <c r="P525">
        <v>199.2</v>
      </c>
      <c r="Q525">
        <v>2</v>
      </c>
      <c r="R525" t="s">
        <v>20</v>
      </c>
    </row>
    <row r="526" spans="1:18" x14ac:dyDescent="0.35">
      <c r="A526" t="s">
        <v>571</v>
      </c>
      <c r="B526" t="s">
        <v>36</v>
      </c>
      <c r="C526">
        <v>0</v>
      </c>
      <c r="D526" t="s">
        <v>20</v>
      </c>
      <c r="E526" t="s">
        <v>21</v>
      </c>
      <c r="F526" t="s">
        <v>27</v>
      </c>
      <c r="G526">
        <v>11</v>
      </c>
      <c r="H526" t="s">
        <v>20</v>
      </c>
      <c r="I526" t="s">
        <v>23</v>
      </c>
      <c r="J526" t="s">
        <v>21</v>
      </c>
      <c r="K526" t="s">
        <v>20</v>
      </c>
      <c r="L526" t="s">
        <v>33</v>
      </c>
      <c r="M526" t="s">
        <v>20</v>
      </c>
      <c r="N526" t="s">
        <v>43</v>
      </c>
      <c r="O526">
        <v>90.17</v>
      </c>
      <c r="P526">
        <v>981.4</v>
      </c>
      <c r="Q526">
        <v>1</v>
      </c>
      <c r="R526" t="s">
        <v>21</v>
      </c>
    </row>
    <row r="527" spans="1:18" x14ac:dyDescent="0.35">
      <c r="A527" t="s">
        <v>572</v>
      </c>
      <c r="B527" t="s">
        <v>36</v>
      </c>
      <c r="C527">
        <v>0</v>
      </c>
      <c r="D527" t="s">
        <v>20</v>
      </c>
      <c r="E527" t="s">
        <v>21</v>
      </c>
      <c r="F527" t="s">
        <v>41</v>
      </c>
      <c r="G527">
        <v>7</v>
      </c>
      <c r="H527" t="s">
        <v>20</v>
      </c>
      <c r="I527" t="s">
        <v>21</v>
      </c>
      <c r="J527" t="s">
        <v>28</v>
      </c>
      <c r="K527" t="s">
        <v>28</v>
      </c>
      <c r="L527" t="s">
        <v>29</v>
      </c>
      <c r="M527" t="s">
        <v>20</v>
      </c>
      <c r="N527" t="s">
        <v>30</v>
      </c>
      <c r="O527">
        <v>22.65</v>
      </c>
      <c r="P527">
        <v>160.75</v>
      </c>
      <c r="Q527">
        <v>2</v>
      </c>
      <c r="R527" t="s">
        <v>21</v>
      </c>
    </row>
    <row r="528" spans="1:18" x14ac:dyDescent="0.35">
      <c r="A528" t="s">
        <v>573</v>
      </c>
      <c r="B528" t="s">
        <v>19</v>
      </c>
      <c r="C528">
        <v>1</v>
      </c>
      <c r="D528" t="s">
        <v>21</v>
      </c>
      <c r="E528" t="s">
        <v>21</v>
      </c>
      <c r="F528" t="s">
        <v>45</v>
      </c>
      <c r="G528">
        <v>31</v>
      </c>
      <c r="H528" t="s">
        <v>20</v>
      </c>
      <c r="I528" t="s">
        <v>32</v>
      </c>
      <c r="J528" t="s">
        <v>20</v>
      </c>
      <c r="K528" t="s">
        <v>21</v>
      </c>
      <c r="L528" t="s">
        <v>33</v>
      </c>
      <c r="M528" t="s">
        <v>21</v>
      </c>
      <c r="N528" t="s">
        <v>25</v>
      </c>
      <c r="O528">
        <v>59.71</v>
      </c>
      <c r="P528">
        <v>1796.34</v>
      </c>
      <c r="Q528">
        <v>0</v>
      </c>
      <c r="R528" t="s">
        <v>21</v>
      </c>
    </row>
    <row r="529" spans="1:18" x14ac:dyDescent="0.35">
      <c r="A529" t="s">
        <v>574</v>
      </c>
      <c r="B529" t="s">
        <v>19</v>
      </c>
      <c r="C529">
        <v>0</v>
      </c>
      <c r="D529" t="s">
        <v>20</v>
      </c>
      <c r="E529" t="s">
        <v>20</v>
      </c>
      <c r="F529" t="s">
        <v>49</v>
      </c>
      <c r="G529">
        <v>35</v>
      </c>
      <c r="H529" t="s">
        <v>20</v>
      </c>
      <c r="I529" t="s">
        <v>32</v>
      </c>
      <c r="J529" t="s">
        <v>20</v>
      </c>
      <c r="K529" t="s">
        <v>20</v>
      </c>
      <c r="L529" t="s">
        <v>29</v>
      </c>
      <c r="M529" t="s">
        <v>20</v>
      </c>
      <c r="N529" t="s">
        <v>34</v>
      </c>
      <c r="O529">
        <v>68.53</v>
      </c>
      <c r="P529">
        <v>2460.16</v>
      </c>
      <c r="Q529">
        <v>2</v>
      </c>
      <c r="R529" t="s">
        <v>21</v>
      </c>
    </row>
    <row r="530" spans="1:18" x14ac:dyDescent="0.35">
      <c r="A530" t="s">
        <v>575</v>
      </c>
      <c r="B530" t="s">
        <v>36</v>
      </c>
      <c r="C530">
        <v>0</v>
      </c>
      <c r="D530" t="s">
        <v>20</v>
      </c>
      <c r="E530" t="s">
        <v>21</v>
      </c>
      <c r="F530" t="s">
        <v>37</v>
      </c>
      <c r="G530">
        <v>25</v>
      </c>
      <c r="H530" t="s">
        <v>20</v>
      </c>
      <c r="I530" t="s">
        <v>21</v>
      </c>
      <c r="J530" t="s">
        <v>28</v>
      </c>
      <c r="K530" t="s">
        <v>28</v>
      </c>
      <c r="L530" t="s">
        <v>33</v>
      </c>
      <c r="M530" t="s">
        <v>21</v>
      </c>
      <c r="N530" t="s">
        <v>25</v>
      </c>
      <c r="O530">
        <v>28.58</v>
      </c>
      <c r="P530">
        <v>701.46</v>
      </c>
      <c r="Q530">
        <v>2</v>
      </c>
      <c r="R530" t="s">
        <v>21</v>
      </c>
    </row>
    <row r="531" spans="1:18" x14ac:dyDescent="0.35">
      <c r="A531" t="s">
        <v>576</v>
      </c>
      <c r="B531" t="s">
        <v>36</v>
      </c>
      <c r="C531">
        <v>0</v>
      </c>
      <c r="D531" t="s">
        <v>20</v>
      </c>
      <c r="E531" t="s">
        <v>21</v>
      </c>
      <c r="F531" t="s">
        <v>58</v>
      </c>
      <c r="G531">
        <v>27</v>
      </c>
      <c r="H531" t="s">
        <v>20</v>
      </c>
      <c r="I531" t="s">
        <v>32</v>
      </c>
      <c r="J531" t="s">
        <v>21</v>
      </c>
      <c r="K531" t="s">
        <v>21</v>
      </c>
      <c r="L531" t="s">
        <v>33</v>
      </c>
      <c r="M531" t="s">
        <v>20</v>
      </c>
      <c r="N531" t="s">
        <v>30</v>
      </c>
      <c r="O531">
        <v>57.4</v>
      </c>
      <c r="P531">
        <v>1559.06</v>
      </c>
      <c r="Q531">
        <v>0</v>
      </c>
      <c r="R531" t="s">
        <v>20</v>
      </c>
    </row>
    <row r="532" spans="1:18" x14ac:dyDescent="0.35">
      <c r="A532" t="s">
        <v>577</v>
      </c>
      <c r="B532" t="s">
        <v>19</v>
      </c>
      <c r="C532">
        <v>0</v>
      </c>
      <c r="D532" t="s">
        <v>21</v>
      </c>
      <c r="E532" t="s">
        <v>21</v>
      </c>
      <c r="F532" t="s">
        <v>27</v>
      </c>
      <c r="G532">
        <v>25</v>
      </c>
      <c r="H532" t="s">
        <v>20</v>
      </c>
      <c r="I532" t="s">
        <v>32</v>
      </c>
      <c r="J532" t="s">
        <v>20</v>
      </c>
      <c r="K532" t="s">
        <v>21</v>
      </c>
      <c r="L532" t="s">
        <v>33</v>
      </c>
      <c r="M532" t="s">
        <v>20</v>
      </c>
      <c r="N532" t="s">
        <v>43</v>
      </c>
      <c r="O532">
        <v>61.97</v>
      </c>
      <c r="P532">
        <v>1584.73</v>
      </c>
      <c r="Q532">
        <v>4</v>
      </c>
      <c r="R532" t="s">
        <v>20</v>
      </c>
    </row>
    <row r="533" spans="1:18" x14ac:dyDescent="0.35">
      <c r="A533" t="s">
        <v>578</v>
      </c>
      <c r="B533" t="s">
        <v>36</v>
      </c>
      <c r="C533">
        <v>0</v>
      </c>
      <c r="D533" t="s">
        <v>20</v>
      </c>
      <c r="E533" t="s">
        <v>20</v>
      </c>
      <c r="F533" t="s">
        <v>49</v>
      </c>
      <c r="G533">
        <v>19</v>
      </c>
      <c r="H533" t="s">
        <v>20</v>
      </c>
      <c r="I533" t="s">
        <v>21</v>
      </c>
      <c r="J533" t="s">
        <v>28</v>
      </c>
      <c r="K533" t="s">
        <v>28</v>
      </c>
      <c r="L533" t="s">
        <v>33</v>
      </c>
      <c r="M533" t="s">
        <v>20</v>
      </c>
      <c r="N533" t="s">
        <v>34</v>
      </c>
      <c r="O533">
        <v>21.03</v>
      </c>
      <c r="P533">
        <v>404.83</v>
      </c>
      <c r="Q533">
        <v>1</v>
      </c>
      <c r="R533" t="s">
        <v>20</v>
      </c>
    </row>
    <row r="534" spans="1:18" x14ac:dyDescent="0.35">
      <c r="A534" t="s">
        <v>579</v>
      </c>
      <c r="B534" t="s">
        <v>36</v>
      </c>
      <c r="C534">
        <v>0</v>
      </c>
      <c r="D534" t="s">
        <v>21</v>
      </c>
      <c r="E534" t="s">
        <v>21</v>
      </c>
      <c r="F534" t="s">
        <v>37</v>
      </c>
      <c r="G534">
        <v>10</v>
      </c>
      <c r="H534" t="s">
        <v>20</v>
      </c>
      <c r="I534" t="s">
        <v>23</v>
      </c>
      <c r="J534" t="s">
        <v>21</v>
      </c>
      <c r="K534" t="s">
        <v>21</v>
      </c>
      <c r="L534" t="s">
        <v>33</v>
      </c>
      <c r="M534" t="s">
        <v>20</v>
      </c>
      <c r="N534" t="s">
        <v>34</v>
      </c>
      <c r="O534">
        <v>92.66</v>
      </c>
      <c r="P534">
        <v>900.44</v>
      </c>
      <c r="Q534">
        <v>1</v>
      </c>
      <c r="R534" t="s">
        <v>20</v>
      </c>
    </row>
    <row r="535" spans="1:18" x14ac:dyDescent="0.35">
      <c r="A535" t="s">
        <v>580</v>
      </c>
      <c r="B535" t="s">
        <v>36</v>
      </c>
      <c r="C535">
        <v>0</v>
      </c>
      <c r="D535" t="s">
        <v>20</v>
      </c>
      <c r="E535" t="s">
        <v>21</v>
      </c>
      <c r="F535" t="s">
        <v>75</v>
      </c>
      <c r="G535">
        <v>22</v>
      </c>
      <c r="H535" t="s">
        <v>20</v>
      </c>
      <c r="I535" t="s">
        <v>23</v>
      </c>
      <c r="J535" t="s">
        <v>20</v>
      </c>
      <c r="K535" t="s">
        <v>20</v>
      </c>
      <c r="L535" t="s">
        <v>33</v>
      </c>
      <c r="M535" t="s">
        <v>20</v>
      </c>
      <c r="N535" t="s">
        <v>30</v>
      </c>
      <c r="O535">
        <v>101.04</v>
      </c>
      <c r="P535">
        <v>2253.9699999999998</v>
      </c>
      <c r="Q535">
        <v>0</v>
      </c>
      <c r="R535" t="s">
        <v>21</v>
      </c>
    </row>
    <row r="536" spans="1:18" x14ac:dyDescent="0.35">
      <c r="A536" t="s">
        <v>581</v>
      </c>
      <c r="B536" t="s">
        <v>36</v>
      </c>
      <c r="C536">
        <v>0</v>
      </c>
      <c r="D536" t="s">
        <v>20</v>
      </c>
      <c r="E536" t="s">
        <v>21</v>
      </c>
      <c r="F536" t="s">
        <v>45</v>
      </c>
      <c r="G536">
        <v>38</v>
      </c>
      <c r="H536" t="s">
        <v>21</v>
      </c>
      <c r="I536" t="s">
        <v>23</v>
      </c>
      <c r="J536" t="s">
        <v>20</v>
      </c>
      <c r="K536" t="s">
        <v>21</v>
      </c>
      <c r="L536" t="s">
        <v>24</v>
      </c>
      <c r="M536" t="s">
        <v>20</v>
      </c>
      <c r="N536" t="s">
        <v>30</v>
      </c>
      <c r="O536">
        <v>71.790000000000006</v>
      </c>
      <c r="P536">
        <v>2720.7</v>
      </c>
      <c r="Q536">
        <v>0</v>
      </c>
      <c r="R536" t="s">
        <v>21</v>
      </c>
    </row>
    <row r="537" spans="1:18" x14ac:dyDescent="0.35">
      <c r="A537" t="s">
        <v>582</v>
      </c>
      <c r="B537" t="s">
        <v>19</v>
      </c>
      <c r="C537">
        <v>0</v>
      </c>
      <c r="D537" t="s">
        <v>20</v>
      </c>
      <c r="E537" t="s">
        <v>20</v>
      </c>
      <c r="F537" t="s">
        <v>65</v>
      </c>
      <c r="G537">
        <v>45</v>
      </c>
      <c r="H537" t="s">
        <v>20</v>
      </c>
      <c r="I537" t="s">
        <v>21</v>
      </c>
      <c r="J537" t="s">
        <v>28</v>
      </c>
      <c r="K537" t="s">
        <v>28</v>
      </c>
      <c r="L537" t="s">
        <v>24</v>
      </c>
      <c r="M537" t="s">
        <v>20</v>
      </c>
      <c r="N537" t="s">
        <v>34</v>
      </c>
      <c r="O537">
        <v>39.049999999999997</v>
      </c>
      <c r="P537">
        <v>1779.13</v>
      </c>
      <c r="Q537">
        <v>2</v>
      </c>
      <c r="R537" t="s">
        <v>21</v>
      </c>
    </row>
    <row r="538" spans="1:18" x14ac:dyDescent="0.35">
      <c r="A538" t="s">
        <v>583</v>
      </c>
      <c r="B538" t="s">
        <v>36</v>
      </c>
      <c r="C538">
        <v>1</v>
      </c>
      <c r="D538" t="s">
        <v>21</v>
      </c>
      <c r="E538" t="s">
        <v>20</v>
      </c>
      <c r="F538" t="s">
        <v>27</v>
      </c>
      <c r="G538">
        <v>20</v>
      </c>
      <c r="H538" t="s">
        <v>20</v>
      </c>
      <c r="I538" t="s">
        <v>32</v>
      </c>
      <c r="J538" t="s">
        <v>21</v>
      </c>
      <c r="K538" t="s">
        <v>20</v>
      </c>
      <c r="L538" t="s">
        <v>33</v>
      </c>
      <c r="M538" t="s">
        <v>21</v>
      </c>
      <c r="N538" t="s">
        <v>25</v>
      </c>
      <c r="O538">
        <v>59.07</v>
      </c>
      <c r="P538">
        <v>1174.3800000000001</v>
      </c>
      <c r="Q538">
        <v>1</v>
      </c>
      <c r="R538" t="s">
        <v>21</v>
      </c>
    </row>
    <row r="539" spans="1:18" x14ac:dyDescent="0.35">
      <c r="A539" t="s">
        <v>584</v>
      </c>
      <c r="B539" t="s">
        <v>36</v>
      </c>
      <c r="C539">
        <v>1</v>
      </c>
      <c r="D539" t="s">
        <v>21</v>
      </c>
      <c r="E539" t="s">
        <v>21</v>
      </c>
      <c r="F539" t="s">
        <v>45</v>
      </c>
      <c r="G539">
        <v>39</v>
      </c>
      <c r="H539" t="s">
        <v>20</v>
      </c>
      <c r="I539" t="s">
        <v>23</v>
      </c>
      <c r="J539" t="s">
        <v>20</v>
      </c>
      <c r="K539" t="s">
        <v>21</v>
      </c>
      <c r="L539" t="s">
        <v>24</v>
      </c>
      <c r="M539" t="s">
        <v>20</v>
      </c>
      <c r="N539" t="s">
        <v>25</v>
      </c>
      <c r="O539">
        <v>85.93</v>
      </c>
      <c r="P539">
        <v>3414.29</v>
      </c>
      <c r="Q539">
        <v>1</v>
      </c>
      <c r="R539" t="s">
        <v>21</v>
      </c>
    </row>
    <row r="540" spans="1:18" x14ac:dyDescent="0.35">
      <c r="A540" t="s">
        <v>585</v>
      </c>
      <c r="B540" t="s">
        <v>19</v>
      </c>
      <c r="C540">
        <v>1</v>
      </c>
      <c r="D540" t="s">
        <v>20</v>
      </c>
      <c r="E540" t="s">
        <v>20</v>
      </c>
      <c r="F540" t="s">
        <v>47</v>
      </c>
      <c r="G540">
        <v>27</v>
      </c>
      <c r="H540" t="s">
        <v>20</v>
      </c>
      <c r="I540" t="s">
        <v>21</v>
      </c>
      <c r="J540" t="s">
        <v>28</v>
      </c>
      <c r="K540" t="s">
        <v>28</v>
      </c>
      <c r="L540" t="s">
        <v>29</v>
      </c>
      <c r="M540" t="s">
        <v>20</v>
      </c>
      <c r="N540" t="s">
        <v>43</v>
      </c>
      <c r="O540">
        <v>30.27</v>
      </c>
      <c r="P540">
        <v>840.41</v>
      </c>
      <c r="Q540">
        <v>3</v>
      </c>
      <c r="R540" t="s">
        <v>21</v>
      </c>
    </row>
    <row r="541" spans="1:18" x14ac:dyDescent="0.35">
      <c r="A541" t="s">
        <v>586</v>
      </c>
      <c r="B541" t="s">
        <v>36</v>
      </c>
      <c r="C541">
        <v>0</v>
      </c>
      <c r="D541" t="s">
        <v>21</v>
      </c>
      <c r="E541" t="s">
        <v>21</v>
      </c>
      <c r="F541" t="s">
        <v>56</v>
      </c>
      <c r="G541">
        <v>15</v>
      </c>
      <c r="H541" t="s">
        <v>20</v>
      </c>
      <c r="I541" t="s">
        <v>23</v>
      </c>
      <c r="J541" t="s">
        <v>20</v>
      </c>
      <c r="K541" t="s">
        <v>20</v>
      </c>
      <c r="L541" t="s">
        <v>33</v>
      </c>
      <c r="M541" t="s">
        <v>20</v>
      </c>
      <c r="N541" t="s">
        <v>30</v>
      </c>
      <c r="O541">
        <v>91.95</v>
      </c>
      <c r="P541">
        <v>1411.51</v>
      </c>
      <c r="Q541">
        <v>1</v>
      </c>
      <c r="R541" t="s">
        <v>20</v>
      </c>
    </row>
    <row r="542" spans="1:18" x14ac:dyDescent="0.35">
      <c r="A542" t="s">
        <v>587</v>
      </c>
      <c r="B542" t="s">
        <v>36</v>
      </c>
      <c r="C542">
        <v>0</v>
      </c>
      <c r="D542" t="s">
        <v>21</v>
      </c>
      <c r="E542" t="s">
        <v>21</v>
      </c>
      <c r="F542" t="s">
        <v>58</v>
      </c>
      <c r="G542">
        <v>14</v>
      </c>
      <c r="H542" t="s">
        <v>20</v>
      </c>
      <c r="I542" t="s">
        <v>21</v>
      </c>
      <c r="J542" t="s">
        <v>28</v>
      </c>
      <c r="K542" t="s">
        <v>28</v>
      </c>
      <c r="L542" t="s">
        <v>33</v>
      </c>
      <c r="M542" t="s">
        <v>20</v>
      </c>
      <c r="N542" t="s">
        <v>25</v>
      </c>
      <c r="O542">
        <v>33.46</v>
      </c>
      <c r="P542">
        <v>472.29</v>
      </c>
      <c r="Q542">
        <v>1</v>
      </c>
      <c r="R542" t="s">
        <v>21</v>
      </c>
    </row>
    <row r="543" spans="1:18" x14ac:dyDescent="0.35">
      <c r="A543" t="s">
        <v>588</v>
      </c>
      <c r="B543" t="s">
        <v>19</v>
      </c>
      <c r="C543">
        <v>0</v>
      </c>
      <c r="D543" t="s">
        <v>21</v>
      </c>
      <c r="E543" t="s">
        <v>21</v>
      </c>
      <c r="F543" t="s">
        <v>45</v>
      </c>
      <c r="G543">
        <v>32</v>
      </c>
      <c r="H543" t="s">
        <v>20</v>
      </c>
      <c r="I543" t="s">
        <v>32</v>
      </c>
      <c r="J543" t="s">
        <v>20</v>
      </c>
      <c r="K543" t="s">
        <v>21</v>
      </c>
      <c r="L543" t="s">
        <v>33</v>
      </c>
      <c r="M543" t="s">
        <v>21</v>
      </c>
      <c r="N543" t="s">
        <v>30</v>
      </c>
      <c r="O543">
        <v>61.92</v>
      </c>
      <c r="P543">
        <v>1954.65</v>
      </c>
      <c r="Q543">
        <v>2</v>
      </c>
      <c r="R543" t="s">
        <v>20</v>
      </c>
    </row>
    <row r="544" spans="1:18" x14ac:dyDescent="0.35">
      <c r="A544" t="s">
        <v>589</v>
      </c>
      <c r="B544" t="s">
        <v>36</v>
      </c>
      <c r="C544">
        <v>1</v>
      </c>
      <c r="D544" t="s">
        <v>20</v>
      </c>
      <c r="E544" t="s">
        <v>20</v>
      </c>
      <c r="F544" t="s">
        <v>41</v>
      </c>
      <c r="G544">
        <v>15</v>
      </c>
      <c r="H544" t="s">
        <v>20</v>
      </c>
      <c r="I544" t="s">
        <v>21</v>
      </c>
      <c r="J544" t="s">
        <v>28</v>
      </c>
      <c r="K544" t="s">
        <v>28</v>
      </c>
      <c r="L544" t="s">
        <v>33</v>
      </c>
      <c r="M544" t="s">
        <v>20</v>
      </c>
      <c r="N544" t="s">
        <v>25</v>
      </c>
      <c r="O544">
        <v>31.41</v>
      </c>
      <c r="P544">
        <v>477.46</v>
      </c>
      <c r="Q544">
        <v>4</v>
      </c>
      <c r="R544" t="s">
        <v>21</v>
      </c>
    </row>
    <row r="545" spans="1:18" x14ac:dyDescent="0.35">
      <c r="A545" t="s">
        <v>590</v>
      </c>
      <c r="B545" t="s">
        <v>19</v>
      </c>
      <c r="C545">
        <v>0</v>
      </c>
      <c r="D545" t="s">
        <v>21</v>
      </c>
      <c r="E545" t="s">
        <v>21</v>
      </c>
      <c r="F545" t="s">
        <v>22</v>
      </c>
      <c r="G545">
        <v>6</v>
      </c>
      <c r="H545" t="s">
        <v>20</v>
      </c>
      <c r="I545" t="s">
        <v>23</v>
      </c>
      <c r="J545" t="s">
        <v>20</v>
      </c>
      <c r="K545" t="s">
        <v>21</v>
      </c>
      <c r="L545" t="s">
        <v>33</v>
      </c>
      <c r="M545" t="s">
        <v>20</v>
      </c>
      <c r="N545" t="s">
        <v>30</v>
      </c>
      <c r="O545">
        <v>85.87</v>
      </c>
      <c r="P545">
        <v>503.45</v>
      </c>
      <c r="Q545">
        <v>4</v>
      </c>
      <c r="R545" t="s">
        <v>20</v>
      </c>
    </row>
    <row r="546" spans="1:18" x14ac:dyDescent="0.35">
      <c r="A546" t="s">
        <v>591</v>
      </c>
      <c r="B546" t="s">
        <v>36</v>
      </c>
      <c r="C546">
        <v>0</v>
      </c>
      <c r="D546" t="s">
        <v>20</v>
      </c>
      <c r="E546" t="s">
        <v>21</v>
      </c>
      <c r="F546" t="s">
        <v>27</v>
      </c>
      <c r="G546">
        <v>7</v>
      </c>
      <c r="H546" t="s">
        <v>20</v>
      </c>
      <c r="I546" t="s">
        <v>21</v>
      </c>
      <c r="J546" t="s">
        <v>28</v>
      </c>
      <c r="K546" t="s">
        <v>28</v>
      </c>
      <c r="L546" t="s">
        <v>33</v>
      </c>
      <c r="M546" t="s">
        <v>20</v>
      </c>
      <c r="N546" t="s">
        <v>25</v>
      </c>
      <c r="O546">
        <v>31.3</v>
      </c>
      <c r="P546">
        <v>222.61</v>
      </c>
      <c r="Q546">
        <v>0</v>
      </c>
      <c r="R546" t="s">
        <v>21</v>
      </c>
    </row>
    <row r="547" spans="1:18" x14ac:dyDescent="0.35">
      <c r="A547" t="s">
        <v>592</v>
      </c>
      <c r="B547" t="s">
        <v>36</v>
      </c>
      <c r="C547">
        <v>0</v>
      </c>
      <c r="D547" t="s">
        <v>20</v>
      </c>
      <c r="E547" t="s">
        <v>21</v>
      </c>
      <c r="F547" t="s">
        <v>49</v>
      </c>
      <c r="G547">
        <v>7</v>
      </c>
      <c r="H547" t="s">
        <v>20</v>
      </c>
      <c r="I547" t="s">
        <v>23</v>
      </c>
      <c r="J547" t="s">
        <v>20</v>
      </c>
      <c r="K547" t="s">
        <v>20</v>
      </c>
      <c r="L547" t="s">
        <v>33</v>
      </c>
      <c r="M547" t="s">
        <v>20</v>
      </c>
      <c r="N547" t="s">
        <v>34</v>
      </c>
      <c r="O547">
        <v>92.07</v>
      </c>
      <c r="P547">
        <v>647.91999999999996</v>
      </c>
      <c r="Q547">
        <v>0</v>
      </c>
      <c r="R547" t="s">
        <v>21</v>
      </c>
    </row>
    <row r="548" spans="1:18" x14ac:dyDescent="0.35">
      <c r="A548" t="s">
        <v>593</v>
      </c>
      <c r="B548" t="s">
        <v>36</v>
      </c>
      <c r="C548">
        <v>1</v>
      </c>
      <c r="D548" t="s">
        <v>20</v>
      </c>
      <c r="E548" t="s">
        <v>21</v>
      </c>
      <c r="F548" t="s">
        <v>37</v>
      </c>
      <c r="G548">
        <v>24</v>
      </c>
      <c r="H548" t="s">
        <v>20</v>
      </c>
      <c r="I548" t="s">
        <v>21</v>
      </c>
      <c r="J548" t="s">
        <v>28</v>
      </c>
      <c r="K548" t="s">
        <v>28</v>
      </c>
      <c r="L548" t="s">
        <v>29</v>
      </c>
      <c r="M548" t="s">
        <v>20</v>
      </c>
      <c r="N548" t="s">
        <v>34</v>
      </c>
      <c r="O548">
        <v>28.28</v>
      </c>
      <c r="P548">
        <v>668.42</v>
      </c>
      <c r="Q548">
        <v>1</v>
      </c>
      <c r="R548" t="s">
        <v>21</v>
      </c>
    </row>
    <row r="549" spans="1:18" x14ac:dyDescent="0.35">
      <c r="A549" t="s">
        <v>594</v>
      </c>
      <c r="B549" t="s">
        <v>36</v>
      </c>
      <c r="C549">
        <v>0</v>
      </c>
      <c r="D549" t="s">
        <v>20</v>
      </c>
      <c r="E549" t="s">
        <v>21</v>
      </c>
      <c r="F549" t="s">
        <v>58</v>
      </c>
      <c r="G549">
        <v>9</v>
      </c>
      <c r="H549" t="s">
        <v>20</v>
      </c>
      <c r="I549" t="s">
        <v>32</v>
      </c>
      <c r="J549" t="s">
        <v>20</v>
      </c>
      <c r="K549" t="s">
        <v>21</v>
      </c>
      <c r="L549" t="s">
        <v>33</v>
      </c>
      <c r="M549" t="s">
        <v>21</v>
      </c>
      <c r="N549" t="s">
        <v>25</v>
      </c>
      <c r="O549">
        <v>57.22</v>
      </c>
      <c r="P549">
        <v>513.51</v>
      </c>
      <c r="Q549">
        <v>2</v>
      </c>
      <c r="R549" t="s">
        <v>21</v>
      </c>
    </row>
    <row r="550" spans="1:18" x14ac:dyDescent="0.35">
      <c r="A550" t="s">
        <v>595</v>
      </c>
      <c r="B550" t="s">
        <v>36</v>
      </c>
      <c r="C550">
        <v>0</v>
      </c>
      <c r="D550" t="s">
        <v>20</v>
      </c>
      <c r="E550" t="s">
        <v>20</v>
      </c>
      <c r="F550" t="s">
        <v>65</v>
      </c>
      <c r="G550">
        <v>43</v>
      </c>
      <c r="H550" t="s">
        <v>20</v>
      </c>
      <c r="I550" t="s">
        <v>32</v>
      </c>
      <c r="J550" t="s">
        <v>20</v>
      </c>
      <c r="K550" t="s">
        <v>21</v>
      </c>
      <c r="L550" t="s">
        <v>29</v>
      </c>
      <c r="M550" t="s">
        <v>20</v>
      </c>
      <c r="N550" t="s">
        <v>30</v>
      </c>
      <c r="O550">
        <v>52.91</v>
      </c>
      <c r="P550">
        <v>2288.13</v>
      </c>
      <c r="Q550">
        <v>3</v>
      </c>
      <c r="R550" t="s">
        <v>21</v>
      </c>
    </row>
    <row r="551" spans="1:18" x14ac:dyDescent="0.35">
      <c r="A551" t="s">
        <v>596</v>
      </c>
      <c r="B551" t="s">
        <v>19</v>
      </c>
      <c r="C551">
        <v>0</v>
      </c>
      <c r="D551" t="s">
        <v>21</v>
      </c>
      <c r="E551" t="s">
        <v>21</v>
      </c>
      <c r="F551" t="s">
        <v>22</v>
      </c>
      <c r="G551">
        <v>45</v>
      </c>
      <c r="H551" t="s">
        <v>20</v>
      </c>
      <c r="I551" t="s">
        <v>21</v>
      </c>
      <c r="J551" t="s">
        <v>28</v>
      </c>
      <c r="K551" t="s">
        <v>28</v>
      </c>
      <c r="L551" t="s">
        <v>24</v>
      </c>
      <c r="M551" t="s">
        <v>20</v>
      </c>
      <c r="N551" t="s">
        <v>43</v>
      </c>
      <c r="O551">
        <v>37.64</v>
      </c>
      <c r="P551">
        <v>1661.2</v>
      </c>
      <c r="Q551">
        <v>2</v>
      </c>
      <c r="R551" t="s">
        <v>21</v>
      </c>
    </row>
    <row r="552" spans="1:18" x14ac:dyDescent="0.35">
      <c r="A552" t="s">
        <v>597</v>
      </c>
      <c r="B552" t="s">
        <v>36</v>
      </c>
      <c r="C552">
        <v>0</v>
      </c>
      <c r="D552" t="s">
        <v>20</v>
      </c>
      <c r="E552" t="s">
        <v>21</v>
      </c>
      <c r="F552" t="s">
        <v>58</v>
      </c>
      <c r="G552">
        <v>56</v>
      </c>
      <c r="H552" t="s">
        <v>20</v>
      </c>
      <c r="I552" t="s">
        <v>21</v>
      </c>
      <c r="J552" t="s">
        <v>28</v>
      </c>
      <c r="K552" t="s">
        <v>28</v>
      </c>
      <c r="L552" t="s">
        <v>33</v>
      </c>
      <c r="M552" t="s">
        <v>20</v>
      </c>
      <c r="N552" t="s">
        <v>43</v>
      </c>
      <c r="O552">
        <v>24.89</v>
      </c>
      <c r="P552">
        <v>1365.5</v>
      </c>
      <c r="Q552">
        <v>1</v>
      </c>
      <c r="R552" t="s">
        <v>21</v>
      </c>
    </row>
    <row r="553" spans="1:18" x14ac:dyDescent="0.35">
      <c r="A553" t="s">
        <v>598</v>
      </c>
      <c r="B553" t="s">
        <v>19</v>
      </c>
      <c r="C553">
        <v>0</v>
      </c>
      <c r="D553" t="s">
        <v>20</v>
      </c>
      <c r="E553" t="s">
        <v>21</v>
      </c>
      <c r="F553" t="s">
        <v>45</v>
      </c>
      <c r="G553">
        <v>33</v>
      </c>
      <c r="H553" t="s">
        <v>20</v>
      </c>
      <c r="I553" t="s">
        <v>21</v>
      </c>
      <c r="J553" t="s">
        <v>28</v>
      </c>
      <c r="K553" t="s">
        <v>28</v>
      </c>
      <c r="L553" t="s">
        <v>29</v>
      </c>
      <c r="M553" t="s">
        <v>21</v>
      </c>
      <c r="N553" t="s">
        <v>25</v>
      </c>
      <c r="O553">
        <v>21.28</v>
      </c>
      <c r="P553">
        <v>690.14</v>
      </c>
      <c r="Q553">
        <v>1</v>
      </c>
      <c r="R553" t="s">
        <v>21</v>
      </c>
    </row>
    <row r="554" spans="1:18" x14ac:dyDescent="0.35">
      <c r="A554" t="s">
        <v>599</v>
      </c>
      <c r="B554" t="s">
        <v>19</v>
      </c>
      <c r="C554">
        <v>0</v>
      </c>
      <c r="D554" t="s">
        <v>20</v>
      </c>
      <c r="E554" t="s">
        <v>21</v>
      </c>
      <c r="F554" t="s">
        <v>47</v>
      </c>
      <c r="G554">
        <v>35</v>
      </c>
      <c r="H554" t="s">
        <v>20</v>
      </c>
      <c r="I554" t="s">
        <v>21</v>
      </c>
      <c r="J554" t="s">
        <v>28</v>
      </c>
      <c r="K554" t="s">
        <v>28</v>
      </c>
      <c r="L554" t="s">
        <v>24</v>
      </c>
      <c r="M554" t="s">
        <v>21</v>
      </c>
      <c r="N554" t="s">
        <v>43</v>
      </c>
      <c r="O554">
        <v>36.43</v>
      </c>
      <c r="P554">
        <v>1254.77</v>
      </c>
      <c r="Q554">
        <v>4</v>
      </c>
      <c r="R554" t="s">
        <v>21</v>
      </c>
    </row>
    <row r="555" spans="1:18" x14ac:dyDescent="0.35">
      <c r="A555" t="s">
        <v>600</v>
      </c>
      <c r="B555" t="s">
        <v>19</v>
      </c>
      <c r="C555">
        <v>0</v>
      </c>
      <c r="D555" t="s">
        <v>20</v>
      </c>
      <c r="E555" t="s">
        <v>21</v>
      </c>
      <c r="F555" t="s">
        <v>22</v>
      </c>
      <c r="G555">
        <v>16</v>
      </c>
      <c r="H555" t="s">
        <v>21</v>
      </c>
      <c r="I555" t="s">
        <v>32</v>
      </c>
      <c r="J555" t="s">
        <v>20</v>
      </c>
      <c r="K555" t="s">
        <v>20</v>
      </c>
      <c r="L555" t="s">
        <v>29</v>
      </c>
      <c r="M555" t="s">
        <v>21</v>
      </c>
      <c r="N555" t="s">
        <v>34</v>
      </c>
      <c r="O555">
        <v>57.46</v>
      </c>
      <c r="P555">
        <v>917.55</v>
      </c>
      <c r="Q555">
        <v>1</v>
      </c>
      <c r="R555" t="s">
        <v>21</v>
      </c>
    </row>
    <row r="556" spans="1:18" x14ac:dyDescent="0.35">
      <c r="A556" t="s">
        <v>601</v>
      </c>
      <c r="B556" t="s">
        <v>19</v>
      </c>
      <c r="C556">
        <v>0</v>
      </c>
      <c r="D556" t="s">
        <v>21</v>
      </c>
      <c r="E556" t="s">
        <v>21</v>
      </c>
      <c r="F556" t="s">
        <v>65</v>
      </c>
      <c r="G556">
        <v>24</v>
      </c>
      <c r="H556" t="s">
        <v>20</v>
      </c>
      <c r="I556" t="s">
        <v>21</v>
      </c>
      <c r="J556" t="s">
        <v>28</v>
      </c>
      <c r="K556" t="s">
        <v>28</v>
      </c>
      <c r="L556" t="s">
        <v>29</v>
      </c>
      <c r="M556" t="s">
        <v>20</v>
      </c>
      <c r="N556" t="s">
        <v>34</v>
      </c>
      <c r="O556">
        <v>31.31</v>
      </c>
      <c r="P556">
        <v>751.83</v>
      </c>
      <c r="Q556">
        <v>0</v>
      </c>
      <c r="R556" t="s">
        <v>21</v>
      </c>
    </row>
    <row r="557" spans="1:18" x14ac:dyDescent="0.35">
      <c r="A557" t="s">
        <v>602</v>
      </c>
      <c r="B557" t="s">
        <v>19</v>
      </c>
      <c r="C557">
        <v>0</v>
      </c>
      <c r="D557" t="s">
        <v>21</v>
      </c>
      <c r="E557" t="s">
        <v>21</v>
      </c>
      <c r="F557" t="s">
        <v>65</v>
      </c>
      <c r="G557">
        <v>54</v>
      </c>
      <c r="H557" t="s">
        <v>21</v>
      </c>
      <c r="I557" t="s">
        <v>32</v>
      </c>
      <c r="J557" t="s">
        <v>21</v>
      </c>
      <c r="K557" t="s">
        <v>21</v>
      </c>
      <c r="L557" t="s">
        <v>24</v>
      </c>
      <c r="M557" t="s">
        <v>21</v>
      </c>
      <c r="N557" t="s">
        <v>25</v>
      </c>
      <c r="O557">
        <v>45.72</v>
      </c>
      <c r="P557">
        <v>2406.5700000000002</v>
      </c>
      <c r="Q557">
        <v>0</v>
      </c>
      <c r="R557" t="s">
        <v>21</v>
      </c>
    </row>
    <row r="558" spans="1:18" x14ac:dyDescent="0.35">
      <c r="A558" t="s">
        <v>603</v>
      </c>
      <c r="B558" t="s">
        <v>36</v>
      </c>
      <c r="C558">
        <v>0</v>
      </c>
      <c r="D558" t="s">
        <v>20</v>
      </c>
      <c r="E558" t="s">
        <v>20</v>
      </c>
      <c r="F558" t="s">
        <v>56</v>
      </c>
      <c r="G558">
        <v>26</v>
      </c>
      <c r="H558" t="s">
        <v>20</v>
      </c>
      <c r="I558" t="s">
        <v>23</v>
      </c>
      <c r="J558" t="s">
        <v>20</v>
      </c>
      <c r="K558" t="s">
        <v>21</v>
      </c>
      <c r="L558" t="s">
        <v>33</v>
      </c>
      <c r="M558" t="s">
        <v>20</v>
      </c>
      <c r="N558" t="s">
        <v>25</v>
      </c>
      <c r="O558">
        <v>88.39</v>
      </c>
      <c r="P558">
        <v>2325.75</v>
      </c>
      <c r="Q558">
        <v>0</v>
      </c>
      <c r="R558" t="s">
        <v>20</v>
      </c>
    </row>
    <row r="559" spans="1:18" x14ac:dyDescent="0.35">
      <c r="A559" t="s">
        <v>604</v>
      </c>
      <c r="B559" t="s">
        <v>36</v>
      </c>
      <c r="C559">
        <v>0</v>
      </c>
      <c r="D559" t="s">
        <v>21</v>
      </c>
      <c r="E559" t="s">
        <v>21</v>
      </c>
      <c r="F559" t="s">
        <v>39</v>
      </c>
      <c r="G559">
        <v>39</v>
      </c>
      <c r="H559" t="s">
        <v>20</v>
      </c>
      <c r="I559" t="s">
        <v>21</v>
      </c>
      <c r="J559" t="s">
        <v>28</v>
      </c>
      <c r="K559" t="s">
        <v>28</v>
      </c>
      <c r="L559" t="s">
        <v>24</v>
      </c>
      <c r="M559" t="s">
        <v>21</v>
      </c>
      <c r="N559" t="s">
        <v>25</v>
      </c>
      <c r="O559">
        <v>21.73</v>
      </c>
      <c r="P559">
        <v>858.34</v>
      </c>
      <c r="Q559">
        <v>0</v>
      </c>
      <c r="R559" t="s">
        <v>21</v>
      </c>
    </row>
    <row r="560" spans="1:18" x14ac:dyDescent="0.35">
      <c r="A560" t="s">
        <v>605</v>
      </c>
      <c r="B560" t="s">
        <v>36</v>
      </c>
      <c r="C560">
        <v>0</v>
      </c>
      <c r="D560" t="s">
        <v>20</v>
      </c>
      <c r="E560" t="s">
        <v>21</v>
      </c>
      <c r="F560" t="s">
        <v>75</v>
      </c>
      <c r="G560">
        <v>41</v>
      </c>
      <c r="H560" t="s">
        <v>20</v>
      </c>
      <c r="I560" t="s">
        <v>23</v>
      </c>
      <c r="J560" t="s">
        <v>21</v>
      </c>
      <c r="K560" t="s">
        <v>21</v>
      </c>
      <c r="L560" t="s">
        <v>24</v>
      </c>
      <c r="M560" t="s">
        <v>21</v>
      </c>
      <c r="N560" t="s">
        <v>34</v>
      </c>
      <c r="O560">
        <v>88.17</v>
      </c>
      <c r="P560">
        <v>3599.67</v>
      </c>
      <c r="Q560">
        <v>1</v>
      </c>
      <c r="R560" t="s">
        <v>21</v>
      </c>
    </row>
    <row r="561" spans="1:18" x14ac:dyDescent="0.35">
      <c r="A561" t="s">
        <v>606</v>
      </c>
      <c r="B561" t="s">
        <v>36</v>
      </c>
      <c r="C561">
        <v>0</v>
      </c>
      <c r="D561" t="s">
        <v>21</v>
      </c>
      <c r="E561" t="s">
        <v>20</v>
      </c>
      <c r="F561" t="s">
        <v>65</v>
      </c>
      <c r="G561">
        <v>21</v>
      </c>
      <c r="H561" t="s">
        <v>20</v>
      </c>
      <c r="I561" t="s">
        <v>32</v>
      </c>
      <c r="J561" t="s">
        <v>21</v>
      </c>
      <c r="K561" t="s">
        <v>21</v>
      </c>
      <c r="L561" t="s">
        <v>33</v>
      </c>
      <c r="M561" t="s">
        <v>20</v>
      </c>
      <c r="N561" t="s">
        <v>25</v>
      </c>
      <c r="O561">
        <v>60.51</v>
      </c>
      <c r="P561">
        <v>1284.7</v>
      </c>
      <c r="Q561">
        <v>2</v>
      </c>
      <c r="R561" t="s">
        <v>21</v>
      </c>
    </row>
    <row r="562" spans="1:18" x14ac:dyDescent="0.35">
      <c r="A562" t="s">
        <v>607</v>
      </c>
      <c r="B562" t="s">
        <v>19</v>
      </c>
      <c r="C562">
        <v>0</v>
      </c>
      <c r="D562" t="s">
        <v>21</v>
      </c>
      <c r="E562" t="s">
        <v>21</v>
      </c>
      <c r="F562" t="s">
        <v>47</v>
      </c>
      <c r="G562">
        <v>72</v>
      </c>
      <c r="H562" t="s">
        <v>20</v>
      </c>
      <c r="I562" t="s">
        <v>32</v>
      </c>
      <c r="J562" t="s">
        <v>21</v>
      </c>
      <c r="K562" t="s">
        <v>21</v>
      </c>
      <c r="L562" t="s">
        <v>24</v>
      </c>
      <c r="M562" t="s">
        <v>21</v>
      </c>
      <c r="N562" t="s">
        <v>25</v>
      </c>
      <c r="O562">
        <v>39.520000000000003</v>
      </c>
      <c r="P562">
        <v>2840.08</v>
      </c>
      <c r="Q562">
        <v>2</v>
      </c>
      <c r="R562" t="s">
        <v>21</v>
      </c>
    </row>
    <row r="563" spans="1:18" x14ac:dyDescent="0.35">
      <c r="A563" t="s">
        <v>608</v>
      </c>
      <c r="B563" t="s">
        <v>19</v>
      </c>
      <c r="C563">
        <v>0</v>
      </c>
      <c r="D563" t="s">
        <v>20</v>
      </c>
      <c r="E563" t="s">
        <v>21</v>
      </c>
      <c r="F563" t="s">
        <v>47</v>
      </c>
      <c r="G563">
        <v>25</v>
      </c>
      <c r="H563" t="s">
        <v>20</v>
      </c>
      <c r="I563" t="s">
        <v>21</v>
      </c>
      <c r="J563" t="s">
        <v>28</v>
      </c>
      <c r="K563" t="s">
        <v>28</v>
      </c>
      <c r="L563" t="s">
        <v>33</v>
      </c>
      <c r="M563" t="s">
        <v>20</v>
      </c>
      <c r="N563" t="s">
        <v>34</v>
      </c>
      <c r="O563">
        <v>37.01</v>
      </c>
      <c r="P563">
        <v>898.03</v>
      </c>
      <c r="Q563">
        <v>1</v>
      </c>
      <c r="R563" t="s">
        <v>21</v>
      </c>
    </row>
    <row r="564" spans="1:18" x14ac:dyDescent="0.35">
      <c r="A564" t="s">
        <v>609</v>
      </c>
      <c r="B564" t="s">
        <v>36</v>
      </c>
      <c r="C564">
        <v>0</v>
      </c>
      <c r="D564" t="s">
        <v>20</v>
      </c>
      <c r="E564" t="s">
        <v>20</v>
      </c>
      <c r="F564" t="s">
        <v>47</v>
      </c>
      <c r="G564">
        <v>23</v>
      </c>
      <c r="H564" t="s">
        <v>20</v>
      </c>
      <c r="I564" t="s">
        <v>21</v>
      </c>
      <c r="J564" t="s">
        <v>28</v>
      </c>
      <c r="K564" t="s">
        <v>28</v>
      </c>
      <c r="L564" t="s">
        <v>33</v>
      </c>
      <c r="M564" t="s">
        <v>20</v>
      </c>
      <c r="N564" t="s">
        <v>34</v>
      </c>
      <c r="O564">
        <v>25.59</v>
      </c>
      <c r="P564">
        <v>573.33000000000004</v>
      </c>
      <c r="Q564">
        <v>0</v>
      </c>
      <c r="R564" t="s">
        <v>21</v>
      </c>
    </row>
    <row r="565" spans="1:18" x14ac:dyDescent="0.35">
      <c r="A565" t="s">
        <v>610</v>
      </c>
      <c r="B565" t="s">
        <v>19</v>
      </c>
      <c r="C565">
        <v>0</v>
      </c>
      <c r="D565" t="s">
        <v>21</v>
      </c>
      <c r="E565" t="s">
        <v>21</v>
      </c>
      <c r="F565" t="s">
        <v>75</v>
      </c>
      <c r="G565">
        <v>8</v>
      </c>
      <c r="H565" t="s">
        <v>20</v>
      </c>
      <c r="I565" t="s">
        <v>32</v>
      </c>
      <c r="J565" t="s">
        <v>21</v>
      </c>
      <c r="K565" t="s">
        <v>21</v>
      </c>
      <c r="L565" t="s">
        <v>33</v>
      </c>
      <c r="M565" t="s">
        <v>20</v>
      </c>
      <c r="N565" t="s">
        <v>25</v>
      </c>
      <c r="O565">
        <v>54.1</v>
      </c>
      <c r="P565">
        <v>426.41</v>
      </c>
      <c r="Q565">
        <v>1</v>
      </c>
      <c r="R565" t="s">
        <v>20</v>
      </c>
    </row>
    <row r="566" spans="1:18" x14ac:dyDescent="0.35">
      <c r="A566" t="s">
        <v>611</v>
      </c>
      <c r="B566" t="s">
        <v>19</v>
      </c>
      <c r="C566">
        <v>0</v>
      </c>
      <c r="D566" t="s">
        <v>21</v>
      </c>
      <c r="E566" t="s">
        <v>21</v>
      </c>
      <c r="F566" t="s">
        <v>45</v>
      </c>
      <c r="G566">
        <v>23</v>
      </c>
      <c r="H566" t="s">
        <v>20</v>
      </c>
      <c r="I566" t="s">
        <v>32</v>
      </c>
      <c r="J566" t="s">
        <v>21</v>
      </c>
      <c r="K566" t="s">
        <v>21</v>
      </c>
      <c r="L566" t="s">
        <v>29</v>
      </c>
      <c r="M566" t="s">
        <v>20</v>
      </c>
      <c r="N566" t="s">
        <v>34</v>
      </c>
      <c r="O566">
        <v>58.7</v>
      </c>
      <c r="P566">
        <v>1389.92</v>
      </c>
      <c r="Q566">
        <v>2</v>
      </c>
      <c r="R566" t="s">
        <v>21</v>
      </c>
    </row>
    <row r="567" spans="1:18" x14ac:dyDescent="0.35">
      <c r="A567" t="s">
        <v>612</v>
      </c>
      <c r="B567" t="s">
        <v>19</v>
      </c>
      <c r="C567">
        <v>0</v>
      </c>
      <c r="D567" t="s">
        <v>21</v>
      </c>
      <c r="E567" t="s">
        <v>21</v>
      </c>
      <c r="F567" t="s">
        <v>49</v>
      </c>
      <c r="G567">
        <v>39</v>
      </c>
      <c r="H567" t="s">
        <v>20</v>
      </c>
      <c r="I567" t="s">
        <v>21</v>
      </c>
      <c r="J567" t="s">
        <v>28</v>
      </c>
      <c r="K567" t="s">
        <v>28</v>
      </c>
      <c r="L567" t="s">
        <v>29</v>
      </c>
      <c r="M567" t="s">
        <v>21</v>
      </c>
      <c r="N567" t="s">
        <v>34</v>
      </c>
      <c r="O567">
        <v>32.36</v>
      </c>
      <c r="P567">
        <v>1251.77</v>
      </c>
      <c r="Q567">
        <v>3</v>
      </c>
      <c r="R567" t="s">
        <v>21</v>
      </c>
    </row>
    <row r="568" spans="1:18" x14ac:dyDescent="0.35">
      <c r="A568" t="s">
        <v>613</v>
      </c>
      <c r="B568" t="s">
        <v>36</v>
      </c>
      <c r="C568">
        <v>1</v>
      </c>
      <c r="D568" t="s">
        <v>21</v>
      </c>
      <c r="E568" t="s">
        <v>21</v>
      </c>
      <c r="F568" t="s">
        <v>75</v>
      </c>
      <c r="G568">
        <v>34</v>
      </c>
      <c r="H568" t="s">
        <v>20</v>
      </c>
      <c r="I568" t="s">
        <v>244</v>
      </c>
      <c r="J568" t="s">
        <v>21</v>
      </c>
      <c r="K568" t="s">
        <v>20</v>
      </c>
      <c r="L568" t="s">
        <v>29</v>
      </c>
      <c r="M568" t="s">
        <v>20</v>
      </c>
      <c r="N568" t="s">
        <v>43</v>
      </c>
      <c r="O568">
        <v>85.54</v>
      </c>
      <c r="P568">
        <v>2956.12</v>
      </c>
      <c r="Q568">
        <v>2</v>
      </c>
      <c r="R568" t="s">
        <v>21</v>
      </c>
    </row>
    <row r="569" spans="1:18" x14ac:dyDescent="0.35">
      <c r="A569" t="s">
        <v>614</v>
      </c>
      <c r="B569" t="s">
        <v>36</v>
      </c>
      <c r="C569">
        <v>0</v>
      </c>
      <c r="D569" t="s">
        <v>21</v>
      </c>
      <c r="E569" t="s">
        <v>21</v>
      </c>
      <c r="F569" t="s">
        <v>37</v>
      </c>
      <c r="G569">
        <v>63</v>
      </c>
      <c r="H569" t="s">
        <v>20</v>
      </c>
      <c r="I569" t="s">
        <v>32</v>
      </c>
      <c r="J569" t="s">
        <v>21</v>
      </c>
      <c r="K569" t="s">
        <v>21</v>
      </c>
      <c r="L569" t="s">
        <v>24</v>
      </c>
      <c r="M569" t="s">
        <v>21</v>
      </c>
      <c r="N569" t="s">
        <v>30</v>
      </c>
      <c r="O569">
        <v>62.74</v>
      </c>
      <c r="P569">
        <v>3965.63</v>
      </c>
      <c r="Q569">
        <v>1</v>
      </c>
      <c r="R569" t="s">
        <v>21</v>
      </c>
    </row>
    <row r="570" spans="1:18" x14ac:dyDescent="0.35">
      <c r="A570" t="s">
        <v>615</v>
      </c>
      <c r="B570" t="s">
        <v>19</v>
      </c>
      <c r="C570">
        <v>0</v>
      </c>
      <c r="D570" t="s">
        <v>21</v>
      </c>
      <c r="E570" t="s">
        <v>21</v>
      </c>
      <c r="F570" t="s">
        <v>49</v>
      </c>
      <c r="G570">
        <v>52</v>
      </c>
      <c r="H570" t="s">
        <v>20</v>
      </c>
      <c r="I570" t="s">
        <v>21</v>
      </c>
      <c r="J570" t="s">
        <v>28</v>
      </c>
      <c r="K570" t="s">
        <v>28</v>
      </c>
      <c r="L570" t="s">
        <v>33</v>
      </c>
      <c r="M570" t="s">
        <v>20</v>
      </c>
      <c r="N570" t="s">
        <v>34</v>
      </c>
      <c r="O570">
        <v>27.97</v>
      </c>
      <c r="P570">
        <v>1448.71</v>
      </c>
      <c r="Q570">
        <v>2</v>
      </c>
      <c r="R570" t="s">
        <v>21</v>
      </c>
    </row>
    <row r="571" spans="1:18" x14ac:dyDescent="0.35">
      <c r="A571" t="s">
        <v>616</v>
      </c>
      <c r="B571" t="s">
        <v>36</v>
      </c>
      <c r="C571">
        <v>0</v>
      </c>
      <c r="D571" t="s">
        <v>20</v>
      </c>
      <c r="E571" t="s">
        <v>21</v>
      </c>
      <c r="F571" t="s">
        <v>41</v>
      </c>
      <c r="G571">
        <v>18</v>
      </c>
      <c r="H571" t="s">
        <v>20</v>
      </c>
      <c r="I571" t="s">
        <v>32</v>
      </c>
      <c r="J571" t="s">
        <v>21</v>
      </c>
      <c r="K571" t="s">
        <v>21</v>
      </c>
      <c r="L571" t="s">
        <v>33</v>
      </c>
      <c r="M571" t="s">
        <v>20</v>
      </c>
      <c r="N571" t="s">
        <v>34</v>
      </c>
      <c r="O571">
        <v>54.4</v>
      </c>
      <c r="P571">
        <v>950.37</v>
      </c>
      <c r="Q571">
        <v>3</v>
      </c>
      <c r="R571" t="s">
        <v>21</v>
      </c>
    </row>
    <row r="572" spans="1:18" x14ac:dyDescent="0.35">
      <c r="A572" t="s">
        <v>617</v>
      </c>
      <c r="B572" t="s">
        <v>19</v>
      </c>
      <c r="C572">
        <v>0</v>
      </c>
      <c r="D572" t="s">
        <v>20</v>
      </c>
      <c r="E572" t="s">
        <v>20</v>
      </c>
      <c r="F572" t="s">
        <v>37</v>
      </c>
      <c r="G572">
        <v>21</v>
      </c>
      <c r="H572" t="s">
        <v>21</v>
      </c>
      <c r="I572" t="s">
        <v>21</v>
      </c>
      <c r="J572" t="s">
        <v>28</v>
      </c>
      <c r="K572" t="s">
        <v>28</v>
      </c>
      <c r="L572" t="s">
        <v>33</v>
      </c>
      <c r="M572" t="s">
        <v>20</v>
      </c>
      <c r="N572" t="s">
        <v>34</v>
      </c>
      <c r="O572">
        <v>18</v>
      </c>
      <c r="P572">
        <v>381.59</v>
      </c>
      <c r="Q572">
        <v>2</v>
      </c>
      <c r="R572" t="s">
        <v>21</v>
      </c>
    </row>
    <row r="573" spans="1:18" x14ac:dyDescent="0.35">
      <c r="A573" t="s">
        <v>618</v>
      </c>
      <c r="B573" t="s">
        <v>19</v>
      </c>
      <c r="C573">
        <v>1</v>
      </c>
      <c r="D573" t="s">
        <v>21</v>
      </c>
      <c r="E573" t="s">
        <v>21</v>
      </c>
      <c r="F573" t="s">
        <v>39</v>
      </c>
      <c r="G573">
        <v>29</v>
      </c>
      <c r="H573" t="s">
        <v>21</v>
      </c>
      <c r="I573" t="s">
        <v>32</v>
      </c>
      <c r="J573" t="s">
        <v>21</v>
      </c>
      <c r="K573" t="s">
        <v>21</v>
      </c>
      <c r="L573" t="s">
        <v>33</v>
      </c>
      <c r="M573" t="s">
        <v>20</v>
      </c>
      <c r="N573" t="s">
        <v>43</v>
      </c>
      <c r="O573">
        <v>41.57</v>
      </c>
      <c r="P573">
        <v>1209.71</v>
      </c>
      <c r="Q573">
        <v>1</v>
      </c>
      <c r="R573" t="s">
        <v>21</v>
      </c>
    </row>
    <row r="574" spans="1:18" x14ac:dyDescent="0.35">
      <c r="A574" t="s">
        <v>619</v>
      </c>
      <c r="B574" t="s">
        <v>36</v>
      </c>
      <c r="C574">
        <v>0</v>
      </c>
      <c r="D574" t="s">
        <v>20</v>
      </c>
      <c r="E574" t="s">
        <v>20</v>
      </c>
      <c r="F574" t="s">
        <v>41</v>
      </c>
      <c r="G574">
        <v>67</v>
      </c>
      <c r="H574" t="s">
        <v>20</v>
      </c>
      <c r="I574" t="s">
        <v>32</v>
      </c>
      <c r="J574" t="s">
        <v>20</v>
      </c>
      <c r="K574" t="s">
        <v>20</v>
      </c>
      <c r="L574" t="s">
        <v>24</v>
      </c>
      <c r="M574" t="s">
        <v>21</v>
      </c>
      <c r="N574" t="s">
        <v>30</v>
      </c>
      <c r="O574">
        <v>60.66</v>
      </c>
      <c r="P574">
        <v>3967.09</v>
      </c>
      <c r="Q574">
        <v>1</v>
      </c>
      <c r="R574" t="s">
        <v>21</v>
      </c>
    </row>
    <row r="575" spans="1:18" x14ac:dyDescent="0.35">
      <c r="A575" t="s">
        <v>620</v>
      </c>
      <c r="B575" t="s">
        <v>36</v>
      </c>
      <c r="C575">
        <v>0</v>
      </c>
      <c r="D575" t="s">
        <v>20</v>
      </c>
      <c r="E575" t="s">
        <v>21</v>
      </c>
      <c r="F575" t="s">
        <v>22</v>
      </c>
      <c r="G575">
        <v>7</v>
      </c>
      <c r="H575" t="s">
        <v>20</v>
      </c>
      <c r="I575" t="s">
        <v>32</v>
      </c>
      <c r="J575" t="s">
        <v>21</v>
      </c>
      <c r="K575" t="s">
        <v>21</v>
      </c>
      <c r="L575" t="s">
        <v>33</v>
      </c>
      <c r="M575" t="s">
        <v>20</v>
      </c>
      <c r="N575" t="s">
        <v>25</v>
      </c>
      <c r="O575">
        <v>52.66</v>
      </c>
      <c r="P575">
        <v>368.5</v>
      </c>
      <c r="Q575">
        <v>0</v>
      </c>
      <c r="R575" t="s">
        <v>20</v>
      </c>
    </row>
    <row r="576" spans="1:18" x14ac:dyDescent="0.35">
      <c r="A576" t="s">
        <v>621</v>
      </c>
      <c r="B576" t="s">
        <v>19</v>
      </c>
      <c r="C576">
        <v>0</v>
      </c>
      <c r="D576" t="s">
        <v>21</v>
      </c>
      <c r="E576" t="s">
        <v>21</v>
      </c>
      <c r="F576" t="s">
        <v>47</v>
      </c>
      <c r="G576">
        <v>57</v>
      </c>
      <c r="H576" t="s">
        <v>20</v>
      </c>
      <c r="I576" t="s">
        <v>32</v>
      </c>
      <c r="J576" t="s">
        <v>21</v>
      </c>
      <c r="K576" t="s">
        <v>21</v>
      </c>
      <c r="L576" t="s">
        <v>29</v>
      </c>
      <c r="M576" t="s">
        <v>20</v>
      </c>
      <c r="N576" t="s">
        <v>34</v>
      </c>
      <c r="O576">
        <v>61.41</v>
      </c>
      <c r="P576">
        <v>3593.15</v>
      </c>
      <c r="Q576">
        <v>3</v>
      </c>
      <c r="R576" t="s">
        <v>21</v>
      </c>
    </row>
    <row r="577" spans="1:18" x14ac:dyDescent="0.35">
      <c r="A577" t="s">
        <v>622</v>
      </c>
      <c r="B577" t="s">
        <v>36</v>
      </c>
      <c r="C577">
        <v>0</v>
      </c>
      <c r="D577" t="s">
        <v>20</v>
      </c>
      <c r="E577" t="s">
        <v>21</v>
      </c>
      <c r="F577" t="s">
        <v>75</v>
      </c>
      <c r="G577">
        <v>43</v>
      </c>
      <c r="H577" t="s">
        <v>20</v>
      </c>
      <c r="I577" t="s">
        <v>32</v>
      </c>
      <c r="J577" t="s">
        <v>21</v>
      </c>
      <c r="K577" t="s">
        <v>20</v>
      </c>
      <c r="L577" t="s">
        <v>29</v>
      </c>
      <c r="M577" t="s">
        <v>20</v>
      </c>
      <c r="N577" t="s">
        <v>34</v>
      </c>
      <c r="O577">
        <v>52.38</v>
      </c>
      <c r="P577">
        <v>2213.16</v>
      </c>
      <c r="Q577">
        <v>3</v>
      </c>
      <c r="R577" t="s">
        <v>21</v>
      </c>
    </row>
    <row r="578" spans="1:18" x14ac:dyDescent="0.35">
      <c r="A578" t="s">
        <v>623</v>
      </c>
      <c r="B578" t="s">
        <v>19</v>
      </c>
      <c r="C578">
        <v>1</v>
      </c>
      <c r="D578" t="s">
        <v>20</v>
      </c>
      <c r="E578" t="s">
        <v>20</v>
      </c>
      <c r="F578" t="s">
        <v>39</v>
      </c>
      <c r="G578">
        <v>30</v>
      </c>
      <c r="H578" t="s">
        <v>21</v>
      </c>
      <c r="I578" t="s">
        <v>21</v>
      </c>
      <c r="J578" t="s">
        <v>28</v>
      </c>
      <c r="K578" t="s">
        <v>28</v>
      </c>
      <c r="L578" t="s">
        <v>33</v>
      </c>
      <c r="M578" t="s">
        <v>21</v>
      </c>
      <c r="N578" t="s">
        <v>43</v>
      </c>
      <c r="O578">
        <v>18.64</v>
      </c>
      <c r="P578">
        <v>550.91999999999996</v>
      </c>
      <c r="Q578">
        <v>0</v>
      </c>
      <c r="R578" t="s">
        <v>21</v>
      </c>
    </row>
    <row r="579" spans="1:18" x14ac:dyDescent="0.35">
      <c r="A579" t="s">
        <v>624</v>
      </c>
      <c r="B579" t="s">
        <v>36</v>
      </c>
      <c r="C579">
        <v>0</v>
      </c>
      <c r="D579" t="s">
        <v>21</v>
      </c>
      <c r="E579" t="s">
        <v>21</v>
      </c>
      <c r="F579" t="s">
        <v>65</v>
      </c>
      <c r="G579">
        <v>11</v>
      </c>
      <c r="H579" t="s">
        <v>20</v>
      </c>
      <c r="I579" t="s">
        <v>23</v>
      </c>
      <c r="J579" t="s">
        <v>21</v>
      </c>
      <c r="K579" t="s">
        <v>21</v>
      </c>
      <c r="L579" t="s">
        <v>33</v>
      </c>
      <c r="M579" t="s">
        <v>21</v>
      </c>
      <c r="N579" t="s">
        <v>30</v>
      </c>
      <c r="O579">
        <v>86.4</v>
      </c>
      <c r="P579">
        <v>961.89</v>
      </c>
      <c r="Q579">
        <v>1</v>
      </c>
      <c r="R579" t="s">
        <v>20</v>
      </c>
    </row>
    <row r="580" spans="1:18" x14ac:dyDescent="0.35">
      <c r="A580" t="s">
        <v>625</v>
      </c>
      <c r="B580" t="s">
        <v>36</v>
      </c>
      <c r="C580">
        <v>1</v>
      </c>
      <c r="D580" t="s">
        <v>21</v>
      </c>
      <c r="E580" t="s">
        <v>21</v>
      </c>
      <c r="F580" t="s">
        <v>45</v>
      </c>
      <c r="G580">
        <v>2</v>
      </c>
      <c r="H580" t="s">
        <v>20</v>
      </c>
      <c r="I580" t="s">
        <v>32</v>
      </c>
      <c r="J580" t="s">
        <v>20</v>
      </c>
      <c r="K580" t="s">
        <v>21</v>
      </c>
      <c r="L580" t="s">
        <v>33</v>
      </c>
      <c r="M580" t="s">
        <v>20</v>
      </c>
      <c r="N580" t="s">
        <v>34</v>
      </c>
      <c r="O580">
        <v>63.06</v>
      </c>
      <c r="P580">
        <v>126.25</v>
      </c>
      <c r="Q580">
        <v>3</v>
      </c>
      <c r="R580" t="s">
        <v>20</v>
      </c>
    </row>
    <row r="581" spans="1:18" x14ac:dyDescent="0.35">
      <c r="A581" t="s">
        <v>626</v>
      </c>
      <c r="B581" t="s">
        <v>19</v>
      </c>
      <c r="C581">
        <v>0</v>
      </c>
      <c r="D581" t="s">
        <v>20</v>
      </c>
      <c r="E581" t="s">
        <v>21</v>
      </c>
      <c r="F581" t="s">
        <v>22</v>
      </c>
      <c r="G581">
        <v>6</v>
      </c>
      <c r="H581" t="s">
        <v>20</v>
      </c>
      <c r="I581" t="s">
        <v>23</v>
      </c>
      <c r="J581" t="s">
        <v>20</v>
      </c>
      <c r="K581" t="s">
        <v>21</v>
      </c>
      <c r="L581" t="s">
        <v>33</v>
      </c>
      <c r="M581" t="s">
        <v>20</v>
      </c>
      <c r="N581" t="s">
        <v>25</v>
      </c>
      <c r="O581">
        <v>91.58</v>
      </c>
      <c r="P581">
        <v>556.32000000000005</v>
      </c>
      <c r="Q581">
        <v>5</v>
      </c>
      <c r="R581" t="s">
        <v>20</v>
      </c>
    </row>
    <row r="582" spans="1:18" x14ac:dyDescent="0.35">
      <c r="A582" t="s">
        <v>627</v>
      </c>
      <c r="B582" t="s">
        <v>36</v>
      </c>
      <c r="C582">
        <v>0</v>
      </c>
      <c r="D582" t="s">
        <v>20</v>
      </c>
      <c r="E582" t="s">
        <v>20</v>
      </c>
      <c r="F582" t="s">
        <v>39</v>
      </c>
      <c r="G582">
        <v>40</v>
      </c>
      <c r="H582" t="s">
        <v>20</v>
      </c>
      <c r="I582" t="s">
        <v>23</v>
      </c>
      <c r="J582" t="s">
        <v>20</v>
      </c>
      <c r="K582" t="s">
        <v>20</v>
      </c>
      <c r="L582" t="s">
        <v>24</v>
      </c>
      <c r="M582" t="s">
        <v>21</v>
      </c>
      <c r="N582" t="s">
        <v>25</v>
      </c>
      <c r="O582">
        <v>88.03</v>
      </c>
      <c r="P582">
        <v>3467.11</v>
      </c>
      <c r="Q582">
        <v>0</v>
      </c>
      <c r="R582" t="s">
        <v>21</v>
      </c>
    </row>
    <row r="583" spans="1:18" x14ac:dyDescent="0.35">
      <c r="A583" t="s">
        <v>628</v>
      </c>
      <c r="B583" t="s">
        <v>36</v>
      </c>
      <c r="C583">
        <v>0</v>
      </c>
      <c r="D583" t="s">
        <v>20</v>
      </c>
      <c r="E583" t="s">
        <v>21</v>
      </c>
      <c r="F583" t="s">
        <v>37</v>
      </c>
      <c r="G583">
        <v>7</v>
      </c>
      <c r="H583" t="s">
        <v>20</v>
      </c>
      <c r="I583" t="s">
        <v>32</v>
      </c>
      <c r="J583" t="s">
        <v>20</v>
      </c>
      <c r="K583" t="s">
        <v>20</v>
      </c>
      <c r="L583" t="s">
        <v>33</v>
      </c>
      <c r="M583" t="s">
        <v>20</v>
      </c>
      <c r="N583" t="s">
        <v>30</v>
      </c>
      <c r="O583">
        <v>60.73</v>
      </c>
      <c r="P583">
        <v>433.23</v>
      </c>
      <c r="Q583">
        <v>0</v>
      </c>
      <c r="R583" t="s">
        <v>20</v>
      </c>
    </row>
    <row r="584" spans="1:18" x14ac:dyDescent="0.35">
      <c r="A584" t="s">
        <v>629</v>
      </c>
      <c r="B584" t="s">
        <v>19</v>
      </c>
      <c r="C584">
        <v>0</v>
      </c>
      <c r="D584" t="s">
        <v>20</v>
      </c>
      <c r="E584" t="s">
        <v>20</v>
      </c>
      <c r="F584" t="s">
        <v>41</v>
      </c>
      <c r="G584">
        <v>59</v>
      </c>
      <c r="H584" t="s">
        <v>20</v>
      </c>
      <c r="I584" t="s">
        <v>23</v>
      </c>
      <c r="J584" t="s">
        <v>21</v>
      </c>
      <c r="K584" t="s">
        <v>21</v>
      </c>
      <c r="L584" t="s">
        <v>29</v>
      </c>
      <c r="M584" t="s">
        <v>20</v>
      </c>
      <c r="N584" t="s">
        <v>43</v>
      </c>
      <c r="O584">
        <v>86.19</v>
      </c>
      <c r="P584">
        <v>5014.9799999999996</v>
      </c>
      <c r="Q584">
        <v>2</v>
      </c>
      <c r="R584" t="s">
        <v>21</v>
      </c>
    </row>
    <row r="585" spans="1:18" x14ac:dyDescent="0.35">
      <c r="A585" t="s">
        <v>630</v>
      </c>
      <c r="B585" t="s">
        <v>36</v>
      </c>
      <c r="C585">
        <v>0</v>
      </c>
      <c r="D585" t="s">
        <v>21</v>
      </c>
      <c r="E585" t="s">
        <v>21</v>
      </c>
      <c r="F585" t="s">
        <v>22</v>
      </c>
      <c r="G585">
        <v>24</v>
      </c>
      <c r="H585" t="s">
        <v>20</v>
      </c>
      <c r="I585" t="s">
        <v>32</v>
      </c>
      <c r="J585" t="s">
        <v>20</v>
      </c>
      <c r="K585" t="s">
        <v>20</v>
      </c>
      <c r="L585" t="s">
        <v>33</v>
      </c>
      <c r="M585" t="s">
        <v>21</v>
      </c>
      <c r="N585" t="s">
        <v>34</v>
      </c>
      <c r="O585">
        <v>61.14</v>
      </c>
      <c r="P585">
        <v>1423.57</v>
      </c>
      <c r="Q585">
        <v>2</v>
      </c>
      <c r="R585" t="s">
        <v>21</v>
      </c>
    </row>
    <row r="586" spans="1:18" x14ac:dyDescent="0.35">
      <c r="A586" t="s">
        <v>631</v>
      </c>
      <c r="B586" t="s">
        <v>19</v>
      </c>
      <c r="C586">
        <v>0</v>
      </c>
      <c r="D586" t="s">
        <v>21</v>
      </c>
      <c r="E586" t="s">
        <v>21</v>
      </c>
      <c r="F586" t="s">
        <v>37</v>
      </c>
      <c r="G586">
        <v>26</v>
      </c>
      <c r="H586" t="s">
        <v>20</v>
      </c>
      <c r="I586" t="s">
        <v>32</v>
      </c>
      <c r="J586" t="s">
        <v>21</v>
      </c>
      <c r="K586" t="s">
        <v>21</v>
      </c>
      <c r="L586" t="s">
        <v>33</v>
      </c>
      <c r="M586" t="s">
        <v>20</v>
      </c>
      <c r="N586" t="s">
        <v>30</v>
      </c>
      <c r="O586">
        <v>56.41</v>
      </c>
      <c r="P586">
        <v>1490.42</v>
      </c>
      <c r="Q586">
        <v>5</v>
      </c>
      <c r="R586" t="s">
        <v>20</v>
      </c>
    </row>
    <row r="587" spans="1:18" x14ac:dyDescent="0.35">
      <c r="A587" t="s">
        <v>632</v>
      </c>
      <c r="B587" t="s">
        <v>36</v>
      </c>
      <c r="C587">
        <v>0</v>
      </c>
      <c r="D587" t="s">
        <v>20</v>
      </c>
      <c r="E587" t="s">
        <v>20</v>
      </c>
      <c r="F587" t="s">
        <v>45</v>
      </c>
      <c r="G587">
        <v>11</v>
      </c>
      <c r="H587" t="s">
        <v>20</v>
      </c>
      <c r="I587" t="s">
        <v>21</v>
      </c>
      <c r="J587" t="s">
        <v>28</v>
      </c>
      <c r="K587" t="s">
        <v>28</v>
      </c>
      <c r="L587" t="s">
        <v>33</v>
      </c>
      <c r="M587" t="s">
        <v>20</v>
      </c>
      <c r="N587" t="s">
        <v>34</v>
      </c>
      <c r="O587">
        <v>25.58</v>
      </c>
      <c r="P587">
        <v>275.41000000000003</v>
      </c>
      <c r="Q587">
        <v>2</v>
      </c>
      <c r="R587" t="s">
        <v>20</v>
      </c>
    </row>
    <row r="588" spans="1:18" x14ac:dyDescent="0.35">
      <c r="A588" t="s">
        <v>633</v>
      </c>
      <c r="B588" t="s">
        <v>36</v>
      </c>
      <c r="C588">
        <v>1</v>
      </c>
      <c r="D588" t="s">
        <v>20</v>
      </c>
      <c r="E588" t="s">
        <v>21</v>
      </c>
      <c r="F588" t="s">
        <v>27</v>
      </c>
      <c r="G588">
        <v>15</v>
      </c>
      <c r="H588" t="s">
        <v>20</v>
      </c>
      <c r="I588" t="s">
        <v>23</v>
      </c>
      <c r="J588" t="s">
        <v>21</v>
      </c>
      <c r="K588" t="s">
        <v>21</v>
      </c>
      <c r="L588" t="s">
        <v>33</v>
      </c>
      <c r="M588" t="s">
        <v>21</v>
      </c>
      <c r="N588" t="s">
        <v>30</v>
      </c>
      <c r="O588">
        <v>88.65</v>
      </c>
      <c r="P588">
        <v>1363.2</v>
      </c>
      <c r="Q588">
        <v>1</v>
      </c>
      <c r="R588" t="s">
        <v>21</v>
      </c>
    </row>
    <row r="589" spans="1:18" x14ac:dyDescent="0.35">
      <c r="A589" t="s">
        <v>634</v>
      </c>
      <c r="B589" t="s">
        <v>36</v>
      </c>
      <c r="C589">
        <v>0</v>
      </c>
      <c r="D589" t="s">
        <v>20</v>
      </c>
      <c r="E589" t="s">
        <v>21</v>
      </c>
      <c r="F589" t="s">
        <v>58</v>
      </c>
      <c r="G589">
        <v>0</v>
      </c>
      <c r="H589" t="s">
        <v>20</v>
      </c>
      <c r="I589" t="s">
        <v>32</v>
      </c>
      <c r="J589" t="s">
        <v>21</v>
      </c>
      <c r="K589" t="s">
        <v>20</v>
      </c>
      <c r="L589" t="s">
        <v>33</v>
      </c>
      <c r="M589" t="s">
        <v>21</v>
      </c>
      <c r="N589" t="s">
        <v>43</v>
      </c>
      <c r="O589">
        <v>71.98</v>
      </c>
      <c r="Q589">
        <v>2</v>
      </c>
      <c r="R589" t="s">
        <v>20</v>
      </c>
    </row>
    <row r="590" spans="1:18" x14ac:dyDescent="0.35">
      <c r="A590" t="s">
        <v>635</v>
      </c>
      <c r="B590" t="s">
        <v>19</v>
      </c>
      <c r="C590">
        <v>0</v>
      </c>
      <c r="D590" t="s">
        <v>20</v>
      </c>
      <c r="E590" t="s">
        <v>21</v>
      </c>
      <c r="F590" t="s">
        <v>39</v>
      </c>
      <c r="G590">
        <v>16</v>
      </c>
      <c r="H590" t="s">
        <v>21</v>
      </c>
      <c r="I590" t="s">
        <v>23</v>
      </c>
      <c r="J590" t="s">
        <v>20</v>
      </c>
      <c r="K590" t="s">
        <v>20</v>
      </c>
      <c r="L590" t="s">
        <v>33</v>
      </c>
      <c r="M590" t="s">
        <v>21</v>
      </c>
      <c r="N590" t="s">
        <v>25</v>
      </c>
      <c r="O590">
        <v>89.14</v>
      </c>
      <c r="P590">
        <v>1390.03</v>
      </c>
      <c r="Q590">
        <v>1</v>
      </c>
      <c r="R590" t="s">
        <v>21</v>
      </c>
    </row>
    <row r="591" spans="1:18" x14ac:dyDescent="0.35">
      <c r="A591" t="s">
        <v>636</v>
      </c>
      <c r="B591" t="s">
        <v>36</v>
      </c>
      <c r="C591">
        <v>0</v>
      </c>
      <c r="D591" t="s">
        <v>21</v>
      </c>
      <c r="E591" t="s">
        <v>20</v>
      </c>
      <c r="F591" t="s">
        <v>45</v>
      </c>
      <c r="G591">
        <v>64</v>
      </c>
      <c r="H591" t="s">
        <v>20</v>
      </c>
      <c r="I591" t="s">
        <v>32</v>
      </c>
      <c r="J591" t="s">
        <v>21</v>
      </c>
      <c r="K591" t="s">
        <v>21</v>
      </c>
      <c r="L591" t="s">
        <v>29</v>
      </c>
      <c r="M591" t="s">
        <v>20</v>
      </c>
      <c r="N591" t="s">
        <v>43</v>
      </c>
      <c r="O591">
        <v>50.03</v>
      </c>
      <c r="P591">
        <v>3289.89</v>
      </c>
      <c r="Q591">
        <v>1</v>
      </c>
      <c r="R591" t="s">
        <v>21</v>
      </c>
    </row>
    <row r="592" spans="1:18" x14ac:dyDescent="0.35">
      <c r="A592" t="s">
        <v>637</v>
      </c>
      <c r="B592" t="s">
        <v>36</v>
      </c>
      <c r="C592">
        <v>0</v>
      </c>
      <c r="D592" t="s">
        <v>21</v>
      </c>
      <c r="E592" t="s">
        <v>21</v>
      </c>
      <c r="F592" t="s">
        <v>58</v>
      </c>
      <c r="G592">
        <v>50</v>
      </c>
      <c r="H592" t="s">
        <v>20</v>
      </c>
      <c r="I592" t="s">
        <v>32</v>
      </c>
      <c r="J592" t="s">
        <v>21</v>
      </c>
      <c r="K592" t="s">
        <v>20</v>
      </c>
      <c r="L592" t="s">
        <v>29</v>
      </c>
      <c r="M592" t="s">
        <v>21</v>
      </c>
      <c r="N592" t="s">
        <v>25</v>
      </c>
      <c r="O592">
        <v>58.76</v>
      </c>
      <c r="P592">
        <v>2865.56</v>
      </c>
      <c r="Q592">
        <v>2</v>
      </c>
      <c r="R592" t="s">
        <v>21</v>
      </c>
    </row>
    <row r="593" spans="1:18" x14ac:dyDescent="0.35">
      <c r="A593" t="s">
        <v>638</v>
      </c>
      <c r="B593" t="s">
        <v>36</v>
      </c>
      <c r="C593">
        <v>0</v>
      </c>
      <c r="D593" t="s">
        <v>21</v>
      </c>
      <c r="E593" t="s">
        <v>21</v>
      </c>
      <c r="F593" t="s">
        <v>65</v>
      </c>
      <c r="G593">
        <v>42</v>
      </c>
      <c r="H593" t="s">
        <v>20</v>
      </c>
      <c r="I593" t="s">
        <v>32</v>
      </c>
      <c r="J593" t="s">
        <v>21</v>
      </c>
      <c r="K593" t="s">
        <v>21</v>
      </c>
      <c r="L593" t="s">
        <v>29</v>
      </c>
      <c r="M593" t="s">
        <v>20</v>
      </c>
      <c r="N593" t="s">
        <v>43</v>
      </c>
      <c r="O593">
        <v>54.54</v>
      </c>
      <c r="P593">
        <v>2353.02</v>
      </c>
      <c r="Q593">
        <v>2</v>
      </c>
      <c r="R593" t="s">
        <v>21</v>
      </c>
    </row>
    <row r="594" spans="1:18" x14ac:dyDescent="0.35">
      <c r="A594" t="s">
        <v>639</v>
      </c>
      <c r="B594" t="s">
        <v>36</v>
      </c>
      <c r="C594">
        <v>0</v>
      </c>
      <c r="D594" t="s">
        <v>20</v>
      </c>
      <c r="E594" t="s">
        <v>21</v>
      </c>
      <c r="F594" t="s">
        <v>65</v>
      </c>
      <c r="G594">
        <v>15</v>
      </c>
      <c r="H594" t="s">
        <v>20</v>
      </c>
      <c r="I594" t="s">
        <v>32</v>
      </c>
      <c r="J594" t="s">
        <v>21</v>
      </c>
      <c r="K594" t="s">
        <v>21</v>
      </c>
      <c r="L594" t="s">
        <v>33</v>
      </c>
      <c r="M594" t="s">
        <v>20</v>
      </c>
      <c r="N594" t="s">
        <v>25</v>
      </c>
      <c r="O594">
        <v>52.81</v>
      </c>
      <c r="P594">
        <v>797.44</v>
      </c>
      <c r="Q594">
        <v>3</v>
      </c>
      <c r="R594" t="s">
        <v>20</v>
      </c>
    </row>
    <row r="595" spans="1:18" x14ac:dyDescent="0.35">
      <c r="A595" t="s">
        <v>640</v>
      </c>
      <c r="B595" t="s">
        <v>36</v>
      </c>
      <c r="C595">
        <v>0</v>
      </c>
      <c r="D595" t="s">
        <v>20</v>
      </c>
      <c r="E595" t="s">
        <v>21</v>
      </c>
      <c r="F595" t="s">
        <v>37</v>
      </c>
      <c r="G595">
        <v>7</v>
      </c>
      <c r="H595" t="s">
        <v>20</v>
      </c>
      <c r="I595" t="s">
        <v>23</v>
      </c>
      <c r="J595" t="s">
        <v>21</v>
      </c>
      <c r="K595" t="s">
        <v>21</v>
      </c>
      <c r="L595" t="s">
        <v>33</v>
      </c>
      <c r="M595" t="s">
        <v>20</v>
      </c>
      <c r="N595" t="s">
        <v>34</v>
      </c>
      <c r="O595">
        <v>79.3</v>
      </c>
      <c r="P595">
        <v>565.05999999999995</v>
      </c>
      <c r="Q595">
        <v>0</v>
      </c>
      <c r="R595" t="s">
        <v>20</v>
      </c>
    </row>
    <row r="596" spans="1:18" x14ac:dyDescent="0.35">
      <c r="A596" t="s">
        <v>641</v>
      </c>
      <c r="B596" t="s">
        <v>19</v>
      </c>
      <c r="C596">
        <v>0</v>
      </c>
      <c r="D596" t="s">
        <v>20</v>
      </c>
      <c r="E596" t="s">
        <v>20</v>
      </c>
      <c r="F596" t="s">
        <v>75</v>
      </c>
      <c r="G596">
        <v>43</v>
      </c>
      <c r="H596" t="s">
        <v>20</v>
      </c>
      <c r="I596" t="s">
        <v>23</v>
      </c>
      <c r="J596" t="s">
        <v>21</v>
      </c>
      <c r="K596" t="s">
        <v>21</v>
      </c>
      <c r="L596" t="s">
        <v>29</v>
      </c>
      <c r="M596" t="s">
        <v>20</v>
      </c>
      <c r="N596" t="s">
        <v>34</v>
      </c>
      <c r="O596">
        <v>93.54</v>
      </c>
      <c r="P596">
        <v>4120.1099999999997</v>
      </c>
      <c r="Q596">
        <v>1</v>
      </c>
      <c r="R596" t="s">
        <v>20</v>
      </c>
    </row>
    <row r="597" spans="1:18" x14ac:dyDescent="0.35">
      <c r="A597" t="s">
        <v>642</v>
      </c>
      <c r="B597" t="s">
        <v>19</v>
      </c>
      <c r="C597">
        <v>1</v>
      </c>
      <c r="D597" t="s">
        <v>21</v>
      </c>
      <c r="E597" t="s">
        <v>21</v>
      </c>
      <c r="F597" t="s">
        <v>65</v>
      </c>
      <c r="G597">
        <v>36</v>
      </c>
      <c r="H597" t="s">
        <v>20</v>
      </c>
      <c r="I597" t="s">
        <v>32</v>
      </c>
      <c r="J597" t="s">
        <v>20</v>
      </c>
      <c r="K597" t="s">
        <v>21</v>
      </c>
      <c r="L597" t="s">
        <v>24</v>
      </c>
      <c r="M597" t="s">
        <v>20</v>
      </c>
      <c r="N597" t="s">
        <v>43</v>
      </c>
      <c r="O597">
        <v>66.61</v>
      </c>
      <c r="P597">
        <v>2346.91</v>
      </c>
      <c r="Q597">
        <v>0</v>
      </c>
      <c r="R597" t="s">
        <v>21</v>
      </c>
    </row>
    <row r="598" spans="1:18" x14ac:dyDescent="0.35">
      <c r="A598" t="s">
        <v>643</v>
      </c>
      <c r="B598" t="s">
        <v>19</v>
      </c>
      <c r="C598">
        <v>0</v>
      </c>
      <c r="D598" t="s">
        <v>21</v>
      </c>
      <c r="E598" t="s">
        <v>21</v>
      </c>
      <c r="F598" t="s">
        <v>56</v>
      </c>
      <c r="G598">
        <v>40</v>
      </c>
      <c r="H598" t="s">
        <v>20</v>
      </c>
      <c r="I598" t="s">
        <v>32</v>
      </c>
      <c r="J598" t="s">
        <v>21</v>
      </c>
      <c r="K598" t="s">
        <v>20</v>
      </c>
      <c r="L598" t="s">
        <v>29</v>
      </c>
      <c r="M598" t="s">
        <v>20</v>
      </c>
      <c r="N598" t="s">
        <v>43</v>
      </c>
      <c r="O598">
        <v>50.15</v>
      </c>
      <c r="P598">
        <v>1950.77</v>
      </c>
      <c r="Q598">
        <v>0</v>
      </c>
      <c r="R598" t="s">
        <v>20</v>
      </c>
    </row>
    <row r="599" spans="1:18" x14ac:dyDescent="0.35">
      <c r="A599" t="s">
        <v>644</v>
      </c>
      <c r="B599" t="s">
        <v>19</v>
      </c>
      <c r="C599">
        <v>1</v>
      </c>
      <c r="D599" t="s">
        <v>20</v>
      </c>
      <c r="E599" t="s">
        <v>21</v>
      </c>
      <c r="F599" t="s">
        <v>37</v>
      </c>
      <c r="G599">
        <v>56</v>
      </c>
      <c r="H599" t="s">
        <v>20</v>
      </c>
      <c r="I599" t="s">
        <v>23</v>
      </c>
      <c r="J599" t="s">
        <v>20</v>
      </c>
      <c r="K599" t="s">
        <v>21</v>
      </c>
      <c r="L599" t="s">
        <v>24</v>
      </c>
      <c r="M599" t="s">
        <v>21</v>
      </c>
      <c r="N599" t="s">
        <v>34</v>
      </c>
      <c r="O599">
        <v>96.88</v>
      </c>
      <c r="P599">
        <v>5389.8</v>
      </c>
      <c r="Q599">
        <v>2</v>
      </c>
      <c r="R599" t="s">
        <v>21</v>
      </c>
    </row>
    <row r="600" spans="1:18" x14ac:dyDescent="0.35">
      <c r="A600" t="s">
        <v>645</v>
      </c>
      <c r="B600" t="s">
        <v>19</v>
      </c>
      <c r="C600">
        <v>0</v>
      </c>
      <c r="D600" t="s">
        <v>20</v>
      </c>
      <c r="E600" t="s">
        <v>20</v>
      </c>
      <c r="F600" t="s">
        <v>75</v>
      </c>
      <c r="G600">
        <v>49</v>
      </c>
      <c r="H600" t="s">
        <v>20</v>
      </c>
      <c r="I600" t="s">
        <v>23</v>
      </c>
      <c r="J600" t="s">
        <v>20</v>
      </c>
      <c r="K600" t="s">
        <v>20</v>
      </c>
      <c r="L600" t="s">
        <v>29</v>
      </c>
      <c r="M600" t="s">
        <v>20</v>
      </c>
      <c r="N600" t="s">
        <v>43</v>
      </c>
      <c r="O600">
        <v>96.65</v>
      </c>
      <c r="P600">
        <v>4876.83</v>
      </c>
      <c r="Q600">
        <v>3</v>
      </c>
      <c r="R600" t="s">
        <v>21</v>
      </c>
    </row>
    <row r="601" spans="1:18" x14ac:dyDescent="0.35">
      <c r="A601" t="s">
        <v>646</v>
      </c>
      <c r="B601" t="s">
        <v>36</v>
      </c>
      <c r="C601">
        <v>0</v>
      </c>
      <c r="D601" t="s">
        <v>21</v>
      </c>
      <c r="E601" t="s">
        <v>21</v>
      </c>
      <c r="F601" t="s">
        <v>37</v>
      </c>
      <c r="G601">
        <v>2</v>
      </c>
      <c r="H601" t="s">
        <v>21</v>
      </c>
      <c r="I601" t="s">
        <v>23</v>
      </c>
      <c r="J601" t="s">
        <v>21</v>
      </c>
      <c r="K601" t="s">
        <v>21</v>
      </c>
      <c r="L601" t="s">
        <v>33</v>
      </c>
      <c r="M601" t="s">
        <v>20</v>
      </c>
      <c r="N601" t="s">
        <v>34</v>
      </c>
      <c r="O601">
        <v>75.010000000000005</v>
      </c>
      <c r="P601">
        <v>146.22999999999999</v>
      </c>
      <c r="Q601">
        <v>5</v>
      </c>
      <c r="R601" t="s">
        <v>20</v>
      </c>
    </row>
    <row r="602" spans="1:18" x14ac:dyDescent="0.35">
      <c r="A602" t="s">
        <v>647</v>
      </c>
      <c r="B602" t="s">
        <v>36</v>
      </c>
      <c r="C602">
        <v>1</v>
      </c>
      <c r="D602" t="s">
        <v>21</v>
      </c>
      <c r="E602" t="s">
        <v>20</v>
      </c>
      <c r="F602" t="s">
        <v>65</v>
      </c>
      <c r="G602">
        <v>72</v>
      </c>
      <c r="H602" t="s">
        <v>20</v>
      </c>
      <c r="I602" t="s">
        <v>32</v>
      </c>
      <c r="J602" t="s">
        <v>20</v>
      </c>
      <c r="K602" t="s">
        <v>21</v>
      </c>
      <c r="L602" t="s">
        <v>24</v>
      </c>
      <c r="M602" t="s">
        <v>20</v>
      </c>
      <c r="N602" t="s">
        <v>34</v>
      </c>
      <c r="O602">
        <v>60.55</v>
      </c>
      <c r="P602">
        <v>4425.28</v>
      </c>
      <c r="Q602">
        <v>0</v>
      </c>
      <c r="R602" t="s">
        <v>21</v>
      </c>
    </row>
    <row r="603" spans="1:18" x14ac:dyDescent="0.35">
      <c r="A603" t="s">
        <v>648</v>
      </c>
      <c r="B603" t="s">
        <v>19</v>
      </c>
      <c r="C603">
        <v>0</v>
      </c>
      <c r="D603" t="s">
        <v>20</v>
      </c>
      <c r="E603" t="s">
        <v>20</v>
      </c>
      <c r="F603" t="s">
        <v>41</v>
      </c>
      <c r="G603">
        <v>53</v>
      </c>
      <c r="H603" t="s">
        <v>20</v>
      </c>
      <c r="I603" t="s">
        <v>32</v>
      </c>
      <c r="J603" t="s">
        <v>21</v>
      </c>
      <c r="K603" t="s">
        <v>21</v>
      </c>
      <c r="L603" t="s">
        <v>24</v>
      </c>
      <c r="M603" t="s">
        <v>21</v>
      </c>
      <c r="N603" t="s">
        <v>30</v>
      </c>
      <c r="O603">
        <v>47.81</v>
      </c>
      <c r="P603">
        <v>2484.5</v>
      </c>
      <c r="Q603">
        <v>1</v>
      </c>
      <c r="R603" t="s">
        <v>21</v>
      </c>
    </row>
    <row r="604" spans="1:18" x14ac:dyDescent="0.35">
      <c r="A604" t="s">
        <v>649</v>
      </c>
      <c r="B604" t="s">
        <v>19</v>
      </c>
      <c r="C604">
        <v>0</v>
      </c>
      <c r="D604" t="s">
        <v>21</v>
      </c>
      <c r="E604" t="s">
        <v>21</v>
      </c>
      <c r="F604" t="s">
        <v>47</v>
      </c>
      <c r="G604">
        <v>27</v>
      </c>
      <c r="H604" t="s">
        <v>20</v>
      </c>
      <c r="I604" t="s">
        <v>32</v>
      </c>
      <c r="J604" t="s">
        <v>21</v>
      </c>
      <c r="K604" t="s">
        <v>21</v>
      </c>
      <c r="L604" t="s">
        <v>29</v>
      </c>
      <c r="M604" t="s">
        <v>20</v>
      </c>
      <c r="N604" t="s">
        <v>30</v>
      </c>
      <c r="O604">
        <v>58.94</v>
      </c>
      <c r="P604">
        <v>1544.95</v>
      </c>
      <c r="Q604">
        <v>1</v>
      </c>
      <c r="R604" t="s">
        <v>21</v>
      </c>
    </row>
    <row r="605" spans="1:18" x14ac:dyDescent="0.35">
      <c r="A605" t="s">
        <v>650</v>
      </c>
      <c r="B605" t="s">
        <v>36</v>
      </c>
      <c r="C605">
        <v>0</v>
      </c>
      <c r="D605" t="s">
        <v>20</v>
      </c>
      <c r="E605" t="s">
        <v>20</v>
      </c>
      <c r="F605" t="s">
        <v>37</v>
      </c>
      <c r="G605">
        <v>72</v>
      </c>
      <c r="H605" t="s">
        <v>20</v>
      </c>
      <c r="I605" t="s">
        <v>32</v>
      </c>
      <c r="J605" t="s">
        <v>21</v>
      </c>
      <c r="K605" t="s">
        <v>21</v>
      </c>
      <c r="L605" t="s">
        <v>24</v>
      </c>
      <c r="M605" t="s">
        <v>20</v>
      </c>
      <c r="N605" t="s">
        <v>34</v>
      </c>
      <c r="O605">
        <v>46.41</v>
      </c>
      <c r="Q605">
        <v>1</v>
      </c>
      <c r="R605" t="s">
        <v>21</v>
      </c>
    </row>
    <row r="606" spans="1:18" x14ac:dyDescent="0.35">
      <c r="A606" t="s">
        <v>651</v>
      </c>
      <c r="B606" t="s">
        <v>36</v>
      </c>
      <c r="C606">
        <v>1</v>
      </c>
      <c r="D606" t="s">
        <v>20</v>
      </c>
      <c r="E606" t="s">
        <v>20</v>
      </c>
      <c r="F606" t="s">
        <v>49</v>
      </c>
      <c r="G606">
        <v>10</v>
      </c>
      <c r="H606" t="s">
        <v>20</v>
      </c>
      <c r="I606" t="s">
        <v>23</v>
      </c>
      <c r="J606" t="s">
        <v>20</v>
      </c>
      <c r="K606" t="s">
        <v>21</v>
      </c>
      <c r="L606" t="s">
        <v>33</v>
      </c>
      <c r="M606" t="s">
        <v>20</v>
      </c>
      <c r="N606" t="s">
        <v>30</v>
      </c>
      <c r="O606">
        <v>95.05</v>
      </c>
      <c r="P606">
        <v>974.26</v>
      </c>
      <c r="Q606">
        <v>3</v>
      </c>
      <c r="R606" t="s">
        <v>20</v>
      </c>
    </row>
    <row r="607" spans="1:18" x14ac:dyDescent="0.35">
      <c r="A607" t="s">
        <v>652</v>
      </c>
      <c r="B607" t="s">
        <v>36</v>
      </c>
      <c r="C607">
        <v>0</v>
      </c>
      <c r="D607" t="s">
        <v>21</v>
      </c>
      <c r="E607" t="s">
        <v>21</v>
      </c>
      <c r="F607" t="s">
        <v>65</v>
      </c>
      <c r="G607">
        <v>6</v>
      </c>
      <c r="H607" t="s">
        <v>21</v>
      </c>
      <c r="I607" t="s">
        <v>32</v>
      </c>
      <c r="J607" t="s">
        <v>21</v>
      </c>
      <c r="K607" t="s">
        <v>20</v>
      </c>
      <c r="L607" t="s">
        <v>33</v>
      </c>
      <c r="M607" t="s">
        <v>20</v>
      </c>
      <c r="N607" t="s">
        <v>25</v>
      </c>
      <c r="O607">
        <v>43.76</v>
      </c>
      <c r="P607">
        <v>256.19</v>
      </c>
      <c r="Q607">
        <v>0</v>
      </c>
      <c r="R607" t="s">
        <v>21</v>
      </c>
    </row>
    <row r="608" spans="1:18" x14ac:dyDescent="0.35">
      <c r="A608" t="s">
        <v>653</v>
      </c>
      <c r="B608" t="s">
        <v>19</v>
      </c>
      <c r="C608">
        <v>0</v>
      </c>
      <c r="D608" t="s">
        <v>20</v>
      </c>
      <c r="E608" t="s">
        <v>20</v>
      </c>
      <c r="F608" t="s">
        <v>41</v>
      </c>
      <c r="G608">
        <v>26</v>
      </c>
      <c r="H608" t="s">
        <v>20</v>
      </c>
      <c r="I608" t="s">
        <v>32</v>
      </c>
      <c r="J608" t="s">
        <v>21</v>
      </c>
      <c r="K608" t="s">
        <v>21</v>
      </c>
      <c r="L608" t="s">
        <v>33</v>
      </c>
      <c r="M608" t="s">
        <v>21</v>
      </c>
      <c r="N608" t="s">
        <v>25</v>
      </c>
      <c r="O608">
        <v>61.18</v>
      </c>
      <c r="P608">
        <v>1568.47</v>
      </c>
      <c r="Q608">
        <v>2</v>
      </c>
      <c r="R608" t="s">
        <v>21</v>
      </c>
    </row>
    <row r="609" spans="1:18" x14ac:dyDescent="0.35">
      <c r="A609" t="s">
        <v>654</v>
      </c>
      <c r="B609" t="s">
        <v>36</v>
      </c>
      <c r="C609">
        <v>0</v>
      </c>
      <c r="D609" t="s">
        <v>20</v>
      </c>
      <c r="E609" t="s">
        <v>21</v>
      </c>
      <c r="F609" t="s">
        <v>39</v>
      </c>
      <c r="G609">
        <v>15</v>
      </c>
      <c r="H609" t="s">
        <v>21</v>
      </c>
      <c r="I609" t="s">
        <v>21</v>
      </c>
      <c r="J609" t="s">
        <v>28</v>
      </c>
      <c r="K609" t="s">
        <v>28</v>
      </c>
      <c r="L609" t="s">
        <v>33</v>
      </c>
      <c r="M609" t="s">
        <v>21</v>
      </c>
      <c r="N609" t="s">
        <v>30</v>
      </c>
      <c r="O609">
        <v>21.01</v>
      </c>
      <c r="P609">
        <v>314.7</v>
      </c>
      <c r="Q609">
        <v>3</v>
      </c>
      <c r="R609" t="s">
        <v>20</v>
      </c>
    </row>
    <row r="610" spans="1:18" x14ac:dyDescent="0.35">
      <c r="A610" t="s">
        <v>655</v>
      </c>
      <c r="B610" t="s">
        <v>36</v>
      </c>
      <c r="C610">
        <v>1</v>
      </c>
      <c r="D610" t="s">
        <v>20</v>
      </c>
      <c r="E610" t="s">
        <v>21</v>
      </c>
      <c r="F610" t="s">
        <v>58</v>
      </c>
      <c r="G610">
        <v>37</v>
      </c>
      <c r="H610" t="s">
        <v>20</v>
      </c>
      <c r="I610" t="s">
        <v>32</v>
      </c>
      <c r="J610" t="s">
        <v>21</v>
      </c>
      <c r="K610" t="s">
        <v>21</v>
      </c>
      <c r="L610" t="s">
        <v>29</v>
      </c>
      <c r="M610" t="s">
        <v>20</v>
      </c>
      <c r="N610" t="s">
        <v>34</v>
      </c>
      <c r="O610">
        <v>49.8</v>
      </c>
      <c r="P610">
        <v>1811.83</v>
      </c>
      <c r="Q610">
        <v>4</v>
      </c>
      <c r="R610" t="s">
        <v>21</v>
      </c>
    </row>
    <row r="611" spans="1:18" x14ac:dyDescent="0.35">
      <c r="A611" t="s">
        <v>656</v>
      </c>
      <c r="B611" t="s">
        <v>19</v>
      </c>
      <c r="C611">
        <v>0</v>
      </c>
      <c r="D611" t="s">
        <v>21</v>
      </c>
      <c r="E611" t="s">
        <v>21</v>
      </c>
      <c r="F611" t="s">
        <v>58</v>
      </c>
      <c r="G611">
        <v>30</v>
      </c>
      <c r="H611" t="s">
        <v>20</v>
      </c>
      <c r="I611" t="s">
        <v>32</v>
      </c>
      <c r="J611" t="s">
        <v>21</v>
      </c>
      <c r="K611" t="s">
        <v>20</v>
      </c>
      <c r="L611" t="s">
        <v>24</v>
      </c>
      <c r="M611" t="s">
        <v>21</v>
      </c>
      <c r="N611" t="s">
        <v>34</v>
      </c>
      <c r="O611">
        <v>60.86</v>
      </c>
      <c r="P611">
        <v>1818.14</v>
      </c>
      <c r="Q611">
        <v>1</v>
      </c>
      <c r="R611" t="s">
        <v>20</v>
      </c>
    </row>
    <row r="612" spans="1:18" x14ac:dyDescent="0.35">
      <c r="A612" t="s">
        <v>657</v>
      </c>
      <c r="B612" t="s">
        <v>36</v>
      </c>
      <c r="C612">
        <v>0</v>
      </c>
      <c r="D612" t="s">
        <v>20</v>
      </c>
      <c r="E612" t="s">
        <v>21</v>
      </c>
      <c r="F612" t="s">
        <v>65</v>
      </c>
      <c r="G612">
        <v>51</v>
      </c>
      <c r="H612" t="s">
        <v>20</v>
      </c>
      <c r="I612" t="s">
        <v>23</v>
      </c>
      <c r="J612" t="s">
        <v>21</v>
      </c>
      <c r="K612" t="s">
        <v>21</v>
      </c>
      <c r="L612" t="s">
        <v>24</v>
      </c>
      <c r="M612" t="s">
        <v>20</v>
      </c>
      <c r="N612" t="s">
        <v>43</v>
      </c>
      <c r="O612">
        <v>90.16</v>
      </c>
      <c r="P612">
        <v>4702.5200000000004</v>
      </c>
      <c r="Q612">
        <v>0</v>
      </c>
      <c r="R612" t="s">
        <v>21</v>
      </c>
    </row>
    <row r="613" spans="1:18" x14ac:dyDescent="0.35">
      <c r="A613" t="s">
        <v>658</v>
      </c>
      <c r="B613" t="s">
        <v>36</v>
      </c>
      <c r="C613">
        <v>0</v>
      </c>
      <c r="D613" t="s">
        <v>20</v>
      </c>
      <c r="E613" t="s">
        <v>21</v>
      </c>
      <c r="F613" t="s">
        <v>65</v>
      </c>
      <c r="G613">
        <v>57</v>
      </c>
      <c r="H613" t="s">
        <v>20</v>
      </c>
      <c r="I613" t="s">
        <v>32</v>
      </c>
      <c r="J613" t="s">
        <v>20</v>
      </c>
      <c r="K613" t="s">
        <v>21</v>
      </c>
      <c r="L613" t="s">
        <v>24</v>
      </c>
      <c r="M613" t="s">
        <v>21</v>
      </c>
      <c r="N613" t="s">
        <v>34</v>
      </c>
      <c r="O613">
        <v>55.27</v>
      </c>
      <c r="P613">
        <v>3124.42</v>
      </c>
      <c r="Q613">
        <v>4</v>
      </c>
      <c r="R613" t="s">
        <v>21</v>
      </c>
    </row>
    <row r="614" spans="1:18" x14ac:dyDescent="0.35">
      <c r="A614" t="s">
        <v>659</v>
      </c>
      <c r="B614" t="s">
        <v>19</v>
      </c>
      <c r="C614">
        <v>0</v>
      </c>
      <c r="D614" t="s">
        <v>21</v>
      </c>
      <c r="E614" t="s">
        <v>21</v>
      </c>
      <c r="F614" t="s">
        <v>47</v>
      </c>
      <c r="G614">
        <v>23</v>
      </c>
      <c r="H614" t="s">
        <v>20</v>
      </c>
      <c r="I614" t="s">
        <v>32</v>
      </c>
      <c r="J614" t="s">
        <v>21</v>
      </c>
      <c r="K614" t="s">
        <v>21</v>
      </c>
      <c r="L614" t="s">
        <v>29</v>
      </c>
      <c r="M614" t="s">
        <v>20</v>
      </c>
      <c r="N614" t="s">
        <v>43</v>
      </c>
      <c r="O614">
        <v>60.35</v>
      </c>
      <c r="P614">
        <v>1402.64</v>
      </c>
      <c r="Q614">
        <v>4</v>
      </c>
      <c r="R614" t="s">
        <v>20</v>
      </c>
    </row>
    <row r="615" spans="1:18" x14ac:dyDescent="0.35">
      <c r="A615" t="s">
        <v>660</v>
      </c>
      <c r="B615" t="s">
        <v>19</v>
      </c>
      <c r="C615">
        <v>0</v>
      </c>
      <c r="D615" t="s">
        <v>20</v>
      </c>
      <c r="E615" t="s">
        <v>21</v>
      </c>
      <c r="F615" t="s">
        <v>41</v>
      </c>
      <c r="G615">
        <v>12</v>
      </c>
      <c r="H615" t="s">
        <v>20</v>
      </c>
      <c r="I615" t="s">
        <v>23</v>
      </c>
      <c r="J615" t="s">
        <v>20</v>
      </c>
      <c r="K615" t="s">
        <v>20</v>
      </c>
      <c r="L615" t="s">
        <v>33</v>
      </c>
      <c r="M615" t="s">
        <v>21</v>
      </c>
      <c r="N615" t="s">
        <v>34</v>
      </c>
      <c r="O615">
        <v>95</v>
      </c>
      <c r="P615">
        <v>1153.4000000000001</v>
      </c>
      <c r="Q615">
        <v>1</v>
      </c>
      <c r="R615" t="s">
        <v>21</v>
      </c>
    </row>
    <row r="616" spans="1:18" x14ac:dyDescent="0.35">
      <c r="A616" t="s">
        <v>661</v>
      </c>
      <c r="B616" t="s">
        <v>36</v>
      </c>
      <c r="C616">
        <v>0</v>
      </c>
      <c r="D616" t="s">
        <v>20</v>
      </c>
      <c r="E616" t="s">
        <v>21</v>
      </c>
      <c r="F616" t="s">
        <v>662</v>
      </c>
      <c r="G616">
        <v>21</v>
      </c>
      <c r="H616" t="s">
        <v>20</v>
      </c>
      <c r="I616" t="s">
        <v>32</v>
      </c>
      <c r="J616" t="s">
        <v>21</v>
      </c>
      <c r="K616" t="s">
        <v>20</v>
      </c>
      <c r="L616" t="s">
        <v>29</v>
      </c>
      <c r="M616" t="s">
        <v>20</v>
      </c>
      <c r="N616" t="s">
        <v>43</v>
      </c>
      <c r="O616">
        <v>64.69</v>
      </c>
      <c r="P616">
        <v>1332.37</v>
      </c>
      <c r="Q616">
        <v>1</v>
      </c>
      <c r="R616" t="s">
        <v>21</v>
      </c>
    </row>
    <row r="617" spans="1:18" x14ac:dyDescent="0.35">
      <c r="A617" t="s">
        <v>663</v>
      </c>
      <c r="B617" t="s">
        <v>36</v>
      </c>
      <c r="C617">
        <v>1</v>
      </c>
      <c r="D617" t="s">
        <v>20</v>
      </c>
      <c r="E617" t="s">
        <v>21</v>
      </c>
      <c r="F617" t="s">
        <v>49</v>
      </c>
      <c r="G617">
        <v>38</v>
      </c>
      <c r="H617" t="s">
        <v>21</v>
      </c>
      <c r="I617" t="s">
        <v>32</v>
      </c>
      <c r="J617" t="s">
        <v>21</v>
      </c>
      <c r="K617" t="s">
        <v>21</v>
      </c>
      <c r="L617" t="s">
        <v>29</v>
      </c>
      <c r="M617" t="s">
        <v>20</v>
      </c>
      <c r="N617" t="s">
        <v>43</v>
      </c>
      <c r="O617">
        <v>43.25</v>
      </c>
      <c r="P617">
        <v>1684.56</v>
      </c>
      <c r="Q617">
        <v>0</v>
      </c>
      <c r="R617" t="s">
        <v>21</v>
      </c>
    </row>
    <row r="618" spans="1:18" x14ac:dyDescent="0.35">
      <c r="A618" t="s">
        <v>664</v>
      </c>
      <c r="B618" t="s">
        <v>19</v>
      </c>
      <c r="C618">
        <v>0</v>
      </c>
      <c r="D618" t="s">
        <v>20</v>
      </c>
      <c r="E618" t="s">
        <v>20</v>
      </c>
      <c r="F618" t="s">
        <v>58</v>
      </c>
      <c r="G618">
        <v>11</v>
      </c>
      <c r="H618" t="s">
        <v>20</v>
      </c>
      <c r="I618" t="s">
        <v>21</v>
      </c>
      <c r="J618" t="s">
        <v>28</v>
      </c>
      <c r="K618" t="s">
        <v>28</v>
      </c>
      <c r="L618" t="s">
        <v>33</v>
      </c>
      <c r="M618" t="s">
        <v>21</v>
      </c>
      <c r="N618" t="s">
        <v>43</v>
      </c>
      <c r="O618">
        <v>25.16</v>
      </c>
      <c r="P618">
        <v>278.82</v>
      </c>
      <c r="Q618">
        <v>0</v>
      </c>
      <c r="R618" t="s">
        <v>20</v>
      </c>
    </row>
    <row r="619" spans="1:18" x14ac:dyDescent="0.35">
      <c r="A619" t="s">
        <v>665</v>
      </c>
      <c r="B619" t="s">
        <v>19</v>
      </c>
      <c r="C619">
        <v>0</v>
      </c>
      <c r="D619" t="s">
        <v>21</v>
      </c>
      <c r="E619" t="s">
        <v>21</v>
      </c>
      <c r="F619" t="s">
        <v>27</v>
      </c>
      <c r="G619">
        <v>19</v>
      </c>
      <c r="H619" t="s">
        <v>20</v>
      </c>
      <c r="I619" t="s">
        <v>23</v>
      </c>
      <c r="J619" t="s">
        <v>20</v>
      </c>
      <c r="K619" t="s">
        <v>21</v>
      </c>
      <c r="L619" t="s">
        <v>33</v>
      </c>
      <c r="M619" t="s">
        <v>21</v>
      </c>
      <c r="N619" t="s">
        <v>43</v>
      </c>
      <c r="O619">
        <v>92.73</v>
      </c>
      <c r="P619">
        <v>1731.58</v>
      </c>
      <c r="Q619">
        <v>1</v>
      </c>
      <c r="R619" t="s">
        <v>21</v>
      </c>
    </row>
    <row r="620" spans="1:18" x14ac:dyDescent="0.35">
      <c r="A620" t="s">
        <v>666</v>
      </c>
      <c r="B620" t="s">
        <v>36</v>
      </c>
      <c r="C620">
        <v>0</v>
      </c>
      <c r="D620" t="s">
        <v>20</v>
      </c>
      <c r="E620" t="s">
        <v>21</v>
      </c>
      <c r="F620" t="s">
        <v>47</v>
      </c>
      <c r="G620">
        <v>72</v>
      </c>
      <c r="H620" t="s">
        <v>21</v>
      </c>
      <c r="I620" t="s">
        <v>21</v>
      </c>
      <c r="J620" t="s">
        <v>28</v>
      </c>
      <c r="K620" t="s">
        <v>28</v>
      </c>
      <c r="L620" t="s">
        <v>24</v>
      </c>
      <c r="M620" t="s">
        <v>20</v>
      </c>
      <c r="N620" t="s">
        <v>25</v>
      </c>
      <c r="O620">
        <v>18</v>
      </c>
      <c r="P620">
        <v>1331.88</v>
      </c>
      <c r="Q620">
        <v>0</v>
      </c>
      <c r="R620" t="s">
        <v>21</v>
      </c>
    </row>
    <row r="621" spans="1:18" x14ac:dyDescent="0.35">
      <c r="A621" t="s">
        <v>667</v>
      </c>
      <c r="B621" t="s">
        <v>19</v>
      </c>
      <c r="C621">
        <v>1</v>
      </c>
      <c r="D621" t="s">
        <v>21</v>
      </c>
      <c r="E621" t="s">
        <v>21</v>
      </c>
      <c r="F621" t="s">
        <v>49</v>
      </c>
      <c r="G621">
        <v>46</v>
      </c>
      <c r="H621" t="s">
        <v>20</v>
      </c>
      <c r="I621" t="s">
        <v>32</v>
      </c>
      <c r="J621" t="s">
        <v>20</v>
      </c>
      <c r="K621" t="s">
        <v>21</v>
      </c>
      <c r="L621" t="s">
        <v>29</v>
      </c>
      <c r="M621" t="s">
        <v>21</v>
      </c>
      <c r="N621" t="s">
        <v>43</v>
      </c>
      <c r="O621">
        <v>62.01</v>
      </c>
      <c r="P621">
        <v>2871.02</v>
      </c>
      <c r="Q621">
        <v>3</v>
      </c>
      <c r="R621" t="s">
        <v>21</v>
      </c>
    </row>
    <row r="622" spans="1:18" x14ac:dyDescent="0.35">
      <c r="A622" t="s">
        <v>668</v>
      </c>
      <c r="B622" t="s">
        <v>36</v>
      </c>
      <c r="C622">
        <v>0</v>
      </c>
      <c r="D622" t="s">
        <v>20</v>
      </c>
      <c r="E622" t="s">
        <v>21</v>
      </c>
      <c r="F622" t="s">
        <v>45</v>
      </c>
      <c r="G622">
        <v>8</v>
      </c>
      <c r="H622" t="s">
        <v>20</v>
      </c>
      <c r="I622" t="s">
        <v>21</v>
      </c>
      <c r="J622" t="s">
        <v>28</v>
      </c>
      <c r="K622" t="s">
        <v>28</v>
      </c>
      <c r="L622" t="s">
        <v>33</v>
      </c>
      <c r="M622" t="s">
        <v>20</v>
      </c>
      <c r="N622" t="s">
        <v>34</v>
      </c>
      <c r="O622">
        <v>31.99</v>
      </c>
      <c r="P622">
        <v>261.43</v>
      </c>
      <c r="Q622">
        <v>2</v>
      </c>
      <c r="R622" t="s">
        <v>21</v>
      </c>
    </row>
    <row r="623" spans="1:18" x14ac:dyDescent="0.35">
      <c r="A623" t="s">
        <v>669</v>
      </c>
      <c r="B623" t="s">
        <v>36</v>
      </c>
      <c r="C623">
        <v>0</v>
      </c>
      <c r="D623" t="s">
        <v>21</v>
      </c>
      <c r="E623" t="s">
        <v>20</v>
      </c>
      <c r="F623" t="s">
        <v>65</v>
      </c>
      <c r="G623">
        <v>45</v>
      </c>
      <c r="H623" t="s">
        <v>20</v>
      </c>
      <c r="I623" t="s">
        <v>21</v>
      </c>
      <c r="J623" t="s">
        <v>28</v>
      </c>
      <c r="K623" t="s">
        <v>28</v>
      </c>
      <c r="L623" t="s">
        <v>24</v>
      </c>
      <c r="M623" t="s">
        <v>21</v>
      </c>
      <c r="N623" t="s">
        <v>43</v>
      </c>
      <c r="O623">
        <v>28.32</v>
      </c>
      <c r="P623">
        <v>1268.3599999999999</v>
      </c>
      <c r="Q623">
        <v>4</v>
      </c>
      <c r="R623" t="s">
        <v>21</v>
      </c>
    </row>
    <row r="624" spans="1:18" x14ac:dyDescent="0.35">
      <c r="A624" t="s">
        <v>670</v>
      </c>
      <c r="B624" t="s">
        <v>19</v>
      </c>
      <c r="C624">
        <v>0</v>
      </c>
      <c r="D624" t="s">
        <v>21</v>
      </c>
      <c r="E624" t="s">
        <v>21</v>
      </c>
      <c r="F624" t="s">
        <v>37</v>
      </c>
      <c r="G624">
        <v>34</v>
      </c>
      <c r="H624" t="s">
        <v>20</v>
      </c>
      <c r="I624" t="s">
        <v>21</v>
      </c>
      <c r="J624" t="s">
        <v>28</v>
      </c>
      <c r="K624" t="s">
        <v>28</v>
      </c>
      <c r="L624" t="s">
        <v>29</v>
      </c>
      <c r="M624" t="s">
        <v>20</v>
      </c>
      <c r="N624" t="s">
        <v>34</v>
      </c>
      <c r="O624">
        <v>28.83</v>
      </c>
      <c r="P624">
        <v>971.77</v>
      </c>
      <c r="Q624">
        <v>1</v>
      </c>
      <c r="R624" t="s">
        <v>21</v>
      </c>
    </row>
    <row r="625" spans="1:18" x14ac:dyDescent="0.35">
      <c r="A625" t="s">
        <v>671</v>
      </c>
      <c r="B625" t="s">
        <v>36</v>
      </c>
      <c r="C625">
        <v>0</v>
      </c>
      <c r="D625" t="s">
        <v>21</v>
      </c>
      <c r="E625" t="s">
        <v>21</v>
      </c>
      <c r="F625" t="s">
        <v>41</v>
      </c>
      <c r="G625">
        <v>6</v>
      </c>
      <c r="H625" t="s">
        <v>21</v>
      </c>
      <c r="I625" t="s">
        <v>32</v>
      </c>
      <c r="J625" t="s">
        <v>21</v>
      </c>
      <c r="K625" t="s">
        <v>20</v>
      </c>
      <c r="L625" t="s">
        <v>33</v>
      </c>
      <c r="M625" t="s">
        <v>20</v>
      </c>
      <c r="N625" t="s">
        <v>25</v>
      </c>
      <c r="O625">
        <v>43.58</v>
      </c>
      <c r="P625">
        <v>261.87</v>
      </c>
      <c r="Q625">
        <v>4</v>
      </c>
      <c r="R625" t="s">
        <v>21</v>
      </c>
    </row>
    <row r="626" spans="1:18" x14ac:dyDescent="0.35">
      <c r="A626" t="s">
        <v>672</v>
      </c>
      <c r="B626" t="s">
        <v>36</v>
      </c>
      <c r="C626">
        <v>0</v>
      </c>
      <c r="D626" t="s">
        <v>20</v>
      </c>
      <c r="E626" t="s">
        <v>20</v>
      </c>
      <c r="F626" t="s">
        <v>56</v>
      </c>
      <c r="G626">
        <v>25</v>
      </c>
      <c r="H626" t="s">
        <v>20</v>
      </c>
      <c r="I626" t="s">
        <v>21</v>
      </c>
      <c r="J626" t="s">
        <v>28</v>
      </c>
      <c r="K626" t="s">
        <v>28</v>
      </c>
      <c r="L626" t="s">
        <v>33</v>
      </c>
      <c r="M626" t="s">
        <v>20</v>
      </c>
      <c r="N626" t="s">
        <v>34</v>
      </c>
      <c r="O626">
        <v>34.36</v>
      </c>
      <c r="P626">
        <v>859.55</v>
      </c>
      <c r="Q626">
        <v>6</v>
      </c>
      <c r="R626" t="s">
        <v>20</v>
      </c>
    </row>
    <row r="627" spans="1:18" x14ac:dyDescent="0.35">
      <c r="A627" t="s">
        <v>673</v>
      </c>
      <c r="B627" t="s">
        <v>19</v>
      </c>
      <c r="C627">
        <v>1</v>
      </c>
      <c r="D627" t="s">
        <v>20</v>
      </c>
      <c r="E627" t="s">
        <v>21</v>
      </c>
      <c r="F627" t="s">
        <v>39</v>
      </c>
      <c r="G627">
        <v>46</v>
      </c>
      <c r="H627" t="s">
        <v>20</v>
      </c>
      <c r="I627" t="s">
        <v>32</v>
      </c>
      <c r="J627" t="s">
        <v>21</v>
      </c>
      <c r="K627" t="s">
        <v>21</v>
      </c>
      <c r="L627" t="s">
        <v>29</v>
      </c>
      <c r="M627" t="s">
        <v>21</v>
      </c>
      <c r="N627" t="s">
        <v>34</v>
      </c>
      <c r="O627">
        <v>50.51</v>
      </c>
      <c r="P627">
        <v>2352.88</v>
      </c>
      <c r="Q627">
        <v>2</v>
      </c>
      <c r="R627" t="s">
        <v>21</v>
      </c>
    </row>
    <row r="628" spans="1:18" x14ac:dyDescent="0.35">
      <c r="A628" t="s">
        <v>674</v>
      </c>
      <c r="B628" t="s">
        <v>36</v>
      </c>
      <c r="C628">
        <v>0</v>
      </c>
      <c r="D628" t="s">
        <v>21</v>
      </c>
      <c r="E628" t="s">
        <v>21</v>
      </c>
      <c r="F628" t="s">
        <v>65</v>
      </c>
      <c r="G628">
        <v>24</v>
      </c>
      <c r="H628" t="s">
        <v>20</v>
      </c>
      <c r="I628" t="s">
        <v>23</v>
      </c>
      <c r="J628" t="s">
        <v>20</v>
      </c>
      <c r="K628" t="s">
        <v>20</v>
      </c>
      <c r="L628" t="s">
        <v>29</v>
      </c>
      <c r="M628" t="s">
        <v>21</v>
      </c>
      <c r="N628" t="s">
        <v>34</v>
      </c>
      <c r="O628">
        <v>105.53</v>
      </c>
      <c r="P628">
        <v>2551.88</v>
      </c>
      <c r="Q628">
        <v>2</v>
      </c>
      <c r="R628" t="s">
        <v>21</v>
      </c>
    </row>
    <row r="629" spans="1:18" x14ac:dyDescent="0.35">
      <c r="A629" t="s">
        <v>675</v>
      </c>
      <c r="B629" t="s">
        <v>19</v>
      </c>
      <c r="C629">
        <v>0</v>
      </c>
      <c r="D629" t="s">
        <v>20</v>
      </c>
      <c r="E629" t="s">
        <v>20</v>
      </c>
      <c r="F629" t="s">
        <v>75</v>
      </c>
      <c r="G629">
        <v>22</v>
      </c>
      <c r="H629" t="s">
        <v>20</v>
      </c>
      <c r="I629" t="s">
        <v>23</v>
      </c>
      <c r="J629" t="s">
        <v>21</v>
      </c>
      <c r="K629" t="s">
        <v>21</v>
      </c>
      <c r="L629" t="s">
        <v>33</v>
      </c>
      <c r="M629" t="s">
        <v>21</v>
      </c>
      <c r="N629" t="s">
        <v>25</v>
      </c>
      <c r="O629">
        <v>82.95</v>
      </c>
      <c r="P629">
        <v>1801.37</v>
      </c>
      <c r="Q629">
        <v>1</v>
      </c>
      <c r="R629" t="s">
        <v>20</v>
      </c>
    </row>
    <row r="630" spans="1:18" x14ac:dyDescent="0.35">
      <c r="A630" t="s">
        <v>676</v>
      </c>
      <c r="B630" t="s">
        <v>36</v>
      </c>
      <c r="C630">
        <v>1</v>
      </c>
      <c r="D630" t="s">
        <v>21</v>
      </c>
      <c r="E630" t="s">
        <v>21</v>
      </c>
      <c r="F630" t="s">
        <v>39</v>
      </c>
      <c r="G630">
        <v>28</v>
      </c>
      <c r="H630" t="s">
        <v>20</v>
      </c>
      <c r="I630" t="s">
        <v>23</v>
      </c>
      <c r="J630" t="s">
        <v>20</v>
      </c>
      <c r="K630" t="s">
        <v>20</v>
      </c>
      <c r="L630" t="s">
        <v>33</v>
      </c>
      <c r="M630" t="s">
        <v>20</v>
      </c>
      <c r="N630" t="s">
        <v>34</v>
      </c>
      <c r="O630">
        <v>89.27</v>
      </c>
      <c r="P630">
        <v>2444.4499999999998</v>
      </c>
      <c r="Q630">
        <v>3</v>
      </c>
      <c r="R630" t="s">
        <v>20</v>
      </c>
    </row>
    <row r="631" spans="1:18" x14ac:dyDescent="0.35">
      <c r="A631" t="s">
        <v>677</v>
      </c>
      <c r="B631" t="s">
        <v>19</v>
      </c>
      <c r="C631">
        <v>0</v>
      </c>
      <c r="D631" t="s">
        <v>20</v>
      </c>
      <c r="E631" t="s">
        <v>20</v>
      </c>
      <c r="F631" t="s">
        <v>27</v>
      </c>
      <c r="G631">
        <v>35</v>
      </c>
      <c r="H631" t="s">
        <v>21</v>
      </c>
      <c r="I631" t="s">
        <v>21</v>
      </c>
      <c r="J631" t="s">
        <v>28</v>
      </c>
      <c r="K631" t="s">
        <v>28</v>
      </c>
      <c r="L631" t="s">
        <v>24</v>
      </c>
      <c r="M631" t="s">
        <v>20</v>
      </c>
      <c r="N631" t="s">
        <v>43</v>
      </c>
      <c r="O631">
        <v>24.24</v>
      </c>
      <c r="P631">
        <v>847.86</v>
      </c>
      <c r="Q631">
        <v>1</v>
      </c>
      <c r="R631" t="s">
        <v>21</v>
      </c>
    </row>
    <row r="632" spans="1:18" x14ac:dyDescent="0.35">
      <c r="A632" t="s">
        <v>678</v>
      </c>
      <c r="B632" t="s">
        <v>36</v>
      </c>
      <c r="C632">
        <v>0</v>
      </c>
      <c r="D632" t="s">
        <v>21</v>
      </c>
      <c r="E632" t="s">
        <v>21</v>
      </c>
      <c r="F632" t="s">
        <v>47</v>
      </c>
      <c r="G632">
        <v>69</v>
      </c>
      <c r="H632" t="s">
        <v>20</v>
      </c>
      <c r="I632" t="s">
        <v>23</v>
      </c>
      <c r="J632" t="s">
        <v>21</v>
      </c>
      <c r="K632" t="s">
        <v>21</v>
      </c>
      <c r="L632" t="s">
        <v>24</v>
      </c>
      <c r="M632" t="s">
        <v>20</v>
      </c>
      <c r="N632" t="s">
        <v>43</v>
      </c>
      <c r="O632">
        <v>94.54</v>
      </c>
      <c r="P632">
        <v>6636.99</v>
      </c>
      <c r="Q632">
        <v>3</v>
      </c>
      <c r="R632" t="s">
        <v>21</v>
      </c>
    </row>
    <row r="633" spans="1:18" x14ac:dyDescent="0.35">
      <c r="A633" t="s">
        <v>679</v>
      </c>
      <c r="B633" t="s">
        <v>36</v>
      </c>
      <c r="C633">
        <v>0</v>
      </c>
      <c r="D633" t="s">
        <v>20</v>
      </c>
      <c r="E633" t="s">
        <v>21</v>
      </c>
      <c r="F633" t="s">
        <v>49</v>
      </c>
      <c r="G633">
        <v>25</v>
      </c>
      <c r="H633" t="s">
        <v>20</v>
      </c>
      <c r="I633" t="s">
        <v>21</v>
      </c>
      <c r="J633" t="s">
        <v>28</v>
      </c>
      <c r="K633" t="s">
        <v>28</v>
      </c>
      <c r="L633" t="s">
        <v>24</v>
      </c>
      <c r="M633" t="s">
        <v>21</v>
      </c>
      <c r="N633" t="s">
        <v>34</v>
      </c>
      <c r="O633">
        <v>19.12</v>
      </c>
      <c r="P633">
        <v>476.82</v>
      </c>
      <c r="Q633">
        <v>2</v>
      </c>
      <c r="R633" t="s">
        <v>21</v>
      </c>
    </row>
    <row r="634" spans="1:18" x14ac:dyDescent="0.35">
      <c r="A634" t="s">
        <v>680</v>
      </c>
      <c r="B634" t="s">
        <v>19</v>
      </c>
      <c r="C634">
        <v>0</v>
      </c>
      <c r="D634" t="s">
        <v>20</v>
      </c>
      <c r="E634" t="s">
        <v>20</v>
      </c>
      <c r="F634" t="s">
        <v>37</v>
      </c>
      <c r="G634">
        <v>25</v>
      </c>
      <c r="H634" t="s">
        <v>20</v>
      </c>
      <c r="I634" t="s">
        <v>32</v>
      </c>
      <c r="J634" t="s">
        <v>20</v>
      </c>
      <c r="K634" t="s">
        <v>21</v>
      </c>
      <c r="L634" t="s">
        <v>33</v>
      </c>
      <c r="M634" t="s">
        <v>20</v>
      </c>
      <c r="N634" t="s">
        <v>34</v>
      </c>
      <c r="O634">
        <v>63.8</v>
      </c>
      <c r="P634">
        <v>1577.11</v>
      </c>
      <c r="Q634">
        <v>3</v>
      </c>
      <c r="R634" t="s">
        <v>20</v>
      </c>
    </row>
    <row r="635" spans="1:18" x14ac:dyDescent="0.35">
      <c r="A635" t="s">
        <v>681</v>
      </c>
      <c r="B635" t="s">
        <v>19</v>
      </c>
      <c r="C635">
        <v>0</v>
      </c>
      <c r="D635" t="s">
        <v>21</v>
      </c>
      <c r="E635" t="s">
        <v>21</v>
      </c>
      <c r="F635" t="s">
        <v>27</v>
      </c>
      <c r="G635">
        <v>10</v>
      </c>
      <c r="H635" t="s">
        <v>20</v>
      </c>
      <c r="I635" t="s">
        <v>32</v>
      </c>
      <c r="J635" t="s">
        <v>21</v>
      </c>
      <c r="K635" t="s">
        <v>20</v>
      </c>
      <c r="L635" t="s">
        <v>33</v>
      </c>
      <c r="M635" t="s">
        <v>20</v>
      </c>
      <c r="N635" t="s">
        <v>43</v>
      </c>
      <c r="O635">
        <v>57.23</v>
      </c>
      <c r="P635">
        <v>562.61</v>
      </c>
      <c r="Q635">
        <v>0</v>
      </c>
      <c r="R635" t="s">
        <v>20</v>
      </c>
    </row>
    <row r="636" spans="1:18" x14ac:dyDescent="0.35">
      <c r="A636" t="s">
        <v>682</v>
      </c>
      <c r="B636" t="s">
        <v>19</v>
      </c>
      <c r="C636">
        <v>0</v>
      </c>
      <c r="D636" t="s">
        <v>20</v>
      </c>
      <c r="E636" t="s">
        <v>20</v>
      </c>
      <c r="F636" t="s">
        <v>49</v>
      </c>
      <c r="G636">
        <v>16</v>
      </c>
      <c r="H636" t="s">
        <v>20</v>
      </c>
      <c r="I636" t="s">
        <v>23</v>
      </c>
      <c r="J636" t="s">
        <v>21</v>
      </c>
      <c r="K636" t="s">
        <v>21</v>
      </c>
      <c r="L636" t="s">
        <v>33</v>
      </c>
      <c r="M636" t="s">
        <v>21</v>
      </c>
      <c r="N636" t="s">
        <v>34</v>
      </c>
      <c r="O636">
        <v>83.2</v>
      </c>
      <c r="P636">
        <v>1333.41</v>
      </c>
      <c r="Q636">
        <v>3</v>
      </c>
      <c r="R636" t="s">
        <v>20</v>
      </c>
    </row>
    <row r="637" spans="1:18" x14ac:dyDescent="0.35">
      <c r="A637" t="s">
        <v>683</v>
      </c>
      <c r="B637" t="s">
        <v>19</v>
      </c>
      <c r="C637">
        <v>0</v>
      </c>
      <c r="D637" t="s">
        <v>20</v>
      </c>
      <c r="E637" t="s">
        <v>20</v>
      </c>
      <c r="F637" t="s">
        <v>75</v>
      </c>
      <c r="G637">
        <v>15</v>
      </c>
      <c r="H637" t="s">
        <v>20</v>
      </c>
      <c r="I637" t="s">
        <v>32</v>
      </c>
      <c r="J637" t="s">
        <v>21</v>
      </c>
      <c r="K637" t="s">
        <v>20</v>
      </c>
      <c r="L637" t="s">
        <v>33</v>
      </c>
      <c r="M637" t="s">
        <v>21</v>
      </c>
      <c r="N637" t="s">
        <v>30</v>
      </c>
      <c r="O637">
        <v>67.19</v>
      </c>
      <c r="P637">
        <v>993.68</v>
      </c>
      <c r="Q637">
        <v>2</v>
      </c>
      <c r="R637" t="s">
        <v>21</v>
      </c>
    </row>
    <row r="638" spans="1:18" x14ac:dyDescent="0.35">
      <c r="A638" t="s">
        <v>684</v>
      </c>
      <c r="B638" t="s">
        <v>36</v>
      </c>
      <c r="C638">
        <v>0</v>
      </c>
      <c r="D638" t="s">
        <v>20</v>
      </c>
      <c r="E638" t="s">
        <v>21</v>
      </c>
      <c r="F638" t="s">
        <v>41</v>
      </c>
      <c r="G638">
        <v>12</v>
      </c>
      <c r="H638" t="s">
        <v>20</v>
      </c>
      <c r="I638" t="s">
        <v>23</v>
      </c>
      <c r="J638" t="s">
        <v>21</v>
      </c>
      <c r="K638" t="s">
        <v>21</v>
      </c>
      <c r="L638" t="s">
        <v>29</v>
      </c>
      <c r="M638" t="s">
        <v>20</v>
      </c>
      <c r="N638" t="s">
        <v>34</v>
      </c>
      <c r="O638">
        <v>78.569999999999993</v>
      </c>
      <c r="P638">
        <v>919</v>
      </c>
      <c r="Q638">
        <v>3</v>
      </c>
      <c r="R638" t="s">
        <v>20</v>
      </c>
    </row>
    <row r="639" spans="1:18" x14ac:dyDescent="0.35">
      <c r="A639" t="s">
        <v>685</v>
      </c>
      <c r="B639" t="s">
        <v>19</v>
      </c>
      <c r="C639">
        <v>0</v>
      </c>
      <c r="D639" t="s">
        <v>21</v>
      </c>
      <c r="E639" t="s">
        <v>21</v>
      </c>
      <c r="F639" t="s">
        <v>39</v>
      </c>
      <c r="G639">
        <v>39</v>
      </c>
      <c r="H639" t="s">
        <v>20</v>
      </c>
      <c r="I639" t="s">
        <v>23</v>
      </c>
      <c r="J639" t="s">
        <v>21</v>
      </c>
      <c r="K639" t="s">
        <v>21</v>
      </c>
      <c r="L639" t="s">
        <v>29</v>
      </c>
      <c r="M639" t="s">
        <v>20</v>
      </c>
      <c r="N639" t="s">
        <v>43</v>
      </c>
      <c r="O639">
        <v>86.98</v>
      </c>
      <c r="P639">
        <v>3452.66</v>
      </c>
      <c r="Q639">
        <v>3</v>
      </c>
      <c r="R639" t="s">
        <v>21</v>
      </c>
    </row>
    <row r="640" spans="1:18" x14ac:dyDescent="0.35">
      <c r="A640" t="s">
        <v>686</v>
      </c>
      <c r="B640" t="s">
        <v>19</v>
      </c>
      <c r="C640">
        <v>0</v>
      </c>
      <c r="D640" t="s">
        <v>20</v>
      </c>
      <c r="E640" t="s">
        <v>21</v>
      </c>
      <c r="F640" t="s">
        <v>75</v>
      </c>
      <c r="G640">
        <v>27</v>
      </c>
      <c r="H640" t="s">
        <v>20</v>
      </c>
      <c r="I640" t="s">
        <v>32</v>
      </c>
      <c r="J640" t="s">
        <v>21</v>
      </c>
      <c r="K640" t="s">
        <v>21</v>
      </c>
      <c r="L640" t="s">
        <v>29</v>
      </c>
      <c r="M640" t="s">
        <v>21</v>
      </c>
      <c r="N640" t="s">
        <v>30</v>
      </c>
      <c r="O640">
        <v>50.69</v>
      </c>
      <c r="P640">
        <v>1328.18</v>
      </c>
      <c r="Q640">
        <v>2</v>
      </c>
      <c r="R640" t="s">
        <v>21</v>
      </c>
    </row>
    <row r="641" spans="1:18" x14ac:dyDescent="0.35">
      <c r="A641" t="s">
        <v>687</v>
      </c>
      <c r="B641" t="s">
        <v>19</v>
      </c>
      <c r="C641">
        <v>0</v>
      </c>
      <c r="D641" t="s">
        <v>21</v>
      </c>
      <c r="E641" t="s">
        <v>21</v>
      </c>
      <c r="F641" t="s">
        <v>58</v>
      </c>
      <c r="G641">
        <v>25</v>
      </c>
      <c r="H641" t="s">
        <v>21</v>
      </c>
      <c r="I641" t="s">
        <v>23</v>
      </c>
      <c r="J641" t="s">
        <v>20</v>
      </c>
      <c r="K641" t="s">
        <v>20</v>
      </c>
      <c r="L641" t="s">
        <v>33</v>
      </c>
      <c r="M641" t="s">
        <v>21</v>
      </c>
      <c r="N641" t="s">
        <v>25</v>
      </c>
      <c r="O641">
        <v>81.55</v>
      </c>
      <c r="P641">
        <v>2054.7399999999998</v>
      </c>
      <c r="Q641">
        <v>2</v>
      </c>
      <c r="R641" t="s">
        <v>21</v>
      </c>
    </row>
    <row r="642" spans="1:18" x14ac:dyDescent="0.35">
      <c r="A642" t="s">
        <v>688</v>
      </c>
      <c r="B642" t="s">
        <v>36</v>
      </c>
      <c r="C642">
        <v>0</v>
      </c>
      <c r="D642" t="s">
        <v>21</v>
      </c>
      <c r="E642" t="s">
        <v>21</v>
      </c>
      <c r="F642" t="s">
        <v>58</v>
      </c>
      <c r="G642">
        <v>10</v>
      </c>
      <c r="H642" t="s">
        <v>20</v>
      </c>
      <c r="I642" t="s">
        <v>21</v>
      </c>
      <c r="J642" t="s">
        <v>28</v>
      </c>
      <c r="K642" t="s">
        <v>28</v>
      </c>
      <c r="L642" t="s">
        <v>33</v>
      </c>
      <c r="M642" t="s">
        <v>21</v>
      </c>
      <c r="N642" t="s">
        <v>30</v>
      </c>
      <c r="O642">
        <v>27.62</v>
      </c>
      <c r="P642">
        <v>269.17</v>
      </c>
      <c r="Q642">
        <v>1</v>
      </c>
      <c r="R642" t="s">
        <v>20</v>
      </c>
    </row>
    <row r="643" spans="1:18" x14ac:dyDescent="0.35">
      <c r="A643" t="s">
        <v>689</v>
      </c>
      <c r="B643" t="s">
        <v>19</v>
      </c>
      <c r="C643">
        <v>0</v>
      </c>
      <c r="D643" t="s">
        <v>20</v>
      </c>
      <c r="E643" t="s">
        <v>21</v>
      </c>
      <c r="F643" t="s">
        <v>56</v>
      </c>
      <c r="G643">
        <v>3</v>
      </c>
      <c r="H643" t="s">
        <v>20</v>
      </c>
      <c r="I643" t="s">
        <v>32</v>
      </c>
      <c r="J643" t="s">
        <v>20</v>
      </c>
      <c r="K643" t="s">
        <v>20</v>
      </c>
      <c r="L643" t="s">
        <v>33</v>
      </c>
      <c r="M643" t="s">
        <v>21</v>
      </c>
      <c r="N643" t="s">
        <v>25</v>
      </c>
      <c r="O643">
        <v>58.36</v>
      </c>
      <c r="P643">
        <v>171.54</v>
      </c>
      <c r="Q643">
        <v>1</v>
      </c>
      <c r="R643" t="s">
        <v>20</v>
      </c>
    </row>
    <row r="644" spans="1:18" x14ac:dyDescent="0.35">
      <c r="A644" t="s">
        <v>690</v>
      </c>
      <c r="B644" t="s">
        <v>19</v>
      </c>
      <c r="C644">
        <v>0</v>
      </c>
      <c r="D644" t="s">
        <v>20</v>
      </c>
      <c r="E644" t="s">
        <v>21</v>
      </c>
      <c r="F644" t="s">
        <v>58</v>
      </c>
      <c r="G644">
        <v>68</v>
      </c>
      <c r="H644" t="s">
        <v>20</v>
      </c>
      <c r="I644" t="s">
        <v>23</v>
      </c>
      <c r="J644" t="s">
        <v>20</v>
      </c>
      <c r="K644" t="s">
        <v>21</v>
      </c>
      <c r="L644" t="s">
        <v>24</v>
      </c>
      <c r="M644" t="s">
        <v>21</v>
      </c>
      <c r="N644" t="s">
        <v>34</v>
      </c>
      <c r="O644">
        <v>89.37</v>
      </c>
      <c r="P644">
        <v>6120.22</v>
      </c>
      <c r="Q644">
        <v>0</v>
      </c>
      <c r="R644" t="s">
        <v>21</v>
      </c>
    </row>
    <row r="645" spans="1:18" x14ac:dyDescent="0.35">
      <c r="A645" t="s">
        <v>691</v>
      </c>
      <c r="B645" t="s">
        <v>19</v>
      </c>
      <c r="C645">
        <v>0</v>
      </c>
      <c r="D645" t="s">
        <v>20</v>
      </c>
      <c r="E645" t="s">
        <v>21</v>
      </c>
      <c r="F645" t="s">
        <v>37</v>
      </c>
      <c r="G645">
        <v>15</v>
      </c>
      <c r="H645" t="s">
        <v>20</v>
      </c>
      <c r="I645" t="s">
        <v>32</v>
      </c>
      <c r="J645" t="s">
        <v>21</v>
      </c>
      <c r="K645" t="s">
        <v>20</v>
      </c>
      <c r="L645" t="s">
        <v>33</v>
      </c>
      <c r="M645" t="s">
        <v>20</v>
      </c>
      <c r="N645" t="s">
        <v>25</v>
      </c>
      <c r="O645">
        <v>64.040000000000006</v>
      </c>
      <c r="P645">
        <v>936.68</v>
      </c>
      <c r="Q645">
        <v>2</v>
      </c>
      <c r="R645" t="s">
        <v>21</v>
      </c>
    </row>
    <row r="646" spans="1:18" x14ac:dyDescent="0.35">
      <c r="A646" t="s">
        <v>692</v>
      </c>
      <c r="B646" t="s">
        <v>19</v>
      </c>
      <c r="C646">
        <v>0</v>
      </c>
      <c r="D646" t="s">
        <v>20</v>
      </c>
      <c r="E646" t="s">
        <v>20</v>
      </c>
      <c r="F646" t="s">
        <v>41</v>
      </c>
      <c r="G646">
        <v>31</v>
      </c>
      <c r="H646" t="s">
        <v>20</v>
      </c>
      <c r="I646" t="s">
        <v>23</v>
      </c>
      <c r="J646" t="s">
        <v>21</v>
      </c>
      <c r="K646" t="s">
        <v>20</v>
      </c>
      <c r="L646" t="s">
        <v>33</v>
      </c>
      <c r="M646" t="s">
        <v>20</v>
      </c>
      <c r="N646" t="s">
        <v>30</v>
      </c>
      <c r="O646">
        <v>85.43</v>
      </c>
      <c r="P646">
        <v>2621.19</v>
      </c>
      <c r="Q646">
        <v>0</v>
      </c>
      <c r="R646" t="s">
        <v>20</v>
      </c>
    </row>
    <row r="647" spans="1:18" x14ac:dyDescent="0.35">
      <c r="A647" t="s">
        <v>693</v>
      </c>
      <c r="B647" t="s">
        <v>19</v>
      </c>
      <c r="C647">
        <v>1</v>
      </c>
      <c r="D647" t="s">
        <v>20</v>
      </c>
      <c r="E647" t="s">
        <v>21</v>
      </c>
      <c r="F647" t="s">
        <v>39</v>
      </c>
      <c r="G647">
        <v>55</v>
      </c>
      <c r="H647" t="s">
        <v>20</v>
      </c>
      <c r="I647" t="s">
        <v>23</v>
      </c>
      <c r="J647" t="s">
        <v>21</v>
      </c>
      <c r="K647" t="s">
        <v>20</v>
      </c>
      <c r="L647" t="s">
        <v>33</v>
      </c>
      <c r="M647" t="s">
        <v>20</v>
      </c>
      <c r="N647" t="s">
        <v>34</v>
      </c>
      <c r="O647">
        <v>95.8</v>
      </c>
      <c r="P647">
        <v>5304.93</v>
      </c>
      <c r="Q647">
        <v>2</v>
      </c>
      <c r="R647" t="s">
        <v>20</v>
      </c>
    </row>
    <row r="648" spans="1:18" x14ac:dyDescent="0.35">
      <c r="A648" t="s">
        <v>694</v>
      </c>
      <c r="B648" t="s">
        <v>19</v>
      </c>
      <c r="C648">
        <v>0</v>
      </c>
      <c r="D648" t="s">
        <v>21</v>
      </c>
      <c r="E648" t="s">
        <v>20</v>
      </c>
      <c r="F648" t="s">
        <v>22</v>
      </c>
      <c r="G648">
        <v>13</v>
      </c>
      <c r="H648" t="s">
        <v>20</v>
      </c>
      <c r="I648" t="s">
        <v>23</v>
      </c>
      <c r="J648" t="s">
        <v>21</v>
      </c>
      <c r="K648" t="s">
        <v>20</v>
      </c>
      <c r="L648" t="s">
        <v>33</v>
      </c>
      <c r="M648" t="s">
        <v>21</v>
      </c>
      <c r="N648" t="s">
        <v>43</v>
      </c>
      <c r="O648">
        <v>87.91</v>
      </c>
      <c r="P648">
        <v>1142.99</v>
      </c>
      <c r="Q648">
        <v>2</v>
      </c>
      <c r="R648" t="s">
        <v>21</v>
      </c>
    </row>
    <row r="649" spans="1:18" x14ac:dyDescent="0.35">
      <c r="A649" t="s">
        <v>695</v>
      </c>
      <c r="B649" t="s">
        <v>19</v>
      </c>
      <c r="C649">
        <v>0</v>
      </c>
      <c r="D649" t="s">
        <v>20</v>
      </c>
      <c r="E649" t="s">
        <v>20</v>
      </c>
      <c r="F649" t="s">
        <v>45</v>
      </c>
      <c r="G649">
        <v>45</v>
      </c>
      <c r="H649" t="s">
        <v>20</v>
      </c>
      <c r="I649" t="s">
        <v>23</v>
      </c>
      <c r="J649" t="s">
        <v>21</v>
      </c>
      <c r="K649" t="s">
        <v>21</v>
      </c>
      <c r="L649" t="s">
        <v>24</v>
      </c>
      <c r="M649" t="s">
        <v>21</v>
      </c>
      <c r="N649" t="s">
        <v>30</v>
      </c>
      <c r="O649">
        <v>74.95</v>
      </c>
      <c r="P649">
        <v>3409.86</v>
      </c>
      <c r="Q649">
        <v>4</v>
      </c>
      <c r="R649" t="s">
        <v>21</v>
      </c>
    </row>
    <row r="650" spans="1:18" x14ac:dyDescent="0.35">
      <c r="A650" t="s">
        <v>696</v>
      </c>
      <c r="B650" t="s">
        <v>36</v>
      </c>
      <c r="C650">
        <v>0</v>
      </c>
      <c r="D650" t="s">
        <v>21</v>
      </c>
      <c r="E650" t="s">
        <v>21</v>
      </c>
      <c r="F650" t="s">
        <v>27</v>
      </c>
      <c r="G650">
        <v>16</v>
      </c>
      <c r="H650" t="s">
        <v>20</v>
      </c>
      <c r="I650" t="s">
        <v>23</v>
      </c>
      <c r="J650" t="s">
        <v>21</v>
      </c>
      <c r="K650" t="s">
        <v>20</v>
      </c>
      <c r="L650" t="s">
        <v>33</v>
      </c>
      <c r="M650" t="s">
        <v>20</v>
      </c>
      <c r="N650" t="s">
        <v>43</v>
      </c>
      <c r="O650">
        <v>92.1</v>
      </c>
      <c r="P650">
        <v>1471.67</v>
      </c>
      <c r="Q650">
        <v>0</v>
      </c>
      <c r="R650" t="s">
        <v>20</v>
      </c>
    </row>
    <row r="651" spans="1:18" x14ac:dyDescent="0.35">
      <c r="A651" t="s">
        <v>697</v>
      </c>
      <c r="B651" t="s">
        <v>36</v>
      </c>
      <c r="C651">
        <v>0</v>
      </c>
      <c r="D651" t="s">
        <v>21</v>
      </c>
      <c r="E651" t="s">
        <v>21</v>
      </c>
      <c r="F651" t="s">
        <v>22</v>
      </c>
      <c r="G651">
        <v>42</v>
      </c>
      <c r="H651" t="s">
        <v>20</v>
      </c>
      <c r="I651" t="s">
        <v>21</v>
      </c>
      <c r="J651" t="s">
        <v>28</v>
      </c>
      <c r="K651" t="s">
        <v>28</v>
      </c>
      <c r="L651" t="s">
        <v>29</v>
      </c>
      <c r="M651" t="s">
        <v>21</v>
      </c>
      <c r="N651" t="s">
        <v>30</v>
      </c>
      <c r="O651">
        <v>24.46</v>
      </c>
      <c r="P651">
        <v>1018.37</v>
      </c>
      <c r="Q651">
        <v>2</v>
      </c>
      <c r="R651" t="s">
        <v>21</v>
      </c>
    </row>
    <row r="652" spans="1:18" x14ac:dyDescent="0.35">
      <c r="A652" t="s">
        <v>698</v>
      </c>
      <c r="B652" t="s">
        <v>36</v>
      </c>
      <c r="C652">
        <v>0</v>
      </c>
      <c r="D652" t="s">
        <v>21</v>
      </c>
      <c r="E652" t="s">
        <v>21</v>
      </c>
      <c r="F652" t="s">
        <v>47</v>
      </c>
      <c r="G652">
        <v>32</v>
      </c>
      <c r="H652" t="s">
        <v>20</v>
      </c>
      <c r="I652" t="s">
        <v>23</v>
      </c>
      <c r="J652" t="s">
        <v>20</v>
      </c>
      <c r="K652" t="s">
        <v>20</v>
      </c>
      <c r="L652" t="s">
        <v>29</v>
      </c>
      <c r="M652" t="s">
        <v>21</v>
      </c>
      <c r="N652" t="s">
        <v>43</v>
      </c>
      <c r="O652">
        <v>87.57</v>
      </c>
      <c r="P652">
        <v>2859.73</v>
      </c>
      <c r="Q652">
        <v>0</v>
      </c>
      <c r="R652" t="s">
        <v>21</v>
      </c>
    </row>
    <row r="653" spans="1:18" x14ac:dyDescent="0.35">
      <c r="A653" t="s">
        <v>699</v>
      </c>
      <c r="B653" t="s">
        <v>19</v>
      </c>
      <c r="C653">
        <v>0</v>
      </c>
      <c r="D653" t="s">
        <v>21</v>
      </c>
      <c r="E653" t="s">
        <v>21</v>
      </c>
      <c r="F653" t="s">
        <v>56</v>
      </c>
      <c r="G653">
        <v>52</v>
      </c>
      <c r="H653" t="s">
        <v>20</v>
      </c>
      <c r="I653" t="s">
        <v>23</v>
      </c>
      <c r="J653" t="s">
        <v>20</v>
      </c>
      <c r="K653" t="s">
        <v>20</v>
      </c>
      <c r="L653" t="s">
        <v>24</v>
      </c>
      <c r="M653" t="s">
        <v>20</v>
      </c>
      <c r="N653" t="s">
        <v>25</v>
      </c>
      <c r="O653">
        <v>94.09</v>
      </c>
      <c r="P653">
        <v>5026.87</v>
      </c>
      <c r="Q653">
        <v>5</v>
      </c>
      <c r="R653" t="s">
        <v>21</v>
      </c>
    </row>
    <row r="654" spans="1:18" x14ac:dyDescent="0.35">
      <c r="A654" t="s">
        <v>700</v>
      </c>
      <c r="B654" t="s">
        <v>36</v>
      </c>
      <c r="C654">
        <v>0</v>
      </c>
      <c r="D654" t="s">
        <v>21</v>
      </c>
      <c r="E654" t="s">
        <v>21</v>
      </c>
      <c r="F654" t="s">
        <v>49</v>
      </c>
      <c r="G654">
        <v>8</v>
      </c>
      <c r="H654" t="s">
        <v>20</v>
      </c>
      <c r="I654" t="s">
        <v>23</v>
      </c>
      <c r="J654" t="s">
        <v>21</v>
      </c>
      <c r="K654" t="s">
        <v>20</v>
      </c>
      <c r="L654" t="s">
        <v>29</v>
      </c>
      <c r="M654" t="s">
        <v>20</v>
      </c>
      <c r="N654" t="s">
        <v>30</v>
      </c>
      <c r="O654">
        <v>90.34</v>
      </c>
      <c r="P654">
        <v>709.39</v>
      </c>
      <c r="Q654">
        <v>2</v>
      </c>
      <c r="R654" t="s">
        <v>21</v>
      </c>
    </row>
    <row r="655" spans="1:18" x14ac:dyDescent="0.35">
      <c r="A655" t="s">
        <v>701</v>
      </c>
      <c r="B655" t="s">
        <v>19</v>
      </c>
      <c r="C655">
        <v>0</v>
      </c>
      <c r="D655" t="s">
        <v>21</v>
      </c>
      <c r="E655" t="s">
        <v>20</v>
      </c>
      <c r="F655" t="s">
        <v>702</v>
      </c>
      <c r="G655">
        <v>42</v>
      </c>
      <c r="H655" t="s">
        <v>20</v>
      </c>
      <c r="I655" t="s">
        <v>23</v>
      </c>
      <c r="J655" t="s">
        <v>21</v>
      </c>
      <c r="K655" t="s">
        <v>20</v>
      </c>
      <c r="L655" t="s">
        <v>29</v>
      </c>
      <c r="M655" t="s">
        <v>20</v>
      </c>
      <c r="N655" t="s">
        <v>25</v>
      </c>
      <c r="O655">
        <v>92.02</v>
      </c>
      <c r="P655">
        <v>3903.38</v>
      </c>
      <c r="Q655">
        <v>1</v>
      </c>
      <c r="R655" t="s">
        <v>21</v>
      </c>
    </row>
    <row r="656" spans="1:18" x14ac:dyDescent="0.35">
      <c r="A656" t="s">
        <v>703</v>
      </c>
      <c r="B656" t="s">
        <v>19</v>
      </c>
      <c r="C656">
        <v>0</v>
      </c>
      <c r="D656" t="s">
        <v>21</v>
      </c>
      <c r="E656" t="s">
        <v>21</v>
      </c>
      <c r="F656" t="s">
        <v>45</v>
      </c>
      <c r="G656">
        <v>23</v>
      </c>
      <c r="H656" t="s">
        <v>21</v>
      </c>
      <c r="I656" t="s">
        <v>32</v>
      </c>
      <c r="J656" t="s">
        <v>20</v>
      </c>
      <c r="K656" t="s">
        <v>20</v>
      </c>
      <c r="L656" t="s">
        <v>33</v>
      </c>
      <c r="M656" t="s">
        <v>21</v>
      </c>
      <c r="N656" t="s">
        <v>43</v>
      </c>
      <c r="O656">
        <v>50.66</v>
      </c>
      <c r="P656">
        <v>1194.74</v>
      </c>
      <c r="Q656">
        <v>0</v>
      </c>
      <c r="R656" t="s">
        <v>21</v>
      </c>
    </row>
    <row r="657" spans="1:18" x14ac:dyDescent="0.35">
      <c r="A657" t="s">
        <v>704</v>
      </c>
      <c r="B657" t="s">
        <v>36</v>
      </c>
      <c r="C657">
        <v>0</v>
      </c>
      <c r="D657" t="s">
        <v>21</v>
      </c>
      <c r="E657" t="s">
        <v>21</v>
      </c>
      <c r="F657" t="s">
        <v>49</v>
      </c>
      <c r="G657">
        <v>2</v>
      </c>
      <c r="H657" t="s">
        <v>20</v>
      </c>
      <c r="I657" t="s">
        <v>23</v>
      </c>
      <c r="J657" t="s">
        <v>21</v>
      </c>
      <c r="K657" t="s">
        <v>20</v>
      </c>
      <c r="L657" t="s">
        <v>33</v>
      </c>
      <c r="M657" t="s">
        <v>21</v>
      </c>
      <c r="N657" t="s">
        <v>30</v>
      </c>
      <c r="O657">
        <v>94.61</v>
      </c>
      <c r="P657">
        <v>194.45</v>
      </c>
      <c r="Q657">
        <v>1</v>
      </c>
      <c r="R657" t="s">
        <v>20</v>
      </c>
    </row>
    <row r="658" spans="1:18" x14ac:dyDescent="0.35">
      <c r="A658" t="s">
        <v>705</v>
      </c>
      <c r="B658" t="s">
        <v>19</v>
      </c>
      <c r="C658">
        <v>0</v>
      </c>
      <c r="D658" t="s">
        <v>21</v>
      </c>
      <c r="E658" t="s">
        <v>21</v>
      </c>
      <c r="F658" t="s">
        <v>58</v>
      </c>
      <c r="G658">
        <v>12</v>
      </c>
      <c r="H658" t="s">
        <v>20</v>
      </c>
      <c r="I658" t="s">
        <v>23</v>
      </c>
      <c r="J658" t="s">
        <v>21</v>
      </c>
      <c r="K658" t="s">
        <v>20</v>
      </c>
      <c r="L658" t="s">
        <v>33</v>
      </c>
      <c r="M658" t="s">
        <v>20</v>
      </c>
      <c r="N658" t="s">
        <v>30</v>
      </c>
      <c r="O658">
        <v>83.7</v>
      </c>
      <c r="P658">
        <v>1027.6500000000001</v>
      </c>
      <c r="Q658">
        <v>4</v>
      </c>
      <c r="R658" t="s">
        <v>21</v>
      </c>
    </row>
    <row r="659" spans="1:18" x14ac:dyDescent="0.35">
      <c r="A659" t="s">
        <v>706</v>
      </c>
      <c r="B659" t="s">
        <v>36</v>
      </c>
      <c r="C659">
        <v>0</v>
      </c>
      <c r="D659" t="s">
        <v>21</v>
      </c>
      <c r="E659" t="s">
        <v>21</v>
      </c>
      <c r="F659" t="s">
        <v>27</v>
      </c>
      <c r="G659">
        <v>72</v>
      </c>
      <c r="H659" t="s">
        <v>20</v>
      </c>
      <c r="I659" t="s">
        <v>32</v>
      </c>
      <c r="J659" t="s">
        <v>21</v>
      </c>
      <c r="K659" t="s">
        <v>21</v>
      </c>
      <c r="L659" t="s">
        <v>24</v>
      </c>
      <c r="M659" t="s">
        <v>21</v>
      </c>
      <c r="N659" t="s">
        <v>43</v>
      </c>
      <c r="O659">
        <v>62.84</v>
      </c>
      <c r="P659">
        <v>4561.08</v>
      </c>
      <c r="Q659">
        <v>2</v>
      </c>
      <c r="R659" t="s">
        <v>21</v>
      </c>
    </row>
    <row r="660" spans="1:18" x14ac:dyDescent="0.35">
      <c r="A660" t="s">
        <v>707</v>
      </c>
      <c r="B660" t="s">
        <v>19</v>
      </c>
      <c r="C660">
        <v>0</v>
      </c>
      <c r="D660" t="s">
        <v>21</v>
      </c>
      <c r="E660" t="s">
        <v>21</v>
      </c>
      <c r="F660" t="s">
        <v>22</v>
      </c>
      <c r="G660">
        <v>38</v>
      </c>
      <c r="H660" t="s">
        <v>20</v>
      </c>
      <c r="I660" t="s">
        <v>21</v>
      </c>
      <c r="J660" t="s">
        <v>28</v>
      </c>
      <c r="K660" t="s">
        <v>28</v>
      </c>
      <c r="L660" t="s">
        <v>33</v>
      </c>
      <c r="M660" t="s">
        <v>20</v>
      </c>
      <c r="N660" t="s">
        <v>43</v>
      </c>
      <c r="O660">
        <v>22.21</v>
      </c>
      <c r="P660">
        <v>865.04</v>
      </c>
      <c r="Q660">
        <v>1</v>
      </c>
      <c r="R660" t="s">
        <v>21</v>
      </c>
    </row>
    <row r="661" spans="1:18" x14ac:dyDescent="0.35">
      <c r="A661" t="s">
        <v>708</v>
      </c>
      <c r="B661" t="s">
        <v>19</v>
      </c>
      <c r="C661">
        <v>0</v>
      </c>
      <c r="D661" t="s">
        <v>21</v>
      </c>
      <c r="E661" t="s">
        <v>21</v>
      </c>
      <c r="F661" t="s">
        <v>58</v>
      </c>
      <c r="G661">
        <v>40</v>
      </c>
      <c r="H661" t="s">
        <v>20</v>
      </c>
      <c r="I661" t="s">
        <v>32</v>
      </c>
      <c r="J661" t="s">
        <v>20</v>
      </c>
      <c r="K661" t="s">
        <v>20</v>
      </c>
      <c r="L661" t="s">
        <v>29</v>
      </c>
      <c r="M661" t="s">
        <v>20</v>
      </c>
      <c r="N661" t="s">
        <v>34</v>
      </c>
      <c r="O661">
        <v>73.38</v>
      </c>
      <c r="P661">
        <v>2866.85</v>
      </c>
      <c r="Q661">
        <v>4</v>
      </c>
      <c r="R661" t="s">
        <v>21</v>
      </c>
    </row>
    <row r="662" spans="1:18" x14ac:dyDescent="0.35">
      <c r="A662" t="s">
        <v>709</v>
      </c>
      <c r="B662" t="s">
        <v>36</v>
      </c>
      <c r="C662">
        <v>1</v>
      </c>
      <c r="D662" t="s">
        <v>20</v>
      </c>
      <c r="E662" t="s">
        <v>21</v>
      </c>
      <c r="F662" t="s">
        <v>37</v>
      </c>
      <c r="G662">
        <v>4</v>
      </c>
      <c r="H662" t="s">
        <v>20</v>
      </c>
      <c r="I662" t="s">
        <v>23</v>
      </c>
      <c r="J662" t="s">
        <v>20</v>
      </c>
      <c r="K662" t="s">
        <v>20</v>
      </c>
      <c r="L662" t="s">
        <v>33</v>
      </c>
      <c r="M662" t="s">
        <v>20</v>
      </c>
      <c r="N662" t="s">
        <v>34</v>
      </c>
      <c r="O662">
        <v>95.79</v>
      </c>
      <c r="P662">
        <v>378.61</v>
      </c>
      <c r="Q662">
        <v>1</v>
      </c>
      <c r="R662" t="s">
        <v>20</v>
      </c>
    </row>
    <row r="663" spans="1:18" x14ac:dyDescent="0.35">
      <c r="A663" t="s">
        <v>710</v>
      </c>
      <c r="B663" t="s">
        <v>19</v>
      </c>
      <c r="C663">
        <v>0</v>
      </c>
      <c r="D663" t="s">
        <v>20</v>
      </c>
      <c r="E663" t="s">
        <v>20</v>
      </c>
      <c r="F663" t="s">
        <v>65</v>
      </c>
      <c r="G663">
        <v>6</v>
      </c>
      <c r="H663" t="s">
        <v>20</v>
      </c>
      <c r="I663" t="s">
        <v>23</v>
      </c>
      <c r="J663" t="s">
        <v>21</v>
      </c>
      <c r="K663" t="s">
        <v>21</v>
      </c>
      <c r="L663" t="s">
        <v>33</v>
      </c>
      <c r="M663" t="s">
        <v>21</v>
      </c>
      <c r="N663" t="s">
        <v>34</v>
      </c>
      <c r="O663">
        <v>86.57</v>
      </c>
      <c r="P663">
        <v>527.23</v>
      </c>
      <c r="Q663">
        <v>3</v>
      </c>
      <c r="R663" t="s">
        <v>20</v>
      </c>
    </row>
    <row r="664" spans="1:18" x14ac:dyDescent="0.35">
      <c r="A664" t="s">
        <v>711</v>
      </c>
      <c r="B664" t="s">
        <v>36</v>
      </c>
      <c r="C664">
        <v>0</v>
      </c>
      <c r="D664" t="s">
        <v>21</v>
      </c>
      <c r="E664" t="s">
        <v>21</v>
      </c>
      <c r="F664" t="s">
        <v>75</v>
      </c>
      <c r="G664">
        <v>8</v>
      </c>
      <c r="H664" t="s">
        <v>20</v>
      </c>
      <c r="I664" t="s">
        <v>21</v>
      </c>
      <c r="J664" t="s">
        <v>28</v>
      </c>
      <c r="K664" t="s">
        <v>28</v>
      </c>
      <c r="L664" t="s">
        <v>33</v>
      </c>
      <c r="M664" t="s">
        <v>20</v>
      </c>
      <c r="N664" t="s">
        <v>34</v>
      </c>
      <c r="O664">
        <v>32.479999999999997</v>
      </c>
      <c r="P664">
        <v>263.70999999999998</v>
      </c>
      <c r="Q664">
        <v>1</v>
      </c>
      <c r="R664" t="s">
        <v>21</v>
      </c>
    </row>
    <row r="665" spans="1:18" x14ac:dyDescent="0.35">
      <c r="A665" t="s">
        <v>712</v>
      </c>
      <c r="B665" t="s">
        <v>19</v>
      </c>
      <c r="C665">
        <v>0</v>
      </c>
      <c r="D665" t="s">
        <v>20</v>
      </c>
      <c r="E665" t="s">
        <v>20</v>
      </c>
      <c r="F665" t="s">
        <v>37</v>
      </c>
      <c r="G665">
        <v>30</v>
      </c>
      <c r="H665" t="s">
        <v>20</v>
      </c>
      <c r="I665" t="s">
        <v>21</v>
      </c>
      <c r="J665" t="s">
        <v>28</v>
      </c>
      <c r="K665" t="s">
        <v>28</v>
      </c>
      <c r="L665" t="s">
        <v>33</v>
      </c>
      <c r="M665" t="s">
        <v>20</v>
      </c>
      <c r="N665" t="s">
        <v>43</v>
      </c>
      <c r="O665">
        <v>36.46</v>
      </c>
      <c r="P665">
        <v>1089.58</v>
      </c>
      <c r="Q665">
        <v>0</v>
      </c>
      <c r="R665" t="s">
        <v>21</v>
      </c>
    </row>
    <row r="666" spans="1:18" x14ac:dyDescent="0.35">
      <c r="A666" t="s">
        <v>713</v>
      </c>
      <c r="B666" t="s">
        <v>19</v>
      </c>
      <c r="C666">
        <v>1</v>
      </c>
      <c r="D666" t="s">
        <v>20</v>
      </c>
      <c r="E666" t="s">
        <v>21</v>
      </c>
      <c r="F666" t="s">
        <v>37</v>
      </c>
      <c r="G666">
        <v>41</v>
      </c>
      <c r="H666" t="s">
        <v>20</v>
      </c>
      <c r="I666" t="s">
        <v>23</v>
      </c>
      <c r="J666" t="s">
        <v>21</v>
      </c>
      <c r="K666" t="s">
        <v>20</v>
      </c>
      <c r="L666" t="s">
        <v>29</v>
      </c>
      <c r="M666" t="s">
        <v>21</v>
      </c>
      <c r="N666" t="s">
        <v>30</v>
      </c>
      <c r="O666">
        <v>79.37</v>
      </c>
      <c r="P666">
        <v>3249.7</v>
      </c>
      <c r="Q666">
        <v>2</v>
      </c>
      <c r="R666" t="s">
        <v>21</v>
      </c>
    </row>
    <row r="667" spans="1:18" x14ac:dyDescent="0.35">
      <c r="A667" t="s">
        <v>714</v>
      </c>
      <c r="B667" t="s">
        <v>36</v>
      </c>
      <c r="C667">
        <v>0</v>
      </c>
      <c r="D667" t="s">
        <v>20</v>
      </c>
      <c r="E667" t="s">
        <v>21</v>
      </c>
      <c r="F667" t="s">
        <v>75</v>
      </c>
      <c r="G667">
        <v>38</v>
      </c>
      <c r="H667" t="s">
        <v>20</v>
      </c>
      <c r="I667" t="s">
        <v>21</v>
      </c>
      <c r="J667" t="s">
        <v>28</v>
      </c>
      <c r="K667" t="s">
        <v>28</v>
      </c>
      <c r="L667" t="s">
        <v>29</v>
      </c>
      <c r="M667" t="s">
        <v>20</v>
      </c>
      <c r="N667" t="s">
        <v>34</v>
      </c>
      <c r="O667">
        <v>26.23</v>
      </c>
      <c r="P667">
        <v>1002.66</v>
      </c>
      <c r="Q667">
        <v>0</v>
      </c>
      <c r="R667" t="s">
        <v>21</v>
      </c>
    </row>
    <row r="668" spans="1:18" x14ac:dyDescent="0.35">
      <c r="A668" t="s">
        <v>715</v>
      </c>
      <c r="B668" t="s">
        <v>36</v>
      </c>
      <c r="C668">
        <v>0</v>
      </c>
      <c r="D668" t="s">
        <v>20</v>
      </c>
      <c r="E668" t="s">
        <v>21</v>
      </c>
      <c r="F668" t="s">
        <v>58</v>
      </c>
      <c r="G668">
        <v>25</v>
      </c>
      <c r="H668" t="s">
        <v>20</v>
      </c>
      <c r="I668" t="s">
        <v>23</v>
      </c>
      <c r="J668" t="s">
        <v>20</v>
      </c>
      <c r="K668" t="s">
        <v>21</v>
      </c>
      <c r="L668" t="s">
        <v>29</v>
      </c>
      <c r="M668" t="s">
        <v>20</v>
      </c>
      <c r="N668" t="s">
        <v>30</v>
      </c>
      <c r="O668">
        <v>84.61</v>
      </c>
      <c r="P668">
        <v>2167</v>
      </c>
      <c r="Q668">
        <v>4</v>
      </c>
      <c r="R668" t="s">
        <v>20</v>
      </c>
    </row>
    <row r="669" spans="1:18" x14ac:dyDescent="0.35">
      <c r="A669" t="s">
        <v>716</v>
      </c>
      <c r="B669" t="s">
        <v>19</v>
      </c>
      <c r="C669">
        <v>0</v>
      </c>
      <c r="D669" t="s">
        <v>20</v>
      </c>
      <c r="E669" t="s">
        <v>21</v>
      </c>
      <c r="F669" t="s">
        <v>58</v>
      </c>
      <c r="G669">
        <v>20</v>
      </c>
      <c r="H669" t="s">
        <v>20</v>
      </c>
      <c r="I669" t="s">
        <v>23</v>
      </c>
      <c r="J669" t="s">
        <v>21</v>
      </c>
      <c r="K669" t="s">
        <v>21</v>
      </c>
      <c r="L669" t="s">
        <v>33</v>
      </c>
      <c r="M669" t="s">
        <v>20</v>
      </c>
      <c r="N669" t="s">
        <v>34</v>
      </c>
      <c r="O669">
        <v>78.14</v>
      </c>
      <c r="P669">
        <v>1574.51</v>
      </c>
      <c r="Q669">
        <v>3</v>
      </c>
      <c r="R669" t="s">
        <v>21</v>
      </c>
    </row>
    <row r="670" spans="1:18" x14ac:dyDescent="0.35">
      <c r="A670" t="s">
        <v>717</v>
      </c>
      <c r="B670" t="s">
        <v>36</v>
      </c>
      <c r="C670">
        <v>1</v>
      </c>
      <c r="D670" t="s">
        <v>20</v>
      </c>
      <c r="E670" t="s">
        <v>20</v>
      </c>
      <c r="F670" t="s">
        <v>22</v>
      </c>
      <c r="G670">
        <v>12</v>
      </c>
      <c r="H670" t="s">
        <v>20</v>
      </c>
      <c r="I670" t="s">
        <v>23</v>
      </c>
      <c r="J670" t="s">
        <v>21</v>
      </c>
      <c r="K670" t="s">
        <v>21</v>
      </c>
      <c r="L670" t="s">
        <v>33</v>
      </c>
      <c r="M670" t="s">
        <v>21</v>
      </c>
      <c r="N670" t="s">
        <v>25</v>
      </c>
      <c r="O670">
        <v>72.489999999999995</v>
      </c>
      <c r="P670">
        <v>881.78</v>
      </c>
      <c r="Q670">
        <v>2</v>
      </c>
      <c r="R670" t="s">
        <v>21</v>
      </c>
    </row>
    <row r="671" spans="1:18" x14ac:dyDescent="0.35">
      <c r="A671" t="s">
        <v>718</v>
      </c>
      <c r="B671" t="s">
        <v>19</v>
      </c>
      <c r="C671">
        <v>0</v>
      </c>
      <c r="D671" t="s">
        <v>21</v>
      </c>
      <c r="E671" t="s">
        <v>20</v>
      </c>
      <c r="F671" t="s">
        <v>41</v>
      </c>
      <c r="G671">
        <v>5</v>
      </c>
      <c r="H671" t="s">
        <v>20</v>
      </c>
      <c r="I671" t="s">
        <v>23</v>
      </c>
      <c r="J671" t="s">
        <v>21</v>
      </c>
      <c r="K671" t="s">
        <v>21</v>
      </c>
      <c r="L671" t="s">
        <v>33</v>
      </c>
      <c r="M671" t="s">
        <v>20</v>
      </c>
      <c r="N671" t="s">
        <v>34</v>
      </c>
      <c r="O671">
        <v>78.180000000000007</v>
      </c>
      <c r="P671">
        <v>387.63</v>
      </c>
      <c r="Q671">
        <v>2</v>
      </c>
      <c r="R671" t="s">
        <v>20</v>
      </c>
    </row>
    <row r="672" spans="1:18" x14ac:dyDescent="0.35">
      <c r="A672" t="s">
        <v>719</v>
      </c>
      <c r="B672" t="s">
        <v>19</v>
      </c>
      <c r="C672">
        <v>1</v>
      </c>
      <c r="D672" t="s">
        <v>21</v>
      </c>
      <c r="E672" t="s">
        <v>21</v>
      </c>
      <c r="F672" t="s">
        <v>22</v>
      </c>
      <c r="G672">
        <v>11</v>
      </c>
      <c r="H672" t="s">
        <v>20</v>
      </c>
      <c r="I672" t="s">
        <v>21</v>
      </c>
      <c r="J672" t="s">
        <v>28</v>
      </c>
      <c r="K672" t="s">
        <v>28</v>
      </c>
      <c r="L672" t="s">
        <v>33</v>
      </c>
      <c r="M672" t="s">
        <v>20</v>
      </c>
      <c r="N672" t="s">
        <v>25</v>
      </c>
      <c r="O672">
        <v>30.68</v>
      </c>
      <c r="P672">
        <v>328.19</v>
      </c>
      <c r="Q672">
        <v>2</v>
      </c>
      <c r="R672" t="s">
        <v>20</v>
      </c>
    </row>
    <row r="673" spans="1:18" x14ac:dyDescent="0.35">
      <c r="A673" t="s">
        <v>720</v>
      </c>
      <c r="B673" t="s">
        <v>19</v>
      </c>
      <c r="C673">
        <v>0</v>
      </c>
      <c r="D673" t="s">
        <v>21</v>
      </c>
      <c r="E673" t="s">
        <v>21</v>
      </c>
      <c r="F673" t="s">
        <v>58</v>
      </c>
      <c r="G673">
        <v>32</v>
      </c>
      <c r="H673" t="s">
        <v>21</v>
      </c>
      <c r="I673" t="s">
        <v>32</v>
      </c>
      <c r="J673" t="s">
        <v>21</v>
      </c>
      <c r="K673" t="s">
        <v>21</v>
      </c>
      <c r="L673" t="s">
        <v>29</v>
      </c>
      <c r="M673" t="s">
        <v>20</v>
      </c>
      <c r="N673" t="s">
        <v>43</v>
      </c>
      <c r="O673">
        <v>46.25</v>
      </c>
      <c r="P673">
        <v>1505.49</v>
      </c>
      <c r="Q673">
        <v>4</v>
      </c>
      <c r="R673" t="s">
        <v>21</v>
      </c>
    </row>
    <row r="674" spans="1:18" x14ac:dyDescent="0.35">
      <c r="A674" t="s">
        <v>721</v>
      </c>
      <c r="B674" t="s">
        <v>36</v>
      </c>
      <c r="C674">
        <v>0</v>
      </c>
      <c r="D674" t="s">
        <v>21</v>
      </c>
      <c r="E674" t="s">
        <v>21</v>
      </c>
      <c r="F674" t="s">
        <v>75</v>
      </c>
      <c r="G674">
        <v>35</v>
      </c>
      <c r="H674" t="s">
        <v>20</v>
      </c>
      <c r="I674" t="s">
        <v>32</v>
      </c>
      <c r="J674" t="s">
        <v>21</v>
      </c>
      <c r="K674" t="s">
        <v>20</v>
      </c>
      <c r="L674" t="s">
        <v>29</v>
      </c>
      <c r="M674" t="s">
        <v>20</v>
      </c>
      <c r="N674" t="s">
        <v>34</v>
      </c>
      <c r="O674">
        <v>68.63</v>
      </c>
      <c r="P674">
        <v>2438.29</v>
      </c>
      <c r="Q674">
        <v>2</v>
      </c>
      <c r="R674" t="s">
        <v>21</v>
      </c>
    </row>
    <row r="675" spans="1:18" x14ac:dyDescent="0.35">
      <c r="A675" t="s">
        <v>722</v>
      </c>
      <c r="B675" t="s">
        <v>19</v>
      </c>
      <c r="C675">
        <v>1</v>
      </c>
      <c r="D675" t="s">
        <v>21</v>
      </c>
      <c r="E675" t="s">
        <v>21</v>
      </c>
      <c r="F675" t="s">
        <v>37</v>
      </c>
      <c r="G675">
        <v>52</v>
      </c>
      <c r="H675" t="s">
        <v>20</v>
      </c>
      <c r="I675" t="s">
        <v>32</v>
      </c>
      <c r="J675" t="s">
        <v>21</v>
      </c>
      <c r="K675" t="s">
        <v>20</v>
      </c>
      <c r="L675" t="s">
        <v>24</v>
      </c>
      <c r="M675" t="s">
        <v>21</v>
      </c>
      <c r="N675" t="s">
        <v>34</v>
      </c>
      <c r="O675">
        <v>56.11</v>
      </c>
      <c r="P675">
        <v>2937.01</v>
      </c>
      <c r="Q675">
        <v>0</v>
      </c>
      <c r="R675" t="s">
        <v>20</v>
      </c>
    </row>
    <row r="676" spans="1:18" x14ac:dyDescent="0.35">
      <c r="A676" t="s">
        <v>723</v>
      </c>
      <c r="B676" t="s">
        <v>19</v>
      </c>
      <c r="C676">
        <v>0</v>
      </c>
      <c r="D676" t="s">
        <v>21</v>
      </c>
      <c r="E676" t="s">
        <v>21</v>
      </c>
      <c r="F676" t="s">
        <v>65</v>
      </c>
      <c r="G676">
        <v>5</v>
      </c>
      <c r="H676" t="s">
        <v>20</v>
      </c>
      <c r="I676" t="s">
        <v>23</v>
      </c>
      <c r="J676" t="s">
        <v>21</v>
      </c>
      <c r="K676" t="s">
        <v>20</v>
      </c>
      <c r="L676" t="s">
        <v>33</v>
      </c>
      <c r="M676" t="s">
        <v>20</v>
      </c>
      <c r="N676" t="s">
        <v>30</v>
      </c>
      <c r="O676">
        <v>82.7</v>
      </c>
      <c r="P676">
        <v>407.61</v>
      </c>
      <c r="Q676">
        <v>0</v>
      </c>
      <c r="R676" t="s">
        <v>20</v>
      </c>
    </row>
    <row r="677" spans="1:18" x14ac:dyDescent="0.35">
      <c r="A677" t="s">
        <v>724</v>
      </c>
      <c r="B677" t="s">
        <v>19</v>
      </c>
      <c r="C677">
        <v>1</v>
      </c>
      <c r="D677" t="s">
        <v>21</v>
      </c>
      <c r="E677" t="s">
        <v>21</v>
      </c>
      <c r="F677" t="s">
        <v>27</v>
      </c>
      <c r="G677">
        <v>35</v>
      </c>
      <c r="H677" t="s">
        <v>20</v>
      </c>
      <c r="I677" t="s">
        <v>23</v>
      </c>
      <c r="J677" t="s">
        <v>20</v>
      </c>
      <c r="K677" t="s">
        <v>21</v>
      </c>
      <c r="L677" t="s">
        <v>24</v>
      </c>
      <c r="M677" t="s">
        <v>21</v>
      </c>
      <c r="N677" t="s">
        <v>43</v>
      </c>
      <c r="O677">
        <v>88.34</v>
      </c>
      <c r="P677">
        <v>3054.96</v>
      </c>
      <c r="Q677">
        <v>2</v>
      </c>
      <c r="R677" t="s">
        <v>21</v>
      </c>
    </row>
    <row r="678" spans="1:18" x14ac:dyDescent="0.35">
      <c r="A678" t="s">
        <v>725</v>
      </c>
      <c r="B678" t="s">
        <v>19</v>
      </c>
      <c r="C678">
        <v>1</v>
      </c>
      <c r="D678" t="s">
        <v>21</v>
      </c>
      <c r="E678" t="s">
        <v>21</v>
      </c>
      <c r="F678" t="s">
        <v>37</v>
      </c>
      <c r="G678">
        <v>1</v>
      </c>
      <c r="H678" t="s">
        <v>20</v>
      </c>
      <c r="I678" t="s">
        <v>23</v>
      </c>
      <c r="J678" t="s">
        <v>20</v>
      </c>
      <c r="K678" t="s">
        <v>20</v>
      </c>
      <c r="L678" t="s">
        <v>33</v>
      </c>
      <c r="M678" t="s">
        <v>21</v>
      </c>
      <c r="N678" t="s">
        <v>43</v>
      </c>
      <c r="O678">
        <v>93.27</v>
      </c>
      <c r="P678">
        <v>95.62</v>
      </c>
      <c r="Q678">
        <v>0</v>
      </c>
      <c r="R678" t="s">
        <v>20</v>
      </c>
    </row>
    <row r="679" spans="1:18" x14ac:dyDescent="0.35">
      <c r="A679" t="s">
        <v>726</v>
      </c>
      <c r="B679" t="s">
        <v>36</v>
      </c>
      <c r="C679">
        <v>0</v>
      </c>
      <c r="D679" t="s">
        <v>21</v>
      </c>
      <c r="E679" t="s">
        <v>21</v>
      </c>
      <c r="F679" t="s">
        <v>27</v>
      </c>
      <c r="G679">
        <v>13</v>
      </c>
      <c r="H679" t="s">
        <v>20</v>
      </c>
      <c r="I679" t="s">
        <v>23</v>
      </c>
      <c r="J679" t="s">
        <v>21</v>
      </c>
      <c r="K679" t="s">
        <v>20</v>
      </c>
      <c r="L679" t="s">
        <v>33</v>
      </c>
      <c r="M679" t="s">
        <v>21</v>
      </c>
      <c r="N679" t="s">
        <v>34</v>
      </c>
      <c r="O679">
        <v>95.17</v>
      </c>
      <c r="P679">
        <v>1226.21</v>
      </c>
      <c r="Q679">
        <v>2</v>
      </c>
      <c r="R679" t="s">
        <v>20</v>
      </c>
    </row>
    <row r="680" spans="1:18" x14ac:dyDescent="0.35">
      <c r="A680" t="s">
        <v>727</v>
      </c>
      <c r="B680" t="s">
        <v>36</v>
      </c>
      <c r="C680">
        <v>0</v>
      </c>
      <c r="D680" t="s">
        <v>21</v>
      </c>
      <c r="E680" t="s">
        <v>21</v>
      </c>
      <c r="F680" t="s">
        <v>65</v>
      </c>
      <c r="G680">
        <v>8</v>
      </c>
      <c r="H680" t="s">
        <v>20</v>
      </c>
      <c r="I680" t="s">
        <v>23</v>
      </c>
      <c r="J680" t="s">
        <v>21</v>
      </c>
      <c r="K680" t="s">
        <v>21</v>
      </c>
      <c r="L680" t="s">
        <v>29</v>
      </c>
      <c r="M680" t="s">
        <v>21</v>
      </c>
      <c r="N680" t="s">
        <v>34</v>
      </c>
      <c r="O680">
        <v>92.24</v>
      </c>
      <c r="P680">
        <v>724.08</v>
      </c>
      <c r="Q680">
        <v>2</v>
      </c>
      <c r="R680" t="s">
        <v>20</v>
      </c>
    </row>
    <row r="681" spans="1:18" x14ac:dyDescent="0.35">
      <c r="A681" t="s">
        <v>728</v>
      </c>
      <c r="B681" t="s">
        <v>19</v>
      </c>
      <c r="C681">
        <v>0</v>
      </c>
      <c r="D681" t="s">
        <v>21</v>
      </c>
      <c r="E681" t="s">
        <v>20</v>
      </c>
      <c r="F681" t="s">
        <v>39</v>
      </c>
      <c r="G681">
        <v>52</v>
      </c>
      <c r="H681" t="s">
        <v>20</v>
      </c>
      <c r="I681" t="s">
        <v>23</v>
      </c>
      <c r="J681" t="s">
        <v>21</v>
      </c>
      <c r="K681" t="s">
        <v>21</v>
      </c>
      <c r="L681" t="s">
        <v>29</v>
      </c>
      <c r="M681" t="s">
        <v>21</v>
      </c>
      <c r="N681" t="s">
        <v>30</v>
      </c>
      <c r="O681">
        <v>76.25</v>
      </c>
      <c r="P681">
        <v>3998.48</v>
      </c>
      <c r="Q681">
        <v>1</v>
      </c>
      <c r="R681" t="s">
        <v>21</v>
      </c>
    </row>
    <row r="682" spans="1:18" x14ac:dyDescent="0.35">
      <c r="A682" t="s">
        <v>729</v>
      </c>
      <c r="B682" t="s">
        <v>36</v>
      </c>
      <c r="C682">
        <v>0</v>
      </c>
      <c r="D682" t="s">
        <v>21</v>
      </c>
      <c r="E682" t="s">
        <v>21</v>
      </c>
      <c r="F682" t="s">
        <v>41</v>
      </c>
      <c r="G682">
        <v>29</v>
      </c>
      <c r="H682" t="s">
        <v>20</v>
      </c>
      <c r="I682" t="s">
        <v>23</v>
      </c>
      <c r="J682" t="s">
        <v>21</v>
      </c>
      <c r="K682" t="s">
        <v>21</v>
      </c>
      <c r="L682" t="s">
        <v>33</v>
      </c>
      <c r="M682" t="s">
        <v>21</v>
      </c>
      <c r="N682" t="s">
        <v>30</v>
      </c>
      <c r="O682">
        <v>79.849999999999994</v>
      </c>
      <c r="P682">
        <v>2306.9299999999998</v>
      </c>
      <c r="Q682">
        <v>1</v>
      </c>
      <c r="R682" t="s">
        <v>20</v>
      </c>
    </row>
    <row r="683" spans="1:18" x14ac:dyDescent="0.35">
      <c r="A683" t="s">
        <v>730</v>
      </c>
      <c r="B683" t="s">
        <v>19</v>
      </c>
      <c r="C683">
        <v>1</v>
      </c>
      <c r="D683" t="s">
        <v>20</v>
      </c>
      <c r="E683" t="s">
        <v>21</v>
      </c>
      <c r="F683" t="s">
        <v>41</v>
      </c>
      <c r="G683">
        <v>37</v>
      </c>
      <c r="H683" t="s">
        <v>20</v>
      </c>
      <c r="I683" t="s">
        <v>32</v>
      </c>
      <c r="J683" t="s">
        <v>21</v>
      </c>
      <c r="K683" t="s">
        <v>21</v>
      </c>
      <c r="L683" t="s">
        <v>24</v>
      </c>
      <c r="M683" t="s">
        <v>20</v>
      </c>
      <c r="N683" t="s">
        <v>30</v>
      </c>
      <c r="O683">
        <v>52.3</v>
      </c>
      <c r="P683">
        <v>1987.8</v>
      </c>
      <c r="Q683">
        <v>2</v>
      </c>
      <c r="R683" t="s">
        <v>21</v>
      </c>
    </row>
    <row r="684" spans="1:18" x14ac:dyDescent="0.35">
      <c r="A684" t="s">
        <v>731</v>
      </c>
      <c r="B684" t="s">
        <v>36</v>
      </c>
      <c r="C684">
        <v>0</v>
      </c>
      <c r="D684" t="s">
        <v>21</v>
      </c>
      <c r="E684" t="s">
        <v>20</v>
      </c>
      <c r="F684" t="s">
        <v>37</v>
      </c>
      <c r="G684">
        <v>21</v>
      </c>
      <c r="H684" t="s">
        <v>20</v>
      </c>
      <c r="I684" t="s">
        <v>32</v>
      </c>
      <c r="J684" t="s">
        <v>21</v>
      </c>
      <c r="K684" t="s">
        <v>21</v>
      </c>
      <c r="L684" t="s">
        <v>33</v>
      </c>
      <c r="M684" t="s">
        <v>20</v>
      </c>
      <c r="N684" t="s">
        <v>25</v>
      </c>
      <c r="O684">
        <v>49.45</v>
      </c>
      <c r="P684">
        <v>1057.69</v>
      </c>
      <c r="Q684">
        <v>1</v>
      </c>
      <c r="R684" t="s">
        <v>20</v>
      </c>
    </row>
    <row r="685" spans="1:18" x14ac:dyDescent="0.35">
      <c r="A685" t="s">
        <v>732</v>
      </c>
      <c r="B685" t="s">
        <v>19</v>
      </c>
      <c r="C685">
        <v>0</v>
      </c>
      <c r="D685" t="s">
        <v>21</v>
      </c>
      <c r="E685" t="s">
        <v>21</v>
      </c>
      <c r="F685" t="s">
        <v>65</v>
      </c>
      <c r="G685">
        <v>54</v>
      </c>
      <c r="H685" t="s">
        <v>20</v>
      </c>
      <c r="I685" t="s">
        <v>21</v>
      </c>
      <c r="J685" t="s">
        <v>28</v>
      </c>
      <c r="K685" t="s">
        <v>28</v>
      </c>
      <c r="L685" t="s">
        <v>24</v>
      </c>
      <c r="M685" t="s">
        <v>21</v>
      </c>
      <c r="N685" t="s">
        <v>34</v>
      </c>
      <c r="O685">
        <v>32.18</v>
      </c>
      <c r="P685">
        <v>1699.75</v>
      </c>
      <c r="Q685">
        <v>0</v>
      </c>
      <c r="R685" t="s">
        <v>21</v>
      </c>
    </row>
    <row r="686" spans="1:18" x14ac:dyDescent="0.35">
      <c r="A686" t="s">
        <v>733</v>
      </c>
      <c r="B686" t="s">
        <v>19</v>
      </c>
      <c r="C686">
        <v>0</v>
      </c>
      <c r="D686" t="s">
        <v>21</v>
      </c>
      <c r="E686" t="s">
        <v>21</v>
      </c>
      <c r="F686" t="s">
        <v>58</v>
      </c>
      <c r="G686">
        <v>51</v>
      </c>
      <c r="H686" t="s">
        <v>20</v>
      </c>
      <c r="I686" t="s">
        <v>32</v>
      </c>
      <c r="J686" t="s">
        <v>21</v>
      </c>
      <c r="K686" t="s">
        <v>21</v>
      </c>
      <c r="L686" t="s">
        <v>24</v>
      </c>
      <c r="M686" t="s">
        <v>21</v>
      </c>
      <c r="N686" t="s">
        <v>34</v>
      </c>
      <c r="O686">
        <v>58.61</v>
      </c>
      <c r="P686">
        <v>2945.79</v>
      </c>
      <c r="Q686">
        <v>1</v>
      </c>
      <c r="R686" t="s">
        <v>21</v>
      </c>
    </row>
    <row r="687" spans="1:18" x14ac:dyDescent="0.35">
      <c r="A687" t="s">
        <v>734</v>
      </c>
      <c r="B687" t="s">
        <v>19</v>
      </c>
      <c r="C687">
        <v>1</v>
      </c>
      <c r="D687" t="s">
        <v>21</v>
      </c>
      <c r="E687" t="s">
        <v>21</v>
      </c>
      <c r="F687" t="s">
        <v>58</v>
      </c>
      <c r="G687">
        <v>6</v>
      </c>
      <c r="H687" t="s">
        <v>20</v>
      </c>
      <c r="I687" t="s">
        <v>23</v>
      </c>
      <c r="J687" t="s">
        <v>21</v>
      </c>
      <c r="K687" t="s">
        <v>21</v>
      </c>
      <c r="L687" t="s">
        <v>33</v>
      </c>
      <c r="M687" t="s">
        <v>20</v>
      </c>
      <c r="N687" t="s">
        <v>34</v>
      </c>
      <c r="O687">
        <v>76.66</v>
      </c>
      <c r="P687">
        <v>446.7</v>
      </c>
      <c r="Q687">
        <v>3</v>
      </c>
      <c r="R687" t="s">
        <v>21</v>
      </c>
    </row>
    <row r="688" spans="1:18" x14ac:dyDescent="0.35">
      <c r="A688" t="s">
        <v>735</v>
      </c>
      <c r="B688" t="s">
        <v>19</v>
      </c>
      <c r="C688">
        <v>1</v>
      </c>
      <c r="D688" t="s">
        <v>20</v>
      </c>
      <c r="E688" t="s">
        <v>21</v>
      </c>
      <c r="F688" t="s">
        <v>45</v>
      </c>
      <c r="G688">
        <v>27</v>
      </c>
      <c r="H688" t="s">
        <v>20</v>
      </c>
      <c r="I688" t="s">
        <v>23</v>
      </c>
      <c r="J688" t="s">
        <v>21</v>
      </c>
      <c r="K688" t="s">
        <v>20</v>
      </c>
      <c r="L688" t="s">
        <v>33</v>
      </c>
      <c r="M688" t="s">
        <v>21</v>
      </c>
      <c r="N688" t="s">
        <v>34</v>
      </c>
      <c r="O688">
        <v>91.32</v>
      </c>
      <c r="P688">
        <v>2478.25</v>
      </c>
      <c r="Q688">
        <v>2</v>
      </c>
      <c r="R688" t="s">
        <v>20</v>
      </c>
    </row>
    <row r="689" spans="1:18" x14ac:dyDescent="0.35">
      <c r="A689" t="s">
        <v>736</v>
      </c>
      <c r="B689" t="s">
        <v>19</v>
      </c>
      <c r="C689">
        <v>0</v>
      </c>
      <c r="D689" t="s">
        <v>20</v>
      </c>
      <c r="E689" t="s">
        <v>20</v>
      </c>
      <c r="F689" t="s">
        <v>22</v>
      </c>
      <c r="G689">
        <v>10</v>
      </c>
      <c r="H689" t="s">
        <v>20</v>
      </c>
      <c r="I689" t="s">
        <v>32</v>
      </c>
      <c r="J689" t="s">
        <v>20</v>
      </c>
      <c r="K689" t="s">
        <v>21</v>
      </c>
      <c r="L689" t="s">
        <v>33</v>
      </c>
      <c r="M689" t="s">
        <v>20</v>
      </c>
      <c r="N689" t="s">
        <v>30</v>
      </c>
      <c r="O689">
        <v>58.04</v>
      </c>
      <c r="P689">
        <v>580.79</v>
      </c>
      <c r="Q689">
        <v>0</v>
      </c>
      <c r="R689" t="s">
        <v>21</v>
      </c>
    </row>
    <row r="690" spans="1:18" x14ac:dyDescent="0.35">
      <c r="A690" t="s">
        <v>737</v>
      </c>
      <c r="B690" t="s">
        <v>36</v>
      </c>
      <c r="C690">
        <v>0</v>
      </c>
      <c r="D690" t="s">
        <v>20</v>
      </c>
      <c r="E690" t="s">
        <v>20</v>
      </c>
      <c r="F690" t="s">
        <v>22</v>
      </c>
      <c r="G690">
        <v>61</v>
      </c>
      <c r="H690" t="s">
        <v>20</v>
      </c>
      <c r="I690" t="s">
        <v>23</v>
      </c>
      <c r="J690" t="s">
        <v>21</v>
      </c>
      <c r="K690" t="s">
        <v>20</v>
      </c>
      <c r="L690" t="s">
        <v>24</v>
      </c>
      <c r="M690" t="s">
        <v>20</v>
      </c>
      <c r="N690" t="s">
        <v>34</v>
      </c>
      <c r="O690">
        <v>90.74</v>
      </c>
      <c r="P690">
        <v>5668.1</v>
      </c>
      <c r="Q690">
        <v>6</v>
      </c>
      <c r="R690" t="s">
        <v>21</v>
      </c>
    </row>
    <row r="691" spans="1:18" x14ac:dyDescent="0.35">
      <c r="A691" t="s">
        <v>738</v>
      </c>
      <c r="B691" t="s">
        <v>19</v>
      </c>
      <c r="C691">
        <v>0</v>
      </c>
      <c r="D691" t="s">
        <v>20</v>
      </c>
      <c r="E691" t="s">
        <v>20</v>
      </c>
      <c r="F691" t="s">
        <v>58</v>
      </c>
      <c r="G691">
        <v>6</v>
      </c>
      <c r="H691" t="s">
        <v>20</v>
      </c>
      <c r="I691" t="s">
        <v>32</v>
      </c>
      <c r="J691" t="s">
        <v>21</v>
      </c>
      <c r="K691" t="s">
        <v>21</v>
      </c>
      <c r="L691" t="s">
        <v>33</v>
      </c>
      <c r="M691" t="s">
        <v>20</v>
      </c>
      <c r="N691" t="s">
        <v>43</v>
      </c>
      <c r="O691">
        <v>52.76</v>
      </c>
      <c r="P691">
        <v>308.33999999999997</v>
      </c>
      <c r="Q691">
        <v>0</v>
      </c>
      <c r="R691" t="s">
        <v>20</v>
      </c>
    </row>
    <row r="692" spans="1:18" x14ac:dyDescent="0.35">
      <c r="A692" t="s">
        <v>739</v>
      </c>
      <c r="B692" t="s">
        <v>36</v>
      </c>
      <c r="C692">
        <v>0</v>
      </c>
      <c r="D692" t="s">
        <v>21</v>
      </c>
      <c r="E692" t="s">
        <v>21</v>
      </c>
      <c r="F692" t="s">
        <v>75</v>
      </c>
      <c r="G692">
        <v>21</v>
      </c>
      <c r="H692" t="s">
        <v>20</v>
      </c>
      <c r="I692" t="s">
        <v>23</v>
      </c>
      <c r="J692" t="s">
        <v>20</v>
      </c>
      <c r="K692" t="s">
        <v>21</v>
      </c>
      <c r="L692" t="s">
        <v>24</v>
      </c>
      <c r="M692" t="s">
        <v>21</v>
      </c>
      <c r="N692" t="s">
        <v>30</v>
      </c>
      <c r="O692">
        <v>96.65</v>
      </c>
      <c r="P692">
        <v>2034.9</v>
      </c>
      <c r="Q692">
        <v>3</v>
      </c>
      <c r="R692" t="s">
        <v>21</v>
      </c>
    </row>
    <row r="693" spans="1:18" x14ac:dyDescent="0.35">
      <c r="A693" t="s">
        <v>740</v>
      </c>
      <c r="B693" t="s">
        <v>19</v>
      </c>
      <c r="C693">
        <v>1</v>
      </c>
      <c r="D693" t="s">
        <v>20</v>
      </c>
      <c r="E693" t="s">
        <v>21</v>
      </c>
      <c r="F693" t="s">
        <v>65</v>
      </c>
      <c r="G693">
        <v>6</v>
      </c>
      <c r="H693" t="s">
        <v>20</v>
      </c>
      <c r="I693" t="s">
        <v>32</v>
      </c>
      <c r="J693" t="s">
        <v>20</v>
      </c>
      <c r="K693" t="s">
        <v>20</v>
      </c>
      <c r="L693" t="s">
        <v>33</v>
      </c>
      <c r="M693" t="s">
        <v>20</v>
      </c>
      <c r="N693" t="s">
        <v>30</v>
      </c>
      <c r="O693">
        <v>68.09</v>
      </c>
      <c r="P693">
        <v>398.38</v>
      </c>
      <c r="Q693">
        <v>1</v>
      </c>
      <c r="R693" t="s">
        <v>20</v>
      </c>
    </row>
    <row r="694" spans="1:18" x14ac:dyDescent="0.35">
      <c r="A694" t="s">
        <v>741</v>
      </c>
      <c r="B694" t="s">
        <v>36</v>
      </c>
      <c r="C694">
        <v>0</v>
      </c>
      <c r="D694" t="s">
        <v>21</v>
      </c>
      <c r="E694" t="s">
        <v>21</v>
      </c>
      <c r="F694" t="s">
        <v>56</v>
      </c>
      <c r="G694">
        <v>14</v>
      </c>
      <c r="H694" t="s">
        <v>20</v>
      </c>
      <c r="I694" t="s">
        <v>23</v>
      </c>
      <c r="J694" t="s">
        <v>21</v>
      </c>
      <c r="K694" t="s">
        <v>21</v>
      </c>
      <c r="L694" t="s">
        <v>33</v>
      </c>
      <c r="M694" t="s">
        <v>20</v>
      </c>
      <c r="N694" t="s">
        <v>25</v>
      </c>
      <c r="O694">
        <v>86.64</v>
      </c>
      <c r="P694">
        <v>1216.8499999999999</v>
      </c>
      <c r="Q694">
        <v>3</v>
      </c>
      <c r="R694" t="s">
        <v>20</v>
      </c>
    </row>
    <row r="695" spans="1:18" x14ac:dyDescent="0.35">
      <c r="A695" t="s">
        <v>742</v>
      </c>
      <c r="B695" t="s">
        <v>19</v>
      </c>
      <c r="C695">
        <v>0</v>
      </c>
      <c r="D695" t="s">
        <v>20</v>
      </c>
      <c r="E695" t="s">
        <v>20</v>
      </c>
      <c r="F695" t="s">
        <v>45</v>
      </c>
      <c r="G695">
        <v>12</v>
      </c>
      <c r="H695" t="s">
        <v>20</v>
      </c>
      <c r="I695" t="s">
        <v>21</v>
      </c>
      <c r="J695" t="s">
        <v>28</v>
      </c>
      <c r="K695" t="s">
        <v>28</v>
      </c>
      <c r="L695" t="s">
        <v>33</v>
      </c>
      <c r="M695" t="s">
        <v>21</v>
      </c>
      <c r="N695" t="s">
        <v>34</v>
      </c>
      <c r="O695">
        <v>18.13</v>
      </c>
      <c r="P695">
        <v>219.26</v>
      </c>
      <c r="Q695">
        <v>1</v>
      </c>
      <c r="R695" t="s">
        <v>20</v>
      </c>
    </row>
    <row r="696" spans="1:18" x14ac:dyDescent="0.35">
      <c r="A696" t="s">
        <v>743</v>
      </c>
      <c r="B696" t="s">
        <v>36</v>
      </c>
      <c r="C696">
        <v>0</v>
      </c>
      <c r="D696" t="s">
        <v>21</v>
      </c>
      <c r="E696" t="s">
        <v>21</v>
      </c>
      <c r="F696" t="s">
        <v>49</v>
      </c>
      <c r="G696">
        <v>46</v>
      </c>
      <c r="H696" t="s">
        <v>20</v>
      </c>
      <c r="I696" t="s">
        <v>23</v>
      </c>
      <c r="J696" t="s">
        <v>21</v>
      </c>
      <c r="K696" t="s">
        <v>21</v>
      </c>
      <c r="L696" t="s">
        <v>29</v>
      </c>
      <c r="M696" t="s">
        <v>20</v>
      </c>
      <c r="N696" t="s">
        <v>34</v>
      </c>
      <c r="O696">
        <v>92.29</v>
      </c>
      <c r="P696">
        <v>4198.0200000000004</v>
      </c>
      <c r="Q696">
        <v>1</v>
      </c>
      <c r="R696" t="s">
        <v>21</v>
      </c>
    </row>
    <row r="697" spans="1:18" x14ac:dyDescent="0.35">
      <c r="A697" t="s">
        <v>744</v>
      </c>
      <c r="B697" t="s">
        <v>19</v>
      </c>
      <c r="C697">
        <v>0</v>
      </c>
      <c r="D697" t="s">
        <v>20</v>
      </c>
      <c r="E697" t="s">
        <v>21</v>
      </c>
      <c r="F697" t="s">
        <v>41</v>
      </c>
      <c r="G697">
        <v>11</v>
      </c>
      <c r="H697" t="s">
        <v>21</v>
      </c>
      <c r="I697" t="s">
        <v>32</v>
      </c>
      <c r="J697" t="s">
        <v>20</v>
      </c>
      <c r="K697" t="s">
        <v>21</v>
      </c>
      <c r="L697" t="s">
        <v>33</v>
      </c>
      <c r="M697" t="s">
        <v>20</v>
      </c>
      <c r="N697" t="s">
        <v>25</v>
      </c>
      <c r="O697">
        <v>36.39</v>
      </c>
      <c r="P697">
        <v>403.57</v>
      </c>
      <c r="Q697">
        <v>2</v>
      </c>
      <c r="R697" t="s">
        <v>20</v>
      </c>
    </row>
    <row r="698" spans="1:18" x14ac:dyDescent="0.35">
      <c r="A698" t="s">
        <v>745</v>
      </c>
      <c r="B698" t="s">
        <v>36</v>
      </c>
      <c r="C698">
        <v>1</v>
      </c>
      <c r="D698" t="s">
        <v>20</v>
      </c>
      <c r="E698" t="s">
        <v>20</v>
      </c>
      <c r="F698" t="s">
        <v>65</v>
      </c>
      <c r="G698">
        <v>38</v>
      </c>
      <c r="H698" t="s">
        <v>20</v>
      </c>
      <c r="I698" t="s">
        <v>32</v>
      </c>
      <c r="J698" t="s">
        <v>20</v>
      </c>
      <c r="K698" t="s">
        <v>20</v>
      </c>
      <c r="L698" t="s">
        <v>29</v>
      </c>
      <c r="M698" t="s">
        <v>20</v>
      </c>
      <c r="N698" t="s">
        <v>34</v>
      </c>
      <c r="O698">
        <v>63.72</v>
      </c>
      <c r="P698">
        <v>2479.0300000000002</v>
      </c>
      <c r="Q698">
        <v>0</v>
      </c>
      <c r="R698" t="s">
        <v>21</v>
      </c>
    </row>
    <row r="699" spans="1:18" x14ac:dyDescent="0.35">
      <c r="A699" t="s">
        <v>746</v>
      </c>
      <c r="B699" t="s">
        <v>19</v>
      </c>
      <c r="C699">
        <v>0</v>
      </c>
      <c r="D699" t="s">
        <v>21</v>
      </c>
      <c r="E699" t="s">
        <v>21</v>
      </c>
      <c r="F699" t="s">
        <v>65</v>
      </c>
      <c r="G699">
        <v>62</v>
      </c>
      <c r="H699" t="s">
        <v>20</v>
      </c>
      <c r="I699" t="s">
        <v>23</v>
      </c>
      <c r="J699" t="s">
        <v>21</v>
      </c>
      <c r="K699" t="s">
        <v>21</v>
      </c>
      <c r="L699" t="s">
        <v>24</v>
      </c>
      <c r="M699" t="s">
        <v>21</v>
      </c>
      <c r="N699" t="s">
        <v>43</v>
      </c>
      <c r="O699">
        <v>83.85</v>
      </c>
      <c r="P699">
        <v>5331.57</v>
      </c>
      <c r="Q699">
        <v>4</v>
      </c>
      <c r="R699" t="s">
        <v>21</v>
      </c>
    </row>
    <row r="700" spans="1:18" x14ac:dyDescent="0.35">
      <c r="A700" t="s">
        <v>747</v>
      </c>
      <c r="B700" t="s">
        <v>19</v>
      </c>
      <c r="C700">
        <v>0</v>
      </c>
      <c r="D700" t="s">
        <v>21</v>
      </c>
      <c r="E700" t="s">
        <v>21</v>
      </c>
      <c r="F700" t="s">
        <v>75</v>
      </c>
      <c r="G700">
        <v>20</v>
      </c>
      <c r="H700" t="s">
        <v>20</v>
      </c>
      <c r="I700" t="s">
        <v>32</v>
      </c>
      <c r="J700" t="s">
        <v>20</v>
      </c>
      <c r="K700" t="s">
        <v>21</v>
      </c>
      <c r="L700" t="s">
        <v>33</v>
      </c>
      <c r="M700" t="s">
        <v>20</v>
      </c>
      <c r="N700" t="s">
        <v>34</v>
      </c>
      <c r="O700">
        <v>61.21</v>
      </c>
      <c r="P700">
        <v>1209.31</v>
      </c>
      <c r="Q700">
        <v>1</v>
      </c>
      <c r="R700" t="s">
        <v>21</v>
      </c>
    </row>
    <row r="701" spans="1:18" x14ac:dyDescent="0.35">
      <c r="A701" t="s">
        <v>748</v>
      </c>
      <c r="B701" t="s">
        <v>36</v>
      </c>
      <c r="C701">
        <v>0</v>
      </c>
      <c r="D701" t="s">
        <v>21</v>
      </c>
      <c r="E701" t="s">
        <v>21</v>
      </c>
      <c r="F701" t="s">
        <v>47</v>
      </c>
      <c r="G701">
        <v>11</v>
      </c>
      <c r="H701" t="s">
        <v>20</v>
      </c>
      <c r="I701" t="s">
        <v>21</v>
      </c>
      <c r="J701" t="s">
        <v>28</v>
      </c>
      <c r="K701" t="s">
        <v>28</v>
      </c>
      <c r="L701" t="s">
        <v>33</v>
      </c>
      <c r="M701" t="s">
        <v>20</v>
      </c>
      <c r="N701" t="s">
        <v>34</v>
      </c>
      <c r="O701">
        <v>27.17</v>
      </c>
      <c r="P701">
        <v>299.63</v>
      </c>
      <c r="Q701">
        <v>0</v>
      </c>
      <c r="R701" t="s">
        <v>20</v>
      </c>
    </row>
    <row r="702" spans="1:18" x14ac:dyDescent="0.35">
      <c r="A702" t="s">
        <v>749</v>
      </c>
      <c r="B702" t="s">
        <v>36</v>
      </c>
      <c r="C702">
        <v>0</v>
      </c>
      <c r="D702" t="s">
        <v>20</v>
      </c>
      <c r="E702" t="s">
        <v>21</v>
      </c>
      <c r="F702" t="s">
        <v>22</v>
      </c>
      <c r="G702">
        <v>37</v>
      </c>
      <c r="H702" t="s">
        <v>20</v>
      </c>
      <c r="I702" t="s">
        <v>23</v>
      </c>
      <c r="J702" t="s">
        <v>21</v>
      </c>
      <c r="K702" t="s">
        <v>21</v>
      </c>
      <c r="L702" t="s">
        <v>29</v>
      </c>
      <c r="M702" t="s">
        <v>20</v>
      </c>
      <c r="N702" t="s">
        <v>34</v>
      </c>
      <c r="O702">
        <v>81.069999999999993</v>
      </c>
      <c r="P702">
        <v>3001.84</v>
      </c>
      <c r="Q702">
        <v>3</v>
      </c>
      <c r="R702" t="s">
        <v>21</v>
      </c>
    </row>
    <row r="703" spans="1:18" x14ac:dyDescent="0.35">
      <c r="A703" t="s">
        <v>750</v>
      </c>
      <c r="B703" t="s">
        <v>36</v>
      </c>
      <c r="C703">
        <v>0</v>
      </c>
      <c r="D703" t="s">
        <v>21</v>
      </c>
      <c r="E703" t="s">
        <v>21</v>
      </c>
      <c r="F703" t="s">
        <v>47</v>
      </c>
      <c r="G703">
        <v>53</v>
      </c>
      <c r="H703" t="s">
        <v>20</v>
      </c>
      <c r="I703" t="s">
        <v>21</v>
      </c>
      <c r="J703" t="s">
        <v>28</v>
      </c>
      <c r="K703" t="s">
        <v>28</v>
      </c>
      <c r="L703" t="s">
        <v>29</v>
      </c>
      <c r="M703" t="s">
        <v>21</v>
      </c>
      <c r="N703" t="s">
        <v>34</v>
      </c>
      <c r="O703">
        <v>18</v>
      </c>
      <c r="P703">
        <v>972.18</v>
      </c>
      <c r="Q703">
        <v>1</v>
      </c>
      <c r="R703" t="s">
        <v>21</v>
      </c>
    </row>
    <row r="704" spans="1:18" x14ac:dyDescent="0.35">
      <c r="A704" t="s">
        <v>751</v>
      </c>
      <c r="B704" t="s">
        <v>36</v>
      </c>
      <c r="C704">
        <v>0</v>
      </c>
      <c r="D704" t="s">
        <v>21</v>
      </c>
      <c r="E704" t="s">
        <v>21</v>
      </c>
      <c r="F704" t="s">
        <v>39</v>
      </c>
      <c r="G704">
        <v>31</v>
      </c>
      <c r="H704" t="s">
        <v>21</v>
      </c>
      <c r="I704" t="s">
        <v>32</v>
      </c>
      <c r="J704" t="s">
        <v>21</v>
      </c>
      <c r="K704" t="s">
        <v>21</v>
      </c>
      <c r="L704" t="s">
        <v>29</v>
      </c>
      <c r="M704" t="s">
        <v>21</v>
      </c>
      <c r="N704" t="s">
        <v>30</v>
      </c>
      <c r="O704">
        <v>54.22</v>
      </c>
      <c r="P704">
        <v>1719.59</v>
      </c>
      <c r="Q704">
        <v>1</v>
      </c>
      <c r="R704" t="s">
        <v>20</v>
      </c>
    </row>
    <row r="705" spans="1:18" x14ac:dyDescent="0.35">
      <c r="A705" t="s">
        <v>752</v>
      </c>
      <c r="B705" t="s">
        <v>19</v>
      </c>
      <c r="C705">
        <v>1</v>
      </c>
      <c r="D705" t="s">
        <v>21</v>
      </c>
      <c r="E705" t="s">
        <v>21</v>
      </c>
      <c r="F705" t="s">
        <v>22</v>
      </c>
      <c r="G705">
        <v>15</v>
      </c>
      <c r="H705" t="s">
        <v>20</v>
      </c>
      <c r="I705" t="s">
        <v>32</v>
      </c>
      <c r="J705" t="s">
        <v>20</v>
      </c>
      <c r="K705" t="s">
        <v>21</v>
      </c>
      <c r="L705" t="s">
        <v>33</v>
      </c>
      <c r="M705" t="s">
        <v>21</v>
      </c>
      <c r="N705" t="s">
        <v>25</v>
      </c>
      <c r="O705">
        <v>60.93</v>
      </c>
      <c r="P705">
        <v>922.26</v>
      </c>
      <c r="Q705">
        <v>4</v>
      </c>
      <c r="R705" t="s">
        <v>20</v>
      </c>
    </row>
    <row r="706" spans="1:18" x14ac:dyDescent="0.35">
      <c r="A706" t="s">
        <v>753</v>
      </c>
      <c r="B706" t="s">
        <v>19</v>
      </c>
      <c r="C706">
        <v>0</v>
      </c>
      <c r="D706" t="s">
        <v>20</v>
      </c>
      <c r="E706" t="s">
        <v>20</v>
      </c>
      <c r="F706" t="s">
        <v>58</v>
      </c>
      <c r="G706">
        <v>33</v>
      </c>
      <c r="H706" t="s">
        <v>20</v>
      </c>
      <c r="I706" t="s">
        <v>21</v>
      </c>
      <c r="J706" t="s">
        <v>28</v>
      </c>
      <c r="K706" t="s">
        <v>28</v>
      </c>
      <c r="L706" t="s">
        <v>33</v>
      </c>
      <c r="M706" t="s">
        <v>20</v>
      </c>
      <c r="N706" t="s">
        <v>43</v>
      </c>
      <c r="O706">
        <v>36.159999999999997</v>
      </c>
      <c r="P706">
        <v>1226.45</v>
      </c>
      <c r="Q706">
        <v>0</v>
      </c>
      <c r="R706" t="s">
        <v>21</v>
      </c>
    </row>
    <row r="707" spans="1:18" x14ac:dyDescent="0.35">
      <c r="A707" t="s">
        <v>754</v>
      </c>
      <c r="B707" t="s">
        <v>19</v>
      </c>
      <c r="C707">
        <v>0</v>
      </c>
      <c r="D707" t="s">
        <v>20</v>
      </c>
      <c r="E707" t="s">
        <v>20</v>
      </c>
      <c r="F707" t="s">
        <v>22</v>
      </c>
      <c r="G707">
        <v>10</v>
      </c>
      <c r="H707" t="s">
        <v>20</v>
      </c>
      <c r="I707" t="s">
        <v>23</v>
      </c>
      <c r="J707" t="s">
        <v>21</v>
      </c>
      <c r="K707" t="s">
        <v>21</v>
      </c>
      <c r="L707" t="s">
        <v>33</v>
      </c>
      <c r="M707" t="s">
        <v>21</v>
      </c>
      <c r="N707" t="s">
        <v>30</v>
      </c>
      <c r="O707">
        <v>85.71</v>
      </c>
      <c r="P707">
        <v>840.05</v>
      </c>
      <c r="Q707">
        <v>3</v>
      </c>
      <c r="R707" t="s">
        <v>20</v>
      </c>
    </row>
    <row r="708" spans="1:18" x14ac:dyDescent="0.35">
      <c r="A708" t="s">
        <v>755</v>
      </c>
      <c r="B708" t="s">
        <v>36</v>
      </c>
      <c r="C708">
        <v>1</v>
      </c>
      <c r="D708" t="s">
        <v>20</v>
      </c>
      <c r="E708" t="s">
        <v>21</v>
      </c>
      <c r="F708" t="s">
        <v>45</v>
      </c>
      <c r="G708">
        <v>6</v>
      </c>
      <c r="H708" t="s">
        <v>20</v>
      </c>
      <c r="I708" t="s">
        <v>23</v>
      </c>
      <c r="J708" t="s">
        <v>21</v>
      </c>
      <c r="K708" t="s">
        <v>21</v>
      </c>
      <c r="L708" t="s">
        <v>33</v>
      </c>
      <c r="M708" t="s">
        <v>20</v>
      </c>
      <c r="N708" t="s">
        <v>34</v>
      </c>
      <c r="O708">
        <v>79.819999999999993</v>
      </c>
      <c r="P708">
        <v>477.02</v>
      </c>
      <c r="Q708">
        <v>2</v>
      </c>
      <c r="R708" t="s">
        <v>21</v>
      </c>
    </row>
    <row r="709" spans="1:18" x14ac:dyDescent="0.35">
      <c r="A709" t="s">
        <v>756</v>
      </c>
      <c r="B709" t="s">
        <v>36</v>
      </c>
      <c r="C709">
        <v>0</v>
      </c>
      <c r="D709" t="s">
        <v>21</v>
      </c>
      <c r="E709" t="s">
        <v>21</v>
      </c>
      <c r="F709" t="s">
        <v>65</v>
      </c>
      <c r="G709">
        <v>63</v>
      </c>
      <c r="H709" t="s">
        <v>21</v>
      </c>
      <c r="I709" t="s">
        <v>32</v>
      </c>
      <c r="J709" t="s">
        <v>21</v>
      </c>
      <c r="K709" t="s">
        <v>21</v>
      </c>
      <c r="L709" t="s">
        <v>24</v>
      </c>
      <c r="M709" t="s">
        <v>21</v>
      </c>
      <c r="N709" t="s">
        <v>25</v>
      </c>
      <c r="O709">
        <v>56.53</v>
      </c>
      <c r="P709">
        <v>3599.69</v>
      </c>
      <c r="Q709">
        <v>1</v>
      </c>
      <c r="R709" t="s">
        <v>21</v>
      </c>
    </row>
    <row r="710" spans="1:18" x14ac:dyDescent="0.35">
      <c r="A710" t="s">
        <v>757</v>
      </c>
      <c r="B710" t="s">
        <v>36</v>
      </c>
      <c r="C710">
        <v>0</v>
      </c>
      <c r="D710" t="s">
        <v>20</v>
      </c>
      <c r="E710" t="s">
        <v>21</v>
      </c>
      <c r="F710" t="s">
        <v>49</v>
      </c>
      <c r="G710">
        <v>40</v>
      </c>
      <c r="H710" t="s">
        <v>20</v>
      </c>
      <c r="I710" t="s">
        <v>32</v>
      </c>
      <c r="J710" t="s">
        <v>21</v>
      </c>
      <c r="K710" t="s">
        <v>20</v>
      </c>
      <c r="L710" t="s">
        <v>33</v>
      </c>
      <c r="M710" t="s">
        <v>20</v>
      </c>
      <c r="N710" t="s">
        <v>34</v>
      </c>
      <c r="O710">
        <v>55.21</v>
      </c>
      <c r="P710">
        <v>2161.8000000000002</v>
      </c>
      <c r="Q710">
        <v>0</v>
      </c>
      <c r="R710" t="s">
        <v>21</v>
      </c>
    </row>
    <row r="711" spans="1:18" x14ac:dyDescent="0.35">
      <c r="A711" t="s">
        <v>758</v>
      </c>
      <c r="B711" t="s">
        <v>36</v>
      </c>
      <c r="C711">
        <v>0</v>
      </c>
      <c r="D711" t="s">
        <v>21</v>
      </c>
      <c r="E711" t="s">
        <v>20</v>
      </c>
      <c r="F711" t="s">
        <v>65</v>
      </c>
      <c r="G711">
        <v>71</v>
      </c>
      <c r="H711" t="s">
        <v>20</v>
      </c>
      <c r="I711" t="s">
        <v>21</v>
      </c>
      <c r="J711" t="s">
        <v>28</v>
      </c>
      <c r="K711" t="s">
        <v>28</v>
      </c>
      <c r="L711" t="s">
        <v>24</v>
      </c>
      <c r="M711" t="s">
        <v>21</v>
      </c>
      <c r="N711" t="s">
        <v>25</v>
      </c>
      <c r="O711">
        <v>30.82</v>
      </c>
      <c r="P711">
        <v>2235.1</v>
      </c>
      <c r="Q711">
        <v>2</v>
      </c>
      <c r="R711" t="s">
        <v>21</v>
      </c>
    </row>
    <row r="712" spans="1:18" x14ac:dyDescent="0.35">
      <c r="A712" t="s">
        <v>759</v>
      </c>
      <c r="B712" t="s">
        <v>36</v>
      </c>
      <c r="C712">
        <v>0</v>
      </c>
      <c r="D712" t="s">
        <v>20</v>
      </c>
      <c r="E712" t="s">
        <v>21</v>
      </c>
      <c r="F712" t="s">
        <v>65</v>
      </c>
      <c r="G712">
        <v>72</v>
      </c>
      <c r="H712" t="s">
        <v>20</v>
      </c>
      <c r="I712" t="s">
        <v>32</v>
      </c>
      <c r="J712" t="s">
        <v>20</v>
      </c>
      <c r="K712" t="s">
        <v>20</v>
      </c>
      <c r="L712" t="s">
        <v>24</v>
      </c>
      <c r="M712" t="s">
        <v>21</v>
      </c>
      <c r="N712" t="s">
        <v>30</v>
      </c>
      <c r="O712">
        <v>63.93</v>
      </c>
      <c r="P712">
        <v>4664.53</v>
      </c>
      <c r="Q712">
        <v>0</v>
      </c>
      <c r="R712" t="s">
        <v>21</v>
      </c>
    </row>
    <row r="713" spans="1:18" x14ac:dyDescent="0.35">
      <c r="A713" t="s">
        <v>760</v>
      </c>
      <c r="B713" t="s">
        <v>36</v>
      </c>
      <c r="C713">
        <v>0</v>
      </c>
      <c r="D713" t="s">
        <v>20</v>
      </c>
      <c r="E713" t="s">
        <v>21</v>
      </c>
      <c r="F713" t="s">
        <v>27</v>
      </c>
      <c r="G713">
        <v>33</v>
      </c>
      <c r="H713" t="s">
        <v>20</v>
      </c>
      <c r="I713" t="s">
        <v>21</v>
      </c>
      <c r="J713" t="s">
        <v>28</v>
      </c>
      <c r="K713" t="s">
        <v>28</v>
      </c>
      <c r="L713" t="s">
        <v>29</v>
      </c>
      <c r="M713" t="s">
        <v>20</v>
      </c>
      <c r="N713" t="s">
        <v>30</v>
      </c>
      <c r="O713">
        <v>30.78</v>
      </c>
      <c r="P713">
        <v>1010.23</v>
      </c>
      <c r="Q713">
        <v>0</v>
      </c>
      <c r="R713" t="s">
        <v>21</v>
      </c>
    </row>
    <row r="714" spans="1:18" x14ac:dyDescent="0.35">
      <c r="A714" t="s">
        <v>761</v>
      </c>
      <c r="B714" t="s">
        <v>36</v>
      </c>
      <c r="C714">
        <v>0</v>
      </c>
      <c r="D714" t="s">
        <v>21</v>
      </c>
      <c r="E714" t="s">
        <v>21</v>
      </c>
      <c r="F714" t="s">
        <v>37</v>
      </c>
      <c r="G714">
        <v>25</v>
      </c>
      <c r="H714" t="s">
        <v>20</v>
      </c>
      <c r="I714" t="s">
        <v>23</v>
      </c>
      <c r="J714" t="s">
        <v>20</v>
      </c>
      <c r="K714" t="s">
        <v>21</v>
      </c>
      <c r="L714" t="s">
        <v>33</v>
      </c>
      <c r="M714" t="s">
        <v>21</v>
      </c>
      <c r="N714" t="s">
        <v>34</v>
      </c>
      <c r="O714">
        <v>90.02</v>
      </c>
      <c r="P714">
        <v>2187.69</v>
      </c>
      <c r="Q714">
        <v>4</v>
      </c>
      <c r="R714" t="s">
        <v>20</v>
      </c>
    </row>
    <row r="715" spans="1:18" x14ac:dyDescent="0.35">
      <c r="A715" t="s">
        <v>762</v>
      </c>
      <c r="B715" t="s">
        <v>36</v>
      </c>
      <c r="C715">
        <v>0</v>
      </c>
      <c r="D715" t="s">
        <v>21</v>
      </c>
      <c r="E715" t="s">
        <v>21</v>
      </c>
      <c r="F715" t="s">
        <v>75</v>
      </c>
      <c r="G715">
        <v>24</v>
      </c>
      <c r="H715" t="s">
        <v>20</v>
      </c>
      <c r="I715" t="s">
        <v>23</v>
      </c>
      <c r="J715" t="s">
        <v>20</v>
      </c>
      <c r="K715" t="s">
        <v>20</v>
      </c>
      <c r="L715" t="s">
        <v>33</v>
      </c>
      <c r="M715" t="s">
        <v>21</v>
      </c>
      <c r="N715" t="s">
        <v>25</v>
      </c>
      <c r="O715">
        <v>89.29</v>
      </c>
      <c r="P715">
        <v>2128.81</v>
      </c>
      <c r="Q715">
        <v>1</v>
      </c>
      <c r="R715" t="s">
        <v>21</v>
      </c>
    </row>
    <row r="716" spans="1:18" x14ac:dyDescent="0.35">
      <c r="A716" t="s">
        <v>763</v>
      </c>
      <c r="B716" t="s">
        <v>36</v>
      </c>
      <c r="C716">
        <v>0</v>
      </c>
      <c r="D716" t="s">
        <v>20</v>
      </c>
      <c r="E716" t="s">
        <v>21</v>
      </c>
      <c r="F716" t="s">
        <v>37</v>
      </c>
      <c r="G716">
        <v>14</v>
      </c>
      <c r="H716" t="s">
        <v>20</v>
      </c>
      <c r="I716" t="s">
        <v>21</v>
      </c>
      <c r="J716" t="s">
        <v>28</v>
      </c>
      <c r="K716" t="s">
        <v>28</v>
      </c>
      <c r="L716" t="s">
        <v>33</v>
      </c>
      <c r="M716" t="s">
        <v>21</v>
      </c>
      <c r="N716" t="s">
        <v>43</v>
      </c>
      <c r="O716">
        <v>42.08</v>
      </c>
      <c r="P716">
        <v>598.82000000000005</v>
      </c>
      <c r="Q716">
        <v>1</v>
      </c>
      <c r="R716" t="s">
        <v>20</v>
      </c>
    </row>
    <row r="717" spans="1:18" x14ac:dyDescent="0.35">
      <c r="A717" t="s">
        <v>764</v>
      </c>
      <c r="B717" t="s">
        <v>36</v>
      </c>
      <c r="C717">
        <v>0</v>
      </c>
      <c r="D717" t="s">
        <v>20</v>
      </c>
      <c r="E717" t="s">
        <v>21</v>
      </c>
      <c r="F717" t="s">
        <v>39</v>
      </c>
      <c r="G717">
        <v>72</v>
      </c>
      <c r="H717" t="s">
        <v>20</v>
      </c>
      <c r="I717" t="s">
        <v>21</v>
      </c>
      <c r="J717" t="s">
        <v>28</v>
      </c>
      <c r="K717" t="s">
        <v>28</v>
      </c>
      <c r="L717" t="s">
        <v>24</v>
      </c>
      <c r="M717" t="s">
        <v>21</v>
      </c>
      <c r="N717" t="s">
        <v>30</v>
      </c>
      <c r="O717">
        <v>45.59</v>
      </c>
      <c r="P717">
        <v>3267.96</v>
      </c>
      <c r="Q717">
        <v>0</v>
      </c>
      <c r="R717" t="s">
        <v>21</v>
      </c>
    </row>
    <row r="718" spans="1:18" x14ac:dyDescent="0.35">
      <c r="A718" t="s">
        <v>765</v>
      </c>
      <c r="B718" t="s">
        <v>36</v>
      </c>
      <c r="C718">
        <v>0</v>
      </c>
      <c r="D718" t="s">
        <v>20</v>
      </c>
      <c r="E718" t="s">
        <v>21</v>
      </c>
      <c r="F718" t="s">
        <v>65</v>
      </c>
      <c r="G718">
        <v>10</v>
      </c>
      <c r="H718" t="s">
        <v>20</v>
      </c>
      <c r="I718" t="s">
        <v>21</v>
      </c>
      <c r="J718" t="s">
        <v>28</v>
      </c>
      <c r="K718" t="s">
        <v>28</v>
      </c>
      <c r="L718" t="s">
        <v>33</v>
      </c>
      <c r="M718" t="s">
        <v>21</v>
      </c>
      <c r="N718" t="s">
        <v>43</v>
      </c>
      <c r="O718">
        <v>34.409999999999997</v>
      </c>
      <c r="P718">
        <v>353.08</v>
      </c>
      <c r="Q718">
        <v>0</v>
      </c>
      <c r="R718" t="s">
        <v>20</v>
      </c>
    </row>
    <row r="719" spans="1:18" x14ac:dyDescent="0.35">
      <c r="A719" t="s">
        <v>766</v>
      </c>
      <c r="B719" t="s">
        <v>36</v>
      </c>
      <c r="C719">
        <v>1</v>
      </c>
      <c r="D719" t="s">
        <v>21</v>
      </c>
      <c r="E719" t="s">
        <v>21</v>
      </c>
      <c r="F719" t="s">
        <v>27</v>
      </c>
      <c r="G719">
        <v>62</v>
      </c>
      <c r="H719" t="s">
        <v>20</v>
      </c>
      <c r="I719" t="s">
        <v>32</v>
      </c>
      <c r="J719" t="s">
        <v>20</v>
      </c>
      <c r="K719" t="s">
        <v>21</v>
      </c>
      <c r="L719" t="s">
        <v>24</v>
      </c>
      <c r="M719" t="s">
        <v>20</v>
      </c>
      <c r="N719" t="s">
        <v>43</v>
      </c>
      <c r="O719">
        <v>64.72</v>
      </c>
      <c r="P719">
        <v>3985.37</v>
      </c>
      <c r="Q719">
        <v>6</v>
      </c>
      <c r="R719" t="s">
        <v>21</v>
      </c>
    </row>
    <row r="720" spans="1:18" x14ac:dyDescent="0.35">
      <c r="A720" t="s">
        <v>767</v>
      </c>
      <c r="B720" t="s">
        <v>19</v>
      </c>
      <c r="C720">
        <v>0</v>
      </c>
      <c r="D720" t="s">
        <v>21</v>
      </c>
      <c r="E720" t="s">
        <v>21</v>
      </c>
      <c r="F720" t="s">
        <v>58</v>
      </c>
      <c r="G720">
        <v>12</v>
      </c>
      <c r="H720" t="s">
        <v>20</v>
      </c>
      <c r="I720" t="s">
        <v>23</v>
      </c>
      <c r="J720" t="s">
        <v>20</v>
      </c>
      <c r="K720" t="s">
        <v>20</v>
      </c>
      <c r="L720" t="s">
        <v>33</v>
      </c>
      <c r="M720" t="s">
        <v>20</v>
      </c>
      <c r="N720" t="s">
        <v>43</v>
      </c>
      <c r="O720">
        <v>97.52</v>
      </c>
      <c r="P720">
        <v>1140.22</v>
      </c>
      <c r="Q720">
        <v>3</v>
      </c>
      <c r="R720" t="s">
        <v>20</v>
      </c>
    </row>
    <row r="721" spans="1:18" x14ac:dyDescent="0.35">
      <c r="A721" t="s">
        <v>768</v>
      </c>
      <c r="B721" t="s">
        <v>36</v>
      </c>
      <c r="C721">
        <v>0</v>
      </c>
      <c r="D721" t="s">
        <v>21</v>
      </c>
      <c r="E721" t="s">
        <v>21</v>
      </c>
      <c r="F721" t="s">
        <v>37</v>
      </c>
      <c r="G721">
        <v>6</v>
      </c>
      <c r="H721" t="s">
        <v>20</v>
      </c>
      <c r="I721" t="s">
        <v>32</v>
      </c>
      <c r="J721" t="s">
        <v>21</v>
      </c>
      <c r="K721" t="s">
        <v>20</v>
      </c>
      <c r="L721" t="s">
        <v>33</v>
      </c>
      <c r="M721" t="s">
        <v>21</v>
      </c>
      <c r="N721" t="s">
        <v>34</v>
      </c>
      <c r="O721">
        <v>58.85</v>
      </c>
      <c r="P721">
        <v>355.56</v>
      </c>
      <c r="Q721">
        <v>1</v>
      </c>
      <c r="R721" t="s">
        <v>20</v>
      </c>
    </row>
    <row r="722" spans="1:18" x14ac:dyDescent="0.35">
      <c r="A722" t="s">
        <v>769</v>
      </c>
      <c r="B722" t="s">
        <v>19</v>
      </c>
      <c r="C722">
        <v>0</v>
      </c>
      <c r="D722" t="s">
        <v>20</v>
      </c>
      <c r="E722" t="s">
        <v>21</v>
      </c>
      <c r="F722" t="s">
        <v>47</v>
      </c>
      <c r="G722">
        <v>36</v>
      </c>
      <c r="H722" t="s">
        <v>20</v>
      </c>
      <c r="I722" t="s">
        <v>23</v>
      </c>
      <c r="J722" t="s">
        <v>21</v>
      </c>
      <c r="K722" t="s">
        <v>20</v>
      </c>
      <c r="L722" t="s">
        <v>33</v>
      </c>
      <c r="M722" t="s">
        <v>20</v>
      </c>
      <c r="N722" t="s">
        <v>30</v>
      </c>
      <c r="O722">
        <v>98.3</v>
      </c>
      <c r="P722">
        <v>3491.22</v>
      </c>
      <c r="Q722">
        <v>1</v>
      </c>
      <c r="R722" t="s">
        <v>21</v>
      </c>
    </row>
    <row r="723" spans="1:18" x14ac:dyDescent="0.35">
      <c r="A723" t="s">
        <v>770</v>
      </c>
      <c r="B723" t="s">
        <v>36</v>
      </c>
      <c r="C723">
        <v>0</v>
      </c>
      <c r="D723" t="s">
        <v>21</v>
      </c>
      <c r="E723" t="s">
        <v>21</v>
      </c>
      <c r="F723" t="s">
        <v>41</v>
      </c>
      <c r="G723">
        <v>6</v>
      </c>
      <c r="H723" t="s">
        <v>20</v>
      </c>
      <c r="I723" t="s">
        <v>32</v>
      </c>
      <c r="J723" t="s">
        <v>21</v>
      </c>
      <c r="K723" t="s">
        <v>20</v>
      </c>
      <c r="L723" t="s">
        <v>33</v>
      </c>
      <c r="M723" t="s">
        <v>20</v>
      </c>
      <c r="N723" t="s">
        <v>30</v>
      </c>
      <c r="O723">
        <v>57.46</v>
      </c>
      <c r="P723">
        <v>350.15</v>
      </c>
      <c r="Q723">
        <v>0</v>
      </c>
      <c r="R723" t="s">
        <v>20</v>
      </c>
    </row>
    <row r="724" spans="1:18" x14ac:dyDescent="0.35">
      <c r="A724" t="s">
        <v>771</v>
      </c>
      <c r="B724" t="s">
        <v>19</v>
      </c>
      <c r="C724">
        <v>0</v>
      </c>
      <c r="D724" t="s">
        <v>20</v>
      </c>
      <c r="E724" t="s">
        <v>20</v>
      </c>
      <c r="F724" t="s">
        <v>37</v>
      </c>
      <c r="G724">
        <v>5</v>
      </c>
      <c r="H724" t="s">
        <v>20</v>
      </c>
      <c r="I724" t="s">
        <v>23</v>
      </c>
      <c r="J724" t="s">
        <v>21</v>
      </c>
      <c r="K724" t="s">
        <v>21</v>
      </c>
      <c r="L724" t="s">
        <v>33</v>
      </c>
      <c r="M724" t="s">
        <v>21</v>
      </c>
      <c r="N724" t="s">
        <v>34</v>
      </c>
      <c r="O724">
        <v>89.15</v>
      </c>
      <c r="P724">
        <v>452.76</v>
      </c>
      <c r="Q724">
        <v>3</v>
      </c>
      <c r="R724" t="s">
        <v>21</v>
      </c>
    </row>
    <row r="725" spans="1:18" x14ac:dyDescent="0.35">
      <c r="A725" t="s">
        <v>772</v>
      </c>
      <c r="B725" t="s">
        <v>19</v>
      </c>
      <c r="C725">
        <v>0</v>
      </c>
      <c r="D725" t="s">
        <v>21</v>
      </c>
      <c r="E725" t="s">
        <v>21</v>
      </c>
      <c r="F725" t="s">
        <v>41</v>
      </c>
      <c r="G725">
        <v>16</v>
      </c>
      <c r="H725" t="s">
        <v>21</v>
      </c>
      <c r="I725" t="s">
        <v>23</v>
      </c>
      <c r="J725" t="s">
        <v>21</v>
      </c>
      <c r="K725" t="s">
        <v>20</v>
      </c>
      <c r="L725" t="s">
        <v>33</v>
      </c>
      <c r="M725" t="s">
        <v>20</v>
      </c>
      <c r="N725" t="s">
        <v>30</v>
      </c>
      <c r="O725">
        <v>86.97</v>
      </c>
      <c r="P725">
        <v>1361.23</v>
      </c>
      <c r="Q725">
        <v>0</v>
      </c>
      <c r="R725" t="s">
        <v>20</v>
      </c>
    </row>
    <row r="726" spans="1:18" x14ac:dyDescent="0.35">
      <c r="A726" t="s">
        <v>773</v>
      </c>
      <c r="B726" t="s">
        <v>19</v>
      </c>
      <c r="C726">
        <v>0</v>
      </c>
      <c r="D726" t="s">
        <v>21</v>
      </c>
      <c r="E726" t="s">
        <v>21</v>
      </c>
      <c r="F726" t="s">
        <v>39</v>
      </c>
      <c r="G726">
        <v>18</v>
      </c>
      <c r="H726" t="s">
        <v>20</v>
      </c>
      <c r="I726" t="s">
        <v>23</v>
      </c>
      <c r="J726" t="s">
        <v>21</v>
      </c>
      <c r="K726" t="s">
        <v>21</v>
      </c>
      <c r="L726" t="s">
        <v>29</v>
      </c>
      <c r="M726" t="s">
        <v>21</v>
      </c>
      <c r="N726" t="s">
        <v>30</v>
      </c>
      <c r="O726">
        <v>91.7</v>
      </c>
      <c r="P726">
        <v>1680.76</v>
      </c>
      <c r="Q726">
        <v>1</v>
      </c>
      <c r="R726" t="s">
        <v>20</v>
      </c>
    </row>
    <row r="727" spans="1:18" x14ac:dyDescent="0.35">
      <c r="A727" t="s">
        <v>774</v>
      </c>
      <c r="B727" t="s">
        <v>36</v>
      </c>
      <c r="C727">
        <v>0</v>
      </c>
      <c r="D727" t="s">
        <v>20</v>
      </c>
      <c r="E727" t="s">
        <v>21</v>
      </c>
      <c r="F727" t="s">
        <v>37</v>
      </c>
      <c r="G727">
        <v>36</v>
      </c>
      <c r="H727" t="s">
        <v>20</v>
      </c>
      <c r="I727" t="s">
        <v>23</v>
      </c>
      <c r="J727" t="s">
        <v>21</v>
      </c>
      <c r="K727" t="s">
        <v>20</v>
      </c>
      <c r="L727" t="s">
        <v>29</v>
      </c>
      <c r="M727" t="s">
        <v>20</v>
      </c>
      <c r="N727" t="s">
        <v>34</v>
      </c>
      <c r="O727">
        <v>86.25</v>
      </c>
      <c r="P727">
        <v>3145.02</v>
      </c>
      <c r="Q727">
        <v>4</v>
      </c>
      <c r="R727" t="s">
        <v>21</v>
      </c>
    </row>
    <row r="728" spans="1:18" x14ac:dyDescent="0.35">
      <c r="A728" t="s">
        <v>775</v>
      </c>
      <c r="B728" t="s">
        <v>36</v>
      </c>
      <c r="C728">
        <v>0</v>
      </c>
      <c r="D728" t="s">
        <v>21</v>
      </c>
      <c r="E728" t="s">
        <v>21</v>
      </c>
      <c r="F728" t="s">
        <v>75</v>
      </c>
      <c r="G728">
        <v>41</v>
      </c>
      <c r="H728" t="s">
        <v>20</v>
      </c>
      <c r="I728" t="s">
        <v>23</v>
      </c>
      <c r="J728" t="s">
        <v>20</v>
      </c>
      <c r="K728" t="s">
        <v>20</v>
      </c>
      <c r="L728" t="s">
        <v>24</v>
      </c>
      <c r="M728" t="s">
        <v>20</v>
      </c>
      <c r="N728" t="s">
        <v>25</v>
      </c>
      <c r="O728">
        <v>99.26</v>
      </c>
      <c r="P728">
        <v>4040.09</v>
      </c>
      <c r="Q728">
        <v>2</v>
      </c>
      <c r="R728" t="s">
        <v>21</v>
      </c>
    </row>
    <row r="729" spans="1:18" x14ac:dyDescent="0.35">
      <c r="A729" t="s">
        <v>776</v>
      </c>
      <c r="B729" t="s">
        <v>36</v>
      </c>
      <c r="C729">
        <v>0</v>
      </c>
      <c r="D729" t="s">
        <v>21</v>
      </c>
      <c r="E729" t="s">
        <v>21</v>
      </c>
      <c r="F729" t="s">
        <v>56</v>
      </c>
      <c r="G729">
        <v>28</v>
      </c>
      <c r="H729" t="s">
        <v>20</v>
      </c>
      <c r="I729" t="s">
        <v>32</v>
      </c>
      <c r="J729" t="s">
        <v>21</v>
      </c>
      <c r="K729" t="s">
        <v>21</v>
      </c>
      <c r="L729" t="s">
        <v>24</v>
      </c>
      <c r="M729" t="s">
        <v>21</v>
      </c>
      <c r="N729" t="s">
        <v>34</v>
      </c>
      <c r="O729">
        <v>49.84</v>
      </c>
      <c r="P729">
        <v>1367.38</v>
      </c>
      <c r="Q729">
        <v>1</v>
      </c>
      <c r="R729" t="s">
        <v>21</v>
      </c>
    </row>
    <row r="730" spans="1:18" x14ac:dyDescent="0.35">
      <c r="A730" t="s">
        <v>777</v>
      </c>
      <c r="B730" t="s">
        <v>19</v>
      </c>
      <c r="C730">
        <v>0</v>
      </c>
      <c r="D730" t="s">
        <v>20</v>
      </c>
      <c r="E730" t="s">
        <v>20</v>
      </c>
      <c r="F730" t="s">
        <v>56</v>
      </c>
      <c r="G730">
        <v>62</v>
      </c>
      <c r="H730" t="s">
        <v>20</v>
      </c>
      <c r="I730" t="s">
        <v>32</v>
      </c>
      <c r="J730" t="s">
        <v>21</v>
      </c>
      <c r="K730" t="s">
        <v>20</v>
      </c>
      <c r="L730" t="s">
        <v>24</v>
      </c>
      <c r="M730" t="s">
        <v>20</v>
      </c>
      <c r="N730" t="s">
        <v>43</v>
      </c>
      <c r="O730">
        <v>62.46</v>
      </c>
      <c r="P730">
        <v>3969.77</v>
      </c>
      <c r="Q730">
        <v>1</v>
      </c>
      <c r="R730" t="s">
        <v>21</v>
      </c>
    </row>
    <row r="731" spans="1:18" x14ac:dyDescent="0.35">
      <c r="A731" t="s">
        <v>778</v>
      </c>
      <c r="B731" t="s">
        <v>36</v>
      </c>
      <c r="C731">
        <v>0</v>
      </c>
      <c r="D731" t="s">
        <v>21</v>
      </c>
      <c r="E731" t="s">
        <v>21</v>
      </c>
      <c r="F731" t="s">
        <v>56</v>
      </c>
      <c r="G731">
        <v>16</v>
      </c>
      <c r="H731" t="s">
        <v>20</v>
      </c>
      <c r="I731" t="s">
        <v>23</v>
      </c>
      <c r="J731" t="s">
        <v>21</v>
      </c>
      <c r="K731" t="s">
        <v>20</v>
      </c>
      <c r="L731" t="s">
        <v>33</v>
      </c>
      <c r="M731" t="s">
        <v>20</v>
      </c>
      <c r="N731" t="s">
        <v>25</v>
      </c>
      <c r="O731">
        <v>85.61</v>
      </c>
      <c r="P731">
        <v>1378.08</v>
      </c>
      <c r="Q731">
        <v>0</v>
      </c>
      <c r="R731" t="s">
        <v>21</v>
      </c>
    </row>
    <row r="732" spans="1:18" x14ac:dyDescent="0.35">
      <c r="A732" t="s">
        <v>779</v>
      </c>
      <c r="B732" t="s">
        <v>19</v>
      </c>
      <c r="C732">
        <v>0</v>
      </c>
      <c r="D732" t="s">
        <v>20</v>
      </c>
      <c r="E732" t="s">
        <v>21</v>
      </c>
      <c r="F732" t="s">
        <v>45</v>
      </c>
      <c r="G732">
        <v>24</v>
      </c>
      <c r="H732" t="s">
        <v>20</v>
      </c>
      <c r="I732" t="s">
        <v>23</v>
      </c>
      <c r="J732" t="s">
        <v>20</v>
      </c>
      <c r="K732" t="s">
        <v>20</v>
      </c>
      <c r="L732" t="s">
        <v>33</v>
      </c>
      <c r="M732" t="s">
        <v>20</v>
      </c>
      <c r="N732" t="s">
        <v>25</v>
      </c>
      <c r="O732">
        <v>97.23</v>
      </c>
      <c r="P732">
        <v>2309.7800000000002</v>
      </c>
      <c r="Q732">
        <v>0</v>
      </c>
      <c r="R732" t="s">
        <v>20</v>
      </c>
    </row>
    <row r="733" spans="1:18" x14ac:dyDescent="0.35">
      <c r="A733" t="s">
        <v>780</v>
      </c>
      <c r="B733" t="s">
        <v>36</v>
      </c>
      <c r="C733">
        <v>0</v>
      </c>
      <c r="D733" t="s">
        <v>20</v>
      </c>
      <c r="E733" t="s">
        <v>20</v>
      </c>
      <c r="F733" t="s">
        <v>39</v>
      </c>
      <c r="G733">
        <v>59</v>
      </c>
      <c r="H733" t="s">
        <v>20</v>
      </c>
      <c r="I733" t="s">
        <v>23</v>
      </c>
      <c r="J733" t="s">
        <v>20</v>
      </c>
      <c r="K733" t="s">
        <v>21</v>
      </c>
      <c r="L733" t="s">
        <v>29</v>
      </c>
      <c r="M733" t="s">
        <v>20</v>
      </c>
      <c r="N733" t="s">
        <v>43</v>
      </c>
      <c r="O733">
        <v>91.2</v>
      </c>
      <c r="P733">
        <v>5243.94</v>
      </c>
      <c r="Q733">
        <v>1</v>
      </c>
      <c r="R733" t="s">
        <v>21</v>
      </c>
    </row>
    <row r="734" spans="1:18" x14ac:dyDescent="0.35">
      <c r="A734" t="s">
        <v>781</v>
      </c>
      <c r="B734" t="s">
        <v>19</v>
      </c>
      <c r="C734">
        <v>1</v>
      </c>
      <c r="D734" t="s">
        <v>21</v>
      </c>
      <c r="E734" t="s">
        <v>21</v>
      </c>
      <c r="F734" t="s">
        <v>65</v>
      </c>
      <c r="G734">
        <v>55</v>
      </c>
      <c r="H734" t="s">
        <v>20</v>
      </c>
      <c r="I734" t="s">
        <v>23</v>
      </c>
      <c r="J734" t="s">
        <v>21</v>
      </c>
      <c r="K734" t="s">
        <v>21</v>
      </c>
      <c r="L734" t="s">
        <v>24</v>
      </c>
      <c r="M734" t="s">
        <v>20</v>
      </c>
      <c r="N734" t="s">
        <v>25</v>
      </c>
      <c r="O734">
        <v>92.29</v>
      </c>
      <c r="P734">
        <v>4947.8100000000004</v>
      </c>
      <c r="Q734">
        <v>1</v>
      </c>
      <c r="R734" t="s">
        <v>21</v>
      </c>
    </row>
    <row r="735" spans="1:18" x14ac:dyDescent="0.35">
      <c r="A735" t="s">
        <v>782</v>
      </c>
      <c r="B735" t="s">
        <v>19</v>
      </c>
      <c r="C735">
        <v>0</v>
      </c>
      <c r="D735" t="s">
        <v>20</v>
      </c>
      <c r="E735" t="s">
        <v>21</v>
      </c>
      <c r="F735" t="s">
        <v>37</v>
      </c>
      <c r="G735">
        <v>31</v>
      </c>
      <c r="H735" t="s">
        <v>20</v>
      </c>
      <c r="I735" t="s">
        <v>21</v>
      </c>
      <c r="J735" t="s">
        <v>28</v>
      </c>
      <c r="K735" t="s">
        <v>28</v>
      </c>
      <c r="L735" t="s">
        <v>33</v>
      </c>
      <c r="M735" t="s">
        <v>20</v>
      </c>
      <c r="N735" t="s">
        <v>30</v>
      </c>
      <c r="O735">
        <v>32.31</v>
      </c>
      <c r="P735">
        <v>1027.7</v>
      </c>
      <c r="Q735">
        <v>0</v>
      </c>
      <c r="R735" t="s">
        <v>20</v>
      </c>
    </row>
    <row r="736" spans="1:18" x14ac:dyDescent="0.35">
      <c r="A736" t="s">
        <v>783</v>
      </c>
      <c r="B736" t="s">
        <v>19</v>
      </c>
      <c r="C736">
        <v>0</v>
      </c>
      <c r="D736" t="s">
        <v>21</v>
      </c>
      <c r="E736" t="s">
        <v>21</v>
      </c>
      <c r="F736" t="s">
        <v>47</v>
      </c>
      <c r="G736">
        <v>7</v>
      </c>
      <c r="H736" t="s">
        <v>20</v>
      </c>
      <c r="I736" t="s">
        <v>23</v>
      </c>
      <c r="J736" t="s">
        <v>21</v>
      </c>
      <c r="K736" t="s">
        <v>20</v>
      </c>
      <c r="L736" t="s">
        <v>33</v>
      </c>
      <c r="M736" t="s">
        <v>21</v>
      </c>
      <c r="N736" t="s">
        <v>25</v>
      </c>
      <c r="O736">
        <v>94.52</v>
      </c>
      <c r="P736">
        <v>664.49</v>
      </c>
      <c r="Q736">
        <v>0</v>
      </c>
      <c r="R736" t="s">
        <v>21</v>
      </c>
    </row>
    <row r="737" spans="1:18" x14ac:dyDescent="0.35">
      <c r="A737" t="s">
        <v>784</v>
      </c>
      <c r="B737" t="s">
        <v>19</v>
      </c>
      <c r="C737">
        <v>0</v>
      </c>
      <c r="D737" t="s">
        <v>20</v>
      </c>
      <c r="E737" t="s">
        <v>20</v>
      </c>
      <c r="F737" t="s">
        <v>47</v>
      </c>
      <c r="G737">
        <v>14</v>
      </c>
      <c r="H737" t="s">
        <v>20</v>
      </c>
      <c r="I737" t="s">
        <v>32</v>
      </c>
      <c r="J737" t="s">
        <v>20</v>
      </c>
      <c r="K737" t="s">
        <v>20</v>
      </c>
      <c r="L737" t="s">
        <v>33</v>
      </c>
      <c r="M737" t="s">
        <v>21</v>
      </c>
      <c r="N737" t="s">
        <v>43</v>
      </c>
      <c r="O737">
        <v>67.650000000000006</v>
      </c>
      <c r="P737">
        <v>920.89</v>
      </c>
      <c r="Q737">
        <v>1</v>
      </c>
      <c r="R737" t="s">
        <v>21</v>
      </c>
    </row>
    <row r="738" spans="1:18" x14ac:dyDescent="0.35">
      <c r="A738" t="s">
        <v>785</v>
      </c>
      <c r="B738" t="s">
        <v>36</v>
      </c>
      <c r="C738">
        <v>0</v>
      </c>
      <c r="D738" t="s">
        <v>20</v>
      </c>
      <c r="E738" t="s">
        <v>21</v>
      </c>
      <c r="F738" t="s">
        <v>45</v>
      </c>
      <c r="G738">
        <v>21</v>
      </c>
      <c r="H738" t="s">
        <v>21</v>
      </c>
      <c r="I738" t="s">
        <v>23</v>
      </c>
      <c r="J738" t="s">
        <v>20</v>
      </c>
      <c r="K738" t="s">
        <v>21</v>
      </c>
      <c r="L738" t="s">
        <v>33</v>
      </c>
      <c r="M738" t="s">
        <v>20</v>
      </c>
      <c r="N738" t="s">
        <v>34</v>
      </c>
      <c r="O738">
        <v>72.34</v>
      </c>
      <c r="P738">
        <v>1503.23</v>
      </c>
      <c r="Q738">
        <v>2</v>
      </c>
      <c r="R738" t="s">
        <v>21</v>
      </c>
    </row>
    <row r="739" spans="1:18" x14ac:dyDescent="0.35">
      <c r="A739" t="s">
        <v>786</v>
      </c>
      <c r="B739" t="s">
        <v>36</v>
      </c>
      <c r="C739">
        <v>0</v>
      </c>
      <c r="D739" t="s">
        <v>21</v>
      </c>
      <c r="E739" t="s">
        <v>21</v>
      </c>
      <c r="F739" t="s">
        <v>56</v>
      </c>
      <c r="G739">
        <v>6</v>
      </c>
      <c r="H739" t="s">
        <v>20</v>
      </c>
      <c r="I739" t="s">
        <v>32</v>
      </c>
      <c r="J739" t="s">
        <v>20</v>
      </c>
      <c r="K739" t="s">
        <v>20</v>
      </c>
      <c r="L739" t="s">
        <v>33</v>
      </c>
      <c r="M739" t="s">
        <v>20</v>
      </c>
      <c r="N739" t="s">
        <v>25</v>
      </c>
      <c r="O739">
        <v>51.84</v>
      </c>
      <c r="P739">
        <v>318.8</v>
      </c>
      <c r="Q739">
        <v>0</v>
      </c>
      <c r="R739" t="s">
        <v>21</v>
      </c>
    </row>
    <row r="740" spans="1:18" x14ac:dyDescent="0.35">
      <c r="A740" t="s">
        <v>787</v>
      </c>
      <c r="B740" t="s">
        <v>19</v>
      </c>
      <c r="C740">
        <v>0</v>
      </c>
      <c r="D740" t="s">
        <v>20</v>
      </c>
      <c r="E740" t="s">
        <v>21</v>
      </c>
      <c r="F740" t="s">
        <v>75</v>
      </c>
      <c r="G740">
        <v>63</v>
      </c>
      <c r="H740" t="s">
        <v>20</v>
      </c>
      <c r="I740" t="s">
        <v>23</v>
      </c>
      <c r="J740" t="s">
        <v>21</v>
      </c>
      <c r="K740" t="s">
        <v>20</v>
      </c>
      <c r="L740" t="s">
        <v>33</v>
      </c>
      <c r="M740" t="s">
        <v>20</v>
      </c>
      <c r="N740" t="s">
        <v>30</v>
      </c>
      <c r="O740">
        <v>85.51</v>
      </c>
      <c r="P740">
        <v>5510.73</v>
      </c>
      <c r="Q740">
        <v>3</v>
      </c>
      <c r="R740" t="s">
        <v>21</v>
      </c>
    </row>
    <row r="741" spans="1:18" x14ac:dyDescent="0.35">
      <c r="A741" t="s">
        <v>788</v>
      </c>
      <c r="B741" t="s">
        <v>36</v>
      </c>
      <c r="C741">
        <v>0</v>
      </c>
      <c r="D741" t="s">
        <v>20</v>
      </c>
      <c r="E741" t="s">
        <v>20</v>
      </c>
      <c r="F741" t="s">
        <v>27</v>
      </c>
      <c r="G741">
        <v>12</v>
      </c>
      <c r="H741" t="s">
        <v>20</v>
      </c>
      <c r="I741" t="s">
        <v>21</v>
      </c>
      <c r="J741" t="s">
        <v>28</v>
      </c>
      <c r="K741" t="s">
        <v>28</v>
      </c>
      <c r="L741" t="s">
        <v>33</v>
      </c>
      <c r="M741" t="s">
        <v>21</v>
      </c>
      <c r="N741" t="s">
        <v>43</v>
      </c>
      <c r="O741">
        <v>46.41</v>
      </c>
      <c r="P741">
        <v>546.49</v>
      </c>
      <c r="Q741">
        <v>2</v>
      </c>
      <c r="R741" t="s">
        <v>20</v>
      </c>
    </row>
    <row r="742" spans="1:18" x14ac:dyDescent="0.35">
      <c r="A742" t="s">
        <v>789</v>
      </c>
      <c r="B742" t="s">
        <v>36</v>
      </c>
      <c r="C742">
        <v>1</v>
      </c>
      <c r="D742" t="s">
        <v>21</v>
      </c>
      <c r="E742" t="s">
        <v>21</v>
      </c>
      <c r="F742" t="s">
        <v>22</v>
      </c>
      <c r="G742">
        <v>1</v>
      </c>
      <c r="H742" t="s">
        <v>20</v>
      </c>
      <c r="I742" t="s">
        <v>32</v>
      </c>
      <c r="J742" t="s">
        <v>20</v>
      </c>
      <c r="K742" t="s">
        <v>20</v>
      </c>
      <c r="L742" t="s">
        <v>33</v>
      </c>
      <c r="M742" t="s">
        <v>20</v>
      </c>
      <c r="N742" t="s">
        <v>30</v>
      </c>
      <c r="O742">
        <v>66.930000000000007</v>
      </c>
      <c r="P742">
        <v>68.58</v>
      </c>
      <c r="Q742">
        <v>2</v>
      </c>
      <c r="R742" t="s">
        <v>21</v>
      </c>
    </row>
    <row r="743" spans="1:18" x14ac:dyDescent="0.35">
      <c r="A743" t="s">
        <v>790</v>
      </c>
      <c r="B743" t="s">
        <v>19</v>
      </c>
      <c r="C743">
        <v>0</v>
      </c>
      <c r="D743" t="s">
        <v>20</v>
      </c>
      <c r="E743" t="s">
        <v>21</v>
      </c>
      <c r="F743" t="s">
        <v>37</v>
      </c>
      <c r="G743">
        <v>42</v>
      </c>
      <c r="H743" t="s">
        <v>20</v>
      </c>
      <c r="I743" t="s">
        <v>21</v>
      </c>
      <c r="J743" t="s">
        <v>28</v>
      </c>
      <c r="K743" t="s">
        <v>28</v>
      </c>
      <c r="L743" t="s">
        <v>24</v>
      </c>
      <c r="M743" t="s">
        <v>21</v>
      </c>
      <c r="N743" t="s">
        <v>34</v>
      </c>
      <c r="O743">
        <v>29.98</v>
      </c>
      <c r="P743">
        <v>1222.8699999999999</v>
      </c>
      <c r="Q743">
        <v>0</v>
      </c>
      <c r="R743" t="s">
        <v>21</v>
      </c>
    </row>
    <row r="744" spans="1:18" x14ac:dyDescent="0.35">
      <c r="A744" t="s">
        <v>791</v>
      </c>
      <c r="B744" t="s">
        <v>36</v>
      </c>
      <c r="C744">
        <v>1</v>
      </c>
      <c r="D744" t="s">
        <v>20</v>
      </c>
      <c r="E744" t="s">
        <v>21</v>
      </c>
      <c r="F744" t="s">
        <v>47</v>
      </c>
      <c r="G744">
        <v>16</v>
      </c>
      <c r="H744" t="s">
        <v>20</v>
      </c>
      <c r="I744" t="s">
        <v>23</v>
      </c>
      <c r="J744" t="s">
        <v>21</v>
      </c>
      <c r="K744" t="s">
        <v>21</v>
      </c>
      <c r="L744" t="s">
        <v>33</v>
      </c>
      <c r="M744" t="s">
        <v>21</v>
      </c>
      <c r="N744" t="s">
        <v>30</v>
      </c>
      <c r="O744">
        <v>82.82</v>
      </c>
      <c r="P744">
        <v>1311.84</v>
      </c>
      <c r="Q744">
        <v>3</v>
      </c>
      <c r="R744" t="s">
        <v>20</v>
      </c>
    </row>
    <row r="745" spans="1:18" x14ac:dyDescent="0.35">
      <c r="A745" t="s">
        <v>792</v>
      </c>
      <c r="B745" t="s">
        <v>19</v>
      </c>
      <c r="C745">
        <v>0</v>
      </c>
      <c r="D745" t="s">
        <v>20</v>
      </c>
      <c r="E745" t="s">
        <v>20</v>
      </c>
      <c r="F745" t="s">
        <v>47</v>
      </c>
      <c r="G745">
        <v>72</v>
      </c>
      <c r="H745" t="s">
        <v>20</v>
      </c>
      <c r="I745" t="s">
        <v>23</v>
      </c>
      <c r="J745" t="s">
        <v>21</v>
      </c>
      <c r="K745" t="s">
        <v>20</v>
      </c>
      <c r="L745" t="s">
        <v>24</v>
      </c>
      <c r="M745" t="s">
        <v>20</v>
      </c>
      <c r="N745" t="s">
        <v>30</v>
      </c>
      <c r="O745">
        <v>88.17</v>
      </c>
      <c r="P745">
        <v>6479.21</v>
      </c>
      <c r="Q745">
        <v>0</v>
      </c>
      <c r="R745" t="s">
        <v>21</v>
      </c>
    </row>
    <row r="746" spans="1:18" x14ac:dyDescent="0.35">
      <c r="A746" t="s">
        <v>793</v>
      </c>
      <c r="B746" t="s">
        <v>19</v>
      </c>
      <c r="C746">
        <v>0</v>
      </c>
      <c r="D746" t="s">
        <v>21</v>
      </c>
      <c r="E746" t="s">
        <v>21</v>
      </c>
      <c r="F746" t="s">
        <v>39</v>
      </c>
      <c r="G746">
        <v>29</v>
      </c>
      <c r="H746" t="s">
        <v>20</v>
      </c>
      <c r="I746" t="s">
        <v>23</v>
      </c>
      <c r="J746" t="s">
        <v>21</v>
      </c>
      <c r="K746" t="s">
        <v>21</v>
      </c>
      <c r="L746" t="s">
        <v>33</v>
      </c>
      <c r="M746" t="s">
        <v>20</v>
      </c>
      <c r="N746" t="s">
        <v>34</v>
      </c>
      <c r="O746">
        <v>87.92</v>
      </c>
      <c r="P746">
        <v>2549.4699999999998</v>
      </c>
      <c r="Q746">
        <v>4</v>
      </c>
      <c r="R746" t="s">
        <v>20</v>
      </c>
    </row>
    <row r="747" spans="1:18" x14ac:dyDescent="0.35">
      <c r="A747" t="s">
        <v>794</v>
      </c>
      <c r="B747" t="s">
        <v>19</v>
      </c>
      <c r="C747">
        <v>0</v>
      </c>
      <c r="D747" t="s">
        <v>21</v>
      </c>
      <c r="E747" t="s">
        <v>21</v>
      </c>
      <c r="F747" t="s">
        <v>49</v>
      </c>
      <c r="G747">
        <v>44</v>
      </c>
      <c r="H747" t="s">
        <v>21</v>
      </c>
      <c r="I747" t="s">
        <v>21</v>
      </c>
      <c r="J747" t="s">
        <v>28</v>
      </c>
      <c r="K747" t="s">
        <v>28</v>
      </c>
      <c r="L747" t="s">
        <v>24</v>
      </c>
      <c r="M747" t="s">
        <v>21</v>
      </c>
      <c r="N747" t="s">
        <v>30</v>
      </c>
      <c r="O747">
        <v>20.74</v>
      </c>
      <c r="P747">
        <v>888.5</v>
      </c>
      <c r="Q747">
        <v>0</v>
      </c>
      <c r="R747" t="s">
        <v>21</v>
      </c>
    </row>
    <row r="748" spans="1:18" x14ac:dyDescent="0.35">
      <c r="A748" t="s">
        <v>795</v>
      </c>
      <c r="B748" t="s">
        <v>19</v>
      </c>
      <c r="C748">
        <v>0</v>
      </c>
      <c r="D748" t="s">
        <v>21</v>
      </c>
      <c r="E748" t="s">
        <v>21</v>
      </c>
      <c r="F748" t="s">
        <v>56</v>
      </c>
      <c r="G748">
        <v>57</v>
      </c>
      <c r="H748" t="s">
        <v>20</v>
      </c>
      <c r="I748" t="s">
        <v>23</v>
      </c>
      <c r="J748" t="s">
        <v>21</v>
      </c>
      <c r="K748" t="s">
        <v>21</v>
      </c>
      <c r="L748" t="s">
        <v>29</v>
      </c>
      <c r="M748" t="s">
        <v>21</v>
      </c>
      <c r="N748" t="s">
        <v>34</v>
      </c>
      <c r="O748">
        <v>86.84</v>
      </c>
      <c r="P748">
        <v>5077.8100000000004</v>
      </c>
      <c r="Q748">
        <v>1</v>
      </c>
      <c r="R748" t="s">
        <v>21</v>
      </c>
    </row>
    <row r="749" spans="1:18" x14ac:dyDescent="0.35">
      <c r="A749" t="s">
        <v>796</v>
      </c>
      <c r="B749" t="s">
        <v>19</v>
      </c>
      <c r="C749">
        <v>0</v>
      </c>
      <c r="D749" t="s">
        <v>21</v>
      </c>
      <c r="E749" t="s">
        <v>21</v>
      </c>
      <c r="F749" t="s">
        <v>45</v>
      </c>
      <c r="G749">
        <v>51</v>
      </c>
      <c r="H749" t="s">
        <v>20</v>
      </c>
      <c r="I749" t="s">
        <v>23</v>
      </c>
      <c r="J749" t="s">
        <v>20</v>
      </c>
      <c r="K749" t="s">
        <v>21</v>
      </c>
      <c r="L749" t="s">
        <v>24</v>
      </c>
      <c r="M749" t="s">
        <v>20</v>
      </c>
      <c r="N749" t="s">
        <v>25</v>
      </c>
      <c r="O749">
        <v>93.69</v>
      </c>
      <c r="P749">
        <v>4718.25</v>
      </c>
      <c r="Q749">
        <v>3</v>
      </c>
      <c r="R749" t="s">
        <v>21</v>
      </c>
    </row>
    <row r="750" spans="1:18" x14ac:dyDescent="0.35">
      <c r="A750" t="s">
        <v>797</v>
      </c>
      <c r="B750" t="s">
        <v>36</v>
      </c>
      <c r="C750">
        <v>0</v>
      </c>
      <c r="D750" t="s">
        <v>21</v>
      </c>
      <c r="E750" t="s">
        <v>21</v>
      </c>
      <c r="F750" t="s">
        <v>27</v>
      </c>
      <c r="G750">
        <v>15</v>
      </c>
      <c r="H750" t="s">
        <v>20</v>
      </c>
      <c r="I750" t="s">
        <v>21</v>
      </c>
      <c r="J750" t="s">
        <v>28</v>
      </c>
      <c r="K750" t="s">
        <v>28</v>
      </c>
      <c r="L750" t="s">
        <v>33</v>
      </c>
      <c r="M750" t="s">
        <v>21</v>
      </c>
      <c r="N750" t="s">
        <v>25</v>
      </c>
      <c r="O750">
        <v>25.15</v>
      </c>
      <c r="P750">
        <v>375.76</v>
      </c>
      <c r="Q750">
        <v>2</v>
      </c>
      <c r="R750" t="s">
        <v>21</v>
      </c>
    </row>
    <row r="751" spans="1:18" x14ac:dyDescent="0.35">
      <c r="A751" t="s">
        <v>798</v>
      </c>
      <c r="B751" t="s">
        <v>36</v>
      </c>
      <c r="C751">
        <v>0</v>
      </c>
      <c r="D751" t="s">
        <v>20</v>
      </c>
      <c r="E751" t="s">
        <v>20</v>
      </c>
      <c r="F751" t="s">
        <v>22</v>
      </c>
      <c r="G751">
        <v>17</v>
      </c>
      <c r="H751" t="s">
        <v>21</v>
      </c>
      <c r="I751" t="s">
        <v>21</v>
      </c>
      <c r="J751" t="s">
        <v>28</v>
      </c>
      <c r="K751" t="s">
        <v>28</v>
      </c>
      <c r="L751" t="s">
        <v>33</v>
      </c>
      <c r="M751" t="s">
        <v>20</v>
      </c>
      <c r="N751" t="s">
        <v>30</v>
      </c>
      <c r="O751">
        <v>22.5</v>
      </c>
      <c r="P751">
        <v>374.49</v>
      </c>
      <c r="Q751">
        <v>1</v>
      </c>
      <c r="R751" t="s">
        <v>21</v>
      </c>
    </row>
    <row r="752" spans="1:18" x14ac:dyDescent="0.35">
      <c r="A752" t="s">
        <v>799</v>
      </c>
      <c r="B752" t="s">
        <v>36</v>
      </c>
      <c r="C752">
        <v>0</v>
      </c>
      <c r="D752" t="s">
        <v>20</v>
      </c>
      <c r="E752" t="s">
        <v>21</v>
      </c>
      <c r="F752" t="s">
        <v>41</v>
      </c>
      <c r="G752">
        <v>49</v>
      </c>
      <c r="H752" t="s">
        <v>20</v>
      </c>
      <c r="I752" t="s">
        <v>32</v>
      </c>
      <c r="J752" t="s">
        <v>21</v>
      </c>
      <c r="K752" t="s">
        <v>21</v>
      </c>
      <c r="L752" t="s">
        <v>24</v>
      </c>
      <c r="M752" t="s">
        <v>20</v>
      </c>
      <c r="N752" t="s">
        <v>34</v>
      </c>
      <c r="O752">
        <v>57.27</v>
      </c>
      <c r="P752">
        <v>2842.85</v>
      </c>
      <c r="Q752">
        <v>1</v>
      </c>
      <c r="R752" t="s">
        <v>21</v>
      </c>
    </row>
    <row r="753" spans="1:18" x14ac:dyDescent="0.35">
      <c r="A753" t="s">
        <v>800</v>
      </c>
      <c r="B753" t="s">
        <v>19</v>
      </c>
      <c r="C753">
        <v>0</v>
      </c>
      <c r="D753" t="s">
        <v>21</v>
      </c>
      <c r="E753" t="s">
        <v>20</v>
      </c>
      <c r="F753" t="s">
        <v>22</v>
      </c>
      <c r="G753">
        <v>5</v>
      </c>
      <c r="H753" t="s">
        <v>20</v>
      </c>
      <c r="I753" t="s">
        <v>23</v>
      </c>
      <c r="J753" t="s">
        <v>21</v>
      </c>
      <c r="K753" t="s">
        <v>21</v>
      </c>
      <c r="L753" t="s">
        <v>33</v>
      </c>
      <c r="M753" t="s">
        <v>21</v>
      </c>
      <c r="N753" t="s">
        <v>43</v>
      </c>
      <c r="O753">
        <v>74.239999999999995</v>
      </c>
      <c r="P753">
        <v>369.42</v>
      </c>
      <c r="Q753">
        <v>2</v>
      </c>
      <c r="R753" t="s">
        <v>20</v>
      </c>
    </row>
    <row r="754" spans="1:18" x14ac:dyDescent="0.35">
      <c r="A754" t="s">
        <v>801</v>
      </c>
      <c r="B754" t="s">
        <v>19</v>
      </c>
      <c r="C754">
        <v>0</v>
      </c>
      <c r="D754" t="s">
        <v>21</v>
      </c>
      <c r="E754" t="s">
        <v>21</v>
      </c>
      <c r="F754" t="s">
        <v>41</v>
      </c>
      <c r="G754">
        <v>64</v>
      </c>
      <c r="H754" t="s">
        <v>21</v>
      </c>
      <c r="I754" t="s">
        <v>23</v>
      </c>
      <c r="J754" t="s">
        <v>20</v>
      </c>
      <c r="K754" t="s">
        <v>21</v>
      </c>
      <c r="L754" t="s">
        <v>24</v>
      </c>
      <c r="M754" t="s">
        <v>20</v>
      </c>
      <c r="N754" t="s">
        <v>43</v>
      </c>
      <c r="O754">
        <v>86.36</v>
      </c>
      <c r="P754">
        <v>5576.47</v>
      </c>
      <c r="Q754">
        <v>1</v>
      </c>
      <c r="R754" t="s">
        <v>21</v>
      </c>
    </row>
    <row r="755" spans="1:18" x14ac:dyDescent="0.35">
      <c r="A755" t="s">
        <v>802</v>
      </c>
      <c r="B755" t="s">
        <v>19</v>
      </c>
      <c r="C755">
        <v>1</v>
      </c>
      <c r="D755" t="s">
        <v>21</v>
      </c>
      <c r="E755" t="s">
        <v>21</v>
      </c>
      <c r="F755" t="s">
        <v>47</v>
      </c>
      <c r="G755">
        <v>30</v>
      </c>
      <c r="H755" t="s">
        <v>20</v>
      </c>
      <c r="I755" t="s">
        <v>32</v>
      </c>
      <c r="J755" t="s">
        <v>21</v>
      </c>
      <c r="K755" t="s">
        <v>21</v>
      </c>
      <c r="L755" t="s">
        <v>24</v>
      </c>
      <c r="M755" t="s">
        <v>21</v>
      </c>
      <c r="N755" t="s">
        <v>34</v>
      </c>
      <c r="O755">
        <v>58.18</v>
      </c>
      <c r="P755">
        <v>1753.56</v>
      </c>
      <c r="Q755">
        <v>0</v>
      </c>
      <c r="R755" t="s">
        <v>21</v>
      </c>
    </row>
    <row r="756" spans="1:18" x14ac:dyDescent="0.35">
      <c r="A756" t="s">
        <v>803</v>
      </c>
      <c r="B756" t="s">
        <v>19</v>
      </c>
      <c r="C756">
        <v>0</v>
      </c>
      <c r="D756" t="s">
        <v>21</v>
      </c>
      <c r="E756" t="s">
        <v>21</v>
      </c>
      <c r="F756" t="s">
        <v>27</v>
      </c>
      <c r="G756">
        <v>22</v>
      </c>
      <c r="H756" t="s">
        <v>20</v>
      </c>
      <c r="I756" t="s">
        <v>32</v>
      </c>
      <c r="J756" t="s">
        <v>21</v>
      </c>
      <c r="K756" t="s">
        <v>21</v>
      </c>
      <c r="L756" t="s">
        <v>33</v>
      </c>
      <c r="M756" t="s">
        <v>21</v>
      </c>
      <c r="N756" t="s">
        <v>30</v>
      </c>
      <c r="O756">
        <v>58.37</v>
      </c>
      <c r="P756">
        <v>1248.5899999999999</v>
      </c>
      <c r="Q756">
        <v>1</v>
      </c>
      <c r="R756" t="s">
        <v>21</v>
      </c>
    </row>
    <row r="757" spans="1:18" x14ac:dyDescent="0.35">
      <c r="A757" t="s">
        <v>804</v>
      </c>
      <c r="B757" t="s">
        <v>19</v>
      </c>
      <c r="C757">
        <v>0</v>
      </c>
      <c r="D757" t="s">
        <v>21</v>
      </c>
      <c r="E757" t="s">
        <v>20</v>
      </c>
      <c r="F757" t="s">
        <v>27</v>
      </c>
      <c r="G757">
        <v>31</v>
      </c>
      <c r="H757" t="s">
        <v>20</v>
      </c>
      <c r="I757" t="s">
        <v>23</v>
      </c>
      <c r="J757" t="s">
        <v>20</v>
      </c>
      <c r="K757" t="s">
        <v>21</v>
      </c>
      <c r="L757" t="s">
        <v>29</v>
      </c>
      <c r="M757" t="s">
        <v>20</v>
      </c>
      <c r="N757" t="s">
        <v>43</v>
      </c>
      <c r="O757">
        <v>85.48</v>
      </c>
      <c r="P757">
        <v>2658.01</v>
      </c>
      <c r="Q757">
        <v>5</v>
      </c>
      <c r="R757" t="s">
        <v>21</v>
      </c>
    </row>
    <row r="758" spans="1:18" x14ac:dyDescent="0.35">
      <c r="A758" t="s">
        <v>805</v>
      </c>
      <c r="B758" t="s">
        <v>19</v>
      </c>
      <c r="C758">
        <v>0</v>
      </c>
      <c r="D758" t="s">
        <v>20</v>
      </c>
      <c r="E758" t="s">
        <v>20</v>
      </c>
      <c r="F758" t="s">
        <v>41</v>
      </c>
      <c r="G758">
        <v>30</v>
      </c>
      <c r="H758" t="s">
        <v>20</v>
      </c>
      <c r="I758" t="s">
        <v>32</v>
      </c>
      <c r="J758" t="s">
        <v>21</v>
      </c>
      <c r="K758" t="s">
        <v>21</v>
      </c>
      <c r="L758" t="s">
        <v>33</v>
      </c>
      <c r="M758" t="s">
        <v>20</v>
      </c>
      <c r="N758" t="s">
        <v>25</v>
      </c>
      <c r="O758">
        <v>58.66</v>
      </c>
      <c r="P758">
        <v>1778.86</v>
      </c>
      <c r="Q758">
        <v>1</v>
      </c>
      <c r="R758" t="s">
        <v>21</v>
      </c>
    </row>
    <row r="759" spans="1:18" x14ac:dyDescent="0.35">
      <c r="A759" t="s">
        <v>806</v>
      </c>
      <c r="B759" t="s">
        <v>19</v>
      </c>
      <c r="C759">
        <v>0</v>
      </c>
      <c r="D759" t="s">
        <v>20</v>
      </c>
      <c r="E759" t="s">
        <v>20</v>
      </c>
      <c r="F759" t="s">
        <v>41</v>
      </c>
      <c r="G759">
        <v>8</v>
      </c>
      <c r="H759" t="s">
        <v>20</v>
      </c>
      <c r="I759" t="s">
        <v>21</v>
      </c>
      <c r="J759" t="s">
        <v>28</v>
      </c>
      <c r="K759" t="s">
        <v>28</v>
      </c>
      <c r="L759" t="s">
        <v>33</v>
      </c>
      <c r="M759" t="s">
        <v>21</v>
      </c>
      <c r="N759" t="s">
        <v>30</v>
      </c>
      <c r="O759">
        <v>37.83</v>
      </c>
      <c r="P759">
        <v>296</v>
      </c>
      <c r="Q759">
        <v>0</v>
      </c>
      <c r="R759" t="s">
        <v>21</v>
      </c>
    </row>
    <row r="760" spans="1:18" x14ac:dyDescent="0.35">
      <c r="A760" t="s">
        <v>807</v>
      </c>
      <c r="B760" t="s">
        <v>36</v>
      </c>
      <c r="C760">
        <v>0</v>
      </c>
      <c r="D760" t="s">
        <v>21</v>
      </c>
      <c r="E760" t="s">
        <v>20</v>
      </c>
      <c r="F760" t="s">
        <v>22</v>
      </c>
      <c r="G760">
        <v>43</v>
      </c>
      <c r="H760" t="s">
        <v>20</v>
      </c>
      <c r="I760" t="s">
        <v>21</v>
      </c>
      <c r="J760" t="s">
        <v>28</v>
      </c>
      <c r="K760" t="s">
        <v>28</v>
      </c>
      <c r="L760" t="s">
        <v>24</v>
      </c>
      <c r="M760" t="s">
        <v>20</v>
      </c>
      <c r="N760" t="s">
        <v>34</v>
      </c>
      <c r="O760">
        <v>36.36</v>
      </c>
      <c r="P760">
        <v>1541.78</v>
      </c>
      <c r="Q760">
        <v>0</v>
      </c>
      <c r="R760" t="s">
        <v>21</v>
      </c>
    </row>
    <row r="761" spans="1:18" x14ac:dyDescent="0.35">
      <c r="A761" t="s">
        <v>808</v>
      </c>
      <c r="B761" t="s">
        <v>36</v>
      </c>
      <c r="C761">
        <v>1</v>
      </c>
      <c r="D761" t="s">
        <v>21</v>
      </c>
      <c r="E761" t="s">
        <v>21</v>
      </c>
      <c r="F761" t="s">
        <v>56</v>
      </c>
      <c r="G761">
        <v>6</v>
      </c>
      <c r="H761" t="s">
        <v>21</v>
      </c>
      <c r="I761" t="s">
        <v>23</v>
      </c>
      <c r="J761" t="s">
        <v>20</v>
      </c>
      <c r="K761" t="s">
        <v>20</v>
      </c>
      <c r="L761" t="s">
        <v>33</v>
      </c>
      <c r="M761" t="s">
        <v>20</v>
      </c>
      <c r="N761" t="s">
        <v>43</v>
      </c>
      <c r="O761">
        <v>92.22</v>
      </c>
      <c r="P761">
        <v>543.65</v>
      </c>
      <c r="Q761">
        <v>2</v>
      </c>
      <c r="R761" t="s">
        <v>20</v>
      </c>
    </row>
    <row r="762" spans="1:18" x14ac:dyDescent="0.35">
      <c r="A762" t="s">
        <v>809</v>
      </c>
      <c r="B762" t="s">
        <v>19</v>
      </c>
      <c r="C762">
        <v>1</v>
      </c>
      <c r="D762" t="s">
        <v>21</v>
      </c>
      <c r="E762" t="s">
        <v>21</v>
      </c>
      <c r="F762" t="s">
        <v>56</v>
      </c>
      <c r="G762">
        <v>7</v>
      </c>
      <c r="H762" t="s">
        <v>20</v>
      </c>
      <c r="I762" t="s">
        <v>32</v>
      </c>
      <c r="J762" t="s">
        <v>21</v>
      </c>
      <c r="K762" t="s">
        <v>21</v>
      </c>
      <c r="L762" t="s">
        <v>33</v>
      </c>
      <c r="M762" t="s">
        <v>21</v>
      </c>
      <c r="N762" t="s">
        <v>25</v>
      </c>
      <c r="O762">
        <v>52.69</v>
      </c>
      <c r="P762">
        <v>358.5</v>
      </c>
      <c r="Q762">
        <v>0</v>
      </c>
      <c r="R762" t="s">
        <v>20</v>
      </c>
    </row>
    <row r="763" spans="1:18" x14ac:dyDescent="0.35">
      <c r="A763" t="s">
        <v>810</v>
      </c>
      <c r="B763" t="s">
        <v>36</v>
      </c>
      <c r="C763">
        <v>0</v>
      </c>
      <c r="D763" t="s">
        <v>20</v>
      </c>
      <c r="E763" t="s">
        <v>21</v>
      </c>
      <c r="F763" t="s">
        <v>75</v>
      </c>
      <c r="G763">
        <v>13</v>
      </c>
      <c r="H763" t="s">
        <v>20</v>
      </c>
      <c r="I763" t="s">
        <v>23</v>
      </c>
      <c r="J763" t="s">
        <v>21</v>
      </c>
      <c r="K763" t="s">
        <v>20</v>
      </c>
      <c r="L763" t="s">
        <v>33</v>
      </c>
      <c r="M763" t="s">
        <v>20</v>
      </c>
      <c r="N763" t="s">
        <v>25</v>
      </c>
      <c r="O763">
        <v>89.12</v>
      </c>
      <c r="P763">
        <v>1166.0999999999999</v>
      </c>
      <c r="Q763">
        <v>0</v>
      </c>
      <c r="R763" t="s">
        <v>20</v>
      </c>
    </row>
    <row r="764" spans="1:18" x14ac:dyDescent="0.35">
      <c r="A764" t="s">
        <v>811</v>
      </c>
      <c r="B764" t="s">
        <v>19</v>
      </c>
      <c r="C764">
        <v>0</v>
      </c>
      <c r="D764" t="s">
        <v>21</v>
      </c>
      <c r="E764" t="s">
        <v>21</v>
      </c>
      <c r="F764" t="s">
        <v>39</v>
      </c>
      <c r="G764">
        <v>71</v>
      </c>
      <c r="H764" t="s">
        <v>20</v>
      </c>
      <c r="I764" t="s">
        <v>21</v>
      </c>
      <c r="J764" t="s">
        <v>28</v>
      </c>
      <c r="K764" t="s">
        <v>28</v>
      </c>
      <c r="L764" t="s">
        <v>24</v>
      </c>
      <c r="M764" t="s">
        <v>20</v>
      </c>
      <c r="N764" t="s">
        <v>30</v>
      </c>
      <c r="O764">
        <v>21.15</v>
      </c>
      <c r="P764">
        <v>1542.36</v>
      </c>
      <c r="Q764">
        <v>0</v>
      </c>
      <c r="R764" t="s">
        <v>21</v>
      </c>
    </row>
    <row r="765" spans="1:18" x14ac:dyDescent="0.35">
      <c r="A765" t="s">
        <v>812</v>
      </c>
      <c r="B765" t="s">
        <v>36</v>
      </c>
      <c r="C765">
        <v>0</v>
      </c>
      <c r="D765" t="s">
        <v>20</v>
      </c>
      <c r="E765" t="s">
        <v>20</v>
      </c>
      <c r="F765" t="s">
        <v>75</v>
      </c>
      <c r="G765">
        <v>20</v>
      </c>
      <c r="H765" t="s">
        <v>20</v>
      </c>
      <c r="I765" t="s">
        <v>23</v>
      </c>
      <c r="J765" t="s">
        <v>21</v>
      </c>
      <c r="K765" t="s">
        <v>21</v>
      </c>
      <c r="L765" t="s">
        <v>33</v>
      </c>
      <c r="M765" t="s">
        <v>20</v>
      </c>
      <c r="N765" t="s">
        <v>30</v>
      </c>
      <c r="O765">
        <v>82.54</v>
      </c>
      <c r="P765">
        <v>1658.01</v>
      </c>
      <c r="Q765">
        <v>1</v>
      </c>
      <c r="R765" t="s">
        <v>21</v>
      </c>
    </row>
    <row r="766" spans="1:18" x14ac:dyDescent="0.35">
      <c r="A766" t="s">
        <v>813</v>
      </c>
      <c r="B766" t="s">
        <v>19</v>
      </c>
      <c r="C766">
        <v>1</v>
      </c>
      <c r="D766" t="s">
        <v>20</v>
      </c>
      <c r="E766" t="s">
        <v>20</v>
      </c>
      <c r="F766" t="s">
        <v>41</v>
      </c>
      <c r="G766">
        <v>47</v>
      </c>
      <c r="H766" t="s">
        <v>20</v>
      </c>
      <c r="I766" t="s">
        <v>23</v>
      </c>
      <c r="J766" t="s">
        <v>21</v>
      </c>
      <c r="K766" t="s">
        <v>21</v>
      </c>
      <c r="L766" t="s">
        <v>24</v>
      </c>
      <c r="M766" t="s">
        <v>20</v>
      </c>
      <c r="N766" t="s">
        <v>34</v>
      </c>
      <c r="O766">
        <v>85.09</v>
      </c>
      <c r="P766">
        <v>3985.24</v>
      </c>
      <c r="Q766">
        <v>4</v>
      </c>
      <c r="R766" t="s">
        <v>21</v>
      </c>
    </row>
    <row r="767" spans="1:18" x14ac:dyDescent="0.35">
      <c r="A767" t="s">
        <v>814</v>
      </c>
      <c r="B767" t="s">
        <v>36</v>
      </c>
      <c r="C767">
        <v>1</v>
      </c>
      <c r="D767" t="s">
        <v>21</v>
      </c>
      <c r="E767" t="s">
        <v>21</v>
      </c>
      <c r="F767" t="s">
        <v>75</v>
      </c>
      <c r="G767">
        <v>28</v>
      </c>
      <c r="H767" t="s">
        <v>20</v>
      </c>
      <c r="I767" t="s">
        <v>23</v>
      </c>
      <c r="J767" t="s">
        <v>21</v>
      </c>
      <c r="K767" t="s">
        <v>20</v>
      </c>
      <c r="L767" t="s">
        <v>33</v>
      </c>
      <c r="M767" t="s">
        <v>20</v>
      </c>
      <c r="N767" t="s">
        <v>34</v>
      </c>
      <c r="O767">
        <v>93.28</v>
      </c>
      <c r="P767">
        <v>2663.06</v>
      </c>
      <c r="Q767">
        <v>3</v>
      </c>
      <c r="R767" t="s">
        <v>20</v>
      </c>
    </row>
    <row r="768" spans="1:18" x14ac:dyDescent="0.35">
      <c r="A768" t="s">
        <v>815</v>
      </c>
      <c r="B768" t="s">
        <v>19</v>
      </c>
      <c r="C768">
        <v>0</v>
      </c>
      <c r="D768" t="s">
        <v>21</v>
      </c>
      <c r="E768" t="s">
        <v>21</v>
      </c>
      <c r="F768" t="s">
        <v>45</v>
      </c>
      <c r="G768">
        <v>26</v>
      </c>
      <c r="H768" t="s">
        <v>21</v>
      </c>
      <c r="I768" t="s">
        <v>21</v>
      </c>
      <c r="J768" t="s">
        <v>28</v>
      </c>
      <c r="K768" t="s">
        <v>28</v>
      </c>
      <c r="L768" t="s">
        <v>33</v>
      </c>
      <c r="M768" t="s">
        <v>20</v>
      </c>
      <c r="N768" t="s">
        <v>34</v>
      </c>
      <c r="O768">
        <v>18</v>
      </c>
      <c r="P768">
        <v>475.69</v>
      </c>
      <c r="Q768">
        <v>1</v>
      </c>
      <c r="R768" t="s">
        <v>21</v>
      </c>
    </row>
    <row r="769" spans="1:18" x14ac:dyDescent="0.35">
      <c r="A769" t="s">
        <v>816</v>
      </c>
      <c r="B769" t="s">
        <v>19</v>
      </c>
      <c r="C769">
        <v>0</v>
      </c>
      <c r="D769" t="s">
        <v>20</v>
      </c>
      <c r="E769" t="s">
        <v>21</v>
      </c>
      <c r="F769" t="s">
        <v>22</v>
      </c>
      <c r="G769">
        <v>15</v>
      </c>
      <c r="H769" t="s">
        <v>20</v>
      </c>
      <c r="I769" t="s">
        <v>32</v>
      </c>
      <c r="J769" t="s">
        <v>21</v>
      </c>
      <c r="K769" t="s">
        <v>20</v>
      </c>
      <c r="L769" t="s">
        <v>33</v>
      </c>
      <c r="M769" t="s">
        <v>20</v>
      </c>
      <c r="N769" t="s">
        <v>25</v>
      </c>
      <c r="O769">
        <v>63.64</v>
      </c>
      <c r="P769">
        <v>964.07</v>
      </c>
      <c r="Q769">
        <v>0</v>
      </c>
      <c r="R769" t="s">
        <v>20</v>
      </c>
    </row>
    <row r="770" spans="1:18" x14ac:dyDescent="0.35">
      <c r="A770" t="s">
        <v>817</v>
      </c>
      <c r="B770" t="s">
        <v>36</v>
      </c>
      <c r="C770">
        <v>0</v>
      </c>
      <c r="D770" t="s">
        <v>21</v>
      </c>
      <c r="E770" t="s">
        <v>21</v>
      </c>
      <c r="F770" t="s">
        <v>75</v>
      </c>
      <c r="G770">
        <v>38</v>
      </c>
      <c r="H770" t="s">
        <v>20</v>
      </c>
      <c r="I770" t="s">
        <v>32</v>
      </c>
      <c r="J770" t="s">
        <v>21</v>
      </c>
      <c r="K770" t="s">
        <v>20</v>
      </c>
      <c r="L770" t="s">
        <v>29</v>
      </c>
      <c r="M770" t="s">
        <v>20</v>
      </c>
      <c r="N770" t="s">
        <v>25</v>
      </c>
      <c r="O770">
        <v>60.22</v>
      </c>
      <c r="P770">
        <v>2234.59</v>
      </c>
      <c r="Q770">
        <v>1</v>
      </c>
      <c r="R770" t="s">
        <v>21</v>
      </c>
    </row>
    <row r="771" spans="1:18" x14ac:dyDescent="0.35">
      <c r="A771" t="s">
        <v>818</v>
      </c>
      <c r="B771" t="s">
        <v>36</v>
      </c>
      <c r="C771">
        <v>0</v>
      </c>
      <c r="D771" t="s">
        <v>20</v>
      </c>
      <c r="E771" t="s">
        <v>20</v>
      </c>
      <c r="F771" t="s">
        <v>47</v>
      </c>
      <c r="G771">
        <v>43</v>
      </c>
      <c r="H771" t="s">
        <v>20</v>
      </c>
      <c r="I771" t="s">
        <v>23</v>
      </c>
      <c r="J771" t="s">
        <v>21</v>
      </c>
      <c r="K771" t="s">
        <v>20</v>
      </c>
      <c r="L771" t="s">
        <v>33</v>
      </c>
      <c r="M771" t="s">
        <v>21</v>
      </c>
      <c r="N771" t="s">
        <v>43</v>
      </c>
      <c r="O771">
        <v>99.01</v>
      </c>
      <c r="P771">
        <v>4362.54</v>
      </c>
      <c r="Q771">
        <v>4</v>
      </c>
      <c r="R771" t="s">
        <v>21</v>
      </c>
    </row>
    <row r="772" spans="1:18" x14ac:dyDescent="0.35">
      <c r="A772" t="s">
        <v>819</v>
      </c>
      <c r="B772" t="s">
        <v>19</v>
      </c>
      <c r="C772">
        <v>0</v>
      </c>
      <c r="D772" t="s">
        <v>20</v>
      </c>
      <c r="E772" t="s">
        <v>21</v>
      </c>
      <c r="F772" t="s">
        <v>47</v>
      </c>
      <c r="G772">
        <v>13</v>
      </c>
      <c r="H772" t="s">
        <v>20</v>
      </c>
      <c r="I772" t="s">
        <v>32</v>
      </c>
      <c r="J772" t="s">
        <v>21</v>
      </c>
      <c r="K772" t="s">
        <v>21</v>
      </c>
      <c r="L772" t="s">
        <v>33</v>
      </c>
      <c r="M772" t="s">
        <v>21</v>
      </c>
      <c r="N772" t="s">
        <v>25</v>
      </c>
      <c r="O772">
        <v>60.43</v>
      </c>
      <c r="P772">
        <v>765.98</v>
      </c>
      <c r="Q772">
        <v>3</v>
      </c>
      <c r="R772" t="s">
        <v>20</v>
      </c>
    </row>
    <row r="773" spans="1:18" x14ac:dyDescent="0.35">
      <c r="A773" t="s">
        <v>820</v>
      </c>
      <c r="B773" t="s">
        <v>36</v>
      </c>
      <c r="C773">
        <v>0</v>
      </c>
      <c r="D773" t="s">
        <v>21</v>
      </c>
      <c r="E773" t="s">
        <v>21</v>
      </c>
      <c r="F773" t="s">
        <v>39</v>
      </c>
      <c r="G773">
        <v>4</v>
      </c>
      <c r="H773" t="s">
        <v>20</v>
      </c>
      <c r="I773" t="s">
        <v>23</v>
      </c>
      <c r="J773" t="s">
        <v>21</v>
      </c>
      <c r="K773" t="s">
        <v>21</v>
      </c>
      <c r="L773" t="s">
        <v>33</v>
      </c>
      <c r="M773" t="s">
        <v>21</v>
      </c>
      <c r="N773" t="s">
        <v>34</v>
      </c>
      <c r="O773">
        <v>81.95</v>
      </c>
      <c r="P773">
        <v>332.2</v>
      </c>
      <c r="Q773">
        <v>5</v>
      </c>
      <c r="R773" t="s">
        <v>20</v>
      </c>
    </row>
    <row r="774" spans="1:18" x14ac:dyDescent="0.35">
      <c r="A774" t="s">
        <v>821</v>
      </c>
      <c r="B774" t="s">
        <v>19</v>
      </c>
      <c r="C774">
        <v>0</v>
      </c>
      <c r="D774" t="s">
        <v>21</v>
      </c>
      <c r="E774" t="s">
        <v>20</v>
      </c>
      <c r="F774" t="s">
        <v>39</v>
      </c>
      <c r="G774">
        <v>20</v>
      </c>
      <c r="H774" t="s">
        <v>20</v>
      </c>
      <c r="I774" t="s">
        <v>23</v>
      </c>
      <c r="J774" t="s">
        <v>21</v>
      </c>
      <c r="K774" t="s">
        <v>21</v>
      </c>
      <c r="L774" t="s">
        <v>33</v>
      </c>
      <c r="M774" t="s">
        <v>21</v>
      </c>
      <c r="N774" t="s">
        <v>30</v>
      </c>
      <c r="O774">
        <v>88.17</v>
      </c>
      <c r="P774">
        <v>1763.04</v>
      </c>
      <c r="Q774">
        <v>3</v>
      </c>
      <c r="R774" t="s">
        <v>20</v>
      </c>
    </row>
    <row r="775" spans="1:18" x14ac:dyDescent="0.35">
      <c r="A775" t="s">
        <v>822</v>
      </c>
      <c r="B775" t="s">
        <v>19</v>
      </c>
      <c r="C775">
        <v>1</v>
      </c>
      <c r="D775" t="s">
        <v>21</v>
      </c>
      <c r="E775" t="s">
        <v>21</v>
      </c>
      <c r="F775" t="s">
        <v>65</v>
      </c>
      <c r="G775">
        <v>5</v>
      </c>
      <c r="H775" t="s">
        <v>20</v>
      </c>
      <c r="I775" t="s">
        <v>244</v>
      </c>
      <c r="J775" t="s">
        <v>21</v>
      </c>
      <c r="K775" t="s">
        <v>21</v>
      </c>
      <c r="L775" t="s">
        <v>33</v>
      </c>
      <c r="M775" t="s">
        <v>21</v>
      </c>
      <c r="N775" t="s">
        <v>34</v>
      </c>
      <c r="O775">
        <v>82.11</v>
      </c>
      <c r="P775">
        <v>418.31</v>
      </c>
      <c r="Q775">
        <v>2</v>
      </c>
      <c r="R775" t="s">
        <v>21</v>
      </c>
    </row>
    <row r="776" spans="1:18" x14ac:dyDescent="0.35">
      <c r="A776" t="s">
        <v>823</v>
      </c>
      <c r="B776" t="s">
        <v>19</v>
      </c>
      <c r="C776">
        <v>0</v>
      </c>
      <c r="D776" t="s">
        <v>21</v>
      </c>
      <c r="E776" t="s">
        <v>21</v>
      </c>
      <c r="F776" t="s">
        <v>65</v>
      </c>
      <c r="G776">
        <v>24</v>
      </c>
      <c r="H776" t="s">
        <v>21</v>
      </c>
      <c r="I776" t="s">
        <v>32</v>
      </c>
      <c r="J776" t="s">
        <v>20</v>
      </c>
      <c r="K776" t="s">
        <v>20</v>
      </c>
      <c r="L776" t="s">
        <v>33</v>
      </c>
      <c r="M776" t="s">
        <v>21</v>
      </c>
      <c r="N776" t="s">
        <v>34</v>
      </c>
      <c r="O776">
        <v>52.48</v>
      </c>
      <c r="P776">
        <v>1249.3</v>
      </c>
      <c r="Q776">
        <v>1</v>
      </c>
      <c r="R776" t="s">
        <v>21</v>
      </c>
    </row>
    <row r="777" spans="1:18" x14ac:dyDescent="0.35">
      <c r="A777" t="s">
        <v>824</v>
      </c>
      <c r="B777" t="s">
        <v>36</v>
      </c>
      <c r="C777">
        <v>0</v>
      </c>
      <c r="D777" t="s">
        <v>20</v>
      </c>
      <c r="E777" t="s">
        <v>21</v>
      </c>
      <c r="F777" t="s">
        <v>49</v>
      </c>
      <c r="G777">
        <v>51</v>
      </c>
      <c r="H777" t="s">
        <v>20</v>
      </c>
      <c r="I777" t="s">
        <v>32</v>
      </c>
      <c r="J777" t="s">
        <v>21</v>
      </c>
      <c r="K777" t="s">
        <v>20</v>
      </c>
      <c r="L777" t="s">
        <v>29</v>
      </c>
      <c r="M777" t="s">
        <v>21</v>
      </c>
      <c r="N777" t="s">
        <v>34</v>
      </c>
      <c r="O777">
        <v>43.91</v>
      </c>
      <c r="P777">
        <v>2276.9499999999998</v>
      </c>
      <c r="Q777">
        <v>0</v>
      </c>
      <c r="R777" t="s">
        <v>21</v>
      </c>
    </row>
    <row r="778" spans="1:18" x14ac:dyDescent="0.35">
      <c r="A778" t="s">
        <v>825</v>
      </c>
      <c r="B778" t="s">
        <v>19</v>
      </c>
      <c r="C778">
        <v>0</v>
      </c>
      <c r="D778" t="s">
        <v>21</v>
      </c>
      <c r="E778" t="s">
        <v>21</v>
      </c>
      <c r="F778" t="s">
        <v>45</v>
      </c>
      <c r="G778">
        <v>8</v>
      </c>
      <c r="H778" t="s">
        <v>20</v>
      </c>
      <c r="I778" t="s">
        <v>23</v>
      </c>
      <c r="J778" t="s">
        <v>20</v>
      </c>
      <c r="K778" t="s">
        <v>21</v>
      </c>
      <c r="L778" t="s">
        <v>33</v>
      </c>
      <c r="M778" t="s">
        <v>20</v>
      </c>
      <c r="N778" t="s">
        <v>30</v>
      </c>
      <c r="O778">
        <v>87.48</v>
      </c>
      <c r="P778">
        <v>705.9</v>
      </c>
      <c r="Q778">
        <v>3</v>
      </c>
      <c r="R778" t="s">
        <v>20</v>
      </c>
    </row>
    <row r="779" spans="1:18" x14ac:dyDescent="0.35">
      <c r="A779" t="s">
        <v>826</v>
      </c>
      <c r="B779" t="s">
        <v>36</v>
      </c>
      <c r="C779">
        <v>0</v>
      </c>
      <c r="D779" t="s">
        <v>21</v>
      </c>
      <c r="E779" t="s">
        <v>21</v>
      </c>
      <c r="F779" t="s">
        <v>49</v>
      </c>
      <c r="G779">
        <v>30</v>
      </c>
      <c r="H779" t="s">
        <v>20</v>
      </c>
      <c r="I779" t="s">
        <v>23</v>
      </c>
      <c r="J779" t="s">
        <v>21</v>
      </c>
      <c r="K779" t="s">
        <v>21</v>
      </c>
      <c r="L779" t="s">
        <v>29</v>
      </c>
      <c r="M779" t="s">
        <v>20</v>
      </c>
      <c r="N779" t="s">
        <v>34</v>
      </c>
      <c r="O779">
        <v>88.78</v>
      </c>
      <c r="P779">
        <v>2628.36</v>
      </c>
      <c r="Q779">
        <v>0</v>
      </c>
      <c r="R779" t="s">
        <v>21</v>
      </c>
    </row>
    <row r="780" spans="1:18" x14ac:dyDescent="0.35">
      <c r="A780" t="s">
        <v>827</v>
      </c>
      <c r="B780" t="s">
        <v>19</v>
      </c>
      <c r="C780">
        <v>0</v>
      </c>
      <c r="D780" t="s">
        <v>20</v>
      </c>
      <c r="E780" t="s">
        <v>20</v>
      </c>
      <c r="F780" t="s">
        <v>75</v>
      </c>
      <c r="G780">
        <v>33</v>
      </c>
      <c r="H780" t="s">
        <v>20</v>
      </c>
      <c r="I780" t="s">
        <v>32</v>
      </c>
      <c r="J780" t="s">
        <v>21</v>
      </c>
      <c r="K780" t="s">
        <v>20</v>
      </c>
      <c r="L780" t="s">
        <v>29</v>
      </c>
      <c r="M780" t="s">
        <v>20</v>
      </c>
      <c r="N780" t="s">
        <v>30</v>
      </c>
      <c r="O780">
        <v>60.25</v>
      </c>
      <c r="P780">
        <v>1941.35</v>
      </c>
      <c r="Q780">
        <v>0</v>
      </c>
      <c r="R780" t="s">
        <v>21</v>
      </c>
    </row>
    <row r="781" spans="1:18" x14ac:dyDescent="0.35">
      <c r="A781" t="s">
        <v>828</v>
      </c>
      <c r="B781" t="s">
        <v>19</v>
      </c>
      <c r="C781">
        <v>0</v>
      </c>
      <c r="D781" t="s">
        <v>20</v>
      </c>
      <c r="E781" t="s">
        <v>21</v>
      </c>
      <c r="F781" t="s">
        <v>75</v>
      </c>
      <c r="G781">
        <v>45</v>
      </c>
      <c r="H781" t="s">
        <v>20</v>
      </c>
      <c r="I781" t="s">
        <v>32</v>
      </c>
      <c r="J781" t="s">
        <v>20</v>
      </c>
      <c r="K781" t="s">
        <v>21</v>
      </c>
      <c r="L781" t="s">
        <v>24</v>
      </c>
      <c r="M781" t="s">
        <v>20</v>
      </c>
      <c r="N781" t="s">
        <v>30</v>
      </c>
      <c r="O781">
        <v>74.45</v>
      </c>
      <c r="P781">
        <v>3400.06</v>
      </c>
      <c r="Q781">
        <v>1</v>
      </c>
      <c r="R781" t="s">
        <v>21</v>
      </c>
    </row>
    <row r="782" spans="1:18" x14ac:dyDescent="0.35">
      <c r="A782" t="s">
        <v>829</v>
      </c>
      <c r="B782" t="s">
        <v>19</v>
      </c>
      <c r="C782">
        <v>0</v>
      </c>
      <c r="D782" t="s">
        <v>20</v>
      </c>
      <c r="E782" t="s">
        <v>21</v>
      </c>
      <c r="F782" t="s">
        <v>49</v>
      </c>
      <c r="G782">
        <v>22</v>
      </c>
      <c r="H782" t="s">
        <v>20</v>
      </c>
      <c r="I782" t="s">
        <v>32</v>
      </c>
      <c r="J782" t="s">
        <v>21</v>
      </c>
      <c r="K782" t="s">
        <v>20</v>
      </c>
      <c r="L782" t="s">
        <v>33</v>
      </c>
      <c r="M782" t="s">
        <v>20</v>
      </c>
      <c r="N782" t="s">
        <v>34</v>
      </c>
      <c r="O782">
        <v>63.82</v>
      </c>
      <c r="P782">
        <v>1396.94</v>
      </c>
      <c r="Q782">
        <v>0</v>
      </c>
      <c r="R782" t="s">
        <v>21</v>
      </c>
    </row>
    <row r="783" spans="1:18" x14ac:dyDescent="0.35">
      <c r="A783" t="s">
        <v>830</v>
      </c>
      <c r="B783" t="s">
        <v>19</v>
      </c>
      <c r="C783">
        <v>0</v>
      </c>
      <c r="D783" t="s">
        <v>21</v>
      </c>
      <c r="E783" t="s">
        <v>21</v>
      </c>
      <c r="F783" t="s">
        <v>47</v>
      </c>
      <c r="G783">
        <v>6</v>
      </c>
      <c r="H783" t="s">
        <v>20</v>
      </c>
      <c r="I783" t="s">
        <v>21</v>
      </c>
      <c r="J783" t="s">
        <v>28</v>
      </c>
      <c r="K783" t="s">
        <v>28</v>
      </c>
      <c r="L783" t="s">
        <v>33</v>
      </c>
      <c r="M783" t="s">
        <v>20</v>
      </c>
      <c r="N783" t="s">
        <v>43</v>
      </c>
      <c r="O783">
        <v>22.32</v>
      </c>
      <c r="P783">
        <v>131.56</v>
      </c>
      <c r="Q783">
        <v>2</v>
      </c>
      <c r="R783" t="s">
        <v>20</v>
      </c>
    </row>
    <row r="784" spans="1:18" x14ac:dyDescent="0.35">
      <c r="A784" t="s">
        <v>831</v>
      </c>
      <c r="B784" t="s">
        <v>19</v>
      </c>
      <c r="C784">
        <v>0</v>
      </c>
      <c r="D784" t="s">
        <v>20</v>
      </c>
      <c r="E784" t="s">
        <v>21</v>
      </c>
      <c r="F784" t="s">
        <v>75</v>
      </c>
      <c r="G784">
        <v>24</v>
      </c>
      <c r="H784" t="s">
        <v>20</v>
      </c>
      <c r="I784" t="s">
        <v>23</v>
      </c>
      <c r="J784" t="s">
        <v>21</v>
      </c>
      <c r="K784" t="s">
        <v>20</v>
      </c>
      <c r="L784" t="s">
        <v>29</v>
      </c>
      <c r="M784" t="s">
        <v>21</v>
      </c>
      <c r="N784" t="s">
        <v>34</v>
      </c>
      <c r="O784">
        <v>97.61</v>
      </c>
      <c r="P784">
        <v>2356.1999999999998</v>
      </c>
      <c r="Q784">
        <v>2</v>
      </c>
      <c r="R784" t="s">
        <v>21</v>
      </c>
    </row>
    <row r="785" spans="1:18" x14ac:dyDescent="0.35">
      <c r="A785" t="s">
        <v>832</v>
      </c>
      <c r="B785" t="s">
        <v>19</v>
      </c>
      <c r="C785">
        <v>0</v>
      </c>
      <c r="D785" t="s">
        <v>20</v>
      </c>
      <c r="E785" t="s">
        <v>21</v>
      </c>
      <c r="F785" t="s">
        <v>65</v>
      </c>
      <c r="G785">
        <v>7</v>
      </c>
      <c r="H785" t="s">
        <v>20</v>
      </c>
      <c r="I785" t="s">
        <v>32</v>
      </c>
      <c r="J785" t="s">
        <v>21</v>
      </c>
      <c r="K785" t="s">
        <v>21</v>
      </c>
      <c r="L785" t="s">
        <v>33</v>
      </c>
      <c r="M785" t="s">
        <v>20</v>
      </c>
      <c r="N785" t="s">
        <v>34</v>
      </c>
      <c r="O785">
        <v>57.63</v>
      </c>
      <c r="P785">
        <v>398.35</v>
      </c>
      <c r="Q785">
        <v>1</v>
      </c>
      <c r="R785" t="s">
        <v>20</v>
      </c>
    </row>
    <row r="786" spans="1:18" x14ac:dyDescent="0.35">
      <c r="A786" t="s">
        <v>833</v>
      </c>
      <c r="B786" t="s">
        <v>36</v>
      </c>
      <c r="C786">
        <v>0</v>
      </c>
      <c r="D786" t="s">
        <v>21</v>
      </c>
      <c r="E786" t="s">
        <v>21</v>
      </c>
      <c r="F786" t="s">
        <v>41</v>
      </c>
      <c r="G786">
        <v>45</v>
      </c>
      <c r="H786" t="s">
        <v>20</v>
      </c>
      <c r="I786" t="s">
        <v>32</v>
      </c>
      <c r="J786" t="s">
        <v>20</v>
      </c>
      <c r="K786" t="s">
        <v>21</v>
      </c>
      <c r="L786" t="s">
        <v>24</v>
      </c>
      <c r="M786" t="s">
        <v>20</v>
      </c>
      <c r="N786" t="s">
        <v>34</v>
      </c>
      <c r="O786">
        <v>59.27</v>
      </c>
      <c r="P786">
        <v>2734.64</v>
      </c>
      <c r="Q786">
        <v>2</v>
      </c>
      <c r="R786" t="s">
        <v>21</v>
      </c>
    </row>
    <row r="787" spans="1:18" x14ac:dyDescent="0.35">
      <c r="A787" t="s">
        <v>834</v>
      </c>
      <c r="B787" t="s">
        <v>19</v>
      </c>
      <c r="C787">
        <v>0</v>
      </c>
      <c r="D787" t="s">
        <v>21</v>
      </c>
      <c r="E787" t="s">
        <v>21</v>
      </c>
      <c r="F787" t="s">
        <v>39</v>
      </c>
      <c r="G787">
        <v>37</v>
      </c>
      <c r="H787" t="s">
        <v>20</v>
      </c>
      <c r="I787" t="s">
        <v>32</v>
      </c>
      <c r="J787" t="s">
        <v>21</v>
      </c>
      <c r="K787" t="s">
        <v>21</v>
      </c>
      <c r="L787" t="s">
        <v>33</v>
      </c>
      <c r="M787" t="s">
        <v>20</v>
      </c>
      <c r="N787" t="s">
        <v>34</v>
      </c>
      <c r="O787">
        <v>59.6</v>
      </c>
      <c r="P787">
        <v>2148.27</v>
      </c>
      <c r="Q787">
        <v>4</v>
      </c>
      <c r="R787" t="s">
        <v>21</v>
      </c>
    </row>
    <row r="788" spans="1:18" x14ac:dyDescent="0.35">
      <c r="A788" t="s">
        <v>835</v>
      </c>
      <c r="B788" t="s">
        <v>36</v>
      </c>
      <c r="C788">
        <v>0</v>
      </c>
      <c r="D788" t="s">
        <v>21</v>
      </c>
      <c r="E788" t="s">
        <v>21</v>
      </c>
      <c r="F788" t="s">
        <v>37</v>
      </c>
      <c r="G788">
        <v>6</v>
      </c>
      <c r="H788" t="s">
        <v>20</v>
      </c>
      <c r="I788" t="s">
        <v>23</v>
      </c>
      <c r="J788" t="s">
        <v>21</v>
      </c>
      <c r="K788" t="s">
        <v>21</v>
      </c>
      <c r="L788" t="s">
        <v>33</v>
      </c>
      <c r="M788" t="s">
        <v>20</v>
      </c>
      <c r="N788" t="s">
        <v>34</v>
      </c>
      <c r="O788">
        <v>82.06</v>
      </c>
      <c r="P788">
        <v>504.78</v>
      </c>
      <c r="Q788">
        <v>7</v>
      </c>
      <c r="R788" t="s">
        <v>20</v>
      </c>
    </row>
    <row r="789" spans="1:18" x14ac:dyDescent="0.35">
      <c r="A789" t="s">
        <v>836</v>
      </c>
      <c r="B789" t="s">
        <v>19</v>
      </c>
      <c r="C789">
        <v>0</v>
      </c>
      <c r="D789" t="s">
        <v>20</v>
      </c>
      <c r="E789" t="s">
        <v>21</v>
      </c>
      <c r="F789" t="s">
        <v>22</v>
      </c>
      <c r="G789">
        <v>0</v>
      </c>
      <c r="H789" t="s">
        <v>20</v>
      </c>
      <c r="I789" t="s">
        <v>23</v>
      </c>
      <c r="J789" t="s">
        <v>21</v>
      </c>
      <c r="K789" t="s">
        <v>21</v>
      </c>
      <c r="L789" t="s">
        <v>29</v>
      </c>
      <c r="M789" t="s">
        <v>20</v>
      </c>
      <c r="N789" t="s">
        <v>25</v>
      </c>
      <c r="O789">
        <v>93.42</v>
      </c>
      <c r="Q789">
        <v>3</v>
      </c>
      <c r="R789" t="s">
        <v>20</v>
      </c>
    </row>
    <row r="790" spans="1:18" x14ac:dyDescent="0.35">
      <c r="A790" t="s">
        <v>837</v>
      </c>
      <c r="B790" t="s">
        <v>19</v>
      </c>
      <c r="C790">
        <v>0</v>
      </c>
      <c r="D790" t="s">
        <v>21</v>
      </c>
      <c r="E790" t="s">
        <v>21</v>
      </c>
      <c r="F790" t="s">
        <v>45</v>
      </c>
      <c r="G790">
        <v>48</v>
      </c>
      <c r="H790" t="s">
        <v>20</v>
      </c>
      <c r="I790" t="s">
        <v>23</v>
      </c>
      <c r="J790" t="s">
        <v>21</v>
      </c>
      <c r="K790" t="s">
        <v>21</v>
      </c>
      <c r="L790" t="s">
        <v>24</v>
      </c>
      <c r="M790" t="s">
        <v>20</v>
      </c>
      <c r="N790" t="s">
        <v>25</v>
      </c>
      <c r="O790">
        <v>92.35</v>
      </c>
      <c r="P790">
        <v>4325.07</v>
      </c>
      <c r="Q790">
        <v>3</v>
      </c>
      <c r="R790" t="s">
        <v>21</v>
      </c>
    </row>
    <row r="791" spans="1:18" x14ac:dyDescent="0.35">
      <c r="A791" t="s">
        <v>838</v>
      </c>
      <c r="B791" t="s">
        <v>36</v>
      </c>
      <c r="C791">
        <v>0</v>
      </c>
      <c r="D791" t="s">
        <v>20</v>
      </c>
      <c r="E791" t="s">
        <v>20</v>
      </c>
      <c r="F791" t="s">
        <v>56</v>
      </c>
      <c r="G791">
        <v>45</v>
      </c>
      <c r="H791" t="s">
        <v>20</v>
      </c>
      <c r="I791" t="s">
        <v>21</v>
      </c>
      <c r="J791" t="s">
        <v>28</v>
      </c>
      <c r="K791" t="s">
        <v>28</v>
      </c>
      <c r="L791" t="s">
        <v>33</v>
      </c>
      <c r="M791" t="s">
        <v>21</v>
      </c>
      <c r="N791" t="s">
        <v>25</v>
      </c>
      <c r="O791">
        <v>38.590000000000003</v>
      </c>
      <c r="P791">
        <v>1708.68</v>
      </c>
      <c r="Q791">
        <v>1</v>
      </c>
      <c r="R791" t="s">
        <v>21</v>
      </c>
    </row>
    <row r="792" spans="1:18" x14ac:dyDescent="0.35">
      <c r="A792" t="s">
        <v>839</v>
      </c>
      <c r="B792" t="s">
        <v>19</v>
      </c>
      <c r="C792">
        <v>1</v>
      </c>
      <c r="D792" t="s">
        <v>21</v>
      </c>
      <c r="E792" t="s">
        <v>21</v>
      </c>
      <c r="F792" t="s">
        <v>37</v>
      </c>
      <c r="G792">
        <v>67</v>
      </c>
      <c r="H792" t="s">
        <v>20</v>
      </c>
      <c r="I792" t="s">
        <v>23</v>
      </c>
      <c r="J792" t="s">
        <v>21</v>
      </c>
      <c r="K792" t="s">
        <v>21</v>
      </c>
      <c r="L792" t="s">
        <v>24</v>
      </c>
      <c r="M792" t="s">
        <v>20</v>
      </c>
      <c r="N792" t="s">
        <v>34</v>
      </c>
      <c r="O792">
        <v>104.3</v>
      </c>
      <c r="P792">
        <v>6853.88</v>
      </c>
      <c r="Q792">
        <v>2</v>
      </c>
      <c r="R792" t="s">
        <v>21</v>
      </c>
    </row>
    <row r="793" spans="1:18" x14ac:dyDescent="0.35">
      <c r="A793" t="s">
        <v>840</v>
      </c>
      <c r="B793" t="s">
        <v>36</v>
      </c>
      <c r="C793">
        <v>0</v>
      </c>
      <c r="D793" t="s">
        <v>21</v>
      </c>
      <c r="E793" t="s">
        <v>20</v>
      </c>
      <c r="F793" t="s">
        <v>27</v>
      </c>
      <c r="G793">
        <v>30</v>
      </c>
      <c r="H793" t="s">
        <v>20</v>
      </c>
      <c r="I793" t="s">
        <v>21</v>
      </c>
      <c r="J793" t="s">
        <v>28</v>
      </c>
      <c r="K793" t="s">
        <v>28</v>
      </c>
      <c r="L793" t="s">
        <v>24</v>
      </c>
      <c r="M793" t="s">
        <v>21</v>
      </c>
      <c r="N793" t="s">
        <v>30</v>
      </c>
      <c r="O793">
        <v>23.54</v>
      </c>
      <c r="P793">
        <v>717.35</v>
      </c>
      <c r="Q793">
        <v>1</v>
      </c>
      <c r="R793" t="s">
        <v>21</v>
      </c>
    </row>
    <row r="794" spans="1:18" x14ac:dyDescent="0.35">
      <c r="A794" t="s">
        <v>841</v>
      </c>
      <c r="B794" t="s">
        <v>19</v>
      </c>
      <c r="C794">
        <v>0</v>
      </c>
      <c r="D794" t="s">
        <v>21</v>
      </c>
      <c r="E794" t="s">
        <v>21</v>
      </c>
      <c r="F794" t="s">
        <v>37</v>
      </c>
      <c r="G794">
        <v>46</v>
      </c>
      <c r="H794" t="s">
        <v>20</v>
      </c>
      <c r="I794" t="s">
        <v>23</v>
      </c>
      <c r="J794" t="s">
        <v>21</v>
      </c>
      <c r="K794" t="s">
        <v>20</v>
      </c>
      <c r="L794" t="s">
        <v>24</v>
      </c>
      <c r="M794" t="s">
        <v>20</v>
      </c>
      <c r="N794" t="s">
        <v>43</v>
      </c>
      <c r="O794">
        <v>90.96</v>
      </c>
      <c r="P794">
        <v>4184.97</v>
      </c>
      <c r="Q794">
        <v>1</v>
      </c>
      <c r="R794" t="s">
        <v>21</v>
      </c>
    </row>
    <row r="795" spans="1:18" x14ac:dyDescent="0.35">
      <c r="A795" t="s">
        <v>842</v>
      </c>
      <c r="B795" t="s">
        <v>36</v>
      </c>
      <c r="C795">
        <v>0</v>
      </c>
      <c r="D795" t="s">
        <v>21</v>
      </c>
      <c r="E795" t="s">
        <v>21</v>
      </c>
      <c r="F795" t="s">
        <v>49</v>
      </c>
      <c r="G795">
        <v>26</v>
      </c>
      <c r="H795" t="s">
        <v>20</v>
      </c>
      <c r="I795" t="s">
        <v>32</v>
      </c>
      <c r="J795" t="s">
        <v>21</v>
      </c>
      <c r="K795" t="s">
        <v>21</v>
      </c>
      <c r="L795" t="s">
        <v>33</v>
      </c>
      <c r="M795" t="s">
        <v>21</v>
      </c>
      <c r="N795" t="s">
        <v>25</v>
      </c>
      <c r="O795">
        <v>67.19</v>
      </c>
      <c r="P795">
        <v>1703.41</v>
      </c>
      <c r="Q795">
        <v>4</v>
      </c>
      <c r="R795" t="s">
        <v>20</v>
      </c>
    </row>
    <row r="796" spans="1:18" x14ac:dyDescent="0.35">
      <c r="A796" t="s">
        <v>843</v>
      </c>
      <c r="B796" t="s">
        <v>36</v>
      </c>
      <c r="C796">
        <v>0</v>
      </c>
      <c r="D796" t="s">
        <v>21</v>
      </c>
      <c r="E796" t="s">
        <v>21</v>
      </c>
      <c r="F796" t="s">
        <v>37</v>
      </c>
      <c r="G796">
        <v>22</v>
      </c>
      <c r="H796" t="s">
        <v>20</v>
      </c>
      <c r="I796" t="s">
        <v>32</v>
      </c>
      <c r="J796" t="s">
        <v>20</v>
      </c>
      <c r="K796" t="s">
        <v>21</v>
      </c>
      <c r="L796" t="s">
        <v>33</v>
      </c>
      <c r="M796" t="s">
        <v>20</v>
      </c>
      <c r="N796" t="s">
        <v>43</v>
      </c>
      <c r="O796">
        <v>56.27</v>
      </c>
      <c r="P796">
        <v>1210.3599999999999</v>
      </c>
      <c r="Q796">
        <v>1</v>
      </c>
      <c r="R796" t="s">
        <v>21</v>
      </c>
    </row>
    <row r="797" spans="1:18" x14ac:dyDescent="0.35">
      <c r="A797" t="s">
        <v>844</v>
      </c>
      <c r="B797" t="s">
        <v>36</v>
      </c>
      <c r="C797">
        <v>0</v>
      </c>
      <c r="D797" t="s">
        <v>21</v>
      </c>
      <c r="E797" t="s">
        <v>21</v>
      </c>
      <c r="F797" t="s">
        <v>58</v>
      </c>
      <c r="G797">
        <v>29</v>
      </c>
      <c r="H797" t="s">
        <v>20</v>
      </c>
      <c r="I797" t="s">
        <v>23</v>
      </c>
      <c r="J797" t="s">
        <v>20</v>
      </c>
      <c r="K797" t="s">
        <v>21</v>
      </c>
      <c r="L797" t="s">
        <v>29</v>
      </c>
      <c r="M797" t="s">
        <v>21</v>
      </c>
      <c r="N797" t="s">
        <v>34</v>
      </c>
      <c r="O797">
        <v>89.98</v>
      </c>
      <c r="P797">
        <v>2534.37</v>
      </c>
      <c r="Q797">
        <v>3</v>
      </c>
      <c r="R797" t="s">
        <v>21</v>
      </c>
    </row>
    <row r="798" spans="1:18" x14ac:dyDescent="0.35">
      <c r="A798" t="s">
        <v>845</v>
      </c>
      <c r="B798" t="s">
        <v>36</v>
      </c>
      <c r="C798">
        <v>1</v>
      </c>
      <c r="D798" t="s">
        <v>21</v>
      </c>
      <c r="E798" t="s">
        <v>21</v>
      </c>
      <c r="F798" t="s">
        <v>37</v>
      </c>
      <c r="G798">
        <v>11</v>
      </c>
      <c r="H798" t="s">
        <v>20</v>
      </c>
      <c r="I798" t="s">
        <v>23</v>
      </c>
      <c r="J798" t="s">
        <v>21</v>
      </c>
      <c r="K798" t="s">
        <v>20</v>
      </c>
      <c r="L798" t="s">
        <v>33</v>
      </c>
      <c r="M798" t="s">
        <v>20</v>
      </c>
      <c r="N798" t="s">
        <v>30</v>
      </c>
      <c r="O798">
        <v>78.77</v>
      </c>
      <c r="P798">
        <v>851.76</v>
      </c>
      <c r="Q798">
        <v>2</v>
      </c>
      <c r="R798" t="s">
        <v>20</v>
      </c>
    </row>
    <row r="799" spans="1:18" x14ac:dyDescent="0.35">
      <c r="A799" t="s">
        <v>846</v>
      </c>
      <c r="B799" t="s">
        <v>36</v>
      </c>
      <c r="C799">
        <v>0</v>
      </c>
      <c r="D799" t="s">
        <v>21</v>
      </c>
      <c r="E799" t="s">
        <v>21</v>
      </c>
      <c r="F799" t="s">
        <v>27</v>
      </c>
      <c r="G799">
        <v>20</v>
      </c>
      <c r="H799" t="s">
        <v>20</v>
      </c>
      <c r="I799" t="s">
        <v>32</v>
      </c>
      <c r="J799" t="s">
        <v>21</v>
      </c>
      <c r="K799" t="s">
        <v>20</v>
      </c>
      <c r="L799" t="s">
        <v>33</v>
      </c>
      <c r="M799" t="s">
        <v>21</v>
      </c>
      <c r="N799" t="s">
        <v>30</v>
      </c>
      <c r="O799">
        <v>68.12</v>
      </c>
      <c r="P799">
        <v>1325.33</v>
      </c>
      <c r="Q799">
        <v>2</v>
      </c>
      <c r="R799" t="s">
        <v>21</v>
      </c>
    </row>
    <row r="800" spans="1:18" x14ac:dyDescent="0.35">
      <c r="A800" t="s">
        <v>847</v>
      </c>
      <c r="B800" t="s">
        <v>19</v>
      </c>
      <c r="C800">
        <v>0</v>
      </c>
      <c r="D800" t="s">
        <v>20</v>
      </c>
      <c r="E800" t="s">
        <v>20</v>
      </c>
      <c r="F800" t="s">
        <v>58</v>
      </c>
      <c r="G800">
        <v>46</v>
      </c>
      <c r="H800" t="s">
        <v>20</v>
      </c>
      <c r="I800" t="s">
        <v>21</v>
      </c>
      <c r="J800" t="s">
        <v>28</v>
      </c>
      <c r="K800" t="s">
        <v>28</v>
      </c>
      <c r="L800" t="s">
        <v>33</v>
      </c>
      <c r="M800" t="s">
        <v>21</v>
      </c>
      <c r="N800" t="s">
        <v>34</v>
      </c>
      <c r="O800">
        <v>19.37</v>
      </c>
      <c r="P800">
        <v>885.72</v>
      </c>
      <c r="Q800">
        <v>4</v>
      </c>
      <c r="R800" t="s">
        <v>21</v>
      </c>
    </row>
    <row r="801" spans="1:18" x14ac:dyDescent="0.35">
      <c r="A801" t="s">
        <v>848</v>
      </c>
      <c r="B801" t="s">
        <v>19</v>
      </c>
      <c r="C801">
        <v>0</v>
      </c>
      <c r="D801" t="s">
        <v>21</v>
      </c>
      <c r="E801" t="s">
        <v>21</v>
      </c>
      <c r="F801" t="s">
        <v>22</v>
      </c>
      <c r="G801">
        <v>15</v>
      </c>
      <c r="H801" t="s">
        <v>20</v>
      </c>
      <c r="I801" t="s">
        <v>23</v>
      </c>
      <c r="J801" t="s">
        <v>20</v>
      </c>
      <c r="K801" t="s">
        <v>20</v>
      </c>
      <c r="L801" t="s">
        <v>33</v>
      </c>
      <c r="M801" t="s">
        <v>21</v>
      </c>
      <c r="N801" t="s">
        <v>34</v>
      </c>
      <c r="O801">
        <v>89.75</v>
      </c>
      <c r="P801">
        <v>1369.52</v>
      </c>
      <c r="Q801">
        <v>3</v>
      </c>
      <c r="R801" t="s">
        <v>20</v>
      </c>
    </row>
    <row r="802" spans="1:18" x14ac:dyDescent="0.35">
      <c r="A802" t="s">
        <v>849</v>
      </c>
      <c r="B802" t="s">
        <v>19</v>
      </c>
      <c r="C802">
        <v>0</v>
      </c>
      <c r="D802" t="s">
        <v>20</v>
      </c>
      <c r="E802" t="s">
        <v>20</v>
      </c>
      <c r="F802" t="s">
        <v>39</v>
      </c>
      <c r="G802">
        <v>15</v>
      </c>
      <c r="H802" t="s">
        <v>20</v>
      </c>
      <c r="I802" t="s">
        <v>21</v>
      </c>
      <c r="J802" t="s">
        <v>28</v>
      </c>
      <c r="K802" t="s">
        <v>28</v>
      </c>
      <c r="L802" t="s">
        <v>29</v>
      </c>
      <c r="M802" t="s">
        <v>21</v>
      </c>
      <c r="N802" t="s">
        <v>34</v>
      </c>
      <c r="O802">
        <v>25.77</v>
      </c>
      <c r="P802">
        <v>380.6</v>
      </c>
      <c r="Q802">
        <v>1</v>
      </c>
      <c r="R802" t="s">
        <v>21</v>
      </c>
    </row>
    <row r="803" spans="1:18" x14ac:dyDescent="0.35">
      <c r="A803" t="s">
        <v>850</v>
      </c>
      <c r="B803" t="s">
        <v>19</v>
      </c>
      <c r="C803">
        <v>1</v>
      </c>
      <c r="D803" t="s">
        <v>20</v>
      </c>
      <c r="E803" t="s">
        <v>20</v>
      </c>
      <c r="F803" t="s">
        <v>47</v>
      </c>
      <c r="G803">
        <v>9</v>
      </c>
      <c r="H803" t="s">
        <v>20</v>
      </c>
      <c r="I803" t="s">
        <v>23</v>
      </c>
      <c r="J803" t="s">
        <v>21</v>
      </c>
      <c r="K803" t="s">
        <v>21</v>
      </c>
      <c r="L803" t="s">
        <v>33</v>
      </c>
      <c r="M803" t="s">
        <v>21</v>
      </c>
      <c r="N803" t="s">
        <v>34</v>
      </c>
      <c r="O803">
        <v>74.75</v>
      </c>
      <c r="P803">
        <v>657.5</v>
      </c>
      <c r="Q803">
        <v>4</v>
      </c>
      <c r="R803" t="s">
        <v>20</v>
      </c>
    </row>
    <row r="804" spans="1:18" x14ac:dyDescent="0.35">
      <c r="A804" t="s">
        <v>851</v>
      </c>
      <c r="B804" t="s">
        <v>19</v>
      </c>
      <c r="C804">
        <v>0</v>
      </c>
      <c r="D804" t="s">
        <v>20</v>
      </c>
      <c r="E804" t="s">
        <v>21</v>
      </c>
      <c r="F804" t="s">
        <v>37</v>
      </c>
      <c r="G804">
        <v>72</v>
      </c>
      <c r="H804" t="s">
        <v>20</v>
      </c>
      <c r="I804" t="s">
        <v>32</v>
      </c>
      <c r="J804" t="s">
        <v>21</v>
      </c>
      <c r="K804" t="s">
        <v>21</v>
      </c>
      <c r="L804" t="s">
        <v>29</v>
      </c>
      <c r="M804" t="s">
        <v>20</v>
      </c>
      <c r="N804" t="s">
        <v>34</v>
      </c>
      <c r="O804">
        <v>66.47</v>
      </c>
      <c r="P804">
        <v>4805.91</v>
      </c>
      <c r="Q804">
        <v>2</v>
      </c>
      <c r="R804" t="s">
        <v>21</v>
      </c>
    </row>
    <row r="805" spans="1:18" x14ac:dyDescent="0.35">
      <c r="A805" t="s">
        <v>852</v>
      </c>
      <c r="B805" t="s">
        <v>19</v>
      </c>
      <c r="C805">
        <v>0</v>
      </c>
      <c r="D805" t="s">
        <v>21</v>
      </c>
      <c r="E805" t="s">
        <v>21</v>
      </c>
      <c r="F805" t="s">
        <v>37</v>
      </c>
      <c r="G805">
        <v>42</v>
      </c>
      <c r="H805" t="s">
        <v>20</v>
      </c>
      <c r="I805" t="s">
        <v>21</v>
      </c>
      <c r="J805" t="s">
        <v>28</v>
      </c>
      <c r="K805" t="s">
        <v>28</v>
      </c>
      <c r="L805" t="s">
        <v>33</v>
      </c>
      <c r="M805" t="s">
        <v>20</v>
      </c>
      <c r="N805" t="s">
        <v>34</v>
      </c>
      <c r="O805">
        <v>32.01</v>
      </c>
      <c r="P805">
        <v>1350.35</v>
      </c>
      <c r="Q805">
        <v>2</v>
      </c>
      <c r="R805" t="s">
        <v>21</v>
      </c>
    </row>
    <row r="806" spans="1:18" x14ac:dyDescent="0.35">
      <c r="A806" t="s">
        <v>853</v>
      </c>
      <c r="B806" t="s">
        <v>19</v>
      </c>
      <c r="C806">
        <v>0</v>
      </c>
      <c r="D806" t="s">
        <v>21</v>
      </c>
      <c r="E806" t="s">
        <v>21</v>
      </c>
      <c r="F806" t="s">
        <v>27</v>
      </c>
      <c r="G806">
        <v>12</v>
      </c>
      <c r="H806" t="s">
        <v>20</v>
      </c>
      <c r="I806" t="s">
        <v>21</v>
      </c>
      <c r="J806" t="s">
        <v>28</v>
      </c>
      <c r="K806" t="s">
        <v>28</v>
      </c>
      <c r="L806" t="s">
        <v>33</v>
      </c>
      <c r="M806" t="s">
        <v>21</v>
      </c>
      <c r="N806" t="s">
        <v>34</v>
      </c>
      <c r="O806">
        <v>30.4</v>
      </c>
      <c r="P806">
        <v>362.28</v>
      </c>
      <c r="Q806">
        <v>2</v>
      </c>
      <c r="R806" t="s">
        <v>21</v>
      </c>
    </row>
    <row r="807" spans="1:18" x14ac:dyDescent="0.35">
      <c r="A807" t="s">
        <v>854</v>
      </c>
      <c r="B807" t="s">
        <v>36</v>
      </c>
      <c r="C807">
        <v>1</v>
      </c>
      <c r="D807" t="s">
        <v>20</v>
      </c>
      <c r="E807" t="s">
        <v>20</v>
      </c>
      <c r="F807" t="s">
        <v>58</v>
      </c>
      <c r="G807">
        <v>35</v>
      </c>
      <c r="H807" t="s">
        <v>20</v>
      </c>
      <c r="I807" t="s">
        <v>23</v>
      </c>
      <c r="J807" t="s">
        <v>21</v>
      </c>
      <c r="K807" t="s">
        <v>21</v>
      </c>
      <c r="L807" t="s">
        <v>24</v>
      </c>
      <c r="M807" t="s">
        <v>21</v>
      </c>
      <c r="N807" t="s">
        <v>34</v>
      </c>
      <c r="O807">
        <v>93.02</v>
      </c>
      <c r="P807">
        <v>3231.13</v>
      </c>
      <c r="Q807">
        <v>4</v>
      </c>
      <c r="R807" t="s">
        <v>21</v>
      </c>
    </row>
    <row r="808" spans="1:18" x14ac:dyDescent="0.35">
      <c r="A808" t="s">
        <v>855</v>
      </c>
      <c r="B808" t="s">
        <v>19</v>
      </c>
      <c r="C808">
        <v>0</v>
      </c>
      <c r="D808" t="s">
        <v>21</v>
      </c>
      <c r="E808" t="s">
        <v>21</v>
      </c>
      <c r="F808" t="s">
        <v>49</v>
      </c>
      <c r="G808">
        <v>38</v>
      </c>
      <c r="H808" t="s">
        <v>20</v>
      </c>
      <c r="I808" t="s">
        <v>23</v>
      </c>
      <c r="J808" t="s">
        <v>20</v>
      </c>
      <c r="K808" t="s">
        <v>21</v>
      </c>
      <c r="L808" t="s">
        <v>29</v>
      </c>
      <c r="M808" t="s">
        <v>20</v>
      </c>
      <c r="N808" t="s">
        <v>25</v>
      </c>
      <c r="O808">
        <v>80.34</v>
      </c>
      <c r="P808">
        <v>3030.85</v>
      </c>
      <c r="Q808">
        <v>3</v>
      </c>
      <c r="R808" t="s">
        <v>21</v>
      </c>
    </row>
    <row r="809" spans="1:18" x14ac:dyDescent="0.35">
      <c r="A809" t="s">
        <v>856</v>
      </c>
      <c r="B809" t="s">
        <v>19</v>
      </c>
      <c r="C809">
        <v>0</v>
      </c>
      <c r="D809" t="s">
        <v>21</v>
      </c>
      <c r="E809" t="s">
        <v>21</v>
      </c>
      <c r="F809" t="s">
        <v>41</v>
      </c>
      <c r="G809">
        <v>21</v>
      </c>
      <c r="H809" t="s">
        <v>21</v>
      </c>
      <c r="I809" t="s">
        <v>23</v>
      </c>
      <c r="J809" t="s">
        <v>20</v>
      </c>
      <c r="K809" t="s">
        <v>21</v>
      </c>
      <c r="L809" t="s">
        <v>33</v>
      </c>
      <c r="M809" t="s">
        <v>20</v>
      </c>
      <c r="N809" t="s">
        <v>43</v>
      </c>
      <c r="O809">
        <v>78.61</v>
      </c>
      <c r="P809">
        <v>1628.08</v>
      </c>
      <c r="Q809">
        <v>2</v>
      </c>
      <c r="R809" t="s">
        <v>21</v>
      </c>
    </row>
    <row r="810" spans="1:18" x14ac:dyDescent="0.35">
      <c r="A810" t="s">
        <v>857</v>
      </c>
      <c r="B810" t="s">
        <v>19</v>
      </c>
      <c r="C810">
        <v>0</v>
      </c>
      <c r="D810" t="s">
        <v>21</v>
      </c>
      <c r="E810" t="s">
        <v>21</v>
      </c>
      <c r="F810" t="s">
        <v>39</v>
      </c>
      <c r="G810">
        <v>17</v>
      </c>
      <c r="H810" t="s">
        <v>20</v>
      </c>
      <c r="I810" t="s">
        <v>21</v>
      </c>
      <c r="J810" t="s">
        <v>28</v>
      </c>
      <c r="K810" t="s">
        <v>28</v>
      </c>
      <c r="L810" t="s">
        <v>29</v>
      </c>
      <c r="M810" t="s">
        <v>20</v>
      </c>
      <c r="N810" t="s">
        <v>30</v>
      </c>
      <c r="O810">
        <v>29.65</v>
      </c>
      <c r="P810">
        <v>502.59</v>
      </c>
      <c r="Q810">
        <v>0</v>
      </c>
      <c r="R810" t="s">
        <v>21</v>
      </c>
    </row>
    <row r="811" spans="1:18" x14ac:dyDescent="0.35">
      <c r="A811" t="s">
        <v>858</v>
      </c>
      <c r="B811" t="s">
        <v>36</v>
      </c>
      <c r="C811">
        <v>0</v>
      </c>
      <c r="D811" t="s">
        <v>21</v>
      </c>
      <c r="E811" t="s">
        <v>21</v>
      </c>
      <c r="F811" t="s">
        <v>45</v>
      </c>
      <c r="G811">
        <v>34</v>
      </c>
      <c r="H811" t="s">
        <v>20</v>
      </c>
      <c r="I811" t="s">
        <v>21</v>
      </c>
      <c r="J811" t="s">
        <v>28</v>
      </c>
      <c r="K811" t="s">
        <v>28</v>
      </c>
      <c r="L811" t="s">
        <v>29</v>
      </c>
      <c r="M811" t="s">
        <v>20</v>
      </c>
      <c r="N811" t="s">
        <v>25</v>
      </c>
      <c r="O811">
        <v>34.39</v>
      </c>
      <c r="P811">
        <v>1150.23</v>
      </c>
      <c r="Q811">
        <v>2</v>
      </c>
      <c r="R811" t="s">
        <v>21</v>
      </c>
    </row>
    <row r="812" spans="1:18" x14ac:dyDescent="0.35">
      <c r="A812" t="s">
        <v>859</v>
      </c>
      <c r="B812" t="s">
        <v>19</v>
      </c>
      <c r="C812">
        <v>0</v>
      </c>
      <c r="D812" t="s">
        <v>20</v>
      </c>
      <c r="E812" t="s">
        <v>20</v>
      </c>
      <c r="F812" t="s">
        <v>22</v>
      </c>
      <c r="G812">
        <v>27</v>
      </c>
      <c r="H812" t="s">
        <v>20</v>
      </c>
      <c r="I812" t="s">
        <v>23</v>
      </c>
      <c r="J812" t="s">
        <v>21</v>
      </c>
      <c r="K812" t="s">
        <v>20</v>
      </c>
      <c r="L812" t="s">
        <v>33</v>
      </c>
      <c r="M812" t="s">
        <v>21</v>
      </c>
      <c r="N812" t="s">
        <v>43</v>
      </c>
      <c r="O812">
        <v>81.28</v>
      </c>
      <c r="P812">
        <v>2197.9699999999998</v>
      </c>
      <c r="Q812">
        <v>2</v>
      </c>
      <c r="R812" t="s">
        <v>21</v>
      </c>
    </row>
    <row r="813" spans="1:18" x14ac:dyDescent="0.35">
      <c r="A813" t="s">
        <v>860</v>
      </c>
      <c r="B813" t="s">
        <v>36</v>
      </c>
      <c r="C813">
        <v>0</v>
      </c>
      <c r="D813" t="s">
        <v>21</v>
      </c>
      <c r="E813" t="s">
        <v>21</v>
      </c>
      <c r="F813" t="s">
        <v>45</v>
      </c>
      <c r="G813">
        <v>2</v>
      </c>
      <c r="H813" t="s">
        <v>20</v>
      </c>
      <c r="I813" t="s">
        <v>23</v>
      </c>
      <c r="J813" t="s">
        <v>21</v>
      </c>
      <c r="K813" t="s">
        <v>21</v>
      </c>
      <c r="L813" t="s">
        <v>33</v>
      </c>
      <c r="M813" t="s">
        <v>21</v>
      </c>
      <c r="N813" t="s">
        <v>25</v>
      </c>
      <c r="O813">
        <v>88.25</v>
      </c>
      <c r="P813">
        <v>171.21</v>
      </c>
      <c r="Q813">
        <v>1</v>
      </c>
      <c r="R813" t="s">
        <v>20</v>
      </c>
    </row>
    <row r="814" spans="1:18" x14ac:dyDescent="0.35">
      <c r="A814" t="s">
        <v>861</v>
      </c>
      <c r="B814" t="s">
        <v>36</v>
      </c>
      <c r="C814">
        <v>0</v>
      </c>
      <c r="D814" t="s">
        <v>20</v>
      </c>
      <c r="E814" t="s">
        <v>20</v>
      </c>
      <c r="F814" t="s">
        <v>41</v>
      </c>
      <c r="G814">
        <v>25</v>
      </c>
      <c r="H814" t="s">
        <v>20</v>
      </c>
      <c r="I814" t="s">
        <v>23</v>
      </c>
      <c r="J814" t="s">
        <v>21</v>
      </c>
      <c r="K814" t="s">
        <v>20</v>
      </c>
      <c r="L814" t="s">
        <v>33</v>
      </c>
      <c r="M814" t="s">
        <v>21</v>
      </c>
      <c r="N814" t="s">
        <v>34</v>
      </c>
      <c r="O814">
        <v>93.38</v>
      </c>
      <c r="P814">
        <v>2360.7399999999998</v>
      </c>
      <c r="Q814">
        <v>1</v>
      </c>
      <c r="R814" t="s">
        <v>20</v>
      </c>
    </row>
    <row r="815" spans="1:18" x14ac:dyDescent="0.35">
      <c r="A815" t="s">
        <v>862</v>
      </c>
      <c r="B815" t="s">
        <v>36</v>
      </c>
      <c r="C815">
        <v>1</v>
      </c>
      <c r="D815" t="s">
        <v>20</v>
      </c>
      <c r="E815" t="s">
        <v>21</v>
      </c>
      <c r="F815" t="s">
        <v>47</v>
      </c>
      <c r="G815">
        <v>28</v>
      </c>
      <c r="H815" t="s">
        <v>20</v>
      </c>
      <c r="I815" t="s">
        <v>21</v>
      </c>
      <c r="J815" t="s">
        <v>28</v>
      </c>
      <c r="K815" t="s">
        <v>28</v>
      </c>
      <c r="L815" t="s">
        <v>29</v>
      </c>
      <c r="M815" t="s">
        <v>20</v>
      </c>
      <c r="N815" t="s">
        <v>34</v>
      </c>
      <c r="O815">
        <v>33.33</v>
      </c>
      <c r="P815">
        <v>958.89</v>
      </c>
      <c r="Q815">
        <v>2</v>
      </c>
      <c r="R815" t="s">
        <v>21</v>
      </c>
    </row>
    <row r="816" spans="1:18" x14ac:dyDescent="0.35">
      <c r="A816" t="s">
        <v>863</v>
      </c>
      <c r="B816" t="s">
        <v>36</v>
      </c>
      <c r="C816">
        <v>1</v>
      </c>
      <c r="D816" t="s">
        <v>20</v>
      </c>
      <c r="E816" t="s">
        <v>20</v>
      </c>
      <c r="F816" t="s">
        <v>41</v>
      </c>
      <c r="G816">
        <v>36</v>
      </c>
      <c r="H816" t="s">
        <v>20</v>
      </c>
      <c r="I816" t="s">
        <v>23</v>
      </c>
      <c r="J816" t="s">
        <v>21</v>
      </c>
      <c r="K816" t="s">
        <v>21</v>
      </c>
      <c r="L816" t="s">
        <v>29</v>
      </c>
      <c r="M816" t="s">
        <v>20</v>
      </c>
      <c r="N816" t="s">
        <v>30</v>
      </c>
      <c r="O816">
        <v>84.27</v>
      </c>
      <c r="P816">
        <v>3090.44</v>
      </c>
      <c r="Q816">
        <v>2</v>
      </c>
      <c r="R816" t="s">
        <v>20</v>
      </c>
    </row>
    <row r="817" spans="1:18" x14ac:dyDescent="0.35">
      <c r="A817" t="s">
        <v>864</v>
      </c>
      <c r="B817" t="s">
        <v>36</v>
      </c>
      <c r="C817">
        <v>0</v>
      </c>
      <c r="D817" t="s">
        <v>20</v>
      </c>
      <c r="E817" t="s">
        <v>21</v>
      </c>
      <c r="F817" t="s">
        <v>45</v>
      </c>
      <c r="G817">
        <v>14</v>
      </c>
      <c r="H817" t="s">
        <v>20</v>
      </c>
      <c r="I817" t="s">
        <v>21</v>
      </c>
      <c r="J817" t="s">
        <v>28</v>
      </c>
      <c r="K817" t="s">
        <v>28</v>
      </c>
      <c r="L817" t="s">
        <v>33</v>
      </c>
      <c r="M817" t="s">
        <v>21</v>
      </c>
      <c r="N817" t="s">
        <v>30</v>
      </c>
      <c r="O817">
        <v>28.46</v>
      </c>
      <c r="P817">
        <v>397.91</v>
      </c>
      <c r="Q817">
        <v>1</v>
      </c>
      <c r="R817" t="s">
        <v>20</v>
      </c>
    </row>
    <row r="818" spans="1:18" x14ac:dyDescent="0.35">
      <c r="A818" t="s">
        <v>865</v>
      </c>
      <c r="B818" t="s">
        <v>36</v>
      </c>
      <c r="C818">
        <v>1</v>
      </c>
      <c r="D818" t="s">
        <v>21</v>
      </c>
      <c r="E818" t="s">
        <v>21</v>
      </c>
      <c r="F818" t="s">
        <v>22</v>
      </c>
      <c r="G818">
        <v>12</v>
      </c>
      <c r="H818" t="s">
        <v>20</v>
      </c>
      <c r="I818" t="s">
        <v>23</v>
      </c>
      <c r="J818" t="s">
        <v>21</v>
      </c>
      <c r="K818" t="s">
        <v>21</v>
      </c>
      <c r="L818" t="s">
        <v>33</v>
      </c>
      <c r="M818" t="s">
        <v>21</v>
      </c>
      <c r="N818" t="s">
        <v>43</v>
      </c>
      <c r="O818">
        <v>87.92</v>
      </c>
      <c r="P818">
        <v>1028</v>
      </c>
      <c r="Q818">
        <v>2</v>
      </c>
      <c r="R818" t="s">
        <v>21</v>
      </c>
    </row>
    <row r="819" spans="1:18" x14ac:dyDescent="0.35">
      <c r="A819" t="s">
        <v>866</v>
      </c>
      <c r="B819" t="s">
        <v>19</v>
      </c>
      <c r="C819">
        <v>0</v>
      </c>
      <c r="D819" t="s">
        <v>20</v>
      </c>
      <c r="E819" t="s">
        <v>21</v>
      </c>
      <c r="F819" t="s">
        <v>41</v>
      </c>
      <c r="G819">
        <v>13</v>
      </c>
      <c r="H819" t="s">
        <v>20</v>
      </c>
      <c r="I819" t="s">
        <v>23</v>
      </c>
      <c r="J819" t="s">
        <v>21</v>
      </c>
      <c r="K819" t="s">
        <v>21</v>
      </c>
      <c r="L819" t="s">
        <v>33</v>
      </c>
      <c r="M819" t="s">
        <v>21</v>
      </c>
      <c r="N819" t="s">
        <v>34</v>
      </c>
      <c r="O819">
        <v>91.5</v>
      </c>
      <c r="P819">
        <v>1154.77</v>
      </c>
      <c r="Q819">
        <v>0</v>
      </c>
      <c r="R819" t="s">
        <v>21</v>
      </c>
    </row>
    <row r="820" spans="1:18" x14ac:dyDescent="0.35">
      <c r="A820" t="s">
        <v>867</v>
      </c>
      <c r="B820" t="s">
        <v>36</v>
      </c>
      <c r="C820">
        <v>0</v>
      </c>
      <c r="D820" t="s">
        <v>21</v>
      </c>
      <c r="E820" t="s">
        <v>20</v>
      </c>
      <c r="F820" t="s">
        <v>47</v>
      </c>
      <c r="G820">
        <v>38</v>
      </c>
      <c r="H820" t="s">
        <v>20</v>
      </c>
      <c r="I820" t="s">
        <v>21</v>
      </c>
      <c r="J820" t="s">
        <v>28</v>
      </c>
      <c r="K820" t="s">
        <v>28</v>
      </c>
      <c r="L820" t="s">
        <v>29</v>
      </c>
      <c r="M820" t="s">
        <v>20</v>
      </c>
      <c r="N820" t="s">
        <v>25</v>
      </c>
      <c r="O820">
        <v>28.62</v>
      </c>
      <c r="P820">
        <v>1094.93</v>
      </c>
      <c r="Q820">
        <v>4</v>
      </c>
      <c r="R820" t="s">
        <v>21</v>
      </c>
    </row>
    <row r="821" spans="1:18" x14ac:dyDescent="0.35">
      <c r="A821" t="s">
        <v>868</v>
      </c>
      <c r="B821" t="s">
        <v>36</v>
      </c>
      <c r="C821">
        <v>0</v>
      </c>
      <c r="D821" t="s">
        <v>21</v>
      </c>
      <c r="E821" t="s">
        <v>21</v>
      </c>
      <c r="F821" t="s">
        <v>56</v>
      </c>
      <c r="G821">
        <v>45</v>
      </c>
      <c r="H821" t="s">
        <v>20</v>
      </c>
      <c r="I821" t="s">
        <v>23</v>
      </c>
      <c r="J821" t="s">
        <v>21</v>
      </c>
      <c r="K821" t="s">
        <v>21</v>
      </c>
      <c r="L821" t="s">
        <v>29</v>
      </c>
      <c r="M821" t="s">
        <v>20</v>
      </c>
      <c r="N821" t="s">
        <v>30</v>
      </c>
      <c r="O821">
        <v>89.35</v>
      </c>
      <c r="P821">
        <v>4069.16</v>
      </c>
      <c r="Q821">
        <v>1</v>
      </c>
      <c r="R821" t="s">
        <v>21</v>
      </c>
    </row>
    <row r="822" spans="1:18" x14ac:dyDescent="0.35">
      <c r="A822" t="s">
        <v>869</v>
      </c>
      <c r="B822" t="s">
        <v>19</v>
      </c>
      <c r="C822">
        <v>0</v>
      </c>
      <c r="D822" t="s">
        <v>21</v>
      </c>
      <c r="E822" t="s">
        <v>21</v>
      </c>
      <c r="F822" t="s">
        <v>47</v>
      </c>
      <c r="G822">
        <v>29</v>
      </c>
      <c r="H822" t="s">
        <v>20</v>
      </c>
      <c r="I822" t="s">
        <v>32</v>
      </c>
      <c r="J822" t="s">
        <v>21</v>
      </c>
      <c r="K822" t="s">
        <v>21</v>
      </c>
      <c r="L822" t="s">
        <v>29</v>
      </c>
      <c r="M822" t="s">
        <v>20</v>
      </c>
      <c r="N822" t="s">
        <v>43</v>
      </c>
      <c r="O822">
        <v>58.21</v>
      </c>
      <c r="P822">
        <v>1689.26</v>
      </c>
      <c r="Q822">
        <v>1</v>
      </c>
      <c r="R822" t="s">
        <v>21</v>
      </c>
    </row>
    <row r="823" spans="1:18" x14ac:dyDescent="0.35">
      <c r="A823" t="s">
        <v>870</v>
      </c>
      <c r="B823" t="s">
        <v>19</v>
      </c>
      <c r="C823">
        <v>0</v>
      </c>
      <c r="D823" t="s">
        <v>21</v>
      </c>
      <c r="E823" t="s">
        <v>21</v>
      </c>
      <c r="F823" t="s">
        <v>49</v>
      </c>
      <c r="G823">
        <v>72</v>
      </c>
      <c r="H823" t="s">
        <v>20</v>
      </c>
      <c r="I823" t="s">
        <v>23</v>
      </c>
      <c r="J823" t="s">
        <v>20</v>
      </c>
      <c r="K823" t="s">
        <v>21</v>
      </c>
      <c r="L823" t="s">
        <v>24</v>
      </c>
      <c r="M823" t="s">
        <v>20</v>
      </c>
      <c r="N823" t="s">
        <v>43</v>
      </c>
      <c r="O823">
        <v>88.93</v>
      </c>
      <c r="P823">
        <v>6249.76</v>
      </c>
      <c r="Q823">
        <v>0</v>
      </c>
      <c r="R823" t="s">
        <v>21</v>
      </c>
    </row>
    <row r="824" spans="1:18" x14ac:dyDescent="0.35">
      <c r="A824" t="s">
        <v>871</v>
      </c>
      <c r="B824" t="s">
        <v>19</v>
      </c>
      <c r="C824">
        <v>1</v>
      </c>
      <c r="D824" t="s">
        <v>21</v>
      </c>
      <c r="E824" t="s">
        <v>21</v>
      </c>
      <c r="F824" t="s">
        <v>49</v>
      </c>
      <c r="G824">
        <v>42</v>
      </c>
      <c r="H824" t="s">
        <v>20</v>
      </c>
      <c r="I824" t="s">
        <v>23</v>
      </c>
      <c r="J824" t="s">
        <v>20</v>
      </c>
      <c r="K824" t="s">
        <v>20</v>
      </c>
      <c r="L824" t="s">
        <v>29</v>
      </c>
      <c r="M824" t="s">
        <v>21</v>
      </c>
      <c r="N824" t="s">
        <v>34</v>
      </c>
      <c r="O824">
        <v>98.55</v>
      </c>
      <c r="P824">
        <v>4246.43</v>
      </c>
      <c r="Q824">
        <v>1</v>
      </c>
      <c r="R824" t="s">
        <v>21</v>
      </c>
    </row>
    <row r="825" spans="1:18" x14ac:dyDescent="0.35">
      <c r="A825" t="s">
        <v>872</v>
      </c>
      <c r="B825" t="s">
        <v>36</v>
      </c>
      <c r="C825">
        <v>1</v>
      </c>
      <c r="D825" t="s">
        <v>20</v>
      </c>
      <c r="E825" t="s">
        <v>21</v>
      </c>
      <c r="F825" t="s">
        <v>41</v>
      </c>
      <c r="G825">
        <v>23</v>
      </c>
      <c r="H825" t="s">
        <v>20</v>
      </c>
      <c r="I825" t="s">
        <v>21</v>
      </c>
      <c r="J825" t="s">
        <v>28</v>
      </c>
      <c r="K825" t="s">
        <v>28</v>
      </c>
      <c r="L825" t="s">
        <v>33</v>
      </c>
      <c r="M825" t="s">
        <v>20</v>
      </c>
      <c r="N825" t="s">
        <v>43</v>
      </c>
      <c r="O825">
        <v>34.32</v>
      </c>
      <c r="P825">
        <v>777.95</v>
      </c>
      <c r="Q825">
        <v>0</v>
      </c>
      <c r="R825" t="s">
        <v>20</v>
      </c>
    </row>
    <row r="826" spans="1:18" x14ac:dyDescent="0.35">
      <c r="A826" t="s">
        <v>873</v>
      </c>
      <c r="B826" t="s">
        <v>36</v>
      </c>
      <c r="C826">
        <v>0</v>
      </c>
      <c r="D826" t="s">
        <v>20</v>
      </c>
      <c r="E826" t="s">
        <v>21</v>
      </c>
      <c r="F826" t="s">
        <v>41</v>
      </c>
      <c r="G826">
        <v>53</v>
      </c>
      <c r="H826" t="s">
        <v>20</v>
      </c>
      <c r="I826" t="s">
        <v>23</v>
      </c>
      <c r="J826" t="s">
        <v>20</v>
      </c>
      <c r="K826" t="s">
        <v>20</v>
      </c>
      <c r="L826" t="s">
        <v>29</v>
      </c>
      <c r="M826" t="s">
        <v>20</v>
      </c>
      <c r="N826" t="s">
        <v>30</v>
      </c>
      <c r="O826">
        <v>86.64</v>
      </c>
      <c r="P826">
        <v>4618.7700000000004</v>
      </c>
      <c r="Q826">
        <v>4</v>
      </c>
      <c r="R826" t="s">
        <v>21</v>
      </c>
    </row>
    <row r="827" spans="1:18" x14ac:dyDescent="0.35">
      <c r="A827" t="s">
        <v>874</v>
      </c>
      <c r="B827" t="s">
        <v>36</v>
      </c>
      <c r="C827">
        <v>0</v>
      </c>
      <c r="D827" t="s">
        <v>21</v>
      </c>
      <c r="E827" t="s">
        <v>21</v>
      </c>
      <c r="F827" t="s">
        <v>75</v>
      </c>
      <c r="G827">
        <v>15</v>
      </c>
      <c r="H827" t="s">
        <v>20</v>
      </c>
      <c r="I827" t="s">
        <v>21</v>
      </c>
      <c r="J827" t="s">
        <v>28</v>
      </c>
      <c r="K827" t="s">
        <v>28</v>
      </c>
      <c r="L827" t="s">
        <v>29</v>
      </c>
      <c r="M827" t="s">
        <v>20</v>
      </c>
      <c r="N827" t="s">
        <v>34</v>
      </c>
      <c r="O827">
        <v>24.06</v>
      </c>
      <c r="P827">
        <v>351.31</v>
      </c>
      <c r="Q827">
        <v>0</v>
      </c>
      <c r="R827" t="s">
        <v>21</v>
      </c>
    </row>
    <row r="828" spans="1:18" x14ac:dyDescent="0.35">
      <c r="A828" t="s">
        <v>875</v>
      </c>
      <c r="B828" t="s">
        <v>19</v>
      </c>
      <c r="C828">
        <v>1</v>
      </c>
      <c r="D828" t="s">
        <v>20</v>
      </c>
      <c r="E828" t="s">
        <v>21</v>
      </c>
      <c r="F828" t="s">
        <v>58</v>
      </c>
      <c r="G828">
        <v>20</v>
      </c>
      <c r="H828" t="s">
        <v>20</v>
      </c>
      <c r="I828" t="s">
        <v>23</v>
      </c>
      <c r="J828" t="s">
        <v>21</v>
      </c>
      <c r="K828" t="s">
        <v>21</v>
      </c>
      <c r="L828" t="s">
        <v>33</v>
      </c>
      <c r="M828" t="s">
        <v>20</v>
      </c>
      <c r="N828" t="s">
        <v>25</v>
      </c>
      <c r="O828">
        <v>80.180000000000007</v>
      </c>
      <c r="P828">
        <v>1628.6</v>
      </c>
      <c r="Q828">
        <v>3</v>
      </c>
      <c r="R828" t="s">
        <v>21</v>
      </c>
    </row>
    <row r="829" spans="1:18" x14ac:dyDescent="0.35">
      <c r="A829" t="s">
        <v>876</v>
      </c>
      <c r="B829" t="s">
        <v>19</v>
      </c>
      <c r="C829">
        <v>0</v>
      </c>
      <c r="D829" t="s">
        <v>20</v>
      </c>
      <c r="E829" t="s">
        <v>20</v>
      </c>
      <c r="F829" t="s">
        <v>65</v>
      </c>
      <c r="G829">
        <v>37</v>
      </c>
      <c r="H829" t="s">
        <v>20</v>
      </c>
      <c r="I829" t="s">
        <v>23</v>
      </c>
      <c r="J829" t="s">
        <v>21</v>
      </c>
      <c r="K829" t="s">
        <v>20</v>
      </c>
      <c r="L829" t="s">
        <v>24</v>
      </c>
      <c r="M829" t="s">
        <v>20</v>
      </c>
      <c r="N829" t="s">
        <v>34</v>
      </c>
      <c r="O829">
        <v>84.43</v>
      </c>
      <c r="P829">
        <v>3075.78</v>
      </c>
      <c r="Q829">
        <v>2</v>
      </c>
      <c r="R829" t="s">
        <v>21</v>
      </c>
    </row>
    <row r="830" spans="1:18" x14ac:dyDescent="0.35">
      <c r="A830" t="s">
        <v>877</v>
      </c>
      <c r="B830" t="s">
        <v>36</v>
      </c>
      <c r="C830">
        <v>0</v>
      </c>
      <c r="D830" t="s">
        <v>20</v>
      </c>
      <c r="E830" t="s">
        <v>20</v>
      </c>
      <c r="F830" t="s">
        <v>39</v>
      </c>
      <c r="G830">
        <v>32</v>
      </c>
      <c r="H830" t="s">
        <v>20</v>
      </c>
      <c r="I830" t="s">
        <v>23</v>
      </c>
      <c r="J830" t="s">
        <v>21</v>
      </c>
      <c r="K830" t="s">
        <v>21</v>
      </c>
      <c r="L830" t="s">
        <v>33</v>
      </c>
      <c r="M830" t="s">
        <v>20</v>
      </c>
      <c r="N830" t="s">
        <v>30</v>
      </c>
      <c r="O830">
        <v>84.05</v>
      </c>
      <c r="P830">
        <v>2652.21</v>
      </c>
      <c r="Q830">
        <v>4</v>
      </c>
      <c r="R830" t="s">
        <v>20</v>
      </c>
    </row>
    <row r="831" spans="1:18" x14ac:dyDescent="0.35">
      <c r="A831" t="s">
        <v>878</v>
      </c>
      <c r="B831" t="s">
        <v>36</v>
      </c>
      <c r="C831">
        <v>0</v>
      </c>
      <c r="D831" t="s">
        <v>20</v>
      </c>
      <c r="E831" t="s">
        <v>20</v>
      </c>
      <c r="F831" t="s">
        <v>22</v>
      </c>
      <c r="G831">
        <v>17</v>
      </c>
      <c r="H831" t="s">
        <v>20</v>
      </c>
      <c r="I831" t="s">
        <v>23</v>
      </c>
      <c r="J831" t="s">
        <v>20</v>
      </c>
      <c r="K831" t="s">
        <v>21</v>
      </c>
      <c r="L831" t="s">
        <v>33</v>
      </c>
      <c r="M831" t="s">
        <v>20</v>
      </c>
      <c r="N831" t="s">
        <v>30</v>
      </c>
      <c r="O831">
        <v>86.34</v>
      </c>
      <c r="P831">
        <v>1505.05</v>
      </c>
      <c r="Q831">
        <v>3</v>
      </c>
      <c r="R831" t="s">
        <v>20</v>
      </c>
    </row>
    <row r="832" spans="1:18" x14ac:dyDescent="0.35">
      <c r="A832" t="s">
        <v>879</v>
      </c>
      <c r="B832" t="s">
        <v>36</v>
      </c>
      <c r="C832">
        <v>0</v>
      </c>
      <c r="D832" t="s">
        <v>21</v>
      </c>
      <c r="E832" t="s">
        <v>21</v>
      </c>
      <c r="F832" t="s">
        <v>27</v>
      </c>
      <c r="G832">
        <v>6</v>
      </c>
      <c r="H832" t="s">
        <v>20</v>
      </c>
      <c r="I832" t="s">
        <v>32</v>
      </c>
      <c r="J832" t="s">
        <v>21</v>
      </c>
      <c r="K832" t="s">
        <v>21</v>
      </c>
      <c r="L832" t="s">
        <v>33</v>
      </c>
      <c r="M832" t="s">
        <v>20</v>
      </c>
      <c r="N832" t="s">
        <v>43</v>
      </c>
      <c r="O832">
        <v>58.32</v>
      </c>
      <c r="P832">
        <v>358.74</v>
      </c>
      <c r="Q832">
        <v>1</v>
      </c>
      <c r="R832" t="s">
        <v>21</v>
      </c>
    </row>
    <row r="833" spans="1:18" x14ac:dyDescent="0.35">
      <c r="A833" t="s">
        <v>880</v>
      </c>
      <c r="B833" t="s">
        <v>19</v>
      </c>
      <c r="C833">
        <v>0</v>
      </c>
      <c r="D833" t="s">
        <v>20</v>
      </c>
      <c r="E833" t="s">
        <v>20</v>
      </c>
      <c r="F833" t="s">
        <v>75</v>
      </c>
      <c r="G833">
        <v>8</v>
      </c>
      <c r="H833" t="s">
        <v>20</v>
      </c>
      <c r="I833" t="s">
        <v>32</v>
      </c>
      <c r="J833" t="s">
        <v>20</v>
      </c>
      <c r="K833" t="s">
        <v>20</v>
      </c>
      <c r="L833" t="s">
        <v>33</v>
      </c>
      <c r="M833" t="s">
        <v>20</v>
      </c>
      <c r="N833" t="s">
        <v>30</v>
      </c>
      <c r="O833">
        <v>55.22</v>
      </c>
      <c r="P833">
        <v>454.18</v>
      </c>
      <c r="Q833">
        <v>3</v>
      </c>
      <c r="R833" t="s">
        <v>20</v>
      </c>
    </row>
    <row r="834" spans="1:18" x14ac:dyDescent="0.35">
      <c r="A834" t="s">
        <v>881</v>
      </c>
      <c r="B834" t="s">
        <v>19</v>
      </c>
      <c r="C834">
        <v>0</v>
      </c>
      <c r="D834" t="s">
        <v>21</v>
      </c>
      <c r="E834" t="s">
        <v>21</v>
      </c>
      <c r="F834" t="s">
        <v>49</v>
      </c>
      <c r="G834">
        <v>30</v>
      </c>
      <c r="H834" t="s">
        <v>20</v>
      </c>
      <c r="I834" t="s">
        <v>21</v>
      </c>
      <c r="J834" t="s">
        <v>28</v>
      </c>
      <c r="K834" t="s">
        <v>28</v>
      </c>
      <c r="L834" t="s">
        <v>33</v>
      </c>
      <c r="M834" t="s">
        <v>20</v>
      </c>
      <c r="N834" t="s">
        <v>43</v>
      </c>
      <c r="O834">
        <v>26.06</v>
      </c>
      <c r="P834">
        <v>770.9</v>
      </c>
      <c r="Q834">
        <v>3</v>
      </c>
      <c r="R834" t="s">
        <v>21</v>
      </c>
    </row>
    <row r="835" spans="1:18" x14ac:dyDescent="0.35">
      <c r="A835" t="s">
        <v>882</v>
      </c>
      <c r="B835" t="s">
        <v>36</v>
      </c>
      <c r="C835">
        <v>0</v>
      </c>
      <c r="D835" t="s">
        <v>20</v>
      </c>
      <c r="E835" t="s">
        <v>20</v>
      </c>
      <c r="F835" t="s">
        <v>45</v>
      </c>
      <c r="G835">
        <v>2</v>
      </c>
      <c r="H835" t="s">
        <v>21</v>
      </c>
      <c r="I835" t="s">
        <v>23</v>
      </c>
      <c r="J835" t="s">
        <v>20</v>
      </c>
      <c r="K835" t="s">
        <v>20</v>
      </c>
      <c r="L835" t="s">
        <v>33</v>
      </c>
      <c r="M835" t="s">
        <v>20</v>
      </c>
      <c r="N835" t="s">
        <v>25</v>
      </c>
      <c r="O835">
        <v>88.82</v>
      </c>
      <c r="P835">
        <v>181.21</v>
      </c>
      <c r="Q835">
        <v>0</v>
      </c>
      <c r="R835" t="s">
        <v>21</v>
      </c>
    </row>
    <row r="836" spans="1:18" x14ac:dyDescent="0.35">
      <c r="A836" t="s">
        <v>883</v>
      </c>
      <c r="B836" t="s">
        <v>19</v>
      </c>
      <c r="C836">
        <v>0</v>
      </c>
      <c r="D836" t="s">
        <v>20</v>
      </c>
      <c r="E836" t="s">
        <v>20</v>
      </c>
      <c r="F836" t="s">
        <v>65</v>
      </c>
      <c r="G836">
        <v>19</v>
      </c>
      <c r="H836" t="s">
        <v>21</v>
      </c>
      <c r="I836" t="s">
        <v>21</v>
      </c>
      <c r="J836" t="s">
        <v>28</v>
      </c>
      <c r="K836" t="s">
        <v>28</v>
      </c>
      <c r="L836" t="s">
        <v>29</v>
      </c>
      <c r="M836" t="s">
        <v>21</v>
      </c>
      <c r="N836" t="s">
        <v>34</v>
      </c>
      <c r="O836">
        <v>24.53</v>
      </c>
      <c r="P836">
        <v>462.6</v>
      </c>
      <c r="Q836">
        <v>2</v>
      </c>
      <c r="R836" t="s">
        <v>21</v>
      </c>
    </row>
    <row r="837" spans="1:18" x14ac:dyDescent="0.35">
      <c r="A837" t="s">
        <v>676</v>
      </c>
      <c r="B837" t="s">
        <v>36</v>
      </c>
      <c r="C837">
        <v>1</v>
      </c>
      <c r="D837" t="s">
        <v>21</v>
      </c>
      <c r="E837" t="s">
        <v>21</v>
      </c>
      <c r="F837" t="s">
        <v>39</v>
      </c>
      <c r="G837">
        <v>28</v>
      </c>
      <c r="H837" t="s">
        <v>20</v>
      </c>
      <c r="I837" t="s">
        <v>23</v>
      </c>
      <c r="J837" t="s">
        <v>20</v>
      </c>
      <c r="K837" t="s">
        <v>20</v>
      </c>
      <c r="L837" t="s">
        <v>33</v>
      </c>
      <c r="M837" t="s">
        <v>20</v>
      </c>
      <c r="N837" t="s">
        <v>34</v>
      </c>
      <c r="O837">
        <v>89.27</v>
      </c>
      <c r="P837">
        <v>2444.4499999999998</v>
      </c>
      <c r="Q837">
        <v>3</v>
      </c>
      <c r="R837" t="s">
        <v>20</v>
      </c>
    </row>
    <row r="838" spans="1:18" x14ac:dyDescent="0.35">
      <c r="A838" t="s">
        <v>884</v>
      </c>
      <c r="B838" t="s">
        <v>36</v>
      </c>
      <c r="C838">
        <v>0</v>
      </c>
      <c r="D838" t="s">
        <v>21</v>
      </c>
      <c r="E838" t="s">
        <v>21</v>
      </c>
      <c r="F838" t="s">
        <v>41</v>
      </c>
      <c r="G838">
        <v>15</v>
      </c>
      <c r="H838" t="s">
        <v>21</v>
      </c>
      <c r="I838" t="s">
        <v>23</v>
      </c>
      <c r="J838" t="s">
        <v>21</v>
      </c>
      <c r="K838" t="s">
        <v>20</v>
      </c>
      <c r="L838" t="s">
        <v>33</v>
      </c>
      <c r="M838" t="s">
        <v>21</v>
      </c>
      <c r="N838" t="s">
        <v>43</v>
      </c>
      <c r="O838">
        <v>76.28</v>
      </c>
      <c r="P838">
        <v>1158.3399999999999</v>
      </c>
      <c r="Q838">
        <v>2</v>
      </c>
      <c r="R838" t="s">
        <v>20</v>
      </c>
    </row>
    <row r="839" spans="1:18" x14ac:dyDescent="0.35">
      <c r="A839" t="s">
        <v>885</v>
      </c>
      <c r="B839" t="s">
        <v>36</v>
      </c>
      <c r="C839">
        <v>0</v>
      </c>
      <c r="D839" t="s">
        <v>20</v>
      </c>
      <c r="E839" t="s">
        <v>20</v>
      </c>
      <c r="F839" t="s">
        <v>75</v>
      </c>
      <c r="G839">
        <v>55</v>
      </c>
      <c r="H839" t="s">
        <v>20</v>
      </c>
      <c r="I839" t="s">
        <v>23</v>
      </c>
      <c r="J839" t="s">
        <v>21</v>
      </c>
      <c r="K839" t="s">
        <v>21</v>
      </c>
      <c r="L839" t="s">
        <v>29</v>
      </c>
      <c r="M839" t="s">
        <v>21</v>
      </c>
      <c r="N839" t="s">
        <v>25</v>
      </c>
      <c r="O839">
        <v>82.67</v>
      </c>
      <c r="P839">
        <v>4575.21</v>
      </c>
      <c r="Q839">
        <v>4</v>
      </c>
      <c r="R839" t="s">
        <v>21</v>
      </c>
    </row>
    <row r="840" spans="1:18" x14ac:dyDescent="0.35">
      <c r="A840" t="s">
        <v>886</v>
      </c>
      <c r="B840" t="s">
        <v>19</v>
      </c>
      <c r="C840">
        <v>0</v>
      </c>
      <c r="D840" t="s">
        <v>21</v>
      </c>
      <c r="E840" t="s">
        <v>21</v>
      </c>
      <c r="F840" t="s">
        <v>27</v>
      </c>
      <c r="G840">
        <v>8</v>
      </c>
      <c r="H840" t="s">
        <v>20</v>
      </c>
      <c r="I840" t="s">
        <v>23</v>
      </c>
      <c r="J840" t="s">
        <v>21</v>
      </c>
      <c r="K840" t="s">
        <v>21</v>
      </c>
      <c r="L840" t="s">
        <v>33</v>
      </c>
      <c r="M840" t="s">
        <v>20</v>
      </c>
      <c r="N840" t="s">
        <v>30</v>
      </c>
      <c r="O840">
        <v>77.02</v>
      </c>
      <c r="P840">
        <v>621.78</v>
      </c>
      <c r="Q840">
        <v>1</v>
      </c>
      <c r="R840" t="s">
        <v>20</v>
      </c>
    </row>
    <row r="841" spans="1:18" x14ac:dyDescent="0.35">
      <c r="A841" t="s">
        <v>887</v>
      </c>
      <c r="B841" t="s">
        <v>19</v>
      </c>
      <c r="C841">
        <v>0</v>
      </c>
      <c r="D841" t="s">
        <v>20</v>
      </c>
      <c r="E841" t="s">
        <v>20</v>
      </c>
      <c r="F841" t="s">
        <v>75</v>
      </c>
      <c r="G841">
        <v>31</v>
      </c>
      <c r="H841" t="s">
        <v>20</v>
      </c>
      <c r="I841" t="s">
        <v>21</v>
      </c>
      <c r="J841" t="s">
        <v>28</v>
      </c>
      <c r="K841" t="s">
        <v>28</v>
      </c>
      <c r="L841" t="s">
        <v>33</v>
      </c>
      <c r="M841" t="s">
        <v>21</v>
      </c>
      <c r="N841" t="s">
        <v>34</v>
      </c>
      <c r="O841">
        <v>28.46</v>
      </c>
      <c r="P841">
        <v>902.97</v>
      </c>
      <c r="Q841">
        <v>2</v>
      </c>
      <c r="R841" t="s">
        <v>21</v>
      </c>
    </row>
    <row r="842" spans="1:18" x14ac:dyDescent="0.35">
      <c r="A842" t="s">
        <v>888</v>
      </c>
      <c r="B842" t="s">
        <v>19</v>
      </c>
      <c r="C842">
        <v>1</v>
      </c>
      <c r="D842" t="s">
        <v>20</v>
      </c>
      <c r="E842" t="s">
        <v>20</v>
      </c>
      <c r="F842" t="s">
        <v>39</v>
      </c>
      <c r="G842">
        <v>54</v>
      </c>
      <c r="H842" t="s">
        <v>21</v>
      </c>
      <c r="I842" t="s">
        <v>23</v>
      </c>
      <c r="J842" t="s">
        <v>21</v>
      </c>
      <c r="K842" t="s">
        <v>21</v>
      </c>
      <c r="L842" t="s">
        <v>24</v>
      </c>
      <c r="M842" t="s">
        <v>21</v>
      </c>
      <c r="N842" t="s">
        <v>43</v>
      </c>
      <c r="O842">
        <v>83.61</v>
      </c>
      <c r="P842">
        <v>4610.6499999999996</v>
      </c>
      <c r="Q842">
        <v>3</v>
      </c>
      <c r="R842" t="s">
        <v>21</v>
      </c>
    </row>
    <row r="843" spans="1:18" x14ac:dyDescent="0.35">
      <c r="A843" t="s">
        <v>889</v>
      </c>
      <c r="B843" t="s">
        <v>19</v>
      </c>
      <c r="C843">
        <v>0</v>
      </c>
      <c r="D843" t="s">
        <v>21</v>
      </c>
      <c r="E843" t="s">
        <v>21</v>
      </c>
      <c r="F843" t="s">
        <v>47</v>
      </c>
      <c r="G843">
        <v>7</v>
      </c>
      <c r="H843" t="s">
        <v>20</v>
      </c>
      <c r="I843" t="s">
        <v>23</v>
      </c>
      <c r="J843" t="s">
        <v>20</v>
      </c>
      <c r="K843" t="s">
        <v>21</v>
      </c>
      <c r="L843" t="s">
        <v>33</v>
      </c>
      <c r="M843" t="s">
        <v>21</v>
      </c>
      <c r="N843" t="s">
        <v>43</v>
      </c>
      <c r="O843">
        <v>93.24</v>
      </c>
      <c r="P843">
        <v>669.37</v>
      </c>
      <c r="Q843">
        <v>0</v>
      </c>
      <c r="R843" t="s">
        <v>20</v>
      </c>
    </row>
    <row r="844" spans="1:18" x14ac:dyDescent="0.35">
      <c r="A844" t="s">
        <v>890</v>
      </c>
      <c r="B844" t="s">
        <v>36</v>
      </c>
      <c r="C844">
        <v>0</v>
      </c>
      <c r="D844" t="s">
        <v>21</v>
      </c>
      <c r="E844" t="s">
        <v>21</v>
      </c>
      <c r="F844" t="s">
        <v>27</v>
      </c>
      <c r="G844">
        <v>10</v>
      </c>
      <c r="H844" t="s">
        <v>20</v>
      </c>
      <c r="I844" t="s">
        <v>21</v>
      </c>
      <c r="J844" t="s">
        <v>28</v>
      </c>
      <c r="K844" t="s">
        <v>28</v>
      </c>
      <c r="L844" t="s">
        <v>33</v>
      </c>
      <c r="M844" t="s">
        <v>20</v>
      </c>
      <c r="N844" t="s">
        <v>25</v>
      </c>
      <c r="O844">
        <v>23.52</v>
      </c>
      <c r="P844">
        <v>235.62</v>
      </c>
      <c r="Q844">
        <v>0</v>
      </c>
      <c r="R844" t="s">
        <v>20</v>
      </c>
    </row>
    <row r="845" spans="1:18" x14ac:dyDescent="0.35">
      <c r="A845" t="s">
        <v>891</v>
      </c>
      <c r="B845" t="s">
        <v>36</v>
      </c>
      <c r="C845">
        <v>0</v>
      </c>
      <c r="D845" t="s">
        <v>20</v>
      </c>
      <c r="E845" t="s">
        <v>20</v>
      </c>
      <c r="F845" t="s">
        <v>41</v>
      </c>
      <c r="G845">
        <v>15</v>
      </c>
      <c r="H845" t="s">
        <v>20</v>
      </c>
      <c r="I845" t="s">
        <v>23</v>
      </c>
      <c r="J845" t="s">
        <v>21</v>
      </c>
      <c r="K845" t="s">
        <v>21</v>
      </c>
      <c r="L845" t="s">
        <v>29</v>
      </c>
      <c r="M845" t="s">
        <v>20</v>
      </c>
      <c r="N845" t="s">
        <v>30</v>
      </c>
      <c r="O845">
        <v>93.51</v>
      </c>
      <c r="P845">
        <v>1377.54</v>
      </c>
      <c r="Q845">
        <v>6</v>
      </c>
      <c r="R845" t="s">
        <v>20</v>
      </c>
    </row>
    <row r="846" spans="1:18" x14ac:dyDescent="0.35">
      <c r="A846" t="s">
        <v>892</v>
      </c>
      <c r="B846" t="s">
        <v>19</v>
      </c>
      <c r="C846">
        <v>0</v>
      </c>
      <c r="D846" t="s">
        <v>20</v>
      </c>
      <c r="E846" t="s">
        <v>21</v>
      </c>
      <c r="F846" t="s">
        <v>58</v>
      </c>
      <c r="G846">
        <v>13</v>
      </c>
      <c r="H846" t="s">
        <v>20</v>
      </c>
      <c r="I846" t="s">
        <v>32</v>
      </c>
      <c r="J846" t="s">
        <v>21</v>
      </c>
      <c r="K846" t="s">
        <v>21</v>
      </c>
      <c r="L846" t="s">
        <v>33</v>
      </c>
      <c r="M846" t="s">
        <v>20</v>
      </c>
      <c r="N846" t="s">
        <v>25</v>
      </c>
      <c r="O846">
        <v>55.82</v>
      </c>
      <c r="P846">
        <v>721.44</v>
      </c>
      <c r="Q846">
        <v>0</v>
      </c>
      <c r="R846" t="s">
        <v>20</v>
      </c>
    </row>
    <row r="847" spans="1:18" x14ac:dyDescent="0.35">
      <c r="A847" t="s">
        <v>893</v>
      </c>
      <c r="B847" t="s">
        <v>36</v>
      </c>
      <c r="C847">
        <v>0</v>
      </c>
      <c r="D847" t="s">
        <v>21</v>
      </c>
      <c r="E847" t="s">
        <v>20</v>
      </c>
      <c r="F847" t="s">
        <v>65</v>
      </c>
      <c r="G847">
        <v>44</v>
      </c>
      <c r="H847" t="s">
        <v>20</v>
      </c>
      <c r="I847" t="s">
        <v>21</v>
      </c>
      <c r="J847" t="s">
        <v>28</v>
      </c>
      <c r="K847" t="s">
        <v>28</v>
      </c>
      <c r="L847" t="s">
        <v>24</v>
      </c>
      <c r="M847" t="s">
        <v>20</v>
      </c>
      <c r="N847" t="s">
        <v>34</v>
      </c>
      <c r="O847">
        <v>35.08</v>
      </c>
      <c r="P847">
        <v>1546.52</v>
      </c>
      <c r="Q847">
        <v>1</v>
      </c>
      <c r="R847" t="s">
        <v>21</v>
      </c>
    </row>
    <row r="848" spans="1:18" x14ac:dyDescent="0.35">
      <c r="A848" t="s">
        <v>894</v>
      </c>
      <c r="B848" t="s">
        <v>36</v>
      </c>
      <c r="C848">
        <v>0</v>
      </c>
      <c r="D848" t="s">
        <v>20</v>
      </c>
      <c r="E848" t="s">
        <v>20</v>
      </c>
      <c r="F848" t="s">
        <v>47</v>
      </c>
      <c r="G848">
        <v>72</v>
      </c>
      <c r="H848" t="s">
        <v>20</v>
      </c>
      <c r="I848" t="s">
        <v>21</v>
      </c>
      <c r="J848" t="s">
        <v>28</v>
      </c>
      <c r="K848" t="s">
        <v>28</v>
      </c>
      <c r="L848" t="s">
        <v>24</v>
      </c>
      <c r="M848" t="s">
        <v>21</v>
      </c>
      <c r="N848" t="s">
        <v>43</v>
      </c>
      <c r="O848">
        <v>37.450000000000003</v>
      </c>
      <c r="P848">
        <v>2680.23</v>
      </c>
      <c r="Q848">
        <v>3</v>
      </c>
      <c r="R848" t="s">
        <v>21</v>
      </c>
    </row>
    <row r="849" spans="1:18" x14ac:dyDescent="0.35">
      <c r="A849" t="s">
        <v>895</v>
      </c>
      <c r="B849" t="s">
        <v>36</v>
      </c>
      <c r="C849">
        <v>0</v>
      </c>
      <c r="D849" t="s">
        <v>20</v>
      </c>
      <c r="E849" t="s">
        <v>20</v>
      </c>
      <c r="F849" t="s">
        <v>22</v>
      </c>
      <c r="G849">
        <v>3</v>
      </c>
      <c r="H849" t="s">
        <v>20</v>
      </c>
      <c r="I849" t="s">
        <v>32</v>
      </c>
      <c r="J849" t="s">
        <v>21</v>
      </c>
      <c r="K849" t="s">
        <v>21</v>
      </c>
      <c r="L849" t="s">
        <v>33</v>
      </c>
      <c r="M849" t="s">
        <v>20</v>
      </c>
      <c r="N849" t="s">
        <v>34</v>
      </c>
      <c r="O849">
        <v>49.46</v>
      </c>
      <c r="P849">
        <v>150.33000000000001</v>
      </c>
      <c r="Q849">
        <v>3</v>
      </c>
      <c r="R849" t="s">
        <v>20</v>
      </c>
    </row>
    <row r="850" spans="1:18" x14ac:dyDescent="0.35">
      <c r="A850" t="s">
        <v>896</v>
      </c>
      <c r="B850" t="s">
        <v>36</v>
      </c>
      <c r="C850">
        <v>0</v>
      </c>
      <c r="D850" t="s">
        <v>20</v>
      </c>
      <c r="E850" t="s">
        <v>20</v>
      </c>
      <c r="F850" t="s">
        <v>45</v>
      </c>
      <c r="G850">
        <v>49</v>
      </c>
      <c r="H850" t="s">
        <v>20</v>
      </c>
      <c r="I850" t="s">
        <v>23</v>
      </c>
      <c r="J850" t="s">
        <v>21</v>
      </c>
      <c r="K850" t="s">
        <v>20</v>
      </c>
      <c r="L850" t="s">
        <v>29</v>
      </c>
      <c r="M850" t="s">
        <v>20</v>
      </c>
      <c r="N850" t="s">
        <v>34</v>
      </c>
      <c r="O850">
        <v>94.37</v>
      </c>
      <c r="P850">
        <v>4569.88</v>
      </c>
      <c r="Q850">
        <v>3</v>
      </c>
      <c r="R850" t="s">
        <v>21</v>
      </c>
    </row>
    <row r="851" spans="1:18" x14ac:dyDescent="0.35">
      <c r="A851" t="s">
        <v>897</v>
      </c>
      <c r="B851" t="s">
        <v>19</v>
      </c>
      <c r="C851">
        <v>0</v>
      </c>
      <c r="D851" t="s">
        <v>20</v>
      </c>
      <c r="E851" t="s">
        <v>21</v>
      </c>
      <c r="F851" t="s">
        <v>56</v>
      </c>
      <c r="G851">
        <v>46</v>
      </c>
      <c r="H851" t="s">
        <v>20</v>
      </c>
      <c r="I851" t="s">
        <v>23</v>
      </c>
      <c r="J851" t="s">
        <v>20</v>
      </c>
      <c r="K851" t="s">
        <v>21</v>
      </c>
      <c r="L851" t="s">
        <v>29</v>
      </c>
      <c r="M851" t="s">
        <v>20</v>
      </c>
      <c r="N851" t="s">
        <v>30</v>
      </c>
      <c r="O851">
        <v>92.67</v>
      </c>
      <c r="P851">
        <v>4304.03</v>
      </c>
      <c r="Q851">
        <v>2</v>
      </c>
      <c r="R851" t="s">
        <v>21</v>
      </c>
    </row>
    <row r="852" spans="1:18" x14ac:dyDescent="0.35">
      <c r="A852" t="s">
        <v>898</v>
      </c>
      <c r="B852" t="s">
        <v>19</v>
      </c>
      <c r="C852">
        <v>0</v>
      </c>
      <c r="D852" t="s">
        <v>21</v>
      </c>
      <c r="E852" t="s">
        <v>21</v>
      </c>
      <c r="F852" t="s">
        <v>37</v>
      </c>
      <c r="G852">
        <v>15</v>
      </c>
      <c r="H852" t="s">
        <v>20</v>
      </c>
      <c r="I852" t="s">
        <v>23</v>
      </c>
      <c r="J852" t="s">
        <v>21</v>
      </c>
      <c r="K852" t="s">
        <v>21</v>
      </c>
      <c r="L852" t="s">
        <v>33</v>
      </c>
      <c r="M852" t="s">
        <v>20</v>
      </c>
      <c r="N852" t="s">
        <v>43</v>
      </c>
      <c r="O852">
        <v>97.96</v>
      </c>
      <c r="P852">
        <v>1452.38</v>
      </c>
      <c r="Q852">
        <v>2</v>
      </c>
      <c r="R852" t="s">
        <v>20</v>
      </c>
    </row>
    <row r="853" spans="1:18" x14ac:dyDescent="0.35">
      <c r="A853" t="s">
        <v>899</v>
      </c>
      <c r="B853" t="s">
        <v>36</v>
      </c>
      <c r="C853">
        <v>0</v>
      </c>
      <c r="D853" t="s">
        <v>21</v>
      </c>
      <c r="E853" t="s">
        <v>21</v>
      </c>
      <c r="F853" t="s">
        <v>22</v>
      </c>
      <c r="G853">
        <v>20</v>
      </c>
      <c r="H853" t="s">
        <v>20</v>
      </c>
      <c r="I853" t="s">
        <v>23</v>
      </c>
      <c r="J853" t="s">
        <v>21</v>
      </c>
      <c r="K853" t="s">
        <v>21</v>
      </c>
      <c r="L853" t="s">
        <v>33</v>
      </c>
      <c r="M853" t="s">
        <v>21</v>
      </c>
      <c r="N853" t="s">
        <v>25</v>
      </c>
      <c r="O853">
        <v>73.209999999999994</v>
      </c>
      <c r="P853">
        <v>1459.75</v>
      </c>
      <c r="Q853">
        <v>1</v>
      </c>
      <c r="R853" t="s">
        <v>20</v>
      </c>
    </row>
    <row r="854" spans="1:18" x14ac:dyDescent="0.35">
      <c r="A854" t="s">
        <v>900</v>
      </c>
      <c r="B854" t="s">
        <v>19</v>
      </c>
      <c r="C854">
        <v>0</v>
      </c>
      <c r="D854" t="s">
        <v>20</v>
      </c>
      <c r="E854" t="s">
        <v>20</v>
      </c>
      <c r="F854" t="s">
        <v>37</v>
      </c>
      <c r="G854">
        <v>30</v>
      </c>
      <c r="H854" t="s">
        <v>20</v>
      </c>
      <c r="I854" t="s">
        <v>23</v>
      </c>
      <c r="J854" t="s">
        <v>20</v>
      </c>
      <c r="K854" t="s">
        <v>21</v>
      </c>
      <c r="L854" t="s">
        <v>24</v>
      </c>
      <c r="M854" t="s">
        <v>20</v>
      </c>
      <c r="N854" t="s">
        <v>43</v>
      </c>
      <c r="O854">
        <v>92.89</v>
      </c>
      <c r="P854">
        <v>2832.35</v>
      </c>
      <c r="Q854">
        <v>3</v>
      </c>
      <c r="R854" t="s">
        <v>21</v>
      </c>
    </row>
    <row r="855" spans="1:18" x14ac:dyDescent="0.35">
      <c r="A855" t="s">
        <v>901</v>
      </c>
      <c r="B855" t="s">
        <v>19</v>
      </c>
      <c r="C855">
        <v>1</v>
      </c>
      <c r="D855" t="s">
        <v>21</v>
      </c>
      <c r="E855" t="s">
        <v>21</v>
      </c>
      <c r="F855" t="s">
        <v>22</v>
      </c>
      <c r="G855">
        <v>13</v>
      </c>
      <c r="H855" t="s">
        <v>20</v>
      </c>
      <c r="I855" t="s">
        <v>23</v>
      </c>
      <c r="J855" t="s">
        <v>21</v>
      </c>
      <c r="K855" t="s">
        <v>20</v>
      </c>
      <c r="L855" t="s">
        <v>33</v>
      </c>
      <c r="M855" t="s">
        <v>20</v>
      </c>
      <c r="N855" t="s">
        <v>34</v>
      </c>
      <c r="O855">
        <v>102.3</v>
      </c>
      <c r="P855">
        <v>1341.33</v>
      </c>
      <c r="Q855">
        <v>0</v>
      </c>
      <c r="R855" t="s">
        <v>20</v>
      </c>
    </row>
    <row r="856" spans="1:18" x14ac:dyDescent="0.35">
      <c r="A856" t="s">
        <v>902</v>
      </c>
      <c r="B856" t="s">
        <v>36</v>
      </c>
      <c r="C856">
        <v>0</v>
      </c>
      <c r="D856" t="s">
        <v>20</v>
      </c>
      <c r="E856" t="s">
        <v>21</v>
      </c>
      <c r="F856" t="s">
        <v>47</v>
      </c>
      <c r="G856">
        <v>57</v>
      </c>
      <c r="H856" t="s">
        <v>20</v>
      </c>
      <c r="I856" t="s">
        <v>23</v>
      </c>
      <c r="J856" t="s">
        <v>20</v>
      </c>
      <c r="K856" t="s">
        <v>20</v>
      </c>
      <c r="L856" t="s">
        <v>24</v>
      </c>
      <c r="M856" t="s">
        <v>20</v>
      </c>
      <c r="N856" t="s">
        <v>43</v>
      </c>
      <c r="O856">
        <v>92.32</v>
      </c>
      <c r="P856">
        <v>5410.39</v>
      </c>
      <c r="Q856">
        <v>4</v>
      </c>
      <c r="R856" t="s">
        <v>21</v>
      </c>
    </row>
    <row r="857" spans="1:18" x14ac:dyDescent="0.35">
      <c r="A857" t="s">
        <v>903</v>
      </c>
      <c r="B857" t="s">
        <v>19</v>
      </c>
      <c r="C857">
        <v>0</v>
      </c>
      <c r="D857" t="s">
        <v>21</v>
      </c>
      <c r="E857" t="s">
        <v>21</v>
      </c>
      <c r="F857" t="s">
        <v>58</v>
      </c>
      <c r="G857">
        <v>44</v>
      </c>
      <c r="H857" t="s">
        <v>20</v>
      </c>
      <c r="I857" t="s">
        <v>32</v>
      </c>
      <c r="J857" t="s">
        <v>21</v>
      </c>
      <c r="K857" t="s">
        <v>20</v>
      </c>
      <c r="L857" t="s">
        <v>29</v>
      </c>
      <c r="M857" t="s">
        <v>21</v>
      </c>
      <c r="N857" t="s">
        <v>43</v>
      </c>
      <c r="O857">
        <v>64.41</v>
      </c>
      <c r="P857">
        <v>2804.99</v>
      </c>
      <c r="Q857">
        <v>2</v>
      </c>
      <c r="R857" t="s">
        <v>21</v>
      </c>
    </row>
    <row r="858" spans="1:18" x14ac:dyDescent="0.35">
      <c r="A858" t="s">
        <v>904</v>
      </c>
      <c r="B858" t="s">
        <v>19</v>
      </c>
      <c r="C858">
        <v>0</v>
      </c>
      <c r="D858" t="s">
        <v>21</v>
      </c>
      <c r="E858" t="s">
        <v>21</v>
      </c>
      <c r="F858" t="s">
        <v>39</v>
      </c>
      <c r="G858">
        <v>22</v>
      </c>
      <c r="H858" t="s">
        <v>20</v>
      </c>
      <c r="I858" t="s">
        <v>21</v>
      </c>
      <c r="J858" t="s">
        <v>28</v>
      </c>
      <c r="K858" t="s">
        <v>28</v>
      </c>
      <c r="L858" t="s">
        <v>33</v>
      </c>
      <c r="M858" t="s">
        <v>21</v>
      </c>
      <c r="N858" t="s">
        <v>43</v>
      </c>
      <c r="O858">
        <v>26.96</v>
      </c>
      <c r="P858">
        <v>602.28</v>
      </c>
      <c r="Q858">
        <v>1</v>
      </c>
      <c r="R858" t="s">
        <v>21</v>
      </c>
    </row>
    <row r="859" spans="1:18" x14ac:dyDescent="0.35">
      <c r="A859" t="s">
        <v>905</v>
      </c>
      <c r="B859" t="s">
        <v>36</v>
      </c>
      <c r="C859">
        <v>1</v>
      </c>
      <c r="D859" t="s">
        <v>20</v>
      </c>
      <c r="E859" t="s">
        <v>20</v>
      </c>
      <c r="F859" t="s">
        <v>65</v>
      </c>
      <c r="G859">
        <v>14</v>
      </c>
      <c r="H859" t="s">
        <v>20</v>
      </c>
      <c r="I859" t="s">
        <v>32</v>
      </c>
      <c r="J859" t="s">
        <v>20</v>
      </c>
      <c r="K859" t="s">
        <v>21</v>
      </c>
      <c r="L859" t="s">
        <v>24</v>
      </c>
      <c r="M859" t="s">
        <v>21</v>
      </c>
      <c r="N859" t="s">
        <v>30</v>
      </c>
      <c r="O859">
        <v>63.47</v>
      </c>
      <c r="P859">
        <v>875.27</v>
      </c>
      <c r="Q859">
        <v>1</v>
      </c>
      <c r="R859" t="s">
        <v>21</v>
      </c>
    </row>
    <row r="860" spans="1:18" x14ac:dyDescent="0.35">
      <c r="A860" t="s">
        <v>906</v>
      </c>
      <c r="B860" t="s">
        <v>36</v>
      </c>
      <c r="C860">
        <v>0</v>
      </c>
      <c r="D860" t="s">
        <v>21</v>
      </c>
      <c r="E860" t="s">
        <v>21</v>
      </c>
      <c r="F860" t="s">
        <v>49</v>
      </c>
      <c r="G860">
        <v>35</v>
      </c>
      <c r="H860" t="s">
        <v>20</v>
      </c>
      <c r="I860" t="s">
        <v>23</v>
      </c>
      <c r="J860" t="s">
        <v>21</v>
      </c>
      <c r="K860" t="s">
        <v>21</v>
      </c>
      <c r="L860" t="s">
        <v>33</v>
      </c>
      <c r="M860" t="s">
        <v>20</v>
      </c>
      <c r="N860" t="s">
        <v>34</v>
      </c>
      <c r="O860">
        <v>87.9</v>
      </c>
      <c r="P860">
        <v>3066.62</v>
      </c>
      <c r="Q860">
        <v>0</v>
      </c>
      <c r="R860" t="s">
        <v>21</v>
      </c>
    </row>
    <row r="861" spans="1:18" x14ac:dyDescent="0.35">
      <c r="A861" t="s">
        <v>907</v>
      </c>
      <c r="B861" t="s">
        <v>19</v>
      </c>
      <c r="C861">
        <v>1</v>
      </c>
      <c r="D861" t="s">
        <v>21</v>
      </c>
      <c r="E861" t="s">
        <v>21</v>
      </c>
      <c r="F861" t="s">
        <v>27</v>
      </c>
      <c r="G861">
        <v>62</v>
      </c>
      <c r="H861" t="s">
        <v>20</v>
      </c>
      <c r="I861" t="s">
        <v>23</v>
      </c>
      <c r="J861" t="s">
        <v>20</v>
      </c>
      <c r="K861" t="s">
        <v>20</v>
      </c>
      <c r="L861" t="s">
        <v>24</v>
      </c>
      <c r="M861" t="s">
        <v>20</v>
      </c>
      <c r="N861" t="s">
        <v>34</v>
      </c>
      <c r="O861">
        <v>91.68</v>
      </c>
      <c r="P861">
        <v>5779.69</v>
      </c>
      <c r="Q861">
        <v>2</v>
      </c>
      <c r="R861" t="s">
        <v>21</v>
      </c>
    </row>
    <row r="862" spans="1:18" x14ac:dyDescent="0.35">
      <c r="A862" t="s">
        <v>908</v>
      </c>
      <c r="B862" t="s">
        <v>36</v>
      </c>
      <c r="C862">
        <v>0</v>
      </c>
      <c r="D862" t="s">
        <v>21</v>
      </c>
      <c r="E862" t="s">
        <v>21</v>
      </c>
      <c r="F862" t="s">
        <v>27</v>
      </c>
      <c r="G862">
        <v>3</v>
      </c>
      <c r="H862" t="s">
        <v>20</v>
      </c>
      <c r="I862" t="s">
        <v>32</v>
      </c>
      <c r="J862" t="s">
        <v>21</v>
      </c>
      <c r="K862" t="s">
        <v>21</v>
      </c>
      <c r="L862" t="s">
        <v>33</v>
      </c>
      <c r="M862" t="s">
        <v>21</v>
      </c>
      <c r="N862" t="s">
        <v>43</v>
      </c>
      <c r="O862">
        <v>48.84</v>
      </c>
      <c r="P862">
        <v>144.86000000000001</v>
      </c>
      <c r="Q862">
        <v>3</v>
      </c>
      <c r="R862" t="s">
        <v>21</v>
      </c>
    </row>
    <row r="863" spans="1:18" x14ac:dyDescent="0.35">
      <c r="A863" t="s">
        <v>909</v>
      </c>
      <c r="B863" t="s">
        <v>19</v>
      </c>
      <c r="C863">
        <v>0</v>
      </c>
      <c r="D863" t="s">
        <v>21</v>
      </c>
      <c r="E863" t="s">
        <v>21</v>
      </c>
      <c r="F863" t="s">
        <v>58</v>
      </c>
      <c r="G863">
        <v>5</v>
      </c>
      <c r="H863" t="s">
        <v>20</v>
      </c>
      <c r="I863" t="s">
        <v>32</v>
      </c>
      <c r="J863" t="s">
        <v>21</v>
      </c>
      <c r="K863" t="s">
        <v>20</v>
      </c>
      <c r="L863" t="s">
        <v>33</v>
      </c>
      <c r="M863" t="s">
        <v>21</v>
      </c>
      <c r="N863" t="s">
        <v>30</v>
      </c>
      <c r="O863">
        <v>59.85</v>
      </c>
      <c r="P863">
        <v>297.26</v>
      </c>
      <c r="Q863">
        <v>1</v>
      </c>
      <c r="R863" t="s">
        <v>20</v>
      </c>
    </row>
    <row r="864" spans="1:18" x14ac:dyDescent="0.35">
      <c r="A864" t="s">
        <v>910</v>
      </c>
      <c r="B864" t="s">
        <v>36</v>
      </c>
      <c r="C864">
        <v>0</v>
      </c>
      <c r="D864" t="s">
        <v>20</v>
      </c>
      <c r="E864" t="s">
        <v>21</v>
      </c>
      <c r="F864" t="s">
        <v>27</v>
      </c>
      <c r="G864">
        <v>11</v>
      </c>
      <c r="H864" t="s">
        <v>20</v>
      </c>
      <c r="I864" t="s">
        <v>32</v>
      </c>
      <c r="J864" t="s">
        <v>21</v>
      </c>
      <c r="K864" t="s">
        <v>21</v>
      </c>
      <c r="L864" t="s">
        <v>33</v>
      </c>
      <c r="M864" t="s">
        <v>21</v>
      </c>
      <c r="N864" t="s">
        <v>25</v>
      </c>
      <c r="O864">
        <v>58.16</v>
      </c>
      <c r="P864">
        <v>648.16999999999996</v>
      </c>
      <c r="Q864">
        <v>1</v>
      </c>
      <c r="R864" t="s">
        <v>20</v>
      </c>
    </row>
    <row r="865" spans="1:18" x14ac:dyDescent="0.35">
      <c r="A865" t="s">
        <v>911</v>
      </c>
      <c r="B865" t="s">
        <v>19</v>
      </c>
      <c r="C865">
        <v>0</v>
      </c>
      <c r="D865" t="s">
        <v>20</v>
      </c>
      <c r="E865" t="s">
        <v>21</v>
      </c>
      <c r="F865" t="s">
        <v>37</v>
      </c>
      <c r="G865">
        <v>72</v>
      </c>
      <c r="H865" t="s">
        <v>20</v>
      </c>
      <c r="I865" t="s">
        <v>23</v>
      </c>
      <c r="J865" t="s">
        <v>21</v>
      </c>
      <c r="K865" t="s">
        <v>21</v>
      </c>
      <c r="L865" t="s">
        <v>29</v>
      </c>
      <c r="M865" t="s">
        <v>21</v>
      </c>
      <c r="N865" t="s">
        <v>34</v>
      </c>
      <c r="O865">
        <v>89.99</v>
      </c>
      <c r="P865">
        <v>6291.55</v>
      </c>
      <c r="Q865">
        <v>2</v>
      </c>
      <c r="R865" t="s">
        <v>21</v>
      </c>
    </row>
    <row r="866" spans="1:18" x14ac:dyDescent="0.35">
      <c r="A866" t="s">
        <v>912</v>
      </c>
      <c r="B866" t="s">
        <v>19</v>
      </c>
      <c r="C866">
        <v>0</v>
      </c>
      <c r="D866" t="s">
        <v>21</v>
      </c>
      <c r="E866" t="s">
        <v>21</v>
      </c>
      <c r="F866" t="s">
        <v>65</v>
      </c>
      <c r="G866">
        <v>21</v>
      </c>
      <c r="H866" t="s">
        <v>20</v>
      </c>
      <c r="I866" t="s">
        <v>23</v>
      </c>
      <c r="J866" t="s">
        <v>20</v>
      </c>
      <c r="K866" t="s">
        <v>20</v>
      </c>
      <c r="L866" t="s">
        <v>29</v>
      </c>
      <c r="M866" t="s">
        <v>20</v>
      </c>
      <c r="N866" t="s">
        <v>25</v>
      </c>
      <c r="O866">
        <v>90.93</v>
      </c>
      <c r="P866">
        <v>1952.47</v>
      </c>
      <c r="Q866">
        <v>2</v>
      </c>
      <c r="R866" t="s">
        <v>21</v>
      </c>
    </row>
    <row r="867" spans="1:18" x14ac:dyDescent="0.35">
      <c r="A867" t="s">
        <v>913</v>
      </c>
      <c r="B867" t="s">
        <v>19</v>
      </c>
      <c r="C867">
        <v>0</v>
      </c>
      <c r="D867" t="s">
        <v>21</v>
      </c>
      <c r="E867" t="s">
        <v>21</v>
      </c>
      <c r="F867" t="s">
        <v>58</v>
      </c>
      <c r="G867">
        <v>44</v>
      </c>
      <c r="H867" t="s">
        <v>20</v>
      </c>
      <c r="I867" t="s">
        <v>23</v>
      </c>
      <c r="J867" t="s">
        <v>21</v>
      </c>
      <c r="K867" t="s">
        <v>21</v>
      </c>
      <c r="L867" t="s">
        <v>29</v>
      </c>
      <c r="M867" t="s">
        <v>20</v>
      </c>
      <c r="N867" t="s">
        <v>25</v>
      </c>
      <c r="O867">
        <v>88.95</v>
      </c>
      <c r="P867">
        <v>3955.97</v>
      </c>
      <c r="Q867">
        <v>3</v>
      </c>
      <c r="R867" t="s">
        <v>21</v>
      </c>
    </row>
    <row r="868" spans="1:18" x14ac:dyDescent="0.35">
      <c r="A868" t="s">
        <v>914</v>
      </c>
      <c r="B868" t="s">
        <v>36</v>
      </c>
      <c r="C868">
        <v>0</v>
      </c>
      <c r="D868" t="s">
        <v>21</v>
      </c>
      <c r="E868" t="s">
        <v>21</v>
      </c>
      <c r="F868" t="s">
        <v>49</v>
      </c>
      <c r="G868">
        <v>37</v>
      </c>
      <c r="H868" t="s">
        <v>20</v>
      </c>
      <c r="I868" t="s">
        <v>23</v>
      </c>
      <c r="J868" t="s">
        <v>21</v>
      </c>
      <c r="K868" t="s">
        <v>20</v>
      </c>
      <c r="L868" t="s">
        <v>33</v>
      </c>
      <c r="M868" t="s">
        <v>21</v>
      </c>
      <c r="N868" t="s">
        <v>25</v>
      </c>
      <c r="O868">
        <v>89.28</v>
      </c>
      <c r="P868">
        <v>3263.15</v>
      </c>
      <c r="Q868">
        <v>2</v>
      </c>
      <c r="R868" t="s">
        <v>20</v>
      </c>
    </row>
    <row r="869" spans="1:18" x14ac:dyDescent="0.35">
      <c r="A869" t="s">
        <v>915</v>
      </c>
      <c r="B869" t="s">
        <v>36</v>
      </c>
      <c r="C869">
        <v>0</v>
      </c>
      <c r="D869" t="s">
        <v>20</v>
      </c>
      <c r="E869" t="s">
        <v>20</v>
      </c>
      <c r="F869" t="s">
        <v>45</v>
      </c>
      <c r="G869">
        <v>59</v>
      </c>
      <c r="H869" t="s">
        <v>20</v>
      </c>
      <c r="I869" t="s">
        <v>32</v>
      </c>
      <c r="J869" t="s">
        <v>20</v>
      </c>
      <c r="K869" t="s">
        <v>21</v>
      </c>
      <c r="L869" t="s">
        <v>24</v>
      </c>
      <c r="M869" t="s">
        <v>20</v>
      </c>
      <c r="N869" t="s">
        <v>25</v>
      </c>
      <c r="O869">
        <v>56.29</v>
      </c>
      <c r="P869">
        <v>3349.12</v>
      </c>
      <c r="Q869">
        <v>4</v>
      </c>
      <c r="R869" t="s">
        <v>21</v>
      </c>
    </row>
    <row r="870" spans="1:18" x14ac:dyDescent="0.35">
      <c r="A870" t="s">
        <v>916</v>
      </c>
      <c r="B870" t="s">
        <v>36</v>
      </c>
      <c r="C870">
        <v>0</v>
      </c>
      <c r="D870" t="s">
        <v>21</v>
      </c>
      <c r="E870" t="s">
        <v>20</v>
      </c>
      <c r="F870" t="s">
        <v>75</v>
      </c>
      <c r="G870">
        <v>11</v>
      </c>
      <c r="H870" t="s">
        <v>20</v>
      </c>
      <c r="I870" t="s">
        <v>23</v>
      </c>
      <c r="J870" t="s">
        <v>21</v>
      </c>
      <c r="K870" t="s">
        <v>21</v>
      </c>
      <c r="L870" t="s">
        <v>33</v>
      </c>
      <c r="M870" t="s">
        <v>20</v>
      </c>
      <c r="N870" t="s">
        <v>43</v>
      </c>
      <c r="O870">
        <v>90.21</v>
      </c>
      <c r="P870">
        <v>964.28</v>
      </c>
      <c r="Q870">
        <v>2</v>
      </c>
      <c r="R870" t="s">
        <v>20</v>
      </c>
    </row>
    <row r="871" spans="1:18" x14ac:dyDescent="0.35">
      <c r="A871" t="s">
        <v>917</v>
      </c>
      <c r="B871" t="s">
        <v>36</v>
      </c>
      <c r="C871">
        <v>0</v>
      </c>
      <c r="D871" t="s">
        <v>21</v>
      </c>
      <c r="E871" t="s">
        <v>21</v>
      </c>
      <c r="F871" t="s">
        <v>49</v>
      </c>
      <c r="G871">
        <v>17</v>
      </c>
      <c r="H871" t="s">
        <v>20</v>
      </c>
      <c r="I871" t="s">
        <v>23</v>
      </c>
      <c r="J871" t="s">
        <v>21</v>
      </c>
      <c r="K871" t="s">
        <v>21</v>
      </c>
      <c r="L871" t="s">
        <v>29</v>
      </c>
      <c r="M871" t="s">
        <v>20</v>
      </c>
      <c r="N871" t="s">
        <v>25</v>
      </c>
      <c r="O871">
        <v>89.95</v>
      </c>
      <c r="P871">
        <v>1546.88</v>
      </c>
      <c r="Q871">
        <v>3</v>
      </c>
      <c r="R871" t="s">
        <v>21</v>
      </c>
    </row>
    <row r="872" spans="1:18" x14ac:dyDescent="0.35">
      <c r="A872" t="s">
        <v>918</v>
      </c>
      <c r="B872" t="s">
        <v>19</v>
      </c>
      <c r="C872">
        <v>0</v>
      </c>
      <c r="D872" t="s">
        <v>20</v>
      </c>
      <c r="E872" t="s">
        <v>20</v>
      </c>
      <c r="F872" t="s">
        <v>45</v>
      </c>
      <c r="G872">
        <v>19</v>
      </c>
      <c r="H872" t="s">
        <v>20</v>
      </c>
      <c r="I872" t="s">
        <v>32</v>
      </c>
      <c r="J872" t="s">
        <v>21</v>
      </c>
      <c r="K872" t="s">
        <v>20</v>
      </c>
      <c r="L872" t="s">
        <v>24</v>
      </c>
      <c r="M872" t="s">
        <v>20</v>
      </c>
      <c r="N872" t="s">
        <v>25</v>
      </c>
      <c r="O872">
        <v>53.42</v>
      </c>
      <c r="P872">
        <v>1009.81</v>
      </c>
      <c r="Q872">
        <v>0</v>
      </c>
      <c r="R872" t="s">
        <v>20</v>
      </c>
    </row>
    <row r="873" spans="1:18" x14ac:dyDescent="0.35">
      <c r="A873" t="s">
        <v>919</v>
      </c>
      <c r="B873" t="s">
        <v>36</v>
      </c>
      <c r="C873">
        <v>0</v>
      </c>
      <c r="D873" t="s">
        <v>21</v>
      </c>
      <c r="E873" t="s">
        <v>21</v>
      </c>
      <c r="F873" t="s">
        <v>45</v>
      </c>
      <c r="G873">
        <v>19</v>
      </c>
      <c r="H873" t="s">
        <v>20</v>
      </c>
      <c r="I873" t="s">
        <v>32</v>
      </c>
      <c r="J873" t="s">
        <v>21</v>
      </c>
      <c r="K873" t="s">
        <v>20</v>
      </c>
      <c r="L873" t="s">
        <v>33</v>
      </c>
      <c r="M873" t="s">
        <v>20</v>
      </c>
      <c r="N873" t="s">
        <v>25</v>
      </c>
      <c r="O873">
        <v>60.91</v>
      </c>
      <c r="P873">
        <v>1123.55</v>
      </c>
      <c r="Q873">
        <v>1</v>
      </c>
      <c r="R873" t="s">
        <v>20</v>
      </c>
    </row>
    <row r="874" spans="1:18" x14ac:dyDescent="0.35">
      <c r="A874" t="s">
        <v>920</v>
      </c>
      <c r="B874" t="s">
        <v>36</v>
      </c>
      <c r="C874">
        <v>0</v>
      </c>
      <c r="D874" t="s">
        <v>20</v>
      </c>
      <c r="E874" t="s">
        <v>21</v>
      </c>
      <c r="F874" t="s">
        <v>41</v>
      </c>
      <c r="G874">
        <v>24</v>
      </c>
      <c r="H874" t="s">
        <v>20</v>
      </c>
      <c r="I874" t="s">
        <v>32</v>
      </c>
      <c r="J874" t="s">
        <v>20</v>
      </c>
      <c r="K874" t="s">
        <v>21</v>
      </c>
      <c r="L874" t="s">
        <v>33</v>
      </c>
      <c r="M874" t="s">
        <v>20</v>
      </c>
      <c r="N874" t="s">
        <v>25</v>
      </c>
      <c r="O874">
        <v>54.04</v>
      </c>
      <c r="P874">
        <v>1335.7</v>
      </c>
      <c r="Q874">
        <v>1</v>
      </c>
      <c r="R874" t="s">
        <v>21</v>
      </c>
    </row>
    <row r="875" spans="1:18" x14ac:dyDescent="0.35">
      <c r="A875" t="s">
        <v>921</v>
      </c>
      <c r="B875" t="s">
        <v>19</v>
      </c>
      <c r="C875">
        <v>0</v>
      </c>
      <c r="D875" t="s">
        <v>20</v>
      </c>
      <c r="E875" t="s">
        <v>20</v>
      </c>
      <c r="F875" t="s">
        <v>49</v>
      </c>
      <c r="G875">
        <v>30</v>
      </c>
      <c r="H875" t="s">
        <v>20</v>
      </c>
      <c r="I875" t="s">
        <v>23</v>
      </c>
      <c r="J875" t="s">
        <v>21</v>
      </c>
      <c r="K875" t="s">
        <v>21</v>
      </c>
      <c r="L875" t="s">
        <v>33</v>
      </c>
      <c r="M875" t="s">
        <v>21</v>
      </c>
      <c r="N875" t="s">
        <v>43</v>
      </c>
      <c r="O875">
        <v>93.33</v>
      </c>
      <c r="P875">
        <v>2824.73</v>
      </c>
      <c r="Q875">
        <v>2</v>
      </c>
      <c r="R875" t="s">
        <v>21</v>
      </c>
    </row>
    <row r="876" spans="1:18" x14ac:dyDescent="0.35">
      <c r="A876" t="s">
        <v>922</v>
      </c>
      <c r="B876" t="s">
        <v>36</v>
      </c>
      <c r="C876">
        <v>1</v>
      </c>
      <c r="D876" t="s">
        <v>21</v>
      </c>
      <c r="E876" t="s">
        <v>21</v>
      </c>
      <c r="F876" t="s">
        <v>65</v>
      </c>
      <c r="G876">
        <v>62</v>
      </c>
      <c r="H876" t="s">
        <v>20</v>
      </c>
      <c r="I876" t="s">
        <v>23</v>
      </c>
      <c r="J876" t="s">
        <v>20</v>
      </c>
      <c r="K876" t="s">
        <v>21</v>
      </c>
      <c r="L876" t="s">
        <v>24</v>
      </c>
      <c r="M876" t="s">
        <v>21</v>
      </c>
      <c r="N876" t="s">
        <v>43</v>
      </c>
      <c r="O876">
        <v>92.13</v>
      </c>
      <c r="P876">
        <v>5751.76</v>
      </c>
      <c r="Q876">
        <v>6</v>
      </c>
      <c r="R876" t="s">
        <v>21</v>
      </c>
    </row>
    <row r="877" spans="1:18" x14ac:dyDescent="0.35">
      <c r="A877" t="s">
        <v>923</v>
      </c>
      <c r="B877" t="s">
        <v>19</v>
      </c>
      <c r="C877">
        <v>0</v>
      </c>
      <c r="D877" t="s">
        <v>21</v>
      </c>
      <c r="E877" t="s">
        <v>21</v>
      </c>
      <c r="F877" t="s">
        <v>45</v>
      </c>
      <c r="G877">
        <v>32</v>
      </c>
      <c r="H877" t="s">
        <v>21</v>
      </c>
      <c r="I877" t="s">
        <v>21</v>
      </c>
      <c r="J877" t="s">
        <v>28</v>
      </c>
      <c r="K877" t="s">
        <v>28</v>
      </c>
      <c r="L877" t="s">
        <v>33</v>
      </c>
      <c r="M877" t="s">
        <v>21</v>
      </c>
      <c r="N877" t="s">
        <v>30</v>
      </c>
      <c r="O877">
        <v>23.41</v>
      </c>
      <c r="P877">
        <v>757.75</v>
      </c>
      <c r="Q877">
        <v>1</v>
      </c>
      <c r="R877" t="s">
        <v>20</v>
      </c>
    </row>
    <row r="878" spans="1:18" x14ac:dyDescent="0.35">
      <c r="A878" t="s">
        <v>924</v>
      </c>
      <c r="B878" t="s">
        <v>36</v>
      </c>
      <c r="C878">
        <v>0</v>
      </c>
      <c r="D878" t="s">
        <v>20</v>
      </c>
      <c r="E878" t="s">
        <v>20</v>
      </c>
      <c r="F878" t="s">
        <v>49</v>
      </c>
      <c r="G878">
        <v>21</v>
      </c>
      <c r="H878" t="s">
        <v>20</v>
      </c>
      <c r="I878" t="s">
        <v>32</v>
      </c>
      <c r="J878" t="s">
        <v>20</v>
      </c>
      <c r="K878" t="s">
        <v>21</v>
      </c>
      <c r="L878" t="s">
        <v>29</v>
      </c>
      <c r="M878" t="s">
        <v>21</v>
      </c>
      <c r="N878" t="s">
        <v>34</v>
      </c>
      <c r="O878">
        <v>62.61</v>
      </c>
      <c r="P878">
        <v>1346.77</v>
      </c>
      <c r="Q878">
        <v>2</v>
      </c>
      <c r="R878" t="s">
        <v>21</v>
      </c>
    </row>
    <row r="879" spans="1:18" x14ac:dyDescent="0.35">
      <c r="A879" t="s">
        <v>925</v>
      </c>
      <c r="B879" t="s">
        <v>36</v>
      </c>
      <c r="C879">
        <v>0</v>
      </c>
      <c r="D879" t="s">
        <v>20</v>
      </c>
      <c r="E879" t="s">
        <v>21</v>
      </c>
      <c r="F879" t="s">
        <v>47</v>
      </c>
      <c r="G879">
        <v>4</v>
      </c>
      <c r="H879" t="s">
        <v>21</v>
      </c>
      <c r="I879" t="s">
        <v>32</v>
      </c>
      <c r="J879" t="s">
        <v>21</v>
      </c>
      <c r="K879" t="s">
        <v>20</v>
      </c>
      <c r="L879" t="s">
        <v>33</v>
      </c>
      <c r="M879" t="s">
        <v>20</v>
      </c>
      <c r="N879" t="s">
        <v>43</v>
      </c>
      <c r="O879">
        <v>44.1</v>
      </c>
      <c r="P879">
        <v>180.88</v>
      </c>
      <c r="Q879">
        <v>3</v>
      </c>
      <c r="R879" t="s">
        <v>20</v>
      </c>
    </row>
    <row r="880" spans="1:18" x14ac:dyDescent="0.35">
      <c r="A880" t="s">
        <v>926</v>
      </c>
      <c r="B880" t="s">
        <v>36</v>
      </c>
      <c r="C880">
        <v>0</v>
      </c>
      <c r="D880" t="s">
        <v>20</v>
      </c>
      <c r="E880" t="s">
        <v>21</v>
      </c>
      <c r="F880" t="s">
        <v>39</v>
      </c>
      <c r="G880">
        <v>2</v>
      </c>
      <c r="H880" t="s">
        <v>20</v>
      </c>
      <c r="I880" t="s">
        <v>21</v>
      </c>
      <c r="J880" t="s">
        <v>28</v>
      </c>
      <c r="K880" t="s">
        <v>28</v>
      </c>
      <c r="L880" t="s">
        <v>33</v>
      </c>
      <c r="M880" t="s">
        <v>21</v>
      </c>
      <c r="N880" t="s">
        <v>43</v>
      </c>
      <c r="O880">
        <v>29.86</v>
      </c>
      <c r="P880">
        <v>60.94</v>
      </c>
      <c r="Q880">
        <v>1</v>
      </c>
      <c r="R880" t="s">
        <v>20</v>
      </c>
    </row>
    <row r="881" spans="1:18" x14ac:dyDescent="0.35">
      <c r="A881" t="s">
        <v>566</v>
      </c>
      <c r="B881" t="s">
        <v>19</v>
      </c>
      <c r="C881">
        <v>0</v>
      </c>
      <c r="D881" t="s">
        <v>21</v>
      </c>
      <c r="E881" t="s">
        <v>21</v>
      </c>
      <c r="F881" t="s">
        <v>47</v>
      </c>
      <c r="G881">
        <v>30</v>
      </c>
      <c r="H881" t="s">
        <v>20</v>
      </c>
      <c r="I881" t="s">
        <v>32</v>
      </c>
      <c r="J881" t="s">
        <v>20</v>
      </c>
      <c r="K881" t="s">
        <v>20</v>
      </c>
      <c r="L881" t="s">
        <v>29</v>
      </c>
      <c r="M881" t="s">
        <v>21</v>
      </c>
      <c r="N881" t="s">
        <v>43</v>
      </c>
      <c r="O881">
        <v>69.19</v>
      </c>
      <c r="P881">
        <v>2013.54</v>
      </c>
      <c r="Q881">
        <v>1</v>
      </c>
      <c r="R881" t="s">
        <v>21</v>
      </c>
    </row>
    <row r="882" spans="1:18" x14ac:dyDescent="0.35">
      <c r="A882" t="s">
        <v>927</v>
      </c>
      <c r="B882" t="s">
        <v>19</v>
      </c>
      <c r="C882">
        <v>0</v>
      </c>
      <c r="D882" t="s">
        <v>21</v>
      </c>
      <c r="E882" t="s">
        <v>21</v>
      </c>
      <c r="F882" t="s">
        <v>65</v>
      </c>
      <c r="G882">
        <v>8</v>
      </c>
      <c r="H882" t="s">
        <v>20</v>
      </c>
      <c r="I882" t="s">
        <v>21</v>
      </c>
      <c r="J882" t="s">
        <v>28</v>
      </c>
      <c r="K882" t="s">
        <v>28</v>
      </c>
      <c r="L882" t="s">
        <v>33</v>
      </c>
      <c r="M882" t="s">
        <v>20</v>
      </c>
      <c r="N882" t="s">
        <v>34</v>
      </c>
      <c r="O882">
        <v>39.380000000000003</v>
      </c>
      <c r="P882">
        <v>309.33</v>
      </c>
      <c r="Q882">
        <v>0</v>
      </c>
      <c r="R882" t="s">
        <v>21</v>
      </c>
    </row>
    <row r="883" spans="1:18" x14ac:dyDescent="0.35">
      <c r="A883" t="s">
        <v>928</v>
      </c>
      <c r="B883" t="s">
        <v>19</v>
      </c>
      <c r="C883">
        <v>0</v>
      </c>
      <c r="D883" t="s">
        <v>20</v>
      </c>
      <c r="E883" t="s">
        <v>21</v>
      </c>
      <c r="F883" t="s">
        <v>49</v>
      </c>
      <c r="G883">
        <v>7</v>
      </c>
      <c r="H883" t="s">
        <v>20</v>
      </c>
      <c r="I883" t="s">
        <v>32</v>
      </c>
      <c r="J883" t="s">
        <v>21</v>
      </c>
      <c r="K883" t="s">
        <v>21</v>
      </c>
      <c r="L883" t="s">
        <v>33</v>
      </c>
      <c r="M883" t="s">
        <v>20</v>
      </c>
      <c r="N883" t="s">
        <v>30</v>
      </c>
      <c r="O883">
        <v>50.37</v>
      </c>
      <c r="P883">
        <v>359.05</v>
      </c>
      <c r="Q883">
        <v>2</v>
      </c>
      <c r="R883" t="s">
        <v>20</v>
      </c>
    </row>
    <row r="884" spans="1:18" x14ac:dyDescent="0.35">
      <c r="A884" t="s">
        <v>929</v>
      </c>
      <c r="B884" t="s">
        <v>19</v>
      </c>
      <c r="C884">
        <v>0</v>
      </c>
      <c r="D884" t="s">
        <v>20</v>
      </c>
      <c r="E884" t="s">
        <v>21</v>
      </c>
      <c r="F884" t="s">
        <v>27</v>
      </c>
      <c r="G884">
        <v>29</v>
      </c>
      <c r="H884" t="s">
        <v>20</v>
      </c>
      <c r="I884" t="s">
        <v>23</v>
      </c>
      <c r="J884" t="s">
        <v>20</v>
      </c>
      <c r="K884" t="s">
        <v>20</v>
      </c>
      <c r="L884" t="s">
        <v>33</v>
      </c>
      <c r="M884" t="s">
        <v>20</v>
      </c>
      <c r="N884" t="s">
        <v>34</v>
      </c>
      <c r="O884">
        <v>84.46</v>
      </c>
      <c r="P884">
        <v>2409.04</v>
      </c>
      <c r="Q884">
        <v>2</v>
      </c>
      <c r="R884" t="s">
        <v>21</v>
      </c>
    </row>
    <row r="885" spans="1:18" x14ac:dyDescent="0.35">
      <c r="A885" t="s">
        <v>930</v>
      </c>
      <c r="B885" t="s">
        <v>36</v>
      </c>
      <c r="C885">
        <v>1</v>
      </c>
      <c r="D885" t="s">
        <v>20</v>
      </c>
      <c r="E885" t="s">
        <v>21</v>
      </c>
      <c r="F885" t="s">
        <v>41</v>
      </c>
      <c r="G885">
        <v>8</v>
      </c>
      <c r="H885" t="s">
        <v>20</v>
      </c>
      <c r="I885" t="s">
        <v>23</v>
      </c>
      <c r="J885" t="s">
        <v>21</v>
      </c>
      <c r="K885" t="s">
        <v>21</v>
      </c>
      <c r="L885" t="s">
        <v>33</v>
      </c>
      <c r="M885" t="s">
        <v>20</v>
      </c>
      <c r="N885" t="s">
        <v>34</v>
      </c>
      <c r="O885">
        <v>90.26</v>
      </c>
      <c r="P885">
        <v>730.34</v>
      </c>
      <c r="Q885">
        <v>3</v>
      </c>
      <c r="R885" t="s">
        <v>20</v>
      </c>
    </row>
    <row r="886" spans="1:18" x14ac:dyDescent="0.35">
      <c r="A886" t="s">
        <v>931</v>
      </c>
      <c r="B886" t="s">
        <v>36</v>
      </c>
      <c r="C886">
        <v>0</v>
      </c>
      <c r="D886" t="s">
        <v>21</v>
      </c>
      <c r="E886" t="s">
        <v>20</v>
      </c>
      <c r="F886" t="s">
        <v>27</v>
      </c>
      <c r="G886">
        <v>61</v>
      </c>
      <c r="H886" t="s">
        <v>20</v>
      </c>
      <c r="I886" t="s">
        <v>32</v>
      </c>
      <c r="J886" t="s">
        <v>21</v>
      </c>
      <c r="K886" t="s">
        <v>21</v>
      </c>
      <c r="L886" t="s">
        <v>24</v>
      </c>
      <c r="M886" t="s">
        <v>21</v>
      </c>
      <c r="N886" t="s">
        <v>34</v>
      </c>
      <c r="O886">
        <v>59.95</v>
      </c>
      <c r="P886">
        <v>3743.53</v>
      </c>
      <c r="Q886">
        <v>2</v>
      </c>
      <c r="R886" t="s">
        <v>21</v>
      </c>
    </row>
    <row r="887" spans="1:18" x14ac:dyDescent="0.35">
      <c r="A887" t="s">
        <v>932</v>
      </c>
      <c r="B887" t="s">
        <v>36</v>
      </c>
      <c r="C887">
        <v>0</v>
      </c>
      <c r="D887" t="s">
        <v>21</v>
      </c>
      <c r="E887" t="s">
        <v>21</v>
      </c>
      <c r="F887" t="s">
        <v>58</v>
      </c>
      <c r="G887">
        <v>44</v>
      </c>
      <c r="H887" t="s">
        <v>20</v>
      </c>
      <c r="I887" t="s">
        <v>21</v>
      </c>
      <c r="J887" t="s">
        <v>28</v>
      </c>
      <c r="K887" t="s">
        <v>28</v>
      </c>
      <c r="L887" t="s">
        <v>29</v>
      </c>
      <c r="M887" t="s">
        <v>20</v>
      </c>
      <c r="N887" t="s">
        <v>43</v>
      </c>
      <c r="O887">
        <v>34</v>
      </c>
      <c r="P887">
        <v>1489.82</v>
      </c>
      <c r="Q887">
        <v>0</v>
      </c>
      <c r="R887" t="s">
        <v>21</v>
      </c>
    </row>
    <row r="888" spans="1:18" x14ac:dyDescent="0.35">
      <c r="A888" t="s">
        <v>933</v>
      </c>
      <c r="B888" t="s">
        <v>36</v>
      </c>
      <c r="C888">
        <v>0</v>
      </c>
      <c r="D888" t="s">
        <v>21</v>
      </c>
      <c r="E888" t="s">
        <v>21</v>
      </c>
      <c r="F888" t="s">
        <v>47</v>
      </c>
      <c r="G888">
        <v>17</v>
      </c>
      <c r="H888" t="s">
        <v>20</v>
      </c>
      <c r="I888" t="s">
        <v>32</v>
      </c>
      <c r="J888" t="s">
        <v>20</v>
      </c>
      <c r="K888" t="s">
        <v>21</v>
      </c>
      <c r="L888" t="s">
        <v>33</v>
      </c>
      <c r="M888" t="s">
        <v>20</v>
      </c>
      <c r="N888" t="s">
        <v>25</v>
      </c>
      <c r="O888">
        <v>68.260000000000005</v>
      </c>
      <c r="P888">
        <v>1190.95</v>
      </c>
      <c r="Q888">
        <v>4</v>
      </c>
      <c r="R888" t="s">
        <v>20</v>
      </c>
    </row>
    <row r="889" spans="1:18" x14ac:dyDescent="0.35">
      <c r="A889" t="s">
        <v>934</v>
      </c>
      <c r="B889" t="s">
        <v>36</v>
      </c>
      <c r="C889">
        <v>0</v>
      </c>
      <c r="D889" t="s">
        <v>20</v>
      </c>
      <c r="E889" t="s">
        <v>20</v>
      </c>
      <c r="F889" t="s">
        <v>65</v>
      </c>
      <c r="G889">
        <v>16</v>
      </c>
      <c r="H889" t="s">
        <v>20</v>
      </c>
      <c r="I889" t="s">
        <v>23</v>
      </c>
      <c r="J889" t="s">
        <v>20</v>
      </c>
      <c r="K889" t="s">
        <v>21</v>
      </c>
      <c r="L889" t="s">
        <v>33</v>
      </c>
      <c r="M889" t="s">
        <v>20</v>
      </c>
      <c r="N889" t="s">
        <v>30</v>
      </c>
      <c r="O889">
        <v>81.27</v>
      </c>
      <c r="P889">
        <v>1306.8800000000001</v>
      </c>
      <c r="Q889">
        <v>2</v>
      </c>
      <c r="R889" t="s">
        <v>21</v>
      </c>
    </row>
    <row r="890" spans="1:18" x14ac:dyDescent="0.35">
      <c r="A890" t="s">
        <v>935</v>
      </c>
      <c r="B890" t="s">
        <v>36</v>
      </c>
      <c r="C890">
        <v>0</v>
      </c>
      <c r="D890" t="s">
        <v>20</v>
      </c>
      <c r="E890" t="s">
        <v>20</v>
      </c>
      <c r="F890" t="s">
        <v>75</v>
      </c>
      <c r="G890">
        <v>41</v>
      </c>
      <c r="H890" t="s">
        <v>21</v>
      </c>
      <c r="I890" t="s">
        <v>23</v>
      </c>
      <c r="J890" t="s">
        <v>20</v>
      </c>
      <c r="K890" t="s">
        <v>21</v>
      </c>
      <c r="L890" t="s">
        <v>29</v>
      </c>
      <c r="M890" t="s">
        <v>20</v>
      </c>
      <c r="N890" t="s">
        <v>34</v>
      </c>
      <c r="O890">
        <v>84.33</v>
      </c>
      <c r="P890">
        <v>3474.82</v>
      </c>
      <c r="Q890">
        <v>3</v>
      </c>
      <c r="R890" t="s">
        <v>20</v>
      </c>
    </row>
    <row r="891" spans="1:18" x14ac:dyDescent="0.35">
      <c r="A891" t="s">
        <v>936</v>
      </c>
      <c r="B891" t="s">
        <v>19</v>
      </c>
      <c r="C891">
        <v>1</v>
      </c>
      <c r="D891" t="s">
        <v>21</v>
      </c>
      <c r="E891" t="s">
        <v>21</v>
      </c>
      <c r="F891" t="s">
        <v>65</v>
      </c>
      <c r="G891">
        <v>19</v>
      </c>
      <c r="H891" t="s">
        <v>21</v>
      </c>
      <c r="I891" t="s">
        <v>21</v>
      </c>
      <c r="J891" t="s">
        <v>28</v>
      </c>
      <c r="K891" t="s">
        <v>28</v>
      </c>
      <c r="L891" t="s">
        <v>33</v>
      </c>
      <c r="M891" t="s">
        <v>20</v>
      </c>
      <c r="N891" t="s">
        <v>30</v>
      </c>
      <c r="O891">
        <v>18</v>
      </c>
      <c r="P891">
        <v>336.07</v>
      </c>
      <c r="Q891">
        <v>0</v>
      </c>
      <c r="R891" t="s">
        <v>21</v>
      </c>
    </row>
    <row r="892" spans="1:18" x14ac:dyDescent="0.35">
      <c r="A892" t="s">
        <v>937</v>
      </c>
      <c r="B892" t="s">
        <v>36</v>
      </c>
      <c r="C892">
        <v>0</v>
      </c>
      <c r="D892" t="s">
        <v>21</v>
      </c>
      <c r="E892" t="s">
        <v>21</v>
      </c>
      <c r="F892" t="s">
        <v>58</v>
      </c>
      <c r="G892">
        <v>0</v>
      </c>
      <c r="H892" t="s">
        <v>20</v>
      </c>
      <c r="I892" t="s">
        <v>32</v>
      </c>
      <c r="J892" t="s">
        <v>21</v>
      </c>
      <c r="K892" t="s">
        <v>20</v>
      </c>
      <c r="L892" t="s">
        <v>29</v>
      </c>
      <c r="M892" t="s">
        <v>21</v>
      </c>
      <c r="N892" t="s">
        <v>43</v>
      </c>
      <c r="O892">
        <v>61.33</v>
      </c>
      <c r="Q892">
        <v>0</v>
      </c>
      <c r="R892" t="s">
        <v>20</v>
      </c>
    </row>
    <row r="893" spans="1:18" x14ac:dyDescent="0.35">
      <c r="A893" t="s">
        <v>938</v>
      </c>
      <c r="B893" t="s">
        <v>19</v>
      </c>
      <c r="C893">
        <v>0</v>
      </c>
      <c r="D893" t="s">
        <v>20</v>
      </c>
      <c r="E893" t="s">
        <v>21</v>
      </c>
      <c r="F893" t="s">
        <v>37</v>
      </c>
      <c r="G893">
        <v>9</v>
      </c>
      <c r="H893" t="s">
        <v>20</v>
      </c>
      <c r="I893" t="s">
        <v>23</v>
      </c>
      <c r="J893" t="s">
        <v>21</v>
      </c>
      <c r="K893" t="s">
        <v>20</v>
      </c>
      <c r="L893" t="s">
        <v>33</v>
      </c>
      <c r="M893" t="s">
        <v>21</v>
      </c>
      <c r="N893" t="s">
        <v>34</v>
      </c>
      <c r="O893">
        <v>77.260000000000005</v>
      </c>
      <c r="P893">
        <v>710</v>
      </c>
      <c r="Q893">
        <v>1</v>
      </c>
      <c r="R893" t="s">
        <v>20</v>
      </c>
    </row>
    <row r="894" spans="1:18" x14ac:dyDescent="0.35">
      <c r="A894" t="s">
        <v>939</v>
      </c>
      <c r="B894" t="s">
        <v>19</v>
      </c>
      <c r="C894">
        <v>1</v>
      </c>
      <c r="D894" t="s">
        <v>20</v>
      </c>
      <c r="E894" t="s">
        <v>21</v>
      </c>
      <c r="F894" t="s">
        <v>22</v>
      </c>
      <c r="G894">
        <v>52</v>
      </c>
      <c r="H894" t="s">
        <v>20</v>
      </c>
      <c r="I894" t="s">
        <v>32</v>
      </c>
      <c r="J894" t="s">
        <v>20</v>
      </c>
      <c r="K894" t="s">
        <v>21</v>
      </c>
      <c r="L894" t="s">
        <v>24</v>
      </c>
      <c r="M894" t="s">
        <v>21</v>
      </c>
      <c r="N894" t="s">
        <v>34</v>
      </c>
      <c r="O894">
        <v>62.16</v>
      </c>
      <c r="P894">
        <v>3154.4</v>
      </c>
      <c r="Q894">
        <v>0</v>
      </c>
      <c r="R894" t="s">
        <v>21</v>
      </c>
    </row>
    <row r="895" spans="1:18" x14ac:dyDescent="0.35">
      <c r="A895" t="s">
        <v>940</v>
      </c>
      <c r="B895" t="s">
        <v>36</v>
      </c>
      <c r="C895">
        <v>1</v>
      </c>
      <c r="D895" t="s">
        <v>21</v>
      </c>
      <c r="E895" t="s">
        <v>21</v>
      </c>
      <c r="F895" t="s">
        <v>49</v>
      </c>
      <c r="G895">
        <v>29</v>
      </c>
      <c r="H895" t="s">
        <v>20</v>
      </c>
      <c r="I895" t="s">
        <v>23</v>
      </c>
      <c r="J895" t="s">
        <v>21</v>
      </c>
      <c r="K895" t="s">
        <v>21</v>
      </c>
      <c r="L895" t="s">
        <v>33</v>
      </c>
      <c r="M895" t="s">
        <v>20</v>
      </c>
      <c r="N895" t="s">
        <v>43</v>
      </c>
      <c r="O895">
        <v>84.13</v>
      </c>
      <c r="P895">
        <v>2434.29</v>
      </c>
      <c r="Q895">
        <v>5</v>
      </c>
      <c r="R895" t="s">
        <v>20</v>
      </c>
    </row>
    <row r="896" spans="1:18" x14ac:dyDescent="0.35">
      <c r="A896" t="s">
        <v>941</v>
      </c>
      <c r="B896" t="s">
        <v>36</v>
      </c>
      <c r="C896">
        <v>1</v>
      </c>
      <c r="D896" t="s">
        <v>20</v>
      </c>
      <c r="E896" t="s">
        <v>21</v>
      </c>
      <c r="F896" t="s">
        <v>37</v>
      </c>
      <c r="G896">
        <v>19</v>
      </c>
      <c r="H896" t="s">
        <v>20</v>
      </c>
      <c r="I896" t="s">
        <v>23</v>
      </c>
      <c r="J896" t="s">
        <v>21</v>
      </c>
      <c r="K896" t="s">
        <v>21</v>
      </c>
      <c r="L896" t="s">
        <v>33</v>
      </c>
      <c r="M896" t="s">
        <v>20</v>
      </c>
      <c r="N896" t="s">
        <v>34</v>
      </c>
      <c r="O896">
        <v>86.12</v>
      </c>
      <c r="P896">
        <v>1607.19</v>
      </c>
      <c r="Q896">
        <v>2</v>
      </c>
      <c r="R896" t="s">
        <v>20</v>
      </c>
    </row>
    <row r="897" spans="1:18" x14ac:dyDescent="0.35">
      <c r="A897" t="s">
        <v>942</v>
      </c>
      <c r="B897" t="s">
        <v>19</v>
      </c>
      <c r="C897">
        <v>0</v>
      </c>
      <c r="D897" t="s">
        <v>21</v>
      </c>
      <c r="E897" t="s">
        <v>20</v>
      </c>
      <c r="F897" t="s">
        <v>45</v>
      </c>
      <c r="G897">
        <v>27</v>
      </c>
      <c r="H897" t="s">
        <v>20</v>
      </c>
      <c r="I897" t="s">
        <v>21</v>
      </c>
      <c r="J897" t="s">
        <v>28</v>
      </c>
      <c r="K897" t="s">
        <v>28</v>
      </c>
      <c r="L897" t="s">
        <v>29</v>
      </c>
      <c r="M897" t="s">
        <v>20</v>
      </c>
      <c r="N897" t="s">
        <v>30</v>
      </c>
      <c r="O897">
        <v>32.42</v>
      </c>
      <c r="P897">
        <v>878.56</v>
      </c>
      <c r="Q897">
        <v>2</v>
      </c>
      <c r="R897" t="s">
        <v>20</v>
      </c>
    </row>
    <row r="898" spans="1:18" x14ac:dyDescent="0.35">
      <c r="A898" t="s">
        <v>943</v>
      </c>
      <c r="B898" t="s">
        <v>36</v>
      </c>
      <c r="C898">
        <v>0</v>
      </c>
      <c r="D898" t="s">
        <v>21</v>
      </c>
      <c r="E898" t="s">
        <v>21</v>
      </c>
      <c r="F898" t="s">
        <v>27</v>
      </c>
      <c r="G898">
        <v>16</v>
      </c>
      <c r="H898" t="s">
        <v>20</v>
      </c>
      <c r="I898" t="s">
        <v>23</v>
      </c>
      <c r="J898" t="s">
        <v>21</v>
      </c>
      <c r="K898" t="s">
        <v>20</v>
      </c>
      <c r="L898" t="s">
        <v>33</v>
      </c>
      <c r="M898" t="s">
        <v>21</v>
      </c>
      <c r="N898" t="s">
        <v>34</v>
      </c>
      <c r="O898">
        <v>85.57</v>
      </c>
      <c r="P898">
        <v>1346.92</v>
      </c>
      <c r="Q898">
        <v>1</v>
      </c>
      <c r="R898" t="s">
        <v>21</v>
      </c>
    </row>
    <row r="899" spans="1:18" x14ac:dyDescent="0.35">
      <c r="A899" t="s">
        <v>944</v>
      </c>
      <c r="B899" t="s">
        <v>19</v>
      </c>
      <c r="C899">
        <v>0</v>
      </c>
      <c r="D899" t="s">
        <v>20</v>
      </c>
      <c r="E899" t="s">
        <v>21</v>
      </c>
      <c r="F899" t="s">
        <v>56</v>
      </c>
      <c r="G899">
        <v>21</v>
      </c>
      <c r="H899" t="s">
        <v>20</v>
      </c>
      <c r="I899" t="s">
        <v>23</v>
      </c>
      <c r="J899" t="s">
        <v>21</v>
      </c>
      <c r="K899" t="s">
        <v>21</v>
      </c>
      <c r="L899" t="s">
        <v>33</v>
      </c>
      <c r="M899" t="s">
        <v>20</v>
      </c>
      <c r="N899" t="s">
        <v>25</v>
      </c>
      <c r="O899">
        <v>90.41</v>
      </c>
      <c r="P899">
        <v>1872.1</v>
      </c>
      <c r="Q899">
        <v>3</v>
      </c>
      <c r="R899" t="s">
        <v>20</v>
      </c>
    </row>
    <row r="900" spans="1:18" x14ac:dyDescent="0.35">
      <c r="A900" t="s">
        <v>945</v>
      </c>
      <c r="B900" t="s">
        <v>19</v>
      </c>
      <c r="C900">
        <v>0</v>
      </c>
      <c r="D900" t="s">
        <v>20</v>
      </c>
      <c r="E900" t="s">
        <v>20</v>
      </c>
      <c r="F900" t="s">
        <v>37</v>
      </c>
      <c r="G900">
        <v>53</v>
      </c>
      <c r="H900" t="s">
        <v>20</v>
      </c>
      <c r="I900" t="s">
        <v>23</v>
      </c>
      <c r="J900" t="s">
        <v>21</v>
      </c>
      <c r="K900" t="s">
        <v>20</v>
      </c>
      <c r="L900" t="s">
        <v>24</v>
      </c>
      <c r="M900" t="s">
        <v>21</v>
      </c>
      <c r="N900" t="s">
        <v>25</v>
      </c>
      <c r="O900">
        <v>92.12</v>
      </c>
      <c r="P900">
        <v>4772.97</v>
      </c>
      <c r="Q900">
        <v>1</v>
      </c>
      <c r="R900" t="s">
        <v>20</v>
      </c>
    </row>
    <row r="901" spans="1:18" x14ac:dyDescent="0.35">
      <c r="A901" t="s">
        <v>946</v>
      </c>
      <c r="B901" t="s">
        <v>36</v>
      </c>
      <c r="C901">
        <v>0</v>
      </c>
      <c r="D901" t="s">
        <v>21</v>
      </c>
      <c r="E901" t="s">
        <v>20</v>
      </c>
      <c r="F901" t="s">
        <v>58</v>
      </c>
      <c r="G901">
        <v>28</v>
      </c>
      <c r="H901" t="s">
        <v>20</v>
      </c>
      <c r="I901" t="s">
        <v>23</v>
      </c>
      <c r="J901" t="s">
        <v>20</v>
      </c>
      <c r="K901" t="s">
        <v>20</v>
      </c>
      <c r="L901" t="s">
        <v>33</v>
      </c>
      <c r="M901" t="s">
        <v>21</v>
      </c>
      <c r="N901" t="s">
        <v>43</v>
      </c>
      <c r="O901">
        <v>101.87</v>
      </c>
      <c r="P901">
        <v>2843.92</v>
      </c>
      <c r="Q901">
        <v>2</v>
      </c>
      <c r="R901" t="s">
        <v>21</v>
      </c>
    </row>
    <row r="902" spans="1:18" x14ac:dyDescent="0.35">
      <c r="A902" t="s">
        <v>947</v>
      </c>
      <c r="B902" t="s">
        <v>36</v>
      </c>
      <c r="C902">
        <v>0</v>
      </c>
      <c r="D902" t="s">
        <v>21</v>
      </c>
      <c r="E902" t="s">
        <v>21</v>
      </c>
      <c r="F902" t="s">
        <v>27</v>
      </c>
      <c r="G902">
        <v>32</v>
      </c>
      <c r="H902" t="s">
        <v>20</v>
      </c>
      <c r="I902" t="s">
        <v>23</v>
      </c>
      <c r="J902" t="s">
        <v>21</v>
      </c>
      <c r="K902" t="s">
        <v>20</v>
      </c>
      <c r="L902" t="s">
        <v>29</v>
      </c>
      <c r="M902" t="s">
        <v>20</v>
      </c>
      <c r="N902" t="s">
        <v>30</v>
      </c>
      <c r="O902">
        <v>90.83</v>
      </c>
      <c r="P902">
        <v>2843.02</v>
      </c>
      <c r="Q902">
        <v>1</v>
      </c>
      <c r="R902" t="s">
        <v>21</v>
      </c>
    </row>
    <row r="903" spans="1:18" x14ac:dyDescent="0.35">
      <c r="A903" t="s">
        <v>948</v>
      </c>
      <c r="B903" t="s">
        <v>19</v>
      </c>
      <c r="C903">
        <v>0</v>
      </c>
      <c r="D903" t="s">
        <v>21</v>
      </c>
      <c r="E903" t="s">
        <v>21</v>
      </c>
      <c r="F903" t="s">
        <v>45</v>
      </c>
      <c r="G903">
        <v>10</v>
      </c>
      <c r="H903" t="s">
        <v>20</v>
      </c>
      <c r="I903" t="s">
        <v>23</v>
      </c>
      <c r="J903" t="s">
        <v>20</v>
      </c>
      <c r="K903" t="s">
        <v>21</v>
      </c>
      <c r="L903" t="s">
        <v>33</v>
      </c>
      <c r="M903" t="s">
        <v>20</v>
      </c>
      <c r="N903" t="s">
        <v>34</v>
      </c>
      <c r="O903">
        <v>89.79</v>
      </c>
      <c r="P903">
        <v>918.47</v>
      </c>
      <c r="Q903">
        <v>2</v>
      </c>
      <c r="R903" t="s">
        <v>20</v>
      </c>
    </row>
    <row r="904" spans="1:18" x14ac:dyDescent="0.35">
      <c r="A904" t="s">
        <v>949</v>
      </c>
      <c r="B904" t="s">
        <v>36</v>
      </c>
      <c r="C904">
        <v>1</v>
      </c>
      <c r="D904" t="s">
        <v>20</v>
      </c>
      <c r="E904" t="s">
        <v>20</v>
      </c>
      <c r="F904" t="s">
        <v>39</v>
      </c>
      <c r="G904">
        <v>30</v>
      </c>
      <c r="H904" t="s">
        <v>20</v>
      </c>
      <c r="I904" t="s">
        <v>23</v>
      </c>
      <c r="J904" t="s">
        <v>21</v>
      </c>
      <c r="K904" t="s">
        <v>21</v>
      </c>
      <c r="L904" t="s">
        <v>29</v>
      </c>
      <c r="M904" t="s">
        <v>20</v>
      </c>
      <c r="N904" t="s">
        <v>43</v>
      </c>
      <c r="O904">
        <v>82.98</v>
      </c>
      <c r="P904">
        <v>2491.19</v>
      </c>
      <c r="Q904">
        <v>3</v>
      </c>
      <c r="R904" t="s">
        <v>21</v>
      </c>
    </row>
    <row r="905" spans="1:18" x14ac:dyDescent="0.35">
      <c r="A905" t="s">
        <v>950</v>
      </c>
      <c r="B905" t="s">
        <v>36</v>
      </c>
      <c r="C905">
        <v>0</v>
      </c>
      <c r="D905" t="s">
        <v>21</v>
      </c>
      <c r="E905" t="s">
        <v>21</v>
      </c>
      <c r="F905" t="s">
        <v>27</v>
      </c>
      <c r="G905">
        <v>26</v>
      </c>
      <c r="H905" t="s">
        <v>20</v>
      </c>
      <c r="I905" t="s">
        <v>32</v>
      </c>
      <c r="J905" t="s">
        <v>21</v>
      </c>
      <c r="K905" t="s">
        <v>20</v>
      </c>
      <c r="L905" t="s">
        <v>29</v>
      </c>
      <c r="M905" t="s">
        <v>20</v>
      </c>
      <c r="N905" t="s">
        <v>34</v>
      </c>
      <c r="O905">
        <v>57.5</v>
      </c>
      <c r="P905">
        <v>1491.24</v>
      </c>
      <c r="Q905">
        <v>1</v>
      </c>
      <c r="R905" t="s">
        <v>21</v>
      </c>
    </row>
    <row r="906" spans="1:18" x14ac:dyDescent="0.35">
      <c r="A906" t="s">
        <v>951</v>
      </c>
      <c r="B906" t="s">
        <v>19</v>
      </c>
      <c r="C906">
        <v>0</v>
      </c>
      <c r="D906" t="s">
        <v>21</v>
      </c>
      <c r="E906" t="s">
        <v>21</v>
      </c>
      <c r="F906" t="s">
        <v>75</v>
      </c>
      <c r="G906">
        <v>32</v>
      </c>
      <c r="H906" t="s">
        <v>20</v>
      </c>
      <c r="I906" t="s">
        <v>244</v>
      </c>
      <c r="J906" t="s">
        <v>20</v>
      </c>
      <c r="K906" t="s">
        <v>20</v>
      </c>
      <c r="L906" t="s">
        <v>33</v>
      </c>
      <c r="M906" t="s">
        <v>20</v>
      </c>
      <c r="N906" t="s">
        <v>43</v>
      </c>
      <c r="O906">
        <v>102.1</v>
      </c>
      <c r="P906">
        <v>3175.32</v>
      </c>
      <c r="Q906">
        <v>3</v>
      </c>
      <c r="R906" t="s">
        <v>21</v>
      </c>
    </row>
    <row r="907" spans="1:18" x14ac:dyDescent="0.35">
      <c r="A907" t="s">
        <v>952</v>
      </c>
      <c r="B907" t="s">
        <v>36</v>
      </c>
      <c r="C907">
        <v>0</v>
      </c>
      <c r="D907" t="s">
        <v>21</v>
      </c>
      <c r="E907" t="s">
        <v>21</v>
      </c>
      <c r="F907" t="s">
        <v>47</v>
      </c>
      <c r="G907">
        <v>20</v>
      </c>
      <c r="H907" t="s">
        <v>20</v>
      </c>
      <c r="I907" t="s">
        <v>21</v>
      </c>
      <c r="J907" t="s">
        <v>28</v>
      </c>
      <c r="K907" t="s">
        <v>28</v>
      </c>
      <c r="L907" t="s">
        <v>33</v>
      </c>
      <c r="M907" t="s">
        <v>21</v>
      </c>
      <c r="N907" t="s">
        <v>34</v>
      </c>
      <c r="O907">
        <v>32.020000000000003</v>
      </c>
      <c r="P907">
        <v>629.01</v>
      </c>
      <c r="Q907">
        <v>3</v>
      </c>
      <c r="R907" t="s">
        <v>21</v>
      </c>
    </row>
    <row r="908" spans="1:18" x14ac:dyDescent="0.35">
      <c r="A908" t="s">
        <v>953</v>
      </c>
      <c r="B908" t="s">
        <v>36</v>
      </c>
      <c r="C908">
        <v>0</v>
      </c>
      <c r="D908" t="s">
        <v>20</v>
      </c>
      <c r="E908" t="s">
        <v>21</v>
      </c>
      <c r="F908" t="s">
        <v>41</v>
      </c>
      <c r="G908">
        <v>67</v>
      </c>
      <c r="H908" t="s">
        <v>21</v>
      </c>
      <c r="I908" t="s">
        <v>23</v>
      </c>
      <c r="J908" t="s">
        <v>21</v>
      </c>
      <c r="K908" t="s">
        <v>21</v>
      </c>
      <c r="L908" t="s">
        <v>24</v>
      </c>
      <c r="M908" t="s">
        <v>20</v>
      </c>
      <c r="N908" t="s">
        <v>25</v>
      </c>
      <c r="O908">
        <v>80.25</v>
      </c>
      <c r="P908">
        <v>5244.37</v>
      </c>
      <c r="Q908">
        <v>2</v>
      </c>
      <c r="R908" t="s">
        <v>21</v>
      </c>
    </row>
    <row r="909" spans="1:18" x14ac:dyDescent="0.35">
      <c r="A909" t="s">
        <v>954</v>
      </c>
      <c r="B909" t="s">
        <v>19</v>
      </c>
      <c r="C909">
        <v>1</v>
      </c>
      <c r="D909" t="s">
        <v>20</v>
      </c>
      <c r="E909" t="s">
        <v>20</v>
      </c>
      <c r="F909" t="s">
        <v>45</v>
      </c>
      <c r="G909">
        <v>47</v>
      </c>
      <c r="H909" t="s">
        <v>20</v>
      </c>
      <c r="I909" t="s">
        <v>32</v>
      </c>
      <c r="J909" t="s">
        <v>21</v>
      </c>
      <c r="K909" t="s">
        <v>20</v>
      </c>
      <c r="L909" t="s">
        <v>24</v>
      </c>
      <c r="M909" t="s">
        <v>21</v>
      </c>
      <c r="N909" t="s">
        <v>43</v>
      </c>
      <c r="O909">
        <v>62.82</v>
      </c>
      <c r="P909">
        <v>3027.45</v>
      </c>
      <c r="Q909">
        <v>2</v>
      </c>
      <c r="R909" t="s">
        <v>21</v>
      </c>
    </row>
    <row r="910" spans="1:18" x14ac:dyDescent="0.35">
      <c r="A910" t="s">
        <v>955</v>
      </c>
      <c r="B910" t="s">
        <v>36</v>
      </c>
      <c r="C910">
        <v>0</v>
      </c>
      <c r="D910" t="s">
        <v>21</v>
      </c>
      <c r="E910" t="s">
        <v>20</v>
      </c>
      <c r="F910" t="s">
        <v>39</v>
      </c>
      <c r="G910">
        <v>46</v>
      </c>
      <c r="H910" t="s">
        <v>20</v>
      </c>
      <c r="I910" t="s">
        <v>21</v>
      </c>
      <c r="J910" t="s">
        <v>28</v>
      </c>
      <c r="K910" t="s">
        <v>28</v>
      </c>
      <c r="L910" t="s">
        <v>24</v>
      </c>
      <c r="M910" t="s">
        <v>20</v>
      </c>
      <c r="N910" t="s">
        <v>43</v>
      </c>
      <c r="O910">
        <v>30.29</v>
      </c>
      <c r="P910">
        <v>1363.72</v>
      </c>
      <c r="Q910">
        <v>1</v>
      </c>
      <c r="R910" t="s">
        <v>21</v>
      </c>
    </row>
    <row r="911" spans="1:18" x14ac:dyDescent="0.35">
      <c r="A911" t="s">
        <v>956</v>
      </c>
      <c r="B911" t="s">
        <v>19</v>
      </c>
      <c r="C911">
        <v>0</v>
      </c>
      <c r="D911" t="s">
        <v>21</v>
      </c>
      <c r="E911" t="s">
        <v>21</v>
      </c>
      <c r="F911" t="s">
        <v>27</v>
      </c>
      <c r="G911">
        <v>13</v>
      </c>
      <c r="H911" t="s">
        <v>20</v>
      </c>
      <c r="I911" t="s">
        <v>23</v>
      </c>
      <c r="J911" t="s">
        <v>21</v>
      </c>
      <c r="K911" t="s">
        <v>20</v>
      </c>
      <c r="L911" t="s">
        <v>33</v>
      </c>
      <c r="M911" t="s">
        <v>20</v>
      </c>
      <c r="N911" t="s">
        <v>25</v>
      </c>
      <c r="O911">
        <v>85.92</v>
      </c>
      <c r="P911">
        <v>1096.6099999999999</v>
      </c>
      <c r="Q911">
        <v>1</v>
      </c>
      <c r="R911" t="s">
        <v>21</v>
      </c>
    </row>
    <row r="912" spans="1:18" x14ac:dyDescent="0.35">
      <c r="A912" t="s">
        <v>957</v>
      </c>
      <c r="B912" t="s">
        <v>36</v>
      </c>
      <c r="C912">
        <v>1</v>
      </c>
      <c r="D912" t="s">
        <v>21</v>
      </c>
      <c r="E912" t="s">
        <v>21</v>
      </c>
      <c r="F912" t="s">
        <v>39</v>
      </c>
      <c r="G912">
        <v>14</v>
      </c>
      <c r="H912" t="s">
        <v>20</v>
      </c>
      <c r="I912" t="s">
        <v>32</v>
      </c>
      <c r="J912" t="s">
        <v>21</v>
      </c>
      <c r="K912" t="s">
        <v>21</v>
      </c>
      <c r="L912" t="s">
        <v>33</v>
      </c>
      <c r="M912" t="s">
        <v>21</v>
      </c>
      <c r="N912" t="s">
        <v>30</v>
      </c>
      <c r="O912">
        <v>58.24</v>
      </c>
      <c r="P912">
        <v>794.17</v>
      </c>
      <c r="Q912">
        <v>3</v>
      </c>
      <c r="R912" t="s">
        <v>20</v>
      </c>
    </row>
    <row r="913" spans="1:18" x14ac:dyDescent="0.35">
      <c r="A913" t="s">
        <v>958</v>
      </c>
      <c r="B913" t="s">
        <v>36</v>
      </c>
      <c r="C913">
        <v>0</v>
      </c>
      <c r="D913" t="s">
        <v>20</v>
      </c>
      <c r="E913" t="s">
        <v>21</v>
      </c>
      <c r="F913" t="s">
        <v>56</v>
      </c>
      <c r="G913">
        <v>35</v>
      </c>
      <c r="H913" t="s">
        <v>20</v>
      </c>
      <c r="I913" t="s">
        <v>32</v>
      </c>
      <c r="J913" t="s">
        <v>20</v>
      </c>
      <c r="K913" t="s">
        <v>21</v>
      </c>
      <c r="L913" t="s">
        <v>29</v>
      </c>
      <c r="M913" t="s">
        <v>21</v>
      </c>
      <c r="N913" t="s">
        <v>34</v>
      </c>
      <c r="O913">
        <v>68.97</v>
      </c>
      <c r="P913">
        <v>2382.6999999999998</v>
      </c>
      <c r="Q913">
        <v>1</v>
      </c>
      <c r="R913" t="s">
        <v>21</v>
      </c>
    </row>
    <row r="914" spans="1:18" x14ac:dyDescent="0.35">
      <c r="A914" t="s">
        <v>959</v>
      </c>
      <c r="B914" t="s">
        <v>36</v>
      </c>
      <c r="C914">
        <v>0</v>
      </c>
      <c r="D914" t="s">
        <v>20</v>
      </c>
      <c r="E914" t="s">
        <v>21</v>
      </c>
      <c r="F914" t="s">
        <v>56</v>
      </c>
      <c r="G914">
        <v>18</v>
      </c>
      <c r="H914" t="s">
        <v>20</v>
      </c>
      <c r="I914" t="s">
        <v>32</v>
      </c>
      <c r="J914" t="s">
        <v>21</v>
      </c>
      <c r="K914" t="s">
        <v>20</v>
      </c>
      <c r="L914" t="s">
        <v>33</v>
      </c>
      <c r="M914" t="s">
        <v>20</v>
      </c>
      <c r="N914" t="s">
        <v>34</v>
      </c>
      <c r="O914">
        <v>72.63</v>
      </c>
      <c r="P914">
        <v>1314.78</v>
      </c>
      <c r="Q914">
        <v>0</v>
      </c>
      <c r="R914" t="s">
        <v>21</v>
      </c>
    </row>
    <row r="915" spans="1:18" x14ac:dyDescent="0.35">
      <c r="A915" t="s">
        <v>960</v>
      </c>
      <c r="B915" t="s">
        <v>19</v>
      </c>
      <c r="C915">
        <v>0</v>
      </c>
      <c r="D915" t="s">
        <v>20</v>
      </c>
      <c r="E915" t="s">
        <v>20</v>
      </c>
      <c r="F915" t="s">
        <v>45</v>
      </c>
      <c r="G915">
        <v>7</v>
      </c>
      <c r="H915" t="s">
        <v>20</v>
      </c>
      <c r="I915" t="s">
        <v>23</v>
      </c>
      <c r="J915" t="s">
        <v>20</v>
      </c>
      <c r="K915" t="s">
        <v>21</v>
      </c>
      <c r="L915" t="s">
        <v>33</v>
      </c>
      <c r="M915" t="s">
        <v>20</v>
      </c>
      <c r="N915" t="s">
        <v>25</v>
      </c>
      <c r="O915">
        <v>106.23</v>
      </c>
      <c r="P915">
        <v>722.35</v>
      </c>
      <c r="Q915">
        <v>4</v>
      </c>
      <c r="R915" t="s">
        <v>20</v>
      </c>
    </row>
    <row r="916" spans="1:18" x14ac:dyDescent="0.35">
      <c r="A916" t="s">
        <v>961</v>
      </c>
      <c r="B916" t="s">
        <v>36</v>
      </c>
      <c r="C916">
        <v>1</v>
      </c>
      <c r="D916" t="s">
        <v>21</v>
      </c>
      <c r="E916" t="s">
        <v>21</v>
      </c>
      <c r="F916" t="s">
        <v>22</v>
      </c>
      <c r="G916">
        <v>19</v>
      </c>
      <c r="H916" t="s">
        <v>20</v>
      </c>
      <c r="I916" t="s">
        <v>23</v>
      </c>
      <c r="J916" t="s">
        <v>21</v>
      </c>
      <c r="K916" t="s">
        <v>21</v>
      </c>
      <c r="L916" t="s">
        <v>33</v>
      </c>
      <c r="M916" t="s">
        <v>20</v>
      </c>
      <c r="N916" t="s">
        <v>43</v>
      </c>
      <c r="O916">
        <v>85.72</v>
      </c>
      <c r="P916">
        <v>1607.5</v>
      </c>
      <c r="Q916">
        <v>0</v>
      </c>
      <c r="R916" t="s">
        <v>20</v>
      </c>
    </row>
    <row r="917" spans="1:18" x14ac:dyDescent="0.35">
      <c r="A917" t="s">
        <v>962</v>
      </c>
      <c r="B917" t="s">
        <v>36</v>
      </c>
      <c r="C917">
        <v>1</v>
      </c>
      <c r="D917" t="s">
        <v>20</v>
      </c>
      <c r="E917" t="s">
        <v>20</v>
      </c>
      <c r="F917" t="s">
        <v>27</v>
      </c>
      <c r="G917">
        <v>32</v>
      </c>
      <c r="H917" t="s">
        <v>20</v>
      </c>
      <c r="I917" t="s">
        <v>21</v>
      </c>
      <c r="J917" t="s">
        <v>28</v>
      </c>
      <c r="K917" t="s">
        <v>28</v>
      </c>
      <c r="L917" t="s">
        <v>24</v>
      </c>
      <c r="M917" t="s">
        <v>21</v>
      </c>
      <c r="N917" t="s">
        <v>34</v>
      </c>
      <c r="O917">
        <v>26.79</v>
      </c>
      <c r="P917">
        <v>842.5</v>
      </c>
      <c r="Q917">
        <v>0</v>
      </c>
      <c r="R917" t="s">
        <v>21</v>
      </c>
    </row>
    <row r="918" spans="1:18" x14ac:dyDescent="0.35">
      <c r="A918" t="s">
        <v>963</v>
      </c>
      <c r="B918" t="s">
        <v>36</v>
      </c>
      <c r="C918">
        <v>0</v>
      </c>
      <c r="D918" t="s">
        <v>21</v>
      </c>
      <c r="E918" t="s">
        <v>20</v>
      </c>
      <c r="F918" t="s">
        <v>65</v>
      </c>
      <c r="G918">
        <v>4</v>
      </c>
      <c r="H918" t="s">
        <v>20</v>
      </c>
      <c r="I918" t="s">
        <v>21</v>
      </c>
      <c r="J918" t="s">
        <v>28</v>
      </c>
      <c r="K918" t="s">
        <v>28</v>
      </c>
      <c r="L918" t="s">
        <v>33</v>
      </c>
      <c r="M918" t="s">
        <v>20</v>
      </c>
      <c r="N918" t="s">
        <v>30</v>
      </c>
      <c r="O918">
        <v>20.37</v>
      </c>
      <c r="P918">
        <v>79.97</v>
      </c>
      <c r="Q918">
        <v>3</v>
      </c>
      <c r="R918" t="s">
        <v>20</v>
      </c>
    </row>
    <row r="919" spans="1:18" x14ac:dyDescent="0.35">
      <c r="A919" t="s">
        <v>964</v>
      </c>
      <c r="B919" t="s">
        <v>19</v>
      </c>
      <c r="C919">
        <v>0</v>
      </c>
      <c r="D919" t="s">
        <v>21</v>
      </c>
      <c r="E919" t="s">
        <v>20</v>
      </c>
      <c r="F919" t="s">
        <v>37</v>
      </c>
      <c r="G919">
        <v>34</v>
      </c>
      <c r="H919" t="s">
        <v>20</v>
      </c>
      <c r="I919" t="s">
        <v>23</v>
      </c>
      <c r="J919" t="s">
        <v>21</v>
      </c>
      <c r="K919" t="s">
        <v>21</v>
      </c>
      <c r="L919" t="s">
        <v>29</v>
      </c>
      <c r="M919" t="s">
        <v>20</v>
      </c>
      <c r="N919" t="s">
        <v>30</v>
      </c>
      <c r="O919">
        <v>77.03</v>
      </c>
      <c r="P919">
        <v>2573.36</v>
      </c>
      <c r="Q919">
        <v>1</v>
      </c>
      <c r="R919" t="s">
        <v>20</v>
      </c>
    </row>
    <row r="920" spans="1:18" x14ac:dyDescent="0.35">
      <c r="A920" t="s">
        <v>965</v>
      </c>
      <c r="B920" t="s">
        <v>36</v>
      </c>
      <c r="C920">
        <v>1</v>
      </c>
      <c r="D920" t="s">
        <v>20</v>
      </c>
      <c r="E920" t="s">
        <v>21</v>
      </c>
      <c r="F920" t="s">
        <v>22</v>
      </c>
      <c r="G920">
        <v>17</v>
      </c>
      <c r="H920" t="s">
        <v>20</v>
      </c>
      <c r="I920" t="s">
        <v>32</v>
      </c>
      <c r="J920" t="s">
        <v>21</v>
      </c>
      <c r="K920" t="s">
        <v>21</v>
      </c>
      <c r="L920" t="s">
        <v>33</v>
      </c>
      <c r="M920" t="s">
        <v>20</v>
      </c>
      <c r="N920" t="s">
        <v>34</v>
      </c>
      <c r="O920">
        <v>51.8</v>
      </c>
      <c r="P920">
        <v>859.34</v>
      </c>
      <c r="Q920">
        <v>0</v>
      </c>
      <c r="R920" t="s">
        <v>21</v>
      </c>
    </row>
    <row r="921" spans="1:18" x14ac:dyDescent="0.35">
      <c r="A921" t="s">
        <v>966</v>
      </c>
      <c r="B921" t="s">
        <v>36</v>
      </c>
      <c r="C921">
        <v>0</v>
      </c>
      <c r="D921" t="s">
        <v>20</v>
      </c>
      <c r="E921" t="s">
        <v>20</v>
      </c>
      <c r="F921" t="s">
        <v>47</v>
      </c>
      <c r="G921">
        <v>7</v>
      </c>
      <c r="H921" t="s">
        <v>20</v>
      </c>
      <c r="I921" t="s">
        <v>23</v>
      </c>
      <c r="J921" t="s">
        <v>21</v>
      </c>
      <c r="K921" t="s">
        <v>21</v>
      </c>
      <c r="L921" t="s">
        <v>33</v>
      </c>
      <c r="M921" t="s">
        <v>20</v>
      </c>
      <c r="N921" t="s">
        <v>25</v>
      </c>
      <c r="O921">
        <v>81.14</v>
      </c>
      <c r="P921">
        <v>567.04999999999995</v>
      </c>
      <c r="Q921">
        <v>0</v>
      </c>
      <c r="R921" t="s">
        <v>20</v>
      </c>
    </row>
    <row r="922" spans="1:18" x14ac:dyDescent="0.35">
      <c r="A922" t="s">
        <v>967</v>
      </c>
      <c r="B922" t="s">
        <v>36</v>
      </c>
      <c r="C922">
        <v>0</v>
      </c>
      <c r="D922" t="s">
        <v>21</v>
      </c>
      <c r="E922" t="s">
        <v>20</v>
      </c>
      <c r="F922" t="s">
        <v>75</v>
      </c>
      <c r="G922">
        <v>5</v>
      </c>
      <c r="H922" t="s">
        <v>20</v>
      </c>
      <c r="I922" t="s">
        <v>32</v>
      </c>
      <c r="J922" t="s">
        <v>21</v>
      </c>
      <c r="K922" t="s">
        <v>21</v>
      </c>
      <c r="L922" t="s">
        <v>33</v>
      </c>
      <c r="M922" t="s">
        <v>21</v>
      </c>
      <c r="N922" t="s">
        <v>34</v>
      </c>
      <c r="O922">
        <v>49.65</v>
      </c>
      <c r="P922">
        <v>247.25</v>
      </c>
      <c r="Q922">
        <v>3</v>
      </c>
      <c r="R922" t="s">
        <v>21</v>
      </c>
    </row>
    <row r="923" spans="1:18" x14ac:dyDescent="0.35">
      <c r="A923" t="s">
        <v>968</v>
      </c>
      <c r="B923" t="s">
        <v>36</v>
      </c>
      <c r="C923">
        <v>0</v>
      </c>
      <c r="D923" t="s">
        <v>20</v>
      </c>
      <c r="E923" t="s">
        <v>21</v>
      </c>
      <c r="F923" t="s">
        <v>22</v>
      </c>
      <c r="G923">
        <v>36</v>
      </c>
      <c r="H923" t="s">
        <v>20</v>
      </c>
      <c r="I923" t="s">
        <v>21</v>
      </c>
      <c r="J923" t="s">
        <v>28</v>
      </c>
      <c r="K923" t="s">
        <v>28</v>
      </c>
      <c r="L923" t="s">
        <v>33</v>
      </c>
      <c r="M923" t="s">
        <v>20</v>
      </c>
      <c r="N923" t="s">
        <v>43</v>
      </c>
      <c r="O923">
        <v>36.520000000000003</v>
      </c>
      <c r="P923">
        <v>1294.47</v>
      </c>
      <c r="Q923">
        <v>1</v>
      </c>
      <c r="R923" t="s">
        <v>21</v>
      </c>
    </row>
    <row r="924" spans="1:18" x14ac:dyDescent="0.35">
      <c r="A924" t="s">
        <v>969</v>
      </c>
      <c r="B924" t="s">
        <v>19</v>
      </c>
      <c r="C924">
        <v>0</v>
      </c>
      <c r="D924" t="s">
        <v>20</v>
      </c>
      <c r="E924" t="s">
        <v>20</v>
      </c>
      <c r="F924" t="s">
        <v>56</v>
      </c>
      <c r="G924">
        <v>20</v>
      </c>
      <c r="H924" t="s">
        <v>21</v>
      </c>
      <c r="I924" t="s">
        <v>21</v>
      </c>
      <c r="J924" t="s">
        <v>28</v>
      </c>
      <c r="K924" t="s">
        <v>28</v>
      </c>
      <c r="L924" t="s">
        <v>29</v>
      </c>
      <c r="M924" t="s">
        <v>20</v>
      </c>
      <c r="N924" t="s">
        <v>34</v>
      </c>
      <c r="O924">
        <v>30.4</v>
      </c>
      <c r="P924">
        <v>624.48</v>
      </c>
      <c r="Q924">
        <v>0</v>
      </c>
      <c r="R924" t="s">
        <v>21</v>
      </c>
    </row>
    <row r="925" spans="1:18" x14ac:dyDescent="0.35">
      <c r="A925" t="s">
        <v>970</v>
      </c>
      <c r="B925" t="s">
        <v>36</v>
      </c>
      <c r="C925">
        <v>0</v>
      </c>
      <c r="D925" t="s">
        <v>21</v>
      </c>
      <c r="E925" t="s">
        <v>21</v>
      </c>
      <c r="F925" t="s">
        <v>41</v>
      </c>
      <c r="G925">
        <v>24</v>
      </c>
      <c r="H925" t="s">
        <v>20</v>
      </c>
      <c r="I925" t="s">
        <v>21</v>
      </c>
      <c r="J925" t="s">
        <v>28</v>
      </c>
      <c r="K925" t="s">
        <v>28</v>
      </c>
      <c r="L925" t="s">
        <v>33</v>
      </c>
      <c r="M925" t="s">
        <v>20</v>
      </c>
      <c r="N925" t="s">
        <v>30</v>
      </c>
      <c r="O925">
        <v>21.28</v>
      </c>
      <c r="P925">
        <v>499.29</v>
      </c>
      <c r="Q925">
        <v>0</v>
      </c>
      <c r="R925" t="s">
        <v>21</v>
      </c>
    </row>
    <row r="926" spans="1:18" x14ac:dyDescent="0.35">
      <c r="A926" t="s">
        <v>971</v>
      </c>
      <c r="B926" t="s">
        <v>36</v>
      </c>
      <c r="C926">
        <v>0</v>
      </c>
      <c r="D926" t="s">
        <v>20</v>
      </c>
      <c r="E926" t="s">
        <v>21</v>
      </c>
      <c r="F926" t="s">
        <v>27</v>
      </c>
      <c r="G926">
        <v>44</v>
      </c>
      <c r="H926" t="s">
        <v>20</v>
      </c>
      <c r="I926" t="s">
        <v>32</v>
      </c>
      <c r="J926" t="s">
        <v>20</v>
      </c>
      <c r="K926" t="s">
        <v>20</v>
      </c>
      <c r="L926" t="s">
        <v>24</v>
      </c>
      <c r="M926" t="s">
        <v>20</v>
      </c>
      <c r="N926" t="s">
        <v>34</v>
      </c>
      <c r="O926">
        <v>69.3</v>
      </c>
      <c r="P926">
        <v>3014.91</v>
      </c>
      <c r="Q926">
        <v>2</v>
      </c>
      <c r="R926" t="s">
        <v>21</v>
      </c>
    </row>
    <row r="927" spans="1:18" x14ac:dyDescent="0.35">
      <c r="A927" t="s">
        <v>972</v>
      </c>
      <c r="B927" t="s">
        <v>19</v>
      </c>
      <c r="C927">
        <v>0</v>
      </c>
      <c r="D927" t="s">
        <v>20</v>
      </c>
      <c r="E927" t="s">
        <v>20</v>
      </c>
      <c r="F927" t="s">
        <v>75</v>
      </c>
      <c r="G927">
        <v>39</v>
      </c>
      <c r="H927" t="s">
        <v>20</v>
      </c>
      <c r="I927" t="s">
        <v>32</v>
      </c>
      <c r="J927" t="s">
        <v>21</v>
      </c>
      <c r="K927" t="s">
        <v>21</v>
      </c>
      <c r="L927" t="s">
        <v>29</v>
      </c>
      <c r="M927" t="s">
        <v>20</v>
      </c>
      <c r="N927" t="s">
        <v>34</v>
      </c>
      <c r="O927">
        <v>55.21</v>
      </c>
      <c r="P927">
        <v>2177.69</v>
      </c>
      <c r="Q927">
        <v>1</v>
      </c>
      <c r="R927" t="s">
        <v>21</v>
      </c>
    </row>
    <row r="928" spans="1:18" x14ac:dyDescent="0.35">
      <c r="A928" t="s">
        <v>973</v>
      </c>
      <c r="B928" t="s">
        <v>19</v>
      </c>
      <c r="C928">
        <v>0</v>
      </c>
      <c r="D928" t="s">
        <v>21</v>
      </c>
      <c r="E928" t="s">
        <v>21</v>
      </c>
      <c r="F928" t="s">
        <v>45</v>
      </c>
      <c r="G928">
        <v>51</v>
      </c>
      <c r="H928" t="s">
        <v>20</v>
      </c>
      <c r="I928" t="s">
        <v>32</v>
      </c>
      <c r="J928" t="s">
        <v>21</v>
      </c>
      <c r="K928" t="s">
        <v>21</v>
      </c>
      <c r="L928" t="s">
        <v>24</v>
      </c>
      <c r="M928" t="s">
        <v>20</v>
      </c>
      <c r="N928" t="s">
        <v>43</v>
      </c>
      <c r="O928">
        <v>51.12</v>
      </c>
      <c r="P928">
        <v>2612.79</v>
      </c>
      <c r="Q928">
        <v>0</v>
      </c>
      <c r="R928" t="s">
        <v>21</v>
      </c>
    </row>
    <row r="929" spans="1:18" x14ac:dyDescent="0.35">
      <c r="A929" t="s">
        <v>974</v>
      </c>
      <c r="B929" t="s">
        <v>36</v>
      </c>
      <c r="C929">
        <v>0</v>
      </c>
      <c r="D929" t="s">
        <v>21</v>
      </c>
      <c r="E929" t="s">
        <v>21</v>
      </c>
      <c r="F929" t="s">
        <v>58</v>
      </c>
      <c r="G929">
        <v>18</v>
      </c>
      <c r="H929" t="s">
        <v>20</v>
      </c>
      <c r="I929" t="s">
        <v>21</v>
      </c>
      <c r="J929" t="s">
        <v>28</v>
      </c>
      <c r="K929" t="s">
        <v>28</v>
      </c>
      <c r="L929" t="s">
        <v>33</v>
      </c>
      <c r="M929" t="s">
        <v>21</v>
      </c>
      <c r="N929" t="s">
        <v>43</v>
      </c>
      <c r="O929">
        <v>33.11</v>
      </c>
      <c r="P929">
        <v>608.71</v>
      </c>
      <c r="Q929">
        <v>2</v>
      </c>
      <c r="R929" t="s">
        <v>21</v>
      </c>
    </row>
    <row r="930" spans="1:18" x14ac:dyDescent="0.35">
      <c r="A930" t="s">
        <v>975</v>
      </c>
      <c r="B930" t="s">
        <v>19</v>
      </c>
      <c r="C930">
        <v>0</v>
      </c>
      <c r="D930" t="s">
        <v>21</v>
      </c>
      <c r="E930" t="s">
        <v>20</v>
      </c>
      <c r="F930" t="s">
        <v>47</v>
      </c>
      <c r="G930">
        <v>7</v>
      </c>
      <c r="H930" t="s">
        <v>20</v>
      </c>
      <c r="I930" t="s">
        <v>21</v>
      </c>
      <c r="J930" t="s">
        <v>28</v>
      </c>
      <c r="K930" t="s">
        <v>28</v>
      </c>
      <c r="L930" t="s">
        <v>33</v>
      </c>
      <c r="M930" t="s">
        <v>21</v>
      </c>
      <c r="N930" t="s">
        <v>34</v>
      </c>
      <c r="O930">
        <v>45.53</v>
      </c>
      <c r="P930">
        <v>315.89</v>
      </c>
      <c r="Q930">
        <v>2</v>
      </c>
      <c r="R930" t="s">
        <v>20</v>
      </c>
    </row>
    <row r="931" spans="1:18" x14ac:dyDescent="0.35">
      <c r="A931" t="s">
        <v>976</v>
      </c>
      <c r="B931" t="s">
        <v>36</v>
      </c>
      <c r="C931">
        <v>0</v>
      </c>
      <c r="D931" t="s">
        <v>21</v>
      </c>
      <c r="E931" t="s">
        <v>21</v>
      </c>
      <c r="F931" t="s">
        <v>58</v>
      </c>
      <c r="G931">
        <v>42</v>
      </c>
      <c r="H931" t="s">
        <v>20</v>
      </c>
      <c r="I931" t="s">
        <v>23</v>
      </c>
      <c r="J931" t="s">
        <v>20</v>
      </c>
      <c r="K931" t="s">
        <v>21</v>
      </c>
      <c r="L931" t="s">
        <v>29</v>
      </c>
      <c r="M931" t="s">
        <v>20</v>
      </c>
      <c r="N931" t="s">
        <v>25</v>
      </c>
      <c r="O931">
        <v>94.64</v>
      </c>
      <c r="P931">
        <v>3989.75</v>
      </c>
      <c r="Q931">
        <v>0</v>
      </c>
      <c r="R931" t="s">
        <v>21</v>
      </c>
    </row>
    <row r="932" spans="1:18" x14ac:dyDescent="0.35">
      <c r="A932" t="s">
        <v>977</v>
      </c>
      <c r="B932" t="s">
        <v>36</v>
      </c>
      <c r="C932">
        <v>0</v>
      </c>
      <c r="D932" t="s">
        <v>20</v>
      </c>
      <c r="E932" t="s">
        <v>21</v>
      </c>
      <c r="F932" t="s">
        <v>75</v>
      </c>
      <c r="G932">
        <v>13</v>
      </c>
      <c r="H932" t="s">
        <v>20</v>
      </c>
      <c r="I932" t="s">
        <v>23</v>
      </c>
      <c r="J932" t="s">
        <v>20</v>
      </c>
      <c r="K932" t="s">
        <v>21</v>
      </c>
      <c r="L932" t="s">
        <v>33</v>
      </c>
      <c r="M932" t="s">
        <v>20</v>
      </c>
      <c r="N932" t="s">
        <v>34</v>
      </c>
      <c r="O932">
        <v>80.86</v>
      </c>
      <c r="Q932">
        <v>2</v>
      </c>
      <c r="R932" t="s">
        <v>20</v>
      </c>
    </row>
    <row r="933" spans="1:18" x14ac:dyDescent="0.35">
      <c r="A933" t="s">
        <v>978</v>
      </c>
      <c r="B933" t="s">
        <v>36</v>
      </c>
      <c r="C933">
        <v>0</v>
      </c>
      <c r="D933" t="s">
        <v>21</v>
      </c>
      <c r="E933" t="s">
        <v>21</v>
      </c>
      <c r="F933" t="s">
        <v>22</v>
      </c>
      <c r="G933">
        <v>18</v>
      </c>
      <c r="H933" t="s">
        <v>20</v>
      </c>
      <c r="I933" t="s">
        <v>23</v>
      </c>
      <c r="J933" t="s">
        <v>21</v>
      </c>
      <c r="K933" t="s">
        <v>21</v>
      </c>
      <c r="L933" t="s">
        <v>33</v>
      </c>
      <c r="M933" t="s">
        <v>21</v>
      </c>
      <c r="N933" t="s">
        <v>30</v>
      </c>
      <c r="O933">
        <v>86.69</v>
      </c>
      <c r="P933">
        <v>1518.51</v>
      </c>
      <c r="Q933">
        <v>0</v>
      </c>
      <c r="R933" t="s">
        <v>20</v>
      </c>
    </row>
    <row r="934" spans="1:18" x14ac:dyDescent="0.35">
      <c r="A934" t="s">
        <v>979</v>
      </c>
      <c r="B934" t="s">
        <v>36</v>
      </c>
      <c r="C934">
        <v>1</v>
      </c>
      <c r="D934" t="s">
        <v>21</v>
      </c>
      <c r="E934" t="s">
        <v>21</v>
      </c>
      <c r="F934" t="s">
        <v>65</v>
      </c>
      <c r="G934">
        <v>14</v>
      </c>
      <c r="H934" t="s">
        <v>20</v>
      </c>
      <c r="I934" t="s">
        <v>32</v>
      </c>
      <c r="J934" t="s">
        <v>21</v>
      </c>
      <c r="K934" t="s">
        <v>21</v>
      </c>
      <c r="L934" t="s">
        <v>33</v>
      </c>
      <c r="M934" t="s">
        <v>21</v>
      </c>
      <c r="N934" t="s">
        <v>43</v>
      </c>
      <c r="O934">
        <v>54.18</v>
      </c>
      <c r="P934">
        <v>759.44</v>
      </c>
      <c r="Q934">
        <v>2</v>
      </c>
      <c r="R934" t="s">
        <v>20</v>
      </c>
    </row>
    <row r="935" spans="1:18" x14ac:dyDescent="0.35">
      <c r="A935" t="s">
        <v>980</v>
      </c>
      <c r="B935" t="s">
        <v>36</v>
      </c>
      <c r="C935">
        <v>0</v>
      </c>
      <c r="D935" t="s">
        <v>21</v>
      </c>
      <c r="E935" t="s">
        <v>21</v>
      </c>
      <c r="F935" t="s">
        <v>45</v>
      </c>
      <c r="G935">
        <v>32</v>
      </c>
      <c r="H935" t="s">
        <v>20</v>
      </c>
      <c r="I935" t="s">
        <v>23</v>
      </c>
      <c r="J935" t="s">
        <v>21</v>
      </c>
      <c r="K935" t="s">
        <v>21</v>
      </c>
      <c r="L935" t="s">
        <v>29</v>
      </c>
      <c r="M935" t="s">
        <v>20</v>
      </c>
      <c r="N935" t="s">
        <v>30</v>
      </c>
      <c r="O935">
        <v>87.15</v>
      </c>
      <c r="P935">
        <v>2782.5</v>
      </c>
      <c r="Q935">
        <v>3</v>
      </c>
      <c r="R935" t="s">
        <v>20</v>
      </c>
    </row>
    <row r="936" spans="1:18" x14ac:dyDescent="0.35">
      <c r="A936" t="s">
        <v>981</v>
      </c>
      <c r="B936" t="s">
        <v>36</v>
      </c>
      <c r="C936">
        <v>0</v>
      </c>
      <c r="D936" t="s">
        <v>21</v>
      </c>
      <c r="E936" t="s">
        <v>21</v>
      </c>
      <c r="F936" t="s">
        <v>47</v>
      </c>
      <c r="G936">
        <v>19</v>
      </c>
      <c r="H936" t="s">
        <v>20</v>
      </c>
      <c r="I936" t="s">
        <v>32</v>
      </c>
      <c r="J936" t="s">
        <v>20</v>
      </c>
      <c r="K936" t="s">
        <v>21</v>
      </c>
      <c r="L936" t="s">
        <v>33</v>
      </c>
      <c r="M936" t="s">
        <v>20</v>
      </c>
      <c r="N936" t="s">
        <v>30</v>
      </c>
      <c r="O936">
        <v>47.54</v>
      </c>
      <c r="P936">
        <v>920.74</v>
      </c>
      <c r="Q936">
        <v>1</v>
      </c>
      <c r="R936" t="s">
        <v>21</v>
      </c>
    </row>
    <row r="937" spans="1:18" x14ac:dyDescent="0.35">
      <c r="A937" t="s">
        <v>982</v>
      </c>
      <c r="B937" t="s">
        <v>19</v>
      </c>
      <c r="C937">
        <v>0</v>
      </c>
      <c r="D937" t="s">
        <v>20</v>
      </c>
      <c r="E937" t="s">
        <v>21</v>
      </c>
      <c r="F937" t="s">
        <v>22</v>
      </c>
      <c r="G937">
        <v>33</v>
      </c>
      <c r="H937" t="s">
        <v>21</v>
      </c>
      <c r="I937" t="s">
        <v>23</v>
      </c>
      <c r="J937" t="s">
        <v>21</v>
      </c>
      <c r="K937" t="s">
        <v>21</v>
      </c>
      <c r="L937" t="s">
        <v>29</v>
      </c>
      <c r="M937" t="s">
        <v>21</v>
      </c>
      <c r="N937" t="s">
        <v>34</v>
      </c>
      <c r="O937">
        <v>84.81</v>
      </c>
      <c r="P937">
        <v>2825.03</v>
      </c>
      <c r="Q937">
        <v>3</v>
      </c>
      <c r="R937" t="s">
        <v>21</v>
      </c>
    </row>
    <row r="938" spans="1:18" x14ac:dyDescent="0.35">
      <c r="A938" t="s">
        <v>983</v>
      </c>
      <c r="B938" t="s">
        <v>36</v>
      </c>
      <c r="C938">
        <v>0</v>
      </c>
      <c r="D938" t="s">
        <v>20</v>
      </c>
      <c r="E938" t="s">
        <v>21</v>
      </c>
      <c r="F938" t="s">
        <v>75</v>
      </c>
      <c r="G938">
        <v>20</v>
      </c>
      <c r="H938" t="s">
        <v>20</v>
      </c>
      <c r="I938" t="s">
        <v>21</v>
      </c>
      <c r="J938" t="s">
        <v>28</v>
      </c>
      <c r="K938" t="s">
        <v>28</v>
      </c>
      <c r="L938" t="s">
        <v>33</v>
      </c>
      <c r="M938" t="s">
        <v>20</v>
      </c>
      <c r="N938" t="s">
        <v>30</v>
      </c>
      <c r="O938">
        <v>30.13</v>
      </c>
      <c r="P938">
        <v>610.64</v>
      </c>
      <c r="Q938">
        <v>1</v>
      </c>
      <c r="R938" t="s">
        <v>21</v>
      </c>
    </row>
    <row r="939" spans="1:18" x14ac:dyDescent="0.35">
      <c r="A939" t="s">
        <v>984</v>
      </c>
      <c r="B939" t="s">
        <v>36</v>
      </c>
      <c r="C939">
        <v>0</v>
      </c>
      <c r="D939" t="s">
        <v>20</v>
      </c>
      <c r="E939" t="s">
        <v>21</v>
      </c>
      <c r="F939" t="s">
        <v>41</v>
      </c>
      <c r="G939">
        <v>7</v>
      </c>
      <c r="H939" t="s">
        <v>20</v>
      </c>
      <c r="I939" t="s">
        <v>21</v>
      </c>
      <c r="J939" t="s">
        <v>28</v>
      </c>
      <c r="K939" t="s">
        <v>28</v>
      </c>
      <c r="L939" t="s">
        <v>33</v>
      </c>
      <c r="M939" t="s">
        <v>21</v>
      </c>
      <c r="N939" t="s">
        <v>30</v>
      </c>
      <c r="O939">
        <v>29.1</v>
      </c>
      <c r="P939">
        <v>197.96</v>
      </c>
      <c r="Q939">
        <v>1</v>
      </c>
      <c r="R939" t="s">
        <v>20</v>
      </c>
    </row>
    <row r="940" spans="1:18" x14ac:dyDescent="0.35">
      <c r="A940" t="s">
        <v>985</v>
      </c>
      <c r="B940" t="s">
        <v>19</v>
      </c>
      <c r="C940">
        <v>0</v>
      </c>
      <c r="D940" t="s">
        <v>21</v>
      </c>
      <c r="E940" t="s">
        <v>21</v>
      </c>
      <c r="F940" t="s">
        <v>45</v>
      </c>
      <c r="G940">
        <v>68</v>
      </c>
      <c r="H940" t="s">
        <v>20</v>
      </c>
      <c r="I940" t="s">
        <v>23</v>
      </c>
      <c r="J940" t="s">
        <v>20</v>
      </c>
      <c r="K940" t="s">
        <v>21</v>
      </c>
      <c r="L940" t="s">
        <v>24</v>
      </c>
      <c r="M940" t="s">
        <v>21</v>
      </c>
      <c r="N940" t="s">
        <v>25</v>
      </c>
      <c r="O940">
        <v>83.73</v>
      </c>
      <c r="P940">
        <v>5802.73</v>
      </c>
      <c r="Q940">
        <v>1</v>
      </c>
      <c r="R940" t="s">
        <v>21</v>
      </c>
    </row>
    <row r="941" spans="1:18" x14ac:dyDescent="0.35">
      <c r="A941" t="s">
        <v>986</v>
      </c>
      <c r="B941" t="s">
        <v>19</v>
      </c>
      <c r="C941">
        <v>0</v>
      </c>
      <c r="D941" t="s">
        <v>20</v>
      </c>
      <c r="E941" t="s">
        <v>21</v>
      </c>
      <c r="F941" t="s">
        <v>27</v>
      </c>
      <c r="G941">
        <v>4</v>
      </c>
      <c r="H941" t="s">
        <v>20</v>
      </c>
      <c r="I941" t="s">
        <v>32</v>
      </c>
      <c r="J941" t="s">
        <v>21</v>
      </c>
      <c r="K941" t="s">
        <v>20</v>
      </c>
      <c r="L941" t="s">
        <v>33</v>
      </c>
      <c r="M941" t="s">
        <v>20</v>
      </c>
      <c r="N941" t="s">
        <v>43</v>
      </c>
      <c r="O941">
        <v>55.52</v>
      </c>
      <c r="P941">
        <v>217.5</v>
      </c>
      <c r="Q941">
        <v>1</v>
      </c>
      <c r="R941" t="s">
        <v>20</v>
      </c>
    </row>
    <row r="942" spans="1:18" x14ac:dyDescent="0.35">
      <c r="A942" t="s">
        <v>987</v>
      </c>
      <c r="B942" t="s">
        <v>36</v>
      </c>
      <c r="C942">
        <v>0</v>
      </c>
      <c r="D942" t="s">
        <v>21</v>
      </c>
      <c r="E942" t="s">
        <v>21</v>
      </c>
      <c r="F942" t="s">
        <v>58</v>
      </c>
      <c r="G942">
        <v>49</v>
      </c>
      <c r="H942" t="s">
        <v>20</v>
      </c>
      <c r="I942" t="s">
        <v>21</v>
      </c>
      <c r="J942" t="s">
        <v>28</v>
      </c>
      <c r="K942" t="s">
        <v>28</v>
      </c>
      <c r="L942" t="s">
        <v>29</v>
      </c>
      <c r="M942" t="s">
        <v>21</v>
      </c>
      <c r="N942" t="s">
        <v>34</v>
      </c>
      <c r="O942">
        <v>37.92</v>
      </c>
      <c r="P942">
        <v>1848</v>
      </c>
      <c r="Q942">
        <v>2</v>
      </c>
      <c r="R942" t="s">
        <v>21</v>
      </c>
    </row>
    <row r="943" spans="1:18" x14ac:dyDescent="0.35">
      <c r="A943" t="s">
        <v>988</v>
      </c>
      <c r="B943" t="s">
        <v>19</v>
      </c>
      <c r="C943">
        <v>0</v>
      </c>
      <c r="D943" t="s">
        <v>21</v>
      </c>
      <c r="E943" t="s">
        <v>21</v>
      </c>
      <c r="F943" t="s">
        <v>65</v>
      </c>
      <c r="G943">
        <v>31</v>
      </c>
      <c r="H943" t="s">
        <v>20</v>
      </c>
      <c r="I943" t="s">
        <v>32</v>
      </c>
      <c r="J943" t="s">
        <v>21</v>
      </c>
      <c r="K943" t="s">
        <v>21</v>
      </c>
      <c r="L943" t="s">
        <v>33</v>
      </c>
      <c r="M943" t="s">
        <v>21</v>
      </c>
      <c r="N943" t="s">
        <v>25</v>
      </c>
      <c r="O943">
        <v>62.29</v>
      </c>
      <c r="P943">
        <v>1983.88</v>
      </c>
      <c r="Q943">
        <v>1</v>
      </c>
      <c r="R943" t="s">
        <v>21</v>
      </c>
    </row>
    <row r="944" spans="1:18" x14ac:dyDescent="0.35">
      <c r="A944" t="s">
        <v>989</v>
      </c>
      <c r="B944" t="s">
        <v>36</v>
      </c>
      <c r="C944">
        <v>0</v>
      </c>
      <c r="D944" t="s">
        <v>20</v>
      </c>
      <c r="E944" t="s">
        <v>20</v>
      </c>
      <c r="F944" t="s">
        <v>41</v>
      </c>
      <c r="G944">
        <v>9</v>
      </c>
      <c r="H944" t="s">
        <v>20</v>
      </c>
      <c r="I944" t="s">
        <v>32</v>
      </c>
      <c r="J944" t="s">
        <v>21</v>
      </c>
      <c r="K944" t="s">
        <v>20</v>
      </c>
      <c r="L944" t="s">
        <v>33</v>
      </c>
      <c r="M944" t="s">
        <v>20</v>
      </c>
      <c r="N944" t="s">
        <v>43</v>
      </c>
      <c r="O944">
        <v>53.83</v>
      </c>
      <c r="P944">
        <v>491.02</v>
      </c>
      <c r="Q944">
        <v>0</v>
      </c>
      <c r="R944" t="s">
        <v>21</v>
      </c>
    </row>
    <row r="945" spans="1:18" x14ac:dyDescent="0.35">
      <c r="A945" t="s">
        <v>990</v>
      </c>
      <c r="B945" t="s">
        <v>19</v>
      </c>
      <c r="C945">
        <v>0</v>
      </c>
      <c r="D945" t="s">
        <v>20</v>
      </c>
      <c r="E945" t="s">
        <v>21</v>
      </c>
      <c r="F945" t="s">
        <v>45</v>
      </c>
      <c r="G945">
        <v>1</v>
      </c>
      <c r="H945" t="s">
        <v>20</v>
      </c>
      <c r="I945" t="s">
        <v>21</v>
      </c>
      <c r="J945" t="s">
        <v>28</v>
      </c>
      <c r="K945" t="s">
        <v>28</v>
      </c>
      <c r="L945" t="s">
        <v>33</v>
      </c>
      <c r="M945" t="s">
        <v>20</v>
      </c>
      <c r="N945" t="s">
        <v>43</v>
      </c>
      <c r="O945">
        <v>24.63</v>
      </c>
      <c r="P945">
        <v>25.02</v>
      </c>
      <c r="Q945">
        <v>2</v>
      </c>
      <c r="R945" t="s">
        <v>20</v>
      </c>
    </row>
    <row r="946" spans="1:18" x14ac:dyDescent="0.35">
      <c r="A946" t="s">
        <v>991</v>
      </c>
      <c r="B946" t="s">
        <v>19</v>
      </c>
      <c r="C946">
        <v>0</v>
      </c>
      <c r="D946" t="s">
        <v>21</v>
      </c>
      <c r="E946" t="s">
        <v>21</v>
      </c>
      <c r="F946" t="s">
        <v>56</v>
      </c>
      <c r="G946">
        <v>4</v>
      </c>
      <c r="H946" t="s">
        <v>20</v>
      </c>
      <c r="I946" t="s">
        <v>32</v>
      </c>
      <c r="J946" t="s">
        <v>20</v>
      </c>
      <c r="K946" t="s">
        <v>20</v>
      </c>
      <c r="L946" t="s">
        <v>33</v>
      </c>
      <c r="M946" t="s">
        <v>21</v>
      </c>
      <c r="N946" t="s">
        <v>30</v>
      </c>
      <c r="O946">
        <v>57.85</v>
      </c>
      <c r="P946">
        <v>227.14</v>
      </c>
      <c r="Q946">
        <v>0</v>
      </c>
      <c r="R946" t="s">
        <v>21</v>
      </c>
    </row>
    <row r="947" spans="1:18" x14ac:dyDescent="0.35">
      <c r="A947" t="s">
        <v>992</v>
      </c>
      <c r="B947" t="s">
        <v>36</v>
      </c>
      <c r="C947">
        <v>0</v>
      </c>
      <c r="D947" t="s">
        <v>21</v>
      </c>
      <c r="E947" t="s">
        <v>21</v>
      </c>
      <c r="F947" t="s">
        <v>37</v>
      </c>
      <c r="G947">
        <v>12</v>
      </c>
      <c r="H947" t="s">
        <v>20</v>
      </c>
      <c r="I947" t="s">
        <v>23</v>
      </c>
      <c r="J947" t="s">
        <v>21</v>
      </c>
      <c r="K947" t="s">
        <v>20</v>
      </c>
      <c r="L947" t="s">
        <v>33</v>
      </c>
      <c r="M947" t="s">
        <v>20</v>
      </c>
      <c r="N947" t="s">
        <v>43</v>
      </c>
      <c r="O947">
        <v>89.2</v>
      </c>
      <c r="P947">
        <v>1049.47</v>
      </c>
      <c r="Q947">
        <v>1</v>
      </c>
      <c r="R947" t="s">
        <v>20</v>
      </c>
    </row>
    <row r="948" spans="1:18" x14ac:dyDescent="0.35">
      <c r="A948" t="s">
        <v>993</v>
      </c>
      <c r="B948" t="s">
        <v>36</v>
      </c>
      <c r="C948">
        <v>0</v>
      </c>
      <c r="D948" t="s">
        <v>21</v>
      </c>
      <c r="E948" t="s">
        <v>21</v>
      </c>
      <c r="F948" t="s">
        <v>56</v>
      </c>
      <c r="G948">
        <v>6</v>
      </c>
      <c r="H948" t="s">
        <v>20</v>
      </c>
      <c r="I948" t="s">
        <v>32</v>
      </c>
      <c r="J948" t="s">
        <v>21</v>
      </c>
      <c r="K948" t="s">
        <v>21</v>
      </c>
      <c r="L948" t="s">
        <v>33</v>
      </c>
      <c r="M948" t="s">
        <v>21</v>
      </c>
      <c r="N948" t="s">
        <v>34</v>
      </c>
      <c r="O948">
        <v>57.91</v>
      </c>
      <c r="P948">
        <v>343.81</v>
      </c>
      <c r="Q948">
        <v>2</v>
      </c>
      <c r="R948" t="s">
        <v>20</v>
      </c>
    </row>
    <row r="949" spans="1:18" x14ac:dyDescent="0.35">
      <c r="A949" t="s">
        <v>994</v>
      </c>
      <c r="B949" t="s">
        <v>36</v>
      </c>
      <c r="C949">
        <v>0</v>
      </c>
      <c r="D949" t="s">
        <v>20</v>
      </c>
      <c r="E949" t="s">
        <v>21</v>
      </c>
      <c r="F949" t="s">
        <v>22</v>
      </c>
      <c r="G949">
        <v>20</v>
      </c>
      <c r="H949" t="s">
        <v>20</v>
      </c>
      <c r="I949" t="s">
        <v>32</v>
      </c>
      <c r="J949" t="s">
        <v>20</v>
      </c>
      <c r="K949" t="s">
        <v>20</v>
      </c>
      <c r="L949" t="s">
        <v>33</v>
      </c>
      <c r="M949" t="s">
        <v>20</v>
      </c>
      <c r="N949" t="s">
        <v>34</v>
      </c>
      <c r="O949">
        <v>59.16</v>
      </c>
      <c r="P949">
        <v>1211.05</v>
      </c>
      <c r="Q949">
        <v>3</v>
      </c>
      <c r="R949" t="s">
        <v>21</v>
      </c>
    </row>
    <row r="950" spans="1:18" x14ac:dyDescent="0.35">
      <c r="A950" t="s">
        <v>995</v>
      </c>
      <c r="B950" t="s">
        <v>36</v>
      </c>
      <c r="C950">
        <v>0</v>
      </c>
      <c r="D950" t="s">
        <v>20</v>
      </c>
      <c r="E950" t="s">
        <v>21</v>
      </c>
      <c r="F950" t="s">
        <v>58</v>
      </c>
      <c r="G950">
        <v>15</v>
      </c>
      <c r="H950" t="s">
        <v>20</v>
      </c>
      <c r="I950" t="s">
        <v>23</v>
      </c>
      <c r="J950" t="s">
        <v>21</v>
      </c>
      <c r="K950" t="s">
        <v>21</v>
      </c>
      <c r="L950" t="s">
        <v>33</v>
      </c>
      <c r="M950" t="s">
        <v>20</v>
      </c>
      <c r="N950" t="s">
        <v>34</v>
      </c>
      <c r="O950">
        <v>79.03</v>
      </c>
      <c r="P950">
        <v>1198.24</v>
      </c>
      <c r="Q950">
        <v>4</v>
      </c>
      <c r="R950" t="s">
        <v>20</v>
      </c>
    </row>
    <row r="951" spans="1:18" x14ac:dyDescent="0.35">
      <c r="A951" t="s">
        <v>996</v>
      </c>
      <c r="B951" t="s">
        <v>36</v>
      </c>
      <c r="C951">
        <v>0</v>
      </c>
      <c r="D951" t="s">
        <v>21</v>
      </c>
      <c r="E951" t="s">
        <v>21</v>
      </c>
      <c r="F951" t="s">
        <v>49</v>
      </c>
      <c r="G951">
        <v>14</v>
      </c>
      <c r="H951" t="s">
        <v>20</v>
      </c>
      <c r="I951" t="s">
        <v>32</v>
      </c>
      <c r="J951" t="s">
        <v>21</v>
      </c>
      <c r="K951" t="s">
        <v>21</v>
      </c>
      <c r="L951" t="s">
        <v>33</v>
      </c>
      <c r="M951" t="s">
        <v>20</v>
      </c>
      <c r="N951" t="s">
        <v>34</v>
      </c>
      <c r="O951">
        <v>55.74</v>
      </c>
      <c r="P951">
        <v>775.58</v>
      </c>
      <c r="Q951">
        <v>4</v>
      </c>
      <c r="R951" t="s">
        <v>21</v>
      </c>
    </row>
    <row r="952" spans="1:18" x14ac:dyDescent="0.35">
      <c r="A952" t="s">
        <v>997</v>
      </c>
      <c r="B952" t="s">
        <v>19</v>
      </c>
      <c r="C952">
        <v>0</v>
      </c>
      <c r="D952" t="s">
        <v>21</v>
      </c>
      <c r="E952" t="s">
        <v>21</v>
      </c>
      <c r="F952" t="s">
        <v>37</v>
      </c>
      <c r="G952">
        <v>50</v>
      </c>
      <c r="H952" t="s">
        <v>20</v>
      </c>
      <c r="I952" t="s">
        <v>21</v>
      </c>
      <c r="J952" t="s">
        <v>28</v>
      </c>
      <c r="K952" t="s">
        <v>28</v>
      </c>
      <c r="L952" t="s">
        <v>29</v>
      </c>
      <c r="M952" t="s">
        <v>21</v>
      </c>
      <c r="N952" t="s">
        <v>30</v>
      </c>
      <c r="O952">
        <v>25.79</v>
      </c>
      <c r="P952">
        <v>1276.6400000000001</v>
      </c>
      <c r="Q952">
        <v>2</v>
      </c>
      <c r="R952" t="s">
        <v>21</v>
      </c>
    </row>
    <row r="953" spans="1:18" x14ac:dyDescent="0.35">
      <c r="A953" t="s">
        <v>998</v>
      </c>
      <c r="B953" t="s">
        <v>36</v>
      </c>
      <c r="C953">
        <v>0</v>
      </c>
      <c r="D953" t="s">
        <v>20</v>
      </c>
      <c r="E953" t="s">
        <v>21</v>
      </c>
      <c r="F953" t="s">
        <v>39</v>
      </c>
      <c r="G953">
        <v>30</v>
      </c>
      <c r="H953" t="s">
        <v>21</v>
      </c>
      <c r="I953" t="s">
        <v>32</v>
      </c>
      <c r="J953" t="s">
        <v>20</v>
      </c>
      <c r="K953" t="s">
        <v>20</v>
      </c>
      <c r="L953" t="s">
        <v>24</v>
      </c>
      <c r="M953" t="s">
        <v>20</v>
      </c>
      <c r="N953" t="s">
        <v>25</v>
      </c>
      <c r="O953">
        <v>60.62</v>
      </c>
      <c r="P953">
        <v>1795.08</v>
      </c>
      <c r="Q953">
        <v>1</v>
      </c>
      <c r="R953" t="s">
        <v>21</v>
      </c>
    </row>
    <row r="954" spans="1:18" x14ac:dyDescent="0.35">
      <c r="A954" t="s">
        <v>999</v>
      </c>
      <c r="B954" t="s">
        <v>36</v>
      </c>
      <c r="C954">
        <v>0</v>
      </c>
      <c r="D954" t="s">
        <v>21</v>
      </c>
      <c r="E954" t="s">
        <v>21</v>
      </c>
      <c r="F954" t="s">
        <v>58</v>
      </c>
      <c r="G954">
        <v>39</v>
      </c>
      <c r="H954" t="s">
        <v>20</v>
      </c>
      <c r="I954" t="s">
        <v>23</v>
      </c>
      <c r="J954" t="s">
        <v>21</v>
      </c>
      <c r="K954" t="s">
        <v>21</v>
      </c>
      <c r="L954" t="s">
        <v>29</v>
      </c>
      <c r="M954" t="s">
        <v>20</v>
      </c>
      <c r="N954" t="s">
        <v>34</v>
      </c>
      <c r="O954">
        <v>86.09</v>
      </c>
      <c r="P954">
        <v>3373.95</v>
      </c>
      <c r="Q954">
        <v>4</v>
      </c>
      <c r="R954" t="s">
        <v>21</v>
      </c>
    </row>
    <row r="955" spans="1:18" x14ac:dyDescent="0.35">
      <c r="A955" t="s">
        <v>1000</v>
      </c>
      <c r="B955" t="s">
        <v>19</v>
      </c>
      <c r="C955">
        <v>0</v>
      </c>
      <c r="D955" t="s">
        <v>20</v>
      </c>
      <c r="E955" t="s">
        <v>21</v>
      </c>
      <c r="F955" t="s">
        <v>37</v>
      </c>
      <c r="G955">
        <v>72</v>
      </c>
      <c r="H955" t="s">
        <v>20</v>
      </c>
      <c r="I955" t="s">
        <v>21</v>
      </c>
      <c r="J955" t="s">
        <v>28</v>
      </c>
      <c r="K955" t="s">
        <v>28</v>
      </c>
      <c r="L955" t="s">
        <v>33</v>
      </c>
      <c r="M955" t="s">
        <v>21</v>
      </c>
      <c r="N955" t="s">
        <v>34</v>
      </c>
      <c r="O955">
        <v>18</v>
      </c>
      <c r="P955">
        <v>1295.99</v>
      </c>
      <c r="Q955">
        <v>1</v>
      </c>
      <c r="R955" t="s">
        <v>21</v>
      </c>
    </row>
    <row r="956" spans="1:18" x14ac:dyDescent="0.35">
      <c r="A956" t="s">
        <v>1001</v>
      </c>
      <c r="B956" t="s">
        <v>19</v>
      </c>
      <c r="C956">
        <v>0</v>
      </c>
      <c r="D956" t="s">
        <v>20</v>
      </c>
      <c r="E956" t="s">
        <v>21</v>
      </c>
      <c r="F956" t="s">
        <v>65</v>
      </c>
      <c r="G956">
        <v>41</v>
      </c>
      <c r="H956" t="s">
        <v>20</v>
      </c>
      <c r="I956" t="s">
        <v>23</v>
      </c>
      <c r="J956" t="s">
        <v>20</v>
      </c>
      <c r="K956" t="s">
        <v>21</v>
      </c>
      <c r="L956" t="s">
        <v>29</v>
      </c>
      <c r="M956" t="s">
        <v>20</v>
      </c>
      <c r="N956" t="s">
        <v>25</v>
      </c>
      <c r="O956">
        <v>83.36</v>
      </c>
      <c r="P956">
        <v>3487.83</v>
      </c>
      <c r="Q956">
        <v>1</v>
      </c>
      <c r="R956" t="s">
        <v>21</v>
      </c>
    </row>
    <row r="957" spans="1:18" x14ac:dyDescent="0.35">
      <c r="A957" t="s">
        <v>1002</v>
      </c>
      <c r="B957" t="s">
        <v>19</v>
      </c>
      <c r="C957">
        <v>1</v>
      </c>
      <c r="D957" t="s">
        <v>20</v>
      </c>
      <c r="E957" t="s">
        <v>20</v>
      </c>
      <c r="F957" t="s">
        <v>75</v>
      </c>
      <c r="G957">
        <v>31</v>
      </c>
      <c r="H957" t="s">
        <v>20</v>
      </c>
      <c r="I957" t="s">
        <v>21</v>
      </c>
      <c r="J957" t="s">
        <v>28</v>
      </c>
      <c r="K957" t="s">
        <v>28</v>
      </c>
      <c r="L957" t="s">
        <v>24</v>
      </c>
      <c r="M957" t="s">
        <v>21</v>
      </c>
      <c r="N957" t="s">
        <v>43</v>
      </c>
      <c r="O957">
        <v>28.24</v>
      </c>
      <c r="P957">
        <v>858.93</v>
      </c>
      <c r="Q957">
        <v>0</v>
      </c>
      <c r="R957" t="s">
        <v>21</v>
      </c>
    </row>
    <row r="958" spans="1:18" x14ac:dyDescent="0.35">
      <c r="A958" t="s">
        <v>1003</v>
      </c>
      <c r="B958" t="s">
        <v>19</v>
      </c>
      <c r="C958">
        <v>0</v>
      </c>
      <c r="D958" t="s">
        <v>21</v>
      </c>
      <c r="E958" t="s">
        <v>21</v>
      </c>
      <c r="F958" t="s">
        <v>45</v>
      </c>
      <c r="G958">
        <v>19</v>
      </c>
      <c r="H958" t="s">
        <v>20</v>
      </c>
      <c r="I958" t="s">
        <v>32</v>
      </c>
      <c r="J958" t="s">
        <v>21</v>
      </c>
      <c r="K958" t="s">
        <v>20</v>
      </c>
      <c r="L958" t="s">
        <v>33</v>
      </c>
      <c r="M958" t="s">
        <v>21</v>
      </c>
      <c r="N958" t="s">
        <v>30</v>
      </c>
      <c r="O958">
        <v>55.66</v>
      </c>
      <c r="P958">
        <v>1070.68</v>
      </c>
      <c r="Q958">
        <v>2</v>
      </c>
      <c r="R958" t="s">
        <v>20</v>
      </c>
    </row>
    <row r="959" spans="1:18" x14ac:dyDescent="0.35">
      <c r="A959" t="s">
        <v>1004</v>
      </c>
      <c r="B959" t="s">
        <v>19</v>
      </c>
      <c r="C959">
        <v>0</v>
      </c>
      <c r="D959" t="s">
        <v>20</v>
      </c>
      <c r="E959" t="s">
        <v>20</v>
      </c>
      <c r="F959" t="s">
        <v>75</v>
      </c>
      <c r="G959">
        <v>47</v>
      </c>
      <c r="H959" t="s">
        <v>20</v>
      </c>
      <c r="I959" t="s">
        <v>21</v>
      </c>
      <c r="J959" t="s">
        <v>28</v>
      </c>
      <c r="K959" t="s">
        <v>28</v>
      </c>
      <c r="L959" t="s">
        <v>24</v>
      </c>
      <c r="M959" t="s">
        <v>20</v>
      </c>
      <c r="N959" t="s">
        <v>25</v>
      </c>
      <c r="O959">
        <v>29.69</v>
      </c>
      <c r="P959">
        <v>1430.94</v>
      </c>
      <c r="Q959">
        <v>4</v>
      </c>
      <c r="R959" t="s">
        <v>21</v>
      </c>
    </row>
    <row r="960" spans="1:18" x14ac:dyDescent="0.35">
      <c r="A960" t="s">
        <v>1005</v>
      </c>
      <c r="B960" t="s">
        <v>36</v>
      </c>
      <c r="C960">
        <v>0</v>
      </c>
      <c r="D960" t="s">
        <v>21</v>
      </c>
      <c r="E960" t="s">
        <v>21</v>
      </c>
      <c r="F960" t="s">
        <v>56</v>
      </c>
      <c r="G960">
        <v>59</v>
      </c>
      <c r="H960" t="s">
        <v>20</v>
      </c>
      <c r="I960" t="s">
        <v>32</v>
      </c>
      <c r="J960" t="s">
        <v>21</v>
      </c>
      <c r="K960" t="s">
        <v>21</v>
      </c>
      <c r="L960" t="s">
        <v>24</v>
      </c>
      <c r="M960" t="s">
        <v>20</v>
      </c>
      <c r="N960" t="s">
        <v>25</v>
      </c>
      <c r="O960">
        <v>53.04</v>
      </c>
      <c r="P960">
        <v>3209.89</v>
      </c>
      <c r="Q960">
        <v>4</v>
      </c>
      <c r="R960" t="s">
        <v>21</v>
      </c>
    </row>
    <row r="961" spans="1:18" x14ac:dyDescent="0.35">
      <c r="A961" t="s">
        <v>1006</v>
      </c>
      <c r="B961" t="s">
        <v>19</v>
      </c>
      <c r="C961">
        <v>0</v>
      </c>
      <c r="D961" t="s">
        <v>21</v>
      </c>
      <c r="E961" t="s">
        <v>20</v>
      </c>
      <c r="F961" t="s">
        <v>49</v>
      </c>
      <c r="G961">
        <v>19</v>
      </c>
      <c r="H961" t="s">
        <v>20</v>
      </c>
      <c r="I961" t="s">
        <v>32</v>
      </c>
      <c r="J961" t="s">
        <v>20</v>
      </c>
      <c r="K961" t="s">
        <v>20</v>
      </c>
      <c r="L961" t="s">
        <v>24</v>
      </c>
      <c r="M961" t="s">
        <v>21</v>
      </c>
      <c r="N961" t="s">
        <v>25</v>
      </c>
      <c r="O961">
        <v>69.61</v>
      </c>
      <c r="P961">
        <v>1309.27</v>
      </c>
      <c r="Q961">
        <v>1</v>
      </c>
      <c r="R961" t="s">
        <v>21</v>
      </c>
    </row>
    <row r="962" spans="1:18" x14ac:dyDescent="0.35">
      <c r="A962" t="s">
        <v>1007</v>
      </c>
      <c r="B962" t="s">
        <v>19</v>
      </c>
      <c r="C962">
        <v>0</v>
      </c>
      <c r="D962" t="s">
        <v>21</v>
      </c>
      <c r="E962" t="s">
        <v>21</v>
      </c>
      <c r="F962" t="s">
        <v>49</v>
      </c>
      <c r="G962">
        <v>6</v>
      </c>
      <c r="H962" t="s">
        <v>20</v>
      </c>
      <c r="I962" t="s">
        <v>32</v>
      </c>
      <c r="J962" t="s">
        <v>21</v>
      </c>
      <c r="K962" t="s">
        <v>21</v>
      </c>
      <c r="L962" t="s">
        <v>33</v>
      </c>
      <c r="M962" t="s">
        <v>20</v>
      </c>
      <c r="N962" t="s">
        <v>34</v>
      </c>
      <c r="O962">
        <v>49.79</v>
      </c>
      <c r="P962">
        <v>293.91000000000003</v>
      </c>
      <c r="Q962">
        <v>2</v>
      </c>
      <c r="R962" t="s">
        <v>20</v>
      </c>
    </row>
    <row r="963" spans="1:18" x14ac:dyDescent="0.35">
      <c r="A963" t="s">
        <v>1008</v>
      </c>
      <c r="B963" t="s">
        <v>36</v>
      </c>
      <c r="C963">
        <v>1</v>
      </c>
      <c r="D963" t="s">
        <v>20</v>
      </c>
      <c r="E963" t="s">
        <v>21</v>
      </c>
      <c r="F963" t="s">
        <v>22</v>
      </c>
      <c r="G963">
        <v>18</v>
      </c>
      <c r="H963" t="s">
        <v>20</v>
      </c>
      <c r="I963" t="s">
        <v>32</v>
      </c>
      <c r="J963" t="s">
        <v>20</v>
      </c>
      <c r="K963" t="s">
        <v>20</v>
      </c>
      <c r="L963" t="s">
        <v>29</v>
      </c>
      <c r="M963" t="s">
        <v>21</v>
      </c>
      <c r="N963" t="s">
        <v>43</v>
      </c>
      <c r="O963">
        <v>74.83</v>
      </c>
      <c r="P963">
        <v>1369.48</v>
      </c>
      <c r="Q963">
        <v>2</v>
      </c>
      <c r="R963" t="s">
        <v>21</v>
      </c>
    </row>
    <row r="964" spans="1:18" x14ac:dyDescent="0.35">
      <c r="A964" t="s">
        <v>1009</v>
      </c>
      <c r="B964" t="s">
        <v>19</v>
      </c>
      <c r="C964">
        <v>0</v>
      </c>
      <c r="D964" t="s">
        <v>20</v>
      </c>
      <c r="E964" t="s">
        <v>20</v>
      </c>
      <c r="F964" t="s">
        <v>47</v>
      </c>
      <c r="G964">
        <v>45</v>
      </c>
      <c r="H964" t="s">
        <v>21</v>
      </c>
      <c r="I964" t="s">
        <v>21</v>
      </c>
      <c r="J964" t="s">
        <v>28</v>
      </c>
      <c r="K964" t="s">
        <v>28</v>
      </c>
      <c r="L964" t="s">
        <v>29</v>
      </c>
      <c r="M964" t="s">
        <v>21</v>
      </c>
      <c r="N964" t="s">
        <v>34</v>
      </c>
      <c r="O964">
        <v>23.75</v>
      </c>
      <c r="P964">
        <v>1051.47</v>
      </c>
      <c r="Q964">
        <v>1</v>
      </c>
      <c r="R964" t="s">
        <v>21</v>
      </c>
    </row>
    <row r="965" spans="1:18" x14ac:dyDescent="0.35">
      <c r="A965" t="s">
        <v>1010</v>
      </c>
      <c r="B965" t="s">
        <v>19</v>
      </c>
      <c r="C965">
        <v>1</v>
      </c>
      <c r="D965" t="s">
        <v>21</v>
      </c>
      <c r="E965" t="s">
        <v>21</v>
      </c>
      <c r="F965" t="s">
        <v>65</v>
      </c>
      <c r="G965">
        <v>63</v>
      </c>
      <c r="H965" t="s">
        <v>20</v>
      </c>
      <c r="I965" t="s">
        <v>21</v>
      </c>
      <c r="J965" t="s">
        <v>28</v>
      </c>
      <c r="K965" t="s">
        <v>28</v>
      </c>
      <c r="L965" t="s">
        <v>24</v>
      </c>
      <c r="M965" t="s">
        <v>20</v>
      </c>
      <c r="N965" t="s">
        <v>43</v>
      </c>
      <c r="O965">
        <v>18</v>
      </c>
      <c r="P965">
        <v>1132.19</v>
      </c>
      <c r="Q965">
        <v>0</v>
      </c>
      <c r="R965" t="s">
        <v>21</v>
      </c>
    </row>
    <row r="966" spans="1:18" x14ac:dyDescent="0.35">
      <c r="A966" t="s">
        <v>1011</v>
      </c>
      <c r="B966" t="s">
        <v>36</v>
      </c>
      <c r="C966">
        <v>0</v>
      </c>
      <c r="D966" t="s">
        <v>21</v>
      </c>
      <c r="E966" t="s">
        <v>21</v>
      </c>
      <c r="F966" t="s">
        <v>47</v>
      </c>
      <c r="G966">
        <v>22</v>
      </c>
      <c r="H966" t="s">
        <v>20</v>
      </c>
      <c r="I966" t="s">
        <v>32</v>
      </c>
      <c r="J966" t="s">
        <v>21</v>
      </c>
      <c r="K966" t="s">
        <v>21</v>
      </c>
      <c r="L966" t="s">
        <v>24</v>
      </c>
      <c r="M966" t="s">
        <v>21</v>
      </c>
      <c r="N966" t="s">
        <v>34</v>
      </c>
      <c r="O966">
        <v>52.46</v>
      </c>
      <c r="P966">
        <v>1172.0899999999999</v>
      </c>
      <c r="Q966">
        <v>0</v>
      </c>
      <c r="R966" t="s">
        <v>21</v>
      </c>
    </row>
    <row r="967" spans="1:18" x14ac:dyDescent="0.35">
      <c r="A967" t="s">
        <v>1012</v>
      </c>
      <c r="B967" t="s">
        <v>19</v>
      </c>
      <c r="C967">
        <v>0</v>
      </c>
      <c r="D967" t="s">
        <v>21</v>
      </c>
      <c r="E967" t="s">
        <v>20</v>
      </c>
      <c r="F967" t="s">
        <v>27</v>
      </c>
      <c r="G967">
        <v>16</v>
      </c>
      <c r="H967" t="s">
        <v>20</v>
      </c>
      <c r="I967" t="s">
        <v>32</v>
      </c>
      <c r="J967" t="s">
        <v>21</v>
      </c>
      <c r="K967" t="s">
        <v>20</v>
      </c>
      <c r="L967" t="s">
        <v>33</v>
      </c>
      <c r="M967" t="s">
        <v>21</v>
      </c>
      <c r="N967" t="s">
        <v>30</v>
      </c>
      <c r="O967">
        <v>66.98</v>
      </c>
      <c r="P967">
        <v>1040.55</v>
      </c>
      <c r="Q967">
        <v>0</v>
      </c>
      <c r="R967" t="s">
        <v>20</v>
      </c>
    </row>
    <row r="968" spans="1:18" x14ac:dyDescent="0.35">
      <c r="A968" t="s">
        <v>1013</v>
      </c>
      <c r="B968" t="s">
        <v>36</v>
      </c>
      <c r="C968">
        <v>0</v>
      </c>
      <c r="D968" t="s">
        <v>21</v>
      </c>
      <c r="E968" t="s">
        <v>21</v>
      </c>
      <c r="F968" t="s">
        <v>27</v>
      </c>
      <c r="G968">
        <v>7</v>
      </c>
      <c r="H968" t="s">
        <v>20</v>
      </c>
      <c r="I968" t="s">
        <v>32</v>
      </c>
      <c r="J968" t="s">
        <v>21</v>
      </c>
      <c r="K968" t="s">
        <v>20</v>
      </c>
      <c r="L968" t="s">
        <v>33</v>
      </c>
      <c r="M968" t="s">
        <v>21</v>
      </c>
      <c r="N968" t="s">
        <v>25</v>
      </c>
      <c r="O968">
        <v>65.040000000000006</v>
      </c>
      <c r="P968">
        <v>468.21</v>
      </c>
      <c r="Q968">
        <v>0</v>
      </c>
      <c r="R968" t="s">
        <v>20</v>
      </c>
    </row>
    <row r="969" spans="1:18" x14ac:dyDescent="0.35">
      <c r="A969" t="s">
        <v>1014</v>
      </c>
      <c r="B969" t="s">
        <v>19</v>
      </c>
      <c r="C969">
        <v>0</v>
      </c>
      <c r="D969" t="s">
        <v>21</v>
      </c>
      <c r="E969" t="s">
        <v>21</v>
      </c>
      <c r="F969" t="s">
        <v>41</v>
      </c>
      <c r="G969">
        <v>21</v>
      </c>
      <c r="H969" t="s">
        <v>20</v>
      </c>
      <c r="I969" t="s">
        <v>23</v>
      </c>
      <c r="J969" t="s">
        <v>21</v>
      </c>
      <c r="K969" t="s">
        <v>20</v>
      </c>
      <c r="L969" t="s">
        <v>33</v>
      </c>
      <c r="M969" t="s">
        <v>20</v>
      </c>
      <c r="N969" t="s">
        <v>25</v>
      </c>
      <c r="O969">
        <v>84.03</v>
      </c>
      <c r="P969">
        <v>1814.75</v>
      </c>
      <c r="Q969">
        <v>4</v>
      </c>
      <c r="R969" t="s">
        <v>20</v>
      </c>
    </row>
    <row r="970" spans="1:18" x14ac:dyDescent="0.35">
      <c r="A970" t="s">
        <v>1015</v>
      </c>
      <c r="B970" t="s">
        <v>19</v>
      </c>
      <c r="C970">
        <v>0</v>
      </c>
      <c r="D970" t="s">
        <v>20</v>
      </c>
      <c r="E970" t="s">
        <v>21</v>
      </c>
      <c r="F970" t="s">
        <v>27</v>
      </c>
      <c r="G970">
        <v>31</v>
      </c>
      <c r="H970" t="s">
        <v>20</v>
      </c>
      <c r="I970" t="s">
        <v>32</v>
      </c>
      <c r="J970" t="s">
        <v>21</v>
      </c>
      <c r="K970" t="s">
        <v>20</v>
      </c>
      <c r="L970" t="s">
        <v>24</v>
      </c>
      <c r="M970" t="s">
        <v>21</v>
      </c>
      <c r="N970" t="s">
        <v>25</v>
      </c>
      <c r="O970">
        <v>52.34</v>
      </c>
      <c r="P970">
        <v>1600.24</v>
      </c>
      <c r="Q970">
        <v>1</v>
      </c>
      <c r="R970" t="s">
        <v>21</v>
      </c>
    </row>
    <row r="971" spans="1:18" x14ac:dyDescent="0.35">
      <c r="A971" t="s">
        <v>1016</v>
      </c>
      <c r="B971" t="s">
        <v>36</v>
      </c>
      <c r="C971">
        <v>0</v>
      </c>
      <c r="D971" t="s">
        <v>20</v>
      </c>
      <c r="E971" t="s">
        <v>20</v>
      </c>
      <c r="F971" t="s">
        <v>65</v>
      </c>
      <c r="G971">
        <v>56</v>
      </c>
      <c r="H971" t="s">
        <v>21</v>
      </c>
      <c r="I971" t="s">
        <v>21</v>
      </c>
      <c r="J971" t="s">
        <v>28</v>
      </c>
      <c r="K971" t="s">
        <v>28</v>
      </c>
      <c r="L971" t="s">
        <v>24</v>
      </c>
      <c r="M971" t="s">
        <v>20</v>
      </c>
      <c r="N971" t="s">
        <v>30</v>
      </c>
      <c r="O971">
        <v>28.06</v>
      </c>
      <c r="P971">
        <v>1597.05</v>
      </c>
      <c r="Q971">
        <v>2</v>
      </c>
      <c r="R971" t="s">
        <v>21</v>
      </c>
    </row>
    <row r="972" spans="1:18" x14ac:dyDescent="0.35">
      <c r="A972" t="s">
        <v>1017</v>
      </c>
      <c r="B972" t="s">
        <v>36</v>
      </c>
      <c r="C972">
        <v>0</v>
      </c>
      <c r="D972" t="s">
        <v>21</v>
      </c>
      <c r="E972" t="s">
        <v>21</v>
      </c>
      <c r="F972" t="s">
        <v>41</v>
      </c>
      <c r="G972">
        <v>11</v>
      </c>
      <c r="H972" t="s">
        <v>20</v>
      </c>
      <c r="I972" t="s">
        <v>21</v>
      </c>
      <c r="J972" t="s">
        <v>28</v>
      </c>
      <c r="K972" t="s">
        <v>28</v>
      </c>
      <c r="L972" t="s">
        <v>33</v>
      </c>
      <c r="M972" t="s">
        <v>21</v>
      </c>
      <c r="N972" t="s">
        <v>34</v>
      </c>
      <c r="O972">
        <v>32.6</v>
      </c>
      <c r="P972">
        <v>350.5</v>
      </c>
      <c r="Q972">
        <v>0</v>
      </c>
      <c r="R972" t="s">
        <v>21</v>
      </c>
    </row>
    <row r="973" spans="1:18" x14ac:dyDescent="0.35">
      <c r="A973" t="s">
        <v>1018</v>
      </c>
      <c r="B973" t="s">
        <v>36</v>
      </c>
      <c r="C973">
        <v>0</v>
      </c>
      <c r="D973" t="s">
        <v>21</v>
      </c>
      <c r="E973" t="s">
        <v>21</v>
      </c>
      <c r="F973" t="s">
        <v>56</v>
      </c>
      <c r="G973">
        <v>11</v>
      </c>
      <c r="H973" t="s">
        <v>20</v>
      </c>
      <c r="I973" t="s">
        <v>32</v>
      </c>
      <c r="J973" t="s">
        <v>21</v>
      </c>
      <c r="K973" t="s">
        <v>20</v>
      </c>
      <c r="L973" t="s">
        <v>33</v>
      </c>
      <c r="M973" t="s">
        <v>20</v>
      </c>
      <c r="N973" t="s">
        <v>43</v>
      </c>
      <c r="O973">
        <v>70.599999999999994</v>
      </c>
      <c r="P973">
        <v>765.55</v>
      </c>
      <c r="Q973">
        <v>2</v>
      </c>
      <c r="R973" t="s">
        <v>20</v>
      </c>
    </row>
    <row r="974" spans="1:18" x14ac:dyDescent="0.35">
      <c r="A974" t="s">
        <v>1019</v>
      </c>
      <c r="B974" t="s">
        <v>19</v>
      </c>
      <c r="C974">
        <v>0</v>
      </c>
      <c r="D974" t="s">
        <v>21</v>
      </c>
      <c r="E974" t="s">
        <v>21</v>
      </c>
      <c r="F974" t="s">
        <v>49</v>
      </c>
      <c r="G974">
        <v>35</v>
      </c>
      <c r="H974" t="s">
        <v>20</v>
      </c>
      <c r="I974" t="s">
        <v>21</v>
      </c>
      <c r="J974" t="s">
        <v>28</v>
      </c>
      <c r="K974" t="s">
        <v>28</v>
      </c>
      <c r="L974" t="s">
        <v>29</v>
      </c>
      <c r="M974" t="s">
        <v>21</v>
      </c>
      <c r="N974" t="s">
        <v>34</v>
      </c>
      <c r="O974">
        <v>29.63</v>
      </c>
      <c r="P974">
        <v>1051.72</v>
      </c>
      <c r="Q974">
        <v>2</v>
      </c>
      <c r="R974" t="s">
        <v>21</v>
      </c>
    </row>
    <row r="975" spans="1:18" x14ac:dyDescent="0.35">
      <c r="A975" t="s">
        <v>1020</v>
      </c>
      <c r="B975" t="s">
        <v>19</v>
      </c>
      <c r="C975">
        <v>0</v>
      </c>
      <c r="D975" t="s">
        <v>21</v>
      </c>
      <c r="E975" t="s">
        <v>21</v>
      </c>
      <c r="F975" t="s">
        <v>65</v>
      </c>
      <c r="G975">
        <v>6</v>
      </c>
      <c r="H975" t="s">
        <v>20</v>
      </c>
      <c r="I975" t="s">
        <v>23</v>
      </c>
      <c r="J975" t="s">
        <v>20</v>
      </c>
      <c r="K975" t="s">
        <v>21</v>
      </c>
      <c r="L975" t="s">
        <v>33</v>
      </c>
      <c r="M975" t="s">
        <v>20</v>
      </c>
      <c r="N975" t="s">
        <v>34</v>
      </c>
      <c r="O975">
        <v>82.85</v>
      </c>
      <c r="P975">
        <v>487.49</v>
      </c>
      <c r="Q975">
        <v>3</v>
      </c>
      <c r="R975" t="s">
        <v>20</v>
      </c>
    </row>
    <row r="976" spans="1:18" x14ac:dyDescent="0.35">
      <c r="A976" t="s">
        <v>1021</v>
      </c>
      <c r="B976" t="s">
        <v>36</v>
      </c>
      <c r="C976">
        <v>0</v>
      </c>
      <c r="D976" t="s">
        <v>20</v>
      </c>
      <c r="E976" t="s">
        <v>20</v>
      </c>
      <c r="F976" t="s">
        <v>41</v>
      </c>
      <c r="G976">
        <v>6</v>
      </c>
      <c r="H976" t="s">
        <v>20</v>
      </c>
      <c r="I976" t="s">
        <v>23</v>
      </c>
      <c r="J976" t="s">
        <v>21</v>
      </c>
      <c r="K976" t="s">
        <v>21</v>
      </c>
      <c r="L976" t="s">
        <v>29</v>
      </c>
      <c r="M976" t="s">
        <v>21</v>
      </c>
      <c r="N976" t="s">
        <v>43</v>
      </c>
      <c r="O976">
        <v>87.24</v>
      </c>
      <c r="P976">
        <v>522.37</v>
      </c>
      <c r="Q976">
        <v>0</v>
      </c>
      <c r="R976" t="s">
        <v>21</v>
      </c>
    </row>
    <row r="977" spans="1:18" x14ac:dyDescent="0.35">
      <c r="A977" t="s">
        <v>1022</v>
      </c>
      <c r="B977" t="s">
        <v>19</v>
      </c>
      <c r="C977">
        <v>0</v>
      </c>
      <c r="D977" t="s">
        <v>21</v>
      </c>
      <c r="E977" t="s">
        <v>21</v>
      </c>
      <c r="F977" t="s">
        <v>45</v>
      </c>
      <c r="G977">
        <v>39</v>
      </c>
      <c r="H977" t="s">
        <v>20</v>
      </c>
      <c r="I977" t="s">
        <v>32</v>
      </c>
      <c r="J977" t="s">
        <v>20</v>
      </c>
      <c r="K977" t="s">
        <v>20</v>
      </c>
      <c r="L977" t="s">
        <v>24</v>
      </c>
      <c r="M977" t="s">
        <v>20</v>
      </c>
      <c r="N977" t="s">
        <v>34</v>
      </c>
      <c r="O977">
        <v>60.95</v>
      </c>
      <c r="P977">
        <v>2306.75</v>
      </c>
      <c r="Q977">
        <v>1</v>
      </c>
      <c r="R977" t="s">
        <v>21</v>
      </c>
    </row>
    <row r="978" spans="1:18" x14ac:dyDescent="0.35">
      <c r="A978" t="s">
        <v>1023</v>
      </c>
      <c r="B978" t="s">
        <v>19</v>
      </c>
      <c r="C978">
        <v>0</v>
      </c>
      <c r="D978" t="s">
        <v>21</v>
      </c>
      <c r="E978" t="s">
        <v>21</v>
      </c>
      <c r="F978" t="s">
        <v>37</v>
      </c>
      <c r="G978">
        <v>18</v>
      </c>
      <c r="H978" t="s">
        <v>20</v>
      </c>
      <c r="I978" t="s">
        <v>23</v>
      </c>
      <c r="J978" t="s">
        <v>20</v>
      </c>
      <c r="K978" t="s">
        <v>20</v>
      </c>
      <c r="L978" t="s">
        <v>29</v>
      </c>
      <c r="M978" t="s">
        <v>20</v>
      </c>
      <c r="N978" t="s">
        <v>34</v>
      </c>
      <c r="O978">
        <v>100.51</v>
      </c>
      <c r="P978">
        <v>1790</v>
      </c>
      <c r="Q978">
        <v>1</v>
      </c>
      <c r="R978" t="s">
        <v>21</v>
      </c>
    </row>
    <row r="979" spans="1:18" x14ac:dyDescent="0.35">
      <c r="A979" t="s">
        <v>1024</v>
      </c>
      <c r="B979" t="s">
        <v>36</v>
      </c>
      <c r="C979">
        <v>1</v>
      </c>
      <c r="D979" t="s">
        <v>20</v>
      </c>
      <c r="E979" t="s">
        <v>20</v>
      </c>
      <c r="F979" t="s">
        <v>58</v>
      </c>
      <c r="G979">
        <v>13</v>
      </c>
      <c r="H979" t="s">
        <v>20</v>
      </c>
      <c r="I979" t="s">
        <v>32</v>
      </c>
      <c r="J979" t="s">
        <v>20</v>
      </c>
      <c r="K979" t="s">
        <v>20</v>
      </c>
      <c r="L979" t="s">
        <v>33</v>
      </c>
      <c r="M979" t="s">
        <v>21</v>
      </c>
      <c r="N979" t="s">
        <v>34</v>
      </c>
      <c r="O979">
        <v>60.82</v>
      </c>
      <c r="P979">
        <v>772.82</v>
      </c>
      <c r="Q979">
        <v>0</v>
      </c>
      <c r="R979" t="s">
        <v>21</v>
      </c>
    </row>
    <row r="980" spans="1:18" x14ac:dyDescent="0.35">
      <c r="A980" t="s">
        <v>1025</v>
      </c>
      <c r="B980" t="s">
        <v>36</v>
      </c>
      <c r="C980">
        <v>0</v>
      </c>
      <c r="D980" t="s">
        <v>20</v>
      </c>
      <c r="E980" t="s">
        <v>21</v>
      </c>
      <c r="F980" t="s">
        <v>39</v>
      </c>
      <c r="G980">
        <v>62</v>
      </c>
      <c r="H980" t="s">
        <v>21</v>
      </c>
      <c r="I980" t="s">
        <v>23</v>
      </c>
      <c r="J980" t="s">
        <v>21</v>
      </c>
      <c r="K980" t="s">
        <v>21</v>
      </c>
      <c r="L980" t="s">
        <v>24</v>
      </c>
      <c r="M980" t="s">
        <v>21</v>
      </c>
      <c r="N980" t="s">
        <v>34</v>
      </c>
      <c r="O980">
        <v>73.84</v>
      </c>
      <c r="P980">
        <v>4500.5200000000004</v>
      </c>
      <c r="Q980">
        <v>4</v>
      </c>
      <c r="R980" t="s">
        <v>21</v>
      </c>
    </row>
    <row r="981" spans="1:18" x14ac:dyDescent="0.35">
      <c r="A981" t="s">
        <v>1026</v>
      </c>
      <c r="B981" t="s">
        <v>19</v>
      </c>
      <c r="C981">
        <v>1</v>
      </c>
      <c r="D981" t="s">
        <v>20</v>
      </c>
      <c r="E981" t="s">
        <v>21</v>
      </c>
      <c r="F981" t="s">
        <v>39</v>
      </c>
      <c r="G981">
        <v>33</v>
      </c>
      <c r="H981" t="s">
        <v>20</v>
      </c>
      <c r="I981" t="s">
        <v>21</v>
      </c>
      <c r="J981" t="s">
        <v>28</v>
      </c>
      <c r="K981" t="s">
        <v>28</v>
      </c>
      <c r="L981" t="s">
        <v>33</v>
      </c>
      <c r="M981" t="s">
        <v>20</v>
      </c>
      <c r="N981" t="s">
        <v>34</v>
      </c>
      <c r="O981">
        <v>33.6</v>
      </c>
      <c r="P981">
        <v>1132.94</v>
      </c>
      <c r="Q981">
        <v>0</v>
      </c>
      <c r="R981" t="s">
        <v>20</v>
      </c>
    </row>
    <row r="982" spans="1:18" x14ac:dyDescent="0.35">
      <c r="A982" t="s">
        <v>1027</v>
      </c>
      <c r="B982" t="s">
        <v>19</v>
      </c>
      <c r="C982">
        <v>0</v>
      </c>
      <c r="D982" t="s">
        <v>20</v>
      </c>
      <c r="E982" t="s">
        <v>20</v>
      </c>
      <c r="F982" t="s">
        <v>39</v>
      </c>
      <c r="G982">
        <v>66</v>
      </c>
      <c r="H982" t="s">
        <v>20</v>
      </c>
      <c r="I982" t="s">
        <v>32</v>
      </c>
      <c r="J982" t="s">
        <v>21</v>
      </c>
      <c r="K982" t="s">
        <v>20</v>
      </c>
      <c r="L982" t="s">
        <v>24</v>
      </c>
      <c r="M982" t="s">
        <v>20</v>
      </c>
      <c r="N982" t="s">
        <v>30</v>
      </c>
      <c r="O982">
        <v>56.76</v>
      </c>
      <c r="P982">
        <v>3651.69</v>
      </c>
      <c r="Q982">
        <v>3</v>
      </c>
      <c r="R982" t="s">
        <v>21</v>
      </c>
    </row>
    <row r="983" spans="1:18" x14ac:dyDescent="0.35">
      <c r="A983" t="s">
        <v>1028</v>
      </c>
      <c r="B983" t="s">
        <v>19</v>
      </c>
      <c r="C983">
        <v>1</v>
      </c>
      <c r="D983" t="s">
        <v>21</v>
      </c>
      <c r="E983" t="s">
        <v>21</v>
      </c>
      <c r="F983" t="s">
        <v>65</v>
      </c>
      <c r="G983">
        <v>15</v>
      </c>
      <c r="H983" t="s">
        <v>21</v>
      </c>
      <c r="I983" t="s">
        <v>23</v>
      </c>
      <c r="J983" t="s">
        <v>21</v>
      </c>
      <c r="K983" t="s">
        <v>21</v>
      </c>
      <c r="L983" t="s">
        <v>29</v>
      </c>
      <c r="M983" t="s">
        <v>20</v>
      </c>
      <c r="N983" t="s">
        <v>30</v>
      </c>
      <c r="O983">
        <v>66.92</v>
      </c>
      <c r="P983">
        <v>977.97</v>
      </c>
      <c r="Q983">
        <v>5</v>
      </c>
      <c r="R983" t="s">
        <v>21</v>
      </c>
    </row>
    <row r="984" spans="1:18" x14ac:dyDescent="0.35">
      <c r="A984" t="s">
        <v>1029</v>
      </c>
      <c r="B984" t="s">
        <v>19</v>
      </c>
      <c r="C984">
        <v>0</v>
      </c>
      <c r="D984" t="s">
        <v>21</v>
      </c>
      <c r="E984" t="s">
        <v>21</v>
      </c>
      <c r="F984" t="s">
        <v>37</v>
      </c>
      <c r="G984">
        <v>17</v>
      </c>
      <c r="H984" t="s">
        <v>20</v>
      </c>
      <c r="I984" t="s">
        <v>23</v>
      </c>
      <c r="J984" t="s">
        <v>21</v>
      </c>
      <c r="K984" t="s">
        <v>21</v>
      </c>
      <c r="L984" t="s">
        <v>33</v>
      </c>
      <c r="M984" t="s">
        <v>20</v>
      </c>
      <c r="N984" t="s">
        <v>34</v>
      </c>
      <c r="O984">
        <v>79.61</v>
      </c>
      <c r="P984">
        <v>1359.58</v>
      </c>
      <c r="Q984">
        <v>2</v>
      </c>
      <c r="R984" t="s">
        <v>20</v>
      </c>
    </row>
    <row r="985" spans="1:18" x14ac:dyDescent="0.35">
      <c r="A985" t="s">
        <v>1030</v>
      </c>
      <c r="B985" t="s">
        <v>36</v>
      </c>
      <c r="C985">
        <v>0</v>
      </c>
      <c r="D985" t="s">
        <v>21</v>
      </c>
      <c r="E985" t="s">
        <v>20</v>
      </c>
      <c r="F985" t="s">
        <v>41</v>
      </c>
      <c r="G985">
        <v>14</v>
      </c>
      <c r="H985" t="s">
        <v>20</v>
      </c>
      <c r="I985" t="s">
        <v>23</v>
      </c>
      <c r="J985" t="s">
        <v>21</v>
      </c>
      <c r="K985" t="s">
        <v>21</v>
      </c>
      <c r="L985" t="s">
        <v>33</v>
      </c>
      <c r="M985" t="s">
        <v>21</v>
      </c>
      <c r="N985" t="s">
        <v>25</v>
      </c>
      <c r="O985">
        <v>83.52</v>
      </c>
      <c r="P985">
        <v>1146.6199999999999</v>
      </c>
      <c r="Q985">
        <v>1</v>
      </c>
      <c r="R985" t="s">
        <v>20</v>
      </c>
    </row>
    <row r="986" spans="1:18" x14ac:dyDescent="0.35">
      <c r="A986" t="s">
        <v>1031</v>
      </c>
      <c r="B986" t="s">
        <v>19</v>
      </c>
      <c r="C986">
        <v>0</v>
      </c>
      <c r="D986" t="s">
        <v>20</v>
      </c>
      <c r="E986" t="s">
        <v>20</v>
      </c>
      <c r="F986" t="s">
        <v>49</v>
      </c>
      <c r="G986">
        <v>11</v>
      </c>
      <c r="H986" t="s">
        <v>20</v>
      </c>
      <c r="I986" t="s">
        <v>23</v>
      </c>
      <c r="J986" t="s">
        <v>21</v>
      </c>
      <c r="K986" t="s">
        <v>21</v>
      </c>
      <c r="L986" t="s">
        <v>33</v>
      </c>
      <c r="M986" t="s">
        <v>20</v>
      </c>
      <c r="N986" t="s">
        <v>30</v>
      </c>
      <c r="O986">
        <v>88.28</v>
      </c>
      <c r="Q986">
        <v>3</v>
      </c>
      <c r="R986" t="s">
        <v>20</v>
      </c>
    </row>
    <row r="987" spans="1:18" x14ac:dyDescent="0.35">
      <c r="A987" t="s">
        <v>1032</v>
      </c>
      <c r="B987" t="s">
        <v>19</v>
      </c>
      <c r="C987">
        <v>0</v>
      </c>
      <c r="D987" t="s">
        <v>20</v>
      </c>
      <c r="E987" t="s">
        <v>21</v>
      </c>
      <c r="F987" t="s">
        <v>27</v>
      </c>
      <c r="G987">
        <v>45</v>
      </c>
      <c r="H987" t="s">
        <v>20</v>
      </c>
      <c r="I987" t="s">
        <v>23</v>
      </c>
      <c r="J987" t="s">
        <v>20</v>
      </c>
      <c r="K987" t="s">
        <v>20</v>
      </c>
      <c r="L987" t="s">
        <v>24</v>
      </c>
      <c r="M987" t="s">
        <v>21</v>
      </c>
      <c r="N987" t="s">
        <v>34</v>
      </c>
      <c r="O987">
        <v>98.95</v>
      </c>
      <c r="P987">
        <v>4496.82</v>
      </c>
      <c r="Q987">
        <v>3</v>
      </c>
      <c r="R987" t="s">
        <v>21</v>
      </c>
    </row>
    <row r="988" spans="1:18" x14ac:dyDescent="0.35">
      <c r="A988" t="s">
        <v>1033</v>
      </c>
      <c r="B988" t="s">
        <v>19</v>
      </c>
      <c r="C988">
        <v>0</v>
      </c>
      <c r="D988" t="s">
        <v>21</v>
      </c>
      <c r="E988" t="s">
        <v>21</v>
      </c>
      <c r="F988" t="s">
        <v>75</v>
      </c>
      <c r="G988">
        <v>24</v>
      </c>
      <c r="H988" t="s">
        <v>20</v>
      </c>
      <c r="I988" t="s">
        <v>21</v>
      </c>
      <c r="J988" t="s">
        <v>28</v>
      </c>
      <c r="K988" t="s">
        <v>28</v>
      </c>
      <c r="L988" t="s">
        <v>24</v>
      </c>
      <c r="M988" t="s">
        <v>21</v>
      </c>
      <c r="N988" t="s">
        <v>34</v>
      </c>
      <c r="O988">
        <v>37.869999999999997</v>
      </c>
      <c r="P988">
        <v>883.31</v>
      </c>
      <c r="Q988">
        <v>0</v>
      </c>
      <c r="R988" t="s">
        <v>21</v>
      </c>
    </row>
    <row r="989" spans="1:18" x14ac:dyDescent="0.35">
      <c r="A989" t="s">
        <v>1034</v>
      </c>
      <c r="B989" t="s">
        <v>36</v>
      </c>
      <c r="C989">
        <v>0</v>
      </c>
      <c r="D989" t="s">
        <v>20</v>
      </c>
      <c r="E989" t="s">
        <v>21</v>
      </c>
      <c r="F989" t="s">
        <v>49</v>
      </c>
      <c r="G989">
        <v>52</v>
      </c>
      <c r="H989" t="s">
        <v>21</v>
      </c>
      <c r="I989" t="s">
        <v>23</v>
      </c>
      <c r="J989" t="s">
        <v>21</v>
      </c>
      <c r="K989" t="s">
        <v>21</v>
      </c>
      <c r="L989" t="s">
        <v>33</v>
      </c>
      <c r="M989" t="s">
        <v>20</v>
      </c>
      <c r="N989" t="s">
        <v>25</v>
      </c>
      <c r="O989">
        <v>78.069999999999993</v>
      </c>
      <c r="P989">
        <v>4084.27</v>
      </c>
      <c r="Q989">
        <v>0</v>
      </c>
      <c r="R989" t="s">
        <v>20</v>
      </c>
    </row>
    <row r="990" spans="1:18" x14ac:dyDescent="0.35">
      <c r="A990" t="s">
        <v>1035</v>
      </c>
      <c r="B990" t="s">
        <v>36</v>
      </c>
      <c r="C990">
        <v>0</v>
      </c>
      <c r="D990" t="s">
        <v>21</v>
      </c>
      <c r="E990" t="s">
        <v>21</v>
      </c>
      <c r="F990" t="s">
        <v>41</v>
      </c>
      <c r="G990">
        <v>19</v>
      </c>
      <c r="H990" t="s">
        <v>20</v>
      </c>
      <c r="I990" t="s">
        <v>23</v>
      </c>
      <c r="J990" t="s">
        <v>20</v>
      </c>
      <c r="K990" t="s">
        <v>20</v>
      </c>
      <c r="L990" t="s">
        <v>33</v>
      </c>
      <c r="M990" t="s">
        <v>20</v>
      </c>
      <c r="N990" t="s">
        <v>34</v>
      </c>
      <c r="O990">
        <v>86.33</v>
      </c>
      <c r="P990">
        <v>1611.9</v>
      </c>
      <c r="Q990">
        <v>0</v>
      </c>
      <c r="R990" t="s">
        <v>20</v>
      </c>
    </row>
    <row r="991" spans="1:18" x14ac:dyDescent="0.35">
      <c r="A991" t="s">
        <v>1036</v>
      </c>
      <c r="B991" t="s">
        <v>19</v>
      </c>
      <c r="C991">
        <v>0</v>
      </c>
      <c r="D991" t="s">
        <v>20</v>
      </c>
      <c r="E991" t="s">
        <v>21</v>
      </c>
      <c r="F991" t="s">
        <v>75</v>
      </c>
      <c r="G991">
        <v>17</v>
      </c>
      <c r="H991" t="s">
        <v>20</v>
      </c>
      <c r="I991" t="s">
        <v>32</v>
      </c>
      <c r="J991" t="s">
        <v>21</v>
      </c>
      <c r="K991" t="s">
        <v>20</v>
      </c>
      <c r="L991" t="s">
        <v>33</v>
      </c>
      <c r="M991" t="s">
        <v>20</v>
      </c>
      <c r="N991" t="s">
        <v>34</v>
      </c>
      <c r="O991">
        <v>61.95</v>
      </c>
      <c r="P991">
        <v>1031.92</v>
      </c>
      <c r="Q991">
        <v>1</v>
      </c>
      <c r="R991" t="s">
        <v>20</v>
      </c>
    </row>
    <row r="992" spans="1:18" x14ac:dyDescent="0.35">
      <c r="A992" t="s">
        <v>1037</v>
      </c>
      <c r="B992" t="s">
        <v>36</v>
      </c>
      <c r="C992">
        <v>0</v>
      </c>
      <c r="D992" t="s">
        <v>21</v>
      </c>
      <c r="E992" t="s">
        <v>21</v>
      </c>
      <c r="F992" t="s">
        <v>45</v>
      </c>
      <c r="G992">
        <v>4</v>
      </c>
      <c r="H992" t="s">
        <v>20</v>
      </c>
      <c r="I992" t="s">
        <v>32</v>
      </c>
      <c r="J992" t="s">
        <v>20</v>
      </c>
      <c r="K992" t="s">
        <v>21</v>
      </c>
      <c r="L992" t="s">
        <v>33</v>
      </c>
      <c r="M992" t="s">
        <v>21</v>
      </c>
      <c r="N992" t="s">
        <v>43</v>
      </c>
      <c r="O992">
        <v>73.87</v>
      </c>
      <c r="P992">
        <v>299.89999999999998</v>
      </c>
      <c r="Q992">
        <v>0</v>
      </c>
      <c r="R992" t="s">
        <v>20</v>
      </c>
    </row>
    <row r="993" spans="1:18" x14ac:dyDescent="0.35">
      <c r="A993" t="s">
        <v>1038</v>
      </c>
      <c r="B993" t="s">
        <v>36</v>
      </c>
      <c r="C993">
        <v>0</v>
      </c>
      <c r="D993" t="s">
        <v>20</v>
      </c>
      <c r="E993" t="s">
        <v>21</v>
      </c>
      <c r="F993" t="s">
        <v>22</v>
      </c>
      <c r="G993">
        <v>13</v>
      </c>
      <c r="H993" t="s">
        <v>20</v>
      </c>
      <c r="I993" t="s">
        <v>32</v>
      </c>
      <c r="J993" t="s">
        <v>21</v>
      </c>
      <c r="K993" t="s">
        <v>21</v>
      </c>
      <c r="L993" t="s">
        <v>33</v>
      </c>
      <c r="M993" t="s">
        <v>20</v>
      </c>
      <c r="N993" t="s">
        <v>34</v>
      </c>
      <c r="O993">
        <v>53.2</v>
      </c>
      <c r="P993">
        <v>684.79</v>
      </c>
      <c r="Q993">
        <v>2</v>
      </c>
      <c r="R993" t="s">
        <v>20</v>
      </c>
    </row>
    <row r="994" spans="1:18" x14ac:dyDescent="0.35">
      <c r="A994" t="s">
        <v>1039</v>
      </c>
      <c r="B994" t="s">
        <v>36</v>
      </c>
      <c r="C994">
        <v>0</v>
      </c>
      <c r="D994" t="s">
        <v>20</v>
      </c>
      <c r="E994" t="s">
        <v>20</v>
      </c>
      <c r="F994" t="s">
        <v>58</v>
      </c>
      <c r="G994">
        <v>35</v>
      </c>
      <c r="H994" t="s">
        <v>20</v>
      </c>
      <c r="I994" t="s">
        <v>32</v>
      </c>
      <c r="J994" t="s">
        <v>20</v>
      </c>
      <c r="K994" t="s">
        <v>20</v>
      </c>
      <c r="L994" t="s">
        <v>24</v>
      </c>
      <c r="M994" t="s">
        <v>20</v>
      </c>
      <c r="N994" t="s">
        <v>43</v>
      </c>
      <c r="O994">
        <v>68.02</v>
      </c>
      <c r="P994">
        <v>2389.4699999999998</v>
      </c>
      <c r="Q994">
        <v>1</v>
      </c>
      <c r="R994" t="s">
        <v>21</v>
      </c>
    </row>
    <row r="995" spans="1:18" x14ac:dyDescent="0.35">
      <c r="A995" t="s">
        <v>1040</v>
      </c>
      <c r="B995" t="s">
        <v>36</v>
      </c>
      <c r="C995">
        <v>0</v>
      </c>
      <c r="D995" t="s">
        <v>20</v>
      </c>
      <c r="E995" t="s">
        <v>20</v>
      </c>
      <c r="F995" t="s">
        <v>22</v>
      </c>
      <c r="G995">
        <v>63</v>
      </c>
      <c r="H995" t="s">
        <v>21</v>
      </c>
      <c r="I995" t="s">
        <v>23</v>
      </c>
      <c r="J995" t="s">
        <v>20</v>
      </c>
      <c r="K995" t="s">
        <v>21</v>
      </c>
      <c r="L995" t="s">
        <v>24</v>
      </c>
      <c r="M995" t="s">
        <v>21</v>
      </c>
      <c r="N995" t="s">
        <v>34</v>
      </c>
      <c r="O995">
        <v>74.89</v>
      </c>
      <c r="P995">
        <v>4644.93</v>
      </c>
      <c r="Q995">
        <v>3</v>
      </c>
      <c r="R995" t="s">
        <v>21</v>
      </c>
    </row>
    <row r="996" spans="1:18" x14ac:dyDescent="0.35">
      <c r="A996" t="s">
        <v>1041</v>
      </c>
      <c r="B996" t="s">
        <v>36</v>
      </c>
      <c r="C996">
        <v>0</v>
      </c>
      <c r="D996" t="s">
        <v>20</v>
      </c>
      <c r="E996" t="s">
        <v>20</v>
      </c>
      <c r="F996" t="s">
        <v>65</v>
      </c>
      <c r="G996">
        <v>8</v>
      </c>
      <c r="H996" t="s">
        <v>20</v>
      </c>
      <c r="I996" t="s">
        <v>21</v>
      </c>
      <c r="J996" t="s">
        <v>28</v>
      </c>
      <c r="K996" t="s">
        <v>28</v>
      </c>
      <c r="L996" t="s">
        <v>29</v>
      </c>
      <c r="M996" t="s">
        <v>20</v>
      </c>
      <c r="N996" t="s">
        <v>34</v>
      </c>
      <c r="O996">
        <v>28.25</v>
      </c>
      <c r="P996">
        <v>223.01</v>
      </c>
      <c r="Q996">
        <v>0</v>
      </c>
      <c r="R996" t="s">
        <v>20</v>
      </c>
    </row>
    <row r="997" spans="1:18" x14ac:dyDescent="0.35">
      <c r="A997" t="s">
        <v>1042</v>
      </c>
      <c r="B997" t="s">
        <v>19</v>
      </c>
      <c r="C997">
        <v>0</v>
      </c>
      <c r="D997" t="s">
        <v>20</v>
      </c>
      <c r="E997" t="s">
        <v>20</v>
      </c>
      <c r="F997" t="s">
        <v>58</v>
      </c>
      <c r="G997">
        <v>23</v>
      </c>
      <c r="H997" t="s">
        <v>20</v>
      </c>
      <c r="I997" t="s">
        <v>23</v>
      </c>
      <c r="J997" t="s">
        <v>21</v>
      </c>
      <c r="K997" t="s">
        <v>21</v>
      </c>
      <c r="L997" t="s">
        <v>33</v>
      </c>
      <c r="M997" t="s">
        <v>20</v>
      </c>
      <c r="N997" t="s">
        <v>43</v>
      </c>
      <c r="O997">
        <v>89.44</v>
      </c>
      <c r="P997">
        <v>2071.23</v>
      </c>
      <c r="Q997">
        <v>2</v>
      </c>
      <c r="R997" t="s">
        <v>21</v>
      </c>
    </row>
    <row r="998" spans="1:18" x14ac:dyDescent="0.35">
      <c r="A998" t="s">
        <v>1043</v>
      </c>
      <c r="B998" t="s">
        <v>19</v>
      </c>
      <c r="C998">
        <v>0</v>
      </c>
      <c r="D998" t="s">
        <v>20</v>
      </c>
      <c r="E998" t="s">
        <v>20</v>
      </c>
      <c r="F998" t="s">
        <v>58</v>
      </c>
      <c r="G998">
        <v>6</v>
      </c>
      <c r="H998" t="s">
        <v>20</v>
      </c>
      <c r="I998" t="s">
        <v>32</v>
      </c>
      <c r="J998" t="s">
        <v>21</v>
      </c>
      <c r="K998" t="s">
        <v>20</v>
      </c>
      <c r="L998" t="s">
        <v>33</v>
      </c>
      <c r="M998" t="s">
        <v>20</v>
      </c>
      <c r="N998" t="s">
        <v>30</v>
      </c>
      <c r="O998">
        <v>55.43</v>
      </c>
      <c r="P998">
        <v>340.27</v>
      </c>
      <c r="Q998">
        <v>1</v>
      </c>
      <c r="R998" t="s">
        <v>20</v>
      </c>
    </row>
    <row r="999" spans="1:18" x14ac:dyDescent="0.35">
      <c r="A999" t="s">
        <v>1044</v>
      </c>
      <c r="B999" t="s">
        <v>36</v>
      </c>
      <c r="C999">
        <v>0</v>
      </c>
      <c r="D999" t="s">
        <v>21</v>
      </c>
      <c r="E999" t="s">
        <v>21</v>
      </c>
      <c r="F999" t="s">
        <v>27</v>
      </c>
      <c r="G999">
        <v>24</v>
      </c>
      <c r="H999" t="s">
        <v>20</v>
      </c>
      <c r="I999" t="s">
        <v>32</v>
      </c>
      <c r="J999" t="s">
        <v>21</v>
      </c>
      <c r="K999" t="s">
        <v>21</v>
      </c>
      <c r="L999" t="s">
        <v>33</v>
      </c>
      <c r="M999" t="s">
        <v>20</v>
      </c>
      <c r="N999" t="s">
        <v>25</v>
      </c>
      <c r="O999">
        <v>66.8</v>
      </c>
      <c r="P999">
        <v>1639.19</v>
      </c>
      <c r="Q999">
        <v>5</v>
      </c>
      <c r="R999" t="s">
        <v>20</v>
      </c>
    </row>
    <row r="1000" spans="1:18" x14ac:dyDescent="0.35">
      <c r="A1000" t="s">
        <v>1045</v>
      </c>
      <c r="B1000" t="s">
        <v>36</v>
      </c>
      <c r="C1000">
        <v>0</v>
      </c>
      <c r="D1000" t="s">
        <v>21</v>
      </c>
      <c r="E1000" t="s">
        <v>21</v>
      </c>
      <c r="F1000" t="s">
        <v>45</v>
      </c>
      <c r="G1000">
        <v>28</v>
      </c>
      <c r="H1000" t="s">
        <v>20</v>
      </c>
      <c r="I1000" t="s">
        <v>21</v>
      </c>
      <c r="J1000" t="s">
        <v>28</v>
      </c>
      <c r="K1000" t="s">
        <v>28</v>
      </c>
      <c r="L1000" t="s">
        <v>24</v>
      </c>
      <c r="M1000" t="s">
        <v>20</v>
      </c>
      <c r="N1000" t="s">
        <v>25</v>
      </c>
      <c r="O1000">
        <v>25.54</v>
      </c>
      <c r="P1000">
        <v>710.39</v>
      </c>
      <c r="Q1000">
        <v>0</v>
      </c>
      <c r="R1000" t="s">
        <v>21</v>
      </c>
    </row>
    <row r="1001" spans="1:18" x14ac:dyDescent="0.35">
      <c r="A1001" t="s">
        <v>1046</v>
      </c>
      <c r="B1001" t="s">
        <v>19</v>
      </c>
      <c r="C1001">
        <v>0</v>
      </c>
      <c r="D1001" t="s">
        <v>21</v>
      </c>
      <c r="E1001" t="s">
        <v>21</v>
      </c>
      <c r="F1001" t="s">
        <v>39</v>
      </c>
      <c r="G1001">
        <v>5</v>
      </c>
      <c r="H1001" t="s">
        <v>20</v>
      </c>
      <c r="I1001" t="s">
        <v>32</v>
      </c>
      <c r="J1001" t="s">
        <v>20</v>
      </c>
      <c r="K1001" t="s">
        <v>21</v>
      </c>
      <c r="L1001" t="s">
        <v>33</v>
      </c>
      <c r="M1001" t="s">
        <v>20</v>
      </c>
      <c r="N1001" t="s">
        <v>43</v>
      </c>
      <c r="O1001">
        <v>58.6</v>
      </c>
      <c r="P1001">
        <v>294.06</v>
      </c>
      <c r="Q1001">
        <v>3</v>
      </c>
      <c r="R1001" t="s">
        <v>20</v>
      </c>
    </row>
    <row r="1002" spans="1:18" x14ac:dyDescent="0.35">
      <c r="A1002" t="s">
        <v>1047</v>
      </c>
      <c r="B1002" t="s">
        <v>19</v>
      </c>
      <c r="C1002">
        <v>1</v>
      </c>
      <c r="D1002" t="s">
        <v>21</v>
      </c>
      <c r="E1002" t="s">
        <v>20</v>
      </c>
      <c r="F1002" t="s">
        <v>47</v>
      </c>
      <c r="G1002">
        <v>25</v>
      </c>
      <c r="H1002" t="s">
        <v>20</v>
      </c>
      <c r="I1002" t="s">
        <v>32</v>
      </c>
      <c r="J1002" t="s">
        <v>21</v>
      </c>
      <c r="K1002" t="s">
        <v>20</v>
      </c>
      <c r="L1002" t="s">
        <v>29</v>
      </c>
      <c r="M1002" t="s">
        <v>20</v>
      </c>
      <c r="N1002" t="s">
        <v>25</v>
      </c>
      <c r="O1002">
        <v>52.58</v>
      </c>
      <c r="P1002">
        <v>1288.1600000000001</v>
      </c>
      <c r="Q1002">
        <v>0</v>
      </c>
      <c r="R1002" t="s">
        <v>21</v>
      </c>
    </row>
    <row r="1003" spans="1:18" x14ac:dyDescent="0.35">
      <c r="A1003" t="s">
        <v>1048</v>
      </c>
      <c r="B1003" t="s">
        <v>36</v>
      </c>
      <c r="C1003">
        <v>0</v>
      </c>
      <c r="D1003" t="s">
        <v>21</v>
      </c>
      <c r="E1003" t="s">
        <v>21</v>
      </c>
      <c r="F1003" t="s">
        <v>22</v>
      </c>
      <c r="G1003">
        <v>42</v>
      </c>
      <c r="H1003" t="s">
        <v>20</v>
      </c>
      <c r="I1003" t="s">
        <v>21</v>
      </c>
      <c r="J1003" t="s">
        <v>28</v>
      </c>
      <c r="K1003" t="s">
        <v>28</v>
      </c>
      <c r="L1003" t="s">
        <v>24</v>
      </c>
      <c r="M1003" t="s">
        <v>20</v>
      </c>
      <c r="N1003" t="s">
        <v>34</v>
      </c>
      <c r="O1003">
        <v>29.42</v>
      </c>
      <c r="P1003">
        <v>1238.26</v>
      </c>
      <c r="Q1003">
        <v>1</v>
      </c>
      <c r="R1003" t="s">
        <v>21</v>
      </c>
    </row>
    <row r="1004" spans="1:18" x14ac:dyDescent="0.35">
      <c r="A1004" t="s">
        <v>1049</v>
      </c>
      <c r="B1004" t="s">
        <v>19</v>
      </c>
      <c r="C1004">
        <v>0</v>
      </c>
      <c r="D1004" t="s">
        <v>20</v>
      </c>
      <c r="E1004" t="s">
        <v>21</v>
      </c>
      <c r="F1004" t="s">
        <v>37</v>
      </c>
      <c r="G1004">
        <v>30</v>
      </c>
      <c r="H1004" t="s">
        <v>20</v>
      </c>
      <c r="I1004" t="s">
        <v>23</v>
      </c>
      <c r="J1004" t="s">
        <v>21</v>
      </c>
      <c r="K1004" t="s">
        <v>20</v>
      </c>
      <c r="L1004" t="s">
        <v>24</v>
      </c>
      <c r="M1004" t="s">
        <v>20</v>
      </c>
      <c r="N1004" t="s">
        <v>30</v>
      </c>
      <c r="O1004">
        <v>81.52</v>
      </c>
      <c r="P1004">
        <v>2457.61</v>
      </c>
      <c r="Q1004">
        <v>6</v>
      </c>
      <c r="R1004" t="s">
        <v>21</v>
      </c>
    </row>
    <row r="1005" spans="1:18" x14ac:dyDescent="0.35">
      <c r="A1005" t="s">
        <v>1050</v>
      </c>
      <c r="B1005" t="s">
        <v>19</v>
      </c>
      <c r="C1005">
        <v>0</v>
      </c>
      <c r="D1005" t="s">
        <v>21</v>
      </c>
      <c r="E1005" t="s">
        <v>20</v>
      </c>
      <c r="F1005" t="s">
        <v>41</v>
      </c>
      <c r="G1005">
        <v>72</v>
      </c>
      <c r="H1005" t="s">
        <v>20</v>
      </c>
      <c r="I1005" t="s">
        <v>23</v>
      </c>
      <c r="J1005" t="s">
        <v>21</v>
      </c>
      <c r="K1005" t="s">
        <v>20</v>
      </c>
      <c r="L1005" t="s">
        <v>24</v>
      </c>
      <c r="M1005" t="s">
        <v>20</v>
      </c>
      <c r="N1005" t="s">
        <v>34</v>
      </c>
      <c r="O1005">
        <v>77.92</v>
      </c>
      <c r="P1005">
        <v>5591.07</v>
      </c>
      <c r="Q1005">
        <v>0</v>
      </c>
      <c r="R1005" t="s">
        <v>21</v>
      </c>
    </row>
    <row r="1006" spans="1:18" x14ac:dyDescent="0.35">
      <c r="A1006" t="s">
        <v>1051</v>
      </c>
      <c r="B1006" t="s">
        <v>36</v>
      </c>
      <c r="C1006">
        <v>0</v>
      </c>
      <c r="D1006" t="s">
        <v>21</v>
      </c>
      <c r="E1006" t="s">
        <v>21</v>
      </c>
      <c r="F1006" t="s">
        <v>37</v>
      </c>
      <c r="G1006">
        <v>63</v>
      </c>
      <c r="H1006" t="s">
        <v>20</v>
      </c>
      <c r="I1006" t="s">
        <v>23</v>
      </c>
      <c r="J1006" t="s">
        <v>21</v>
      </c>
      <c r="K1006" t="s">
        <v>20</v>
      </c>
      <c r="L1006" t="s">
        <v>24</v>
      </c>
      <c r="M1006" t="s">
        <v>20</v>
      </c>
      <c r="N1006" t="s">
        <v>25</v>
      </c>
      <c r="O1006">
        <v>86.51</v>
      </c>
      <c r="P1006">
        <v>5591.87</v>
      </c>
      <c r="Q1006">
        <v>4</v>
      </c>
      <c r="R1006" t="s">
        <v>21</v>
      </c>
    </row>
    <row r="1007" spans="1:18" x14ac:dyDescent="0.35">
      <c r="A1007" t="s">
        <v>1052</v>
      </c>
      <c r="B1007" t="s">
        <v>36</v>
      </c>
      <c r="C1007">
        <v>0</v>
      </c>
      <c r="D1007" t="s">
        <v>20</v>
      </c>
      <c r="E1007" t="s">
        <v>21</v>
      </c>
      <c r="F1007" t="s">
        <v>65</v>
      </c>
      <c r="G1007">
        <v>13</v>
      </c>
      <c r="H1007" t="s">
        <v>20</v>
      </c>
      <c r="I1007" t="s">
        <v>23</v>
      </c>
      <c r="J1007" t="s">
        <v>21</v>
      </c>
      <c r="K1007" t="s">
        <v>21</v>
      </c>
      <c r="L1007" t="s">
        <v>33</v>
      </c>
      <c r="M1007" t="s">
        <v>20</v>
      </c>
      <c r="N1007" t="s">
        <v>43</v>
      </c>
      <c r="O1007">
        <v>80.8</v>
      </c>
      <c r="P1007">
        <v>1021.01</v>
      </c>
      <c r="Q1007">
        <v>4</v>
      </c>
      <c r="R1007" t="s">
        <v>20</v>
      </c>
    </row>
    <row r="1008" spans="1:18" x14ac:dyDescent="0.35">
      <c r="A1008" t="s">
        <v>1053</v>
      </c>
      <c r="B1008" t="s">
        <v>19</v>
      </c>
      <c r="C1008">
        <v>0</v>
      </c>
      <c r="D1008" t="s">
        <v>21</v>
      </c>
      <c r="E1008" t="s">
        <v>21</v>
      </c>
      <c r="F1008" t="s">
        <v>45</v>
      </c>
      <c r="G1008">
        <v>46</v>
      </c>
      <c r="H1008" t="s">
        <v>20</v>
      </c>
      <c r="I1008" t="s">
        <v>23</v>
      </c>
      <c r="J1008" t="s">
        <v>21</v>
      </c>
      <c r="K1008" t="s">
        <v>20</v>
      </c>
      <c r="L1008" t="s">
        <v>24</v>
      </c>
      <c r="M1008" t="s">
        <v>20</v>
      </c>
      <c r="N1008" t="s">
        <v>43</v>
      </c>
      <c r="O1008">
        <v>88</v>
      </c>
      <c r="P1008">
        <v>3994.52</v>
      </c>
      <c r="Q1008">
        <v>2</v>
      </c>
      <c r="R1008" t="s">
        <v>21</v>
      </c>
    </row>
    <row r="1009" spans="1:18" x14ac:dyDescent="0.35">
      <c r="A1009" t="s">
        <v>1054</v>
      </c>
      <c r="B1009" t="s">
        <v>36</v>
      </c>
      <c r="C1009">
        <v>0</v>
      </c>
      <c r="D1009" t="s">
        <v>20</v>
      </c>
      <c r="E1009" t="s">
        <v>20</v>
      </c>
      <c r="F1009" t="s">
        <v>22</v>
      </c>
      <c r="G1009">
        <v>72</v>
      </c>
      <c r="H1009" t="s">
        <v>21</v>
      </c>
      <c r="I1009" t="s">
        <v>32</v>
      </c>
      <c r="J1009" t="s">
        <v>20</v>
      </c>
      <c r="K1009" t="s">
        <v>21</v>
      </c>
      <c r="L1009" t="s">
        <v>29</v>
      </c>
      <c r="M1009" t="s">
        <v>20</v>
      </c>
      <c r="N1009" t="s">
        <v>30</v>
      </c>
      <c r="O1009">
        <v>51.35</v>
      </c>
      <c r="P1009">
        <v>3698.54</v>
      </c>
      <c r="Q1009">
        <v>2</v>
      </c>
      <c r="R1009" t="s">
        <v>21</v>
      </c>
    </row>
    <row r="1010" spans="1:18" x14ac:dyDescent="0.35">
      <c r="A1010" t="s">
        <v>1055</v>
      </c>
      <c r="B1010" t="s">
        <v>36</v>
      </c>
      <c r="C1010">
        <v>1</v>
      </c>
      <c r="D1010" t="s">
        <v>21</v>
      </c>
      <c r="E1010" t="s">
        <v>21</v>
      </c>
      <c r="F1010" t="s">
        <v>58</v>
      </c>
      <c r="G1010">
        <v>58</v>
      </c>
      <c r="H1010" t="s">
        <v>20</v>
      </c>
      <c r="I1010" t="s">
        <v>23</v>
      </c>
      <c r="J1010" t="s">
        <v>20</v>
      </c>
      <c r="K1010" t="s">
        <v>20</v>
      </c>
      <c r="L1010" t="s">
        <v>29</v>
      </c>
      <c r="M1010" t="s">
        <v>20</v>
      </c>
      <c r="N1010" t="s">
        <v>30</v>
      </c>
      <c r="O1010">
        <v>99.84</v>
      </c>
      <c r="P1010">
        <v>5852.43</v>
      </c>
      <c r="Q1010">
        <v>2</v>
      </c>
      <c r="R1010" t="s">
        <v>20</v>
      </c>
    </row>
    <row r="1011" spans="1:18" x14ac:dyDescent="0.35">
      <c r="A1011" t="s">
        <v>1056</v>
      </c>
      <c r="B1011" t="s">
        <v>36</v>
      </c>
      <c r="C1011">
        <v>0</v>
      </c>
      <c r="D1011" t="s">
        <v>21</v>
      </c>
      <c r="E1011" t="s">
        <v>21</v>
      </c>
      <c r="F1011" t="s">
        <v>65</v>
      </c>
      <c r="G1011">
        <v>52</v>
      </c>
      <c r="H1011" t="s">
        <v>20</v>
      </c>
      <c r="I1011" t="s">
        <v>21</v>
      </c>
      <c r="J1011" t="s">
        <v>28</v>
      </c>
      <c r="K1011" t="s">
        <v>28</v>
      </c>
      <c r="L1011" t="s">
        <v>24</v>
      </c>
      <c r="M1011" t="s">
        <v>20</v>
      </c>
      <c r="N1011" t="s">
        <v>34</v>
      </c>
      <c r="O1011">
        <v>27.14</v>
      </c>
      <c r="P1011">
        <v>1416.72</v>
      </c>
      <c r="Q1011">
        <v>4</v>
      </c>
      <c r="R1011" t="s">
        <v>21</v>
      </c>
    </row>
    <row r="1012" spans="1:18" x14ac:dyDescent="0.35">
      <c r="A1012" t="s">
        <v>1057</v>
      </c>
      <c r="B1012" t="s">
        <v>19</v>
      </c>
      <c r="C1012">
        <v>0</v>
      </c>
      <c r="D1012" t="s">
        <v>21</v>
      </c>
      <c r="E1012" t="s">
        <v>21</v>
      </c>
      <c r="F1012" t="s">
        <v>37</v>
      </c>
      <c r="G1012">
        <v>12</v>
      </c>
      <c r="H1012" t="s">
        <v>20</v>
      </c>
      <c r="I1012" t="s">
        <v>32</v>
      </c>
      <c r="J1012" t="s">
        <v>21</v>
      </c>
      <c r="K1012" t="s">
        <v>21</v>
      </c>
      <c r="L1012" t="s">
        <v>29</v>
      </c>
      <c r="M1012" t="s">
        <v>20</v>
      </c>
      <c r="N1012" t="s">
        <v>34</v>
      </c>
      <c r="O1012">
        <v>49.33</v>
      </c>
      <c r="P1012">
        <v>586.54999999999995</v>
      </c>
      <c r="Q1012">
        <v>1</v>
      </c>
      <c r="R1012" t="s">
        <v>21</v>
      </c>
    </row>
    <row r="1013" spans="1:18" x14ac:dyDescent="0.35">
      <c r="A1013" t="s">
        <v>1058</v>
      </c>
      <c r="B1013" t="s">
        <v>19</v>
      </c>
      <c r="C1013">
        <v>0</v>
      </c>
      <c r="D1013" t="s">
        <v>21</v>
      </c>
      <c r="E1013" t="s">
        <v>21</v>
      </c>
      <c r="F1013" t="s">
        <v>56</v>
      </c>
      <c r="G1013">
        <v>22</v>
      </c>
      <c r="H1013" t="s">
        <v>21</v>
      </c>
      <c r="I1013" t="s">
        <v>23</v>
      </c>
      <c r="J1013" t="s">
        <v>21</v>
      </c>
      <c r="K1013" t="s">
        <v>21</v>
      </c>
      <c r="L1013" t="s">
        <v>33</v>
      </c>
      <c r="M1013" t="s">
        <v>21</v>
      </c>
      <c r="N1013" t="s">
        <v>43</v>
      </c>
      <c r="O1013">
        <v>73.73</v>
      </c>
      <c r="P1013">
        <v>1638.27</v>
      </c>
      <c r="Q1013">
        <v>1</v>
      </c>
      <c r="R1013" t="s">
        <v>20</v>
      </c>
    </row>
    <row r="1014" spans="1:18" x14ac:dyDescent="0.35">
      <c r="A1014" t="s">
        <v>1059</v>
      </c>
      <c r="B1014" t="s">
        <v>36</v>
      </c>
      <c r="C1014">
        <v>1</v>
      </c>
      <c r="D1014" t="s">
        <v>21</v>
      </c>
      <c r="E1014" t="s">
        <v>21</v>
      </c>
      <c r="F1014" t="s">
        <v>22</v>
      </c>
      <c r="G1014">
        <v>19</v>
      </c>
      <c r="H1014" t="s">
        <v>21</v>
      </c>
      <c r="I1014" t="s">
        <v>32</v>
      </c>
      <c r="J1014" t="s">
        <v>20</v>
      </c>
      <c r="K1014" t="s">
        <v>21</v>
      </c>
      <c r="L1014" t="s">
        <v>33</v>
      </c>
      <c r="M1014" t="s">
        <v>20</v>
      </c>
      <c r="N1014" t="s">
        <v>25</v>
      </c>
      <c r="O1014">
        <v>52.26</v>
      </c>
      <c r="P1014">
        <v>963.37</v>
      </c>
      <c r="Q1014">
        <v>0</v>
      </c>
      <c r="R1014" t="s">
        <v>21</v>
      </c>
    </row>
    <row r="1015" spans="1:18" x14ac:dyDescent="0.35">
      <c r="A1015" t="s">
        <v>1060</v>
      </c>
      <c r="B1015" t="s">
        <v>19</v>
      </c>
      <c r="C1015">
        <v>0</v>
      </c>
      <c r="D1015" t="s">
        <v>20</v>
      </c>
      <c r="E1015" t="s">
        <v>21</v>
      </c>
      <c r="F1015" t="s">
        <v>56</v>
      </c>
      <c r="G1015">
        <v>2</v>
      </c>
      <c r="H1015" t="s">
        <v>20</v>
      </c>
      <c r="I1015" t="s">
        <v>23</v>
      </c>
      <c r="J1015" t="s">
        <v>20</v>
      </c>
      <c r="K1015" t="s">
        <v>20</v>
      </c>
      <c r="L1015" t="s">
        <v>33</v>
      </c>
      <c r="M1015" t="s">
        <v>21</v>
      </c>
      <c r="N1015" t="s">
        <v>43</v>
      </c>
      <c r="O1015">
        <v>95.88</v>
      </c>
      <c r="P1015">
        <v>192.72</v>
      </c>
      <c r="Q1015">
        <v>2</v>
      </c>
      <c r="R1015" t="s">
        <v>21</v>
      </c>
    </row>
    <row r="1016" spans="1:18" x14ac:dyDescent="0.35">
      <c r="A1016" t="s">
        <v>1061</v>
      </c>
      <c r="B1016" t="s">
        <v>19</v>
      </c>
      <c r="C1016">
        <v>0</v>
      </c>
      <c r="D1016" t="s">
        <v>21</v>
      </c>
      <c r="E1016" t="s">
        <v>20</v>
      </c>
      <c r="F1016" t="s">
        <v>75</v>
      </c>
      <c r="G1016">
        <v>35</v>
      </c>
      <c r="H1016" t="s">
        <v>20</v>
      </c>
      <c r="I1016" t="s">
        <v>244</v>
      </c>
      <c r="J1016" t="s">
        <v>21</v>
      </c>
      <c r="K1016" t="s">
        <v>21</v>
      </c>
      <c r="L1016" t="s">
        <v>33</v>
      </c>
      <c r="M1016" t="s">
        <v>20</v>
      </c>
      <c r="N1016" t="s">
        <v>25</v>
      </c>
      <c r="O1016">
        <v>72.22</v>
      </c>
      <c r="P1016">
        <v>2466.06</v>
      </c>
      <c r="Q1016">
        <v>4</v>
      </c>
      <c r="R1016" t="s">
        <v>21</v>
      </c>
    </row>
    <row r="1017" spans="1:18" x14ac:dyDescent="0.35">
      <c r="A1017" t="s">
        <v>1062</v>
      </c>
      <c r="B1017" t="s">
        <v>19</v>
      </c>
      <c r="C1017">
        <v>0</v>
      </c>
      <c r="D1017" t="s">
        <v>20</v>
      </c>
      <c r="E1017" t="s">
        <v>21</v>
      </c>
      <c r="F1017" t="s">
        <v>47</v>
      </c>
      <c r="G1017">
        <v>36</v>
      </c>
      <c r="H1017" t="s">
        <v>20</v>
      </c>
      <c r="I1017" t="s">
        <v>21</v>
      </c>
      <c r="J1017" t="s">
        <v>28</v>
      </c>
      <c r="K1017" t="s">
        <v>28</v>
      </c>
      <c r="L1017" t="s">
        <v>29</v>
      </c>
      <c r="M1017" t="s">
        <v>20</v>
      </c>
      <c r="N1017" t="s">
        <v>25</v>
      </c>
      <c r="O1017">
        <v>35.82</v>
      </c>
      <c r="P1017">
        <v>1286.75</v>
      </c>
      <c r="Q1017">
        <v>1</v>
      </c>
      <c r="R1017" t="s">
        <v>21</v>
      </c>
    </row>
    <row r="1018" spans="1:18" x14ac:dyDescent="0.35">
      <c r="A1018" t="s">
        <v>1063</v>
      </c>
      <c r="B1018" t="s">
        <v>36</v>
      </c>
      <c r="C1018">
        <v>0</v>
      </c>
      <c r="D1018" t="s">
        <v>21</v>
      </c>
      <c r="E1018" t="s">
        <v>21</v>
      </c>
      <c r="F1018" t="s">
        <v>47</v>
      </c>
      <c r="G1018">
        <v>11</v>
      </c>
      <c r="H1018" t="s">
        <v>20</v>
      </c>
      <c r="I1018" t="s">
        <v>23</v>
      </c>
      <c r="J1018" t="s">
        <v>21</v>
      </c>
      <c r="K1018" t="s">
        <v>21</v>
      </c>
      <c r="L1018" t="s">
        <v>33</v>
      </c>
      <c r="M1018" t="s">
        <v>21</v>
      </c>
      <c r="N1018" t="s">
        <v>25</v>
      </c>
      <c r="O1018">
        <v>89.39</v>
      </c>
      <c r="P1018">
        <v>960.07</v>
      </c>
      <c r="Q1018">
        <v>0</v>
      </c>
      <c r="R1018" t="s">
        <v>20</v>
      </c>
    </row>
    <row r="1019" spans="1:18" x14ac:dyDescent="0.35">
      <c r="A1019" t="s">
        <v>1064</v>
      </c>
      <c r="B1019" t="s">
        <v>36</v>
      </c>
      <c r="C1019">
        <v>1</v>
      </c>
      <c r="D1019" t="s">
        <v>21</v>
      </c>
      <c r="E1019" t="s">
        <v>21</v>
      </c>
      <c r="F1019" t="s">
        <v>58</v>
      </c>
      <c r="G1019">
        <v>4</v>
      </c>
      <c r="H1019" t="s">
        <v>20</v>
      </c>
      <c r="I1019" t="s">
        <v>32</v>
      </c>
      <c r="J1019" t="s">
        <v>21</v>
      </c>
      <c r="K1019" t="s">
        <v>21</v>
      </c>
      <c r="L1019" t="s">
        <v>33</v>
      </c>
      <c r="M1019" t="s">
        <v>21</v>
      </c>
      <c r="N1019" t="s">
        <v>34</v>
      </c>
      <c r="O1019">
        <v>53.65</v>
      </c>
      <c r="P1019">
        <v>216.68</v>
      </c>
      <c r="Q1019">
        <v>1</v>
      </c>
      <c r="R1019" t="s">
        <v>20</v>
      </c>
    </row>
    <row r="1020" spans="1:18" x14ac:dyDescent="0.35">
      <c r="A1020" t="s">
        <v>1065</v>
      </c>
      <c r="B1020" t="s">
        <v>19</v>
      </c>
      <c r="C1020">
        <v>0</v>
      </c>
      <c r="D1020" t="s">
        <v>21</v>
      </c>
      <c r="E1020" t="s">
        <v>21</v>
      </c>
      <c r="F1020" t="s">
        <v>39</v>
      </c>
      <c r="G1020">
        <v>10</v>
      </c>
      <c r="H1020" t="s">
        <v>20</v>
      </c>
      <c r="I1020" t="s">
        <v>21</v>
      </c>
      <c r="J1020" t="s">
        <v>28</v>
      </c>
      <c r="K1020" t="s">
        <v>28</v>
      </c>
      <c r="L1020" t="s">
        <v>33</v>
      </c>
      <c r="M1020" t="s">
        <v>20</v>
      </c>
      <c r="N1020" t="s">
        <v>34</v>
      </c>
      <c r="O1020">
        <v>18</v>
      </c>
      <c r="P1020">
        <v>179.81</v>
      </c>
      <c r="Q1020">
        <v>2</v>
      </c>
      <c r="R1020" t="s">
        <v>21</v>
      </c>
    </row>
    <row r="1021" spans="1:18" x14ac:dyDescent="0.35">
      <c r="A1021" t="s">
        <v>1066</v>
      </c>
      <c r="B1021" t="s">
        <v>36</v>
      </c>
      <c r="C1021">
        <v>1</v>
      </c>
      <c r="D1021" t="s">
        <v>20</v>
      </c>
      <c r="E1021" t="s">
        <v>21</v>
      </c>
      <c r="F1021" t="s">
        <v>27</v>
      </c>
      <c r="G1021">
        <v>4</v>
      </c>
      <c r="H1021" t="s">
        <v>20</v>
      </c>
      <c r="I1021" t="s">
        <v>32</v>
      </c>
      <c r="J1021" t="s">
        <v>20</v>
      </c>
      <c r="K1021" t="s">
        <v>20</v>
      </c>
      <c r="L1021" t="s">
        <v>33</v>
      </c>
      <c r="M1021" t="s">
        <v>21</v>
      </c>
      <c r="N1021" t="s">
        <v>34</v>
      </c>
      <c r="O1021">
        <v>62.32</v>
      </c>
      <c r="P1021">
        <v>252.81</v>
      </c>
      <c r="Q1021">
        <v>3</v>
      </c>
      <c r="R1021" t="s">
        <v>20</v>
      </c>
    </row>
    <row r="1022" spans="1:18" x14ac:dyDescent="0.35">
      <c r="A1022" t="s">
        <v>1067</v>
      </c>
      <c r="B1022" t="s">
        <v>19</v>
      </c>
      <c r="C1022">
        <v>1</v>
      </c>
      <c r="D1022" t="s">
        <v>21</v>
      </c>
      <c r="E1022" t="s">
        <v>21</v>
      </c>
      <c r="F1022" t="s">
        <v>39</v>
      </c>
      <c r="G1022">
        <v>12</v>
      </c>
      <c r="H1022" t="s">
        <v>21</v>
      </c>
      <c r="I1022" t="s">
        <v>23</v>
      </c>
      <c r="J1022" t="s">
        <v>21</v>
      </c>
      <c r="K1022" t="s">
        <v>21</v>
      </c>
      <c r="L1022" t="s">
        <v>33</v>
      </c>
      <c r="M1022" t="s">
        <v>21</v>
      </c>
      <c r="N1022" t="s">
        <v>30</v>
      </c>
      <c r="O1022">
        <v>70.930000000000007</v>
      </c>
      <c r="P1022">
        <v>862.1</v>
      </c>
      <c r="Q1022">
        <v>4</v>
      </c>
      <c r="R1022" t="s">
        <v>20</v>
      </c>
    </row>
    <row r="1023" spans="1:18" x14ac:dyDescent="0.35">
      <c r="A1023" t="s">
        <v>1068</v>
      </c>
      <c r="B1023" t="s">
        <v>19</v>
      </c>
      <c r="C1023">
        <v>0</v>
      </c>
      <c r="D1023" t="s">
        <v>21</v>
      </c>
      <c r="E1023" t="s">
        <v>21</v>
      </c>
      <c r="F1023" t="s">
        <v>58</v>
      </c>
      <c r="G1023">
        <v>5</v>
      </c>
      <c r="H1023" t="s">
        <v>20</v>
      </c>
      <c r="I1023" t="s">
        <v>23</v>
      </c>
      <c r="J1023" t="s">
        <v>20</v>
      </c>
      <c r="K1023" t="s">
        <v>21</v>
      </c>
      <c r="L1023" t="s">
        <v>33</v>
      </c>
      <c r="M1023" t="s">
        <v>21</v>
      </c>
      <c r="N1023" t="s">
        <v>43</v>
      </c>
      <c r="O1023">
        <v>71.19</v>
      </c>
      <c r="P1023">
        <v>362.01</v>
      </c>
      <c r="Q1023">
        <v>3</v>
      </c>
      <c r="R1023" t="s">
        <v>20</v>
      </c>
    </row>
    <row r="1024" spans="1:18" x14ac:dyDescent="0.35">
      <c r="A1024" t="s">
        <v>1069</v>
      </c>
      <c r="B1024" t="s">
        <v>36</v>
      </c>
      <c r="C1024">
        <v>1</v>
      </c>
      <c r="D1024" t="s">
        <v>20</v>
      </c>
      <c r="E1024" t="s">
        <v>20</v>
      </c>
      <c r="F1024" t="s">
        <v>65</v>
      </c>
      <c r="G1024">
        <v>33</v>
      </c>
      <c r="H1024" t="s">
        <v>20</v>
      </c>
      <c r="I1024" t="s">
        <v>32</v>
      </c>
      <c r="J1024" t="s">
        <v>20</v>
      </c>
      <c r="K1024" t="s">
        <v>20</v>
      </c>
      <c r="L1024" t="s">
        <v>29</v>
      </c>
      <c r="M1024" t="s">
        <v>20</v>
      </c>
      <c r="N1024" t="s">
        <v>25</v>
      </c>
      <c r="O1024">
        <v>59.16</v>
      </c>
      <c r="P1024">
        <v>1969.61</v>
      </c>
      <c r="Q1024">
        <v>0</v>
      </c>
      <c r="R1024" t="s">
        <v>21</v>
      </c>
    </row>
    <row r="1025" spans="1:18" x14ac:dyDescent="0.35">
      <c r="A1025" t="s">
        <v>1070</v>
      </c>
      <c r="B1025" t="s">
        <v>19</v>
      </c>
      <c r="C1025">
        <v>0</v>
      </c>
      <c r="D1025" t="s">
        <v>20</v>
      </c>
      <c r="E1025" t="s">
        <v>20</v>
      </c>
      <c r="F1025" t="s">
        <v>37</v>
      </c>
      <c r="G1025">
        <v>9</v>
      </c>
      <c r="H1025" t="s">
        <v>20</v>
      </c>
      <c r="I1025" t="s">
        <v>23</v>
      </c>
      <c r="J1025" t="s">
        <v>20</v>
      </c>
      <c r="K1025" t="s">
        <v>21</v>
      </c>
      <c r="L1025" t="s">
        <v>33</v>
      </c>
      <c r="M1025" t="s">
        <v>20</v>
      </c>
      <c r="N1025" t="s">
        <v>34</v>
      </c>
      <c r="O1025">
        <v>89.21</v>
      </c>
      <c r="P1025">
        <v>798.47</v>
      </c>
      <c r="Q1025">
        <v>4</v>
      </c>
      <c r="R1025" t="s">
        <v>20</v>
      </c>
    </row>
    <row r="1026" spans="1:18" x14ac:dyDescent="0.35">
      <c r="A1026" t="s">
        <v>1071</v>
      </c>
      <c r="B1026" t="s">
        <v>36</v>
      </c>
      <c r="C1026">
        <v>0</v>
      </c>
      <c r="D1026" t="s">
        <v>21</v>
      </c>
      <c r="E1026" t="s">
        <v>21</v>
      </c>
      <c r="F1026" t="s">
        <v>49</v>
      </c>
      <c r="G1026">
        <v>21</v>
      </c>
      <c r="H1026" t="s">
        <v>20</v>
      </c>
      <c r="I1026" t="s">
        <v>21</v>
      </c>
      <c r="J1026" t="s">
        <v>28</v>
      </c>
      <c r="K1026" t="s">
        <v>28</v>
      </c>
      <c r="L1026" t="s">
        <v>33</v>
      </c>
      <c r="M1026" t="s">
        <v>21</v>
      </c>
      <c r="N1026" t="s">
        <v>25</v>
      </c>
      <c r="O1026">
        <v>36.880000000000003</v>
      </c>
      <c r="P1026">
        <v>773.69</v>
      </c>
      <c r="Q1026">
        <v>2</v>
      </c>
      <c r="R1026" t="s">
        <v>20</v>
      </c>
    </row>
    <row r="1027" spans="1:18" x14ac:dyDescent="0.35">
      <c r="A1027" t="s">
        <v>1072</v>
      </c>
      <c r="B1027" t="s">
        <v>36</v>
      </c>
      <c r="C1027">
        <v>0</v>
      </c>
      <c r="D1027" t="s">
        <v>21</v>
      </c>
      <c r="E1027" t="s">
        <v>21</v>
      </c>
      <c r="F1027" t="s">
        <v>58</v>
      </c>
      <c r="G1027">
        <v>5</v>
      </c>
      <c r="H1027" t="s">
        <v>20</v>
      </c>
      <c r="I1027" t="s">
        <v>32</v>
      </c>
      <c r="J1027" t="s">
        <v>21</v>
      </c>
      <c r="K1027" t="s">
        <v>20</v>
      </c>
      <c r="L1027" t="s">
        <v>33</v>
      </c>
      <c r="M1027" t="s">
        <v>21</v>
      </c>
      <c r="N1027" t="s">
        <v>30</v>
      </c>
      <c r="O1027">
        <v>56.59</v>
      </c>
      <c r="P1027">
        <v>289.33</v>
      </c>
      <c r="Q1027">
        <v>0</v>
      </c>
      <c r="R1027" t="s">
        <v>21</v>
      </c>
    </row>
    <row r="1028" spans="1:18" x14ac:dyDescent="0.35">
      <c r="A1028" t="s">
        <v>1073</v>
      </c>
      <c r="B1028" t="s">
        <v>19</v>
      </c>
      <c r="C1028">
        <v>0</v>
      </c>
      <c r="D1028" t="s">
        <v>21</v>
      </c>
      <c r="E1028" t="s">
        <v>20</v>
      </c>
      <c r="F1028" t="s">
        <v>27</v>
      </c>
      <c r="G1028">
        <v>7</v>
      </c>
      <c r="H1028" t="s">
        <v>20</v>
      </c>
      <c r="I1028" t="s">
        <v>23</v>
      </c>
      <c r="J1028" t="s">
        <v>20</v>
      </c>
      <c r="K1028" t="s">
        <v>21</v>
      </c>
      <c r="L1028" t="s">
        <v>33</v>
      </c>
      <c r="M1028" t="s">
        <v>20</v>
      </c>
      <c r="N1028" t="s">
        <v>43</v>
      </c>
      <c r="O1028">
        <v>93.89</v>
      </c>
      <c r="P1028">
        <v>675.49</v>
      </c>
      <c r="Q1028">
        <v>4</v>
      </c>
      <c r="R1028" t="s">
        <v>21</v>
      </c>
    </row>
    <row r="1029" spans="1:18" x14ac:dyDescent="0.35">
      <c r="A1029" t="s">
        <v>1074</v>
      </c>
      <c r="B1029" t="s">
        <v>36</v>
      </c>
      <c r="C1029">
        <v>0</v>
      </c>
      <c r="D1029" t="s">
        <v>21</v>
      </c>
      <c r="E1029" t="s">
        <v>21</v>
      </c>
      <c r="F1029" t="s">
        <v>75</v>
      </c>
      <c r="G1029">
        <v>17</v>
      </c>
      <c r="H1029" t="s">
        <v>20</v>
      </c>
      <c r="I1029" t="s">
        <v>21</v>
      </c>
      <c r="J1029" t="s">
        <v>28</v>
      </c>
      <c r="K1029" t="s">
        <v>28</v>
      </c>
      <c r="L1029" t="s">
        <v>33</v>
      </c>
      <c r="M1029" t="s">
        <v>20</v>
      </c>
      <c r="N1029" t="s">
        <v>34</v>
      </c>
      <c r="O1029">
        <v>27.94</v>
      </c>
      <c r="P1029">
        <v>471.55</v>
      </c>
      <c r="Q1029">
        <v>0</v>
      </c>
      <c r="R1029" t="s">
        <v>21</v>
      </c>
    </row>
    <row r="1030" spans="1:18" x14ac:dyDescent="0.35">
      <c r="A1030" t="s">
        <v>1075</v>
      </c>
      <c r="B1030" t="s">
        <v>36</v>
      </c>
      <c r="C1030">
        <v>0</v>
      </c>
      <c r="D1030" t="s">
        <v>21</v>
      </c>
      <c r="E1030" t="s">
        <v>21</v>
      </c>
      <c r="F1030" t="s">
        <v>58</v>
      </c>
      <c r="G1030">
        <v>10</v>
      </c>
      <c r="H1030" t="s">
        <v>20</v>
      </c>
      <c r="I1030" t="s">
        <v>32</v>
      </c>
      <c r="J1030" t="s">
        <v>21</v>
      </c>
      <c r="K1030" t="s">
        <v>21</v>
      </c>
      <c r="L1030" t="s">
        <v>33</v>
      </c>
      <c r="M1030" t="s">
        <v>21</v>
      </c>
      <c r="N1030" t="s">
        <v>25</v>
      </c>
      <c r="O1030">
        <v>57.57</v>
      </c>
      <c r="P1030">
        <v>567.52</v>
      </c>
      <c r="Q1030">
        <v>3</v>
      </c>
      <c r="R1030" t="s">
        <v>21</v>
      </c>
    </row>
    <row r="1031" spans="1:18" x14ac:dyDescent="0.35">
      <c r="A1031" t="s">
        <v>1076</v>
      </c>
      <c r="B1031" t="s">
        <v>36</v>
      </c>
      <c r="C1031">
        <v>0</v>
      </c>
      <c r="D1031" t="s">
        <v>21</v>
      </c>
      <c r="E1031" t="s">
        <v>21</v>
      </c>
      <c r="F1031" t="s">
        <v>41</v>
      </c>
      <c r="G1031">
        <v>7</v>
      </c>
      <c r="H1031" t="s">
        <v>20</v>
      </c>
      <c r="I1031" t="s">
        <v>23</v>
      </c>
      <c r="J1031" t="s">
        <v>21</v>
      </c>
      <c r="K1031" t="s">
        <v>20</v>
      </c>
      <c r="L1031" t="s">
        <v>33</v>
      </c>
      <c r="M1031" t="s">
        <v>20</v>
      </c>
      <c r="N1031" t="s">
        <v>34</v>
      </c>
      <c r="O1031">
        <v>89.84</v>
      </c>
      <c r="P1031">
        <v>624.98</v>
      </c>
      <c r="Q1031">
        <v>2</v>
      </c>
      <c r="R1031" t="s">
        <v>21</v>
      </c>
    </row>
    <row r="1032" spans="1:18" x14ac:dyDescent="0.35">
      <c r="A1032" t="s">
        <v>1077</v>
      </c>
      <c r="B1032" t="s">
        <v>36</v>
      </c>
      <c r="C1032">
        <v>0</v>
      </c>
      <c r="D1032" t="s">
        <v>20</v>
      </c>
      <c r="E1032" t="s">
        <v>21</v>
      </c>
      <c r="F1032" t="s">
        <v>27</v>
      </c>
      <c r="G1032">
        <v>72</v>
      </c>
      <c r="H1032" t="s">
        <v>20</v>
      </c>
      <c r="I1032" t="s">
        <v>23</v>
      </c>
      <c r="J1032" t="s">
        <v>20</v>
      </c>
      <c r="K1032" t="s">
        <v>21</v>
      </c>
      <c r="L1032" t="s">
        <v>24</v>
      </c>
      <c r="M1032" t="s">
        <v>20</v>
      </c>
      <c r="N1032" t="s">
        <v>30</v>
      </c>
      <c r="O1032">
        <v>98.95</v>
      </c>
      <c r="P1032">
        <v>7189.45</v>
      </c>
      <c r="Q1032">
        <v>2</v>
      </c>
      <c r="R1032" t="s">
        <v>21</v>
      </c>
    </row>
    <row r="1033" spans="1:18" x14ac:dyDescent="0.35">
      <c r="A1033" t="s">
        <v>1078</v>
      </c>
      <c r="B1033" t="s">
        <v>36</v>
      </c>
      <c r="C1033">
        <v>1</v>
      </c>
      <c r="D1033" t="s">
        <v>21</v>
      </c>
      <c r="E1033" t="s">
        <v>21</v>
      </c>
      <c r="F1033" t="s">
        <v>49</v>
      </c>
      <c r="G1033">
        <v>72</v>
      </c>
      <c r="H1033" t="s">
        <v>20</v>
      </c>
      <c r="I1033" t="s">
        <v>23</v>
      </c>
      <c r="J1033" t="s">
        <v>21</v>
      </c>
      <c r="K1033" t="s">
        <v>20</v>
      </c>
      <c r="L1033" t="s">
        <v>24</v>
      </c>
      <c r="M1033" t="s">
        <v>21</v>
      </c>
      <c r="N1033" t="s">
        <v>34</v>
      </c>
      <c r="O1033">
        <v>96.02</v>
      </c>
      <c r="P1033">
        <v>6986.75</v>
      </c>
      <c r="Q1033">
        <v>2</v>
      </c>
      <c r="R1033" t="s">
        <v>21</v>
      </c>
    </row>
    <row r="1034" spans="1:18" x14ac:dyDescent="0.35">
      <c r="A1034" t="s">
        <v>1079</v>
      </c>
      <c r="B1034" t="s">
        <v>19</v>
      </c>
      <c r="C1034">
        <v>0</v>
      </c>
      <c r="D1034" t="s">
        <v>21</v>
      </c>
      <c r="E1034" t="s">
        <v>20</v>
      </c>
      <c r="F1034" t="s">
        <v>39</v>
      </c>
      <c r="G1034">
        <v>41</v>
      </c>
      <c r="H1034" t="s">
        <v>20</v>
      </c>
      <c r="I1034" t="s">
        <v>23</v>
      </c>
      <c r="J1034" t="s">
        <v>21</v>
      </c>
      <c r="K1034" t="s">
        <v>21</v>
      </c>
      <c r="L1034" t="s">
        <v>29</v>
      </c>
      <c r="M1034" t="s">
        <v>21</v>
      </c>
      <c r="N1034" t="s">
        <v>34</v>
      </c>
      <c r="O1034">
        <v>82.95</v>
      </c>
      <c r="P1034">
        <v>3493.89</v>
      </c>
      <c r="Q1034">
        <v>5</v>
      </c>
      <c r="R1034" t="s">
        <v>21</v>
      </c>
    </row>
    <row r="1035" spans="1:18" x14ac:dyDescent="0.35">
      <c r="A1035" t="s">
        <v>1080</v>
      </c>
      <c r="B1035" t="s">
        <v>19</v>
      </c>
      <c r="C1035">
        <v>0</v>
      </c>
      <c r="D1035" t="s">
        <v>20</v>
      </c>
      <c r="E1035" t="s">
        <v>20</v>
      </c>
      <c r="F1035" t="s">
        <v>41</v>
      </c>
      <c r="G1035">
        <v>50</v>
      </c>
      <c r="H1035" t="s">
        <v>20</v>
      </c>
      <c r="I1035" t="s">
        <v>23</v>
      </c>
      <c r="J1035" t="s">
        <v>21</v>
      </c>
      <c r="K1035" t="s">
        <v>20</v>
      </c>
      <c r="L1035" t="s">
        <v>24</v>
      </c>
      <c r="M1035" t="s">
        <v>20</v>
      </c>
      <c r="N1035" t="s">
        <v>43</v>
      </c>
      <c r="O1035">
        <v>91.46</v>
      </c>
      <c r="P1035">
        <v>4562.04</v>
      </c>
      <c r="Q1035">
        <v>1</v>
      </c>
      <c r="R1035" t="s">
        <v>21</v>
      </c>
    </row>
    <row r="1036" spans="1:18" x14ac:dyDescent="0.35">
      <c r="A1036" t="s">
        <v>1081</v>
      </c>
      <c r="B1036" t="s">
        <v>19</v>
      </c>
      <c r="C1036">
        <v>0</v>
      </c>
      <c r="D1036" t="s">
        <v>21</v>
      </c>
      <c r="E1036" t="s">
        <v>21</v>
      </c>
      <c r="F1036" t="s">
        <v>58</v>
      </c>
      <c r="G1036">
        <v>72</v>
      </c>
      <c r="H1036" t="s">
        <v>20</v>
      </c>
      <c r="I1036" t="s">
        <v>23</v>
      </c>
      <c r="J1036" t="s">
        <v>21</v>
      </c>
      <c r="K1036" t="s">
        <v>21</v>
      </c>
      <c r="L1036" t="s">
        <v>24</v>
      </c>
      <c r="M1036" t="s">
        <v>20</v>
      </c>
      <c r="N1036" t="s">
        <v>30</v>
      </c>
      <c r="O1036">
        <v>93.64</v>
      </c>
      <c r="P1036">
        <v>6813.2</v>
      </c>
      <c r="Q1036">
        <v>4</v>
      </c>
      <c r="R1036" t="s">
        <v>21</v>
      </c>
    </row>
    <row r="1037" spans="1:18" x14ac:dyDescent="0.35">
      <c r="A1037" t="s">
        <v>1082</v>
      </c>
      <c r="B1037" t="s">
        <v>36</v>
      </c>
      <c r="C1037">
        <v>1</v>
      </c>
      <c r="D1037" t="s">
        <v>20</v>
      </c>
      <c r="E1037" t="s">
        <v>20</v>
      </c>
      <c r="F1037" t="s">
        <v>45</v>
      </c>
      <c r="G1037">
        <v>29</v>
      </c>
      <c r="H1037" t="s">
        <v>20</v>
      </c>
      <c r="I1037" t="s">
        <v>23</v>
      </c>
      <c r="J1037" t="s">
        <v>21</v>
      </c>
      <c r="K1037" t="s">
        <v>21</v>
      </c>
      <c r="L1037" t="s">
        <v>33</v>
      </c>
      <c r="M1037" t="s">
        <v>20</v>
      </c>
      <c r="N1037" t="s">
        <v>25</v>
      </c>
      <c r="O1037">
        <v>93.17</v>
      </c>
      <c r="P1037">
        <v>2643.65</v>
      </c>
      <c r="Q1037">
        <v>1</v>
      </c>
      <c r="R1037" t="s">
        <v>20</v>
      </c>
    </row>
    <row r="1038" spans="1:18" x14ac:dyDescent="0.35">
      <c r="A1038" t="s">
        <v>1083</v>
      </c>
      <c r="B1038" t="s">
        <v>19</v>
      </c>
      <c r="C1038">
        <v>0</v>
      </c>
      <c r="D1038" t="s">
        <v>21</v>
      </c>
      <c r="E1038" t="s">
        <v>21</v>
      </c>
      <c r="F1038" t="s">
        <v>22</v>
      </c>
      <c r="G1038">
        <v>14</v>
      </c>
      <c r="H1038" t="s">
        <v>20</v>
      </c>
      <c r="I1038" t="s">
        <v>32</v>
      </c>
      <c r="J1038" t="s">
        <v>20</v>
      </c>
      <c r="K1038" t="s">
        <v>20</v>
      </c>
      <c r="L1038" t="s">
        <v>33</v>
      </c>
      <c r="M1038" t="s">
        <v>20</v>
      </c>
      <c r="N1038" t="s">
        <v>43</v>
      </c>
      <c r="O1038">
        <v>66.33</v>
      </c>
      <c r="P1038">
        <v>932.87</v>
      </c>
      <c r="Q1038">
        <v>1</v>
      </c>
      <c r="R1038" t="s">
        <v>21</v>
      </c>
    </row>
    <row r="1039" spans="1:18" x14ac:dyDescent="0.35">
      <c r="A1039" t="s">
        <v>1084</v>
      </c>
      <c r="B1039" t="s">
        <v>36</v>
      </c>
      <c r="C1039">
        <v>0</v>
      </c>
      <c r="D1039" t="s">
        <v>20</v>
      </c>
      <c r="E1039" t="s">
        <v>20</v>
      </c>
      <c r="F1039" t="s">
        <v>45</v>
      </c>
      <c r="G1039">
        <v>72</v>
      </c>
      <c r="H1039" t="s">
        <v>20</v>
      </c>
      <c r="I1039" t="s">
        <v>23</v>
      </c>
      <c r="J1039" t="s">
        <v>21</v>
      </c>
      <c r="K1039" t="s">
        <v>20</v>
      </c>
      <c r="L1039" t="s">
        <v>24</v>
      </c>
      <c r="M1039" t="s">
        <v>20</v>
      </c>
      <c r="N1039" t="s">
        <v>34</v>
      </c>
      <c r="O1039">
        <v>92.97</v>
      </c>
      <c r="P1039">
        <v>6664.56</v>
      </c>
      <c r="Q1039">
        <v>1</v>
      </c>
      <c r="R1039" t="s">
        <v>21</v>
      </c>
    </row>
    <row r="1040" spans="1:18" x14ac:dyDescent="0.35">
      <c r="A1040" t="s">
        <v>1085</v>
      </c>
      <c r="B1040" t="s">
        <v>36</v>
      </c>
      <c r="C1040">
        <v>0</v>
      </c>
      <c r="D1040" t="s">
        <v>21</v>
      </c>
      <c r="E1040" t="s">
        <v>21</v>
      </c>
      <c r="F1040" t="s">
        <v>56</v>
      </c>
      <c r="G1040">
        <v>12</v>
      </c>
      <c r="H1040" t="s">
        <v>20</v>
      </c>
      <c r="I1040" t="s">
        <v>23</v>
      </c>
      <c r="J1040" t="s">
        <v>21</v>
      </c>
      <c r="K1040" t="s">
        <v>21</v>
      </c>
      <c r="L1040" t="s">
        <v>33</v>
      </c>
      <c r="M1040" t="s">
        <v>20</v>
      </c>
      <c r="N1040" t="s">
        <v>43</v>
      </c>
      <c r="O1040">
        <v>85.28</v>
      </c>
      <c r="P1040">
        <v>1022.83</v>
      </c>
      <c r="Q1040">
        <v>0</v>
      </c>
      <c r="R1040" t="s">
        <v>20</v>
      </c>
    </row>
    <row r="1041" spans="1:18" x14ac:dyDescent="0.35">
      <c r="A1041" t="s">
        <v>1086</v>
      </c>
      <c r="B1041" t="s">
        <v>19</v>
      </c>
      <c r="C1041">
        <v>0</v>
      </c>
      <c r="D1041" t="s">
        <v>21</v>
      </c>
      <c r="E1041" t="s">
        <v>21</v>
      </c>
      <c r="F1041" t="s">
        <v>27</v>
      </c>
      <c r="G1041">
        <v>51</v>
      </c>
      <c r="H1041" t="s">
        <v>20</v>
      </c>
      <c r="I1041" t="s">
        <v>23</v>
      </c>
      <c r="J1041" t="s">
        <v>21</v>
      </c>
      <c r="K1041" t="s">
        <v>21</v>
      </c>
      <c r="L1041" t="s">
        <v>24</v>
      </c>
      <c r="M1041" t="s">
        <v>20</v>
      </c>
      <c r="N1041" t="s">
        <v>34</v>
      </c>
      <c r="O1041">
        <v>92.1</v>
      </c>
      <c r="P1041">
        <v>4734.53</v>
      </c>
      <c r="Q1041">
        <v>3</v>
      </c>
      <c r="R1041" t="s">
        <v>21</v>
      </c>
    </row>
    <row r="1042" spans="1:18" x14ac:dyDescent="0.35">
      <c r="A1042" t="s">
        <v>1087</v>
      </c>
      <c r="B1042" t="s">
        <v>36</v>
      </c>
      <c r="C1042">
        <v>0</v>
      </c>
      <c r="D1042" t="s">
        <v>21</v>
      </c>
      <c r="E1042" t="s">
        <v>21</v>
      </c>
      <c r="F1042" t="s">
        <v>22</v>
      </c>
      <c r="G1042">
        <v>5</v>
      </c>
      <c r="H1042" t="s">
        <v>20</v>
      </c>
      <c r="I1042" t="s">
        <v>32</v>
      </c>
      <c r="J1042" t="s">
        <v>21</v>
      </c>
      <c r="K1042" t="s">
        <v>20</v>
      </c>
      <c r="L1042" t="s">
        <v>33</v>
      </c>
      <c r="M1042" t="s">
        <v>20</v>
      </c>
      <c r="N1042" t="s">
        <v>25</v>
      </c>
      <c r="O1042">
        <v>53.4</v>
      </c>
      <c r="P1042">
        <v>272.52999999999997</v>
      </c>
      <c r="Q1042">
        <v>1</v>
      </c>
      <c r="R1042" t="s">
        <v>20</v>
      </c>
    </row>
    <row r="1043" spans="1:18" x14ac:dyDescent="0.35">
      <c r="A1043" t="s">
        <v>1088</v>
      </c>
      <c r="B1043" t="s">
        <v>19</v>
      </c>
      <c r="C1043">
        <v>0</v>
      </c>
      <c r="D1043" t="s">
        <v>21</v>
      </c>
      <c r="E1043" t="s">
        <v>21</v>
      </c>
      <c r="F1043" t="s">
        <v>75</v>
      </c>
      <c r="G1043">
        <v>9</v>
      </c>
      <c r="H1043" t="s">
        <v>20</v>
      </c>
      <c r="I1043" t="s">
        <v>23</v>
      </c>
      <c r="J1043" t="s">
        <v>21</v>
      </c>
      <c r="K1043" t="s">
        <v>21</v>
      </c>
      <c r="L1043" t="s">
        <v>33</v>
      </c>
      <c r="M1043" t="s">
        <v>21</v>
      </c>
      <c r="N1043" t="s">
        <v>34</v>
      </c>
      <c r="O1043">
        <v>83.53</v>
      </c>
      <c r="P1043">
        <v>769.43</v>
      </c>
      <c r="Q1043">
        <v>4</v>
      </c>
      <c r="R1043" t="s">
        <v>20</v>
      </c>
    </row>
    <row r="1044" spans="1:18" x14ac:dyDescent="0.35">
      <c r="A1044" t="s">
        <v>1089</v>
      </c>
      <c r="B1044" t="s">
        <v>36</v>
      </c>
      <c r="C1044">
        <v>0</v>
      </c>
      <c r="D1044" t="s">
        <v>20</v>
      </c>
      <c r="E1044" t="s">
        <v>21</v>
      </c>
      <c r="F1044" t="s">
        <v>65</v>
      </c>
      <c r="G1044">
        <v>39</v>
      </c>
      <c r="H1044" t="s">
        <v>20</v>
      </c>
      <c r="I1044" t="s">
        <v>32</v>
      </c>
      <c r="J1044" t="s">
        <v>21</v>
      </c>
      <c r="K1044" t="s">
        <v>21</v>
      </c>
      <c r="L1044" t="s">
        <v>29</v>
      </c>
      <c r="M1044" t="s">
        <v>21</v>
      </c>
      <c r="N1044" t="s">
        <v>43</v>
      </c>
      <c r="O1044">
        <v>52.43</v>
      </c>
      <c r="P1044">
        <v>2081</v>
      </c>
      <c r="Q1044">
        <v>1</v>
      </c>
      <c r="R1044" t="s">
        <v>21</v>
      </c>
    </row>
    <row r="1045" spans="1:18" x14ac:dyDescent="0.35">
      <c r="A1045" t="s">
        <v>1090</v>
      </c>
      <c r="B1045" t="s">
        <v>19</v>
      </c>
      <c r="C1045">
        <v>0</v>
      </c>
      <c r="D1045" t="s">
        <v>20</v>
      </c>
      <c r="E1045" t="s">
        <v>20</v>
      </c>
      <c r="F1045" t="s">
        <v>27</v>
      </c>
      <c r="G1045">
        <v>19</v>
      </c>
      <c r="H1045" t="s">
        <v>20</v>
      </c>
      <c r="I1045" t="s">
        <v>23</v>
      </c>
      <c r="J1045" t="s">
        <v>20</v>
      </c>
      <c r="K1045" t="s">
        <v>20</v>
      </c>
      <c r="L1045" t="s">
        <v>33</v>
      </c>
      <c r="M1045" t="s">
        <v>20</v>
      </c>
      <c r="N1045" t="s">
        <v>34</v>
      </c>
      <c r="O1045">
        <v>96.6</v>
      </c>
      <c r="P1045">
        <v>1809</v>
      </c>
      <c r="Q1045">
        <v>2</v>
      </c>
      <c r="R1045" t="s">
        <v>21</v>
      </c>
    </row>
    <row r="1046" spans="1:18" x14ac:dyDescent="0.35">
      <c r="A1046" t="s">
        <v>1091</v>
      </c>
      <c r="B1046" t="s">
        <v>19</v>
      </c>
      <c r="C1046">
        <v>0</v>
      </c>
      <c r="D1046" t="s">
        <v>21</v>
      </c>
      <c r="E1046" t="s">
        <v>21</v>
      </c>
      <c r="F1046" t="s">
        <v>47</v>
      </c>
      <c r="G1046">
        <v>10</v>
      </c>
      <c r="H1046" t="s">
        <v>20</v>
      </c>
      <c r="I1046" t="s">
        <v>32</v>
      </c>
      <c r="J1046" t="s">
        <v>20</v>
      </c>
      <c r="K1046" t="s">
        <v>21</v>
      </c>
      <c r="L1046" t="s">
        <v>29</v>
      </c>
      <c r="M1046" t="s">
        <v>20</v>
      </c>
      <c r="N1046" t="s">
        <v>34</v>
      </c>
      <c r="O1046">
        <v>49.81</v>
      </c>
      <c r="P1046">
        <v>508.34</v>
      </c>
      <c r="Q1046">
        <v>1</v>
      </c>
      <c r="R1046" t="s">
        <v>20</v>
      </c>
    </row>
    <row r="1047" spans="1:18" x14ac:dyDescent="0.35">
      <c r="A1047" t="s">
        <v>1092</v>
      </c>
      <c r="B1047" t="s">
        <v>19</v>
      </c>
      <c r="C1047">
        <v>1</v>
      </c>
      <c r="D1047" t="s">
        <v>20</v>
      </c>
      <c r="E1047" t="s">
        <v>20</v>
      </c>
      <c r="F1047" t="s">
        <v>47</v>
      </c>
      <c r="G1047">
        <v>21</v>
      </c>
      <c r="H1047" t="s">
        <v>21</v>
      </c>
      <c r="I1047" t="s">
        <v>32</v>
      </c>
      <c r="J1047" t="s">
        <v>20</v>
      </c>
      <c r="K1047" t="s">
        <v>20</v>
      </c>
      <c r="L1047" t="s">
        <v>33</v>
      </c>
      <c r="M1047" t="s">
        <v>21</v>
      </c>
      <c r="N1047" t="s">
        <v>43</v>
      </c>
      <c r="O1047">
        <v>51.8</v>
      </c>
      <c r="P1047">
        <v>1059.1400000000001</v>
      </c>
      <c r="Q1047">
        <v>2</v>
      </c>
      <c r="R1047" t="s">
        <v>20</v>
      </c>
    </row>
    <row r="1048" spans="1:18" x14ac:dyDescent="0.35">
      <c r="A1048" t="s">
        <v>1093</v>
      </c>
      <c r="B1048" t="s">
        <v>19</v>
      </c>
      <c r="C1048">
        <v>1</v>
      </c>
      <c r="D1048" t="s">
        <v>21</v>
      </c>
      <c r="E1048" t="s">
        <v>21</v>
      </c>
      <c r="F1048" t="s">
        <v>41</v>
      </c>
      <c r="G1048">
        <v>41</v>
      </c>
      <c r="H1048" t="s">
        <v>20</v>
      </c>
      <c r="I1048" t="s">
        <v>21</v>
      </c>
      <c r="J1048" t="s">
        <v>28</v>
      </c>
      <c r="K1048" t="s">
        <v>28</v>
      </c>
      <c r="L1048" t="s">
        <v>29</v>
      </c>
      <c r="M1048" t="s">
        <v>21</v>
      </c>
      <c r="N1048" t="s">
        <v>43</v>
      </c>
      <c r="O1048">
        <v>31.36</v>
      </c>
      <c r="P1048">
        <v>1290.1199999999999</v>
      </c>
      <c r="Q1048">
        <v>1</v>
      </c>
      <c r="R1048" t="s">
        <v>20</v>
      </c>
    </row>
    <row r="1049" spans="1:18" x14ac:dyDescent="0.35">
      <c r="A1049" t="s">
        <v>1094</v>
      </c>
      <c r="B1049" t="s">
        <v>36</v>
      </c>
      <c r="C1049">
        <v>0</v>
      </c>
      <c r="D1049" t="s">
        <v>20</v>
      </c>
      <c r="E1049" t="s">
        <v>21</v>
      </c>
      <c r="F1049" t="s">
        <v>65</v>
      </c>
      <c r="G1049">
        <v>36</v>
      </c>
      <c r="H1049" t="s">
        <v>20</v>
      </c>
      <c r="I1049" t="s">
        <v>32</v>
      </c>
      <c r="J1049" t="s">
        <v>20</v>
      </c>
      <c r="K1049" t="s">
        <v>21</v>
      </c>
      <c r="L1049" t="s">
        <v>29</v>
      </c>
      <c r="M1049" t="s">
        <v>20</v>
      </c>
      <c r="N1049" t="s">
        <v>43</v>
      </c>
      <c r="O1049">
        <v>57.16</v>
      </c>
      <c r="P1049">
        <v>2045.65</v>
      </c>
      <c r="Q1049">
        <v>0</v>
      </c>
      <c r="R1049" t="s">
        <v>21</v>
      </c>
    </row>
    <row r="1050" spans="1:18" x14ac:dyDescent="0.35">
      <c r="A1050" t="s">
        <v>1095</v>
      </c>
      <c r="B1050" t="s">
        <v>36</v>
      </c>
      <c r="C1050">
        <v>0</v>
      </c>
      <c r="D1050" t="s">
        <v>20</v>
      </c>
      <c r="E1050" t="s">
        <v>20</v>
      </c>
      <c r="F1050" t="s">
        <v>39</v>
      </c>
      <c r="G1050">
        <v>51</v>
      </c>
      <c r="H1050" t="s">
        <v>20</v>
      </c>
      <c r="I1050" t="s">
        <v>21</v>
      </c>
      <c r="J1050" t="s">
        <v>28</v>
      </c>
      <c r="K1050" t="s">
        <v>28</v>
      </c>
      <c r="L1050" t="s">
        <v>33</v>
      </c>
      <c r="M1050" t="s">
        <v>21</v>
      </c>
      <c r="N1050" t="s">
        <v>25</v>
      </c>
      <c r="O1050">
        <v>31.92</v>
      </c>
      <c r="P1050">
        <v>1603.17</v>
      </c>
      <c r="Q1050">
        <v>4</v>
      </c>
      <c r="R1050" t="s">
        <v>21</v>
      </c>
    </row>
    <row r="1051" spans="1:18" x14ac:dyDescent="0.35">
      <c r="A1051" t="s">
        <v>1096</v>
      </c>
      <c r="B1051" t="s">
        <v>19</v>
      </c>
      <c r="C1051">
        <v>0</v>
      </c>
      <c r="D1051" t="s">
        <v>21</v>
      </c>
      <c r="E1051" t="s">
        <v>21</v>
      </c>
      <c r="F1051" t="s">
        <v>65</v>
      </c>
      <c r="G1051">
        <v>27</v>
      </c>
      <c r="H1051" t="s">
        <v>20</v>
      </c>
      <c r="I1051" t="s">
        <v>23</v>
      </c>
      <c r="J1051" t="s">
        <v>21</v>
      </c>
      <c r="K1051" t="s">
        <v>20</v>
      </c>
      <c r="L1051" t="s">
        <v>29</v>
      </c>
      <c r="M1051" t="s">
        <v>20</v>
      </c>
      <c r="N1051" t="s">
        <v>25</v>
      </c>
      <c r="O1051">
        <v>86.16</v>
      </c>
      <c r="P1051">
        <v>2376.08</v>
      </c>
      <c r="Q1051">
        <v>2</v>
      </c>
      <c r="R1051" t="s">
        <v>20</v>
      </c>
    </row>
    <row r="1052" spans="1:18" x14ac:dyDescent="0.35">
      <c r="A1052" t="s">
        <v>1097</v>
      </c>
      <c r="B1052" t="s">
        <v>19</v>
      </c>
      <c r="C1052">
        <v>0</v>
      </c>
      <c r="D1052" t="s">
        <v>20</v>
      </c>
      <c r="E1052" t="s">
        <v>21</v>
      </c>
      <c r="F1052" t="s">
        <v>41</v>
      </c>
      <c r="G1052">
        <v>7</v>
      </c>
      <c r="H1052" t="s">
        <v>20</v>
      </c>
      <c r="I1052" t="s">
        <v>32</v>
      </c>
      <c r="J1052" t="s">
        <v>21</v>
      </c>
      <c r="K1052" t="s">
        <v>20</v>
      </c>
      <c r="L1052" t="s">
        <v>33</v>
      </c>
      <c r="M1052" t="s">
        <v>21</v>
      </c>
      <c r="N1052" t="s">
        <v>34</v>
      </c>
      <c r="O1052">
        <v>60.91</v>
      </c>
      <c r="P1052">
        <v>416.55</v>
      </c>
      <c r="Q1052">
        <v>0</v>
      </c>
      <c r="R1052" t="s">
        <v>21</v>
      </c>
    </row>
    <row r="1053" spans="1:18" x14ac:dyDescent="0.35">
      <c r="A1053" t="s">
        <v>1098</v>
      </c>
      <c r="B1053" t="s">
        <v>19</v>
      </c>
      <c r="C1053">
        <v>0</v>
      </c>
      <c r="D1053" t="s">
        <v>21</v>
      </c>
      <c r="E1053" t="s">
        <v>21</v>
      </c>
      <c r="F1053" t="s">
        <v>39</v>
      </c>
      <c r="G1053">
        <v>25</v>
      </c>
      <c r="H1053" t="s">
        <v>20</v>
      </c>
      <c r="I1053" t="s">
        <v>23</v>
      </c>
      <c r="J1053" t="s">
        <v>20</v>
      </c>
      <c r="K1053" t="s">
        <v>21</v>
      </c>
      <c r="L1053" t="s">
        <v>33</v>
      </c>
      <c r="M1053" t="s">
        <v>21</v>
      </c>
      <c r="N1053" t="s">
        <v>25</v>
      </c>
      <c r="O1053">
        <v>89.78</v>
      </c>
      <c r="P1053">
        <v>2227.29</v>
      </c>
      <c r="Q1053">
        <v>2</v>
      </c>
      <c r="R1053" t="s">
        <v>21</v>
      </c>
    </row>
    <row r="1054" spans="1:18" x14ac:dyDescent="0.35">
      <c r="A1054" t="s">
        <v>1099</v>
      </c>
      <c r="B1054" t="s">
        <v>36</v>
      </c>
      <c r="C1054">
        <v>0</v>
      </c>
      <c r="D1054" t="s">
        <v>20</v>
      </c>
      <c r="E1054" t="s">
        <v>21</v>
      </c>
      <c r="F1054" t="s">
        <v>22</v>
      </c>
      <c r="G1054">
        <v>1</v>
      </c>
      <c r="H1054" t="s">
        <v>20</v>
      </c>
      <c r="I1054" t="s">
        <v>21</v>
      </c>
      <c r="J1054" t="s">
        <v>28</v>
      </c>
      <c r="K1054" t="s">
        <v>28</v>
      </c>
      <c r="L1054" t="s">
        <v>33</v>
      </c>
      <c r="M1054" t="s">
        <v>21</v>
      </c>
      <c r="N1054" t="s">
        <v>43</v>
      </c>
      <c r="O1054">
        <v>29.75</v>
      </c>
      <c r="P1054">
        <v>30.09</v>
      </c>
      <c r="Q1054">
        <v>1</v>
      </c>
      <c r="R1054" t="s">
        <v>21</v>
      </c>
    </row>
    <row r="1055" spans="1:18" x14ac:dyDescent="0.35">
      <c r="A1055" t="s">
        <v>1100</v>
      </c>
      <c r="B1055" t="s">
        <v>19</v>
      </c>
      <c r="C1055">
        <v>0</v>
      </c>
      <c r="D1055" t="s">
        <v>21</v>
      </c>
      <c r="E1055" t="s">
        <v>21</v>
      </c>
      <c r="F1055" t="s">
        <v>47</v>
      </c>
      <c r="G1055">
        <v>38</v>
      </c>
      <c r="H1055" t="s">
        <v>21</v>
      </c>
      <c r="I1055" t="s">
        <v>23</v>
      </c>
      <c r="J1055" t="s">
        <v>21</v>
      </c>
      <c r="K1055" t="s">
        <v>21</v>
      </c>
      <c r="L1055" t="s">
        <v>24</v>
      </c>
      <c r="M1055" t="s">
        <v>20</v>
      </c>
      <c r="N1055" t="s">
        <v>25</v>
      </c>
      <c r="O1055">
        <v>74.13</v>
      </c>
      <c r="P1055">
        <v>2843.48</v>
      </c>
      <c r="Q1055">
        <v>1</v>
      </c>
      <c r="R1055" t="s">
        <v>21</v>
      </c>
    </row>
    <row r="1056" spans="1:18" x14ac:dyDescent="0.35">
      <c r="A1056" t="s">
        <v>1101</v>
      </c>
      <c r="B1056" t="s">
        <v>36</v>
      </c>
      <c r="C1056">
        <v>1</v>
      </c>
      <c r="D1056" t="s">
        <v>20</v>
      </c>
      <c r="E1056" t="s">
        <v>20</v>
      </c>
      <c r="F1056" t="s">
        <v>65</v>
      </c>
      <c r="G1056">
        <v>14</v>
      </c>
      <c r="H1056" t="s">
        <v>20</v>
      </c>
      <c r="I1056" t="s">
        <v>23</v>
      </c>
      <c r="J1056" t="s">
        <v>21</v>
      </c>
      <c r="K1056" t="s">
        <v>21</v>
      </c>
      <c r="L1056" t="s">
        <v>33</v>
      </c>
      <c r="M1056" t="s">
        <v>21</v>
      </c>
      <c r="N1056" t="s">
        <v>25</v>
      </c>
      <c r="O1056">
        <v>94.05</v>
      </c>
      <c r="P1056">
        <v>1301.23</v>
      </c>
      <c r="Q1056">
        <v>4</v>
      </c>
      <c r="R1056" t="s">
        <v>20</v>
      </c>
    </row>
    <row r="1057" spans="1:18" x14ac:dyDescent="0.35">
      <c r="A1057" t="s">
        <v>1102</v>
      </c>
      <c r="B1057" t="s">
        <v>36</v>
      </c>
      <c r="C1057">
        <v>0</v>
      </c>
      <c r="D1057" t="s">
        <v>21</v>
      </c>
      <c r="E1057" t="s">
        <v>21</v>
      </c>
      <c r="F1057" t="s">
        <v>22</v>
      </c>
      <c r="G1057">
        <v>32</v>
      </c>
      <c r="H1057" t="s">
        <v>21</v>
      </c>
      <c r="I1057" t="s">
        <v>21</v>
      </c>
      <c r="J1057" t="s">
        <v>28</v>
      </c>
      <c r="K1057" t="s">
        <v>28</v>
      </c>
      <c r="L1057" t="s">
        <v>33</v>
      </c>
      <c r="M1057" t="s">
        <v>20</v>
      </c>
      <c r="N1057" t="s">
        <v>34</v>
      </c>
      <c r="O1057">
        <v>20.88</v>
      </c>
      <c r="P1057">
        <v>685.68</v>
      </c>
      <c r="Q1057">
        <v>0</v>
      </c>
      <c r="R1057" t="s">
        <v>21</v>
      </c>
    </row>
    <row r="1058" spans="1:18" x14ac:dyDescent="0.35">
      <c r="A1058" t="s">
        <v>1103</v>
      </c>
      <c r="B1058" t="s">
        <v>36</v>
      </c>
      <c r="C1058">
        <v>0</v>
      </c>
      <c r="D1058" t="s">
        <v>20</v>
      </c>
      <c r="E1058" t="s">
        <v>20</v>
      </c>
      <c r="F1058" t="s">
        <v>27</v>
      </c>
      <c r="G1058">
        <v>8</v>
      </c>
      <c r="H1058" t="s">
        <v>20</v>
      </c>
      <c r="I1058" t="s">
        <v>23</v>
      </c>
      <c r="J1058" t="s">
        <v>21</v>
      </c>
      <c r="K1058" t="s">
        <v>21</v>
      </c>
      <c r="L1058" t="s">
        <v>33</v>
      </c>
      <c r="M1058" t="s">
        <v>21</v>
      </c>
      <c r="N1058" t="s">
        <v>30</v>
      </c>
      <c r="O1058">
        <v>79.650000000000006</v>
      </c>
      <c r="P1058">
        <v>636.84</v>
      </c>
      <c r="Q1058">
        <v>2</v>
      </c>
      <c r="R1058" t="s">
        <v>21</v>
      </c>
    </row>
    <row r="1059" spans="1:18" x14ac:dyDescent="0.35">
      <c r="A1059" t="s">
        <v>1104</v>
      </c>
      <c r="B1059" t="s">
        <v>19</v>
      </c>
      <c r="C1059">
        <v>0</v>
      </c>
      <c r="D1059" t="s">
        <v>20</v>
      </c>
      <c r="E1059" t="s">
        <v>20</v>
      </c>
      <c r="F1059" t="s">
        <v>37</v>
      </c>
      <c r="G1059">
        <v>57</v>
      </c>
      <c r="H1059" t="s">
        <v>20</v>
      </c>
      <c r="I1059" t="s">
        <v>32</v>
      </c>
      <c r="J1059" t="s">
        <v>21</v>
      </c>
      <c r="K1059" t="s">
        <v>21</v>
      </c>
      <c r="L1059" t="s">
        <v>24</v>
      </c>
      <c r="M1059" t="s">
        <v>20</v>
      </c>
      <c r="N1059" t="s">
        <v>25</v>
      </c>
      <c r="O1059">
        <v>47.84</v>
      </c>
      <c r="P1059">
        <v>2735.53</v>
      </c>
      <c r="Q1059">
        <v>1</v>
      </c>
      <c r="R1059" t="s">
        <v>21</v>
      </c>
    </row>
    <row r="1060" spans="1:18" x14ac:dyDescent="0.35">
      <c r="A1060" t="s">
        <v>1105</v>
      </c>
      <c r="B1060" t="s">
        <v>36</v>
      </c>
      <c r="C1060">
        <v>0</v>
      </c>
      <c r="D1060" t="s">
        <v>21</v>
      </c>
      <c r="E1060" t="s">
        <v>21</v>
      </c>
      <c r="F1060" t="s">
        <v>27</v>
      </c>
      <c r="G1060">
        <v>9</v>
      </c>
      <c r="H1060" t="s">
        <v>20</v>
      </c>
      <c r="I1060" t="s">
        <v>23</v>
      </c>
      <c r="J1060" t="s">
        <v>21</v>
      </c>
      <c r="K1060" t="s">
        <v>20</v>
      </c>
      <c r="L1060" t="s">
        <v>33</v>
      </c>
      <c r="M1060" t="s">
        <v>20</v>
      </c>
      <c r="N1060" t="s">
        <v>30</v>
      </c>
      <c r="O1060">
        <v>87.49</v>
      </c>
      <c r="P1060">
        <v>793.81</v>
      </c>
      <c r="Q1060">
        <v>4</v>
      </c>
      <c r="R1060" t="s">
        <v>20</v>
      </c>
    </row>
    <row r="1061" spans="1:18" x14ac:dyDescent="0.35">
      <c r="A1061" t="s">
        <v>1106</v>
      </c>
      <c r="B1061" t="s">
        <v>19</v>
      </c>
      <c r="C1061">
        <v>1</v>
      </c>
      <c r="D1061" t="s">
        <v>21</v>
      </c>
      <c r="E1061" t="s">
        <v>21</v>
      </c>
      <c r="F1061" t="s">
        <v>58</v>
      </c>
      <c r="G1061">
        <v>13</v>
      </c>
      <c r="H1061" t="s">
        <v>20</v>
      </c>
      <c r="I1061" t="s">
        <v>23</v>
      </c>
      <c r="J1061" t="s">
        <v>21</v>
      </c>
      <c r="K1061" t="s">
        <v>20</v>
      </c>
      <c r="L1061" t="s">
        <v>33</v>
      </c>
      <c r="M1061" t="s">
        <v>21</v>
      </c>
      <c r="N1061" t="s">
        <v>25</v>
      </c>
      <c r="O1061">
        <v>94.53</v>
      </c>
      <c r="P1061">
        <v>1209.67</v>
      </c>
      <c r="Q1061">
        <v>3</v>
      </c>
      <c r="R1061" t="s">
        <v>21</v>
      </c>
    </row>
    <row r="1062" spans="1:18" x14ac:dyDescent="0.35">
      <c r="A1062" t="s">
        <v>1107</v>
      </c>
      <c r="B1062" t="s">
        <v>36</v>
      </c>
      <c r="C1062">
        <v>0</v>
      </c>
      <c r="D1062" t="s">
        <v>21</v>
      </c>
      <c r="E1062" t="s">
        <v>20</v>
      </c>
      <c r="F1062" t="s">
        <v>37</v>
      </c>
      <c r="G1062">
        <v>4</v>
      </c>
      <c r="H1062" t="s">
        <v>20</v>
      </c>
      <c r="I1062" t="s">
        <v>32</v>
      </c>
      <c r="J1062" t="s">
        <v>21</v>
      </c>
      <c r="K1062" t="s">
        <v>20</v>
      </c>
      <c r="L1062" t="s">
        <v>33</v>
      </c>
      <c r="M1062" t="s">
        <v>21</v>
      </c>
      <c r="N1062" t="s">
        <v>30</v>
      </c>
      <c r="O1062">
        <v>59.7</v>
      </c>
      <c r="P1062">
        <v>243.96</v>
      </c>
      <c r="Q1062">
        <v>2</v>
      </c>
      <c r="R1062" t="s">
        <v>21</v>
      </c>
    </row>
    <row r="1063" spans="1:18" x14ac:dyDescent="0.35">
      <c r="A1063" t="s">
        <v>1108</v>
      </c>
      <c r="B1063" t="s">
        <v>36</v>
      </c>
      <c r="C1063">
        <v>0</v>
      </c>
      <c r="D1063" t="s">
        <v>20</v>
      </c>
      <c r="E1063" t="s">
        <v>21</v>
      </c>
      <c r="F1063" t="s">
        <v>45</v>
      </c>
      <c r="G1063">
        <v>46</v>
      </c>
      <c r="H1063" t="s">
        <v>20</v>
      </c>
      <c r="I1063" t="s">
        <v>23</v>
      </c>
      <c r="J1063" t="s">
        <v>21</v>
      </c>
      <c r="K1063" t="s">
        <v>21</v>
      </c>
      <c r="L1063" t="s">
        <v>24</v>
      </c>
      <c r="M1063" t="s">
        <v>21</v>
      </c>
      <c r="N1063" t="s">
        <v>30</v>
      </c>
      <c r="O1063">
        <v>82.97</v>
      </c>
      <c r="P1063">
        <v>3915.92</v>
      </c>
      <c r="Q1063">
        <v>2</v>
      </c>
      <c r="R1063" t="s">
        <v>21</v>
      </c>
    </row>
    <row r="1064" spans="1:18" x14ac:dyDescent="0.35">
      <c r="A1064" t="s">
        <v>1109</v>
      </c>
      <c r="B1064" t="s">
        <v>19</v>
      </c>
      <c r="C1064">
        <v>0</v>
      </c>
      <c r="D1064" t="s">
        <v>21</v>
      </c>
      <c r="E1064" t="s">
        <v>21</v>
      </c>
      <c r="F1064" t="s">
        <v>39</v>
      </c>
      <c r="G1064">
        <v>52</v>
      </c>
      <c r="H1064" t="s">
        <v>20</v>
      </c>
      <c r="I1064" t="s">
        <v>23</v>
      </c>
      <c r="J1064" t="s">
        <v>21</v>
      </c>
      <c r="K1064" t="s">
        <v>21</v>
      </c>
      <c r="L1064" t="s">
        <v>29</v>
      </c>
      <c r="M1064" t="s">
        <v>20</v>
      </c>
      <c r="N1064" t="s">
        <v>25</v>
      </c>
      <c r="O1064">
        <v>73.349999999999994</v>
      </c>
      <c r="P1064">
        <v>3922.89</v>
      </c>
      <c r="Q1064">
        <v>2</v>
      </c>
      <c r="R1064" t="s">
        <v>21</v>
      </c>
    </row>
    <row r="1065" spans="1:18" x14ac:dyDescent="0.35">
      <c r="A1065" t="s">
        <v>1110</v>
      </c>
      <c r="B1065" t="s">
        <v>36</v>
      </c>
      <c r="C1065">
        <v>0</v>
      </c>
      <c r="D1065" t="s">
        <v>21</v>
      </c>
      <c r="E1065" t="s">
        <v>21</v>
      </c>
      <c r="F1065" t="s">
        <v>56</v>
      </c>
      <c r="G1065">
        <v>21</v>
      </c>
      <c r="H1065" t="s">
        <v>21</v>
      </c>
      <c r="I1065" t="s">
        <v>23</v>
      </c>
      <c r="J1065" t="s">
        <v>20</v>
      </c>
      <c r="K1065" t="s">
        <v>21</v>
      </c>
      <c r="L1065" t="s">
        <v>33</v>
      </c>
      <c r="M1065" t="s">
        <v>20</v>
      </c>
      <c r="N1065" t="s">
        <v>25</v>
      </c>
      <c r="O1065">
        <v>78.290000000000006</v>
      </c>
      <c r="P1065">
        <v>1655.84</v>
      </c>
      <c r="Q1065">
        <v>4</v>
      </c>
      <c r="R1065" t="s">
        <v>20</v>
      </c>
    </row>
    <row r="1066" spans="1:18" x14ac:dyDescent="0.35">
      <c r="A1066" t="s">
        <v>1111</v>
      </c>
      <c r="B1066" t="s">
        <v>36</v>
      </c>
      <c r="C1066">
        <v>1</v>
      </c>
      <c r="D1066" t="s">
        <v>21</v>
      </c>
      <c r="E1066" t="s">
        <v>21</v>
      </c>
      <c r="F1066" t="s">
        <v>58</v>
      </c>
      <c r="G1066">
        <v>56</v>
      </c>
      <c r="H1066" t="s">
        <v>20</v>
      </c>
      <c r="I1066" t="s">
        <v>32</v>
      </c>
      <c r="J1066" t="s">
        <v>21</v>
      </c>
      <c r="K1066" t="s">
        <v>21</v>
      </c>
      <c r="L1066" t="s">
        <v>29</v>
      </c>
      <c r="M1066" t="s">
        <v>20</v>
      </c>
      <c r="N1066" t="s">
        <v>30</v>
      </c>
      <c r="O1066">
        <v>55.34</v>
      </c>
      <c r="P1066">
        <v>3177.43</v>
      </c>
      <c r="Q1066">
        <v>2</v>
      </c>
      <c r="R1066" t="s">
        <v>21</v>
      </c>
    </row>
    <row r="1067" spans="1:18" x14ac:dyDescent="0.35">
      <c r="A1067" t="s">
        <v>1112</v>
      </c>
      <c r="B1067" t="s">
        <v>36</v>
      </c>
      <c r="C1067">
        <v>0</v>
      </c>
      <c r="D1067" t="s">
        <v>21</v>
      </c>
      <c r="E1067" t="s">
        <v>21</v>
      </c>
      <c r="F1067" t="s">
        <v>41</v>
      </c>
      <c r="G1067">
        <v>17</v>
      </c>
      <c r="H1067" t="s">
        <v>20</v>
      </c>
      <c r="I1067" t="s">
        <v>32</v>
      </c>
      <c r="J1067" t="s">
        <v>20</v>
      </c>
      <c r="K1067" t="s">
        <v>21</v>
      </c>
      <c r="L1067" t="s">
        <v>29</v>
      </c>
      <c r="M1067" t="s">
        <v>20</v>
      </c>
      <c r="N1067" t="s">
        <v>43</v>
      </c>
      <c r="O1067">
        <v>66.41</v>
      </c>
      <c r="P1067">
        <v>1098.9100000000001</v>
      </c>
      <c r="Q1067">
        <v>0</v>
      </c>
      <c r="R1067" t="s">
        <v>21</v>
      </c>
    </row>
    <row r="1068" spans="1:18" x14ac:dyDescent="0.35">
      <c r="A1068" t="s">
        <v>1113</v>
      </c>
      <c r="B1068" t="s">
        <v>36</v>
      </c>
      <c r="C1068">
        <v>0</v>
      </c>
      <c r="D1068" t="s">
        <v>20</v>
      </c>
      <c r="E1068" t="s">
        <v>21</v>
      </c>
      <c r="F1068" t="s">
        <v>65</v>
      </c>
      <c r="G1068">
        <v>43</v>
      </c>
      <c r="H1068" t="s">
        <v>20</v>
      </c>
      <c r="I1068" t="s">
        <v>21</v>
      </c>
      <c r="J1068" t="s">
        <v>28</v>
      </c>
      <c r="K1068" t="s">
        <v>28</v>
      </c>
      <c r="L1068" t="s">
        <v>33</v>
      </c>
      <c r="M1068" t="s">
        <v>20</v>
      </c>
      <c r="N1068" t="s">
        <v>30</v>
      </c>
      <c r="O1068">
        <v>25.32</v>
      </c>
      <c r="P1068">
        <v>1064.31</v>
      </c>
      <c r="Q1068">
        <v>5</v>
      </c>
      <c r="R1068" t="s">
        <v>20</v>
      </c>
    </row>
    <row r="1069" spans="1:18" x14ac:dyDescent="0.35">
      <c r="A1069" t="s">
        <v>1114</v>
      </c>
      <c r="B1069" t="s">
        <v>36</v>
      </c>
      <c r="C1069">
        <v>1</v>
      </c>
      <c r="D1069" t="s">
        <v>20</v>
      </c>
      <c r="E1069" t="s">
        <v>21</v>
      </c>
      <c r="F1069" t="s">
        <v>45</v>
      </c>
      <c r="G1069">
        <v>27</v>
      </c>
      <c r="H1069" t="s">
        <v>20</v>
      </c>
      <c r="I1069" t="s">
        <v>23</v>
      </c>
      <c r="J1069" t="s">
        <v>21</v>
      </c>
      <c r="K1069" t="s">
        <v>21</v>
      </c>
      <c r="L1069" t="s">
        <v>29</v>
      </c>
      <c r="M1069" t="s">
        <v>20</v>
      </c>
      <c r="N1069" t="s">
        <v>34</v>
      </c>
      <c r="O1069">
        <v>99.1</v>
      </c>
      <c r="P1069">
        <v>2680.37</v>
      </c>
      <c r="Q1069">
        <v>0</v>
      </c>
      <c r="R1069" t="s">
        <v>20</v>
      </c>
    </row>
    <row r="1070" spans="1:18" x14ac:dyDescent="0.35">
      <c r="A1070" t="s">
        <v>1115</v>
      </c>
      <c r="B1070" t="s">
        <v>19</v>
      </c>
      <c r="C1070">
        <v>0</v>
      </c>
      <c r="D1070" t="s">
        <v>20</v>
      </c>
      <c r="E1070" t="s">
        <v>20</v>
      </c>
      <c r="F1070" t="s">
        <v>39</v>
      </c>
      <c r="G1070">
        <v>45</v>
      </c>
      <c r="H1070" t="s">
        <v>20</v>
      </c>
      <c r="I1070" t="s">
        <v>32</v>
      </c>
      <c r="J1070" t="s">
        <v>21</v>
      </c>
      <c r="K1070" t="s">
        <v>20</v>
      </c>
      <c r="L1070" t="s">
        <v>24</v>
      </c>
      <c r="M1070" t="s">
        <v>21</v>
      </c>
      <c r="N1070" t="s">
        <v>43</v>
      </c>
      <c r="O1070">
        <v>61.19</v>
      </c>
      <c r="P1070">
        <v>2698.13</v>
      </c>
      <c r="Q1070">
        <v>0</v>
      </c>
      <c r="R1070" t="s">
        <v>21</v>
      </c>
    </row>
    <row r="1071" spans="1:18" x14ac:dyDescent="0.35">
      <c r="A1071" t="s">
        <v>1116</v>
      </c>
      <c r="B1071" t="s">
        <v>19</v>
      </c>
      <c r="C1071">
        <v>0</v>
      </c>
      <c r="D1071" t="s">
        <v>20</v>
      </c>
      <c r="E1071" t="s">
        <v>20</v>
      </c>
      <c r="F1071" t="s">
        <v>65</v>
      </c>
      <c r="G1071">
        <v>13</v>
      </c>
      <c r="H1071" t="s">
        <v>20</v>
      </c>
      <c r="I1071" t="s">
        <v>32</v>
      </c>
      <c r="J1071" t="s">
        <v>20</v>
      </c>
      <c r="K1071" t="s">
        <v>21</v>
      </c>
      <c r="L1071" t="s">
        <v>29</v>
      </c>
      <c r="M1071" t="s">
        <v>21</v>
      </c>
      <c r="N1071" t="s">
        <v>30</v>
      </c>
      <c r="O1071">
        <v>55.22</v>
      </c>
      <c r="P1071">
        <v>729.05</v>
      </c>
      <c r="Q1071">
        <v>3</v>
      </c>
      <c r="R1071" t="s">
        <v>21</v>
      </c>
    </row>
    <row r="1072" spans="1:18" x14ac:dyDescent="0.35">
      <c r="A1072" t="s">
        <v>1117</v>
      </c>
      <c r="B1072" t="s">
        <v>36</v>
      </c>
      <c r="C1072">
        <v>0</v>
      </c>
      <c r="D1072" t="s">
        <v>20</v>
      </c>
      <c r="E1072" t="s">
        <v>20</v>
      </c>
      <c r="F1072" t="s">
        <v>47</v>
      </c>
      <c r="G1072">
        <v>15</v>
      </c>
      <c r="H1072" t="s">
        <v>20</v>
      </c>
      <c r="I1072" t="s">
        <v>32</v>
      </c>
      <c r="J1072" t="s">
        <v>20</v>
      </c>
      <c r="K1072" t="s">
        <v>20</v>
      </c>
      <c r="L1072" t="s">
        <v>33</v>
      </c>
      <c r="M1072" t="s">
        <v>20</v>
      </c>
      <c r="N1072" t="s">
        <v>34</v>
      </c>
      <c r="O1072">
        <v>60.42</v>
      </c>
      <c r="P1072">
        <v>912.21</v>
      </c>
      <c r="Q1072">
        <v>2</v>
      </c>
      <c r="R1072" t="s">
        <v>21</v>
      </c>
    </row>
    <row r="1073" spans="1:18" x14ac:dyDescent="0.35">
      <c r="A1073" t="s">
        <v>1118</v>
      </c>
      <c r="B1073" t="s">
        <v>19</v>
      </c>
      <c r="C1073">
        <v>0</v>
      </c>
      <c r="D1073" t="s">
        <v>20</v>
      </c>
      <c r="E1073" t="s">
        <v>21</v>
      </c>
      <c r="F1073" t="s">
        <v>75</v>
      </c>
      <c r="G1073">
        <v>22</v>
      </c>
      <c r="H1073" t="s">
        <v>20</v>
      </c>
      <c r="I1073" t="s">
        <v>21</v>
      </c>
      <c r="J1073" t="s">
        <v>28</v>
      </c>
      <c r="K1073" t="s">
        <v>28</v>
      </c>
      <c r="L1073" t="s">
        <v>33</v>
      </c>
      <c r="M1073" t="s">
        <v>20</v>
      </c>
      <c r="N1073" t="s">
        <v>25</v>
      </c>
      <c r="O1073">
        <v>18</v>
      </c>
      <c r="P1073">
        <v>390.75</v>
      </c>
      <c r="Q1073">
        <v>1</v>
      </c>
      <c r="R1073" t="s">
        <v>21</v>
      </c>
    </row>
    <row r="1074" spans="1:18" x14ac:dyDescent="0.35">
      <c r="A1074" t="s">
        <v>1119</v>
      </c>
      <c r="B1074" t="s">
        <v>36</v>
      </c>
      <c r="C1074">
        <v>0</v>
      </c>
      <c r="D1074" t="s">
        <v>21</v>
      </c>
      <c r="E1074" t="s">
        <v>21</v>
      </c>
      <c r="F1074" t="s">
        <v>41</v>
      </c>
      <c r="G1074">
        <v>49</v>
      </c>
      <c r="H1074" t="s">
        <v>20</v>
      </c>
      <c r="I1074" t="s">
        <v>32</v>
      </c>
      <c r="J1074" t="s">
        <v>21</v>
      </c>
      <c r="K1074" t="s">
        <v>21</v>
      </c>
      <c r="L1074" t="s">
        <v>29</v>
      </c>
      <c r="M1074" t="s">
        <v>21</v>
      </c>
      <c r="N1074" t="s">
        <v>30</v>
      </c>
      <c r="O1074">
        <v>48.8</v>
      </c>
      <c r="P1074">
        <v>2440.62</v>
      </c>
      <c r="Q1074">
        <v>3</v>
      </c>
      <c r="R1074" t="s">
        <v>20</v>
      </c>
    </row>
    <row r="1075" spans="1:18" x14ac:dyDescent="0.35">
      <c r="A1075" t="s">
        <v>1120</v>
      </c>
      <c r="B1075" t="s">
        <v>36</v>
      </c>
      <c r="C1075">
        <v>0</v>
      </c>
      <c r="D1075" t="s">
        <v>21</v>
      </c>
      <c r="E1075" t="s">
        <v>21</v>
      </c>
      <c r="F1075" t="s">
        <v>27</v>
      </c>
      <c r="G1075">
        <v>11</v>
      </c>
      <c r="H1075" t="s">
        <v>21</v>
      </c>
      <c r="I1075" t="s">
        <v>23</v>
      </c>
      <c r="J1075" t="s">
        <v>21</v>
      </c>
      <c r="K1075" t="s">
        <v>20</v>
      </c>
      <c r="L1075" t="s">
        <v>33</v>
      </c>
      <c r="M1075" t="s">
        <v>21</v>
      </c>
      <c r="N1075" t="s">
        <v>30</v>
      </c>
      <c r="O1075">
        <v>80.36</v>
      </c>
      <c r="P1075">
        <v>899.31</v>
      </c>
      <c r="Q1075">
        <v>1</v>
      </c>
      <c r="R1075" t="s">
        <v>21</v>
      </c>
    </row>
    <row r="1076" spans="1:18" x14ac:dyDescent="0.35">
      <c r="A1076" t="s">
        <v>1121</v>
      </c>
      <c r="B1076" t="s">
        <v>19</v>
      </c>
      <c r="C1076">
        <v>0</v>
      </c>
      <c r="D1076" t="s">
        <v>20</v>
      </c>
      <c r="E1076" t="s">
        <v>20</v>
      </c>
      <c r="F1076" t="s">
        <v>58</v>
      </c>
      <c r="G1076">
        <v>47</v>
      </c>
      <c r="H1076" t="s">
        <v>20</v>
      </c>
      <c r="I1076" t="s">
        <v>23</v>
      </c>
      <c r="J1076" t="s">
        <v>20</v>
      </c>
      <c r="K1076" t="s">
        <v>21</v>
      </c>
      <c r="L1076" t="s">
        <v>24</v>
      </c>
      <c r="M1076" t="s">
        <v>20</v>
      </c>
      <c r="N1076" t="s">
        <v>34</v>
      </c>
      <c r="O1076">
        <v>86.59</v>
      </c>
      <c r="P1076">
        <v>4065.1</v>
      </c>
      <c r="Q1076">
        <v>5</v>
      </c>
      <c r="R1076" t="s">
        <v>20</v>
      </c>
    </row>
    <row r="1077" spans="1:18" x14ac:dyDescent="0.35">
      <c r="A1077" t="s">
        <v>1122</v>
      </c>
      <c r="B1077" t="s">
        <v>36</v>
      </c>
      <c r="C1077">
        <v>0</v>
      </c>
      <c r="D1077" t="s">
        <v>21</v>
      </c>
      <c r="E1077" t="s">
        <v>21</v>
      </c>
      <c r="F1077" t="s">
        <v>22</v>
      </c>
      <c r="G1077">
        <v>20</v>
      </c>
      <c r="H1077" t="s">
        <v>20</v>
      </c>
      <c r="I1077" t="s">
        <v>32</v>
      </c>
      <c r="J1077" t="s">
        <v>20</v>
      </c>
      <c r="K1077" t="s">
        <v>21</v>
      </c>
      <c r="L1077" t="s">
        <v>33</v>
      </c>
      <c r="M1077" t="s">
        <v>20</v>
      </c>
      <c r="N1077" t="s">
        <v>34</v>
      </c>
      <c r="O1077">
        <v>62.71</v>
      </c>
      <c r="P1077">
        <v>1236.57</v>
      </c>
      <c r="Q1077">
        <v>1</v>
      </c>
      <c r="R1077" t="s">
        <v>21</v>
      </c>
    </row>
    <row r="1078" spans="1:18" x14ac:dyDescent="0.35">
      <c r="A1078" t="s">
        <v>1123</v>
      </c>
      <c r="B1078" t="s">
        <v>36</v>
      </c>
      <c r="C1078">
        <v>0</v>
      </c>
      <c r="D1078" t="s">
        <v>20</v>
      </c>
      <c r="E1078" t="s">
        <v>21</v>
      </c>
      <c r="F1078" t="s">
        <v>75</v>
      </c>
      <c r="G1078">
        <v>16</v>
      </c>
      <c r="H1078" t="s">
        <v>20</v>
      </c>
      <c r="I1078" t="s">
        <v>23</v>
      </c>
      <c r="J1078" t="s">
        <v>21</v>
      </c>
      <c r="K1078" t="s">
        <v>21</v>
      </c>
      <c r="L1078" t="s">
        <v>33</v>
      </c>
      <c r="M1078" t="s">
        <v>20</v>
      </c>
      <c r="N1078" t="s">
        <v>30</v>
      </c>
      <c r="O1078">
        <v>84.84</v>
      </c>
      <c r="P1078">
        <v>1351.82</v>
      </c>
      <c r="Q1078">
        <v>3</v>
      </c>
      <c r="R1078" t="s">
        <v>20</v>
      </c>
    </row>
    <row r="1079" spans="1:18" x14ac:dyDescent="0.35">
      <c r="A1079" t="s">
        <v>1124</v>
      </c>
      <c r="B1079" t="s">
        <v>36</v>
      </c>
      <c r="C1079">
        <v>0</v>
      </c>
      <c r="D1079" t="s">
        <v>20</v>
      </c>
      <c r="E1079" t="s">
        <v>20</v>
      </c>
      <c r="F1079" t="s">
        <v>45</v>
      </c>
      <c r="G1079">
        <v>36</v>
      </c>
      <c r="H1079" t="s">
        <v>20</v>
      </c>
      <c r="I1079" t="s">
        <v>23</v>
      </c>
      <c r="J1079" t="s">
        <v>20</v>
      </c>
      <c r="K1079" t="s">
        <v>21</v>
      </c>
      <c r="L1079" t="s">
        <v>33</v>
      </c>
      <c r="M1079" t="s">
        <v>20</v>
      </c>
      <c r="N1079" t="s">
        <v>34</v>
      </c>
      <c r="O1079">
        <v>89.29</v>
      </c>
      <c r="P1079">
        <v>3162.76</v>
      </c>
      <c r="Q1079">
        <v>0</v>
      </c>
      <c r="R1079" t="s">
        <v>20</v>
      </c>
    </row>
    <row r="1080" spans="1:18" x14ac:dyDescent="0.35">
      <c r="A1080" t="s">
        <v>1125</v>
      </c>
      <c r="B1080" t="s">
        <v>36</v>
      </c>
      <c r="C1080">
        <v>0</v>
      </c>
      <c r="D1080" t="s">
        <v>20</v>
      </c>
      <c r="E1080" t="s">
        <v>20</v>
      </c>
      <c r="F1080" t="s">
        <v>45</v>
      </c>
      <c r="G1080">
        <v>26</v>
      </c>
      <c r="H1080" t="s">
        <v>20</v>
      </c>
      <c r="I1080" t="s">
        <v>23</v>
      </c>
      <c r="J1080" t="s">
        <v>21</v>
      </c>
      <c r="K1080" t="s">
        <v>20</v>
      </c>
      <c r="L1080" t="s">
        <v>33</v>
      </c>
      <c r="M1080" t="s">
        <v>20</v>
      </c>
      <c r="N1080" t="s">
        <v>34</v>
      </c>
      <c r="O1080">
        <v>83.49</v>
      </c>
      <c r="P1080">
        <v>2226.66</v>
      </c>
      <c r="Q1080">
        <v>3</v>
      </c>
      <c r="R1080" t="s">
        <v>21</v>
      </c>
    </row>
    <row r="1081" spans="1:18" x14ac:dyDescent="0.35">
      <c r="A1081" t="s">
        <v>1126</v>
      </c>
      <c r="B1081" t="s">
        <v>19</v>
      </c>
      <c r="C1081">
        <v>0</v>
      </c>
      <c r="D1081" t="s">
        <v>21</v>
      </c>
      <c r="E1081" t="s">
        <v>21</v>
      </c>
      <c r="F1081" t="s">
        <v>39</v>
      </c>
      <c r="G1081">
        <v>23</v>
      </c>
      <c r="H1081" t="s">
        <v>20</v>
      </c>
      <c r="I1081" t="s">
        <v>32</v>
      </c>
      <c r="J1081" t="s">
        <v>21</v>
      </c>
      <c r="K1081" t="s">
        <v>21</v>
      </c>
      <c r="L1081" t="s">
        <v>33</v>
      </c>
      <c r="M1081" t="s">
        <v>20</v>
      </c>
      <c r="N1081" t="s">
        <v>30</v>
      </c>
      <c r="O1081">
        <v>51.63</v>
      </c>
      <c r="P1081">
        <v>1186.06</v>
      </c>
      <c r="Q1081">
        <v>3</v>
      </c>
      <c r="R1081" t="s">
        <v>20</v>
      </c>
    </row>
    <row r="1082" spans="1:18" x14ac:dyDescent="0.35">
      <c r="A1082" t="s">
        <v>1127</v>
      </c>
      <c r="B1082" t="s">
        <v>36</v>
      </c>
      <c r="C1082">
        <v>0</v>
      </c>
      <c r="D1082" t="s">
        <v>20</v>
      </c>
      <c r="E1082" t="s">
        <v>21</v>
      </c>
      <c r="F1082" t="s">
        <v>75</v>
      </c>
      <c r="G1082">
        <v>17</v>
      </c>
      <c r="H1082" t="s">
        <v>20</v>
      </c>
      <c r="I1082" t="s">
        <v>23</v>
      </c>
      <c r="J1082" t="s">
        <v>20</v>
      </c>
      <c r="K1082" t="s">
        <v>21</v>
      </c>
      <c r="L1082" t="s">
        <v>33</v>
      </c>
      <c r="M1082" t="s">
        <v>20</v>
      </c>
      <c r="N1082" t="s">
        <v>34</v>
      </c>
      <c r="O1082">
        <v>82.07</v>
      </c>
      <c r="P1082">
        <v>1432.08</v>
      </c>
      <c r="Q1082">
        <v>0</v>
      </c>
      <c r="R1082" t="s">
        <v>21</v>
      </c>
    </row>
    <row r="1083" spans="1:18" x14ac:dyDescent="0.35">
      <c r="A1083" t="s">
        <v>1128</v>
      </c>
      <c r="B1083" t="s">
        <v>19</v>
      </c>
      <c r="C1083">
        <v>0</v>
      </c>
      <c r="D1083" t="s">
        <v>21</v>
      </c>
      <c r="E1083" t="s">
        <v>21</v>
      </c>
      <c r="F1083" t="s">
        <v>39</v>
      </c>
      <c r="G1083">
        <v>40</v>
      </c>
      <c r="H1083" t="s">
        <v>20</v>
      </c>
      <c r="I1083" t="s">
        <v>23</v>
      </c>
      <c r="J1083" t="s">
        <v>21</v>
      </c>
      <c r="K1083" t="s">
        <v>21</v>
      </c>
      <c r="L1083" t="s">
        <v>29</v>
      </c>
      <c r="M1083" t="s">
        <v>21</v>
      </c>
      <c r="N1083" t="s">
        <v>43</v>
      </c>
      <c r="O1083">
        <v>86.34</v>
      </c>
      <c r="P1083">
        <v>3386.16</v>
      </c>
      <c r="Q1083">
        <v>3</v>
      </c>
      <c r="R1083" t="s">
        <v>20</v>
      </c>
    </row>
    <row r="1084" spans="1:18" x14ac:dyDescent="0.35">
      <c r="A1084" t="s">
        <v>1129</v>
      </c>
      <c r="B1084" t="s">
        <v>19</v>
      </c>
      <c r="C1084">
        <v>0</v>
      </c>
      <c r="D1084" t="s">
        <v>21</v>
      </c>
      <c r="E1084" t="s">
        <v>21</v>
      </c>
      <c r="F1084" t="s">
        <v>56</v>
      </c>
      <c r="G1084">
        <v>55</v>
      </c>
      <c r="H1084" t="s">
        <v>20</v>
      </c>
      <c r="I1084" t="s">
        <v>23</v>
      </c>
      <c r="J1084" t="s">
        <v>21</v>
      </c>
      <c r="K1084" t="s">
        <v>21</v>
      </c>
      <c r="L1084" t="s">
        <v>29</v>
      </c>
      <c r="M1084" t="s">
        <v>20</v>
      </c>
      <c r="N1084" t="s">
        <v>25</v>
      </c>
      <c r="O1084">
        <v>85.85</v>
      </c>
      <c r="P1084">
        <v>4858.66</v>
      </c>
      <c r="Q1084">
        <v>1</v>
      </c>
      <c r="R1084" t="s">
        <v>21</v>
      </c>
    </row>
    <row r="1085" spans="1:18" x14ac:dyDescent="0.35">
      <c r="A1085" t="s">
        <v>1130</v>
      </c>
      <c r="B1085" t="s">
        <v>19</v>
      </c>
      <c r="C1085">
        <v>0</v>
      </c>
      <c r="D1085" t="s">
        <v>21</v>
      </c>
      <c r="E1085" t="s">
        <v>21</v>
      </c>
      <c r="F1085" t="s">
        <v>58</v>
      </c>
      <c r="G1085">
        <v>21</v>
      </c>
      <c r="H1085" t="s">
        <v>20</v>
      </c>
      <c r="I1085" t="s">
        <v>23</v>
      </c>
      <c r="J1085" t="s">
        <v>20</v>
      </c>
      <c r="K1085" t="s">
        <v>21</v>
      </c>
      <c r="L1085" t="s">
        <v>33</v>
      </c>
      <c r="M1085" t="s">
        <v>20</v>
      </c>
      <c r="N1085" t="s">
        <v>43</v>
      </c>
      <c r="O1085">
        <v>86.42</v>
      </c>
      <c r="P1085">
        <v>1764.9</v>
      </c>
      <c r="Q1085">
        <v>3</v>
      </c>
      <c r="R1085" t="s">
        <v>20</v>
      </c>
    </row>
    <row r="1086" spans="1:18" x14ac:dyDescent="0.35">
      <c r="A1086" t="s">
        <v>1131</v>
      </c>
      <c r="B1086" t="s">
        <v>19</v>
      </c>
      <c r="C1086">
        <v>0</v>
      </c>
      <c r="D1086" t="s">
        <v>20</v>
      </c>
      <c r="E1086" t="s">
        <v>20</v>
      </c>
      <c r="F1086" t="s">
        <v>39</v>
      </c>
      <c r="G1086">
        <v>40</v>
      </c>
      <c r="H1086" t="s">
        <v>20</v>
      </c>
      <c r="I1086" t="s">
        <v>23</v>
      </c>
      <c r="J1086" t="s">
        <v>21</v>
      </c>
      <c r="K1086" t="s">
        <v>21</v>
      </c>
      <c r="L1086" t="s">
        <v>29</v>
      </c>
      <c r="M1086" t="s">
        <v>20</v>
      </c>
      <c r="N1086" t="s">
        <v>34</v>
      </c>
      <c r="O1086">
        <v>90.67</v>
      </c>
      <c r="P1086">
        <v>3623.34</v>
      </c>
      <c r="Q1086">
        <v>4</v>
      </c>
      <c r="R1086" t="s">
        <v>21</v>
      </c>
    </row>
    <row r="1087" spans="1:18" x14ac:dyDescent="0.35">
      <c r="A1087" t="s">
        <v>1132</v>
      </c>
      <c r="B1087" t="s">
        <v>19</v>
      </c>
      <c r="C1087">
        <v>0</v>
      </c>
      <c r="D1087" t="s">
        <v>20</v>
      </c>
      <c r="E1087" t="s">
        <v>21</v>
      </c>
      <c r="F1087" t="s">
        <v>22</v>
      </c>
      <c r="G1087">
        <v>23</v>
      </c>
      <c r="H1087" t="s">
        <v>20</v>
      </c>
      <c r="I1087" t="s">
        <v>21</v>
      </c>
      <c r="J1087" t="s">
        <v>28</v>
      </c>
      <c r="K1087" t="s">
        <v>28</v>
      </c>
      <c r="L1087" t="s">
        <v>29</v>
      </c>
      <c r="M1087" t="s">
        <v>20</v>
      </c>
      <c r="N1087" t="s">
        <v>25</v>
      </c>
      <c r="O1087">
        <v>35.47</v>
      </c>
      <c r="P1087">
        <v>827.11</v>
      </c>
      <c r="Q1087">
        <v>0</v>
      </c>
      <c r="R1087" t="s">
        <v>21</v>
      </c>
    </row>
    <row r="1088" spans="1:18" x14ac:dyDescent="0.35">
      <c r="A1088" t="s">
        <v>1133</v>
      </c>
      <c r="B1088" t="s">
        <v>19</v>
      </c>
      <c r="C1088">
        <v>0</v>
      </c>
      <c r="D1088" t="s">
        <v>20</v>
      </c>
      <c r="E1088" t="s">
        <v>20</v>
      </c>
      <c r="F1088" t="s">
        <v>27</v>
      </c>
      <c r="G1088">
        <v>8</v>
      </c>
      <c r="H1088" t="s">
        <v>20</v>
      </c>
      <c r="I1088" t="s">
        <v>21</v>
      </c>
      <c r="J1088" t="s">
        <v>28</v>
      </c>
      <c r="K1088" t="s">
        <v>28</v>
      </c>
      <c r="L1088" t="s">
        <v>33</v>
      </c>
      <c r="M1088" t="s">
        <v>20</v>
      </c>
      <c r="N1088" t="s">
        <v>43</v>
      </c>
      <c r="O1088">
        <v>30.35</v>
      </c>
      <c r="P1088">
        <v>244.51</v>
      </c>
      <c r="Q1088">
        <v>0</v>
      </c>
      <c r="R1088" t="s">
        <v>21</v>
      </c>
    </row>
    <row r="1089" spans="1:18" x14ac:dyDescent="0.35">
      <c r="A1089" t="s">
        <v>1134</v>
      </c>
      <c r="B1089" t="s">
        <v>19</v>
      </c>
      <c r="C1089">
        <v>0</v>
      </c>
      <c r="D1089" t="s">
        <v>21</v>
      </c>
      <c r="E1089" t="s">
        <v>21</v>
      </c>
      <c r="F1089" t="s">
        <v>41</v>
      </c>
      <c r="G1089">
        <v>6</v>
      </c>
      <c r="H1089" t="s">
        <v>20</v>
      </c>
      <c r="I1089" t="s">
        <v>21</v>
      </c>
      <c r="J1089" t="s">
        <v>28</v>
      </c>
      <c r="K1089" t="s">
        <v>28</v>
      </c>
      <c r="L1089" t="s">
        <v>33</v>
      </c>
      <c r="M1089" t="s">
        <v>21</v>
      </c>
      <c r="N1089" t="s">
        <v>25</v>
      </c>
      <c r="O1089">
        <v>33.71</v>
      </c>
      <c r="P1089">
        <v>204.68</v>
      </c>
      <c r="Q1089">
        <v>0</v>
      </c>
      <c r="R1089" t="s">
        <v>20</v>
      </c>
    </row>
    <row r="1090" spans="1:18" x14ac:dyDescent="0.35">
      <c r="A1090" t="s">
        <v>1135</v>
      </c>
      <c r="B1090" t="s">
        <v>36</v>
      </c>
      <c r="C1090">
        <v>0</v>
      </c>
      <c r="D1090" t="s">
        <v>21</v>
      </c>
      <c r="E1090" t="s">
        <v>21</v>
      </c>
      <c r="F1090" t="s">
        <v>56</v>
      </c>
      <c r="G1090">
        <v>42</v>
      </c>
      <c r="H1090" t="s">
        <v>20</v>
      </c>
      <c r="I1090" t="s">
        <v>23</v>
      </c>
      <c r="J1090" t="s">
        <v>21</v>
      </c>
      <c r="K1090" t="s">
        <v>21</v>
      </c>
      <c r="L1090" t="s">
        <v>29</v>
      </c>
      <c r="M1090" t="s">
        <v>21</v>
      </c>
      <c r="N1090" t="s">
        <v>30</v>
      </c>
      <c r="O1090">
        <v>95.11</v>
      </c>
      <c r="P1090">
        <v>3977.48</v>
      </c>
      <c r="Q1090">
        <v>2</v>
      </c>
      <c r="R1090" t="s">
        <v>20</v>
      </c>
    </row>
    <row r="1091" spans="1:18" x14ac:dyDescent="0.35">
      <c r="A1091" t="s">
        <v>1136</v>
      </c>
      <c r="B1091" t="s">
        <v>36</v>
      </c>
      <c r="C1091">
        <v>0</v>
      </c>
      <c r="D1091" t="s">
        <v>20</v>
      </c>
      <c r="E1091" t="s">
        <v>20</v>
      </c>
      <c r="F1091" t="s">
        <v>39</v>
      </c>
      <c r="G1091">
        <v>25</v>
      </c>
      <c r="H1091" t="s">
        <v>20</v>
      </c>
      <c r="I1091" t="s">
        <v>32</v>
      </c>
      <c r="J1091" t="s">
        <v>20</v>
      </c>
      <c r="K1091" t="s">
        <v>21</v>
      </c>
      <c r="L1091" t="s">
        <v>33</v>
      </c>
      <c r="M1091" t="s">
        <v>21</v>
      </c>
      <c r="N1091" t="s">
        <v>43</v>
      </c>
      <c r="O1091">
        <v>58.47</v>
      </c>
      <c r="P1091">
        <v>1475</v>
      </c>
      <c r="Q1091">
        <v>3</v>
      </c>
      <c r="R1091" t="s">
        <v>20</v>
      </c>
    </row>
    <row r="1092" spans="1:18" x14ac:dyDescent="0.35">
      <c r="A1092" t="s">
        <v>1137</v>
      </c>
      <c r="B1092" t="s">
        <v>36</v>
      </c>
      <c r="C1092">
        <v>0</v>
      </c>
      <c r="D1092" t="s">
        <v>21</v>
      </c>
      <c r="E1092" t="s">
        <v>21</v>
      </c>
      <c r="F1092" t="s">
        <v>47</v>
      </c>
      <c r="G1092">
        <v>34</v>
      </c>
      <c r="H1092" t="s">
        <v>20</v>
      </c>
      <c r="I1092" t="s">
        <v>32</v>
      </c>
      <c r="J1092" t="s">
        <v>21</v>
      </c>
      <c r="K1092" t="s">
        <v>21</v>
      </c>
      <c r="L1092" t="s">
        <v>24</v>
      </c>
      <c r="M1092" t="s">
        <v>21</v>
      </c>
      <c r="N1092" t="s">
        <v>34</v>
      </c>
      <c r="O1092">
        <v>49.86</v>
      </c>
      <c r="P1092">
        <v>1700.92</v>
      </c>
      <c r="Q1092">
        <v>0</v>
      </c>
      <c r="R1092" t="s">
        <v>21</v>
      </c>
    </row>
    <row r="1093" spans="1:18" x14ac:dyDescent="0.35">
      <c r="A1093" t="s">
        <v>1138</v>
      </c>
      <c r="B1093" t="s">
        <v>19</v>
      </c>
      <c r="C1093">
        <v>0</v>
      </c>
      <c r="D1093" t="s">
        <v>21</v>
      </c>
      <c r="E1093" t="s">
        <v>21</v>
      </c>
      <c r="F1093" t="s">
        <v>49</v>
      </c>
      <c r="G1093">
        <v>56</v>
      </c>
      <c r="H1093" t="s">
        <v>20</v>
      </c>
      <c r="I1093" t="s">
        <v>32</v>
      </c>
      <c r="J1093" t="s">
        <v>20</v>
      </c>
      <c r="K1093" t="s">
        <v>21</v>
      </c>
      <c r="L1093" t="s">
        <v>29</v>
      </c>
      <c r="M1093" t="s">
        <v>20</v>
      </c>
      <c r="N1093" t="s">
        <v>34</v>
      </c>
      <c r="O1093">
        <v>60.88</v>
      </c>
      <c r="P1093">
        <v>3374.96</v>
      </c>
      <c r="Q1093">
        <v>0</v>
      </c>
      <c r="R1093" t="s">
        <v>21</v>
      </c>
    </row>
    <row r="1094" spans="1:18" x14ac:dyDescent="0.35">
      <c r="A1094" t="s">
        <v>1139</v>
      </c>
      <c r="B1094" t="s">
        <v>19</v>
      </c>
      <c r="C1094">
        <v>0</v>
      </c>
      <c r="D1094" t="s">
        <v>21</v>
      </c>
      <c r="E1094" t="s">
        <v>21</v>
      </c>
      <c r="F1094" t="s">
        <v>39</v>
      </c>
      <c r="G1094">
        <v>35</v>
      </c>
      <c r="H1094" t="s">
        <v>20</v>
      </c>
      <c r="I1094" t="s">
        <v>32</v>
      </c>
      <c r="J1094" t="s">
        <v>20</v>
      </c>
      <c r="K1094" t="s">
        <v>21</v>
      </c>
      <c r="L1094" t="s">
        <v>24</v>
      </c>
      <c r="M1094" t="s">
        <v>21</v>
      </c>
      <c r="N1094" t="s">
        <v>34</v>
      </c>
      <c r="O1094">
        <v>51.83</v>
      </c>
      <c r="P1094">
        <v>1827.93</v>
      </c>
      <c r="Q1094">
        <v>0</v>
      </c>
      <c r="R1094" t="s">
        <v>21</v>
      </c>
    </row>
    <row r="1095" spans="1:18" x14ac:dyDescent="0.35">
      <c r="A1095" t="s">
        <v>1140</v>
      </c>
      <c r="B1095" t="s">
        <v>36</v>
      </c>
      <c r="C1095">
        <v>0</v>
      </c>
      <c r="D1095" t="s">
        <v>20</v>
      </c>
      <c r="E1095" t="s">
        <v>20</v>
      </c>
      <c r="F1095" t="s">
        <v>56</v>
      </c>
      <c r="G1095">
        <v>23</v>
      </c>
      <c r="H1095" t="s">
        <v>20</v>
      </c>
      <c r="I1095" t="s">
        <v>23</v>
      </c>
      <c r="J1095" t="s">
        <v>21</v>
      </c>
      <c r="K1095" t="s">
        <v>20</v>
      </c>
      <c r="L1095" t="s">
        <v>29</v>
      </c>
      <c r="M1095" t="s">
        <v>20</v>
      </c>
      <c r="N1095" t="s">
        <v>30</v>
      </c>
      <c r="O1095">
        <v>87.12</v>
      </c>
      <c r="P1095">
        <v>2053.39</v>
      </c>
      <c r="Q1095">
        <v>3</v>
      </c>
      <c r="R1095" t="s">
        <v>20</v>
      </c>
    </row>
    <row r="1096" spans="1:18" x14ac:dyDescent="0.35">
      <c r="A1096" t="s">
        <v>1141</v>
      </c>
      <c r="B1096" t="s">
        <v>36</v>
      </c>
      <c r="C1096">
        <v>1</v>
      </c>
      <c r="D1096" t="s">
        <v>21</v>
      </c>
      <c r="E1096" t="s">
        <v>21</v>
      </c>
      <c r="F1096" t="s">
        <v>58</v>
      </c>
      <c r="G1096">
        <v>24</v>
      </c>
      <c r="H1096" t="s">
        <v>20</v>
      </c>
      <c r="I1096" t="s">
        <v>32</v>
      </c>
      <c r="J1096" t="s">
        <v>20</v>
      </c>
      <c r="K1096" t="s">
        <v>21</v>
      </c>
      <c r="L1096" t="s">
        <v>33</v>
      </c>
      <c r="M1096" t="s">
        <v>20</v>
      </c>
      <c r="N1096" t="s">
        <v>34</v>
      </c>
      <c r="O1096">
        <v>56.68</v>
      </c>
      <c r="P1096">
        <v>1376.19</v>
      </c>
      <c r="Q1096">
        <v>6</v>
      </c>
      <c r="R1096" t="s">
        <v>20</v>
      </c>
    </row>
    <row r="1097" spans="1:18" x14ac:dyDescent="0.35">
      <c r="A1097" t="s">
        <v>1142</v>
      </c>
      <c r="B1097" t="s">
        <v>19</v>
      </c>
      <c r="C1097">
        <v>0</v>
      </c>
      <c r="D1097" t="s">
        <v>20</v>
      </c>
      <c r="E1097" t="s">
        <v>21</v>
      </c>
      <c r="F1097" t="s">
        <v>22</v>
      </c>
      <c r="G1097">
        <v>57</v>
      </c>
      <c r="H1097" t="s">
        <v>21</v>
      </c>
      <c r="I1097" t="s">
        <v>32</v>
      </c>
      <c r="J1097" t="s">
        <v>21</v>
      </c>
      <c r="K1097" t="s">
        <v>21</v>
      </c>
      <c r="L1097" t="s">
        <v>29</v>
      </c>
      <c r="M1097" t="s">
        <v>21</v>
      </c>
      <c r="N1097" t="s">
        <v>25</v>
      </c>
      <c r="O1097">
        <v>42.99</v>
      </c>
      <c r="P1097">
        <v>2386.64</v>
      </c>
      <c r="Q1097">
        <v>1</v>
      </c>
      <c r="R1097" t="s">
        <v>20</v>
      </c>
    </row>
    <row r="1098" spans="1:18" x14ac:dyDescent="0.35">
      <c r="A1098" t="s">
        <v>1143</v>
      </c>
      <c r="B1098" t="s">
        <v>19</v>
      </c>
      <c r="C1098">
        <v>0</v>
      </c>
      <c r="D1098" t="s">
        <v>21</v>
      </c>
      <c r="E1098" t="s">
        <v>21</v>
      </c>
      <c r="F1098" t="s">
        <v>41</v>
      </c>
      <c r="G1098">
        <v>67</v>
      </c>
      <c r="H1098" t="s">
        <v>20</v>
      </c>
      <c r="I1098" t="s">
        <v>23</v>
      </c>
      <c r="J1098" t="s">
        <v>20</v>
      </c>
      <c r="K1098" t="s">
        <v>21</v>
      </c>
      <c r="L1098" t="s">
        <v>24</v>
      </c>
      <c r="M1098" t="s">
        <v>20</v>
      </c>
      <c r="N1098" t="s">
        <v>25</v>
      </c>
      <c r="O1098">
        <v>90.18</v>
      </c>
      <c r="P1098">
        <v>6002</v>
      </c>
      <c r="Q1098">
        <v>5</v>
      </c>
      <c r="R1098" t="s">
        <v>21</v>
      </c>
    </row>
    <row r="1099" spans="1:18" x14ac:dyDescent="0.35">
      <c r="A1099" t="s">
        <v>1144</v>
      </c>
      <c r="B1099" t="s">
        <v>36</v>
      </c>
      <c r="C1099">
        <v>0</v>
      </c>
      <c r="D1099" t="s">
        <v>20</v>
      </c>
      <c r="E1099" t="s">
        <v>20</v>
      </c>
      <c r="F1099" t="s">
        <v>49</v>
      </c>
      <c r="G1099">
        <v>13</v>
      </c>
      <c r="H1099" t="s">
        <v>21</v>
      </c>
      <c r="I1099" t="s">
        <v>32</v>
      </c>
      <c r="J1099" t="s">
        <v>21</v>
      </c>
      <c r="K1099" t="s">
        <v>20</v>
      </c>
      <c r="L1099" t="s">
        <v>33</v>
      </c>
      <c r="M1099" t="s">
        <v>21</v>
      </c>
      <c r="N1099" t="s">
        <v>34</v>
      </c>
      <c r="O1099">
        <v>44.3</v>
      </c>
      <c r="P1099">
        <v>590.15</v>
      </c>
      <c r="Q1099">
        <v>2</v>
      </c>
      <c r="R1099" t="s">
        <v>21</v>
      </c>
    </row>
    <row r="1100" spans="1:18" x14ac:dyDescent="0.35">
      <c r="A1100" t="s">
        <v>1145</v>
      </c>
      <c r="B1100" t="s">
        <v>36</v>
      </c>
      <c r="C1100">
        <v>0</v>
      </c>
      <c r="D1100" t="s">
        <v>20</v>
      </c>
      <c r="E1100" t="s">
        <v>20</v>
      </c>
      <c r="F1100" t="s">
        <v>56</v>
      </c>
      <c r="G1100">
        <v>14</v>
      </c>
      <c r="H1100" t="s">
        <v>20</v>
      </c>
      <c r="I1100" t="s">
        <v>23</v>
      </c>
      <c r="J1100" t="s">
        <v>20</v>
      </c>
      <c r="K1100" t="s">
        <v>20</v>
      </c>
      <c r="L1100" t="s">
        <v>29</v>
      </c>
      <c r="M1100" t="s">
        <v>21</v>
      </c>
      <c r="N1100" t="s">
        <v>34</v>
      </c>
      <c r="O1100">
        <v>93.95</v>
      </c>
      <c r="P1100">
        <v>1336.35</v>
      </c>
      <c r="Q1100">
        <v>4</v>
      </c>
      <c r="R1100" t="s">
        <v>20</v>
      </c>
    </row>
    <row r="1101" spans="1:18" x14ac:dyDescent="0.35">
      <c r="A1101" t="s">
        <v>1146</v>
      </c>
      <c r="B1101" t="s">
        <v>19</v>
      </c>
      <c r="C1101">
        <v>0</v>
      </c>
      <c r="D1101" t="s">
        <v>20</v>
      </c>
      <c r="E1101" t="s">
        <v>21</v>
      </c>
      <c r="F1101" t="s">
        <v>49</v>
      </c>
      <c r="G1101">
        <v>49</v>
      </c>
      <c r="H1101" t="s">
        <v>20</v>
      </c>
      <c r="I1101" t="s">
        <v>23</v>
      </c>
      <c r="J1101" t="s">
        <v>21</v>
      </c>
      <c r="K1101" t="s">
        <v>21</v>
      </c>
      <c r="L1101" t="s">
        <v>29</v>
      </c>
      <c r="M1101" t="s">
        <v>20</v>
      </c>
      <c r="N1101" t="s">
        <v>34</v>
      </c>
      <c r="O1101">
        <v>82.95</v>
      </c>
      <c r="P1101">
        <v>4098.4799999999996</v>
      </c>
      <c r="Q1101">
        <v>2</v>
      </c>
      <c r="R1101" t="s">
        <v>20</v>
      </c>
    </row>
    <row r="1102" spans="1:18" x14ac:dyDescent="0.35">
      <c r="A1102" t="s">
        <v>1147</v>
      </c>
      <c r="B1102" t="s">
        <v>36</v>
      </c>
      <c r="C1102">
        <v>0</v>
      </c>
      <c r="D1102" t="s">
        <v>20</v>
      </c>
      <c r="E1102" t="s">
        <v>20</v>
      </c>
      <c r="F1102" t="s">
        <v>47</v>
      </c>
      <c r="G1102">
        <v>54</v>
      </c>
      <c r="H1102" t="s">
        <v>20</v>
      </c>
      <c r="I1102" t="s">
        <v>21</v>
      </c>
      <c r="J1102" t="s">
        <v>28</v>
      </c>
      <c r="K1102" t="s">
        <v>28</v>
      </c>
      <c r="L1102" t="s">
        <v>24</v>
      </c>
      <c r="M1102" t="s">
        <v>20</v>
      </c>
      <c r="N1102" t="s">
        <v>43</v>
      </c>
      <c r="O1102">
        <v>18.55</v>
      </c>
      <c r="P1102">
        <v>1016.97</v>
      </c>
      <c r="Q1102">
        <v>1</v>
      </c>
      <c r="R1102" t="s">
        <v>21</v>
      </c>
    </row>
    <row r="1103" spans="1:18" x14ac:dyDescent="0.35">
      <c r="A1103" t="s">
        <v>1148</v>
      </c>
      <c r="B1103" t="s">
        <v>19</v>
      </c>
      <c r="C1103">
        <v>0</v>
      </c>
      <c r="D1103" t="s">
        <v>20</v>
      </c>
      <c r="E1103" t="s">
        <v>21</v>
      </c>
      <c r="F1103" t="s">
        <v>49</v>
      </c>
      <c r="G1103">
        <v>43</v>
      </c>
      <c r="H1103" t="s">
        <v>21</v>
      </c>
      <c r="I1103" t="s">
        <v>32</v>
      </c>
      <c r="J1103" t="s">
        <v>21</v>
      </c>
      <c r="K1103" t="s">
        <v>21</v>
      </c>
      <c r="L1103" t="s">
        <v>29</v>
      </c>
      <c r="M1103" t="s">
        <v>21</v>
      </c>
      <c r="N1103" t="s">
        <v>25</v>
      </c>
      <c r="O1103">
        <v>49.11</v>
      </c>
      <c r="P1103">
        <v>2073.3200000000002</v>
      </c>
      <c r="Q1103">
        <v>4</v>
      </c>
      <c r="R1103" t="s">
        <v>21</v>
      </c>
    </row>
    <row r="1104" spans="1:18" x14ac:dyDescent="0.35">
      <c r="A1104" t="s">
        <v>1149</v>
      </c>
      <c r="B1104" t="s">
        <v>19</v>
      </c>
      <c r="C1104">
        <v>1</v>
      </c>
      <c r="D1104" t="s">
        <v>21</v>
      </c>
      <c r="E1104" t="s">
        <v>21</v>
      </c>
      <c r="F1104" t="s">
        <v>22</v>
      </c>
      <c r="G1104">
        <v>30</v>
      </c>
      <c r="H1104" t="s">
        <v>20</v>
      </c>
      <c r="I1104" t="s">
        <v>23</v>
      </c>
      <c r="J1104" t="s">
        <v>20</v>
      </c>
      <c r="K1104" t="s">
        <v>21</v>
      </c>
      <c r="L1104" t="s">
        <v>29</v>
      </c>
      <c r="M1104" t="s">
        <v>21</v>
      </c>
      <c r="N1104" t="s">
        <v>30</v>
      </c>
      <c r="O1104">
        <v>84.84</v>
      </c>
      <c r="P1104">
        <v>2577.6799999999998</v>
      </c>
      <c r="Q1104">
        <v>2</v>
      </c>
      <c r="R1104" t="s">
        <v>21</v>
      </c>
    </row>
    <row r="1105" spans="1:18" x14ac:dyDescent="0.35">
      <c r="A1105" t="s">
        <v>1150</v>
      </c>
      <c r="B1105" t="s">
        <v>19</v>
      </c>
      <c r="C1105">
        <v>0</v>
      </c>
      <c r="D1105" t="s">
        <v>20</v>
      </c>
      <c r="E1105" t="s">
        <v>21</v>
      </c>
      <c r="F1105" t="s">
        <v>37</v>
      </c>
      <c r="G1105">
        <v>14</v>
      </c>
      <c r="H1105" t="s">
        <v>20</v>
      </c>
      <c r="I1105" t="s">
        <v>32</v>
      </c>
      <c r="J1105" t="s">
        <v>21</v>
      </c>
      <c r="K1105" t="s">
        <v>21</v>
      </c>
      <c r="L1105" t="s">
        <v>33</v>
      </c>
      <c r="M1105" t="s">
        <v>20</v>
      </c>
      <c r="N1105" t="s">
        <v>30</v>
      </c>
      <c r="O1105">
        <v>56.22</v>
      </c>
      <c r="P1105">
        <v>799.77</v>
      </c>
      <c r="Q1105">
        <v>1</v>
      </c>
      <c r="R1105" t="s">
        <v>20</v>
      </c>
    </row>
    <row r="1106" spans="1:18" x14ac:dyDescent="0.35">
      <c r="A1106" t="s">
        <v>1151</v>
      </c>
      <c r="B1106" t="s">
        <v>36</v>
      </c>
      <c r="C1106">
        <v>0</v>
      </c>
      <c r="D1106" t="s">
        <v>21</v>
      </c>
      <c r="E1106" t="s">
        <v>21</v>
      </c>
      <c r="F1106" t="s">
        <v>49</v>
      </c>
      <c r="G1106">
        <v>9</v>
      </c>
      <c r="H1106" t="s">
        <v>20</v>
      </c>
      <c r="I1106" t="s">
        <v>23</v>
      </c>
      <c r="J1106" t="s">
        <v>21</v>
      </c>
      <c r="K1106" t="s">
        <v>21</v>
      </c>
      <c r="L1106" t="s">
        <v>33</v>
      </c>
      <c r="M1106" t="s">
        <v>21</v>
      </c>
      <c r="N1106" t="s">
        <v>25</v>
      </c>
      <c r="O1106">
        <v>87.01</v>
      </c>
      <c r="P1106">
        <v>787.05</v>
      </c>
      <c r="Q1106">
        <v>2</v>
      </c>
      <c r="R1106" t="s">
        <v>20</v>
      </c>
    </row>
    <row r="1107" spans="1:18" x14ac:dyDescent="0.35">
      <c r="A1107" t="s">
        <v>1152</v>
      </c>
      <c r="B1107" t="s">
        <v>36</v>
      </c>
      <c r="C1107">
        <v>0</v>
      </c>
      <c r="D1107" t="s">
        <v>20</v>
      </c>
      <c r="E1107" t="s">
        <v>20</v>
      </c>
      <c r="F1107" t="s">
        <v>45</v>
      </c>
      <c r="G1107">
        <v>30</v>
      </c>
      <c r="H1107" t="s">
        <v>20</v>
      </c>
      <c r="I1107" t="s">
        <v>23</v>
      </c>
      <c r="J1107" t="s">
        <v>21</v>
      </c>
      <c r="K1107" t="s">
        <v>21</v>
      </c>
      <c r="L1107" t="s">
        <v>24</v>
      </c>
      <c r="M1107" t="s">
        <v>21</v>
      </c>
      <c r="N1107" t="s">
        <v>34</v>
      </c>
      <c r="O1107">
        <v>82.82</v>
      </c>
      <c r="P1107">
        <v>2453.3000000000002</v>
      </c>
      <c r="Q1107">
        <v>3</v>
      </c>
      <c r="R1107" t="s">
        <v>20</v>
      </c>
    </row>
    <row r="1108" spans="1:18" x14ac:dyDescent="0.35">
      <c r="A1108" t="s">
        <v>1153</v>
      </c>
      <c r="B1108" t="s">
        <v>36</v>
      </c>
      <c r="C1108">
        <v>0</v>
      </c>
      <c r="D1108" t="s">
        <v>20</v>
      </c>
      <c r="E1108" t="s">
        <v>21</v>
      </c>
      <c r="F1108" t="s">
        <v>75</v>
      </c>
      <c r="G1108">
        <v>39</v>
      </c>
      <c r="H1108" t="s">
        <v>20</v>
      </c>
      <c r="I1108" t="s">
        <v>21</v>
      </c>
      <c r="J1108" t="s">
        <v>28</v>
      </c>
      <c r="K1108" t="s">
        <v>28</v>
      </c>
      <c r="L1108" t="s">
        <v>33</v>
      </c>
      <c r="M1108" t="s">
        <v>21</v>
      </c>
      <c r="N1108" t="s">
        <v>25</v>
      </c>
      <c r="O1108">
        <v>21.66</v>
      </c>
      <c r="P1108">
        <v>826.15</v>
      </c>
      <c r="Q1108">
        <v>1</v>
      </c>
      <c r="R1108" t="s">
        <v>21</v>
      </c>
    </row>
    <row r="1109" spans="1:18" x14ac:dyDescent="0.35">
      <c r="A1109" t="s">
        <v>1154</v>
      </c>
      <c r="B1109" t="s">
        <v>19</v>
      </c>
      <c r="C1109">
        <v>0</v>
      </c>
      <c r="D1109" t="s">
        <v>20</v>
      </c>
      <c r="E1109" t="s">
        <v>21</v>
      </c>
      <c r="F1109" t="s">
        <v>56</v>
      </c>
      <c r="G1109">
        <v>37</v>
      </c>
      <c r="H1109" t="s">
        <v>20</v>
      </c>
      <c r="I1109" t="s">
        <v>32</v>
      </c>
      <c r="J1109" t="s">
        <v>20</v>
      </c>
      <c r="K1109" t="s">
        <v>21</v>
      </c>
      <c r="L1109" t="s">
        <v>33</v>
      </c>
      <c r="M1109" t="s">
        <v>21</v>
      </c>
      <c r="N1109" t="s">
        <v>43</v>
      </c>
      <c r="O1109">
        <v>61.22</v>
      </c>
      <c r="P1109">
        <v>2251.83</v>
      </c>
      <c r="Q1109">
        <v>0</v>
      </c>
      <c r="R1109" t="s">
        <v>21</v>
      </c>
    </row>
    <row r="1110" spans="1:18" x14ac:dyDescent="0.35">
      <c r="A1110" t="s">
        <v>1155</v>
      </c>
      <c r="B1110" t="s">
        <v>36</v>
      </c>
      <c r="C1110">
        <v>0</v>
      </c>
      <c r="D1110" t="s">
        <v>20</v>
      </c>
      <c r="E1110" t="s">
        <v>20</v>
      </c>
      <c r="F1110" t="s">
        <v>27</v>
      </c>
      <c r="G1110">
        <v>29</v>
      </c>
      <c r="H1110" t="s">
        <v>20</v>
      </c>
      <c r="I1110" t="s">
        <v>32</v>
      </c>
      <c r="J1110" t="s">
        <v>20</v>
      </c>
      <c r="K1110" t="s">
        <v>21</v>
      </c>
      <c r="L1110" t="s">
        <v>33</v>
      </c>
      <c r="M1110" t="s">
        <v>21</v>
      </c>
      <c r="N1110" t="s">
        <v>25</v>
      </c>
      <c r="O1110">
        <v>66.86</v>
      </c>
      <c r="P1110">
        <v>1912.56</v>
      </c>
      <c r="Q1110">
        <v>0</v>
      </c>
      <c r="R1110" t="s">
        <v>20</v>
      </c>
    </row>
    <row r="1111" spans="1:18" x14ac:dyDescent="0.35">
      <c r="A1111" t="s">
        <v>1156</v>
      </c>
      <c r="B1111" t="s">
        <v>36</v>
      </c>
      <c r="C1111">
        <v>0</v>
      </c>
      <c r="D1111" t="s">
        <v>20</v>
      </c>
      <c r="E1111" t="s">
        <v>20</v>
      </c>
      <c r="F1111" t="s">
        <v>56</v>
      </c>
      <c r="G1111">
        <v>4</v>
      </c>
      <c r="H1111" t="s">
        <v>20</v>
      </c>
      <c r="I1111" t="s">
        <v>32</v>
      </c>
      <c r="J1111" t="s">
        <v>21</v>
      </c>
      <c r="K1111" t="s">
        <v>21</v>
      </c>
      <c r="L1111" t="s">
        <v>33</v>
      </c>
      <c r="M1111" t="s">
        <v>20</v>
      </c>
      <c r="N1111" t="s">
        <v>43</v>
      </c>
      <c r="O1111">
        <v>44.24</v>
      </c>
      <c r="P1111">
        <v>171.69</v>
      </c>
      <c r="Q1111">
        <v>0</v>
      </c>
      <c r="R1111" t="s">
        <v>21</v>
      </c>
    </row>
    <row r="1112" spans="1:18" x14ac:dyDescent="0.35">
      <c r="A1112" t="s">
        <v>1157</v>
      </c>
      <c r="B1112" t="s">
        <v>36</v>
      </c>
      <c r="C1112">
        <v>0</v>
      </c>
      <c r="D1112" t="s">
        <v>21</v>
      </c>
      <c r="E1112" t="s">
        <v>20</v>
      </c>
      <c r="F1112" t="s">
        <v>47</v>
      </c>
      <c r="G1112">
        <v>7</v>
      </c>
      <c r="H1112" t="s">
        <v>20</v>
      </c>
      <c r="I1112" t="s">
        <v>32</v>
      </c>
      <c r="J1112" t="s">
        <v>21</v>
      </c>
      <c r="K1112" t="s">
        <v>20</v>
      </c>
      <c r="L1112" t="s">
        <v>33</v>
      </c>
      <c r="M1112" t="s">
        <v>21</v>
      </c>
      <c r="N1112" t="s">
        <v>30</v>
      </c>
      <c r="O1112">
        <v>51.26</v>
      </c>
      <c r="P1112">
        <v>368.17</v>
      </c>
      <c r="Q1112">
        <v>2</v>
      </c>
      <c r="R1112" t="s">
        <v>21</v>
      </c>
    </row>
    <row r="1113" spans="1:18" x14ac:dyDescent="0.35">
      <c r="A1113" t="s">
        <v>1158</v>
      </c>
      <c r="B1113" t="s">
        <v>36</v>
      </c>
      <c r="C1113">
        <v>0</v>
      </c>
      <c r="D1113" t="s">
        <v>21</v>
      </c>
      <c r="E1113" t="s">
        <v>21</v>
      </c>
      <c r="F1113" t="s">
        <v>49</v>
      </c>
      <c r="G1113">
        <v>5</v>
      </c>
      <c r="H1113" t="s">
        <v>20</v>
      </c>
      <c r="I1113" t="s">
        <v>21</v>
      </c>
      <c r="J1113" t="s">
        <v>28</v>
      </c>
      <c r="K1113" t="s">
        <v>28</v>
      </c>
      <c r="L1113" t="s">
        <v>33</v>
      </c>
      <c r="M1113" t="s">
        <v>20</v>
      </c>
      <c r="N1113" t="s">
        <v>43</v>
      </c>
      <c r="O1113">
        <v>34.43</v>
      </c>
      <c r="P1113">
        <v>173.84</v>
      </c>
      <c r="Q1113">
        <v>3</v>
      </c>
      <c r="R1113" t="s">
        <v>20</v>
      </c>
    </row>
    <row r="1114" spans="1:18" x14ac:dyDescent="0.35">
      <c r="A1114" t="s">
        <v>1159</v>
      </c>
      <c r="B1114" t="s">
        <v>19</v>
      </c>
      <c r="C1114">
        <v>0</v>
      </c>
      <c r="D1114" t="s">
        <v>21</v>
      </c>
      <c r="E1114" t="s">
        <v>21</v>
      </c>
      <c r="F1114" t="s">
        <v>75</v>
      </c>
      <c r="G1114">
        <v>21</v>
      </c>
      <c r="H1114" t="s">
        <v>20</v>
      </c>
      <c r="I1114" t="s">
        <v>32</v>
      </c>
      <c r="J1114" t="s">
        <v>20</v>
      </c>
      <c r="K1114" t="s">
        <v>21</v>
      </c>
      <c r="L1114" t="s">
        <v>29</v>
      </c>
      <c r="M1114" t="s">
        <v>20</v>
      </c>
      <c r="N1114" t="s">
        <v>30</v>
      </c>
      <c r="O1114">
        <v>60.54</v>
      </c>
      <c r="P1114">
        <v>1295.03</v>
      </c>
      <c r="Q1114">
        <v>0</v>
      </c>
      <c r="R1114" t="s">
        <v>21</v>
      </c>
    </row>
    <row r="1115" spans="1:18" x14ac:dyDescent="0.35">
      <c r="A1115" t="s">
        <v>1160</v>
      </c>
      <c r="B1115" t="s">
        <v>36</v>
      </c>
      <c r="C1115">
        <v>0</v>
      </c>
      <c r="D1115" t="s">
        <v>21</v>
      </c>
      <c r="E1115" t="s">
        <v>21</v>
      </c>
      <c r="F1115" t="s">
        <v>75</v>
      </c>
      <c r="G1115">
        <v>22</v>
      </c>
      <c r="H1115" t="s">
        <v>20</v>
      </c>
      <c r="I1115" t="s">
        <v>32</v>
      </c>
      <c r="J1115" t="s">
        <v>21</v>
      </c>
      <c r="K1115" t="s">
        <v>20</v>
      </c>
      <c r="L1115" t="s">
        <v>33</v>
      </c>
      <c r="M1115" t="s">
        <v>21</v>
      </c>
      <c r="N1115" t="s">
        <v>43</v>
      </c>
      <c r="O1115">
        <v>62.59</v>
      </c>
      <c r="P1115">
        <v>1397.35</v>
      </c>
      <c r="Q1115">
        <v>2</v>
      </c>
      <c r="R1115" t="s">
        <v>21</v>
      </c>
    </row>
    <row r="1116" spans="1:18" x14ac:dyDescent="0.35">
      <c r="A1116" t="s">
        <v>1161</v>
      </c>
      <c r="B1116" t="s">
        <v>36</v>
      </c>
      <c r="C1116">
        <v>0</v>
      </c>
      <c r="D1116" t="s">
        <v>21</v>
      </c>
      <c r="E1116" t="s">
        <v>21</v>
      </c>
      <c r="F1116" t="s">
        <v>75</v>
      </c>
      <c r="G1116">
        <v>72</v>
      </c>
      <c r="H1116" t="s">
        <v>21</v>
      </c>
      <c r="I1116" t="s">
        <v>32</v>
      </c>
      <c r="J1116" t="s">
        <v>21</v>
      </c>
      <c r="K1116" t="s">
        <v>20</v>
      </c>
      <c r="L1116" t="s">
        <v>24</v>
      </c>
      <c r="M1116" t="s">
        <v>21</v>
      </c>
      <c r="N1116" t="s">
        <v>30</v>
      </c>
      <c r="O1116">
        <v>36.93</v>
      </c>
      <c r="P1116">
        <v>2652.75</v>
      </c>
      <c r="Q1116">
        <v>1</v>
      </c>
      <c r="R1116" t="s">
        <v>21</v>
      </c>
    </row>
    <row r="1117" spans="1:18" x14ac:dyDescent="0.35">
      <c r="A1117" t="s">
        <v>1162</v>
      </c>
      <c r="B1117" t="s">
        <v>36</v>
      </c>
      <c r="C1117">
        <v>0</v>
      </c>
      <c r="D1117" t="s">
        <v>21</v>
      </c>
      <c r="E1117" t="s">
        <v>21</v>
      </c>
      <c r="F1117" t="s">
        <v>75</v>
      </c>
      <c r="G1117">
        <v>72</v>
      </c>
      <c r="H1117" t="s">
        <v>20</v>
      </c>
      <c r="I1117" t="s">
        <v>21</v>
      </c>
      <c r="J1117" t="s">
        <v>28</v>
      </c>
      <c r="K1117" t="s">
        <v>28</v>
      </c>
      <c r="L1117" t="s">
        <v>29</v>
      </c>
      <c r="M1117" t="s">
        <v>21</v>
      </c>
      <c r="N1117" t="s">
        <v>30</v>
      </c>
      <c r="O1117">
        <v>38.659999999999997</v>
      </c>
      <c r="P1117">
        <v>2852.85</v>
      </c>
      <c r="Q1117">
        <v>0</v>
      </c>
      <c r="R1117" t="s">
        <v>21</v>
      </c>
    </row>
    <row r="1118" spans="1:18" x14ac:dyDescent="0.35">
      <c r="A1118" t="s">
        <v>1163</v>
      </c>
      <c r="B1118" t="s">
        <v>19</v>
      </c>
      <c r="C1118">
        <v>0</v>
      </c>
      <c r="D1118" t="s">
        <v>21</v>
      </c>
      <c r="E1118" t="s">
        <v>20</v>
      </c>
      <c r="F1118" t="s">
        <v>41</v>
      </c>
      <c r="G1118">
        <v>48</v>
      </c>
      <c r="H1118" t="s">
        <v>20</v>
      </c>
      <c r="I1118" t="s">
        <v>21</v>
      </c>
      <c r="J1118" t="s">
        <v>28</v>
      </c>
      <c r="K1118" t="s">
        <v>28</v>
      </c>
      <c r="L1118" t="s">
        <v>33</v>
      </c>
      <c r="M1118" t="s">
        <v>21</v>
      </c>
      <c r="N1118" t="s">
        <v>30</v>
      </c>
      <c r="O1118">
        <v>26.49</v>
      </c>
      <c r="P1118">
        <v>1276.3399999999999</v>
      </c>
      <c r="Q1118">
        <v>0</v>
      </c>
      <c r="R1118" t="s">
        <v>21</v>
      </c>
    </row>
    <row r="1119" spans="1:18" x14ac:dyDescent="0.35">
      <c r="A1119" t="s">
        <v>1164</v>
      </c>
      <c r="B1119" t="s">
        <v>36</v>
      </c>
      <c r="C1119">
        <v>0</v>
      </c>
      <c r="D1119" t="s">
        <v>20</v>
      </c>
      <c r="E1119" t="s">
        <v>21</v>
      </c>
      <c r="F1119" t="s">
        <v>39</v>
      </c>
      <c r="G1119">
        <v>26</v>
      </c>
      <c r="H1119" t="s">
        <v>20</v>
      </c>
      <c r="I1119" t="s">
        <v>23</v>
      </c>
      <c r="J1119" t="s">
        <v>21</v>
      </c>
      <c r="K1119" t="s">
        <v>21</v>
      </c>
      <c r="L1119" t="s">
        <v>29</v>
      </c>
      <c r="M1119" t="s">
        <v>20</v>
      </c>
      <c r="N1119" t="s">
        <v>43</v>
      </c>
      <c r="O1119">
        <v>93.16</v>
      </c>
      <c r="P1119">
        <v>2451.73</v>
      </c>
      <c r="Q1119">
        <v>4</v>
      </c>
      <c r="R1119" t="s">
        <v>21</v>
      </c>
    </row>
    <row r="1120" spans="1:18" x14ac:dyDescent="0.35">
      <c r="A1120" t="s">
        <v>1165</v>
      </c>
      <c r="B1120" t="s">
        <v>36</v>
      </c>
      <c r="C1120">
        <v>1</v>
      </c>
      <c r="D1120" t="s">
        <v>20</v>
      </c>
      <c r="E1120" t="s">
        <v>20</v>
      </c>
      <c r="F1120" t="s">
        <v>22</v>
      </c>
      <c r="G1120">
        <v>11</v>
      </c>
      <c r="H1120" t="s">
        <v>20</v>
      </c>
      <c r="I1120" t="s">
        <v>23</v>
      </c>
      <c r="J1120" t="s">
        <v>21</v>
      </c>
      <c r="K1120" t="s">
        <v>20</v>
      </c>
      <c r="L1120" t="s">
        <v>29</v>
      </c>
      <c r="M1120" t="s">
        <v>20</v>
      </c>
      <c r="N1120" t="s">
        <v>34</v>
      </c>
      <c r="O1120">
        <v>98.12</v>
      </c>
      <c r="P1120">
        <v>1074.8399999999999</v>
      </c>
      <c r="Q1120">
        <v>1</v>
      </c>
      <c r="R1120" t="s">
        <v>21</v>
      </c>
    </row>
    <row r="1121" spans="1:18" x14ac:dyDescent="0.35">
      <c r="A1121" t="s">
        <v>1166</v>
      </c>
      <c r="B1121" t="s">
        <v>36</v>
      </c>
      <c r="C1121">
        <v>0</v>
      </c>
      <c r="D1121" t="s">
        <v>20</v>
      </c>
      <c r="E1121" t="s">
        <v>20</v>
      </c>
      <c r="F1121" t="s">
        <v>41</v>
      </c>
      <c r="G1121">
        <v>10</v>
      </c>
      <c r="H1121" t="s">
        <v>20</v>
      </c>
      <c r="I1121" t="s">
        <v>32</v>
      </c>
      <c r="J1121" t="s">
        <v>20</v>
      </c>
      <c r="K1121" t="s">
        <v>21</v>
      </c>
      <c r="L1121" t="s">
        <v>33</v>
      </c>
      <c r="M1121" t="s">
        <v>20</v>
      </c>
      <c r="N1121" t="s">
        <v>43</v>
      </c>
      <c r="O1121">
        <v>56.57</v>
      </c>
      <c r="P1121">
        <v>582.19000000000005</v>
      </c>
      <c r="Q1121">
        <v>1</v>
      </c>
      <c r="R1121" t="s">
        <v>20</v>
      </c>
    </row>
    <row r="1122" spans="1:18" x14ac:dyDescent="0.35">
      <c r="A1122" t="s">
        <v>1167</v>
      </c>
      <c r="B1122" t="s">
        <v>19</v>
      </c>
      <c r="C1122">
        <v>0</v>
      </c>
      <c r="D1122" t="s">
        <v>20</v>
      </c>
      <c r="E1122" t="s">
        <v>21</v>
      </c>
      <c r="F1122" t="s">
        <v>65</v>
      </c>
      <c r="G1122">
        <v>62</v>
      </c>
      <c r="H1122" t="s">
        <v>20</v>
      </c>
      <c r="I1122" t="s">
        <v>21</v>
      </c>
      <c r="J1122" t="s">
        <v>28</v>
      </c>
      <c r="K1122" t="s">
        <v>28</v>
      </c>
      <c r="L1122" t="s">
        <v>29</v>
      </c>
      <c r="M1122" t="s">
        <v>21</v>
      </c>
      <c r="N1122" t="s">
        <v>34</v>
      </c>
      <c r="O1122">
        <v>32.44</v>
      </c>
      <c r="P1122">
        <v>2062.86</v>
      </c>
      <c r="Q1122">
        <v>2</v>
      </c>
      <c r="R1122" t="s">
        <v>21</v>
      </c>
    </row>
    <row r="1123" spans="1:18" x14ac:dyDescent="0.35">
      <c r="A1123" t="s">
        <v>1168</v>
      </c>
      <c r="B1123" t="s">
        <v>19</v>
      </c>
      <c r="C1123">
        <v>0</v>
      </c>
      <c r="D1123" t="s">
        <v>21</v>
      </c>
      <c r="E1123" t="s">
        <v>21</v>
      </c>
      <c r="F1123" t="s">
        <v>27</v>
      </c>
      <c r="G1123">
        <v>27</v>
      </c>
      <c r="H1123" t="s">
        <v>20</v>
      </c>
      <c r="I1123" t="s">
        <v>23</v>
      </c>
      <c r="J1123" t="s">
        <v>21</v>
      </c>
      <c r="K1123" t="s">
        <v>21</v>
      </c>
      <c r="L1123" t="s">
        <v>29</v>
      </c>
      <c r="M1123" t="s">
        <v>21</v>
      </c>
      <c r="N1123" t="s">
        <v>25</v>
      </c>
      <c r="O1123">
        <v>87.88</v>
      </c>
      <c r="P1123">
        <v>2401.91</v>
      </c>
      <c r="Q1123">
        <v>3</v>
      </c>
      <c r="R1123" t="s">
        <v>20</v>
      </c>
    </row>
    <row r="1124" spans="1:18" x14ac:dyDescent="0.35">
      <c r="A1124" t="s">
        <v>1169</v>
      </c>
      <c r="B1124" t="s">
        <v>19</v>
      </c>
      <c r="C1124">
        <v>1</v>
      </c>
      <c r="D1124" t="s">
        <v>21</v>
      </c>
      <c r="E1124" t="s">
        <v>21</v>
      </c>
      <c r="F1124" t="s">
        <v>27</v>
      </c>
      <c r="G1124">
        <v>28</v>
      </c>
      <c r="H1124" t="s">
        <v>20</v>
      </c>
      <c r="I1124" t="s">
        <v>23</v>
      </c>
      <c r="J1124" t="s">
        <v>21</v>
      </c>
      <c r="K1124" t="s">
        <v>20</v>
      </c>
      <c r="L1124" t="s">
        <v>33</v>
      </c>
      <c r="M1124" t="s">
        <v>20</v>
      </c>
      <c r="N1124" t="s">
        <v>43</v>
      </c>
      <c r="O1124">
        <v>91.69</v>
      </c>
      <c r="P1124">
        <v>2632.76</v>
      </c>
      <c r="Q1124">
        <v>5</v>
      </c>
      <c r="R1124" t="s">
        <v>20</v>
      </c>
    </row>
    <row r="1125" spans="1:18" x14ac:dyDescent="0.35">
      <c r="A1125" t="s">
        <v>1170</v>
      </c>
      <c r="B1125" t="s">
        <v>36</v>
      </c>
      <c r="C1125">
        <v>0</v>
      </c>
      <c r="D1125" t="s">
        <v>21</v>
      </c>
      <c r="E1125" t="s">
        <v>20</v>
      </c>
      <c r="F1125" t="s">
        <v>27</v>
      </c>
      <c r="G1125">
        <v>68</v>
      </c>
      <c r="H1125" t="s">
        <v>20</v>
      </c>
      <c r="I1125" t="s">
        <v>21</v>
      </c>
      <c r="J1125" t="s">
        <v>28</v>
      </c>
      <c r="K1125" t="s">
        <v>28</v>
      </c>
      <c r="L1125" t="s">
        <v>24</v>
      </c>
      <c r="M1125" t="s">
        <v>20</v>
      </c>
      <c r="N1125" t="s">
        <v>34</v>
      </c>
      <c r="O1125">
        <v>27.9</v>
      </c>
      <c r="P1125">
        <v>1851.81</v>
      </c>
      <c r="Q1125">
        <v>2</v>
      </c>
      <c r="R1125" t="s">
        <v>21</v>
      </c>
    </row>
    <row r="1126" spans="1:18" x14ac:dyDescent="0.35">
      <c r="A1126" t="s">
        <v>1171</v>
      </c>
      <c r="B1126" t="s">
        <v>36</v>
      </c>
      <c r="C1126">
        <v>0</v>
      </c>
      <c r="D1126" t="s">
        <v>20</v>
      </c>
      <c r="E1126" t="s">
        <v>21</v>
      </c>
      <c r="F1126" t="s">
        <v>37</v>
      </c>
      <c r="G1126">
        <v>25</v>
      </c>
      <c r="H1126" t="s">
        <v>20</v>
      </c>
      <c r="I1126" t="s">
        <v>23</v>
      </c>
      <c r="J1126" t="s">
        <v>21</v>
      </c>
      <c r="K1126" t="s">
        <v>20</v>
      </c>
      <c r="L1126" t="s">
        <v>29</v>
      </c>
      <c r="M1126" t="s">
        <v>20</v>
      </c>
      <c r="N1126" t="s">
        <v>30</v>
      </c>
      <c r="O1126">
        <v>97.71</v>
      </c>
      <c r="P1126">
        <v>2408.4</v>
      </c>
      <c r="Q1126">
        <v>0</v>
      </c>
      <c r="R1126" t="s">
        <v>21</v>
      </c>
    </row>
    <row r="1127" spans="1:18" x14ac:dyDescent="0.35">
      <c r="A1127" t="s">
        <v>1172</v>
      </c>
      <c r="B1127" t="s">
        <v>36</v>
      </c>
      <c r="C1127">
        <v>0</v>
      </c>
      <c r="D1127" t="s">
        <v>20</v>
      </c>
      <c r="E1127" t="s">
        <v>21</v>
      </c>
      <c r="F1127" t="s">
        <v>37</v>
      </c>
      <c r="G1127">
        <v>68</v>
      </c>
      <c r="H1127" t="s">
        <v>20</v>
      </c>
      <c r="I1127" t="s">
        <v>21</v>
      </c>
      <c r="J1127" t="s">
        <v>28</v>
      </c>
      <c r="K1127" t="s">
        <v>28</v>
      </c>
      <c r="L1127" t="s">
        <v>33</v>
      </c>
      <c r="M1127" t="s">
        <v>20</v>
      </c>
      <c r="N1127" t="s">
        <v>30</v>
      </c>
      <c r="O1127">
        <v>26.13</v>
      </c>
      <c r="P1127">
        <v>1827.32</v>
      </c>
      <c r="Q1127">
        <v>0</v>
      </c>
      <c r="R1127" t="s">
        <v>21</v>
      </c>
    </row>
    <row r="1128" spans="1:18" x14ac:dyDescent="0.35">
      <c r="A1128" t="s">
        <v>1173</v>
      </c>
      <c r="B1128" t="s">
        <v>19</v>
      </c>
      <c r="C1128">
        <v>0</v>
      </c>
      <c r="D1128" t="s">
        <v>21</v>
      </c>
      <c r="E1128" t="s">
        <v>21</v>
      </c>
      <c r="F1128" t="s">
        <v>47</v>
      </c>
      <c r="G1128">
        <v>40</v>
      </c>
      <c r="H1128" t="s">
        <v>20</v>
      </c>
      <c r="I1128" t="s">
        <v>23</v>
      </c>
      <c r="J1128" t="s">
        <v>21</v>
      </c>
      <c r="K1128" t="s">
        <v>20</v>
      </c>
      <c r="L1128" t="s">
        <v>24</v>
      </c>
      <c r="M1128" t="s">
        <v>20</v>
      </c>
      <c r="N1128" t="s">
        <v>43</v>
      </c>
      <c r="O1128">
        <v>99.72</v>
      </c>
      <c r="P1128">
        <v>3882.78</v>
      </c>
      <c r="Q1128">
        <v>0</v>
      </c>
      <c r="R1128" t="s">
        <v>21</v>
      </c>
    </row>
    <row r="1129" spans="1:18" x14ac:dyDescent="0.35">
      <c r="A1129" t="s">
        <v>1174</v>
      </c>
      <c r="B1129" t="s">
        <v>19</v>
      </c>
      <c r="C1129">
        <v>0</v>
      </c>
      <c r="D1129" t="s">
        <v>20</v>
      </c>
      <c r="E1129" t="s">
        <v>20</v>
      </c>
      <c r="F1129" t="s">
        <v>37</v>
      </c>
      <c r="G1129">
        <v>16</v>
      </c>
      <c r="H1129" t="s">
        <v>20</v>
      </c>
      <c r="I1129" t="s">
        <v>32</v>
      </c>
      <c r="J1129" t="s">
        <v>21</v>
      </c>
      <c r="K1129" t="s">
        <v>21</v>
      </c>
      <c r="L1129" t="s">
        <v>33</v>
      </c>
      <c r="M1129" t="s">
        <v>20</v>
      </c>
      <c r="N1129" t="s">
        <v>30</v>
      </c>
      <c r="O1129">
        <v>60.17</v>
      </c>
      <c r="P1129">
        <v>989.45</v>
      </c>
      <c r="Q1129">
        <v>1</v>
      </c>
      <c r="R1129" t="s">
        <v>20</v>
      </c>
    </row>
    <row r="1130" spans="1:18" x14ac:dyDescent="0.35">
      <c r="A1130" t="s">
        <v>1175</v>
      </c>
      <c r="B1130" t="s">
        <v>19</v>
      </c>
      <c r="C1130">
        <v>0</v>
      </c>
      <c r="D1130" t="s">
        <v>21</v>
      </c>
      <c r="E1130" t="s">
        <v>21</v>
      </c>
      <c r="F1130" t="s">
        <v>65</v>
      </c>
      <c r="G1130">
        <v>40</v>
      </c>
      <c r="H1130" t="s">
        <v>20</v>
      </c>
      <c r="I1130" t="s">
        <v>23</v>
      </c>
      <c r="J1130" t="s">
        <v>21</v>
      </c>
      <c r="K1130" t="s">
        <v>21</v>
      </c>
      <c r="L1130" t="s">
        <v>29</v>
      </c>
      <c r="M1130" t="s">
        <v>20</v>
      </c>
      <c r="N1130" t="s">
        <v>25</v>
      </c>
      <c r="O1130">
        <v>86.17</v>
      </c>
      <c r="P1130">
        <v>3423.01</v>
      </c>
      <c r="Q1130">
        <v>3</v>
      </c>
      <c r="R1130" t="s">
        <v>21</v>
      </c>
    </row>
    <row r="1131" spans="1:18" x14ac:dyDescent="0.35">
      <c r="A1131" t="s">
        <v>1176</v>
      </c>
      <c r="B1131" t="s">
        <v>36</v>
      </c>
      <c r="C1131">
        <v>0</v>
      </c>
      <c r="D1131" t="s">
        <v>21</v>
      </c>
      <c r="E1131" t="s">
        <v>21</v>
      </c>
      <c r="F1131" t="s">
        <v>37</v>
      </c>
      <c r="G1131">
        <v>22</v>
      </c>
      <c r="H1131" t="s">
        <v>20</v>
      </c>
      <c r="I1131" t="s">
        <v>32</v>
      </c>
      <c r="J1131" t="s">
        <v>21</v>
      </c>
      <c r="K1131" t="s">
        <v>21</v>
      </c>
      <c r="L1131" t="s">
        <v>33</v>
      </c>
      <c r="M1131" t="s">
        <v>20</v>
      </c>
      <c r="N1131" t="s">
        <v>30</v>
      </c>
      <c r="O1131">
        <v>50.56</v>
      </c>
      <c r="P1131">
        <v>1103.95</v>
      </c>
      <c r="Q1131">
        <v>2</v>
      </c>
      <c r="R1131" t="s">
        <v>20</v>
      </c>
    </row>
    <row r="1132" spans="1:18" x14ac:dyDescent="0.35">
      <c r="A1132" t="s">
        <v>1177</v>
      </c>
      <c r="B1132" t="s">
        <v>19</v>
      </c>
      <c r="C1132">
        <v>0</v>
      </c>
      <c r="D1132" t="s">
        <v>20</v>
      </c>
      <c r="E1132" t="s">
        <v>21</v>
      </c>
      <c r="F1132" t="s">
        <v>49</v>
      </c>
      <c r="G1132">
        <v>27</v>
      </c>
      <c r="H1132" t="s">
        <v>20</v>
      </c>
      <c r="I1132" t="s">
        <v>23</v>
      </c>
      <c r="J1132" t="s">
        <v>21</v>
      </c>
      <c r="K1132" t="s">
        <v>21</v>
      </c>
      <c r="L1132" t="s">
        <v>33</v>
      </c>
      <c r="M1132" t="s">
        <v>20</v>
      </c>
      <c r="N1132" t="s">
        <v>25</v>
      </c>
      <c r="O1132">
        <v>77.61</v>
      </c>
      <c r="P1132">
        <v>2111.2399999999998</v>
      </c>
      <c r="Q1132">
        <v>0</v>
      </c>
      <c r="R1132" t="s">
        <v>20</v>
      </c>
    </row>
    <row r="1133" spans="1:18" x14ac:dyDescent="0.35">
      <c r="A1133" t="s">
        <v>1178</v>
      </c>
      <c r="B1133" t="s">
        <v>19</v>
      </c>
      <c r="C1133">
        <v>0</v>
      </c>
      <c r="D1133" t="s">
        <v>21</v>
      </c>
      <c r="E1133" t="s">
        <v>20</v>
      </c>
      <c r="F1133" t="s">
        <v>49</v>
      </c>
      <c r="G1133">
        <v>14</v>
      </c>
      <c r="H1133" t="s">
        <v>20</v>
      </c>
      <c r="I1133" t="s">
        <v>23</v>
      </c>
      <c r="J1133" t="s">
        <v>21</v>
      </c>
      <c r="K1133" t="s">
        <v>21</v>
      </c>
      <c r="L1133" t="s">
        <v>33</v>
      </c>
      <c r="M1133" t="s">
        <v>20</v>
      </c>
      <c r="N1133" t="s">
        <v>25</v>
      </c>
      <c r="O1133">
        <v>87.25</v>
      </c>
      <c r="P1133">
        <v>1255.8599999999999</v>
      </c>
      <c r="Q1133">
        <v>2</v>
      </c>
      <c r="R1133" t="s">
        <v>20</v>
      </c>
    </row>
    <row r="1134" spans="1:18" x14ac:dyDescent="0.35">
      <c r="A1134" t="s">
        <v>1179</v>
      </c>
      <c r="B1134" t="s">
        <v>19</v>
      </c>
      <c r="C1134">
        <v>0</v>
      </c>
      <c r="D1134" t="s">
        <v>20</v>
      </c>
      <c r="E1134" t="s">
        <v>21</v>
      </c>
      <c r="F1134" t="s">
        <v>41</v>
      </c>
      <c r="G1134">
        <v>43</v>
      </c>
      <c r="H1134" t="s">
        <v>20</v>
      </c>
      <c r="I1134" t="s">
        <v>21</v>
      </c>
      <c r="J1134" t="s">
        <v>28</v>
      </c>
      <c r="K1134" t="s">
        <v>28</v>
      </c>
      <c r="L1134" t="s">
        <v>24</v>
      </c>
      <c r="M1134" t="s">
        <v>20</v>
      </c>
      <c r="N1134" t="s">
        <v>43</v>
      </c>
      <c r="O1134">
        <v>34.380000000000003</v>
      </c>
      <c r="P1134">
        <v>1480.13</v>
      </c>
      <c r="Q1134">
        <v>0</v>
      </c>
      <c r="R1134" t="s">
        <v>21</v>
      </c>
    </row>
    <row r="1135" spans="1:18" x14ac:dyDescent="0.35">
      <c r="A1135" t="s">
        <v>1180</v>
      </c>
      <c r="B1135" t="s">
        <v>19</v>
      </c>
      <c r="C1135">
        <v>0</v>
      </c>
      <c r="D1135" t="s">
        <v>21</v>
      </c>
      <c r="E1135" t="s">
        <v>21</v>
      </c>
      <c r="F1135" t="s">
        <v>702</v>
      </c>
      <c r="G1135">
        <v>69</v>
      </c>
      <c r="H1135" t="s">
        <v>20</v>
      </c>
      <c r="I1135" t="s">
        <v>21</v>
      </c>
      <c r="J1135" t="s">
        <v>28</v>
      </c>
      <c r="K1135" t="s">
        <v>28</v>
      </c>
      <c r="L1135" t="s">
        <v>24</v>
      </c>
      <c r="M1135" t="s">
        <v>20</v>
      </c>
      <c r="N1135" t="s">
        <v>30</v>
      </c>
      <c r="O1135">
        <v>24.37</v>
      </c>
      <c r="P1135">
        <v>1718.5</v>
      </c>
      <c r="Q1135">
        <v>2</v>
      </c>
      <c r="R1135" t="s">
        <v>21</v>
      </c>
    </row>
    <row r="1136" spans="1:18" x14ac:dyDescent="0.35">
      <c r="A1136" t="s">
        <v>1181</v>
      </c>
      <c r="B1136" t="s">
        <v>36</v>
      </c>
      <c r="C1136">
        <v>0</v>
      </c>
      <c r="D1136" t="s">
        <v>20</v>
      </c>
      <c r="E1136" t="s">
        <v>20</v>
      </c>
      <c r="F1136" t="s">
        <v>41</v>
      </c>
      <c r="G1136">
        <v>33</v>
      </c>
      <c r="H1136" t="s">
        <v>20</v>
      </c>
      <c r="I1136" t="s">
        <v>32</v>
      </c>
      <c r="J1136" t="s">
        <v>20</v>
      </c>
      <c r="K1136" t="s">
        <v>21</v>
      </c>
      <c r="L1136" t="s">
        <v>33</v>
      </c>
      <c r="M1136" t="s">
        <v>20</v>
      </c>
      <c r="N1136" t="s">
        <v>25</v>
      </c>
      <c r="O1136">
        <v>53.95</v>
      </c>
      <c r="P1136">
        <v>1780.87</v>
      </c>
      <c r="Q1136">
        <v>1</v>
      </c>
      <c r="R1136" t="s">
        <v>21</v>
      </c>
    </row>
    <row r="1137" spans="1:18" x14ac:dyDescent="0.35">
      <c r="A1137" t="s">
        <v>1182</v>
      </c>
      <c r="B1137" t="s">
        <v>19</v>
      </c>
      <c r="C1137">
        <v>1</v>
      </c>
      <c r="D1137" t="s">
        <v>21</v>
      </c>
      <c r="E1137" t="s">
        <v>21</v>
      </c>
      <c r="F1137" t="s">
        <v>47</v>
      </c>
      <c r="G1137">
        <v>8</v>
      </c>
      <c r="H1137" t="s">
        <v>20</v>
      </c>
      <c r="I1137" t="s">
        <v>21</v>
      </c>
      <c r="J1137" t="s">
        <v>28</v>
      </c>
      <c r="K1137" t="s">
        <v>28</v>
      </c>
      <c r="L1137" t="s">
        <v>33</v>
      </c>
      <c r="M1137" t="s">
        <v>20</v>
      </c>
      <c r="N1137" t="s">
        <v>30</v>
      </c>
      <c r="O1137">
        <v>26.58</v>
      </c>
      <c r="P1137">
        <v>213.22</v>
      </c>
      <c r="Q1137">
        <v>1</v>
      </c>
      <c r="R1137" t="s">
        <v>21</v>
      </c>
    </row>
    <row r="1138" spans="1:18" x14ac:dyDescent="0.35">
      <c r="A1138" t="s">
        <v>1183</v>
      </c>
      <c r="B1138" t="s">
        <v>19</v>
      </c>
      <c r="C1138">
        <v>0</v>
      </c>
      <c r="D1138" t="s">
        <v>21</v>
      </c>
      <c r="E1138" t="s">
        <v>21</v>
      </c>
      <c r="F1138" t="s">
        <v>45</v>
      </c>
      <c r="G1138">
        <v>33</v>
      </c>
      <c r="H1138" t="s">
        <v>20</v>
      </c>
      <c r="I1138" t="s">
        <v>23</v>
      </c>
      <c r="J1138" t="s">
        <v>21</v>
      </c>
      <c r="K1138" t="s">
        <v>20</v>
      </c>
      <c r="L1138" t="s">
        <v>33</v>
      </c>
      <c r="M1138" t="s">
        <v>21</v>
      </c>
      <c r="N1138" t="s">
        <v>43</v>
      </c>
      <c r="O1138">
        <v>79.27</v>
      </c>
      <c r="P1138">
        <v>2548.5</v>
      </c>
      <c r="Q1138">
        <v>0</v>
      </c>
      <c r="R1138" t="s">
        <v>20</v>
      </c>
    </row>
    <row r="1139" spans="1:18" x14ac:dyDescent="0.35">
      <c r="A1139" t="s">
        <v>1184</v>
      </c>
      <c r="B1139" t="s">
        <v>19</v>
      </c>
      <c r="C1139">
        <v>1</v>
      </c>
      <c r="D1139" t="s">
        <v>20</v>
      </c>
      <c r="E1139" t="s">
        <v>20</v>
      </c>
      <c r="F1139" t="s">
        <v>58</v>
      </c>
      <c r="G1139">
        <v>65</v>
      </c>
      <c r="H1139" t="s">
        <v>20</v>
      </c>
      <c r="I1139" t="s">
        <v>32</v>
      </c>
      <c r="J1139" t="s">
        <v>20</v>
      </c>
      <c r="K1139" t="s">
        <v>20</v>
      </c>
      <c r="L1139" t="s">
        <v>33</v>
      </c>
      <c r="M1139" t="s">
        <v>20</v>
      </c>
      <c r="N1139" t="s">
        <v>34</v>
      </c>
      <c r="O1139">
        <v>59.77</v>
      </c>
      <c r="P1139">
        <v>3947.41</v>
      </c>
      <c r="Q1139">
        <v>2</v>
      </c>
      <c r="R1139" t="s">
        <v>20</v>
      </c>
    </row>
    <row r="1140" spans="1:18" x14ac:dyDescent="0.35">
      <c r="A1140" t="s">
        <v>1185</v>
      </c>
      <c r="B1140" t="s">
        <v>36</v>
      </c>
      <c r="C1140">
        <v>0</v>
      </c>
      <c r="D1140" t="s">
        <v>21</v>
      </c>
      <c r="E1140" t="s">
        <v>21</v>
      </c>
      <c r="F1140" t="s">
        <v>47</v>
      </c>
      <c r="G1140">
        <v>5</v>
      </c>
      <c r="H1140" t="s">
        <v>20</v>
      </c>
      <c r="I1140" t="s">
        <v>23</v>
      </c>
      <c r="J1140" t="s">
        <v>21</v>
      </c>
      <c r="K1140" t="s">
        <v>20</v>
      </c>
      <c r="L1140" t="s">
        <v>33</v>
      </c>
      <c r="M1140" t="s">
        <v>21</v>
      </c>
      <c r="N1140" t="s">
        <v>25</v>
      </c>
      <c r="O1140">
        <v>96.92</v>
      </c>
      <c r="P1140">
        <v>496.45</v>
      </c>
      <c r="Q1140">
        <v>1</v>
      </c>
      <c r="R1140" t="s">
        <v>20</v>
      </c>
    </row>
    <row r="1141" spans="1:18" x14ac:dyDescent="0.35">
      <c r="A1141" t="s">
        <v>1186</v>
      </c>
      <c r="B1141" t="s">
        <v>19</v>
      </c>
      <c r="C1141">
        <v>0</v>
      </c>
      <c r="D1141" t="s">
        <v>20</v>
      </c>
      <c r="E1141" t="s">
        <v>20</v>
      </c>
      <c r="F1141" t="s">
        <v>41</v>
      </c>
      <c r="G1141">
        <v>22</v>
      </c>
      <c r="H1141" t="s">
        <v>20</v>
      </c>
      <c r="I1141" t="s">
        <v>21</v>
      </c>
      <c r="J1141" t="s">
        <v>28</v>
      </c>
      <c r="K1141" t="s">
        <v>28</v>
      </c>
      <c r="L1141" t="s">
        <v>33</v>
      </c>
      <c r="M1141" t="s">
        <v>21</v>
      </c>
      <c r="N1141" t="s">
        <v>34</v>
      </c>
      <c r="O1141">
        <v>38.26</v>
      </c>
      <c r="P1141">
        <v>820.73</v>
      </c>
      <c r="Q1141">
        <v>1</v>
      </c>
      <c r="R1141" t="s">
        <v>21</v>
      </c>
    </row>
    <row r="1142" spans="1:18" x14ac:dyDescent="0.35">
      <c r="A1142" t="s">
        <v>1187</v>
      </c>
      <c r="B1142" t="s">
        <v>36</v>
      </c>
      <c r="C1142">
        <v>0</v>
      </c>
      <c r="D1142" t="s">
        <v>21</v>
      </c>
      <c r="E1142" t="s">
        <v>21</v>
      </c>
      <c r="F1142" t="s">
        <v>56</v>
      </c>
      <c r="G1142">
        <v>13</v>
      </c>
      <c r="H1142" t="s">
        <v>20</v>
      </c>
      <c r="I1142" t="s">
        <v>32</v>
      </c>
      <c r="J1142" t="s">
        <v>20</v>
      </c>
      <c r="K1142" t="s">
        <v>20</v>
      </c>
      <c r="L1142" t="s">
        <v>29</v>
      </c>
      <c r="M1142" t="s">
        <v>21</v>
      </c>
      <c r="N1142" t="s">
        <v>34</v>
      </c>
      <c r="O1142">
        <v>63.74</v>
      </c>
      <c r="P1142">
        <v>842.86</v>
      </c>
      <c r="Q1142">
        <v>3</v>
      </c>
      <c r="R1142" t="s">
        <v>21</v>
      </c>
    </row>
    <row r="1143" spans="1:18" x14ac:dyDescent="0.35">
      <c r="A1143" t="s">
        <v>1188</v>
      </c>
      <c r="B1143" t="s">
        <v>19</v>
      </c>
      <c r="C1143">
        <v>0</v>
      </c>
      <c r="D1143" t="s">
        <v>20</v>
      </c>
      <c r="E1143" t="s">
        <v>20</v>
      </c>
      <c r="F1143" t="s">
        <v>41</v>
      </c>
      <c r="G1143">
        <v>2</v>
      </c>
      <c r="H1143" t="s">
        <v>20</v>
      </c>
      <c r="I1143" t="s">
        <v>32</v>
      </c>
      <c r="J1143" t="s">
        <v>21</v>
      </c>
      <c r="K1143" t="s">
        <v>21</v>
      </c>
      <c r="L1143" t="s">
        <v>33</v>
      </c>
      <c r="M1143" t="s">
        <v>20</v>
      </c>
      <c r="N1143" t="s">
        <v>43</v>
      </c>
      <c r="O1143">
        <v>57.71</v>
      </c>
      <c r="P1143">
        <v>114.88</v>
      </c>
      <c r="Q1143">
        <v>0</v>
      </c>
      <c r="R1143" t="s">
        <v>21</v>
      </c>
    </row>
    <row r="1144" spans="1:18" x14ac:dyDescent="0.35">
      <c r="A1144" t="s">
        <v>1189</v>
      </c>
      <c r="B1144" t="s">
        <v>19</v>
      </c>
      <c r="C1144">
        <v>0</v>
      </c>
      <c r="D1144" t="s">
        <v>21</v>
      </c>
      <c r="E1144" t="s">
        <v>21</v>
      </c>
      <c r="F1144" t="s">
        <v>75</v>
      </c>
      <c r="G1144">
        <v>6</v>
      </c>
      <c r="H1144" t="s">
        <v>20</v>
      </c>
      <c r="I1144" t="s">
        <v>23</v>
      </c>
      <c r="J1144" t="s">
        <v>21</v>
      </c>
      <c r="K1144" t="s">
        <v>21</v>
      </c>
      <c r="L1144" t="s">
        <v>33</v>
      </c>
      <c r="M1144" t="s">
        <v>20</v>
      </c>
      <c r="N1144" t="s">
        <v>30</v>
      </c>
      <c r="O1144">
        <v>79.459999999999994</v>
      </c>
      <c r="P1144">
        <v>463.84</v>
      </c>
      <c r="Q1144">
        <v>3</v>
      </c>
      <c r="R1144" t="s">
        <v>20</v>
      </c>
    </row>
    <row r="1145" spans="1:18" x14ac:dyDescent="0.35">
      <c r="A1145" t="s">
        <v>1190</v>
      </c>
      <c r="B1145" t="s">
        <v>36</v>
      </c>
      <c r="C1145">
        <v>0</v>
      </c>
      <c r="D1145" t="s">
        <v>21</v>
      </c>
      <c r="E1145" t="s">
        <v>21</v>
      </c>
      <c r="F1145" t="s">
        <v>39</v>
      </c>
      <c r="G1145">
        <v>43</v>
      </c>
      <c r="H1145" t="s">
        <v>20</v>
      </c>
      <c r="I1145" t="s">
        <v>21</v>
      </c>
      <c r="J1145" t="s">
        <v>28</v>
      </c>
      <c r="K1145" t="s">
        <v>28</v>
      </c>
      <c r="L1145" t="s">
        <v>24</v>
      </c>
      <c r="M1145" t="s">
        <v>21</v>
      </c>
      <c r="N1145" t="s">
        <v>25</v>
      </c>
      <c r="O1145">
        <v>19.37</v>
      </c>
      <c r="P1145">
        <v>829.17</v>
      </c>
      <c r="Q1145">
        <v>3</v>
      </c>
      <c r="R1145" t="s">
        <v>21</v>
      </c>
    </row>
    <row r="1146" spans="1:18" x14ac:dyDescent="0.35">
      <c r="A1146" t="s">
        <v>1191</v>
      </c>
      <c r="B1146" t="s">
        <v>19</v>
      </c>
      <c r="C1146">
        <v>0</v>
      </c>
      <c r="D1146" t="s">
        <v>21</v>
      </c>
      <c r="E1146" t="s">
        <v>20</v>
      </c>
      <c r="F1146" t="s">
        <v>27</v>
      </c>
      <c r="G1146">
        <v>17</v>
      </c>
      <c r="H1146" t="s">
        <v>20</v>
      </c>
      <c r="I1146" t="s">
        <v>32</v>
      </c>
      <c r="J1146" t="s">
        <v>20</v>
      </c>
      <c r="K1146" t="s">
        <v>21</v>
      </c>
      <c r="L1146" t="s">
        <v>33</v>
      </c>
      <c r="M1146" t="s">
        <v>21</v>
      </c>
      <c r="N1146" t="s">
        <v>25</v>
      </c>
      <c r="O1146">
        <v>63.28</v>
      </c>
      <c r="P1146">
        <v>1096.54</v>
      </c>
      <c r="Q1146">
        <v>3</v>
      </c>
      <c r="R1146" t="s">
        <v>21</v>
      </c>
    </row>
    <row r="1147" spans="1:18" x14ac:dyDescent="0.35">
      <c r="A1147" t="s">
        <v>1192</v>
      </c>
      <c r="B1147" t="s">
        <v>19</v>
      </c>
      <c r="C1147">
        <v>0</v>
      </c>
      <c r="D1147" t="s">
        <v>21</v>
      </c>
      <c r="E1147" t="s">
        <v>21</v>
      </c>
      <c r="F1147" t="s">
        <v>41</v>
      </c>
      <c r="G1147">
        <v>17</v>
      </c>
      <c r="H1147" t="s">
        <v>20</v>
      </c>
      <c r="I1147" t="s">
        <v>32</v>
      </c>
      <c r="J1147" t="s">
        <v>21</v>
      </c>
      <c r="K1147" t="s">
        <v>21</v>
      </c>
      <c r="L1147" t="s">
        <v>24</v>
      </c>
      <c r="M1147" t="s">
        <v>20</v>
      </c>
      <c r="N1147" t="s">
        <v>30</v>
      </c>
      <c r="O1147">
        <v>56.35</v>
      </c>
      <c r="P1147">
        <v>964.27</v>
      </c>
      <c r="Q1147">
        <v>0</v>
      </c>
      <c r="R1147" t="s">
        <v>21</v>
      </c>
    </row>
    <row r="1148" spans="1:18" x14ac:dyDescent="0.35">
      <c r="A1148" t="s">
        <v>1193</v>
      </c>
      <c r="B1148" t="s">
        <v>19</v>
      </c>
      <c r="C1148">
        <v>0</v>
      </c>
      <c r="D1148" t="s">
        <v>21</v>
      </c>
      <c r="E1148" t="s">
        <v>21</v>
      </c>
      <c r="F1148" t="s">
        <v>58</v>
      </c>
      <c r="G1148">
        <v>36</v>
      </c>
      <c r="H1148" t="s">
        <v>20</v>
      </c>
      <c r="I1148" t="s">
        <v>23</v>
      </c>
      <c r="J1148" t="s">
        <v>21</v>
      </c>
      <c r="K1148" t="s">
        <v>20</v>
      </c>
      <c r="L1148" t="s">
        <v>33</v>
      </c>
      <c r="M1148" t="s">
        <v>20</v>
      </c>
      <c r="N1148" t="s">
        <v>43</v>
      </c>
      <c r="O1148">
        <v>86.34</v>
      </c>
      <c r="P1148">
        <v>3085.82</v>
      </c>
      <c r="Q1148">
        <v>5</v>
      </c>
      <c r="R1148" t="s">
        <v>21</v>
      </c>
    </row>
    <row r="1149" spans="1:18" x14ac:dyDescent="0.35">
      <c r="A1149" t="s">
        <v>1194</v>
      </c>
      <c r="B1149" t="s">
        <v>19</v>
      </c>
      <c r="C1149">
        <v>0</v>
      </c>
      <c r="D1149" t="s">
        <v>21</v>
      </c>
      <c r="E1149" t="s">
        <v>21</v>
      </c>
      <c r="F1149" t="s">
        <v>58</v>
      </c>
      <c r="G1149">
        <v>32</v>
      </c>
      <c r="H1149" t="s">
        <v>20</v>
      </c>
      <c r="I1149" t="s">
        <v>23</v>
      </c>
      <c r="J1149" t="s">
        <v>21</v>
      </c>
      <c r="K1149" t="s">
        <v>20</v>
      </c>
      <c r="L1149" t="s">
        <v>24</v>
      </c>
      <c r="M1149" t="s">
        <v>21</v>
      </c>
      <c r="N1149" t="s">
        <v>34</v>
      </c>
      <c r="O1149">
        <v>85.66</v>
      </c>
      <c r="P1149">
        <v>2709.08</v>
      </c>
      <c r="Q1149">
        <v>4</v>
      </c>
      <c r="R1149" t="s">
        <v>21</v>
      </c>
    </row>
    <row r="1150" spans="1:18" x14ac:dyDescent="0.35">
      <c r="A1150" t="s">
        <v>1195</v>
      </c>
      <c r="B1150" t="s">
        <v>36</v>
      </c>
      <c r="C1150">
        <v>0</v>
      </c>
      <c r="D1150" t="s">
        <v>21</v>
      </c>
      <c r="E1150" t="s">
        <v>21</v>
      </c>
      <c r="F1150" t="s">
        <v>58</v>
      </c>
      <c r="G1150">
        <v>5</v>
      </c>
      <c r="H1150" t="s">
        <v>21</v>
      </c>
      <c r="I1150" t="s">
        <v>32</v>
      </c>
      <c r="J1150" t="s">
        <v>21</v>
      </c>
      <c r="K1150" t="s">
        <v>21</v>
      </c>
      <c r="L1150" t="s">
        <v>33</v>
      </c>
      <c r="M1150" t="s">
        <v>20</v>
      </c>
      <c r="N1150" t="s">
        <v>30</v>
      </c>
      <c r="O1150">
        <v>49.56</v>
      </c>
      <c r="P1150">
        <v>253.59</v>
      </c>
      <c r="Q1150">
        <v>1</v>
      </c>
      <c r="R1150" t="s">
        <v>20</v>
      </c>
    </row>
    <row r="1151" spans="1:18" x14ac:dyDescent="0.35">
      <c r="A1151" t="s">
        <v>1196</v>
      </c>
      <c r="B1151" t="s">
        <v>36</v>
      </c>
      <c r="C1151">
        <v>0</v>
      </c>
      <c r="D1151" t="s">
        <v>21</v>
      </c>
      <c r="E1151" t="s">
        <v>21</v>
      </c>
      <c r="F1151" t="s">
        <v>41</v>
      </c>
      <c r="G1151">
        <v>15</v>
      </c>
      <c r="H1151" t="s">
        <v>20</v>
      </c>
      <c r="I1151" t="s">
        <v>23</v>
      </c>
      <c r="J1151" t="s">
        <v>20</v>
      </c>
      <c r="K1151" t="s">
        <v>21</v>
      </c>
      <c r="L1151" t="s">
        <v>33</v>
      </c>
      <c r="M1151" t="s">
        <v>20</v>
      </c>
      <c r="N1151" t="s">
        <v>34</v>
      </c>
      <c r="O1151">
        <v>102.67</v>
      </c>
      <c r="P1151">
        <v>1508.42</v>
      </c>
      <c r="Q1151">
        <v>1</v>
      </c>
      <c r="R1151" t="s">
        <v>20</v>
      </c>
    </row>
    <row r="1152" spans="1:18" x14ac:dyDescent="0.35">
      <c r="A1152" t="s">
        <v>1197</v>
      </c>
      <c r="B1152" t="s">
        <v>19</v>
      </c>
      <c r="C1152">
        <v>0</v>
      </c>
      <c r="D1152" t="s">
        <v>21</v>
      </c>
      <c r="E1152" t="s">
        <v>20</v>
      </c>
      <c r="F1152" t="s">
        <v>58</v>
      </c>
      <c r="G1152">
        <v>64</v>
      </c>
      <c r="H1152" t="s">
        <v>20</v>
      </c>
      <c r="I1152" t="s">
        <v>21</v>
      </c>
      <c r="J1152" t="s">
        <v>28</v>
      </c>
      <c r="K1152" t="s">
        <v>28</v>
      </c>
      <c r="L1152" t="s">
        <v>24</v>
      </c>
      <c r="M1152" t="s">
        <v>20</v>
      </c>
      <c r="N1152" t="s">
        <v>34</v>
      </c>
      <c r="O1152">
        <v>20.05</v>
      </c>
      <c r="P1152">
        <v>1261.8599999999999</v>
      </c>
      <c r="Q1152">
        <v>0</v>
      </c>
      <c r="R1152" t="s">
        <v>21</v>
      </c>
    </row>
    <row r="1153" spans="1:18" x14ac:dyDescent="0.35">
      <c r="A1153" t="s">
        <v>1198</v>
      </c>
      <c r="B1153" t="s">
        <v>19</v>
      </c>
      <c r="C1153">
        <v>0</v>
      </c>
      <c r="D1153" t="s">
        <v>21</v>
      </c>
      <c r="E1153" t="s">
        <v>21</v>
      </c>
      <c r="F1153" t="s">
        <v>22</v>
      </c>
      <c r="G1153">
        <v>41</v>
      </c>
      <c r="H1153" t="s">
        <v>20</v>
      </c>
      <c r="I1153" t="s">
        <v>21</v>
      </c>
      <c r="J1153" t="s">
        <v>28</v>
      </c>
      <c r="K1153" t="s">
        <v>28</v>
      </c>
      <c r="L1153" t="s">
        <v>24</v>
      </c>
      <c r="M1153" t="s">
        <v>21</v>
      </c>
      <c r="N1153" t="s">
        <v>43</v>
      </c>
      <c r="O1153">
        <v>36.86</v>
      </c>
      <c r="P1153">
        <v>1522.06</v>
      </c>
      <c r="Q1153">
        <v>1</v>
      </c>
      <c r="R1153" t="s">
        <v>21</v>
      </c>
    </row>
    <row r="1154" spans="1:18" x14ac:dyDescent="0.35">
      <c r="A1154" t="s">
        <v>1199</v>
      </c>
      <c r="B1154" t="s">
        <v>19</v>
      </c>
      <c r="C1154">
        <v>1</v>
      </c>
      <c r="D1154" t="s">
        <v>21</v>
      </c>
      <c r="E1154" t="s">
        <v>20</v>
      </c>
      <c r="F1154" t="s">
        <v>27</v>
      </c>
      <c r="G1154">
        <v>37</v>
      </c>
      <c r="H1154" t="s">
        <v>20</v>
      </c>
      <c r="I1154" t="s">
        <v>23</v>
      </c>
      <c r="J1154" t="s">
        <v>20</v>
      </c>
      <c r="K1154" t="s">
        <v>20</v>
      </c>
      <c r="L1154" t="s">
        <v>33</v>
      </c>
      <c r="M1154" t="s">
        <v>20</v>
      </c>
      <c r="N1154" t="s">
        <v>43</v>
      </c>
      <c r="O1154">
        <v>94.95</v>
      </c>
      <c r="P1154">
        <v>3584.54</v>
      </c>
      <c r="Q1154">
        <v>2</v>
      </c>
      <c r="R1154" t="s">
        <v>21</v>
      </c>
    </row>
    <row r="1155" spans="1:18" x14ac:dyDescent="0.35">
      <c r="A1155" t="s">
        <v>1200</v>
      </c>
      <c r="B1155" t="s">
        <v>36</v>
      </c>
      <c r="C1155">
        <v>1</v>
      </c>
      <c r="D1155" t="s">
        <v>21</v>
      </c>
      <c r="E1155" t="s">
        <v>21</v>
      </c>
      <c r="F1155" t="s">
        <v>37</v>
      </c>
      <c r="G1155">
        <v>4</v>
      </c>
      <c r="H1155" t="s">
        <v>20</v>
      </c>
      <c r="I1155" t="s">
        <v>23</v>
      </c>
      <c r="J1155" t="s">
        <v>21</v>
      </c>
      <c r="K1155" t="s">
        <v>21</v>
      </c>
      <c r="L1155" t="s">
        <v>33</v>
      </c>
      <c r="M1155" t="s">
        <v>20</v>
      </c>
      <c r="N1155" t="s">
        <v>34</v>
      </c>
      <c r="O1155">
        <v>96</v>
      </c>
      <c r="P1155">
        <v>373.13</v>
      </c>
      <c r="Q1155">
        <v>1</v>
      </c>
      <c r="R1155" t="s">
        <v>20</v>
      </c>
    </row>
    <row r="1156" spans="1:18" x14ac:dyDescent="0.35">
      <c r="A1156" t="s">
        <v>1201</v>
      </c>
      <c r="B1156" t="s">
        <v>36</v>
      </c>
      <c r="C1156">
        <v>0</v>
      </c>
      <c r="D1156" t="s">
        <v>20</v>
      </c>
      <c r="E1156" t="s">
        <v>20</v>
      </c>
      <c r="F1156" t="s">
        <v>47</v>
      </c>
      <c r="G1156">
        <v>7</v>
      </c>
      <c r="H1156" t="s">
        <v>20</v>
      </c>
      <c r="I1156" t="s">
        <v>21</v>
      </c>
      <c r="J1156" t="s">
        <v>28</v>
      </c>
      <c r="K1156" t="s">
        <v>28</v>
      </c>
      <c r="L1156" t="s">
        <v>33</v>
      </c>
      <c r="M1156" t="s">
        <v>20</v>
      </c>
      <c r="N1156" t="s">
        <v>43</v>
      </c>
      <c r="O1156">
        <v>25.11</v>
      </c>
      <c r="P1156">
        <v>173.22</v>
      </c>
      <c r="Q1156">
        <v>2</v>
      </c>
      <c r="R1156" t="s">
        <v>21</v>
      </c>
    </row>
    <row r="1157" spans="1:18" x14ac:dyDescent="0.35">
      <c r="A1157" t="s">
        <v>1202</v>
      </c>
      <c r="B1157" t="s">
        <v>19</v>
      </c>
      <c r="C1157">
        <v>1</v>
      </c>
      <c r="D1157" t="s">
        <v>20</v>
      </c>
      <c r="E1157" t="s">
        <v>20</v>
      </c>
      <c r="F1157" t="s">
        <v>47</v>
      </c>
      <c r="G1157">
        <v>12</v>
      </c>
      <c r="H1157" t="s">
        <v>20</v>
      </c>
      <c r="I1157" t="s">
        <v>21</v>
      </c>
      <c r="J1157" t="s">
        <v>28</v>
      </c>
      <c r="K1157" t="s">
        <v>28</v>
      </c>
      <c r="L1157" t="s">
        <v>33</v>
      </c>
      <c r="M1157" t="s">
        <v>21</v>
      </c>
      <c r="N1157" t="s">
        <v>34</v>
      </c>
      <c r="O1157">
        <v>38.700000000000003</v>
      </c>
      <c r="P1157">
        <v>452.94</v>
      </c>
      <c r="Q1157">
        <v>1</v>
      </c>
      <c r="R1157" t="s">
        <v>20</v>
      </c>
    </row>
    <row r="1158" spans="1:18" x14ac:dyDescent="0.35">
      <c r="A1158" t="s">
        <v>1203</v>
      </c>
      <c r="B1158" t="s">
        <v>36</v>
      </c>
      <c r="C1158">
        <v>0</v>
      </c>
      <c r="D1158" t="s">
        <v>20</v>
      </c>
      <c r="E1158" t="s">
        <v>20</v>
      </c>
      <c r="F1158" t="s">
        <v>56</v>
      </c>
      <c r="G1158">
        <v>9</v>
      </c>
      <c r="H1158" t="s">
        <v>20</v>
      </c>
      <c r="I1158" t="s">
        <v>23</v>
      </c>
      <c r="J1158" t="s">
        <v>20</v>
      </c>
      <c r="K1158" t="s">
        <v>20</v>
      </c>
      <c r="L1158" t="s">
        <v>33</v>
      </c>
      <c r="M1158" t="s">
        <v>20</v>
      </c>
      <c r="N1158" t="s">
        <v>43</v>
      </c>
      <c r="O1158">
        <v>79.33</v>
      </c>
      <c r="P1158">
        <v>727.31</v>
      </c>
      <c r="Q1158">
        <v>0</v>
      </c>
      <c r="R1158" t="s">
        <v>20</v>
      </c>
    </row>
    <row r="1159" spans="1:18" x14ac:dyDescent="0.35">
      <c r="A1159" t="s">
        <v>1204</v>
      </c>
      <c r="B1159" t="s">
        <v>19</v>
      </c>
      <c r="C1159">
        <v>0</v>
      </c>
      <c r="D1159" t="s">
        <v>21</v>
      </c>
      <c r="E1159" t="s">
        <v>20</v>
      </c>
      <c r="F1159" t="s">
        <v>47</v>
      </c>
      <c r="G1159">
        <v>16</v>
      </c>
      <c r="H1159" t="s">
        <v>20</v>
      </c>
      <c r="I1159" t="s">
        <v>23</v>
      </c>
      <c r="J1159" t="s">
        <v>21</v>
      </c>
      <c r="K1159" t="s">
        <v>21</v>
      </c>
      <c r="L1159" t="s">
        <v>33</v>
      </c>
      <c r="M1159" t="s">
        <v>21</v>
      </c>
      <c r="N1159" t="s">
        <v>43</v>
      </c>
      <c r="O1159">
        <v>94.24</v>
      </c>
      <c r="P1159">
        <v>1462.92</v>
      </c>
      <c r="Q1159">
        <v>1</v>
      </c>
      <c r="R1159" t="s">
        <v>20</v>
      </c>
    </row>
    <row r="1160" spans="1:18" x14ac:dyDescent="0.35">
      <c r="A1160" t="s">
        <v>1205</v>
      </c>
      <c r="B1160" t="s">
        <v>19</v>
      </c>
      <c r="C1160">
        <v>0</v>
      </c>
      <c r="D1160" t="s">
        <v>20</v>
      </c>
      <c r="E1160" t="s">
        <v>20</v>
      </c>
      <c r="F1160" t="s">
        <v>65</v>
      </c>
      <c r="G1160">
        <v>52</v>
      </c>
      <c r="H1160" t="s">
        <v>20</v>
      </c>
      <c r="I1160" t="s">
        <v>21</v>
      </c>
      <c r="J1160" t="s">
        <v>28</v>
      </c>
      <c r="K1160" t="s">
        <v>28</v>
      </c>
      <c r="L1160" t="s">
        <v>29</v>
      </c>
      <c r="M1160" t="s">
        <v>21</v>
      </c>
      <c r="N1160" t="s">
        <v>43</v>
      </c>
      <c r="O1160">
        <v>31.16</v>
      </c>
      <c r="P1160">
        <v>1664.71</v>
      </c>
      <c r="Q1160">
        <v>2</v>
      </c>
      <c r="R1160" t="s">
        <v>21</v>
      </c>
    </row>
    <row r="1161" spans="1:18" x14ac:dyDescent="0.35">
      <c r="A1161" t="s">
        <v>1206</v>
      </c>
      <c r="B1161" t="s">
        <v>36</v>
      </c>
      <c r="C1161">
        <v>1</v>
      </c>
      <c r="D1161" t="s">
        <v>20</v>
      </c>
      <c r="E1161" t="s">
        <v>21</v>
      </c>
      <c r="F1161" t="s">
        <v>37</v>
      </c>
      <c r="G1161">
        <v>16</v>
      </c>
      <c r="H1161" t="s">
        <v>20</v>
      </c>
      <c r="I1161" t="s">
        <v>23</v>
      </c>
      <c r="J1161" t="s">
        <v>20</v>
      </c>
      <c r="K1161" t="s">
        <v>21</v>
      </c>
      <c r="L1161" t="s">
        <v>33</v>
      </c>
      <c r="M1161" t="s">
        <v>20</v>
      </c>
      <c r="N1161" t="s">
        <v>34</v>
      </c>
      <c r="O1161">
        <v>83.48</v>
      </c>
      <c r="P1161">
        <v>1338.3</v>
      </c>
      <c r="Q1161">
        <v>2</v>
      </c>
      <c r="R1161" t="s">
        <v>20</v>
      </c>
    </row>
    <row r="1162" spans="1:18" x14ac:dyDescent="0.35">
      <c r="A1162" t="s">
        <v>1207</v>
      </c>
      <c r="B1162" t="s">
        <v>36</v>
      </c>
      <c r="C1162">
        <v>0</v>
      </c>
      <c r="D1162" t="s">
        <v>20</v>
      </c>
      <c r="E1162" t="s">
        <v>20</v>
      </c>
      <c r="F1162" t="s">
        <v>58</v>
      </c>
      <c r="G1162">
        <v>23</v>
      </c>
      <c r="H1162" t="s">
        <v>20</v>
      </c>
      <c r="I1162" t="s">
        <v>23</v>
      </c>
      <c r="J1162" t="s">
        <v>20</v>
      </c>
      <c r="K1162" t="s">
        <v>21</v>
      </c>
      <c r="L1162" t="s">
        <v>29</v>
      </c>
      <c r="M1162" t="s">
        <v>20</v>
      </c>
      <c r="N1162" t="s">
        <v>43</v>
      </c>
      <c r="O1162">
        <v>93.01</v>
      </c>
      <c r="P1162">
        <v>2155.4899999999998</v>
      </c>
      <c r="Q1162">
        <v>1</v>
      </c>
      <c r="R1162" t="s">
        <v>20</v>
      </c>
    </row>
    <row r="1163" spans="1:18" x14ac:dyDescent="0.35">
      <c r="A1163" t="s">
        <v>1208</v>
      </c>
      <c r="B1163" t="s">
        <v>36</v>
      </c>
      <c r="C1163">
        <v>0</v>
      </c>
      <c r="D1163" t="s">
        <v>21</v>
      </c>
      <c r="E1163" t="s">
        <v>21</v>
      </c>
      <c r="F1163" t="s">
        <v>56</v>
      </c>
      <c r="G1163">
        <v>25</v>
      </c>
      <c r="H1163" t="s">
        <v>20</v>
      </c>
      <c r="I1163" t="s">
        <v>32</v>
      </c>
      <c r="J1163" t="s">
        <v>21</v>
      </c>
      <c r="K1163" t="s">
        <v>21</v>
      </c>
      <c r="L1163" t="s">
        <v>24</v>
      </c>
      <c r="M1163" t="s">
        <v>20</v>
      </c>
      <c r="N1163" t="s">
        <v>34</v>
      </c>
      <c r="O1163">
        <v>46.28</v>
      </c>
      <c r="P1163">
        <v>1125.1600000000001</v>
      </c>
      <c r="Q1163">
        <v>2</v>
      </c>
      <c r="R1163" t="s">
        <v>20</v>
      </c>
    </row>
    <row r="1164" spans="1:18" x14ac:dyDescent="0.35">
      <c r="A1164" t="s">
        <v>1209</v>
      </c>
      <c r="B1164" t="s">
        <v>36</v>
      </c>
      <c r="C1164">
        <v>0</v>
      </c>
      <c r="D1164" t="s">
        <v>20</v>
      </c>
      <c r="E1164" t="s">
        <v>20</v>
      </c>
      <c r="F1164" t="s">
        <v>65</v>
      </c>
      <c r="G1164">
        <v>47</v>
      </c>
      <c r="H1164" t="s">
        <v>20</v>
      </c>
      <c r="I1164" t="s">
        <v>244</v>
      </c>
      <c r="J1164" t="s">
        <v>21</v>
      </c>
      <c r="K1164" t="s">
        <v>21</v>
      </c>
      <c r="L1164" t="s">
        <v>33</v>
      </c>
      <c r="M1164" t="s">
        <v>21</v>
      </c>
      <c r="N1164" t="s">
        <v>25</v>
      </c>
      <c r="O1164">
        <v>80.180000000000007</v>
      </c>
      <c r="P1164">
        <v>3774.02</v>
      </c>
      <c r="Q1164">
        <v>2</v>
      </c>
      <c r="R1164" t="s">
        <v>21</v>
      </c>
    </row>
    <row r="1165" spans="1:18" x14ac:dyDescent="0.35">
      <c r="A1165" t="s">
        <v>1210</v>
      </c>
      <c r="B1165" t="s">
        <v>36</v>
      </c>
      <c r="C1165">
        <v>0</v>
      </c>
      <c r="D1165" t="s">
        <v>21</v>
      </c>
      <c r="E1165" t="s">
        <v>21</v>
      </c>
      <c r="F1165" t="s">
        <v>22</v>
      </c>
      <c r="G1165">
        <v>9</v>
      </c>
      <c r="H1165" t="s">
        <v>20</v>
      </c>
      <c r="I1165" t="s">
        <v>23</v>
      </c>
      <c r="J1165" t="s">
        <v>20</v>
      </c>
      <c r="K1165" t="s">
        <v>20</v>
      </c>
      <c r="L1165" t="s">
        <v>33</v>
      </c>
      <c r="M1165" t="s">
        <v>20</v>
      </c>
      <c r="N1165" t="s">
        <v>34</v>
      </c>
      <c r="O1165">
        <v>108.22</v>
      </c>
      <c r="P1165">
        <v>998.49</v>
      </c>
      <c r="Q1165">
        <v>2</v>
      </c>
      <c r="R1165" t="s">
        <v>21</v>
      </c>
    </row>
    <row r="1166" spans="1:18" x14ac:dyDescent="0.35">
      <c r="A1166" t="s">
        <v>1211</v>
      </c>
      <c r="B1166" t="s">
        <v>19</v>
      </c>
      <c r="C1166">
        <v>0</v>
      </c>
      <c r="D1166" t="s">
        <v>20</v>
      </c>
      <c r="E1166" t="s">
        <v>21</v>
      </c>
      <c r="F1166" t="s">
        <v>49</v>
      </c>
      <c r="G1166">
        <v>30</v>
      </c>
      <c r="H1166" t="s">
        <v>20</v>
      </c>
      <c r="I1166" t="s">
        <v>23</v>
      </c>
      <c r="J1166" t="s">
        <v>21</v>
      </c>
      <c r="K1166" t="s">
        <v>21</v>
      </c>
      <c r="L1166" t="s">
        <v>33</v>
      </c>
      <c r="M1166" t="s">
        <v>20</v>
      </c>
      <c r="N1166" t="s">
        <v>25</v>
      </c>
      <c r="O1166">
        <v>85.74</v>
      </c>
      <c r="P1166">
        <v>2535.6999999999998</v>
      </c>
      <c r="Q1166">
        <v>3</v>
      </c>
      <c r="R1166" t="s">
        <v>20</v>
      </c>
    </row>
    <row r="1167" spans="1:18" x14ac:dyDescent="0.35">
      <c r="A1167" t="s">
        <v>1212</v>
      </c>
      <c r="B1167" t="s">
        <v>19</v>
      </c>
      <c r="C1167">
        <v>0</v>
      </c>
      <c r="D1167" t="s">
        <v>21</v>
      </c>
      <c r="E1167" t="s">
        <v>21</v>
      </c>
      <c r="F1167" t="s">
        <v>37</v>
      </c>
      <c r="G1167">
        <v>14</v>
      </c>
      <c r="H1167" t="s">
        <v>20</v>
      </c>
      <c r="I1167" t="s">
        <v>32</v>
      </c>
      <c r="J1167" t="s">
        <v>20</v>
      </c>
      <c r="K1167" t="s">
        <v>20</v>
      </c>
      <c r="L1167" t="s">
        <v>33</v>
      </c>
      <c r="M1167" t="s">
        <v>20</v>
      </c>
      <c r="N1167" t="s">
        <v>30</v>
      </c>
      <c r="O1167">
        <v>64.180000000000007</v>
      </c>
      <c r="P1167">
        <v>886.88</v>
      </c>
      <c r="Q1167">
        <v>2</v>
      </c>
      <c r="R1167" t="s">
        <v>21</v>
      </c>
    </row>
    <row r="1168" spans="1:18" x14ac:dyDescent="0.35">
      <c r="A1168" t="s">
        <v>1213</v>
      </c>
      <c r="B1168" t="s">
        <v>19</v>
      </c>
      <c r="C1168">
        <v>0</v>
      </c>
      <c r="D1168" t="s">
        <v>21</v>
      </c>
      <c r="E1168" t="s">
        <v>21</v>
      </c>
      <c r="F1168" t="s">
        <v>47</v>
      </c>
      <c r="G1168">
        <v>15</v>
      </c>
      <c r="H1168" t="s">
        <v>20</v>
      </c>
      <c r="I1168" t="s">
        <v>21</v>
      </c>
      <c r="J1168" t="s">
        <v>28</v>
      </c>
      <c r="K1168" t="s">
        <v>28</v>
      </c>
      <c r="L1168" t="s">
        <v>33</v>
      </c>
      <c r="M1168" t="s">
        <v>20</v>
      </c>
      <c r="N1168" t="s">
        <v>25</v>
      </c>
      <c r="O1168">
        <v>29.42</v>
      </c>
      <c r="P1168">
        <v>442.91</v>
      </c>
      <c r="Q1168">
        <v>0</v>
      </c>
      <c r="R1168" t="s">
        <v>20</v>
      </c>
    </row>
    <row r="1169" spans="1:18" x14ac:dyDescent="0.35">
      <c r="A1169" t="s">
        <v>1214</v>
      </c>
      <c r="B1169" t="s">
        <v>19</v>
      </c>
      <c r="C1169">
        <v>0</v>
      </c>
      <c r="D1169" t="s">
        <v>20</v>
      </c>
      <c r="E1169" t="s">
        <v>21</v>
      </c>
      <c r="F1169" t="s">
        <v>65</v>
      </c>
      <c r="G1169">
        <v>12</v>
      </c>
      <c r="H1169" t="s">
        <v>20</v>
      </c>
      <c r="I1169" t="s">
        <v>32</v>
      </c>
      <c r="J1169" t="s">
        <v>20</v>
      </c>
      <c r="K1169" t="s">
        <v>20</v>
      </c>
      <c r="L1169" t="s">
        <v>33</v>
      </c>
      <c r="M1169" t="s">
        <v>20</v>
      </c>
      <c r="N1169" t="s">
        <v>34</v>
      </c>
      <c r="O1169">
        <v>66.5</v>
      </c>
      <c r="P1169">
        <v>806.8</v>
      </c>
      <c r="Q1169">
        <v>2</v>
      </c>
      <c r="R1169" t="s">
        <v>21</v>
      </c>
    </row>
    <row r="1170" spans="1:18" x14ac:dyDescent="0.35">
      <c r="A1170" t="s">
        <v>1215</v>
      </c>
      <c r="B1170" t="s">
        <v>36</v>
      </c>
      <c r="C1170">
        <v>1</v>
      </c>
      <c r="D1170" t="s">
        <v>21</v>
      </c>
      <c r="E1170" t="s">
        <v>21</v>
      </c>
      <c r="F1170" t="s">
        <v>39</v>
      </c>
      <c r="G1170">
        <v>19</v>
      </c>
      <c r="H1170" t="s">
        <v>20</v>
      </c>
      <c r="I1170" t="s">
        <v>21</v>
      </c>
      <c r="J1170" t="s">
        <v>28</v>
      </c>
      <c r="K1170" t="s">
        <v>28</v>
      </c>
      <c r="L1170" t="s">
        <v>33</v>
      </c>
      <c r="M1170" t="s">
        <v>21</v>
      </c>
      <c r="N1170" t="s">
        <v>25</v>
      </c>
      <c r="O1170">
        <v>29.19</v>
      </c>
      <c r="P1170">
        <v>561.42999999999995</v>
      </c>
      <c r="Q1170">
        <v>4</v>
      </c>
      <c r="R1170" t="s">
        <v>21</v>
      </c>
    </row>
    <row r="1171" spans="1:18" x14ac:dyDescent="0.35">
      <c r="A1171" t="s">
        <v>1216</v>
      </c>
      <c r="B1171" t="s">
        <v>36</v>
      </c>
      <c r="C1171">
        <v>0</v>
      </c>
      <c r="D1171" t="s">
        <v>21</v>
      </c>
      <c r="E1171" t="s">
        <v>21</v>
      </c>
      <c r="F1171" t="s">
        <v>45</v>
      </c>
      <c r="G1171">
        <v>72</v>
      </c>
      <c r="H1171" t="s">
        <v>20</v>
      </c>
      <c r="I1171" t="s">
        <v>21</v>
      </c>
      <c r="J1171" t="s">
        <v>28</v>
      </c>
      <c r="K1171" t="s">
        <v>28</v>
      </c>
      <c r="L1171" t="s">
        <v>24</v>
      </c>
      <c r="M1171" t="s">
        <v>20</v>
      </c>
      <c r="N1171" t="s">
        <v>34</v>
      </c>
      <c r="O1171">
        <v>21.66</v>
      </c>
      <c r="P1171">
        <v>1553.69</v>
      </c>
      <c r="Q1171">
        <v>0</v>
      </c>
      <c r="R1171" t="s">
        <v>21</v>
      </c>
    </row>
    <row r="1172" spans="1:18" x14ac:dyDescent="0.35">
      <c r="A1172" t="s">
        <v>1217</v>
      </c>
      <c r="B1172" t="s">
        <v>36</v>
      </c>
      <c r="C1172">
        <v>0</v>
      </c>
      <c r="D1172" t="s">
        <v>21</v>
      </c>
      <c r="E1172" t="s">
        <v>21</v>
      </c>
      <c r="F1172" t="s">
        <v>37</v>
      </c>
      <c r="G1172">
        <v>28</v>
      </c>
      <c r="H1172" t="s">
        <v>20</v>
      </c>
      <c r="I1172" t="s">
        <v>23</v>
      </c>
      <c r="J1172" t="s">
        <v>21</v>
      </c>
      <c r="K1172" t="s">
        <v>21</v>
      </c>
      <c r="L1172" t="s">
        <v>33</v>
      </c>
      <c r="M1172" t="s">
        <v>20</v>
      </c>
      <c r="N1172" t="s">
        <v>25</v>
      </c>
      <c r="O1172">
        <v>95.66</v>
      </c>
      <c r="P1172">
        <v>2689.5</v>
      </c>
      <c r="Q1172">
        <v>2</v>
      </c>
      <c r="R1172" t="s">
        <v>20</v>
      </c>
    </row>
    <row r="1173" spans="1:18" x14ac:dyDescent="0.35">
      <c r="A1173" t="s">
        <v>1218</v>
      </c>
      <c r="B1173" t="s">
        <v>36</v>
      </c>
      <c r="C1173">
        <v>0</v>
      </c>
      <c r="D1173" t="s">
        <v>20</v>
      </c>
      <c r="E1173" t="s">
        <v>21</v>
      </c>
      <c r="F1173" t="s">
        <v>65</v>
      </c>
      <c r="G1173">
        <v>17</v>
      </c>
      <c r="H1173" t="s">
        <v>20</v>
      </c>
      <c r="I1173" t="s">
        <v>32</v>
      </c>
      <c r="J1173" t="s">
        <v>20</v>
      </c>
      <c r="K1173" t="s">
        <v>21</v>
      </c>
      <c r="L1173" t="s">
        <v>33</v>
      </c>
      <c r="M1173" t="s">
        <v>20</v>
      </c>
      <c r="N1173" t="s">
        <v>30</v>
      </c>
      <c r="O1173">
        <v>57.13</v>
      </c>
      <c r="P1173">
        <v>997.55</v>
      </c>
      <c r="Q1173">
        <v>2</v>
      </c>
      <c r="R1173" t="s">
        <v>20</v>
      </c>
    </row>
    <row r="1174" spans="1:18" x14ac:dyDescent="0.35">
      <c r="A1174" t="s">
        <v>1219</v>
      </c>
      <c r="B1174" t="s">
        <v>19</v>
      </c>
      <c r="C1174">
        <v>0</v>
      </c>
      <c r="D1174" t="s">
        <v>20</v>
      </c>
      <c r="E1174" t="s">
        <v>21</v>
      </c>
      <c r="F1174" t="s">
        <v>45</v>
      </c>
      <c r="G1174">
        <v>19</v>
      </c>
      <c r="H1174" t="s">
        <v>21</v>
      </c>
      <c r="I1174" t="s">
        <v>32</v>
      </c>
      <c r="J1174" t="s">
        <v>21</v>
      </c>
      <c r="K1174" t="s">
        <v>21</v>
      </c>
      <c r="L1174" t="s">
        <v>33</v>
      </c>
      <c r="M1174" t="s">
        <v>20</v>
      </c>
      <c r="N1174" t="s">
        <v>34</v>
      </c>
      <c r="O1174">
        <v>51.37</v>
      </c>
      <c r="P1174">
        <v>983.54</v>
      </c>
      <c r="Q1174">
        <v>4</v>
      </c>
      <c r="R1174" t="s">
        <v>21</v>
      </c>
    </row>
    <row r="1175" spans="1:18" x14ac:dyDescent="0.35">
      <c r="A1175" t="s">
        <v>1220</v>
      </c>
      <c r="B1175" t="s">
        <v>36</v>
      </c>
      <c r="C1175">
        <v>0</v>
      </c>
      <c r="D1175" t="s">
        <v>20</v>
      </c>
      <c r="E1175" t="s">
        <v>21</v>
      </c>
      <c r="F1175" t="s">
        <v>39</v>
      </c>
      <c r="G1175">
        <v>43</v>
      </c>
      <c r="H1175" t="s">
        <v>20</v>
      </c>
      <c r="I1175" t="s">
        <v>23</v>
      </c>
      <c r="J1175" t="s">
        <v>21</v>
      </c>
      <c r="K1175" t="s">
        <v>21</v>
      </c>
      <c r="L1175" t="s">
        <v>24</v>
      </c>
      <c r="M1175" t="s">
        <v>21</v>
      </c>
      <c r="N1175" t="s">
        <v>30</v>
      </c>
      <c r="O1175">
        <v>82.02</v>
      </c>
      <c r="P1175">
        <v>3529.23</v>
      </c>
      <c r="Q1175">
        <v>4</v>
      </c>
      <c r="R1175" t="s">
        <v>21</v>
      </c>
    </row>
    <row r="1176" spans="1:18" x14ac:dyDescent="0.35">
      <c r="A1176" t="s">
        <v>1221</v>
      </c>
      <c r="B1176" t="s">
        <v>19</v>
      </c>
      <c r="C1176">
        <v>0</v>
      </c>
      <c r="D1176" t="s">
        <v>20</v>
      </c>
      <c r="E1176" t="s">
        <v>20</v>
      </c>
      <c r="F1176" t="s">
        <v>49</v>
      </c>
      <c r="G1176">
        <v>60</v>
      </c>
      <c r="H1176" t="s">
        <v>20</v>
      </c>
      <c r="I1176" t="s">
        <v>23</v>
      </c>
      <c r="J1176" t="s">
        <v>20</v>
      </c>
      <c r="K1176" t="s">
        <v>20</v>
      </c>
      <c r="L1176" t="s">
        <v>24</v>
      </c>
      <c r="M1176" t="s">
        <v>20</v>
      </c>
      <c r="N1176" t="s">
        <v>34</v>
      </c>
      <c r="O1176">
        <v>90.13</v>
      </c>
      <c r="P1176">
        <v>5471.82</v>
      </c>
      <c r="Q1176">
        <v>4</v>
      </c>
      <c r="R1176" t="s">
        <v>21</v>
      </c>
    </row>
    <row r="1177" spans="1:18" x14ac:dyDescent="0.35">
      <c r="A1177" t="s">
        <v>1222</v>
      </c>
      <c r="B1177" t="s">
        <v>19</v>
      </c>
      <c r="C1177">
        <v>0</v>
      </c>
      <c r="D1177" t="s">
        <v>20</v>
      </c>
      <c r="E1177" t="s">
        <v>20</v>
      </c>
      <c r="F1177" t="s">
        <v>49</v>
      </c>
      <c r="G1177">
        <v>50</v>
      </c>
      <c r="H1177" t="s">
        <v>20</v>
      </c>
      <c r="I1177" t="s">
        <v>21</v>
      </c>
      <c r="J1177" t="s">
        <v>28</v>
      </c>
      <c r="K1177" t="s">
        <v>28</v>
      </c>
      <c r="L1177" t="s">
        <v>24</v>
      </c>
      <c r="M1177" t="s">
        <v>20</v>
      </c>
      <c r="N1177" t="s">
        <v>43</v>
      </c>
      <c r="O1177">
        <v>32.369999999999997</v>
      </c>
      <c r="P1177">
        <v>1595.97</v>
      </c>
      <c r="Q1177">
        <v>0</v>
      </c>
      <c r="R1177" t="s">
        <v>21</v>
      </c>
    </row>
    <row r="1178" spans="1:18" x14ac:dyDescent="0.35">
      <c r="A1178" t="s">
        <v>1223</v>
      </c>
      <c r="B1178" t="s">
        <v>36</v>
      </c>
      <c r="C1178">
        <v>0</v>
      </c>
      <c r="D1178" t="s">
        <v>21</v>
      </c>
      <c r="E1178" t="s">
        <v>21</v>
      </c>
      <c r="F1178" t="s">
        <v>56</v>
      </c>
      <c r="G1178">
        <v>18</v>
      </c>
      <c r="H1178" t="s">
        <v>20</v>
      </c>
      <c r="I1178" t="s">
        <v>32</v>
      </c>
      <c r="J1178" t="s">
        <v>21</v>
      </c>
      <c r="K1178" t="s">
        <v>20</v>
      </c>
      <c r="L1178" t="s">
        <v>33</v>
      </c>
      <c r="M1178" t="s">
        <v>21</v>
      </c>
      <c r="N1178" t="s">
        <v>30</v>
      </c>
      <c r="O1178">
        <v>64.540000000000006</v>
      </c>
      <c r="P1178">
        <v>1170.43</v>
      </c>
      <c r="Q1178">
        <v>0</v>
      </c>
      <c r="R1178" t="s">
        <v>21</v>
      </c>
    </row>
    <row r="1179" spans="1:18" x14ac:dyDescent="0.35">
      <c r="A1179" t="s">
        <v>1224</v>
      </c>
      <c r="B1179" t="s">
        <v>36</v>
      </c>
      <c r="C1179">
        <v>0</v>
      </c>
      <c r="D1179" t="s">
        <v>20</v>
      </c>
      <c r="E1179" t="s">
        <v>20</v>
      </c>
      <c r="F1179" t="s">
        <v>37</v>
      </c>
      <c r="G1179">
        <v>21</v>
      </c>
      <c r="H1179" t="s">
        <v>20</v>
      </c>
      <c r="I1179" t="s">
        <v>23</v>
      </c>
      <c r="J1179" t="s">
        <v>21</v>
      </c>
      <c r="K1179" t="s">
        <v>21</v>
      </c>
      <c r="L1179" t="s">
        <v>33</v>
      </c>
      <c r="M1179" t="s">
        <v>20</v>
      </c>
      <c r="N1179" t="s">
        <v>25</v>
      </c>
      <c r="O1179">
        <v>80.7</v>
      </c>
      <c r="P1179">
        <v>1697.49</v>
      </c>
      <c r="Q1179">
        <v>5</v>
      </c>
      <c r="R1179" t="s">
        <v>21</v>
      </c>
    </row>
    <row r="1180" spans="1:18" x14ac:dyDescent="0.35">
      <c r="A1180" t="s">
        <v>1225</v>
      </c>
      <c r="B1180" t="s">
        <v>36</v>
      </c>
      <c r="C1180">
        <v>0</v>
      </c>
      <c r="D1180" t="s">
        <v>20</v>
      </c>
      <c r="E1180" t="s">
        <v>21</v>
      </c>
      <c r="F1180" t="s">
        <v>39</v>
      </c>
      <c r="G1180">
        <v>27</v>
      </c>
      <c r="H1180" t="s">
        <v>21</v>
      </c>
      <c r="I1180" t="s">
        <v>32</v>
      </c>
      <c r="J1180" t="s">
        <v>21</v>
      </c>
      <c r="K1180" t="s">
        <v>21</v>
      </c>
      <c r="L1180" t="s">
        <v>24</v>
      </c>
      <c r="M1180" t="s">
        <v>20</v>
      </c>
      <c r="N1180" t="s">
        <v>30</v>
      </c>
      <c r="O1180">
        <v>47.22</v>
      </c>
      <c r="P1180">
        <v>1275.97</v>
      </c>
      <c r="Q1180">
        <v>1</v>
      </c>
      <c r="R1180" t="s">
        <v>21</v>
      </c>
    </row>
    <row r="1181" spans="1:18" x14ac:dyDescent="0.35">
      <c r="A1181" t="s">
        <v>1226</v>
      </c>
      <c r="B1181" t="s">
        <v>19</v>
      </c>
      <c r="C1181">
        <v>1</v>
      </c>
      <c r="D1181" t="s">
        <v>21</v>
      </c>
      <c r="E1181" t="s">
        <v>21</v>
      </c>
      <c r="F1181" t="s">
        <v>27</v>
      </c>
      <c r="G1181">
        <v>14</v>
      </c>
      <c r="H1181" t="s">
        <v>20</v>
      </c>
      <c r="I1181" t="s">
        <v>21</v>
      </c>
      <c r="J1181" t="s">
        <v>28</v>
      </c>
      <c r="K1181" t="s">
        <v>28</v>
      </c>
      <c r="L1181" t="s">
        <v>33</v>
      </c>
      <c r="M1181" t="s">
        <v>21</v>
      </c>
      <c r="N1181" t="s">
        <v>43</v>
      </c>
      <c r="O1181">
        <v>36.79</v>
      </c>
      <c r="P1181">
        <v>525.35</v>
      </c>
      <c r="Q1181">
        <v>1</v>
      </c>
      <c r="R1181" t="s">
        <v>20</v>
      </c>
    </row>
    <row r="1182" spans="1:18" x14ac:dyDescent="0.35">
      <c r="A1182" t="s">
        <v>1227</v>
      </c>
      <c r="B1182" t="s">
        <v>36</v>
      </c>
      <c r="C1182">
        <v>0</v>
      </c>
      <c r="D1182" t="s">
        <v>21</v>
      </c>
      <c r="E1182" t="s">
        <v>21</v>
      </c>
      <c r="F1182" t="s">
        <v>56</v>
      </c>
      <c r="G1182">
        <v>40</v>
      </c>
      <c r="H1182" t="s">
        <v>20</v>
      </c>
      <c r="I1182" t="s">
        <v>32</v>
      </c>
      <c r="J1182" t="s">
        <v>21</v>
      </c>
      <c r="K1182" t="s">
        <v>21</v>
      </c>
      <c r="L1182" t="s">
        <v>29</v>
      </c>
      <c r="M1182" t="s">
        <v>20</v>
      </c>
      <c r="N1182" t="s">
        <v>43</v>
      </c>
      <c r="O1182">
        <v>58.91</v>
      </c>
      <c r="P1182">
        <v>2371.33</v>
      </c>
      <c r="Q1182">
        <v>2</v>
      </c>
      <c r="R1182" t="s">
        <v>20</v>
      </c>
    </row>
    <row r="1183" spans="1:18" x14ac:dyDescent="0.35">
      <c r="A1183" t="s">
        <v>1228</v>
      </c>
      <c r="B1183" t="s">
        <v>19</v>
      </c>
      <c r="C1183">
        <v>0</v>
      </c>
      <c r="D1183" t="s">
        <v>21</v>
      </c>
      <c r="E1183" t="s">
        <v>21</v>
      </c>
      <c r="F1183" t="s">
        <v>47</v>
      </c>
      <c r="G1183">
        <v>3</v>
      </c>
      <c r="H1183" t="s">
        <v>20</v>
      </c>
      <c r="I1183" t="s">
        <v>23</v>
      </c>
      <c r="J1183" t="s">
        <v>21</v>
      </c>
      <c r="K1183" t="s">
        <v>21</v>
      </c>
      <c r="L1183" t="s">
        <v>33</v>
      </c>
      <c r="M1183" t="s">
        <v>20</v>
      </c>
      <c r="N1183" t="s">
        <v>30</v>
      </c>
      <c r="O1183">
        <v>82.28</v>
      </c>
      <c r="P1183">
        <v>248.84</v>
      </c>
      <c r="Q1183">
        <v>0</v>
      </c>
      <c r="R1183" t="s">
        <v>20</v>
      </c>
    </row>
    <row r="1184" spans="1:18" x14ac:dyDescent="0.35">
      <c r="A1184" t="s">
        <v>1229</v>
      </c>
      <c r="B1184" t="s">
        <v>19</v>
      </c>
      <c r="C1184">
        <v>0</v>
      </c>
      <c r="D1184" t="s">
        <v>20</v>
      </c>
      <c r="E1184" t="s">
        <v>20</v>
      </c>
      <c r="F1184" t="s">
        <v>49</v>
      </c>
      <c r="G1184">
        <v>11</v>
      </c>
      <c r="H1184" t="s">
        <v>20</v>
      </c>
      <c r="I1184" t="s">
        <v>21</v>
      </c>
      <c r="J1184" t="s">
        <v>28</v>
      </c>
      <c r="K1184" t="s">
        <v>28</v>
      </c>
      <c r="L1184" t="s">
        <v>29</v>
      </c>
      <c r="M1184" t="s">
        <v>21</v>
      </c>
      <c r="N1184" t="s">
        <v>34</v>
      </c>
      <c r="O1184">
        <v>36.409999999999997</v>
      </c>
      <c r="P1184">
        <v>390.99</v>
      </c>
      <c r="Q1184">
        <v>2</v>
      </c>
      <c r="R1184" t="s">
        <v>21</v>
      </c>
    </row>
    <row r="1185" spans="1:18" x14ac:dyDescent="0.35">
      <c r="A1185" t="s">
        <v>1230</v>
      </c>
      <c r="B1185" t="s">
        <v>36</v>
      </c>
      <c r="C1185">
        <v>0</v>
      </c>
      <c r="D1185" t="s">
        <v>21</v>
      </c>
      <c r="E1185" t="s">
        <v>21</v>
      </c>
      <c r="F1185" t="s">
        <v>58</v>
      </c>
      <c r="G1185">
        <v>57</v>
      </c>
      <c r="H1185" t="s">
        <v>20</v>
      </c>
      <c r="I1185" t="s">
        <v>32</v>
      </c>
      <c r="J1185" t="s">
        <v>20</v>
      </c>
      <c r="K1185" t="s">
        <v>21</v>
      </c>
      <c r="L1185" t="s">
        <v>24</v>
      </c>
      <c r="M1185" t="s">
        <v>20</v>
      </c>
      <c r="N1185" t="s">
        <v>30</v>
      </c>
      <c r="O1185">
        <v>54.34</v>
      </c>
      <c r="P1185">
        <v>3010.43</v>
      </c>
      <c r="Q1185">
        <v>2</v>
      </c>
      <c r="R1185" t="s">
        <v>21</v>
      </c>
    </row>
    <row r="1186" spans="1:18" x14ac:dyDescent="0.35">
      <c r="A1186" t="s">
        <v>1231</v>
      </c>
      <c r="B1186" t="s">
        <v>36</v>
      </c>
      <c r="C1186">
        <v>1</v>
      </c>
      <c r="D1186" t="s">
        <v>21</v>
      </c>
      <c r="E1186" t="s">
        <v>20</v>
      </c>
      <c r="F1186" t="s">
        <v>41</v>
      </c>
      <c r="G1186">
        <v>33</v>
      </c>
      <c r="H1186" t="s">
        <v>20</v>
      </c>
      <c r="I1186" t="s">
        <v>23</v>
      </c>
      <c r="J1186" t="s">
        <v>21</v>
      </c>
      <c r="K1186" t="s">
        <v>21</v>
      </c>
      <c r="L1186" t="s">
        <v>33</v>
      </c>
      <c r="M1186" t="s">
        <v>20</v>
      </c>
      <c r="N1186" t="s">
        <v>43</v>
      </c>
      <c r="O1186">
        <v>82.64</v>
      </c>
      <c r="P1186">
        <v>2724.96</v>
      </c>
      <c r="Q1186">
        <v>3</v>
      </c>
      <c r="R1186" t="s">
        <v>20</v>
      </c>
    </row>
    <row r="1187" spans="1:18" x14ac:dyDescent="0.35">
      <c r="A1187" t="s">
        <v>1232</v>
      </c>
      <c r="B1187" t="s">
        <v>36</v>
      </c>
      <c r="C1187">
        <v>0</v>
      </c>
      <c r="D1187" t="s">
        <v>21</v>
      </c>
      <c r="E1187" t="s">
        <v>20</v>
      </c>
      <c r="F1187" t="s">
        <v>37</v>
      </c>
      <c r="G1187">
        <v>25</v>
      </c>
      <c r="H1187" t="s">
        <v>20</v>
      </c>
      <c r="I1187" t="s">
        <v>32</v>
      </c>
      <c r="J1187" t="s">
        <v>20</v>
      </c>
      <c r="K1187" t="s">
        <v>21</v>
      </c>
      <c r="L1187" t="s">
        <v>33</v>
      </c>
      <c r="M1187" t="s">
        <v>20</v>
      </c>
      <c r="N1187" t="s">
        <v>34</v>
      </c>
      <c r="O1187">
        <v>52.46</v>
      </c>
      <c r="P1187">
        <v>1293.08</v>
      </c>
      <c r="Q1187">
        <v>2</v>
      </c>
      <c r="R1187" t="s">
        <v>21</v>
      </c>
    </row>
    <row r="1188" spans="1:18" x14ac:dyDescent="0.35">
      <c r="A1188" t="s">
        <v>1233</v>
      </c>
      <c r="B1188" t="s">
        <v>19</v>
      </c>
      <c r="C1188">
        <v>0</v>
      </c>
      <c r="D1188" t="s">
        <v>21</v>
      </c>
      <c r="E1188" t="s">
        <v>21</v>
      </c>
      <c r="F1188" t="s">
        <v>49</v>
      </c>
      <c r="G1188">
        <v>44</v>
      </c>
      <c r="H1188" t="s">
        <v>20</v>
      </c>
      <c r="I1188" t="s">
        <v>23</v>
      </c>
      <c r="J1188" t="s">
        <v>21</v>
      </c>
      <c r="K1188" t="s">
        <v>20</v>
      </c>
      <c r="L1188" t="s">
        <v>24</v>
      </c>
      <c r="M1188" t="s">
        <v>21</v>
      </c>
      <c r="N1188" t="s">
        <v>25</v>
      </c>
      <c r="O1188">
        <v>87.51</v>
      </c>
      <c r="P1188">
        <v>3770.83</v>
      </c>
      <c r="Q1188">
        <v>0</v>
      </c>
      <c r="R1188" t="s">
        <v>21</v>
      </c>
    </row>
    <row r="1189" spans="1:18" x14ac:dyDescent="0.35">
      <c r="A1189" t="s">
        <v>1234</v>
      </c>
      <c r="B1189" t="s">
        <v>36</v>
      </c>
      <c r="C1189">
        <v>0</v>
      </c>
      <c r="D1189" t="s">
        <v>21</v>
      </c>
      <c r="E1189" t="s">
        <v>20</v>
      </c>
      <c r="F1189" t="s">
        <v>56</v>
      </c>
      <c r="G1189">
        <v>56</v>
      </c>
      <c r="H1189" t="s">
        <v>20</v>
      </c>
      <c r="I1189" t="s">
        <v>21</v>
      </c>
      <c r="J1189" t="s">
        <v>28</v>
      </c>
      <c r="K1189" t="s">
        <v>28</v>
      </c>
      <c r="L1189" t="s">
        <v>24</v>
      </c>
      <c r="M1189" t="s">
        <v>20</v>
      </c>
      <c r="N1189" t="s">
        <v>30</v>
      </c>
      <c r="O1189">
        <v>35.56</v>
      </c>
      <c r="P1189">
        <v>1976.23</v>
      </c>
      <c r="Q1189">
        <v>4</v>
      </c>
      <c r="R1189" t="s">
        <v>21</v>
      </c>
    </row>
    <row r="1190" spans="1:18" x14ac:dyDescent="0.35">
      <c r="A1190" t="s">
        <v>1235</v>
      </c>
      <c r="B1190" t="s">
        <v>36</v>
      </c>
      <c r="C1190">
        <v>0</v>
      </c>
      <c r="D1190" t="s">
        <v>21</v>
      </c>
      <c r="E1190" t="s">
        <v>21</v>
      </c>
      <c r="F1190" t="s">
        <v>65</v>
      </c>
      <c r="G1190">
        <v>23</v>
      </c>
      <c r="H1190" t="s">
        <v>21</v>
      </c>
      <c r="I1190" t="s">
        <v>21</v>
      </c>
      <c r="J1190" t="s">
        <v>28</v>
      </c>
      <c r="K1190" t="s">
        <v>28</v>
      </c>
      <c r="L1190" t="s">
        <v>33</v>
      </c>
      <c r="M1190" t="s">
        <v>21</v>
      </c>
      <c r="N1190" t="s">
        <v>43</v>
      </c>
      <c r="O1190">
        <v>19.91</v>
      </c>
      <c r="P1190">
        <v>460.97</v>
      </c>
      <c r="Q1190">
        <v>1</v>
      </c>
      <c r="R1190" t="s">
        <v>21</v>
      </c>
    </row>
    <row r="1191" spans="1:18" x14ac:dyDescent="0.35">
      <c r="A1191" t="s">
        <v>1236</v>
      </c>
      <c r="B1191" t="s">
        <v>19</v>
      </c>
      <c r="C1191">
        <v>0</v>
      </c>
      <c r="D1191" t="s">
        <v>21</v>
      </c>
      <c r="E1191" t="s">
        <v>21</v>
      </c>
      <c r="F1191" t="s">
        <v>41</v>
      </c>
      <c r="G1191">
        <v>35</v>
      </c>
      <c r="H1191" t="s">
        <v>20</v>
      </c>
      <c r="I1191" t="s">
        <v>32</v>
      </c>
      <c r="J1191" t="s">
        <v>21</v>
      </c>
      <c r="K1191" t="s">
        <v>20</v>
      </c>
      <c r="L1191" t="s">
        <v>33</v>
      </c>
      <c r="M1191" t="s">
        <v>21</v>
      </c>
      <c r="N1191" t="s">
        <v>34</v>
      </c>
      <c r="O1191">
        <v>65.38</v>
      </c>
      <c r="P1191">
        <v>2255.5700000000002</v>
      </c>
      <c r="Q1191">
        <v>2</v>
      </c>
      <c r="R1191" t="s">
        <v>21</v>
      </c>
    </row>
    <row r="1192" spans="1:18" x14ac:dyDescent="0.35">
      <c r="A1192" t="s">
        <v>1237</v>
      </c>
      <c r="B1192" t="s">
        <v>19</v>
      </c>
      <c r="C1192">
        <v>0</v>
      </c>
      <c r="D1192" t="s">
        <v>21</v>
      </c>
      <c r="E1192" t="s">
        <v>21</v>
      </c>
      <c r="F1192" t="s">
        <v>49</v>
      </c>
      <c r="G1192">
        <v>17</v>
      </c>
      <c r="H1192" t="s">
        <v>20</v>
      </c>
      <c r="I1192" t="s">
        <v>23</v>
      </c>
      <c r="J1192" t="s">
        <v>21</v>
      </c>
      <c r="K1192" t="s">
        <v>20</v>
      </c>
      <c r="L1192" t="s">
        <v>24</v>
      </c>
      <c r="M1192" t="s">
        <v>20</v>
      </c>
      <c r="N1192" t="s">
        <v>43</v>
      </c>
      <c r="O1192">
        <v>92.23</v>
      </c>
      <c r="P1192">
        <v>1590.86</v>
      </c>
      <c r="Q1192">
        <v>3</v>
      </c>
      <c r="R1192" t="s">
        <v>21</v>
      </c>
    </row>
    <row r="1193" spans="1:18" x14ac:dyDescent="0.35">
      <c r="A1193" t="s">
        <v>1238</v>
      </c>
      <c r="B1193" t="s">
        <v>36</v>
      </c>
      <c r="C1193">
        <v>1</v>
      </c>
      <c r="D1193" t="s">
        <v>21</v>
      </c>
      <c r="E1193" t="s">
        <v>21</v>
      </c>
      <c r="F1193" t="s">
        <v>37</v>
      </c>
      <c r="G1193">
        <v>53</v>
      </c>
      <c r="H1193" t="s">
        <v>21</v>
      </c>
      <c r="I1193" t="s">
        <v>23</v>
      </c>
      <c r="J1193" t="s">
        <v>21</v>
      </c>
      <c r="K1193" t="s">
        <v>21</v>
      </c>
      <c r="L1193" t="s">
        <v>24</v>
      </c>
      <c r="M1193" t="s">
        <v>20</v>
      </c>
      <c r="N1193" t="s">
        <v>25</v>
      </c>
      <c r="O1193">
        <v>76.75</v>
      </c>
      <c r="P1193">
        <v>4091.83</v>
      </c>
      <c r="Q1193">
        <v>5</v>
      </c>
      <c r="R1193" t="s">
        <v>21</v>
      </c>
    </row>
    <row r="1194" spans="1:18" x14ac:dyDescent="0.35">
      <c r="A1194" t="s">
        <v>1239</v>
      </c>
      <c r="B1194" t="s">
        <v>19</v>
      </c>
      <c r="C1194">
        <v>0</v>
      </c>
      <c r="D1194" t="s">
        <v>21</v>
      </c>
      <c r="E1194" t="s">
        <v>21</v>
      </c>
      <c r="F1194" t="s">
        <v>47</v>
      </c>
      <c r="G1194">
        <v>30</v>
      </c>
      <c r="H1194" t="s">
        <v>20</v>
      </c>
      <c r="I1194" t="s">
        <v>23</v>
      </c>
      <c r="J1194" t="s">
        <v>21</v>
      </c>
      <c r="K1194" t="s">
        <v>20</v>
      </c>
      <c r="L1194" t="s">
        <v>24</v>
      </c>
      <c r="M1194" t="s">
        <v>20</v>
      </c>
      <c r="N1194" t="s">
        <v>34</v>
      </c>
      <c r="O1194">
        <v>86.34</v>
      </c>
      <c r="P1194">
        <v>2541.9899999999998</v>
      </c>
      <c r="Q1194">
        <v>1</v>
      </c>
      <c r="R1194" t="s">
        <v>21</v>
      </c>
    </row>
    <row r="1195" spans="1:18" x14ac:dyDescent="0.35">
      <c r="A1195" t="s">
        <v>1240</v>
      </c>
      <c r="B1195" t="s">
        <v>19</v>
      </c>
      <c r="C1195">
        <v>0</v>
      </c>
      <c r="D1195" t="s">
        <v>21</v>
      </c>
      <c r="E1195" t="s">
        <v>21</v>
      </c>
      <c r="F1195" t="s">
        <v>45</v>
      </c>
      <c r="G1195">
        <v>50</v>
      </c>
      <c r="H1195" t="s">
        <v>20</v>
      </c>
      <c r="I1195" t="s">
        <v>32</v>
      </c>
      <c r="J1195" t="s">
        <v>20</v>
      </c>
      <c r="K1195" t="s">
        <v>21</v>
      </c>
      <c r="L1195" t="s">
        <v>33</v>
      </c>
      <c r="M1195" t="s">
        <v>21</v>
      </c>
      <c r="N1195" t="s">
        <v>34</v>
      </c>
      <c r="O1195">
        <v>61.71</v>
      </c>
      <c r="P1195">
        <v>3150.45</v>
      </c>
      <c r="Q1195">
        <v>2</v>
      </c>
      <c r="R1195" t="s">
        <v>21</v>
      </c>
    </row>
    <row r="1196" spans="1:18" x14ac:dyDescent="0.35">
      <c r="A1196" t="s">
        <v>1241</v>
      </c>
      <c r="B1196" t="s">
        <v>36</v>
      </c>
      <c r="C1196">
        <v>0</v>
      </c>
      <c r="D1196" t="s">
        <v>20</v>
      </c>
      <c r="E1196" t="s">
        <v>21</v>
      </c>
      <c r="F1196" t="s">
        <v>75</v>
      </c>
      <c r="G1196">
        <v>53</v>
      </c>
      <c r="H1196" t="s">
        <v>20</v>
      </c>
      <c r="I1196" t="s">
        <v>23</v>
      </c>
      <c r="J1196" t="s">
        <v>21</v>
      </c>
      <c r="K1196" t="s">
        <v>21</v>
      </c>
      <c r="L1196" t="s">
        <v>33</v>
      </c>
      <c r="M1196" t="s">
        <v>21</v>
      </c>
      <c r="N1196" t="s">
        <v>25</v>
      </c>
      <c r="O1196">
        <v>83.46</v>
      </c>
      <c r="P1196">
        <v>4296.6499999999996</v>
      </c>
      <c r="Q1196">
        <v>3</v>
      </c>
      <c r="R1196" t="s">
        <v>21</v>
      </c>
    </row>
    <row r="1197" spans="1:18" x14ac:dyDescent="0.35">
      <c r="A1197" t="s">
        <v>1242</v>
      </c>
      <c r="B1197" t="s">
        <v>36</v>
      </c>
      <c r="C1197">
        <v>0</v>
      </c>
      <c r="D1197" t="s">
        <v>21</v>
      </c>
      <c r="E1197" t="s">
        <v>21</v>
      </c>
      <c r="F1197" t="s">
        <v>58</v>
      </c>
      <c r="G1197">
        <v>50</v>
      </c>
      <c r="H1197" t="s">
        <v>20</v>
      </c>
      <c r="I1197" t="s">
        <v>23</v>
      </c>
      <c r="J1197" t="s">
        <v>20</v>
      </c>
      <c r="K1197" t="s">
        <v>20</v>
      </c>
      <c r="L1197" t="s">
        <v>24</v>
      </c>
      <c r="M1197" t="s">
        <v>20</v>
      </c>
      <c r="N1197" t="s">
        <v>43</v>
      </c>
      <c r="O1197">
        <v>95.74</v>
      </c>
      <c r="P1197">
        <v>4925.8599999999997</v>
      </c>
      <c r="Q1197">
        <v>0</v>
      </c>
      <c r="R1197" t="s">
        <v>21</v>
      </c>
    </row>
    <row r="1198" spans="1:18" x14ac:dyDescent="0.35">
      <c r="A1198" t="s">
        <v>1243</v>
      </c>
      <c r="B1198" t="s">
        <v>36</v>
      </c>
      <c r="C1198">
        <v>0</v>
      </c>
      <c r="D1198" t="s">
        <v>20</v>
      </c>
      <c r="E1198" t="s">
        <v>20</v>
      </c>
      <c r="F1198" t="s">
        <v>47</v>
      </c>
      <c r="G1198">
        <v>30</v>
      </c>
      <c r="H1198" t="s">
        <v>20</v>
      </c>
      <c r="I1198" t="s">
        <v>23</v>
      </c>
      <c r="J1198" t="s">
        <v>21</v>
      </c>
      <c r="K1198" t="s">
        <v>21</v>
      </c>
      <c r="L1198" t="s">
        <v>29</v>
      </c>
      <c r="M1198" t="s">
        <v>21</v>
      </c>
      <c r="N1198" t="s">
        <v>34</v>
      </c>
      <c r="O1198">
        <v>83.95</v>
      </c>
      <c r="P1198">
        <v>2551.36</v>
      </c>
      <c r="Q1198">
        <v>2</v>
      </c>
      <c r="R1198" t="s">
        <v>21</v>
      </c>
    </row>
    <row r="1199" spans="1:18" x14ac:dyDescent="0.35">
      <c r="A1199" t="s">
        <v>1244</v>
      </c>
      <c r="B1199" t="s">
        <v>19</v>
      </c>
      <c r="C1199">
        <v>0</v>
      </c>
      <c r="D1199" t="s">
        <v>21</v>
      </c>
      <c r="E1199" t="s">
        <v>21</v>
      </c>
      <c r="F1199" t="s">
        <v>45</v>
      </c>
      <c r="G1199">
        <v>52</v>
      </c>
      <c r="H1199" t="s">
        <v>20</v>
      </c>
      <c r="I1199" t="s">
        <v>23</v>
      </c>
      <c r="J1199" t="s">
        <v>21</v>
      </c>
      <c r="K1199" t="s">
        <v>21</v>
      </c>
      <c r="L1199" t="s">
        <v>33</v>
      </c>
      <c r="M1199" t="s">
        <v>20</v>
      </c>
      <c r="N1199" t="s">
        <v>34</v>
      </c>
      <c r="O1199">
        <v>88.17</v>
      </c>
      <c r="P1199">
        <v>4529.5200000000004</v>
      </c>
      <c r="Q1199">
        <v>1</v>
      </c>
      <c r="R1199" t="s">
        <v>20</v>
      </c>
    </row>
    <row r="1200" spans="1:18" x14ac:dyDescent="0.35">
      <c r="A1200" t="s">
        <v>1245</v>
      </c>
      <c r="B1200" t="s">
        <v>19</v>
      </c>
      <c r="C1200">
        <v>0</v>
      </c>
      <c r="D1200" t="s">
        <v>20</v>
      </c>
      <c r="E1200" t="s">
        <v>21</v>
      </c>
      <c r="F1200" t="s">
        <v>47</v>
      </c>
      <c r="G1200">
        <v>21</v>
      </c>
      <c r="H1200" t="s">
        <v>20</v>
      </c>
      <c r="I1200" t="s">
        <v>21</v>
      </c>
      <c r="J1200" t="s">
        <v>28</v>
      </c>
      <c r="K1200" t="s">
        <v>28</v>
      </c>
      <c r="L1200" t="s">
        <v>33</v>
      </c>
      <c r="M1200" t="s">
        <v>21</v>
      </c>
      <c r="N1200" t="s">
        <v>30</v>
      </c>
      <c r="O1200">
        <v>31.42</v>
      </c>
      <c r="P1200">
        <v>646.74</v>
      </c>
      <c r="Q1200">
        <v>1</v>
      </c>
      <c r="R1200" t="s">
        <v>21</v>
      </c>
    </row>
    <row r="1201" spans="1:18" x14ac:dyDescent="0.35">
      <c r="A1201" t="s">
        <v>1246</v>
      </c>
      <c r="B1201" t="s">
        <v>36</v>
      </c>
      <c r="C1201">
        <v>0</v>
      </c>
      <c r="D1201" t="s">
        <v>21</v>
      </c>
      <c r="E1201" t="s">
        <v>21</v>
      </c>
      <c r="F1201" t="s">
        <v>37</v>
      </c>
      <c r="G1201">
        <v>63</v>
      </c>
      <c r="H1201" t="s">
        <v>20</v>
      </c>
      <c r="I1201" t="s">
        <v>21</v>
      </c>
      <c r="J1201" t="s">
        <v>28</v>
      </c>
      <c r="K1201" t="s">
        <v>28</v>
      </c>
      <c r="L1201" t="s">
        <v>24</v>
      </c>
      <c r="M1201" t="s">
        <v>21</v>
      </c>
      <c r="N1201" t="s">
        <v>30</v>
      </c>
      <c r="O1201">
        <v>26.49</v>
      </c>
      <c r="P1201">
        <v>1632.74</v>
      </c>
      <c r="Q1201">
        <v>1</v>
      </c>
      <c r="R1201" t="s">
        <v>21</v>
      </c>
    </row>
    <row r="1202" spans="1:18" x14ac:dyDescent="0.35">
      <c r="A1202" t="s">
        <v>1247</v>
      </c>
      <c r="B1202" t="s">
        <v>36</v>
      </c>
      <c r="C1202">
        <v>0</v>
      </c>
      <c r="D1202" t="s">
        <v>21</v>
      </c>
      <c r="E1202" t="s">
        <v>21</v>
      </c>
      <c r="F1202" t="s">
        <v>22</v>
      </c>
      <c r="G1202">
        <v>25</v>
      </c>
      <c r="H1202" t="s">
        <v>20</v>
      </c>
      <c r="I1202" t="s">
        <v>21</v>
      </c>
      <c r="J1202" t="s">
        <v>28</v>
      </c>
      <c r="K1202" t="s">
        <v>28</v>
      </c>
      <c r="L1202" t="s">
        <v>29</v>
      </c>
      <c r="M1202" t="s">
        <v>20</v>
      </c>
      <c r="N1202" t="s">
        <v>25</v>
      </c>
      <c r="O1202">
        <v>25.67</v>
      </c>
      <c r="P1202">
        <v>642.76</v>
      </c>
      <c r="Q1202">
        <v>1</v>
      </c>
      <c r="R1202" t="s">
        <v>21</v>
      </c>
    </row>
    <row r="1203" spans="1:18" x14ac:dyDescent="0.35">
      <c r="A1203" t="s">
        <v>1248</v>
      </c>
      <c r="B1203" t="s">
        <v>19</v>
      </c>
      <c r="C1203">
        <v>0</v>
      </c>
      <c r="D1203" t="s">
        <v>20</v>
      </c>
      <c r="E1203" t="s">
        <v>21</v>
      </c>
      <c r="F1203" t="s">
        <v>22</v>
      </c>
      <c r="G1203">
        <v>18</v>
      </c>
      <c r="H1203" t="s">
        <v>20</v>
      </c>
      <c r="I1203" t="s">
        <v>32</v>
      </c>
      <c r="J1203" t="s">
        <v>21</v>
      </c>
      <c r="K1203" t="s">
        <v>20</v>
      </c>
      <c r="L1203" t="s">
        <v>33</v>
      </c>
      <c r="M1203" t="s">
        <v>21</v>
      </c>
      <c r="N1203" t="s">
        <v>30</v>
      </c>
      <c r="O1203">
        <v>64.17</v>
      </c>
      <c r="P1203">
        <v>1161.8399999999999</v>
      </c>
      <c r="Q1203">
        <v>1</v>
      </c>
      <c r="R1203" t="s">
        <v>20</v>
      </c>
    </row>
    <row r="1204" spans="1:18" x14ac:dyDescent="0.35">
      <c r="A1204" t="s">
        <v>1249</v>
      </c>
      <c r="B1204" t="s">
        <v>19</v>
      </c>
      <c r="C1204">
        <v>1</v>
      </c>
      <c r="D1204" t="s">
        <v>20</v>
      </c>
      <c r="E1204" t="s">
        <v>20</v>
      </c>
      <c r="F1204" t="s">
        <v>41</v>
      </c>
      <c r="G1204">
        <v>3</v>
      </c>
      <c r="H1204" t="s">
        <v>20</v>
      </c>
      <c r="I1204" t="s">
        <v>23</v>
      </c>
      <c r="J1204" t="s">
        <v>21</v>
      </c>
      <c r="K1204" t="s">
        <v>21</v>
      </c>
      <c r="L1204" t="s">
        <v>33</v>
      </c>
      <c r="M1204" t="s">
        <v>20</v>
      </c>
      <c r="N1204" t="s">
        <v>43</v>
      </c>
      <c r="O1204">
        <v>90.76</v>
      </c>
      <c r="P1204">
        <v>271.43</v>
      </c>
      <c r="Q1204">
        <v>1</v>
      </c>
      <c r="R1204" t="s">
        <v>21</v>
      </c>
    </row>
    <row r="1205" spans="1:18" x14ac:dyDescent="0.35">
      <c r="A1205" t="s">
        <v>1250</v>
      </c>
      <c r="B1205" t="s">
        <v>36</v>
      </c>
      <c r="C1205">
        <v>1</v>
      </c>
      <c r="D1205" t="s">
        <v>20</v>
      </c>
      <c r="E1205" t="s">
        <v>21</v>
      </c>
      <c r="F1205" t="s">
        <v>39</v>
      </c>
      <c r="G1205">
        <v>10</v>
      </c>
      <c r="H1205" t="s">
        <v>20</v>
      </c>
      <c r="I1205" t="s">
        <v>23</v>
      </c>
      <c r="J1205" t="s">
        <v>21</v>
      </c>
      <c r="K1205" t="s">
        <v>21</v>
      </c>
      <c r="L1205" t="s">
        <v>33</v>
      </c>
      <c r="M1205" t="s">
        <v>20</v>
      </c>
      <c r="N1205" t="s">
        <v>25</v>
      </c>
      <c r="O1205">
        <v>81.44</v>
      </c>
      <c r="P1205">
        <v>830.22</v>
      </c>
      <c r="Q1205">
        <v>1</v>
      </c>
      <c r="R1205" t="s">
        <v>20</v>
      </c>
    </row>
    <row r="1206" spans="1:18" x14ac:dyDescent="0.35">
      <c r="A1206" t="s">
        <v>1251</v>
      </c>
      <c r="B1206" t="s">
        <v>19</v>
      </c>
      <c r="C1206">
        <v>0</v>
      </c>
      <c r="D1206" t="s">
        <v>21</v>
      </c>
      <c r="E1206" t="s">
        <v>21</v>
      </c>
      <c r="F1206" t="s">
        <v>56</v>
      </c>
      <c r="G1206">
        <v>23</v>
      </c>
      <c r="H1206" t="s">
        <v>20</v>
      </c>
      <c r="I1206" t="s">
        <v>21</v>
      </c>
      <c r="J1206" t="s">
        <v>28</v>
      </c>
      <c r="K1206" t="s">
        <v>28</v>
      </c>
      <c r="L1206" t="s">
        <v>33</v>
      </c>
      <c r="M1206" t="s">
        <v>21</v>
      </c>
      <c r="N1206" t="s">
        <v>34</v>
      </c>
      <c r="O1206">
        <v>32.020000000000003</v>
      </c>
      <c r="P1206">
        <v>751.78</v>
      </c>
      <c r="Q1206">
        <v>3</v>
      </c>
      <c r="R1206" t="s">
        <v>20</v>
      </c>
    </row>
    <row r="1207" spans="1:18" x14ac:dyDescent="0.35">
      <c r="A1207" t="s">
        <v>1252</v>
      </c>
      <c r="B1207" t="s">
        <v>36</v>
      </c>
      <c r="C1207">
        <v>1</v>
      </c>
      <c r="D1207" t="s">
        <v>21</v>
      </c>
      <c r="E1207" t="s">
        <v>21</v>
      </c>
      <c r="F1207" t="s">
        <v>49</v>
      </c>
      <c r="G1207">
        <v>19</v>
      </c>
      <c r="H1207" t="s">
        <v>20</v>
      </c>
      <c r="I1207" t="s">
        <v>21</v>
      </c>
      <c r="J1207" t="s">
        <v>28</v>
      </c>
      <c r="K1207" t="s">
        <v>28</v>
      </c>
      <c r="L1207" t="s">
        <v>33</v>
      </c>
      <c r="M1207" t="s">
        <v>20</v>
      </c>
      <c r="N1207" t="s">
        <v>34</v>
      </c>
      <c r="O1207">
        <v>25.42</v>
      </c>
      <c r="P1207">
        <v>472.09</v>
      </c>
      <c r="Q1207">
        <v>2</v>
      </c>
      <c r="R1207" t="s">
        <v>21</v>
      </c>
    </row>
    <row r="1208" spans="1:18" x14ac:dyDescent="0.35">
      <c r="A1208" t="s">
        <v>1253</v>
      </c>
      <c r="B1208" t="s">
        <v>36</v>
      </c>
      <c r="C1208">
        <v>0</v>
      </c>
      <c r="D1208" t="s">
        <v>21</v>
      </c>
      <c r="E1208" t="s">
        <v>21</v>
      </c>
      <c r="F1208" t="s">
        <v>58</v>
      </c>
      <c r="G1208">
        <v>2</v>
      </c>
      <c r="H1208" t="s">
        <v>20</v>
      </c>
      <c r="I1208" t="s">
        <v>23</v>
      </c>
      <c r="J1208" t="s">
        <v>21</v>
      </c>
      <c r="K1208" t="s">
        <v>20</v>
      </c>
      <c r="L1208" t="s">
        <v>29</v>
      </c>
      <c r="M1208" t="s">
        <v>20</v>
      </c>
      <c r="N1208" t="s">
        <v>25</v>
      </c>
      <c r="O1208">
        <v>100.46</v>
      </c>
      <c r="P1208">
        <v>201.81</v>
      </c>
      <c r="Q1208">
        <v>5</v>
      </c>
      <c r="R1208" t="s">
        <v>20</v>
      </c>
    </row>
    <row r="1209" spans="1:18" x14ac:dyDescent="0.35">
      <c r="A1209" t="s">
        <v>1254</v>
      </c>
      <c r="B1209" t="s">
        <v>36</v>
      </c>
      <c r="C1209">
        <v>0</v>
      </c>
      <c r="D1209" t="s">
        <v>20</v>
      </c>
      <c r="E1209" t="s">
        <v>20</v>
      </c>
      <c r="F1209" t="s">
        <v>75</v>
      </c>
      <c r="G1209">
        <v>5</v>
      </c>
      <c r="H1209" t="s">
        <v>20</v>
      </c>
      <c r="I1209" t="s">
        <v>32</v>
      </c>
      <c r="J1209" t="s">
        <v>21</v>
      </c>
      <c r="K1209" t="s">
        <v>21</v>
      </c>
      <c r="L1209" t="s">
        <v>33</v>
      </c>
      <c r="M1209" t="s">
        <v>21</v>
      </c>
      <c r="N1209" t="s">
        <v>25</v>
      </c>
      <c r="O1209">
        <v>50.76</v>
      </c>
      <c r="P1209">
        <v>260.08999999999997</v>
      </c>
      <c r="Q1209">
        <v>0</v>
      </c>
      <c r="R1209" t="s">
        <v>20</v>
      </c>
    </row>
    <row r="1210" spans="1:18" x14ac:dyDescent="0.35">
      <c r="A1210" t="s">
        <v>1255</v>
      </c>
      <c r="B1210" t="s">
        <v>36</v>
      </c>
      <c r="C1210">
        <v>1</v>
      </c>
      <c r="D1210" t="s">
        <v>20</v>
      </c>
      <c r="E1210" t="s">
        <v>20</v>
      </c>
      <c r="F1210" t="s">
        <v>41</v>
      </c>
      <c r="G1210">
        <v>32</v>
      </c>
      <c r="H1210" t="s">
        <v>20</v>
      </c>
      <c r="I1210" t="s">
        <v>23</v>
      </c>
      <c r="J1210" t="s">
        <v>20</v>
      </c>
      <c r="K1210" t="s">
        <v>20</v>
      </c>
      <c r="L1210" t="s">
        <v>29</v>
      </c>
      <c r="M1210" t="s">
        <v>21</v>
      </c>
      <c r="N1210" t="s">
        <v>34</v>
      </c>
      <c r="O1210">
        <v>100.62</v>
      </c>
      <c r="P1210">
        <v>3125.18</v>
      </c>
      <c r="Q1210">
        <v>3</v>
      </c>
      <c r="R1210" t="s">
        <v>21</v>
      </c>
    </row>
    <row r="1211" spans="1:18" x14ac:dyDescent="0.35">
      <c r="A1211" t="s">
        <v>1256</v>
      </c>
      <c r="B1211" t="s">
        <v>36</v>
      </c>
      <c r="C1211">
        <v>0</v>
      </c>
      <c r="D1211" t="s">
        <v>21</v>
      </c>
      <c r="E1211" t="s">
        <v>21</v>
      </c>
      <c r="F1211" t="s">
        <v>65</v>
      </c>
      <c r="G1211">
        <v>35</v>
      </c>
      <c r="H1211" t="s">
        <v>20</v>
      </c>
      <c r="I1211" t="s">
        <v>23</v>
      </c>
      <c r="J1211" t="s">
        <v>20</v>
      </c>
      <c r="K1211" t="s">
        <v>21</v>
      </c>
      <c r="L1211" t="s">
        <v>24</v>
      </c>
      <c r="M1211" t="s">
        <v>20</v>
      </c>
      <c r="N1211" t="s">
        <v>43</v>
      </c>
      <c r="O1211">
        <v>94.11</v>
      </c>
      <c r="P1211">
        <v>3220.4</v>
      </c>
      <c r="Q1211">
        <v>3</v>
      </c>
      <c r="R1211" t="s">
        <v>21</v>
      </c>
    </row>
    <row r="1212" spans="1:18" x14ac:dyDescent="0.35">
      <c r="A1212" t="s">
        <v>1257</v>
      </c>
      <c r="B1212" t="s">
        <v>36</v>
      </c>
      <c r="C1212">
        <v>0</v>
      </c>
      <c r="D1212" t="s">
        <v>20</v>
      </c>
      <c r="E1212" t="s">
        <v>21</v>
      </c>
      <c r="F1212" t="s">
        <v>22</v>
      </c>
      <c r="G1212">
        <v>9</v>
      </c>
      <c r="H1212" t="s">
        <v>20</v>
      </c>
      <c r="I1212" t="s">
        <v>21</v>
      </c>
      <c r="J1212" t="s">
        <v>28</v>
      </c>
      <c r="K1212" t="s">
        <v>28</v>
      </c>
      <c r="L1212" t="s">
        <v>24</v>
      </c>
      <c r="M1212" t="s">
        <v>20</v>
      </c>
      <c r="N1212" t="s">
        <v>34</v>
      </c>
      <c r="O1212">
        <v>19.95</v>
      </c>
      <c r="P1212">
        <v>175.86</v>
      </c>
      <c r="Q1212">
        <v>2</v>
      </c>
      <c r="R1212" t="s">
        <v>21</v>
      </c>
    </row>
    <row r="1213" spans="1:18" x14ac:dyDescent="0.35">
      <c r="A1213" t="s">
        <v>1258</v>
      </c>
      <c r="B1213" t="s">
        <v>19</v>
      </c>
      <c r="C1213">
        <v>0</v>
      </c>
      <c r="D1213" t="s">
        <v>21</v>
      </c>
      <c r="E1213" t="s">
        <v>21</v>
      </c>
      <c r="F1213" t="s">
        <v>45</v>
      </c>
      <c r="G1213">
        <v>43</v>
      </c>
      <c r="H1213" t="s">
        <v>20</v>
      </c>
      <c r="I1213" t="s">
        <v>23</v>
      </c>
      <c r="J1213" t="s">
        <v>20</v>
      </c>
      <c r="K1213" t="s">
        <v>20</v>
      </c>
      <c r="L1213" t="s">
        <v>29</v>
      </c>
      <c r="M1213" t="s">
        <v>20</v>
      </c>
      <c r="N1213" t="s">
        <v>25</v>
      </c>
      <c r="O1213">
        <v>94.94</v>
      </c>
      <c r="P1213">
        <v>4056.11</v>
      </c>
      <c r="Q1213">
        <v>0</v>
      </c>
      <c r="R1213" t="s">
        <v>21</v>
      </c>
    </row>
    <row r="1214" spans="1:18" x14ac:dyDescent="0.35">
      <c r="A1214" t="s">
        <v>1259</v>
      </c>
      <c r="B1214" t="s">
        <v>19</v>
      </c>
      <c r="C1214">
        <v>0</v>
      </c>
      <c r="D1214" t="s">
        <v>20</v>
      </c>
      <c r="E1214" t="s">
        <v>21</v>
      </c>
      <c r="F1214" t="s">
        <v>37</v>
      </c>
      <c r="G1214">
        <v>9</v>
      </c>
      <c r="H1214" t="s">
        <v>20</v>
      </c>
      <c r="I1214" t="s">
        <v>32</v>
      </c>
      <c r="J1214" t="s">
        <v>20</v>
      </c>
      <c r="K1214" t="s">
        <v>20</v>
      </c>
      <c r="L1214" t="s">
        <v>33</v>
      </c>
      <c r="M1214" t="s">
        <v>21</v>
      </c>
      <c r="N1214" t="s">
        <v>25</v>
      </c>
      <c r="O1214">
        <v>66.47</v>
      </c>
      <c r="P1214">
        <v>582.77</v>
      </c>
      <c r="Q1214">
        <v>0</v>
      </c>
      <c r="R1214" t="s">
        <v>21</v>
      </c>
    </row>
    <row r="1215" spans="1:18" x14ac:dyDescent="0.35">
      <c r="A1215" t="s">
        <v>1260</v>
      </c>
      <c r="B1215" t="s">
        <v>19</v>
      </c>
      <c r="C1215">
        <v>0</v>
      </c>
      <c r="D1215" t="s">
        <v>21</v>
      </c>
      <c r="E1215" t="s">
        <v>20</v>
      </c>
      <c r="F1215" t="s">
        <v>58</v>
      </c>
      <c r="G1215">
        <v>21</v>
      </c>
      <c r="H1215" t="s">
        <v>20</v>
      </c>
      <c r="I1215" t="s">
        <v>23</v>
      </c>
      <c r="J1215" t="s">
        <v>20</v>
      </c>
      <c r="K1215" t="s">
        <v>21</v>
      </c>
      <c r="L1215" t="s">
        <v>24</v>
      </c>
      <c r="M1215" t="s">
        <v>20</v>
      </c>
      <c r="N1215" t="s">
        <v>30</v>
      </c>
      <c r="O1215">
        <v>92.8</v>
      </c>
      <c r="P1215">
        <v>1899.19</v>
      </c>
      <c r="Q1215">
        <v>4</v>
      </c>
      <c r="R1215" t="s">
        <v>21</v>
      </c>
    </row>
    <row r="1216" spans="1:18" x14ac:dyDescent="0.35">
      <c r="A1216" t="s">
        <v>1261</v>
      </c>
      <c r="B1216" t="s">
        <v>19</v>
      </c>
      <c r="C1216">
        <v>0</v>
      </c>
      <c r="D1216" t="s">
        <v>21</v>
      </c>
      <c r="E1216" t="s">
        <v>21</v>
      </c>
      <c r="F1216" t="s">
        <v>58</v>
      </c>
      <c r="G1216">
        <v>45</v>
      </c>
      <c r="H1216" t="s">
        <v>20</v>
      </c>
      <c r="I1216" t="s">
        <v>32</v>
      </c>
      <c r="J1216" t="s">
        <v>20</v>
      </c>
      <c r="K1216" t="s">
        <v>21</v>
      </c>
      <c r="L1216" t="s">
        <v>33</v>
      </c>
      <c r="M1216" t="s">
        <v>21</v>
      </c>
      <c r="N1216" t="s">
        <v>34</v>
      </c>
      <c r="O1216">
        <v>56.31</v>
      </c>
      <c r="P1216">
        <v>2483.12</v>
      </c>
      <c r="Q1216">
        <v>3</v>
      </c>
      <c r="R1216" t="s">
        <v>21</v>
      </c>
    </row>
    <row r="1217" spans="1:18" x14ac:dyDescent="0.35">
      <c r="A1217" t="s">
        <v>1262</v>
      </c>
      <c r="B1217" t="s">
        <v>36</v>
      </c>
      <c r="C1217">
        <v>0</v>
      </c>
      <c r="D1217" t="s">
        <v>20</v>
      </c>
      <c r="E1217" t="s">
        <v>20</v>
      </c>
      <c r="F1217" t="s">
        <v>45</v>
      </c>
      <c r="G1217">
        <v>12</v>
      </c>
      <c r="H1217" t="s">
        <v>20</v>
      </c>
      <c r="I1217" t="s">
        <v>23</v>
      </c>
      <c r="J1217" t="s">
        <v>21</v>
      </c>
      <c r="K1217" t="s">
        <v>20</v>
      </c>
      <c r="L1217" t="s">
        <v>24</v>
      </c>
      <c r="M1217" t="s">
        <v>21</v>
      </c>
      <c r="N1217" t="s">
        <v>25</v>
      </c>
      <c r="O1217">
        <v>84.79</v>
      </c>
      <c r="P1217">
        <v>1015.95</v>
      </c>
      <c r="Q1217">
        <v>1</v>
      </c>
      <c r="R1217" t="s">
        <v>21</v>
      </c>
    </row>
    <row r="1218" spans="1:18" x14ac:dyDescent="0.35">
      <c r="A1218" t="s">
        <v>1263</v>
      </c>
      <c r="B1218" t="s">
        <v>19</v>
      </c>
      <c r="C1218">
        <v>0</v>
      </c>
      <c r="D1218" t="s">
        <v>20</v>
      </c>
      <c r="E1218" t="s">
        <v>21</v>
      </c>
      <c r="F1218" t="s">
        <v>27</v>
      </c>
      <c r="G1218">
        <v>38</v>
      </c>
      <c r="H1218" t="s">
        <v>21</v>
      </c>
      <c r="I1218" t="s">
        <v>23</v>
      </c>
      <c r="J1218" t="s">
        <v>21</v>
      </c>
      <c r="K1218" t="s">
        <v>21</v>
      </c>
      <c r="L1218" t="s">
        <v>24</v>
      </c>
      <c r="M1218" t="s">
        <v>20</v>
      </c>
      <c r="N1218" t="s">
        <v>30</v>
      </c>
      <c r="O1218">
        <v>73.040000000000006</v>
      </c>
      <c r="P1218">
        <v>2793.61</v>
      </c>
      <c r="Q1218">
        <v>4</v>
      </c>
      <c r="R1218" t="s">
        <v>21</v>
      </c>
    </row>
    <row r="1219" spans="1:18" x14ac:dyDescent="0.35">
      <c r="A1219" t="s">
        <v>1264</v>
      </c>
      <c r="B1219" t="s">
        <v>36</v>
      </c>
      <c r="C1219">
        <v>0</v>
      </c>
      <c r="D1219" t="s">
        <v>21</v>
      </c>
      <c r="E1219" t="s">
        <v>21</v>
      </c>
      <c r="F1219" t="s">
        <v>49</v>
      </c>
      <c r="G1219">
        <v>68</v>
      </c>
      <c r="H1219" t="s">
        <v>20</v>
      </c>
      <c r="I1219" t="s">
        <v>23</v>
      </c>
      <c r="J1219" t="s">
        <v>21</v>
      </c>
      <c r="K1219" t="s">
        <v>21</v>
      </c>
      <c r="L1219" t="s">
        <v>24</v>
      </c>
      <c r="M1219" t="s">
        <v>21</v>
      </c>
      <c r="N1219" t="s">
        <v>30</v>
      </c>
      <c r="O1219">
        <v>68.540000000000006</v>
      </c>
      <c r="P1219">
        <v>4524.33</v>
      </c>
      <c r="Q1219">
        <v>5</v>
      </c>
      <c r="R1219" t="s">
        <v>21</v>
      </c>
    </row>
    <row r="1220" spans="1:18" x14ac:dyDescent="0.35">
      <c r="A1220" t="s">
        <v>1265</v>
      </c>
      <c r="B1220" t="s">
        <v>19</v>
      </c>
      <c r="C1220">
        <v>0</v>
      </c>
      <c r="D1220" t="s">
        <v>20</v>
      </c>
      <c r="E1220" t="s">
        <v>21</v>
      </c>
      <c r="F1220" t="s">
        <v>37</v>
      </c>
      <c r="G1220">
        <v>4</v>
      </c>
      <c r="H1220" t="s">
        <v>20</v>
      </c>
      <c r="I1220" t="s">
        <v>23</v>
      </c>
      <c r="J1220" t="s">
        <v>20</v>
      </c>
      <c r="K1220" t="s">
        <v>21</v>
      </c>
      <c r="L1220" t="s">
        <v>33</v>
      </c>
      <c r="M1220" t="s">
        <v>20</v>
      </c>
      <c r="N1220" t="s">
        <v>34</v>
      </c>
      <c r="O1220">
        <v>80.33</v>
      </c>
      <c r="P1220">
        <v>317.22000000000003</v>
      </c>
      <c r="Q1220">
        <v>5</v>
      </c>
      <c r="R1220" t="s">
        <v>20</v>
      </c>
    </row>
    <row r="1221" spans="1:18" x14ac:dyDescent="0.35">
      <c r="A1221" t="s">
        <v>1266</v>
      </c>
      <c r="B1221" t="s">
        <v>19</v>
      </c>
      <c r="C1221">
        <v>1</v>
      </c>
      <c r="D1221" t="s">
        <v>20</v>
      </c>
      <c r="E1221" t="s">
        <v>21</v>
      </c>
      <c r="F1221" t="s">
        <v>75</v>
      </c>
      <c r="G1221">
        <v>17</v>
      </c>
      <c r="H1221" t="s">
        <v>20</v>
      </c>
      <c r="I1221" t="s">
        <v>32</v>
      </c>
      <c r="J1221" t="s">
        <v>21</v>
      </c>
      <c r="K1221" t="s">
        <v>21</v>
      </c>
      <c r="L1221" t="s">
        <v>33</v>
      </c>
      <c r="M1221" t="s">
        <v>20</v>
      </c>
      <c r="N1221" t="s">
        <v>25</v>
      </c>
      <c r="O1221">
        <v>43.02</v>
      </c>
      <c r="P1221">
        <v>750.98</v>
      </c>
      <c r="Q1221">
        <v>1</v>
      </c>
      <c r="R1221" t="s">
        <v>21</v>
      </c>
    </row>
    <row r="1222" spans="1:18" x14ac:dyDescent="0.35">
      <c r="A1222" t="s">
        <v>1267</v>
      </c>
      <c r="B1222" t="s">
        <v>19</v>
      </c>
      <c r="C1222">
        <v>0</v>
      </c>
      <c r="D1222" t="s">
        <v>20</v>
      </c>
      <c r="E1222" t="s">
        <v>20</v>
      </c>
      <c r="F1222" t="s">
        <v>75</v>
      </c>
      <c r="G1222">
        <v>42</v>
      </c>
      <c r="H1222" t="s">
        <v>20</v>
      </c>
      <c r="I1222" t="s">
        <v>32</v>
      </c>
      <c r="J1222" t="s">
        <v>21</v>
      </c>
      <c r="K1222" t="s">
        <v>21</v>
      </c>
      <c r="L1222" t="s">
        <v>33</v>
      </c>
      <c r="M1222" t="s">
        <v>20</v>
      </c>
      <c r="N1222" t="s">
        <v>34</v>
      </c>
      <c r="O1222">
        <v>60.21</v>
      </c>
      <c r="P1222">
        <v>2604.46</v>
      </c>
      <c r="Q1222">
        <v>1</v>
      </c>
      <c r="R1222" t="s">
        <v>20</v>
      </c>
    </row>
    <row r="1223" spans="1:18" x14ac:dyDescent="0.35">
      <c r="A1223" t="s">
        <v>1268</v>
      </c>
      <c r="B1223" t="s">
        <v>36</v>
      </c>
      <c r="C1223">
        <v>1</v>
      </c>
      <c r="D1223" t="s">
        <v>21</v>
      </c>
      <c r="E1223" t="s">
        <v>21</v>
      </c>
      <c r="F1223" t="s">
        <v>56</v>
      </c>
      <c r="G1223">
        <v>55</v>
      </c>
      <c r="H1223" t="s">
        <v>20</v>
      </c>
      <c r="I1223" t="s">
        <v>23</v>
      </c>
      <c r="J1223" t="s">
        <v>21</v>
      </c>
      <c r="K1223" t="s">
        <v>21</v>
      </c>
      <c r="L1223" t="s">
        <v>24</v>
      </c>
      <c r="M1223" t="s">
        <v>21</v>
      </c>
      <c r="N1223" t="s">
        <v>25</v>
      </c>
      <c r="O1223">
        <v>70.040000000000006</v>
      </c>
      <c r="P1223">
        <v>3962.1</v>
      </c>
      <c r="Q1223">
        <v>1</v>
      </c>
      <c r="R1223" t="s">
        <v>21</v>
      </c>
    </row>
    <row r="1224" spans="1:18" x14ac:dyDescent="0.35">
      <c r="A1224" t="s">
        <v>1269</v>
      </c>
      <c r="B1224" t="s">
        <v>36</v>
      </c>
      <c r="C1224">
        <v>1</v>
      </c>
      <c r="D1224" t="s">
        <v>21</v>
      </c>
      <c r="E1224" t="s">
        <v>21</v>
      </c>
      <c r="F1224" t="s">
        <v>45</v>
      </c>
      <c r="G1224">
        <v>41</v>
      </c>
      <c r="H1224" t="s">
        <v>20</v>
      </c>
      <c r="I1224" t="s">
        <v>23</v>
      </c>
      <c r="J1224" t="s">
        <v>20</v>
      </c>
      <c r="K1224" t="s">
        <v>21</v>
      </c>
      <c r="L1224" t="s">
        <v>29</v>
      </c>
      <c r="M1224" t="s">
        <v>21</v>
      </c>
      <c r="N1224" t="s">
        <v>30</v>
      </c>
      <c r="O1224">
        <v>108.4</v>
      </c>
      <c r="P1224">
        <v>4343.8999999999996</v>
      </c>
      <c r="Q1224">
        <v>1</v>
      </c>
      <c r="R1224" t="s">
        <v>21</v>
      </c>
    </row>
    <row r="1225" spans="1:18" x14ac:dyDescent="0.35">
      <c r="A1225" t="s">
        <v>1270</v>
      </c>
      <c r="B1225" t="s">
        <v>19</v>
      </c>
      <c r="C1225">
        <v>0</v>
      </c>
      <c r="D1225" t="s">
        <v>20</v>
      </c>
      <c r="E1225" t="s">
        <v>20</v>
      </c>
      <c r="F1225" t="s">
        <v>58</v>
      </c>
      <c r="G1225">
        <v>9</v>
      </c>
      <c r="H1225" t="s">
        <v>20</v>
      </c>
      <c r="I1225" t="s">
        <v>32</v>
      </c>
      <c r="J1225" t="s">
        <v>21</v>
      </c>
      <c r="K1225" t="s">
        <v>21</v>
      </c>
      <c r="L1225" t="s">
        <v>33</v>
      </c>
      <c r="M1225" t="s">
        <v>20</v>
      </c>
      <c r="N1225" t="s">
        <v>30</v>
      </c>
      <c r="O1225">
        <v>58.98</v>
      </c>
      <c r="P1225">
        <v>542.44000000000005</v>
      </c>
      <c r="Q1225">
        <v>2</v>
      </c>
      <c r="R1225" t="s">
        <v>20</v>
      </c>
    </row>
    <row r="1226" spans="1:18" x14ac:dyDescent="0.35">
      <c r="A1226" t="s">
        <v>1271</v>
      </c>
      <c r="B1226" t="s">
        <v>36</v>
      </c>
      <c r="C1226">
        <v>0</v>
      </c>
      <c r="D1226" t="s">
        <v>20</v>
      </c>
      <c r="E1226" t="s">
        <v>20</v>
      </c>
      <c r="F1226" t="s">
        <v>22</v>
      </c>
      <c r="G1226">
        <v>10</v>
      </c>
      <c r="H1226" t="s">
        <v>21</v>
      </c>
      <c r="I1226" t="s">
        <v>23</v>
      </c>
      <c r="J1226" t="s">
        <v>21</v>
      </c>
      <c r="K1226" t="s">
        <v>20</v>
      </c>
      <c r="L1226" t="s">
        <v>33</v>
      </c>
      <c r="M1226" t="s">
        <v>21</v>
      </c>
      <c r="N1226" t="s">
        <v>43</v>
      </c>
      <c r="O1226">
        <v>83.35</v>
      </c>
      <c r="P1226">
        <v>814.46</v>
      </c>
      <c r="Q1226">
        <v>0</v>
      </c>
      <c r="R1226" t="s">
        <v>21</v>
      </c>
    </row>
    <row r="1227" spans="1:18" x14ac:dyDescent="0.35">
      <c r="A1227" t="s">
        <v>1272</v>
      </c>
      <c r="B1227" t="s">
        <v>19</v>
      </c>
      <c r="C1227">
        <v>0</v>
      </c>
      <c r="D1227" t="s">
        <v>21</v>
      </c>
      <c r="E1227" t="s">
        <v>21</v>
      </c>
      <c r="F1227" t="s">
        <v>39</v>
      </c>
      <c r="G1227">
        <v>42</v>
      </c>
      <c r="H1227" t="s">
        <v>20</v>
      </c>
      <c r="I1227" t="s">
        <v>32</v>
      </c>
      <c r="J1227" t="s">
        <v>21</v>
      </c>
      <c r="K1227" t="s">
        <v>21</v>
      </c>
      <c r="L1227" t="s">
        <v>33</v>
      </c>
      <c r="M1227" t="s">
        <v>20</v>
      </c>
      <c r="N1227" t="s">
        <v>34</v>
      </c>
      <c r="O1227">
        <v>51.85</v>
      </c>
      <c r="P1227">
        <v>2128.8000000000002</v>
      </c>
      <c r="Q1227">
        <v>2</v>
      </c>
      <c r="R1227" t="s">
        <v>21</v>
      </c>
    </row>
    <row r="1228" spans="1:18" x14ac:dyDescent="0.35">
      <c r="A1228" t="s">
        <v>1273</v>
      </c>
      <c r="B1228" t="s">
        <v>19</v>
      </c>
      <c r="C1228">
        <v>0</v>
      </c>
      <c r="D1228" t="s">
        <v>20</v>
      </c>
      <c r="E1228" t="s">
        <v>21</v>
      </c>
      <c r="F1228" t="s">
        <v>47</v>
      </c>
      <c r="G1228">
        <v>13</v>
      </c>
      <c r="H1228" t="s">
        <v>20</v>
      </c>
      <c r="I1228" t="s">
        <v>32</v>
      </c>
      <c r="J1228" t="s">
        <v>21</v>
      </c>
      <c r="K1228" t="s">
        <v>20</v>
      </c>
      <c r="L1228" t="s">
        <v>29</v>
      </c>
      <c r="M1228" t="s">
        <v>21</v>
      </c>
      <c r="N1228" t="s">
        <v>34</v>
      </c>
      <c r="O1228">
        <v>56.14</v>
      </c>
      <c r="P1228">
        <v>737.51</v>
      </c>
      <c r="Q1228">
        <v>2</v>
      </c>
      <c r="R1228" t="s">
        <v>21</v>
      </c>
    </row>
    <row r="1229" spans="1:18" x14ac:dyDescent="0.35">
      <c r="A1229" t="s">
        <v>1274</v>
      </c>
      <c r="B1229" t="s">
        <v>36</v>
      </c>
      <c r="C1229">
        <v>1</v>
      </c>
      <c r="D1229" t="s">
        <v>21</v>
      </c>
      <c r="E1229" t="s">
        <v>21</v>
      </c>
      <c r="F1229" t="s">
        <v>22</v>
      </c>
      <c r="G1229">
        <v>29</v>
      </c>
      <c r="H1229" t="s">
        <v>20</v>
      </c>
      <c r="I1229" t="s">
        <v>32</v>
      </c>
      <c r="J1229" t="s">
        <v>20</v>
      </c>
      <c r="K1229" t="s">
        <v>21</v>
      </c>
      <c r="L1229" t="s">
        <v>33</v>
      </c>
      <c r="M1229" t="s">
        <v>21</v>
      </c>
      <c r="N1229" t="s">
        <v>43</v>
      </c>
      <c r="O1229">
        <v>66.77</v>
      </c>
      <c r="P1229">
        <v>1892.33</v>
      </c>
      <c r="Q1229">
        <v>3</v>
      </c>
      <c r="R1229" t="s">
        <v>21</v>
      </c>
    </row>
    <row r="1230" spans="1:18" x14ac:dyDescent="0.35">
      <c r="A1230" t="s">
        <v>1275</v>
      </c>
      <c r="B1230" t="s">
        <v>36</v>
      </c>
      <c r="C1230">
        <v>0</v>
      </c>
      <c r="D1230" t="s">
        <v>21</v>
      </c>
      <c r="E1230" t="s">
        <v>21</v>
      </c>
      <c r="F1230" t="s">
        <v>75</v>
      </c>
      <c r="G1230">
        <v>36</v>
      </c>
      <c r="H1230" t="s">
        <v>20</v>
      </c>
      <c r="I1230" t="s">
        <v>23</v>
      </c>
      <c r="J1230" t="s">
        <v>20</v>
      </c>
      <c r="K1230" t="s">
        <v>21</v>
      </c>
      <c r="L1230" t="s">
        <v>24</v>
      </c>
      <c r="M1230" t="s">
        <v>20</v>
      </c>
      <c r="N1230" t="s">
        <v>30</v>
      </c>
      <c r="O1230">
        <v>90.31</v>
      </c>
      <c r="P1230">
        <v>3230.4</v>
      </c>
      <c r="Q1230">
        <v>2</v>
      </c>
      <c r="R1230" t="s">
        <v>21</v>
      </c>
    </row>
    <row r="1231" spans="1:18" x14ac:dyDescent="0.35">
      <c r="A1231" t="s">
        <v>1276</v>
      </c>
      <c r="B1231" t="s">
        <v>36</v>
      </c>
      <c r="C1231">
        <v>0</v>
      </c>
      <c r="D1231" t="s">
        <v>20</v>
      </c>
      <c r="E1231" t="s">
        <v>20</v>
      </c>
      <c r="F1231" t="s">
        <v>45</v>
      </c>
      <c r="G1231">
        <v>15</v>
      </c>
      <c r="H1231" t="s">
        <v>20</v>
      </c>
      <c r="I1231" t="s">
        <v>23</v>
      </c>
      <c r="J1231" t="s">
        <v>20</v>
      </c>
      <c r="K1231" t="s">
        <v>20</v>
      </c>
      <c r="L1231" t="s">
        <v>29</v>
      </c>
      <c r="M1231" t="s">
        <v>20</v>
      </c>
      <c r="N1231" t="s">
        <v>34</v>
      </c>
      <c r="O1231">
        <v>91.06</v>
      </c>
      <c r="P1231">
        <v>1346.52</v>
      </c>
      <c r="Q1231">
        <v>3</v>
      </c>
      <c r="R1231" t="s">
        <v>20</v>
      </c>
    </row>
    <row r="1232" spans="1:18" x14ac:dyDescent="0.35">
      <c r="A1232" t="s">
        <v>1277</v>
      </c>
      <c r="B1232" t="s">
        <v>19</v>
      </c>
      <c r="C1232">
        <v>0</v>
      </c>
      <c r="D1232" t="s">
        <v>21</v>
      </c>
      <c r="E1232" t="s">
        <v>21</v>
      </c>
      <c r="F1232" t="s">
        <v>65</v>
      </c>
      <c r="G1232">
        <v>22</v>
      </c>
      <c r="H1232" t="s">
        <v>20</v>
      </c>
      <c r="I1232" t="s">
        <v>21</v>
      </c>
      <c r="J1232" t="s">
        <v>28</v>
      </c>
      <c r="K1232" t="s">
        <v>28</v>
      </c>
      <c r="L1232" t="s">
        <v>33</v>
      </c>
      <c r="M1232" t="s">
        <v>21</v>
      </c>
      <c r="N1232" t="s">
        <v>30</v>
      </c>
      <c r="O1232">
        <v>37.65</v>
      </c>
      <c r="P1232">
        <v>833.05</v>
      </c>
      <c r="Q1232">
        <v>2</v>
      </c>
      <c r="R1232" t="s">
        <v>21</v>
      </c>
    </row>
    <row r="1233" spans="1:18" x14ac:dyDescent="0.35">
      <c r="A1233" t="s">
        <v>1278</v>
      </c>
      <c r="B1233" t="s">
        <v>36</v>
      </c>
      <c r="C1233">
        <v>0</v>
      </c>
      <c r="D1233" t="s">
        <v>21</v>
      </c>
      <c r="E1233" t="s">
        <v>20</v>
      </c>
      <c r="F1233" t="s">
        <v>49</v>
      </c>
      <c r="G1233">
        <v>58</v>
      </c>
      <c r="H1233" t="s">
        <v>20</v>
      </c>
      <c r="I1233" t="s">
        <v>32</v>
      </c>
      <c r="J1233" t="s">
        <v>21</v>
      </c>
      <c r="K1233" t="s">
        <v>21</v>
      </c>
      <c r="L1233" t="s">
        <v>24</v>
      </c>
      <c r="M1233" t="s">
        <v>21</v>
      </c>
      <c r="N1233" t="s">
        <v>34</v>
      </c>
      <c r="O1233">
        <v>62.71</v>
      </c>
      <c r="P1233">
        <v>3534.68</v>
      </c>
      <c r="Q1233">
        <v>1</v>
      </c>
      <c r="R1233" t="s">
        <v>21</v>
      </c>
    </row>
    <row r="1234" spans="1:18" x14ac:dyDescent="0.35">
      <c r="A1234" t="s">
        <v>1279</v>
      </c>
      <c r="B1234" t="s">
        <v>36</v>
      </c>
      <c r="C1234">
        <v>0</v>
      </c>
      <c r="D1234" t="s">
        <v>21</v>
      </c>
      <c r="E1234" t="s">
        <v>21</v>
      </c>
      <c r="F1234" t="s">
        <v>22</v>
      </c>
      <c r="G1234">
        <v>43</v>
      </c>
      <c r="H1234" t="s">
        <v>20</v>
      </c>
      <c r="I1234" t="s">
        <v>23</v>
      </c>
      <c r="J1234" t="s">
        <v>21</v>
      </c>
      <c r="K1234" t="s">
        <v>20</v>
      </c>
      <c r="L1234" t="s">
        <v>24</v>
      </c>
      <c r="M1234" t="s">
        <v>20</v>
      </c>
      <c r="N1234" t="s">
        <v>30</v>
      </c>
      <c r="O1234">
        <v>87.15</v>
      </c>
      <c r="P1234">
        <v>3805.95</v>
      </c>
      <c r="Q1234">
        <v>3</v>
      </c>
      <c r="R1234" t="s">
        <v>21</v>
      </c>
    </row>
    <row r="1235" spans="1:18" x14ac:dyDescent="0.35">
      <c r="A1235" t="s">
        <v>1280</v>
      </c>
      <c r="B1235" t="s">
        <v>19</v>
      </c>
      <c r="C1235">
        <v>0</v>
      </c>
      <c r="D1235" t="s">
        <v>20</v>
      </c>
      <c r="E1235" t="s">
        <v>21</v>
      </c>
      <c r="F1235" t="s">
        <v>65</v>
      </c>
      <c r="G1235">
        <v>35</v>
      </c>
      <c r="H1235" t="s">
        <v>20</v>
      </c>
      <c r="I1235" t="s">
        <v>23</v>
      </c>
      <c r="J1235" t="s">
        <v>21</v>
      </c>
      <c r="K1235" t="s">
        <v>21</v>
      </c>
      <c r="L1235" t="s">
        <v>33</v>
      </c>
      <c r="M1235" t="s">
        <v>21</v>
      </c>
      <c r="N1235" t="s">
        <v>25</v>
      </c>
      <c r="O1235">
        <v>84.89</v>
      </c>
      <c r="P1235">
        <v>2989.5</v>
      </c>
      <c r="Q1235">
        <v>2</v>
      </c>
      <c r="R1235" t="s">
        <v>20</v>
      </c>
    </row>
    <row r="1236" spans="1:18" x14ac:dyDescent="0.35">
      <c r="A1236" t="s">
        <v>1281</v>
      </c>
      <c r="B1236" t="s">
        <v>36</v>
      </c>
      <c r="C1236">
        <v>0</v>
      </c>
      <c r="D1236" t="s">
        <v>20</v>
      </c>
      <c r="E1236" t="s">
        <v>20</v>
      </c>
      <c r="F1236" t="s">
        <v>47</v>
      </c>
      <c r="G1236">
        <v>26</v>
      </c>
      <c r="H1236" t="s">
        <v>20</v>
      </c>
      <c r="I1236" t="s">
        <v>23</v>
      </c>
      <c r="J1236" t="s">
        <v>20</v>
      </c>
      <c r="K1236" t="s">
        <v>20</v>
      </c>
      <c r="L1236" t="s">
        <v>33</v>
      </c>
      <c r="M1236" t="s">
        <v>21</v>
      </c>
      <c r="N1236" t="s">
        <v>30</v>
      </c>
      <c r="O1236">
        <v>102.4</v>
      </c>
      <c r="P1236">
        <v>2685.32</v>
      </c>
      <c r="Q1236">
        <v>0</v>
      </c>
      <c r="R1236" t="s">
        <v>21</v>
      </c>
    </row>
    <row r="1237" spans="1:18" x14ac:dyDescent="0.35">
      <c r="A1237" t="s">
        <v>1282</v>
      </c>
      <c r="B1237" t="s">
        <v>36</v>
      </c>
      <c r="C1237">
        <v>0</v>
      </c>
      <c r="D1237" t="s">
        <v>21</v>
      </c>
      <c r="E1237" t="s">
        <v>21</v>
      </c>
      <c r="F1237" t="s">
        <v>41</v>
      </c>
      <c r="G1237">
        <v>48</v>
      </c>
      <c r="H1237" t="s">
        <v>20</v>
      </c>
      <c r="I1237" t="s">
        <v>32</v>
      </c>
      <c r="J1237" t="s">
        <v>20</v>
      </c>
      <c r="K1237" t="s">
        <v>21</v>
      </c>
      <c r="L1237" t="s">
        <v>24</v>
      </c>
      <c r="M1237" t="s">
        <v>21</v>
      </c>
      <c r="N1237" t="s">
        <v>30</v>
      </c>
      <c r="O1237">
        <v>63.9</v>
      </c>
      <c r="P1237">
        <v>3049.36</v>
      </c>
      <c r="Q1237">
        <v>1</v>
      </c>
      <c r="R1237" t="s">
        <v>21</v>
      </c>
    </row>
    <row r="1238" spans="1:18" x14ac:dyDescent="0.35">
      <c r="A1238" t="s">
        <v>1283</v>
      </c>
      <c r="B1238" t="s">
        <v>19</v>
      </c>
      <c r="C1238">
        <v>0</v>
      </c>
      <c r="D1238" t="s">
        <v>21</v>
      </c>
      <c r="E1238" t="s">
        <v>21</v>
      </c>
      <c r="F1238" t="s">
        <v>65</v>
      </c>
      <c r="G1238">
        <v>17</v>
      </c>
      <c r="H1238" t="s">
        <v>20</v>
      </c>
      <c r="I1238" t="s">
        <v>32</v>
      </c>
      <c r="J1238" t="s">
        <v>21</v>
      </c>
      <c r="K1238" t="s">
        <v>21</v>
      </c>
      <c r="L1238" t="s">
        <v>33</v>
      </c>
      <c r="M1238" t="s">
        <v>20</v>
      </c>
      <c r="N1238" t="s">
        <v>30</v>
      </c>
      <c r="O1238">
        <v>52.12</v>
      </c>
      <c r="P1238">
        <v>875.18</v>
      </c>
      <c r="Q1238">
        <v>2</v>
      </c>
      <c r="R1238" t="s">
        <v>20</v>
      </c>
    </row>
    <row r="1239" spans="1:18" x14ac:dyDescent="0.35">
      <c r="A1239" t="s">
        <v>1284</v>
      </c>
      <c r="B1239" t="s">
        <v>19</v>
      </c>
      <c r="C1239">
        <v>1</v>
      </c>
      <c r="D1239" t="s">
        <v>20</v>
      </c>
      <c r="E1239" t="s">
        <v>20</v>
      </c>
      <c r="F1239" t="s">
        <v>49</v>
      </c>
      <c r="G1239">
        <v>9</v>
      </c>
      <c r="H1239" t="s">
        <v>20</v>
      </c>
      <c r="I1239" t="s">
        <v>21</v>
      </c>
      <c r="J1239" t="s">
        <v>28</v>
      </c>
      <c r="K1239" t="s">
        <v>28</v>
      </c>
      <c r="L1239" t="s">
        <v>33</v>
      </c>
      <c r="M1239" t="s">
        <v>20</v>
      </c>
      <c r="N1239" t="s">
        <v>30</v>
      </c>
      <c r="O1239">
        <v>23.63</v>
      </c>
      <c r="P1239">
        <v>206.86</v>
      </c>
      <c r="Q1239">
        <v>2</v>
      </c>
      <c r="R1239" t="s">
        <v>21</v>
      </c>
    </row>
    <row r="1240" spans="1:18" x14ac:dyDescent="0.35">
      <c r="A1240" t="s">
        <v>1285</v>
      </c>
      <c r="B1240" t="s">
        <v>19</v>
      </c>
      <c r="C1240">
        <v>0</v>
      </c>
      <c r="D1240" t="s">
        <v>21</v>
      </c>
      <c r="E1240" t="s">
        <v>21</v>
      </c>
      <c r="F1240" t="s">
        <v>39</v>
      </c>
      <c r="G1240">
        <v>22</v>
      </c>
      <c r="H1240" t="s">
        <v>20</v>
      </c>
      <c r="I1240" t="s">
        <v>23</v>
      </c>
      <c r="J1240" t="s">
        <v>21</v>
      </c>
      <c r="K1240" t="s">
        <v>21</v>
      </c>
      <c r="L1240" t="s">
        <v>29</v>
      </c>
      <c r="M1240" t="s">
        <v>20</v>
      </c>
      <c r="N1240" t="s">
        <v>25</v>
      </c>
      <c r="O1240">
        <v>88.72</v>
      </c>
      <c r="P1240">
        <v>1927.29</v>
      </c>
      <c r="Q1240">
        <v>6</v>
      </c>
      <c r="R1240" t="s">
        <v>21</v>
      </c>
    </row>
    <row r="1241" spans="1:18" x14ac:dyDescent="0.35">
      <c r="A1241" t="s">
        <v>1286</v>
      </c>
      <c r="B1241" t="s">
        <v>36</v>
      </c>
      <c r="C1241">
        <v>0</v>
      </c>
      <c r="D1241" t="s">
        <v>21</v>
      </c>
      <c r="E1241" t="s">
        <v>21</v>
      </c>
      <c r="F1241" t="s">
        <v>49</v>
      </c>
      <c r="G1241">
        <v>26</v>
      </c>
      <c r="H1241" t="s">
        <v>20</v>
      </c>
      <c r="I1241" t="s">
        <v>23</v>
      </c>
      <c r="J1241" t="s">
        <v>20</v>
      </c>
      <c r="K1241" t="s">
        <v>20</v>
      </c>
      <c r="L1241" t="s">
        <v>33</v>
      </c>
      <c r="M1241" t="s">
        <v>20</v>
      </c>
      <c r="N1241" t="s">
        <v>43</v>
      </c>
      <c r="O1241">
        <v>87.64</v>
      </c>
      <c r="P1241">
        <v>2288.0300000000002</v>
      </c>
      <c r="Q1241">
        <v>0</v>
      </c>
      <c r="R1241" t="s">
        <v>20</v>
      </c>
    </row>
    <row r="1242" spans="1:18" x14ac:dyDescent="0.35">
      <c r="A1242" t="s">
        <v>1287</v>
      </c>
      <c r="B1242" t="s">
        <v>19</v>
      </c>
      <c r="C1242">
        <v>0</v>
      </c>
      <c r="D1242" t="s">
        <v>21</v>
      </c>
      <c r="E1242" t="s">
        <v>21</v>
      </c>
      <c r="F1242" t="s">
        <v>45</v>
      </c>
      <c r="G1242">
        <v>49</v>
      </c>
      <c r="H1242" t="s">
        <v>20</v>
      </c>
      <c r="I1242" t="s">
        <v>23</v>
      </c>
      <c r="J1242" t="s">
        <v>21</v>
      </c>
      <c r="K1242" t="s">
        <v>21</v>
      </c>
      <c r="L1242" t="s">
        <v>24</v>
      </c>
      <c r="M1242" t="s">
        <v>21</v>
      </c>
      <c r="N1242" t="s">
        <v>34</v>
      </c>
      <c r="O1242">
        <v>83.93</v>
      </c>
      <c r="P1242">
        <v>4006.56</v>
      </c>
      <c r="Q1242">
        <v>2</v>
      </c>
      <c r="R1242" t="s">
        <v>21</v>
      </c>
    </row>
    <row r="1243" spans="1:18" x14ac:dyDescent="0.35">
      <c r="A1243" t="s">
        <v>1288</v>
      </c>
      <c r="B1243" t="s">
        <v>36</v>
      </c>
      <c r="C1243">
        <v>0</v>
      </c>
      <c r="D1243" t="s">
        <v>20</v>
      </c>
      <c r="E1243" t="s">
        <v>21</v>
      </c>
      <c r="F1243" t="s">
        <v>56</v>
      </c>
      <c r="G1243">
        <v>14</v>
      </c>
      <c r="H1243" t="s">
        <v>21</v>
      </c>
      <c r="I1243" t="s">
        <v>23</v>
      </c>
      <c r="J1243" t="s">
        <v>21</v>
      </c>
      <c r="K1243" t="s">
        <v>20</v>
      </c>
      <c r="L1243" t="s">
        <v>33</v>
      </c>
      <c r="M1243" t="s">
        <v>21</v>
      </c>
      <c r="N1243" t="s">
        <v>34</v>
      </c>
      <c r="O1243">
        <v>81.83</v>
      </c>
      <c r="P1243">
        <v>1166.6600000000001</v>
      </c>
      <c r="Q1243">
        <v>0</v>
      </c>
      <c r="R1243" t="s">
        <v>21</v>
      </c>
    </row>
    <row r="1244" spans="1:18" x14ac:dyDescent="0.35">
      <c r="A1244" t="s">
        <v>1289</v>
      </c>
      <c r="B1244" t="s">
        <v>19</v>
      </c>
      <c r="C1244">
        <v>1</v>
      </c>
      <c r="D1244" t="s">
        <v>21</v>
      </c>
      <c r="E1244" t="s">
        <v>21</v>
      </c>
      <c r="F1244" t="s">
        <v>37</v>
      </c>
      <c r="G1244">
        <v>12</v>
      </c>
      <c r="H1244" t="s">
        <v>20</v>
      </c>
      <c r="I1244" t="s">
        <v>32</v>
      </c>
      <c r="J1244" t="s">
        <v>21</v>
      </c>
      <c r="K1244" t="s">
        <v>20</v>
      </c>
      <c r="L1244" t="s">
        <v>33</v>
      </c>
      <c r="M1244" t="s">
        <v>20</v>
      </c>
      <c r="N1244" t="s">
        <v>34</v>
      </c>
      <c r="O1244">
        <v>55.44</v>
      </c>
      <c r="P1244">
        <v>651.17999999999995</v>
      </c>
      <c r="Q1244">
        <v>1</v>
      </c>
      <c r="R1244" t="s">
        <v>20</v>
      </c>
    </row>
    <row r="1245" spans="1:18" x14ac:dyDescent="0.35">
      <c r="A1245" t="s">
        <v>1290</v>
      </c>
      <c r="B1245" t="s">
        <v>19</v>
      </c>
      <c r="C1245">
        <v>0</v>
      </c>
      <c r="D1245" t="s">
        <v>21</v>
      </c>
      <c r="E1245" t="s">
        <v>21</v>
      </c>
      <c r="F1245" t="s">
        <v>58</v>
      </c>
      <c r="G1245">
        <v>67</v>
      </c>
      <c r="H1245" t="s">
        <v>20</v>
      </c>
      <c r="I1245" t="s">
        <v>32</v>
      </c>
      <c r="J1245" t="s">
        <v>21</v>
      </c>
      <c r="K1245" t="s">
        <v>21</v>
      </c>
      <c r="L1245" t="s">
        <v>24</v>
      </c>
      <c r="M1245" t="s">
        <v>20</v>
      </c>
      <c r="N1245" t="s">
        <v>25</v>
      </c>
      <c r="O1245">
        <v>58.33</v>
      </c>
      <c r="P1245">
        <v>3827.73</v>
      </c>
      <c r="Q1245">
        <v>1</v>
      </c>
      <c r="R1245" t="s">
        <v>21</v>
      </c>
    </row>
    <row r="1246" spans="1:18" x14ac:dyDescent="0.35">
      <c r="A1246" t="s">
        <v>1291</v>
      </c>
      <c r="B1246" t="s">
        <v>19</v>
      </c>
      <c r="C1246">
        <v>0</v>
      </c>
      <c r="D1246" t="s">
        <v>20</v>
      </c>
      <c r="E1246" t="s">
        <v>21</v>
      </c>
      <c r="F1246" t="s">
        <v>56</v>
      </c>
      <c r="G1246">
        <v>26</v>
      </c>
      <c r="H1246" t="s">
        <v>20</v>
      </c>
      <c r="I1246" t="s">
        <v>32</v>
      </c>
      <c r="J1246" t="s">
        <v>21</v>
      </c>
      <c r="K1246" t="s">
        <v>21</v>
      </c>
      <c r="L1246" t="s">
        <v>29</v>
      </c>
      <c r="M1246" t="s">
        <v>20</v>
      </c>
      <c r="N1246" t="s">
        <v>43</v>
      </c>
      <c r="O1246">
        <v>63.44</v>
      </c>
      <c r="P1246">
        <v>1628.51</v>
      </c>
      <c r="Q1246">
        <v>2</v>
      </c>
      <c r="R1246" t="s">
        <v>20</v>
      </c>
    </row>
    <row r="1247" spans="1:18" x14ac:dyDescent="0.35">
      <c r="A1247" t="s">
        <v>1292</v>
      </c>
      <c r="B1247" t="s">
        <v>36</v>
      </c>
      <c r="C1247">
        <v>0</v>
      </c>
      <c r="D1247" t="s">
        <v>20</v>
      </c>
      <c r="E1247" t="s">
        <v>21</v>
      </c>
      <c r="F1247" t="s">
        <v>49</v>
      </c>
      <c r="G1247">
        <v>32</v>
      </c>
      <c r="H1247" t="s">
        <v>20</v>
      </c>
      <c r="I1247" t="s">
        <v>23</v>
      </c>
      <c r="J1247" t="s">
        <v>21</v>
      </c>
      <c r="K1247" t="s">
        <v>20</v>
      </c>
      <c r="L1247" t="s">
        <v>24</v>
      </c>
      <c r="M1247" t="s">
        <v>20</v>
      </c>
      <c r="N1247" t="s">
        <v>25</v>
      </c>
      <c r="O1247">
        <v>81.83</v>
      </c>
      <c r="P1247">
        <v>2561.34</v>
      </c>
      <c r="Q1247">
        <v>0</v>
      </c>
      <c r="R1247" t="s">
        <v>21</v>
      </c>
    </row>
    <row r="1248" spans="1:18" x14ac:dyDescent="0.35">
      <c r="A1248" t="s">
        <v>1293</v>
      </c>
      <c r="B1248" t="s">
        <v>19</v>
      </c>
      <c r="C1248">
        <v>0</v>
      </c>
      <c r="D1248" t="s">
        <v>20</v>
      </c>
      <c r="E1248" t="s">
        <v>21</v>
      </c>
      <c r="F1248" t="s">
        <v>41</v>
      </c>
      <c r="G1248">
        <v>64</v>
      </c>
      <c r="H1248" t="s">
        <v>20</v>
      </c>
      <c r="I1248" t="s">
        <v>23</v>
      </c>
      <c r="J1248" t="s">
        <v>20</v>
      </c>
      <c r="K1248" t="s">
        <v>21</v>
      </c>
      <c r="L1248" t="s">
        <v>24</v>
      </c>
      <c r="M1248" t="s">
        <v>20</v>
      </c>
      <c r="N1248" t="s">
        <v>34</v>
      </c>
      <c r="O1248">
        <v>83.77</v>
      </c>
      <c r="P1248">
        <v>5314.1</v>
      </c>
      <c r="Q1248">
        <v>3</v>
      </c>
      <c r="R1248" t="s">
        <v>20</v>
      </c>
    </row>
    <row r="1249" spans="1:18" x14ac:dyDescent="0.35">
      <c r="A1249" t="s">
        <v>1294</v>
      </c>
      <c r="B1249" t="s">
        <v>19</v>
      </c>
      <c r="C1249">
        <v>0</v>
      </c>
      <c r="D1249" t="s">
        <v>20</v>
      </c>
      <c r="E1249" t="s">
        <v>21</v>
      </c>
      <c r="F1249" t="s">
        <v>58</v>
      </c>
      <c r="G1249">
        <v>22</v>
      </c>
      <c r="H1249" t="s">
        <v>21</v>
      </c>
      <c r="I1249" t="s">
        <v>23</v>
      </c>
      <c r="J1249" t="s">
        <v>20</v>
      </c>
      <c r="K1249" t="s">
        <v>21</v>
      </c>
      <c r="L1249" t="s">
        <v>24</v>
      </c>
      <c r="M1249" t="s">
        <v>20</v>
      </c>
      <c r="N1249" t="s">
        <v>34</v>
      </c>
      <c r="O1249">
        <v>81.27</v>
      </c>
      <c r="P1249">
        <v>1813.58</v>
      </c>
      <c r="Q1249">
        <v>0</v>
      </c>
      <c r="R1249" t="s">
        <v>21</v>
      </c>
    </row>
    <row r="1250" spans="1:18" x14ac:dyDescent="0.35">
      <c r="A1250" t="s">
        <v>1295</v>
      </c>
      <c r="B1250" t="s">
        <v>36</v>
      </c>
      <c r="C1250">
        <v>0</v>
      </c>
      <c r="D1250" t="s">
        <v>21</v>
      </c>
      <c r="E1250" t="s">
        <v>21</v>
      </c>
      <c r="F1250" t="s">
        <v>75</v>
      </c>
      <c r="G1250">
        <v>57</v>
      </c>
      <c r="H1250" t="s">
        <v>20</v>
      </c>
      <c r="I1250" t="s">
        <v>23</v>
      </c>
      <c r="J1250" t="s">
        <v>20</v>
      </c>
      <c r="K1250" t="s">
        <v>21</v>
      </c>
      <c r="L1250" t="s">
        <v>33</v>
      </c>
      <c r="M1250" t="s">
        <v>21</v>
      </c>
      <c r="N1250" t="s">
        <v>30</v>
      </c>
      <c r="O1250">
        <v>86.8</v>
      </c>
      <c r="P1250">
        <v>5050.3900000000003</v>
      </c>
      <c r="Q1250">
        <v>0</v>
      </c>
      <c r="R1250" t="s">
        <v>21</v>
      </c>
    </row>
    <row r="1251" spans="1:18" x14ac:dyDescent="0.35">
      <c r="A1251" t="s">
        <v>1296</v>
      </c>
      <c r="B1251" t="s">
        <v>19</v>
      </c>
      <c r="C1251">
        <v>1</v>
      </c>
      <c r="D1251" t="s">
        <v>20</v>
      </c>
      <c r="E1251" t="s">
        <v>20</v>
      </c>
      <c r="F1251" t="s">
        <v>47</v>
      </c>
      <c r="G1251">
        <v>54</v>
      </c>
      <c r="H1251" t="s">
        <v>20</v>
      </c>
      <c r="I1251" t="s">
        <v>32</v>
      </c>
      <c r="J1251" t="s">
        <v>21</v>
      </c>
      <c r="K1251" t="s">
        <v>20</v>
      </c>
      <c r="L1251" t="s">
        <v>29</v>
      </c>
      <c r="M1251" t="s">
        <v>20</v>
      </c>
      <c r="N1251" t="s">
        <v>25</v>
      </c>
      <c r="O1251">
        <v>61.92</v>
      </c>
      <c r="P1251">
        <v>3262.8</v>
      </c>
      <c r="Q1251">
        <v>0</v>
      </c>
      <c r="R1251" t="s">
        <v>21</v>
      </c>
    </row>
    <row r="1252" spans="1:18" x14ac:dyDescent="0.35">
      <c r="A1252" t="s">
        <v>1297</v>
      </c>
      <c r="B1252" t="s">
        <v>19</v>
      </c>
      <c r="C1252">
        <v>0</v>
      </c>
      <c r="D1252" t="s">
        <v>21</v>
      </c>
      <c r="E1252" t="s">
        <v>21</v>
      </c>
      <c r="F1252" t="s">
        <v>45</v>
      </c>
      <c r="G1252">
        <v>68</v>
      </c>
      <c r="H1252" t="s">
        <v>20</v>
      </c>
      <c r="I1252" t="s">
        <v>32</v>
      </c>
      <c r="J1252" t="s">
        <v>21</v>
      </c>
      <c r="K1252" t="s">
        <v>21</v>
      </c>
      <c r="L1252" t="s">
        <v>24</v>
      </c>
      <c r="M1252" t="s">
        <v>20</v>
      </c>
      <c r="N1252" t="s">
        <v>25</v>
      </c>
      <c r="O1252">
        <v>44.5</v>
      </c>
      <c r="P1252">
        <v>3090.34</v>
      </c>
      <c r="Q1252">
        <v>2</v>
      </c>
      <c r="R1252" t="s">
        <v>21</v>
      </c>
    </row>
    <row r="1253" spans="1:18" x14ac:dyDescent="0.35">
      <c r="A1253" t="s">
        <v>1298</v>
      </c>
      <c r="B1253" t="s">
        <v>36</v>
      </c>
      <c r="C1253">
        <v>0</v>
      </c>
      <c r="D1253" t="s">
        <v>20</v>
      </c>
      <c r="E1253" t="s">
        <v>21</v>
      </c>
      <c r="F1253" t="s">
        <v>27</v>
      </c>
      <c r="G1253">
        <v>13</v>
      </c>
      <c r="H1253" t="s">
        <v>20</v>
      </c>
      <c r="I1253" t="s">
        <v>32</v>
      </c>
      <c r="J1253" t="s">
        <v>21</v>
      </c>
      <c r="K1253" t="s">
        <v>21</v>
      </c>
      <c r="L1253" t="s">
        <v>33</v>
      </c>
      <c r="M1253" t="s">
        <v>21</v>
      </c>
      <c r="N1253" t="s">
        <v>34</v>
      </c>
      <c r="O1253">
        <v>53.68</v>
      </c>
      <c r="P1253">
        <v>710.15</v>
      </c>
      <c r="Q1253">
        <v>1</v>
      </c>
      <c r="R1253" t="s">
        <v>20</v>
      </c>
    </row>
    <row r="1254" spans="1:18" x14ac:dyDescent="0.35">
      <c r="A1254" t="s">
        <v>1299</v>
      </c>
      <c r="B1254" t="s">
        <v>36</v>
      </c>
      <c r="C1254">
        <v>0</v>
      </c>
      <c r="D1254" t="s">
        <v>20</v>
      </c>
      <c r="E1254" t="s">
        <v>21</v>
      </c>
      <c r="F1254" t="s">
        <v>37</v>
      </c>
      <c r="G1254">
        <v>12</v>
      </c>
      <c r="H1254" t="s">
        <v>20</v>
      </c>
      <c r="I1254" t="s">
        <v>23</v>
      </c>
      <c r="J1254" t="s">
        <v>21</v>
      </c>
      <c r="K1254" t="s">
        <v>21</v>
      </c>
      <c r="L1254" t="s">
        <v>33</v>
      </c>
      <c r="M1254" t="s">
        <v>20</v>
      </c>
      <c r="N1254" t="s">
        <v>34</v>
      </c>
      <c r="O1254">
        <v>75.150000000000006</v>
      </c>
      <c r="P1254">
        <v>913.07</v>
      </c>
      <c r="Q1254">
        <v>1</v>
      </c>
      <c r="R1254" t="s">
        <v>20</v>
      </c>
    </row>
    <row r="1255" spans="1:18" x14ac:dyDescent="0.35">
      <c r="A1255" t="s">
        <v>1300</v>
      </c>
      <c r="B1255" t="s">
        <v>19</v>
      </c>
      <c r="C1255">
        <v>0</v>
      </c>
      <c r="D1255" t="s">
        <v>21</v>
      </c>
      <c r="E1255" t="s">
        <v>21</v>
      </c>
      <c r="F1255" t="s">
        <v>45</v>
      </c>
      <c r="G1255">
        <v>17</v>
      </c>
      <c r="H1255" t="s">
        <v>20</v>
      </c>
      <c r="I1255" t="s">
        <v>21</v>
      </c>
      <c r="J1255" t="s">
        <v>28</v>
      </c>
      <c r="K1255" t="s">
        <v>28</v>
      </c>
      <c r="L1255" t="s">
        <v>33</v>
      </c>
      <c r="M1255" t="s">
        <v>20</v>
      </c>
      <c r="N1255" t="s">
        <v>25</v>
      </c>
      <c r="O1255">
        <v>30.8</v>
      </c>
      <c r="P1255">
        <v>526.69000000000005</v>
      </c>
      <c r="Q1255">
        <v>1</v>
      </c>
      <c r="R1255" t="s">
        <v>21</v>
      </c>
    </row>
    <row r="1256" spans="1:18" x14ac:dyDescent="0.35">
      <c r="A1256" t="s">
        <v>1301</v>
      </c>
      <c r="B1256" t="s">
        <v>36</v>
      </c>
      <c r="C1256">
        <v>0</v>
      </c>
      <c r="D1256" t="s">
        <v>21</v>
      </c>
      <c r="E1256" t="s">
        <v>20</v>
      </c>
      <c r="F1256" t="s">
        <v>27</v>
      </c>
      <c r="G1256">
        <v>19</v>
      </c>
      <c r="H1256" t="s">
        <v>20</v>
      </c>
      <c r="I1256" t="s">
        <v>32</v>
      </c>
      <c r="J1256" t="s">
        <v>20</v>
      </c>
      <c r="K1256" t="s">
        <v>20</v>
      </c>
      <c r="L1256" t="s">
        <v>33</v>
      </c>
      <c r="M1256" t="s">
        <v>20</v>
      </c>
      <c r="N1256" t="s">
        <v>34</v>
      </c>
      <c r="O1256">
        <v>71.709999999999994</v>
      </c>
      <c r="P1256">
        <v>1351.07</v>
      </c>
      <c r="Q1256">
        <v>0</v>
      </c>
      <c r="R1256" t="s">
        <v>20</v>
      </c>
    </row>
    <row r="1257" spans="1:18" x14ac:dyDescent="0.35">
      <c r="A1257" t="s">
        <v>1302</v>
      </c>
      <c r="B1257" t="s">
        <v>19</v>
      </c>
      <c r="C1257">
        <v>0</v>
      </c>
      <c r="D1257" t="s">
        <v>21</v>
      </c>
      <c r="E1257" t="s">
        <v>21</v>
      </c>
      <c r="F1257" t="s">
        <v>37</v>
      </c>
      <c r="G1257">
        <v>24</v>
      </c>
      <c r="H1257" t="s">
        <v>20</v>
      </c>
      <c r="I1257" t="s">
        <v>23</v>
      </c>
      <c r="J1257" t="s">
        <v>20</v>
      </c>
      <c r="K1257" t="s">
        <v>21</v>
      </c>
      <c r="L1257" t="s">
        <v>33</v>
      </c>
      <c r="M1257" t="s">
        <v>20</v>
      </c>
      <c r="N1257" t="s">
        <v>43</v>
      </c>
      <c r="O1257">
        <v>83.32</v>
      </c>
      <c r="P1257">
        <v>1941.06</v>
      </c>
      <c r="Q1257">
        <v>1</v>
      </c>
      <c r="R1257" t="s">
        <v>20</v>
      </c>
    </row>
    <row r="1258" spans="1:18" x14ac:dyDescent="0.35">
      <c r="A1258" t="s">
        <v>1303</v>
      </c>
      <c r="B1258" t="s">
        <v>19</v>
      </c>
      <c r="C1258">
        <v>0</v>
      </c>
      <c r="D1258" t="s">
        <v>21</v>
      </c>
      <c r="E1258" t="s">
        <v>21</v>
      </c>
      <c r="F1258" t="s">
        <v>65</v>
      </c>
      <c r="G1258">
        <v>18</v>
      </c>
      <c r="H1258" t="s">
        <v>20</v>
      </c>
      <c r="I1258" t="s">
        <v>23</v>
      </c>
      <c r="J1258" t="s">
        <v>20</v>
      </c>
      <c r="K1258" t="s">
        <v>21</v>
      </c>
      <c r="L1258" t="s">
        <v>24</v>
      </c>
      <c r="M1258" t="s">
        <v>20</v>
      </c>
      <c r="N1258" t="s">
        <v>25</v>
      </c>
      <c r="O1258">
        <v>92.5</v>
      </c>
      <c r="P1258">
        <v>1694.42</v>
      </c>
      <c r="Q1258">
        <v>2</v>
      </c>
      <c r="R1258" t="s">
        <v>21</v>
      </c>
    </row>
    <row r="1259" spans="1:18" x14ac:dyDescent="0.35">
      <c r="A1259" t="s">
        <v>1304</v>
      </c>
      <c r="B1259" t="s">
        <v>36</v>
      </c>
      <c r="C1259">
        <v>0</v>
      </c>
      <c r="D1259" t="s">
        <v>21</v>
      </c>
      <c r="E1259" t="s">
        <v>21</v>
      </c>
      <c r="F1259" t="s">
        <v>41</v>
      </c>
      <c r="G1259">
        <v>6</v>
      </c>
      <c r="H1259" t="s">
        <v>20</v>
      </c>
      <c r="I1259" t="s">
        <v>32</v>
      </c>
      <c r="J1259" t="s">
        <v>21</v>
      </c>
      <c r="K1259" t="s">
        <v>21</v>
      </c>
      <c r="L1259" t="s">
        <v>33</v>
      </c>
      <c r="M1259" t="s">
        <v>21</v>
      </c>
      <c r="N1259" t="s">
        <v>43</v>
      </c>
      <c r="O1259">
        <v>46.23</v>
      </c>
      <c r="P1259">
        <v>285.29000000000002</v>
      </c>
      <c r="Q1259">
        <v>2</v>
      </c>
      <c r="R1259" t="s">
        <v>21</v>
      </c>
    </row>
    <row r="1260" spans="1:18" x14ac:dyDescent="0.35">
      <c r="A1260" t="s">
        <v>1305</v>
      </c>
      <c r="B1260" t="s">
        <v>19</v>
      </c>
      <c r="C1260">
        <v>0</v>
      </c>
      <c r="D1260" t="s">
        <v>20</v>
      </c>
      <c r="E1260" t="s">
        <v>21</v>
      </c>
      <c r="F1260" t="s">
        <v>58</v>
      </c>
      <c r="G1260">
        <v>10</v>
      </c>
      <c r="H1260" t="s">
        <v>20</v>
      </c>
      <c r="I1260" t="s">
        <v>23</v>
      </c>
      <c r="J1260" t="s">
        <v>20</v>
      </c>
      <c r="K1260" t="s">
        <v>21</v>
      </c>
      <c r="L1260" t="s">
        <v>33</v>
      </c>
      <c r="M1260" t="s">
        <v>20</v>
      </c>
      <c r="N1260" t="s">
        <v>30</v>
      </c>
      <c r="O1260">
        <v>92.68</v>
      </c>
      <c r="P1260">
        <v>920.12</v>
      </c>
      <c r="Q1260">
        <v>6</v>
      </c>
      <c r="R1260" t="s">
        <v>20</v>
      </c>
    </row>
    <row r="1261" spans="1:18" x14ac:dyDescent="0.35">
      <c r="A1261" t="s">
        <v>1306</v>
      </c>
      <c r="B1261" t="s">
        <v>36</v>
      </c>
      <c r="C1261">
        <v>0</v>
      </c>
      <c r="D1261" t="s">
        <v>20</v>
      </c>
      <c r="E1261" t="s">
        <v>21</v>
      </c>
      <c r="F1261" t="s">
        <v>27</v>
      </c>
      <c r="G1261">
        <v>31</v>
      </c>
      <c r="H1261" t="s">
        <v>20</v>
      </c>
      <c r="I1261" t="s">
        <v>32</v>
      </c>
      <c r="J1261" t="s">
        <v>20</v>
      </c>
      <c r="K1261" t="s">
        <v>21</v>
      </c>
      <c r="L1261" t="s">
        <v>29</v>
      </c>
      <c r="M1261" t="s">
        <v>21</v>
      </c>
      <c r="N1261" t="s">
        <v>43</v>
      </c>
      <c r="O1261">
        <v>68.319999999999993</v>
      </c>
      <c r="P1261">
        <v>2093.84</v>
      </c>
      <c r="Q1261">
        <v>2</v>
      </c>
      <c r="R1261" t="s">
        <v>21</v>
      </c>
    </row>
    <row r="1262" spans="1:18" x14ac:dyDescent="0.35">
      <c r="A1262" t="s">
        <v>1307</v>
      </c>
      <c r="B1262" t="s">
        <v>19</v>
      </c>
      <c r="C1262">
        <v>0</v>
      </c>
      <c r="D1262" t="s">
        <v>20</v>
      </c>
      <c r="E1262" t="s">
        <v>21</v>
      </c>
      <c r="F1262" t="s">
        <v>45</v>
      </c>
      <c r="G1262">
        <v>15</v>
      </c>
      <c r="H1262" t="s">
        <v>20</v>
      </c>
      <c r="I1262" t="s">
        <v>23</v>
      </c>
      <c r="J1262" t="s">
        <v>20</v>
      </c>
      <c r="K1262" t="s">
        <v>20</v>
      </c>
      <c r="L1262" t="s">
        <v>24</v>
      </c>
      <c r="M1262" t="s">
        <v>20</v>
      </c>
      <c r="N1262" t="s">
        <v>25</v>
      </c>
      <c r="O1262">
        <v>96.04</v>
      </c>
      <c r="P1262">
        <v>1412.82</v>
      </c>
      <c r="Q1262">
        <v>3</v>
      </c>
      <c r="R1262" t="s">
        <v>20</v>
      </c>
    </row>
    <row r="1263" spans="1:18" x14ac:dyDescent="0.35">
      <c r="A1263" t="s">
        <v>1308</v>
      </c>
      <c r="B1263" t="s">
        <v>36</v>
      </c>
      <c r="C1263">
        <v>0</v>
      </c>
      <c r="D1263" t="s">
        <v>21</v>
      </c>
      <c r="E1263" t="s">
        <v>21</v>
      </c>
      <c r="F1263" t="s">
        <v>49</v>
      </c>
      <c r="G1263">
        <v>15</v>
      </c>
      <c r="H1263" t="s">
        <v>20</v>
      </c>
      <c r="I1263" t="s">
        <v>23</v>
      </c>
      <c r="J1263" t="s">
        <v>20</v>
      </c>
      <c r="K1263" t="s">
        <v>21</v>
      </c>
      <c r="L1263" t="s">
        <v>33</v>
      </c>
      <c r="M1263" t="s">
        <v>21</v>
      </c>
      <c r="N1263" t="s">
        <v>25</v>
      </c>
      <c r="O1263">
        <v>78.489999999999995</v>
      </c>
      <c r="P1263">
        <v>1177.2</v>
      </c>
      <c r="Q1263">
        <v>3</v>
      </c>
      <c r="R1263" t="s">
        <v>20</v>
      </c>
    </row>
    <row r="1264" spans="1:18" x14ac:dyDescent="0.35">
      <c r="A1264" t="s">
        <v>1309</v>
      </c>
      <c r="B1264" t="s">
        <v>19</v>
      </c>
      <c r="C1264">
        <v>1</v>
      </c>
      <c r="D1264" t="s">
        <v>21</v>
      </c>
      <c r="E1264" t="s">
        <v>21</v>
      </c>
      <c r="F1264" t="s">
        <v>49</v>
      </c>
      <c r="G1264">
        <v>37</v>
      </c>
      <c r="H1264" t="s">
        <v>20</v>
      </c>
      <c r="I1264" t="s">
        <v>23</v>
      </c>
      <c r="J1264" t="s">
        <v>21</v>
      </c>
      <c r="K1264" t="s">
        <v>21</v>
      </c>
      <c r="L1264" t="s">
        <v>29</v>
      </c>
      <c r="M1264" t="s">
        <v>20</v>
      </c>
      <c r="N1264" t="s">
        <v>43</v>
      </c>
      <c r="O1264">
        <v>81.459999999999994</v>
      </c>
      <c r="P1264">
        <v>2944.54</v>
      </c>
      <c r="Q1264">
        <v>1</v>
      </c>
      <c r="R1264" t="s">
        <v>21</v>
      </c>
    </row>
    <row r="1265" spans="1:18" x14ac:dyDescent="0.35">
      <c r="A1265" t="s">
        <v>1310</v>
      </c>
      <c r="B1265" t="s">
        <v>19</v>
      </c>
      <c r="C1265">
        <v>0</v>
      </c>
      <c r="D1265" t="s">
        <v>20</v>
      </c>
      <c r="E1265" t="s">
        <v>21</v>
      </c>
      <c r="F1265" t="s">
        <v>58</v>
      </c>
      <c r="G1265">
        <v>70</v>
      </c>
      <c r="H1265" t="s">
        <v>20</v>
      </c>
      <c r="I1265" t="s">
        <v>32</v>
      </c>
      <c r="J1265" t="s">
        <v>21</v>
      </c>
      <c r="K1265" t="s">
        <v>21</v>
      </c>
      <c r="L1265" t="s">
        <v>24</v>
      </c>
      <c r="M1265" t="s">
        <v>21</v>
      </c>
      <c r="N1265" t="s">
        <v>25</v>
      </c>
      <c r="O1265">
        <v>62.92</v>
      </c>
      <c r="P1265">
        <v>4519.03</v>
      </c>
      <c r="Q1265">
        <v>3</v>
      </c>
      <c r="R1265" t="s">
        <v>21</v>
      </c>
    </row>
    <row r="1266" spans="1:18" x14ac:dyDescent="0.35">
      <c r="A1266" t="s">
        <v>1311</v>
      </c>
      <c r="B1266" t="s">
        <v>36</v>
      </c>
      <c r="C1266">
        <v>0</v>
      </c>
      <c r="D1266" t="s">
        <v>21</v>
      </c>
      <c r="E1266" t="s">
        <v>21</v>
      </c>
      <c r="F1266" t="s">
        <v>58</v>
      </c>
      <c r="G1266">
        <v>6</v>
      </c>
      <c r="H1266" t="s">
        <v>20</v>
      </c>
      <c r="I1266" t="s">
        <v>23</v>
      </c>
      <c r="J1266" t="s">
        <v>20</v>
      </c>
      <c r="K1266" t="s">
        <v>20</v>
      </c>
      <c r="L1266" t="s">
        <v>29</v>
      </c>
      <c r="M1266" t="s">
        <v>21</v>
      </c>
      <c r="N1266" t="s">
        <v>34</v>
      </c>
      <c r="O1266">
        <v>87.63</v>
      </c>
      <c r="P1266">
        <v>528.98</v>
      </c>
      <c r="Q1266">
        <v>3</v>
      </c>
      <c r="R1266" t="s">
        <v>21</v>
      </c>
    </row>
    <row r="1267" spans="1:18" x14ac:dyDescent="0.35">
      <c r="A1267" t="s">
        <v>1312</v>
      </c>
      <c r="B1267" t="s">
        <v>36</v>
      </c>
      <c r="C1267">
        <v>1</v>
      </c>
      <c r="D1267" t="s">
        <v>21</v>
      </c>
      <c r="E1267" t="s">
        <v>21</v>
      </c>
      <c r="F1267" t="s">
        <v>27</v>
      </c>
      <c r="G1267">
        <v>17</v>
      </c>
      <c r="H1267" t="s">
        <v>20</v>
      </c>
      <c r="I1267" t="s">
        <v>23</v>
      </c>
      <c r="J1267" t="s">
        <v>21</v>
      </c>
      <c r="K1267" t="s">
        <v>21</v>
      </c>
      <c r="L1267" t="s">
        <v>33</v>
      </c>
      <c r="M1267" t="s">
        <v>20</v>
      </c>
      <c r="N1267" t="s">
        <v>43</v>
      </c>
      <c r="O1267">
        <v>96.11</v>
      </c>
      <c r="P1267">
        <v>1643.02</v>
      </c>
      <c r="Q1267">
        <v>3</v>
      </c>
      <c r="R1267" t="s">
        <v>20</v>
      </c>
    </row>
    <row r="1268" spans="1:18" x14ac:dyDescent="0.35">
      <c r="A1268" t="s">
        <v>1313</v>
      </c>
      <c r="B1268" t="s">
        <v>36</v>
      </c>
      <c r="C1268">
        <v>0</v>
      </c>
      <c r="D1268" t="s">
        <v>21</v>
      </c>
      <c r="E1268" t="s">
        <v>21</v>
      </c>
      <c r="F1268" t="s">
        <v>56</v>
      </c>
      <c r="G1268">
        <v>43</v>
      </c>
      <c r="H1268" t="s">
        <v>20</v>
      </c>
      <c r="I1268" t="s">
        <v>21</v>
      </c>
      <c r="J1268" t="s">
        <v>28</v>
      </c>
      <c r="K1268" t="s">
        <v>28</v>
      </c>
      <c r="L1268" t="s">
        <v>24</v>
      </c>
      <c r="M1268" t="s">
        <v>20</v>
      </c>
      <c r="N1268" t="s">
        <v>25</v>
      </c>
      <c r="O1268">
        <v>34.479999999999997</v>
      </c>
      <c r="P1268">
        <v>1462.68</v>
      </c>
      <c r="Q1268">
        <v>3</v>
      </c>
      <c r="R1268" t="s">
        <v>21</v>
      </c>
    </row>
    <row r="1269" spans="1:18" x14ac:dyDescent="0.35">
      <c r="A1269" t="s">
        <v>1314</v>
      </c>
      <c r="B1269" t="s">
        <v>36</v>
      </c>
      <c r="C1269">
        <v>0</v>
      </c>
      <c r="D1269" t="s">
        <v>21</v>
      </c>
      <c r="E1269" t="s">
        <v>20</v>
      </c>
      <c r="F1269" t="s">
        <v>56</v>
      </c>
      <c r="G1269">
        <v>25</v>
      </c>
      <c r="H1269" t="s">
        <v>20</v>
      </c>
      <c r="I1269" t="s">
        <v>32</v>
      </c>
      <c r="J1269" t="s">
        <v>21</v>
      </c>
      <c r="K1269" t="s">
        <v>20</v>
      </c>
      <c r="L1269" t="s">
        <v>29</v>
      </c>
      <c r="M1269" t="s">
        <v>21</v>
      </c>
      <c r="N1269" t="s">
        <v>25</v>
      </c>
      <c r="O1269">
        <v>60.9</v>
      </c>
      <c r="P1269">
        <v>1500.74</v>
      </c>
      <c r="Q1269">
        <v>2</v>
      </c>
      <c r="R1269" t="s">
        <v>21</v>
      </c>
    </row>
    <row r="1270" spans="1:18" x14ac:dyDescent="0.35">
      <c r="A1270" t="s">
        <v>1315</v>
      </c>
      <c r="B1270" t="s">
        <v>19</v>
      </c>
      <c r="C1270">
        <v>0</v>
      </c>
      <c r="D1270" t="s">
        <v>21</v>
      </c>
      <c r="E1270" t="s">
        <v>21</v>
      </c>
      <c r="F1270" t="s">
        <v>65</v>
      </c>
      <c r="G1270">
        <v>50</v>
      </c>
      <c r="H1270" t="s">
        <v>20</v>
      </c>
      <c r="I1270" t="s">
        <v>32</v>
      </c>
      <c r="J1270" t="s">
        <v>21</v>
      </c>
      <c r="K1270" t="s">
        <v>21</v>
      </c>
      <c r="L1270" t="s">
        <v>24</v>
      </c>
      <c r="M1270" t="s">
        <v>20</v>
      </c>
      <c r="N1270" t="s">
        <v>25</v>
      </c>
      <c r="O1270">
        <v>56.07</v>
      </c>
      <c r="P1270">
        <v>2730.85</v>
      </c>
      <c r="Q1270">
        <v>1</v>
      </c>
      <c r="R1270" t="s">
        <v>21</v>
      </c>
    </row>
    <row r="1271" spans="1:18" x14ac:dyDescent="0.35">
      <c r="A1271" t="s">
        <v>1316</v>
      </c>
      <c r="B1271" t="s">
        <v>19</v>
      </c>
      <c r="C1271">
        <v>1</v>
      </c>
      <c r="D1271" t="s">
        <v>21</v>
      </c>
      <c r="E1271" t="s">
        <v>21</v>
      </c>
      <c r="F1271" t="s">
        <v>75</v>
      </c>
      <c r="G1271">
        <v>6</v>
      </c>
      <c r="H1271" t="s">
        <v>20</v>
      </c>
      <c r="I1271" t="s">
        <v>23</v>
      </c>
      <c r="J1271" t="s">
        <v>21</v>
      </c>
      <c r="K1271" t="s">
        <v>21</v>
      </c>
      <c r="L1271" t="s">
        <v>33</v>
      </c>
      <c r="M1271" t="s">
        <v>20</v>
      </c>
      <c r="N1271" t="s">
        <v>43</v>
      </c>
      <c r="O1271">
        <v>84.26</v>
      </c>
      <c r="P1271">
        <v>503.98</v>
      </c>
      <c r="Q1271">
        <v>3</v>
      </c>
      <c r="R1271" t="s">
        <v>20</v>
      </c>
    </row>
    <row r="1272" spans="1:18" x14ac:dyDescent="0.35">
      <c r="A1272" t="s">
        <v>1317</v>
      </c>
      <c r="B1272" t="s">
        <v>19</v>
      </c>
      <c r="C1272">
        <v>1</v>
      </c>
      <c r="D1272" t="s">
        <v>20</v>
      </c>
      <c r="E1272" t="s">
        <v>20</v>
      </c>
      <c r="F1272" t="s">
        <v>22</v>
      </c>
      <c r="G1272">
        <v>8</v>
      </c>
      <c r="H1272" t="s">
        <v>21</v>
      </c>
      <c r="I1272" t="s">
        <v>23</v>
      </c>
      <c r="J1272" t="s">
        <v>21</v>
      </c>
      <c r="K1272" t="s">
        <v>21</v>
      </c>
      <c r="L1272" t="s">
        <v>33</v>
      </c>
      <c r="M1272" t="s">
        <v>20</v>
      </c>
      <c r="N1272" t="s">
        <v>30</v>
      </c>
      <c r="O1272">
        <v>76.13</v>
      </c>
      <c r="P1272">
        <v>617.92999999999995</v>
      </c>
      <c r="Q1272">
        <v>0</v>
      </c>
      <c r="R1272" t="s">
        <v>20</v>
      </c>
    </row>
    <row r="1273" spans="1:18" x14ac:dyDescent="0.35">
      <c r="A1273" t="s">
        <v>1318</v>
      </c>
      <c r="B1273" t="s">
        <v>19</v>
      </c>
      <c r="C1273">
        <v>0</v>
      </c>
      <c r="D1273" t="s">
        <v>21</v>
      </c>
      <c r="E1273" t="s">
        <v>21</v>
      </c>
      <c r="F1273" t="s">
        <v>37</v>
      </c>
      <c r="G1273">
        <v>6</v>
      </c>
      <c r="H1273" t="s">
        <v>20</v>
      </c>
      <c r="I1273" t="s">
        <v>23</v>
      </c>
      <c r="J1273" t="s">
        <v>21</v>
      </c>
      <c r="K1273" t="s">
        <v>20</v>
      </c>
      <c r="L1273" t="s">
        <v>33</v>
      </c>
      <c r="M1273" t="s">
        <v>20</v>
      </c>
      <c r="N1273" t="s">
        <v>43</v>
      </c>
      <c r="O1273">
        <v>83.52</v>
      </c>
      <c r="P1273">
        <v>504.49</v>
      </c>
      <c r="Q1273">
        <v>1</v>
      </c>
      <c r="R1273" t="s">
        <v>21</v>
      </c>
    </row>
    <row r="1274" spans="1:18" x14ac:dyDescent="0.35">
      <c r="A1274" t="s">
        <v>1319</v>
      </c>
      <c r="B1274" t="s">
        <v>19</v>
      </c>
      <c r="C1274">
        <v>0</v>
      </c>
      <c r="D1274" t="s">
        <v>20</v>
      </c>
      <c r="E1274" t="s">
        <v>20</v>
      </c>
      <c r="F1274" t="s">
        <v>45</v>
      </c>
      <c r="G1274">
        <v>52</v>
      </c>
      <c r="H1274" t="s">
        <v>20</v>
      </c>
      <c r="I1274" t="s">
        <v>32</v>
      </c>
      <c r="J1274" t="s">
        <v>21</v>
      </c>
      <c r="K1274" t="s">
        <v>21</v>
      </c>
      <c r="L1274" t="s">
        <v>24</v>
      </c>
      <c r="M1274" t="s">
        <v>20</v>
      </c>
      <c r="N1274" t="s">
        <v>34</v>
      </c>
      <c r="O1274">
        <v>58.45</v>
      </c>
      <c r="P1274">
        <v>3108.79</v>
      </c>
      <c r="Q1274">
        <v>0</v>
      </c>
      <c r="R1274" t="s">
        <v>21</v>
      </c>
    </row>
    <row r="1275" spans="1:18" x14ac:dyDescent="0.35">
      <c r="A1275" t="s">
        <v>1320</v>
      </c>
      <c r="B1275" t="s">
        <v>36</v>
      </c>
      <c r="C1275">
        <v>1</v>
      </c>
      <c r="D1275" t="s">
        <v>20</v>
      </c>
      <c r="E1275" t="s">
        <v>21</v>
      </c>
      <c r="F1275" t="s">
        <v>45</v>
      </c>
      <c r="G1275">
        <v>17</v>
      </c>
      <c r="H1275" t="s">
        <v>20</v>
      </c>
      <c r="I1275" t="s">
        <v>23</v>
      </c>
      <c r="J1275" t="s">
        <v>21</v>
      </c>
      <c r="K1275" t="s">
        <v>20</v>
      </c>
      <c r="L1275" t="s">
        <v>33</v>
      </c>
      <c r="M1275" t="s">
        <v>20</v>
      </c>
      <c r="N1275" t="s">
        <v>30</v>
      </c>
      <c r="O1275">
        <v>82.13</v>
      </c>
      <c r="P1275">
        <v>1362.82</v>
      </c>
      <c r="Q1275">
        <v>3</v>
      </c>
      <c r="R1275" t="s">
        <v>20</v>
      </c>
    </row>
    <row r="1276" spans="1:18" x14ac:dyDescent="0.35">
      <c r="A1276" t="s">
        <v>1321</v>
      </c>
      <c r="B1276" t="s">
        <v>36</v>
      </c>
      <c r="C1276">
        <v>0</v>
      </c>
      <c r="D1276" t="s">
        <v>21</v>
      </c>
      <c r="E1276" t="s">
        <v>20</v>
      </c>
      <c r="F1276" t="s">
        <v>39</v>
      </c>
      <c r="G1276">
        <v>12</v>
      </c>
      <c r="H1276" t="s">
        <v>21</v>
      </c>
      <c r="I1276" t="s">
        <v>32</v>
      </c>
      <c r="J1276" t="s">
        <v>20</v>
      </c>
      <c r="K1276" t="s">
        <v>21</v>
      </c>
      <c r="L1276" t="s">
        <v>33</v>
      </c>
      <c r="M1276" t="s">
        <v>20</v>
      </c>
      <c r="N1276" t="s">
        <v>30</v>
      </c>
      <c r="O1276">
        <v>48.61</v>
      </c>
      <c r="P1276">
        <v>578.80999999999995</v>
      </c>
      <c r="Q1276">
        <v>0</v>
      </c>
      <c r="R1276" t="s">
        <v>21</v>
      </c>
    </row>
    <row r="1277" spans="1:18" x14ac:dyDescent="0.35">
      <c r="A1277" t="s">
        <v>1322</v>
      </c>
      <c r="B1277" t="s">
        <v>36</v>
      </c>
      <c r="C1277">
        <v>0</v>
      </c>
      <c r="D1277" t="s">
        <v>20</v>
      </c>
      <c r="E1277" t="s">
        <v>20</v>
      </c>
      <c r="F1277" t="s">
        <v>22</v>
      </c>
      <c r="G1277">
        <v>5</v>
      </c>
      <c r="H1277" t="s">
        <v>20</v>
      </c>
      <c r="I1277" t="s">
        <v>23</v>
      </c>
      <c r="J1277" t="s">
        <v>20</v>
      </c>
      <c r="K1277" t="s">
        <v>21</v>
      </c>
      <c r="L1277" t="s">
        <v>33</v>
      </c>
      <c r="M1277" t="s">
        <v>21</v>
      </c>
      <c r="N1277" t="s">
        <v>34</v>
      </c>
      <c r="O1277">
        <v>84.36</v>
      </c>
      <c r="P1277">
        <v>419.42</v>
      </c>
      <c r="Q1277">
        <v>2</v>
      </c>
      <c r="R1277" t="s">
        <v>21</v>
      </c>
    </row>
    <row r="1278" spans="1:18" x14ac:dyDescent="0.35">
      <c r="A1278" t="s">
        <v>1323</v>
      </c>
      <c r="B1278" t="s">
        <v>36</v>
      </c>
      <c r="C1278">
        <v>0</v>
      </c>
      <c r="D1278" t="s">
        <v>21</v>
      </c>
      <c r="E1278" t="s">
        <v>21</v>
      </c>
      <c r="F1278" t="s">
        <v>39</v>
      </c>
      <c r="G1278">
        <v>14</v>
      </c>
      <c r="H1278" t="s">
        <v>20</v>
      </c>
      <c r="I1278" t="s">
        <v>32</v>
      </c>
      <c r="J1278" t="s">
        <v>21</v>
      </c>
      <c r="K1278" t="s">
        <v>21</v>
      </c>
      <c r="L1278" t="s">
        <v>33</v>
      </c>
      <c r="M1278" t="s">
        <v>21</v>
      </c>
      <c r="N1278" t="s">
        <v>34</v>
      </c>
      <c r="O1278">
        <v>52.54</v>
      </c>
      <c r="P1278">
        <v>738.58</v>
      </c>
      <c r="Q1278">
        <v>6</v>
      </c>
      <c r="R1278" t="s">
        <v>20</v>
      </c>
    </row>
    <row r="1279" spans="1:18" x14ac:dyDescent="0.35">
      <c r="A1279" t="s">
        <v>1324</v>
      </c>
      <c r="B1279" t="s">
        <v>36</v>
      </c>
      <c r="C1279">
        <v>0</v>
      </c>
      <c r="D1279" t="s">
        <v>21</v>
      </c>
      <c r="E1279" t="s">
        <v>21</v>
      </c>
      <c r="F1279" t="s">
        <v>37</v>
      </c>
      <c r="G1279">
        <v>14</v>
      </c>
      <c r="H1279" t="s">
        <v>20</v>
      </c>
      <c r="I1279" t="s">
        <v>23</v>
      </c>
      <c r="J1279" t="s">
        <v>21</v>
      </c>
      <c r="K1279" t="s">
        <v>21</v>
      </c>
      <c r="L1279" t="s">
        <v>33</v>
      </c>
      <c r="M1279" t="s">
        <v>20</v>
      </c>
      <c r="N1279" t="s">
        <v>34</v>
      </c>
      <c r="O1279">
        <v>90.93</v>
      </c>
      <c r="P1279">
        <v>1273.3399999999999</v>
      </c>
      <c r="Q1279">
        <v>0</v>
      </c>
      <c r="R1279" t="s">
        <v>20</v>
      </c>
    </row>
    <row r="1280" spans="1:18" x14ac:dyDescent="0.35">
      <c r="A1280" t="s">
        <v>1325</v>
      </c>
      <c r="B1280" t="s">
        <v>19</v>
      </c>
      <c r="C1280">
        <v>0</v>
      </c>
      <c r="D1280" t="s">
        <v>20</v>
      </c>
      <c r="E1280" t="s">
        <v>21</v>
      </c>
      <c r="F1280" t="s">
        <v>39</v>
      </c>
      <c r="G1280">
        <v>15</v>
      </c>
      <c r="H1280" t="s">
        <v>20</v>
      </c>
      <c r="I1280" t="s">
        <v>32</v>
      </c>
      <c r="J1280" t="s">
        <v>21</v>
      </c>
      <c r="K1280" t="s">
        <v>20</v>
      </c>
      <c r="L1280" t="s">
        <v>33</v>
      </c>
      <c r="M1280" t="s">
        <v>21</v>
      </c>
      <c r="N1280" t="s">
        <v>34</v>
      </c>
      <c r="O1280">
        <v>63.01</v>
      </c>
      <c r="P1280">
        <v>954.98</v>
      </c>
      <c r="Q1280">
        <v>1</v>
      </c>
      <c r="R1280" t="s">
        <v>20</v>
      </c>
    </row>
    <row r="1281" spans="1:18" x14ac:dyDescent="0.35">
      <c r="A1281" t="s">
        <v>1326</v>
      </c>
      <c r="B1281" t="s">
        <v>36</v>
      </c>
      <c r="C1281">
        <v>0</v>
      </c>
      <c r="D1281" t="s">
        <v>20</v>
      </c>
      <c r="E1281" t="s">
        <v>20</v>
      </c>
      <c r="F1281" t="s">
        <v>22</v>
      </c>
      <c r="G1281">
        <v>22</v>
      </c>
      <c r="H1281" t="s">
        <v>20</v>
      </c>
      <c r="I1281" t="s">
        <v>23</v>
      </c>
      <c r="J1281" t="s">
        <v>20</v>
      </c>
      <c r="K1281" t="s">
        <v>21</v>
      </c>
      <c r="L1281" t="s">
        <v>33</v>
      </c>
      <c r="M1281" t="s">
        <v>21</v>
      </c>
      <c r="N1281" t="s">
        <v>25</v>
      </c>
      <c r="O1281">
        <v>92.99</v>
      </c>
      <c r="P1281">
        <v>2019.26</v>
      </c>
      <c r="Q1281">
        <v>0</v>
      </c>
      <c r="R1281" t="s">
        <v>20</v>
      </c>
    </row>
    <row r="1282" spans="1:18" x14ac:dyDescent="0.35">
      <c r="A1282" t="s">
        <v>1327</v>
      </c>
      <c r="B1282" t="s">
        <v>19</v>
      </c>
      <c r="C1282">
        <v>0</v>
      </c>
      <c r="D1282" t="s">
        <v>21</v>
      </c>
      <c r="E1282" t="s">
        <v>20</v>
      </c>
      <c r="F1282" t="s">
        <v>702</v>
      </c>
      <c r="G1282">
        <v>69</v>
      </c>
      <c r="H1282" t="s">
        <v>20</v>
      </c>
      <c r="I1282" t="s">
        <v>32</v>
      </c>
      <c r="J1282" t="s">
        <v>20</v>
      </c>
      <c r="K1282" t="s">
        <v>21</v>
      </c>
      <c r="L1282" t="s">
        <v>24</v>
      </c>
      <c r="M1282" t="s">
        <v>20</v>
      </c>
      <c r="N1282" t="s">
        <v>25</v>
      </c>
      <c r="O1282">
        <v>63.85</v>
      </c>
      <c r="P1282">
        <v>4362.79</v>
      </c>
      <c r="Q1282">
        <v>3</v>
      </c>
      <c r="R1282" t="s">
        <v>21</v>
      </c>
    </row>
    <row r="1283" spans="1:18" x14ac:dyDescent="0.35">
      <c r="A1283" t="s">
        <v>1328</v>
      </c>
      <c r="B1283" t="s">
        <v>36</v>
      </c>
      <c r="C1283">
        <v>0</v>
      </c>
      <c r="D1283" t="s">
        <v>21</v>
      </c>
      <c r="E1283" t="s">
        <v>21</v>
      </c>
      <c r="F1283" t="s">
        <v>27</v>
      </c>
      <c r="G1283">
        <v>45</v>
      </c>
      <c r="H1283" t="s">
        <v>20</v>
      </c>
      <c r="I1283" t="s">
        <v>32</v>
      </c>
      <c r="J1283" t="s">
        <v>21</v>
      </c>
      <c r="K1283" t="s">
        <v>21</v>
      </c>
      <c r="L1283" t="s">
        <v>24</v>
      </c>
      <c r="M1283" t="s">
        <v>21</v>
      </c>
      <c r="N1283" t="s">
        <v>43</v>
      </c>
      <c r="O1283">
        <v>61.98</v>
      </c>
      <c r="P1283">
        <v>2764.98</v>
      </c>
      <c r="Q1283">
        <v>1</v>
      </c>
      <c r="R1283" t="s">
        <v>21</v>
      </c>
    </row>
    <row r="1284" spans="1:18" x14ac:dyDescent="0.35">
      <c r="A1284" t="s">
        <v>1329</v>
      </c>
      <c r="B1284" t="s">
        <v>36</v>
      </c>
      <c r="C1284">
        <v>0</v>
      </c>
      <c r="D1284" t="s">
        <v>21</v>
      </c>
      <c r="E1284" t="s">
        <v>20</v>
      </c>
      <c r="F1284" t="s">
        <v>39</v>
      </c>
      <c r="G1284">
        <v>19</v>
      </c>
      <c r="H1284" t="s">
        <v>20</v>
      </c>
      <c r="I1284" t="s">
        <v>21</v>
      </c>
      <c r="J1284" t="s">
        <v>28</v>
      </c>
      <c r="K1284" t="s">
        <v>28</v>
      </c>
      <c r="L1284" t="s">
        <v>33</v>
      </c>
      <c r="M1284" t="s">
        <v>20</v>
      </c>
      <c r="N1284" t="s">
        <v>34</v>
      </c>
      <c r="O1284">
        <v>22.81</v>
      </c>
      <c r="P1284">
        <v>441.55</v>
      </c>
      <c r="Q1284">
        <v>3</v>
      </c>
      <c r="R1284" t="s">
        <v>20</v>
      </c>
    </row>
    <row r="1285" spans="1:18" x14ac:dyDescent="0.35">
      <c r="A1285" t="s">
        <v>1330</v>
      </c>
      <c r="B1285" t="s">
        <v>36</v>
      </c>
      <c r="C1285">
        <v>0</v>
      </c>
      <c r="D1285" t="s">
        <v>20</v>
      </c>
      <c r="E1285" t="s">
        <v>20</v>
      </c>
      <c r="F1285" t="s">
        <v>27</v>
      </c>
      <c r="G1285">
        <v>48</v>
      </c>
      <c r="H1285" t="s">
        <v>20</v>
      </c>
      <c r="I1285" t="s">
        <v>23</v>
      </c>
      <c r="J1285" t="s">
        <v>20</v>
      </c>
      <c r="K1285" t="s">
        <v>21</v>
      </c>
      <c r="L1285" t="s">
        <v>24</v>
      </c>
      <c r="M1285" t="s">
        <v>20</v>
      </c>
      <c r="N1285" t="s">
        <v>30</v>
      </c>
      <c r="O1285">
        <v>87.06</v>
      </c>
      <c r="P1285">
        <v>4270.32</v>
      </c>
      <c r="Q1285">
        <v>2</v>
      </c>
      <c r="R1285" t="s">
        <v>21</v>
      </c>
    </row>
    <row r="1286" spans="1:18" x14ac:dyDescent="0.35">
      <c r="A1286" t="s">
        <v>1331</v>
      </c>
      <c r="B1286" t="s">
        <v>36</v>
      </c>
      <c r="C1286">
        <v>0</v>
      </c>
      <c r="D1286" t="s">
        <v>20</v>
      </c>
      <c r="E1286" t="s">
        <v>21</v>
      </c>
      <c r="F1286" t="s">
        <v>41</v>
      </c>
      <c r="G1286">
        <v>20</v>
      </c>
      <c r="H1286" t="s">
        <v>20</v>
      </c>
      <c r="I1286" t="s">
        <v>32</v>
      </c>
      <c r="J1286" t="s">
        <v>20</v>
      </c>
      <c r="K1286" t="s">
        <v>21</v>
      </c>
      <c r="L1286" t="s">
        <v>33</v>
      </c>
      <c r="M1286" t="s">
        <v>20</v>
      </c>
      <c r="N1286" t="s">
        <v>30</v>
      </c>
      <c r="O1286">
        <v>59.52</v>
      </c>
      <c r="P1286">
        <v>1205.9000000000001</v>
      </c>
      <c r="Q1286">
        <v>0</v>
      </c>
      <c r="R1286" t="s">
        <v>21</v>
      </c>
    </row>
    <row r="1287" spans="1:18" x14ac:dyDescent="0.35">
      <c r="A1287" t="s">
        <v>1332</v>
      </c>
      <c r="B1287" t="s">
        <v>19</v>
      </c>
      <c r="C1287">
        <v>0</v>
      </c>
      <c r="D1287" t="s">
        <v>21</v>
      </c>
      <c r="E1287" t="s">
        <v>21</v>
      </c>
      <c r="F1287" t="s">
        <v>37</v>
      </c>
      <c r="G1287">
        <v>55</v>
      </c>
      <c r="H1287" t="s">
        <v>20</v>
      </c>
      <c r="I1287" t="s">
        <v>23</v>
      </c>
      <c r="J1287" t="s">
        <v>21</v>
      </c>
      <c r="K1287" t="s">
        <v>20</v>
      </c>
      <c r="L1287" t="s">
        <v>24</v>
      </c>
      <c r="M1287" t="s">
        <v>21</v>
      </c>
      <c r="N1287" t="s">
        <v>34</v>
      </c>
      <c r="O1287">
        <v>87.87</v>
      </c>
      <c r="P1287">
        <v>4717.74</v>
      </c>
      <c r="Q1287">
        <v>3</v>
      </c>
      <c r="R1287" t="s">
        <v>21</v>
      </c>
    </row>
    <row r="1288" spans="1:18" x14ac:dyDescent="0.35">
      <c r="A1288" t="s">
        <v>1333</v>
      </c>
      <c r="B1288" t="s">
        <v>36</v>
      </c>
      <c r="C1288">
        <v>0</v>
      </c>
      <c r="D1288" t="s">
        <v>20</v>
      </c>
      <c r="E1288" t="s">
        <v>20</v>
      </c>
      <c r="F1288" t="s">
        <v>27</v>
      </c>
      <c r="G1288">
        <v>69</v>
      </c>
      <c r="H1288" t="s">
        <v>20</v>
      </c>
      <c r="I1288" t="s">
        <v>32</v>
      </c>
      <c r="J1288" t="s">
        <v>21</v>
      </c>
      <c r="K1288" t="s">
        <v>20</v>
      </c>
      <c r="L1288" t="s">
        <v>24</v>
      </c>
      <c r="M1288" t="s">
        <v>20</v>
      </c>
      <c r="N1288" t="s">
        <v>30</v>
      </c>
      <c r="O1288">
        <v>66.77</v>
      </c>
      <c r="P1288">
        <v>4523.92</v>
      </c>
      <c r="Q1288">
        <v>0</v>
      </c>
      <c r="R1288" t="s">
        <v>21</v>
      </c>
    </row>
    <row r="1289" spans="1:18" x14ac:dyDescent="0.35">
      <c r="A1289" t="s">
        <v>1334</v>
      </c>
      <c r="B1289" t="s">
        <v>19</v>
      </c>
      <c r="C1289">
        <v>0</v>
      </c>
      <c r="D1289" t="s">
        <v>21</v>
      </c>
      <c r="E1289" t="s">
        <v>21</v>
      </c>
      <c r="F1289" t="s">
        <v>58</v>
      </c>
      <c r="G1289">
        <v>27</v>
      </c>
      <c r="H1289" t="s">
        <v>20</v>
      </c>
      <c r="I1289" t="s">
        <v>23</v>
      </c>
      <c r="J1289" t="s">
        <v>21</v>
      </c>
      <c r="K1289" t="s">
        <v>21</v>
      </c>
      <c r="L1289" t="s">
        <v>33</v>
      </c>
      <c r="M1289" t="s">
        <v>21</v>
      </c>
      <c r="N1289" t="s">
        <v>34</v>
      </c>
      <c r="O1289">
        <v>84.39</v>
      </c>
      <c r="P1289">
        <v>2284.34</v>
      </c>
      <c r="Q1289">
        <v>0</v>
      </c>
      <c r="R1289" t="s">
        <v>20</v>
      </c>
    </row>
    <row r="1290" spans="1:18" x14ac:dyDescent="0.35">
      <c r="A1290" t="s">
        <v>1335</v>
      </c>
      <c r="B1290" t="s">
        <v>36</v>
      </c>
      <c r="C1290">
        <v>0</v>
      </c>
      <c r="D1290" t="s">
        <v>20</v>
      </c>
      <c r="E1290" t="s">
        <v>21</v>
      </c>
      <c r="F1290" t="s">
        <v>47</v>
      </c>
      <c r="G1290">
        <v>14</v>
      </c>
      <c r="H1290" t="s">
        <v>20</v>
      </c>
      <c r="I1290" t="s">
        <v>23</v>
      </c>
      <c r="J1290" t="s">
        <v>20</v>
      </c>
      <c r="K1290" t="s">
        <v>21</v>
      </c>
      <c r="L1290" t="s">
        <v>33</v>
      </c>
      <c r="M1290" t="s">
        <v>21</v>
      </c>
      <c r="N1290" t="s">
        <v>25</v>
      </c>
      <c r="O1290">
        <v>91.06</v>
      </c>
      <c r="P1290">
        <v>1298.1500000000001</v>
      </c>
      <c r="Q1290">
        <v>3</v>
      </c>
      <c r="R1290" t="s">
        <v>20</v>
      </c>
    </row>
    <row r="1291" spans="1:18" x14ac:dyDescent="0.35">
      <c r="A1291" t="s">
        <v>1336</v>
      </c>
      <c r="B1291" t="s">
        <v>19</v>
      </c>
      <c r="C1291">
        <v>0</v>
      </c>
      <c r="D1291" t="s">
        <v>21</v>
      </c>
      <c r="E1291" t="s">
        <v>21</v>
      </c>
      <c r="F1291" t="s">
        <v>27</v>
      </c>
      <c r="G1291">
        <v>49</v>
      </c>
      <c r="H1291" t="s">
        <v>20</v>
      </c>
      <c r="I1291" t="s">
        <v>23</v>
      </c>
      <c r="J1291" t="s">
        <v>20</v>
      </c>
      <c r="K1291" t="s">
        <v>21</v>
      </c>
      <c r="L1291" t="s">
        <v>29</v>
      </c>
      <c r="M1291" t="s">
        <v>20</v>
      </c>
      <c r="N1291" t="s">
        <v>43</v>
      </c>
      <c r="O1291">
        <v>94.22</v>
      </c>
      <c r="P1291">
        <v>4721.6499999999996</v>
      </c>
      <c r="Q1291">
        <v>3</v>
      </c>
      <c r="R1291" t="s">
        <v>21</v>
      </c>
    </row>
    <row r="1292" spans="1:18" x14ac:dyDescent="0.35">
      <c r="A1292" t="s">
        <v>1337</v>
      </c>
      <c r="B1292" t="s">
        <v>19</v>
      </c>
      <c r="C1292">
        <v>0</v>
      </c>
      <c r="D1292" t="s">
        <v>20</v>
      </c>
      <c r="E1292" t="s">
        <v>21</v>
      </c>
      <c r="F1292" t="s">
        <v>39</v>
      </c>
      <c r="G1292">
        <v>13</v>
      </c>
      <c r="H1292" t="s">
        <v>20</v>
      </c>
      <c r="I1292" t="s">
        <v>23</v>
      </c>
      <c r="J1292" t="s">
        <v>21</v>
      </c>
      <c r="K1292" t="s">
        <v>20</v>
      </c>
      <c r="L1292" t="s">
        <v>33</v>
      </c>
      <c r="M1292" t="s">
        <v>20</v>
      </c>
      <c r="N1292" t="s">
        <v>34</v>
      </c>
      <c r="O1292">
        <v>84.45</v>
      </c>
      <c r="P1292">
        <v>1110.68</v>
      </c>
      <c r="Q1292">
        <v>1</v>
      </c>
      <c r="R1292" t="s">
        <v>20</v>
      </c>
    </row>
    <row r="1293" spans="1:18" x14ac:dyDescent="0.35">
      <c r="A1293" t="s">
        <v>1338</v>
      </c>
      <c r="B1293" t="s">
        <v>19</v>
      </c>
      <c r="C1293">
        <v>0</v>
      </c>
      <c r="D1293" t="s">
        <v>20</v>
      </c>
      <c r="E1293" t="s">
        <v>20</v>
      </c>
      <c r="F1293" t="s">
        <v>49</v>
      </c>
      <c r="G1293">
        <v>44</v>
      </c>
      <c r="H1293" t="s">
        <v>20</v>
      </c>
      <c r="I1293" t="s">
        <v>32</v>
      </c>
      <c r="J1293" t="s">
        <v>21</v>
      </c>
      <c r="K1293" t="s">
        <v>20</v>
      </c>
      <c r="L1293" t="s">
        <v>24</v>
      </c>
      <c r="M1293" t="s">
        <v>21</v>
      </c>
      <c r="N1293" t="s">
        <v>25</v>
      </c>
      <c r="O1293">
        <v>59.01</v>
      </c>
      <c r="P1293">
        <v>2552.37</v>
      </c>
      <c r="Q1293">
        <v>2</v>
      </c>
      <c r="R1293" t="s">
        <v>21</v>
      </c>
    </row>
    <row r="1294" spans="1:18" x14ac:dyDescent="0.35">
      <c r="A1294" t="s">
        <v>1339</v>
      </c>
      <c r="B1294" t="s">
        <v>36</v>
      </c>
      <c r="C1294">
        <v>0</v>
      </c>
      <c r="D1294" t="s">
        <v>20</v>
      </c>
      <c r="E1294" t="s">
        <v>20</v>
      </c>
      <c r="F1294" t="s">
        <v>47</v>
      </c>
      <c r="G1294">
        <v>50</v>
      </c>
      <c r="H1294" t="s">
        <v>20</v>
      </c>
      <c r="I1294" t="s">
        <v>21</v>
      </c>
      <c r="J1294" t="s">
        <v>28</v>
      </c>
      <c r="K1294" t="s">
        <v>28</v>
      </c>
      <c r="L1294" t="s">
        <v>24</v>
      </c>
      <c r="M1294" t="s">
        <v>21</v>
      </c>
      <c r="N1294" t="s">
        <v>34</v>
      </c>
      <c r="O1294">
        <v>29.77</v>
      </c>
      <c r="P1294">
        <v>1459.34</v>
      </c>
      <c r="Q1294">
        <v>4</v>
      </c>
      <c r="R1294" t="s">
        <v>21</v>
      </c>
    </row>
    <row r="1295" spans="1:18" x14ac:dyDescent="0.35">
      <c r="A1295" t="s">
        <v>1340</v>
      </c>
      <c r="B1295" t="s">
        <v>36</v>
      </c>
      <c r="C1295">
        <v>0</v>
      </c>
      <c r="D1295" t="s">
        <v>21</v>
      </c>
      <c r="E1295" t="s">
        <v>21</v>
      </c>
      <c r="F1295" t="s">
        <v>37</v>
      </c>
      <c r="G1295">
        <v>44</v>
      </c>
      <c r="H1295" t="s">
        <v>20</v>
      </c>
      <c r="I1295" t="s">
        <v>23</v>
      </c>
      <c r="J1295" t="s">
        <v>21</v>
      </c>
      <c r="K1295" t="s">
        <v>20</v>
      </c>
      <c r="L1295" t="s">
        <v>24</v>
      </c>
      <c r="M1295" t="s">
        <v>20</v>
      </c>
      <c r="N1295" t="s">
        <v>25</v>
      </c>
      <c r="O1295">
        <v>95.74</v>
      </c>
      <c r="P1295">
        <v>4109.43</v>
      </c>
      <c r="Q1295">
        <v>1</v>
      </c>
      <c r="R1295" t="s">
        <v>20</v>
      </c>
    </row>
    <row r="1296" spans="1:18" x14ac:dyDescent="0.35">
      <c r="A1296" t="s">
        <v>1341</v>
      </c>
      <c r="B1296" t="s">
        <v>19</v>
      </c>
      <c r="C1296">
        <v>0</v>
      </c>
      <c r="D1296" t="s">
        <v>21</v>
      </c>
      <c r="E1296" t="s">
        <v>21</v>
      </c>
      <c r="F1296" t="s">
        <v>47</v>
      </c>
      <c r="G1296">
        <v>3</v>
      </c>
      <c r="H1296" t="s">
        <v>20</v>
      </c>
      <c r="I1296" t="s">
        <v>32</v>
      </c>
      <c r="J1296" t="s">
        <v>21</v>
      </c>
      <c r="K1296" t="s">
        <v>21</v>
      </c>
      <c r="L1296" t="s">
        <v>33</v>
      </c>
      <c r="M1296" t="s">
        <v>21</v>
      </c>
      <c r="N1296" t="s">
        <v>25</v>
      </c>
      <c r="O1296">
        <v>47.92</v>
      </c>
      <c r="P1296">
        <v>141.15</v>
      </c>
      <c r="Q1296">
        <v>2</v>
      </c>
      <c r="R1296" t="s">
        <v>20</v>
      </c>
    </row>
    <row r="1297" spans="1:18" x14ac:dyDescent="0.35">
      <c r="A1297" t="s">
        <v>1342</v>
      </c>
      <c r="B1297" t="s">
        <v>36</v>
      </c>
      <c r="C1297">
        <v>0</v>
      </c>
      <c r="D1297" t="s">
        <v>21</v>
      </c>
      <c r="E1297" t="s">
        <v>21</v>
      </c>
      <c r="F1297" t="s">
        <v>37</v>
      </c>
      <c r="G1297">
        <v>11</v>
      </c>
      <c r="H1297" t="s">
        <v>20</v>
      </c>
      <c r="I1297" t="s">
        <v>23</v>
      </c>
      <c r="J1297" t="s">
        <v>21</v>
      </c>
      <c r="K1297" t="s">
        <v>20</v>
      </c>
      <c r="L1297" t="s">
        <v>33</v>
      </c>
      <c r="M1297" t="s">
        <v>20</v>
      </c>
      <c r="N1297" t="s">
        <v>34</v>
      </c>
      <c r="O1297">
        <v>96.36</v>
      </c>
      <c r="P1297">
        <v>1059.67</v>
      </c>
      <c r="Q1297">
        <v>1</v>
      </c>
      <c r="R1297" t="s">
        <v>20</v>
      </c>
    </row>
    <row r="1298" spans="1:18" x14ac:dyDescent="0.35">
      <c r="A1298" t="s">
        <v>1343</v>
      </c>
      <c r="B1298" t="s">
        <v>19</v>
      </c>
      <c r="C1298">
        <v>0</v>
      </c>
      <c r="D1298" t="s">
        <v>20</v>
      </c>
      <c r="E1298" t="s">
        <v>21</v>
      </c>
      <c r="F1298" t="s">
        <v>56</v>
      </c>
      <c r="G1298">
        <v>45</v>
      </c>
      <c r="H1298" t="s">
        <v>20</v>
      </c>
      <c r="I1298" t="s">
        <v>23</v>
      </c>
      <c r="J1298" t="s">
        <v>21</v>
      </c>
      <c r="K1298" t="s">
        <v>20</v>
      </c>
      <c r="L1298" t="s">
        <v>24</v>
      </c>
      <c r="M1298" t="s">
        <v>21</v>
      </c>
      <c r="N1298" t="s">
        <v>25</v>
      </c>
      <c r="O1298">
        <v>87.96</v>
      </c>
      <c r="P1298">
        <v>3907.4</v>
      </c>
      <c r="Q1298">
        <v>0</v>
      </c>
      <c r="R1298" t="s">
        <v>21</v>
      </c>
    </row>
    <row r="1299" spans="1:18" x14ac:dyDescent="0.35">
      <c r="A1299" t="s">
        <v>1344</v>
      </c>
      <c r="B1299" t="s">
        <v>36</v>
      </c>
      <c r="C1299">
        <v>1</v>
      </c>
      <c r="D1299" t="s">
        <v>21</v>
      </c>
      <c r="E1299" t="s">
        <v>21</v>
      </c>
      <c r="F1299" t="s">
        <v>39</v>
      </c>
      <c r="G1299">
        <v>55</v>
      </c>
      <c r="H1299" t="s">
        <v>20</v>
      </c>
      <c r="I1299" t="s">
        <v>32</v>
      </c>
      <c r="J1299" t="s">
        <v>21</v>
      </c>
      <c r="K1299" t="s">
        <v>21</v>
      </c>
      <c r="L1299" t="s">
        <v>33</v>
      </c>
      <c r="M1299" t="s">
        <v>21</v>
      </c>
      <c r="N1299" t="s">
        <v>34</v>
      </c>
      <c r="O1299">
        <v>57.06</v>
      </c>
      <c r="P1299">
        <v>3059.08</v>
      </c>
      <c r="Q1299">
        <v>3</v>
      </c>
      <c r="R1299" t="s">
        <v>20</v>
      </c>
    </row>
    <row r="1300" spans="1:18" x14ac:dyDescent="0.35">
      <c r="A1300" t="s">
        <v>1345</v>
      </c>
      <c r="B1300" t="s">
        <v>19</v>
      </c>
      <c r="C1300">
        <v>0</v>
      </c>
      <c r="D1300" t="s">
        <v>20</v>
      </c>
      <c r="E1300" t="s">
        <v>21</v>
      </c>
      <c r="F1300" t="s">
        <v>41</v>
      </c>
      <c r="G1300">
        <v>20</v>
      </c>
      <c r="H1300" t="s">
        <v>20</v>
      </c>
      <c r="I1300" t="s">
        <v>23</v>
      </c>
      <c r="J1300" t="s">
        <v>20</v>
      </c>
      <c r="K1300" t="s">
        <v>20</v>
      </c>
      <c r="L1300" t="s">
        <v>33</v>
      </c>
      <c r="M1300" t="s">
        <v>21</v>
      </c>
      <c r="N1300" t="s">
        <v>43</v>
      </c>
      <c r="O1300">
        <v>87.16</v>
      </c>
      <c r="P1300">
        <v>1760.59</v>
      </c>
      <c r="Q1300">
        <v>2</v>
      </c>
      <c r="R1300" t="s">
        <v>21</v>
      </c>
    </row>
    <row r="1301" spans="1:18" x14ac:dyDescent="0.35">
      <c r="A1301" t="s">
        <v>1346</v>
      </c>
      <c r="B1301" t="s">
        <v>19</v>
      </c>
      <c r="C1301">
        <v>0</v>
      </c>
      <c r="D1301" t="s">
        <v>21</v>
      </c>
      <c r="E1301" t="s">
        <v>21</v>
      </c>
      <c r="F1301" t="s">
        <v>49</v>
      </c>
      <c r="G1301">
        <v>8</v>
      </c>
      <c r="H1301" t="s">
        <v>20</v>
      </c>
      <c r="I1301" t="s">
        <v>23</v>
      </c>
      <c r="J1301" t="s">
        <v>21</v>
      </c>
      <c r="K1301" t="s">
        <v>21</v>
      </c>
      <c r="L1301" t="s">
        <v>24</v>
      </c>
      <c r="M1301" t="s">
        <v>21</v>
      </c>
      <c r="N1301" t="s">
        <v>30</v>
      </c>
      <c r="O1301">
        <v>80.73</v>
      </c>
      <c r="P1301">
        <v>662.63</v>
      </c>
      <c r="Q1301">
        <v>1</v>
      </c>
      <c r="R1301" t="s">
        <v>20</v>
      </c>
    </row>
    <row r="1302" spans="1:18" x14ac:dyDescent="0.35">
      <c r="A1302" t="s">
        <v>1347</v>
      </c>
      <c r="B1302" t="s">
        <v>36</v>
      </c>
      <c r="C1302">
        <v>0</v>
      </c>
      <c r="D1302" t="s">
        <v>20</v>
      </c>
      <c r="E1302" t="s">
        <v>21</v>
      </c>
      <c r="F1302" t="s">
        <v>56</v>
      </c>
      <c r="G1302">
        <v>49</v>
      </c>
      <c r="H1302" t="s">
        <v>20</v>
      </c>
      <c r="I1302" t="s">
        <v>32</v>
      </c>
      <c r="J1302" t="s">
        <v>21</v>
      </c>
      <c r="K1302" t="s">
        <v>20</v>
      </c>
      <c r="L1302" t="s">
        <v>24</v>
      </c>
      <c r="M1302" t="s">
        <v>21</v>
      </c>
      <c r="N1302" t="s">
        <v>34</v>
      </c>
      <c r="O1302">
        <v>57.45</v>
      </c>
      <c r="P1302">
        <v>2793.83</v>
      </c>
      <c r="Q1302">
        <v>1</v>
      </c>
      <c r="R1302" t="s">
        <v>21</v>
      </c>
    </row>
    <row r="1303" spans="1:18" x14ac:dyDescent="0.35">
      <c r="A1303" t="s">
        <v>1348</v>
      </c>
      <c r="B1303" t="s">
        <v>36</v>
      </c>
      <c r="C1303">
        <v>0</v>
      </c>
      <c r="D1303" t="s">
        <v>20</v>
      </c>
      <c r="E1303" t="s">
        <v>20</v>
      </c>
      <c r="F1303" t="s">
        <v>65</v>
      </c>
      <c r="G1303">
        <v>10</v>
      </c>
      <c r="H1303" t="s">
        <v>20</v>
      </c>
      <c r="I1303" t="s">
        <v>23</v>
      </c>
      <c r="J1303" t="s">
        <v>21</v>
      </c>
      <c r="K1303" t="s">
        <v>21</v>
      </c>
      <c r="L1303" t="s">
        <v>33</v>
      </c>
      <c r="M1303" t="s">
        <v>20</v>
      </c>
      <c r="N1303" t="s">
        <v>30</v>
      </c>
      <c r="O1303">
        <v>79.209999999999994</v>
      </c>
      <c r="P1303">
        <v>809.12</v>
      </c>
      <c r="Q1303">
        <v>5</v>
      </c>
      <c r="R1303" t="s">
        <v>20</v>
      </c>
    </row>
    <row r="1304" spans="1:18" x14ac:dyDescent="0.35">
      <c r="A1304" t="s">
        <v>1349</v>
      </c>
      <c r="B1304" t="s">
        <v>19</v>
      </c>
      <c r="C1304">
        <v>0</v>
      </c>
      <c r="D1304" t="s">
        <v>20</v>
      </c>
      <c r="E1304" t="s">
        <v>21</v>
      </c>
      <c r="F1304" t="s">
        <v>75</v>
      </c>
      <c r="G1304">
        <v>31</v>
      </c>
      <c r="H1304" t="s">
        <v>20</v>
      </c>
      <c r="I1304" t="s">
        <v>23</v>
      </c>
      <c r="J1304" t="s">
        <v>20</v>
      </c>
      <c r="K1304" t="s">
        <v>21</v>
      </c>
      <c r="L1304" t="s">
        <v>24</v>
      </c>
      <c r="M1304" t="s">
        <v>21</v>
      </c>
      <c r="N1304" t="s">
        <v>43</v>
      </c>
      <c r="O1304">
        <v>93.86</v>
      </c>
      <c r="P1304">
        <v>2932.69</v>
      </c>
      <c r="Q1304">
        <v>3</v>
      </c>
      <c r="R1304" t="s">
        <v>21</v>
      </c>
    </row>
    <row r="1305" spans="1:18" x14ac:dyDescent="0.35">
      <c r="A1305" t="s">
        <v>1350</v>
      </c>
      <c r="B1305" t="s">
        <v>36</v>
      </c>
      <c r="C1305">
        <v>0</v>
      </c>
      <c r="D1305" t="s">
        <v>21</v>
      </c>
      <c r="E1305" t="s">
        <v>21</v>
      </c>
      <c r="F1305" t="s">
        <v>65</v>
      </c>
      <c r="G1305">
        <v>8</v>
      </c>
      <c r="H1305" t="s">
        <v>20</v>
      </c>
      <c r="I1305" t="s">
        <v>23</v>
      </c>
      <c r="J1305" t="s">
        <v>21</v>
      </c>
      <c r="K1305" t="s">
        <v>20</v>
      </c>
      <c r="L1305" t="s">
        <v>33</v>
      </c>
      <c r="M1305" t="s">
        <v>20</v>
      </c>
      <c r="N1305" t="s">
        <v>30</v>
      </c>
      <c r="O1305">
        <v>96.79</v>
      </c>
      <c r="P1305">
        <v>793.97</v>
      </c>
      <c r="Q1305">
        <v>2</v>
      </c>
      <c r="R1305" t="s">
        <v>20</v>
      </c>
    </row>
    <row r="1306" spans="1:18" x14ac:dyDescent="0.35">
      <c r="A1306" t="s">
        <v>1351</v>
      </c>
      <c r="B1306" t="s">
        <v>36</v>
      </c>
      <c r="C1306">
        <v>0</v>
      </c>
      <c r="D1306" t="s">
        <v>21</v>
      </c>
      <c r="E1306" t="s">
        <v>21</v>
      </c>
      <c r="F1306" t="s">
        <v>39</v>
      </c>
      <c r="G1306">
        <v>12</v>
      </c>
      <c r="H1306" t="s">
        <v>21</v>
      </c>
      <c r="I1306" t="s">
        <v>32</v>
      </c>
      <c r="J1306" t="s">
        <v>21</v>
      </c>
      <c r="K1306" t="s">
        <v>21</v>
      </c>
      <c r="L1306" t="s">
        <v>33</v>
      </c>
      <c r="M1306" t="s">
        <v>21</v>
      </c>
      <c r="N1306" t="s">
        <v>34</v>
      </c>
      <c r="O1306">
        <v>36.57</v>
      </c>
      <c r="P1306">
        <v>433.92</v>
      </c>
      <c r="Q1306">
        <v>2</v>
      </c>
      <c r="R1306" t="s">
        <v>20</v>
      </c>
    </row>
    <row r="1307" spans="1:18" x14ac:dyDescent="0.35">
      <c r="A1307" t="s">
        <v>1352</v>
      </c>
      <c r="B1307" t="s">
        <v>19</v>
      </c>
      <c r="C1307">
        <v>0</v>
      </c>
      <c r="D1307" t="s">
        <v>21</v>
      </c>
      <c r="E1307" t="s">
        <v>21</v>
      </c>
      <c r="F1307" t="s">
        <v>27</v>
      </c>
      <c r="G1307">
        <v>25</v>
      </c>
      <c r="H1307" t="s">
        <v>20</v>
      </c>
      <c r="I1307" t="s">
        <v>32</v>
      </c>
      <c r="J1307" t="s">
        <v>21</v>
      </c>
      <c r="K1307" t="s">
        <v>21</v>
      </c>
      <c r="L1307" t="s">
        <v>33</v>
      </c>
      <c r="M1307" t="s">
        <v>20</v>
      </c>
      <c r="N1307" t="s">
        <v>43</v>
      </c>
      <c r="O1307">
        <v>54.27</v>
      </c>
      <c r="P1307">
        <v>1367.6</v>
      </c>
      <c r="Q1307">
        <v>1</v>
      </c>
      <c r="R1307" t="s">
        <v>20</v>
      </c>
    </row>
    <row r="1308" spans="1:18" x14ac:dyDescent="0.35">
      <c r="A1308" t="s">
        <v>1353</v>
      </c>
      <c r="B1308" t="s">
        <v>19</v>
      </c>
      <c r="C1308">
        <v>0</v>
      </c>
      <c r="D1308" t="s">
        <v>21</v>
      </c>
      <c r="E1308" t="s">
        <v>21</v>
      </c>
      <c r="F1308" t="s">
        <v>47</v>
      </c>
      <c r="G1308">
        <v>12</v>
      </c>
      <c r="H1308" t="s">
        <v>20</v>
      </c>
      <c r="I1308" t="s">
        <v>32</v>
      </c>
      <c r="J1308" t="s">
        <v>21</v>
      </c>
      <c r="K1308" t="s">
        <v>21</v>
      </c>
      <c r="L1308" t="s">
        <v>29</v>
      </c>
      <c r="M1308" t="s">
        <v>21</v>
      </c>
      <c r="N1308" t="s">
        <v>25</v>
      </c>
      <c r="O1308">
        <v>54.26</v>
      </c>
      <c r="P1308">
        <v>640.92999999999995</v>
      </c>
      <c r="Q1308">
        <v>0</v>
      </c>
      <c r="R1308" t="s">
        <v>20</v>
      </c>
    </row>
    <row r="1309" spans="1:18" x14ac:dyDescent="0.35">
      <c r="A1309" t="s">
        <v>1354</v>
      </c>
      <c r="B1309" t="s">
        <v>36</v>
      </c>
      <c r="C1309">
        <v>1</v>
      </c>
      <c r="D1309" t="s">
        <v>21</v>
      </c>
      <c r="E1309" t="s">
        <v>21</v>
      </c>
      <c r="F1309" t="s">
        <v>45</v>
      </c>
      <c r="G1309">
        <v>29</v>
      </c>
      <c r="H1309" t="s">
        <v>20</v>
      </c>
      <c r="I1309" t="s">
        <v>32</v>
      </c>
      <c r="J1309" t="s">
        <v>21</v>
      </c>
      <c r="K1309" t="s">
        <v>21</v>
      </c>
      <c r="L1309" t="s">
        <v>29</v>
      </c>
      <c r="M1309" t="s">
        <v>20</v>
      </c>
      <c r="N1309" t="s">
        <v>34</v>
      </c>
      <c r="O1309">
        <v>55.65</v>
      </c>
      <c r="P1309">
        <v>1631.97</v>
      </c>
      <c r="Q1309">
        <v>2</v>
      </c>
      <c r="R1309" t="s">
        <v>21</v>
      </c>
    </row>
    <row r="1310" spans="1:18" x14ac:dyDescent="0.35">
      <c r="A1310" t="s">
        <v>1355</v>
      </c>
      <c r="B1310" t="s">
        <v>36</v>
      </c>
      <c r="C1310">
        <v>0</v>
      </c>
      <c r="D1310" t="s">
        <v>21</v>
      </c>
      <c r="E1310" t="s">
        <v>20</v>
      </c>
      <c r="F1310" t="s">
        <v>41</v>
      </c>
      <c r="G1310">
        <v>14</v>
      </c>
      <c r="H1310" t="s">
        <v>20</v>
      </c>
      <c r="I1310" t="s">
        <v>32</v>
      </c>
      <c r="J1310" t="s">
        <v>21</v>
      </c>
      <c r="K1310" t="s">
        <v>21</v>
      </c>
      <c r="L1310" t="s">
        <v>33</v>
      </c>
      <c r="M1310" t="s">
        <v>21</v>
      </c>
      <c r="N1310" t="s">
        <v>43</v>
      </c>
      <c r="O1310">
        <v>64.83</v>
      </c>
      <c r="P1310">
        <v>908.1</v>
      </c>
      <c r="Q1310">
        <v>2</v>
      </c>
      <c r="R1310" t="s">
        <v>21</v>
      </c>
    </row>
    <row r="1311" spans="1:18" x14ac:dyDescent="0.35">
      <c r="A1311" t="s">
        <v>1356</v>
      </c>
      <c r="B1311" t="s">
        <v>19</v>
      </c>
      <c r="C1311">
        <v>0</v>
      </c>
      <c r="D1311" t="s">
        <v>20</v>
      </c>
      <c r="E1311" t="s">
        <v>20</v>
      </c>
      <c r="F1311" t="s">
        <v>45</v>
      </c>
      <c r="G1311">
        <v>57</v>
      </c>
      <c r="H1311" t="s">
        <v>20</v>
      </c>
      <c r="I1311" t="s">
        <v>32</v>
      </c>
      <c r="J1311" t="s">
        <v>21</v>
      </c>
      <c r="K1311" t="s">
        <v>20</v>
      </c>
      <c r="L1311" t="s">
        <v>24</v>
      </c>
      <c r="M1311" t="s">
        <v>20</v>
      </c>
      <c r="N1311" t="s">
        <v>43</v>
      </c>
      <c r="O1311">
        <v>51.78</v>
      </c>
      <c r="P1311">
        <v>2874.27</v>
      </c>
      <c r="Q1311">
        <v>1</v>
      </c>
      <c r="R1311" t="s">
        <v>21</v>
      </c>
    </row>
    <row r="1312" spans="1:18" x14ac:dyDescent="0.35">
      <c r="A1312" t="s">
        <v>1357</v>
      </c>
      <c r="B1312" t="s">
        <v>36</v>
      </c>
      <c r="C1312">
        <v>0</v>
      </c>
      <c r="D1312" t="s">
        <v>21</v>
      </c>
      <c r="E1312" t="s">
        <v>21</v>
      </c>
      <c r="F1312" t="s">
        <v>27</v>
      </c>
      <c r="G1312">
        <v>19</v>
      </c>
      <c r="H1312" t="s">
        <v>20</v>
      </c>
      <c r="I1312" t="s">
        <v>23</v>
      </c>
      <c r="J1312" t="s">
        <v>20</v>
      </c>
      <c r="K1312" t="s">
        <v>20</v>
      </c>
      <c r="L1312" t="s">
        <v>33</v>
      </c>
      <c r="M1312" t="s">
        <v>20</v>
      </c>
      <c r="N1312" t="s">
        <v>34</v>
      </c>
      <c r="O1312">
        <v>87.23</v>
      </c>
      <c r="P1312">
        <v>1643.71</v>
      </c>
      <c r="Q1312">
        <v>1</v>
      </c>
      <c r="R1312" t="s">
        <v>20</v>
      </c>
    </row>
    <row r="1313" spans="1:18" x14ac:dyDescent="0.35">
      <c r="A1313" t="s">
        <v>1358</v>
      </c>
      <c r="B1313" t="s">
        <v>36</v>
      </c>
      <c r="C1313">
        <v>0</v>
      </c>
      <c r="D1313" t="s">
        <v>21</v>
      </c>
      <c r="E1313" t="s">
        <v>21</v>
      </c>
      <c r="F1313" t="s">
        <v>41</v>
      </c>
      <c r="G1313">
        <v>63</v>
      </c>
      <c r="H1313" t="s">
        <v>20</v>
      </c>
      <c r="I1313" t="s">
        <v>32</v>
      </c>
      <c r="J1313" t="s">
        <v>21</v>
      </c>
      <c r="K1313" t="s">
        <v>20</v>
      </c>
      <c r="L1313" t="s">
        <v>24</v>
      </c>
      <c r="M1313" t="s">
        <v>20</v>
      </c>
      <c r="N1313" t="s">
        <v>30</v>
      </c>
      <c r="O1313">
        <v>62.33</v>
      </c>
      <c r="P1313">
        <v>3963.19</v>
      </c>
      <c r="Q1313">
        <v>1</v>
      </c>
      <c r="R1313" t="s">
        <v>21</v>
      </c>
    </row>
    <row r="1314" spans="1:18" x14ac:dyDescent="0.35">
      <c r="A1314" t="s">
        <v>1359</v>
      </c>
      <c r="B1314" t="s">
        <v>36</v>
      </c>
      <c r="C1314">
        <v>1</v>
      </c>
      <c r="D1314" t="s">
        <v>20</v>
      </c>
      <c r="E1314" t="s">
        <v>21</v>
      </c>
      <c r="F1314" t="s">
        <v>39</v>
      </c>
      <c r="G1314">
        <v>20</v>
      </c>
      <c r="H1314" t="s">
        <v>20</v>
      </c>
      <c r="I1314" t="s">
        <v>21</v>
      </c>
      <c r="J1314" t="s">
        <v>28</v>
      </c>
      <c r="K1314" t="s">
        <v>28</v>
      </c>
      <c r="L1314" t="s">
        <v>33</v>
      </c>
      <c r="M1314" t="s">
        <v>20</v>
      </c>
      <c r="N1314" t="s">
        <v>34</v>
      </c>
      <c r="O1314">
        <v>31.67</v>
      </c>
      <c r="P1314">
        <v>634.92999999999995</v>
      </c>
      <c r="Q1314">
        <v>0</v>
      </c>
      <c r="R1314" t="s">
        <v>21</v>
      </c>
    </row>
    <row r="1315" spans="1:18" x14ac:dyDescent="0.35">
      <c r="A1315" t="s">
        <v>1360</v>
      </c>
      <c r="B1315" t="s">
        <v>19</v>
      </c>
      <c r="C1315">
        <v>0</v>
      </c>
      <c r="D1315" t="s">
        <v>21</v>
      </c>
      <c r="E1315" t="s">
        <v>21</v>
      </c>
      <c r="F1315" t="s">
        <v>37</v>
      </c>
      <c r="G1315">
        <v>40</v>
      </c>
      <c r="H1315" t="s">
        <v>20</v>
      </c>
      <c r="I1315" t="s">
        <v>32</v>
      </c>
      <c r="J1315" t="s">
        <v>20</v>
      </c>
      <c r="K1315" t="s">
        <v>21</v>
      </c>
      <c r="L1315" t="s">
        <v>29</v>
      </c>
      <c r="M1315" t="s">
        <v>21</v>
      </c>
      <c r="N1315" t="s">
        <v>30</v>
      </c>
      <c r="O1315">
        <v>51.07</v>
      </c>
      <c r="P1315">
        <v>2043.78</v>
      </c>
      <c r="Q1315">
        <v>2</v>
      </c>
      <c r="R1315" t="s">
        <v>21</v>
      </c>
    </row>
    <row r="1316" spans="1:18" x14ac:dyDescent="0.35">
      <c r="A1316" t="s">
        <v>1361</v>
      </c>
      <c r="B1316" t="s">
        <v>19</v>
      </c>
      <c r="C1316">
        <v>0</v>
      </c>
      <c r="D1316" t="s">
        <v>20</v>
      </c>
      <c r="E1316" t="s">
        <v>21</v>
      </c>
      <c r="F1316" t="s">
        <v>22</v>
      </c>
      <c r="G1316">
        <v>55</v>
      </c>
      <c r="H1316" t="s">
        <v>20</v>
      </c>
      <c r="I1316" t="s">
        <v>21</v>
      </c>
      <c r="J1316" t="s">
        <v>28</v>
      </c>
      <c r="K1316" t="s">
        <v>28</v>
      </c>
      <c r="L1316" t="s">
        <v>24</v>
      </c>
      <c r="M1316" t="s">
        <v>20</v>
      </c>
      <c r="N1316" t="s">
        <v>25</v>
      </c>
      <c r="O1316">
        <v>26.56</v>
      </c>
      <c r="P1316">
        <v>1424.53</v>
      </c>
      <c r="Q1316">
        <v>5</v>
      </c>
      <c r="R1316" t="s">
        <v>21</v>
      </c>
    </row>
    <row r="1317" spans="1:18" x14ac:dyDescent="0.35">
      <c r="A1317" t="s">
        <v>1362</v>
      </c>
      <c r="B1317" t="s">
        <v>36</v>
      </c>
      <c r="C1317">
        <v>0</v>
      </c>
      <c r="D1317" t="s">
        <v>21</v>
      </c>
      <c r="E1317" t="s">
        <v>21</v>
      </c>
      <c r="F1317" t="s">
        <v>37</v>
      </c>
      <c r="G1317">
        <v>14</v>
      </c>
      <c r="H1317" t="s">
        <v>20</v>
      </c>
      <c r="I1317" t="s">
        <v>23</v>
      </c>
      <c r="J1317" t="s">
        <v>21</v>
      </c>
      <c r="K1317" t="s">
        <v>21</v>
      </c>
      <c r="L1317" t="s">
        <v>33</v>
      </c>
      <c r="M1317" t="s">
        <v>20</v>
      </c>
      <c r="N1317" t="s">
        <v>43</v>
      </c>
      <c r="O1317">
        <v>71.17</v>
      </c>
      <c r="P1317">
        <v>981.41</v>
      </c>
      <c r="Q1317">
        <v>3</v>
      </c>
      <c r="R1317" t="s">
        <v>20</v>
      </c>
    </row>
    <row r="1318" spans="1:18" x14ac:dyDescent="0.35">
      <c r="A1318" t="s">
        <v>1363</v>
      </c>
      <c r="B1318" t="s">
        <v>19</v>
      </c>
      <c r="C1318">
        <v>0</v>
      </c>
      <c r="D1318" t="s">
        <v>21</v>
      </c>
      <c r="E1318" t="s">
        <v>20</v>
      </c>
      <c r="F1318" t="s">
        <v>58</v>
      </c>
      <c r="G1318">
        <v>12</v>
      </c>
      <c r="H1318" t="s">
        <v>20</v>
      </c>
      <c r="I1318" t="s">
        <v>23</v>
      </c>
      <c r="J1318" t="s">
        <v>21</v>
      </c>
      <c r="K1318" t="s">
        <v>21</v>
      </c>
      <c r="L1318" t="s">
        <v>33</v>
      </c>
      <c r="M1318" t="s">
        <v>21</v>
      </c>
      <c r="N1318" t="s">
        <v>43</v>
      </c>
      <c r="O1318">
        <v>78.11</v>
      </c>
      <c r="P1318">
        <v>911.83</v>
      </c>
      <c r="Q1318">
        <v>0</v>
      </c>
      <c r="R1318" t="s">
        <v>21</v>
      </c>
    </row>
    <row r="1319" spans="1:18" x14ac:dyDescent="0.35">
      <c r="A1319" t="s">
        <v>1364</v>
      </c>
      <c r="B1319" t="s">
        <v>36</v>
      </c>
      <c r="C1319">
        <v>0</v>
      </c>
      <c r="D1319" t="s">
        <v>21</v>
      </c>
      <c r="E1319" t="s">
        <v>21</v>
      </c>
      <c r="F1319" t="s">
        <v>39</v>
      </c>
      <c r="G1319">
        <v>8</v>
      </c>
      <c r="H1319" t="s">
        <v>20</v>
      </c>
      <c r="I1319" t="s">
        <v>32</v>
      </c>
      <c r="J1319" t="s">
        <v>20</v>
      </c>
      <c r="K1319" t="s">
        <v>20</v>
      </c>
      <c r="L1319" t="s">
        <v>33</v>
      </c>
      <c r="M1319" t="s">
        <v>20</v>
      </c>
      <c r="N1319" t="s">
        <v>34</v>
      </c>
      <c r="O1319">
        <v>65.13</v>
      </c>
      <c r="P1319">
        <v>526.46</v>
      </c>
      <c r="Q1319">
        <v>0</v>
      </c>
      <c r="R1319" t="s">
        <v>21</v>
      </c>
    </row>
    <row r="1320" spans="1:18" x14ac:dyDescent="0.35">
      <c r="A1320" t="s">
        <v>1365</v>
      </c>
      <c r="B1320" t="s">
        <v>36</v>
      </c>
      <c r="C1320">
        <v>0</v>
      </c>
      <c r="D1320" t="s">
        <v>21</v>
      </c>
      <c r="E1320" t="s">
        <v>21</v>
      </c>
      <c r="F1320" t="s">
        <v>49</v>
      </c>
      <c r="G1320">
        <v>18</v>
      </c>
      <c r="H1320" t="s">
        <v>20</v>
      </c>
      <c r="I1320" t="s">
        <v>32</v>
      </c>
      <c r="J1320" t="s">
        <v>21</v>
      </c>
      <c r="K1320" t="s">
        <v>21</v>
      </c>
      <c r="L1320" t="s">
        <v>33</v>
      </c>
      <c r="M1320" t="s">
        <v>20</v>
      </c>
      <c r="N1320" t="s">
        <v>25</v>
      </c>
      <c r="O1320">
        <v>53.16</v>
      </c>
      <c r="P1320">
        <v>929.93</v>
      </c>
      <c r="Q1320">
        <v>1</v>
      </c>
      <c r="R1320" t="s">
        <v>20</v>
      </c>
    </row>
    <row r="1321" spans="1:18" x14ac:dyDescent="0.35">
      <c r="A1321" t="s">
        <v>1366</v>
      </c>
      <c r="B1321" t="s">
        <v>36</v>
      </c>
      <c r="C1321">
        <v>0</v>
      </c>
      <c r="D1321" t="s">
        <v>20</v>
      </c>
      <c r="E1321" t="s">
        <v>20</v>
      </c>
      <c r="F1321" t="s">
        <v>65</v>
      </c>
      <c r="G1321">
        <v>48</v>
      </c>
      <c r="H1321" t="s">
        <v>20</v>
      </c>
      <c r="I1321" t="s">
        <v>21</v>
      </c>
      <c r="J1321" t="s">
        <v>28</v>
      </c>
      <c r="K1321" t="s">
        <v>28</v>
      </c>
      <c r="L1321" t="s">
        <v>24</v>
      </c>
      <c r="M1321" t="s">
        <v>20</v>
      </c>
      <c r="N1321" t="s">
        <v>34</v>
      </c>
      <c r="O1321">
        <v>29.69</v>
      </c>
      <c r="P1321">
        <v>1460.89</v>
      </c>
      <c r="Q1321">
        <v>0</v>
      </c>
      <c r="R1321" t="s">
        <v>21</v>
      </c>
    </row>
    <row r="1322" spans="1:18" x14ac:dyDescent="0.35">
      <c r="A1322" t="s">
        <v>1367</v>
      </c>
      <c r="B1322" t="s">
        <v>36</v>
      </c>
      <c r="C1322">
        <v>0</v>
      </c>
      <c r="D1322" t="s">
        <v>21</v>
      </c>
      <c r="E1322" t="s">
        <v>21</v>
      </c>
      <c r="F1322" t="s">
        <v>58</v>
      </c>
      <c r="G1322">
        <v>9</v>
      </c>
      <c r="H1322" t="s">
        <v>20</v>
      </c>
      <c r="I1322" t="s">
        <v>32</v>
      </c>
      <c r="J1322" t="s">
        <v>21</v>
      </c>
      <c r="K1322" t="s">
        <v>21</v>
      </c>
      <c r="L1322" t="s">
        <v>33</v>
      </c>
      <c r="M1322" t="s">
        <v>21</v>
      </c>
      <c r="N1322" t="s">
        <v>25</v>
      </c>
      <c r="O1322">
        <v>61.06</v>
      </c>
      <c r="P1322">
        <v>535.5</v>
      </c>
      <c r="Q1322">
        <v>1</v>
      </c>
      <c r="R1322" t="s">
        <v>21</v>
      </c>
    </row>
    <row r="1323" spans="1:18" x14ac:dyDescent="0.35">
      <c r="A1323" t="s">
        <v>1368</v>
      </c>
      <c r="B1323" t="s">
        <v>19</v>
      </c>
      <c r="C1323">
        <v>0</v>
      </c>
      <c r="D1323" t="s">
        <v>21</v>
      </c>
      <c r="E1323" t="s">
        <v>21</v>
      </c>
      <c r="F1323" t="s">
        <v>22</v>
      </c>
      <c r="G1323">
        <v>5</v>
      </c>
      <c r="H1323" t="s">
        <v>20</v>
      </c>
      <c r="I1323" t="s">
        <v>23</v>
      </c>
      <c r="J1323" t="s">
        <v>20</v>
      </c>
      <c r="K1323" t="s">
        <v>20</v>
      </c>
      <c r="L1323" t="s">
        <v>33</v>
      </c>
      <c r="M1323" t="s">
        <v>20</v>
      </c>
      <c r="N1323" t="s">
        <v>30</v>
      </c>
      <c r="O1323">
        <v>87.63</v>
      </c>
      <c r="P1323">
        <v>443.92</v>
      </c>
      <c r="Q1323">
        <v>2</v>
      </c>
      <c r="R1323" t="s">
        <v>21</v>
      </c>
    </row>
    <row r="1324" spans="1:18" x14ac:dyDescent="0.35">
      <c r="A1324" t="s">
        <v>1369</v>
      </c>
      <c r="B1324" t="s">
        <v>19</v>
      </c>
      <c r="C1324">
        <v>0</v>
      </c>
      <c r="D1324" t="s">
        <v>21</v>
      </c>
      <c r="E1324" t="s">
        <v>21</v>
      </c>
      <c r="F1324" t="s">
        <v>56</v>
      </c>
      <c r="G1324">
        <v>9</v>
      </c>
      <c r="H1324" t="s">
        <v>20</v>
      </c>
      <c r="I1324" t="s">
        <v>21</v>
      </c>
      <c r="J1324" t="s">
        <v>28</v>
      </c>
      <c r="K1324" t="s">
        <v>28</v>
      </c>
      <c r="L1324" t="s">
        <v>33</v>
      </c>
      <c r="M1324" t="s">
        <v>20</v>
      </c>
      <c r="N1324" t="s">
        <v>25</v>
      </c>
      <c r="O1324">
        <v>28.66</v>
      </c>
      <c r="P1324">
        <v>263.85000000000002</v>
      </c>
      <c r="Q1324">
        <v>0</v>
      </c>
      <c r="R1324" t="s">
        <v>21</v>
      </c>
    </row>
    <row r="1325" spans="1:18" x14ac:dyDescent="0.35">
      <c r="A1325" t="s">
        <v>1370</v>
      </c>
      <c r="B1325" t="s">
        <v>19</v>
      </c>
      <c r="C1325">
        <v>0</v>
      </c>
      <c r="D1325" t="s">
        <v>21</v>
      </c>
      <c r="E1325" t="s">
        <v>21</v>
      </c>
      <c r="F1325" t="s">
        <v>27</v>
      </c>
      <c r="G1325">
        <v>62</v>
      </c>
      <c r="H1325" t="s">
        <v>20</v>
      </c>
      <c r="I1325" t="s">
        <v>23</v>
      </c>
      <c r="J1325" t="s">
        <v>21</v>
      </c>
      <c r="K1325" t="s">
        <v>21</v>
      </c>
      <c r="L1325" t="s">
        <v>29</v>
      </c>
      <c r="M1325" t="s">
        <v>21</v>
      </c>
      <c r="N1325" t="s">
        <v>25</v>
      </c>
      <c r="O1325">
        <v>82.7</v>
      </c>
      <c r="P1325">
        <v>5012.16</v>
      </c>
      <c r="Q1325">
        <v>3</v>
      </c>
      <c r="R1325" t="s">
        <v>21</v>
      </c>
    </row>
    <row r="1326" spans="1:18" x14ac:dyDescent="0.35">
      <c r="A1326" t="s">
        <v>1371</v>
      </c>
      <c r="B1326" t="s">
        <v>19</v>
      </c>
      <c r="C1326">
        <v>0</v>
      </c>
      <c r="D1326" t="s">
        <v>21</v>
      </c>
      <c r="E1326" t="s">
        <v>21</v>
      </c>
      <c r="F1326" t="s">
        <v>22</v>
      </c>
      <c r="G1326">
        <v>15</v>
      </c>
      <c r="H1326" t="s">
        <v>20</v>
      </c>
      <c r="I1326" t="s">
        <v>23</v>
      </c>
      <c r="J1326" t="s">
        <v>20</v>
      </c>
      <c r="K1326" t="s">
        <v>21</v>
      </c>
      <c r="L1326" t="s">
        <v>33</v>
      </c>
      <c r="M1326" t="s">
        <v>20</v>
      </c>
      <c r="N1326" t="s">
        <v>30</v>
      </c>
      <c r="O1326">
        <v>96.73</v>
      </c>
      <c r="P1326">
        <v>1426.85</v>
      </c>
      <c r="Q1326">
        <v>1</v>
      </c>
      <c r="R1326" t="s">
        <v>20</v>
      </c>
    </row>
    <row r="1327" spans="1:18" x14ac:dyDescent="0.35">
      <c r="A1327" t="s">
        <v>1372</v>
      </c>
      <c r="B1327" t="s">
        <v>19</v>
      </c>
      <c r="C1327">
        <v>0</v>
      </c>
      <c r="D1327" t="s">
        <v>20</v>
      </c>
      <c r="E1327" t="s">
        <v>21</v>
      </c>
      <c r="F1327" t="s">
        <v>56</v>
      </c>
      <c r="G1327">
        <v>56</v>
      </c>
      <c r="H1327" t="s">
        <v>20</v>
      </c>
      <c r="I1327" t="s">
        <v>23</v>
      </c>
      <c r="J1327" t="s">
        <v>21</v>
      </c>
      <c r="K1327" t="s">
        <v>21</v>
      </c>
      <c r="L1327" t="s">
        <v>24</v>
      </c>
      <c r="M1327" t="s">
        <v>20</v>
      </c>
      <c r="N1327" t="s">
        <v>34</v>
      </c>
      <c r="O1327">
        <v>78.209999999999994</v>
      </c>
      <c r="P1327">
        <v>4350.84</v>
      </c>
      <c r="Q1327">
        <v>5</v>
      </c>
      <c r="R1327" t="s">
        <v>20</v>
      </c>
    </row>
    <row r="1328" spans="1:18" x14ac:dyDescent="0.35">
      <c r="A1328" t="s">
        <v>1373</v>
      </c>
      <c r="B1328" t="s">
        <v>36</v>
      </c>
      <c r="C1328">
        <v>0</v>
      </c>
      <c r="D1328" t="s">
        <v>21</v>
      </c>
      <c r="E1328" t="s">
        <v>21</v>
      </c>
      <c r="F1328" t="s">
        <v>49</v>
      </c>
      <c r="G1328">
        <v>72</v>
      </c>
      <c r="H1328" t="s">
        <v>20</v>
      </c>
      <c r="I1328" t="s">
        <v>23</v>
      </c>
      <c r="J1328" t="s">
        <v>21</v>
      </c>
      <c r="K1328" t="s">
        <v>21</v>
      </c>
      <c r="L1328" t="s">
        <v>24</v>
      </c>
      <c r="M1328" t="s">
        <v>21</v>
      </c>
      <c r="N1328" t="s">
        <v>25</v>
      </c>
      <c r="O1328">
        <v>87.79</v>
      </c>
      <c r="P1328">
        <v>6234.92</v>
      </c>
      <c r="Q1328">
        <v>0</v>
      </c>
      <c r="R1328" t="s">
        <v>20</v>
      </c>
    </row>
    <row r="1329" spans="1:18" x14ac:dyDescent="0.35">
      <c r="A1329" t="s">
        <v>1374</v>
      </c>
      <c r="B1329" t="s">
        <v>36</v>
      </c>
      <c r="C1329">
        <v>0</v>
      </c>
      <c r="D1329" t="s">
        <v>21</v>
      </c>
      <c r="E1329" t="s">
        <v>21</v>
      </c>
      <c r="F1329" t="s">
        <v>47</v>
      </c>
      <c r="G1329">
        <v>34</v>
      </c>
      <c r="H1329" t="s">
        <v>21</v>
      </c>
      <c r="I1329" t="s">
        <v>23</v>
      </c>
      <c r="J1329" t="s">
        <v>21</v>
      </c>
      <c r="K1329" t="s">
        <v>20</v>
      </c>
      <c r="L1329" t="s">
        <v>33</v>
      </c>
      <c r="M1329" t="s">
        <v>21</v>
      </c>
      <c r="N1329" t="s">
        <v>34</v>
      </c>
      <c r="O1329">
        <v>82.6</v>
      </c>
      <c r="P1329">
        <v>2734.74</v>
      </c>
      <c r="Q1329">
        <v>1</v>
      </c>
      <c r="R1329" t="s">
        <v>21</v>
      </c>
    </row>
    <row r="1330" spans="1:18" x14ac:dyDescent="0.35">
      <c r="A1330" t="s">
        <v>1375</v>
      </c>
      <c r="B1330" t="s">
        <v>19</v>
      </c>
      <c r="C1330">
        <v>1</v>
      </c>
      <c r="D1330" t="s">
        <v>20</v>
      </c>
      <c r="E1330" t="s">
        <v>20</v>
      </c>
      <c r="F1330" t="s">
        <v>45</v>
      </c>
      <c r="G1330">
        <v>4</v>
      </c>
      <c r="H1330" t="s">
        <v>20</v>
      </c>
      <c r="I1330" t="s">
        <v>21</v>
      </c>
      <c r="J1330" t="s">
        <v>28</v>
      </c>
      <c r="K1330" t="s">
        <v>28</v>
      </c>
      <c r="L1330" t="s">
        <v>33</v>
      </c>
      <c r="M1330" t="s">
        <v>20</v>
      </c>
      <c r="N1330" t="s">
        <v>25</v>
      </c>
      <c r="O1330">
        <v>33.32</v>
      </c>
      <c r="P1330">
        <v>131.1</v>
      </c>
      <c r="Q1330">
        <v>5</v>
      </c>
      <c r="R1330" t="s">
        <v>20</v>
      </c>
    </row>
    <row r="1331" spans="1:18" x14ac:dyDescent="0.35">
      <c r="A1331" t="s">
        <v>1376</v>
      </c>
      <c r="B1331" t="s">
        <v>36</v>
      </c>
      <c r="C1331">
        <v>0</v>
      </c>
      <c r="D1331" t="s">
        <v>20</v>
      </c>
      <c r="E1331" t="s">
        <v>21</v>
      </c>
      <c r="F1331" t="s">
        <v>39</v>
      </c>
      <c r="G1331">
        <v>11</v>
      </c>
      <c r="H1331" t="s">
        <v>20</v>
      </c>
      <c r="I1331" t="s">
        <v>23</v>
      </c>
      <c r="J1331" t="s">
        <v>21</v>
      </c>
      <c r="K1331" t="s">
        <v>21</v>
      </c>
      <c r="L1331" t="s">
        <v>33</v>
      </c>
      <c r="M1331" t="s">
        <v>20</v>
      </c>
      <c r="N1331" t="s">
        <v>34</v>
      </c>
      <c r="O1331">
        <v>82.01</v>
      </c>
      <c r="P1331">
        <v>920.14</v>
      </c>
      <c r="Q1331">
        <v>1</v>
      </c>
      <c r="R1331" t="s">
        <v>21</v>
      </c>
    </row>
    <row r="1332" spans="1:18" x14ac:dyDescent="0.35">
      <c r="A1332" t="s">
        <v>1377</v>
      </c>
      <c r="B1332" t="s">
        <v>19</v>
      </c>
      <c r="C1332">
        <v>0</v>
      </c>
      <c r="D1332" t="s">
        <v>20</v>
      </c>
      <c r="E1332" t="s">
        <v>21</v>
      </c>
      <c r="F1332" t="s">
        <v>47</v>
      </c>
      <c r="G1332">
        <v>36</v>
      </c>
      <c r="H1332" t="s">
        <v>20</v>
      </c>
      <c r="I1332" t="s">
        <v>23</v>
      </c>
      <c r="J1332" t="s">
        <v>20</v>
      </c>
      <c r="K1332" t="s">
        <v>20</v>
      </c>
      <c r="L1332" t="s">
        <v>33</v>
      </c>
      <c r="M1332" t="s">
        <v>20</v>
      </c>
      <c r="N1332" t="s">
        <v>43</v>
      </c>
      <c r="O1332">
        <v>92.64</v>
      </c>
      <c r="P1332">
        <v>3424.33</v>
      </c>
      <c r="Q1332">
        <v>1</v>
      </c>
      <c r="R1332" t="s">
        <v>21</v>
      </c>
    </row>
    <row r="1333" spans="1:18" x14ac:dyDescent="0.35">
      <c r="A1333" t="s">
        <v>1378</v>
      </c>
      <c r="B1333" t="s">
        <v>36</v>
      </c>
      <c r="C1333">
        <v>0</v>
      </c>
      <c r="D1333" t="s">
        <v>21</v>
      </c>
      <c r="E1333" t="s">
        <v>21</v>
      </c>
      <c r="F1333" t="s">
        <v>47</v>
      </c>
      <c r="G1333">
        <v>27</v>
      </c>
      <c r="H1333" t="s">
        <v>21</v>
      </c>
      <c r="I1333" t="s">
        <v>21</v>
      </c>
      <c r="J1333" t="s">
        <v>28</v>
      </c>
      <c r="K1333" t="s">
        <v>28</v>
      </c>
      <c r="L1333" t="s">
        <v>33</v>
      </c>
      <c r="M1333" t="s">
        <v>20</v>
      </c>
      <c r="N1333" t="s">
        <v>43</v>
      </c>
      <c r="O1333">
        <v>30.21</v>
      </c>
      <c r="P1333">
        <v>821.55</v>
      </c>
      <c r="Q1333">
        <v>1</v>
      </c>
      <c r="R1333" t="s">
        <v>20</v>
      </c>
    </row>
    <row r="1334" spans="1:18" x14ac:dyDescent="0.35">
      <c r="A1334" t="s">
        <v>1379</v>
      </c>
      <c r="B1334" t="s">
        <v>36</v>
      </c>
      <c r="C1334">
        <v>0</v>
      </c>
      <c r="D1334" t="s">
        <v>20</v>
      </c>
      <c r="E1334" t="s">
        <v>21</v>
      </c>
      <c r="F1334" t="s">
        <v>37</v>
      </c>
      <c r="G1334">
        <v>43</v>
      </c>
      <c r="H1334" t="s">
        <v>20</v>
      </c>
      <c r="I1334" t="s">
        <v>32</v>
      </c>
      <c r="J1334" t="s">
        <v>21</v>
      </c>
      <c r="K1334" t="s">
        <v>21</v>
      </c>
      <c r="L1334" t="s">
        <v>24</v>
      </c>
      <c r="M1334" t="s">
        <v>20</v>
      </c>
      <c r="N1334" t="s">
        <v>34</v>
      </c>
      <c r="O1334">
        <v>54.25</v>
      </c>
      <c r="P1334">
        <v>2362.71</v>
      </c>
      <c r="Q1334">
        <v>1</v>
      </c>
      <c r="R1334" t="s">
        <v>21</v>
      </c>
    </row>
    <row r="1335" spans="1:18" x14ac:dyDescent="0.35">
      <c r="A1335" t="s">
        <v>1380</v>
      </c>
      <c r="B1335" t="s">
        <v>36</v>
      </c>
      <c r="C1335">
        <v>0</v>
      </c>
      <c r="D1335" t="s">
        <v>20</v>
      </c>
      <c r="E1335" t="s">
        <v>20</v>
      </c>
      <c r="F1335" t="s">
        <v>49</v>
      </c>
      <c r="G1335">
        <v>45</v>
      </c>
      <c r="H1335" t="s">
        <v>20</v>
      </c>
      <c r="I1335" t="s">
        <v>21</v>
      </c>
      <c r="J1335" t="s">
        <v>28</v>
      </c>
      <c r="K1335" t="s">
        <v>28</v>
      </c>
      <c r="L1335" t="s">
        <v>29</v>
      </c>
      <c r="M1335" t="s">
        <v>20</v>
      </c>
      <c r="N1335" t="s">
        <v>25</v>
      </c>
      <c r="O1335">
        <v>18</v>
      </c>
      <c r="P1335">
        <v>815.59</v>
      </c>
      <c r="Q1335">
        <v>1</v>
      </c>
      <c r="R1335" t="s">
        <v>21</v>
      </c>
    </row>
    <row r="1336" spans="1:18" x14ac:dyDescent="0.35">
      <c r="A1336" t="s">
        <v>1381</v>
      </c>
      <c r="B1336" t="s">
        <v>36</v>
      </c>
      <c r="C1336">
        <v>0</v>
      </c>
      <c r="D1336" t="s">
        <v>21</v>
      </c>
      <c r="E1336" t="s">
        <v>21</v>
      </c>
      <c r="F1336" t="s">
        <v>49</v>
      </c>
      <c r="G1336">
        <v>47</v>
      </c>
      <c r="H1336" t="s">
        <v>20</v>
      </c>
      <c r="I1336" t="s">
        <v>23</v>
      </c>
      <c r="J1336" t="s">
        <v>21</v>
      </c>
      <c r="K1336" t="s">
        <v>21</v>
      </c>
      <c r="L1336" t="s">
        <v>24</v>
      </c>
      <c r="M1336" t="s">
        <v>20</v>
      </c>
      <c r="N1336" t="s">
        <v>34</v>
      </c>
      <c r="O1336">
        <v>88.35</v>
      </c>
      <c r="P1336">
        <v>4113.3599999999997</v>
      </c>
      <c r="Q1336">
        <v>1</v>
      </c>
      <c r="R1336" t="s">
        <v>21</v>
      </c>
    </row>
    <row r="1337" spans="1:18" x14ac:dyDescent="0.35">
      <c r="A1337" t="s">
        <v>1382</v>
      </c>
      <c r="B1337" t="s">
        <v>36</v>
      </c>
      <c r="C1337">
        <v>0</v>
      </c>
      <c r="D1337" t="s">
        <v>21</v>
      </c>
      <c r="E1337" t="s">
        <v>21</v>
      </c>
      <c r="F1337" t="s">
        <v>65</v>
      </c>
      <c r="G1337">
        <v>24</v>
      </c>
      <c r="H1337" t="s">
        <v>20</v>
      </c>
      <c r="I1337" t="s">
        <v>32</v>
      </c>
      <c r="J1337" t="s">
        <v>21</v>
      </c>
      <c r="K1337" t="s">
        <v>21</v>
      </c>
      <c r="L1337" t="s">
        <v>33</v>
      </c>
      <c r="M1337" t="s">
        <v>20</v>
      </c>
      <c r="N1337" t="s">
        <v>34</v>
      </c>
      <c r="O1337">
        <v>54.16</v>
      </c>
      <c r="P1337">
        <v>1289.05</v>
      </c>
      <c r="Q1337">
        <v>0</v>
      </c>
      <c r="R1337" t="s">
        <v>21</v>
      </c>
    </row>
    <row r="1338" spans="1:18" x14ac:dyDescent="0.35">
      <c r="A1338" t="s">
        <v>1383</v>
      </c>
      <c r="B1338" t="s">
        <v>36</v>
      </c>
      <c r="C1338">
        <v>0</v>
      </c>
      <c r="D1338" t="s">
        <v>21</v>
      </c>
      <c r="E1338" t="s">
        <v>21</v>
      </c>
      <c r="F1338" t="s">
        <v>41</v>
      </c>
      <c r="G1338">
        <v>14</v>
      </c>
      <c r="H1338" t="s">
        <v>20</v>
      </c>
      <c r="I1338" t="s">
        <v>23</v>
      </c>
      <c r="J1338" t="s">
        <v>21</v>
      </c>
      <c r="K1338" t="s">
        <v>21</v>
      </c>
      <c r="L1338" t="s">
        <v>33</v>
      </c>
      <c r="M1338" t="s">
        <v>20</v>
      </c>
      <c r="N1338" t="s">
        <v>25</v>
      </c>
      <c r="O1338">
        <v>82.37</v>
      </c>
      <c r="P1338">
        <v>1145.9100000000001</v>
      </c>
      <c r="Q1338">
        <v>0</v>
      </c>
      <c r="R1338" t="s">
        <v>21</v>
      </c>
    </row>
    <row r="1339" spans="1:18" x14ac:dyDescent="0.35">
      <c r="A1339" t="s">
        <v>1384</v>
      </c>
      <c r="B1339" t="s">
        <v>36</v>
      </c>
      <c r="C1339">
        <v>1</v>
      </c>
      <c r="D1339" t="s">
        <v>20</v>
      </c>
      <c r="E1339" t="s">
        <v>20</v>
      </c>
      <c r="F1339" t="s">
        <v>65</v>
      </c>
      <c r="G1339">
        <v>31</v>
      </c>
      <c r="H1339" t="s">
        <v>20</v>
      </c>
      <c r="I1339" t="s">
        <v>23</v>
      </c>
      <c r="J1339" t="s">
        <v>21</v>
      </c>
      <c r="K1339" t="s">
        <v>21</v>
      </c>
      <c r="L1339" t="s">
        <v>29</v>
      </c>
      <c r="M1339" t="s">
        <v>20</v>
      </c>
      <c r="N1339" t="s">
        <v>43</v>
      </c>
      <c r="O1339">
        <v>80.83</v>
      </c>
      <c r="P1339">
        <v>2546.42</v>
      </c>
      <c r="Q1339">
        <v>1</v>
      </c>
      <c r="R1339" t="s">
        <v>21</v>
      </c>
    </row>
    <row r="1340" spans="1:18" x14ac:dyDescent="0.35">
      <c r="A1340" t="s">
        <v>1385</v>
      </c>
      <c r="B1340" t="s">
        <v>36</v>
      </c>
      <c r="C1340">
        <v>0</v>
      </c>
      <c r="D1340" t="s">
        <v>21</v>
      </c>
      <c r="E1340" t="s">
        <v>21</v>
      </c>
      <c r="F1340" t="s">
        <v>27</v>
      </c>
      <c r="G1340">
        <v>12</v>
      </c>
      <c r="H1340" t="s">
        <v>20</v>
      </c>
      <c r="I1340" t="s">
        <v>21</v>
      </c>
      <c r="J1340" t="s">
        <v>28</v>
      </c>
      <c r="K1340" t="s">
        <v>28</v>
      </c>
      <c r="L1340" t="s">
        <v>33</v>
      </c>
      <c r="M1340" t="s">
        <v>20</v>
      </c>
      <c r="N1340" t="s">
        <v>43</v>
      </c>
      <c r="O1340">
        <v>26.73</v>
      </c>
      <c r="P1340">
        <v>314.68</v>
      </c>
      <c r="Q1340">
        <v>1</v>
      </c>
      <c r="R1340" t="s">
        <v>21</v>
      </c>
    </row>
    <row r="1341" spans="1:18" x14ac:dyDescent="0.35">
      <c r="A1341" t="s">
        <v>1386</v>
      </c>
      <c r="B1341" t="s">
        <v>19</v>
      </c>
      <c r="C1341">
        <v>0</v>
      </c>
      <c r="D1341" t="s">
        <v>20</v>
      </c>
      <c r="E1341" t="s">
        <v>20</v>
      </c>
      <c r="F1341" t="s">
        <v>45</v>
      </c>
      <c r="G1341">
        <v>50</v>
      </c>
      <c r="H1341" t="s">
        <v>20</v>
      </c>
      <c r="I1341" t="s">
        <v>23</v>
      </c>
      <c r="J1341" t="s">
        <v>20</v>
      </c>
      <c r="K1341" t="s">
        <v>21</v>
      </c>
      <c r="L1341" t="s">
        <v>29</v>
      </c>
      <c r="M1341" t="s">
        <v>20</v>
      </c>
      <c r="N1341" t="s">
        <v>34</v>
      </c>
      <c r="O1341">
        <v>89.23</v>
      </c>
      <c r="P1341">
        <v>4564.5600000000004</v>
      </c>
      <c r="Q1341">
        <v>2</v>
      </c>
      <c r="R1341" t="s">
        <v>21</v>
      </c>
    </row>
    <row r="1342" spans="1:18" x14ac:dyDescent="0.35">
      <c r="A1342" t="s">
        <v>1387</v>
      </c>
      <c r="B1342" t="s">
        <v>36</v>
      </c>
      <c r="C1342">
        <v>0</v>
      </c>
      <c r="D1342" t="s">
        <v>21</v>
      </c>
      <c r="E1342" t="s">
        <v>20</v>
      </c>
      <c r="F1342" t="s">
        <v>58</v>
      </c>
      <c r="G1342">
        <v>31</v>
      </c>
      <c r="H1342" t="s">
        <v>20</v>
      </c>
      <c r="I1342" t="s">
        <v>23</v>
      </c>
      <c r="J1342" t="s">
        <v>21</v>
      </c>
      <c r="K1342" t="s">
        <v>21</v>
      </c>
      <c r="L1342" t="s">
        <v>29</v>
      </c>
      <c r="M1342" t="s">
        <v>21</v>
      </c>
      <c r="N1342" t="s">
        <v>43</v>
      </c>
      <c r="O1342">
        <v>87.24</v>
      </c>
      <c r="P1342">
        <v>2651.52</v>
      </c>
      <c r="Q1342">
        <v>1</v>
      </c>
      <c r="R1342" t="s">
        <v>21</v>
      </c>
    </row>
    <row r="1343" spans="1:18" x14ac:dyDescent="0.35">
      <c r="A1343" t="s">
        <v>1388</v>
      </c>
      <c r="B1343" t="s">
        <v>19</v>
      </c>
      <c r="C1343">
        <v>0</v>
      </c>
      <c r="D1343" t="s">
        <v>21</v>
      </c>
      <c r="E1343" t="s">
        <v>21</v>
      </c>
      <c r="F1343" t="s">
        <v>27</v>
      </c>
      <c r="G1343">
        <v>45</v>
      </c>
      <c r="H1343" t="s">
        <v>20</v>
      </c>
      <c r="I1343" t="s">
        <v>21</v>
      </c>
      <c r="J1343" t="s">
        <v>28</v>
      </c>
      <c r="K1343" t="s">
        <v>28</v>
      </c>
      <c r="L1343" t="s">
        <v>29</v>
      </c>
      <c r="M1343" t="s">
        <v>20</v>
      </c>
      <c r="N1343" t="s">
        <v>30</v>
      </c>
      <c r="O1343">
        <v>38.090000000000003</v>
      </c>
      <c r="P1343">
        <v>1753.07</v>
      </c>
      <c r="Q1343">
        <v>1</v>
      </c>
      <c r="R1343" t="s">
        <v>21</v>
      </c>
    </row>
    <row r="1344" spans="1:18" x14ac:dyDescent="0.35">
      <c r="A1344" t="s">
        <v>1389</v>
      </c>
      <c r="B1344" t="s">
        <v>36</v>
      </c>
      <c r="C1344">
        <v>0</v>
      </c>
      <c r="D1344" t="s">
        <v>21</v>
      </c>
      <c r="E1344" t="s">
        <v>21</v>
      </c>
      <c r="F1344" t="s">
        <v>39</v>
      </c>
      <c r="G1344">
        <v>49</v>
      </c>
      <c r="H1344" t="s">
        <v>20</v>
      </c>
      <c r="I1344" t="s">
        <v>21</v>
      </c>
      <c r="J1344" t="s">
        <v>28</v>
      </c>
      <c r="K1344" t="s">
        <v>28</v>
      </c>
      <c r="L1344" t="s">
        <v>24</v>
      </c>
      <c r="M1344" t="s">
        <v>21</v>
      </c>
      <c r="N1344" t="s">
        <v>43</v>
      </c>
      <c r="O1344">
        <v>39.92</v>
      </c>
      <c r="P1344">
        <v>1917.14</v>
      </c>
      <c r="Q1344">
        <v>1</v>
      </c>
      <c r="R1344" t="s">
        <v>21</v>
      </c>
    </row>
    <row r="1345" spans="1:18" x14ac:dyDescent="0.35">
      <c r="A1345" t="s">
        <v>1390</v>
      </c>
      <c r="B1345" t="s">
        <v>36</v>
      </c>
      <c r="C1345">
        <v>0</v>
      </c>
      <c r="D1345" t="s">
        <v>21</v>
      </c>
      <c r="E1345" t="s">
        <v>21</v>
      </c>
      <c r="F1345" t="s">
        <v>58</v>
      </c>
      <c r="G1345">
        <v>21</v>
      </c>
      <c r="H1345" t="s">
        <v>20</v>
      </c>
      <c r="I1345" t="s">
        <v>23</v>
      </c>
      <c r="J1345" t="s">
        <v>21</v>
      </c>
      <c r="K1345" t="s">
        <v>21</v>
      </c>
      <c r="L1345" t="s">
        <v>33</v>
      </c>
      <c r="M1345" t="s">
        <v>21</v>
      </c>
      <c r="N1345" t="s">
        <v>25</v>
      </c>
      <c r="O1345">
        <v>99.13</v>
      </c>
      <c r="P1345">
        <v>2078.56</v>
      </c>
      <c r="Q1345">
        <v>3</v>
      </c>
      <c r="R1345" t="s">
        <v>21</v>
      </c>
    </row>
    <row r="1346" spans="1:18" x14ac:dyDescent="0.35">
      <c r="A1346" t="s">
        <v>1391</v>
      </c>
      <c r="B1346" t="s">
        <v>19</v>
      </c>
      <c r="C1346">
        <v>0</v>
      </c>
      <c r="D1346" t="s">
        <v>20</v>
      </c>
      <c r="E1346" t="s">
        <v>20</v>
      </c>
      <c r="F1346" t="s">
        <v>49</v>
      </c>
      <c r="G1346">
        <v>49</v>
      </c>
      <c r="H1346" t="s">
        <v>20</v>
      </c>
      <c r="I1346" t="s">
        <v>23</v>
      </c>
      <c r="J1346" t="s">
        <v>21</v>
      </c>
      <c r="K1346" t="s">
        <v>20</v>
      </c>
      <c r="L1346" t="s">
        <v>24</v>
      </c>
      <c r="M1346" t="s">
        <v>21</v>
      </c>
      <c r="N1346" t="s">
        <v>30</v>
      </c>
      <c r="O1346">
        <v>91.51</v>
      </c>
      <c r="P1346">
        <v>4349.78</v>
      </c>
      <c r="Q1346">
        <v>2</v>
      </c>
      <c r="R1346" t="s">
        <v>21</v>
      </c>
    </row>
    <row r="1347" spans="1:18" x14ac:dyDescent="0.35">
      <c r="A1347" t="s">
        <v>1392</v>
      </c>
      <c r="B1347" t="s">
        <v>36</v>
      </c>
      <c r="C1347">
        <v>1</v>
      </c>
      <c r="D1347" t="s">
        <v>21</v>
      </c>
      <c r="E1347" t="s">
        <v>21</v>
      </c>
      <c r="F1347" t="s">
        <v>58</v>
      </c>
      <c r="G1347">
        <v>16</v>
      </c>
      <c r="H1347" t="s">
        <v>20</v>
      </c>
      <c r="I1347" t="s">
        <v>23</v>
      </c>
      <c r="J1347" t="s">
        <v>21</v>
      </c>
      <c r="K1347" t="s">
        <v>21</v>
      </c>
      <c r="L1347" t="s">
        <v>33</v>
      </c>
      <c r="M1347" t="s">
        <v>20</v>
      </c>
      <c r="N1347" t="s">
        <v>25</v>
      </c>
      <c r="O1347">
        <v>84.81</v>
      </c>
      <c r="P1347">
        <v>1361.73</v>
      </c>
      <c r="Q1347">
        <v>2</v>
      </c>
      <c r="R1347" t="s">
        <v>20</v>
      </c>
    </row>
    <row r="1348" spans="1:18" x14ac:dyDescent="0.35">
      <c r="A1348" t="s">
        <v>1393</v>
      </c>
      <c r="B1348" t="s">
        <v>36</v>
      </c>
      <c r="C1348">
        <v>0</v>
      </c>
      <c r="D1348" t="s">
        <v>20</v>
      </c>
      <c r="E1348" t="s">
        <v>20</v>
      </c>
      <c r="F1348" t="s">
        <v>45</v>
      </c>
      <c r="G1348">
        <v>6</v>
      </c>
      <c r="H1348" t="s">
        <v>20</v>
      </c>
      <c r="I1348" t="s">
        <v>21</v>
      </c>
      <c r="J1348" t="s">
        <v>28</v>
      </c>
      <c r="K1348" t="s">
        <v>28</v>
      </c>
      <c r="L1348" t="s">
        <v>33</v>
      </c>
      <c r="M1348" t="s">
        <v>21</v>
      </c>
      <c r="N1348" t="s">
        <v>30</v>
      </c>
      <c r="O1348">
        <v>39.33</v>
      </c>
      <c r="P1348">
        <v>242.12</v>
      </c>
      <c r="Q1348">
        <v>3</v>
      </c>
      <c r="R1348" t="s">
        <v>20</v>
      </c>
    </row>
    <row r="1349" spans="1:18" x14ac:dyDescent="0.35">
      <c r="A1349" t="s">
        <v>1394</v>
      </c>
      <c r="B1349" t="s">
        <v>19</v>
      </c>
      <c r="C1349">
        <v>0</v>
      </c>
      <c r="D1349" t="s">
        <v>21</v>
      </c>
      <c r="E1349" t="s">
        <v>21</v>
      </c>
      <c r="F1349" t="s">
        <v>58</v>
      </c>
      <c r="G1349">
        <v>66</v>
      </c>
      <c r="H1349" t="s">
        <v>21</v>
      </c>
      <c r="I1349" t="s">
        <v>23</v>
      </c>
      <c r="J1349" t="s">
        <v>21</v>
      </c>
      <c r="K1349" t="s">
        <v>21</v>
      </c>
      <c r="L1349" t="s">
        <v>24</v>
      </c>
      <c r="M1349" t="s">
        <v>20</v>
      </c>
      <c r="N1349" t="s">
        <v>25</v>
      </c>
      <c r="O1349">
        <v>66.56</v>
      </c>
      <c r="P1349">
        <v>4502.78</v>
      </c>
      <c r="Q1349">
        <v>3</v>
      </c>
      <c r="R1349" t="s">
        <v>21</v>
      </c>
    </row>
    <row r="1350" spans="1:18" x14ac:dyDescent="0.35">
      <c r="A1350" t="s">
        <v>1395</v>
      </c>
      <c r="B1350" t="s">
        <v>19</v>
      </c>
      <c r="C1350">
        <v>0</v>
      </c>
      <c r="D1350" t="s">
        <v>21</v>
      </c>
      <c r="E1350" t="s">
        <v>21</v>
      </c>
      <c r="F1350" t="s">
        <v>58</v>
      </c>
      <c r="G1350">
        <v>11</v>
      </c>
      <c r="H1350" t="s">
        <v>21</v>
      </c>
      <c r="I1350" t="s">
        <v>32</v>
      </c>
      <c r="J1350" t="s">
        <v>21</v>
      </c>
      <c r="K1350" t="s">
        <v>21</v>
      </c>
      <c r="L1350" t="s">
        <v>33</v>
      </c>
      <c r="M1350" t="s">
        <v>21</v>
      </c>
      <c r="N1350" t="s">
        <v>34</v>
      </c>
      <c r="O1350">
        <v>56.6</v>
      </c>
      <c r="P1350">
        <v>613.23</v>
      </c>
      <c r="Q1350">
        <v>2</v>
      </c>
      <c r="R1350" t="s">
        <v>21</v>
      </c>
    </row>
    <row r="1351" spans="1:18" x14ac:dyDescent="0.35">
      <c r="A1351" t="s">
        <v>1396</v>
      </c>
      <c r="B1351" t="s">
        <v>19</v>
      </c>
      <c r="C1351">
        <v>1</v>
      </c>
      <c r="D1351" t="s">
        <v>20</v>
      </c>
      <c r="E1351" t="s">
        <v>20</v>
      </c>
      <c r="F1351" t="s">
        <v>58</v>
      </c>
      <c r="G1351">
        <v>28</v>
      </c>
      <c r="H1351" t="s">
        <v>20</v>
      </c>
      <c r="I1351" t="s">
        <v>32</v>
      </c>
      <c r="J1351" t="s">
        <v>21</v>
      </c>
      <c r="K1351" t="s">
        <v>20</v>
      </c>
      <c r="L1351" t="s">
        <v>33</v>
      </c>
      <c r="M1351" t="s">
        <v>20</v>
      </c>
      <c r="N1351" t="s">
        <v>34</v>
      </c>
      <c r="O1351">
        <v>68.319999999999993</v>
      </c>
      <c r="P1351">
        <v>1955.58</v>
      </c>
      <c r="Q1351">
        <v>2</v>
      </c>
      <c r="R1351" t="s">
        <v>20</v>
      </c>
    </row>
    <row r="1352" spans="1:18" x14ac:dyDescent="0.35">
      <c r="A1352" t="s">
        <v>1397</v>
      </c>
      <c r="B1352" t="s">
        <v>19</v>
      </c>
      <c r="C1352">
        <v>0</v>
      </c>
      <c r="D1352" t="s">
        <v>21</v>
      </c>
      <c r="E1352" t="s">
        <v>21</v>
      </c>
      <c r="F1352" t="s">
        <v>49</v>
      </c>
      <c r="G1352">
        <v>19</v>
      </c>
      <c r="H1352" t="s">
        <v>20</v>
      </c>
      <c r="I1352" t="s">
        <v>23</v>
      </c>
      <c r="J1352" t="s">
        <v>20</v>
      </c>
      <c r="K1352" t="s">
        <v>20</v>
      </c>
      <c r="L1352" t="s">
        <v>33</v>
      </c>
      <c r="M1352" t="s">
        <v>20</v>
      </c>
      <c r="N1352" t="s">
        <v>43</v>
      </c>
      <c r="O1352">
        <v>93.51</v>
      </c>
      <c r="P1352">
        <v>1823.2</v>
      </c>
      <c r="Q1352">
        <v>3</v>
      </c>
      <c r="R1352" t="s">
        <v>21</v>
      </c>
    </row>
    <row r="1353" spans="1:18" x14ac:dyDescent="0.35">
      <c r="A1353" t="s">
        <v>1398</v>
      </c>
      <c r="B1353" t="s">
        <v>19</v>
      </c>
      <c r="C1353">
        <v>0</v>
      </c>
      <c r="D1353" t="s">
        <v>21</v>
      </c>
      <c r="E1353" t="s">
        <v>21</v>
      </c>
      <c r="F1353" t="s">
        <v>1399</v>
      </c>
      <c r="G1353">
        <v>58</v>
      </c>
      <c r="H1353" t="s">
        <v>20</v>
      </c>
      <c r="I1353" t="s">
        <v>23</v>
      </c>
      <c r="J1353" t="s">
        <v>21</v>
      </c>
      <c r="K1353" t="s">
        <v>21</v>
      </c>
      <c r="L1353" t="s">
        <v>24</v>
      </c>
      <c r="M1353" t="s">
        <v>20</v>
      </c>
      <c r="N1353" t="s">
        <v>25</v>
      </c>
      <c r="O1353">
        <v>85.11</v>
      </c>
      <c r="P1353">
        <v>5056.5</v>
      </c>
      <c r="Q1353">
        <v>7</v>
      </c>
      <c r="R1353" t="s">
        <v>21</v>
      </c>
    </row>
    <row r="1354" spans="1:18" x14ac:dyDescent="0.35">
      <c r="A1354" t="s">
        <v>1400</v>
      </c>
      <c r="B1354" t="s">
        <v>36</v>
      </c>
      <c r="C1354">
        <v>0</v>
      </c>
      <c r="D1354" t="s">
        <v>20</v>
      </c>
      <c r="E1354" t="s">
        <v>21</v>
      </c>
      <c r="F1354" t="s">
        <v>47</v>
      </c>
      <c r="G1354">
        <v>25</v>
      </c>
      <c r="H1354" t="s">
        <v>21</v>
      </c>
      <c r="I1354" t="s">
        <v>32</v>
      </c>
      <c r="J1354" t="s">
        <v>20</v>
      </c>
      <c r="K1354" t="s">
        <v>20</v>
      </c>
      <c r="L1354" t="s">
        <v>24</v>
      </c>
      <c r="M1354" t="s">
        <v>20</v>
      </c>
      <c r="N1354" t="s">
        <v>34</v>
      </c>
      <c r="O1354">
        <v>55.26</v>
      </c>
      <c r="P1354">
        <v>1387.84</v>
      </c>
      <c r="Q1354">
        <v>1</v>
      </c>
      <c r="R1354" t="s">
        <v>21</v>
      </c>
    </row>
    <row r="1355" spans="1:18" x14ac:dyDescent="0.35">
      <c r="A1355" t="s">
        <v>1401</v>
      </c>
      <c r="B1355" t="s">
        <v>19</v>
      </c>
      <c r="C1355">
        <v>0</v>
      </c>
      <c r="D1355" t="s">
        <v>21</v>
      </c>
      <c r="E1355" t="s">
        <v>21</v>
      </c>
      <c r="F1355" t="s">
        <v>49</v>
      </c>
      <c r="G1355">
        <v>9</v>
      </c>
      <c r="H1355" t="s">
        <v>20</v>
      </c>
      <c r="I1355" t="s">
        <v>23</v>
      </c>
      <c r="J1355" t="s">
        <v>21</v>
      </c>
      <c r="K1355" t="s">
        <v>21</v>
      </c>
      <c r="L1355" t="s">
        <v>33</v>
      </c>
      <c r="M1355" t="s">
        <v>21</v>
      </c>
      <c r="N1355" t="s">
        <v>25</v>
      </c>
      <c r="O1355">
        <v>89.32</v>
      </c>
      <c r="P1355">
        <v>788.48</v>
      </c>
      <c r="Q1355">
        <v>3</v>
      </c>
      <c r="R1355" t="s">
        <v>21</v>
      </c>
    </row>
    <row r="1356" spans="1:18" x14ac:dyDescent="0.35">
      <c r="A1356" t="s">
        <v>1402</v>
      </c>
      <c r="B1356" t="s">
        <v>19</v>
      </c>
      <c r="C1356">
        <v>0</v>
      </c>
      <c r="D1356" t="s">
        <v>21</v>
      </c>
      <c r="E1356" t="s">
        <v>21</v>
      </c>
      <c r="F1356" t="s">
        <v>75</v>
      </c>
      <c r="G1356">
        <v>8</v>
      </c>
      <c r="H1356" t="s">
        <v>20</v>
      </c>
      <c r="I1356" t="s">
        <v>21</v>
      </c>
      <c r="J1356" t="s">
        <v>28</v>
      </c>
      <c r="K1356" t="s">
        <v>28</v>
      </c>
      <c r="L1356" t="s">
        <v>24</v>
      </c>
      <c r="M1356" t="s">
        <v>20</v>
      </c>
      <c r="N1356" t="s">
        <v>34</v>
      </c>
      <c r="O1356">
        <v>18</v>
      </c>
      <c r="P1356">
        <v>146.47999999999999</v>
      </c>
      <c r="Q1356">
        <v>1</v>
      </c>
      <c r="R1356" t="s">
        <v>21</v>
      </c>
    </row>
    <row r="1357" spans="1:18" x14ac:dyDescent="0.35">
      <c r="A1357" t="s">
        <v>1403</v>
      </c>
      <c r="B1357" t="s">
        <v>19</v>
      </c>
      <c r="C1357">
        <v>0</v>
      </c>
      <c r="D1357" t="s">
        <v>21</v>
      </c>
      <c r="E1357" t="s">
        <v>20</v>
      </c>
      <c r="F1357" t="s">
        <v>27</v>
      </c>
      <c r="G1357">
        <v>22</v>
      </c>
      <c r="H1357" t="s">
        <v>20</v>
      </c>
      <c r="I1357" t="s">
        <v>23</v>
      </c>
      <c r="J1357" t="s">
        <v>20</v>
      </c>
      <c r="K1357" t="s">
        <v>21</v>
      </c>
      <c r="L1357" t="s">
        <v>33</v>
      </c>
      <c r="M1357" t="s">
        <v>21</v>
      </c>
      <c r="N1357" t="s">
        <v>43</v>
      </c>
      <c r="O1357">
        <v>102.39</v>
      </c>
      <c r="P1357">
        <v>2289.46</v>
      </c>
      <c r="Q1357">
        <v>4</v>
      </c>
      <c r="R1357" t="s">
        <v>20</v>
      </c>
    </row>
    <row r="1358" spans="1:18" x14ac:dyDescent="0.35">
      <c r="A1358" t="s">
        <v>1404</v>
      </c>
      <c r="B1358" t="s">
        <v>19</v>
      </c>
      <c r="C1358">
        <v>0</v>
      </c>
      <c r="D1358" t="s">
        <v>21</v>
      </c>
      <c r="E1358" t="s">
        <v>21</v>
      </c>
      <c r="F1358" t="s">
        <v>75</v>
      </c>
      <c r="G1358">
        <v>27</v>
      </c>
      <c r="H1358" t="s">
        <v>20</v>
      </c>
      <c r="I1358" t="s">
        <v>21</v>
      </c>
      <c r="J1358" t="s">
        <v>28</v>
      </c>
      <c r="K1358" t="s">
        <v>28</v>
      </c>
      <c r="L1358" t="s">
        <v>29</v>
      </c>
      <c r="M1358" t="s">
        <v>20</v>
      </c>
      <c r="N1358" t="s">
        <v>34</v>
      </c>
      <c r="O1358">
        <v>30.04</v>
      </c>
      <c r="P1358">
        <v>788.87</v>
      </c>
      <c r="Q1358">
        <v>0</v>
      </c>
      <c r="R1358" t="s">
        <v>21</v>
      </c>
    </row>
    <row r="1359" spans="1:18" x14ac:dyDescent="0.35">
      <c r="A1359" t="s">
        <v>342</v>
      </c>
      <c r="B1359" t="s">
        <v>36</v>
      </c>
      <c r="C1359">
        <v>0</v>
      </c>
      <c r="D1359" t="s">
        <v>20</v>
      </c>
      <c r="E1359" t="s">
        <v>21</v>
      </c>
      <c r="F1359" t="s">
        <v>56</v>
      </c>
      <c r="G1359">
        <v>72</v>
      </c>
      <c r="H1359" t="s">
        <v>20</v>
      </c>
      <c r="I1359" t="s">
        <v>21</v>
      </c>
      <c r="J1359" t="s">
        <v>28</v>
      </c>
      <c r="K1359" t="s">
        <v>28</v>
      </c>
      <c r="L1359" t="s">
        <v>24</v>
      </c>
      <c r="M1359" t="s">
        <v>21</v>
      </c>
      <c r="N1359" t="s">
        <v>34</v>
      </c>
      <c r="O1359">
        <v>27.74</v>
      </c>
      <c r="P1359">
        <v>2052.9499999999998</v>
      </c>
      <c r="Q1359">
        <v>3</v>
      </c>
      <c r="R1359" t="s">
        <v>21</v>
      </c>
    </row>
    <row r="1360" spans="1:18" x14ac:dyDescent="0.35">
      <c r="A1360" t="s">
        <v>1405</v>
      </c>
      <c r="B1360" t="s">
        <v>19</v>
      </c>
      <c r="C1360">
        <v>0</v>
      </c>
      <c r="D1360" t="s">
        <v>20</v>
      </c>
      <c r="E1360" t="s">
        <v>20</v>
      </c>
      <c r="F1360" t="s">
        <v>45</v>
      </c>
      <c r="G1360">
        <v>63</v>
      </c>
      <c r="H1360" t="s">
        <v>20</v>
      </c>
      <c r="I1360" t="s">
        <v>32</v>
      </c>
      <c r="J1360" t="s">
        <v>20</v>
      </c>
      <c r="K1360" t="s">
        <v>21</v>
      </c>
      <c r="L1360" t="s">
        <v>29</v>
      </c>
      <c r="M1360" t="s">
        <v>20</v>
      </c>
      <c r="N1360" t="s">
        <v>43</v>
      </c>
      <c r="O1360">
        <v>69.36</v>
      </c>
      <c r="P1360">
        <v>4425.1499999999996</v>
      </c>
      <c r="Q1360">
        <v>3</v>
      </c>
      <c r="R1360" t="s">
        <v>21</v>
      </c>
    </row>
    <row r="1361" spans="1:18" x14ac:dyDescent="0.35">
      <c r="A1361" t="s">
        <v>1406</v>
      </c>
      <c r="B1361" t="s">
        <v>36</v>
      </c>
      <c r="C1361">
        <v>0</v>
      </c>
      <c r="D1361" t="s">
        <v>20</v>
      </c>
      <c r="E1361" t="s">
        <v>21</v>
      </c>
      <c r="F1361" t="s">
        <v>49</v>
      </c>
      <c r="G1361">
        <v>33</v>
      </c>
      <c r="H1361" t="s">
        <v>20</v>
      </c>
      <c r="I1361" t="s">
        <v>32</v>
      </c>
      <c r="J1361" t="s">
        <v>21</v>
      </c>
      <c r="K1361" t="s">
        <v>21</v>
      </c>
      <c r="L1361" t="s">
        <v>29</v>
      </c>
      <c r="M1361" t="s">
        <v>20</v>
      </c>
      <c r="N1361" t="s">
        <v>34</v>
      </c>
      <c r="O1361">
        <v>40.380000000000003</v>
      </c>
      <c r="P1361">
        <v>1298.33</v>
      </c>
      <c r="Q1361">
        <v>4</v>
      </c>
      <c r="R1361" t="s">
        <v>21</v>
      </c>
    </row>
    <row r="1362" spans="1:18" x14ac:dyDescent="0.35">
      <c r="A1362" t="s">
        <v>1407</v>
      </c>
      <c r="B1362" t="s">
        <v>36</v>
      </c>
      <c r="C1362">
        <v>1</v>
      </c>
      <c r="D1362" t="s">
        <v>20</v>
      </c>
      <c r="E1362" t="s">
        <v>20</v>
      </c>
      <c r="F1362" t="s">
        <v>45</v>
      </c>
      <c r="G1362">
        <v>14</v>
      </c>
      <c r="H1362" t="s">
        <v>20</v>
      </c>
      <c r="I1362" t="s">
        <v>32</v>
      </c>
      <c r="J1362" t="s">
        <v>21</v>
      </c>
      <c r="K1362" t="s">
        <v>21</v>
      </c>
      <c r="L1362" t="s">
        <v>33</v>
      </c>
      <c r="M1362" t="s">
        <v>20</v>
      </c>
      <c r="N1362" t="s">
        <v>25</v>
      </c>
      <c r="O1362">
        <v>48.95</v>
      </c>
      <c r="P1362">
        <v>698.78</v>
      </c>
      <c r="Q1362">
        <v>2</v>
      </c>
      <c r="R1362" t="s">
        <v>21</v>
      </c>
    </row>
    <row r="1363" spans="1:18" x14ac:dyDescent="0.35">
      <c r="A1363" t="s">
        <v>1408</v>
      </c>
      <c r="B1363" t="s">
        <v>19</v>
      </c>
      <c r="C1363">
        <v>1</v>
      </c>
      <c r="D1363" t="s">
        <v>20</v>
      </c>
      <c r="E1363" t="s">
        <v>21</v>
      </c>
      <c r="F1363" t="s">
        <v>41</v>
      </c>
      <c r="G1363">
        <v>55</v>
      </c>
      <c r="H1363" t="s">
        <v>21</v>
      </c>
      <c r="I1363" t="s">
        <v>23</v>
      </c>
      <c r="J1363" t="s">
        <v>20</v>
      </c>
      <c r="K1363" t="s">
        <v>21</v>
      </c>
      <c r="L1363" t="s">
        <v>29</v>
      </c>
      <c r="M1363" t="s">
        <v>20</v>
      </c>
      <c r="N1363" t="s">
        <v>30</v>
      </c>
      <c r="O1363">
        <v>83.03</v>
      </c>
      <c r="P1363">
        <v>4559.5600000000004</v>
      </c>
      <c r="Q1363">
        <v>1</v>
      </c>
      <c r="R1363" t="s">
        <v>21</v>
      </c>
    </row>
    <row r="1364" spans="1:18" x14ac:dyDescent="0.35">
      <c r="A1364" t="s">
        <v>1409</v>
      </c>
      <c r="B1364" t="s">
        <v>36</v>
      </c>
      <c r="C1364">
        <v>0</v>
      </c>
      <c r="D1364" t="s">
        <v>20</v>
      </c>
      <c r="E1364" t="s">
        <v>20</v>
      </c>
      <c r="F1364" t="s">
        <v>41</v>
      </c>
      <c r="G1364">
        <v>7</v>
      </c>
      <c r="H1364" t="s">
        <v>20</v>
      </c>
      <c r="I1364" t="s">
        <v>23</v>
      </c>
      <c r="J1364" t="s">
        <v>21</v>
      </c>
      <c r="K1364" t="s">
        <v>21</v>
      </c>
      <c r="L1364" t="s">
        <v>33</v>
      </c>
      <c r="M1364" t="s">
        <v>20</v>
      </c>
      <c r="N1364" t="s">
        <v>25</v>
      </c>
      <c r="O1364">
        <v>74.739999999999995</v>
      </c>
      <c r="P1364">
        <v>536.53</v>
      </c>
      <c r="Q1364">
        <v>1</v>
      </c>
      <c r="R1364" t="s">
        <v>20</v>
      </c>
    </row>
    <row r="1365" spans="1:18" x14ac:dyDescent="0.35">
      <c r="A1365" t="s">
        <v>1410</v>
      </c>
      <c r="B1365" t="s">
        <v>36</v>
      </c>
      <c r="C1365">
        <v>0</v>
      </c>
      <c r="D1365" t="s">
        <v>20</v>
      </c>
      <c r="E1365" t="s">
        <v>20</v>
      </c>
      <c r="F1365" t="s">
        <v>58</v>
      </c>
      <c r="G1365">
        <v>37</v>
      </c>
      <c r="H1365" t="s">
        <v>20</v>
      </c>
      <c r="I1365" t="s">
        <v>23</v>
      </c>
      <c r="J1365" t="s">
        <v>20</v>
      </c>
      <c r="K1365" t="s">
        <v>21</v>
      </c>
      <c r="L1365" t="s">
        <v>29</v>
      </c>
      <c r="M1365" t="s">
        <v>20</v>
      </c>
      <c r="N1365" t="s">
        <v>43</v>
      </c>
      <c r="O1365">
        <v>95.3</v>
      </c>
      <c r="P1365">
        <v>3491.98</v>
      </c>
      <c r="Q1365">
        <v>0</v>
      </c>
      <c r="R1365" t="s">
        <v>21</v>
      </c>
    </row>
    <row r="1366" spans="1:18" x14ac:dyDescent="0.35">
      <c r="A1366" t="s">
        <v>1411</v>
      </c>
      <c r="B1366" t="s">
        <v>19</v>
      </c>
      <c r="C1366">
        <v>0</v>
      </c>
      <c r="D1366" t="s">
        <v>20</v>
      </c>
      <c r="E1366" t="s">
        <v>21</v>
      </c>
      <c r="F1366" t="s">
        <v>41</v>
      </c>
      <c r="G1366">
        <v>57</v>
      </c>
      <c r="H1366" t="s">
        <v>20</v>
      </c>
      <c r="I1366" t="s">
        <v>23</v>
      </c>
      <c r="J1366" t="s">
        <v>21</v>
      </c>
      <c r="K1366" t="s">
        <v>21</v>
      </c>
      <c r="L1366" t="s">
        <v>24</v>
      </c>
      <c r="M1366" t="s">
        <v>20</v>
      </c>
      <c r="N1366" t="s">
        <v>34</v>
      </c>
      <c r="O1366">
        <v>87.01</v>
      </c>
      <c r="P1366">
        <v>5048.8</v>
      </c>
      <c r="Q1366">
        <v>0</v>
      </c>
      <c r="R1366" t="s">
        <v>21</v>
      </c>
    </row>
    <row r="1367" spans="1:18" x14ac:dyDescent="0.35">
      <c r="A1367" t="s">
        <v>1412</v>
      </c>
      <c r="B1367" t="s">
        <v>19</v>
      </c>
      <c r="C1367">
        <v>1</v>
      </c>
      <c r="D1367" t="s">
        <v>21</v>
      </c>
      <c r="E1367" t="s">
        <v>21</v>
      </c>
      <c r="F1367" t="s">
        <v>37</v>
      </c>
      <c r="G1367">
        <v>34</v>
      </c>
      <c r="H1367" t="s">
        <v>20</v>
      </c>
      <c r="I1367" t="s">
        <v>23</v>
      </c>
      <c r="J1367" t="s">
        <v>21</v>
      </c>
      <c r="K1367" t="s">
        <v>20</v>
      </c>
      <c r="L1367" t="s">
        <v>33</v>
      </c>
      <c r="M1367" t="s">
        <v>21</v>
      </c>
      <c r="N1367" t="s">
        <v>25</v>
      </c>
      <c r="O1367">
        <v>99.98</v>
      </c>
      <c r="P1367">
        <v>3487.43</v>
      </c>
      <c r="Q1367">
        <v>4</v>
      </c>
      <c r="R1367" t="s">
        <v>20</v>
      </c>
    </row>
    <row r="1368" spans="1:18" x14ac:dyDescent="0.35">
      <c r="A1368" t="s">
        <v>1413</v>
      </c>
      <c r="B1368" t="s">
        <v>19</v>
      </c>
      <c r="C1368">
        <v>0</v>
      </c>
      <c r="D1368" t="s">
        <v>21</v>
      </c>
      <c r="E1368" t="s">
        <v>21</v>
      </c>
      <c r="F1368" t="s">
        <v>49</v>
      </c>
      <c r="G1368">
        <v>31</v>
      </c>
      <c r="H1368" t="s">
        <v>20</v>
      </c>
      <c r="I1368" t="s">
        <v>23</v>
      </c>
      <c r="J1368" t="s">
        <v>21</v>
      </c>
      <c r="K1368" t="s">
        <v>21</v>
      </c>
      <c r="L1368" t="s">
        <v>29</v>
      </c>
      <c r="M1368" t="s">
        <v>21</v>
      </c>
      <c r="N1368" t="s">
        <v>25</v>
      </c>
      <c r="O1368">
        <v>81.91</v>
      </c>
      <c r="P1368">
        <v>2562.2399999999998</v>
      </c>
      <c r="Q1368">
        <v>4</v>
      </c>
      <c r="R1368" t="s">
        <v>21</v>
      </c>
    </row>
    <row r="1369" spans="1:18" x14ac:dyDescent="0.35">
      <c r="A1369" t="s">
        <v>1414</v>
      </c>
      <c r="B1369" t="s">
        <v>19</v>
      </c>
      <c r="C1369">
        <v>0</v>
      </c>
      <c r="D1369" t="s">
        <v>21</v>
      </c>
      <c r="E1369" t="s">
        <v>21</v>
      </c>
      <c r="F1369" t="s">
        <v>37</v>
      </c>
      <c r="G1369">
        <v>20</v>
      </c>
      <c r="H1369" t="s">
        <v>20</v>
      </c>
      <c r="I1369" t="s">
        <v>23</v>
      </c>
      <c r="J1369" t="s">
        <v>21</v>
      </c>
      <c r="K1369" t="s">
        <v>21</v>
      </c>
      <c r="L1369" t="s">
        <v>33</v>
      </c>
      <c r="M1369" t="s">
        <v>20</v>
      </c>
      <c r="N1369" t="s">
        <v>30</v>
      </c>
      <c r="O1369">
        <v>84.45</v>
      </c>
      <c r="P1369">
        <v>1673.1</v>
      </c>
      <c r="Q1369">
        <v>2</v>
      </c>
      <c r="R1369" t="s">
        <v>20</v>
      </c>
    </row>
    <row r="1370" spans="1:18" x14ac:dyDescent="0.35">
      <c r="A1370" t="s">
        <v>1415</v>
      </c>
      <c r="B1370" t="s">
        <v>36</v>
      </c>
      <c r="C1370">
        <v>0</v>
      </c>
      <c r="D1370" t="s">
        <v>21</v>
      </c>
      <c r="E1370" t="s">
        <v>21</v>
      </c>
      <c r="F1370" t="s">
        <v>58</v>
      </c>
      <c r="G1370">
        <v>33</v>
      </c>
      <c r="H1370" t="s">
        <v>20</v>
      </c>
      <c r="I1370" t="s">
        <v>23</v>
      </c>
      <c r="J1370" t="s">
        <v>21</v>
      </c>
      <c r="K1370" t="s">
        <v>21</v>
      </c>
      <c r="L1370" t="s">
        <v>29</v>
      </c>
      <c r="M1370" t="s">
        <v>21</v>
      </c>
      <c r="N1370" t="s">
        <v>34</v>
      </c>
      <c r="O1370">
        <v>90.98</v>
      </c>
      <c r="P1370">
        <v>3003.99</v>
      </c>
      <c r="Q1370">
        <v>2</v>
      </c>
      <c r="R1370" t="s">
        <v>21</v>
      </c>
    </row>
    <row r="1371" spans="1:18" x14ac:dyDescent="0.35">
      <c r="A1371" t="s">
        <v>1416</v>
      </c>
      <c r="B1371" t="s">
        <v>19</v>
      </c>
      <c r="C1371">
        <v>0</v>
      </c>
      <c r="D1371" t="s">
        <v>21</v>
      </c>
      <c r="E1371" t="s">
        <v>21</v>
      </c>
      <c r="F1371" t="s">
        <v>58</v>
      </c>
      <c r="G1371">
        <v>8</v>
      </c>
      <c r="H1371" t="s">
        <v>20</v>
      </c>
      <c r="I1371" t="s">
        <v>23</v>
      </c>
      <c r="J1371" t="s">
        <v>21</v>
      </c>
      <c r="K1371" t="s">
        <v>21</v>
      </c>
      <c r="L1371" t="s">
        <v>33</v>
      </c>
      <c r="M1371" t="s">
        <v>21</v>
      </c>
      <c r="N1371" t="s">
        <v>30</v>
      </c>
      <c r="O1371">
        <v>77.42</v>
      </c>
      <c r="P1371">
        <v>623.04</v>
      </c>
      <c r="Q1371">
        <v>1</v>
      </c>
      <c r="R1371" t="s">
        <v>21</v>
      </c>
    </row>
    <row r="1372" spans="1:18" x14ac:dyDescent="0.35">
      <c r="A1372" t="s">
        <v>1417</v>
      </c>
      <c r="B1372" t="s">
        <v>36</v>
      </c>
      <c r="C1372">
        <v>1</v>
      </c>
      <c r="D1372" t="s">
        <v>21</v>
      </c>
      <c r="E1372" t="s">
        <v>21</v>
      </c>
      <c r="F1372" t="s">
        <v>49</v>
      </c>
      <c r="G1372">
        <v>72</v>
      </c>
      <c r="H1372" t="s">
        <v>20</v>
      </c>
      <c r="I1372" t="s">
        <v>32</v>
      </c>
      <c r="J1372" t="s">
        <v>20</v>
      </c>
      <c r="K1372" t="s">
        <v>21</v>
      </c>
      <c r="L1372" t="s">
        <v>24</v>
      </c>
      <c r="M1372" t="s">
        <v>20</v>
      </c>
      <c r="N1372" t="s">
        <v>43</v>
      </c>
      <c r="O1372">
        <v>62.09</v>
      </c>
      <c r="P1372">
        <v>4542.93</v>
      </c>
      <c r="Q1372">
        <v>3</v>
      </c>
      <c r="R1372" t="s">
        <v>21</v>
      </c>
    </row>
    <row r="1373" spans="1:18" x14ac:dyDescent="0.35">
      <c r="A1373" t="s">
        <v>1418</v>
      </c>
      <c r="B1373" t="s">
        <v>19</v>
      </c>
      <c r="C1373">
        <v>0</v>
      </c>
      <c r="D1373" t="s">
        <v>20</v>
      </c>
      <c r="E1373" t="s">
        <v>21</v>
      </c>
      <c r="F1373" t="s">
        <v>56</v>
      </c>
      <c r="G1373">
        <v>24</v>
      </c>
      <c r="H1373" t="s">
        <v>20</v>
      </c>
      <c r="I1373" t="s">
        <v>21</v>
      </c>
      <c r="J1373" t="s">
        <v>28</v>
      </c>
      <c r="K1373" t="s">
        <v>28</v>
      </c>
      <c r="L1373" t="s">
        <v>33</v>
      </c>
      <c r="M1373" t="s">
        <v>21</v>
      </c>
      <c r="N1373" t="s">
        <v>25</v>
      </c>
      <c r="O1373">
        <v>28.21</v>
      </c>
      <c r="P1373">
        <v>690.76</v>
      </c>
      <c r="Q1373">
        <v>4</v>
      </c>
      <c r="R1373" t="s">
        <v>20</v>
      </c>
    </row>
    <row r="1374" spans="1:18" x14ac:dyDescent="0.35">
      <c r="A1374" t="s">
        <v>1419</v>
      </c>
      <c r="B1374" t="s">
        <v>19</v>
      </c>
      <c r="C1374">
        <v>0</v>
      </c>
      <c r="D1374" t="s">
        <v>20</v>
      </c>
      <c r="E1374" t="s">
        <v>21</v>
      </c>
      <c r="F1374" t="s">
        <v>56</v>
      </c>
      <c r="G1374">
        <v>10</v>
      </c>
      <c r="H1374" t="s">
        <v>20</v>
      </c>
      <c r="I1374" t="s">
        <v>32</v>
      </c>
      <c r="J1374" t="s">
        <v>21</v>
      </c>
      <c r="K1374" t="s">
        <v>21</v>
      </c>
      <c r="L1374" t="s">
        <v>33</v>
      </c>
      <c r="M1374" t="s">
        <v>21</v>
      </c>
      <c r="N1374" t="s">
        <v>34</v>
      </c>
      <c r="O1374">
        <v>66.83</v>
      </c>
      <c r="P1374">
        <v>670.84</v>
      </c>
      <c r="Q1374">
        <v>3</v>
      </c>
      <c r="R1374" t="s">
        <v>20</v>
      </c>
    </row>
    <row r="1375" spans="1:18" x14ac:dyDescent="0.35">
      <c r="A1375" t="s">
        <v>1420</v>
      </c>
      <c r="B1375" t="s">
        <v>19</v>
      </c>
      <c r="C1375">
        <v>0</v>
      </c>
      <c r="D1375" t="s">
        <v>20</v>
      </c>
      <c r="E1375" t="s">
        <v>20</v>
      </c>
      <c r="F1375" t="s">
        <v>37</v>
      </c>
      <c r="G1375">
        <v>37</v>
      </c>
      <c r="H1375" t="s">
        <v>20</v>
      </c>
      <c r="I1375" t="s">
        <v>23</v>
      </c>
      <c r="J1375" t="s">
        <v>21</v>
      </c>
      <c r="K1375" t="s">
        <v>21</v>
      </c>
      <c r="L1375" t="s">
        <v>33</v>
      </c>
      <c r="M1375" t="s">
        <v>20</v>
      </c>
      <c r="N1375" t="s">
        <v>43</v>
      </c>
      <c r="O1375">
        <v>81.03</v>
      </c>
      <c r="P1375">
        <v>2986.94</v>
      </c>
      <c r="Q1375">
        <v>2</v>
      </c>
      <c r="R1375" t="s">
        <v>20</v>
      </c>
    </row>
    <row r="1376" spans="1:18" x14ac:dyDescent="0.35">
      <c r="A1376" t="s">
        <v>1421</v>
      </c>
      <c r="B1376" t="s">
        <v>36</v>
      </c>
      <c r="C1376">
        <v>0</v>
      </c>
      <c r="D1376" t="s">
        <v>21</v>
      </c>
      <c r="E1376" t="s">
        <v>21</v>
      </c>
      <c r="F1376" t="s">
        <v>37</v>
      </c>
      <c r="G1376">
        <v>19</v>
      </c>
      <c r="H1376" t="s">
        <v>20</v>
      </c>
      <c r="I1376" t="s">
        <v>32</v>
      </c>
      <c r="J1376" t="s">
        <v>21</v>
      </c>
      <c r="K1376" t="s">
        <v>21</v>
      </c>
      <c r="L1376" t="s">
        <v>29</v>
      </c>
      <c r="M1376" t="s">
        <v>20</v>
      </c>
      <c r="N1376" t="s">
        <v>34</v>
      </c>
      <c r="O1376">
        <v>57.18</v>
      </c>
      <c r="P1376">
        <v>1097.2</v>
      </c>
      <c r="Q1376">
        <v>2</v>
      </c>
      <c r="R1376" t="s">
        <v>21</v>
      </c>
    </row>
    <row r="1377" spans="1:18" x14ac:dyDescent="0.35">
      <c r="A1377" t="s">
        <v>1422</v>
      </c>
      <c r="B1377" t="s">
        <v>19</v>
      </c>
      <c r="C1377">
        <v>0</v>
      </c>
      <c r="D1377" t="s">
        <v>21</v>
      </c>
      <c r="E1377" t="s">
        <v>21</v>
      </c>
      <c r="F1377" t="s">
        <v>49</v>
      </c>
      <c r="G1377">
        <v>9</v>
      </c>
      <c r="H1377" t="s">
        <v>20</v>
      </c>
      <c r="I1377" t="s">
        <v>23</v>
      </c>
      <c r="J1377" t="s">
        <v>21</v>
      </c>
      <c r="K1377" t="s">
        <v>21</v>
      </c>
      <c r="L1377" t="s">
        <v>33</v>
      </c>
      <c r="M1377" t="s">
        <v>20</v>
      </c>
      <c r="N1377" t="s">
        <v>30</v>
      </c>
      <c r="O1377">
        <v>86.26</v>
      </c>
      <c r="P1377">
        <v>760.52</v>
      </c>
      <c r="Q1377">
        <v>4</v>
      </c>
      <c r="R1377" t="s">
        <v>20</v>
      </c>
    </row>
    <row r="1378" spans="1:18" x14ac:dyDescent="0.35">
      <c r="A1378" t="s">
        <v>1423</v>
      </c>
      <c r="B1378" t="s">
        <v>19</v>
      </c>
      <c r="C1378">
        <v>0</v>
      </c>
      <c r="D1378" t="s">
        <v>20</v>
      </c>
      <c r="E1378" t="s">
        <v>20</v>
      </c>
      <c r="F1378" t="s">
        <v>49</v>
      </c>
      <c r="G1378">
        <v>70</v>
      </c>
      <c r="H1378" t="s">
        <v>20</v>
      </c>
      <c r="I1378" t="s">
        <v>23</v>
      </c>
      <c r="J1378" t="s">
        <v>20</v>
      </c>
      <c r="K1378" t="s">
        <v>20</v>
      </c>
      <c r="L1378" t="s">
        <v>24</v>
      </c>
      <c r="M1378" t="s">
        <v>21</v>
      </c>
      <c r="N1378" t="s">
        <v>34</v>
      </c>
      <c r="O1378">
        <v>93.24</v>
      </c>
      <c r="P1378">
        <v>6626.04</v>
      </c>
      <c r="Q1378">
        <v>2</v>
      </c>
      <c r="R1378" t="s">
        <v>21</v>
      </c>
    </row>
    <row r="1379" spans="1:18" x14ac:dyDescent="0.35">
      <c r="A1379" t="s">
        <v>1424</v>
      </c>
      <c r="B1379" t="s">
        <v>19</v>
      </c>
      <c r="C1379">
        <v>0</v>
      </c>
      <c r="D1379" t="s">
        <v>20</v>
      </c>
      <c r="E1379" t="s">
        <v>20</v>
      </c>
      <c r="F1379" t="s">
        <v>22</v>
      </c>
      <c r="G1379">
        <v>9</v>
      </c>
      <c r="H1379" t="s">
        <v>20</v>
      </c>
      <c r="I1379" t="s">
        <v>23</v>
      </c>
      <c r="J1379" t="s">
        <v>21</v>
      </c>
      <c r="K1379" t="s">
        <v>20</v>
      </c>
      <c r="L1379" t="s">
        <v>33</v>
      </c>
      <c r="M1379" t="s">
        <v>20</v>
      </c>
      <c r="N1379" t="s">
        <v>30</v>
      </c>
      <c r="O1379">
        <v>78.599999999999994</v>
      </c>
      <c r="P1379">
        <v>693.5</v>
      </c>
      <c r="Q1379">
        <v>1</v>
      </c>
      <c r="R1379" t="s">
        <v>21</v>
      </c>
    </row>
    <row r="1380" spans="1:18" x14ac:dyDescent="0.35">
      <c r="A1380" t="s">
        <v>1425</v>
      </c>
      <c r="B1380" t="s">
        <v>19</v>
      </c>
      <c r="C1380">
        <v>0</v>
      </c>
      <c r="D1380" t="s">
        <v>21</v>
      </c>
      <c r="E1380" t="s">
        <v>20</v>
      </c>
      <c r="F1380" t="s">
        <v>27</v>
      </c>
      <c r="G1380">
        <v>47</v>
      </c>
      <c r="H1380" t="s">
        <v>20</v>
      </c>
      <c r="I1380" t="s">
        <v>23</v>
      </c>
      <c r="J1380" t="s">
        <v>21</v>
      </c>
      <c r="K1380" t="s">
        <v>20</v>
      </c>
      <c r="L1380" t="s">
        <v>29</v>
      </c>
      <c r="M1380" t="s">
        <v>20</v>
      </c>
      <c r="N1380" t="s">
        <v>30</v>
      </c>
      <c r="O1380">
        <v>90.12</v>
      </c>
      <c r="P1380">
        <v>4351.75</v>
      </c>
      <c r="Q1380">
        <v>1</v>
      </c>
      <c r="R1380" t="s">
        <v>21</v>
      </c>
    </row>
    <row r="1381" spans="1:18" x14ac:dyDescent="0.35">
      <c r="A1381" t="s">
        <v>1426</v>
      </c>
      <c r="B1381" t="s">
        <v>36</v>
      </c>
      <c r="C1381">
        <v>0</v>
      </c>
      <c r="D1381" t="s">
        <v>21</v>
      </c>
      <c r="E1381" t="s">
        <v>21</v>
      </c>
      <c r="F1381" t="s">
        <v>45</v>
      </c>
      <c r="G1381">
        <v>17</v>
      </c>
      <c r="H1381" t="s">
        <v>20</v>
      </c>
      <c r="I1381" t="s">
        <v>23</v>
      </c>
      <c r="J1381" t="s">
        <v>20</v>
      </c>
      <c r="K1381" t="s">
        <v>21</v>
      </c>
      <c r="L1381" t="s">
        <v>33</v>
      </c>
      <c r="M1381" t="s">
        <v>21</v>
      </c>
      <c r="N1381" t="s">
        <v>34</v>
      </c>
      <c r="O1381">
        <v>95.36</v>
      </c>
      <c r="P1381">
        <v>1585.05</v>
      </c>
      <c r="Q1381">
        <v>0</v>
      </c>
      <c r="R1381" t="s">
        <v>20</v>
      </c>
    </row>
    <row r="1382" spans="1:18" x14ac:dyDescent="0.35">
      <c r="A1382" t="s">
        <v>1427</v>
      </c>
      <c r="B1382" t="s">
        <v>19</v>
      </c>
      <c r="C1382">
        <v>0</v>
      </c>
      <c r="D1382" t="s">
        <v>20</v>
      </c>
      <c r="E1382" t="s">
        <v>21</v>
      </c>
      <c r="F1382" t="s">
        <v>65</v>
      </c>
      <c r="G1382">
        <v>27</v>
      </c>
      <c r="H1382" t="s">
        <v>21</v>
      </c>
      <c r="I1382" t="s">
        <v>23</v>
      </c>
      <c r="J1382" t="s">
        <v>21</v>
      </c>
      <c r="K1382" t="s">
        <v>21</v>
      </c>
      <c r="L1382" t="s">
        <v>29</v>
      </c>
      <c r="M1382" t="s">
        <v>20</v>
      </c>
      <c r="N1382" t="s">
        <v>25</v>
      </c>
      <c r="O1382">
        <v>74.28</v>
      </c>
      <c r="P1382">
        <v>1969.75</v>
      </c>
      <c r="Q1382">
        <v>3</v>
      </c>
      <c r="R1382" t="s">
        <v>20</v>
      </c>
    </row>
    <row r="1383" spans="1:18" x14ac:dyDescent="0.35">
      <c r="A1383" t="s">
        <v>1428</v>
      </c>
      <c r="B1383" t="s">
        <v>19</v>
      </c>
      <c r="C1383">
        <v>0</v>
      </c>
      <c r="D1383" t="s">
        <v>21</v>
      </c>
      <c r="E1383" t="s">
        <v>21</v>
      </c>
      <c r="F1383" t="s">
        <v>75</v>
      </c>
      <c r="G1383">
        <v>11</v>
      </c>
      <c r="H1383" t="s">
        <v>20</v>
      </c>
      <c r="I1383" t="s">
        <v>21</v>
      </c>
      <c r="J1383" t="s">
        <v>28</v>
      </c>
      <c r="K1383" t="s">
        <v>28</v>
      </c>
      <c r="L1383" t="s">
        <v>33</v>
      </c>
      <c r="M1383" t="s">
        <v>20</v>
      </c>
      <c r="N1383" t="s">
        <v>34</v>
      </c>
      <c r="O1383">
        <v>29.5</v>
      </c>
      <c r="P1383">
        <v>320.76</v>
      </c>
      <c r="Q1383">
        <v>2</v>
      </c>
      <c r="R1383" t="s">
        <v>20</v>
      </c>
    </row>
    <row r="1384" spans="1:18" x14ac:dyDescent="0.35">
      <c r="A1384" t="s">
        <v>1429</v>
      </c>
      <c r="B1384" t="s">
        <v>19</v>
      </c>
      <c r="C1384">
        <v>0</v>
      </c>
      <c r="D1384" t="s">
        <v>20</v>
      </c>
      <c r="E1384" t="s">
        <v>20</v>
      </c>
      <c r="F1384" t="s">
        <v>39</v>
      </c>
      <c r="G1384">
        <v>22</v>
      </c>
      <c r="H1384" t="s">
        <v>20</v>
      </c>
      <c r="I1384" t="s">
        <v>32</v>
      </c>
      <c r="J1384" t="s">
        <v>21</v>
      </c>
      <c r="K1384" t="s">
        <v>21</v>
      </c>
      <c r="L1384" t="s">
        <v>33</v>
      </c>
      <c r="M1384" t="s">
        <v>21</v>
      </c>
      <c r="N1384" t="s">
        <v>34</v>
      </c>
      <c r="O1384">
        <v>57.17</v>
      </c>
      <c r="P1384">
        <v>1253.6099999999999</v>
      </c>
      <c r="Q1384">
        <v>2</v>
      </c>
      <c r="R1384" t="s">
        <v>21</v>
      </c>
    </row>
    <row r="1385" spans="1:18" x14ac:dyDescent="0.35">
      <c r="A1385" t="s">
        <v>1430</v>
      </c>
      <c r="B1385" t="s">
        <v>36</v>
      </c>
      <c r="C1385">
        <v>0</v>
      </c>
      <c r="D1385" t="s">
        <v>21</v>
      </c>
      <c r="E1385" t="s">
        <v>21</v>
      </c>
      <c r="F1385" t="s">
        <v>58</v>
      </c>
      <c r="G1385">
        <v>11</v>
      </c>
      <c r="H1385" t="s">
        <v>20</v>
      </c>
      <c r="I1385" t="s">
        <v>23</v>
      </c>
      <c r="J1385" t="s">
        <v>21</v>
      </c>
      <c r="K1385" t="s">
        <v>21</v>
      </c>
      <c r="L1385" t="s">
        <v>33</v>
      </c>
      <c r="M1385" t="s">
        <v>21</v>
      </c>
      <c r="N1385" t="s">
        <v>34</v>
      </c>
      <c r="O1385">
        <v>75.77</v>
      </c>
      <c r="P1385">
        <v>815.15</v>
      </c>
      <c r="Q1385">
        <v>2</v>
      </c>
      <c r="R1385" t="s">
        <v>20</v>
      </c>
    </row>
    <row r="1386" spans="1:18" x14ac:dyDescent="0.35">
      <c r="A1386" t="s">
        <v>1431</v>
      </c>
      <c r="B1386" t="s">
        <v>36</v>
      </c>
      <c r="C1386">
        <v>0</v>
      </c>
      <c r="D1386" t="s">
        <v>20</v>
      </c>
      <c r="E1386" t="s">
        <v>20</v>
      </c>
      <c r="F1386" t="s">
        <v>41</v>
      </c>
      <c r="G1386">
        <v>5</v>
      </c>
      <c r="H1386" t="s">
        <v>20</v>
      </c>
      <c r="I1386" t="s">
        <v>32</v>
      </c>
      <c r="J1386" t="s">
        <v>20</v>
      </c>
      <c r="K1386" t="s">
        <v>21</v>
      </c>
      <c r="L1386" t="s">
        <v>33</v>
      </c>
      <c r="M1386" t="s">
        <v>20</v>
      </c>
      <c r="N1386" t="s">
        <v>34</v>
      </c>
      <c r="O1386">
        <v>56.82</v>
      </c>
      <c r="P1386">
        <v>289.62</v>
      </c>
      <c r="Q1386">
        <v>2</v>
      </c>
      <c r="R1386" t="s">
        <v>21</v>
      </c>
    </row>
    <row r="1387" spans="1:18" x14ac:dyDescent="0.35">
      <c r="A1387" t="s">
        <v>1432</v>
      </c>
      <c r="B1387" t="s">
        <v>36</v>
      </c>
      <c r="C1387">
        <v>0</v>
      </c>
      <c r="D1387" t="s">
        <v>20</v>
      </c>
      <c r="E1387" t="s">
        <v>21</v>
      </c>
      <c r="F1387" t="s">
        <v>41</v>
      </c>
      <c r="G1387">
        <v>9</v>
      </c>
      <c r="H1387" t="s">
        <v>20</v>
      </c>
      <c r="I1387" t="s">
        <v>32</v>
      </c>
      <c r="J1387" t="s">
        <v>21</v>
      </c>
      <c r="K1387" t="s">
        <v>21</v>
      </c>
      <c r="L1387" t="s">
        <v>33</v>
      </c>
      <c r="M1387" t="s">
        <v>20</v>
      </c>
      <c r="N1387" t="s">
        <v>25</v>
      </c>
      <c r="O1387">
        <v>63.41</v>
      </c>
      <c r="P1387">
        <v>574.72</v>
      </c>
      <c r="Q1387">
        <v>2</v>
      </c>
      <c r="R1387" t="s">
        <v>20</v>
      </c>
    </row>
    <row r="1388" spans="1:18" x14ac:dyDescent="0.35">
      <c r="A1388" t="s">
        <v>1433</v>
      </c>
      <c r="B1388" t="s">
        <v>19</v>
      </c>
      <c r="C1388">
        <v>0</v>
      </c>
      <c r="D1388" t="s">
        <v>20</v>
      </c>
      <c r="E1388" t="s">
        <v>20</v>
      </c>
      <c r="F1388" t="s">
        <v>45</v>
      </c>
      <c r="G1388">
        <v>34</v>
      </c>
      <c r="H1388" t="s">
        <v>20</v>
      </c>
      <c r="I1388" t="s">
        <v>23</v>
      </c>
      <c r="J1388" t="s">
        <v>20</v>
      </c>
      <c r="K1388" t="s">
        <v>21</v>
      </c>
      <c r="L1388" t="s">
        <v>29</v>
      </c>
      <c r="M1388" t="s">
        <v>20</v>
      </c>
      <c r="N1388" t="s">
        <v>34</v>
      </c>
      <c r="O1388">
        <v>94.53</v>
      </c>
      <c r="P1388">
        <v>3142.67</v>
      </c>
      <c r="Q1388">
        <v>6</v>
      </c>
      <c r="R1388" t="s">
        <v>21</v>
      </c>
    </row>
    <row r="1389" spans="1:18" x14ac:dyDescent="0.35">
      <c r="A1389" t="s">
        <v>1434</v>
      </c>
      <c r="B1389" t="s">
        <v>36</v>
      </c>
      <c r="C1389">
        <v>1</v>
      </c>
      <c r="D1389" t="s">
        <v>20</v>
      </c>
      <c r="E1389" t="s">
        <v>21</v>
      </c>
      <c r="F1389" t="s">
        <v>22</v>
      </c>
      <c r="G1389">
        <v>40</v>
      </c>
      <c r="H1389" t="s">
        <v>20</v>
      </c>
      <c r="I1389" t="s">
        <v>21</v>
      </c>
      <c r="J1389" t="s">
        <v>28</v>
      </c>
      <c r="K1389" t="s">
        <v>28</v>
      </c>
      <c r="L1389" t="s">
        <v>24</v>
      </c>
      <c r="M1389" t="s">
        <v>21</v>
      </c>
      <c r="N1389" t="s">
        <v>43</v>
      </c>
      <c r="O1389">
        <v>36.74</v>
      </c>
      <c r="P1389">
        <v>1427.54</v>
      </c>
      <c r="Q1389">
        <v>0</v>
      </c>
      <c r="R1389" t="s">
        <v>21</v>
      </c>
    </row>
    <row r="1390" spans="1:18" x14ac:dyDescent="0.35">
      <c r="A1390" t="s">
        <v>1435</v>
      </c>
      <c r="B1390" t="s">
        <v>19</v>
      </c>
      <c r="C1390">
        <v>0</v>
      </c>
      <c r="D1390" t="s">
        <v>21</v>
      </c>
      <c r="E1390" t="s">
        <v>21</v>
      </c>
      <c r="F1390" t="s">
        <v>75</v>
      </c>
      <c r="G1390">
        <v>35</v>
      </c>
      <c r="H1390" t="s">
        <v>20</v>
      </c>
      <c r="I1390" t="s">
        <v>32</v>
      </c>
      <c r="J1390" t="s">
        <v>20</v>
      </c>
      <c r="K1390" t="s">
        <v>21</v>
      </c>
      <c r="L1390" t="s">
        <v>24</v>
      </c>
      <c r="M1390" t="s">
        <v>21</v>
      </c>
      <c r="N1390" t="s">
        <v>25</v>
      </c>
      <c r="O1390">
        <v>50.62</v>
      </c>
      <c r="P1390">
        <v>1812.64</v>
      </c>
      <c r="Q1390">
        <v>2</v>
      </c>
      <c r="R1390" t="s">
        <v>21</v>
      </c>
    </row>
    <row r="1391" spans="1:18" x14ac:dyDescent="0.35">
      <c r="A1391" t="s">
        <v>1436</v>
      </c>
      <c r="B1391" t="s">
        <v>36</v>
      </c>
      <c r="C1391">
        <v>1</v>
      </c>
      <c r="D1391" t="s">
        <v>21</v>
      </c>
      <c r="E1391" t="s">
        <v>21</v>
      </c>
      <c r="F1391" t="s">
        <v>65</v>
      </c>
      <c r="G1391">
        <v>10</v>
      </c>
      <c r="H1391" t="s">
        <v>20</v>
      </c>
      <c r="I1391" t="s">
        <v>23</v>
      </c>
      <c r="J1391" t="s">
        <v>21</v>
      </c>
      <c r="K1391" t="s">
        <v>21</v>
      </c>
      <c r="L1391" t="s">
        <v>33</v>
      </c>
      <c r="M1391" t="s">
        <v>20</v>
      </c>
      <c r="N1391" t="s">
        <v>30</v>
      </c>
      <c r="O1391">
        <v>77.37</v>
      </c>
      <c r="P1391">
        <v>768.8</v>
      </c>
      <c r="Q1391">
        <v>4</v>
      </c>
      <c r="R1391" t="s">
        <v>20</v>
      </c>
    </row>
    <row r="1392" spans="1:18" x14ac:dyDescent="0.35">
      <c r="A1392" t="s">
        <v>1437</v>
      </c>
      <c r="B1392" t="s">
        <v>36</v>
      </c>
      <c r="C1392">
        <v>0</v>
      </c>
      <c r="D1392" t="s">
        <v>21</v>
      </c>
      <c r="E1392" t="s">
        <v>21</v>
      </c>
      <c r="F1392" t="s">
        <v>47</v>
      </c>
      <c r="G1392">
        <v>12</v>
      </c>
      <c r="H1392" t="s">
        <v>20</v>
      </c>
      <c r="I1392" t="s">
        <v>23</v>
      </c>
      <c r="J1392" t="s">
        <v>21</v>
      </c>
      <c r="K1392" t="s">
        <v>20</v>
      </c>
      <c r="L1392" t="s">
        <v>33</v>
      </c>
      <c r="M1392" t="s">
        <v>20</v>
      </c>
      <c r="N1392" t="s">
        <v>30</v>
      </c>
      <c r="O1392">
        <v>99.18</v>
      </c>
      <c r="P1392">
        <v>1223.96</v>
      </c>
      <c r="Q1392">
        <v>2</v>
      </c>
      <c r="R1392" t="s">
        <v>21</v>
      </c>
    </row>
    <row r="1393" spans="1:18" x14ac:dyDescent="0.35">
      <c r="A1393" t="s">
        <v>1438</v>
      </c>
      <c r="B1393" t="s">
        <v>19</v>
      </c>
      <c r="C1393">
        <v>0</v>
      </c>
      <c r="D1393" t="s">
        <v>21</v>
      </c>
      <c r="E1393" t="s">
        <v>21</v>
      </c>
      <c r="F1393" t="s">
        <v>75</v>
      </c>
      <c r="G1393">
        <v>46</v>
      </c>
      <c r="H1393" t="s">
        <v>20</v>
      </c>
      <c r="I1393" t="s">
        <v>21</v>
      </c>
      <c r="J1393" t="s">
        <v>28</v>
      </c>
      <c r="K1393" t="s">
        <v>28</v>
      </c>
      <c r="L1393" t="s">
        <v>24</v>
      </c>
      <c r="M1393" t="s">
        <v>21</v>
      </c>
      <c r="N1393" t="s">
        <v>43</v>
      </c>
      <c r="O1393">
        <v>32.24</v>
      </c>
      <c r="P1393">
        <v>1447.07</v>
      </c>
      <c r="Q1393">
        <v>3</v>
      </c>
      <c r="R1393" t="s">
        <v>21</v>
      </c>
    </row>
    <row r="1394" spans="1:18" x14ac:dyDescent="0.35">
      <c r="A1394" t="s">
        <v>1439</v>
      </c>
      <c r="B1394" t="s">
        <v>36</v>
      </c>
      <c r="C1394">
        <v>1</v>
      </c>
      <c r="D1394" t="s">
        <v>21</v>
      </c>
      <c r="E1394" t="s">
        <v>21</v>
      </c>
      <c r="F1394" t="s">
        <v>56</v>
      </c>
      <c r="G1394">
        <v>17</v>
      </c>
      <c r="H1394" t="s">
        <v>20</v>
      </c>
      <c r="I1394" t="s">
        <v>21</v>
      </c>
      <c r="J1394" t="s">
        <v>28</v>
      </c>
      <c r="K1394" t="s">
        <v>28</v>
      </c>
      <c r="L1394" t="s">
        <v>33</v>
      </c>
      <c r="M1394" t="s">
        <v>20</v>
      </c>
      <c r="N1394" t="s">
        <v>30</v>
      </c>
      <c r="O1394">
        <v>32.74</v>
      </c>
      <c r="P1394">
        <v>548.76</v>
      </c>
      <c r="Q1394">
        <v>1</v>
      </c>
      <c r="R1394" t="s">
        <v>21</v>
      </c>
    </row>
    <row r="1395" spans="1:18" x14ac:dyDescent="0.35">
      <c r="A1395" t="s">
        <v>1440</v>
      </c>
      <c r="B1395" t="s">
        <v>36</v>
      </c>
      <c r="C1395">
        <v>0</v>
      </c>
      <c r="D1395" t="s">
        <v>20</v>
      </c>
      <c r="E1395" t="s">
        <v>20</v>
      </c>
      <c r="F1395" t="s">
        <v>49</v>
      </c>
      <c r="G1395">
        <v>14</v>
      </c>
      <c r="H1395" t="s">
        <v>20</v>
      </c>
      <c r="I1395" t="s">
        <v>23</v>
      </c>
      <c r="J1395" t="s">
        <v>21</v>
      </c>
      <c r="K1395" t="s">
        <v>20</v>
      </c>
      <c r="L1395" t="s">
        <v>33</v>
      </c>
      <c r="M1395" t="s">
        <v>21</v>
      </c>
      <c r="N1395" t="s">
        <v>43</v>
      </c>
      <c r="O1395">
        <v>91.45</v>
      </c>
      <c r="P1395">
        <v>1293.81</v>
      </c>
      <c r="Q1395">
        <v>1</v>
      </c>
      <c r="R1395" t="s">
        <v>21</v>
      </c>
    </row>
    <row r="1396" spans="1:18" x14ac:dyDescent="0.35">
      <c r="A1396" t="s">
        <v>1441</v>
      </c>
      <c r="B1396" t="s">
        <v>36</v>
      </c>
      <c r="C1396">
        <v>1</v>
      </c>
      <c r="D1396" t="s">
        <v>20</v>
      </c>
      <c r="E1396" t="s">
        <v>21</v>
      </c>
      <c r="F1396" t="s">
        <v>27</v>
      </c>
      <c r="G1396">
        <v>29</v>
      </c>
      <c r="H1396" t="s">
        <v>21</v>
      </c>
      <c r="I1396" t="s">
        <v>23</v>
      </c>
      <c r="J1396" t="s">
        <v>21</v>
      </c>
      <c r="K1396" t="s">
        <v>21</v>
      </c>
      <c r="L1396" t="s">
        <v>33</v>
      </c>
      <c r="M1396" t="s">
        <v>20</v>
      </c>
      <c r="N1396" t="s">
        <v>34</v>
      </c>
      <c r="O1396">
        <v>67.819999999999993</v>
      </c>
      <c r="P1396">
        <v>1943.5</v>
      </c>
      <c r="Q1396">
        <v>4</v>
      </c>
      <c r="R1396" t="s">
        <v>21</v>
      </c>
    </row>
    <row r="1397" spans="1:18" x14ac:dyDescent="0.35">
      <c r="A1397" t="s">
        <v>1442</v>
      </c>
      <c r="B1397" t="s">
        <v>36</v>
      </c>
      <c r="C1397">
        <v>0</v>
      </c>
      <c r="D1397" t="s">
        <v>20</v>
      </c>
      <c r="E1397" t="s">
        <v>21</v>
      </c>
      <c r="F1397" t="s">
        <v>49</v>
      </c>
      <c r="G1397">
        <v>58</v>
      </c>
      <c r="H1397" t="s">
        <v>20</v>
      </c>
      <c r="I1397" t="s">
        <v>23</v>
      </c>
      <c r="J1397" t="s">
        <v>21</v>
      </c>
      <c r="K1397" t="s">
        <v>20</v>
      </c>
      <c r="L1397" t="s">
        <v>24</v>
      </c>
      <c r="M1397" t="s">
        <v>20</v>
      </c>
      <c r="N1397" t="s">
        <v>34</v>
      </c>
      <c r="O1397">
        <v>99.3</v>
      </c>
      <c r="P1397">
        <v>5696.87</v>
      </c>
      <c r="Q1397">
        <v>2</v>
      </c>
      <c r="R1397" t="s">
        <v>21</v>
      </c>
    </row>
    <row r="1398" spans="1:18" x14ac:dyDescent="0.35">
      <c r="A1398" t="s">
        <v>1443</v>
      </c>
      <c r="B1398" t="s">
        <v>19</v>
      </c>
      <c r="C1398">
        <v>0</v>
      </c>
      <c r="D1398" t="s">
        <v>20</v>
      </c>
      <c r="E1398" t="s">
        <v>21</v>
      </c>
      <c r="F1398" t="s">
        <v>75</v>
      </c>
      <c r="G1398">
        <v>10</v>
      </c>
      <c r="H1398" t="s">
        <v>21</v>
      </c>
      <c r="I1398" t="s">
        <v>21</v>
      </c>
      <c r="J1398" t="s">
        <v>28</v>
      </c>
      <c r="K1398" t="s">
        <v>28</v>
      </c>
      <c r="L1398" t="s">
        <v>33</v>
      </c>
      <c r="M1398" t="s">
        <v>20</v>
      </c>
      <c r="N1398" t="s">
        <v>30</v>
      </c>
      <c r="O1398">
        <v>18</v>
      </c>
      <c r="P1398">
        <v>181.27</v>
      </c>
      <c r="Q1398">
        <v>3</v>
      </c>
      <c r="R1398" t="s">
        <v>20</v>
      </c>
    </row>
    <row r="1399" spans="1:18" x14ac:dyDescent="0.35">
      <c r="A1399" t="s">
        <v>1444</v>
      </c>
      <c r="B1399" t="s">
        <v>36</v>
      </c>
      <c r="C1399">
        <v>0</v>
      </c>
      <c r="D1399" t="s">
        <v>21</v>
      </c>
      <c r="E1399" t="s">
        <v>21</v>
      </c>
      <c r="F1399" t="s">
        <v>65</v>
      </c>
      <c r="G1399">
        <v>31</v>
      </c>
      <c r="H1399" t="s">
        <v>20</v>
      </c>
      <c r="I1399" t="s">
        <v>23</v>
      </c>
      <c r="J1399" t="s">
        <v>21</v>
      </c>
      <c r="K1399" t="s">
        <v>20</v>
      </c>
      <c r="L1399" t="s">
        <v>24</v>
      </c>
      <c r="M1399" t="s">
        <v>21</v>
      </c>
      <c r="N1399" t="s">
        <v>30</v>
      </c>
      <c r="O1399">
        <v>93.65</v>
      </c>
      <c r="P1399">
        <v>2895.33</v>
      </c>
      <c r="Q1399">
        <v>1</v>
      </c>
      <c r="R1399" t="s">
        <v>21</v>
      </c>
    </row>
    <row r="1400" spans="1:18" x14ac:dyDescent="0.35">
      <c r="A1400" t="s">
        <v>1445</v>
      </c>
      <c r="B1400" t="s">
        <v>36</v>
      </c>
      <c r="C1400">
        <v>0</v>
      </c>
      <c r="D1400" t="s">
        <v>21</v>
      </c>
      <c r="E1400" t="s">
        <v>21</v>
      </c>
      <c r="F1400" t="s">
        <v>58</v>
      </c>
      <c r="G1400">
        <v>14</v>
      </c>
      <c r="H1400" t="s">
        <v>21</v>
      </c>
      <c r="I1400" t="s">
        <v>32</v>
      </c>
      <c r="J1400" t="s">
        <v>21</v>
      </c>
      <c r="K1400" t="s">
        <v>20</v>
      </c>
      <c r="L1400" t="s">
        <v>33</v>
      </c>
      <c r="M1400" t="s">
        <v>20</v>
      </c>
      <c r="N1400" t="s">
        <v>34</v>
      </c>
      <c r="O1400">
        <v>50.21</v>
      </c>
      <c r="P1400">
        <v>697.5</v>
      </c>
      <c r="Q1400">
        <v>2</v>
      </c>
      <c r="R1400" t="s">
        <v>21</v>
      </c>
    </row>
    <row r="1401" spans="1:18" x14ac:dyDescent="0.35">
      <c r="A1401" t="s">
        <v>1446</v>
      </c>
      <c r="B1401" t="s">
        <v>19</v>
      </c>
      <c r="C1401">
        <v>1</v>
      </c>
      <c r="D1401" t="s">
        <v>21</v>
      </c>
      <c r="E1401" t="s">
        <v>20</v>
      </c>
      <c r="F1401" t="s">
        <v>27</v>
      </c>
      <c r="G1401">
        <v>7</v>
      </c>
      <c r="H1401" t="s">
        <v>20</v>
      </c>
      <c r="I1401" t="s">
        <v>23</v>
      </c>
      <c r="J1401" t="s">
        <v>21</v>
      </c>
      <c r="K1401" t="s">
        <v>21</v>
      </c>
      <c r="L1401" t="s">
        <v>33</v>
      </c>
      <c r="M1401" t="s">
        <v>21</v>
      </c>
      <c r="N1401" t="s">
        <v>30</v>
      </c>
      <c r="O1401">
        <v>80.36</v>
      </c>
      <c r="P1401">
        <v>548.11</v>
      </c>
      <c r="Q1401">
        <v>2</v>
      </c>
      <c r="R1401" t="s">
        <v>20</v>
      </c>
    </row>
    <row r="1402" spans="1:18" x14ac:dyDescent="0.35">
      <c r="A1402" t="s">
        <v>1447</v>
      </c>
      <c r="B1402" t="s">
        <v>36</v>
      </c>
      <c r="C1402">
        <v>0</v>
      </c>
      <c r="D1402" t="s">
        <v>21</v>
      </c>
      <c r="E1402" t="s">
        <v>21</v>
      </c>
      <c r="F1402" t="s">
        <v>45</v>
      </c>
      <c r="G1402">
        <v>13</v>
      </c>
      <c r="H1402" t="s">
        <v>20</v>
      </c>
      <c r="I1402" t="s">
        <v>23</v>
      </c>
      <c r="J1402" t="s">
        <v>20</v>
      </c>
      <c r="K1402" t="s">
        <v>20</v>
      </c>
      <c r="L1402" t="s">
        <v>33</v>
      </c>
      <c r="M1402" t="s">
        <v>20</v>
      </c>
      <c r="N1402" t="s">
        <v>43</v>
      </c>
      <c r="O1402">
        <v>104.72</v>
      </c>
      <c r="P1402">
        <v>1331.22</v>
      </c>
      <c r="Q1402">
        <v>3</v>
      </c>
      <c r="R1402" t="s">
        <v>21</v>
      </c>
    </row>
    <row r="1403" spans="1:18" x14ac:dyDescent="0.35">
      <c r="A1403" t="s">
        <v>1448</v>
      </c>
      <c r="B1403" t="s">
        <v>19</v>
      </c>
      <c r="C1403">
        <v>0</v>
      </c>
      <c r="D1403" t="s">
        <v>20</v>
      </c>
      <c r="E1403" t="s">
        <v>20</v>
      </c>
      <c r="F1403" t="s">
        <v>45</v>
      </c>
      <c r="G1403">
        <v>56</v>
      </c>
      <c r="H1403" t="s">
        <v>20</v>
      </c>
      <c r="I1403" t="s">
        <v>32</v>
      </c>
      <c r="J1403" t="s">
        <v>21</v>
      </c>
      <c r="K1403" t="s">
        <v>21</v>
      </c>
      <c r="L1403" t="s">
        <v>24</v>
      </c>
      <c r="M1403" t="s">
        <v>21</v>
      </c>
      <c r="N1403" t="s">
        <v>34</v>
      </c>
      <c r="O1403">
        <v>69.34</v>
      </c>
      <c r="P1403">
        <v>3867.46</v>
      </c>
      <c r="Q1403">
        <v>2</v>
      </c>
      <c r="R1403" t="s">
        <v>21</v>
      </c>
    </row>
    <row r="1404" spans="1:18" x14ac:dyDescent="0.35">
      <c r="A1404" t="s">
        <v>1449</v>
      </c>
      <c r="B1404" t="s">
        <v>36</v>
      </c>
      <c r="C1404">
        <v>0</v>
      </c>
      <c r="D1404" t="s">
        <v>20</v>
      </c>
      <c r="E1404" t="s">
        <v>21</v>
      </c>
      <c r="F1404" t="s">
        <v>56</v>
      </c>
      <c r="G1404">
        <v>25</v>
      </c>
      <c r="H1404" t="s">
        <v>20</v>
      </c>
      <c r="I1404" t="s">
        <v>32</v>
      </c>
      <c r="J1404" t="s">
        <v>21</v>
      </c>
      <c r="K1404" t="s">
        <v>20</v>
      </c>
      <c r="L1404" t="s">
        <v>33</v>
      </c>
      <c r="M1404" t="s">
        <v>20</v>
      </c>
      <c r="N1404" t="s">
        <v>25</v>
      </c>
      <c r="O1404">
        <v>56.07</v>
      </c>
      <c r="P1404">
        <v>1373.67</v>
      </c>
      <c r="Q1404">
        <v>1</v>
      </c>
      <c r="R1404" t="s">
        <v>21</v>
      </c>
    </row>
    <row r="1405" spans="1:18" x14ac:dyDescent="0.35">
      <c r="A1405" t="s">
        <v>1450</v>
      </c>
      <c r="B1405" t="s">
        <v>36</v>
      </c>
      <c r="C1405">
        <v>0</v>
      </c>
      <c r="D1405" t="s">
        <v>20</v>
      </c>
      <c r="E1405" t="s">
        <v>21</v>
      </c>
      <c r="F1405" t="s">
        <v>27</v>
      </c>
      <c r="G1405">
        <v>8</v>
      </c>
      <c r="H1405" t="s">
        <v>21</v>
      </c>
      <c r="I1405" t="s">
        <v>23</v>
      </c>
      <c r="J1405" t="s">
        <v>20</v>
      </c>
      <c r="K1405" t="s">
        <v>21</v>
      </c>
      <c r="L1405" t="s">
        <v>33</v>
      </c>
      <c r="M1405" t="s">
        <v>21</v>
      </c>
      <c r="N1405" t="s">
        <v>25</v>
      </c>
      <c r="O1405">
        <v>70.489999999999995</v>
      </c>
      <c r="P1405">
        <v>558.04999999999995</v>
      </c>
      <c r="Q1405">
        <v>0</v>
      </c>
      <c r="R1405" t="s">
        <v>20</v>
      </c>
    </row>
    <row r="1406" spans="1:18" x14ac:dyDescent="0.35">
      <c r="A1406" t="s">
        <v>1451</v>
      </c>
      <c r="B1406" t="s">
        <v>19</v>
      </c>
      <c r="C1406">
        <v>1</v>
      </c>
      <c r="D1406" t="s">
        <v>20</v>
      </c>
      <c r="E1406" t="s">
        <v>21</v>
      </c>
      <c r="F1406" t="s">
        <v>49</v>
      </c>
      <c r="G1406">
        <v>43</v>
      </c>
      <c r="H1406" t="s">
        <v>20</v>
      </c>
      <c r="I1406" t="s">
        <v>23</v>
      </c>
      <c r="J1406" t="s">
        <v>21</v>
      </c>
      <c r="K1406" t="s">
        <v>21</v>
      </c>
      <c r="L1406" t="s">
        <v>24</v>
      </c>
      <c r="M1406" t="s">
        <v>20</v>
      </c>
      <c r="N1406" t="s">
        <v>43</v>
      </c>
      <c r="O1406">
        <v>91.7</v>
      </c>
      <c r="P1406">
        <v>3954</v>
      </c>
      <c r="Q1406">
        <v>0</v>
      </c>
      <c r="R1406" t="s">
        <v>21</v>
      </c>
    </row>
    <row r="1407" spans="1:18" x14ac:dyDescent="0.35">
      <c r="A1407" t="s">
        <v>1452</v>
      </c>
      <c r="B1407" t="s">
        <v>19</v>
      </c>
      <c r="C1407">
        <v>0</v>
      </c>
      <c r="D1407" t="s">
        <v>21</v>
      </c>
      <c r="E1407" t="s">
        <v>21</v>
      </c>
      <c r="F1407" t="s">
        <v>41</v>
      </c>
      <c r="G1407">
        <v>11</v>
      </c>
      <c r="H1407" t="s">
        <v>20</v>
      </c>
      <c r="I1407" t="s">
        <v>32</v>
      </c>
      <c r="J1407" t="s">
        <v>21</v>
      </c>
      <c r="K1407" t="s">
        <v>21</v>
      </c>
      <c r="L1407" t="s">
        <v>33</v>
      </c>
      <c r="M1407" t="s">
        <v>20</v>
      </c>
      <c r="N1407" t="s">
        <v>43</v>
      </c>
      <c r="O1407">
        <v>52.81</v>
      </c>
      <c r="P1407">
        <v>588.79999999999995</v>
      </c>
      <c r="Q1407">
        <v>1</v>
      </c>
      <c r="R1407" t="s">
        <v>20</v>
      </c>
    </row>
    <row r="1408" spans="1:18" x14ac:dyDescent="0.35">
      <c r="A1408" t="s">
        <v>1453</v>
      </c>
      <c r="B1408" t="s">
        <v>36</v>
      </c>
      <c r="C1408">
        <v>0</v>
      </c>
      <c r="D1408" t="s">
        <v>20</v>
      </c>
      <c r="E1408" t="s">
        <v>21</v>
      </c>
      <c r="F1408" t="s">
        <v>49</v>
      </c>
      <c r="G1408">
        <v>24</v>
      </c>
      <c r="H1408" t="s">
        <v>20</v>
      </c>
      <c r="I1408" t="s">
        <v>21</v>
      </c>
      <c r="J1408" t="s">
        <v>28</v>
      </c>
      <c r="K1408" t="s">
        <v>28</v>
      </c>
      <c r="L1408" t="s">
        <v>33</v>
      </c>
      <c r="M1408" t="s">
        <v>20</v>
      </c>
      <c r="N1408" t="s">
        <v>34</v>
      </c>
      <c r="O1408">
        <v>36.74</v>
      </c>
      <c r="P1408">
        <v>886.9</v>
      </c>
      <c r="Q1408">
        <v>0</v>
      </c>
      <c r="R1408" t="s">
        <v>21</v>
      </c>
    </row>
    <row r="1409" spans="1:18" x14ac:dyDescent="0.35">
      <c r="A1409" t="s">
        <v>1454</v>
      </c>
      <c r="B1409" t="s">
        <v>36</v>
      </c>
      <c r="C1409">
        <v>0</v>
      </c>
      <c r="D1409" t="s">
        <v>20</v>
      </c>
      <c r="E1409" t="s">
        <v>21</v>
      </c>
      <c r="F1409" t="s">
        <v>75</v>
      </c>
      <c r="G1409">
        <v>10</v>
      </c>
      <c r="H1409" t="s">
        <v>20</v>
      </c>
      <c r="I1409" t="s">
        <v>21</v>
      </c>
      <c r="J1409" t="s">
        <v>28</v>
      </c>
      <c r="K1409" t="s">
        <v>28</v>
      </c>
      <c r="L1409" t="s">
        <v>33</v>
      </c>
      <c r="M1409" t="s">
        <v>20</v>
      </c>
      <c r="N1409" t="s">
        <v>34</v>
      </c>
      <c r="O1409">
        <v>31.48</v>
      </c>
      <c r="P1409">
        <v>305.56</v>
      </c>
      <c r="Q1409">
        <v>1</v>
      </c>
      <c r="R1409" t="s">
        <v>20</v>
      </c>
    </row>
    <row r="1410" spans="1:18" x14ac:dyDescent="0.35">
      <c r="A1410" t="s">
        <v>1455</v>
      </c>
      <c r="B1410" t="s">
        <v>19</v>
      </c>
      <c r="C1410">
        <v>0</v>
      </c>
      <c r="D1410" t="s">
        <v>21</v>
      </c>
      <c r="E1410" t="s">
        <v>21</v>
      </c>
      <c r="F1410" t="s">
        <v>22</v>
      </c>
      <c r="G1410">
        <v>56</v>
      </c>
      <c r="H1410" t="s">
        <v>20</v>
      </c>
      <c r="I1410" t="s">
        <v>32</v>
      </c>
      <c r="J1410" t="s">
        <v>21</v>
      </c>
      <c r="K1410" t="s">
        <v>20</v>
      </c>
      <c r="L1410" t="s">
        <v>24</v>
      </c>
      <c r="M1410" t="s">
        <v>21</v>
      </c>
      <c r="N1410" t="s">
        <v>25</v>
      </c>
      <c r="O1410">
        <v>53.96</v>
      </c>
      <c r="P1410">
        <v>3092.37</v>
      </c>
      <c r="Q1410">
        <v>4</v>
      </c>
      <c r="R1410" t="s">
        <v>21</v>
      </c>
    </row>
    <row r="1411" spans="1:18" x14ac:dyDescent="0.35">
      <c r="A1411" t="s">
        <v>1456</v>
      </c>
      <c r="B1411" t="s">
        <v>36</v>
      </c>
      <c r="C1411">
        <v>0</v>
      </c>
      <c r="D1411" t="s">
        <v>21</v>
      </c>
      <c r="E1411" t="s">
        <v>21</v>
      </c>
      <c r="F1411" t="s">
        <v>58</v>
      </c>
      <c r="G1411">
        <v>12</v>
      </c>
      <c r="H1411" t="s">
        <v>20</v>
      </c>
      <c r="I1411" t="s">
        <v>23</v>
      </c>
      <c r="J1411" t="s">
        <v>20</v>
      </c>
      <c r="K1411" t="s">
        <v>20</v>
      </c>
      <c r="L1411" t="s">
        <v>33</v>
      </c>
      <c r="M1411" t="s">
        <v>20</v>
      </c>
      <c r="N1411" t="s">
        <v>30</v>
      </c>
      <c r="O1411">
        <v>104.34</v>
      </c>
      <c r="P1411">
        <v>1270.01</v>
      </c>
      <c r="Q1411">
        <v>0</v>
      </c>
      <c r="R1411" t="s">
        <v>21</v>
      </c>
    </row>
    <row r="1412" spans="1:18" x14ac:dyDescent="0.35">
      <c r="A1412" t="s">
        <v>1457</v>
      </c>
      <c r="B1412" t="s">
        <v>19</v>
      </c>
      <c r="C1412">
        <v>0</v>
      </c>
      <c r="D1412" t="s">
        <v>21</v>
      </c>
      <c r="E1412" t="s">
        <v>21</v>
      </c>
      <c r="F1412" t="s">
        <v>39</v>
      </c>
      <c r="G1412">
        <v>1</v>
      </c>
      <c r="H1412" t="s">
        <v>20</v>
      </c>
      <c r="I1412" t="s">
        <v>23</v>
      </c>
      <c r="J1412" t="s">
        <v>21</v>
      </c>
      <c r="K1412" t="s">
        <v>20</v>
      </c>
      <c r="L1412" t="s">
        <v>33</v>
      </c>
      <c r="M1412" t="s">
        <v>21</v>
      </c>
      <c r="N1412" t="s">
        <v>43</v>
      </c>
      <c r="O1412">
        <v>91.8</v>
      </c>
      <c r="P1412">
        <v>90.71</v>
      </c>
      <c r="Q1412">
        <v>1</v>
      </c>
      <c r="R1412" t="s">
        <v>21</v>
      </c>
    </row>
    <row r="1413" spans="1:18" x14ac:dyDescent="0.35">
      <c r="A1413" t="s">
        <v>1458</v>
      </c>
      <c r="B1413" t="s">
        <v>36</v>
      </c>
      <c r="C1413">
        <v>0</v>
      </c>
      <c r="D1413" t="s">
        <v>21</v>
      </c>
      <c r="E1413" t="s">
        <v>21</v>
      </c>
      <c r="F1413" t="s">
        <v>27</v>
      </c>
      <c r="G1413">
        <v>18</v>
      </c>
      <c r="H1413" t="s">
        <v>20</v>
      </c>
      <c r="I1413" t="s">
        <v>23</v>
      </c>
      <c r="J1413" t="s">
        <v>20</v>
      </c>
      <c r="K1413" t="s">
        <v>21</v>
      </c>
      <c r="L1413" t="s">
        <v>24</v>
      </c>
      <c r="M1413" t="s">
        <v>20</v>
      </c>
      <c r="N1413" t="s">
        <v>34</v>
      </c>
      <c r="O1413">
        <v>97.91</v>
      </c>
      <c r="P1413">
        <v>1718.77</v>
      </c>
      <c r="Q1413">
        <v>5</v>
      </c>
      <c r="R1413" t="s">
        <v>21</v>
      </c>
    </row>
    <row r="1414" spans="1:18" x14ac:dyDescent="0.35">
      <c r="A1414" t="s">
        <v>1459</v>
      </c>
      <c r="B1414" t="s">
        <v>19</v>
      </c>
      <c r="C1414">
        <v>0</v>
      </c>
      <c r="D1414" t="s">
        <v>21</v>
      </c>
      <c r="E1414" t="s">
        <v>20</v>
      </c>
      <c r="F1414" t="s">
        <v>39</v>
      </c>
      <c r="G1414">
        <v>19</v>
      </c>
      <c r="H1414" t="s">
        <v>21</v>
      </c>
      <c r="I1414" t="s">
        <v>23</v>
      </c>
      <c r="J1414" t="s">
        <v>20</v>
      </c>
      <c r="K1414" t="s">
        <v>21</v>
      </c>
      <c r="L1414" t="s">
        <v>33</v>
      </c>
      <c r="M1414" t="s">
        <v>20</v>
      </c>
      <c r="N1414" t="s">
        <v>30</v>
      </c>
      <c r="O1414">
        <v>80.41</v>
      </c>
      <c r="P1414">
        <v>1538.78</v>
      </c>
      <c r="Q1414">
        <v>4</v>
      </c>
      <c r="R1414" t="s">
        <v>20</v>
      </c>
    </row>
    <row r="1415" spans="1:18" x14ac:dyDescent="0.35">
      <c r="A1415" t="s">
        <v>1460</v>
      </c>
      <c r="B1415" t="s">
        <v>36</v>
      </c>
      <c r="C1415">
        <v>0</v>
      </c>
      <c r="D1415" t="s">
        <v>20</v>
      </c>
      <c r="E1415" t="s">
        <v>21</v>
      </c>
      <c r="F1415" t="s">
        <v>58</v>
      </c>
      <c r="G1415">
        <v>22</v>
      </c>
      <c r="H1415" t="s">
        <v>20</v>
      </c>
      <c r="I1415" t="s">
        <v>32</v>
      </c>
      <c r="J1415" t="s">
        <v>21</v>
      </c>
      <c r="K1415" t="s">
        <v>21</v>
      </c>
      <c r="L1415" t="s">
        <v>29</v>
      </c>
      <c r="M1415" t="s">
        <v>20</v>
      </c>
      <c r="N1415" t="s">
        <v>30</v>
      </c>
      <c r="O1415">
        <v>58.56</v>
      </c>
      <c r="P1415">
        <v>1298.49</v>
      </c>
      <c r="Q1415">
        <v>2</v>
      </c>
      <c r="R1415" t="s">
        <v>21</v>
      </c>
    </row>
    <row r="1416" spans="1:18" x14ac:dyDescent="0.35">
      <c r="A1416" t="s">
        <v>1461</v>
      </c>
      <c r="B1416" t="s">
        <v>36</v>
      </c>
      <c r="C1416">
        <v>0</v>
      </c>
      <c r="D1416" t="s">
        <v>21</v>
      </c>
      <c r="E1416" t="s">
        <v>21</v>
      </c>
      <c r="F1416" t="s">
        <v>65</v>
      </c>
      <c r="G1416">
        <v>10</v>
      </c>
      <c r="H1416" t="s">
        <v>20</v>
      </c>
      <c r="I1416" t="s">
        <v>21</v>
      </c>
      <c r="J1416" t="s">
        <v>28</v>
      </c>
      <c r="K1416" t="s">
        <v>28</v>
      </c>
      <c r="L1416" t="s">
        <v>33</v>
      </c>
      <c r="M1416" t="s">
        <v>21</v>
      </c>
      <c r="N1416" t="s">
        <v>34</v>
      </c>
      <c r="O1416">
        <v>32.07</v>
      </c>
      <c r="P1416">
        <v>312.22000000000003</v>
      </c>
      <c r="Q1416">
        <v>0</v>
      </c>
      <c r="R1416" t="s">
        <v>21</v>
      </c>
    </row>
    <row r="1417" spans="1:18" x14ac:dyDescent="0.35">
      <c r="A1417" t="s">
        <v>1462</v>
      </c>
      <c r="B1417" t="s">
        <v>36</v>
      </c>
      <c r="C1417">
        <v>0</v>
      </c>
      <c r="D1417" t="s">
        <v>21</v>
      </c>
      <c r="E1417" t="s">
        <v>21</v>
      </c>
      <c r="F1417" t="s">
        <v>56</v>
      </c>
      <c r="G1417">
        <v>4</v>
      </c>
      <c r="H1417" t="s">
        <v>21</v>
      </c>
      <c r="I1417" t="s">
        <v>23</v>
      </c>
      <c r="J1417" t="s">
        <v>21</v>
      </c>
      <c r="K1417" t="s">
        <v>21</v>
      </c>
      <c r="L1417" t="s">
        <v>33</v>
      </c>
      <c r="M1417" t="s">
        <v>21</v>
      </c>
      <c r="N1417" t="s">
        <v>30</v>
      </c>
      <c r="O1417">
        <v>65.16</v>
      </c>
      <c r="P1417">
        <v>255.55</v>
      </c>
      <c r="Q1417">
        <v>2</v>
      </c>
      <c r="R1417" t="s">
        <v>20</v>
      </c>
    </row>
    <row r="1418" spans="1:18" x14ac:dyDescent="0.35">
      <c r="A1418" t="s">
        <v>1463</v>
      </c>
      <c r="B1418" t="s">
        <v>36</v>
      </c>
      <c r="C1418">
        <v>1</v>
      </c>
      <c r="D1418" t="s">
        <v>21</v>
      </c>
      <c r="E1418" t="s">
        <v>20</v>
      </c>
      <c r="F1418" t="s">
        <v>27</v>
      </c>
      <c r="G1418">
        <v>21</v>
      </c>
      <c r="H1418" t="s">
        <v>20</v>
      </c>
      <c r="I1418" t="s">
        <v>23</v>
      </c>
      <c r="J1418" t="s">
        <v>21</v>
      </c>
      <c r="K1418" t="s">
        <v>21</v>
      </c>
      <c r="L1418" t="s">
        <v>33</v>
      </c>
      <c r="M1418" t="s">
        <v>21</v>
      </c>
      <c r="N1418" t="s">
        <v>43</v>
      </c>
      <c r="O1418">
        <v>89.34</v>
      </c>
      <c r="P1418">
        <v>1885.74</v>
      </c>
      <c r="Q1418">
        <v>4</v>
      </c>
      <c r="R1418" t="s">
        <v>20</v>
      </c>
    </row>
    <row r="1419" spans="1:18" x14ac:dyDescent="0.35">
      <c r="A1419" t="s">
        <v>1464</v>
      </c>
      <c r="B1419" t="s">
        <v>19</v>
      </c>
      <c r="C1419">
        <v>0</v>
      </c>
      <c r="D1419" t="s">
        <v>20</v>
      </c>
      <c r="E1419" t="s">
        <v>21</v>
      </c>
      <c r="F1419" t="s">
        <v>75</v>
      </c>
      <c r="G1419">
        <v>72</v>
      </c>
      <c r="H1419" t="s">
        <v>21</v>
      </c>
      <c r="I1419" t="s">
        <v>32</v>
      </c>
      <c r="J1419" t="s">
        <v>20</v>
      </c>
      <c r="K1419" t="s">
        <v>20</v>
      </c>
      <c r="L1419" t="s">
        <v>24</v>
      </c>
      <c r="M1419" t="s">
        <v>21</v>
      </c>
      <c r="N1419" t="s">
        <v>25</v>
      </c>
      <c r="O1419">
        <v>52.97</v>
      </c>
      <c r="P1419">
        <v>3712.9</v>
      </c>
      <c r="Q1419">
        <v>0</v>
      </c>
      <c r="R1419" t="s">
        <v>21</v>
      </c>
    </row>
    <row r="1420" spans="1:18" x14ac:dyDescent="0.35">
      <c r="A1420" t="s">
        <v>1465</v>
      </c>
      <c r="B1420" t="s">
        <v>36</v>
      </c>
      <c r="C1420">
        <v>0</v>
      </c>
      <c r="D1420" t="s">
        <v>21</v>
      </c>
      <c r="E1420" t="s">
        <v>21</v>
      </c>
      <c r="F1420" t="s">
        <v>41</v>
      </c>
      <c r="G1420">
        <v>49</v>
      </c>
      <c r="H1420" t="s">
        <v>20</v>
      </c>
      <c r="I1420" t="s">
        <v>21</v>
      </c>
      <c r="J1420" t="s">
        <v>28</v>
      </c>
      <c r="K1420" t="s">
        <v>28</v>
      </c>
      <c r="L1420" t="s">
        <v>29</v>
      </c>
      <c r="M1420" t="s">
        <v>20</v>
      </c>
      <c r="N1420" t="s">
        <v>30</v>
      </c>
      <c r="O1420">
        <v>27.03</v>
      </c>
      <c r="P1420">
        <v>1301.45</v>
      </c>
      <c r="Q1420">
        <v>3</v>
      </c>
      <c r="R1420" t="s">
        <v>21</v>
      </c>
    </row>
    <row r="1421" spans="1:18" x14ac:dyDescent="0.35">
      <c r="A1421" t="s">
        <v>1466</v>
      </c>
      <c r="B1421" t="s">
        <v>19</v>
      </c>
      <c r="C1421">
        <v>0</v>
      </c>
      <c r="D1421" t="s">
        <v>20</v>
      </c>
      <c r="E1421" t="s">
        <v>21</v>
      </c>
      <c r="F1421" t="s">
        <v>39</v>
      </c>
      <c r="G1421">
        <v>55</v>
      </c>
      <c r="H1421" t="s">
        <v>20</v>
      </c>
      <c r="I1421" t="s">
        <v>21</v>
      </c>
      <c r="J1421" t="s">
        <v>28</v>
      </c>
      <c r="K1421" t="s">
        <v>28</v>
      </c>
      <c r="L1421" t="s">
        <v>29</v>
      </c>
      <c r="M1421" t="s">
        <v>20</v>
      </c>
      <c r="N1421" t="s">
        <v>25</v>
      </c>
      <c r="O1421">
        <v>32.92</v>
      </c>
      <c r="P1421">
        <v>1756.96</v>
      </c>
      <c r="Q1421">
        <v>1</v>
      </c>
      <c r="R1421" t="s">
        <v>21</v>
      </c>
    </row>
    <row r="1422" spans="1:18" x14ac:dyDescent="0.35">
      <c r="A1422" t="s">
        <v>1467</v>
      </c>
      <c r="B1422" t="s">
        <v>19</v>
      </c>
      <c r="C1422">
        <v>0</v>
      </c>
      <c r="D1422" t="s">
        <v>21</v>
      </c>
      <c r="E1422" t="s">
        <v>20</v>
      </c>
      <c r="F1422" t="s">
        <v>22</v>
      </c>
      <c r="G1422">
        <v>66</v>
      </c>
      <c r="H1422" t="s">
        <v>20</v>
      </c>
      <c r="I1422" t="s">
        <v>23</v>
      </c>
      <c r="J1422" t="s">
        <v>21</v>
      </c>
      <c r="K1422" t="s">
        <v>20</v>
      </c>
      <c r="L1422" t="s">
        <v>24</v>
      </c>
      <c r="M1422" t="s">
        <v>21</v>
      </c>
      <c r="N1422" t="s">
        <v>34</v>
      </c>
      <c r="O1422">
        <v>79.45</v>
      </c>
      <c r="P1422">
        <v>5226.88</v>
      </c>
      <c r="Q1422">
        <v>3</v>
      </c>
      <c r="R1422" t="s">
        <v>21</v>
      </c>
    </row>
    <row r="1423" spans="1:18" x14ac:dyDescent="0.35">
      <c r="A1423" t="s">
        <v>1468</v>
      </c>
      <c r="B1423" t="s">
        <v>36</v>
      </c>
      <c r="C1423">
        <v>0</v>
      </c>
      <c r="D1423" t="s">
        <v>21</v>
      </c>
      <c r="E1423" t="s">
        <v>20</v>
      </c>
      <c r="F1423" t="s">
        <v>75</v>
      </c>
      <c r="G1423">
        <v>25</v>
      </c>
      <c r="H1423" t="s">
        <v>20</v>
      </c>
      <c r="I1423" t="s">
        <v>23</v>
      </c>
      <c r="J1423" t="s">
        <v>21</v>
      </c>
      <c r="K1423" t="s">
        <v>21</v>
      </c>
      <c r="L1423" t="s">
        <v>29</v>
      </c>
      <c r="M1423" t="s">
        <v>21</v>
      </c>
      <c r="N1423" t="s">
        <v>25</v>
      </c>
      <c r="O1423">
        <v>88.81</v>
      </c>
      <c r="P1423">
        <v>2208.0300000000002</v>
      </c>
      <c r="Q1423">
        <v>4</v>
      </c>
      <c r="R1423" t="s">
        <v>21</v>
      </c>
    </row>
    <row r="1424" spans="1:18" x14ac:dyDescent="0.35">
      <c r="A1424" t="s">
        <v>1469</v>
      </c>
      <c r="B1424" t="s">
        <v>19</v>
      </c>
      <c r="C1424">
        <v>0</v>
      </c>
      <c r="D1424" t="s">
        <v>21</v>
      </c>
      <c r="E1424" t="s">
        <v>21</v>
      </c>
      <c r="F1424" t="s">
        <v>45</v>
      </c>
      <c r="G1424">
        <v>45</v>
      </c>
      <c r="H1424" t="s">
        <v>20</v>
      </c>
      <c r="I1424" t="s">
        <v>32</v>
      </c>
      <c r="J1424" t="s">
        <v>21</v>
      </c>
      <c r="K1424" t="s">
        <v>20</v>
      </c>
      <c r="L1424" t="s">
        <v>24</v>
      </c>
      <c r="M1424" t="s">
        <v>20</v>
      </c>
      <c r="N1424" t="s">
        <v>25</v>
      </c>
      <c r="O1424">
        <v>53.84</v>
      </c>
      <c r="P1424">
        <v>2487.4299999999998</v>
      </c>
      <c r="Q1424">
        <v>1</v>
      </c>
      <c r="R1424" t="s">
        <v>21</v>
      </c>
    </row>
    <row r="1425" spans="1:18" x14ac:dyDescent="0.35">
      <c r="A1425" t="s">
        <v>1470</v>
      </c>
      <c r="B1425" t="s">
        <v>36</v>
      </c>
      <c r="C1425">
        <v>0</v>
      </c>
      <c r="D1425" t="s">
        <v>21</v>
      </c>
      <c r="E1425" t="s">
        <v>21</v>
      </c>
      <c r="F1425" t="s">
        <v>56</v>
      </c>
      <c r="G1425">
        <v>5</v>
      </c>
      <c r="H1425" t="s">
        <v>21</v>
      </c>
      <c r="I1425" t="s">
        <v>23</v>
      </c>
      <c r="J1425" t="s">
        <v>20</v>
      </c>
      <c r="K1425" t="s">
        <v>20</v>
      </c>
      <c r="L1425" t="s">
        <v>33</v>
      </c>
      <c r="M1425" t="s">
        <v>21</v>
      </c>
      <c r="N1425" t="s">
        <v>25</v>
      </c>
      <c r="O1425">
        <v>93.67</v>
      </c>
      <c r="P1425">
        <v>468.32</v>
      </c>
      <c r="Q1425">
        <v>2</v>
      </c>
      <c r="R1425" t="s">
        <v>20</v>
      </c>
    </row>
    <row r="1426" spans="1:18" x14ac:dyDescent="0.35">
      <c r="A1426" t="s">
        <v>1471</v>
      </c>
      <c r="B1426" t="s">
        <v>19</v>
      </c>
      <c r="C1426">
        <v>0</v>
      </c>
      <c r="D1426" t="s">
        <v>21</v>
      </c>
      <c r="E1426" t="s">
        <v>21</v>
      </c>
      <c r="F1426" t="s">
        <v>27</v>
      </c>
      <c r="G1426">
        <v>44</v>
      </c>
      <c r="H1426" t="s">
        <v>21</v>
      </c>
      <c r="I1426" t="s">
        <v>32</v>
      </c>
      <c r="J1426" t="s">
        <v>20</v>
      </c>
      <c r="K1426" t="s">
        <v>20</v>
      </c>
      <c r="L1426" t="s">
        <v>24</v>
      </c>
      <c r="M1426" t="s">
        <v>20</v>
      </c>
      <c r="N1426" t="s">
        <v>43</v>
      </c>
      <c r="O1426">
        <v>56.67</v>
      </c>
      <c r="P1426">
        <v>2463.4699999999998</v>
      </c>
      <c r="Q1426">
        <v>2</v>
      </c>
      <c r="R1426" t="s">
        <v>21</v>
      </c>
    </row>
    <row r="1427" spans="1:18" x14ac:dyDescent="0.35">
      <c r="A1427" t="s">
        <v>1472</v>
      </c>
      <c r="B1427" t="s">
        <v>19</v>
      </c>
      <c r="C1427">
        <v>0</v>
      </c>
      <c r="D1427" t="s">
        <v>20</v>
      </c>
      <c r="E1427" t="s">
        <v>21</v>
      </c>
      <c r="F1427" t="s">
        <v>27</v>
      </c>
      <c r="G1427">
        <v>39</v>
      </c>
      <c r="H1427" t="s">
        <v>20</v>
      </c>
      <c r="I1427" t="s">
        <v>23</v>
      </c>
      <c r="J1427" t="s">
        <v>20</v>
      </c>
      <c r="K1427" t="s">
        <v>21</v>
      </c>
      <c r="L1427" t="s">
        <v>33</v>
      </c>
      <c r="M1427" t="s">
        <v>21</v>
      </c>
      <c r="N1427" t="s">
        <v>30</v>
      </c>
      <c r="O1427">
        <v>105.58</v>
      </c>
      <c r="P1427">
        <v>4007.28</v>
      </c>
      <c r="Q1427">
        <v>1</v>
      </c>
      <c r="R1427" t="s">
        <v>21</v>
      </c>
    </row>
    <row r="1428" spans="1:18" x14ac:dyDescent="0.35">
      <c r="A1428" t="s">
        <v>1473</v>
      </c>
      <c r="B1428" t="s">
        <v>36</v>
      </c>
      <c r="C1428">
        <v>0</v>
      </c>
      <c r="D1428" t="s">
        <v>20</v>
      </c>
      <c r="E1428" t="s">
        <v>21</v>
      </c>
      <c r="F1428" t="s">
        <v>41</v>
      </c>
      <c r="G1428">
        <v>10</v>
      </c>
      <c r="H1428" t="s">
        <v>20</v>
      </c>
      <c r="I1428" t="s">
        <v>23</v>
      </c>
      <c r="J1428" t="s">
        <v>21</v>
      </c>
      <c r="K1428" t="s">
        <v>20</v>
      </c>
      <c r="L1428" t="s">
        <v>33</v>
      </c>
      <c r="M1428" t="s">
        <v>21</v>
      </c>
      <c r="N1428" t="s">
        <v>25</v>
      </c>
      <c r="O1428">
        <v>83.01</v>
      </c>
      <c r="P1428">
        <v>828.9</v>
      </c>
      <c r="Q1428">
        <v>2</v>
      </c>
      <c r="R1428" t="s">
        <v>20</v>
      </c>
    </row>
    <row r="1429" spans="1:18" x14ac:dyDescent="0.35">
      <c r="A1429" t="s">
        <v>1474</v>
      </c>
      <c r="B1429" t="s">
        <v>19</v>
      </c>
      <c r="C1429">
        <v>0</v>
      </c>
      <c r="D1429" t="s">
        <v>20</v>
      </c>
      <c r="E1429" t="s">
        <v>20</v>
      </c>
      <c r="F1429" t="s">
        <v>39</v>
      </c>
      <c r="G1429">
        <v>6</v>
      </c>
      <c r="H1429" t="s">
        <v>21</v>
      </c>
      <c r="I1429" t="s">
        <v>32</v>
      </c>
      <c r="J1429" t="s">
        <v>21</v>
      </c>
      <c r="K1429" t="s">
        <v>21</v>
      </c>
      <c r="L1429" t="s">
        <v>33</v>
      </c>
      <c r="M1429" t="s">
        <v>20</v>
      </c>
      <c r="N1429" t="s">
        <v>34</v>
      </c>
      <c r="O1429">
        <v>50.37</v>
      </c>
      <c r="P1429">
        <v>302.60000000000002</v>
      </c>
      <c r="Q1429">
        <v>0</v>
      </c>
      <c r="R1429" t="s">
        <v>20</v>
      </c>
    </row>
    <row r="1430" spans="1:18" x14ac:dyDescent="0.35">
      <c r="A1430" t="s">
        <v>1475</v>
      </c>
      <c r="B1430" t="s">
        <v>36</v>
      </c>
      <c r="C1430">
        <v>0</v>
      </c>
      <c r="D1430" t="s">
        <v>21</v>
      </c>
      <c r="E1430" t="s">
        <v>21</v>
      </c>
      <c r="F1430" t="s">
        <v>39</v>
      </c>
      <c r="G1430">
        <v>16</v>
      </c>
      <c r="H1430" t="s">
        <v>20</v>
      </c>
      <c r="I1430" t="s">
        <v>32</v>
      </c>
      <c r="J1430" t="s">
        <v>20</v>
      </c>
      <c r="K1430" t="s">
        <v>21</v>
      </c>
      <c r="L1430" t="s">
        <v>33</v>
      </c>
      <c r="M1430" t="s">
        <v>21</v>
      </c>
      <c r="N1430" t="s">
        <v>25</v>
      </c>
      <c r="O1430">
        <v>59.05</v>
      </c>
      <c r="P1430">
        <v>927.66</v>
      </c>
      <c r="Q1430">
        <v>3</v>
      </c>
      <c r="R1430" t="s">
        <v>21</v>
      </c>
    </row>
    <row r="1431" spans="1:18" x14ac:dyDescent="0.35">
      <c r="A1431" t="s">
        <v>1476</v>
      </c>
      <c r="B1431" t="s">
        <v>19</v>
      </c>
      <c r="C1431">
        <v>0</v>
      </c>
      <c r="D1431" t="s">
        <v>20</v>
      </c>
      <c r="E1431" t="s">
        <v>20</v>
      </c>
      <c r="F1431" t="s">
        <v>45</v>
      </c>
      <c r="G1431">
        <v>3</v>
      </c>
      <c r="H1431" t="s">
        <v>20</v>
      </c>
      <c r="I1431" t="s">
        <v>21</v>
      </c>
      <c r="J1431" t="s">
        <v>28</v>
      </c>
      <c r="K1431" t="s">
        <v>28</v>
      </c>
      <c r="L1431" t="s">
        <v>33</v>
      </c>
      <c r="M1431" t="s">
        <v>20</v>
      </c>
      <c r="N1431" t="s">
        <v>34</v>
      </c>
      <c r="O1431">
        <v>30.64</v>
      </c>
      <c r="P1431">
        <v>90.87</v>
      </c>
      <c r="Q1431">
        <v>0</v>
      </c>
      <c r="R1431" t="s">
        <v>20</v>
      </c>
    </row>
    <row r="1432" spans="1:18" x14ac:dyDescent="0.35">
      <c r="A1432" t="s">
        <v>1477</v>
      </c>
      <c r="B1432" t="s">
        <v>19</v>
      </c>
      <c r="C1432">
        <v>0</v>
      </c>
      <c r="D1432" t="s">
        <v>21</v>
      </c>
      <c r="E1432" t="s">
        <v>21</v>
      </c>
      <c r="F1432" t="s">
        <v>58</v>
      </c>
      <c r="G1432">
        <v>53</v>
      </c>
      <c r="H1432" t="s">
        <v>20</v>
      </c>
      <c r="I1432" t="s">
        <v>21</v>
      </c>
      <c r="J1432" t="s">
        <v>28</v>
      </c>
      <c r="K1432" t="s">
        <v>28</v>
      </c>
      <c r="L1432" t="s">
        <v>24</v>
      </c>
      <c r="M1432" t="s">
        <v>20</v>
      </c>
      <c r="N1432" t="s">
        <v>43</v>
      </c>
      <c r="O1432">
        <v>33.04</v>
      </c>
      <c r="P1432">
        <v>1725.33</v>
      </c>
      <c r="Q1432">
        <v>2</v>
      </c>
      <c r="R1432" t="s">
        <v>21</v>
      </c>
    </row>
    <row r="1433" spans="1:18" x14ac:dyDescent="0.35">
      <c r="A1433" t="s">
        <v>1478</v>
      </c>
      <c r="B1433" t="s">
        <v>19</v>
      </c>
      <c r="C1433">
        <v>1</v>
      </c>
      <c r="D1433" t="s">
        <v>20</v>
      </c>
      <c r="E1433" t="s">
        <v>20</v>
      </c>
      <c r="F1433" t="s">
        <v>65</v>
      </c>
      <c r="G1433">
        <v>3</v>
      </c>
      <c r="H1433" t="s">
        <v>20</v>
      </c>
      <c r="I1433" t="s">
        <v>32</v>
      </c>
      <c r="J1433" t="s">
        <v>21</v>
      </c>
      <c r="K1433" t="s">
        <v>21</v>
      </c>
      <c r="L1433" t="s">
        <v>33</v>
      </c>
      <c r="M1433" t="s">
        <v>21</v>
      </c>
      <c r="N1433" t="s">
        <v>43</v>
      </c>
      <c r="O1433">
        <v>57.18</v>
      </c>
      <c r="P1433">
        <v>167.88</v>
      </c>
      <c r="Q1433">
        <v>2</v>
      </c>
      <c r="R1433" t="s">
        <v>20</v>
      </c>
    </row>
    <row r="1434" spans="1:18" x14ac:dyDescent="0.35">
      <c r="A1434" t="s">
        <v>1479</v>
      </c>
      <c r="B1434" t="s">
        <v>36</v>
      </c>
      <c r="C1434">
        <v>0</v>
      </c>
      <c r="D1434" t="s">
        <v>20</v>
      </c>
      <c r="E1434" t="s">
        <v>21</v>
      </c>
      <c r="F1434" t="s">
        <v>47</v>
      </c>
      <c r="G1434">
        <v>11</v>
      </c>
      <c r="H1434" t="s">
        <v>20</v>
      </c>
      <c r="I1434" t="s">
        <v>23</v>
      </c>
      <c r="J1434" t="s">
        <v>21</v>
      </c>
      <c r="K1434" t="s">
        <v>21</v>
      </c>
      <c r="L1434" t="s">
        <v>33</v>
      </c>
      <c r="M1434" t="s">
        <v>20</v>
      </c>
      <c r="N1434" t="s">
        <v>34</v>
      </c>
      <c r="O1434">
        <v>84.42</v>
      </c>
      <c r="P1434">
        <v>934.36</v>
      </c>
      <c r="Q1434">
        <v>2</v>
      </c>
      <c r="R1434" t="s">
        <v>20</v>
      </c>
    </row>
    <row r="1435" spans="1:18" x14ac:dyDescent="0.35">
      <c r="A1435" t="s">
        <v>1480</v>
      </c>
      <c r="B1435" t="s">
        <v>36</v>
      </c>
      <c r="C1435">
        <v>0</v>
      </c>
      <c r="D1435" t="s">
        <v>21</v>
      </c>
      <c r="E1435" t="s">
        <v>21</v>
      </c>
      <c r="F1435" t="s">
        <v>37</v>
      </c>
      <c r="G1435">
        <v>25</v>
      </c>
      <c r="H1435" t="s">
        <v>20</v>
      </c>
      <c r="I1435" t="s">
        <v>23</v>
      </c>
      <c r="J1435" t="s">
        <v>21</v>
      </c>
      <c r="K1435" t="s">
        <v>20</v>
      </c>
      <c r="L1435" t="s">
        <v>33</v>
      </c>
      <c r="M1435" t="s">
        <v>20</v>
      </c>
      <c r="N1435" t="s">
        <v>30</v>
      </c>
      <c r="O1435">
        <v>96.52</v>
      </c>
      <c r="P1435">
        <v>2462.4</v>
      </c>
      <c r="Q1435">
        <v>1</v>
      </c>
      <c r="R1435" t="s">
        <v>21</v>
      </c>
    </row>
    <row r="1436" spans="1:18" x14ac:dyDescent="0.35">
      <c r="A1436" t="s">
        <v>1481</v>
      </c>
      <c r="B1436" t="s">
        <v>19</v>
      </c>
      <c r="C1436">
        <v>0</v>
      </c>
      <c r="D1436" t="s">
        <v>21</v>
      </c>
      <c r="E1436" t="s">
        <v>20</v>
      </c>
      <c r="F1436" t="s">
        <v>56</v>
      </c>
      <c r="G1436">
        <v>9</v>
      </c>
      <c r="H1436" t="s">
        <v>20</v>
      </c>
      <c r="I1436" t="s">
        <v>32</v>
      </c>
      <c r="J1436" t="s">
        <v>20</v>
      </c>
      <c r="K1436" t="s">
        <v>21</v>
      </c>
      <c r="L1436" t="s">
        <v>33</v>
      </c>
      <c r="M1436" t="s">
        <v>20</v>
      </c>
      <c r="N1436" t="s">
        <v>43</v>
      </c>
      <c r="O1436">
        <v>58.98</v>
      </c>
      <c r="P1436">
        <v>532.36</v>
      </c>
      <c r="Q1436">
        <v>2</v>
      </c>
      <c r="R1436" t="s">
        <v>21</v>
      </c>
    </row>
    <row r="1437" spans="1:18" x14ac:dyDescent="0.35">
      <c r="A1437" t="s">
        <v>1482</v>
      </c>
      <c r="B1437" t="s">
        <v>36</v>
      </c>
      <c r="C1437">
        <v>1</v>
      </c>
      <c r="D1437" t="s">
        <v>20</v>
      </c>
      <c r="E1437" t="s">
        <v>20</v>
      </c>
      <c r="F1437" t="s">
        <v>22</v>
      </c>
      <c r="G1437">
        <v>8</v>
      </c>
      <c r="H1437" t="s">
        <v>20</v>
      </c>
      <c r="I1437" t="s">
        <v>32</v>
      </c>
      <c r="J1437" t="s">
        <v>21</v>
      </c>
      <c r="K1437" t="s">
        <v>21</v>
      </c>
      <c r="L1437" t="s">
        <v>33</v>
      </c>
      <c r="M1437" t="s">
        <v>20</v>
      </c>
      <c r="N1437" t="s">
        <v>25</v>
      </c>
      <c r="O1437">
        <v>58.04</v>
      </c>
      <c r="P1437">
        <v>455.71</v>
      </c>
      <c r="Q1437">
        <v>1</v>
      </c>
      <c r="R1437" t="s">
        <v>21</v>
      </c>
    </row>
    <row r="1438" spans="1:18" x14ac:dyDescent="0.35">
      <c r="A1438" t="s">
        <v>1483</v>
      </c>
      <c r="B1438" t="s">
        <v>19</v>
      </c>
      <c r="C1438">
        <v>0</v>
      </c>
      <c r="D1438" t="s">
        <v>20</v>
      </c>
      <c r="E1438" t="s">
        <v>21</v>
      </c>
      <c r="F1438" t="s">
        <v>75</v>
      </c>
      <c r="G1438">
        <v>32</v>
      </c>
      <c r="H1438" t="s">
        <v>20</v>
      </c>
      <c r="I1438" t="s">
        <v>23</v>
      </c>
      <c r="J1438" t="s">
        <v>21</v>
      </c>
      <c r="K1438" t="s">
        <v>21</v>
      </c>
      <c r="L1438" t="s">
        <v>24</v>
      </c>
      <c r="M1438" t="s">
        <v>20</v>
      </c>
      <c r="N1438" t="s">
        <v>25</v>
      </c>
      <c r="O1438">
        <v>94.77</v>
      </c>
      <c r="P1438">
        <v>2993.73</v>
      </c>
      <c r="Q1438">
        <v>1</v>
      </c>
      <c r="R1438" t="s">
        <v>21</v>
      </c>
    </row>
    <row r="1439" spans="1:18" x14ac:dyDescent="0.35">
      <c r="A1439" t="s">
        <v>1484</v>
      </c>
      <c r="B1439" t="s">
        <v>36</v>
      </c>
      <c r="C1439">
        <v>1</v>
      </c>
      <c r="D1439" t="s">
        <v>21</v>
      </c>
      <c r="E1439" t="s">
        <v>21</v>
      </c>
      <c r="F1439" t="s">
        <v>47</v>
      </c>
      <c r="G1439">
        <v>50</v>
      </c>
      <c r="H1439" t="s">
        <v>20</v>
      </c>
      <c r="I1439" t="s">
        <v>23</v>
      </c>
      <c r="J1439" t="s">
        <v>21</v>
      </c>
      <c r="K1439" t="s">
        <v>21</v>
      </c>
      <c r="L1439" t="s">
        <v>29</v>
      </c>
      <c r="M1439" t="s">
        <v>20</v>
      </c>
      <c r="N1439" t="s">
        <v>43</v>
      </c>
      <c r="O1439">
        <v>80.790000000000006</v>
      </c>
      <c r="P1439">
        <v>3933.46</v>
      </c>
      <c r="Q1439">
        <v>3</v>
      </c>
      <c r="R1439" t="s">
        <v>21</v>
      </c>
    </row>
    <row r="1440" spans="1:18" x14ac:dyDescent="0.35">
      <c r="A1440" t="s">
        <v>1485</v>
      </c>
      <c r="B1440" t="s">
        <v>19</v>
      </c>
      <c r="C1440">
        <v>0</v>
      </c>
      <c r="D1440" t="s">
        <v>20</v>
      </c>
      <c r="E1440" t="s">
        <v>20</v>
      </c>
      <c r="F1440" t="s">
        <v>45</v>
      </c>
      <c r="G1440">
        <v>16</v>
      </c>
      <c r="H1440" t="s">
        <v>20</v>
      </c>
      <c r="I1440" t="s">
        <v>23</v>
      </c>
      <c r="J1440" t="s">
        <v>20</v>
      </c>
      <c r="K1440" t="s">
        <v>21</v>
      </c>
      <c r="L1440" t="s">
        <v>33</v>
      </c>
      <c r="M1440" t="s">
        <v>20</v>
      </c>
      <c r="N1440" t="s">
        <v>34</v>
      </c>
      <c r="O1440">
        <v>79.88</v>
      </c>
      <c r="P1440">
        <v>1258.8399999999999</v>
      </c>
      <c r="Q1440">
        <v>2</v>
      </c>
      <c r="R1440" t="s">
        <v>21</v>
      </c>
    </row>
    <row r="1441" spans="1:18" x14ac:dyDescent="0.35">
      <c r="A1441" t="s">
        <v>1486</v>
      </c>
      <c r="B1441" t="s">
        <v>19</v>
      </c>
      <c r="C1441">
        <v>0</v>
      </c>
      <c r="D1441" t="s">
        <v>21</v>
      </c>
      <c r="E1441" t="s">
        <v>21</v>
      </c>
      <c r="F1441" t="s">
        <v>47</v>
      </c>
      <c r="G1441">
        <v>56</v>
      </c>
      <c r="H1441" t="s">
        <v>20</v>
      </c>
      <c r="I1441" t="s">
        <v>23</v>
      </c>
      <c r="J1441" t="s">
        <v>21</v>
      </c>
      <c r="K1441" t="s">
        <v>21</v>
      </c>
      <c r="L1441" t="s">
        <v>24</v>
      </c>
      <c r="M1441" t="s">
        <v>20</v>
      </c>
      <c r="N1441" t="s">
        <v>43</v>
      </c>
      <c r="O1441">
        <v>90.14</v>
      </c>
      <c r="P1441">
        <v>5091.4399999999996</v>
      </c>
      <c r="Q1441">
        <v>0</v>
      </c>
      <c r="R1441" t="s">
        <v>21</v>
      </c>
    </row>
    <row r="1442" spans="1:18" x14ac:dyDescent="0.35">
      <c r="A1442" t="s">
        <v>1487</v>
      </c>
      <c r="B1442" t="s">
        <v>36</v>
      </c>
      <c r="C1442">
        <v>0</v>
      </c>
      <c r="D1442" t="s">
        <v>20</v>
      </c>
      <c r="E1442" t="s">
        <v>20</v>
      </c>
      <c r="F1442" t="s">
        <v>22</v>
      </c>
      <c r="G1442">
        <v>61</v>
      </c>
      <c r="H1442" t="s">
        <v>20</v>
      </c>
      <c r="I1442" t="s">
        <v>21</v>
      </c>
      <c r="J1442" t="s">
        <v>28</v>
      </c>
      <c r="K1442" t="s">
        <v>28</v>
      </c>
      <c r="L1442" t="s">
        <v>24</v>
      </c>
      <c r="M1442" t="s">
        <v>20</v>
      </c>
      <c r="N1442" t="s">
        <v>34</v>
      </c>
      <c r="O1442">
        <v>31.36</v>
      </c>
      <c r="P1442">
        <v>1873.43</v>
      </c>
      <c r="Q1442">
        <v>1</v>
      </c>
      <c r="R1442" t="s">
        <v>21</v>
      </c>
    </row>
    <row r="1443" spans="1:18" x14ac:dyDescent="0.35">
      <c r="A1443" t="s">
        <v>1488</v>
      </c>
      <c r="B1443" t="s">
        <v>19</v>
      </c>
      <c r="C1443">
        <v>0</v>
      </c>
      <c r="D1443" t="s">
        <v>21</v>
      </c>
      <c r="E1443" t="s">
        <v>21</v>
      </c>
      <c r="F1443" t="s">
        <v>75</v>
      </c>
      <c r="G1443">
        <v>16</v>
      </c>
      <c r="H1443" t="s">
        <v>20</v>
      </c>
      <c r="I1443" t="s">
        <v>23</v>
      </c>
      <c r="J1443" t="s">
        <v>20</v>
      </c>
      <c r="K1443" t="s">
        <v>21</v>
      </c>
      <c r="L1443" t="s">
        <v>33</v>
      </c>
      <c r="M1443" t="s">
        <v>21</v>
      </c>
      <c r="N1443" t="s">
        <v>34</v>
      </c>
      <c r="O1443">
        <v>100.8</v>
      </c>
      <c r="P1443">
        <v>1639.78</v>
      </c>
      <c r="Q1443">
        <v>1</v>
      </c>
      <c r="R1443" t="s">
        <v>20</v>
      </c>
    </row>
    <row r="1444" spans="1:18" x14ac:dyDescent="0.35">
      <c r="A1444" t="s">
        <v>1489</v>
      </c>
      <c r="B1444" t="s">
        <v>36</v>
      </c>
      <c r="C1444">
        <v>0</v>
      </c>
      <c r="D1444" t="s">
        <v>20</v>
      </c>
      <c r="E1444" t="s">
        <v>20</v>
      </c>
      <c r="F1444" t="s">
        <v>47</v>
      </c>
      <c r="G1444">
        <v>33</v>
      </c>
      <c r="H1444" t="s">
        <v>20</v>
      </c>
      <c r="I1444" t="s">
        <v>32</v>
      </c>
      <c r="J1444" t="s">
        <v>21</v>
      </c>
      <c r="K1444" t="s">
        <v>21</v>
      </c>
      <c r="L1444" t="s">
        <v>33</v>
      </c>
      <c r="M1444" t="s">
        <v>21</v>
      </c>
      <c r="N1444" t="s">
        <v>30</v>
      </c>
      <c r="O1444">
        <v>51.66</v>
      </c>
      <c r="P1444">
        <v>1668.48</v>
      </c>
      <c r="Q1444">
        <v>1</v>
      </c>
      <c r="R1444" t="s">
        <v>21</v>
      </c>
    </row>
    <row r="1445" spans="1:18" x14ac:dyDescent="0.35">
      <c r="A1445" t="s">
        <v>1490</v>
      </c>
      <c r="B1445" t="s">
        <v>36</v>
      </c>
      <c r="C1445">
        <v>0</v>
      </c>
      <c r="D1445" t="s">
        <v>20</v>
      </c>
      <c r="E1445" t="s">
        <v>21</v>
      </c>
      <c r="F1445" t="s">
        <v>37</v>
      </c>
      <c r="G1445">
        <v>46</v>
      </c>
      <c r="H1445" t="s">
        <v>20</v>
      </c>
      <c r="I1445" t="s">
        <v>32</v>
      </c>
      <c r="J1445" t="s">
        <v>21</v>
      </c>
      <c r="K1445" t="s">
        <v>21</v>
      </c>
      <c r="L1445" t="s">
        <v>29</v>
      </c>
      <c r="M1445" t="s">
        <v>20</v>
      </c>
      <c r="N1445" t="s">
        <v>43</v>
      </c>
      <c r="O1445">
        <v>51.14</v>
      </c>
      <c r="P1445">
        <v>2398.35</v>
      </c>
      <c r="Q1445">
        <v>2</v>
      </c>
      <c r="R1445" t="s">
        <v>21</v>
      </c>
    </row>
    <row r="1446" spans="1:18" x14ac:dyDescent="0.35">
      <c r="A1446" t="s">
        <v>1491</v>
      </c>
      <c r="B1446" t="s">
        <v>19</v>
      </c>
      <c r="C1446">
        <v>0</v>
      </c>
      <c r="D1446" t="s">
        <v>20</v>
      </c>
      <c r="E1446" t="s">
        <v>21</v>
      </c>
      <c r="F1446" t="s">
        <v>49</v>
      </c>
      <c r="G1446">
        <v>37</v>
      </c>
      <c r="H1446" t="s">
        <v>20</v>
      </c>
      <c r="I1446" t="s">
        <v>23</v>
      </c>
      <c r="J1446" t="s">
        <v>21</v>
      </c>
      <c r="K1446" t="s">
        <v>21</v>
      </c>
      <c r="L1446" t="s">
        <v>29</v>
      </c>
      <c r="M1446" t="s">
        <v>21</v>
      </c>
      <c r="N1446" t="s">
        <v>34</v>
      </c>
      <c r="O1446">
        <v>83.42</v>
      </c>
      <c r="P1446">
        <v>3054.94</v>
      </c>
      <c r="Q1446">
        <v>0</v>
      </c>
      <c r="R1446" t="s">
        <v>20</v>
      </c>
    </row>
    <row r="1447" spans="1:18" x14ac:dyDescent="0.35">
      <c r="A1447" t="s">
        <v>1492</v>
      </c>
      <c r="B1447" t="s">
        <v>36</v>
      </c>
      <c r="C1447">
        <v>0</v>
      </c>
      <c r="D1447" t="s">
        <v>21</v>
      </c>
      <c r="E1447" t="s">
        <v>21</v>
      </c>
      <c r="F1447" t="s">
        <v>45</v>
      </c>
      <c r="G1447">
        <v>60</v>
      </c>
      <c r="H1447" t="s">
        <v>20</v>
      </c>
      <c r="I1447" t="s">
        <v>21</v>
      </c>
      <c r="J1447" t="s">
        <v>28</v>
      </c>
      <c r="K1447" t="s">
        <v>28</v>
      </c>
      <c r="L1447" t="s">
        <v>33</v>
      </c>
      <c r="M1447" t="s">
        <v>20</v>
      </c>
      <c r="N1447" t="s">
        <v>43</v>
      </c>
      <c r="O1447">
        <v>18</v>
      </c>
      <c r="P1447">
        <v>1086.75</v>
      </c>
      <c r="Q1447">
        <v>1</v>
      </c>
      <c r="R1447" t="s">
        <v>21</v>
      </c>
    </row>
    <row r="1448" spans="1:18" x14ac:dyDescent="0.35">
      <c r="A1448" t="s">
        <v>1493</v>
      </c>
      <c r="B1448" t="s">
        <v>36</v>
      </c>
      <c r="C1448">
        <v>0</v>
      </c>
      <c r="D1448" t="s">
        <v>20</v>
      </c>
      <c r="E1448" t="s">
        <v>21</v>
      </c>
      <c r="F1448" t="s">
        <v>75</v>
      </c>
      <c r="G1448">
        <v>46</v>
      </c>
      <c r="H1448" t="s">
        <v>21</v>
      </c>
      <c r="I1448" t="s">
        <v>21</v>
      </c>
      <c r="J1448" t="s">
        <v>28</v>
      </c>
      <c r="K1448" t="s">
        <v>28</v>
      </c>
      <c r="L1448" t="s">
        <v>24</v>
      </c>
      <c r="M1448" t="s">
        <v>20</v>
      </c>
      <c r="N1448" t="s">
        <v>43</v>
      </c>
      <c r="O1448">
        <v>18</v>
      </c>
      <c r="P1448">
        <v>837.39</v>
      </c>
      <c r="Q1448">
        <v>1</v>
      </c>
      <c r="R1448" t="s">
        <v>21</v>
      </c>
    </row>
    <row r="1449" spans="1:18" x14ac:dyDescent="0.35">
      <c r="A1449" t="s">
        <v>1494</v>
      </c>
      <c r="B1449" t="s">
        <v>19</v>
      </c>
      <c r="C1449">
        <v>0</v>
      </c>
      <c r="D1449" t="s">
        <v>21</v>
      </c>
      <c r="E1449" t="s">
        <v>20</v>
      </c>
      <c r="F1449" t="s">
        <v>75</v>
      </c>
      <c r="G1449">
        <v>25</v>
      </c>
      <c r="H1449" t="s">
        <v>20</v>
      </c>
      <c r="I1449" t="s">
        <v>23</v>
      </c>
      <c r="J1449" t="s">
        <v>21</v>
      </c>
      <c r="K1449" t="s">
        <v>21</v>
      </c>
      <c r="L1449" t="s">
        <v>33</v>
      </c>
      <c r="M1449" t="s">
        <v>21</v>
      </c>
      <c r="N1449" t="s">
        <v>30</v>
      </c>
      <c r="O1449">
        <v>79.290000000000006</v>
      </c>
      <c r="P1449">
        <v>1946.89</v>
      </c>
      <c r="Q1449">
        <v>1</v>
      </c>
      <c r="R1449" t="s">
        <v>20</v>
      </c>
    </row>
    <row r="1450" spans="1:18" x14ac:dyDescent="0.35">
      <c r="A1450" t="s">
        <v>1495</v>
      </c>
      <c r="B1450" t="s">
        <v>19</v>
      </c>
      <c r="C1450">
        <v>0</v>
      </c>
      <c r="D1450" t="s">
        <v>20</v>
      </c>
      <c r="E1450" t="s">
        <v>20</v>
      </c>
      <c r="F1450" t="s">
        <v>22</v>
      </c>
      <c r="G1450">
        <v>72</v>
      </c>
      <c r="H1450" t="s">
        <v>20</v>
      </c>
      <c r="I1450" t="s">
        <v>21</v>
      </c>
      <c r="J1450" t="s">
        <v>28</v>
      </c>
      <c r="K1450" t="s">
        <v>28</v>
      </c>
      <c r="L1450" t="s">
        <v>24</v>
      </c>
      <c r="M1450" t="s">
        <v>21</v>
      </c>
      <c r="N1450" t="s">
        <v>34</v>
      </c>
      <c r="O1450">
        <v>35.229999999999997</v>
      </c>
      <c r="P1450">
        <v>2610.7399999999998</v>
      </c>
      <c r="Q1450">
        <v>5</v>
      </c>
      <c r="R1450" t="s">
        <v>21</v>
      </c>
    </row>
    <row r="1451" spans="1:18" x14ac:dyDescent="0.35">
      <c r="A1451" t="s">
        <v>1496</v>
      </c>
      <c r="B1451" t="s">
        <v>36</v>
      </c>
      <c r="C1451">
        <v>0</v>
      </c>
      <c r="D1451" t="s">
        <v>21</v>
      </c>
      <c r="E1451" t="s">
        <v>21</v>
      </c>
      <c r="F1451" t="s">
        <v>39</v>
      </c>
      <c r="G1451">
        <v>50</v>
      </c>
      <c r="H1451" t="s">
        <v>20</v>
      </c>
      <c r="I1451" t="s">
        <v>32</v>
      </c>
      <c r="J1451" t="s">
        <v>21</v>
      </c>
      <c r="K1451" t="s">
        <v>21</v>
      </c>
      <c r="L1451" t="s">
        <v>29</v>
      </c>
      <c r="M1451" t="s">
        <v>20</v>
      </c>
      <c r="N1451" t="s">
        <v>30</v>
      </c>
      <c r="O1451">
        <v>58.68</v>
      </c>
      <c r="P1451">
        <v>2892.12</v>
      </c>
      <c r="Q1451">
        <v>1</v>
      </c>
      <c r="R1451" t="s">
        <v>21</v>
      </c>
    </row>
    <row r="1452" spans="1:18" x14ac:dyDescent="0.35">
      <c r="A1452" t="s">
        <v>1497</v>
      </c>
      <c r="B1452" t="s">
        <v>19</v>
      </c>
      <c r="C1452">
        <v>1</v>
      </c>
      <c r="D1452" t="s">
        <v>21</v>
      </c>
      <c r="E1452" t="s">
        <v>21</v>
      </c>
      <c r="F1452" t="s">
        <v>65</v>
      </c>
      <c r="G1452">
        <v>65</v>
      </c>
      <c r="H1452" t="s">
        <v>20</v>
      </c>
      <c r="I1452" t="s">
        <v>23</v>
      </c>
      <c r="J1452" t="s">
        <v>20</v>
      </c>
      <c r="K1452" t="s">
        <v>21</v>
      </c>
      <c r="L1452" t="s">
        <v>24</v>
      </c>
      <c r="M1452" t="s">
        <v>20</v>
      </c>
      <c r="N1452" t="s">
        <v>43</v>
      </c>
      <c r="O1452">
        <v>94.74</v>
      </c>
      <c r="P1452">
        <v>5998.41</v>
      </c>
      <c r="Q1452">
        <v>4</v>
      </c>
      <c r="R1452" t="s">
        <v>21</v>
      </c>
    </row>
    <row r="1453" spans="1:18" x14ac:dyDescent="0.35">
      <c r="A1453" t="s">
        <v>1498</v>
      </c>
      <c r="B1453" t="s">
        <v>36</v>
      </c>
      <c r="C1453">
        <v>0</v>
      </c>
      <c r="D1453" t="s">
        <v>21</v>
      </c>
      <c r="E1453" t="s">
        <v>21</v>
      </c>
      <c r="F1453" t="s">
        <v>27</v>
      </c>
      <c r="G1453">
        <v>36</v>
      </c>
      <c r="H1453" t="s">
        <v>20</v>
      </c>
      <c r="I1453" t="s">
        <v>21</v>
      </c>
      <c r="J1453" t="s">
        <v>28</v>
      </c>
      <c r="K1453" t="s">
        <v>28</v>
      </c>
      <c r="L1453" t="s">
        <v>33</v>
      </c>
      <c r="M1453" t="s">
        <v>21</v>
      </c>
      <c r="N1453" t="s">
        <v>34</v>
      </c>
      <c r="O1453">
        <v>35.43</v>
      </c>
      <c r="P1453">
        <v>1311.36</v>
      </c>
      <c r="Q1453">
        <v>1</v>
      </c>
      <c r="R1453" t="s">
        <v>21</v>
      </c>
    </row>
    <row r="1454" spans="1:18" x14ac:dyDescent="0.35">
      <c r="A1454" t="s">
        <v>1499</v>
      </c>
      <c r="B1454" t="s">
        <v>19</v>
      </c>
      <c r="C1454">
        <v>0</v>
      </c>
      <c r="D1454" t="s">
        <v>20</v>
      </c>
      <c r="E1454" t="s">
        <v>20</v>
      </c>
      <c r="F1454" t="s">
        <v>45</v>
      </c>
      <c r="G1454">
        <v>14</v>
      </c>
      <c r="H1454" t="s">
        <v>20</v>
      </c>
      <c r="I1454" t="s">
        <v>21</v>
      </c>
      <c r="J1454" t="s">
        <v>28</v>
      </c>
      <c r="K1454" t="s">
        <v>28</v>
      </c>
      <c r="L1454" t="s">
        <v>33</v>
      </c>
      <c r="M1454" t="s">
        <v>21</v>
      </c>
      <c r="N1454" t="s">
        <v>25</v>
      </c>
      <c r="O1454">
        <v>18.05</v>
      </c>
      <c r="P1454">
        <v>246.3</v>
      </c>
      <c r="Q1454">
        <v>3</v>
      </c>
      <c r="R1454" t="s">
        <v>21</v>
      </c>
    </row>
    <row r="1455" spans="1:18" x14ac:dyDescent="0.35">
      <c r="A1455" t="s">
        <v>1500</v>
      </c>
      <c r="B1455" t="s">
        <v>36</v>
      </c>
      <c r="C1455">
        <v>0</v>
      </c>
      <c r="D1455" t="s">
        <v>20</v>
      </c>
      <c r="E1455" t="s">
        <v>21</v>
      </c>
      <c r="F1455" t="s">
        <v>56</v>
      </c>
      <c r="G1455">
        <v>55</v>
      </c>
      <c r="H1455" t="s">
        <v>20</v>
      </c>
      <c r="I1455" t="s">
        <v>21</v>
      </c>
      <c r="J1455" t="s">
        <v>28</v>
      </c>
      <c r="K1455" t="s">
        <v>28</v>
      </c>
      <c r="L1455" t="s">
        <v>24</v>
      </c>
      <c r="M1455" t="s">
        <v>21</v>
      </c>
      <c r="N1455" t="s">
        <v>25</v>
      </c>
      <c r="O1455">
        <v>37.22</v>
      </c>
      <c r="P1455">
        <v>1997.53</v>
      </c>
      <c r="Q1455">
        <v>0</v>
      </c>
      <c r="R1455" t="s">
        <v>21</v>
      </c>
    </row>
    <row r="1456" spans="1:18" x14ac:dyDescent="0.35">
      <c r="A1456" t="s">
        <v>1501</v>
      </c>
      <c r="B1456" t="s">
        <v>19</v>
      </c>
      <c r="C1456">
        <v>0</v>
      </c>
      <c r="D1456" t="s">
        <v>21</v>
      </c>
      <c r="E1456" t="s">
        <v>21</v>
      </c>
      <c r="F1456" t="s">
        <v>65</v>
      </c>
      <c r="G1456">
        <v>13</v>
      </c>
      <c r="H1456" t="s">
        <v>20</v>
      </c>
      <c r="I1456" t="s">
        <v>32</v>
      </c>
      <c r="J1456" t="s">
        <v>20</v>
      </c>
      <c r="K1456" t="s">
        <v>21</v>
      </c>
      <c r="L1456" t="s">
        <v>33</v>
      </c>
      <c r="M1456" t="s">
        <v>20</v>
      </c>
      <c r="N1456" t="s">
        <v>25</v>
      </c>
      <c r="O1456">
        <v>50.23</v>
      </c>
      <c r="P1456">
        <v>654.09</v>
      </c>
      <c r="Q1456">
        <v>2</v>
      </c>
      <c r="R1456" t="s">
        <v>21</v>
      </c>
    </row>
    <row r="1457" spans="1:18" x14ac:dyDescent="0.35">
      <c r="A1457" t="s">
        <v>1502</v>
      </c>
      <c r="B1457" t="s">
        <v>19</v>
      </c>
      <c r="C1457">
        <v>0</v>
      </c>
      <c r="D1457" t="s">
        <v>21</v>
      </c>
      <c r="E1457" t="s">
        <v>21</v>
      </c>
      <c r="F1457" t="s">
        <v>22</v>
      </c>
      <c r="G1457">
        <v>21</v>
      </c>
      <c r="H1457" t="s">
        <v>20</v>
      </c>
      <c r="I1457" t="s">
        <v>23</v>
      </c>
      <c r="J1457" t="s">
        <v>21</v>
      </c>
      <c r="K1457" t="s">
        <v>20</v>
      </c>
      <c r="L1457" t="s">
        <v>24</v>
      </c>
      <c r="M1457" t="s">
        <v>20</v>
      </c>
      <c r="N1457" t="s">
        <v>25</v>
      </c>
      <c r="O1457">
        <v>94.82</v>
      </c>
      <c r="P1457">
        <v>1977.15</v>
      </c>
      <c r="Q1457">
        <v>1</v>
      </c>
      <c r="R1457" t="s">
        <v>21</v>
      </c>
    </row>
    <row r="1458" spans="1:18" x14ac:dyDescent="0.35">
      <c r="A1458" t="s">
        <v>1503</v>
      </c>
      <c r="B1458" t="s">
        <v>19</v>
      </c>
      <c r="C1458">
        <v>1</v>
      </c>
      <c r="D1458" t="s">
        <v>20</v>
      </c>
      <c r="E1458" t="s">
        <v>20</v>
      </c>
      <c r="F1458" t="s">
        <v>75</v>
      </c>
      <c r="G1458">
        <v>11</v>
      </c>
      <c r="H1458" t="s">
        <v>20</v>
      </c>
      <c r="I1458" t="s">
        <v>23</v>
      </c>
      <c r="J1458" t="s">
        <v>20</v>
      </c>
      <c r="K1458" t="s">
        <v>21</v>
      </c>
      <c r="L1458" t="s">
        <v>33</v>
      </c>
      <c r="M1458" t="s">
        <v>20</v>
      </c>
      <c r="N1458" t="s">
        <v>25</v>
      </c>
      <c r="O1458">
        <v>87.98</v>
      </c>
      <c r="P1458">
        <v>958.94</v>
      </c>
      <c r="Q1458">
        <v>2</v>
      </c>
      <c r="R1458" t="s">
        <v>21</v>
      </c>
    </row>
    <row r="1459" spans="1:18" x14ac:dyDescent="0.35">
      <c r="A1459" t="s">
        <v>1504</v>
      </c>
      <c r="B1459" t="s">
        <v>19</v>
      </c>
      <c r="C1459">
        <v>0</v>
      </c>
      <c r="D1459" t="s">
        <v>21</v>
      </c>
      <c r="E1459" t="s">
        <v>21</v>
      </c>
      <c r="F1459" t="s">
        <v>37</v>
      </c>
      <c r="G1459">
        <v>4</v>
      </c>
      <c r="H1459" t="s">
        <v>20</v>
      </c>
      <c r="I1459" t="s">
        <v>23</v>
      </c>
      <c r="J1459" t="s">
        <v>20</v>
      </c>
      <c r="K1459" t="s">
        <v>21</v>
      </c>
      <c r="L1459" t="s">
        <v>33</v>
      </c>
      <c r="M1459" t="s">
        <v>20</v>
      </c>
      <c r="N1459" t="s">
        <v>43</v>
      </c>
      <c r="O1459">
        <v>85.77</v>
      </c>
      <c r="P1459">
        <v>349.83</v>
      </c>
      <c r="Q1459">
        <v>3</v>
      </c>
      <c r="R1459" t="s">
        <v>20</v>
      </c>
    </row>
    <row r="1460" spans="1:18" x14ac:dyDescent="0.35">
      <c r="A1460" t="s">
        <v>1505</v>
      </c>
      <c r="B1460" t="s">
        <v>36</v>
      </c>
      <c r="C1460">
        <v>0</v>
      </c>
      <c r="D1460" t="s">
        <v>20</v>
      </c>
      <c r="E1460" t="s">
        <v>20</v>
      </c>
      <c r="F1460" t="s">
        <v>49</v>
      </c>
      <c r="G1460">
        <v>52</v>
      </c>
      <c r="H1460" t="s">
        <v>20</v>
      </c>
      <c r="I1460" t="s">
        <v>32</v>
      </c>
      <c r="J1460" t="s">
        <v>21</v>
      </c>
      <c r="K1460" t="s">
        <v>20</v>
      </c>
      <c r="L1460" t="s">
        <v>24</v>
      </c>
      <c r="M1460" t="s">
        <v>21</v>
      </c>
      <c r="N1460" t="s">
        <v>43</v>
      </c>
      <c r="O1460">
        <v>53.8</v>
      </c>
      <c r="P1460">
        <v>2817.59</v>
      </c>
      <c r="Q1460">
        <v>1</v>
      </c>
      <c r="R1460" t="s">
        <v>21</v>
      </c>
    </row>
    <row r="1461" spans="1:18" x14ac:dyDescent="0.35">
      <c r="A1461" t="s">
        <v>1506</v>
      </c>
      <c r="B1461" t="s">
        <v>19</v>
      </c>
      <c r="C1461">
        <v>0</v>
      </c>
      <c r="D1461" t="s">
        <v>21</v>
      </c>
      <c r="E1461" t="s">
        <v>21</v>
      </c>
      <c r="F1461" t="s">
        <v>45</v>
      </c>
      <c r="G1461">
        <v>11</v>
      </c>
      <c r="H1461" t="s">
        <v>20</v>
      </c>
      <c r="I1461" t="s">
        <v>32</v>
      </c>
      <c r="J1461" t="s">
        <v>20</v>
      </c>
      <c r="K1461" t="s">
        <v>20</v>
      </c>
      <c r="L1461" t="s">
        <v>33</v>
      </c>
      <c r="M1461" t="s">
        <v>21</v>
      </c>
      <c r="N1461" t="s">
        <v>43</v>
      </c>
      <c r="O1461">
        <v>54.15</v>
      </c>
      <c r="P1461">
        <v>601.66999999999996</v>
      </c>
      <c r="Q1461">
        <v>3</v>
      </c>
      <c r="R1461" t="s">
        <v>20</v>
      </c>
    </row>
    <row r="1462" spans="1:18" x14ac:dyDescent="0.35">
      <c r="A1462" t="s">
        <v>1507</v>
      </c>
      <c r="B1462" t="s">
        <v>36</v>
      </c>
      <c r="C1462">
        <v>0</v>
      </c>
      <c r="D1462" t="s">
        <v>20</v>
      </c>
      <c r="E1462" t="s">
        <v>21</v>
      </c>
      <c r="F1462" t="s">
        <v>39</v>
      </c>
      <c r="G1462">
        <v>2</v>
      </c>
      <c r="H1462" t="s">
        <v>20</v>
      </c>
      <c r="I1462" t="s">
        <v>23</v>
      </c>
      <c r="J1462" t="s">
        <v>21</v>
      </c>
      <c r="K1462" t="s">
        <v>20</v>
      </c>
      <c r="L1462" t="s">
        <v>33</v>
      </c>
      <c r="M1462" t="s">
        <v>20</v>
      </c>
      <c r="N1462" t="s">
        <v>30</v>
      </c>
      <c r="O1462">
        <v>100.32</v>
      </c>
      <c r="P1462">
        <v>204.18</v>
      </c>
      <c r="Q1462">
        <v>1</v>
      </c>
      <c r="R1462" t="s">
        <v>20</v>
      </c>
    </row>
    <row r="1463" spans="1:18" x14ac:dyDescent="0.35">
      <c r="A1463" t="s">
        <v>1508</v>
      </c>
      <c r="B1463" t="s">
        <v>36</v>
      </c>
      <c r="C1463">
        <v>0</v>
      </c>
      <c r="D1463" t="s">
        <v>20</v>
      </c>
      <c r="E1463" t="s">
        <v>21</v>
      </c>
      <c r="F1463" t="s">
        <v>41</v>
      </c>
      <c r="G1463">
        <v>41</v>
      </c>
      <c r="H1463" t="s">
        <v>20</v>
      </c>
      <c r="I1463" t="s">
        <v>32</v>
      </c>
      <c r="J1463" t="s">
        <v>21</v>
      </c>
      <c r="K1463" t="s">
        <v>21</v>
      </c>
      <c r="L1463" t="s">
        <v>24</v>
      </c>
      <c r="M1463" t="s">
        <v>20</v>
      </c>
      <c r="N1463" t="s">
        <v>34</v>
      </c>
      <c r="O1463">
        <v>63.33</v>
      </c>
      <c r="P1463">
        <v>2667.07</v>
      </c>
      <c r="Q1463">
        <v>1</v>
      </c>
      <c r="R1463" t="s">
        <v>21</v>
      </c>
    </row>
    <row r="1464" spans="1:18" x14ac:dyDescent="0.35">
      <c r="A1464" t="s">
        <v>1509</v>
      </c>
      <c r="B1464" t="s">
        <v>36</v>
      </c>
      <c r="C1464">
        <v>0</v>
      </c>
      <c r="D1464" t="s">
        <v>20</v>
      </c>
      <c r="E1464" t="s">
        <v>21</v>
      </c>
      <c r="F1464" t="s">
        <v>58</v>
      </c>
      <c r="G1464">
        <v>23</v>
      </c>
      <c r="H1464" t="s">
        <v>20</v>
      </c>
      <c r="I1464" t="s">
        <v>23</v>
      </c>
      <c r="J1464" t="s">
        <v>21</v>
      </c>
      <c r="K1464" t="s">
        <v>21</v>
      </c>
      <c r="L1464" t="s">
        <v>33</v>
      </c>
      <c r="M1464" t="s">
        <v>21</v>
      </c>
      <c r="N1464" t="s">
        <v>30</v>
      </c>
      <c r="O1464">
        <v>76.88</v>
      </c>
      <c r="P1464">
        <v>1741.15</v>
      </c>
      <c r="Q1464">
        <v>2</v>
      </c>
      <c r="R1464" t="s">
        <v>21</v>
      </c>
    </row>
    <row r="1465" spans="1:18" x14ac:dyDescent="0.35">
      <c r="A1465" t="s">
        <v>1510</v>
      </c>
      <c r="B1465" t="s">
        <v>19</v>
      </c>
      <c r="C1465">
        <v>0</v>
      </c>
      <c r="D1465" t="s">
        <v>20</v>
      </c>
      <c r="E1465" t="s">
        <v>20</v>
      </c>
      <c r="F1465" t="s">
        <v>39</v>
      </c>
      <c r="G1465">
        <v>19</v>
      </c>
      <c r="H1465" t="s">
        <v>20</v>
      </c>
      <c r="I1465" t="s">
        <v>32</v>
      </c>
      <c r="J1465" t="s">
        <v>21</v>
      </c>
      <c r="K1465" t="s">
        <v>21</v>
      </c>
      <c r="L1465" t="s">
        <v>33</v>
      </c>
      <c r="M1465" t="s">
        <v>21</v>
      </c>
      <c r="N1465" t="s">
        <v>43</v>
      </c>
      <c r="O1465">
        <v>56.27</v>
      </c>
      <c r="P1465">
        <v>1072.3699999999999</v>
      </c>
      <c r="Q1465">
        <v>3</v>
      </c>
      <c r="R1465" t="s">
        <v>20</v>
      </c>
    </row>
    <row r="1466" spans="1:18" x14ac:dyDescent="0.35">
      <c r="A1466" t="s">
        <v>1511</v>
      </c>
      <c r="B1466" t="s">
        <v>19</v>
      </c>
      <c r="C1466">
        <v>0</v>
      </c>
      <c r="D1466" t="s">
        <v>21</v>
      </c>
      <c r="E1466" t="s">
        <v>21</v>
      </c>
      <c r="F1466" t="s">
        <v>75</v>
      </c>
      <c r="G1466">
        <v>20</v>
      </c>
      <c r="H1466" t="s">
        <v>21</v>
      </c>
      <c r="I1466" t="s">
        <v>32</v>
      </c>
      <c r="J1466" t="s">
        <v>20</v>
      </c>
      <c r="K1466" t="s">
        <v>20</v>
      </c>
      <c r="L1466" t="s">
        <v>33</v>
      </c>
      <c r="M1466" t="s">
        <v>20</v>
      </c>
      <c r="N1466" t="s">
        <v>43</v>
      </c>
      <c r="O1466">
        <v>55.36</v>
      </c>
      <c r="P1466">
        <v>1114.98</v>
      </c>
      <c r="Q1466">
        <v>1</v>
      </c>
      <c r="R1466" t="s">
        <v>21</v>
      </c>
    </row>
    <row r="1467" spans="1:18" x14ac:dyDescent="0.35">
      <c r="A1467" t="s">
        <v>1512</v>
      </c>
      <c r="B1467" t="s">
        <v>19</v>
      </c>
      <c r="C1467">
        <v>0</v>
      </c>
      <c r="D1467" t="s">
        <v>20</v>
      </c>
      <c r="E1467" t="s">
        <v>20</v>
      </c>
      <c r="F1467" t="s">
        <v>75</v>
      </c>
      <c r="G1467">
        <v>49</v>
      </c>
      <c r="H1467" t="s">
        <v>20</v>
      </c>
      <c r="I1467" t="s">
        <v>32</v>
      </c>
      <c r="J1467" t="s">
        <v>21</v>
      </c>
      <c r="K1467" t="s">
        <v>20</v>
      </c>
      <c r="L1467" t="s">
        <v>24</v>
      </c>
      <c r="M1467" t="s">
        <v>21</v>
      </c>
      <c r="N1467" t="s">
        <v>34</v>
      </c>
      <c r="O1467">
        <v>73.41</v>
      </c>
      <c r="P1467">
        <v>3679.47</v>
      </c>
      <c r="Q1467">
        <v>1</v>
      </c>
      <c r="R1467" t="s">
        <v>21</v>
      </c>
    </row>
    <row r="1468" spans="1:18" x14ac:dyDescent="0.35">
      <c r="A1468" t="s">
        <v>1513</v>
      </c>
      <c r="B1468" t="s">
        <v>19</v>
      </c>
      <c r="C1468">
        <v>1</v>
      </c>
      <c r="D1468" t="s">
        <v>21</v>
      </c>
      <c r="E1468" t="s">
        <v>21</v>
      </c>
      <c r="F1468" t="s">
        <v>75</v>
      </c>
      <c r="G1468">
        <v>16</v>
      </c>
      <c r="H1468" t="s">
        <v>20</v>
      </c>
      <c r="I1468" t="s">
        <v>32</v>
      </c>
      <c r="J1468" t="s">
        <v>21</v>
      </c>
      <c r="K1468" t="s">
        <v>20</v>
      </c>
      <c r="L1468" t="s">
        <v>33</v>
      </c>
      <c r="M1468" t="s">
        <v>21</v>
      </c>
      <c r="N1468" t="s">
        <v>25</v>
      </c>
      <c r="O1468">
        <v>63.04</v>
      </c>
      <c r="P1468">
        <v>1032.6099999999999</v>
      </c>
      <c r="Q1468">
        <v>1</v>
      </c>
      <c r="R1468" t="s">
        <v>20</v>
      </c>
    </row>
    <row r="1469" spans="1:18" x14ac:dyDescent="0.35">
      <c r="A1469" t="s">
        <v>1514</v>
      </c>
      <c r="B1469" t="s">
        <v>36</v>
      </c>
      <c r="C1469">
        <v>1</v>
      </c>
      <c r="D1469" t="s">
        <v>20</v>
      </c>
      <c r="E1469" t="s">
        <v>21</v>
      </c>
      <c r="F1469" t="s">
        <v>58</v>
      </c>
      <c r="G1469">
        <v>72</v>
      </c>
      <c r="H1469" t="s">
        <v>20</v>
      </c>
      <c r="I1469" t="s">
        <v>23</v>
      </c>
      <c r="J1469" t="s">
        <v>20</v>
      </c>
      <c r="K1469" t="s">
        <v>20</v>
      </c>
      <c r="L1469" t="s">
        <v>24</v>
      </c>
      <c r="M1469" t="s">
        <v>20</v>
      </c>
      <c r="N1469" t="s">
        <v>43</v>
      </c>
      <c r="O1469">
        <v>88.74</v>
      </c>
      <c r="P1469">
        <v>6459.36</v>
      </c>
      <c r="Q1469">
        <v>0</v>
      </c>
      <c r="R1469" t="s">
        <v>21</v>
      </c>
    </row>
    <row r="1470" spans="1:18" x14ac:dyDescent="0.35">
      <c r="A1470" t="s">
        <v>1515</v>
      </c>
      <c r="B1470" t="s">
        <v>36</v>
      </c>
      <c r="C1470">
        <v>0</v>
      </c>
      <c r="D1470" t="s">
        <v>20</v>
      </c>
      <c r="E1470" t="s">
        <v>21</v>
      </c>
      <c r="F1470" t="s">
        <v>56</v>
      </c>
      <c r="G1470">
        <v>27</v>
      </c>
      <c r="H1470" t="s">
        <v>21</v>
      </c>
      <c r="I1470" t="s">
        <v>32</v>
      </c>
      <c r="J1470" t="s">
        <v>20</v>
      </c>
      <c r="K1470" t="s">
        <v>20</v>
      </c>
      <c r="L1470" t="s">
        <v>29</v>
      </c>
      <c r="M1470" t="s">
        <v>20</v>
      </c>
      <c r="N1470" t="s">
        <v>25</v>
      </c>
      <c r="O1470">
        <v>64.34</v>
      </c>
      <c r="P1470">
        <v>1762.86</v>
      </c>
      <c r="Q1470">
        <v>1</v>
      </c>
      <c r="R1470" t="s">
        <v>21</v>
      </c>
    </row>
    <row r="1471" spans="1:18" x14ac:dyDescent="0.35">
      <c r="A1471" t="s">
        <v>1516</v>
      </c>
      <c r="B1471" t="s">
        <v>19</v>
      </c>
      <c r="C1471">
        <v>0</v>
      </c>
      <c r="D1471" t="s">
        <v>21</v>
      </c>
      <c r="E1471" t="s">
        <v>21</v>
      </c>
      <c r="F1471" t="s">
        <v>56</v>
      </c>
      <c r="G1471">
        <v>18</v>
      </c>
      <c r="H1471" t="s">
        <v>20</v>
      </c>
      <c r="I1471" t="s">
        <v>21</v>
      </c>
      <c r="J1471" t="s">
        <v>28</v>
      </c>
      <c r="K1471" t="s">
        <v>28</v>
      </c>
      <c r="L1471" t="s">
        <v>33</v>
      </c>
      <c r="M1471" t="s">
        <v>21</v>
      </c>
      <c r="N1471" t="s">
        <v>34</v>
      </c>
      <c r="O1471">
        <v>31.46</v>
      </c>
      <c r="P1471">
        <v>556.66</v>
      </c>
      <c r="Q1471">
        <v>0</v>
      </c>
      <c r="R1471" t="s">
        <v>21</v>
      </c>
    </row>
    <row r="1472" spans="1:18" x14ac:dyDescent="0.35">
      <c r="A1472" t="s">
        <v>1517</v>
      </c>
      <c r="B1472" t="s">
        <v>36</v>
      </c>
      <c r="C1472">
        <v>0</v>
      </c>
      <c r="D1472" t="s">
        <v>21</v>
      </c>
      <c r="E1472" t="s">
        <v>21</v>
      </c>
      <c r="F1472" t="s">
        <v>27</v>
      </c>
      <c r="G1472">
        <v>67</v>
      </c>
      <c r="H1472" t="s">
        <v>20</v>
      </c>
      <c r="I1472" t="s">
        <v>32</v>
      </c>
      <c r="J1472" t="s">
        <v>21</v>
      </c>
      <c r="K1472" t="s">
        <v>21</v>
      </c>
      <c r="L1472" t="s">
        <v>24</v>
      </c>
      <c r="M1472" t="s">
        <v>21</v>
      </c>
      <c r="N1472" t="s">
        <v>34</v>
      </c>
      <c r="O1472">
        <v>61.68</v>
      </c>
      <c r="P1472">
        <v>4026.83</v>
      </c>
      <c r="Q1472">
        <v>5</v>
      </c>
      <c r="R1472" t="s">
        <v>21</v>
      </c>
    </row>
    <row r="1473" spans="1:18" x14ac:dyDescent="0.35">
      <c r="A1473" t="s">
        <v>1518</v>
      </c>
      <c r="B1473" t="s">
        <v>19</v>
      </c>
      <c r="C1473">
        <v>0</v>
      </c>
      <c r="D1473" t="s">
        <v>21</v>
      </c>
      <c r="E1473" t="s">
        <v>21</v>
      </c>
      <c r="F1473" t="s">
        <v>75</v>
      </c>
      <c r="G1473">
        <v>44</v>
      </c>
      <c r="H1473" t="s">
        <v>20</v>
      </c>
      <c r="I1473" t="s">
        <v>21</v>
      </c>
      <c r="J1473" t="s">
        <v>28</v>
      </c>
      <c r="K1473" t="s">
        <v>28</v>
      </c>
      <c r="L1473" t="s">
        <v>33</v>
      </c>
      <c r="M1473" t="s">
        <v>20</v>
      </c>
      <c r="N1473" t="s">
        <v>25</v>
      </c>
      <c r="O1473">
        <v>30.13</v>
      </c>
      <c r="P1473">
        <v>1298.6600000000001</v>
      </c>
      <c r="Q1473">
        <v>2</v>
      </c>
      <c r="R1473" t="s">
        <v>21</v>
      </c>
    </row>
    <row r="1474" spans="1:18" x14ac:dyDescent="0.35">
      <c r="A1474" t="s">
        <v>1519</v>
      </c>
      <c r="B1474" t="s">
        <v>36</v>
      </c>
      <c r="C1474">
        <v>0</v>
      </c>
      <c r="D1474" t="s">
        <v>20</v>
      </c>
      <c r="E1474" t="s">
        <v>21</v>
      </c>
      <c r="F1474" t="s">
        <v>39</v>
      </c>
      <c r="G1474">
        <v>43</v>
      </c>
      <c r="H1474" t="s">
        <v>20</v>
      </c>
      <c r="I1474" t="s">
        <v>32</v>
      </c>
      <c r="J1474" t="s">
        <v>20</v>
      </c>
      <c r="K1474" t="s">
        <v>20</v>
      </c>
      <c r="L1474" t="s">
        <v>33</v>
      </c>
      <c r="M1474" t="s">
        <v>20</v>
      </c>
      <c r="N1474" t="s">
        <v>25</v>
      </c>
      <c r="O1474">
        <v>58.77</v>
      </c>
      <c r="P1474">
        <v>2520.0700000000002</v>
      </c>
      <c r="Q1474">
        <v>0</v>
      </c>
      <c r="R1474" t="s">
        <v>21</v>
      </c>
    </row>
    <row r="1475" spans="1:18" x14ac:dyDescent="0.35">
      <c r="A1475" t="s">
        <v>1520</v>
      </c>
      <c r="B1475" t="s">
        <v>36</v>
      </c>
      <c r="C1475">
        <v>0</v>
      </c>
      <c r="D1475" t="s">
        <v>20</v>
      </c>
      <c r="E1475" t="s">
        <v>21</v>
      </c>
      <c r="F1475" t="s">
        <v>56</v>
      </c>
      <c r="G1475">
        <v>19</v>
      </c>
      <c r="H1475" t="s">
        <v>20</v>
      </c>
      <c r="I1475" t="s">
        <v>23</v>
      </c>
      <c r="J1475" t="s">
        <v>20</v>
      </c>
      <c r="K1475" t="s">
        <v>21</v>
      </c>
      <c r="L1475" t="s">
        <v>33</v>
      </c>
      <c r="M1475" t="s">
        <v>20</v>
      </c>
      <c r="N1475" t="s">
        <v>43</v>
      </c>
      <c r="O1475">
        <v>89.01</v>
      </c>
      <c r="P1475">
        <v>1655.95</v>
      </c>
      <c r="Q1475">
        <v>2</v>
      </c>
      <c r="R1475" t="s">
        <v>20</v>
      </c>
    </row>
    <row r="1476" spans="1:18" x14ac:dyDescent="0.35">
      <c r="A1476" t="s">
        <v>1521</v>
      </c>
      <c r="B1476" t="s">
        <v>19</v>
      </c>
      <c r="C1476">
        <v>0</v>
      </c>
      <c r="D1476" t="s">
        <v>20</v>
      </c>
      <c r="E1476" t="s">
        <v>21</v>
      </c>
      <c r="F1476" t="s">
        <v>58</v>
      </c>
      <c r="G1476">
        <v>45</v>
      </c>
      <c r="H1476" t="s">
        <v>20</v>
      </c>
      <c r="I1476" t="s">
        <v>32</v>
      </c>
      <c r="J1476" t="s">
        <v>21</v>
      </c>
      <c r="K1476" t="s">
        <v>20</v>
      </c>
      <c r="L1476" t="s">
        <v>24</v>
      </c>
      <c r="M1476" t="s">
        <v>20</v>
      </c>
      <c r="N1476" t="s">
        <v>34</v>
      </c>
      <c r="O1476">
        <v>69.86</v>
      </c>
      <c r="P1476">
        <v>3201.56</v>
      </c>
      <c r="Q1476">
        <v>0</v>
      </c>
      <c r="R1476" t="s">
        <v>21</v>
      </c>
    </row>
    <row r="1477" spans="1:18" x14ac:dyDescent="0.35">
      <c r="A1477" t="s">
        <v>1522</v>
      </c>
      <c r="B1477" t="s">
        <v>19</v>
      </c>
      <c r="C1477">
        <v>0</v>
      </c>
      <c r="D1477" t="s">
        <v>21</v>
      </c>
      <c r="E1477" t="s">
        <v>21</v>
      </c>
      <c r="F1477" t="s">
        <v>75</v>
      </c>
      <c r="G1477">
        <v>26</v>
      </c>
      <c r="H1477" t="s">
        <v>20</v>
      </c>
      <c r="I1477" t="s">
        <v>23</v>
      </c>
      <c r="J1477" t="s">
        <v>21</v>
      </c>
      <c r="K1477" t="s">
        <v>21</v>
      </c>
      <c r="L1477" t="s">
        <v>29</v>
      </c>
      <c r="M1477" t="s">
        <v>21</v>
      </c>
      <c r="N1477" t="s">
        <v>25</v>
      </c>
      <c r="O1477">
        <v>87.9</v>
      </c>
      <c r="P1477">
        <v>2276.6</v>
      </c>
      <c r="Q1477">
        <v>3</v>
      </c>
      <c r="R1477" t="s">
        <v>20</v>
      </c>
    </row>
    <row r="1478" spans="1:18" x14ac:dyDescent="0.35">
      <c r="A1478" t="s">
        <v>1523</v>
      </c>
      <c r="B1478" t="s">
        <v>36</v>
      </c>
      <c r="C1478">
        <v>0</v>
      </c>
      <c r="D1478" t="s">
        <v>20</v>
      </c>
      <c r="E1478" t="s">
        <v>21</v>
      </c>
      <c r="F1478" t="s">
        <v>39</v>
      </c>
      <c r="G1478">
        <v>54</v>
      </c>
      <c r="H1478" t="s">
        <v>20</v>
      </c>
      <c r="I1478" t="s">
        <v>23</v>
      </c>
      <c r="J1478" t="s">
        <v>21</v>
      </c>
      <c r="K1478" t="s">
        <v>21</v>
      </c>
      <c r="L1478" t="s">
        <v>24</v>
      </c>
      <c r="M1478" t="s">
        <v>21</v>
      </c>
      <c r="N1478" t="s">
        <v>34</v>
      </c>
      <c r="O1478">
        <v>82.37</v>
      </c>
      <c r="P1478">
        <v>4561.8100000000004</v>
      </c>
      <c r="Q1478">
        <v>2</v>
      </c>
      <c r="R1478" t="s">
        <v>21</v>
      </c>
    </row>
    <row r="1479" spans="1:18" x14ac:dyDescent="0.35">
      <c r="A1479" t="s">
        <v>1524</v>
      </c>
      <c r="B1479" t="s">
        <v>36</v>
      </c>
      <c r="C1479">
        <v>0</v>
      </c>
      <c r="D1479" t="s">
        <v>20</v>
      </c>
      <c r="E1479" t="s">
        <v>21</v>
      </c>
      <c r="F1479" t="s">
        <v>37</v>
      </c>
      <c r="G1479">
        <v>44</v>
      </c>
      <c r="H1479" t="s">
        <v>20</v>
      </c>
      <c r="I1479" t="s">
        <v>23</v>
      </c>
      <c r="J1479" t="s">
        <v>20</v>
      </c>
      <c r="K1479" t="s">
        <v>20</v>
      </c>
      <c r="L1479" t="s">
        <v>29</v>
      </c>
      <c r="M1479" t="s">
        <v>20</v>
      </c>
      <c r="N1479" t="s">
        <v>34</v>
      </c>
      <c r="O1479">
        <v>87.11</v>
      </c>
      <c r="P1479">
        <v>3788.65</v>
      </c>
      <c r="Q1479">
        <v>0</v>
      </c>
      <c r="R1479" t="s">
        <v>21</v>
      </c>
    </row>
    <row r="1480" spans="1:18" x14ac:dyDescent="0.35">
      <c r="A1480" t="s">
        <v>1525</v>
      </c>
      <c r="B1480" t="s">
        <v>19</v>
      </c>
      <c r="C1480">
        <v>0</v>
      </c>
      <c r="D1480" t="s">
        <v>20</v>
      </c>
      <c r="E1480" t="s">
        <v>21</v>
      </c>
      <c r="F1480" t="s">
        <v>75</v>
      </c>
      <c r="G1480">
        <v>25</v>
      </c>
      <c r="H1480" t="s">
        <v>20</v>
      </c>
      <c r="I1480" t="s">
        <v>23</v>
      </c>
      <c r="J1480" t="s">
        <v>20</v>
      </c>
      <c r="K1480" t="s">
        <v>21</v>
      </c>
      <c r="L1480" t="s">
        <v>29</v>
      </c>
      <c r="M1480" t="s">
        <v>21</v>
      </c>
      <c r="N1480" t="s">
        <v>30</v>
      </c>
      <c r="O1480">
        <v>86.65</v>
      </c>
      <c r="P1480">
        <v>2113.61</v>
      </c>
      <c r="Q1480">
        <v>3</v>
      </c>
      <c r="R1480" t="s">
        <v>21</v>
      </c>
    </row>
    <row r="1481" spans="1:18" x14ac:dyDescent="0.35">
      <c r="A1481" t="s">
        <v>1526</v>
      </c>
      <c r="B1481" t="s">
        <v>36</v>
      </c>
      <c r="C1481">
        <v>0</v>
      </c>
      <c r="D1481" t="s">
        <v>20</v>
      </c>
      <c r="E1481" t="s">
        <v>21</v>
      </c>
      <c r="F1481" t="s">
        <v>65</v>
      </c>
      <c r="G1481">
        <v>44</v>
      </c>
      <c r="H1481" t="s">
        <v>21</v>
      </c>
      <c r="I1481" t="s">
        <v>32</v>
      </c>
      <c r="J1481" t="s">
        <v>21</v>
      </c>
      <c r="K1481" t="s">
        <v>20</v>
      </c>
      <c r="L1481" t="s">
        <v>24</v>
      </c>
      <c r="M1481" t="s">
        <v>21</v>
      </c>
      <c r="N1481" t="s">
        <v>30</v>
      </c>
      <c r="O1481">
        <v>43.92</v>
      </c>
      <c r="P1481">
        <v>1896.52</v>
      </c>
      <c r="Q1481">
        <v>1</v>
      </c>
      <c r="R1481" t="s">
        <v>21</v>
      </c>
    </row>
    <row r="1482" spans="1:18" x14ac:dyDescent="0.35">
      <c r="A1482" t="s">
        <v>1527</v>
      </c>
      <c r="B1482" t="s">
        <v>19</v>
      </c>
      <c r="C1482">
        <v>0</v>
      </c>
      <c r="D1482" t="s">
        <v>21</v>
      </c>
      <c r="E1482" t="s">
        <v>21</v>
      </c>
      <c r="F1482" t="s">
        <v>45</v>
      </c>
      <c r="G1482">
        <v>58</v>
      </c>
      <c r="H1482" t="s">
        <v>20</v>
      </c>
      <c r="I1482" t="s">
        <v>21</v>
      </c>
      <c r="J1482" t="s">
        <v>28</v>
      </c>
      <c r="K1482" t="s">
        <v>28</v>
      </c>
      <c r="L1482" t="s">
        <v>24</v>
      </c>
      <c r="M1482" t="s">
        <v>21</v>
      </c>
      <c r="N1482" t="s">
        <v>43</v>
      </c>
      <c r="O1482">
        <v>31.32</v>
      </c>
      <c r="P1482">
        <v>1803.3</v>
      </c>
      <c r="Q1482">
        <v>0</v>
      </c>
      <c r="R1482" t="s">
        <v>21</v>
      </c>
    </row>
    <row r="1483" spans="1:18" x14ac:dyDescent="0.35">
      <c r="A1483" t="s">
        <v>1528</v>
      </c>
      <c r="B1483" t="s">
        <v>36</v>
      </c>
      <c r="C1483">
        <v>0</v>
      </c>
      <c r="D1483" t="s">
        <v>21</v>
      </c>
      <c r="E1483" t="s">
        <v>21</v>
      </c>
      <c r="F1483" t="s">
        <v>56</v>
      </c>
      <c r="G1483">
        <v>7</v>
      </c>
      <c r="H1483" t="s">
        <v>20</v>
      </c>
      <c r="I1483" t="s">
        <v>32</v>
      </c>
      <c r="J1483" t="s">
        <v>20</v>
      </c>
      <c r="K1483" t="s">
        <v>20</v>
      </c>
      <c r="L1483" t="s">
        <v>33</v>
      </c>
      <c r="M1483" t="s">
        <v>20</v>
      </c>
      <c r="N1483" t="s">
        <v>34</v>
      </c>
      <c r="O1483">
        <v>60.06</v>
      </c>
      <c r="P1483">
        <v>416.33</v>
      </c>
      <c r="Q1483">
        <v>0</v>
      </c>
      <c r="R1483" t="s">
        <v>21</v>
      </c>
    </row>
    <row r="1484" spans="1:18" x14ac:dyDescent="0.35">
      <c r="A1484" t="s">
        <v>1529</v>
      </c>
      <c r="B1484" t="s">
        <v>19</v>
      </c>
      <c r="C1484">
        <v>0</v>
      </c>
      <c r="D1484" t="s">
        <v>21</v>
      </c>
      <c r="E1484" t="s">
        <v>21</v>
      </c>
      <c r="F1484" t="s">
        <v>49</v>
      </c>
      <c r="G1484">
        <v>7</v>
      </c>
      <c r="H1484" t="s">
        <v>20</v>
      </c>
      <c r="I1484" t="s">
        <v>32</v>
      </c>
      <c r="J1484" t="s">
        <v>21</v>
      </c>
      <c r="K1484" t="s">
        <v>20</v>
      </c>
      <c r="L1484" t="s">
        <v>33</v>
      </c>
      <c r="M1484" t="s">
        <v>21</v>
      </c>
      <c r="N1484" t="s">
        <v>43</v>
      </c>
      <c r="O1484">
        <v>62.48</v>
      </c>
      <c r="P1484">
        <v>449.35</v>
      </c>
      <c r="Q1484">
        <v>2</v>
      </c>
      <c r="R1484" t="s">
        <v>20</v>
      </c>
    </row>
    <row r="1485" spans="1:18" x14ac:dyDescent="0.35">
      <c r="A1485" t="s">
        <v>1530</v>
      </c>
      <c r="B1485" t="s">
        <v>36</v>
      </c>
      <c r="C1485">
        <v>0</v>
      </c>
      <c r="D1485" t="s">
        <v>21</v>
      </c>
      <c r="E1485" t="s">
        <v>21</v>
      </c>
      <c r="F1485" t="s">
        <v>58</v>
      </c>
      <c r="G1485">
        <v>6</v>
      </c>
      <c r="H1485" t="s">
        <v>20</v>
      </c>
      <c r="I1485" t="s">
        <v>21</v>
      </c>
      <c r="J1485" t="s">
        <v>28</v>
      </c>
      <c r="K1485" t="s">
        <v>28</v>
      </c>
      <c r="L1485" t="s">
        <v>33</v>
      </c>
      <c r="M1485" t="s">
        <v>20</v>
      </c>
      <c r="N1485" t="s">
        <v>25</v>
      </c>
      <c r="O1485">
        <v>27.78</v>
      </c>
      <c r="P1485">
        <v>169.28</v>
      </c>
      <c r="Q1485">
        <v>1</v>
      </c>
      <c r="R1485" t="s">
        <v>20</v>
      </c>
    </row>
    <row r="1486" spans="1:18" x14ac:dyDescent="0.35">
      <c r="A1486" t="s">
        <v>1531</v>
      </c>
      <c r="B1486" t="s">
        <v>19</v>
      </c>
      <c r="C1486">
        <v>0</v>
      </c>
      <c r="D1486" t="s">
        <v>20</v>
      </c>
      <c r="E1486" t="s">
        <v>21</v>
      </c>
      <c r="F1486" t="s">
        <v>39</v>
      </c>
      <c r="G1486">
        <v>14</v>
      </c>
      <c r="H1486" t="s">
        <v>21</v>
      </c>
      <c r="I1486" t="s">
        <v>32</v>
      </c>
      <c r="J1486" t="s">
        <v>21</v>
      </c>
      <c r="K1486" t="s">
        <v>21</v>
      </c>
      <c r="L1486" t="s">
        <v>33</v>
      </c>
      <c r="M1486" t="s">
        <v>20</v>
      </c>
      <c r="N1486" t="s">
        <v>25</v>
      </c>
      <c r="O1486">
        <v>48.2</v>
      </c>
      <c r="P1486">
        <v>679.67</v>
      </c>
      <c r="Q1486">
        <v>3</v>
      </c>
      <c r="R1486" t="s">
        <v>20</v>
      </c>
    </row>
    <row r="1487" spans="1:18" x14ac:dyDescent="0.35">
      <c r="A1487" t="s">
        <v>1532</v>
      </c>
      <c r="B1487" t="s">
        <v>36</v>
      </c>
      <c r="C1487">
        <v>0</v>
      </c>
      <c r="D1487" t="s">
        <v>21</v>
      </c>
      <c r="E1487" t="s">
        <v>21</v>
      </c>
      <c r="F1487" t="s">
        <v>56</v>
      </c>
      <c r="G1487">
        <v>21</v>
      </c>
      <c r="H1487" t="s">
        <v>20</v>
      </c>
      <c r="I1487" t="s">
        <v>32</v>
      </c>
      <c r="J1487" t="s">
        <v>21</v>
      </c>
      <c r="K1487" t="s">
        <v>21</v>
      </c>
      <c r="L1487" t="s">
        <v>33</v>
      </c>
      <c r="M1487" t="s">
        <v>20</v>
      </c>
      <c r="N1487" t="s">
        <v>30</v>
      </c>
      <c r="O1487">
        <v>50.75</v>
      </c>
      <c r="P1487">
        <v>1040.71</v>
      </c>
      <c r="Q1487">
        <v>2</v>
      </c>
      <c r="R1487" t="s">
        <v>21</v>
      </c>
    </row>
    <row r="1488" spans="1:18" x14ac:dyDescent="0.35">
      <c r="A1488" t="s">
        <v>1533</v>
      </c>
      <c r="B1488" t="s">
        <v>19</v>
      </c>
      <c r="C1488">
        <v>0</v>
      </c>
      <c r="D1488" t="s">
        <v>20</v>
      </c>
      <c r="E1488" t="s">
        <v>21</v>
      </c>
      <c r="F1488" t="s">
        <v>37</v>
      </c>
      <c r="G1488">
        <v>11</v>
      </c>
      <c r="H1488" t="s">
        <v>20</v>
      </c>
      <c r="I1488" t="s">
        <v>23</v>
      </c>
      <c r="J1488" t="s">
        <v>21</v>
      </c>
      <c r="K1488" t="s">
        <v>21</v>
      </c>
      <c r="L1488" t="s">
        <v>33</v>
      </c>
      <c r="M1488" t="s">
        <v>20</v>
      </c>
      <c r="N1488" t="s">
        <v>34</v>
      </c>
      <c r="O1488">
        <v>80.72</v>
      </c>
      <c r="P1488">
        <v>888.67</v>
      </c>
      <c r="Q1488">
        <v>2</v>
      </c>
      <c r="R1488" t="s">
        <v>20</v>
      </c>
    </row>
    <row r="1489" spans="1:18" x14ac:dyDescent="0.35">
      <c r="A1489" t="s">
        <v>1534</v>
      </c>
      <c r="B1489" t="s">
        <v>36</v>
      </c>
      <c r="C1489">
        <v>0</v>
      </c>
      <c r="D1489" t="s">
        <v>20</v>
      </c>
      <c r="E1489" t="s">
        <v>20</v>
      </c>
      <c r="F1489" t="s">
        <v>41</v>
      </c>
      <c r="G1489">
        <v>7</v>
      </c>
      <c r="H1489" t="s">
        <v>20</v>
      </c>
      <c r="I1489" t="s">
        <v>32</v>
      </c>
      <c r="J1489" t="s">
        <v>21</v>
      </c>
      <c r="K1489" t="s">
        <v>20</v>
      </c>
      <c r="L1489" t="s">
        <v>33</v>
      </c>
      <c r="M1489" t="s">
        <v>21</v>
      </c>
      <c r="N1489" t="s">
        <v>34</v>
      </c>
      <c r="O1489">
        <v>53.41</v>
      </c>
      <c r="P1489">
        <v>370.72</v>
      </c>
      <c r="Q1489">
        <v>0</v>
      </c>
      <c r="R1489" t="s">
        <v>20</v>
      </c>
    </row>
    <row r="1490" spans="1:18" x14ac:dyDescent="0.35">
      <c r="A1490" t="s">
        <v>1535</v>
      </c>
      <c r="B1490" t="s">
        <v>36</v>
      </c>
      <c r="C1490">
        <v>0</v>
      </c>
      <c r="D1490" t="s">
        <v>21</v>
      </c>
      <c r="E1490" t="s">
        <v>21</v>
      </c>
      <c r="F1490" t="s">
        <v>75</v>
      </c>
      <c r="G1490">
        <v>45</v>
      </c>
      <c r="H1490" t="s">
        <v>20</v>
      </c>
      <c r="I1490" t="s">
        <v>244</v>
      </c>
      <c r="J1490" t="s">
        <v>21</v>
      </c>
      <c r="K1490" t="s">
        <v>20</v>
      </c>
      <c r="L1490" t="s">
        <v>24</v>
      </c>
      <c r="M1490" t="s">
        <v>21</v>
      </c>
      <c r="N1490" t="s">
        <v>30</v>
      </c>
      <c r="O1490">
        <v>78.92</v>
      </c>
      <c r="P1490">
        <v>3615.05</v>
      </c>
      <c r="Q1490">
        <v>1</v>
      </c>
      <c r="R1490" t="s">
        <v>21</v>
      </c>
    </row>
    <row r="1491" spans="1:18" x14ac:dyDescent="0.35">
      <c r="A1491" t="s">
        <v>1536</v>
      </c>
      <c r="B1491" t="s">
        <v>36</v>
      </c>
      <c r="C1491">
        <v>0</v>
      </c>
      <c r="D1491" t="s">
        <v>21</v>
      </c>
      <c r="E1491" t="s">
        <v>21</v>
      </c>
      <c r="F1491" t="s">
        <v>49</v>
      </c>
      <c r="G1491">
        <v>62</v>
      </c>
      <c r="H1491" t="s">
        <v>21</v>
      </c>
      <c r="I1491" t="s">
        <v>23</v>
      </c>
      <c r="J1491" t="s">
        <v>20</v>
      </c>
      <c r="K1491" t="s">
        <v>21</v>
      </c>
      <c r="L1491" t="s">
        <v>24</v>
      </c>
      <c r="M1491" t="s">
        <v>20</v>
      </c>
      <c r="N1491" t="s">
        <v>43</v>
      </c>
      <c r="O1491">
        <v>88.2</v>
      </c>
      <c r="P1491">
        <v>5616.19</v>
      </c>
      <c r="Q1491">
        <v>1</v>
      </c>
      <c r="R1491" t="s">
        <v>21</v>
      </c>
    </row>
    <row r="1492" spans="1:18" x14ac:dyDescent="0.35">
      <c r="A1492" t="s">
        <v>1537</v>
      </c>
      <c r="B1492" t="s">
        <v>36</v>
      </c>
      <c r="C1492">
        <v>0</v>
      </c>
      <c r="D1492" t="s">
        <v>21</v>
      </c>
      <c r="E1492" t="s">
        <v>21</v>
      </c>
      <c r="F1492" t="s">
        <v>56</v>
      </c>
      <c r="G1492">
        <v>16</v>
      </c>
      <c r="H1492" t="s">
        <v>20</v>
      </c>
      <c r="I1492" t="s">
        <v>23</v>
      </c>
      <c r="J1492" t="s">
        <v>21</v>
      </c>
      <c r="K1492" t="s">
        <v>21</v>
      </c>
      <c r="L1492" t="s">
        <v>33</v>
      </c>
      <c r="M1492" t="s">
        <v>21</v>
      </c>
      <c r="N1492" t="s">
        <v>34</v>
      </c>
      <c r="O1492">
        <v>79.09</v>
      </c>
      <c r="P1492">
        <v>1259.8499999999999</v>
      </c>
      <c r="Q1492">
        <v>2</v>
      </c>
      <c r="R1492" t="s">
        <v>20</v>
      </c>
    </row>
    <row r="1493" spans="1:18" x14ac:dyDescent="0.35">
      <c r="A1493" t="s">
        <v>1538</v>
      </c>
      <c r="B1493" t="s">
        <v>19</v>
      </c>
      <c r="C1493">
        <v>1</v>
      </c>
      <c r="D1493" t="s">
        <v>21</v>
      </c>
      <c r="E1493" t="s">
        <v>21</v>
      </c>
      <c r="F1493" t="s">
        <v>75</v>
      </c>
      <c r="G1493">
        <v>31</v>
      </c>
      <c r="H1493" t="s">
        <v>20</v>
      </c>
      <c r="I1493" t="s">
        <v>21</v>
      </c>
      <c r="J1493" t="s">
        <v>28</v>
      </c>
      <c r="K1493" t="s">
        <v>28</v>
      </c>
      <c r="L1493" t="s">
        <v>33</v>
      </c>
      <c r="M1493" t="s">
        <v>20</v>
      </c>
      <c r="N1493" t="s">
        <v>34</v>
      </c>
      <c r="O1493">
        <v>39.85</v>
      </c>
      <c r="P1493">
        <v>1231.72</v>
      </c>
      <c r="Q1493">
        <v>0</v>
      </c>
      <c r="R1493" t="s">
        <v>20</v>
      </c>
    </row>
    <row r="1494" spans="1:18" x14ac:dyDescent="0.35">
      <c r="A1494" t="s">
        <v>1539</v>
      </c>
      <c r="B1494" t="s">
        <v>36</v>
      </c>
      <c r="C1494">
        <v>0</v>
      </c>
      <c r="D1494" t="s">
        <v>20</v>
      </c>
      <c r="E1494" t="s">
        <v>20</v>
      </c>
      <c r="F1494" t="s">
        <v>58</v>
      </c>
      <c r="G1494">
        <v>23</v>
      </c>
      <c r="H1494" t="s">
        <v>20</v>
      </c>
      <c r="I1494" t="s">
        <v>32</v>
      </c>
      <c r="J1494" t="s">
        <v>21</v>
      </c>
      <c r="K1494" t="s">
        <v>21</v>
      </c>
      <c r="L1494" t="s">
        <v>29</v>
      </c>
      <c r="M1494" t="s">
        <v>21</v>
      </c>
      <c r="N1494" t="s">
        <v>34</v>
      </c>
      <c r="O1494">
        <v>60.69</v>
      </c>
      <c r="P1494">
        <v>1392.52</v>
      </c>
      <c r="Q1494">
        <v>1</v>
      </c>
      <c r="R1494" t="s">
        <v>21</v>
      </c>
    </row>
    <row r="1495" spans="1:18" x14ac:dyDescent="0.35">
      <c r="A1495" t="s">
        <v>1540</v>
      </c>
      <c r="B1495" t="s">
        <v>36</v>
      </c>
      <c r="C1495">
        <v>1</v>
      </c>
      <c r="D1495" t="s">
        <v>21</v>
      </c>
      <c r="E1495" t="s">
        <v>21</v>
      </c>
      <c r="F1495" t="s">
        <v>22</v>
      </c>
      <c r="G1495">
        <v>13</v>
      </c>
      <c r="H1495" t="s">
        <v>20</v>
      </c>
      <c r="I1495" t="s">
        <v>23</v>
      </c>
      <c r="J1495" t="s">
        <v>20</v>
      </c>
      <c r="K1495" t="s">
        <v>21</v>
      </c>
      <c r="L1495" t="s">
        <v>29</v>
      </c>
      <c r="M1495" t="s">
        <v>20</v>
      </c>
      <c r="N1495" t="s">
        <v>34</v>
      </c>
      <c r="O1495">
        <v>94.06</v>
      </c>
      <c r="P1495">
        <v>1221.8499999999999</v>
      </c>
      <c r="Q1495">
        <v>1</v>
      </c>
      <c r="R1495" t="s">
        <v>20</v>
      </c>
    </row>
    <row r="1496" spans="1:18" x14ac:dyDescent="0.35">
      <c r="A1496" t="s">
        <v>1541</v>
      </c>
      <c r="B1496" t="s">
        <v>36</v>
      </c>
      <c r="C1496">
        <v>0</v>
      </c>
      <c r="D1496" t="s">
        <v>21</v>
      </c>
      <c r="E1496" t="s">
        <v>21</v>
      </c>
      <c r="F1496" t="s">
        <v>27</v>
      </c>
      <c r="G1496">
        <v>9</v>
      </c>
      <c r="H1496" t="s">
        <v>21</v>
      </c>
      <c r="I1496" t="s">
        <v>23</v>
      </c>
      <c r="J1496" t="s">
        <v>21</v>
      </c>
      <c r="K1496" t="s">
        <v>21</v>
      </c>
      <c r="L1496" t="s">
        <v>33</v>
      </c>
      <c r="M1496" t="s">
        <v>21</v>
      </c>
      <c r="N1496" t="s">
        <v>25</v>
      </c>
      <c r="O1496">
        <v>71.790000000000006</v>
      </c>
      <c r="P1496">
        <v>646.48</v>
      </c>
      <c r="Q1496">
        <v>6</v>
      </c>
      <c r="R1496" t="s">
        <v>20</v>
      </c>
    </row>
    <row r="1497" spans="1:18" x14ac:dyDescent="0.35">
      <c r="A1497" t="s">
        <v>1542</v>
      </c>
      <c r="B1497" t="s">
        <v>36</v>
      </c>
      <c r="C1497">
        <v>1</v>
      </c>
      <c r="D1497" t="s">
        <v>20</v>
      </c>
      <c r="E1497" t="s">
        <v>21</v>
      </c>
      <c r="F1497" t="s">
        <v>47</v>
      </c>
      <c r="G1497">
        <v>15</v>
      </c>
      <c r="H1497" t="s">
        <v>21</v>
      </c>
      <c r="I1497" t="s">
        <v>23</v>
      </c>
      <c r="J1497" t="s">
        <v>20</v>
      </c>
      <c r="K1497" t="s">
        <v>20</v>
      </c>
      <c r="L1497" t="s">
        <v>33</v>
      </c>
      <c r="M1497" t="s">
        <v>21</v>
      </c>
      <c r="N1497" t="s">
        <v>30</v>
      </c>
      <c r="O1497">
        <v>86.52</v>
      </c>
      <c r="P1497">
        <v>1326.98</v>
      </c>
      <c r="Q1497">
        <v>2</v>
      </c>
      <c r="R1497" t="s">
        <v>21</v>
      </c>
    </row>
    <row r="1498" spans="1:18" x14ac:dyDescent="0.35">
      <c r="A1498" t="s">
        <v>1543</v>
      </c>
      <c r="B1498" t="s">
        <v>19</v>
      </c>
      <c r="C1498">
        <v>0</v>
      </c>
      <c r="D1498" t="s">
        <v>20</v>
      </c>
      <c r="E1498" t="s">
        <v>20</v>
      </c>
      <c r="F1498" t="s">
        <v>65</v>
      </c>
      <c r="G1498">
        <v>25</v>
      </c>
      <c r="H1498" t="s">
        <v>20</v>
      </c>
      <c r="I1498" t="s">
        <v>32</v>
      </c>
      <c r="J1498" t="s">
        <v>20</v>
      </c>
      <c r="K1498" t="s">
        <v>20</v>
      </c>
      <c r="L1498" t="s">
        <v>29</v>
      </c>
      <c r="M1498" t="s">
        <v>20</v>
      </c>
      <c r="N1498" t="s">
        <v>43</v>
      </c>
      <c r="O1498">
        <v>75.680000000000007</v>
      </c>
      <c r="P1498">
        <v>1843.73</v>
      </c>
      <c r="Q1498">
        <v>3</v>
      </c>
      <c r="R1498" t="s">
        <v>21</v>
      </c>
    </row>
    <row r="1499" spans="1:18" x14ac:dyDescent="0.35">
      <c r="A1499" t="s">
        <v>1544</v>
      </c>
      <c r="B1499" t="s">
        <v>19</v>
      </c>
      <c r="C1499">
        <v>0</v>
      </c>
      <c r="D1499" t="s">
        <v>21</v>
      </c>
      <c r="E1499" t="s">
        <v>21</v>
      </c>
      <c r="F1499" t="s">
        <v>45</v>
      </c>
      <c r="G1499">
        <v>30</v>
      </c>
      <c r="H1499" t="s">
        <v>20</v>
      </c>
      <c r="I1499" t="s">
        <v>32</v>
      </c>
      <c r="J1499" t="s">
        <v>21</v>
      </c>
      <c r="K1499" t="s">
        <v>21</v>
      </c>
      <c r="L1499" t="s">
        <v>29</v>
      </c>
      <c r="M1499" t="s">
        <v>21</v>
      </c>
      <c r="N1499" t="s">
        <v>34</v>
      </c>
      <c r="O1499">
        <v>56.11</v>
      </c>
      <c r="P1499">
        <v>1717.24</v>
      </c>
      <c r="Q1499">
        <v>2</v>
      </c>
      <c r="R1499" t="s">
        <v>21</v>
      </c>
    </row>
    <row r="1500" spans="1:18" x14ac:dyDescent="0.35">
      <c r="A1500" t="s">
        <v>1545</v>
      </c>
      <c r="B1500" t="s">
        <v>36</v>
      </c>
      <c r="C1500">
        <v>0</v>
      </c>
      <c r="D1500" t="s">
        <v>20</v>
      </c>
      <c r="E1500" t="s">
        <v>21</v>
      </c>
      <c r="F1500" t="s">
        <v>58</v>
      </c>
      <c r="G1500">
        <v>43</v>
      </c>
      <c r="H1500" t="s">
        <v>20</v>
      </c>
      <c r="I1500" t="s">
        <v>23</v>
      </c>
      <c r="J1500" t="s">
        <v>21</v>
      </c>
      <c r="K1500" t="s">
        <v>21</v>
      </c>
      <c r="L1500" t="s">
        <v>29</v>
      </c>
      <c r="M1500" t="s">
        <v>21</v>
      </c>
      <c r="N1500" t="s">
        <v>30</v>
      </c>
      <c r="O1500">
        <v>82.06</v>
      </c>
      <c r="P1500">
        <v>3539.26</v>
      </c>
      <c r="Q1500">
        <v>4</v>
      </c>
      <c r="R1500" t="s">
        <v>21</v>
      </c>
    </row>
    <row r="1501" spans="1:18" x14ac:dyDescent="0.35">
      <c r="A1501" t="s">
        <v>1546</v>
      </c>
      <c r="B1501" t="s">
        <v>19</v>
      </c>
      <c r="C1501">
        <v>0</v>
      </c>
      <c r="D1501" t="s">
        <v>20</v>
      </c>
      <c r="E1501" t="s">
        <v>20</v>
      </c>
      <c r="F1501" t="s">
        <v>37</v>
      </c>
      <c r="G1501">
        <v>19</v>
      </c>
      <c r="H1501" t="s">
        <v>20</v>
      </c>
      <c r="I1501" t="s">
        <v>21</v>
      </c>
      <c r="J1501" t="s">
        <v>28</v>
      </c>
      <c r="K1501" t="s">
        <v>28</v>
      </c>
      <c r="L1501" t="s">
        <v>29</v>
      </c>
      <c r="M1501" t="s">
        <v>21</v>
      </c>
      <c r="N1501" t="s">
        <v>34</v>
      </c>
      <c r="O1501">
        <v>24.82</v>
      </c>
      <c r="P1501">
        <v>484.15</v>
      </c>
      <c r="Q1501">
        <v>0</v>
      </c>
      <c r="R1501" t="s">
        <v>21</v>
      </c>
    </row>
    <row r="1502" spans="1:18" x14ac:dyDescent="0.35">
      <c r="A1502" t="s">
        <v>1547</v>
      </c>
      <c r="B1502" t="s">
        <v>36</v>
      </c>
      <c r="C1502">
        <v>0</v>
      </c>
      <c r="D1502" t="s">
        <v>21</v>
      </c>
      <c r="E1502" t="s">
        <v>21</v>
      </c>
      <c r="F1502" t="s">
        <v>75</v>
      </c>
      <c r="G1502">
        <v>27</v>
      </c>
      <c r="H1502" t="s">
        <v>20</v>
      </c>
      <c r="I1502" t="s">
        <v>32</v>
      </c>
      <c r="J1502" t="s">
        <v>21</v>
      </c>
      <c r="K1502" t="s">
        <v>21</v>
      </c>
      <c r="L1502" t="s">
        <v>33</v>
      </c>
      <c r="M1502" t="s">
        <v>20</v>
      </c>
      <c r="N1502" t="s">
        <v>34</v>
      </c>
      <c r="O1502">
        <v>62</v>
      </c>
      <c r="P1502">
        <v>1629</v>
      </c>
      <c r="Q1502">
        <v>1</v>
      </c>
      <c r="R1502" t="s">
        <v>21</v>
      </c>
    </row>
    <row r="1503" spans="1:18" x14ac:dyDescent="0.35">
      <c r="A1503" t="s">
        <v>1548</v>
      </c>
      <c r="B1503" t="s">
        <v>19</v>
      </c>
      <c r="C1503">
        <v>0</v>
      </c>
      <c r="D1503" t="s">
        <v>20</v>
      </c>
      <c r="E1503" t="s">
        <v>20</v>
      </c>
      <c r="F1503" t="s">
        <v>37</v>
      </c>
      <c r="G1503">
        <v>51</v>
      </c>
      <c r="H1503" t="s">
        <v>20</v>
      </c>
      <c r="I1503" t="s">
        <v>21</v>
      </c>
      <c r="J1503" t="s">
        <v>28</v>
      </c>
      <c r="K1503" t="s">
        <v>28</v>
      </c>
      <c r="L1503" t="s">
        <v>33</v>
      </c>
      <c r="M1503" t="s">
        <v>20</v>
      </c>
      <c r="N1503" t="s">
        <v>30</v>
      </c>
      <c r="O1503">
        <v>24.15</v>
      </c>
      <c r="P1503">
        <v>1256.33</v>
      </c>
      <c r="Q1503">
        <v>0</v>
      </c>
      <c r="R1503" t="s">
        <v>21</v>
      </c>
    </row>
    <row r="1504" spans="1:18" x14ac:dyDescent="0.35">
      <c r="A1504" t="s">
        <v>1549</v>
      </c>
      <c r="B1504" t="s">
        <v>19</v>
      </c>
      <c r="C1504">
        <v>0</v>
      </c>
      <c r="D1504" t="s">
        <v>20</v>
      </c>
      <c r="E1504" t="s">
        <v>21</v>
      </c>
      <c r="F1504" t="s">
        <v>56</v>
      </c>
      <c r="G1504">
        <v>2</v>
      </c>
      <c r="H1504" t="s">
        <v>20</v>
      </c>
      <c r="I1504" t="s">
        <v>23</v>
      </c>
      <c r="J1504" t="s">
        <v>20</v>
      </c>
      <c r="K1504" t="s">
        <v>20</v>
      </c>
      <c r="L1504" t="s">
        <v>33</v>
      </c>
      <c r="M1504" t="s">
        <v>20</v>
      </c>
      <c r="N1504" t="s">
        <v>30</v>
      </c>
      <c r="O1504">
        <v>90.53</v>
      </c>
      <c r="P1504">
        <v>185.45</v>
      </c>
      <c r="Q1504">
        <v>3</v>
      </c>
      <c r="R1504" t="s">
        <v>21</v>
      </c>
    </row>
    <row r="1505" spans="1:18" x14ac:dyDescent="0.35">
      <c r="A1505" t="s">
        <v>1550</v>
      </c>
      <c r="B1505" t="s">
        <v>19</v>
      </c>
      <c r="C1505">
        <v>1</v>
      </c>
      <c r="D1505" t="s">
        <v>21</v>
      </c>
      <c r="E1505" t="s">
        <v>21</v>
      </c>
      <c r="F1505" t="s">
        <v>22</v>
      </c>
      <c r="G1505">
        <v>44</v>
      </c>
      <c r="H1505" t="s">
        <v>20</v>
      </c>
      <c r="I1505" t="s">
        <v>23</v>
      </c>
      <c r="J1505" t="s">
        <v>20</v>
      </c>
      <c r="K1505" t="s">
        <v>21</v>
      </c>
      <c r="L1505" t="s">
        <v>24</v>
      </c>
      <c r="M1505" t="s">
        <v>21</v>
      </c>
      <c r="N1505" t="s">
        <v>30</v>
      </c>
      <c r="O1505">
        <v>73.67</v>
      </c>
      <c r="P1505">
        <v>3189.74</v>
      </c>
      <c r="Q1505">
        <v>4</v>
      </c>
      <c r="R1505" t="s">
        <v>21</v>
      </c>
    </row>
    <row r="1506" spans="1:18" x14ac:dyDescent="0.35">
      <c r="A1506" t="s">
        <v>1551</v>
      </c>
      <c r="B1506" t="s">
        <v>36</v>
      </c>
      <c r="C1506">
        <v>0</v>
      </c>
      <c r="D1506" t="s">
        <v>21</v>
      </c>
      <c r="E1506" t="s">
        <v>21</v>
      </c>
      <c r="F1506" t="s">
        <v>39</v>
      </c>
      <c r="G1506">
        <v>49</v>
      </c>
      <c r="H1506" t="s">
        <v>20</v>
      </c>
      <c r="I1506" t="s">
        <v>32</v>
      </c>
      <c r="J1506" t="s">
        <v>21</v>
      </c>
      <c r="K1506" t="s">
        <v>21</v>
      </c>
      <c r="L1506" t="s">
        <v>24</v>
      </c>
      <c r="M1506" t="s">
        <v>20</v>
      </c>
      <c r="N1506" t="s">
        <v>34</v>
      </c>
      <c r="O1506">
        <v>49.67</v>
      </c>
      <c r="P1506">
        <v>2362.04</v>
      </c>
      <c r="Q1506">
        <v>1</v>
      </c>
      <c r="R1506" t="s">
        <v>21</v>
      </c>
    </row>
    <row r="1507" spans="1:18" x14ac:dyDescent="0.35">
      <c r="A1507" t="s">
        <v>1552</v>
      </c>
      <c r="B1507" t="s">
        <v>36</v>
      </c>
      <c r="C1507">
        <v>0</v>
      </c>
      <c r="D1507" t="s">
        <v>21</v>
      </c>
      <c r="E1507" t="s">
        <v>21</v>
      </c>
      <c r="F1507" t="s">
        <v>49</v>
      </c>
      <c r="G1507">
        <v>28</v>
      </c>
      <c r="H1507" t="s">
        <v>20</v>
      </c>
      <c r="I1507" t="s">
        <v>23</v>
      </c>
      <c r="J1507" t="s">
        <v>21</v>
      </c>
      <c r="K1507" t="s">
        <v>20</v>
      </c>
      <c r="L1507" t="s">
        <v>33</v>
      </c>
      <c r="M1507" t="s">
        <v>21</v>
      </c>
      <c r="N1507" t="s">
        <v>34</v>
      </c>
      <c r="O1507">
        <v>93.95</v>
      </c>
      <c r="P1507">
        <v>2585.54</v>
      </c>
      <c r="Q1507">
        <v>2</v>
      </c>
      <c r="R1507" t="s">
        <v>21</v>
      </c>
    </row>
    <row r="1508" spans="1:18" x14ac:dyDescent="0.35">
      <c r="A1508" t="s">
        <v>1553</v>
      </c>
      <c r="B1508" t="s">
        <v>19</v>
      </c>
      <c r="C1508">
        <v>0</v>
      </c>
      <c r="D1508" t="s">
        <v>20</v>
      </c>
      <c r="E1508" t="s">
        <v>20</v>
      </c>
      <c r="F1508" t="s">
        <v>27</v>
      </c>
      <c r="G1508">
        <v>7</v>
      </c>
      <c r="H1508" t="s">
        <v>20</v>
      </c>
      <c r="I1508" t="s">
        <v>23</v>
      </c>
      <c r="J1508" t="s">
        <v>21</v>
      </c>
      <c r="K1508" t="s">
        <v>20</v>
      </c>
      <c r="L1508" t="s">
        <v>33</v>
      </c>
      <c r="M1508" t="s">
        <v>20</v>
      </c>
      <c r="N1508" t="s">
        <v>30</v>
      </c>
      <c r="O1508">
        <v>95.89</v>
      </c>
      <c r="P1508">
        <v>659.32</v>
      </c>
      <c r="Q1508">
        <v>1</v>
      </c>
      <c r="R1508" t="s">
        <v>20</v>
      </c>
    </row>
    <row r="1509" spans="1:18" x14ac:dyDescent="0.35">
      <c r="A1509" t="s">
        <v>1554</v>
      </c>
      <c r="B1509" t="s">
        <v>19</v>
      </c>
      <c r="C1509">
        <v>0</v>
      </c>
      <c r="D1509" t="s">
        <v>21</v>
      </c>
      <c r="E1509" t="s">
        <v>21</v>
      </c>
      <c r="F1509" t="s">
        <v>37</v>
      </c>
      <c r="G1509">
        <v>12</v>
      </c>
      <c r="H1509" t="s">
        <v>20</v>
      </c>
      <c r="I1509" t="s">
        <v>32</v>
      </c>
      <c r="J1509" t="s">
        <v>21</v>
      </c>
      <c r="K1509" t="s">
        <v>21</v>
      </c>
      <c r="L1509" t="s">
        <v>33</v>
      </c>
      <c r="M1509" t="s">
        <v>20</v>
      </c>
      <c r="N1509" t="s">
        <v>34</v>
      </c>
      <c r="O1509">
        <v>54.69</v>
      </c>
      <c r="P1509">
        <v>637.13</v>
      </c>
      <c r="Q1509">
        <v>1</v>
      </c>
      <c r="R1509" t="s">
        <v>21</v>
      </c>
    </row>
    <row r="1510" spans="1:18" x14ac:dyDescent="0.35">
      <c r="A1510" t="s">
        <v>1555</v>
      </c>
      <c r="B1510" t="s">
        <v>19</v>
      </c>
      <c r="C1510">
        <v>1</v>
      </c>
      <c r="D1510" t="s">
        <v>20</v>
      </c>
      <c r="E1510" t="s">
        <v>21</v>
      </c>
      <c r="F1510" t="s">
        <v>27</v>
      </c>
      <c r="G1510">
        <v>10</v>
      </c>
      <c r="H1510" t="s">
        <v>20</v>
      </c>
      <c r="I1510" t="s">
        <v>21</v>
      </c>
      <c r="J1510" t="s">
        <v>28</v>
      </c>
      <c r="K1510" t="s">
        <v>28</v>
      </c>
      <c r="L1510" t="s">
        <v>33</v>
      </c>
      <c r="M1510" t="s">
        <v>21</v>
      </c>
      <c r="N1510" t="s">
        <v>34</v>
      </c>
      <c r="O1510">
        <v>31.52</v>
      </c>
      <c r="P1510">
        <v>322</v>
      </c>
      <c r="Q1510">
        <v>2</v>
      </c>
      <c r="R1510" t="s">
        <v>20</v>
      </c>
    </row>
    <row r="1511" spans="1:18" x14ac:dyDescent="0.35">
      <c r="A1511" t="s">
        <v>1556</v>
      </c>
      <c r="B1511" t="s">
        <v>19</v>
      </c>
      <c r="C1511">
        <v>1</v>
      </c>
      <c r="D1511" t="s">
        <v>21</v>
      </c>
      <c r="E1511" t="s">
        <v>21</v>
      </c>
      <c r="F1511" t="s">
        <v>65</v>
      </c>
      <c r="G1511">
        <v>17</v>
      </c>
      <c r="H1511" t="s">
        <v>20</v>
      </c>
      <c r="I1511" t="s">
        <v>32</v>
      </c>
      <c r="J1511" t="s">
        <v>20</v>
      </c>
      <c r="K1511" t="s">
        <v>21</v>
      </c>
      <c r="L1511" t="s">
        <v>33</v>
      </c>
      <c r="M1511" t="s">
        <v>20</v>
      </c>
      <c r="N1511" t="s">
        <v>25</v>
      </c>
      <c r="O1511">
        <v>59.85</v>
      </c>
      <c r="P1511">
        <v>1047.74</v>
      </c>
      <c r="Q1511">
        <v>5</v>
      </c>
      <c r="R1511" t="s">
        <v>21</v>
      </c>
    </row>
    <row r="1512" spans="1:18" x14ac:dyDescent="0.35">
      <c r="A1512" t="s">
        <v>1557</v>
      </c>
      <c r="B1512" t="s">
        <v>36</v>
      </c>
      <c r="C1512">
        <v>0</v>
      </c>
      <c r="D1512" t="s">
        <v>20</v>
      </c>
      <c r="E1512" t="s">
        <v>20</v>
      </c>
      <c r="F1512" t="s">
        <v>22</v>
      </c>
      <c r="G1512">
        <v>25</v>
      </c>
      <c r="H1512" t="s">
        <v>20</v>
      </c>
      <c r="I1512" t="s">
        <v>32</v>
      </c>
      <c r="J1512" t="s">
        <v>21</v>
      </c>
      <c r="K1512" t="s">
        <v>21</v>
      </c>
      <c r="L1512" t="s">
        <v>33</v>
      </c>
      <c r="M1512" t="s">
        <v>20</v>
      </c>
      <c r="N1512" t="s">
        <v>30</v>
      </c>
      <c r="O1512">
        <v>43.78</v>
      </c>
      <c r="P1512">
        <v>1075.27</v>
      </c>
      <c r="Q1512">
        <v>6</v>
      </c>
      <c r="R1512" t="s">
        <v>21</v>
      </c>
    </row>
    <row r="1513" spans="1:18" x14ac:dyDescent="0.35">
      <c r="A1513" t="s">
        <v>1558</v>
      </c>
      <c r="B1513" t="s">
        <v>19</v>
      </c>
      <c r="C1513">
        <v>0</v>
      </c>
      <c r="D1513" t="s">
        <v>21</v>
      </c>
      <c r="E1513" t="s">
        <v>21</v>
      </c>
      <c r="F1513" t="s">
        <v>37</v>
      </c>
      <c r="G1513">
        <v>21</v>
      </c>
      <c r="H1513" t="s">
        <v>20</v>
      </c>
      <c r="I1513" t="s">
        <v>23</v>
      </c>
      <c r="J1513" t="s">
        <v>20</v>
      </c>
      <c r="K1513" t="s">
        <v>20</v>
      </c>
      <c r="L1513" t="s">
        <v>33</v>
      </c>
      <c r="M1513" t="s">
        <v>20</v>
      </c>
      <c r="N1513" t="s">
        <v>43</v>
      </c>
      <c r="O1513">
        <v>106.23</v>
      </c>
      <c r="P1513">
        <v>2209.63</v>
      </c>
      <c r="Q1513">
        <v>2</v>
      </c>
      <c r="R1513" t="s">
        <v>21</v>
      </c>
    </row>
    <row r="1514" spans="1:18" x14ac:dyDescent="0.35">
      <c r="A1514" t="s">
        <v>1559</v>
      </c>
      <c r="B1514" t="s">
        <v>36</v>
      </c>
      <c r="C1514">
        <v>1</v>
      </c>
      <c r="D1514" t="s">
        <v>21</v>
      </c>
      <c r="E1514" t="s">
        <v>21</v>
      </c>
      <c r="F1514" t="s">
        <v>65</v>
      </c>
      <c r="G1514">
        <v>18</v>
      </c>
      <c r="H1514" t="s">
        <v>20</v>
      </c>
      <c r="I1514" t="s">
        <v>32</v>
      </c>
      <c r="J1514" t="s">
        <v>20</v>
      </c>
      <c r="K1514" t="s">
        <v>21</v>
      </c>
      <c r="L1514" t="s">
        <v>29</v>
      </c>
      <c r="M1514" t="s">
        <v>21</v>
      </c>
      <c r="N1514" t="s">
        <v>25</v>
      </c>
      <c r="O1514">
        <v>45.65</v>
      </c>
      <c r="P1514">
        <v>800.34</v>
      </c>
      <c r="Q1514">
        <v>3</v>
      </c>
      <c r="R1514" t="s">
        <v>21</v>
      </c>
    </row>
    <row r="1515" spans="1:18" x14ac:dyDescent="0.35">
      <c r="A1515" t="s">
        <v>1560</v>
      </c>
      <c r="B1515" t="s">
        <v>19</v>
      </c>
      <c r="C1515">
        <v>0</v>
      </c>
      <c r="D1515" t="s">
        <v>21</v>
      </c>
      <c r="E1515" t="s">
        <v>20</v>
      </c>
      <c r="F1515" t="s">
        <v>58</v>
      </c>
      <c r="G1515">
        <v>37</v>
      </c>
      <c r="H1515" t="s">
        <v>21</v>
      </c>
      <c r="I1515" t="s">
        <v>21</v>
      </c>
      <c r="J1515" t="s">
        <v>28</v>
      </c>
      <c r="K1515" t="s">
        <v>28</v>
      </c>
      <c r="L1515" t="s">
        <v>33</v>
      </c>
      <c r="M1515" t="s">
        <v>21</v>
      </c>
      <c r="N1515" t="s">
        <v>30</v>
      </c>
      <c r="O1515">
        <v>23</v>
      </c>
      <c r="P1515">
        <v>827.46</v>
      </c>
      <c r="Q1515">
        <v>1</v>
      </c>
      <c r="R1515" t="s">
        <v>20</v>
      </c>
    </row>
    <row r="1516" spans="1:18" x14ac:dyDescent="0.35">
      <c r="A1516" t="s">
        <v>1561</v>
      </c>
      <c r="B1516" t="s">
        <v>19</v>
      </c>
      <c r="C1516">
        <v>0</v>
      </c>
      <c r="D1516" t="s">
        <v>21</v>
      </c>
      <c r="E1516" t="s">
        <v>20</v>
      </c>
      <c r="F1516" t="s">
        <v>75</v>
      </c>
      <c r="G1516">
        <v>72</v>
      </c>
      <c r="H1516" t="s">
        <v>20</v>
      </c>
      <c r="I1516" t="s">
        <v>23</v>
      </c>
      <c r="J1516" t="s">
        <v>20</v>
      </c>
      <c r="K1516" t="s">
        <v>21</v>
      </c>
      <c r="L1516" t="s">
        <v>24</v>
      </c>
      <c r="M1516" t="s">
        <v>21</v>
      </c>
      <c r="N1516" t="s">
        <v>30</v>
      </c>
      <c r="O1516">
        <v>95.55</v>
      </c>
      <c r="P1516">
        <v>7080.39</v>
      </c>
      <c r="Q1516">
        <v>3</v>
      </c>
      <c r="R1516" t="s">
        <v>21</v>
      </c>
    </row>
    <row r="1517" spans="1:18" x14ac:dyDescent="0.35">
      <c r="A1517" t="s">
        <v>1562</v>
      </c>
      <c r="B1517" t="s">
        <v>36</v>
      </c>
      <c r="C1517">
        <v>1</v>
      </c>
      <c r="D1517" t="s">
        <v>21</v>
      </c>
      <c r="E1517" t="s">
        <v>21</v>
      </c>
      <c r="F1517" t="s">
        <v>58</v>
      </c>
      <c r="G1517">
        <v>42</v>
      </c>
      <c r="H1517" t="s">
        <v>20</v>
      </c>
      <c r="I1517" t="s">
        <v>23</v>
      </c>
      <c r="J1517" t="s">
        <v>20</v>
      </c>
      <c r="K1517" t="s">
        <v>20</v>
      </c>
      <c r="L1517" t="s">
        <v>24</v>
      </c>
      <c r="M1517" t="s">
        <v>21</v>
      </c>
      <c r="N1517" t="s">
        <v>34</v>
      </c>
      <c r="O1517">
        <v>96.63</v>
      </c>
      <c r="P1517">
        <v>4150.49</v>
      </c>
      <c r="Q1517">
        <v>3</v>
      </c>
      <c r="R1517" t="s">
        <v>21</v>
      </c>
    </row>
    <row r="1518" spans="1:18" x14ac:dyDescent="0.35">
      <c r="A1518" t="s">
        <v>1563</v>
      </c>
      <c r="B1518" t="s">
        <v>19</v>
      </c>
      <c r="C1518">
        <v>1</v>
      </c>
      <c r="D1518" t="s">
        <v>21</v>
      </c>
      <c r="E1518" t="s">
        <v>21</v>
      </c>
      <c r="F1518" t="s">
        <v>65</v>
      </c>
      <c r="G1518">
        <v>3</v>
      </c>
      <c r="H1518" t="s">
        <v>20</v>
      </c>
      <c r="I1518" t="s">
        <v>21</v>
      </c>
      <c r="J1518" t="s">
        <v>28</v>
      </c>
      <c r="K1518" t="s">
        <v>28</v>
      </c>
      <c r="L1518" t="s">
        <v>33</v>
      </c>
      <c r="M1518" t="s">
        <v>20</v>
      </c>
      <c r="N1518" t="s">
        <v>25</v>
      </c>
      <c r="O1518">
        <v>26.86</v>
      </c>
      <c r="P1518">
        <v>80.81</v>
      </c>
      <c r="Q1518">
        <v>0</v>
      </c>
      <c r="R1518" t="s">
        <v>21</v>
      </c>
    </row>
    <row r="1519" spans="1:18" x14ac:dyDescent="0.35">
      <c r="A1519" t="s">
        <v>1564</v>
      </c>
      <c r="B1519" t="s">
        <v>19</v>
      </c>
      <c r="C1519">
        <v>0</v>
      </c>
      <c r="D1519" t="s">
        <v>20</v>
      </c>
      <c r="E1519" t="s">
        <v>20</v>
      </c>
      <c r="F1519" t="s">
        <v>49</v>
      </c>
      <c r="G1519">
        <v>52</v>
      </c>
      <c r="H1519" t="s">
        <v>20</v>
      </c>
      <c r="I1519" t="s">
        <v>21</v>
      </c>
      <c r="J1519" t="s">
        <v>28</v>
      </c>
      <c r="K1519" t="s">
        <v>28</v>
      </c>
      <c r="L1519" t="s">
        <v>24</v>
      </c>
      <c r="M1519" t="s">
        <v>20</v>
      </c>
      <c r="N1519" t="s">
        <v>43</v>
      </c>
      <c r="O1519">
        <v>44.16</v>
      </c>
      <c r="P1519">
        <v>2324.79</v>
      </c>
      <c r="Q1519">
        <v>1</v>
      </c>
      <c r="R1519" t="s">
        <v>21</v>
      </c>
    </row>
    <row r="1520" spans="1:18" x14ac:dyDescent="0.35">
      <c r="A1520" t="s">
        <v>1565</v>
      </c>
      <c r="B1520" t="s">
        <v>36</v>
      </c>
      <c r="C1520">
        <v>0</v>
      </c>
      <c r="D1520" t="s">
        <v>21</v>
      </c>
      <c r="E1520" t="s">
        <v>21</v>
      </c>
      <c r="F1520" t="s">
        <v>47</v>
      </c>
      <c r="G1520">
        <v>6</v>
      </c>
      <c r="H1520" t="s">
        <v>20</v>
      </c>
      <c r="I1520" t="s">
        <v>23</v>
      </c>
      <c r="J1520" t="s">
        <v>21</v>
      </c>
      <c r="K1520" t="s">
        <v>21</v>
      </c>
      <c r="L1520" t="s">
        <v>33</v>
      </c>
      <c r="M1520" t="s">
        <v>21</v>
      </c>
      <c r="N1520" t="s">
        <v>25</v>
      </c>
      <c r="O1520">
        <v>91.32</v>
      </c>
      <c r="P1520">
        <v>546.85</v>
      </c>
      <c r="Q1520">
        <v>2</v>
      </c>
      <c r="R1520" t="s">
        <v>20</v>
      </c>
    </row>
    <row r="1521" spans="1:18" x14ac:dyDescent="0.35">
      <c r="A1521" t="s">
        <v>1566</v>
      </c>
      <c r="B1521" t="s">
        <v>19</v>
      </c>
      <c r="C1521">
        <v>0</v>
      </c>
      <c r="D1521" t="s">
        <v>21</v>
      </c>
      <c r="E1521" t="s">
        <v>21</v>
      </c>
      <c r="F1521" t="s">
        <v>22</v>
      </c>
      <c r="G1521">
        <v>10</v>
      </c>
      <c r="H1521" t="s">
        <v>20</v>
      </c>
      <c r="I1521" t="s">
        <v>23</v>
      </c>
      <c r="J1521" t="s">
        <v>21</v>
      </c>
      <c r="K1521" t="s">
        <v>21</v>
      </c>
      <c r="L1521" t="s">
        <v>33</v>
      </c>
      <c r="M1521" t="s">
        <v>20</v>
      </c>
      <c r="N1521" t="s">
        <v>25</v>
      </c>
      <c r="O1521">
        <v>83.04</v>
      </c>
      <c r="P1521">
        <v>832.01</v>
      </c>
      <c r="Q1521">
        <v>3</v>
      </c>
      <c r="R1521" t="s">
        <v>21</v>
      </c>
    </row>
    <row r="1522" spans="1:18" x14ac:dyDescent="0.35">
      <c r="A1522" t="s">
        <v>1567</v>
      </c>
      <c r="B1522" t="s">
        <v>19</v>
      </c>
      <c r="C1522">
        <v>0</v>
      </c>
      <c r="D1522" t="s">
        <v>21</v>
      </c>
      <c r="E1522" t="s">
        <v>21</v>
      </c>
      <c r="F1522" t="s">
        <v>22</v>
      </c>
      <c r="G1522">
        <v>34</v>
      </c>
      <c r="H1522" t="s">
        <v>20</v>
      </c>
      <c r="I1522" t="s">
        <v>21</v>
      </c>
      <c r="J1522" t="s">
        <v>28</v>
      </c>
      <c r="K1522" t="s">
        <v>28</v>
      </c>
      <c r="L1522" t="s">
        <v>33</v>
      </c>
      <c r="M1522" t="s">
        <v>21</v>
      </c>
      <c r="N1522" t="s">
        <v>30</v>
      </c>
      <c r="O1522">
        <v>33.86</v>
      </c>
      <c r="P1522">
        <v>1174.33</v>
      </c>
      <c r="Q1522">
        <v>1</v>
      </c>
      <c r="R1522" t="s">
        <v>20</v>
      </c>
    </row>
    <row r="1523" spans="1:18" x14ac:dyDescent="0.35">
      <c r="A1523" t="s">
        <v>1568</v>
      </c>
      <c r="B1523" t="s">
        <v>36</v>
      </c>
      <c r="C1523">
        <v>0</v>
      </c>
      <c r="D1523" t="s">
        <v>21</v>
      </c>
      <c r="E1523" t="s">
        <v>21</v>
      </c>
      <c r="F1523" t="s">
        <v>56</v>
      </c>
      <c r="G1523">
        <v>62</v>
      </c>
      <c r="H1523" t="s">
        <v>20</v>
      </c>
      <c r="I1523" t="s">
        <v>32</v>
      </c>
      <c r="J1523" t="s">
        <v>21</v>
      </c>
      <c r="K1523" t="s">
        <v>20</v>
      </c>
      <c r="L1523" t="s">
        <v>24</v>
      </c>
      <c r="M1523" t="s">
        <v>21</v>
      </c>
      <c r="N1523" t="s">
        <v>30</v>
      </c>
      <c r="O1523">
        <v>63.68</v>
      </c>
      <c r="P1523">
        <v>4038.99</v>
      </c>
      <c r="Q1523">
        <v>1</v>
      </c>
      <c r="R1523" t="s">
        <v>21</v>
      </c>
    </row>
    <row r="1524" spans="1:18" x14ac:dyDescent="0.35">
      <c r="A1524" t="s">
        <v>1569</v>
      </c>
      <c r="B1524" t="s">
        <v>19</v>
      </c>
      <c r="C1524">
        <v>0</v>
      </c>
      <c r="D1524" t="s">
        <v>21</v>
      </c>
      <c r="E1524" t="s">
        <v>20</v>
      </c>
      <c r="F1524" t="s">
        <v>75</v>
      </c>
      <c r="G1524">
        <v>1</v>
      </c>
      <c r="H1524" t="s">
        <v>20</v>
      </c>
      <c r="I1524" t="s">
        <v>21</v>
      </c>
      <c r="J1524" t="s">
        <v>28</v>
      </c>
      <c r="K1524" t="s">
        <v>28</v>
      </c>
      <c r="L1524" t="s">
        <v>33</v>
      </c>
      <c r="M1524" t="s">
        <v>20</v>
      </c>
      <c r="N1524" t="s">
        <v>25</v>
      </c>
      <c r="O1524">
        <v>26.46</v>
      </c>
      <c r="P1524">
        <v>25.78</v>
      </c>
      <c r="Q1524">
        <v>1</v>
      </c>
      <c r="R1524" t="s">
        <v>20</v>
      </c>
    </row>
    <row r="1525" spans="1:18" x14ac:dyDescent="0.35">
      <c r="A1525" t="s">
        <v>1570</v>
      </c>
      <c r="B1525" t="s">
        <v>36</v>
      </c>
      <c r="C1525">
        <v>1</v>
      </c>
      <c r="D1525" t="s">
        <v>21</v>
      </c>
      <c r="E1525" t="s">
        <v>21</v>
      </c>
      <c r="F1525" t="s">
        <v>37</v>
      </c>
      <c r="G1525">
        <v>11</v>
      </c>
      <c r="H1525" t="s">
        <v>20</v>
      </c>
      <c r="I1525" t="s">
        <v>23</v>
      </c>
      <c r="J1525" t="s">
        <v>21</v>
      </c>
      <c r="K1525" t="s">
        <v>21</v>
      </c>
      <c r="L1525" t="s">
        <v>33</v>
      </c>
      <c r="M1525" t="s">
        <v>20</v>
      </c>
      <c r="N1525" t="s">
        <v>43</v>
      </c>
      <c r="O1525">
        <v>85.82</v>
      </c>
      <c r="P1525">
        <v>964.73</v>
      </c>
      <c r="Q1525">
        <v>3</v>
      </c>
      <c r="R1525" t="s">
        <v>20</v>
      </c>
    </row>
    <row r="1526" spans="1:18" x14ac:dyDescent="0.35">
      <c r="A1526" t="s">
        <v>1571</v>
      </c>
      <c r="B1526" t="s">
        <v>19</v>
      </c>
      <c r="C1526">
        <v>0</v>
      </c>
      <c r="D1526" t="s">
        <v>21</v>
      </c>
      <c r="E1526" t="s">
        <v>21</v>
      </c>
      <c r="F1526" t="s">
        <v>65</v>
      </c>
      <c r="G1526">
        <v>19</v>
      </c>
      <c r="H1526" t="s">
        <v>20</v>
      </c>
      <c r="I1526" t="s">
        <v>32</v>
      </c>
      <c r="J1526" t="s">
        <v>20</v>
      </c>
      <c r="K1526" t="s">
        <v>20</v>
      </c>
      <c r="L1526" t="s">
        <v>33</v>
      </c>
      <c r="M1526" t="s">
        <v>20</v>
      </c>
      <c r="N1526" t="s">
        <v>25</v>
      </c>
      <c r="O1526">
        <v>60.44</v>
      </c>
      <c r="P1526">
        <v>1172.3900000000001</v>
      </c>
      <c r="Q1526">
        <v>1</v>
      </c>
      <c r="R1526" t="s">
        <v>21</v>
      </c>
    </row>
    <row r="1527" spans="1:18" x14ac:dyDescent="0.35">
      <c r="A1527" t="s">
        <v>1572</v>
      </c>
      <c r="B1527" t="s">
        <v>36</v>
      </c>
      <c r="C1527">
        <v>0</v>
      </c>
      <c r="D1527" t="s">
        <v>20</v>
      </c>
      <c r="E1527" t="s">
        <v>21</v>
      </c>
      <c r="F1527" t="s">
        <v>58</v>
      </c>
      <c r="G1527">
        <v>37</v>
      </c>
      <c r="H1527" t="s">
        <v>20</v>
      </c>
      <c r="I1527" t="s">
        <v>32</v>
      </c>
      <c r="J1527" t="s">
        <v>20</v>
      </c>
      <c r="K1527" t="s">
        <v>20</v>
      </c>
      <c r="L1527" t="s">
        <v>24</v>
      </c>
      <c r="M1527" t="s">
        <v>20</v>
      </c>
      <c r="N1527" t="s">
        <v>30</v>
      </c>
      <c r="O1527">
        <v>65</v>
      </c>
      <c r="P1527">
        <v>2365.0100000000002</v>
      </c>
      <c r="Q1527">
        <v>2</v>
      </c>
      <c r="R1527" t="s">
        <v>21</v>
      </c>
    </row>
    <row r="1528" spans="1:18" x14ac:dyDescent="0.35">
      <c r="A1528" t="s">
        <v>1573</v>
      </c>
      <c r="B1528" t="s">
        <v>36</v>
      </c>
      <c r="C1528">
        <v>0</v>
      </c>
      <c r="D1528" t="s">
        <v>20</v>
      </c>
      <c r="E1528" t="s">
        <v>21</v>
      </c>
      <c r="F1528" t="s">
        <v>37</v>
      </c>
      <c r="G1528">
        <v>42</v>
      </c>
      <c r="H1528" t="s">
        <v>20</v>
      </c>
      <c r="I1528" t="s">
        <v>23</v>
      </c>
      <c r="J1528" t="s">
        <v>21</v>
      </c>
      <c r="K1528" t="s">
        <v>21</v>
      </c>
      <c r="L1528" t="s">
        <v>29</v>
      </c>
      <c r="M1528" t="s">
        <v>20</v>
      </c>
      <c r="N1528" t="s">
        <v>25</v>
      </c>
      <c r="O1528">
        <v>90.1</v>
      </c>
      <c r="P1528">
        <v>3791.23</v>
      </c>
      <c r="Q1528">
        <v>0</v>
      </c>
      <c r="R1528" t="s">
        <v>21</v>
      </c>
    </row>
    <row r="1529" spans="1:18" x14ac:dyDescent="0.35">
      <c r="A1529" t="s">
        <v>1574</v>
      </c>
      <c r="B1529" t="s">
        <v>19</v>
      </c>
      <c r="C1529">
        <v>0</v>
      </c>
      <c r="D1529" t="s">
        <v>20</v>
      </c>
      <c r="E1529" t="s">
        <v>20</v>
      </c>
      <c r="F1529" t="s">
        <v>58</v>
      </c>
      <c r="G1529">
        <v>43</v>
      </c>
      <c r="H1529" t="s">
        <v>20</v>
      </c>
      <c r="I1529" t="s">
        <v>23</v>
      </c>
      <c r="J1529" t="s">
        <v>21</v>
      </c>
      <c r="K1529" t="s">
        <v>21</v>
      </c>
      <c r="L1529" t="s">
        <v>24</v>
      </c>
      <c r="M1529" t="s">
        <v>20</v>
      </c>
      <c r="N1529" t="s">
        <v>25</v>
      </c>
      <c r="O1529">
        <v>85.72</v>
      </c>
      <c r="P1529">
        <v>3680.88</v>
      </c>
      <c r="Q1529">
        <v>5</v>
      </c>
      <c r="R1529" t="s">
        <v>21</v>
      </c>
    </row>
    <row r="1530" spans="1:18" x14ac:dyDescent="0.35">
      <c r="A1530" t="s">
        <v>1352</v>
      </c>
      <c r="B1530" t="s">
        <v>19</v>
      </c>
      <c r="C1530">
        <v>0</v>
      </c>
      <c r="D1530" t="s">
        <v>21</v>
      </c>
      <c r="E1530" t="s">
        <v>21</v>
      </c>
      <c r="F1530" t="s">
        <v>27</v>
      </c>
      <c r="G1530">
        <v>25</v>
      </c>
      <c r="H1530" t="s">
        <v>20</v>
      </c>
      <c r="I1530" t="s">
        <v>32</v>
      </c>
      <c r="J1530" t="s">
        <v>21</v>
      </c>
      <c r="K1530" t="s">
        <v>21</v>
      </c>
      <c r="L1530" t="s">
        <v>33</v>
      </c>
      <c r="M1530" t="s">
        <v>20</v>
      </c>
      <c r="N1530" t="s">
        <v>43</v>
      </c>
      <c r="O1530">
        <v>54.27</v>
      </c>
      <c r="P1530">
        <v>1367.6</v>
      </c>
      <c r="Q1530">
        <v>1</v>
      </c>
      <c r="R1530" t="s">
        <v>20</v>
      </c>
    </row>
    <row r="1531" spans="1:18" x14ac:dyDescent="0.35">
      <c r="A1531" t="s">
        <v>1575</v>
      </c>
      <c r="B1531" t="s">
        <v>36</v>
      </c>
      <c r="C1531">
        <v>0</v>
      </c>
      <c r="D1531" t="s">
        <v>21</v>
      </c>
      <c r="E1531" t="s">
        <v>21</v>
      </c>
      <c r="F1531" t="s">
        <v>49</v>
      </c>
      <c r="G1531">
        <v>15</v>
      </c>
      <c r="H1531" t="s">
        <v>20</v>
      </c>
      <c r="I1531" t="s">
        <v>23</v>
      </c>
      <c r="J1531" t="s">
        <v>21</v>
      </c>
      <c r="K1531" t="s">
        <v>21</v>
      </c>
      <c r="L1531" t="s">
        <v>33</v>
      </c>
      <c r="M1531" t="s">
        <v>21</v>
      </c>
      <c r="N1531" t="s">
        <v>43</v>
      </c>
      <c r="O1531">
        <v>83.89</v>
      </c>
      <c r="P1531">
        <v>1232.6400000000001</v>
      </c>
      <c r="Q1531">
        <v>6</v>
      </c>
      <c r="R1531" t="s">
        <v>20</v>
      </c>
    </row>
    <row r="1532" spans="1:18" x14ac:dyDescent="0.35">
      <c r="A1532" t="s">
        <v>1576</v>
      </c>
      <c r="B1532" t="s">
        <v>19</v>
      </c>
      <c r="C1532">
        <v>0</v>
      </c>
      <c r="D1532" t="s">
        <v>21</v>
      </c>
      <c r="E1532" t="s">
        <v>21</v>
      </c>
      <c r="F1532" t="s">
        <v>65</v>
      </c>
      <c r="G1532">
        <v>68</v>
      </c>
      <c r="H1532" t="s">
        <v>20</v>
      </c>
      <c r="I1532" t="s">
        <v>32</v>
      </c>
      <c r="J1532" t="s">
        <v>20</v>
      </c>
      <c r="K1532" t="s">
        <v>21</v>
      </c>
      <c r="L1532" t="s">
        <v>24</v>
      </c>
      <c r="M1532" t="s">
        <v>20</v>
      </c>
      <c r="N1532" t="s">
        <v>34</v>
      </c>
      <c r="O1532">
        <v>60.65</v>
      </c>
      <c r="P1532">
        <v>4178.8100000000004</v>
      </c>
      <c r="Q1532">
        <v>2</v>
      </c>
      <c r="R1532" t="s">
        <v>21</v>
      </c>
    </row>
    <row r="1533" spans="1:18" x14ac:dyDescent="0.35">
      <c r="A1533" t="s">
        <v>1577</v>
      </c>
      <c r="B1533" t="s">
        <v>19</v>
      </c>
      <c r="C1533">
        <v>0</v>
      </c>
      <c r="D1533" t="s">
        <v>20</v>
      </c>
      <c r="E1533" t="s">
        <v>20</v>
      </c>
      <c r="F1533" t="s">
        <v>37</v>
      </c>
      <c r="G1533">
        <v>8</v>
      </c>
      <c r="H1533" t="s">
        <v>20</v>
      </c>
      <c r="I1533" t="s">
        <v>32</v>
      </c>
      <c r="J1533" t="s">
        <v>21</v>
      </c>
      <c r="K1533" t="s">
        <v>21</v>
      </c>
      <c r="L1533" t="s">
        <v>33</v>
      </c>
      <c r="M1533" t="s">
        <v>20</v>
      </c>
      <c r="N1533" t="s">
        <v>34</v>
      </c>
      <c r="O1533">
        <v>54.1</v>
      </c>
      <c r="P1533">
        <v>430.62</v>
      </c>
      <c r="Q1533">
        <v>0</v>
      </c>
      <c r="R1533" t="s">
        <v>21</v>
      </c>
    </row>
    <row r="1534" spans="1:18" x14ac:dyDescent="0.35">
      <c r="A1534" t="s">
        <v>1578</v>
      </c>
      <c r="B1534" t="s">
        <v>19</v>
      </c>
      <c r="C1534">
        <v>1</v>
      </c>
      <c r="D1534" t="s">
        <v>20</v>
      </c>
      <c r="E1534" t="s">
        <v>21</v>
      </c>
      <c r="F1534" t="s">
        <v>49</v>
      </c>
      <c r="G1534">
        <v>58</v>
      </c>
      <c r="H1534" t="s">
        <v>20</v>
      </c>
      <c r="I1534" t="s">
        <v>32</v>
      </c>
      <c r="J1534" t="s">
        <v>20</v>
      </c>
      <c r="K1534" t="s">
        <v>21</v>
      </c>
      <c r="L1534" t="s">
        <v>24</v>
      </c>
      <c r="M1534" t="s">
        <v>21</v>
      </c>
      <c r="N1534" t="s">
        <v>34</v>
      </c>
      <c r="O1534">
        <v>54.27</v>
      </c>
      <c r="P1534">
        <v>3098.89</v>
      </c>
      <c r="Q1534">
        <v>1</v>
      </c>
      <c r="R1534" t="s">
        <v>21</v>
      </c>
    </row>
    <row r="1535" spans="1:18" x14ac:dyDescent="0.35">
      <c r="A1535" t="s">
        <v>1579</v>
      </c>
      <c r="B1535" t="s">
        <v>19</v>
      </c>
      <c r="C1535">
        <v>0</v>
      </c>
      <c r="D1535" t="s">
        <v>21</v>
      </c>
      <c r="E1535" t="s">
        <v>21</v>
      </c>
      <c r="F1535" t="s">
        <v>39</v>
      </c>
      <c r="G1535">
        <v>39</v>
      </c>
      <c r="H1535" t="s">
        <v>20</v>
      </c>
      <c r="I1535" t="s">
        <v>32</v>
      </c>
      <c r="J1535" t="s">
        <v>21</v>
      </c>
      <c r="K1535" t="s">
        <v>20</v>
      </c>
      <c r="L1535" t="s">
        <v>29</v>
      </c>
      <c r="M1535" t="s">
        <v>20</v>
      </c>
      <c r="N1535" t="s">
        <v>43</v>
      </c>
      <c r="O1535">
        <v>49.17</v>
      </c>
      <c r="P1535">
        <v>1882.74</v>
      </c>
      <c r="Q1535">
        <v>1</v>
      </c>
      <c r="R1535" t="s">
        <v>20</v>
      </c>
    </row>
    <row r="1536" spans="1:18" x14ac:dyDescent="0.35">
      <c r="A1536" t="s">
        <v>1580</v>
      </c>
      <c r="B1536" t="s">
        <v>19</v>
      </c>
      <c r="C1536">
        <v>0</v>
      </c>
      <c r="D1536" t="s">
        <v>21</v>
      </c>
      <c r="E1536" t="s">
        <v>21</v>
      </c>
      <c r="F1536" t="s">
        <v>56</v>
      </c>
      <c r="G1536">
        <v>1</v>
      </c>
      <c r="H1536" t="s">
        <v>20</v>
      </c>
      <c r="I1536" t="s">
        <v>23</v>
      </c>
      <c r="J1536" t="s">
        <v>20</v>
      </c>
      <c r="K1536" t="s">
        <v>21</v>
      </c>
      <c r="L1536" t="s">
        <v>33</v>
      </c>
      <c r="M1536" t="s">
        <v>20</v>
      </c>
      <c r="N1536" t="s">
        <v>34</v>
      </c>
      <c r="O1536">
        <v>92.86</v>
      </c>
      <c r="P1536">
        <v>92.7</v>
      </c>
      <c r="Q1536">
        <v>5</v>
      </c>
      <c r="R1536" t="s">
        <v>21</v>
      </c>
    </row>
    <row r="1537" spans="1:18" x14ac:dyDescent="0.35">
      <c r="A1537" t="s">
        <v>1581</v>
      </c>
      <c r="B1537" t="s">
        <v>36</v>
      </c>
      <c r="C1537">
        <v>0</v>
      </c>
      <c r="D1537" t="s">
        <v>20</v>
      </c>
      <c r="E1537" t="s">
        <v>21</v>
      </c>
      <c r="F1537" t="s">
        <v>39</v>
      </c>
      <c r="G1537">
        <v>17</v>
      </c>
      <c r="H1537" t="s">
        <v>20</v>
      </c>
      <c r="I1537" t="s">
        <v>32</v>
      </c>
      <c r="J1537" t="s">
        <v>21</v>
      </c>
      <c r="K1537" t="s">
        <v>21</v>
      </c>
      <c r="L1537" t="s">
        <v>33</v>
      </c>
      <c r="M1537" t="s">
        <v>20</v>
      </c>
      <c r="N1537" t="s">
        <v>43</v>
      </c>
      <c r="O1537">
        <v>56.61</v>
      </c>
      <c r="P1537">
        <v>986.36</v>
      </c>
      <c r="Q1537">
        <v>2</v>
      </c>
      <c r="R1537" t="s">
        <v>21</v>
      </c>
    </row>
    <row r="1538" spans="1:18" x14ac:dyDescent="0.35">
      <c r="A1538" t="s">
        <v>1582</v>
      </c>
      <c r="B1538" t="s">
        <v>19</v>
      </c>
      <c r="C1538">
        <v>0</v>
      </c>
      <c r="D1538" t="s">
        <v>20</v>
      </c>
      <c r="E1538" t="s">
        <v>21</v>
      </c>
      <c r="F1538" t="s">
        <v>39</v>
      </c>
      <c r="G1538">
        <v>47</v>
      </c>
      <c r="H1538" t="s">
        <v>20</v>
      </c>
      <c r="I1538" t="s">
        <v>32</v>
      </c>
      <c r="J1538" t="s">
        <v>20</v>
      </c>
      <c r="K1538" t="s">
        <v>20</v>
      </c>
      <c r="L1538" t="s">
        <v>24</v>
      </c>
      <c r="M1538" t="s">
        <v>20</v>
      </c>
      <c r="N1538" t="s">
        <v>34</v>
      </c>
      <c r="O1538">
        <v>62.5</v>
      </c>
      <c r="P1538">
        <v>3012.01</v>
      </c>
      <c r="Q1538">
        <v>1</v>
      </c>
      <c r="R1538" t="s">
        <v>21</v>
      </c>
    </row>
    <row r="1539" spans="1:18" x14ac:dyDescent="0.35">
      <c r="A1539" t="s">
        <v>1583</v>
      </c>
      <c r="B1539" t="s">
        <v>36</v>
      </c>
      <c r="C1539">
        <v>0</v>
      </c>
      <c r="D1539" t="s">
        <v>20</v>
      </c>
      <c r="E1539" t="s">
        <v>21</v>
      </c>
      <c r="F1539" t="s">
        <v>47</v>
      </c>
      <c r="G1539">
        <v>6</v>
      </c>
      <c r="H1539" t="s">
        <v>20</v>
      </c>
      <c r="I1539" t="s">
        <v>21</v>
      </c>
      <c r="J1539" t="s">
        <v>28</v>
      </c>
      <c r="K1539" t="s">
        <v>28</v>
      </c>
      <c r="L1539" t="s">
        <v>33</v>
      </c>
      <c r="M1539" t="s">
        <v>21</v>
      </c>
      <c r="N1539" t="s">
        <v>34</v>
      </c>
      <c r="O1539">
        <v>30.22</v>
      </c>
      <c r="P1539">
        <v>185.53</v>
      </c>
      <c r="Q1539">
        <v>1</v>
      </c>
      <c r="R1539" t="s">
        <v>20</v>
      </c>
    </row>
    <row r="1540" spans="1:18" x14ac:dyDescent="0.35">
      <c r="A1540" t="s">
        <v>1584</v>
      </c>
      <c r="B1540" t="s">
        <v>19</v>
      </c>
      <c r="C1540">
        <v>1</v>
      </c>
      <c r="D1540" t="s">
        <v>21</v>
      </c>
      <c r="E1540" t="s">
        <v>21</v>
      </c>
      <c r="F1540" t="s">
        <v>47</v>
      </c>
      <c r="G1540">
        <v>4</v>
      </c>
      <c r="H1540" t="s">
        <v>20</v>
      </c>
      <c r="I1540" t="s">
        <v>23</v>
      </c>
      <c r="J1540" t="s">
        <v>20</v>
      </c>
      <c r="K1540" t="s">
        <v>20</v>
      </c>
      <c r="L1540" t="s">
        <v>33</v>
      </c>
      <c r="M1540" t="s">
        <v>20</v>
      </c>
      <c r="N1540" t="s">
        <v>43</v>
      </c>
      <c r="O1540">
        <v>79.349999999999994</v>
      </c>
      <c r="P1540">
        <v>310.43</v>
      </c>
      <c r="Q1540">
        <v>2</v>
      </c>
      <c r="R1540" t="s">
        <v>21</v>
      </c>
    </row>
    <row r="1541" spans="1:18" x14ac:dyDescent="0.35">
      <c r="A1541" t="s">
        <v>1585</v>
      </c>
      <c r="B1541" t="s">
        <v>36</v>
      </c>
      <c r="C1541">
        <v>0</v>
      </c>
      <c r="D1541" t="s">
        <v>21</v>
      </c>
      <c r="E1541" t="s">
        <v>21</v>
      </c>
      <c r="F1541" t="s">
        <v>22</v>
      </c>
      <c r="G1541">
        <v>29</v>
      </c>
      <c r="H1541" t="s">
        <v>20</v>
      </c>
      <c r="I1541" t="s">
        <v>21</v>
      </c>
      <c r="J1541" t="s">
        <v>28</v>
      </c>
      <c r="K1541" t="s">
        <v>28</v>
      </c>
      <c r="L1541" t="s">
        <v>29</v>
      </c>
      <c r="M1541" t="s">
        <v>20</v>
      </c>
      <c r="N1541" t="s">
        <v>43</v>
      </c>
      <c r="O1541">
        <v>25.16</v>
      </c>
      <c r="P1541">
        <v>719.78</v>
      </c>
      <c r="Q1541">
        <v>0</v>
      </c>
      <c r="R1541" t="s">
        <v>21</v>
      </c>
    </row>
    <row r="1542" spans="1:18" x14ac:dyDescent="0.35">
      <c r="A1542" t="s">
        <v>1586</v>
      </c>
      <c r="B1542" t="s">
        <v>19</v>
      </c>
      <c r="C1542">
        <v>1</v>
      </c>
      <c r="D1542" t="s">
        <v>20</v>
      </c>
      <c r="E1542" t="s">
        <v>20</v>
      </c>
      <c r="F1542" t="s">
        <v>39</v>
      </c>
      <c r="G1542">
        <v>15</v>
      </c>
      <c r="H1542" t="s">
        <v>20</v>
      </c>
      <c r="I1542" t="s">
        <v>23</v>
      </c>
      <c r="J1542" t="s">
        <v>21</v>
      </c>
      <c r="K1542" t="s">
        <v>21</v>
      </c>
      <c r="L1542" t="s">
        <v>24</v>
      </c>
      <c r="M1542" t="s">
        <v>20</v>
      </c>
      <c r="N1542" t="s">
        <v>34</v>
      </c>
      <c r="O1542">
        <v>84.68</v>
      </c>
      <c r="P1542">
        <v>1300.79</v>
      </c>
      <c r="Q1542">
        <v>1</v>
      </c>
      <c r="R1542" t="s">
        <v>21</v>
      </c>
    </row>
    <row r="1543" spans="1:18" x14ac:dyDescent="0.35">
      <c r="A1543" t="s">
        <v>1587</v>
      </c>
      <c r="B1543" t="s">
        <v>19</v>
      </c>
      <c r="C1543">
        <v>0</v>
      </c>
      <c r="D1543" t="s">
        <v>21</v>
      </c>
      <c r="E1543" t="s">
        <v>21</v>
      </c>
      <c r="F1543" t="s">
        <v>58</v>
      </c>
      <c r="G1543">
        <v>37</v>
      </c>
      <c r="H1543" t="s">
        <v>20</v>
      </c>
      <c r="I1543" t="s">
        <v>32</v>
      </c>
      <c r="J1543" t="s">
        <v>21</v>
      </c>
      <c r="K1543" t="s">
        <v>21</v>
      </c>
      <c r="L1543" t="s">
        <v>24</v>
      </c>
      <c r="M1543" t="s">
        <v>20</v>
      </c>
      <c r="N1543" t="s">
        <v>30</v>
      </c>
      <c r="O1543">
        <v>63.19</v>
      </c>
      <c r="P1543">
        <v>2381.9299999999998</v>
      </c>
      <c r="Q1543">
        <v>3</v>
      </c>
      <c r="R1543" t="s">
        <v>21</v>
      </c>
    </row>
    <row r="1544" spans="1:18" x14ac:dyDescent="0.35">
      <c r="A1544" t="s">
        <v>1588</v>
      </c>
      <c r="B1544" t="s">
        <v>36</v>
      </c>
      <c r="C1544">
        <v>0</v>
      </c>
      <c r="D1544" t="s">
        <v>20</v>
      </c>
      <c r="E1544" t="s">
        <v>21</v>
      </c>
      <c r="F1544" t="s">
        <v>47</v>
      </c>
      <c r="G1544">
        <v>33</v>
      </c>
      <c r="H1544" t="s">
        <v>20</v>
      </c>
      <c r="I1544" t="s">
        <v>32</v>
      </c>
      <c r="J1544" t="s">
        <v>20</v>
      </c>
      <c r="K1544" t="s">
        <v>20</v>
      </c>
      <c r="L1544" t="s">
        <v>29</v>
      </c>
      <c r="M1544" t="s">
        <v>20</v>
      </c>
      <c r="N1544" t="s">
        <v>43</v>
      </c>
      <c r="O1544">
        <v>59.53</v>
      </c>
      <c r="P1544">
        <v>1943.5</v>
      </c>
      <c r="Q1544">
        <v>1</v>
      </c>
      <c r="R1544" t="s">
        <v>21</v>
      </c>
    </row>
    <row r="1545" spans="1:18" x14ac:dyDescent="0.35">
      <c r="A1545" t="s">
        <v>1589</v>
      </c>
      <c r="B1545" t="s">
        <v>36</v>
      </c>
      <c r="C1545">
        <v>0</v>
      </c>
      <c r="D1545" t="s">
        <v>21</v>
      </c>
      <c r="E1545" t="s">
        <v>20</v>
      </c>
      <c r="F1545" t="s">
        <v>49</v>
      </c>
      <c r="G1545">
        <v>18</v>
      </c>
      <c r="H1545" t="s">
        <v>20</v>
      </c>
      <c r="I1545" t="s">
        <v>23</v>
      </c>
      <c r="J1545" t="s">
        <v>21</v>
      </c>
      <c r="K1545" t="s">
        <v>21</v>
      </c>
      <c r="L1545" t="s">
        <v>33</v>
      </c>
      <c r="M1545" t="s">
        <v>20</v>
      </c>
      <c r="N1545" t="s">
        <v>30</v>
      </c>
      <c r="O1545">
        <v>89.42</v>
      </c>
      <c r="P1545">
        <v>1619.84</v>
      </c>
      <c r="Q1545">
        <v>0</v>
      </c>
      <c r="R1545" t="s">
        <v>20</v>
      </c>
    </row>
    <row r="1546" spans="1:18" x14ac:dyDescent="0.35">
      <c r="A1546" t="s">
        <v>1590</v>
      </c>
      <c r="B1546" t="s">
        <v>36</v>
      </c>
      <c r="C1546">
        <v>0</v>
      </c>
      <c r="D1546" t="s">
        <v>21</v>
      </c>
      <c r="E1546" t="s">
        <v>20</v>
      </c>
      <c r="F1546" t="s">
        <v>56</v>
      </c>
      <c r="G1546">
        <v>13</v>
      </c>
      <c r="H1546" t="s">
        <v>20</v>
      </c>
      <c r="I1546" t="s">
        <v>23</v>
      </c>
      <c r="J1546" t="s">
        <v>20</v>
      </c>
      <c r="K1546" t="s">
        <v>21</v>
      </c>
      <c r="L1546" t="s">
        <v>33</v>
      </c>
      <c r="M1546" t="s">
        <v>20</v>
      </c>
      <c r="N1546" t="s">
        <v>30</v>
      </c>
      <c r="O1546">
        <v>95.19</v>
      </c>
      <c r="P1546">
        <v>1235.76</v>
      </c>
      <c r="Q1546">
        <v>3</v>
      </c>
      <c r="R1546" t="s">
        <v>20</v>
      </c>
    </row>
    <row r="1547" spans="1:18" x14ac:dyDescent="0.35">
      <c r="A1547" t="s">
        <v>1591</v>
      </c>
      <c r="B1547" t="s">
        <v>19</v>
      </c>
      <c r="C1547">
        <v>0</v>
      </c>
      <c r="D1547" t="s">
        <v>20</v>
      </c>
      <c r="E1547" t="s">
        <v>20</v>
      </c>
      <c r="F1547" t="s">
        <v>58</v>
      </c>
      <c r="G1547">
        <v>23</v>
      </c>
      <c r="H1547" t="s">
        <v>21</v>
      </c>
      <c r="I1547" t="s">
        <v>23</v>
      </c>
      <c r="J1547" t="s">
        <v>21</v>
      </c>
      <c r="K1547" t="s">
        <v>20</v>
      </c>
      <c r="L1547" t="s">
        <v>29</v>
      </c>
      <c r="M1547" t="s">
        <v>20</v>
      </c>
      <c r="N1547" t="s">
        <v>34</v>
      </c>
      <c r="O1547">
        <v>82.57</v>
      </c>
      <c r="P1547">
        <v>1843.24</v>
      </c>
      <c r="Q1547">
        <v>1</v>
      </c>
      <c r="R1547" t="s">
        <v>20</v>
      </c>
    </row>
    <row r="1548" spans="1:18" x14ac:dyDescent="0.35">
      <c r="A1548" t="s">
        <v>1592</v>
      </c>
      <c r="B1548" t="s">
        <v>19</v>
      </c>
      <c r="C1548">
        <v>0</v>
      </c>
      <c r="D1548" t="s">
        <v>21</v>
      </c>
      <c r="E1548" t="s">
        <v>21</v>
      </c>
      <c r="F1548" t="s">
        <v>47</v>
      </c>
      <c r="G1548">
        <v>4</v>
      </c>
      <c r="H1548" t="s">
        <v>20</v>
      </c>
      <c r="I1548" t="s">
        <v>32</v>
      </c>
      <c r="J1548" t="s">
        <v>20</v>
      </c>
      <c r="K1548" t="s">
        <v>21</v>
      </c>
      <c r="L1548" t="s">
        <v>33</v>
      </c>
      <c r="M1548" t="s">
        <v>20</v>
      </c>
      <c r="N1548" t="s">
        <v>30</v>
      </c>
      <c r="O1548">
        <v>62.66</v>
      </c>
      <c r="P1548">
        <v>247.6</v>
      </c>
      <c r="Q1548">
        <v>0</v>
      </c>
      <c r="R1548" t="s">
        <v>20</v>
      </c>
    </row>
    <row r="1549" spans="1:18" x14ac:dyDescent="0.35">
      <c r="A1549" t="s">
        <v>1593</v>
      </c>
      <c r="B1549" t="s">
        <v>19</v>
      </c>
      <c r="C1549">
        <v>0</v>
      </c>
      <c r="D1549" t="s">
        <v>20</v>
      </c>
      <c r="E1549" t="s">
        <v>20</v>
      </c>
      <c r="F1549" t="s">
        <v>58</v>
      </c>
      <c r="G1549">
        <v>48</v>
      </c>
      <c r="H1549" t="s">
        <v>20</v>
      </c>
      <c r="I1549" t="s">
        <v>23</v>
      </c>
      <c r="J1549" t="s">
        <v>21</v>
      </c>
      <c r="K1549" t="s">
        <v>20</v>
      </c>
      <c r="L1549" t="s">
        <v>24</v>
      </c>
      <c r="M1549" t="s">
        <v>21</v>
      </c>
      <c r="N1549" t="s">
        <v>43</v>
      </c>
      <c r="O1549">
        <v>94.37</v>
      </c>
      <c r="P1549">
        <v>4589.34</v>
      </c>
      <c r="Q1549">
        <v>2</v>
      </c>
      <c r="R1549" t="s">
        <v>21</v>
      </c>
    </row>
    <row r="1550" spans="1:18" x14ac:dyDescent="0.35">
      <c r="A1550" t="s">
        <v>1594</v>
      </c>
      <c r="B1550" t="s">
        <v>36</v>
      </c>
      <c r="C1550">
        <v>0</v>
      </c>
      <c r="D1550" t="s">
        <v>21</v>
      </c>
      <c r="E1550" t="s">
        <v>21</v>
      </c>
      <c r="F1550" t="s">
        <v>45</v>
      </c>
      <c r="G1550">
        <v>63</v>
      </c>
      <c r="H1550" t="s">
        <v>20</v>
      </c>
      <c r="I1550" t="s">
        <v>23</v>
      </c>
      <c r="J1550" t="s">
        <v>21</v>
      </c>
      <c r="K1550" t="s">
        <v>20</v>
      </c>
      <c r="L1550" t="s">
        <v>24</v>
      </c>
      <c r="M1550" t="s">
        <v>20</v>
      </c>
      <c r="N1550" t="s">
        <v>30</v>
      </c>
      <c r="O1550">
        <v>91.28</v>
      </c>
      <c r="P1550">
        <v>5623.96</v>
      </c>
      <c r="Q1550">
        <v>4</v>
      </c>
      <c r="R1550" t="s">
        <v>21</v>
      </c>
    </row>
    <row r="1551" spans="1:18" x14ac:dyDescent="0.35">
      <c r="A1551" t="s">
        <v>1595</v>
      </c>
      <c r="B1551" t="s">
        <v>19</v>
      </c>
      <c r="C1551">
        <v>0</v>
      </c>
      <c r="D1551" t="s">
        <v>20</v>
      </c>
      <c r="E1551" t="s">
        <v>20</v>
      </c>
      <c r="F1551" t="s">
        <v>37</v>
      </c>
      <c r="G1551">
        <v>37</v>
      </c>
      <c r="H1551" t="s">
        <v>21</v>
      </c>
      <c r="I1551" t="s">
        <v>23</v>
      </c>
      <c r="J1551" t="s">
        <v>20</v>
      </c>
      <c r="K1551" t="s">
        <v>21</v>
      </c>
      <c r="L1551" t="s">
        <v>24</v>
      </c>
      <c r="M1551" t="s">
        <v>21</v>
      </c>
      <c r="N1551" t="s">
        <v>30</v>
      </c>
      <c r="O1551">
        <v>80.64</v>
      </c>
      <c r="P1551">
        <v>2981.51</v>
      </c>
      <c r="Q1551">
        <v>6</v>
      </c>
      <c r="R1551" t="s">
        <v>21</v>
      </c>
    </row>
    <row r="1552" spans="1:18" x14ac:dyDescent="0.35">
      <c r="A1552" t="s">
        <v>1596</v>
      </c>
      <c r="B1552" t="s">
        <v>19</v>
      </c>
      <c r="C1552">
        <v>1</v>
      </c>
      <c r="D1552" t="s">
        <v>21</v>
      </c>
      <c r="E1552" t="s">
        <v>21</v>
      </c>
      <c r="F1552" t="s">
        <v>27</v>
      </c>
      <c r="G1552">
        <v>27</v>
      </c>
      <c r="H1552" t="s">
        <v>20</v>
      </c>
      <c r="I1552" t="s">
        <v>23</v>
      </c>
      <c r="J1552" t="s">
        <v>21</v>
      </c>
      <c r="K1552" t="s">
        <v>21</v>
      </c>
      <c r="L1552" t="s">
        <v>33</v>
      </c>
      <c r="M1552" t="s">
        <v>20</v>
      </c>
      <c r="N1552" t="s">
        <v>30</v>
      </c>
      <c r="O1552">
        <v>89.18</v>
      </c>
      <c r="P1552">
        <v>2442.96</v>
      </c>
      <c r="Q1552">
        <v>1</v>
      </c>
      <c r="R1552" t="s">
        <v>20</v>
      </c>
    </row>
    <row r="1553" spans="1:18" x14ac:dyDescent="0.35">
      <c r="A1553" t="s">
        <v>1597</v>
      </c>
      <c r="B1553" t="s">
        <v>36</v>
      </c>
      <c r="C1553">
        <v>0</v>
      </c>
      <c r="D1553" t="s">
        <v>21</v>
      </c>
      <c r="E1553" t="s">
        <v>21</v>
      </c>
      <c r="F1553" t="s">
        <v>47</v>
      </c>
      <c r="G1553">
        <v>8</v>
      </c>
      <c r="H1553" t="s">
        <v>20</v>
      </c>
      <c r="I1553" t="s">
        <v>23</v>
      </c>
      <c r="J1553" t="s">
        <v>21</v>
      </c>
      <c r="K1553" t="s">
        <v>21</v>
      </c>
      <c r="L1553" t="s">
        <v>33</v>
      </c>
      <c r="M1553" t="s">
        <v>20</v>
      </c>
      <c r="N1553" t="s">
        <v>43</v>
      </c>
      <c r="O1553">
        <v>76.849999999999994</v>
      </c>
      <c r="P1553">
        <v>612.61</v>
      </c>
      <c r="Q1553">
        <v>1</v>
      </c>
      <c r="R1553" t="s">
        <v>20</v>
      </c>
    </row>
    <row r="1554" spans="1:18" x14ac:dyDescent="0.35">
      <c r="A1554" t="s">
        <v>1598</v>
      </c>
      <c r="B1554" t="s">
        <v>19</v>
      </c>
      <c r="C1554">
        <v>1</v>
      </c>
      <c r="D1554" t="s">
        <v>20</v>
      </c>
      <c r="E1554" t="s">
        <v>20</v>
      </c>
      <c r="F1554" t="s">
        <v>47</v>
      </c>
      <c r="G1554">
        <v>18</v>
      </c>
      <c r="H1554" t="s">
        <v>20</v>
      </c>
      <c r="I1554" t="s">
        <v>32</v>
      </c>
      <c r="J1554" t="s">
        <v>21</v>
      </c>
      <c r="K1554" t="s">
        <v>21</v>
      </c>
      <c r="L1554" t="s">
        <v>29</v>
      </c>
      <c r="M1554" t="s">
        <v>21</v>
      </c>
      <c r="N1554" t="s">
        <v>34</v>
      </c>
      <c r="O1554">
        <v>47.9</v>
      </c>
      <c r="P1554">
        <v>853.6</v>
      </c>
      <c r="Q1554">
        <v>2</v>
      </c>
      <c r="R1554" t="s">
        <v>21</v>
      </c>
    </row>
    <row r="1555" spans="1:18" x14ac:dyDescent="0.35">
      <c r="A1555" t="s">
        <v>1599</v>
      </c>
      <c r="B1555" t="s">
        <v>19</v>
      </c>
      <c r="C1555">
        <v>0</v>
      </c>
      <c r="D1555" t="s">
        <v>20</v>
      </c>
      <c r="E1555" t="s">
        <v>20</v>
      </c>
      <c r="F1555" t="s">
        <v>39</v>
      </c>
      <c r="G1555">
        <v>7</v>
      </c>
      <c r="H1555" t="s">
        <v>20</v>
      </c>
      <c r="I1555" t="s">
        <v>21</v>
      </c>
      <c r="J1555" t="s">
        <v>28</v>
      </c>
      <c r="K1555" t="s">
        <v>28</v>
      </c>
      <c r="L1555" t="s">
        <v>33</v>
      </c>
      <c r="M1555" t="s">
        <v>20</v>
      </c>
      <c r="N1555" t="s">
        <v>34</v>
      </c>
      <c r="O1555">
        <v>23.61</v>
      </c>
      <c r="P1555">
        <v>166.49</v>
      </c>
      <c r="Q1555">
        <v>3</v>
      </c>
      <c r="R1555" t="s">
        <v>20</v>
      </c>
    </row>
    <row r="1556" spans="1:18" x14ac:dyDescent="0.35">
      <c r="A1556" t="s">
        <v>1600</v>
      </c>
      <c r="B1556" t="s">
        <v>19</v>
      </c>
      <c r="C1556">
        <v>0</v>
      </c>
      <c r="D1556" t="s">
        <v>21</v>
      </c>
      <c r="E1556" t="s">
        <v>21</v>
      </c>
      <c r="F1556" t="s">
        <v>37</v>
      </c>
      <c r="G1556">
        <v>43</v>
      </c>
      <c r="H1556" t="s">
        <v>20</v>
      </c>
      <c r="I1556" t="s">
        <v>32</v>
      </c>
      <c r="J1556" t="s">
        <v>21</v>
      </c>
      <c r="K1556" t="s">
        <v>21</v>
      </c>
      <c r="L1556" t="s">
        <v>29</v>
      </c>
      <c r="M1556" t="s">
        <v>21</v>
      </c>
      <c r="N1556" t="s">
        <v>30</v>
      </c>
      <c r="O1556">
        <v>49.11</v>
      </c>
      <c r="P1556">
        <v>2054.02</v>
      </c>
      <c r="Q1556">
        <v>3</v>
      </c>
      <c r="R1556" t="s">
        <v>20</v>
      </c>
    </row>
    <row r="1557" spans="1:18" x14ac:dyDescent="0.35">
      <c r="A1557" t="s">
        <v>1601</v>
      </c>
      <c r="B1557" t="s">
        <v>36</v>
      </c>
      <c r="C1557">
        <v>0</v>
      </c>
      <c r="D1557" t="s">
        <v>20</v>
      </c>
      <c r="E1557" t="s">
        <v>21</v>
      </c>
      <c r="F1557" t="s">
        <v>37</v>
      </c>
      <c r="G1557">
        <v>4</v>
      </c>
      <c r="H1557" t="s">
        <v>20</v>
      </c>
      <c r="I1557" t="s">
        <v>21</v>
      </c>
      <c r="J1557" t="s">
        <v>28</v>
      </c>
      <c r="K1557" t="s">
        <v>28</v>
      </c>
      <c r="L1557" t="s">
        <v>33</v>
      </c>
      <c r="M1557" t="s">
        <v>20</v>
      </c>
      <c r="N1557" t="s">
        <v>34</v>
      </c>
      <c r="O1557">
        <v>22.74</v>
      </c>
      <c r="P1557">
        <v>91.14</v>
      </c>
      <c r="Q1557">
        <v>1</v>
      </c>
      <c r="R1557" t="s">
        <v>21</v>
      </c>
    </row>
    <row r="1558" spans="1:18" x14ac:dyDescent="0.35">
      <c r="A1558" t="s">
        <v>1602</v>
      </c>
      <c r="B1558" t="s">
        <v>19</v>
      </c>
      <c r="C1558">
        <v>0</v>
      </c>
      <c r="D1558" t="s">
        <v>21</v>
      </c>
      <c r="E1558" t="s">
        <v>21</v>
      </c>
      <c r="F1558" t="s">
        <v>75</v>
      </c>
      <c r="G1558">
        <v>1</v>
      </c>
      <c r="H1558" t="s">
        <v>20</v>
      </c>
      <c r="I1558" t="s">
        <v>23</v>
      </c>
      <c r="J1558" t="s">
        <v>21</v>
      </c>
      <c r="K1558" t="s">
        <v>20</v>
      </c>
      <c r="L1558" t="s">
        <v>33</v>
      </c>
      <c r="M1558" t="s">
        <v>20</v>
      </c>
      <c r="N1558" t="s">
        <v>34</v>
      </c>
      <c r="O1558">
        <v>94.28</v>
      </c>
      <c r="P1558">
        <v>96.34</v>
      </c>
      <c r="Q1558">
        <v>4</v>
      </c>
      <c r="R1558" t="s">
        <v>21</v>
      </c>
    </row>
    <row r="1559" spans="1:18" x14ac:dyDescent="0.35">
      <c r="A1559" t="s">
        <v>1603</v>
      </c>
      <c r="B1559" t="s">
        <v>19</v>
      </c>
      <c r="C1559">
        <v>0</v>
      </c>
      <c r="D1559" t="s">
        <v>20</v>
      </c>
      <c r="E1559" t="s">
        <v>20</v>
      </c>
      <c r="F1559" t="s">
        <v>45</v>
      </c>
      <c r="G1559">
        <v>23</v>
      </c>
      <c r="H1559" t="s">
        <v>20</v>
      </c>
      <c r="I1559" t="s">
        <v>23</v>
      </c>
      <c r="J1559" t="s">
        <v>21</v>
      </c>
      <c r="K1559" t="s">
        <v>21</v>
      </c>
      <c r="L1559" t="s">
        <v>33</v>
      </c>
      <c r="M1559" t="s">
        <v>21</v>
      </c>
      <c r="N1559" t="s">
        <v>43</v>
      </c>
      <c r="O1559">
        <v>77.19</v>
      </c>
      <c r="P1559">
        <v>1811.5</v>
      </c>
      <c r="Q1559">
        <v>2</v>
      </c>
      <c r="R1559" t="s">
        <v>21</v>
      </c>
    </row>
    <row r="1560" spans="1:18" x14ac:dyDescent="0.35">
      <c r="A1560" t="s">
        <v>1604</v>
      </c>
      <c r="B1560" t="s">
        <v>19</v>
      </c>
      <c r="C1560">
        <v>0</v>
      </c>
      <c r="D1560" t="s">
        <v>21</v>
      </c>
      <c r="E1560" t="s">
        <v>21</v>
      </c>
      <c r="F1560" t="s">
        <v>39</v>
      </c>
      <c r="G1560">
        <v>36</v>
      </c>
      <c r="H1560" t="s">
        <v>21</v>
      </c>
      <c r="I1560" t="s">
        <v>32</v>
      </c>
      <c r="J1560" t="s">
        <v>21</v>
      </c>
      <c r="K1560" t="s">
        <v>21</v>
      </c>
      <c r="L1560" t="s">
        <v>33</v>
      </c>
      <c r="M1560" t="s">
        <v>20</v>
      </c>
      <c r="N1560" t="s">
        <v>30</v>
      </c>
      <c r="O1560">
        <v>56.06</v>
      </c>
      <c r="P1560">
        <v>2076.8200000000002</v>
      </c>
      <c r="Q1560">
        <v>3</v>
      </c>
      <c r="R1560" t="s">
        <v>20</v>
      </c>
    </row>
    <row r="1561" spans="1:18" x14ac:dyDescent="0.35">
      <c r="A1561" t="s">
        <v>1605</v>
      </c>
      <c r="B1561" t="s">
        <v>36</v>
      </c>
      <c r="C1561">
        <v>0</v>
      </c>
      <c r="D1561" t="s">
        <v>21</v>
      </c>
      <c r="E1561" t="s">
        <v>21</v>
      </c>
      <c r="F1561" t="s">
        <v>49</v>
      </c>
      <c r="G1561">
        <v>8</v>
      </c>
      <c r="H1561" t="s">
        <v>20</v>
      </c>
      <c r="I1561" t="s">
        <v>32</v>
      </c>
      <c r="J1561" t="s">
        <v>20</v>
      </c>
      <c r="K1561" t="s">
        <v>21</v>
      </c>
      <c r="L1561" t="s">
        <v>33</v>
      </c>
      <c r="M1561" t="s">
        <v>20</v>
      </c>
      <c r="N1561" t="s">
        <v>34</v>
      </c>
      <c r="O1561">
        <v>66.56</v>
      </c>
      <c r="P1561">
        <v>518.85</v>
      </c>
      <c r="Q1561">
        <v>0</v>
      </c>
      <c r="R1561" t="s">
        <v>21</v>
      </c>
    </row>
    <row r="1562" spans="1:18" x14ac:dyDescent="0.35">
      <c r="A1562" t="s">
        <v>1606</v>
      </c>
      <c r="B1562" t="s">
        <v>36</v>
      </c>
      <c r="C1562">
        <v>0</v>
      </c>
      <c r="D1562" t="s">
        <v>20</v>
      </c>
      <c r="E1562" t="s">
        <v>20</v>
      </c>
      <c r="F1562" t="s">
        <v>37</v>
      </c>
      <c r="G1562">
        <v>7</v>
      </c>
      <c r="H1562" t="s">
        <v>20</v>
      </c>
      <c r="I1562" t="s">
        <v>21</v>
      </c>
      <c r="J1562" t="s">
        <v>28</v>
      </c>
      <c r="K1562" t="s">
        <v>28</v>
      </c>
      <c r="L1562" t="s">
        <v>33</v>
      </c>
      <c r="M1562" t="s">
        <v>21</v>
      </c>
      <c r="N1562" t="s">
        <v>30</v>
      </c>
      <c r="O1562">
        <v>31.19</v>
      </c>
      <c r="P1562">
        <v>216.51</v>
      </c>
      <c r="Q1562">
        <v>1</v>
      </c>
      <c r="R1562" t="s">
        <v>20</v>
      </c>
    </row>
    <row r="1563" spans="1:18" x14ac:dyDescent="0.35">
      <c r="A1563" t="s">
        <v>1607</v>
      </c>
      <c r="B1563" t="s">
        <v>19</v>
      </c>
      <c r="C1563">
        <v>0</v>
      </c>
      <c r="D1563" t="s">
        <v>21</v>
      </c>
      <c r="E1563" t="s">
        <v>21</v>
      </c>
      <c r="F1563" t="s">
        <v>41</v>
      </c>
      <c r="G1563">
        <v>2</v>
      </c>
      <c r="H1563" t="s">
        <v>20</v>
      </c>
      <c r="I1563" t="s">
        <v>23</v>
      </c>
      <c r="J1563" t="s">
        <v>20</v>
      </c>
      <c r="K1563" t="s">
        <v>21</v>
      </c>
      <c r="L1563" t="s">
        <v>33</v>
      </c>
      <c r="M1563" t="s">
        <v>20</v>
      </c>
      <c r="N1563" t="s">
        <v>30</v>
      </c>
      <c r="O1563">
        <v>85.29</v>
      </c>
      <c r="P1563">
        <v>172.18</v>
      </c>
      <c r="Q1563">
        <v>2</v>
      </c>
      <c r="R1563" t="s">
        <v>20</v>
      </c>
    </row>
    <row r="1564" spans="1:18" x14ac:dyDescent="0.35">
      <c r="A1564" t="s">
        <v>1608</v>
      </c>
      <c r="B1564" t="s">
        <v>36</v>
      </c>
      <c r="C1564">
        <v>0</v>
      </c>
      <c r="D1564" t="s">
        <v>21</v>
      </c>
      <c r="E1564" t="s">
        <v>21</v>
      </c>
      <c r="F1564" t="s">
        <v>22</v>
      </c>
      <c r="G1564">
        <v>14</v>
      </c>
      <c r="H1564" t="s">
        <v>20</v>
      </c>
      <c r="I1564" t="s">
        <v>23</v>
      </c>
      <c r="J1564" t="s">
        <v>20</v>
      </c>
      <c r="K1564" t="s">
        <v>21</v>
      </c>
      <c r="L1564" t="s">
        <v>33</v>
      </c>
      <c r="M1564" t="s">
        <v>20</v>
      </c>
      <c r="N1564" t="s">
        <v>25</v>
      </c>
      <c r="O1564">
        <v>92.64</v>
      </c>
      <c r="P1564">
        <v>1277.83</v>
      </c>
      <c r="Q1564">
        <v>4</v>
      </c>
      <c r="R1564" t="s">
        <v>20</v>
      </c>
    </row>
    <row r="1565" spans="1:18" x14ac:dyDescent="0.35">
      <c r="A1565" t="s">
        <v>1609</v>
      </c>
      <c r="B1565" t="s">
        <v>36</v>
      </c>
      <c r="C1565">
        <v>0</v>
      </c>
      <c r="D1565" t="s">
        <v>21</v>
      </c>
      <c r="E1565" t="s">
        <v>21</v>
      </c>
      <c r="F1565" t="s">
        <v>49</v>
      </c>
      <c r="G1565">
        <v>27</v>
      </c>
      <c r="H1565" t="s">
        <v>20</v>
      </c>
      <c r="I1565" t="s">
        <v>21</v>
      </c>
      <c r="J1565" t="s">
        <v>28</v>
      </c>
      <c r="K1565" t="s">
        <v>28</v>
      </c>
      <c r="L1565" t="s">
        <v>24</v>
      </c>
      <c r="M1565" t="s">
        <v>20</v>
      </c>
      <c r="N1565" t="s">
        <v>34</v>
      </c>
      <c r="O1565">
        <v>27.4</v>
      </c>
      <c r="P1565">
        <v>718.06</v>
      </c>
      <c r="Q1565">
        <v>0</v>
      </c>
      <c r="R1565" t="s">
        <v>21</v>
      </c>
    </row>
    <row r="1566" spans="1:18" x14ac:dyDescent="0.35">
      <c r="A1566" t="s">
        <v>1610</v>
      </c>
      <c r="B1566" t="s">
        <v>19</v>
      </c>
      <c r="C1566">
        <v>0</v>
      </c>
      <c r="D1566" t="s">
        <v>21</v>
      </c>
      <c r="E1566" t="s">
        <v>21</v>
      </c>
      <c r="F1566" t="s">
        <v>45</v>
      </c>
      <c r="G1566">
        <v>19</v>
      </c>
      <c r="H1566" t="s">
        <v>20</v>
      </c>
      <c r="I1566" t="s">
        <v>23</v>
      </c>
      <c r="J1566" t="s">
        <v>20</v>
      </c>
      <c r="K1566" t="s">
        <v>20</v>
      </c>
      <c r="L1566" t="s">
        <v>33</v>
      </c>
      <c r="M1566" t="s">
        <v>20</v>
      </c>
      <c r="N1566" t="s">
        <v>30</v>
      </c>
      <c r="O1566">
        <v>93.73</v>
      </c>
      <c r="P1566">
        <v>1769.66</v>
      </c>
      <c r="Q1566">
        <v>0</v>
      </c>
      <c r="R1566" t="s">
        <v>21</v>
      </c>
    </row>
    <row r="1567" spans="1:18" x14ac:dyDescent="0.35">
      <c r="A1567" t="s">
        <v>1611</v>
      </c>
      <c r="B1567" t="s">
        <v>19</v>
      </c>
      <c r="C1567">
        <v>1</v>
      </c>
      <c r="D1567" t="s">
        <v>20</v>
      </c>
      <c r="E1567" t="s">
        <v>20</v>
      </c>
      <c r="F1567" t="s">
        <v>49</v>
      </c>
      <c r="G1567">
        <v>28</v>
      </c>
      <c r="H1567" t="s">
        <v>20</v>
      </c>
      <c r="I1567" t="s">
        <v>21</v>
      </c>
      <c r="J1567" t="s">
        <v>28</v>
      </c>
      <c r="K1567" t="s">
        <v>28</v>
      </c>
      <c r="L1567" t="s">
        <v>33</v>
      </c>
      <c r="M1567" t="s">
        <v>21</v>
      </c>
      <c r="N1567" t="s">
        <v>43</v>
      </c>
      <c r="O1567">
        <v>30.48</v>
      </c>
      <c r="P1567">
        <v>862.62</v>
      </c>
      <c r="Q1567">
        <v>1</v>
      </c>
      <c r="R1567" t="s">
        <v>20</v>
      </c>
    </row>
    <row r="1568" spans="1:18" x14ac:dyDescent="0.35">
      <c r="A1568" t="s">
        <v>1612</v>
      </c>
      <c r="B1568" t="s">
        <v>19</v>
      </c>
      <c r="C1568">
        <v>0</v>
      </c>
      <c r="D1568" t="s">
        <v>20</v>
      </c>
      <c r="E1568" t="s">
        <v>20</v>
      </c>
      <c r="F1568" t="s">
        <v>37</v>
      </c>
      <c r="G1568">
        <v>15</v>
      </c>
      <c r="H1568" t="s">
        <v>20</v>
      </c>
      <c r="I1568" t="s">
        <v>23</v>
      </c>
      <c r="J1568" t="s">
        <v>21</v>
      </c>
      <c r="K1568" t="s">
        <v>21</v>
      </c>
      <c r="L1568" t="s">
        <v>29</v>
      </c>
      <c r="M1568" t="s">
        <v>20</v>
      </c>
      <c r="N1568" t="s">
        <v>34</v>
      </c>
      <c r="O1568">
        <v>84.59</v>
      </c>
      <c r="P1568">
        <v>1273.5899999999999</v>
      </c>
      <c r="Q1568">
        <v>2</v>
      </c>
      <c r="R1568" t="s">
        <v>21</v>
      </c>
    </row>
    <row r="1569" spans="1:18" x14ac:dyDescent="0.35">
      <c r="A1569" t="s">
        <v>1613</v>
      </c>
      <c r="B1569" t="s">
        <v>36</v>
      </c>
      <c r="C1569">
        <v>0</v>
      </c>
      <c r="D1569" t="s">
        <v>20</v>
      </c>
      <c r="E1569" t="s">
        <v>21</v>
      </c>
      <c r="F1569" t="s">
        <v>56</v>
      </c>
      <c r="G1569">
        <v>14</v>
      </c>
      <c r="H1569" t="s">
        <v>20</v>
      </c>
      <c r="I1569" t="s">
        <v>21</v>
      </c>
      <c r="J1569" t="s">
        <v>28</v>
      </c>
      <c r="K1569" t="s">
        <v>28</v>
      </c>
      <c r="L1569" t="s">
        <v>33</v>
      </c>
      <c r="M1569" t="s">
        <v>20</v>
      </c>
      <c r="N1569" t="s">
        <v>25</v>
      </c>
      <c r="O1569">
        <v>25.71</v>
      </c>
      <c r="P1569">
        <v>369.52</v>
      </c>
      <c r="Q1569">
        <v>4</v>
      </c>
      <c r="R1569" t="s">
        <v>21</v>
      </c>
    </row>
    <row r="1570" spans="1:18" x14ac:dyDescent="0.35">
      <c r="A1570" t="s">
        <v>1614</v>
      </c>
      <c r="B1570" t="s">
        <v>36</v>
      </c>
      <c r="C1570">
        <v>0</v>
      </c>
      <c r="D1570" t="s">
        <v>20</v>
      </c>
      <c r="E1570" t="s">
        <v>20</v>
      </c>
      <c r="F1570" t="s">
        <v>58</v>
      </c>
      <c r="G1570">
        <v>20</v>
      </c>
      <c r="H1570" t="s">
        <v>20</v>
      </c>
      <c r="I1570" t="s">
        <v>32</v>
      </c>
      <c r="J1570" t="s">
        <v>20</v>
      </c>
      <c r="K1570" t="s">
        <v>21</v>
      </c>
      <c r="L1570" t="s">
        <v>33</v>
      </c>
      <c r="M1570" t="s">
        <v>21</v>
      </c>
      <c r="N1570" t="s">
        <v>25</v>
      </c>
      <c r="O1570">
        <v>56.44</v>
      </c>
      <c r="P1570">
        <v>1134.55</v>
      </c>
      <c r="Q1570">
        <v>1</v>
      </c>
      <c r="R1570" t="s">
        <v>21</v>
      </c>
    </row>
    <row r="1571" spans="1:18" x14ac:dyDescent="0.35">
      <c r="A1571" t="s">
        <v>1615</v>
      </c>
      <c r="B1571" t="s">
        <v>19</v>
      </c>
      <c r="C1571">
        <v>0</v>
      </c>
      <c r="D1571" t="s">
        <v>21</v>
      </c>
      <c r="E1571" t="s">
        <v>21</v>
      </c>
      <c r="F1571" t="s">
        <v>65</v>
      </c>
      <c r="G1571">
        <v>47</v>
      </c>
      <c r="H1571" t="s">
        <v>20</v>
      </c>
      <c r="I1571" t="s">
        <v>23</v>
      </c>
      <c r="J1571" t="s">
        <v>21</v>
      </c>
      <c r="K1571" t="s">
        <v>20</v>
      </c>
      <c r="L1571" t="s">
        <v>29</v>
      </c>
      <c r="M1571" t="s">
        <v>20</v>
      </c>
      <c r="N1571" t="s">
        <v>25</v>
      </c>
      <c r="O1571">
        <v>78.03</v>
      </c>
      <c r="P1571">
        <v>3644.9</v>
      </c>
      <c r="Q1571">
        <v>0</v>
      </c>
      <c r="R1571" t="s">
        <v>21</v>
      </c>
    </row>
    <row r="1572" spans="1:18" x14ac:dyDescent="0.35">
      <c r="A1572" t="s">
        <v>1616</v>
      </c>
      <c r="B1572" t="s">
        <v>19</v>
      </c>
      <c r="C1572">
        <v>0</v>
      </c>
      <c r="D1572" t="s">
        <v>21</v>
      </c>
      <c r="E1572" t="s">
        <v>21</v>
      </c>
      <c r="F1572" t="s">
        <v>39</v>
      </c>
      <c r="G1572">
        <v>7</v>
      </c>
      <c r="H1572" t="s">
        <v>20</v>
      </c>
      <c r="I1572" t="s">
        <v>23</v>
      </c>
      <c r="J1572" t="s">
        <v>21</v>
      </c>
      <c r="K1572" t="s">
        <v>21</v>
      </c>
      <c r="L1572" t="s">
        <v>33</v>
      </c>
      <c r="M1572" t="s">
        <v>21</v>
      </c>
      <c r="N1572" t="s">
        <v>25</v>
      </c>
      <c r="O1572">
        <v>89.38</v>
      </c>
      <c r="P1572">
        <v>619.37</v>
      </c>
      <c r="Q1572">
        <v>2</v>
      </c>
      <c r="R1572" t="s">
        <v>20</v>
      </c>
    </row>
    <row r="1573" spans="1:18" x14ac:dyDescent="0.35">
      <c r="A1573" t="s">
        <v>1617</v>
      </c>
      <c r="B1573" t="s">
        <v>36</v>
      </c>
      <c r="C1573">
        <v>0</v>
      </c>
      <c r="D1573" t="s">
        <v>20</v>
      </c>
      <c r="E1573" t="s">
        <v>20</v>
      </c>
      <c r="F1573" t="s">
        <v>22</v>
      </c>
      <c r="G1573">
        <v>41</v>
      </c>
      <c r="H1573" t="s">
        <v>20</v>
      </c>
      <c r="I1573" t="s">
        <v>21</v>
      </c>
      <c r="J1573" t="s">
        <v>28</v>
      </c>
      <c r="K1573" t="s">
        <v>28</v>
      </c>
      <c r="L1573" t="s">
        <v>29</v>
      </c>
      <c r="M1573" t="s">
        <v>20</v>
      </c>
      <c r="N1573" t="s">
        <v>30</v>
      </c>
      <c r="O1573">
        <v>18</v>
      </c>
      <c r="P1573">
        <v>725.81</v>
      </c>
      <c r="Q1573">
        <v>3</v>
      </c>
      <c r="R1573" t="s">
        <v>21</v>
      </c>
    </row>
    <row r="1574" spans="1:18" x14ac:dyDescent="0.35">
      <c r="A1574" t="s">
        <v>1618</v>
      </c>
      <c r="B1574" t="s">
        <v>36</v>
      </c>
      <c r="C1574">
        <v>0</v>
      </c>
      <c r="D1574" t="s">
        <v>20</v>
      </c>
      <c r="E1574" t="s">
        <v>20</v>
      </c>
      <c r="F1574" t="s">
        <v>56</v>
      </c>
      <c r="G1574">
        <v>11</v>
      </c>
      <c r="H1574" t="s">
        <v>20</v>
      </c>
      <c r="I1574" t="s">
        <v>21</v>
      </c>
      <c r="J1574" t="s">
        <v>28</v>
      </c>
      <c r="K1574" t="s">
        <v>28</v>
      </c>
      <c r="L1574" t="s">
        <v>33</v>
      </c>
      <c r="M1574" t="s">
        <v>21</v>
      </c>
      <c r="N1574" t="s">
        <v>43</v>
      </c>
      <c r="O1574">
        <v>32.799999999999997</v>
      </c>
      <c r="P1574">
        <v>350.03</v>
      </c>
      <c r="Q1574">
        <v>2</v>
      </c>
      <c r="R1574" t="s">
        <v>20</v>
      </c>
    </row>
    <row r="1575" spans="1:18" x14ac:dyDescent="0.35">
      <c r="A1575" t="s">
        <v>1619</v>
      </c>
      <c r="B1575" t="s">
        <v>19</v>
      </c>
      <c r="C1575">
        <v>1</v>
      </c>
      <c r="D1575" t="s">
        <v>21</v>
      </c>
      <c r="E1575" t="s">
        <v>21</v>
      </c>
      <c r="F1575" t="s">
        <v>75</v>
      </c>
      <c r="G1575">
        <v>0</v>
      </c>
      <c r="H1575" t="s">
        <v>21</v>
      </c>
      <c r="I1575" t="s">
        <v>32</v>
      </c>
      <c r="J1575" t="s">
        <v>21</v>
      </c>
      <c r="K1575" t="s">
        <v>21</v>
      </c>
      <c r="L1575" t="s">
        <v>29</v>
      </c>
      <c r="M1575" t="s">
        <v>20</v>
      </c>
      <c r="N1575" t="s">
        <v>30</v>
      </c>
      <c r="O1575">
        <v>48.97</v>
      </c>
      <c r="Q1575">
        <v>7</v>
      </c>
      <c r="R1575" t="s">
        <v>20</v>
      </c>
    </row>
    <row r="1576" spans="1:18" x14ac:dyDescent="0.35">
      <c r="A1576" t="s">
        <v>1620</v>
      </c>
      <c r="B1576" t="s">
        <v>36</v>
      </c>
      <c r="C1576">
        <v>0</v>
      </c>
      <c r="D1576" t="s">
        <v>21</v>
      </c>
      <c r="E1576" t="s">
        <v>21</v>
      </c>
      <c r="F1576" t="s">
        <v>49</v>
      </c>
      <c r="G1576">
        <v>4</v>
      </c>
      <c r="H1576" t="s">
        <v>20</v>
      </c>
      <c r="I1576" t="s">
        <v>32</v>
      </c>
      <c r="J1576" t="s">
        <v>21</v>
      </c>
      <c r="K1576" t="s">
        <v>20</v>
      </c>
      <c r="L1576" t="s">
        <v>33</v>
      </c>
      <c r="M1576" t="s">
        <v>20</v>
      </c>
      <c r="N1576" t="s">
        <v>34</v>
      </c>
      <c r="O1576">
        <v>62.78</v>
      </c>
      <c r="P1576">
        <v>247.43</v>
      </c>
      <c r="Q1576">
        <v>2</v>
      </c>
      <c r="R1576" t="s">
        <v>21</v>
      </c>
    </row>
    <row r="1577" spans="1:18" x14ac:dyDescent="0.35">
      <c r="A1577" t="s">
        <v>1621</v>
      </c>
      <c r="B1577" t="s">
        <v>36</v>
      </c>
      <c r="C1577">
        <v>0</v>
      </c>
      <c r="D1577" t="s">
        <v>20</v>
      </c>
      <c r="E1577" t="s">
        <v>21</v>
      </c>
      <c r="F1577" t="s">
        <v>37</v>
      </c>
      <c r="G1577">
        <v>18</v>
      </c>
      <c r="H1577" t="s">
        <v>20</v>
      </c>
      <c r="I1577" t="s">
        <v>23</v>
      </c>
      <c r="J1577" t="s">
        <v>21</v>
      </c>
      <c r="K1577" t="s">
        <v>21</v>
      </c>
      <c r="L1577" t="s">
        <v>33</v>
      </c>
      <c r="M1577" t="s">
        <v>21</v>
      </c>
      <c r="N1577" t="s">
        <v>34</v>
      </c>
      <c r="O1577">
        <v>90.58</v>
      </c>
      <c r="P1577">
        <v>1617.9</v>
      </c>
      <c r="Q1577">
        <v>1</v>
      </c>
      <c r="R1577" t="s">
        <v>20</v>
      </c>
    </row>
    <row r="1578" spans="1:18" x14ac:dyDescent="0.35">
      <c r="A1578" t="s">
        <v>1622</v>
      </c>
      <c r="B1578" t="s">
        <v>36</v>
      </c>
      <c r="C1578">
        <v>0</v>
      </c>
      <c r="D1578" t="s">
        <v>20</v>
      </c>
      <c r="E1578" t="s">
        <v>20</v>
      </c>
      <c r="F1578" t="s">
        <v>56</v>
      </c>
      <c r="G1578">
        <v>20</v>
      </c>
      <c r="H1578" t="s">
        <v>20</v>
      </c>
      <c r="I1578" t="s">
        <v>32</v>
      </c>
      <c r="J1578" t="s">
        <v>21</v>
      </c>
      <c r="K1578" t="s">
        <v>21</v>
      </c>
      <c r="L1578" t="s">
        <v>33</v>
      </c>
      <c r="M1578" t="s">
        <v>20</v>
      </c>
      <c r="N1578" t="s">
        <v>34</v>
      </c>
      <c r="O1578">
        <v>56.2</v>
      </c>
      <c r="P1578">
        <v>1153.58</v>
      </c>
      <c r="Q1578">
        <v>1</v>
      </c>
      <c r="R1578" t="s">
        <v>21</v>
      </c>
    </row>
    <row r="1579" spans="1:18" x14ac:dyDescent="0.35">
      <c r="A1579" t="s">
        <v>1623</v>
      </c>
      <c r="B1579" t="s">
        <v>19</v>
      </c>
      <c r="C1579">
        <v>0</v>
      </c>
      <c r="D1579" t="s">
        <v>21</v>
      </c>
      <c r="E1579" t="s">
        <v>21</v>
      </c>
      <c r="F1579" t="s">
        <v>47</v>
      </c>
      <c r="G1579">
        <v>14</v>
      </c>
      <c r="H1579" t="s">
        <v>20</v>
      </c>
      <c r="I1579" t="s">
        <v>23</v>
      </c>
      <c r="J1579" t="s">
        <v>21</v>
      </c>
      <c r="K1579" t="s">
        <v>20</v>
      </c>
      <c r="L1579" t="s">
        <v>33</v>
      </c>
      <c r="M1579" t="s">
        <v>20</v>
      </c>
      <c r="N1579" t="s">
        <v>43</v>
      </c>
      <c r="O1579">
        <v>92.6</v>
      </c>
      <c r="P1579">
        <v>1297.03</v>
      </c>
      <c r="Q1579">
        <v>2</v>
      </c>
      <c r="R1579" t="s">
        <v>20</v>
      </c>
    </row>
    <row r="1580" spans="1:18" x14ac:dyDescent="0.35">
      <c r="A1580" t="s">
        <v>1624</v>
      </c>
      <c r="B1580" t="s">
        <v>19</v>
      </c>
      <c r="C1580">
        <v>0</v>
      </c>
      <c r="D1580" t="s">
        <v>20</v>
      </c>
      <c r="E1580" t="s">
        <v>20</v>
      </c>
      <c r="F1580" t="s">
        <v>49</v>
      </c>
      <c r="G1580">
        <v>42</v>
      </c>
      <c r="H1580" t="s">
        <v>20</v>
      </c>
      <c r="I1580" t="s">
        <v>32</v>
      </c>
      <c r="J1580" t="s">
        <v>20</v>
      </c>
      <c r="K1580" t="s">
        <v>20</v>
      </c>
      <c r="L1580" t="s">
        <v>24</v>
      </c>
      <c r="M1580" t="s">
        <v>20</v>
      </c>
      <c r="N1580" t="s">
        <v>25</v>
      </c>
      <c r="O1580">
        <v>63.92</v>
      </c>
      <c r="P1580">
        <v>2618.8200000000002</v>
      </c>
      <c r="Q1580">
        <v>0</v>
      </c>
      <c r="R1580" t="s">
        <v>21</v>
      </c>
    </row>
    <row r="1581" spans="1:18" x14ac:dyDescent="0.35">
      <c r="A1581" t="s">
        <v>1625</v>
      </c>
      <c r="B1581" t="s">
        <v>19</v>
      </c>
      <c r="C1581">
        <v>0</v>
      </c>
      <c r="D1581" t="s">
        <v>20</v>
      </c>
      <c r="E1581" t="s">
        <v>20</v>
      </c>
      <c r="F1581" t="s">
        <v>75</v>
      </c>
      <c r="G1581">
        <v>11</v>
      </c>
      <c r="H1581" t="s">
        <v>20</v>
      </c>
      <c r="I1581" t="s">
        <v>23</v>
      </c>
      <c r="J1581" t="s">
        <v>21</v>
      </c>
      <c r="K1581" t="s">
        <v>20</v>
      </c>
      <c r="L1581" t="s">
        <v>33</v>
      </c>
      <c r="M1581" t="s">
        <v>21</v>
      </c>
      <c r="N1581" t="s">
        <v>30</v>
      </c>
      <c r="O1581">
        <v>97.53</v>
      </c>
      <c r="P1581">
        <v>1099.29</v>
      </c>
      <c r="Q1581">
        <v>2</v>
      </c>
      <c r="R1581" t="s">
        <v>20</v>
      </c>
    </row>
    <row r="1582" spans="1:18" x14ac:dyDescent="0.35">
      <c r="A1582" t="s">
        <v>1626</v>
      </c>
      <c r="B1582" t="s">
        <v>19</v>
      </c>
      <c r="C1582">
        <v>0</v>
      </c>
      <c r="D1582" t="s">
        <v>20</v>
      </c>
      <c r="E1582" t="s">
        <v>20</v>
      </c>
      <c r="F1582" t="s">
        <v>37</v>
      </c>
      <c r="G1582">
        <v>44</v>
      </c>
      <c r="H1582" t="s">
        <v>20</v>
      </c>
      <c r="I1582" t="s">
        <v>21</v>
      </c>
      <c r="J1582" t="s">
        <v>28</v>
      </c>
      <c r="K1582" t="s">
        <v>28</v>
      </c>
      <c r="L1582" t="s">
        <v>33</v>
      </c>
      <c r="M1582" t="s">
        <v>20</v>
      </c>
      <c r="N1582" t="s">
        <v>43</v>
      </c>
      <c r="O1582">
        <v>31.86</v>
      </c>
      <c r="P1582">
        <v>1365.28</v>
      </c>
      <c r="Q1582">
        <v>0</v>
      </c>
      <c r="R1582" t="s">
        <v>21</v>
      </c>
    </row>
    <row r="1583" spans="1:18" x14ac:dyDescent="0.35">
      <c r="A1583" t="s">
        <v>1627</v>
      </c>
      <c r="B1583" t="s">
        <v>36</v>
      </c>
      <c r="C1583">
        <v>0</v>
      </c>
      <c r="D1583" t="s">
        <v>20</v>
      </c>
      <c r="E1583" t="s">
        <v>20</v>
      </c>
      <c r="F1583" t="s">
        <v>39</v>
      </c>
      <c r="G1583">
        <v>11</v>
      </c>
      <c r="H1583" t="s">
        <v>20</v>
      </c>
      <c r="I1583" t="s">
        <v>32</v>
      </c>
      <c r="J1583" t="s">
        <v>21</v>
      </c>
      <c r="K1583" t="s">
        <v>20</v>
      </c>
      <c r="L1583" t="s">
        <v>33</v>
      </c>
      <c r="M1583" t="s">
        <v>21</v>
      </c>
      <c r="N1583" t="s">
        <v>34</v>
      </c>
      <c r="O1583">
        <v>64.349999999999994</v>
      </c>
      <c r="P1583">
        <v>708.18</v>
      </c>
      <c r="Q1583">
        <v>1</v>
      </c>
      <c r="R1583" t="s">
        <v>21</v>
      </c>
    </row>
    <row r="1584" spans="1:18" x14ac:dyDescent="0.35">
      <c r="A1584" t="s">
        <v>1628</v>
      </c>
      <c r="B1584" t="s">
        <v>36</v>
      </c>
      <c r="C1584">
        <v>0</v>
      </c>
      <c r="D1584" t="s">
        <v>20</v>
      </c>
      <c r="E1584" t="s">
        <v>21</v>
      </c>
      <c r="F1584" t="s">
        <v>45</v>
      </c>
      <c r="G1584">
        <v>16</v>
      </c>
      <c r="H1584" t="s">
        <v>20</v>
      </c>
      <c r="I1584" t="s">
        <v>32</v>
      </c>
      <c r="J1584" t="s">
        <v>21</v>
      </c>
      <c r="K1584" t="s">
        <v>21</v>
      </c>
      <c r="L1584" t="s">
        <v>33</v>
      </c>
      <c r="M1584" t="s">
        <v>20</v>
      </c>
      <c r="N1584" t="s">
        <v>43</v>
      </c>
      <c r="O1584">
        <v>51.81</v>
      </c>
      <c r="P1584">
        <v>833.64</v>
      </c>
      <c r="Q1584">
        <v>1</v>
      </c>
      <c r="R1584" t="s">
        <v>21</v>
      </c>
    </row>
    <row r="1585" spans="1:18" x14ac:dyDescent="0.35">
      <c r="A1585" t="s">
        <v>1629</v>
      </c>
      <c r="B1585" t="s">
        <v>36</v>
      </c>
      <c r="C1585">
        <v>0</v>
      </c>
      <c r="D1585" t="s">
        <v>20</v>
      </c>
      <c r="E1585" t="s">
        <v>21</v>
      </c>
      <c r="F1585" t="s">
        <v>45</v>
      </c>
      <c r="G1585">
        <v>32</v>
      </c>
      <c r="H1585" t="s">
        <v>20</v>
      </c>
      <c r="I1585" t="s">
        <v>23</v>
      </c>
      <c r="J1585" t="s">
        <v>20</v>
      </c>
      <c r="K1585" t="s">
        <v>21</v>
      </c>
      <c r="L1585" t="s">
        <v>33</v>
      </c>
      <c r="M1585" t="s">
        <v>21</v>
      </c>
      <c r="N1585" t="s">
        <v>30</v>
      </c>
      <c r="O1585">
        <v>90.91</v>
      </c>
      <c r="P1585">
        <v>2964.64</v>
      </c>
      <c r="Q1585">
        <v>3</v>
      </c>
      <c r="R1585" t="s">
        <v>21</v>
      </c>
    </row>
    <row r="1586" spans="1:18" x14ac:dyDescent="0.35">
      <c r="A1586" t="s">
        <v>1630</v>
      </c>
      <c r="B1586" t="s">
        <v>19</v>
      </c>
      <c r="C1586">
        <v>0</v>
      </c>
      <c r="D1586" t="s">
        <v>20</v>
      </c>
      <c r="E1586" t="s">
        <v>21</v>
      </c>
      <c r="F1586" t="s">
        <v>47</v>
      </c>
      <c r="G1586">
        <v>13</v>
      </c>
      <c r="H1586" t="s">
        <v>20</v>
      </c>
      <c r="I1586" t="s">
        <v>23</v>
      </c>
      <c r="J1586" t="s">
        <v>21</v>
      </c>
      <c r="K1586" t="s">
        <v>20</v>
      </c>
      <c r="L1586" t="s">
        <v>33</v>
      </c>
      <c r="M1586" t="s">
        <v>20</v>
      </c>
      <c r="N1586" t="s">
        <v>34</v>
      </c>
      <c r="O1586">
        <v>88.51</v>
      </c>
      <c r="P1586">
        <v>1176.3499999999999</v>
      </c>
      <c r="Q1586">
        <v>1</v>
      </c>
      <c r="R1586" t="s">
        <v>21</v>
      </c>
    </row>
    <row r="1587" spans="1:18" x14ac:dyDescent="0.35">
      <c r="A1587" t="s">
        <v>1631</v>
      </c>
      <c r="B1587" t="s">
        <v>36</v>
      </c>
      <c r="C1587">
        <v>0</v>
      </c>
      <c r="D1587" t="s">
        <v>20</v>
      </c>
      <c r="E1587" t="s">
        <v>20</v>
      </c>
      <c r="F1587" t="s">
        <v>37</v>
      </c>
      <c r="G1587">
        <v>13</v>
      </c>
      <c r="H1587" t="s">
        <v>20</v>
      </c>
      <c r="I1587" t="s">
        <v>21</v>
      </c>
      <c r="J1587" t="s">
        <v>28</v>
      </c>
      <c r="K1587" t="s">
        <v>28</v>
      </c>
      <c r="L1587" t="s">
        <v>33</v>
      </c>
      <c r="M1587" t="s">
        <v>21</v>
      </c>
      <c r="N1587" t="s">
        <v>34</v>
      </c>
      <c r="O1587">
        <v>37.96</v>
      </c>
      <c r="P1587">
        <v>501.97</v>
      </c>
      <c r="Q1587">
        <v>2</v>
      </c>
      <c r="R1587" t="s">
        <v>20</v>
      </c>
    </row>
    <row r="1588" spans="1:18" x14ac:dyDescent="0.35">
      <c r="A1588" t="s">
        <v>1632</v>
      </c>
      <c r="B1588" t="s">
        <v>19</v>
      </c>
      <c r="C1588">
        <v>0</v>
      </c>
      <c r="D1588" t="s">
        <v>20</v>
      </c>
      <c r="E1588" t="s">
        <v>20</v>
      </c>
      <c r="F1588" t="s">
        <v>45</v>
      </c>
      <c r="G1588">
        <v>20</v>
      </c>
      <c r="H1588" t="s">
        <v>20</v>
      </c>
      <c r="I1588" t="s">
        <v>23</v>
      </c>
      <c r="J1588" t="s">
        <v>20</v>
      </c>
      <c r="K1588" t="s">
        <v>21</v>
      </c>
      <c r="L1588" t="s">
        <v>33</v>
      </c>
      <c r="M1588" t="s">
        <v>21</v>
      </c>
      <c r="N1588" t="s">
        <v>34</v>
      </c>
      <c r="O1588">
        <v>87.83</v>
      </c>
      <c r="P1588">
        <v>1751.08</v>
      </c>
      <c r="Q1588">
        <v>2</v>
      </c>
      <c r="R1588" t="s">
        <v>20</v>
      </c>
    </row>
    <row r="1589" spans="1:18" x14ac:dyDescent="0.35">
      <c r="A1589" t="s">
        <v>1633</v>
      </c>
      <c r="B1589" t="s">
        <v>36</v>
      </c>
      <c r="C1589">
        <v>0</v>
      </c>
      <c r="D1589" t="s">
        <v>20</v>
      </c>
      <c r="E1589" t="s">
        <v>21</v>
      </c>
      <c r="F1589" t="s">
        <v>75</v>
      </c>
      <c r="G1589">
        <v>39</v>
      </c>
      <c r="H1589" t="s">
        <v>21</v>
      </c>
      <c r="I1589" t="s">
        <v>23</v>
      </c>
      <c r="J1589" t="s">
        <v>21</v>
      </c>
      <c r="K1589" t="s">
        <v>20</v>
      </c>
      <c r="L1589" t="s">
        <v>29</v>
      </c>
      <c r="M1589" t="s">
        <v>20</v>
      </c>
      <c r="N1589" t="s">
        <v>30</v>
      </c>
      <c r="O1589">
        <v>86.84</v>
      </c>
      <c r="P1589">
        <v>3370.63</v>
      </c>
      <c r="Q1589">
        <v>3</v>
      </c>
      <c r="R1589" t="s">
        <v>21</v>
      </c>
    </row>
    <row r="1590" spans="1:18" x14ac:dyDescent="0.35">
      <c r="A1590" t="s">
        <v>1634</v>
      </c>
      <c r="B1590" t="s">
        <v>19</v>
      </c>
      <c r="C1590">
        <v>0</v>
      </c>
      <c r="D1590" t="s">
        <v>21</v>
      </c>
      <c r="E1590" t="s">
        <v>21</v>
      </c>
      <c r="F1590" t="s">
        <v>41</v>
      </c>
      <c r="G1590">
        <v>37</v>
      </c>
      <c r="H1590" t="s">
        <v>21</v>
      </c>
      <c r="I1590" t="s">
        <v>32</v>
      </c>
      <c r="J1590" t="s">
        <v>21</v>
      </c>
      <c r="K1590" t="s">
        <v>20</v>
      </c>
      <c r="L1590" t="s">
        <v>24</v>
      </c>
      <c r="M1590" t="s">
        <v>20</v>
      </c>
      <c r="N1590" t="s">
        <v>30</v>
      </c>
      <c r="O1590">
        <v>56.7</v>
      </c>
      <c r="P1590">
        <v>2064.13</v>
      </c>
      <c r="Q1590">
        <v>1</v>
      </c>
      <c r="R1590" t="s">
        <v>21</v>
      </c>
    </row>
    <row r="1591" spans="1:18" x14ac:dyDescent="0.35">
      <c r="A1591" t="s">
        <v>1635</v>
      </c>
      <c r="B1591" t="s">
        <v>36</v>
      </c>
      <c r="C1591">
        <v>0</v>
      </c>
      <c r="D1591" t="s">
        <v>20</v>
      </c>
      <c r="E1591" t="s">
        <v>20</v>
      </c>
      <c r="F1591" t="s">
        <v>41</v>
      </c>
      <c r="G1591">
        <v>10</v>
      </c>
      <c r="H1591" t="s">
        <v>20</v>
      </c>
      <c r="I1591" t="s">
        <v>32</v>
      </c>
      <c r="J1591" t="s">
        <v>20</v>
      </c>
      <c r="K1591" t="s">
        <v>20</v>
      </c>
      <c r="L1591" t="s">
        <v>33</v>
      </c>
      <c r="M1591" t="s">
        <v>20</v>
      </c>
      <c r="N1591" t="s">
        <v>43</v>
      </c>
      <c r="O1591">
        <v>61.85</v>
      </c>
      <c r="P1591">
        <v>632.28</v>
      </c>
      <c r="Q1591">
        <v>0</v>
      </c>
      <c r="R1591" t="s">
        <v>21</v>
      </c>
    </row>
    <row r="1592" spans="1:18" x14ac:dyDescent="0.35">
      <c r="A1592" t="s">
        <v>1636</v>
      </c>
      <c r="B1592" t="s">
        <v>36</v>
      </c>
      <c r="C1592">
        <v>0</v>
      </c>
      <c r="D1592" t="s">
        <v>21</v>
      </c>
      <c r="E1592" t="s">
        <v>21</v>
      </c>
      <c r="F1592" t="s">
        <v>47</v>
      </c>
      <c r="G1592">
        <v>28</v>
      </c>
      <c r="H1592" t="s">
        <v>20</v>
      </c>
      <c r="I1592" t="s">
        <v>32</v>
      </c>
      <c r="J1592" t="s">
        <v>21</v>
      </c>
      <c r="K1592" t="s">
        <v>21</v>
      </c>
      <c r="L1592" t="s">
        <v>33</v>
      </c>
      <c r="M1592" t="s">
        <v>21</v>
      </c>
      <c r="N1592" t="s">
        <v>25</v>
      </c>
      <c r="O1592">
        <v>44.72</v>
      </c>
      <c r="P1592">
        <v>1225.3399999999999</v>
      </c>
      <c r="Q1592">
        <v>2</v>
      </c>
      <c r="R1592" t="s">
        <v>21</v>
      </c>
    </row>
    <row r="1593" spans="1:18" x14ac:dyDescent="0.35">
      <c r="A1593" t="s">
        <v>1637</v>
      </c>
      <c r="B1593" t="s">
        <v>36</v>
      </c>
      <c r="C1593">
        <v>0</v>
      </c>
      <c r="D1593" t="s">
        <v>21</v>
      </c>
      <c r="E1593" t="s">
        <v>21</v>
      </c>
      <c r="F1593" t="s">
        <v>22</v>
      </c>
      <c r="G1593">
        <v>54</v>
      </c>
      <c r="H1593" t="s">
        <v>21</v>
      </c>
      <c r="I1593" t="s">
        <v>21</v>
      </c>
      <c r="J1593" t="s">
        <v>28</v>
      </c>
      <c r="K1593" t="s">
        <v>28</v>
      </c>
      <c r="L1593" t="s">
        <v>33</v>
      </c>
      <c r="M1593" t="s">
        <v>21</v>
      </c>
      <c r="N1593" t="s">
        <v>30</v>
      </c>
      <c r="O1593">
        <v>25.03</v>
      </c>
      <c r="P1593">
        <v>1338.84</v>
      </c>
      <c r="Q1593">
        <v>0</v>
      </c>
      <c r="R1593" t="s">
        <v>21</v>
      </c>
    </row>
    <row r="1594" spans="1:18" x14ac:dyDescent="0.35">
      <c r="A1594" t="s">
        <v>1638</v>
      </c>
      <c r="B1594" t="s">
        <v>19</v>
      </c>
      <c r="C1594">
        <v>0</v>
      </c>
      <c r="D1594" t="s">
        <v>21</v>
      </c>
      <c r="E1594" t="s">
        <v>20</v>
      </c>
      <c r="F1594" t="s">
        <v>39</v>
      </c>
      <c r="G1594">
        <v>47</v>
      </c>
      <c r="H1594" t="s">
        <v>20</v>
      </c>
      <c r="I1594" t="s">
        <v>21</v>
      </c>
      <c r="J1594" t="s">
        <v>28</v>
      </c>
      <c r="K1594" t="s">
        <v>28</v>
      </c>
      <c r="L1594" t="s">
        <v>29</v>
      </c>
      <c r="M1594" t="s">
        <v>20</v>
      </c>
      <c r="N1594" t="s">
        <v>34</v>
      </c>
      <c r="O1594">
        <v>21.8</v>
      </c>
      <c r="P1594">
        <v>1018.59</v>
      </c>
      <c r="Q1594">
        <v>1</v>
      </c>
      <c r="R1594" t="s">
        <v>21</v>
      </c>
    </row>
    <row r="1595" spans="1:18" x14ac:dyDescent="0.35">
      <c r="A1595" t="s">
        <v>1639</v>
      </c>
      <c r="B1595" t="s">
        <v>19</v>
      </c>
      <c r="C1595">
        <v>0</v>
      </c>
      <c r="D1595" t="s">
        <v>21</v>
      </c>
      <c r="E1595" t="s">
        <v>21</v>
      </c>
      <c r="F1595" t="s">
        <v>22</v>
      </c>
      <c r="G1595">
        <v>12</v>
      </c>
      <c r="H1595" t="s">
        <v>20</v>
      </c>
      <c r="I1595" t="s">
        <v>21</v>
      </c>
      <c r="J1595" t="s">
        <v>28</v>
      </c>
      <c r="K1595" t="s">
        <v>28</v>
      </c>
      <c r="L1595" t="s">
        <v>33</v>
      </c>
      <c r="M1595" t="s">
        <v>20</v>
      </c>
      <c r="N1595" t="s">
        <v>43</v>
      </c>
      <c r="O1595">
        <v>35.4</v>
      </c>
      <c r="P1595">
        <v>421.86</v>
      </c>
      <c r="Q1595">
        <v>0</v>
      </c>
      <c r="R1595" t="s">
        <v>20</v>
      </c>
    </row>
    <row r="1596" spans="1:18" x14ac:dyDescent="0.35">
      <c r="A1596" t="s">
        <v>1640</v>
      </c>
      <c r="B1596" t="s">
        <v>36</v>
      </c>
      <c r="C1596">
        <v>0</v>
      </c>
      <c r="D1596" t="s">
        <v>21</v>
      </c>
      <c r="E1596" t="s">
        <v>21</v>
      </c>
      <c r="F1596" t="s">
        <v>37</v>
      </c>
      <c r="G1596">
        <v>8</v>
      </c>
      <c r="H1596" t="s">
        <v>20</v>
      </c>
      <c r="I1596" t="s">
        <v>32</v>
      </c>
      <c r="J1596" t="s">
        <v>21</v>
      </c>
      <c r="K1596" t="s">
        <v>20</v>
      </c>
      <c r="L1596" t="s">
        <v>33</v>
      </c>
      <c r="M1596" t="s">
        <v>20</v>
      </c>
      <c r="N1596" t="s">
        <v>43</v>
      </c>
      <c r="O1596">
        <v>57.71</v>
      </c>
      <c r="P1596">
        <v>448.39</v>
      </c>
      <c r="Q1596">
        <v>0</v>
      </c>
      <c r="R1596" t="s">
        <v>21</v>
      </c>
    </row>
    <row r="1597" spans="1:18" x14ac:dyDescent="0.35">
      <c r="A1597" t="s">
        <v>1641</v>
      </c>
      <c r="B1597" t="s">
        <v>36</v>
      </c>
      <c r="C1597">
        <v>0</v>
      </c>
      <c r="D1597" t="s">
        <v>21</v>
      </c>
      <c r="E1597" t="s">
        <v>21</v>
      </c>
      <c r="F1597" t="s">
        <v>27</v>
      </c>
      <c r="G1597">
        <v>26</v>
      </c>
      <c r="H1597" t="s">
        <v>20</v>
      </c>
      <c r="I1597" t="s">
        <v>23</v>
      </c>
      <c r="J1597" t="s">
        <v>21</v>
      </c>
      <c r="K1597" t="s">
        <v>20</v>
      </c>
      <c r="L1597" t="s">
        <v>33</v>
      </c>
      <c r="M1597" t="s">
        <v>20</v>
      </c>
      <c r="N1597" t="s">
        <v>34</v>
      </c>
      <c r="O1597">
        <v>100.82</v>
      </c>
      <c r="P1597">
        <v>2617.2399999999998</v>
      </c>
      <c r="Q1597">
        <v>1</v>
      </c>
      <c r="R1597" t="s">
        <v>20</v>
      </c>
    </row>
    <row r="1598" spans="1:18" x14ac:dyDescent="0.35">
      <c r="A1598" t="s">
        <v>1642</v>
      </c>
      <c r="B1598" t="s">
        <v>19</v>
      </c>
      <c r="C1598">
        <v>0</v>
      </c>
      <c r="D1598" t="s">
        <v>21</v>
      </c>
      <c r="E1598" t="s">
        <v>21</v>
      </c>
      <c r="F1598" t="s">
        <v>58</v>
      </c>
      <c r="G1598">
        <v>19</v>
      </c>
      <c r="H1598" t="s">
        <v>20</v>
      </c>
      <c r="I1598" t="s">
        <v>23</v>
      </c>
      <c r="J1598" t="s">
        <v>21</v>
      </c>
      <c r="K1598" t="s">
        <v>21</v>
      </c>
      <c r="L1598" t="s">
        <v>33</v>
      </c>
      <c r="M1598" t="s">
        <v>21</v>
      </c>
      <c r="N1598" t="s">
        <v>25</v>
      </c>
      <c r="O1598">
        <v>88.49</v>
      </c>
      <c r="P1598">
        <v>1669.24</v>
      </c>
      <c r="Q1598">
        <v>1</v>
      </c>
      <c r="R1598" t="s">
        <v>20</v>
      </c>
    </row>
    <row r="1599" spans="1:18" x14ac:dyDescent="0.35">
      <c r="A1599" t="s">
        <v>1643</v>
      </c>
      <c r="B1599" t="s">
        <v>36</v>
      </c>
      <c r="C1599">
        <v>0</v>
      </c>
      <c r="D1599" t="s">
        <v>21</v>
      </c>
      <c r="E1599" t="s">
        <v>21</v>
      </c>
      <c r="F1599" t="s">
        <v>75</v>
      </c>
      <c r="G1599">
        <v>12</v>
      </c>
      <c r="H1599" t="s">
        <v>20</v>
      </c>
      <c r="I1599" t="s">
        <v>23</v>
      </c>
      <c r="J1599" t="s">
        <v>20</v>
      </c>
      <c r="K1599" t="s">
        <v>21</v>
      </c>
      <c r="L1599" t="s">
        <v>33</v>
      </c>
      <c r="M1599" t="s">
        <v>21</v>
      </c>
      <c r="N1599" t="s">
        <v>30</v>
      </c>
      <c r="O1599">
        <v>89.98</v>
      </c>
      <c r="P1599">
        <v>1068.1600000000001</v>
      </c>
      <c r="Q1599">
        <v>5</v>
      </c>
      <c r="R1599" t="s">
        <v>20</v>
      </c>
    </row>
    <row r="1600" spans="1:18" x14ac:dyDescent="0.35">
      <c r="A1600" t="s">
        <v>1644</v>
      </c>
      <c r="B1600" t="s">
        <v>19</v>
      </c>
      <c r="C1600">
        <v>1</v>
      </c>
      <c r="D1600" t="s">
        <v>20</v>
      </c>
      <c r="E1600" t="s">
        <v>20</v>
      </c>
      <c r="F1600" t="s">
        <v>47</v>
      </c>
      <c r="G1600">
        <v>19</v>
      </c>
      <c r="H1600" t="s">
        <v>20</v>
      </c>
      <c r="I1600" t="s">
        <v>32</v>
      </c>
      <c r="J1600" t="s">
        <v>21</v>
      </c>
      <c r="K1600" t="s">
        <v>21</v>
      </c>
      <c r="L1600" t="s">
        <v>29</v>
      </c>
      <c r="M1600" t="s">
        <v>20</v>
      </c>
      <c r="N1600" t="s">
        <v>34</v>
      </c>
      <c r="O1600">
        <v>52.03</v>
      </c>
      <c r="P1600">
        <v>1004.07</v>
      </c>
      <c r="Q1600">
        <v>3</v>
      </c>
      <c r="R1600" t="s">
        <v>21</v>
      </c>
    </row>
    <row r="1601" spans="1:18" x14ac:dyDescent="0.35">
      <c r="A1601" t="s">
        <v>1645</v>
      </c>
      <c r="B1601" t="s">
        <v>36</v>
      </c>
      <c r="C1601">
        <v>1</v>
      </c>
      <c r="D1601" t="s">
        <v>20</v>
      </c>
      <c r="E1601" t="s">
        <v>21</v>
      </c>
      <c r="F1601" t="s">
        <v>22</v>
      </c>
      <c r="G1601">
        <v>3</v>
      </c>
      <c r="H1601" t="s">
        <v>20</v>
      </c>
      <c r="I1601" t="s">
        <v>23</v>
      </c>
      <c r="J1601" t="s">
        <v>21</v>
      </c>
      <c r="K1601" t="s">
        <v>20</v>
      </c>
      <c r="L1601" t="s">
        <v>33</v>
      </c>
      <c r="M1601" t="s">
        <v>20</v>
      </c>
      <c r="N1601" t="s">
        <v>43</v>
      </c>
      <c r="O1601">
        <v>87.6</v>
      </c>
      <c r="P1601">
        <v>269.10000000000002</v>
      </c>
      <c r="Q1601">
        <v>2</v>
      </c>
      <c r="R1601" t="s">
        <v>20</v>
      </c>
    </row>
    <row r="1602" spans="1:18" x14ac:dyDescent="0.35">
      <c r="A1602" t="s">
        <v>1646</v>
      </c>
      <c r="B1602" t="s">
        <v>36</v>
      </c>
      <c r="C1602">
        <v>0</v>
      </c>
      <c r="D1602" t="s">
        <v>20</v>
      </c>
      <c r="E1602" t="s">
        <v>21</v>
      </c>
      <c r="F1602" t="s">
        <v>56</v>
      </c>
      <c r="G1602">
        <v>43</v>
      </c>
      <c r="H1602" t="s">
        <v>20</v>
      </c>
      <c r="I1602" t="s">
        <v>23</v>
      </c>
      <c r="J1602" t="s">
        <v>20</v>
      </c>
      <c r="K1602" t="s">
        <v>21</v>
      </c>
      <c r="L1602" t="s">
        <v>29</v>
      </c>
      <c r="M1602" t="s">
        <v>21</v>
      </c>
      <c r="N1602" t="s">
        <v>30</v>
      </c>
      <c r="O1602">
        <v>101.71</v>
      </c>
      <c r="P1602">
        <v>4313.2</v>
      </c>
      <c r="Q1602">
        <v>2</v>
      </c>
      <c r="R1602" t="s">
        <v>21</v>
      </c>
    </row>
    <row r="1603" spans="1:18" x14ac:dyDescent="0.35">
      <c r="A1603" t="s">
        <v>1647</v>
      </c>
      <c r="B1603" t="s">
        <v>19</v>
      </c>
      <c r="C1603">
        <v>1</v>
      </c>
      <c r="D1603" t="s">
        <v>21</v>
      </c>
      <c r="E1603" t="s">
        <v>21</v>
      </c>
      <c r="F1603" t="s">
        <v>37</v>
      </c>
      <c r="G1603">
        <v>50</v>
      </c>
      <c r="H1603" t="s">
        <v>20</v>
      </c>
      <c r="I1603" t="s">
        <v>32</v>
      </c>
      <c r="J1603" t="s">
        <v>20</v>
      </c>
      <c r="K1603" t="s">
        <v>20</v>
      </c>
      <c r="L1603" t="s">
        <v>33</v>
      </c>
      <c r="M1603" t="s">
        <v>21</v>
      </c>
      <c r="N1603" t="s">
        <v>30</v>
      </c>
      <c r="O1603">
        <v>58.34</v>
      </c>
      <c r="P1603">
        <v>2852.12</v>
      </c>
      <c r="Q1603">
        <v>1</v>
      </c>
      <c r="R1603" t="s">
        <v>21</v>
      </c>
    </row>
    <row r="1604" spans="1:18" x14ac:dyDescent="0.35">
      <c r="A1604" t="s">
        <v>1648</v>
      </c>
      <c r="B1604" t="s">
        <v>36</v>
      </c>
      <c r="C1604">
        <v>0</v>
      </c>
      <c r="D1604" t="s">
        <v>20</v>
      </c>
      <c r="E1604" t="s">
        <v>20</v>
      </c>
      <c r="F1604" t="s">
        <v>58</v>
      </c>
      <c r="G1604">
        <v>34</v>
      </c>
      <c r="H1604" t="s">
        <v>20</v>
      </c>
      <c r="I1604" t="s">
        <v>23</v>
      </c>
      <c r="J1604" t="s">
        <v>21</v>
      </c>
      <c r="K1604" t="s">
        <v>20</v>
      </c>
      <c r="L1604" t="s">
        <v>24</v>
      </c>
      <c r="M1604" t="s">
        <v>20</v>
      </c>
      <c r="N1604" t="s">
        <v>30</v>
      </c>
      <c r="O1604">
        <v>92.97</v>
      </c>
      <c r="P1604">
        <v>3075.69</v>
      </c>
      <c r="Q1604">
        <v>1</v>
      </c>
      <c r="R1604" t="s">
        <v>21</v>
      </c>
    </row>
    <row r="1605" spans="1:18" x14ac:dyDescent="0.35">
      <c r="A1605" t="s">
        <v>1649</v>
      </c>
      <c r="B1605" t="s">
        <v>19</v>
      </c>
      <c r="C1605">
        <v>0</v>
      </c>
      <c r="D1605" t="s">
        <v>20</v>
      </c>
      <c r="E1605" t="s">
        <v>20</v>
      </c>
      <c r="F1605" t="s">
        <v>27</v>
      </c>
      <c r="G1605">
        <v>48</v>
      </c>
      <c r="H1605" t="s">
        <v>20</v>
      </c>
      <c r="I1605" t="s">
        <v>23</v>
      </c>
      <c r="J1605" t="s">
        <v>21</v>
      </c>
      <c r="K1605" t="s">
        <v>21</v>
      </c>
      <c r="L1605" t="s">
        <v>29</v>
      </c>
      <c r="M1605" t="s">
        <v>20</v>
      </c>
      <c r="N1605" t="s">
        <v>25</v>
      </c>
      <c r="O1605">
        <v>86.14</v>
      </c>
      <c r="P1605">
        <v>4251.95</v>
      </c>
      <c r="Q1605">
        <v>2</v>
      </c>
      <c r="R1605" t="s">
        <v>21</v>
      </c>
    </row>
    <row r="1606" spans="1:18" x14ac:dyDescent="0.35">
      <c r="A1606" t="s">
        <v>1650</v>
      </c>
      <c r="B1606" t="s">
        <v>19</v>
      </c>
      <c r="C1606">
        <v>0</v>
      </c>
      <c r="D1606" t="s">
        <v>21</v>
      </c>
      <c r="E1606" t="s">
        <v>20</v>
      </c>
      <c r="F1606" t="s">
        <v>22</v>
      </c>
      <c r="G1606">
        <v>5</v>
      </c>
      <c r="H1606" t="s">
        <v>20</v>
      </c>
      <c r="I1606" t="s">
        <v>23</v>
      </c>
      <c r="J1606" t="s">
        <v>20</v>
      </c>
      <c r="K1606" t="s">
        <v>20</v>
      </c>
      <c r="L1606" t="s">
        <v>33</v>
      </c>
      <c r="M1606" t="s">
        <v>20</v>
      </c>
      <c r="N1606" t="s">
        <v>34</v>
      </c>
      <c r="O1606">
        <v>102.1</v>
      </c>
      <c r="P1606">
        <v>511.5</v>
      </c>
      <c r="Q1606">
        <v>1</v>
      </c>
      <c r="R1606" t="s">
        <v>21</v>
      </c>
    </row>
    <row r="1607" spans="1:18" x14ac:dyDescent="0.35">
      <c r="A1607" t="s">
        <v>1651</v>
      </c>
      <c r="B1607" t="s">
        <v>19</v>
      </c>
      <c r="C1607">
        <v>1</v>
      </c>
      <c r="D1607" t="s">
        <v>21</v>
      </c>
      <c r="E1607" t="s">
        <v>21</v>
      </c>
      <c r="F1607" t="s">
        <v>58</v>
      </c>
      <c r="G1607">
        <v>41</v>
      </c>
      <c r="H1607" t="s">
        <v>20</v>
      </c>
      <c r="I1607" t="s">
        <v>32</v>
      </c>
      <c r="J1607" t="s">
        <v>21</v>
      </c>
      <c r="K1607" t="s">
        <v>21</v>
      </c>
      <c r="L1607" t="s">
        <v>24</v>
      </c>
      <c r="M1607" t="s">
        <v>20</v>
      </c>
      <c r="N1607" t="s">
        <v>30</v>
      </c>
      <c r="O1607">
        <v>51.67</v>
      </c>
      <c r="P1607">
        <v>2134.19</v>
      </c>
      <c r="Q1607">
        <v>2</v>
      </c>
      <c r="R1607" t="s">
        <v>21</v>
      </c>
    </row>
    <row r="1608" spans="1:18" x14ac:dyDescent="0.35">
      <c r="A1608" t="s">
        <v>1652</v>
      </c>
      <c r="B1608" t="s">
        <v>36</v>
      </c>
      <c r="C1608">
        <v>0</v>
      </c>
      <c r="D1608" t="s">
        <v>21</v>
      </c>
      <c r="E1608" t="s">
        <v>21</v>
      </c>
      <c r="F1608" t="s">
        <v>49</v>
      </c>
      <c r="G1608">
        <v>31</v>
      </c>
      <c r="H1608" t="s">
        <v>20</v>
      </c>
      <c r="I1608" t="s">
        <v>23</v>
      </c>
      <c r="J1608" t="s">
        <v>21</v>
      </c>
      <c r="K1608" t="s">
        <v>21</v>
      </c>
      <c r="L1608" t="s">
        <v>24</v>
      </c>
      <c r="M1608" t="s">
        <v>20</v>
      </c>
      <c r="N1608" t="s">
        <v>34</v>
      </c>
      <c r="O1608">
        <v>92.95</v>
      </c>
      <c r="P1608">
        <v>2809.95</v>
      </c>
      <c r="Q1608">
        <v>3</v>
      </c>
      <c r="R1608" t="s">
        <v>21</v>
      </c>
    </row>
    <row r="1609" spans="1:18" x14ac:dyDescent="0.35">
      <c r="A1609" t="s">
        <v>1653</v>
      </c>
      <c r="B1609" t="s">
        <v>36</v>
      </c>
      <c r="C1609">
        <v>0</v>
      </c>
      <c r="D1609" t="s">
        <v>21</v>
      </c>
      <c r="E1609" t="s">
        <v>21</v>
      </c>
      <c r="F1609" t="s">
        <v>47</v>
      </c>
      <c r="G1609">
        <v>57</v>
      </c>
      <c r="H1609" t="s">
        <v>20</v>
      </c>
      <c r="I1609" t="s">
        <v>21</v>
      </c>
      <c r="J1609" t="s">
        <v>28</v>
      </c>
      <c r="K1609" t="s">
        <v>28</v>
      </c>
      <c r="L1609" t="s">
        <v>24</v>
      </c>
      <c r="M1609" t="s">
        <v>21</v>
      </c>
      <c r="N1609" t="s">
        <v>43</v>
      </c>
      <c r="O1609">
        <v>42.28</v>
      </c>
      <c r="P1609">
        <v>2372.12</v>
      </c>
      <c r="Q1609">
        <v>1</v>
      </c>
      <c r="R1609" t="s">
        <v>21</v>
      </c>
    </row>
    <row r="1610" spans="1:18" x14ac:dyDescent="0.35">
      <c r="A1610" t="s">
        <v>1654</v>
      </c>
      <c r="B1610" t="s">
        <v>19</v>
      </c>
      <c r="C1610">
        <v>0</v>
      </c>
      <c r="D1610" t="s">
        <v>20</v>
      </c>
      <c r="E1610" t="s">
        <v>20</v>
      </c>
      <c r="F1610" t="s">
        <v>75</v>
      </c>
      <c r="G1610">
        <v>18</v>
      </c>
      <c r="H1610" t="s">
        <v>21</v>
      </c>
      <c r="I1610" t="s">
        <v>32</v>
      </c>
      <c r="J1610" t="s">
        <v>21</v>
      </c>
      <c r="K1610" t="s">
        <v>21</v>
      </c>
      <c r="L1610" t="s">
        <v>33</v>
      </c>
      <c r="M1610" t="s">
        <v>21</v>
      </c>
      <c r="N1610" t="s">
        <v>34</v>
      </c>
      <c r="O1610">
        <v>53.28</v>
      </c>
      <c r="P1610">
        <v>968.57</v>
      </c>
      <c r="Q1610">
        <v>1</v>
      </c>
      <c r="R1610" t="s">
        <v>20</v>
      </c>
    </row>
    <row r="1611" spans="1:18" x14ac:dyDescent="0.35">
      <c r="A1611" t="s">
        <v>1655</v>
      </c>
      <c r="B1611" t="s">
        <v>36</v>
      </c>
      <c r="C1611">
        <v>0</v>
      </c>
      <c r="D1611" t="s">
        <v>20</v>
      </c>
      <c r="E1611" t="s">
        <v>21</v>
      </c>
      <c r="F1611" t="s">
        <v>22</v>
      </c>
      <c r="G1611">
        <v>18</v>
      </c>
      <c r="H1611" t="s">
        <v>21</v>
      </c>
      <c r="I1611" t="s">
        <v>23</v>
      </c>
      <c r="J1611" t="s">
        <v>20</v>
      </c>
      <c r="K1611" t="s">
        <v>21</v>
      </c>
      <c r="L1611" t="s">
        <v>33</v>
      </c>
      <c r="M1611" t="s">
        <v>20</v>
      </c>
      <c r="N1611" t="s">
        <v>34</v>
      </c>
      <c r="O1611">
        <v>71.87</v>
      </c>
      <c r="P1611">
        <v>1317.86</v>
      </c>
      <c r="Q1611">
        <v>1</v>
      </c>
      <c r="R1611" t="s">
        <v>20</v>
      </c>
    </row>
    <row r="1612" spans="1:18" x14ac:dyDescent="0.35">
      <c r="A1612" t="s">
        <v>1656</v>
      </c>
      <c r="B1612" t="s">
        <v>36</v>
      </c>
      <c r="C1612">
        <v>0</v>
      </c>
      <c r="D1612" t="s">
        <v>21</v>
      </c>
      <c r="E1612" t="s">
        <v>21</v>
      </c>
      <c r="F1612" t="s">
        <v>65</v>
      </c>
      <c r="G1612">
        <v>26</v>
      </c>
      <c r="H1612" t="s">
        <v>20</v>
      </c>
      <c r="I1612" t="s">
        <v>32</v>
      </c>
      <c r="J1612" t="s">
        <v>20</v>
      </c>
      <c r="K1612" t="s">
        <v>21</v>
      </c>
      <c r="L1612" t="s">
        <v>29</v>
      </c>
      <c r="M1612" t="s">
        <v>20</v>
      </c>
      <c r="N1612" t="s">
        <v>30</v>
      </c>
      <c r="O1612">
        <v>56.62</v>
      </c>
      <c r="P1612">
        <v>1464</v>
      </c>
      <c r="Q1612">
        <v>1</v>
      </c>
      <c r="R1612" t="s">
        <v>20</v>
      </c>
    </row>
    <row r="1613" spans="1:18" x14ac:dyDescent="0.35">
      <c r="A1613" t="s">
        <v>1657</v>
      </c>
      <c r="B1613" t="s">
        <v>19</v>
      </c>
      <c r="C1613">
        <v>1</v>
      </c>
      <c r="D1613" t="s">
        <v>21</v>
      </c>
      <c r="E1613" t="s">
        <v>21</v>
      </c>
      <c r="F1613" t="s">
        <v>45</v>
      </c>
      <c r="G1613">
        <v>6</v>
      </c>
      <c r="H1613" t="s">
        <v>20</v>
      </c>
      <c r="I1613" t="s">
        <v>23</v>
      </c>
      <c r="J1613" t="s">
        <v>20</v>
      </c>
      <c r="K1613" t="s">
        <v>21</v>
      </c>
      <c r="L1613" t="s">
        <v>29</v>
      </c>
      <c r="M1613" t="s">
        <v>20</v>
      </c>
      <c r="N1613" t="s">
        <v>34</v>
      </c>
      <c r="O1613">
        <v>88.34</v>
      </c>
      <c r="P1613">
        <v>526.83000000000004</v>
      </c>
      <c r="Q1613">
        <v>1</v>
      </c>
      <c r="R1613" t="s">
        <v>21</v>
      </c>
    </row>
    <row r="1614" spans="1:18" x14ac:dyDescent="0.35">
      <c r="A1614" t="s">
        <v>1658</v>
      </c>
      <c r="B1614" t="s">
        <v>36</v>
      </c>
      <c r="C1614">
        <v>0</v>
      </c>
      <c r="D1614" t="s">
        <v>20</v>
      </c>
      <c r="E1614" t="s">
        <v>21</v>
      </c>
      <c r="F1614" t="s">
        <v>75</v>
      </c>
      <c r="G1614">
        <v>67</v>
      </c>
      <c r="H1614" t="s">
        <v>20</v>
      </c>
      <c r="I1614" t="s">
        <v>23</v>
      </c>
      <c r="J1614" t="s">
        <v>21</v>
      </c>
      <c r="K1614" t="s">
        <v>20</v>
      </c>
      <c r="L1614" t="s">
        <v>24</v>
      </c>
      <c r="M1614" t="s">
        <v>21</v>
      </c>
      <c r="N1614" t="s">
        <v>30</v>
      </c>
      <c r="O1614">
        <v>92.57</v>
      </c>
      <c r="P1614">
        <v>6280.35</v>
      </c>
      <c r="Q1614">
        <v>4</v>
      </c>
      <c r="R1614" t="s">
        <v>21</v>
      </c>
    </row>
    <row r="1615" spans="1:18" x14ac:dyDescent="0.35">
      <c r="A1615" t="s">
        <v>1659</v>
      </c>
      <c r="B1615" t="s">
        <v>36</v>
      </c>
      <c r="C1615">
        <v>0</v>
      </c>
      <c r="D1615" t="s">
        <v>21</v>
      </c>
      <c r="E1615" t="s">
        <v>21</v>
      </c>
      <c r="F1615" t="s">
        <v>37</v>
      </c>
      <c r="G1615">
        <v>32</v>
      </c>
      <c r="H1615" t="s">
        <v>20</v>
      </c>
      <c r="I1615" t="s">
        <v>23</v>
      </c>
      <c r="J1615" t="s">
        <v>21</v>
      </c>
      <c r="K1615" t="s">
        <v>21</v>
      </c>
      <c r="L1615" t="s">
        <v>29</v>
      </c>
      <c r="M1615" t="s">
        <v>20</v>
      </c>
      <c r="N1615" t="s">
        <v>30</v>
      </c>
      <c r="O1615">
        <v>87.98</v>
      </c>
      <c r="P1615">
        <v>2761.35</v>
      </c>
      <c r="Q1615">
        <v>3</v>
      </c>
      <c r="R1615" t="s">
        <v>20</v>
      </c>
    </row>
    <row r="1616" spans="1:18" x14ac:dyDescent="0.35">
      <c r="A1616" t="s">
        <v>1660</v>
      </c>
      <c r="B1616" t="s">
        <v>19</v>
      </c>
      <c r="C1616">
        <v>0</v>
      </c>
      <c r="D1616" t="s">
        <v>21</v>
      </c>
      <c r="E1616" t="s">
        <v>21</v>
      </c>
      <c r="F1616" t="s">
        <v>45</v>
      </c>
      <c r="G1616">
        <v>21</v>
      </c>
      <c r="H1616" t="s">
        <v>20</v>
      </c>
      <c r="I1616" t="s">
        <v>23</v>
      </c>
      <c r="J1616" t="s">
        <v>21</v>
      </c>
      <c r="K1616" t="s">
        <v>20</v>
      </c>
      <c r="L1616" t="s">
        <v>33</v>
      </c>
      <c r="M1616" t="s">
        <v>20</v>
      </c>
      <c r="N1616" t="s">
        <v>25</v>
      </c>
      <c r="O1616">
        <v>98.11</v>
      </c>
      <c r="P1616">
        <v>2031.51</v>
      </c>
      <c r="Q1616">
        <v>2</v>
      </c>
      <c r="R1616" t="s">
        <v>21</v>
      </c>
    </row>
    <row r="1617" spans="1:18" x14ac:dyDescent="0.35">
      <c r="A1617" t="s">
        <v>1661</v>
      </c>
      <c r="B1617" t="s">
        <v>36</v>
      </c>
      <c r="C1617">
        <v>0</v>
      </c>
      <c r="D1617" t="s">
        <v>21</v>
      </c>
      <c r="E1617" t="s">
        <v>21</v>
      </c>
      <c r="F1617" t="s">
        <v>41</v>
      </c>
      <c r="G1617">
        <v>5</v>
      </c>
      <c r="H1617" t="s">
        <v>20</v>
      </c>
      <c r="I1617" t="s">
        <v>23</v>
      </c>
      <c r="J1617" t="s">
        <v>20</v>
      </c>
      <c r="K1617" t="s">
        <v>21</v>
      </c>
      <c r="L1617" t="s">
        <v>33</v>
      </c>
      <c r="M1617" t="s">
        <v>20</v>
      </c>
      <c r="N1617" t="s">
        <v>43</v>
      </c>
      <c r="O1617">
        <v>80.33</v>
      </c>
      <c r="P1617">
        <v>409.75</v>
      </c>
      <c r="Q1617">
        <v>0</v>
      </c>
      <c r="R1617" t="s">
        <v>21</v>
      </c>
    </row>
    <row r="1618" spans="1:18" x14ac:dyDescent="0.35">
      <c r="A1618" t="s">
        <v>1662</v>
      </c>
      <c r="B1618" t="s">
        <v>19</v>
      </c>
      <c r="C1618">
        <v>1</v>
      </c>
      <c r="D1618" t="s">
        <v>20</v>
      </c>
      <c r="E1618" t="s">
        <v>21</v>
      </c>
      <c r="F1618" t="s">
        <v>47</v>
      </c>
      <c r="G1618">
        <v>0</v>
      </c>
      <c r="H1618" t="s">
        <v>21</v>
      </c>
      <c r="I1618" t="s">
        <v>21</v>
      </c>
      <c r="J1618" t="s">
        <v>28</v>
      </c>
      <c r="K1618" t="s">
        <v>28</v>
      </c>
      <c r="L1618" t="s">
        <v>29</v>
      </c>
      <c r="M1618" t="s">
        <v>20</v>
      </c>
      <c r="N1618" t="s">
        <v>34</v>
      </c>
      <c r="O1618">
        <v>18</v>
      </c>
      <c r="Q1618">
        <v>2</v>
      </c>
      <c r="R1618" t="s">
        <v>21</v>
      </c>
    </row>
    <row r="1619" spans="1:18" x14ac:dyDescent="0.35">
      <c r="A1619" t="s">
        <v>1663</v>
      </c>
      <c r="B1619" t="s">
        <v>36</v>
      </c>
      <c r="C1619">
        <v>0</v>
      </c>
      <c r="D1619" t="s">
        <v>21</v>
      </c>
      <c r="E1619" t="s">
        <v>21</v>
      </c>
      <c r="F1619" t="s">
        <v>49</v>
      </c>
      <c r="G1619">
        <v>60</v>
      </c>
      <c r="H1619" t="s">
        <v>20</v>
      </c>
      <c r="I1619" t="s">
        <v>23</v>
      </c>
      <c r="J1619" t="s">
        <v>20</v>
      </c>
      <c r="K1619" t="s">
        <v>21</v>
      </c>
      <c r="L1619" t="s">
        <v>29</v>
      </c>
      <c r="M1619" t="s">
        <v>20</v>
      </c>
      <c r="N1619" t="s">
        <v>25</v>
      </c>
      <c r="O1619">
        <v>87.51</v>
      </c>
      <c r="P1619">
        <v>5322.34</v>
      </c>
      <c r="Q1619">
        <v>0</v>
      </c>
      <c r="R1619" t="s">
        <v>21</v>
      </c>
    </row>
    <row r="1620" spans="1:18" x14ac:dyDescent="0.35">
      <c r="A1620" t="s">
        <v>1664</v>
      </c>
      <c r="B1620" t="s">
        <v>36</v>
      </c>
      <c r="C1620">
        <v>0</v>
      </c>
      <c r="D1620" t="s">
        <v>20</v>
      </c>
      <c r="E1620" t="s">
        <v>21</v>
      </c>
      <c r="F1620" t="s">
        <v>22</v>
      </c>
      <c r="G1620">
        <v>11</v>
      </c>
      <c r="H1620" t="s">
        <v>20</v>
      </c>
      <c r="I1620" t="s">
        <v>21</v>
      </c>
      <c r="J1620" t="s">
        <v>28</v>
      </c>
      <c r="K1620" t="s">
        <v>28</v>
      </c>
      <c r="L1620" t="s">
        <v>33</v>
      </c>
      <c r="M1620" t="s">
        <v>20</v>
      </c>
      <c r="N1620" t="s">
        <v>25</v>
      </c>
      <c r="O1620">
        <v>30.18</v>
      </c>
      <c r="P1620">
        <v>334.86</v>
      </c>
      <c r="Q1620">
        <v>3</v>
      </c>
      <c r="R1620" t="s">
        <v>20</v>
      </c>
    </row>
    <row r="1621" spans="1:18" x14ac:dyDescent="0.35">
      <c r="A1621" t="s">
        <v>1665</v>
      </c>
      <c r="B1621" t="s">
        <v>19</v>
      </c>
      <c r="C1621">
        <v>0</v>
      </c>
      <c r="D1621" t="s">
        <v>20</v>
      </c>
      <c r="E1621" t="s">
        <v>21</v>
      </c>
      <c r="F1621" t="s">
        <v>49</v>
      </c>
      <c r="G1621">
        <v>17</v>
      </c>
      <c r="H1621" t="s">
        <v>20</v>
      </c>
      <c r="I1621" t="s">
        <v>23</v>
      </c>
      <c r="J1621" t="s">
        <v>20</v>
      </c>
      <c r="K1621" t="s">
        <v>21</v>
      </c>
      <c r="L1621" t="s">
        <v>33</v>
      </c>
      <c r="M1621" t="s">
        <v>20</v>
      </c>
      <c r="N1621" t="s">
        <v>25</v>
      </c>
      <c r="O1621">
        <v>97.34</v>
      </c>
      <c r="P1621">
        <v>1643.74</v>
      </c>
      <c r="Q1621">
        <v>1</v>
      </c>
      <c r="R1621" t="s">
        <v>20</v>
      </c>
    </row>
    <row r="1622" spans="1:18" x14ac:dyDescent="0.35">
      <c r="A1622" t="s">
        <v>1666</v>
      </c>
      <c r="B1622" t="s">
        <v>19</v>
      </c>
      <c r="C1622">
        <v>1</v>
      </c>
      <c r="D1622" t="s">
        <v>21</v>
      </c>
      <c r="E1622" t="s">
        <v>21</v>
      </c>
      <c r="F1622" t="s">
        <v>41</v>
      </c>
      <c r="G1622">
        <v>9</v>
      </c>
      <c r="H1622" t="s">
        <v>20</v>
      </c>
      <c r="I1622" t="s">
        <v>32</v>
      </c>
      <c r="J1622" t="s">
        <v>21</v>
      </c>
      <c r="K1622" t="s">
        <v>21</v>
      </c>
      <c r="L1622" t="s">
        <v>33</v>
      </c>
      <c r="M1622" t="s">
        <v>21</v>
      </c>
      <c r="N1622" t="s">
        <v>30</v>
      </c>
      <c r="O1622">
        <v>51.7</v>
      </c>
      <c r="P1622">
        <v>462.1</v>
      </c>
      <c r="Q1622">
        <v>2</v>
      </c>
      <c r="R1622" t="s">
        <v>20</v>
      </c>
    </row>
    <row r="1623" spans="1:18" x14ac:dyDescent="0.35">
      <c r="A1623" t="s">
        <v>1667</v>
      </c>
      <c r="B1623" t="s">
        <v>36</v>
      </c>
      <c r="C1623">
        <v>0</v>
      </c>
      <c r="D1623" t="s">
        <v>21</v>
      </c>
      <c r="E1623" t="s">
        <v>20</v>
      </c>
      <c r="F1623" t="s">
        <v>58</v>
      </c>
      <c r="G1623">
        <v>36</v>
      </c>
      <c r="H1623" t="s">
        <v>20</v>
      </c>
      <c r="I1623" t="s">
        <v>23</v>
      </c>
      <c r="J1623" t="s">
        <v>20</v>
      </c>
      <c r="K1623" t="s">
        <v>21</v>
      </c>
      <c r="L1623" t="s">
        <v>29</v>
      </c>
      <c r="M1623" t="s">
        <v>20</v>
      </c>
      <c r="N1623" t="s">
        <v>25</v>
      </c>
      <c r="O1623">
        <v>94.39</v>
      </c>
      <c r="P1623">
        <v>3420.09</v>
      </c>
      <c r="Q1623">
        <v>1</v>
      </c>
      <c r="R1623" t="s">
        <v>21</v>
      </c>
    </row>
    <row r="1624" spans="1:18" x14ac:dyDescent="0.35">
      <c r="A1624" t="s">
        <v>1668</v>
      </c>
      <c r="B1624" t="s">
        <v>36</v>
      </c>
      <c r="C1624">
        <v>0</v>
      </c>
      <c r="D1624" t="s">
        <v>20</v>
      </c>
      <c r="E1624" t="s">
        <v>21</v>
      </c>
      <c r="F1624" t="s">
        <v>49</v>
      </c>
      <c r="G1624">
        <v>19</v>
      </c>
      <c r="H1624" t="s">
        <v>20</v>
      </c>
      <c r="I1624" t="s">
        <v>32</v>
      </c>
      <c r="J1624" t="s">
        <v>20</v>
      </c>
      <c r="K1624" t="s">
        <v>20</v>
      </c>
      <c r="L1624" t="s">
        <v>33</v>
      </c>
      <c r="M1624" t="s">
        <v>21</v>
      </c>
      <c r="N1624" t="s">
        <v>25</v>
      </c>
      <c r="O1624">
        <v>61.28</v>
      </c>
      <c r="P1624">
        <v>1192.3800000000001</v>
      </c>
      <c r="Q1624">
        <v>1</v>
      </c>
      <c r="R1624" t="s">
        <v>21</v>
      </c>
    </row>
    <row r="1625" spans="1:18" x14ac:dyDescent="0.35">
      <c r="A1625" t="s">
        <v>1669</v>
      </c>
      <c r="B1625" t="s">
        <v>19</v>
      </c>
      <c r="C1625">
        <v>0</v>
      </c>
      <c r="D1625" t="s">
        <v>20</v>
      </c>
      <c r="E1625" t="s">
        <v>21</v>
      </c>
      <c r="F1625" t="s">
        <v>47</v>
      </c>
      <c r="G1625">
        <v>38</v>
      </c>
      <c r="H1625" t="s">
        <v>20</v>
      </c>
      <c r="I1625" t="s">
        <v>21</v>
      </c>
      <c r="J1625" t="s">
        <v>28</v>
      </c>
      <c r="K1625" t="s">
        <v>28</v>
      </c>
      <c r="L1625" t="s">
        <v>24</v>
      </c>
      <c r="M1625" t="s">
        <v>20</v>
      </c>
      <c r="N1625" t="s">
        <v>43</v>
      </c>
      <c r="O1625">
        <v>33.57</v>
      </c>
      <c r="P1625">
        <v>1294.6099999999999</v>
      </c>
      <c r="Q1625">
        <v>2</v>
      </c>
      <c r="R1625" t="s">
        <v>21</v>
      </c>
    </row>
    <row r="1626" spans="1:18" x14ac:dyDescent="0.35">
      <c r="A1626" t="s">
        <v>1670</v>
      </c>
      <c r="B1626" t="s">
        <v>36</v>
      </c>
      <c r="C1626">
        <v>0</v>
      </c>
      <c r="D1626" t="s">
        <v>20</v>
      </c>
      <c r="E1626" t="s">
        <v>21</v>
      </c>
      <c r="F1626" t="s">
        <v>58</v>
      </c>
      <c r="G1626">
        <v>7</v>
      </c>
      <c r="H1626" t="s">
        <v>20</v>
      </c>
      <c r="I1626" t="s">
        <v>23</v>
      </c>
      <c r="J1626" t="s">
        <v>20</v>
      </c>
      <c r="K1626" t="s">
        <v>21</v>
      </c>
      <c r="L1626" t="s">
        <v>33</v>
      </c>
      <c r="M1626" t="s">
        <v>21</v>
      </c>
      <c r="N1626" t="s">
        <v>34</v>
      </c>
      <c r="O1626">
        <v>88.39</v>
      </c>
      <c r="P1626">
        <v>625.07000000000005</v>
      </c>
      <c r="Q1626">
        <v>3</v>
      </c>
      <c r="R1626" t="s">
        <v>20</v>
      </c>
    </row>
    <row r="1627" spans="1:18" x14ac:dyDescent="0.35">
      <c r="A1627" t="s">
        <v>1671</v>
      </c>
      <c r="B1627" t="s">
        <v>36</v>
      </c>
      <c r="C1627">
        <v>1</v>
      </c>
      <c r="D1627" t="s">
        <v>20</v>
      </c>
      <c r="E1627" t="s">
        <v>20</v>
      </c>
      <c r="F1627" t="s">
        <v>58</v>
      </c>
      <c r="G1627">
        <v>32</v>
      </c>
      <c r="H1627" t="s">
        <v>20</v>
      </c>
      <c r="I1627" t="s">
        <v>23</v>
      </c>
      <c r="J1627" t="s">
        <v>20</v>
      </c>
      <c r="K1627" t="s">
        <v>20</v>
      </c>
      <c r="L1627" t="s">
        <v>33</v>
      </c>
      <c r="M1627" t="s">
        <v>21</v>
      </c>
      <c r="N1627" t="s">
        <v>25</v>
      </c>
      <c r="O1627">
        <v>99.63</v>
      </c>
      <c r="P1627">
        <v>3168.54</v>
      </c>
      <c r="Q1627">
        <v>1</v>
      </c>
      <c r="R1627" t="s">
        <v>21</v>
      </c>
    </row>
    <row r="1628" spans="1:18" x14ac:dyDescent="0.35">
      <c r="A1628" t="s">
        <v>1672</v>
      </c>
      <c r="B1628" t="s">
        <v>36</v>
      </c>
      <c r="C1628">
        <v>0</v>
      </c>
      <c r="D1628" t="s">
        <v>21</v>
      </c>
      <c r="E1628" t="s">
        <v>21</v>
      </c>
      <c r="F1628" t="s">
        <v>37</v>
      </c>
      <c r="G1628">
        <v>72</v>
      </c>
      <c r="H1628" t="s">
        <v>20</v>
      </c>
      <c r="I1628" t="s">
        <v>23</v>
      </c>
      <c r="J1628" t="s">
        <v>21</v>
      </c>
      <c r="K1628" t="s">
        <v>21</v>
      </c>
      <c r="L1628" t="s">
        <v>24</v>
      </c>
      <c r="M1628" t="s">
        <v>20</v>
      </c>
      <c r="N1628" t="s">
        <v>34</v>
      </c>
      <c r="O1628">
        <v>85.24</v>
      </c>
      <c r="P1628">
        <v>6216.13</v>
      </c>
      <c r="Q1628">
        <v>3</v>
      </c>
      <c r="R1628" t="s">
        <v>21</v>
      </c>
    </row>
    <row r="1629" spans="1:18" x14ac:dyDescent="0.35">
      <c r="A1629" t="s">
        <v>1673</v>
      </c>
      <c r="B1629" t="s">
        <v>19</v>
      </c>
      <c r="C1629">
        <v>0</v>
      </c>
      <c r="D1629" t="s">
        <v>21</v>
      </c>
      <c r="E1629" t="s">
        <v>21</v>
      </c>
      <c r="F1629" t="s">
        <v>41</v>
      </c>
      <c r="G1629">
        <v>54</v>
      </c>
      <c r="H1629" t="s">
        <v>20</v>
      </c>
      <c r="I1629" t="s">
        <v>23</v>
      </c>
      <c r="J1629" t="s">
        <v>21</v>
      </c>
      <c r="K1629" t="s">
        <v>20</v>
      </c>
      <c r="L1629" t="s">
        <v>29</v>
      </c>
      <c r="M1629" t="s">
        <v>21</v>
      </c>
      <c r="N1629" t="s">
        <v>30</v>
      </c>
      <c r="O1629">
        <v>95.11</v>
      </c>
      <c r="P1629">
        <v>5152.51</v>
      </c>
      <c r="Q1629">
        <v>0</v>
      </c>
      <c r="R1629" t="s">
        <v>21</v>
      </c>
    </row>
    <row r="1630" spans="1:18" x14ac:dyDescent="0.35">
      <c r="A1630" t="s">
        <v>1674</v>
      </c>
      <c r="B1630" t="s">
        <v>36</v>
      </c>
      <c r="C1630">
        <v>0</v>
      </c>
      <c r="D1630" t="s">
        <v>21</v>
      </c>
      <c r="E1630" t="s">
        <v>20</v>
      </c>
      <c r="F1630" t="s">
        <v>49</v>
      </c>
      <c r="G1630">
        <v>21</v>
      </c>
      <c r="H1630" t="s">
        <v>20</v>
      </c>
      <c r="I1630" t="s">
        <v>23</v>
      </c>
      <c r="J1630" t="s">
        <v>20</v>
      </c>
      <c r="K1630" t="s">
        <v>21</v>
      </c>
      <c r="L1630" t="s">
        <v>33</v>
      </c>
      <c r="M1630" t="s">
        <v>20</v>
      </c>
      <c r="N1630" t="s">
        <v>30</v>
      </c>
      <c r="O1630">
        <v>79.569999999999993</v>
      </c>
      <c r="P1630">
        <v>1652.05</v>
      </c>
      <c r="Q1630">
        <v>2</v>
      </c>
      <c r="R1630" t="s">
        <v>21</v>
      </c>
    </row>
    <row r="1631" spans="1:18" x14ac:dyDescent="0.35">
      <c r="A1631" t="s">
        <v>1675</v>
      </c>
      <c r="B1631" t="s">
        <v>19</v>
      </c>
      <c r="C1631">
        <v>0</v>
      </c>
      <c r="D1631" t="s">
        <v>21</v>
      </c>
      <c r="E1631" t="s">
        <v>21</v>
      </c>
      <c r="F1631" t="s">
        <v>27</v>
      </c>
      <c r="G1631">
        <v>11</v>
      </c>
      <c r="H1631" t="s">
        <v>20</v>
      </c>
      <c r="I1631" t="s">
        <v>21</v>
      </c>
      <c r="J1631" t="s">
        <v>28</v>
      </c>
      <c r="K1631" t="s">
        <v>28</v>
      </c>
      <c r="L1631" t="s">
        <v>33</v>
      </c>
      <c r="M1631" t="s">
        <v>20</v>
      </c>
      <c r="N1631" t="s">
        <v>34</v>
      </c>
      <c r="O1631">
        <v>34.369999999999997</v>
      </c>
      <c r="P1631">
        <v>372.3</v>
      </c>
      <c r="Q1631">
        <v>3</v>
      </c>
      <c r="R1631" t="s">
        <v>20</v>
      </c>
    </row>
    <row r="1632" spans="1:18" x14ac:dyDescent="0.35">
      <c r="A1632" t="s">
        <v>1676</v>
      </c>
      <c r="B1632" t="s">
        <v>19</v>
      </c>
      <c r="C1632">
        <v>0</v>
      </c>
      <c r="D1632" t="s">
        <v>21</v>
      </c>
      <c r="E1632" t="s">
        <v>21</v>
      </c>
      <c r="F1632" t="s">
        <v>27</v>
      </c>
      <c r="G1632">
        <v>46</v>
      </c>
      <c r="H1632" t="s">
        <v>20</v>
      </c>
      <c r="I1632" t="s">
        <v>23</v>
      </c>
      <c r="J1632" t="s">
        <v>21</v>
      </c>
      <c r="K1632" t="s">
        <v>20</v>
      </c>
      <c r="L1632" t="s">
        <v>24</v>
      </c>
      <c r="M1632" t="s">
        <v>21</v>
      </c>
      <c r="N1632" t="s">
        <v>25</v>
      </c>
      <c r="O1632">
        <v>94.9</v>
      </c>
      <c r="P1632">
        <v>4491.79</v>
      </c>
      <c r="Q1632">
        <v>0</v>
      </c>
      <c r="R1632" t="s">
        <v>21</v>
      </c>
    </row>
    <row r="1633" spans="1:18" x14ac:dyDescent="0.35">
      <c r="A1633" t="s">
        <v>1677</v>
      </c>
      <c r="B1633" t="s">
        <v>36</v>
      </c>
      <c r="C1633">
        <v>0</v>
      </c>
      <c r="D1633" t="s">
        <v>20</v>
      </c>
      <c r="E1633" t="s">
        <v>20</v>
      </c>
      <c r="F1633" t="s">
        <v>37</v>
      </c>
      <c r="G1633">
        <v>28</v>
      </c>
      <c r="H1633" t="s">
        <v>20</v>
      </c>
      <c r="I1633" t="s">
        <v>23</v>
      </c>
      <c r="J1633" t="s">
        <v>20</v>
      </c>
      <c r="K1633" t="s">
        <v>20</v>
      </c>
      <c r="L1633" t="s">
        <v>29</v>
      </c>
      <c r="M1633" t="s">
        <v>21</v>
      </c>
      <c r="N1633" t="s">
        <v>30</v>
      </c>
      <c r="O1633">
        <v>84.15</v>
      </c>
      <c r="P1633">
        <v>2291.16</v>
      </c>
      <c r="Q1633">
        <v>0</v>
      </c>
      <c r="R1633" t="s">
        <v>20</v>
      </c>
    </row>
    <row r="1634" spans="1:18" x14ac:dyDescent="0.35">
      <c r="A1634" t="s">
        <v>1678</v>
      </c>
      <c r="B1634" t="s">
        <v>36</v>
      </c>
      <c r="C1634">
        <v>0</v>
      </c>
      <c r="D1634" t="s">
        <v>20</v>
      </c>
      <c r="E1634" t="s">
        <v>20</v>
      </c>
      <c r="F1634" t="s">
        <v>1679</v>
      </c>
      <c r="G1634">
        <v>6</v>
      </c>
      <c r="H1634" t="s">
        <v>20</v>
      </c>
      <c r="I1634" t="s">
        <v>21</v>
      </c>
      <c r="J1634" t="s">
        <v>28</v>
      </c>
      <c r="K1634" t="s">
        <v>28</v>
      </c>
      <c r="L1634" t="s">
        <v>33</v>
      </c>
      <c r="M1634" t="s">
        <v>21</v>
      </c>
      <c r="N1634" t="s">
        <v>30</v>
      </c>
      <c r="O1634">
        <v>22.38</v>
      </c>
      <c r="P1634">
        <v>132.99</v>
      </c>
      <c r="Q1634">
        <v>0</v>
      </c>
      <c r="R1634" t="s">
        <v>20</v>
      </c>
    </row>
    <row r="1635" spans="1:18" x14ac:dyDescent="0.35">
      <c r="A1635" t="s">
        <v>1680</v>
      </c>
      <c r="B1635" t="s">
        <v>19</v>
      </c>
      <c r="C1635">
        <v>0</v>
      </c>
      <c r="D1635" t="s">
        <v>20</v>
      </c>
      <c r="E1635" t="s">
        <v>21</v>
      </c>
      <c r="F1635" t="s">
        <v>45</v>
      </c>
      <c r="G1635">
        <v>24</v>
      </c>
      <c r="H1635" t="s">
        <v>20</v>
      </c>
      <c r="I1635" t="s">
        <v>23</v>
      </c>
      <c r="J1635" t="s">
        <v>20</v>
      </c>
      <c r="K1635" t="s">
        <v>20</v>
      </c>
      <c r="L1635" t="s">
        <v>24</v>
      </c>
      <c r="M1635" t="s">
        <v>21</v>
      </c>
      <c r="N1635" t="s">
        <v>43</v>
      </c>
      <c r="O1635">
        <v>99.71</v>
      </c>
      <c r="P1635">
        <v>2336.13</v>
      </c>
      <c r="Q1635">
        <v>3</v>
      </c>
      <c r="R1635" t="s">
        <v>21</v>
      </c>
    </row>
    <row r="1636" spans="1:18" x14ac:dyDescent="0.35">
      <c r="A1636" t="s">
        <v>1681</v>
      </c>
      <c r="B1636" t="s">
        <v>19</v>
      </c>
      <c r="C1636">
        <v>0</v>
      </c>
      <c r="D1636" t="s">
        <v>20</v>
      </c>
      <c r="E1636" t="s">
        <v>21</v>
      </c>
      <c r="F1636" t="s">
        <v>47</v>
      </c>
      <c r="G1636">
        <v>2</v>
      </c>
      <c r="H1636" t="s">
        <v>20</v>
      </c>
      <c r="I1636" t="s">
        <v>21</v>
      </c>
      <c r="J1636" t="s">
        <v>28</v>
      </c>
      <c r="K1636" t="s">
        <v>28</v>
      </c>
      <c r="L1636" t="s">
        <v>33</v>
      </c>
      <c r="M1636" t="s">
        <v>21</v>
      </c>
      <c r="N1636" t="s">
        <v>34</v>
      </c>
      <c r="O1636">
        <v>31.98</v>
      </c>
      <c r="P1636">
        <v>65.69</v>
      </c>
      <c r="Q1636">
        <v>0</v>
      </c>
      <c r="R1636" t="s">
        <v>20</v>
      </c>
    </row>
    <row r="1637" spans="1:18" x14ac:dyDescent="0.35">
      <c r="A1637" t="s">
        <v>1682</v>
      </c>
      <c r="B1637" t="s">
        <v>36</v>
      </c>
      <c r="C1637">
        <v>0</v>
      </c>
      <c r="D1637" t="s">
        <v>21</v>
      </c>
      <c r="E1637" t="s">
        <v>21</v>
      </c>
      <c r="F1637" t="s">
        <v>45</v>
      </c>
      <c r="G1637">
        <v>19</v>
      </c>
      <c r="H1637" t="s">
        <v>20</v>
      </c>
      <c r="I1637" t="s">
        <v>23</v>
      </c>
      <c r="J1637" t="s">
        <v>20</v>
      </c>
      <c r="K1637" t="s">
        <v>21</v>
      </c>
      <c r="L1637" t="s">
        <v>33</v>
      </c>
      <c r="M1637" t="s">
        <v>20</v>
      </c>
      <c r="N1637" t="s">
        <v>34</v>
      </c>
      <c r="O1637">
        <v>92.08</v>
      </c>
      <c r="P1637">
        <v>1801.9</v>
      </c>
      <c r="Q1637">
        <v>4</v>
      </c>
      <c r="R1637" t="s">
        <v>20</v>
      </c>
    </row>
    <row r="1638" spans="1:18" x14ac:dyDescent="0.35">
      <c r="A1638" t="s">
        <v>1683</v>
      </c>
      <c r="B1638" t="s">
        <v>19</v>
      </c>
      <c r="C1638">
        <v>0</v>
      </c>
      <c r="D1638" t="s">
        <v>21</v>
      </c>
      <c r="E1638" t="s">
        <v>21</v>
      </c>
      <c r="F1638" t="s">
        <v>75</v>
      </c>
      <c r="G1638">
        <v>60</v>
      </c>
      <c r="H1638" t="s">
        <v>20</v>
      </c>
      <c r="I1638" t="s">
        <v>32</v>
      </c>
      <c r="J1638" t="s">
        <v>21</v>
      </c>
      <c r="K1638" t="s">
        <v>21</v>
      </c>
      <c r="L1638" t="s">
        <v>33</v>
      </c>
      <c r="M1638" t="s">
        <v>21</v>
      </c>
      <c r="N1638" t="s">
        <v>34</v>
      </c>
      <c r="O1638">
        <v>56.29</v>
      </c>
      <c r="P1638">
        <v>3431.28</v>
      </c>
      <c r="Q1638">
        <v>3</v>
      </c>
      <c r="R1638" t="s">
        <v>20</v>
      </c>
    </row>
    <row r="1639" spans="1:18" x14ac:dyDescent="0.35">
      <c r="A1639" t="s">
        <v>1684</v>
      </c>
      <c r="B1639" t="s">
        <v>19</v>
      </c>
      <c r="C1639">
        <v>1</v>
      </c>
      <c r="D1639" t="s">
        <v>21</v>
      </c>
      <c r="E1639" t="s">
        <v>20</v>
      </c>
      <c r="F1639" t="s">
        <v>39</v>
      </c>
      <c r="G1639">
        <v>13</v>
      </c>
      <c r="H1639" t="s">
        <v>21</v>
      </c>
      <c r="I1639" t="s">
        <v>23</v>
      </c>
      <c r="J1639" t="s">
        <v>20</v>
      </c>
      <c r="K1639" t="s">
        <v>21</v>
      </c>
      <c r="L1639" t="s">
        <v>33</v>
      </c>
      <c r="M1639" t="s">
        <v>20</v>
      </c>
      <c r="N1639" t="s">
        <v>30</v>
      </c>
      <c r="O1639">
        <v>74.900000000000006</v>
      </c>
      <c r="P1639">
        <v>959.37</v>
      </c>
      <c r="Q1639">
        <v>4</v>
      </c>
      <c r="R1639" t="s">
        <v>20</v>
      </c>
    </row>
    <row r="1640" spans="1:18" x14ac:dyDescent="0.35">
      <c r="A1640" t="s">
        <v>1685</v>
      </c>
      <c r="B1640" t="s">
        <v>36</v>
      </c>
      <c r="C1640">
        <v>0</v>
      </c>
      <c r="D1640" t="s">
        <v>20</v>
      </c>
      <c r="E1640" t="s">
        <v>20</v>
      </c>
      <c r="F1640" t="s">
        <v>45</v>
      </c>
      <c r="G1640">
        <v>18</v>
      </c>
      <c r="H1640" t="s">
        <v>21</v>
      </c>
      <c r="I1640" t="s">
        <v>23</v>
      </c>
      <c r="J1640" t="s">
        <v>21</v>
      </c>
      <c r="K1640" t="s">
        <v>20</v>
      </c>
      <c r="L1640" t="s">
        <v>33</v>
      </c>
      <c r="M1640" t="s">
        <v>21</v>
      </c>
      <c r="N1640" t="s">
        <v>43</v>
      </c>
      <c r="O1640">
        <v>86.96</v>
      </c>
      <c r="P1640">
        <v>1541.39</v>
      </c>
      <c r="Q1640">
        <v>2</v>
      </c>
      <c r="R1640" t="s">
        <v>21</v>
      </c>
    </row>
    <row r="1641" spans="1:18" x14ac:dyDescent="0.35">
      <c r="A1641" t="s">
        <v>1686</v>
      </c>
      <c r="B1641" t="s">
        <v>36</v>
      </c>
      <c r="C1641">
        <v>0</v>
      </c>
      <c r="D1641" t="s">
        <v>21</v>
      </c>
      <c r="E1641" t="s">
        <v>21</v>
      </c>
      <c r="F1641" t="s">
        <v>75</v>
      </c>
      <c r="G1641">
        <v>39</v>
      </c>
      <c r="H1641" t="s">
        <v>20</v>
      </c>
      <c r="I1641" t="s">
        <v>23</v>
      </c>
      <c r="J1641" t="s">
        <v>21</v>
      </c>
      <c r="K1641" t="s">
        <v>21</v>
      </c>
      <c r="L1641" t="s">
        <v>33</v>
      </c>
      <c r="M1641" t="s">
        <v>20</v>
      </c>
      <c r="N1641" t="s">
        <v>34</v>
      </c>
      <c r="O1641">
        <v>92.04</v>
      </c>
      <c r="P1641">
        <v>3486.38</v>
      </c>
      <c r="Q1641">
        <v>1</v>
      </c>
      <c r="R1641" t="s">
        <v>21</v>
      </c>
    </row>
    <row r="1642" spans="1:18" x14ac:dyDescent="0.35">
      <c r="A1642" t="s">
        <v>1687</v>
      </c>
      <c r="B1642" t="s">
        <v>19</v>
      </c>
      <c r="C1642">
        <v>0</v>
      </c>
      <c r="D1642" t="s">
        <v>20</v>
      </c>
      <c r="E1642" t="s">
        <v>21</v>
      </c>
      <c r="F1642" t="s">
        <v>22</v>
      </c>
      <c r="G1642">
        <v>35</v>
      </c>
      <c r="H1642" t="s">
        <v>20</v>
      </c>
      <c r="I1642" t="s">
        <v>21</v>
      </c>
      <c r="J1642" t="s">
        <v>28</v>
      </c>
      <c r="K1642" t="s">
        <v>28</v>
      </c>
      <c r="L1642" t="s">
        <v>33</v>
      </c>
      <c r="M1642" t="s">
        <v>21</v>
      </c>
      <c r="N1642" t="s">
        <v>25</v>
      </c>
      <c r="O1642">
        <v>21.76</v>
      </c>
      <c r="P1642">
        <v>741.13</v>
      </c>
      <c r="Q1642">
        <v>1</v>
      </c>
      <c r="R1642" t="s">
        <v>21</v>
      </c>
    </row>
    <row r="1643" spans="1:18" x14ac:dyDescent="0.35">
      <c r="A1643" t="s">
        <v>1688</v>
      </c>
      <c r="B1643" t="s">
        <v>19</v>
      </c>
      <c r="C1643">
        <v>0</v>
      </c>
      <c r="D1643" t="s">
        <v>21</v>
      </c>
      <c r="E1643" t="s">
        <v>21</v>
      </c>
      <c r="F1643" t="s">
        <v>37</v>
      </c>
      <c r="G1643">
        <v>9</v>
      </c>
      <c r="H1643" t="s">
        <v>20</v>
      </c>
      <c r="I1643" t="s">
        <v>21</v>
      </c>
      <c r="J1643" t="s">
        <v>28</v>
      </c>
      <c r="K1643" t="s">
        <v>28</v>
      </c>
      <c r="L1643" t="s">
        <v>33</v>
      </c>
      <c r="M1643" t="s">
        <v>20</v>
      </c>
      <c r="N1643" t="s">
        <v>30</v>
      </c>
      <c r="O1643">
        <v>30.05</v>
      </c>
      <c r="P1643">
        <v>271.7</v>
      </c>
      <c r="Q1643">
        <v>1</v>
      </c>
      <c r="R1643" t="s">
        <v>20</v>
      </c>
    </row>
    <row r="1644" spans="1:18" x14ac:dyDescent="0.35">
      <c r="A1644" t="s">
        <v>1689</v>
      </c>
      <c r="B1644" t="s">
        <v>19</v>
      </c>
      <c r="C1644">
        <v>0</v>
      </c>
      <c r="D1644" t="s">
        <v>20</v>
      </c>
      <c r="E1644" t="s">
        <v>20</v>
      </c>
      <c r="F1644" t="s">
        <v>45</v>
      </c>
      <c r="G1644">
        <v>4</v>
      </c>
      <c r="H1644" t="s">
        <v>20</v>
      </c>
      <c r="I1644" t="s">
        <v>23</v>
      </c>
      <c r="J1644" t="s">
        <v>20</v>
      </c>
      <c r="K1644" t="s">
        <v>21</v>
      </c>
      <c r="L1644" t="s">
        <v>33</v>
      </c>
      <c r="M1644" t="s">
        <v>20</v>
      </c>
      <c r="N1644" t="s">
        <v>25</v>
      </c>
      <c r="O1644">
        <v>97.14</v>
      </c>
      <c r="Q1644">
        <v>4</v>
      </c>
      <c r="R1644" t="s">
        <v>20</v>
      </c>
    </row>
    <row r="1645" spans="1:18" x14ac:dyDescent="0.35">
      <c r="A1645" t="s">
        <v>1690</v>
      </c>
      <c r="B1645" t="s">
        <v>19</v>
      </c>
      <c r="C1645">
        <v>0</v>
      </c>
      <c r="D1645" t="s">
        <v>21</v>
      </c>
      <c r="E1645" t="s">
        <v>21</v>
      </c>
      <c r="F1645" t="s">
        <v>27</v>
      </c>
      <c r="G1645">
        <v>40</v>
      </c>
      <c r="H1645" t="s">
        <v>20</v>
      </c>
      <c r="I1645" t="s">
        <v>32</v>
      </c>
      <c r="J1645" t="s">
        <v>20</v>
      </c>
      <c r="K1645" t="s">
        <v>20</v>
      </c>
      <c r="L1645" t="s">
        <v>33</v>
      </c>
      <c r="M1645" t="s">
        <v>20</v>
      </c>
      <c r="N1645" t="s">
        <v>34</v>
      </c>
      <c r="O1645">
        <v>53.1</v>
      </c>
      <c r="P1645">
        <v>2179.2399999999998</v>
      </c>
      <c r="Q1645">
        <v>1</v>
      </c>
      <c r="R1645" t="s">
        <v>21</v>
      </c>
    </row>
    <row r="1646" spans="1:18" x14ac:dyDescent="0.35">
      <c r="A1646" t="s">
        <v>1691</v>
      </c>
      <c r="B1646" t="s">
        <v>19</v>
      </c>
      <c r="C1646">
        <v>0</v>
      </c>
      <c r="D1646" t="s">
        <v>21</v>
      </c>
      <c r="E1646" t="s">
        <v>21</v>
      </c>
      <c r="F1646" t="s">
        <v>41</v>
      </c>
      <c r="G1646">
        <v>40</v>
      </c>
      <c r="H1646" t="s">
        <v>20</v>
      </c>
      <c r="I1646" t="s">
        <v>21</v>
      </c>
      <c r="J1646" t="s">
        <v>28</v>
      </c>
      <c r="K1646" t="s">
        <v>28</v>
      </c>
      <c r="L1646" t="s">
        <v>24</v>
      </c>
      <c r="M1646" t="s">
        <v>20</v>
      </c>
      <c r="N1646" t="s">
        <v>43</v>
      </c>
      <c r="O1646">
        <v>25.82</v>
      </c>
      <c r="P1646">
        <v>1057.5</v>
      </c>
      <c r="Q1646">
        <v>1</v>
      </c>
      <c r="R1646" t="s">
        <v>21</v>
      </c>
    </row>
    <row r="1647" spans="1:18" x14ac:dyDescent="0.35">
      <c r="A1647" t="s">
        <v>1692</v>
      </c>
      <c r="B1647" t="s">
        <v>19</v>
      </c>
      <c r="C1647">
        <v>0</v>
      </c>
      <c r="D1647" t="s">
        <v>20</v>
      </c>
      <c r="E1647" t="s">
        <v>20</v>
      </c>
      <c r="F1647" t="s">
        <v>45</v>
      </c>
      <c r="G1647">
        <v>33</v>
      </c>
      <c r="H1647" t="s">
        <v>20</v>
      </c>
      <c r="I1647" t="s">
        <v>23</v>
      </c>
      <c r="J1647" t="s">
        <v>20</v>
      </c>
      <c r="K1647" t="s">
        <v>20</v>
      </c>
      <c r="L1647" t="s">
        <v>29</v>
      </c>
      <c r="M1647" t="s">
        <v>21</v>
      </c>
      <c r="N1647" t="s">
        <v>30</v>
      </c>
      <c r="O1647">
        <v>98.07</v>
      </c>
      <c r="P1647">
        <v>3162.45</v>
      </c>
      <c r="Q1647">
        <v>1</v>
      </c>
      <c r="R1647" t="s">
        <v>21</v>
      </c>
    </row>
    <row r="1648" spans="1:18" x14ac:dyDescent="0.35">
      <c r="A1648" t="s">
        <v>1693</v>
      </c>
      <c r="B1648" t="s">
        <v>19</v>
      </c>
      <c r="C1648">
        <v>0</v>
      </c>
      <c r="D1648" t="s">
        <v>20</v>
      </c>
      <c r="E1648" t="s">
        <v>21</v>
      </c>
      <c r="F1648" t="s">
        <v>39</v>
      </c>
      <c r="G1648">
        <v>40</v>
      </c>
      <c r="H1648" t="s">
        <v>20</v>
      </c>
      <c r="I1648" t="s">
        <v>23</v>
      </c>
      <c r="J1648" t="s">
        <v>21</v>
      </c>
      <c r="K1648" t="s">
        <v>21</v>
      </c>
      <c r="L1648" t="s">
        <v>33</v>
      </c>
      <c r="M1648" t="s">
        <v>21</v>
      </c>
      <c r="N1648" t="s">
        <v>43</v>
      </c>
      <c r="O1648">
        <v>86.52</v>
      </c>
      <c r="P1648">
        <v>3528.48</v>
      </c>
      <c r="Q1648">
        <v>0</v>
      </c>
      <c r="R1648" t="s">
        <v>20</v>
      </c>
    </row>
    <row r="1649" spans="1:18" x14ac:dyDescent="0.35">
      <c r="A1649" t="s">
        <v>1694</v>
      </c>
      <c r="B1649" t="s">
        <v>36</v>
      </c>
      <c r="C1649">
        <v>1</v>
      </c>
      <c r="D1649" t="s">
        <v>21</v>
      </c>
      <c r="E1649" t="s">
        <v>21</v>
      </c>
      <c r="F1649" t="s">
        <v>22</v>
      </c>
      <c r="G1649">
        <v>11</v>
      </c>
      <c r="H1649" t="s">
        <v>20</v>
      </c>
      <c r="I1649" t="s">
        <v>23</v>
      </c>
      <c r="J1649" t="s">
        <v>21</v>
      </c>
      <c r="K1649" t="s">
        <v>21</v>
      </c>
      <c r="L1649" t="s">
        <v>33</v>
      </c>
      <c r="M1649" t="s">
        <v>21</v>
      </c>
      <c r="N1649" t="s">
        <v>34</v>
      </c>
      <c r="O1649">
        <v>76.72</v>
      </c>
      <c r="P1649">
        <v>857.94</v>
      </c>
      <c r="Q1649">
        <v>4</v>
      </c>
      <c r="R1649" t="s">
        <v>21</v>
      </c>
    </row>
    <row r="1650" spans="1:18" x14ac:dyDescent="0.35">
      <c r="A1650" t="s">
        <v>1695</v>
      </c>
      <c r="B1650" t="s">
        <v>36</v>
      </c>
      <c r="C1650">
        <v>0</v>
      </c>
      <c r="D1650" t="s">
        <v>21</v>
      </c>
      <c r="E1650" t="s">
        <v>20</v>
      </c>
      <c r="F1650" t="s">
        <v>39</v>
      </c>
      <c r="G1650">
        <v>23</v>
      </c>
      <c r="H1650" t="s">
        <v>21</v>
      </c>
      <c r="I1650" t="s">
        <v>21</v>
      </c>
      <c r="J1650" t="s">
        <v>28</v>
      </c>
      <c r="K1650" t="s">
        <v>28</v>
      </c>
      <c r="L1650" t="s">
        <v>33</v>
      </c>
      <c r="M1650" t="s">
        <v>21</v>
      </c>
      <c r="N1650" t="s">
        <v>43</v>
      </c>
      <c r="O1650">
        <v>18</v>
      </c>
      <c r="P1650">
        <v>411.3</v>
      </c>
      <c r="Q1650">
        <v>1</v>
      </c>
      <c r="R1650" t="s">
        <v>20</v>
      </c>
    </row>
    <row r="1651" spans="1:18" x14ac:dyDescent="0.35">
      <c r="A1651" t="s">
        <v>1696</v>
      </c>
      <c r="B1651" t="s">
        <v>19</v>
      </c>
      <c r="C1651">
        <v>1</v>
      </c>
      <c r="D1651" t="s">
        <v>20</v>
      </c>
      <c r="E1651" t="s">
        <v>20</v>
      </c>
      <c r="F1651" t="s">
        <v>56</v>
      </c>
      <c r="G1651">
        <v>18</v>
      </c>
      <c r="H1651" t="s">
        <v>20</v>
      </c>
      <c r="I1651" t="s">
        <v>23</v>
      </c>
      <c r="J1651" t="s">
        <v>21</v>
      </c>
      <c r="K1651" t="s">
        <v>20</v>
      </c>
      <c r="L1651" t="s">
        <v>29</v>
      </c>
      <c r="M1651" t="s">
        <v>20</v>
      </c>
      <c r="N1651" t="s">
        <v>43</v>
      </c>
      <c r="O1651">
        <v>87.51</v>
      </c>
      <c r="P1651">
        <v>1557.93</v>
      </c>
      <c r="Q1651">
        <v>1</v>
      </c>
      <c r="R1651" t="s">
        <v>20</v>
      </c>
    </row>
    <row r="1652" spans="1:18" x14ac:dyDescent="0.35">
      <c r="A1652" t="s">
        <v>1697</v>
      </c>
      <c r="B1652" t="s">
        <v>36</v>
      </c>
      <c r="C1652">
        <v>0</v>
      </c>
      <c r="D1652" t="s">
        <v>21</v>
      </c>
      <c r="E1652" t="s">
        <v>21</v>
      </c>
      <c r="F1652" t="s">
        <v>65</v>
      </c>
      <c r="G1652">
        <v>4</v>
      </c>
      <c r="H1652" t="s">
        <v>20</v>
      </c>
      <c r="I1652" t="s">
        <v>32</v>
      </c>
      <c r="J1652" t="s">
        <v>21</v>
      </c>
      <c r="K1652" t="s">
        <v>21</v>
      </c>
      <c r="L1652" t="s">
        <v>33</v>
      </c>
      <c r="M1652" t="s">
        <v>20</v>
      </c>
      <c r="N1652" t="s">
        <v>25</v>
      </c>
      <c r="O1652">
        <v>52.32</v>
      </c>
      <c r="P1652">
        <v>212.32</v>
      </c>
      <c r="Q1652">
        <v>2</v>
      </c>
      <c r="R1652" t="s">
        <v>21</v>
      </c>
    </row>
    <row r="1653" spans="1:18" x14ac:dyDescent="0.35">
      <c r="A1653" t="s">
        <v>1698</v>
      </c>
      <c r="B1653" t="s">
        <v>19</v>
      </c>
      <c r="C1653">
        <v>0</v>
      </c>
      <c r="D1653" t="s">
        <v>21</v>
      </c>
      <c r="E1653" t="s">
        <v>21</v>
      </c>
      <c r="F1653" t="s">
        <v>45</v>
      </c>
      <c r="G1653">
        <v>38</v>
      </c>
      <c r="H1653" t="s">
        <v>20</v>
      </c>
      <c r="I1653" t="s">
        <v>23</v>
      </c>
      <c r="J1653" t="s">
        <v>20</v>
      </c>
      <c r="K1653" t="s">
        <v>21</v>
      </c>
      <c r="L1653" t="s">
        <v>33</v>
      </c>
      <c r="M1653" t="s">
        <v>20</v>
      </c>
      <c r="N1653" t="s">
        <v>30</v>
      </c>
      <c r="O1653">
        <v>95.28</v>
      </c>
      <c r="P1653">
        <v>3548.51</v>
      </c>
      <c r="Q1653">
        <v>1</v>
      </c>
      <c r="R1653" t="s">
        <v>20</v>
      </c>
    </row>
    <row r="1654" spans="1:18" x14ac:dyDescent="0.35">
      <c r="A1654" t="s">
        <v>1699</v>
      </c>
      <c r="B1654" t="s">
        <v>19</v>
      </c>
      <c r="C1654">
        <v>0</v>
      </c>
      <c r="D1654" t="s">
        <v>20</v>
      </c>
      <c r="E1654" t="s">
        <v>21</v>
      </c>
      <c r="F1654" t="s">
        <v>58</v>
      </c>
      <c r="G1654">
        <v>10</v>
      </c>
      <c r="H1654" t="s">
        <v>20</v>
      </c>
      <c r="I1654" t="s">
        <v>21</v>
      </c>
      <c r="J1654" t="s">
        <v>28</v>
      </c>
      <c r="K1654" t="s">
        <v>28</v>
      </c>
      <c r="L1654" t="s">
        <v>33</v>
      </c>
      <c r="M1654" t="s">
        <v>21</v>
      </c>
      <c r="N1654" t="s">
        <v>25</v>
      </c>
      <c r="O1654">
        <v>34.68</v>
      </c>
      <c r="P1654">
        <v>356.3</v>
      </c>
      <c r="Q1654">
        <v>1</v>
      </c>
      <c r="R1654" t="s">
        <v>21</v>
      </c>
    </row>
    <row r="1655" spans="1:18" x14ac:dyDescent="0.35">
      <c r="A1655" t="s">
        <v>1700</v>
      </c>
      <c r="B1655" t="s">
        <v>36</v>
      </c>
      <c r="C1655">
        <v>0</v>
      </c>
      <c r="D1655" t="s">
        <v>20</v>
      </c>
      <c r="E1655" t="s">
        <v>21</v>
      </c>
      <c r="F1655" t="s">
        <v>27</v>
      </c>
      <c r="G1655">
        <v>65</v>
      </c>
      <c r="H1655" t="s">
        <v>20</v>
      </c>
      <c r="I1655" t="s">
        <v>21</v>
      </c>
      <c r="J1655" t="s">
        <v>28</v>
      </c>
      <c r="K1655" t="s">
        <v>28</v>
      </c>
      <c r="L1655" t="s">
        <v>24</v>
      </c>
      <c r="M1655" t="s">
        <v>20</v>
      </c>
      <c r="N1655" t="s">
        <v>34</v>
      </c>
      <c r="O1655">
        <v>28.96</v>
      </c>
      <c r="P1655">
        <v>1896.53</v>
      </c>
      <c r="Q1655">
        <v>1</v>
      </c>
      <c r="R1655" t="s">
        <v>21</v>
      </c>
    </row>
    <row r="1656" spans="1:18" x14ac:dyDescent="0.35">
      <c r="A1656" t="s">
        <v>1701</v>
      </c>
      <c r="B1656" t="s">
        <v>36</v>
      </c>
      <c r="C1656">
        <v>0</v>
      </c>
      <c r="D1656" t="s">
        <v>21</v>
      </c>
      <c r="E1656" t="s">
        <v>21</v>
      </c>
      <c r="F1656" t="s">
        <v>27</v>
      </c>
      <c r="G1656">
        <v>4</v>
      </c>
      <c r="H1656" t="s">
        <v>20</v>
      </c>
      <c r="I1656" t="s">
        <v>32</v>
      </c>
      <c r="J1656" t="s">
        <v>20</v>
      </c>
      <c r="K1656" t="s">
        <v>20</v>
      </c>
      <c r="L1656" t="s">
        <v>33</v>
      </c>
      <c r="M1656" t="s">
        <v>20</v>
      </c>
      <c r="N1656" t="s">
        <v>43</v>
      </c>
      <c r="O1656">
        <v>63.55</v>
      </c>
      <c r="P1656">
        <v>251.99</v>
      </c>
      <c r="Q1656">
        <v>2</v>
      </c>
      <c r="R1656" t="s">
        <v>21</v>
      </c>
    </row>
    <row r="1657" spans="1:18" x14ac:dyDescent="0.35">
      <c r="A1657" t="s">
        <v>1702</v>
      </c>
      <c r="B1657" t="s">
        <v>19</v>
      </c>
      <c r="C1657">
        <v>1</v>
      </c>
      <c r="D1657" t="s">
        <v>21</v>
      </c>
      <c r="E1657" t="s">
        <v>21</v>
      </c>
      <c r="F1657" t="s">
        <v>22</v>
      </c>
      <c r="G1657">
        <v>16</v>
      </c>
      <c r="H1657" t="s">
        <v>20</v>
      </c>
      <c r="I1657" t="s">
        <v>32</v>
      </c>
      <c r="J1657" t="s">
        <v>21</v>
      </c>
      <c r="K1657" t="s">
        <v>21</v>
      </c>
      <c r="L1657" t="s">
        <v>33</v>
      </c>
      <c r="M1657" t="s">
        <v>20</v>
      </c>
      <c r="N1657" t="s">
        <v>34</v>
      </c>
      <c r="O1657">
        <v>56.08</v>
      </c>
      <c r="P1657">
        <v>881.21</v>
      </c>
      <c r="Q1657">
        <v>2</v>
      </c>
      <c r="R1657" t="s">
        <v>21</v>
      </c>
    </row>
    <row r="1658" spans="1:18" x14ac:dyDescent="0.35">
      <c r="A1658" t="s">
        <v>1703</v>
      </c>
      <c r="B1658" t="s">
        <v>36</v>
      </c>
      <c r="C1658">
        <v>0</v>
      </c>
      <c r="D1658" t="s">
        <v>21</v>
      </c>
      <c r="E1658" t="s">
        <v>21</v>
      </c>
      <c r="F1658" t="s">
        <v>75</v>
      </c>
      <c r="G1658">
        <v>43</v>
      </c>
      <c r="H1658" t="s">
        <v>20</v>
      </c>
      <c r="I1658" t="s">
        <v>23</v>
      </c>
      <c r="J1658" t="s">
        <v>21</v>
      </c>
      <c r="K1658" t="s">
        <v>21</v>
      </c>
      <c r="L1658" t="s">
        <v>29</v>
      </c>
      <c r="M1658" t="s">
        <v>20</v>
      </c>
      <c r="N1658" t="s">
        <v>34</v>
      </c>
      <c r="O1658">
        <v>87.33</v>
      </c>
      <c r="P1658">
        <v>3857.37</v>
      </c>
      <c r="Q1658">
        <v>4</v>
      </c>
      <c r="R1658" t="s">
        <v>21</v>
      </c>
    </row>
    <row r="1659" spans="1:18" x14ac:dyDescent="0.35">
      <c r="A1659" t="s">
        <v>1704</v>
      </c>
      <c r="B1659" t="s">
        <v>19</v>
      </c>
      <c r="C1659">
        <v>0</v>
      </c>
      <c r="D1659" t="s">
        <v>21</v>
      </c>
      <c r="E1659" t="s">
        <v>21</v>
      </c>
      <c r="F1659" t="s">
        <v>58</v>
      </c>
      <c r="G1659">
        <v>35</v>
      </c>
      <c r="H1659" t="s">
        <v>20</v>
      </c>
      <c r="I1659" t="s">
        <v>32</v>
      </c>
      <c r="J1659" t="s">
        <v>21</v>
      </c>
      <c r="K1659" t="s">
        <v>21</v>
      </c>
      <c r="L1659" t="s">
        <v>29</v>
      </c>
      <c r="M1659" t="s">
        <v>21</v>
      </c>
      <c r="N1659" t="s">
        <v>25</v>
      </c>
      <c r="O1659">
        <v>60.28</v>
      </c>
      <c r="P1659">
        <v>2068.59</v>
      </c>
      <c r="Q1659">
        <v>6</v>
      </c>
      <c r="R1659" t="s">
        <v>21</v>
      </c>
    </row>
    <row r="1660" spans="1:18" x14ac:dyDescent="0.35">
      <c r="A1660" t="s">
        <v>1705</v>
      </c>
      <c r="B1660" t="s">
        <v>36</v>
      </c>
      <c r="C1660">
        <v>0</v>
      </c>
      <c r="D1660" t="s">
        <v>20</v>
      </c>
      <c r="E1660" t="s">
        <v>20</v>
      </c>
      <c r="F1660" t="s">
        <v>39</v>
      </c>
      <c r="G1660">
        <v>8</v>
      </c>
      <c r="H1660" t="s">
        <v>21</v>
      </c>
      <c r="I1660" t="s">
        <v>21</v>
      </c>
      <c r="J1660" t="s">
        <v>28</v>
      </c>
      <c r="K1660" t="s">
        <v>28</v>
      </c>
      <c r="L1660" t="s">
        <v>33</v>
      </c>
      <c r="M1660" t="s">
        <v>20</v>
      </c>
      <c r="N1660" t="s">
        <v>43</v>
      </c>
      <c r="O1660">
        <v>21.31</v>
      </c>
      <c r="P1660">
        <v>174.3</v>
      </c>
      <c r="Q1660">
        <v>1</v>
      </c>
      <c r="R1660" t="s">
        <v>21</v>
      </c>
    </row>
    <row r="1661" spans="1:18" x14ac:dyDescent="0.35">
      <c r="A1661" t="s">
        <v>1706</v>
      </c>
      <c r="B1661" t="s">
        <v>36</v>
      </c>
      <c r="C1661">
        <v>0</v>
      </c>
      <c r="D1661" t="s">
        <v>21</v>
      </c>
      <c r="E1661" t="s">
        <v>21</v>
      </c>
      <c r="F1661" t="s">
        <v>39</v>
      </c>
      <c r="G1661">
        <v>7</v>
      </c>
      <c r="H1661" t="s">
        <v>20</v>
      </c>
      <c r="I1661" t="s">
        <v>21</v>
      </c>
      <c r="J1661" t="s">
        <v>28</v>
      </c>
      <c r="K1661" t="s">
        <v>28</v>
      </c>
      <c r="L1661" t="s">
        <v>33</v>
      </c>
      <c r="M1661" t="s">
        <v>20</v>
      </c>
      <c r="N1661" t="s">
        <v>34</v>
      </c>
      <c r="O1661">
        <v>28.42</v>
      </c>
      <c r="P1661">
        <v>196.03</v>
      </c>
      <c r="Q1661">
        <v>0</v>
      </c>
      <c r="R1661" t="s">
        <v>21</v>
      </c>
    </row>
    <row r="1662" spans="1:18" x14ac:dyDescent="0.35">
      <c r="A1662" t="s">
        <v>1707</v>
      </c>
      <c r="B1662" t="s">
        <v>19</v>
      </c>
      <c r="C1662">
        <v>0</v>
      </c>
      <c r="D1662" t="s">
        <v>21</v>
      </c>
      <c r="E1662" t="s">
        <v>20</v>
      </c>
      <c r="F1662" t="s">
        <v>47</v>
      </c>
      <c r="G1662">
        <v>11</v>
      </c>
      <c r="H1662" t="s">
        <v>20</v>
      </c>
      <c r="I1662" t="s">
        <v>32</v>
      </c>
      <c r="J1662" t="s">
        <v>20</v>
      </c>
      <c r="K1662" t="s">
        <v>20</v>
      </c>
      <c r="L1662" t="s">
        <v>33</v>
      </c>
      <c r="M1662" t="s">
        <v>20</v>
      </c>
      <c r="N1662" t="s">
        <v>34</v>
      </c>
      <c r="O1662">
        <v>63.45</v>
      </c>
      <c r="P1662">
        <v>696.38</v>
      </c>
      <c r="Q1662">
        <v>1</v>
      </c>
      <c r="R1662" t="s">
        <v>21</v>
      </c>
    </row>
    <row r="1663" spans="1:18" x14ac:dyDescent="0.35">
      <c r="A1663" t="s">
        <v>1708</v>
      </c>
      <c r="B1663" t="s">
        <v>19</v>
      </c>
      <c r="C1663">
        <v>0</v>
      </c>
      <c r="D1663" t="s">
        <v>20</v>
      </c>
      <c r="E1663" t="s">
        <v>20</v>
      </c>
      <c r="F1663" t="s">
        <v>37</v>
      </c>
      <c r="G1663">
        <v>40</v>
      </c>
      <c r="H1663" t="s">
        <v>20</v>
      </c>
      <c r="I1663" t="s">
        <v>23</v>
      </c>
      <c r="J1663" t="s">
        <v>20</v>
      </c>
      <c r="K1663" t="s">
        <v>21</v>
      </c>
      <c r="L1663" t="s">
        <v>33</v>
      </c>
      <c r="M1663" t="s">
        <v>20</v>
      </c>
      <c r="N1663" t="s">
        <v>25</v>
      </c>
      <c r="O1663">
        <v>90.71</v>
      </c>
      <c r="P1663">
        <v>3547.65</v>
      </c>
      <c r="Q1663">
        <v>1</v>
      </c>
      <c r="R1663" t="s">
        <v>21</v>
      </c>
    </row>
    <row r="1664" spans="1:18" x14ac:dyDescent="0.35">
      <c r="A1664" t="s">
        <v>1709</v>
      </c>
      <c r="B1664" t="s">
        <v>36</v>
      </c>
      <c r="C1664">
        <v>0</v>
      </c>
      <c r="D1664" t="s">
        <v>21</v>
      </c>
      <c r="E1664" t="s">
        <v>20</v>
      </c>
      <c r="F1664" t="s">
        <v>37</v>
      </c>
      <c r="G1664">
        <v>56</v>
      </c>
      <c r="H1664" t="s">
        <v>20</v>
      </c>
      <c r="I1664" t="s">
        <v>244</v>
      </c>
      <c r="J1664" t="s">
        <v>21</v>
      </c>
      <c r="K1664" t="s">
        <v>21</v>
      </c>
      <c r="L1664" t="s">
        <v>29</v>
      </c>
      <c r="M1664" t="s">
        <v>20</v>
      </c>
      <c r="N1664" t="s">
        <v>43</v>
      </c>
      <c r="O1664">
        <v>94.81</v>
      </c>
      <c r="P1664">
        <v>5285.6</v>
      </c>
      <c r="Q1664">
        <v>1</v>
      </c>
      <c r="R1664" t="s">
        <v>21</v>
      </c>
    </row>
    <row r="1665" spans="1:18" x14ac:dyDescent="0.35">
      <c r="A1665" t="s">
        <v>1710</v>
      </c>
      <c r="B1665" t="s">
        <v>36</v>
      </c>
      <c r="C1665">
        <v>1</v>
      </c>
      <c r="D1665" t="s">
        <v>21</v>
      </c>
      <c r="E1665" t="s">
        <v>21</v>
      </c>
      <c r="F1665" t="s">
        <v>39</v>
      </c>
      <c r="G1665">
        <v>16</v>
      </c>
      <c r="H1665" t="s">
        <v>20</v>
      </c>
      <c r="I1665" t="s">
        <v>32</v>
      </c>
      <c r="J1665" t="s">
        <v>21</v>
      </c>
      <c r="K1665" t="s">
        <v>21</v>
      </c>
      <c r="L1665" t="s">
        <v>33</v>
      </c>
      <c r="M1665" t="s">
        <v>21</v>
      </c>
      <c r="N1665" t="s">
        <v>43</v>
      </c>
      <c r="O1665">
        <v>63.97</v>
      </c>
      <c r="P1665">
        <v>1012.16</v>
      </c>
      <c r="Q1665">
        <v>0</v>
      </c>
      <c r="R1665" t="s">
        <v>20</v>
      </c>
    </row>
    <row r="1666" spans="1:18" x14ac:dyDescent="0.35">
      <c r="A1666" t="s">
        <v>1711</v>
      </c>
      <c r="B1666" t="s">
        <v>36</v>
      </c>
      <c r="C1666">
        <v>0</v>
      </c>
      <c r="D1666" t="s">
        <v>20</v>
      </c>
      <c r="E1666" t="s">
        <v>20</v>
      </c>
      <c r="F1666" t="s">
        <v>37</v>
      </c>
      <c r="G1666">
        <v>42</v>
      </c>
      <c r="H1666" t="s">
        <v>20</v>
      </c>
      <c r="I1666" t="s">
        <v>32</v>
      </c>
      <c r="J1666" t="s">
        <v>21</v>
      </c>
      <c r="K1666" t="s">
        <v>21</v>
      </c>
      <c r="L1666" t="s">
        <v>29</v>
      </c>
      <c r="M1666" t="s">
        <v>20</v>
      </c>
      <c r="N1666" t="s">
        <v>34</v>
      </c>
      <c r="O1666">
        <v>50.16</v>
      </c>
      <c r="P1666">
        <v>2155.4699999999998</v>
      </c>
      <c r="Q1666">
        <v>2</v>
      </c>
      <c r="R1666" t="s">
        <v>21</v>
      </c>
    </row>
    <row r="1667" spans="1:18" x14ac:dyDescent="0.35">
      <c r="A1667" t="s">
        <v>1712</v>
      </c>
      <c r="B1667" t="s">
        <v>19</v>
      </c>
      <c r="C1667">
        <v>0</v>
      </c>
      <c r="D1667" t="s">
        <v>21</v>
      </c>
      <c r="E1667" t="s">
        <v>21</v>
      </c>
      <c r="F1667" t="s">
        <v>49</v>
      </c>
      <c r="G1667">
        <v>54</v>
      </c>
      <c r="H1667" t="s">
        <v>21</v>
      </c>
      <c r="I1667" t="s">
        <v>21</v>
      </c>
      <c r="J1667" t="s">
        <v>28</v>
      </c>
      <c r="K1667" t="s">
        <v>28</v>
      </c>
      <c r="L1667" t="s">
        <v>24</v>
      </c>
      <c r="M1667" t="s">
        <v>20</v>
      </c>
      <c r="N1667" t="s">
        <v>43</v>
      </c>
      <c r="O1667">
        <v>18</v>
      </c>
      <c r="P1667">
        <v>994.31</v>
      </c>
      <c r="Q1667">
        <v>0</v>
      </c>
      <c r="R1667" t="s">
        <v>21</v>
      </c>
    </row>
    <row r="1668" spans="1:18" x14ac:dyDescent="0.35">
      <c r="A1668" t="s">
        <v>1713</v>
      </c>
      <c r="B1668" t="s">
        <v>19</v>
      </c>
      <c r="C1668">
        <v>1</v>
      </c>
      <c r="D1668" t="s">
        <v>20</v>
      </c>
      <c r="E1668" t="s">
        <v>21</v>
      </c>
      <c r="F1668" t="s">
        <v>41</v>
      </c>
      <c r="G1668">
        <v>17</v>
      </c>
      <c r="H1668" t="s">
        <v>20</v>
      </c>
      <c r="I1668" t="s">
        <v>23</v>
      </c>
      <c r="J1668" t="s">
        <v>20</v>
      </c>
      <c r="K1668" t="s">
        <v>20</v>
      </c>
      <c r="L1668" t="s">
        <v>33</v>
      </c>
      <c r="M1668" t="s">
        <v>21</v>
      </c>
      <c r="N1668" t="s">
        <v>25</v>
      </c>
      <c r="O1668">
        <v>104.09</v>
      </c>
      <c r="P1668">
        <v>1716.86</v>
      </c>
      <c r="Q1668">
        <v>0</v>
      </c>
      <c r="R1668" t="s">
        <v>21</v>
      </c>
    </row>
    <row r="1669" spans="1:18" x14ac:dyDescent="0.35">
      <c r="A1669" t="s">
        <v>1714</v>
      </c>
      <c r="B1669" t="s">
        <v>36</v>
      </c>
      <c r="C1669">
        <v>0</v>
      </c>
      <c r="D1669" t="s">
        <v>21</v>
      </c>
      <c r="E1669" t="s">
        <v>21</v>
      </c>
      <c r="F1669" t="s">
        <v>27</v>
      </c>
      <c r="G1669">
        <v>14</v>
      </c>
      <c r="H1669" t="s">
        <v>20</v>
      </c>
      <c r="I1669" t="s">
        <v>32</v>
      </c>
      <c r="J1669" t="s">
        <v>21</v>
      </c>
      <c r="K1669" t="s">
        <v>21</v>
      </c>
      <c r="L1669" t="s">
        <v>33</v>
      </c>
      <c r="M1669" t="s">
        <v>20</v>
      </c>
      <c r="N1669" t="s">
        <v>25</v>
      </c>
      <c r="O1669">
        <v>54.69</v>
      </c>
      <c r="P1669">
        <v>780.93</v>
      </c>
      <c r="Q1669">
        <v>2</v>
      </c>
      <c r="R1669" t="s">
        <v>20</v>
      </c>
    </row>
    <row r="1670" spans="1:18" x14ac:dyDescent="0.35">
      <c r="A1670" t="s">
        <v>1715</v>
      </c>
      <c r="B1670" t="s">
        <v>36</v>
      </c>
      <c r="C1670">
        <v>0</v>
      </c>
      <c r="D1670" t="s">
        <v>20</v>
      </c>
      <c r="E1670" t="s">
        <v>21</v>
      </c>
      <c r="F1670" t="s">
        <v>27</v>
      </c>
      <c r="G1670">
        <v>21</v>
      </c>
      <c r="H1670" t="s">
        <v>20</v>
      </c>
      <c r="I1670" t="s">
        <v>32</v>
      </c>
      <c r="J1670" t="s">
        <v>20</v>
      </c>
      <c r="K1670" t="s">
        <v>21</v>
      </c>
      <c r="L1670" t="s">
        <v>33</v>
      </c>
      <c r="M1670" t="s">
        <v>21</v>
      </c>
      <c r="N1670" t="s">
        <v>34</v>
      </c>
      <c r="O1670">
        <v>51.93</v>
      </c>
      <c r="P1670">
        <v>1119.29</v>
      </c>
      <c r="Q1670">
        <v>0</v>
      </c>
      <c r="R1670" t="s">
        <v>21</v>
      </c>
    </row>
    <row r="1671" spans="1:18" x14ac:dyDescent="0.35">
      <c r="A1671" t="s">
        <v>1716</v>
      </c>
      <c r="B1671" t="s">
        <v>36</v>
      </c>
      <c r="C1671">
        <v>1</v>
      </c>
      <c r="D1671" t="s">
        <v>20</v>
      </c>
      <c r="E1671" t="s">
        <v>21</v>
      </c>
      <c r="F1671" t="s">
        <v>65</v>
      </c>
      <c r="G1671">
        <v>31</v>
      </c>
      <c r="H1671" t="s">
        <v>20</v>
      </c>
      <c r="I1671" t="s">
        <v>23</v>
      </c>
      <c r="J1671" t="s">
        <v>21</v>
      </c>
      <c r="K1671" t="s">
        <v>21</v>
      </c>
      <c r="L1671" t="s">
        <v>33</v>
      </c>
      <c r="M1671" t="s">
        <v>21</v>
      </c>
      <c r="N1671" t="s">
        <v>34</v>
      </c>
      <c r="O1671">
        <v>85.83</v>
      </c>
      <c r="P1671">
        <v>2717.17</v>
      </c>
      <c r="Q1671">
        <v>1</v>
      </c>
      <c r="R1671" t="s">
        <v>20</v>
      </c>
    </row>
    <row r="1672" spans="1:18" x14ac:dyDescent="0.35">
      <c r="A1672" t="s">
        <v>1717</v>
      </c>
      <c r="B1672" t="s">
        <v>19</v>
      </c>
      <c r="C1672">
        <v>0</v>
      </c>
      <c r="D1672" t="s">
        <v>21</v>
      </c>
      <c r="E1672" t="s">
        <v>21</v>
      </c>
      <c r="F1672" t="s">
        <v>65</v>
      </c>
      <c r="G1672">
        <v>25</v>
      </c>
      <c r="H1672" t="s">
        <v>20</v>
      </c>
      <c r="I1672" t="s">
        <v>32</v>
      </c>
      <c r="J1672" t="s">
        <v>21</v>
      </c>
      <c r="K1672" t="s">
        <v>20</v>
      </c>
      <c r="L1672" t="s">
        <v>24</v>
      </c>
      <c r="M1672" t="s">
        <v>20</v>
      </c>
      <c r="N1672" t="s">
        <v>34</v>
      </c>
      <c r="O1672">
        <v>69.2</v>
      </c>
      <c r="P1672">
        <v>1702.45</v>
      </c>
      <c r="Q1672">
        <v>0</v>
      </c>
      <c r="R1672" t="s">
        <v>21</v>
      </c>
    </row>
    <row r="1673" spans="1:18" x14ac:dyDescent="0.35">
      <c r="A1673" t="s">
        <v>1718</v>
      </c>
      <c r="B1673" t="s">
        <v>19</v>
      </c>
      <c r="C1673">
        <v>0</v>
      </c>
      <c r="D1673" t="s">
        <v>20</v>
      </c>
      <c r="E1673" t="s">
        <v>21</v>
      </c>
      <c r="F1673" t="s">
        <v>41</v>
      </c>
      <c r="G1673">
        <v>47</v>
      </c>
      <c r="H1673" t="s">
        <v>20</v>
      </c>
      <c r="I1673" t="s">
        <v>23</v>
      </c>
      <c r="J1673" t="s">
        <v>21</v>
      </c>
      <c r="K1673" t="s">
        <v>21</v>
      </c>
      <c r="L1673" t="s">
        <v>29</v>
      </c>
      <c r="M1673" t="s">
        <v>21</v>
      </c>
      <c r="N1673" t="s">
        <v>43</v>
      </c>
      <c r="O1673">
        <v>99.24</v>
      </c>
      <c r="P1673">
        <v>4563.3500000000004</v>
      </c>
      <c r="Q1673">
        <v>3</v>
      </c>
      <c r="R1673" t="s">
        <v>21</v>
      </c>
    </row>
    <row r="1674" spans="1:18" x14ac:dyDescent="0.35">
      <c r="A1674" t="s">
        <v>1719</v>
      </c>
      <c r="B1674" t="s">
        <v>19</v>
      </c>
      <c r="C1674">
        <v>0</v>
      </c>
      <c r="D1674" t="s">
        <v>20</v>
      </c>
      <c r="E1674" t="s">
        <v>20</v>
      </c>
      <c r="F1674" t="s">
        <v>47</v>
      </c>
      <c r="G1674">
        <v>6</v>
      </c>
      <c r="H1674" t="s">
        <v>20</v>
      </c>
      <c r="I1674" t="s">
        <v>21</v>
      </c>
      <c r="J1674" t="s">
        <v>28</v>
      </c>
      <c r="K1674" t="s">
        <v>28</v>
      </c>
      <c r="L1674" t="s">
        <v>33</v>
      </c>
      <c r="M1674" t="s">
        <v>20</v>
      </c>
      <c r="N1674" t="s">
        <v>25</v>
      </c>
      <c r="O1674">
        <v>39.909999999999997</v>
      </c>
      <c r="P1674">
        <v>241.47</v>
      </c>
      <c r="Q1674">
        <v>3</v>
      </c>
      <c r="R1674" t="s">
        <v>21</v>
      </c>
    </row>
    <row r="1675" spans="1:18" x14ac:dyDescent="0.35">
      <c r="A1675" t="s">
        <v>1720</v>
      </c>
      <c r="B1675" t="s">
        <v>19</v>
      </c>
      <c r="C1675">
        <v>0</v>
      </c>
      <c r="D1675" t="s">
        <v>21</v>
      </c>
      <c r="E1675" t="s">
        <v>20</v>
      </c>
      <c r="F1675" t="s">
        <v>58</v>
      </c>
      <c r="G1675">
        <v>3</v>
      </c>
      <c r="H1675" t="s">
        <v>20</v>
      </c>
      <c r="I1675" t="s">
        <v>23</v>
      </c>
      <c r="J1675" t="s">
        <v>21</v>
      </c>
      <c r="K1675" t="s">
        <v>21</v>
      </c>
      <c r="L1675" t="s">
        <v>33</v>
      </c>
      <c r="M1675" t="s">
        <v>20</v>
      </c>
      <c r="N1675" t="s">
        <v>43</v>
      </c>
      <c r="O1675">
        <v>85.3</v>
      </c>
      <c r="P1675">
        <v>248.8</v>
      </c>
      <c r="Q1675">
        <v>1</v>
      </c>
      <c r="R1675" t="s">
        <v>20</v>
      </c>
    </row>
    <row r="1676" spans="1:18" x14ac:dyDescent="0.35">
      <c r="A1676" t="s">
        <v>1721</v>
      </c>
      <c r="B1676" t="s">
        <v>36</v>
      </c>
      <c r="C1676">
        <v>0</v>
      </c>
      <c r="D1676" t="s">
        <v>20</v>
      </c>
      <c r="E1676" t="s">
        <v>20</v>
      </c>
      <c r="F1676" t="s">
        <v>39</v>
      </c>
      <c r="G1676">
        <v>32</v>
      </c>
      <c r="H1676" t="s">
        <v>20</v>
      </c>
      <c r="I1676" t="s">
        <v>23</v>
      </c>
      <c r="J1676" t="s">
        <v>21</v>
      </c>
      <c r="K1676" t="s">
        <v>20</v>
      </c>
      <c r="L1676" t="s">
        <v>33</v>
      </c>
      <c r="M1676" t="s">
        <v>20</v>
      </c>
      <c r="N1676" t="s">
        <v>34</v>
      </c>
      <c r="O1676">
        <v>85.12</v>
      </c>
      <c r="P1676">
        <v>2801.44</v>
      </c>
      <c r="Q1676">
        <v>0</v>
      </c>
      <c r="R1676" t="s">
        <v>21</v>
      </c>
    </row>
    <row r="1677" spans="1:18" x14ac:dyDescent="0.35">
      <c r="A1677" t="s">
        <v>1722</v>
      </c>
      <c r="B1677" t="s">
        <v>36</v>
      </c>
      <c r="C1677">
        <v>0</v>
      </c>
      <c r="D1677" t="s">
        <v>21</v>
      </c>
      <c r="E1677" t="s">
        <v>21</v>
      </c>
      <c r="F1677" t="s">
        <v>41</v>
      </c>
      <c r="G1677">
        <v>15</v>
      </c>
      <c r="H1677" t="s">
        <v>20</v>
      </c>
      <c r="I1677" t="s">
        <v>21</v>
      </c>
      <c r="J1677" t="s">
        <v>28</v>
      </c>
      <c r="K1677" t="s">
        <v>28</v>
      </c>
      <c r="L1677" t="s">
        <v>33</v>
      </c>
      <c r="M1677" t="s">
        <v>21</v>
      </c>
      <c r="N1677" t="s">
        <v>34</v>
      </c>
      <c r="O1677">
        <v>34.85</v>
      </c>
      <c r="P1677">
        <v>512.47</v>
      </c>
      <c r="Q1677">
        <v>2</v>
      </c>
      <c r="R1677" t="s">
        <v>20</v>
      </c>
    </row>
    <row r="1678" spans="1:18" x14ac:dyDescent="0.35">
      <c r="A1678" t="s">
        <v>1723</v>
      </c>
      <c r="B1678" t="s">
        <v>19</v>
      </c>
      <c r="C1678">
        <v>0</v>
      </c>
      <c r="D1678" t="s">
        <v>20</v>
      </c>
      <c r="E1678" t="s">
        <v>21</v>
      </c>
      <c r="F1678" t="s">
        <v>58</v>
      </c>
      <c r="G1678">
        <v>69</v>
      </c>
      <c r="H1678" t="s">
        <v>20</v>
      </c>
      <c r="I1678" t="s">
        <v>21</v>
      </c>
      <c r="J1678" t="s">
        <v>28</v>
      </c>
      <c r="K1678" t="s">
        <v>28</v>
      </c>
      <c r="L1678" t="s">
        <v>24</v>
      </c>
      <c r="M1678" t="s">
        <v>21</v>
      </c>
      <c r="N1678" t="s">
        <v>25</v>
      </c>
      <c r="O1678">
        <v>26.24</v>
      </c>
      <c r="P1678">
        <v>1828.38</v>
      </c>
      <c r="Q1678">
        <v>0</v>
      </c>
      <c r="R1678" t="s">
        <v>21</v>
      </c>
    </row>
    <row r="1679" spans="1:18" x14ac:dyDescent="0.35">
      <c r="A1679" t="s">
        <v>1724</v>
      </c>
      <c r="B1679" t="s">
        <v>36</v>
      </c>
      <c r="C1679">
        <v>0</v>
      </c>
      <c r="D1679" t="s">
        <v>21</v>
      </c>
      <c r="E1679" t="s">
        <v>21</v>
      </c>
      <c r="F1679" t="s">
        <v>58</v>
      </c>
      <c r="G1679">
        <v>6</v>
      </c>
      <c r="H1679" t="s">
        <v>20</v>
      </c>
      <c r="I1679" t="s">
        <v>23</v>
      </c>
      <c r="J1679" t="s">
        <v>20</v>
      </c>
      <c r="K1679" t="s">
        <v>20</v>
      </c>
      <c r="L1679" t="s">
        <v>33</v>
      </c>
      <c r="M1679" t="s">
        <v>20</v>
      </c>
      <c r="N1679" t="s">
        <v>34</v>
      </c>
      <c r="O1679">
        <v>86.89</v>
      </c>
      <c r="P1679">
        <v>529.04999999999995</v>
      </c>
      <c r="Q1679">
        <v>3</v>
      </c>
      <c r="R1679" t="s">
        <v>21</v>
      </c>
    </row>
    <row r="1680" spans="1:18" x14ac:dyDescent="0.35">
      <c r="A1680" t="s">
        <v>1725</v>
      </c>
      <c r="B1680" t="s">
        <v>36</v>
      </c>
      <c r="C1680">
        <v>0</v>
      </c>
      <c r="D1680" t="s">
        <v>21</v>
      </c>
      <c r="E1680" t="s">
        <v>21</v>
      </c>
      <c r="F1680" t="s">
        <v>41</v>
      </c>
      <c r="G1680">
        <v>22</v>
      </c>
      <c r="H1680" t="s">
        <v>20</v>
      </c>
      <c r="I1680" t="s">
        <v>32</v>
      </c>
      <c r="J1680" t="s">
        <v>20</v>
      </c>
      <c r="K1680" t="s">
        <v>20</v>
      </c>
      <c r="L1680" t="s">
        <v>33</v>
      </c>
      <c r="M1680" t="s">
        <v>21</v>
      </c>
      <c r="N1680" t="s">
        <v>34</v>
      </c>
      <c r="O1680">
        <v>53.71</v>
      </c>
      <c r="P1680">
        <v>1153.93</v>
      </c>
      <c r="Q1680">
        <v>1</v>
      </c>
      <c r="R1680" t="s">
        <v>21</v>
      </c>
    </row>
    <row r="1681" spans="1:18" x14ac:dyDescent="0.35">
      <c r="A1681" t="s">
        <v>1726</v>
      </c>
      <c r="B1681" t="s">
        <v>36</v>
      </c>
      <c r="C1681">
        <v>0</v>
      </c>
      <c r="D1681" t="s">
        <v>20</v>
      </c>
      <c r="E1681" t="s">
        <v>21</v>
      </c>
      <c r="F1681" t="s">
        <v>75</v>
      </c>
      <c r="G1681">
        <v>50</v>
      </c>
      <c r="H1681" t="s">
        <v>21</v>
      </c>
      <c r="I1681" t="s">
        <v>32</v>
      </c>
      <c r="J1681" t="s">
        <v>21</v>
      </c>
      <c r="K1681" t="s">
        <v>20</v>
      </c>
      <c r="L1681" t="s">
        <v>33</v>
      </c>
      <c r="M1681" t="s">
        <v>20</v>
      </c>
      <c r="N1681" t="s">
        <v>34</v>
      </c>
      <c r="O1681">
        <v>56.75</v>
      </c>
      <c r="P1681">
        <v>2813.84</v>
      </c>
      <c r="Q1681">
        <v>2</v>
      </c>
      <c r="R1681" t="s">
        <v>21</v>
      </c>
    </row>
    <row r="1682" spans="1:18" x14ac:dyDescent="0.35">
      <c r="A1682" t="s">
        <v>1727</v>
      </c>
      <c r="B1682" t="s">
        <v>36</v>
      </c>
      <c r="C1682">
        <v>0</v>
      </c>
      <c r="D1682" t="s">
        <v>21</v>
      </c>
      <c r="E1682" t="s">
        <v>21</v>
      </c>
      <c r="F1682" t="s">
        <v>65</v>
      </c>
      <c r="G1682">
        <v>19</v>
      </c>
      <c r="H1682" t="s">
        <v>20</v>
      </c>
      <c r="I1682" t="s">
        <v>32</v>
      </c>
      <c r="J1682" t="s">
        <v>21</v>
      </c>
      <c r="K1682" t="s">
        <v>20</v>
      </c>
      <c r="L1682" t="s">
        <v>33</v>
      </c>
      <c r="M1682" t="s">
        <v>20</v>
      </c>
      <c r="N1682" t="s">
        <v>25</v>
      </c>
      <c r="O1682">
        <v>54.23</v>
      </c>
      <c r="P1682">
        <v>1034.47</v>
      </c>
      <c r="Q1682">
        <v>6</v>
      </c>
      <c r="R1682" t="s">
        <v>21</v>
      </c>
    </row>
    <row r="1683" spans="1:18" x14ac:dyDescent="0.35">
      <c r="A1683" t="s">
        <v>1728</v>
      </c>
      <c r="B1683" t="s">
        <v>36</v>
      </c>
      <c r="C1683">
        <v>0</v>
      </c>
      <c r="D1683" t="s">
        <v>20</v>
      </c>
      <c r="E1683" t="s">
        <v>20</v>
      </c>
      <c r="F1683" t="s">
        <v>45</v>
      </c>
      <c r="G1683">
        <v>49</v>
      </c>
      <c r="H1683" t="s">
        <v>20</v>
      </c>
      <c r="I1683" t="s">
        <v>32</v>
      </c>
      <c r="J1683" t="s">
        <v>20</v>
      </c>
      <c r="K1683" t="s">
        <v>20</v>
      </c>
      <c r="L1683" t="s">
        <v>24</v>
      </c>
      <c r="M1683" t="s">
        <v>20</v>
      </c>
      <c r="N1683" t="s">
        <v>43</v>
      </c>
      <c r="O1683">
        <v>66.62</v>
      </c>
      <c r="P1683">
        <v>3324.92</v>
      </c>
      <c r="Q1683">
        <v>1</v>
      </c>
      <c r="R1683" t="s">
        <v>21</v>
      </c>
    </row>
    <row r="1684" spans="1:18" x14ac:dyDescent="0.35">
      <c r="A1684" t="s">
        <v>1729</v>
      </c>
      <c r="B1684" t="s">
        <v>36</v>
      </c>
      <c r="C1684">
        <v>0</v>
      </c>
      <c r="D1684" t="s">
        <v>20</v>
      </c>
      <c r="E1684" t="s">
        <v>20</v>
      </c>
      <c r="F1684" t="s">
        <v>56</v>
      </c>
      <c r="G1684">
        <v>61</v>
      </c>
      <c r="H1684" t="s">
        <v>20</v>
      </c>
      <c r="I1684" t="s">
        <v>23</v>
      </c>
      <c r="J1684" t="s">
        <v>21</v>
      </c>
      <c r="K1684" t="s">
        <v>20</v>
      </c>
      <c r="L1684" t="s">
        <v>24</v>
      </c>
      <c r="M1684" t="s">
        <v>21</v>
      </c>
      <c r="N1684" t="s">
        <v>34</v>
      </c>
      <c r="O1684">
        <v>101.11</v>
      </c>
      <c r="P1684">
        <v>6033.34</v>
      </c>
      <c r="Q1684">
        <v>1</v>
      </c>
      <c r="R1684" t="s">
        <v>21</v>
      </c>
    </row>
    <row r="1685" spans="1:18" x14ac:dyDescent="0.35">
      <c r="A1685" t="s">
        <v>1730</v>
      </c>
      <c r="B1685" t="s">
        <v>19</v>
      </c>
      <c r="C1685">
        <v>1</v>
      </c>
      <c r="D1685" t="s">
        <v>20</v>
      </c>
      <c r="E1685" t="s">
        <v>20</v>
      </c>
      <c r="F1685" t="s">
        <v>75</v>
      </c>
      <c r="G1685">
        <v>45</v>
      </c>
      <c r="H1685" t="s">
        <v>20</v>
      </c>
      <c r="I1685" t="s">
        <v>32</v>
      </c>
      <c r="J1685" t="s">
        <v>21</v>
      </c>
      <c r="K1685" t="s">
        <v>21</v>
      </c>
      <c r="L1685" t="s">
        <v>24</v>
      </c>
      <c r="M1685" t="s">
        <v>21</v>
      </c>
      <c r="N1685" t="s">
        <v>34</v>
      </c>
      <c r="O1685">
        <v>52.37</v>
      </c>
      <c r="P1685">
        <v>2381.7800000000002</v>
      </c>
      <c r="Q1685">
        <v>2</v>
      </c>
      <c r="R1685" t="s">
        <v>21</v>
      </c>
    </row>
    <row r="1686" spans="1:18" x14ac:dyDescent="0.35">
      <c r="A1686" t="s">
        <v>1731</v>
      </c>
      <c r="B1686" t="s">
        <v>36</v>
      </c>
      <c r="C1686">
        <v>0</v>
      </c>
      <c r="D1686" t="s">
        <v>20</v>
      </c>
      <c r="E1686" t="s">
        <v>21</v>
      </c>
      <c r="F1686" t="s">
        <v>22</v>
      </c>
      <c r="G1686">
        <v>20</v>
      </c>
      <c r="H1686" t="s">
        <v>20</v>
      </c>
      <c r="I1686" t="s">
        <v>23</v>
      </c>
      <c r="J1686" t="s">
        <v>20</v>
      </c>
      <c r="K1686" t="s">
        <v>21</v>
      </c>
      <c r="L1686" t="s">
        <v>24</v>
      </c>
      <c r="M1686" t="s">
        <v>20</v>
      </c>
      <c r="N1686" t="s">
        <v>34</v>
      </c>
      <c r="O1686">
        <v>81.56</v>
      </c>
      <c r="P1686">
        <v>1611.14</v>
      </c>
      <c r="Q1686">
        <v>2</v>
      </c>
      <c r="R1686" t="s">
        <v>21</v>
      </c>
    </row>
    <row r="1687" spans="1:18" x14ac:dyDescent="0.35">
      <c r="A1687" t="s">
        <v>1732</v>
      </c>
      <c r="B1687" t="s">
        <v>36</v>
      </c>
      <c r="C1687">
        <v>1</v>
      </c>
      <c r="D1687" t="s">
        <v>21</v>
      </c>
      <c r="E1687" t="s">
        <v>21</v>
      </c>
      <c r="F1687" t="s">
        <v>47</v>
      </c>
      <c r="G1687">
        <v>28</v>
      </c>
      <c r="H1687" t="s">
        <v>20</v>
      </c>
      <c r="I1687" t="s">
        <v>23</v>
      </c>
      <c r="J1687" t="s">
        <v>21</v>
      </c>
      <c r="K1687" t="s">
        <v>21</v>
      </c>
      <c r="L1687" t="s">
        <v>33</v>
      </c>
      <c r="M1687" t="s">
        <v>20</v>
      </c>
      <c r="N1687" t="s">
        <v>34</v>
      </c>
      <c r="O1687">
        <v>88.75</v>
      </c>
      <c r="P1687">
        <v>2555.37</v>
      </c>
      <c r="Q1687">
        <v>2</v>
      </c>
      <c r="R1687" t="s">
        <v>21</v>
      </c>
    </row>
    <row r="1688" spans="1:18" x14ac:dyDescent="0.35">
      <c r="A1688" t="s">
        <v>1733</v>
      </c>
      <c r="B1688" t="s">
        <v>19</v>
      </c>
      <c r="C1688">
        <v>0</v>
      </c>
      <c r="D1688" t="s">
        <v>20</v>
      </c>
      <c r="E1688" t="s">
        <v>20</v>
      </c>
      <c r="F1688" t="s">
        <v>27</v>
      </c>
      <c r="G1688">
        <v>6</v>
      </c>
      <c r="H1688" t="s">
        <v>20</v>
      </c>
      <c r="I1688" t="s">
        <v>32</v>
      </c>
      <c r="J1688" t="s">
        <v>20</v>
      </c>
      <c r="K1688" t="s">
        <v>21</v>
      </c>
      <c r="L1688" t="s">
        <v>33</v>
      </c>
      <c r="M1688" t="s">
        <v>20</v>
      </c>
      <c r="N1688" t="s">
        <v>34</v>
      </c>
      <c r="O1688">
        <v>57.11</v>
      </c>
      <c r="P1688">
        <v>343.55</v>
      </c>
      <c r="Q1688">
        <v>2</v>
      </c>
      <c r="R1688" t="s">
        <v>21</v>
      </c>
    </row>
    <row r="1689" spans="1:18" x14ac:dyDescent="0.35">
      <c r="A1689" t="s">
        <v>1734</v>
      </c>
      <c r="B1689" t="s">
        <v>19</v>
      </c>
      <c r="C1689">
        <v>0</v>
      </c>
      <c r="D1689" t="s">
        <v>21</v>
      </c>
      <c r="E1689" t="s">
        <v>21</v>
      </c>
      <c r="F1689" t="s">
        <v>27</v>
      </c>
      <c r="G1689">
        <v>35</v>
      </c>
      <c r="H1689" t="s">
        <v>20</v>
      </c>
      <c r="I1689" t="s">
        <v>23</v>
      </c>
      <c r="J1689" t="s">
        <v>20</v>
      </c>
      <c r="K1689" t="s">
        <v>21</v>
      </c>
      <c r="L1689" t="s">
        <v>24</v>
      </c>
      <c r="M1689" t="s">
        <v>21</v>
      </c>
      <c r="N1689" t="s">
        <v>25</v>
      </c>
      <c r="O1689">
        <v>95.77</v>
      </c>
      <c r="P1689">
        <v>3298.95</v>
      </c>
      <c r="Q1689">
        <v>3</v>
      </c>
      <c r="R1689" t="s">
        <v>21</v>
      </c>
    </row>
    <row r="1690" spans="1:18" x14ac:dyDescent="0.35">
      <c r="A1690" t="s">
        <v>1735</v>
      </c>
      <c r="B1690" t="s">
        <v>36</v>
      </c>
      <c r="C1690">
        <v>0</v>
      </c>
      <c r="D1690" t="s">
        <v>20</v>
      </c>
      <c r="E1690" t="s">
        <v>21</v>
      </c>
      <c r="F1690" t="s">
        <v>56</v>
      </c>
      <c r="G1690">
        <v>55</v>
      </c>
      <c r="H1690" t="s">
        <v>20</v>
      </c>
      <c r="I1690" t="s">
        <v>23</v>
      </c>
      <c r="J1690" t="s">
        <v>21</v>
      </c>
      <c r="K1690" t="s">
        <v>21</v>
      </c>
      <c r="L1690" t="s">
        <v>24</v>
      </c>
      <c r="M1690" t="s">
        <v>20</v>
      </c>
      <c r="N1690" t="s">
        <v>34</v>
      </c>
      <c r="O1690">
        <v>83.05</v>
      </c>
      <c r="P1690">
        <v>4612.88</v>
      </c>
      <c r="Q1690">
        <v>3</v>
      </c>
      <c r="R1690" t="s">
        <v>20</v>
      </c>
    </row>
    <row r="1691" spans="1:18" x14ac:dyDescent="0.35">
      <c r="A1691" t="s">
        <v>1736</v>
      </c>
      <c r="B1691" t="s">
        <v>36</v>
      </c>
      <c r="C1691">
        <v>0</v>
      </c>
      <c r="D1691" t="s">
        <v>20</v>
      </c>
      <c r="E1691" t="s">
        <v>21</v>
      </c>
      <c r="F1691" t="s">
        <v>65</v>
      </c>
      <c r="G1691">
        <v>18</v>
      </c>
      <c r="H1691" t="s">
        <v>20</v>
      </c>
      <c r="I1691" t="s">
        <v>23</v>
      </c>
      <c r="J1691" t="s">
        <v>20</v>
      </c>
      <c r="K1691" t="s">
        <v>21</v>
      </c>
      <c r="L1691" t="s">
        <v>29</v>
      </c>
      <c r="M1691" t="s">
        <v>21</v>
      </c>
      <c r="N1691" t="s">
        <v>25</v>
      </c>
      <c r="O1691">
        <v>98.45</v>
      </c>
      <c r="P1691">
        <v>1756.02</v>
      </c>
      <c r="Q1691">
        <v>2</v>
      </c>
      <c r="R1691" t="s">
        <v>20</v>
      </c>
    </row>
    <row r="1692" spans="1:18" x14ac:dyDescent="0.35">
      <c r="A1692" t="s">
        <v>1737</v>
      </c>
      <c r="B1692" t="s">
        <v>36</v>
      </c>
      <c r="C1692">
        <v>0</v>
      </c>
      <c r="D1692" t="s">
        <v>21</v>
      </c>
      <c r="E1692" t="s">
        <v>21</v>
      </c>
      <c r="F1692" t="s">
        <v>65</v>
      </c>
      <c r="G1692">
        <v>68</v>
      </c>
      <c r="H1692" t="s">
        <v>21</v>
      </c>
      <c r="I1692" t="s">
        <v>32</v>
      </c>
      <c r="J1692" t="s">
        <v>21</v>
      </c>
      <c r="K1692" t="s">
        <v>21</v>
      </c>
      <c r="L1692" t="s">
        <v>24</v>
      </c>
      <c r="M1692" t="s">
        <v>20</v>
      </c>
      <c r="N1692" t="s">
        <v>34</v>
      </c>
      <c r="O1692">
        <v>47.49</v>
      </c>
      <c r="P1692">
        <v>3152.07</v>
      </c>
      <c r="Q1692">
        <v>1</v>
      </c>
      <c r="R1692" t="s">
        <v>21</v>
      </c>
    </row>
    <row r="1693" spans="1:18" x14ac:dyDescent="0.35">
      <c r="A1693" t="s">
        <v>1738</v>
      </c>
      <c r="B1693" t="s">
        <v>36</v>
      </c>
      <c r="C1693">
        <v>1</v>
      </c>
      <c r="D1693" t="s">
        <v>20</v>
      </c>
      <c r="E1693" t="s">
        <v>20</v>
      </c>
      <c r="F1693" t="s">
        <v>47</v>
      </c>
      <c r="G1693">
        <v>21</v>
      </c>
      <c r="H1693" t="s">
        <v>20</v>
      </c>
      <c r="I1693" t="s">
        <v>23</v>
      </c>
      <c r="J1693" t="s">
        <v>20</v>
      </c>
      <c r="K1693" t="s">
        <v>21</v>
      </c>
      <c r="L1693" t="s">
        <v>33</v>
      </c>
      <c r="M1693" t="s">
        <v>21</v>
      </c>
      <c r="N1693" t="s">
        <v>43</v>
      </c>
      <c r="O1693">
        <v>86.64</v>
      </c>
      <c r="P1693">
        <v>1783.74</v>
      </c>
      <c r="Q1693">
        <v>3</v>
      </c>
      <c r="R1693" t="s">
        <v>20</v>
      </c>
    </row>
    <row r="1694" spans="1:18" x14ac:dyDescent="0.35">
      <c r="A1694" t="s">
        <v>1739</v>
      </c>
      <c r="B1694" t="s">
        <v>19</v>
      </c>
      <c r="C1694">
        <v>0</v>
      </c>
      <c r="D1694" t="s">
        <v>21</v>
      </c>
      <c r="E1694" t="s">
        <v>21</v>
      </c>
      <c r="F1694" t="s">
        <v>75</v>
      </c>
      <c r="G1694">
        <v>29</v>
      </c>
      <c r="H1694" t="s">
        <v>20</v>
      </c>
      <c r="I1694" t="s">
        <v>21</v>
      </c>
      <c r="J1694" t="s">
        <v>28</v>
      </c>
      <c r="K1694" t="s">
        <v>28</v>
      </c>
      <c r="L1694" t="s">
        <v>29</v>
      </c>
      <c r="M1694" t="s">
        <v>20</v>
      </c>
      <c r="N1694" t="s">
        <v>25</v>
      </c>
      <c r="O1694">
        <v>28.57</v>
      </c>
      <c r="P1694">
        <v>849.73</v>
      </c>
      <c r="Q1694">
        <v>1</v>
      </c>
      <c r="R1694" t="s">
        <v>21</v>
      </c>
    </row>
    <row r="1695" spans="1:18" x14ac:dyDescent="0.35">
      <c r="A1695" t="s">
        <v>1740</v>
      </c>
      <c r="B1695" t="s">
        <v>36</v>
      </c>
      <c r="C1695">
        <v>0</v>
      </c>
      <c r="D1695" t="s">
        <v>21</v>
      </c>
      <c r="E1695" t="s">
        <v>21</v>
      </c>
      <c r="F1695" t="s">
        <v>41</v>
      </c>
      <c r="G1695">
        <v>24</v>
      </c>
      <c r="H1695" t="s">
        <v>20</v>
      </c>
      <c r="I1695" t="s">
        <v>32</v>
      </c>
      <c r="J1695" t="s">
        <v>21</v>
      </c>
      <c r="K1695" t="s">
        <v>20</v>
      </c>
      <c r="L1695" t="s">
        <v>33</v>
      </c>
      <c r="M1695" t="s">
        <v>20</v>
      </c>
      <c r="N1695" t="s">
        <v>43</v>
      </c>
      <c r="O1695">
        <v>62.93</v>
      </c>
      <c r="P1695">
        <v>1523.33</v>
      </c>
      <c r="Q1695">
        <v>3</v>
      </c>
      <c r="R1695" t="s">
        <v>21</v>
      </c>
    </row>
    <row r="1696" spans="1:18" x14ac:dyDescent="0.35">
      <c r="A1696" t="s">
        <v>1741</v>
      </c>
      <c r="B1696" t="s">
        <v>19</v>
      </c>
      <c r="C1696">
        <v>0</v>
      </c>
      <c r="D1696" t="s">
        <v>21</v>
      </c>
      <c r="E1696" t="s">
        <v>21</v>
      </c>
      <c r="F1696" t="s">
        <v>65</v>
      </c>
      <c r="G1696">
        <v>50</v>
      </c>
      <c r="H1696" t="s">
        <v>20</v>
      </c>
      <c r="I1696" t="s">
        <v>23</v>
      </c>
      <c r="J1696" t="s">
        <v>21</v>
      </c>
      <c r="K1696" t="s">
        <v>21</v>
      </c>
      <c r="L1696" t="s">
        <v>24</v>
      </c>
      <c r="M1696" t="s">
        <v>21</v>
      </c>
      <c r="N1696" t="s">
        <v>30</v>
      </c>
      <c r="O1696">
        <v>91.33</v>
      </c>
      <c r="P1696">
        <v>4602.26</v>
      </c>
      <c r="Q1696">
        <v>3</v>
      </c>
      <c r="R1696" t="s">
        <v>21</v>
      </c>
    </row>
    <row r="1697" spans="1:18" x14ac:dyDescent="0.35">
      <c r="A1697" t="s">
        <v>1742</v>
      </c>
      <c r="B1697" t="s">
        <v>19</v>
      </c>
      <c r="C1697">
        <v>0</v>
      </c>
      <c r="D1697" t="s">
        <v>20</v>
      </c>
      <c r="E1697" t="s">
        <v>21</v>
      </c>
      <c r="F1697" t="s">
        <v>47</v>
      </c>
      <c r="G1697">
        <v>33</v>
      </c>
      <c r="H1697" t="s">
        <v>20</v>
      </c>
      <c r="I1697" t="s">
        <v>23</v>
      </c>
      <c r="J1697" t="s">
        <v>20</v>
      </c>
      <c r="K1697" t="s">
        <v>20</v>
      </c>
      <c r="L1697" t="s">
        <v>33</v>
      </c>
      <c r="M1697" t="s">
        <v>21</v>
      </c>
      <c r="N1697" t="s">
        <v>43</v>
      </c>
      <c r="O1697">
        <v>89.94</v>
      </c>
      <c r="P1697">
        <v>2941.45</v>
      </c>
      <c r="Q1697">
        <v>4</v>
      </c>
      <c r="R1697" t="s">
        <v>20</v>
      </c>
    </row>
    <row r="1698" spans="1:18" x14ac:dyDescent="0.35">
      <c r="A1698" t="s">
        <v>1743</v>
      </c>
      <c r="B1698" t="s">
        <v>19</v>
      </c>
      <c r="C1698">
        <v>0</v>
      </c>
      <c r="D1698" t="s">
        <v>20</v>
      </c>
      <c r="E1698" t="s">
        <v>21</v>
      </c>
      <c r="F1698" t="s">
        <v>56</v>
      </c>
      <c r="G1698">
        <v>7</v>
      </c>
      <c r="H1698" t="s">
        <v>20</v>
      </c>
      <c r="I1698" t="s">
        <v>32</v>
      </c>
      <c r="J1698" t="s">
        <v>21</v>
      </c>
      <c r="K1698" t="s">
        <v>20</v>
      </c>
      <c r="L1698" t="s">
        <v>24</v>
      </c>
      <c r="M1698" t="s">
        <v>20</v>
      </c>
      <c r="N1698" t="s">
        <v>43</v>
      </c>
      <c r="O1698">
        <v>73.849999999999994</v>
      </c>
      <c r="P1698">
        <v>521.89</v>
      </c>
      <c r="Q1698">
        <v>1</v>
      </c>
      <c r="R1698" t="s">
        <v>21</v>
      </c>
    </row>
    <row r="1699" spans="1:18" x14ac:dyDescent="0.35">
      <c r="A1699" t="s">
        <v>1744</v>
      </c>
      <c r="B1699" t="s">
        <v>36</v>
      </c>
      <c r="C1699">
        <v>0</v>
      </c>
      <c r="D1699" t="s">
        <v>20</v>
      </c>
      <c r="E1699" t="s">
        <v>20</v>
      </c>
      <c r="F1699" t="s">
        <v>39</v>
      </c>
      <c r="G1699">
        <v>13</v>
      </c>
      <c r="H1699" t="s">
        <v>20</v>
      </c>
      <c r="I1699" t="s">
        <v>21</v>
      </c>
      <c r="J1699" t="s">
        <v>28</v>
      </c>
      <c r="K1699" t="s">
        <v>28</v>
      </c>
      <c r="L1699" t="s">
        <v>29</v>
      </c>
      <c r="M1699" t="s">
        <v>20</v>
      </c>
      <c r="N1699" t="s">
        <v>43</v>
      </c>
      <c r="O1699">
        <v>26.04</v>
      </c>
      <c r="P1699">
        <v>339.65</v>
      </c>
      <c r="Q1699">
        <v>1</v>
      </c>
      <c r="R1699" t="s">
        <v>20</v>
      </c>
    </row>
    <row r="1700" spans="1:18" x14ac:dyDescent="0.35">
      <c r="A1700" t="s">
        <v>1745</v>
      </c>
      <c r="B1700" t="s">
        <v>36</v>
      </c>
      <c r="C1700">
        <v>0</v>
      </c>
      <c r="D1700" t="s">
        <v>21</v>
      </c>
      <c r="E1700" t="s">
        <v>21</v>
      </c>
      <c r="F1700" t="s">
        <v>22</v>
      </c>
      <c r="G1700">
        <v>6</v>
      </c>
      <c r="H1700" t="s">
        <v>20</v>
      </c>
      <c r="I1700" t="s">
        <v>21</v>
      </c>
      <c r="J1700" t="s">
        <v>28</v>
      </c>
      <c r="K1700" t="s">
        <v>28</v>
      </c>
      <c r="L1700" t="s">
        <v>33</v>
      </c>
      <c r="M1700" t="s">
        <v>21</v>
      </c>
      <c r="N1700" t="s">
        <v>30</v>
      </c>
      <c r="O1700">
        <v>33.68</v>
      </c>
      <c r="P1700">
        <v>206.68</v>
      </c>
      <c r="Q1700">
        <v>2</v>
      </c>
      <c r="R1700" t="s">
        <v>20</v>
      </c>
    </row>
    <row r="1701" spans="1:18" x14ac:dyDescent="0.35">
      <c r="A1701" t="s">
        <v>1746</v>
      </c>
      <c r="B1701" t="s">
        <v>36</v>
      </c>
      <c r="C1701">
        <v>1</v>
      </c>
      <c r="D1701" t="s">
        <v>21</v>
      </c>
      <c r="E1701" t="s">
        <v>21</v>
      </c>
      <c r="F1701" t="s">
        <v>75</v>
      </c>
      <c r="G1701">
        <v>17</v>
      </c>
      <c r="H1701" t="s">
        <v>20</v>
      </c>
      <c r="I1701" t="s">
        <v>32</v>
      </c>
      <c r="J1701" t="s">
        <v>21</v>
      </c>
      <c r="K1701" t="s">
        <v>20</v>
      </c>
      <c r="L1701" t="s">
        <v>29</v>
      </c>
      <c r="M1701" t="s">
        <v>21</v>
      </c>
      <c r="N1701" t="s">
        <v>43</v>
      </c>
      <c r="O1701">
        <v>58.59</v>
      </c>
      <c r="P1701">
        <v>1015.58</v>
      </c>
      <c r="Q1701">
        <v>1</v>
      </c>
      <c r="R1701" t="s">
        <v>21</v>
      </c>
    </row>
    <row r="1702" spans="1:18" x14ac:dyDescent="0.35">
      <c r="A1702" t="s">
        <v>1747</v>
      </c>
      <c r="B1702" t="s">
        <v>36</v>
      </c>
      <c r="C1702">
        <v>0</v>
      </c>
      <c r="D1702" t="s">
        <v>20</v>
      </c>
      <c r="E1702" t="s">
        <v>20</v>
      </c>
      <c r="F1702" t="s">
        <v>75</v>
      </c>
      <c r="G1702">
        <v>68</v>
      </c>
      <c r="H1702" t="s">
        <v>20</v>
      </c>
      <c r="I1702" t="s">
        <v>32</v>
      </c>
      <c r="J1702" t="s">
        <v>20</v>
      </c>
      <c r="K1702" t="s">
        <v>21</v>
      </c>
      <c r="L1702" t="s">
        <v>24</v>
      </c>
      <c r="M1702" t="s">
        <v>20</v>
      </c>
      <c r="N1702" t="s">
        <v>25</v>
      </c>
      <c r="O1702">
        <v>58.02</v>
      </c>
      <c r="P1702">
        <v>3936.24</v>
      </c>
      <c r="Q1702">
        <v>2</v>
      </c>
      <c r="R1702" t="s">
        <v>21</v>
      </c>
    </row>
    <row r="1703" spans="1:18" x14ac:dyDescent="0.35">
      <c r="A1703" t="s">
        <v>1748</v>
      </c>
      <c r="B1703" t="s">
        <v>36</v>
      </c>
      <c r="C1703">
        <v>0</v>
      </c>
      <c r="D1703" t="s">
        <v>20</v>
      </c>
      <c r="E1703" t="s">
        <v>21</v>
      </c>
      <c r="F1703" t="s">
        <v>47</v>
      </c>
      <c r="G1703">
        <v>11</v>
      </c>
      <c r="H1703" t="s">
        <v>20</v>
      </c>
      <c r="I1703" t="s">
        <v>21</v>
      </c>
      <c r="J1703" t="s">
        <v>28</v>
      </c>
      <c r="K1703" t="s">
        <v>28</v>
      </c>
      <c r="L1703" t="s">
        <v>33</v>
      </c>
      <c r="M1703" t="s">
        <v>20</v>
      </c>
      <c r="N1703" t="s">
        <v>30</v>
      </c>
      <c r="O1703">
        <v>24.19</v>
      </c>
      <c r="P1703">
        <v>269.39</v>
      </c>
      <c r="Q1703">
        <v>1</v>
      </c>
      <c r="R1703" t="s">
        <v>21</v>
      </c>
    </row>
    <row r="1704" spans="1:18" x14ac:dyDescent="0.35">
      <c r="A1704" t="s">
        <v>1749</v>
      </c>
      <c r="B1704" t="s">
        <v>19</v>
      </c>
      <c r="C1704">
        <v>0</v>
      </c>
      <c r="D1704" t="s">
        <v>20</v>
      </c>
      <c r="E1704" t="s">
        <v>21</v>
      </c>
      <c r="F1704" t="s">
        <v>37</v>
      </c>
      <c r="G1704">
        <v>49</v>
      </c>
      <c r="H1704" t="s">
        <v>20</v>
      </c>
      <c r="I1704" t="s">
        <v>23</v>
      </c>
      <c r="J1704" t="s">
        <v>21</v>
      </c>
      <c r="K1704" t="s">
        <v>21</v>
      </c>
      <c r="L1704" t="s">
        <v>29</v>
      </c>
      <c r="M1704" t="s">
        <v>20</v>
      </c>
      <c r="N1704" t="s">
        <v>34</v>
      </c>
      <c r="O1704">
        <v>91</v>
      </c>
      <c r="P1704">
        <v>4503.6499999999996</v>
      </c>
      <c r="Q1704">
        <v>3</v>
      </c>
      <c r="R1704" t="s">
        <v>21</v>
      </c>
    </row>
    <row r="1705" spans="1:18" x14ac:dyDescent="0.35">
      <c r="A1705" t="s">
        <v>1750</v>
      </c>
      <c r="B1705" t="s">
        <v>36</v>
      </c>
      <c r="C1705">
        <v>0</v>
      </c>
      <c r="D1705" t="s">
        <v>21</v>
      </c>
      <c r="E1705" t="s">
        <v>21</v>
      </c>
      <c r="F1705" t="s">
        <v>27</v>
      </c>
      <c r="G1705">
        <v>37</v>
      </c>
      <c r="H1705" t="s">
        <v>20</v>
      </c>
      <c r="I1705" t="s">
        <v>21</v>
      </c>
      <c r="J1705" t="s">
        <v>28</v>
      </c>
      <c r="K1705" t="s">
        <v>28</v>
      </c>
      <c r="L1705" t="s">
        <v>33</v>
      </c>
      <c r="M1705" t="s">
        <v>20</v>
      </c>
      <c r="N1705" t="s">
        <v>25</v>
      </c>
      <c r="O1705">
        <v>27.12</v>
      </c>
      <c r="P1705">
        <v>994.86</v>
      </c>
      <c r="Q1705">
        <v>2</v>
      </c>
      <c r="R1705" t="s">
        <v>21</v>
      </c>
    </row>
    <row r="1706" spans="1:18" x14ac:dyDescent="0.35">
      <c r="A1706" t="s">
        <v>1751</v>
      </c>
      <c r="B1706" t="s">
        <v>36</v>
      </c>
      <c r="C1706">
        <v>0</v>
      </c>
      <c r="D1706" t="s">
        <v>20</v>
      </c>
      <c r="E1706" t="s">
        <v>21</v>
      </c>
      <c r="F1706" t="s">
        <v>49</v>
      </c>
      <c r="G1706">
        <v>0</v>
      </c>
      <c r="H1706" t="s">
        <v>20</v>
      </c>
      <c r="I1706" t="s">
        <v>21</v>
      </c>
      <c r="J1706" t="s">
        <v>28</v>
      </c>
      <c r="K1706" t="s">
        <v>28</v>
      </c>
      <c r="L1706" t="s">
        <v>24</v>
      </c>
      <c r="M1706" t="s">
        <v>20</v>
      </c>
      <c r="N1706" t="s">
        <v>34</v>
      </c>
      <c r="O1706">
        <v>29.56</v>
      </c>
      <c r="Q1706">
        <v>2</v>
      </c>
      <c r="R1706" t="s">
        <v>21</v>
      </c>
    </row>
    <row r="1707" spans="1:18" x14ac:dyDescent="0.35">
      <c r="A1707" t="s">
        <v>1752</v>
      </c>
      <c r="B1707" t="s">
        <v>19</v>
      </c>
      <c r="C1707">
        <v>0</v>
      </c>
      <c r="D1707" t="s">
        <v>21</v>
      </c>
      <c r="E1707" t="s">
        <v>21</v>
      </c>
      <c r="F1707" t="s">
        <v>45</v>
      </c>
      <c r="G1707">
        <v>52</v>
      </c>
      <c r="H1707" t="s">
        <v>20</v>
      </c>
      <c r="I1707" t="s">
        <v>21</v>
      </c>
      <c r="J1707" t="s">
        <v>28</v>
      </c>
      <c r="K1707" t="s">
        <v>28</v>
      </c>
      <c r="L1707" t="s">
        <v>24</v>
      </c>
      <c r="M1707" t="s">
        <v>20</v>
      </c>
      <c r="N1707" t="s">
        <v>30</v>
      </c>
      <c r="O1707">
        <v>42.33</v>
      </c>
      <c r="P1707">
        <v>2222.66</v>
      </c>
      <c r="Q1707">
        <v>3</v>
      </c>
      <c r="R1707" t="s">
        <v>21</v>
      </c>
    </row>
    <row r="1708" spans="1:18" x14ac:dyDescent="0.35">
      <c r="A1708" t="s">
        <v>1753</v>
      </c>
      <c r="B1708" t="s">
        <v>19</v>
      </c>
      <c r="C1708">
        <v>0</v>
      </c>
      <c r="D1708" t="s">
        <v>21</v>
      </c>
      <c r="E1708" t="s">
        <v>21</v>
      </c>
      <c r="F1708" t="s">
        <v>49</v>
      </c>
      <c r="G1708">
        <v>57</v>
      </c>
      <c r="H1708" t="s">
        <v>20</v>
      </c>
      <c r="I1708" t="s">
        <v>21</v>
      </c>
      <c r="J1708" t="s">
        <v>28</v>
      </c>
      <c r="K1708" t="s">
        <v>28</v>
      </c>
      <c r="L1708" t="s">
        <v>24</v>
      </c>
      <c r="M1708" t="s">
        <v>20</v>
      </c>
      <c r="N1708" t="s">
        <v>30</v>
      </c>
      <c r="O1708">
        <v>31.36</v>
      </c>
      <c r="P1708">
        <v>1820.21</v>
      </c>
      <c r="Q1708">
        <v>2</v>
      </c>
      <c r="R1708" t="s">
        <v>21</v>
      </c>
    </row>
    <row r="1709" spans="1:18" x14ac:dyDescent="0.35">
      <c r="A1709" t="s">
        <v>1754</v>
      </c>
      <c r="B1709" t="s">
        <v>36</v>
      </c>
      <c r="C1709">
        <v>0</v>
      </c>
      <c r="D1709" t="s">
        <v>21</v>
      </c>
      <c r="E1709" t="s">
        <v>21</v>
      </c>
      <c r="F1709" t="s">
        <v>58</v>
      </c>
      <c r="G1709">
        <v>19</v>
      </c>
      <c r="H1709" t="s">
        <v>20</v>
      </c>
      <c r="I1709" t="s">
        <v>21</v>
      </c>
      <c r="J1709" t="s">
        <v>28</v>
      </c>
      <c r="K1709" t="s">
        <v>28</v>
      </c>
      <c r="L1709" t="s">
        <v>33</v>
      </c>
      <c r="M1709" t="s">
        <v>21</v>
      </c>
      <c r="N1709" t="s">
        <v>30</v>
      </c>
      <c r="O1709">
        <v>29.35</v>
      </c>
      <c r="P1709">
        <v>570.91</v>
      </c>
      <c r="Q1709">
        <v>0</v>
      </c>
      <c r="R1709" t="s">
        <v>21</v>
      </c>
    </row>
    <row r="1710" spans="1:18" x14ac:dyDescent="0.35">
      <c r="A1710" t="s">
        <v>1755</v>
      </c>
      <c r="B1710" t="s">
        <v>19</v>
      </c>
      <c r="C1710">
        <v>0</v>
      </c>
      <c r="D1710" t="s">
        <v>20</v>
      </c>
      <c r="E1710" t="s">
        <v>21</v>
      </c>
      <c r="F1710" t="s">
        <v>45</v>
      </c>
      <c r="G1710">
        <v>72</v>
      </c>
      <c r="H1710" t="s">
        <v>20</v>
      </c>
      <c r="I1710" t="s">
        <v>32</v>
      </c>
      <c r="J1710" t="s">
        <v>20</v>
      </c>
      <c r="K1710" t="s">
        <v>20</v>
      </c>
      <c r="L1710" t="s">
        <v>24</v>
      </c>
      <c r="M1710" t="s">
        <v>20</v>
      </c>
      <c r="N1710" t="s">
        <v>30</v>
      </c>
      <c r="O1710">
        <v>69.27</v>
      </c>
      <c r="P1710">
        <v>4864.76</v>
      </c>
      <c r="Q1710">
        <v>4</v>
      </c>
      <c r="R1710" t="s">
        <v>21</v>
      </c>
    </row>
    <row r="1711" spans="1:18" x14ac:dyDescent="0.35">
      <c r="A1711" t="s">
        <v>1756</v>
      </c>
      <c r="B1711" t="s">
        <v>36</v>
      </c>
      <c r="C1711">
        <v>0</v>
      </c>
      <c r="D1711" t="s">
        <v>21</v>
      </c>
      <c r="E1711" t="s">
        <v>21</v>
      </c>
      <c r="F1711" t="s">
        <v>56</v>
      </c>
      <c r="G1711">
        <v>25</v>
      </c>
      <c r="H1711" t="s">
        <v>20</v>
      </c>
      <c r="I1711" t="s">
        <v>32</v>
      </c>
      <c r="J1711" t="s">
        <v>20</v>
      </c>
      <c r="K1711" t="s">
        <v>21</v>
      </c>
      <c r="L1711" t="s">
        <v>33</v>
      </c>
      <c r="M1711" t="s">
        <v>20</v>
      </c>
      <c r="N1711" t="s">
        <v>43</v>
      </c>
      <c r="O1711">
        <v>59.32</v>
      </c>
      <c r="P1711">
        <v>1486.18</v>
      </c>
      <c r="Q1711">
        <v>1</v>
      </c>
      <c r="R1711" t="s">
        <v>21</v>
      </c>
    </row>
    <row r="1712" spans="1:18" x14ac:dyDescent="0.35">
      <c r="A1712" t="s">
        <v>1757</v>
      </c>
      <c r="B1712" t="s">
        <v>36</v>
      </c>
      <c r="C1712">
        <v>0</v>
      </c>
      <c r="D1712" t="s">
        <v>21</v>
      </c>
      <c r="E1712" t="s">
        <v>21</v>
      </c>
      <c r="F1712" t="s">
        <v>41</v>
      </c>
      <c r="G1712">
        <v>17</v>
      </c>
      <c r="H1712" t="s">
        <v>21</v>
      </c>
      <c r="I1712" t="s">
        <v>32</v>
      </c>
      <c r="J1712" t="s">
        <v>20</v>
      </c>
      <c r="K1712" t="s">
        <v>20</v>
      </c>
      <c r="L1712" t="s">
        <v>33</v>
      </c>
      <c r="M1712" t="s">
        <v>20</v>
      </c>
      <c r="N1712" t="s">
        <v>43</v>
      </c>
      <c r="O1712">
        <v>52.74</v>
      </c>
      <c r="P1712">
        <v>887.4</v>
      </c>
      <c r="Q1712">
        <v>2</v>
      </c>
      <c r="R1712" t="s">
        <v>21</v>
      </c>
    </row>
    <row r="1713" spans="1:18" x14ac:dyDescent="0.35">
      <c r="A1713" t="s">
        <v>1758</v>
      </c>
      <c r="B1713" t="s">
        <v>36</v>
      </c>
      <c r="C1713">
        <v>0</v>
      </c>
      <c r="D1713" t="s">
        <v>21</v>
      </c>
      <c r="E1713" t="s">
        <v>20</v>
      </c>
      <c r="F1713" t="s">
        <v>27</v>
      </c>
      <c r="G1713">
        <v>16</v>
      </c>
      <c r="H1713" t="s">
        <v>21</v>
      </c>
      <c r="I1713" t="s">
        <v>32</v>
      </c>
      <c r="J1713" t="s">
        <v>20</v>
      </c>
      <c r="K1713" t="s">
        <v>21</v>
      </c>
      <c r="L1713" t="s">
        <v>33</v>
      </c>
      <c r="M1713" t="s">
        <v>20</v>
      </c>
      <c r="N1713" t="s">
        <v>25</v>
      </c>
      <c r="O1713">
        <v>57.96</v>
      </c>
      <c r="P1713">
        <v>924.3</v>
      </c>
      <c r="Q1713">
        <v>2</v>
      </c>
      <c r="R1713" t="s">
        <v>20</v>
      </c>
    </row>
    <row r="1714" spans="1:18" x14ac:dyDescent="0.35">
      <c r="A1714" t="s">
        <v>1759</v>
      </c>
      <c r="B1714" t="s">
        <v>19</v>
      </c>
      <c r="C1714">
        <v>0</v>
      </c>
      <c r="D1714" t="s">
        <v>21</v>
      </c>
      <c r="E1714" t="s">
        <v>21</v>
      </c>
      <c r="F1714" t="s">
        <v>41</v>
      </c>
      <c r="G1714">
        <v>28</v>
      </c>
      <c r="H1714" t="s">
        <v>20</v>
      </c>
      <c r="I1714" t="s">
        <v>32</v>
      </c>
      <c r="J1714" t="s">
        <v>21</v>
      </c>
      <c r="K1714" t="s">
        <v>21</v>
      </c>
      <c r="L1714" t="s">
        <v>29</v>
      </c>
      <c r="M1714" t="s">
        <v>21</v>
      </c>
      <c r="N1714" t="s">
        <v>30</v>
      </c>
      <c r="O1714">
        <v>44.31</v>
      </c>
      <c r="P1714">
        <v>1273.33</v>
      </c>
      <c r="Q1714">
        <v>1</v>
      </c>
      <c r="R1714" t="s">
        <v>21</v>
      </c>
    </row>
    <row r="1715" spans="1:18" x14ac:dyDescent="0.35">
      <c r="A1715" t="s">
        <v>1760</v>
      </c>
      <c r="B1715" t="s">
        <v>36</v>
      </c>
      <c r="C1715">
        <v>0</v>
      </c>
      <c r="D1715" t="s">
        <v>20</v>
      </c>
      <c r="E1715" t="s">
        <v>21</v>
      </c>
      <c r="F1715" t="s">
        <v>22</v>
      </c>
      <c r="G1715">
        <v>7</v>
      </c>
      <c r="H1715" t="s">
        <v>20</v>
      </c>
      <c r="I1715" t="s">
        <v>32</v>
      </c>
      <c r="J1715" t="s">
        <v>20</v>
      </c>
      <c r="K1715" t="s">
        <v>20</v>
      </c>
      <c r="L1715" t="s">
        <v>33</v>
      </c>
      <c r="M1715" t="s">
        <v>21</v>
      </c>
      <c r="N1715" t="s">
        <v>34</v>
      </c>
      <c r="O1715">
        <v>48.2</v>
      </c>
      <c r="P1715">
        <v>331.15</v>
      </c>
      <c r="Q1715">
        <v>1</v>
      </c>
      <c r="R1715" t="s">
        <v>21</v>
      </c>
    </row>
    <row r="1716" spans="1:18" x14ac:dyDescent="0.35">
      <c r="A1716" t="s">
        <v>1761</v>
      </c>
      <c r="B1716" t="s">
        <v>19</v>
      </c>
      <c r="C1716">
        <v>0</v>
      </c>
      <c r="D1716" t="s">
        <v>20</v>
      </c>
      <c r="E1716" t="s">
        <v>20</v>
      </c>
      <c r="F1716" t="s">
        <v>27</v>
      </c>
      <c r="G1716">
        <v>16</v>
      </c>
      <c r="H1716" t="s">
        <v>20</v>
      </c>
      <c r="I1716" t="s">
        <v>23</v>
      </c>
      <c r="J1716" t="s">
        <v>21</v>
      </c>
      <c r="K1716" t="s">
        <v>20</v>
      </c>
      <c r="L1716" t="s">
        <v>33</v>
      </c>
      <c r="M1716" t="s">
        <v>20</v>
      </c>
      <c r="N1716" t="s">
        <v>25</v>
      </c>
      <c r="O1716">
        <v>89.69</v>
      </c>
      <c r="P1716">
        <v>1426.83</v>
      </c>
      <c r="Q1716">
        <v>2</v>
      </c>
      <c r="R1716" t="s">
        <v>20</v>
      </c>
    </row>
    <row r="1717" spans="1:18" x14ac:dyDescent="0.35">
      <c r="A1717" t="s">
        <v>1762</v>
      </c>
      <c r="B1717" t="s">
        <v>36</v>
      </c>
      <c r="C1717">
        <v>0</v>
      </c>
      <c r="D1717" t="s">
        <v>21</v>
      </c>
      <c r="E1717" t="s">
        <v>21</v>
      </c>
      <c r="F1717" t="s">
        <v>65</v>
      </c>
      <c r="G1717">
        <v>63</v>
      </c>
      <c r="H1717" t="s">
        <v>20</v>
      </c>
      <c r="I1717" t="s">
        <v>21</v>
      </c>
      <c r="J1717" t="s">
        <v>28</v>
      </c>
      <c r="K1717" t="s">
        <v>28</v>
      </c>
      <c r="L1717" t="s">
        <v>24</v>
      </c>
      <c r="M1717" t="s">
        <v>21</v>
      </c>
      <c r="N1717" t="s">
        <v>43</v>
      </c>
      <c r="O1717">
        <v>29.47</v>
      </c>
      <c r="P1717">
        <v>1813.04</v>
      </c>
      <c r="Q1717">
        <v>0</v>
      </c>
      <c r="R1717" t="s">
        <v>21</v>
      </c>
    </row>
    <row r="1718" spans="1:18" x14ac:dyDescent="0.35">
      <c r="A1718" t="s">
        <v>1763</v>
      </c>
      <c r="B1718" t="s">
        <v>19</v>
      </c>
      <c r="C1718">
        <v>0</v>
      </c>
      <c r="D1718" t="s">
        <v>21</v>
      </c>
      <c r="E1718" t="s">
        <v>21</v>
      </c>
      <c r="F1718" t="s">
        <v>37</v>
      </c>
      <c r="G1718">
        <v>18</v>
      </c>
      <c r="H1718" t="s">
        <v>20</v>
      </c>
      <c r="I1718" t="s">
        <v>23</v>
      </c>
      <c r="J1718" t="s">
        <v>21</v>
      </c>
      <c r="K1718" t="s">
        <v>21</v>
      </c>
      <c r="L1718" t="s">
        <v>33</v>
      </c>
      <c r="M1718" t="s">
        <v>21</v>
      </c>
      <c r="N1718" t="s">
        <v>43</v>
      </c>
      <c r="O1718">
        <v>76.44</v>
      </c>
      <c r="P1718">
        <v>1346.76</v>
      </c>
      <c r="Q1718">
        <v>1</v>
      </c>
      <c r="R1718" t="s">
        <v>20</v>
      </c>
    </row>
    <row r="1719" spans="1:18" x14ac:dyDescent="0.35">
      <c r="A1719" t="s">
        <v>1764</v>
      </c>
      <c r="B1719" t="s">
        <v>36</v>
      </c>
      <c r="C1719">
        <v>0</v>
      </c>
      <c r="D1719" t="s">
        <v>21</v>
      </c>
      <c r="E1719" t="s">
        <v>21</v>
      </c>
      <c r="F1719" t="s">
        <v>49</v>
      </c>
      <c r="G1719">
        <v>31</v>
      </c>
      <c r="H1719" t="s">
        <v>20</v>
      </c>
      <c r="I1719" t="s">
        <v>23</v>
      </c>
      <c r="J1719" t="s">
        <v>20</v>
      </c>
      <c r="K1719" t="s">
        <v>21</v>
      </c>
      <c r="L1719" t="s">
        <v>24</v>
      </c>
      <c r="M1719" t="s">
        <v>20</v>
      </c>
      <c r="N1719" t="s">
        <v>25</v>
      </c>
      <c r="O1719">
        <v>92.36</v>
      </c>
      <c r="P1719">
        <v>2894.58</v>
      </c>
      <c r="Q1719">
        <v>2</v>
      </c>
      <c r="R1719" t="s">
        <v>21</v>
      </c>
    </row>
    <row r="1720" spans="1:18" x14ac:dyDescent="0.35">
      <c r="A1720" t="s">
        <v>1765</v>
      </c>
      <c r="B1720" t="s">
        <v>36</v>
      </c>
      <c r="C1720">
        <v>0</v>
      </c>
      <c r="D1720" t="s">
        <v>20</v>
      </c>
      <c r="E1720" t="s">
        <v>21</v>
      </c>
      <c r="F1720" t="s">
        <v>65</v>
      </c>
      <c r="G1720">
        <v>58</v>
      </c>
      <c r="H1720" t="s">
        <v>20</v>
      </c>
      <c r="I1720" t="s">
        <v>32</v>
      </c>
      <c r="J1720" t="s">
        <v>21</v>
      </c>
      <c r="K1720" t="s">
        <v>21</v>
      </c>
      <c r="L1720" t="s">
        <v>24</v>
      </c>
      <c r="M1720" t="s">
        <v>20</v>
      </c>
      <c r="N1720" t="s">
        <v>34</v>
      </c>
      <c r="O1720">
        <v>56.03</v>
      </c>
      <c r="P1720">
        <v>3254.4</v>
      </c>
      <c r="Q1720">
        <v>1</v>
      </c>
      <c r="R1720" t="s">
        <v>21</v>
      </c>
    </row>
    <row r="1721" spans="1:18" x14ac:dyDescent="0.35">
      <c r="A1721" t="s">
        <v>1766</v>
      </c>
      <c r="B1721" t="s">
        <v>36</v>
      </c>
      <c r="C1721">
        <v>0</v>
      </c>
      <c r="D1721" t="s">
        <v>21</v>
      </c>
      <c r="E1721" t="s">
        <v>21</v>
      </c>
      <c r="F1721" t="s">
        <v>65</v>
      </c>
      <c r="G1721">
        <v>61</v>
      </c>
      <c r="H1721" t="s">
        <v>20</v>
      </c>
      <c r="I1721" t="s">
        <v>23</v>
      </c>
      <c r="J1721" t="s">
        <v>20</v>
      </c>
      <c r="K1721" t="s">
        <v>20</v>
      </c>
      <c r="L1721" t="s">
        <v>24</v>
      </c>
      <c r="M1721" t="s">
        <v>20</v>
      </c>
      <c r="N1721" t="s">
        <v>34</v>
      </c>
      <c r="O1721">
        <v>89.71</v>
      </c>
      <c r="P1721">
        <v>5448.79</v>
      </c>
      <c r="Q1721">
        <v>1</v>
      </c>
      <c r="R1721" t="s">
        <v>21</v>
      </c>
    </row>
    <row r="1722" spans="1:18" x14ac:dyDescent="0.35">
      <c r="A1722" t="s">
        <v>1767</v>
      </c>
      <c r="B1722" t="s">
        <v>36</v>
      </c>
      <c r="C1722">
        <v>0</v>
      </c>
      <c r="D1722" t="s">
        <v>20</v>
      </c>
      <c r="E1722" t="s">
        <v>20</v>
      </c>
      <c r="F1722" t="s">
        <v>41</v>
      </c>
      <c r="G1722">
        <v>60</v>
      </c>
      <c r="H1722" t="s">
        <v>20</v>
      </c>
      <c r="I1722" t="s">
        <v>32</v>
      </c>
      <c r="J1722" t="s">
        <v>21</v>
      </c>
      <c r="K1722" t="s">
        <v>21</v>
      </c>
      <c r="L1722" t="s">
        <v>24</v>
      </c>
      <c r="M1722" t="s">
        <v>20</v>
      </c>
      <c r="N1722" t="s">
        <v>34</v>
      </c>
      <c r="O1722">
        <v>65.11</v>
      </c>
      <c r="P1722">
        <v>3839.2</v>
      </c>
      <c r="Q1722">
        <v>2</v>
      </c>
      <c r="R1722" t="s">
        <v>21</v>
      </c>
    </row>
    <row r="1723" spans="1:18" x14ac:dyDescent="0.35">
      <c r="A1723" t="s">
        <v>1768</v>
      </c>
      <c r="B1723" t="s">
        <v>19</v>
      </c>
      <c r="C1723">
        <v>1</v>
      </c>
      <c r="D1723" t="s">
        <v>20</v>
      </c>
      <c r="E1723" t="s">
        <v>21</v>
      </c>
      <c r="F1723" t="s">
        <v>41</v>
      </c>
      <c r="G1723">
        <v>23</v>
      </c>
      <c r="H1723" t="s">
        <v>20</v>
      </c>
      <c r="I1723" t="s">
        <v>21</v>
      </c>
      <c r="J1723" t="s">
        <v>28</v>
      </c>
      <c r="K1723" t="s">
        <v>28</v>
      </c>
      <c r="L1723" t="s">
        <v>29</v>
      </c>
      <c r="M1723" t="s">
        <v>21</v>
      </c>
      <c r="N1723" t="s">
        <v>25</v>
      </c>
      <c r="O1723">
        <v>40.07</v>
      </c>
      <c r="P1723">
        <v>943.47</v>
      </c>
      <c r="Q1723">
        <v>0</v>
      </c>
      <c r="R1723" t="s">
        <v>21</v>
      </c>
    </row>
    <row r="1724" spans="1:18" x14ac:dyDescent="0.35">
      <c r="A1724" t="s">
        <v>1769</v>
      </c>
      <c r="B1724" t="s">
        <v>36</v>
      </c>
      <c r="C1724">
        <v>0</v>
      </c>
      <c r="D1724" t="s">
        <v>21</v>
      </c>
      <c r="E1724" t="s">
        <v>21</v>
      </c>
      <c r="F1724" t="s">
        <v>41</v>
      </c>
      <c r="G1724">
        <v>56</v>
      </c>
      <c r="H1724" t="s">
        <v>20</v>
      </c>
      <c r="I1724" t="s">
        <v>23</v>
      </c>
      <c r="J1724" t="s">
        <v>20</v>
      </c>
      <c r="K1724" t="s">
        <v>20</v>
      </c>
      <c r="L1724" t="s">
        <v>24</v>
      </c>
      <c r="M1724" t="s">
        <v>20</v>
      </c>
      <c r="N1724" t="s">
        <v>30</v>
      </c>
      <c r="O1724">
        <v>102.77</v>
      </c>
      <c r="P1724">
        <v>5695.34</v>
      </c>
      <c r="Q1724">
        <v>2</v>
      </c>
      <c r="R1724" t="s">
        <v>21</v>
      </c>
    </row>
    <row r="1725" spans="1:18" x14ac:dyDescent="0.35">
      <c r="A1725" t="s">
        <v>1770</v>
      </c>
      <c r="B1725" t="s">
        <v>36</v>
      </c>
      <c r="C1725">
        <v>0</v>
      </c>
      <c r="D1725" t="s">
        <v>20</v>
      </c>
      <c r="E1725" t="s">
        <v>21</v>
      </c>
      <c r="F1725" t="s">
        <v>39</v>
      </c>
      <c r="G1725">
        <v>38</v>
      </c>
      <c r="H1725" t="s">
        <v>20</v>
      </c>
      <c r="I1725" t="s">
        <v>21</v>
      </c>
      <c r="J1725" t="s">
        <v>28</v>
      </c>
      <c r="K1725" t="s">
        <v>28</v>
      </c>
      <c r="L1725" t="s">
        <v>33</v>
      </c>
      <c r="M1725" t="s">
        <v>21</v>
      </c>
      <c r="N1725" t="s">
        <v>34</v>
      </c>
      <c r="O1725">
        <v>26.63</v>
      </c>
      <c r="P1725">
        <v>1040.01</v>
      </c>
      <c r="Q1725">
        <v>0</v>
      </c>
      <c r="R1725" t="s">
        <v>20</v>
      </c>
    </row>
    <row r="1726" spans="1:18" x14ac:dyDescent="0.35">
      <c r="A1726" t="s">
        <v>1771</v>
      </c>
      <c r="B1726" t="s">
        <v>36</v>
      </c>
      <c r="C1726">
        <v>1</v>
      </c>
      <c r="D1726" t="s">
        <v>20</v>
      </c>
      <c r="E1726" t="s">
        <v>20</v>
      </c>
      <c r="F1726" t="s">
        <v>27</v>
      </c>
      <c r="G1726">
        <v>56</v>
      </c>
      <c r="H1726" t="s">
        <v>20</v>
      </c>
      <c r="I1726" t="s">
        <v>32</v>
      </c>
      <c r="J1726" t="s">
        <v>21</v>
      </c>
      <c r="K1726" t="s">
        <v>21</v>
      </c>
      <c r="L1726" t="s">
        <v>24</v>
      </c>
      <c r="M1726" t="s">
        <v>20</v>
      </c>
      <c r="N1726" t="s">
        <v>34</v>
      </c>
      <c r="O1726">
        <v>56.14</v>
      </c>
      <c r="P1726">
        <v>3072.32</v>
      </c>
      <c r="Q1726">
        <v>0</v>
      </c>
      <c r="R1726" t="s">
        <v>21</v>
      </c>
    </row>
    <row r="1727" spans="1:18" x14ac:dyDescent="0.35">
      <c r="A1727" t="s">
        <v>1772</v>
      </c>
      <c r="B1727" t="s">
        <v>36</v>
      </c>
      <c r="C1727">
        <v>0</v>
      </c>
      <c r="D1727" t="s">
        <v>20</v>
      </c>
      <c r="E1727" t="s">
        <v>21</v>
      </c>
      <c r="F1727" t="s">
        <v>39</v>
      </c>
      <c r="G1727">
        <v>38</v>
      </c>
      <c r="H1727" t="s">
        <v>20</v>
      </c>
      <c r="I1727" t="s">
        <v>23</v>
      </c>
      <c r="J1727" t="s">
        <v>20</v>
      </c>
      <c r="K1727" t="s">
        <v>20</v>
      </c>
      <c r="L1727" t="s">
        <v>29</v>
      </c>
      <c r="M1727" t="s">
        <v>20</v>
      </c>
      <c r="N1727" t="s">
        <v>43</v>
      </c>
      <c r="O1727">
        <v>82.91</v>
      </c>
      <c r="P1727">
        <v>3209.16</v>
      </c>
      <c r="Q1727">
        <v>1</v>
      </c>
      <c r="R1727" t="s">
        <v>21</v>
      </c>
    </row>
    <row r="1728" spans="1:18" x14ac:dyDescent="0.35">
      <c r="A1728" t="s">
        <v>1773</v>
      </c>
      <c r="B1728" t="s">
        <v>36</v>
      </c>
      <c r="C1728">
        <v>0</v>
      </c>
      <c r="D1728" t="s">
        <v>20</v>
      </c>
      <c r="E1728" t="s">
        <v>20</v>
      </c>
      <c r="F1728" t="s">
        <v>39</v>
      </c>
      <c r="G1728">
        <v>28</v>
      </c>
      <c r="H1728" t="s">
        <v>20</v>
      </c>
      <c r="I1728" t="s">
        <v>32</v>
      </c>
      <c r="J1728" t="s">
        <v>21</v>
      </c>
      <c r="K1728" t="s">
        <v>21</v>
      </c>
      <c r="L1728" t="s">
        <v>33</v>
      </c>
      <c r="M1728" t="s">
        <v>20</v>
      </c>
      <c r="N1728" t="s">
        <v>43</v>
      </c>
      <c r="O1728">
        <v>66.959999999999994</v>
      </c>
      <c r="P1728">
        <v>1836.86</v>
      </c>
      <c r="Q1728">
        <v>0</v>
      </c>
      <c r="R1728" t="s">
        <v>21</v>
      </c>
    </row>
    <row r="1729" spans="1:18" x14ac:dyDescent="0.35">
      <c r="A1729" t="s">
        <v>1774</v>
      </c>
      <c r="B1729" t="s">
        <v>36</v>
      </c>
      <c r="C1729">
        <v>1</v>
      </c>
      <c r="D1729" t="s">
        <v>20</v>
      </c>
      <c r="E1729" t="s">
        <v>21</v>
      </c>
      <c r="F1729" t="s">
        <v>75</v>
      </c>
      <c r="G1729">
        <v>46</v>
      </c>
      <c r="H1729" t="s">
        <v>20</v>
      </c>
      <c r="I1729" t="s">
        <v>32</v>
      </c>
      <c r="J1729" t="s">
        <v>21</v>
      </c>
      <c r="K1729" t="s">
        <v>21</v>
      </c>
      <c r="L1729" t="s">
        <v>29</v>
      </c>
      <c r="M1729" t="s">
        <v>21</v>
      </c>
      <c r="N1729" t="s">
        <v>25</v>
      </c>
      <c r="O1729">
        <v>57.78</v>
      </c>
      <c r="P1729">
        <v>2628.48</v>
      </c>
      <c r="Q1729">
        <v>4</v>
      </c>
      <c r="R1729" t="s">
        <v>21</v>
      </c>
    </row>
    <row r="1730" spans="1:18" x14ac:dyDescent="0.35">
      <c r="A1730" t="s">
        <v>1775</v>
      </c>
      <c r="B1730" t="s">
        <v>19</v>
      </c>
      <c r="C1730">
        <v>0</v>
      </c>
      <c r="D1730" t="s">
        <v>20</v>
      </c>
      <c r="E1730" t="s">
        <v>20</v>
      </c>
      <c r="F1730" t="s">
        <v>39</v>
      </c>
      <c r="G1730">
        <v>54</v>
      </c>
      <c r="H1730" t="s">
        <v>20</v>
      </c>
      <c r="I1730" t="s">
        <v>23</v>
      </c>
      <c r="J1730" t="s">
        <v>21</v>
      </c>
      <c r="K1730" t="s">
        <v>20</v>
      </c>
      <c r="L1730" t="s">
        <v>24</v>
      </c>
      <c r="M1730" t="s">
        <v>20</v>
      </c>
      <c r="N1730" t="s">
        <v>30</v>
      </c>
      <c r="O1730">
        <v>85.49</v>
      </c>
      <c r="P1730">
        <v>4532.26</v>
      </c>
      <c r="Q1730">
        <v>3</v>
      </c>
      <c r="R1730" t="s">
        <v>21</v>
      </c>
    </row>
    <row r="1731" spans="1:18" x14ac:dyDescent="0.35">
      <c r="A1731" t="s">
        <v>1776</v>
      </c>
      <c r="B1731" t="s">
        <v>19</v>
      </c>
      <c r="C1731">
        <v>0</v>
      </c>
      <c r="D1731" t="s">
        <v>20</v>
      </c>
      <c r="E1731" t="s">
        <v>21</v>
      </c>
      <c r="F1731" t="s">
        <v>65</v>
      </c>
      <c r="G1731">
        <v>7</v>
      </c>
      <c r="H1731" t="s">
        <v>20</v>
      </c>
      <c r="I1731" t="s">
        <v>23</v>
      </c>
      <c r="J1731" t="s">
        <v>21</v>
      </c>
      <c r="K1731" t="s">
        <v>20</v>
      </c>
      <c r="L1731" t="s">
        <v>33</v>
      </c>
      <c r="M1731" t="s">
        <v>20</v>
      </c>
      <c r="N1731" t="s">
        <v>25</v>
      </c>
      <c r="O1731">
        <v>89.79</v>
      </c>
      <c r="P1731">
        <v>629.53</v>
      </c>
      <c r="Q1731">
        <v>1</v>
      </c>
      <c r="R1731" t="s">
        <v>21</v>
      </c>
    </row>
    <row r="1732" spans="1:18" x14ac:dyDescent="0.35">
      <c r="A1732" t="s">
        <v>1777</v>
      </c>
      <c r="B1732" t="s">
        <v>19</v>
      </c>
      <c r="C1732">
        <v>0</v>
      </c>
      <c r="D1732" t="s">
        <v>21</v>
      </c>
      <c r="E1732" t="s">
        <v>21</v>
      </c>
      <c r="F1732" t="s">
        <v>65</v>
      </c>
      <c r="G1732">
        <v>4</v>
      </c>
      <c r="H1732" t="s">
        <v>20</v>
      </c>
      <c r="I1732" t="s">
        <v>23</v>
      </c>
      <c r="J1732" t="s">
        <v>20</v>
      </c>
      <c r="K1732" t="s">
        <v>21</v>
      </c>
      <c r="L1732" t="s">
        <v>33</v>
      </c>
      <c r="M1732" t="s">
        <v>20</v>
      </c>
      <c r="N1732" t="s">
        <v>43</v>
      </c>
      <c r="O1732">
        <v>87.99</v>
      </c>
      <c r="P1732">
        <v>351.41</v>
      </c>
      <c r="Q1732">
        <v>0</v>
      </c>
      <c r="R1732" t="s">
        <v>20</v>
      </c>
    </row>
    <row r="1733" spans="1:18" x14ac:dyDescent="0.35">
      <c r="A1733" t="s">
        <v>1778</v>
      </c>
      <c r="B1733" t="s">
        <v>36</v>
      </c>
      <c r="C1733">
        <v>0</v>
      </c>
      <c r="D1733" t="s">
        <v>20</v>
      </c>
      <c r="E1733" t="s">
        <v>20</v>
      </c>
      <c r="F1733" t="s">
        <v>65</v>
      </c>
      <c r="G1733">
        <v>19</v>
      </c>
      <c r="H1733" t="s">
        <v>20</v>
      </c>
      <c r="I1733" t="s">
        <v>32</v>
      </c>
      <c r="J1733" t="s">
        <v>21</v>
      </c>
      <c r="K1733" t="s">
        <v>21</v>
      </c>
      <c r="L1733" t="s">
        <v>33</v>
      </c>
      <c r="M1733" t="s">
        <v>20</v>
      </c>
      <c r="N1733" t="s">
        <v>43</v>
      </c>
      <c r="O1733">
        <v>55.63</v>
      </c>
      <c r="P1733">
        <v>1028.73</v>
      </c>
      <c r="Q1733">
        <v>1</v>
      </c>
      <c r="R1733" t="s">
        <v>21</v>
      </c>
    </row>
    <row r="1734" spans="1:18" x14ac:dyDescent="0.35">
      <c r="A1734" t="s">
        <v>1779</v>
      </c>
      <c r="B1734" t="s">
        <v>19</v>
      </c>
      <c r="C1734">
        <v>0</v>
      </c>
      <c r="D1734" t="s">
        <v>21</v>
      </c>
      <c r="E1734" t="s">
        <v>20</v>
      </c>
      <c r="F1734" t="s">
        <v>37</v>
      </c>
      <c r="G1734">
        <v>20</v>
      </c>
      <c r="H1734" t="s">
        <v>20</v>
      </c>
      <c r="I1734" t="s">
        <v>23</v>
      </c>
      <c r="J1734" t="s">
        <v>21</v>
      </c>
      <c r="K1734" t="s">
        <v>21</v>
      </c>
      <c r="L1734" t="s">
        <v>33</v>
      </c>
      <c r="M1734" t="s">
        <v>21</v>
      </c>
      <c r="N1734" t="s">
        <v>30</v>
      </c>
      <c r="O1734">
        <v>84.4</v>
      </c>
      <c r="P1734">
        <v>1675.8</v>
      </c>
      <c r="Q1734">
        <v>2</v>
      </c>
      <c r="R1734" t="s">
        <v>20</v>
      </c>
    </row>
    <row r="1735" spans="1:18" x14ac:dyDescent="0.35">
      <c r="A1735" t="s">
        <v>1780</v>
      </c>
      <c r="B1735" t="s">
        <v>19</v>
      </c>
      <c r="C1735">
        <v>0</v>
      </c>
      <c r="D1735" t="s">
        <v>21</v>
      </c>
      <c r="E1735" t="s">
        <v>21</v>
      </c>
      <c r="F1735" t="s">
        <v>47</v>
      </c>
      <c r="G1735">
        <v>43</v>
      </c>
      <c r="H1735" t="s">
        <v>20</v>
      </c>
      <c r="I1735" t="s">
        <v>21</v>
      </c>
      <c r="J1735" t="s">
        <v>28</v>
      </c>
      <c r="K1735" t="s">
        <v>28</v>
      </c>
      <c r="L1735" t="s">
        <v>33</v>
      </c>
      <c r="M1735" t="s">
        <v>20</v>
      </c>
      <c r="N1735" t="s">
        <v>43</v>
      </c>
      <c r="O1735">
        <v>29.62</v>
      </c>
      <c r="P1735">
        <v>1304.24</v>
      </c>
      <c r="Q1735">
        <v>0</v>
      </c>
      <c r="R1735" t="s">
        <v>21</v>
      </c>
    </row>
    <row r="1736" spans="1:18" x14ac:dyDescent="0.35">
      <c r="A1736" t="s">
        <v>1781</v>
      </c>
      <c r="B1736" t="s">
        <v>36</v>
      </c>
      <c r="C1736">
        <v>0</v>
      </c>
      <c r="D1736" t="s">
        <v>21</v>
      </c>
      <c r="E1736" t="s">
        <v>21</v>
      </c>
      <c r="F1736" t="s">
        <v>45</v>
      </c>
      <c r="G1736">
        <v>72</v>
      </c>
      <c r="H1736" t="s">
        <v>20</v>
      </c>
      <c r="I1736" t="s">
        <v>23</v>
      </c>
      <c r="J1736" t="s">
        <v>21</v>
      </c>
      <c r="K1736" t="s">
        <v>21</v>
      </c>
      <c r="L1736" t="s">
        <v>24</v>
      </c>
      <c r="M1736" t="s">
        <v>20</v>
      </c>
      <c r="N1736" t="s">
        <v>34</v>
      </c>
      <c r="O1736">
        <v>85.03</v>
      </c>
      <c r="P1736">
        <v>6245.53</v>
      </c>
      <c r="Q1736">
        <v>2</v>
      </c>
      <c r="R1736" t="s">
        <v>21</v>
      </c>
    </row>
    <row r="1737" spans="1:18" x14ac:dyDescent="0.35">
      <c r="A1737" t="s">
        <v>1782</v>
      </c>
      <c r="B1737" t="s">
        <v>19</v>
      </c>
      <c r="C1737">
        <v>0</v>
      </c>
      <c r="D1737" t="s">
        <v>20</v>
      </c>
      <c r="E1737" t="s">
        <v>20</v>
      </c>
      <c r="F1737" t="s">
        <v>47</v>
      </c>
      <c r="G1737">
        <v>39</v>
      </c>
      <c r="H1737" t="s">
        <v>20</v>
      </c>
      <c r="I1737" t="s">
        <v>21</v>
      </c>
      <c r="J1737" t="s">
        <v>28</v>
      </c>
      <c r="K1737" t="s">
        <v>28</v>
      </c>
      <c r="L1737" t="s">
        <v>24</v>
      </c>
      <c r="M1737" t="s">
        <v>21</v>
      </c>
      <c r="N1737" t="s">
        <v>43</v>
      </c>
      <c r="O1737">
        <v>27.48</v>
      </c>
      <c r="P1737">
        <v>1077.1400000000001</v>
      </c>
      <c r="Q1737">
        <v>0</v>
      </c>
      <c r="R1737" t="s">
        <v>20</v>
      </c>
    </row>
    <row r="1738" spans="1:18" x14ac:dyDescent="0.35">
      <c r="A1738" t="s">
        <v>1783</v>
      </c>
      <c r="B1738" t="s">
        <v>36</v>
      </c>
      <c r="C1738">
        <v>0</v>
      </c>
      <c r="D1738" t="s">
        <v>21</v>
      </c>
      <c r="E1738" t="s">
        <v>21</v>
      </c>
      <c r="F1738" t="s">
        <v>56</v>
      </c>
      <c r="G1738">
        <v>61</v>
      </c>
      <c r="H1738" t="s">
        <v>20</v>
      </c>
      <c r="I1738" t="s">
        <v>32</v>
      </c>
      <c r="J1738" t="s">
        <v>21</v>
      </c>
      <c r="K1738" t="s">
        <v>21</v>
      </c>
      <c r="L1738" t="s">
        <v>24</v>
      </c>
      <c r="M1738" t="s">
        <v>21</v>
      </c>
      <c r="N1738" t="s">
        <v>34</v>
      </c>
      <c r="O1738">
        <v>58.04</v>
      </c>
      <c r="P1738">
        <v>3529.15</v>
      </c>
      <c r="Q1738">
        <v>1</v>
      </c>
      <c r="R1738" t="s">
        <v>21</v>
      </c>
    </row>
    <row r="1739" spans="1:18" x14ac:dyDescent="0.35">
      <c r="A1739" t="s">
        <v>1784</v>
      </c>
      <c r="B1739" t="s">
        <v>19</v>
      </c>
      <c r="C1739">
        <v>0</v>
      </c>
      <c r="D1739" t="s">
        <v>21</v>
      </c>
      <c r="E1739" t="s">
        <v>20</v>
      </c>
      <c r="F1739" t="s">
        <v>49</v>
      </c>
      <c r="G1739">
        <v>51</v>
      </c>
      <c r="H1739" t="s">
        <v>20</v>
      </c>
      <c r="I1739" t="s">
        <v>32</v>
      </c>
      <c r="J1739" t="s">
        <v>21</v>
      </c>
      <c r="K1739" t="s">
        <v>20</v>
      </c>
      <c r="L1739" t="s">
        <v>24</v>
      </c>
      <c r="M1739" t="s">
        <v>21</v>
      </c>
      <c r="N1739" t="s">
        <v>34</v>
      </c>
      <c r="O1739">
        <v>69.22</v>
      </c>
      <c r="P1739">
        <v>3598.54</v>
      </c>
      <c r="Q1739">
        <v>3</v>
      </c>
      <c r="R1739" t="s">
        <v>20</v>
      </c>
    </row>
    <row r="1740" spans="1:18" x14ac:dyDescent="0.35">
      <c r="A1740" t="s">
        <v>1785</v>
      </c>
      <c r="B1740" t="s">
        <v>19</v>
      </c>
      <c r="C1740">
        <v>0</v>
      </c>
      <c r="D1740" t="s">
        <v>20</v>
      </c>
      <c r="E1740" t="s">
        <v>20</v>
      </c>
      <c r="F1740" t="s">
        <v>49</v>
      </c>
      <c r="G1740">
        <v>36</v>
      </c>
      <c r="H1740" t="s">
        <v>21</v>
      </c>
      <c r="I1740" t="s">
        <v>32</v>
      </c>
      <c r="J1740" t="s">
        <v>21</v>
      </c>
      <c r="K1740" t="s">
        <v>21</v>
      </c>
      <c r="L1740" t="s">
        <v>33</v>
      </c>
      <c r="M1740" t="s">
        <v>21</v>
      </c>
      <c r="N1740" t="s">
        <v>43</v>
      </c>
      <c r="O1740">
        <v>38.32</v>
      </c>
      <c r="P1740">
        <v>1372.65</v>
      </c>
      <c r="Q1740">
        <v>2</v>
      </c>
      <c r="R1740" t="s">
        <v>20</v>
      </c>
    </row>
    <row r="1741" spans="1:18" x14ac:dyDescent="0.35">
      <c r="A1741" t="s">
        <v>1786</v>
      </c>
      <c r="B1741" t="s">
        <v>36</v>
      </c>
      <c r="C1741">
        <v>1</v>
      </c>
      <c r="D1741" t="s">
        <v>21</v>
      </c>
      <c r="E1741" t="s">
        <v>21</v>
      </c>
      <c r="F1741" t="s">
        <v>49</v>
      </c>
      <c r="G1741">
        <v>70</v>
      </c>
      <c r="H1741" t="s">
        <v>20</v>
      </c>
      <c r="I1741" t="s">
        <v>21</v>
      </c>
      <c r="J1741" t="s">
        <v>28</v>
      </c>
      <c r="K1741" t="s">
        <v>28</v>
      </c>
      <c r="L1741" t="s">
        <v>24</v>
      </c>
      <c r="M1741" t="s">
        <v>20</v>
      </c>
      <c r="N1741" t="s">
        <v>25</v>
      </c>
      <c r="O1741">
        <v>30.86</v>
      </c>
      <c r="P1741">
        <v>2145.46</v>
      </c>
      <c r="Q1741">
        <v>4</v>
      </c>
      <c r="R1741" t="s">
        <v>21</v>
      </c>
    </row>
    <row r="1742" spans="1:18" x14ac:dyDescent="0.35">
      <c r="A1742" t="s">
        <v>1787</v>
      </c>
      <c r="B1742" t="s">
        <v>36</v>
      </c>
      <c r="C1742">
        <v>0</v>
      </c>
      <c r="D1742" t="s">
        <v>21</v>
      </c>
      <c r="E1742" t="s">
        <v>21</v>
      </c>
      <c r="F1742" t="s">
        <v>47</v>
      </c>
      <c r="G1742">
        <v>40</v>
      </c>
      <c r="H1742" t="s">
        <v>20</v>
      </c>
      <c r="I1742" t="s">
        <v>23</v>
      </c>
      <c r="J1742" t="s">
        <v>21</v>
      </c>
      <c r="K1742" t="s">
        <v>21</v>
      </c>
      <c r="L1742" t="s">
        <v>24</v>
      </c>
      <c r="M1742" t="s">
        <v>21</v>
      </c>
      <c r="N1742" t="s">
        <v>30</v>
      </c>
      <c r="O1742">
        <v>91.18</v>
      </c>
      <c r="P1742">
        <v>3574.44</v>
      </c>
      <c r="Q1742">
        <v>5</v>
      </c>
      <c r="R1742" t="s">
        <v>21</v>
      </c>
    </row>
    <row r="1743" spans="1:18" x14ac:dyDescent="0.35">
      <c r="A1743" t="s">
        <v>1788</v>
      </c>
      <c r="B1743" t="s">
        <v>36</v>
      </c>
      <c r="C1743">
        <v>0</v>
      </c>
      <c r="D1743" t="s">
        <v>20</v>
      </c>
      <c r="E1743" t="s">
        <v>20</v>
      </c>
      <c r="F1743" t="s">
        <v>45</v>
      </c>
      <c r="G1743">
        <v>30</v>
      </c>
      <c r="H1743" t="s">
        <v>20</v>
      </c>
      <c r="I1743" t="s">
        <v>32</v>
      </c>
      <c r="J1743" t="s">
        <v>20</v>
      </c>
      <c r="K1743" t="s">
        <v>21</v>
      </c>
      <c r="L1743" t="s">
        <v>33</v>
      </c>
      <c r="M1743" t="s">
        <v>20</v>
      </c>
      <c r="N1743" t="s">
        <v>34</v>
      </c>
      <c r="O1743">
        <v>62.03</v>
      </c>
      <c r="P1743">
        <v>1872.31</v>
      </c>
      <c r="Q1743">
        <v>2</v>
      </c>
      <c r="R1743" t="s">
        <v>21</v>
      </c>
    </row>
    <row r="1744" spans="1:18" x14ac:dyDescent="0.35">
      <c r="A1744" t="s">
        <v>1789</v>
      </c>
      <c r="B1744" t="s">
        <v>19</v>
      </c>
      <c r="C1744">
        <v>1</v>
      </c>
      <c r="D1744" t="s">
        <v>20</v>
      </c>
      <c r="E1744" t="s">
        <v>20</v>
      </c>
      <c r="F1744" t="s">
        <v>22</v>
      </c>
      <c r="G1744">
        <v>5</v>
      </c>
      <c r="H1744" t="s">
        <v>20</v>
      </c>
      <c r="I1744" t="s">
        <v>21</v>
      </c>
      <c r="J1744" t="s">
        <v>28</v>
      </c>
      <c r="K1744" t="s">
        <v>28</v>
      </c>
      <c r="L1744" t="s">
        <v>33</v>
      </c>
      <c r="M1744" t="s">
        <v>20</v>
      </c>
      <c r="N1744" t="s">
        <v>30</v>
      </c>
      <c r="O1744">
        <v>33.49</v>
      </c>
      <c r="P1744">
        <v>165.23</v>
      </c>
      <c r="Q1744">
        <v>1</v>
      </c>
      <c r="R1744" t="s">
        <v>21</v>
      </c>
    </row>
    <row r="1745" spans="1:18" x14ac:dyDescent="0.35">
      <c r="A1745" t="s">
        <v>1790</v>
      </c>
      <c r="B1745" t="s">
        <v>36</v>
      </c>
      <c r="C1745">
        <v>0</v>
      </c>
      <c r="D1745" t="s">
        <v>21</v>
      </c>
      <c r="E1745" t="s">
        <v>21</v>
      </c>
      <c r="F1745" t="s">
        <v>75</v>
      </c>
      <c r="G1745">
        <v>46</v>
      </c>
      <c r="H1745" t="s">
        <v>20</v>
      </c>
      <c r="I1745" t="s">
        <v>23</v>
      </c>
      <c r="J1745" t="s">
        <v>21</v>
      </c>
      <c r="K1745" t="s">
        <v>21</v>
      </c>
      <c r="L1745" t="s">
        <v>33</v>
      </c>
      <c r="M1745" t="s">
        <v>21</v>
      </c>
      <c r="N1745" t="s">
        <v>34</v>
      </c>
      <c r="O1745">
        <v>90.35</v>
      </c>
      <c r="P1745">
        <v>4108.38</v>
      </c>
      <c r="Q1745">
        <v>2</v>
      </c>
      <c r="R1745" t="s">
        <v>21</v>
      </c>
    </row>
    <row r="1746" spans="1:18" x14ac:dyDescent="0.35">
      <c r="A1746" t="s">
        <v>1791</v>
      </c>
      <c r="B1746" t="s">
        <v>19</v>
      </c>
      <c r="C1746">
        <v>0</v>
      </c>
      <c r="D1746" t="s">
        <v>20</v>
      </c>
      <c r="E1746" t="s">
        <v>20</v>
      </c>
      <c r="F1746" t="s">
        <v>27</v>
      </c>
      <c r="G1746">
        <v>19</v>
      </c>
      <c r="H1746" t="s">
        <v>20</v>
      </c>
      <c r="I1746" t="s">
        <v>23</v>
      </c>
      <c r="J1746" t="s">
        <v>20</v>
      </c>
      <c r="K1746" t="s">
        <v>20</v>
      </c>
      <c r="L1746" t="s">
        <v>33</v>
      </c>
      <c r="M1746" t="s">
        <v>20</v>
      </c>
      <c r="N1746" t="s">
        <v>43</v>
      </c>
      <c r="O1746">
        <v>96.97</v>
      </c>
      <c r="P1746">
        <v>1812.72</v>
      </c>
      <c r="Q1746">
        <v>3</v>
      </c>
      <c r="R1746" t="s">
        <v>20</v>
      </c>
    </row>
    <row r="1747" spans="1:18" x14ac:dyDescent="0.35">
      <c r="A1747" t="s">
        <v>1792</v>
      </c>
      <c r="B1747" t="s">
        <v>36</v>
      </c>
      <c r="C1747">
        <v>0</v>
      </c>
      <c r="D1747" t="s">
        <v>21</v>
      </c>
      <c r="E1747" t="s">
        <v>21</v>
      </c>
      <c r="F1747" t="s">
        <v>45</v>
      </c>
      <c r="G1747">
        <v>15</v>
      </c>
      <c r="H1747" t="s">
        <v>20</v>
      </c>
      <c r="I1747" t="s">
        <v>23</v>
      </c>
      <c r="J1747" t="s">
        <v>21</v>
      </c>
      <c r="K1747" t="s">
        <v>20</v>
      </c>
      <c r="L1747" t="s">
        <v>33</v>
      </c>
      <c r="M1747" t="s">
        <v>20</v>
      </c>
      <c r="N1747" t="s">
        <v>34</v>
      </c>
      <c r="O1747">
        <v>87.84</v>
      </c>
      <c r="P1747">
        <v>1324.77</v>
      </c>
      <c r="Q1747">
        <v>1</v>
      </c>
      <c r="R1747" t="s">
        <v>21</v>
      </c>
    </row>
    <row r="1748" spans="1:18" x14ac:dyDescent="0.35">
      <c r="A1748" t="s">
        <v>1793</v>
      </c>
      <c r="B1748" t="s">
        <v>19</v>
      </c>
      <c r="C1748">
        <v>1</v>
      </c>
      <c r="D1748" t="s">
        <v>21</v>
      </c>
      <c r="E1748" t="s">
        <v>21</v>
      </c>
      <c r="F1748" t="s">
        <v>58</v>
      </c>
      <c r="G1748">
        <v>26</v>
      </c>
      <c r="H1748" t="s">
        <v>20</v>
      </c>
      <c r="I1748" t="s">
        <v>23</v>
      </c>
      <c r="J1748" t="s">
        <v>21</v>
      </c>
      <c r="K1748" t="s">
        <v>21</v>
      </c>
      <c r="L1748" t="s">
        <v>33</v>
      </c>
      <c r="M1748" t="s">
        <v>20</v>
      </c>
      <c r="N1748" t="s">
        <v>25</v>
      </c>
      <c r="O1748">
        <v>89.13</v>
      </c>
      <c r="P1748">
        <v>2290.4299999999998</v>
      </c>
      <c r="Q1748">
        <v>1</v>
      </c>
      <c r="R1748" t="s">
        <v>20</v>
      </c>
    </row>
    <row r="1749" spans="1:18" x14ac:dyDescent="0.35">
      <c r="A1749" t="s">
        <v>1794</v>
      </c>
      <c r="B1749" t="s">
        <v>36</v>
      </c>
      <c r="C1749">
        <v>0</v>
      </c>
      <c r="D1749" t="s">
        <v>21</v>
      </c>
      <c r="E1749" t="s">
        <v>21</v>
      </c>
      <c r="F1749" t="s">
        <v>39</v>
      </c>
      <c r="G1749">
        <v>23</v>
      </c>
      <c r="H1749" t="s">
        <v>20</v>
      </c>
      <c r="I1749" t="s">
        <v>23</v>
      </c>
      <c r="J1749" t="s">
        <v>21</v>
      </c>
      <c r="K1749" t="s">
        <v>21</v>
      </c>
      <c r="L1749" t="s">
        <v>33</v>
      </c>
      <c r="M1749" t="s">
        <v>21</v>
      </c>
      <c r="N1749" t="s">
        <v>25</v>
      </c>
      <c r="O1749">
        <v>90.25</v>
      </c>
      <c r="P1749">
        <v>2037.16</v>
      </c>
      <c r="Q1749">
        <v>2</v>
      </c>
      <c r="R1749" t="s">
        <v>20</v>
      </c>
    </row>
    <row r="1750" spans="1:18" x14ac:dyDescent="0.35">
      <c r="A1750" t="s">
        <v>1795</v>
      </c>
      <c r="B1750" t="s">
        <v>36</v>
      </c>
      <c r="C1750">
        <v>0</v>
      </c>
      <c r="D1750" t="s">
        <v>21</v>
      </c>
      <c r="E1750" t="s">
        <v>21</v>
      </c>
      <c r="F1750" t="s">
        <v>58</v>
      </c>
      <c r="G1750">
        <v>21</v>
      </c>
      <c r="H1750" t="s">
        <v>20</v>
      </c>
      <c r="I1750" t="s">
        <v>32</v>
      </c>
      <c r="J1750" t="s">
        <v>21</v>
      </c>
      <c r="K1750" t="s">
        <v>21</v>
      </c>
      <c r="L1750" t="s">
        <v>33</v>
      </c>
      <c r="M1750" t="s">
        <v>20</v>
      </c>
      <c r="N1750" t="s">
        <v>25</v>
      </c>
      <c r="O1750">
        <v>57.7</v>
      </c>
      <c r="P1750">
        <v>1247</v>
      </c>
      <c r="Q1750">
        <v>1</v>
      </c>
      <c r="R1750" t="s">
        <v>20</v>
      </c>
    </row>
    <row r="1751" spans="1:18" x14ac:dyDescent="0.35">
      <c r="A1751" t="s">
        <v>1796</v>
      </c>
      <c r="B1751" t="s">
        <v>36</v>
      </c>
      <c r="C1751">
        <v>0</v>
      </c>
      <c r="D1751" t="s">
        <v>21</v>
      </c>
      <c r="E1751" t="s">
        <v>20</v>
      </c>
      <c r="F1751" t="s">
        <v>22</v>
      </c>
      <c r="G1751">
        <v>32</v>
      </c>
      <c r="H1751" t="s">
        <v>20</v>
      </c>
      <c r="I1751" t="s">
        <v>23</v>
      </c>
      <c r="J1751" t="s">
        <v>21</v>
      </c>
      <c r="K1751" t="s">
        <v>21</v>
      </c>
      <c r="L1751" t="s">
        <v>33</v>
      </c>
      <c r="M1751" t="s">
        <v>20</v>
      </c>
      <c r="N1751" t="s">
        <v>34</v>
      </c>
      <c r="O1751">
        <v>86.89</v>
      </c>
      <c r="P1751">
        <v>2817.9</v>
      </c>
      <c r="Q1751">
        <v>4</v>
      </c>
      <c r="R1751" t="s">
        <v>20</v>
      </c>
    </row>
    <row r="1752" spans="1:18" x14ac:dyDescent="0.35">
      <c r="A1752" t="s">
        <v>1797</v>
      </c>
      <c r="B1752" t="s">
        <v>19</v>
      </c>
      <c r="C1752">
        <v>0</v>
      </c>
      <c r="D1752" t="s">
        <v>20</v>
      </c>
      <c r="E1752" t="s">
        <v>20</v>
      </c>
      <c r="F1752" t="s">
        <v>39</v>
      </c>
      <c r="G1752">
        <v>22</v>
      </c>
      <c r="H1752" t="s">
        <v>20</v>
      </c>
      <c r="I1752" t="s">
        <v>21</v>
      </c>
      <c r="J1752" t="s">
        <v>28</v>
      </c>
      <c r="K1752" t="s">
        <v>28</v>
      </c>
      <c r="L1752" t="s">
        <v>33</v>
      </c>
      <c r="M1752" t="s">
        <v>21</v>
      </c>
      <c r="N1752" t="s">
        <v>34</v>
      </c>
      <c r="O1752">
        <v>31.38</v>
      </c>
      <c r="P1752">
        <v>675.77</v>
      </c>
      <c r="Q1752">
        <v>2</v>
      </c>
      <c r="R1752" t="s">
        <v>21</v>
      </c>
    </row>
    <row r="1753" spans="1:18" x14ac:dyDescent="0.35">
      <c r="A1753" t="s">
        <v>1798</v>
      </c>
      <c r="B1753" t="s">
        <v>19</v>
      </c>
      <c r="C1753">
        <v>0</v>
      </c>
      <c r="D1753" t="s">
        <v>20</v>
      </c>
      <c r="E1753" t="s">
        <v>20</v>
      </c>
      <c r="F1753" t="s">
        <v>27</v>
      </c>
      <c r="G1753">
        <v>4</v>
      </c>
      <c r="H1753" t="s">
        <v>20</v>
      </c>
      <c r="I1753" t="s">
        <v>32</v>
      </c>
      <c r="J1753" t="s">
        <v>20</v>
      </c>
      <c r="K1753" t="s">
        <v>21</v>
      </c>
      <c r="L1753" t="s">
        <v>33</v>
      </c>
      <c r="M1753" t="s">
        <v>21</v>
      </c>
      <c r="N1753" t="s">
        <v>25</v>
      </c>
      <c r="O1753">
        <v>64.37</v>
      </c>
      <c r="P1753">
        <v>261.86</v>
      </c>
      <c r="Q1753">
        <v>1</v>
      </c>
      <c r="R1753" t="s">
        <v>21</v>
      </c>
    </row>
    <row r="1754" spans="1:18" x14ac:dyDescent="0.35">
      <c r="A1754" t="s">
        <v>1799</v>
      </c>
      <c r="B1754" t="s">
        <v>19</v>
      </c>
      <c r="C1754">
        <v>0</v>
      </c>
      <c r="D1754" t="s">
        <v>20</v>
      </c>
      <c r="E1754" t="s">
        <v>21</v>
      </c>
      <c r="F1754" t="s">
        <v>45</v>
      </c>
      <c r="G1754">
        <v>50</v>
      </c>
      <c r="H1754" t="s">
        <v>20</v>
      </c>
      <c r="I1754" t="s">
        <v>23</v>
      </c>
      <c r="J1754" t="s">
        <v>21</v>
      </c>
      <c r="K1754" t="s">
        <v>21</v>
      </c>
      <c r="L1754" t="s">
        <v>29</v>
      </c>
      <c r="M1754" t="s">
        <v>21</v>
      </c>
      <c r="N1754" t="s">
        <v>25</v>
      </c>
      <c r="O1754">
        <v>81.27</v>
      </c>
      <c r="P1754">
        <v>3946.65</v>
      </c>
      <c r="Q1754">
        <v>6</v>
      </c>
      <c r="R1754" t="s">
        <v>21</v>
      </c>
    </row>
    <row r="1755" spans="1:18" x14ac:dyDescent="0.35">
      <c r="A1755" t="s">
        <v>1800</v>
      </c>
      <c r="B1755" t="s">
        <v>19</v>
      </c>
      <c r="C1755">
        <v>0</v>
      </c>
      <c r="D1755" t="s">
        <v>21</v>
      </c>
      <c r="E1755" t="s">
        <v>21</v>
      </c>
      <c r="F1755" t="s">
        <v>39</v>
      </c>
      <c r="G1755">
        <v>31</v>
      </c>
      <c r="H1755" t="s">
        <v>20</v>
      </c>
      <c r="I1755" t="s">
        <v>23</v>
      </c>
      <c r="J1755" t="s">
        <v>21</v>
      </c>
      <c r="K1755" t="s">
        <v>20</v>
      </c>
      <c r="L1755" t="s">
        <v>24</v>
      </c>
      <c r="M1755" t="s">
        <v>21</v>
      </c>
      <c r="N1755" t="s">
        <v>34</v>
      </c>
      <c r="O1755">
        <v>94.11</v>
      </c>
      <c r="P1755">
        <v>2939.87</v>
      </c>
      <c r="Q1755">
        <v>1</v>
      </c>
      <c r="R1755" t="s">
        <v>21</v>
      </c>
    </row>
    <row r="1756" spans="1:18" x14ac:dyDescent="0.35">
      <c r="A1756" t="s">
        <v>1801</v>
      </c>
      <c r="B1756" t="s">
        <v>36</v>
      </c>
      <c r="C1756">
        <v>1</v>
      </c>
      <c r="D1756" t="s">
        <v>21</v>
      </c>
      <c r="E1756" t="s">
        <v>21</v>
      </c>
      <c r="F1756" t="s">
        <v>75</v>
      </c>
      <c r="G1756">
        <v>9</v>
      </c>
      <c r="H1756" t="s">
        <v>20</v>
      </c>
      <c r="I1756" t="s">
        <v>32</v>
      </c>
      <c r="J1756" t="s">
        <v>21</v>
      </c>
      <c r="K1756" t="s">
        <v>20</v>
      </c>
      <c r="L1756" t="s">
        <v>33</v>
      </c>
      <c r="M1756" t="s">
        <v>20</v>
      </c>
      <c r="N1756" t="s">
        <v>25</v>
      </c>
      <c r="O1756">
        <v>51.65</v>
      </c>
      <c r="P1756">
        <v>465.45</v>
      </c>
      <c r="Q1756">
        <v>0</v>
      </c>
      <c r="R1756" t="s">
        <v>21</v>
      </c>
    </row>
    <row r="1757" spans="1:18" x14ac:dyDescent="0.35">
      <c r="A1757" t="s">
        <v>1802</v>
      </c>
      <c r="B1757" t="s">
        <v>36</v>
      </c>
      <c r="C1757">
        <v>0</v>
      </c>
      <c r="D1757" t="s">
        <v>21</v>
      </c>
      <c r="E1757" t="s">
        <v>21</v>
      </c>
      <c r="F1757" t="s">
        <v>41</v>
      </c>
      <c r="G1757">
        <v>30</v>
      </c>
      <c r="H1757" t="s">
        <v>20</v>
      </c>
      <c r="I1757" t="s">
        <v>21</v>
      </c>
      <c r="J1757" t="s">
        <v>28</v>
      </c>
      <c r="K1757" t="s">
        <v>28</v>
      </c>
      <c r="L1757" t="s">
        <v>33</v>
      </c>
      <c r="M1757" t="s">
        <v>21</v>
      </c>
      <c r="N1757" t="s">
        <v>25</v>
      </c>
      <c r="O1757">
        <v>33.71</v>
      </c>
      <c r="P1757">
        <v>1012.12</v>
      </c>
      <c r="Q1757">
        <v>1</v>
      </c>
      <c r="R1757" t="s">
        <v>20</v>
      </c>
    </row>
    <row r="1758" spans="1:18" x14ac:dyDescent="0.35">
      <c r="A1758" t="s">
        <v>1803</v>
      </c>
      <c r="B1758" t="s">
        <v>36</v>
      </c>
      <c r="C1758">
        <v>0</v>
      </c>
      <c r="D1758" t="s">
        <v>21</v>
      </c>
      <c r="E1758" t="s">
        <v>21</v>
      </c>
      <c r="F1758" t="s">
        <v>58</v>
      </c>
      <c r="G1758">
        <v>56</v>
      </c>
      <c r="H1758" t="s">
        <v>20</v>
      </c>
      <c r="I1758" t="s">
        <v>23</v>
      </c>
      <c r="J1758" t="s">
        <v>21</v>
      </c>
      <c r="K1758" t="s">
        <v>21</v>
      </c>
      <c r="L1758" t="s">
        <v>24</v>
      </c>
      <c r="M1758" t="s">
        <v>21</v>
      </c>
      <c r="N1758" t="s">
        <v>25</v>
      </c>
      <c r="O1758">
        <v>88.09</v>
      </c>
      <c r="P1758">
        <v>4919.9399999999996</v>
      </c>
      <c r="Q1758">
        <v>2</v>
      </c>
      <c r="R1758" t="s">
        <v>21</v>
      </c>
    </row>
    <row r="1759" spans="1:18" x14ac:dyDescent="0.35">
      <c r="A1759" t="s">
        <v>1804</v>
      </c>
      <c r="B1759" t="s">
        <v>36</v>
      </c>
      <c r="C1759">
        <v>0</v>
      </c>
      <c r="D1759" t="s">
        <v>21</v>
      </c>
      <c r="E1759" t="s">
        <v>21</v>
      </c>
      <c r="F1759" t="s">
        <v>47</v>
      </c>
      <c r="G1759">
        <v>32</v>
      </c>
      <c r="H1759" t="s">
        <v>20</v>
      </c>
      <c r="I1759" t="s">
        <v>32</v>
      </c>
      <c r="J1759" t="s">
        <v>21</v>
      </c>
      <c r="K1759" t="s">
        <v>21</v>
      </c>
      <c r="L1759" t="s">
        <v>29</v>
      </c>
      <c r="M1759" t="s">
        <v>20</v>
      </c>
      <c r="N1759" t="s">
        <v>30</v>
      </c>
      <c r="O1759">
        <v>55.75</v>
      </c>
      <c r="P1759">
        <v>1788.02</v>
      </c>
      <c r="Q1759">
        <v>3</v>
      </c>
      <c r="R1759" t="s">
        <v>21</v>
      </c>
    </row>
    <row r="1760" spans="1:18" x14ac:dyDescent="0.35">
      <c r="A1760" t="s">
        <v>317</v>
      </c>
      <c r="B1760" t="s">
        <v>36</v>
      </c>
      <c r="C1760">
        <v>0</v>
      </c>
      <c r="D1760" t="s">
        <v>21</v>
      </c>
      <c r="E1760" t="s">
        <v>21</v>
      </c>
      <c r="F1760" t="s">
        <v>56</v>
      </c>
      <c r="G1760">
        <v>18</v>
      </c>
      <c r="H1760" t="s">
        <v>20</v>
      </c>
      <c r="I1760" t="s">
        <v>23</v>
      </c>
      <c r="J1760" t="s">
        <v>21</v>
      </c>
      <c r="K1760" t="s">
        <v>20</v>
      </c>
      <c r="L1760" t="s">
        <v>29</v>
      </c>
      <c r="M1760" t="s">
        <v>20</v>
      </c>
      <c r="N1760" t="s">
        <v>25</v>
      </c>
      <c r="O1760">
        <v>90.5</v>
      </c>
      <c r="P1760">
        <v>1608.87</v>
      </c>
      <c r="Q1760">
        <v>1</v>
      </c>
      <c r="R1760" t="s">
        <v>21</v>
      </c>
    </row>
    <row r="1761" spans="1:18" x14ac:dyDescent="0.35">
      <c r="A1761" t="s">
        <v>1805</v>
      </c>
      <c r="B1761" t="s">
        <v>36</v>
      </c>
      <c r="C1761">
        <v>0</v>
      </c>
      <c r="D1761" t="s">
        <v>20</v>
      </c>
      <c r="E1761" t="s">
        <v>20</v>
      </c>
      <c r="F1761" t="s">
        <v>41</v>
      </c>
      <c r="G1761">
        <v>14</v>
      </c>
      <c r="H1761" t="s">
        <v>21</v>
      </c>
      <c r="I1761" t="s">
        <v>21</v>
      </c>
      <c r="J1761" t="s">
        <v>28</v>
      </c>
      <c r="K1761" t="s">
        <v>28</v>
      </c>
      <c r="L1761" t="s">
        <v>33</v>
      </c>
      <c r="M1761" t="s">
        <v>21</v>
      </c>
      <c r="N1761" t="s">
        <v>43</v>
      </c>
      <c r="O1761">
        <v>20.88</v>
      </c>
      <c r="P1761">
        <v>287.76</v>
      </c>
      <c r="Q1761">
        <v>1</v>
      </c>
      <c r="R1761" t="s">
        <v>20</v>
      </c>
    </row>
    <row r="1762" spans="1:18" x14ac:dyDescent="0.35">
      <c r="A1762" t="s">
        <v>1806</v>
      </c>
      <c r="B1762" t="s">
        <v>36</v>
      </c>
      <c r="C1762">
        <v>0</v>
      </c>
      <c r="D1762" t="s">
        <v>20</v>
      </c>
      <c r="E1762" t="s">
        <v>21</v>
      </c>
      <c r="F1762" t="s">
        <v>58</v>
      </c>
      <c r="G1762">
        <v>14</v>
      </c>
      <c r="H1762" t="s">
        <v>20</v>
      </c>
      <c r="I1762" t="s">
        <v>23</v>
      </c>
      <c r="J1762" t="s">
        <v>21</v>
      </c>
      <c r="K1762" t="s">
        <v>20</v>
      </c>
      <c r="L1762" t="s">
        <v>33</v>
      </c>
      <c r="M1762" t="s">
        <v>21</v>
      </c>
      <c r="N1762" t="s">
        <v>25</v>
      </c>
      <c r="O1762">
        <v>92.09</v>
      </c>
      <c r="P1762">
        <v>1316.52</v>
      </c>
      <c r="Q1762">
        <v>2</v>
      </c>
      <c r="R1762" t="s">
        <v>20</v>
      </c>
    </row>
    <row r="1763" spans="1:18" x14ac:dyDescent="0.35">
      <c r="A1763" t="s">
        <v>1807</v>
      </c>
      <c r="B1763" t="s">
        <v>19</v>
      </c>
      <c r="C1763">
        <v>0</v>
      </c>
      <c r="D1763" t="s">
        <v>20</v>
      </c>
      <c r="E1763" t="s">
        <v>21</v>
      </c>
      <c r="F1763" t="s">
        <v>49</v>
      </c>
      <c r="G1763">
        <v>10</v>
      </c>
      <c r="H1763" t="s">
        <v>20</v>
      </c>
      <c r="I1763" t="s">
        <v>23</v>
      </c>
      <c r="J1763" t="s">
        <v>20</v>
      </c>
      <c r="K1763" t="s">
        <v>21</v>
      </c>
      <c r="L1763" t="s">
        <v>33</v>
      </c>
      <c r="M1763" t="s">
        <v>21</v>
      </c>
      <c r="N1763" t="s">
        <v>30</v>
      </c>
      <c r="O1763">
        <v>75.67</v>
      </c>
      <c r="P1763">
        <v>762.1</v>
      </c>
      <c r="Q1763">
        <v>0</v>
      </c>
      <c r="R1763" t="s">
        <v>20</v>
      </c>
    </row>
    <row r="1764" spans="1:18" x14ac:dyDescent="0.35">
      <c r="A1764" t="s">
        <v>1808</v>
      </c>
      <c r="B1764" t="s">
        <v>19</v>
      </c>
      <c r="C1764">
        <v>1</v>
      </c>
      <c r="D1764" t="s">
        <v>21</v>
      </c>
      <c r="E1764" t="s">
        <v>21</v>
      </c>
      <c r="F1764" t="s">
        <v>662</v>
      </c>
      <c r="G1764">
        <v>72</v>
      </c>
      <c r="H1764" t="s">
        <v>20</v>
      </c>
      <c r="I1764" t="s">
        <v>32</v>
      </c>
      <c r="J1764" t="s">
        <v>21</v>
      </c>
      <c r="K1764" t="s">
        <v>21</v>
      </c>
      <c r="L1764" t="s">
        <v>24</v>
      </c>
      <c r="M1764" t="s">
        <v>21</v>
      </c>
      <c r="N1764" t="s">
        <v>34</v>
      </c>
      <c r="O1764">
        <v>59.93</v>
      </c>
      <c r="P1764">
        <v>4321.72</v>
      </c>
      <c r="Q1764">
        <v>1</v>
      </c>
      <c r="R1764" t="s">
        <v>21</v>
      </c>
    </row>
    <row r="1765" spans="1:18" x14ac:dyDescent="0.35">
      <c r="A1765" t="s">
        <v>1809</v>
      </c>
      <c r="B1765" t="s">
        <v>36</v>
      </c>
      <c r="C1765">
        <v>0</v>
      </c>
      <c r="D1765" t="s">
        <v>20</v>
      </c>
      <c r="E1765" t="s">
        <v>21</v>
      </c>
      <c r="F1765" t="s">
        <v>65</v>
      </c>
      <c r="G1765">
        <v>54</v>
      </c>
      <c r="H1765" t="s">
        <v>20</v>
      </c>
      <c r="I1765" t="s">
        <v>32</v>
      </c>
      <c r="J1765" t="s">
        <v>20</v>
      </c>
      <c r="K1765" t="s">
        <v>20</v>
      </c>
      <c r="L1765" t="s">
        <v>29</v>
      </c>
      <c r="M1765" t="s">
        <v>20</v>
      </c>
      <c r="N1765" t="s">
        <v>34</v>
      </c>
      <c r="O1765">
        <v>72</v>
      </c>
      <c r="P1765">
        <v>3964.87</v>
      </c>
      <c r="Q1765">
        <v>1</v>
      </c>
      <c r="R1765" t="s">
        <v>21</v>
      </c>
    </row>
    <row r="1766" spans="1:18" x14ac:dyDescent="0.35">
      <c r="A1766" t="s">
        <v>1810</v>
      </c>
      <c r="B1766" t="s">
        <v>19</v>
      </c>
      <c r="C1766">
        <v>0</v>
      </c>
      <c r="D1766" t="s">
        <v>20</v>
      </c>
      <c r="E1766" t="s">
        <v>21</v>
      </c>
      <c r="F1766" t="s">
        <v>41</v>
      </c>
      <c r="G1766">
        <v>11</v>
      </c>
      <c r="H1766" t="s">
        <v>20</v>
      </c>
      <c r="I1766" t="s">
        <v>21</v>
      </c>
      <c r="J1766" t="s">
        <v>28</v>
      </c>
      <c r="K1766" t="s">
        <v>28</v>
      </c>
      <c r="L1766" t="s">
        <v>33</v>
      </c>
      <c r="M1766" t="s">
        <v>20</v>
      </c>
      <c r="N1766" t="s">
        <v>43</v>
      </c>
      <c r="O1766">
        <v>34.85</v>
      </c>
      <c r="P1766">
        <v>394.83</v>
      </c>
      <c r="Q1766">
        <v>1</v>
      </c>
      <c r="R1766" t="s">
        <v>21</v>
      </c>
    </row>
    <row r="1767" spans="1:18" x14ac:dyDescent="0.35">
      <c r="A1767" t="s">
        <v>1811</v>
      </c>
      <c r="B1767" t="s">
        <v>19</v>
      </c>
      <c r="C1767">
        <v>0</v>
      </c>
      <c r="D1767" t="s">
        <v>20</v>
      </c>
      <c r="E1767" t="s">
        <v>21</v>
      </c>
      <c r="F1767" t="s">
        <v>65</v>
      </c>
      <c r="G1767">
        <v>72</v>
      </c>
      <c r="H1767" t="s">
        <v>20</v>
      </c>
      <c r="I1767" t="s">
        <v>32</v>
      </c>
      <c r="J1767" t="s">
        <v>20</v>
      </c>
      <c r="K1767" t="s">
        <v>21</v>
      </c>
      <c r="L1767" t="s">
        <v>24</v>
      </c>
      <c r="M1767" t="s">
        <v>21</v>
      </c>
      <c r="N1767" t="s">
        <v>43</v>
      </c>
      <c r="O1767">
        <v>62.01</v>
      </c>
      <c r="P1767">
        <v>4343.18</v>
      </c>
      <c r="Q1767">
        <v>3</v>
      </c>
      <c r="R1767" t="s">
        <v>21</v>
      </c>
    </row>
    <row r="1768" spans="1:18" x14ac:dyDescent="0.35">
      <c r="A1768" t="s">
        <v>1812</v>
      </c>
      <c r="B1768" t="s">
        <v>19</v>
      </c>
      <c r="C1768">
        <v>0</v>
      </c>
      <c r="D1768" t="s">
        <v>20</v>
      </c>
      <c r="E1768" t="s">
        <v>21</v>
      </c>
      <c r="F1768" t="s">
        <v>56</v>
      </c>
      <c r="G1768">
        <v>60</v>
      </c>
      <c r="H1768" t="s">
        <v>20</v>
      </c>
      <c r="I1768" t="s">
        <v>23</v>
      </c>
      <c r="J1768" t="s">
        <v>21</v>
      </c>
      <c r="K1768" t="s">
        <v>20</v>
      </c>
      <c r="L1768" t="s">
        <v>24</v>
      </c>
      <c r="M1768" t="s">
        <v>21</v>
      </c>
      <c r="N1768" t="s">
        <v>34</v>
      </c>
      <c r="O1768">
        <v>102.95</v>
      </c>
      <c r="P1768">
        <v>6060.81</v>
      </c>
      <c r="Q1768">
        <v>0</v>
      </c>
      <c r="R1768" t="s">
        <v>21</v>
      </c>
    </row>
    <row r="1769" spans="1:18" x14ac:dyDescent="0.35">
      <c r="A1769" t="s">
        <v>1813</v>
      </c>
      <c r="B1769" t="s">
        <v>19</v>
      </c>
      <c r="C1769">
        <v>0</v>
      </c>
      <c r="D1769" t="s">
        <v>20</v>
      </c>
      <c r="E1769" t="s">
        <v>20</v>
      </c>
      <c r="F1769" t="s">
        <v>56</v>
      </c>
      <c r="G1769">
        <v>15</v>
      </c>
      <c r="H1769" t="s">
        <v>20</v>
      </c>
      <c r="I1769" t="s">
        <v>23</v>
      </c>
      <c r="J1769" t="s">
        <v>20</v>
      </c>
      <c r="K1769" t="s">
        <v>21</v>
      </c>
      <c r="L1769" t="s">
        <v>29</v>
      </c>
      <c r="M1769" t="s">
        <v>20</v>
      </c>
      <c r="N1769" t="s">
        <v>25</v>
      </c>
      <c r="O1769">
        <v>90.21</v>
      </c>
      <c r="P1769">
        <v>1369.58</v>
      </c>
      <c r="Q1769">
        <v>6</v>
      </c>
      <c r="R1769" t="s">
        <v>20</v>
      </c>
    </row>
    <row r="1770" spans="1:18" x14ac:dyDescent="0.35">
      <c r="A1770" t="s">
        <v>1814</v>
      </c>
      <c r="B1770" t="s">
        <v>19</v>
      </c>
      <c r="C1770">
        <v>1</v>
      </c>
      <c r="D1770" t="s">
        <v>20</v>
      </c>
      <c r="E1770" t="s">
        <v>21</v>
      </c>
      <c r="F1770" t="s">
        <v>47</v>
      </c>
      <c r="G1770">
        <v>60</v>
      </c>
      <c r="H1770" t="s">
        <v>20</v>
      </c>
      <c r="I1770" t="s">
        <v>23</v>
      </c>
      <c r="J1770" t="s">
        <v>21</v>
      </c>
      <c r="K1770" t="s">
        <v>21</v>
      </c>
      <c r="L1770" t="s">
        <v>24</v>
      </c>
      <c r="M1770" t="s">
        <v>21</v>
      </c>
      <c r="N1770" t="s">
        <v>30</v>
      </c>
      <c r="O1770">
        <v>82.55</v>
      </c>
      <c r="P1770">
        <v>4935.72</v>
      </c>
      <c r="Q1770">
        <v>0</v>
      </c>
      <c r="R1770" t="s">
        <v>21</v>
      </c>
    </row>
    <row r="1771" spans="1:18" x14ac:dyDescent="0.35">
      <c r="A1771" t="s">
        <v>1815</v>
      </c>
      <c r="B1771" t="s">
        <v>36</v>
      </c>
      <c r="C1771">
        <v>0</v>
      </c>
      <c r="D1771" t="s">
        <v>20</v>
      </c>
      <c r="E1771" t="s">
        <v>21</v>
      </c>
      <c r="F1771" t="s">
        <v>75</v>
      </c>
      <c r="G1771">
        <v>28</v>
      </c>
      <c r="H1771" t="s">
        <v>20</v>
      </c>
      <c r="I1771" t="s">
        <v>21</v>
      </c>
      <c r="J1771" t="s">
        <v>28</v>
      </c>
      <c r="K1771" t="s">
        <v>28</v>
      </c>
      <c r="L1771" t="s">
        <v>29</v>
      </c>
      <c r="M1771" t="s">
        <v>21</v>
      </c>
      <c r="N1771" t="s">
        <v>25</v>
      </c>
      <c r="O1771">
        <v>37.020000000000003</v>
      </c>
      <c r="P1771">
        <v>1006.99</v>
      </c>
      <c r="Q1771">
        <v>0</v>
      </c>
      <c r="R1771" t="s">
        <v>21</v>
      </c>
    </row>
    <row r="1772" spans="1:18" x14ac:dyDescent="0.35">
      <c r="A1772" t="s">
        <v>1816</v>
      </c>
      <c r="B1772" t="s">
        <v>19</v>
      </c>
      <c r="C1772">
        <v>0</v>
      </c>
      <c r="D1772" t="s">
        <v>21</v>
      </c>
      <c r="E1772" t="s">
        <v>21</v>
      </c>
      <c r="F1772" t="s">
        <v>45</v>
      </c>
      <c r="G1772">
        <v>18</v>
      </c>
      <c r="H1772" t="s">
        <v>20</v>
      </c>
      <c r="I1772" t="s">
        <v>23</v>
      </c>
      <c r="J1772" t="s">
        <v>21</v>
      </c>
      <c r="K1772" t="s">
        <v>20</v>
      </c>
      <c r="L1772" t="s">
        <v>33</v>
      </c>
      <c r="M1772" t="s">
        <v>20</v>
      </c>
      <c r="N1772" t="s">
        <v>34</v>
      </c>
      <c r="O1772">
        <v>84.46</v>
      </c>
      <c r="P1772">
        <v>1516.4</v>
      </c>
      <c r="Q1772">
        <v>3</v>
      </c>
      <c r="R1772" t="s">
        <v>20</v>
      </c>
    </row>
    <row r="1773" spans="1:18" x14ac:dyDescent="0.35">
      <c r="A1773" t="s">
        <v>1817</v>
      </c>
      <c r="B1773" t="s">
        <v>36</v>
      </c>
      <c r="C1773">
        <v>0</v>
      </c>
      <c r="D1773" t="s">
        <v>20</v>
      </c>
      <c r="E1773" t="s">
        <v>20</v>
      </c>
      <c r="F1773" t="s">
        <v>58</v>
      </c>
      <c r="G1773">
        <v>24</v>
      </c>
      <c r="H1773" t="s">
        <v>20</v>
      </c>
      <c r="I1773" t="s">
        <v>21</v>
      </c>
      <c r="J1773" t="s">
        <v>28</v>
      </c>
      <c r="K1773" t="s">
        <v>28</v>
      </c>
      <c r="L1773" t="s">
        <v>29</v>
      </c>
      <c r="M1773" t="s">
        <v>21</v>
      </c>
      <c r="N1773" t="s">
        <v>34</v>
      </c>
      <c r="O1773">
        <v>30.32</v>
      </c>
      <c r="P1773">
        <v>741.01</v>
      </c>
      <c r="Q1773">
        <v>0</v>
      </c>
      <c r="R1773" t="s">
        <v>21</v>
      </c>
    </row>
    <row r="1774" spans="1:18" x14ac:dyDescent="0.35">
      <c r="A1774" t="s">
        <v>1818</v>
      </c>
      <c r="B1774" t="s">
        <v>36</v>
      </c>
      <c r="C1774">
        <v>0</v>
      </c>
      <c r="D1774" t="s">
        <v>21</v>
      </c>
      <c r="E1774" t="s">
        <v>21</v>
      </c>
      <c r="F1774" t="s">
        <v>56</v>
      </c>
      <c r="G1774">
        <v>24</v>
      </c>
      <c r="H1774" t="s">
        <v>20</v>
      </c>
      <c r="I1774" t="s">
        <v>23</v>
      </c>
      <c r="J1774" t="s">
        <v>21</v>
      </c>
      <c r="K1774" t="s">
        <v>21</v>
      </c>
      <c r="L1774" t="s">
        <v>33</v>
      </c>
      <c r="M1774" t="s">
        <v>21</v>
      </c>
      <c r="N1774" t="s">
        <v>25</v>
      </c>
      <c r="O1774">
        <v>87.62</v>
      </c>
      <c r="P1774">
        <v>2091.31</v>
      </c>
      <c r="Q1774">
        <v>4</v>
      </c>
      <c r="R1774" t="s">
        <v>20</v>
      </c>
    </row>
    <row r="1775" spans="1:18" x14ac:dyDescent="0.35">
      <c r="A1775" t="s">
        <v>1819</v>
      </c>
      <c r="B1775" t="s">
        <v>19</v>
      </c>
      <c r="C1775">
        <v>0</v>
      </c>
      <c r="D1775" t="s">
        <v>20</v>
      </c>
      <c r="E1775" t="s">
        <v>21</v>
      </c>
      <c r="F1775" t="s">
        <v>45</v>
      </c>
      <c r="G1775">
        <v>72</v>
      </c>
      <c r="H1775" t="s">
        <v>20</v>
      </c>
      <c r="I1775" t="s">
        <v>21</v>
      </c>
      <c r="J1775" t="s">
        <v>28</v>
      </c>
      <c r="K1775" t="s">
        <v>28</v>
      </c>
      <c r="L1775" t="s">
        <v>24</v>
      </c>
      <c r="M1775" t="s">
        <v>21</v>
      </c>
      <c r="N1775" t="s">
        <v>25</v>
      </c>
      <c r="O1775">
        <v>23.07</v>
      </c>
      <c r="P1775">
        <v>1631.06</v>
      </c>
      <c r="Q1775">
        <v>1</v>
      </c>
      <c r="R1775" t="s">
        <v>21</v>
      </c>
    </row>
    <row r="1776" spans="1:18" x14ac:dyDescent="0.35">
      <c r="A1776" t="s">
        <v>1820</v>
      </c>
      <c r="B1776" t="s">
        <v>36</v>
      </c>
      <c r="C1776">
        <v>0</v>
      </c>
      <c r="D1776" t="s">
        <v>20</v>
      </c>
      <c r="E1776" t="s">
        <v>20</v>
      </c>
      <c r="F1776" t="s">
        <v>22</v>
      </c>
      <c r="G1776">
        <v>22</v>
      </c>
      <c r="H1776" t="s">
        <v>20</v>
      </c>
      <c r="I1776" t="s">
        <v>23</v>
      </c>
      <c r="J1776" t="s">
        <v>21</v>
      </c>
      <c r="K1776" t="s">
        <v>21</v>
      </c>
      <c r="L1776" t="s">
        <v>33</v>
      </c>
      <c r="M1776" t="s">
        <v>21</v>
      </c>
      <c r="N1776" t="s">
        <v>30</v>
      </c>
      <c r="O1776">
        <v>79.989999999999995</v>
      </c>
      <c r="P1776">
        <v>1735.08</v>
      </c>
      <c r="Q1776">
        <v>3</v>
      </c>
      <c r="R1776" t="s">
        <v>21</v>
      </c>
    </row>
    <row r="1777" spans="1:18" x14ac:dyDescent="0.35">
      <c r="A1777" t="s">
        <v>1821</v>
      </c>
      <c r="B1777" t="s">
        <v>19</v>
      </c>
      <c r="C1777">
        <v>0</v>
      </c>
      <c r="D1777" t="s">
        <v>21</v>
      </c>
      <c r="E1777" t="s">
        <v>21</v>
      </c>
      <c r="F1777" t="s">
        <v>39</v>
      </c>
      <c r="G1777">
        <v>19</v>
      </c>
      <c r="H1777" t="s">
        <v>20</v>
      </c>
      <c r="I1777" t="s">
        <v>23</v>
      </c>
      <c r="J1777" t="s">
        <v>21</v>
      </c>
      <c r="K1777" t="s">
        <v>20</v>
      </c>
      <c r="L1777" t="s">
        <v>33</v>
      </c>
      <c r="M1777" t="s">
        <v>20</v>
      </c>
      <c r="N1777" t="s">
        <v>34</v>
      </c>
      <c r="O1777">
        <v>83.55</v>
      </c>
      <c r="P1777">
        <v>1584.35</v>
      </c>
      <c r="Q1777">
        <v>0</v>
      </c>
      <c r="R1777" t="s">
        <v>21</v>
      </c>
    </row>
    <row r="1778" spans="1:18" x14ac:dyDescent="0.35">
      <c r="A1778" t="s">
        <v>1822</v>
      </c>
      <c r="B1778" t="s">
        <v>36</v>
      </c>
      <c r="C1778">
        <v>0</v>
      </c>
      <c r="D1778" t="s">
        <v>21</v>
      </c>
      <c r="E1778" t="s">
        <v>21</v>
      </c>
      <c r="F1778" t="s">
        <v>41</v>
      </c>
      <c r="G1778">
        <v>19</v>
      </c>
      <c r="H1778" t="s">
        <v>20</v>
      </c>
      <c r="I1778" t="s">
        <v>23</v>
      </c>
      <c r="J1778" t="s">
        <v>21</v>
      </c>
      <c r="K1778" t="s">
        <v>21</v>
      </c>
      <c r="L1778" t="s">
        <v>29</v>
      </c>
      <c r="M1778" t="s">
        <v>20</v>
      </c>
      <c r="N1778" t="s">
        <v>30</v>
      </c>
      <c r="O1778">
        <v>79.45</v>
      </c>
      <c r="P1778">
        <v>1464.8</v>
      </c>
      <c r="Q1778">
        <v>3</v>
      </c>
      <c r="R1778" t="s">
        <v>20</v>
      </c>
    </row>
    <row r="1779" spans="1:18" x14ac:dyDescent="0.35">
      <c r="A1779" t="s">
        <v>1823</v>
      </c>
      <c r="B1779" t="s">
        <v>19</v>
      </c>
      <c r="C1779">
        <v>1</v>
      </c>
      <c r="D1779" t="s">
        <v>20</v>
      </c>
      <c r="E1779" t="s">
        <v>21</v>
      </c>
      <c r="F1779" t="s">
        <v>27</v>
      </c>
      <c r="G1779">
        <v>37</v>
      </c>
      <c r="H1779" t="s">
        <v>20</v>
      </c>
      <c r="I1779" t="s">
        <v>23</v>
      </c>
      <c r="J1779" t="s">
        <v>20</v>
      </c>
      <c r="K1779" t="s">
        <v>21</v>
      </c>
      <c r="L1779" t="s">
        <v>29</v>
      </c>
      <c r="M1779" t="s">
        <v>20</v>
      </c>
      <c r="N1779" t="s">
        <v>30</v>
      </c>
      <c r="O1779">
        <v>98.35</v>
      </c>
      <c r="P1779">
        <v>3668.39</v>
      </c>
      <c r="Q1779">
        <v>3</v>
      </c>
      <c r="R1779" t="s">
        <v>21</v>
      </c>
    </row>
    <row r="1780" spans="1:18" x14ac:dyDescent="0.35">
      <c r="A1780" t="s">
        <v>1824</v>
      </c>
      <c r="B1780" t="s">
        <v>36</v>
      </c>
      <c r="C1780">
        <v>0</v>
      </c>
      <c r="D1780" t="s">
        <v>21</v>
      </c>
      <c r="E1780" t="s">
        <v>21</v>
      </c>
      <c r="F1780" t="s">
        <v>75</v>
      </c>
      <c r="G1780">
        <v>39</v>
      </c>
      <c r="H1780" t="s">
        <v>21</v>
      </c>
      <c r="I1780" t="s">
        <v>32</v>
      </c>
      <c r="J1780" t="s">
        <v>20</v>
      </c>
      <c r="K1780" t="s">
        <v>21</v>
      </c>
      <c r="L1780" t="s">
        <v>29</v>
      </c>
      <c r="M1780" t="s">
        <v>20</v>
      </c>
      <c r="N1780" t="s">
        <v>34</v>
      </c>
      <c r="O1780">
        <v>45.07</v>
      </c>
      <c r="P1780">
        <v>1761.07</v>
      </c>
      <c r="Q1780">
        <v>1</v>
      </c>
      <c r="R1780" t="s">
        <v>21</v>
      </c>
    </row>
    <row r="1781" spans="1:18" x14ac:dyDescent="0.35">
      <c r="A1781" t="s">
        <v>1825</v>
      </c>
      <c r="B1781" t="s">
        <v>36</v>
      </c>
      <c r="C1781">
        <v>0</v>
      </c>
      <c r="D1781" t="s">
        <v>21</v>
      </c>
      <c r="E1781" t="s">
        <v>21</v>
      </c>
      <c r="F1781" t="s">
        <v>58</v>
      </c>
      <c r="G1781">
        <v>6</v>
      </c>
      <c r="H1781" t="s">
        <v>21</v>
      </c>
      <c r="I1781" t="s">
        <v>32</v>
      </c>
      <c r="J1781" t="s">
        <v>20</v>
      </c>
      <c r="K1781" t="s">
        <v>21</v>
      </c>
      <c r="L1781" t="s">
        <v>33</v>
      </c>
      <c r="M1781" t="s">
        <v>21</v>
      </c>
      <c r="N1781" t="s">
        <v>43</v>
      </c>
      <c r="O1781">
        <v>45.92</v>
      </c>
      <c r="P1781">
        <v>283.56</v>
      </c>
      <c r="Q1781">
        <v>2</v>
      </c>
      <c r="R1781" t="s">
        <v>21</v>
      </c>
    </row>
    <row r="1782" spans="1:18" x14ac:dyDescent="0.35">
      <c r="A1782" t="s">
        <v>1826</v>
      </c>
      <c r="B1782" t="s">
        <v>19</v>
      </c>
      <c r="C1782">
        <v>0</v>
      </c>
      <c r="D1782" t="s">
        <v>21</v>
      </c>
      <c r="E1782" t="s">
        <v>21</v>
      </c>
      <c r="F1782" t="s">
        <v>39</v>
      </c>
      <c r="G1782">
        <v>7</v>
      </c>
      <c r="H1782" t="s">
        <v>20</v>
      </c>
      <c r="I1782" t="s">
        <v>32</v>
      </c>
      <c r="J1782" t="s">
        <v>21</v>
      </c>
      <c r="K1782" t="s">
        <v>21</v>
      </c>
      <c r="L1782" t="s">
        <v>33</v>
      </c>
      <c r="M1782" t="s">
        <v>20</v>
      </c>
      <c r="N1782" t="s">
        <v>30</v>
      </c>
      <c r="O1782">
        <v>54.36</v>
      </c>
      <c r="P1782">
        <v>388.69</v>
      </c>
      <c r="Q1782">
        <v>0</v>
      </c>
      <c r="R1782" t="s">
        <v>20</v>
      </c>
    </row>
    <row r="1783" spans="1:18" x14ac:dyDescent="0.35">
      <c r="A1783" t="s">
        <v>1827</v>
      </c>
      <c r="B1783" t="s">
        <v>19</v>
      </c>
      <c r="C1783">
        <v>0</v>
      </c>
      <c r="D1783" t="s">
        <v>21</v>
      </c>
      <c r="E1783" t="s">
        <v>21</v>
      </c>
      <c r="F1783" t="s">
        <v>75</v>
      </c>
      <c r="G1783">
        <v>30</v>
      </c>
      <c r="H1783" t="s">
        <v>20</v>
      </c>
      <c r="I1783" t="s">
        <v>21</v>
      </c>
      <c r="J1783" t="s">
        <v>28</v>
      </c>
      <c r="K1783" t="s">
        <v>28</v>
      </c>
      <c r="L1783" t="s">
        <v>33</v>
      </c>
      <c r="M1783" t="s">
        <v>21</v>
      </c>
      <c r="N1783" t="s">
        <v>43</v>
      </c>
      <c r="O1783">
        <v>23.37</v>
      </c>
      <c r="P1783">
        <v>697.88</v>
      </c>
      <c r="Q1783">
        <v>2</v>
      </c>
      <c r="R1783" t="s">
        <v>21</v>
      </c>
    </row>
    <row r="1784" spans="1:18" x14ac:dyDescent="0.35">
      <c r="A1784" t="s">
        <v>1828</v>
      </c>
      <c r="B1784" t="s">
        <v>36</v>
      </c>
      <c r="C1784">
        <v>0</v>
      </c>
      <c r="D1784" t="s">
        <v>20</v>
      </c>
      <c r="E1784" t="s">
        <v>21</v>
      </c>
      <c r="F1784" t="s">
        <v>58</v>
      </c>
      <c r="G1784">
        <v>46</v>
      </c>
      <c r="H1784" t="s">
        <v>20</v>
      </c>
      <c r="I1784" t="s">
        <v>21</v>
      </c>
      <c r="J1784" t="s">
        <v>28</v>
      </c>
      <c r="K1784" t="s">
        <v>28</v>
      </c>
      <c r="L1784" t="s">
        <v>33</v>
      </c>
      <c r="M1784" t="s">
        <v>20</v>
      </c>
      <c r="N1784" t="s">
        <v>43</v>
      </c>
      <c r="O1784">
        <v>21.14</v>
      </c>
      <c r="P1784">
        <v>974.64</v>
      </c>
      <c r="Q1784">
        <v>3</v>
      </c>
      <c r="R1784" t="s">
        <v>21</v>
      </c>
    </row>
    <row r="1785" spans="1:18" x14ac:dyDescent="0.35">
      <c r="A1785" t="s">
        <v>1829</v>
      </c>
      <c r="B1785" t="s">
        <v>19</v>
      </c>
      <c r="C1785">
        <v>1</v>
      </c>
      <c r="D1785" t="s">
        <v>20</v>
      </c>
      <c r="E1785" t="s">
        <v>21</v>
      </c>
      <c r="F1785" t="s">
        <v>37</v>
      </c>
      <c r="G1785">
        <v>19</v>
      </c>
      <c r="H1785" t="s">
        <v>20</v>
      </c>
      <c r="I1785" t="s">
        <v>32</v>
      </c>
      <c r="J1785" t="s">
        <v>20</v>
      </c>
      <c r="K1785" t="s">
        <v>21</v>
      </c>
      <c r="L1785" t="s">
        <v>33</v>
      </c>
      <c r="M1785" t="s">
        <v>21</v>
      </c>
      <c r="N1785" t="s">
        <v>43</v>
      </c>
      <c r="O1785">
        <v>66.09</v>
      </c>
      <c r="P1785">
        <v>1240.04</v>
      </c>
      <c r="Q1785">
        <v>0</v>
      </c>
      <c r="R1785" t="s">
        <v>20</v>
      </c>
    </row>
    <row r="1786" spans="1:18" x14ac:dyDescent="0.35">
      <c r="A1786" t="s">
        <v>1830</v>
      </c>
      <c r="B1786" t="s">
        <v>36</v>
      </c>
      <c r="C1786">
        <v>0</v>
      </c>
      <c r="D1786" t="s">
        <v>21</v>
      </c>
      <c r="E1786" t="s">
        <v>21</v>
      </c>
      <c r="F1786" t="s">
        <v>75</v>
      </c>
      <c r="G1786">
        <v>5</v>
      </c>
      <c r="H1786" t="s">
        <v>20</v>
      </c>
      <c r="I1786" t="s">
        <v>23</v>
      </c>
      <c r="J1786" t="s">
        <v>20</v>
      </c>
      <c r="K1786" t="s">
        <v>21</v>
      </c>
      <c r="L1786" t="s">
        <v>33</v>
      </c>
      <c r="M1786" t="s">
        <v>20</v>
      </c>
      <c r="N1786" t="s">
        <v>30</v>
      </c>
      <c r="O1786">
        <v>88.68</v>
      </c>
      <c r="P1786">
        <v>435.97</v>
      </c>
      <c r="Q1786">
        <v>2</v>
      </c>
      <c r="R1786" t="s">
        <v>20</v>
      </c>
    </row>
    <row r="1787" spans="1:18" x14ac:dyDescent="0.35">
      <c r="A1787" t="s">
        <v>1831</v>
      </c>
      <c r="B1787" t="s">
        <v>19</v>
      </c>
      <c r="C1787">
        <v>0</v>
      </c>
      <c r="D1787" t="s">
        <v>20</v>
      </c>
      <c r="E1787" t="s">
        <v>20</v>
      </c>
      <c r="F1787" t="s">
        <v>47</v>
      </c>
      <c r="G1787">
        <v>40</v>
      </c>
      <c r="H1787" t="s">
        <v>20</v>
      </c>
      <c r="I1787" t="s">
        <v>32</v>
      </c>
      <c r="J1787" t="s">
        <v>21</v>
      </c>
      <c r="K1787" t="s">
        <v>20</v>
      </c>
      <c r="L1787" t="s">
        <v>29</v>
      </c>
      <c r="M1787" t="s">
        <v>20</v>
      </c>
      <c r="N1787" t="s">
        <v>34</v>
      </c>
      <c r="O1787">
        <v>56.68</v>
      </c>
      <c r="P1787">
        <v>2238.2199999999998</v>
      </c>
      <c r="Q1787">
        <v>1</v>
      </c>
      <c r="R1787" t="s">
        <v>21</v>
      </c>
    </row>
    <row r="1788" spans="1:18" x14ac:dyDescent="0.35">
      <c r="A1788" t="s">
        <v>1832</v>
      </c>
      <c r="B1788" t="s">
        <v>36</v>
      </c>
      <c r="C1788">
        <v>1</v>
      </c>
      <c r="D1788" t="s">
        <v>21</v>
      </c>
      <c r="E1788" t="s">
        <v>21</v>
      </c>
      <c r="F1788" t="s">
        <v>22</v>
      </c>
      <c r="G1788">
        <v>15</v>
      </c>
      <c r="H1788" t="s">
        <v>20</v>
      </c>
      <c r="I1788" t="s">
        <v>23</v>
      </c>
      <c r="J1788" t="s">
        <v>21</v>
      </c>
      <c r="K1788" t="s">
        <v>21</v>
      </c>
      <c r="L1788" t="s">
        <v>33</v>
      </c>
      <c r="M1788" t="s">
        <v>20</v>
      </c>
      <c r="N1788" t="s">
        <v>34</v>
      </c>
      <c r="O1788">
        <v>80.23</v>
      </c>
      <c r="P1788">
        <v>1238.81</v>
      </c>
      <c r="Q1788">
        <v>2</v>
      </c>
      <c r="R1788" t="s">
        <v>20</v>
      </c>
    </row>
    <row r="1789" spans="1:18" x14ac:dyDescent="0.35">
      <c r="A1789" t="s">
        <v>1833</v>
      </c>
      <c r="B1789" t="s">
        <v>36</v>
      </c>
      <c r="C1789">
        <v>1</v>
      </c>
      <c r="D1789" t="s">
        <v>20</v>
      </c>
      <c r="E1789" t="s">
        <v>20</v>
      </c>
      <c r="F1789" t="s">
        <v>65</v>
      </c>
      <c r="G1789">
        <v>11</v>
      </c>
      <c r="H1789" t="s">
        <v>20</v>
      </c>
      <c r="I1789" t="s">
        <v>32</v>
      </c>
      <c r="J1789" t="s">
        <v>21</v>
      </c>
      <c r="K1789" t="s">
        <v>21</v>
      </c>
      <c r="L1789" t="s">
        <v>33</v>
      </c>
      <c r="M1789" t="s">
        <v>20</v>
      </c>
      <c r="N1789" t="s">
        <v>25</v>
      </c>
      <c r="O1789">
        <v>54.52</v>
      </c>
      <c r="P1789">
        <v>588.59</v>
      </c>
      <c r="Q1789">
        <v>1</v>
      </c>
      <c r="R1789" t="s">
        <v>20</v>
      </c>
    </row>
    <row r="1790" spans="1:18" x14ac:dyDescent="0.35">
      <c r="A1790" t="s">
        <v>1834</v>
      </c>
      <c r="B1790" t="s">
        <v>19</v>
      </c>
      <c r="C1790">
        <v>1</v>
      </c>
      <c r="D1790" t="s">
        <v>21</v>
      </c>
      <c r="E1790" t="s">
        <v>21</v>
      </c>
      <c r="F1790" t="s">
        <v>49</v>
      </c>
      <c r="G1790">
        <v>16</v>
      </c>
      <c r="H1790" t="s">
        <v>20</v>
      </c>
      <c r="I1790" t="s">
        <v>32</v>
      </c>
      <c r="J1790" t="s">
        <v>21</v>
      </c>
      <c r="K1790" t="s">
        <v>21</v>
      </c>
      <c r="L1790" t="s">
        <v>33</v>
      </c>
      <c r="M1790" t="s">
        <v>20</v>
      </c>
      <c r="N1790" t="s">
        <v>43</v>
      </c>
      <c r="O1790">
        <v>60.6</v>
      </c>
      <c r="P1790">
        <v>989.15</v>
      </c>
      <c r="Q1790">
        <v>1</v>
      </c>
      <c r="R1790" t="s">
        <v>21</v>
      </c>
    </row>
    <row r="1791" spans="1:18" x14ac:dyDescent="0.35">
      <c r="A1791" t="s">
        <v>1835</v>
      </c>
      <c r="B1791" t="s">
        <v>19</v>
      </c>
      <c r="C1791">
        <v>0</v>
      </c>
      <c r="D1791" t="s">
        <v>21</v>
      </c>
      <c r="E1791" t="s">
        <v>21</v>
      </c>
      <c r="F1791" t="s">
        <v>22</v>
      </c>
      <c r="G1791">
        <v>29</v>
      </c>
      <c r="H1791" t="s">
        <v>20</v>
      </c>
      <c r="I1791" t="s">
        <v>32</v>
      </c>
      <c r="J1791" t="s">
        <v>21</v>
      </c>
      <c r="K1791" t="s">
        <v>20</v>
      </c>
      <c r="L1791" t="s">
        <v>29</v>
      </c>
      <c r="M1791" t="s">
        <v>21</v>
      </c>
      <c r="N1791" t="s">
        <v>25</v>
      </c>
      <c r="O1791">
        <v>56.2</v>
      </c>
      <c r="P1791">
        <v>1582.79</v>
      </c>
      <c r="Q1791">
        <v>1</v>
      </c>
      <c r="R1791" t="s">
        <v>21</v>
      </c>
    </row>
    <row r="1792" spans="1:18" x14ac:dyDescent="0.35">
      <c r="A1792" t="s">
        <v>1836</v>
      </c>
      <c r="B1792" t="s">
        <v>36</v>
      </c>
      <c r="C1792">
        <v>0</v>
      </c>
      <c r="D1792" t="s">
        <v>20</v>
      </c>
      <c r="E1792" t="s">
        <v>20</v>
      </c>
      <c r="F1792" t="s">
        <v>75</v>
      </c>
      <c r="G1792">
        <v>27</v>
      </c>
      <c r="H1792" t="s">
        <v>20</v>
      </c>
      <c r="I1792" t="s">
        <v>21</v>
      </c>
      <c r="J1792" t="s">
        <v>28</v>
      </c>
      <c r="K1792" t="s">
        <v>28</v>
      </c>
      <c r="L1792" t="s">
        <v>33</v>
      </c>
      <c r="M1792" t="s">
        <v>20</v>
      </c>
      <c r="N1792" t="s">
        <v>43</v>
      </c>
      <c r="O1792">
        <v>31.83</v>
      </c>
      <c r="P1792">
        <v>876.85</v>
      </c>
      <c r="Q1792">
        <v>1</v>
      </c>
      <c r="R1792" t="s">
        <v>21</v>
      </c>
    </row>
    <row r="1793" spans="1:18" x14ac:dyDescent="0.35">
      <c r="A1793" t="s">
        <v>1837</v>
      </c>
      <c r="B1793" t="s">
        <v>36</v>
      </c>
      <c r="C1793">
        <v>0</v>
      </c>
      <c r="D1793" t="s">
        <v>20</v>
      </c>
      <c r="E1793" t="s">
        <v>20</v>
      </c>
      <c r="F1793" t="s">
        <v>39</v>
      </c>
      <c r="G1793">
        <v>12</v>
      </c>
      <c r="H1793" t="s">
        <v>20</v>
      </c>
      <c r="I1793" t="s">
        <v>23</v>
      </c>
      <c r="J1793" t="s">
        <v>21</v>
      </c>
      <c r="K1793" t="s">
        <v>20</v>
      </c>
      <c r="L1793" t="s">
        <v>33</v>
      </c>
      <c r="M1793" t="s">
        <v>20</v>
      </c>
      <c r="N1793" t="s">
        <v>34</v>
      </c>
      <c r="O1793">
        <v>86.71</v>
      </c>
      <c r="P1793">
        <v>1027.02</v>
      </c>
      <c r="Q1793">
        <v>2</v>
      </c>
      <c r="R1793" t="s">
        <v>20</v>
      </c>
    </row>
    <row r="1794" spans="1:18" x14ac:dyDescent="0.35">
      <c r="A1794" t="s">
        <v>1838</v>
      </c>
      <c r="B1794" t="s">
        <v>19</v>
      </c>
      <c r="C1794">
        <v>0</v>
      </c>
      <c r="D1794" t="s">
        <v>20</v>
      </c>
      <c r="E1794" t="s">
        <v>20</v>
      </c>
      <c r="F1794" t="s">
        <v>45</v>
      </c>
      <c r="G1794">
        <v>28</v>
      </c>
      <c r="H1794" t="s">
        <v>20</v>
      </c>
      <c r="I1794" t="s">
        <v>32</v>
      </c>
      <c r="J1794" t="s">
        <v>21</v>
      </c>
      <c r="K1794" t="s">
        <v>21</v>
      </c>
      <c r="L1794" t="s">
        <v>33</v>
      </c>
      <c r="M1794" t="s">
        <v>20</v>
      </c>
      <c r="N1794" t="s">
        <v>30</v>
      </c>
      <c r="O1794">
        <v>44.04</v>
      </c>
      <c r="P1794">
        <v>1269.1199999999999</v>
      </c>
      <c r="Q1794">
        <v>5</v>
      </c>
      <c r="R1794" t="s">
        <v>21</v>
      </c>
    </row>
    <row r="1795" spans="1:18" x14ac:dyDescent="0.35">
      <c r="A1795" t="s">
        <v>1839</v>
      </c>
      <c r="B1795" t="s">
        <v>36</v>
      </c>
      <c r="C1795">
        <v>0</v>
      </c>
      <c r="D1795" t="s">
        <v>20</v>
      </c>
      <c r="E1795" t="s">
        <v>21</v>
      </c>
      <c r="F1795" t="s">
        <v>47</v>
      </c>
      <c r="G1795">
        <v>10</v>
      </c>
      <c r="H1795" t="s">
        <v>20</v>
      </c>
      <c r="I1795" t="s">
        <v>23</v>
      </c>
      <c r="J1795" t="s">
        <v>21</v>
      </c>
      <c r="K1795" t="s">
        <v>20</v>
      </c>
      <c r="L1795" t="s">
        <v>33</v>
      </c>
      <c r="M1795" t="s">
        <v>20</v>
      </c>
      <c r="N1795" t="s">
        <v>30</v>
      </c>
      <c r="O1795">
        <v>89.62</v>
      </c>
      <c r="P1795">
        <v>906.73</v>
      </c>
      <c r="Q1795">
        <v>1</v>
      </c>
      <c r="R1795" t="s">
        <v>20</v>
      </c>
    </row>
    <row r="1796" spans="1:18" x14ac:dyDescent="0.35">
      <c r="A1796" t="s">
        <v>1840</v>
      </c>
      <c r="B1796" t="s">
        <v>36</v>
      </c>
      <c r="C1796">
        <v>0</v>
      </c>
      <c r="D1796" t="s">
        <v>21</v>
      </c>
      <c r="E1796" t="s">
        <v>21</v>
      </c>
      <c r="F1796" t="s">
        <v>37</v>
      </c>
      <c r="G1796">
        <v>22</v>
      </c>
      <c r="H1796" t="s">
        <v>20</v>
      </c>
      <c r="I1796" t="s">
        <v>23</v>
      </c>
      <c r="J1796" t="s">
        <v>20</v>
      </c>
      <c r="K1796" t="s">
        <v>21</v>
      </c>
      <c r="L1796" t="s">
        <v>33</v>
      </c>
      <c r="M1796" t="s">
        <v>21</v>
      </c>
      <c r="N1796" t="s">
        <v>30</v>
      </c>
      <c r="O1796">
        <v>91.51</v>
      </c>
      <c r="P1796">
        <v>1995.21</v>
      </c>
      <c r="Q1796">
        <v>1</v>
      </c>
      <c r="R1796" t="s">
        <v>20</v>
      </c>
    </row>
    <row r="1797" spans="1:18" x14ac:dyDescent="0.35">
      <c r="A1797" t="s">
        <v>1841</v>
      </c>
      <c r="B1797" t="s">
        <v>36</v>
      </c>
      <c r="C1797">
        <v>0</v>
      </c>
      <c r="D1797" t="s">
        <v>20</v>
      </c>
      <c r="E1797" t="s">
        <v>21</v>
      </c>
      <c r="F1797" t="s">
        <v>45</v>
      </c>
      <c r="G1797">
        <v>24</v>
      </c>
      <c r="H1797" t="s">
        <v>20</v>
      </c>
      <c r="I1797" t="s">
        <v>21</v>
      </c>
      <c r="J1797" t="s">
        <v>28</v>
      </c>
      <c r="K1797" t="s">
        <v>28</v>
      </c>
      <c r="L1797" t="s">
        <v>33</v>
      </c>
      <c r="M1797" t="s">
        <v>20</v>
      </c>
      <c r="N1797" t="s">
        <v>34</v>
      </c>
      <c r="O1797">
        <v>24.95</v>
      </c>
      <c r="P1797">
        <v>596.02</v>
      </c>
      <c r="Q1797">
        <v>1</v>
      </c>
      <c r="R1797" t="s">
        <v>20</v>
      </c>
    </row>
    <row r="1798" spans="1:18" x14ac:dyDescent="0.35">
      <c r="A1798" t="s">
        <v>1842</v>
      </c>
      <c r="B1798" t="s">
        <v>36</v>
      </c>
      <c r="C1798">
        <v>0</v>
      </c>
      <c r="D1798" t="s">
        <v>21</v>
      </c>
      <c r="E1798" t="s">
        <v>21</v>
      </c>
      <c r="F1798" t="s">
        <v>22</v>
      </c>
      <c r="G1798">
        <v>45</v>
      </c>
      <c r="H1798" t="s">
        <v>20</v>
      </c>
      <c r="I1798" t="s">
        <v>32</v>
      </c>
      <c r="J1798" t="s">
        <v>21</v>
      </c>
      <c r="K1798" t="s">
        <v>21</v>
      </c>
      <c r="L1798" t="s">
        <v>29</v>
      </c>
      <c r="M1798" t="s">
        <v>21</v>
      </c>
      <c r="N1798" t="s">
        <v>25</v>
      </c>
      <c r="O1798">
        <v>50.86</v>
      </c>
      <c r="P1798">
        <v>2292.6</v>
      </c>
      <c r="Q1798">
        <v>5</v>
      </c>
      <c r="R1798" t="s">
        <v>21</v>
      </c>
    </row>
    <row r="1799" spans="1:18" x14ac:dyDescent="0.35">
      <c r="A1799" t="s">
        <v>1843</v>
      </c>
      <c r="B1799" t="s">
        <v>19</v>
      </c>
      <c r="C1799">
        <v>0</v>
      </c>
      <c r="D1799" t="s">
        <v>20</v>
      </c>
      <c r="E1799" t="s">
        <v>21</v>
      </c>
      <c r="F1799" t="s">
        <v>47</v>
      </c>
      <c r="G1799">
        <v>8</v>
      </c>
      <c r="H1799" t="s">
        <v>20</v>
      </c>
      <c r="I1799" t="s">
        <v>32</v>
      </c>
      <c r="J1799" t="s">
        <v>20</v>
      </c>
      <c r="K1799" t="s">
        <v>20</v>
      </c>
      <c r="L1799" t="s">
        <v>33</v>
      </c>
      <c r="M1799" t="s">
        <v>20</v>
      </c>
      <c r="N1799" t="s">
        <v>43</v>
      </c>
      <c r="O1799">
        <v>67.89</v>
      </c>
      <c r="P1799">
        <v>539.76</v>
      </c>
      <c r="Q1799">
        <v>2</v>
      </c>
      <c r="R1799" t="s">
        <v>20</v>
      </c>
    </row>
    <row r="1800" spans="1:18" x14ac:dyDescent="0.35">
      <c r="A1800" t="s">
        <v>1844</v>
      </c>
      <c r="B1800" t="s">
        <v>36</v>
      </c>
      <c r="C1800">
        <v>0</v>
      </c>
      <c r="D1800" t="s">
        <v>21</v>
      </c>
      <c r="E1800" t="s">
        <v>21</v>
      </c>
      <c r="F1800" t="s">
        <v>75</v>
      </c>
      <c r="G1800">
        <v>20</v>
      </c>
      <c r="H1800" t="s">
        <v>20</v>
      </c>
      <c r="I1800" t="s">
        <v>32</v>
      </c>
      <c r="J1800" t="s">
        <v>20</v>
      </c>
      <c r="K1800" t="s">
        <v>20</v>
      </c>
      <c r="L1800" t="s">
        <v>33</v>
      </c>
      <c r="M1800" t="s">
        <v>20</v>
      </c>
      <c r="N1800" t="s">
        <v>34</v>
      </c>
      <c r="O1800">
        <v>62.06</v>
      </c>
      <c r="Q1800">
        <v>0</v>
      </c>
      <c r="R1800" t="s">
        <v>21</v>
      </c>
    </row>
    <row r="1801" spans="1:18" x14ac:dyDescent="0.35">
      <c r="A1801" t="s">
        <v>1845</v>
      </c>
      <c r="B1801" t="s">
        <v>36</v>
      </c>
      <c r="C1801">
        <v>0</v>
      </c>
      <c r="D1801" t="s">
        <v>20</v>
      </c>
      <c r="E1801" t="s">
        <v>21</v>
      </c>
      <c r="F1801" t="s">
        <v>41</v>
      </c>
      <c r="G1801">
        <v>40</v>
      </c>
      <c r="H1801" t="s">
        <v>20</v>
      </c>
      <c r="I1801" t="s">
        <v>21</v>
      </c>
      <c r="J1801" t="s">
        <v>28</v>
      </c>
      <c r="K1801" t="s">
        <v>28</v>
      </c>
      <c r="L1801" t="s">
        <v>29</v>
      </c>
      <c r="M1801" t="s">
        <v>21</v>
      </c>
      <c r="N1801" t="s">
        <v>25</v>
      </c>
      <c r="O1801">
        <v>29.25</v>
      </c>
      <c r="P1801">
        <v>1142.47</v>
      </c>
      <c r="Q1801">
        <v>0</v>
      </c>
      <c r="R1801" t="s">
        <v>21</v>
      </c>
    </row>
    <row r="1802" spans="1:18" x14ac:dyDescent="0.35">
      <c r="A1802" t="s">
        <v>1846</v>
      </c>
      <c r="B1802" t="s">
        <v>36</v>
      </c>
      <c r="C1802">
        <v>1</v>
      </c>
      <c r="D1802" t="s">
        <v>21</v>
      </c>
      <c r="E1802" t="s">
        <v>21</v>
      </c>
      <c r="F1802" t="s">
        <v>22</v>
      </c>
      <c r="G1802">
        <v>10</v>
      </c>
      <c r="H1802" t="s">
        <v>20</v>
      </c>
      <c r="I1802" t="s">
        <v>23</v>
      </c>
      <c r="J1802" t="s">
        <v>21</v>
      </c>
      <c r="K1802" t="s">
        <v>21</v>
      </c>
      <c r="L1802" t="s">
        <v>29</v>
      </c>
      <c r="M1802" t="s">
        <v>21</v>
      </c>
      <c r="N1802" t="s">
        <v>30</v>
      </c>
      <c r="O1802">
        <v>77.819999999999993</v>
      </c>
      <c r="P1802">
        <v>787.73</v>
      </c>
      <c r="Q1802">
        <v>2</v>
      </c>
      <c r="R1802" t="s">
        <v>21</v>
      </c>
    </row>
    <row r="1803" spans="1:18" x14ac:dyDescent="0.35">
      <c r="A1803" t="s">
        <v>1847</v>
      </c>
      <c r="B1803" t="s">
        <v>36</v>
      </c>
      <c r="C1803">
        <v>0</v>
      </c>
      <c r="D1803" t="s">
        <v>21</v>
      </c>
      <c r="E1803" t="s">
        <v>21</v>
      </c>
      <c r="F1803" t="s">
        <v>49</v>
      </c>
      <c r="G1803">
        <v>32</v>
      </c>
      <c r="H1803" t="s">
        <v>20</v>
      </c>
      <c r="I1803" t="s">
        <v>23</v>
      </c>
      <c r="J1803" t="s">
        <v>21</v>
      </c>
      <c r="K1803" t="s">
        <v>21</v>
      </c>
      <c r="L1803" t="s">
        <v>29</v>
      </c>
      <c r="M1803" t="s">
        <v>21</v>
      </c>
      <c r="N1803" t="s">
        <v>34</v>
      </c>
      <c r="O1803">
        <v>85.22</v>
      </c>
      <c r="P1803">
        <v>2710.47</v>
      </c>
      <c r="Q1803">
        <v>2</v>
      </c>
      <c r="R1803" t="s">
        <v>21</v>
      </c>
    </row>
    <row r="1804" spans="1:18" x14ac:dyDescent="0.35">
      <c r="A1804" t="s">
        <v>1848</v>
      </c>
      <c r="B1804" t="s">
        <v>36</v>
      </c>
      <c r="C1804">
        <v>0</v>
      </c>
      <c r="D1804" t="s">
        <v>21</v>
      </c>
      <c r="E1804" t="s">
        <v>21</v>
      </c>
      <c r="F1804" t="s">
        <v>45</v>
      </c>
      <c r="G1804">
        <v>14</v>
      </c>
      <c r="H1804" t="s">
        <v>20</v>
      </c>
      <c r="I1804" t="s">
        <v>21</v>
      </c>
      <c r="J1804" t="s">
        <v>28</v>
      </c>
      <c r="K1804" t="s">
        <v>28</v>
      </c>
      <c r="L1804" t="s">
        <v>33</v>
      </c>
      <c r="M1804" t="s">
        <v>21</v>
      </c>
      <c r="N1804" t="s">
        <v>25</v>
      </c>
      <c r="O1804">
        <v>20.46</v>
      </c>
      <c r="P1804">
        <v>292.85000000000002</v>
      </c>
      <c r="Q1804">
        <v>1</v>
      </c>
      <c r="R1804" t="s">
        <v>21</v>
      </c>
    </row>
    <row r="1805" spans="1:18" x14ac:dyDescent="0.35">
      <c r="A1805" t="s">
        <v>1849</v>
      </c>
      <c r="B1805" t="s">
        <v>36</v>
      </c>
      <c r="C1805">
        <v>0</v>
      </c>
      <c r="D1805" t="s">
        <v>20</v>
      </c>
      <c r="E1805" t="s">
        <v>20</v>
      </c>
      <c r="F1805" t="s">
        <v>39</v>
      </c>
      <c r="G1805">
        <v>14</v>
      </c>
      <c r="H1805" t="s">
        <v>20</v>
      </c>
      <c r="I1805" t="s">
        <v>21</v>
      </c>
      <c r="J1805" t="s">
        <v>28</v>
      </c>
      <c r="K1805" t="s">
        <v>28</v>
      </c>
      <c r="L1805" t="s">
        <v>33</v>
      </c>
      <c r="M1805" t="s">
        <v>21</v>
      </c>
      <c r="N1805" t="s">
        <v>30</v>
      </c>
      <c r="O1805">
        <v>29.07</v>
      </c>
      <c r="P1805">
        <v>408.98</v>
      </c>
      <c r="Q1805">
        <v>2</v>
      </c>
      <c r="R1805" t="s">
        <v>21</v>
      </c>
    </row>
    <row r="1806" spans="1:18" x14ac:dyDescent="0.35">
      <c r="A1806" t="s">
        <v>1850</v>
      </c>
      <c r="B1806" t="s">
        <v>19</v>
      </c>
      <c r="C1806">
        <v>0</v>
      </c>
      <c r="D1806" t="s">
        <v>21</v>
      </c>
      <c r="E1806" t="s">
        <v>21</v>
      </c>
      <c r="F1806" t="s">
        <v>75</v>
      </c>
      <c r="G1806">
        <v>27</v>
      </c>
      <c r="H1806" t="s">
        <v>20</v>
      </c>
      <c r="I1806" t="s">
        <v>32</v>
      </c>
      <c r="J1806" t="s">
        <v>21</v>
      </c>
      <c r="K1806" t="s">
        <v>21</v>
      </c>
      <c r="L1806" t="s">
        <v>33</v>
      </c>
      <c r="M1806" t="s">
        <v>21</v>
      </c>
      <c r="N1806" t="s">
        <v>34</v>
      </c>
      <c r="O1806">
        <v>50.31</v>
      </c>
      <c r="P1806">
        <v>1394.5</v>
      </c>
      <c r="Q1806">
        <v>0</v>
      </c>
      <c r="R1806" t="s">
        <v>21</v>
      </c>
    </row>
    <row r="1807" spans="1:18" x14ac:dyDescent="0.35">
      <c r="A1807" t="s">
        <v>1851</v>
      </c>
      <c r="B1807" t="s">
        <v>36</v>
      </c>
      <c r="C1807">
        <v>0</v>
      </c>
      <c r="D1807" t="s">
        <v>20</v>
      </c>
      <c r="E1807" t="s">
        <v>21</v>
      </c>
      <c r="F1807" t="s">
        <v>37</v>
      </c>
      <c r="G1807">
        <v>65</v>
      </c>
      <c r="H1807" t="s">
        <v>20</v>
      </c>
      <c r="I1807" t="s">
        <v>23</v>
      </c>
      <c r="J1807" t="s">
        <v>21</v>
      </c>
      <c r="K1807" t="s">
        <v>21</v>
      </c>
      <c r="L1807" t="s">
        <v>24</v>
      </c>
      <c r="M1807" t="s">
        <v>20</v>
      </c>
      <c r="N1807" t="s">
        <v>25</v>
      </c>
      <c r="O1807">
        <v>91.94</v>
      </c>
      <c r="P1807">
        <v>6071.39</v>
      </c>
      <c r="Q1807">
        <v>0</v>
      </c>
      <c r="R1807" t="s">
        <v>21</v>
      </c>
    </row>
    <row r="1808" spans="1:18" x14ac:dyDescent="0.35">
      <c r="A1808" t="s">
        <v>1852</v>
      </c>
      <c r="B1808" t="s">
        <v>19</v>
      </c>
      <c r="C1808">
        <v>0</v>
      </c>
      <c r="D1808" t="s">
        <v>21</v>
      </c>
      <c r="E1808" t="s">
        <v>21</v>
      </c>
      <c r="F1808" t="s">
        <v>22</v>
      </c>
      <c r="G1808">
        <v>26</v>
      </c>
      <c r="H1808" t="s">
        <v>20</v>
      </c>
      <c r="I1808" t="s">
        <v>23</v>
      </c>
      <c r="J1808" t="s">
        <v>20</v>
      </c>
      <c r="K1808" t="s">
        <v>20</v>
      </c>
      <c r="L1808" t="s">
        <v>29</v>
      </c>
      <c r="M1808" t="s">
        <v>21</v>
      </c>
      <c r="N1808" t="s">
        <v>25</v>
      </c>
      <c r="O1808">
        <v>94.7</v>
      </c>
      <c r="P1808">
        <v>2408.96</v>
      </c>
      <c r="Q1808">
        <v>2</v>
      </c>
      <c r="R1808" t="s">
        <v>20</v>
      </c>
    </row>
    <row r="1809" spans="1:18" x14ac:dyDescent="0.35">
      <c r="A1809" t="s">
        <v>1853</v>
      </c>
      <c r="B1809" t="s">
        <v>36</v>
      </c>
      <c r="C1809">
        <v>0</v>
      </c>
      <c r="D1809" t="s">
        <v>21</v>
      </c>
      <c r="E1809" t="s">
        <v>21</v>
      </c>
      <c r="F1809" t="s">
        <v>41</v>
      </c>
      <c r="G1809">
        <v>52</v>
      </c>
      <c r="H1809" t="s">
        <v>20</v>
      </c>
      <c r="I1809" t="s">
        <v>32</v>
      </c>
      <c r="J1809" t="s">
        <v>21</v>
      </c>
      <c r="K1809" t="s">
        <v>21</v>
      </c>
      <c r="L1809" t="s">
        <v>29</v>
      </c>
      <c r="M1809" t="s">
        <v>20</v>
      </c>
      <c r="N1809" t="s">
        <v>43</v>
      </c>
      <c r="O1809">
        <v>47.08</v>
      </c>
      <c r="P1809">
        <v>2483.6999999999998</v>
      </c>
      <c r="Q1809">
        <v>5</v>
      </c>
      <c r="R1809" t="s">
        <v>21</v>
      </c>
    </row>
    <row r="1810" spans="1:18" x14ac:dyDescent="0.35">
      <c r="A1810" t="s">
        <v>1854</v>
      </c>
      <c r="B1810" t="s">
        <v>19</v>
      </c>
      <c r="C1810">
        <v>0</v>
      </c>
      <c r="D1810" t="s">
        <v>21</v>
      </c>
      <c r="E1810" t="s">
        <v>21</v>
      </c>
      <c r="F1810" t="s">
        <v>65</v>
      </c>
      <c r="G1810">
        <v>13</v>
      </c>
      <c r="H1810" t="s">
        <v>20</v>
      </c>
      <c r="I1810" t="s">
        <v>21</v>
      </c>
      <c r="J1810" t="s">
        <v>28</v>
      </c>
      <c r="K1810" t="s">
        <v>28</v>
      </c>
      <c r="L1810" t="s">
        <v>33</v>
      </c>
      <c r="M1810" t="s">
        <v>21</v>
      </c>
      <c r="N1810" t="s">
        <v>30</v>
      </c>
      <c r="O1810">
        <v>33.409999999999997</v>
      </c>
      <c r="P1810">
        <v>437.8</v>
      </c>
      <c r="Q1810">
        <v>3</v>
      </c>
      <c r="R1810" t="s">
        <v>21</v>
      </c>
    </row>
    <row r="1811" spans="1:18" x14ac:dyDescent="0.35">
      <c r="A1811" t="s">
        <v>1855</v>
      </c>
      <c r="B1811" t="s">
        <v>36</v>
      </c>
      <c r="C1811">
        <v>0</v>
      </c>
      <c r="D1811" t="s">
        <v>21</v>
      </c>
      <c r="E1811" t="s">
        <v>21</v>
      </c>
      <c r="F1811" t="s">
        <v>58</v>
      </c>
      <c r="G1811">
        <v>8</v>
      </c>
      <c r="H1811" t="s">
        <v>20</v>
      </c>
      <c r="I1811" t="s">
        <v>23</v>
      </c>
      <c r="J1811" t="s">
        <v>20</v>
      </c>
      <c r="K1811" t="s">
        <v>21</v>
      </c>
      <c r="L1811" t="s">
        <v>33</v>
      </c>
      <c r="M1811" t="s">
        <v>20</v>
      </c>
      <c r="N1811" t="s">
        <v>34</v>
      </c>
      <c r="O1811">
        <v>91.54</v>
      </c>
      <c r="P1811">
        <v>724.74</v>
      </c>
      <c r="Q1811">
        <v>0</v>
      </c>
      <c r="R1811" t="s">
        <v>20</v>
      </c>
    </row>
    <row r="1812" spans="1:18" x14ac:dyDescent="0.35">
      <c r="A1812" t="s">
        <v>1856</v>
      </c>
      <c r="B1812" t="s">
        <v>19</v>
      </c>
      <c r="C1812">
        <v>0</v>
      </c>
      <c r="D1812" t="s">
        <v>21</v>
      </c>
      <c r="E1812" t="s">
        <v>21</v>
      </c>
      <c r="F1812" t="s">
        <v>65</v>
      </c>
      <c r="G1812">
        <v>2</v>
      </c>
      <c r="H1812" t="s">
        <v>20</v>
      </c>
      <c r="I1812" t="s">
        <v>23</v>
      </c>
      <c r="J1812" t="s">
        <v>21</v>
      </c>
      <c r="K1812" t="s">
        <v>21</v>
      </c>
      <c r="L1812" t="s">
        <v>33</v>
      </c>
      <c r="M1812" t="s">
        <v>20</v>
      </c>
      <c r="N1812" t="s">
        <v>25</v>
      </c>
      <c r="O1812">
        <v>79.14</v>
      </c>
      <c r="P1812">
        <v>153.61000000000001</v>
      </c>
      <c r="Q1812">
        <v>1</v>
      </c>
      <c r="R1812" t="s">
        <v>21</v>
      </c>
    </row>
    <row r="1813" spans="1:18" x14ac:dyDescent="0.35">
      <c r="A1813" t="s">
        <v>1857</v>
      </c>
      <c r="B1813" t="s">
        <v>36</v>
      </c>
      <c r="C1813">
        <v>0</v>
      </c>
      <c r="D1813" t="s">
        <v>20</v>
      </c>
      <c r="E1813" t="s">
        <v>21</v>
      </c>
      <c r="F1813" t="s">
        <v>41</v>
      </c>
      <c r="G1813">
        <v>16</v>
      </c>
      <c r="H1813" t="s">
        <v>20</v>
      </c>
      <c r="I1813" t="s">
        <v>21</v>
      </c>
      <c r="J1813" t="s">
        <v>28</v>
      </c>
      <c r="K1813" t="s">
        <v>28</v>
      </c>
      <c r="L1813" t="s">
        <v>33</v>
      </c>
      <c r="M1813" t="s">
        <v>20</v>
      </c>
      <c r="N1813" t="s">
        <v>43</v>
      </c>
      <c r="O1813">
        <v>25.54</v>
      </c>
      <c r="P1813">
        <v>406.15</v>
      </c>
      <c r="Q1813">
        <v>2</v>
      </c>
      <c r="R1813" t="s">
        <v>21</v>
      </c>
    </row>
    <row r="1814" spans="1:18" x14ac:dyDescent="0.35">
      <c r="A1814" t="s">
        <v>1858</v>
      </c>
      <c r="B1814" t="s">
        <v>36</v>
      </c>
      <c r="C1814">
        <v>0</v>
      </c>
      <c r="D1814" t="s">
        <v>20</v>
      </c>
      <c r="E1814" t="s">
        <v>20</v>
      </c>
      <c r="F1814" t="s">
        <v>39</v>
      </c>
      <c r="G1814">
        <v>35</v>
      </c>
      <c r="H1814" t="s">
        <v>20</v>
      </c>
      <c r="I1814" t="s">
        <v>21</v>
      </c>
      <c r="J1814" t="s">
        <v>28</v>
      </c>
      <c r="K1814" t="s">
        <v>28</v>
      </c>
      <c r="L1814" t="s">
        <v>33</v>
      </c>
      <c r="M1814" t="s">
        <v>20</v>
      </c>
      <c r="N1814" t="s">
        <v>30</v>
      </c>
      <c r="O1814">
        <v>31.23</v>
      </c>
      <c r="P1814">
        <v>1072.1600000000001</v>
      </c>
      <c r="Q1814">
        <v>3</v>
      </c>
      <c r="R1814" t="s">
        <v>21</v>
      </c>
    </row>
    <row r="1815" spans="1:18" x14ac:dyDescent="0.35">
      <c r="A1815" t="s">
        <v>1859</v>
      </c>
      <c r="B1815" t="s">
        <v>19</v>
      </c>
      <c r="C1815">
        <v>0</v>
      </c>
      <c r="D1815" t="s">
        <v>20</v>
      </c>
      <c r="E1815" t="s">
        <v>21</v>
      </c>
      <c r="F1815" t="s">
        <v>39</v>
      </c>
      <c r="G1815">
        <v>21</v>
      </c>
      <c r="H1815" t="s">
        <v>20</v>
      </c>
      <c r="I1815" t="s">
        <v>32</v>
      </c>
      <c r="J1815" t="s">
        <v>21</v>
      </c>
      <c r="K1815" t="s">
        <v>21</v>
      </c>
      <c r="L1815" t="s">
        <v>33</v>
      </c>
      <c r="M1815" t="s">
        <v>21</v>
      </c>
      <c r="N1815" t="s">
        <v>25</v>
      </c>
      <c r="O1815">
        <v>48.05</v>
      </c>
      <c r="P1815">
        <v>1030.6199999999999</v>
      </c>
      <c r="Q1815">
        <v>3</v>
      </c>
      <c r="R1815" t="s">
        <v>20</v>
      </c>
    </row>
    <row r="1816" spans="1:18" x14ac:dyDescent="0.35">
      <c r="A1816" t="s">
        <v>1860</v>
      </c>
      <c r="B1816" t="s">
        <v>36</v>
      </c>
      <c r="C1816">
        <v>0</v>
      </c>
      <c r="D1816" t="s">
        <v>21</v>
      </c>
      <c r="E1816" t="s">
        <v>21</v>
      </c>
      <c r="F1816" t="s">
        <v>45</v>
      </c>
      <c r="G1816">
        <v>21</v>
      </c>
      <c r="H1816" t="s">
        <v>21</v>
      </c>
      <c r="I1816" t="s">
        <v>23</v>
      </c>
      <c r="J1816" t="s">
        <v>21</v>
      </c>
      <c r="K1816" t="s">
        <v>20</v>
      </c>
      <c r="L1816" t="s">
        <v>33</v>
      </c>
      <c r="M1816" t="s">
        <v>20</v>
      </c>
      <c r="N1816" t="s">
        <v>43</v>
      </c>
      <c r="O1816">
        <v>74.040000000000006</v>
      </c>
      <c r="P1816">
        <v>1515.33</v>
      </c>
      <c r="Q1816">
        <v>1</v>
      </c>
      <c r="R1816" t="s">
        <v>21</v>
      </c>
    </row>
    <row r="1817" spans="1:18" x14ac:dyDescent="0.35">
      <c r="A1817" t="s">
        <v>1861</v>
      </c>
      <c r="B1817" t="s">
        <v>19</v>
      </c>
      <c r="C1817">
        <v>0</v>
      </c>
      <c r="D1817" t="s">
        <v>20</v>
      </c>
      <c r="E1817" t="s">
        <v>20</v>
      </c>
      <c r="F1817" t="s">
        <v>39</v>
      </c>
      <c r="G1817">
        <v>30</v>
      </c>
      <c r="H1817" t="s">
        <v>20</v>
      </c>
      <c r="I1817" t="s">
        <v>23</v>
      </c>
      <c r="J1817" t="s">
        <v>21</v>
      </c>
      <c r="K1817" t="s">
        <v>21</v>
      </c>
      <c r="L1817" t="s">
        <v>33</v>
      </c>
      <c r="M1817" t="s">
        <v>20</v>
      </c>
      <c r="N1817" t="s">
        <v>34</v>
      </c>
      <c r="O1817">
        <v>82.18</v>
      </c>
      <c r="P1817">
        <v>2427.9</v>
      </c>
      <c r="Q1817">
        <v>2</v>
      </c>
      <c r="R1817" t="s">
        <v>20</v>
      </c>
    </row>
    <row r="1818" spans="1:18" x14ac:dyDescent="0.35">
      <c r="A1818" t="s">
        <v>1862</v>
      </c>
      <c r="B1818" t="s">
        <v>36</v>
      </c>
      <c r="C1818">
        <v>0</v>
      </c>
      <c r="D1818" t="s">
        <v>21</v>
      </c>
      <c r="E1818" t="s">
        <v>21</v>
      </c>
      <c r="F1818" t="s">
        <v>22</v>
      </c>
      <c r="G1818">
        <v>26</v>
      </c>
      <c r="H1818" t="s">
        <v>20</v>
      </c>
      <c r="I1818" t="s">
        <v>32</v>
      </c>
      <c r="J1818" t="s">
        <v>20</v>
      </c>
      <c r="K1818" t="s">
        <v>20</v>
      </c>
      <c r="L1818" t="s">
        <v>33</v>
      </c>
      <c r="M1818" t="s">
        <v>21</v>
      </c>
      <c r="N1818" t="s">
        <v>34</v>
      </c>
      <c r="O1818">
        <v>68.41</v>
      </c>
      <c r="P1818">
        <v>1777.17</v>
      </c>
      <c r="Q1818">
        <v>2</v>
      </c>
      <c r="R1818" t="s">
        <v>21</v>
      </c>
    </row>
    <row r="1819" spans="1:18" x14ac:dyDescent="0.35">
      <c r="A1819" t="s">
        <v>1863</v>
      </c>
      <c r="B1819" t="s">
        <v>19</v>
      </c>
      <c r="C1819">
        <v>0</v>
      </c>
      <c r="D1819" t="s">
        <v>21</v>
      </c>
      <c r="E1819" t="s">
        <v>21</v>
      </c>
      <c r="F1819" t="s">
        <v>45</v>
      </c>
      <c r="G1819">
        <v>68</v>
      </c>
      <c r="H1819" t="s">
        <v>20</v>
      </c>
      <c r="I1819" t="s">
        <v>32</v>
      </c>
      <c r="J1819" t="s">
        <v>21</v>
      </c>
      <c r="K1819" t="s">
        <v>21</v>
      </c>
      <c r="L1819" t="s">
        <v>29</v>
      </c>
      <c r="M1819" t="s">
        <v>20</v>
      </c>
      <c r="N1819" t="s">
        <v>34</v>
      </c>
      <c r="O1819">
        <v>52.75</v>
      </c>
      <c r="P1819">
        <v>3489.2</v>
      </c>
      <c r="Q1819">
        <v>1</v>
      </c>
      <c r="R1819" t="s">
        <v>21</v>
      </c>
    </row>
    <row r="1820" spans="1:18" x14ac:dyDescent="0.35">
      <c r="A1820" t="s">
        <v>1864</v>
      </c>
      <c r="B1820" t="s">
        <v>36</v>
      </c>
      <c r="C1820">
        <v>0</v>
      </c>
      <c r="D1820" t="s">
        <v>20</v>
      </c>
      <c r="E1820" t="s">
        <v>21</v>
      </c>
      <c r="F1820" t="s">
        <v>22</v>
      </c>
      <c r="G1820">
        <v>33</v>
      </c>
      <c r="H1820" t="s">
        <v>20</v>
      </c>
      <c r="I1820" t="s">
        <v>23</v>
      </c>
      <c r="J1820" t="s">
        <v>21</v>
      </c>
      <c r="K1820" t="s">
        <v>21</v>
      </c>
      <c r="L1820" t="s">
        <v>29</v>
      </c>
      <c r="M1820" t="s">
        <v>20</v>
      </c>
      <c r="N1820" t="s">
        <v>34</v>
      </c>
      <c r="O1820">
        <v>84.22</v>
      </c>
      <c r="P1820">
        <v>2703.96</v>
      </c>
      <c r="Q1820">
        <v>3</v>
      </c>
      <c r="R1820" t="s">
        <v>21</v>
      </c>
    </row>
    <row r="1821" spans="1:18" x14ac:dyDescent="0.35">
      <c r="A1821" t="s">
        <v>1865</v>
      </c>
      <c r="B1821" t="s">
        <v>36</v>
      </c>
      <c r="C1821">
        <v>0</v>
      </c>
      <c r="D1821" t="s">
        <v>20</v>
      </c>
      <c r="E1821" t="s">
        <v>20</v>
      </c>
      <c r="F1821" t="s">
        <v>56</v>
      </c>
      <c r="G1821">
        <v>72</v>
      </c>
      <c r="H1821" t="s">
        <v>20</v>
      </c>
      <c r="I1821" t="s">
        <v>32</v>
      </c>
      <c r="J1821" t="s">
        <v>21</v>
      </c>
      <c r="K1821" t="s">
        <v>21</v>
      </c>
      <c r="L1821" t="s">
        <v>24</v>
      </c>
      <c r="M1821" t="s">
        <v>20</v>
      </c>
      <c r="N1821" t="s">
        <v>25</v>
      </c>
      <c r="O1821">
        <v>50.47</v>
      </c>
      <c r="P1821">
        <v>3722.61</v>
      </c>
      <c r="Q1821">
        <v>1</v>
      </c>
      <c r="R1821" t="s">
        <v>21</v>
      </c>
    </row>
    <row r="1822" spans="1:18" x14ac:dyDescent="0.35">
      <c r="A1822" t="s">
        <v>1866</v>
      </c>
      <c r="B1822" t="s">
        <v>36</v>
      </c>
      <c r="C1822">
        <v>0</v>
      </c>
      <c r="D1822" t="s">
        <v>21</v>
      </c>
      <c r="E1822" t="s">
        <v>21</v>
      </c>
      <c r="F1822" t="s">
        <v>65</v>
      </c>
      <c r="G1822">
        <v>19</v>
      </c>
      <c r="H1822" t="s">
        <v>20</v>
      </c>
      <c r="I1822" t="s">
        <v>21</v>
      </c>
      <c r="J1822" t="s">
        <v>28</v>
      </c>
      <c r="K1822" t="s">
        <v>28</v>
      </c>
      <c r="L1822" t="s">
        <v>33</v>
      </c>
      <c r="M1822" t="s">
        <v>20</v>
      </c>
      <c r="N1822" t="s">
        <v>25</v>
      </c>
      <c r="O1822">
        <v>34.46</v>
      </c>
      <c r="P1822">
        <v>652.92999999999995</v>
      </c>
      <c r="Q1822">
        <v>1</v>
      </c>
      <c r="R1822" t="s">
        <v>21</v>
      </c>
    </row>
    <row r="1823" spans="1:18" x14ac:dyDescent="0.35">
      <c r="A1823" t="s">
        <v>1867</v>
      </c>
      <c r="B1823" t="s">
        <v>36</v>
      </c>
      <c r="C1823">
        <v>0</v>
      </c>
      <c r="D1823" t="s">
        <v>21</v>
      </c>
      <c r="E1823" t="s">
        <v>21</v>
      </c>
      <c r="F1823" t="s">
        <v>39</v>
      </c>
      <c r="G1823">
        <v>64</v>
      </c>
      <c r="H1823" t="s">
        <v>20</v>
      </c>
      <c r="I1823" t="s">
        <v>32</v>
      </c>
      <c r="J1823" t="s">
        <v>20</v>
      </c>
      <c r="K1823" t="s">
        <v>21</v>
      </c>
      <c r="L1823" t="s">
        <v>29</v>
      </c>
      <c r="M1823" t="s">
        <v>20</v>
      </c>
      <c r="N1823" t="s">
        <v>25</v>
      </c>
      <c r="O1823">
        <v>60.15</v>
      </c>
      <c r="P1823">
        <v>3840.83</v>
      </c>
      <c r="Q1823">
        <v>1</v>
      </c>
      <c r="R1823" t="s">
        <v>21</v>
      </c>
    </row>
    <row r="1824" spans="1:18" x14ac:dyDescent="0.35">
      <c r="A1824" t="s">
        <v>1868</v>
      </c>
      <c r="B1824" t="s">
        <v>19</v>
      </c>
      <c r="C1824">
        <v>0</v>
      </c>
      <c r="D1824" t="s">
        <v>20</v>
      </c>
      <c r="E1824" t="s">
        <v>20</v>
      </c>
      <c r="F1824" t="s">
        <v>39</v>
      </c>
      <c r="G1824">
        <v>35</v>
      </c>
      <c r="H1824" t="s">
        <v>20</v>
      </c>
      <c r="I1824" t="s">
        <v>23</v>
      </c>
      <c r="J1824" t="s">
        <v>21</v>
      </c>
      <c r="K1824" t="s">
        <v>20</v>
      </c>
      <c r="L1824" t="s">
        <v>33</v>
      </c>
      <c r="M1824" t="s">
        <v>21</v>
      </c>
      <c r="N1824" t="s">
        <v>25</v>
      </c>
      <c r="O1824">
        <v>86.46</v>
      </c>
      <c r="P1824">
        <v>2986.71</v>
      </c>
      <c r="Q1824">
        <v>2</v>
      </c>
      <c r="R1824" t="s">
        <v>20</v>
      </c>
    </row>
    <row r="1825" spans="1:18" x14ac:dyDescent="0.35">
      <c r="A1825" t="s">
        <v>1869</v>
      </c>
      <c r="B1825" t="s">
        <v>36</v>
      </c>
      <c r="C1825">
        <v>0</v>
      </c>
      <c r="D1825" t="s">
        <v>20</v>
      </c>
      <c r="E1825" t="s">
        <v>21</v>
      </c>
      <c r="F1825" t="s">
        <v>39</v>
      </c>
      <c r="G1825">
        <v>72</v>
      </c>
      <c r="H1825" t="s">
        <v>20</v>
      </c>
      <c r="I1825" t="s">
        <v>32</v>
      </c>
      <c r="J1825" t="s">
        <v>20</v>
      </c>
      <c r="K1825" t="s">
        <v>21</v>
      </c>
      <c r="L1825" t="s">
        <v>24</v>
      </c>
      <c r="M1825" t="s">
        <v>21</v>
      </c>
      <c r="N1825" t="s">
        <v>34</v>
      </c>
      <c r="O1825">
        <v>57.42</v>
      </c>
      <c r="P1825">
        <v>4210.01</v>
      </c>
      <c r="Q1825">
        <v>1</v>
      </c>
      <c r="R1825" t="s">
        <v>21</v>
      </c>
    </row>
    <row r="1826" spans="1:18" x14ac:dyDescent="0.35">
      <c r="A1826" t="s">
        <v>1870</v>
      </c>
      <c r="B1826" t="s">
        <v>19</v>
      </c>
      <c r="C1826">
        <v>0</v>
      </c>
      <c r="D1826" t="s">
        <v>21</v>
      </c>
      <c r="E1826" t="s">
        <v>21</v>
      </c>
      <c r="F1826" t="s">
        <v>58</v>
      </c>
      <c r="G1826">
        <v>30</v>
      </c>
      <c r="H1826" t="s">
        <v>20</v>
      </c>
      <c r="I1826" t="s">
        <v>32</v>
      </c>
      <c r="J1826" t="s">
        <v>21</v>
      </c>
      <c r="K1826" t="s">
        <v>21</v>
      </c>
      <c r="L1826" t="s">
        <v>33</v>
      </c>
      <c r="M1826" t="s">
        <v>21</v>
      </c>
      <c r="N1826" t="s">
        <v>34</v>
      </c>
      <c r="O1826">
        <v>49.66</v>
      </c>
      <c r="P1826">
        <v>1490.51</v>
      </c>
      <c r="Q1826">
        <v>5</v>
      </c>
      <c r="R1826" t="s">
        <v>21</v>
      </c>
    </row>
    <row r="1827" spans="1:18" x14ac:dyDescent="0.35">
      <c r="A1827" t="s">
        <v>1871</v>
      </c>
      <c r="B1827" t="s">
        <v>36</v>
      </c>
      <c r="C1827">
        <v>0</v>
      </c>
      <c r="D1827" t="s">
        <v>21</v>
      </c>
      <c r="E1827" t="s">
        <v>21</v>
      </c>
      <c r="F1827" t="s">
        <v>49</v>
      </c>
      <c r="G1827">
        <v>18</v>
      </c>
      <c r="H1827" t="s">
        <v>20</v>
      </c>
      <c r="I1827" t="s">
        <v>32</v>
      </c>
      <c r="J1827" t="s">
        <v>21</v>
      </c>
      <c r="K1827" t="s">
        <v>21</v>
      </c>
      <c r="L1827" t="s">
        <v>33</v>
      </c>
      <c r="M1827" t="s">
        <v>21</v>
      </c>
      <c r="N1827" t="s">
        <v>34</v>
      </c>
      <c r="O1827">
        <v>55.68</v>
      </c>
      <c r="P1827">
        <v>978.97</v>
      </c>
      <c r="Q1827">
        <v>2</v>
      </c>
      <c r="R1827" t="s">
        <v>20</v>
      </c>
    </row>
    <row r="1828" spans="1:18" x14ac:dyDescent="0.35">
      <c r="A1828" t="s">
        <v>1872</v>
      </c>
      <c r="B1828" t="s">
        <v>36</v>
      </c>
      <c r="C1828">
        <v>0</v>
      </c>
      <c r="D1828" t="s">
        <v>20</v>
      </c>
      <c r="E1828" t="s">
        <v>21</v>
      </c>
      <c r="F1828" t="s">
        <v>56</v>
      </c>
      <c r="G1828">
        <v>40</v>
      </c>
      <c r="H1828" t="s">
        <v>21</v>
      </c>
      <c r="I1828" t="s">
        <v>32</v>
      </c>
      <c r="J1828" t="s">
        <v>20</v>
      </c>
      <c r="K1828" t="s">
        <v>21</v>
      </c>
      <c r="L1828" t="s">
        <v>29</v>
      </c>
      <c r="M1828" t="s">
        <v>21</v>
      </c>
      <c r="N1828" t="s">
        <v>43</v>
      </c>
      <c r="O1828">
        <v>50.91</v>
      </c>
      <c r="P1828">
        <v>2073.7199999999998</v>
      </c>
      <c r="Q1828">
        <v>3</v>
      </c>
      <c r="R1828" t="s">
        <v>21</v>
      </c>
    </row>
    <row r="1829" spans="1:18" x14ac:dyDescent="0.35">
      <c r="A1829" t="s">
        <v>1873</v>
      </c>
      <c r="B1829" t="s">
        <v>36</v>
      </c>
      <c r="C1829">
        <v>1</v>
      </c>
      <c r="D1829" t="s">
        <v>20</v>
      </c>
      <c r="E1829" t="s">
        <v>21</v>
      </c>
      <c r="F1829" t="s">
        <v>47</v>
      </c>
      <c r="G1829">
        <v>10</v>
      </c>
      <c r="H1829" t="s">
        <v>20</v>
      </c>
      <c r="I1829" t="s">
        <v>32</v>
      </c>
      <c r="J1829" t="s">
        <v>21</v>
      </c>
      <c r="K1829" t="s">
        <v>21</v>
      </c>
      <c r="L1829" t="s">
        <v>33</v>
      </c>
      <c r="M1829" t="s">
        <v>20</v>
      </c>
      <c r="N1829" t="s">
        <v>25</v>
      </c>
      <c r="O1829">
        <v>41.94</v>
      </c>
      <c r="P1829">
        <v>421.93</v>
      </c>
      <c r="Q1829">
        <v>1</v>
      </c>
      <c r="R1829" t="s">
        <v>21</v>
      </c>
    </row>
    <row r="1830" spans="1:18" x14ac:dyDescent="0.35">
      <c r="A1830" t="s">
        <v>1874</v>
      </c>
      <c r="B1830" t="s">
        <v>36</v>
      </c>
      <c r="C1830">
        <v>0</v>
      </c>
      <c r="D1830" t="s">
        <v>21</v>
      </c>
      <c r="E1830" t="s">
        <v>21</v>
      </c>
      <c r="F1830" t="s">
        <v>39</v>
      </c>
      <c r="G1830">
        <v>72</v>
      </c>
      <c r="H1830" t="s">
        <v>20</v>
      </c>
      <c r="I1830" t="s">
        <v>32</v>
      </c>
      <c r="J1830" t="s">
        <v>20</v>
      </c>
      <c r="K1830" t="s">
        <v>21</v>
      </c>
      <c r="L1830" t="s">
        <v>24</v>
      </c>
      <c r="M1830" t="s">
        <v>21</v>
      </c>
      <c r="N1830" t="s">
        <v>43</v>
      </c>
      <c r="O1830">
        <v>65.39</v>
      </c>
      <c r="P1830">
        <v>4606.17</v>
      </c>
      <c r="Q1830">
        <v>3</v>
      </c>
      <c r="R1830" t="s">
        <v>21</v>
      </c>
    </row>
    <row r="1831" spans="1:18" x14ac:dyDescent="0.35">
      <c r="A1831" t="s">
        <v>1875</v>
      </c>
      <c r="B1831" t="s">
        <v>19</v>
      </c>
      <c r="C1831">
        <v>1</v>
      </c>
      <c r="D1831" t="s">
        <v>20</v>
      </c>
      <c r="E1831" t="s">
        <v>20</v>
      </c>
      <c r="F1831" t="s">
        <v>45</v>
      </c>
      <c r="G1831">
        <v>69</v>
      </c>
      <c r="H1831" t="s">
        <v>20</v>
      </c>
      <c r="I1831" t="s">
        <v>21</v>
      </c>
      <c r="J1831" t="s">
        <v>28</v>
      </c>
      <c r="K1831" t="s">
        <v>28</v>
      </c>
      <c r="L1831" t="s">
        <v>24</v>
      </c>
      <c r="M1831" t="s">
        <v>21</v>
      </c>
      <c r="N1831" t="s">
        <v>34</v>
      </c>
      <c r="O1831">
        <v>24.33</v>
      </c>
      <c r="P1831">
        <v>1684.15</v>
      </c>
      <c r="Q1831">
        <v>1</v>
      </c>
      <c r="R1831" t="s">
        <v>21</v>
      </c>
    </row>
    <row r="1832" spans="1:18" x14ac:dyDescent="0.35">
      <c r="A1832" t="s">
        <v>1876</v>
      </c>
      <c r="B1832" t="s">
        <v>36</v>
      </c>
      <c r="C1832">
        <v>0</v>
      </c>
      <c r="D1832" t="s">
        <v>21</v>
      </c>
      <c r="E1832" t="s">
        <v>21</v>
      </c>
      <c r="F1832" t="s">
        <v>37</v>
      </c>
      <c r="G1832">
        <v>9</v>
      </c>
      <c r="H1832" t="s">
        <v>20</v>
      </c>
      <c r="I1832" t="s">
        <v>32</v>
      </c>
      <c r="J1832" t="s">
        <v>21</v>
      </c>
      <c r="K1832" t="s">
        <v>21</v>
      </c>
      <c r="L1832" t="s">
        <v>33</v>
      </c>
      <c r="M1832" t="s">
        <v>21</v>
      </c>
      <c r="N1832" t="s">
        <v>43</v>
      </c>
      <c r="O1832">
        <v>62.28</v>
      </c>
      <c r="P1832">
        <v>576.35</v>
      </c>
      <c r="Q1832">
        <v>3</v>
      </c>
      <c r="R1832" t="s">
        <v>20</v>
      </c>
    </row>
    <row r="1833" spans="1:18" x14ac:dyDescent="0.35">
      <c r="A1833" t="s">
        <v>1877</v>
      </c>
      <c r="B1833" t="s">
        <v>36</v>
      </c>
      <c r="C1833">
        <v>0</v>
      </c>
      <c r="D1833" t="s">
        <v>20</v>
      </c>
      <c r="E1833" t="s">
        <v>20</v>
      </c>
      <c r="F1833" t="s">
        <v>39</v>
      </c>
      <c r="G1833">
        <v>14</v>
      </c>
      <c r="H1833" t="s">
        <v>20</v>
      </c>
      <c r="I1833" t="s">
        <v>32</v>
      </c>
      <c r="J1833" t="s">
        <v>20</v>
      </c>
      <c r="K1833" t="s">
        <v>20</v>
      </c>
      <c r="L1833" t="s">
        <v>33</v>
      </c>
      <c r="M1833" t="s">
        <v>20</v>
      </c>
      <c r="N1833" t="s">
        <v>25</v>
      </c>
      <c r="O1833">
        <v>64.540000000000006</v>
      </c>
      <c r="P1833">
        <v>888.97</v>
      </c>
      <c r="Q1833">
        <v>1</v>
      </c>
      <c r="R1833" t="s">
        <v>20</v>
      </c>
    </row>
    <row r="1834" spans="1:18" x14ac:dyDescent="0.35">
      <c r="A1834" t="s">
        <v>1878</v>
      </c>
      <c r="B1834" t="s">
        <v>19</v>
      </c>
      <c r="C1834">
        <v>0</v>
      </c>
      <c r="D1834" t="s">
        <v>21</v>
      </c>
      <c r="E1834" t="s">
        <v>21</v>
      </c>
      <c r="F1834" t="s">
        <v>47</v>
      </c>
      <c r="G1834">
        <v>55</v>
      </c>
      <c r="H1834" t="s">
        <v>20</v>
      </c>
      <c r="I1834" t="s">
        <v>23</v>
      </c>
      <c r="J1834" t="s">
        <v>21</v>
      </c>
      <c r="K1834" t="s">
        <v>20</v>
      </c>
      <c r="L1834" t="s">
        <v>24</v>
      </c>
      <c r="M1834" t="s">
        <v>21</v>
      </c>
      <c r="N1834" t="s">
        <v>43</v>
      </c>
      <c r="O1834">
        <v>87.18</v>
      </c>
      <c r="P1834">
        <v>4695.45</v>
      </c>
      <c r="Q1834">
        <v>2</v>
      </c>
      <c r="R1834" t="s">
        <v>21</v>
      </c>
    </row>
    <row r="1835" spans="1:18" x14ac:dyDescent="0.35">
      <c r="A1835" t="s">
        <v>1879</v>
      </c>
      <c r="B1835" t="s">
        <v>19</v>
      </c>
      <c r="C1835">
        <v>0</v>
      </c>
      <c r="D1835" t="s">
        <v>21</v>
      </c>
      <c r="E1835" t="s">
        <v>21</v>
      </c>
      <c r="F1835" t="s">
        <v>27</v>
      </c>
      <c r="G1835">
        <v>23</v>
      </c>
      <c r="H1835" t="s">
        <v>20</v>
      </c>
      <c r="I1835" t="s">
        <v>32</v>
      </c>
      <c r="J1835" t="s">
        <v>21</v>
      </c>
      <c r="K1835" t="s">
        <v>21</v>
      </c>
      <c r="L1835" t="s">
        <v>24</v>
      </c>
      <c r="M1835" t="s">
        <v>21</v>
      </c>
      <c r="N1835" t="s">
        <v>34</v>
      </c>
      <c r="O1835">
        <v>56.98</v>
      </c>
      <c r="P1835">
        <v>1282.07</v>
      </c>
      <c r="Q1835">
        <v>1</v>
      </c>
      <c r="R1835" t="s">
        <v>21</v>
      </c>
    </row>
    <row r="1836" spans="1:18" x14ac:dyDescent="0.35">
      <c r="A1836" t="s">
        <v>1880</v>
      </c>
      <c r="B1836" t="s">
        <v>36</v>
      </c>
      <c r="C1836">
        <v>0</v>
      </c>
      <c r="D1836" t="s">
        <v>21</v>
      </c>
      <c r="E1836" t="s">
        <v>21</v>
      </c>
      <c r="F1836" t="s">
        <v>56</v>
      </c>
      <c r="G1836">
        <v>9</v>
      </c>
      <c r="H1836" t="s">
        <v>20</v>
      </c>
      <c r="I1836" t="s">
        <v>21</v>
      </c>
      <c r="J1836" t="s">
        <v>28</v>
      </c>
      <c r="K1836" t="s">
        <v>28</v>
      </c>
      <c r="L1836" t="s">
        <v>33</v>
      </c>
      <c r="M1836" t="s">
        <v>20</v>
      </c>
      <c r="N1836" t="s">
        <v>30</v>
      </c>
      <c r="O1836">
        <v>29.15</v>
      </c>
      <c r="P1836">
        <v>262.2</v>
      </c>
      <c r="Q1836">
        <v>0</v>
      </c>
      <c r="R1836" t="s">
        <v>20</v>
      </c>
    </row>
    <row r="1837" spans="1:18" x14ac:dyDescent="0.35">
      <c r="A1837" t="s">
        <v>1881</v>
      </c>
      <c r="B1837" t="s">
        <v>36</v>
      </c>
      <c r="C1837">
        <v>0</v>
      </c>
      <c r="D1837" t="s">
        <v>20</v>
      </c>
      <c r="E1837" t="s">
        <v>20</v>
      </c>
      <c r="F1837" t="s">
        <v>37</v>
      </c>
      <c r="G1837">
        <v>37</v>
      </c>
      <c r="H1837" t="s">
        <v>20</v>
      </c>
      <c r="I1837" t="s">
        <v>32</v>
      </c>
      <c r="J1837" t="s">
        <v>20</v>
      </c>
      <c r="K1837" t="s">
        <v>21</v>
      </c>
      <c r="L1837" t="s">
        <v>33</v>
      </c>
      <c r="M1837" t="s">
        <v>20</v>
      </c>
      <c r="N1837" t="s">
        <v>30</v>
      </c>
      <c r="O1837">
        <v>54.79</v>
      </c>
      <c r="P1837">
        <v>2042.75</v>
      </c>
      <c r="Q1837">
        <v>2</v>
      </c>
      <c r="R1837" t="s">
        <v>21</v>
      </c>
    </row>
    <row r="1838" spans="1:18" x14ac:dyDescent="0.35">
      <c r="A1838" t="s">
        <v>1882</v>
      </c>
      <c r="B1838" t="s">
        <v>36</v>
      </c>
      <c r="C1838">
        <v>0</v>
      </c>
      <c r="D1838" t="s">
        <v>21</v>
      </c>
      <c r="E1838" t="s">
        <v>20</v>
      </c>
      <c r="F1838" t="s">
        <v>58</v>
      </c>
      <c r="G1838">
        <v>24</v>
      </c>
      <c r="H1838" t="s">
        <v>20</v>
      </c>
      <c r="I1838" t="s">
        <v>23</v>
      </c>
      <c r="J1838" t="s">
        <v>21</v>
      </c>
      <c r="K1838" t="s">
        <v>20</v>
      </c>
      <c r="L1838" t="s">
        <v>33</v>
      </c>
      <c r="M1838" t="s">
        <v>21</v>
      </c>
      <c r="N1838" t="s">
        <v>30</v>
      </c>
      <c r="O1838">
        <v>96.98</v>
      </c>
      <c r="P1838">
        <v>2373.79</v>
      </c>
      <c r="Q1838">
        <v>3</v>
      </c>
      <c r="R1838" t="s">
        <v>20</v>
      </c>
    </row>
    <row r="1839" spans="1:18" x14ac:dyDescent="0.35">
      <c r="A1839" t="s">
        <v>1883</v>
      </c>
      <c r="B1839" t="s">
        <v>19</v>
      </c>
      <c r="C1839">
        <v>0</v>
      </c>
      <c r="D1839" t="s">
        <v>21</v>
      </c>
      <c r="E1839" t="s">
        <v>21</v>
      </c>
      <c r="F1839" t="s">
        <v>41</v>
      </c>
      <c r="G1839">
        <v>33</v>
      </c>
      <c r="H1839" t="s">
        <v>20</v>
      </c>
      <c r="I1839" t="s">
        <v>23</v>
      </c>
      <c r="J1839" t="s">
        <v>20</v>
      </c>
      <c r="K1839" t="s">
        <v>20</v>
      </c>
      <c r="L1839" t="s">
        <v>33</v>
      </c>
      <c r="M1839" t="s">
        <v>20</v>
      </c>
      <c r="N1839" t="s">
        <v>25</v>
      </c>
      <c r="O1839">
        <v>104.57</v>
      </c>
      <c r="P1839">
        <v>3482.55</v>
      </c>
      <c r="Q1839">
        <v>0</v>
      </c>
      <c r="R1839" t="s">
        <v>21</v>
      </c>
    </row>
    <row r="1840" spans="1:18" x14ac:dyDescent="0.35">
      <c r="A1840" t="s">
        <v>1884</v>
      </c>
      <c r="B1840" t="s">
        <v>36</v>
      </c>
      <c r="C1840">
        <v>0</v>
      </c>
      <c r="D1840" t="s">
        <v>20</v>
      </c>
      <c r="E1840" t="s">
        <v>20</v>
      </c>
      <c r="F1840" t="s">
        <v>37</v>
      </c>
      <c r="G1840">
        <v>3</v>
      </c>
      <c r="H1840" t="s">
        <v>20</v>
      </c>
      <c r="I1840" t="s">
        <v>21</v>
      </c>
      <c r="J1840" t="s">
        <v>28</v>
      </c>
      <c r="K1840" t="s">
        <v>28</v>
      </c>
      <c r="L1840" t="s">
        <v>33</v>
      </c>
      <c r="M1840" t="s">
        <v>20</v>
      </c>
      <c r="N1840" t="s">
        <v>30</v>
      </c>
      <c r="O1840">
        <v>30.78</v>
      </c>
      <c r="P1840">
        <v>90.41</v>
      </c>
      <c r="Q1840">
        <v>1</v>
      </c>
      <c r="R1840" t="s">
        <v>20</v>
      </c>
    </row>
    <row r="1841" spans="1:18" x14ac:dyDescent="0.35">
      <c r="A1841" t="s">
        <v>1885</v>
      </c>
      <c r="B1841" t="s">
        <v>36</v>
      </c>
      <c r="C1841">
        <v>0</v>
      </c>
      <c r="D1841" t="s">
        <v>21</v>
      </c>
      <c r="E1841" t="s">
        <v>21</v>
      </c>
      <c r="F1841" t="s">
        <v>65</v>
      </c>
      <c r="G1841">
        <v>14</v>
      </c>
      <c r="H1841" t="s">
        <v>20</v>
      </c>
      <c r="I1841" t="s">
        <v>32</v>
      </c>
      <c r="J1841" t="s">
        <v>21</v>
      </c>
      <c r="K1841" t="s">
        <v>21</v>
      </c>
      <c r="L1841" t="s">
        <v>33</v>
      </c>
      <c r="M1841" t="s">
        <v>21</v>
      </c>
      <c r="N1841" t="s">
        <v>25</v>
      </c>
      <c r="O1841">
        <v>49.49</v>
      </c>
      <c r="P1841">
        <v>675.25</v>
      </c>
      <c r="Q1841">
        <v>2</v>
      </c>
      <c r="R1841" t="s">
        <v>21</v>
      </c>
    </row>
    <row r="1842" spans="1:18" x14ac:dyDescent="0.35">
      <c r="A1842" t="s">
        <v>1886</v>
      </c>
      <c r="B1842" t="s">
        <v>36</v>
      </c>
      <c r="C1842">
        <v>0</v>
      </c>
      <c r="D1842" t="s">
        <v>21</v>
      </c>
      <c r="E1842" t="s">
        <v>20</v>
      </c>
      <c r="F1842" t="s">
        <v>27</v>
      </c>
      <c r="G1842">
        <v>54</v>
      </c>
      <c r="H1842" t="s">
        <v>20</v>
      </c>
      <c r="I1842" t="s">
        <v>32</v>
      </c>
      <c r="J1842" t="s">
        <v>21</v>
      </c>
      <c r="K1842" t="s">
        <v>20</v>
      </c>
      <c r="L1842" t="s">
        <v>24</v>
      </c>
      <c r="M1842" t="s">
        <v>20</v>
      </c>
      <c r="N1842" t="s">
        <v>25</v>
      </c>
      <c r="O1842">
        <v>68</v>
      </c>
      <c r="P1842">
        <v>3644.98</v>
      </c>
      <c r="Q1842">
        <v>3</v>
      </c>
      <c r="R1842" t="s">
        <v>21</v>
      </c>
    </row>
    <row r="1843" spans="1:18" x14ac:dyDescent="0.35">
      <c r="A1843" t="s">
        <v>1887</v>
      </c>
      <c r="B1843" t="s">
        <v>19</v>
      </c>
      <c r="C1843">
        <v>0</v>
      </c>
      <c r="D1843" t="s">
        <v>20</v>
      </c>
      <c r="E1843" t="s">
        <v>21</v>
      </c>
      <c r="F1843" t="s">
        <v>37</v>
      </c>
      <c r="G1843">
        <v>22</v>
      </c>
      <c r="H1843" t="s">
        <v>20</v>
      </c>
      <c r="I1843" t="s">
        <v>23</v>
      </c>
      <c r="J1843" t="s">
        <v>20</v>
      </c>
      <c r="K1843" t="s">
        <v>21</v>
      </c>
      <c r="L1843" t="s">
        <v>33</v>
      </c>
      <c r="M1843" t="s">
        <v>20</v>
      </c>
      <c r="N1843" t="s">
        <v>30</v>
      </c>
      <c r="O1843">
        <v>94.56</v>
      </c>
      <c r="P1843">
        <v>2118.77</v>
      </c>
      <c r="Q1843">
        <v>1</v>
      </c>
      <c r="R1843" t="s">
        <v>20</v>
      </c>
    </row>
    <row r="1844" spans="1:18" x14ac:dyDescent="0.35">
      <c r="A1844" t="s">
        <v>1888</v>
      </c>
      <c r="B1844" t="s">
        <v>36</v>
      </c>
      <c r="C1844">
        <v>1</v>
      </c>
      <c r="D1844" t="s">
        <v>20</v>
      </c>
      <c r="E1844" t="s">
        <v>20</v>
      </c>
      <c r="F1844" t="s">
        <v>22</v>
      </c>
      <c r="G1844">
        <v>13</v>
      </c>
      <c r="H1844" t="s">
        <v>20</v>
      </c>
      <c r="I1844" t="s">
        <v>23</v>
      </c>
      <c r="J1844" t="s">
        <v>21</v>
      </c>
      <c r="K1844" t="s">
        <v>20</v>
      </c>
      <c r="L1844" t="s">
        <v>33</v>
      </c>
      <c r="M1844" t="s">
        <v>20</v>
      </c>
      <c r="N1844" t="s">
        <v>25</v>
      </c>
      <c r="O1844">
        <v>85.17</v>
      </c>
      <c r="P1844">
        <v>1096.1500000000001</v>
      </c>
      <c r="Q1844">
        <v>2</v>
      </c>
      <c r="R1844" t="s">
        <v>20</v>
      </c>
    </row>
    <row r="1845" spans="1:18" x14ac:dyDescent="0.35">
      <c r="A1845" t="s">
        <v>1889</v>
      </c>
      <c r="B1845" t="s">
        <v>36</v>
      </c>
      <c r="C1845">
        <v>0</v>
      </c>
      <c r="D1845" t="s">
        <v>21</v>
      </c>
      <c r="E1845" t="s">
        <v>21</v>
      </c>
      <c r="F1845" t="s">
        <v>56</v>
      </c>
      <c r="G1845">
        <v>31</v>
      </c>
      <c r="H1845" t="s">
        <v>20</v>
      </c>
      <c r="I1845" t="s">
        <v>21</v>
      </c>
      <c r="J1845" t="s">
        <v>28</v>
      </c>
      <c r="K1845" t="s">
        <v>28</v>
      </c>
      <c r="L1845" t="s">
        <v>33</v>
      </c>
      <c r="M1845" t="s">
        <v>20</v>
      </c>
      <c r="N1845" t="s">
        <v>34</v>
      </c>
      <c r="O1845">
        <v>30.48</v>
      </c>
      <c r="P1845">
        <v>953.63</v>
      </c>
      <c r="Q1845">
        <v>3</v>
      </c>
      <c r="R1845" t="s">
        <v>21</v>
      </c>
    </row>
    <row r="1846" spans="1:18" x14ac:dyDescent="0.35">
      <c r="A1846" t="s">
        <v>1890</v>
      </c>
      <c r="B1846" t="s">
        <v>36</v>
      </c>
      <c r="C1846">
        <v>0</v>
      </c>
      <c r="D1846" t="s">
        <v>21</v>
      </c>
      <c r="E1846" t="s">
        <v>20</v>
      </c>
      <c r="F1846" t="s">
        <v>45</v>
      </c>
      <c r="G1846">
        <v>57</v>
      </c>
      <c r="H1846" t="s">
        <v>20</v>
      </c>
      <c r="I1846" t="s">
        <v>23</v>
      </c>
      <c r="J1846" t="s">
        <v>20</v>
      </c>
      <c r="K1846" t="s">
        <v>21</v>
      </c>
      <c r="L1846" t="s">
        <v>24</v>
      </c>
      <c r="M1846" t="s">
        <v>20</v>
      </c>
      <c r="N1846" t="s">
        <v>30</v>
      </c>
      <c r="O1846">
        <v>94.47</v>
      </c>
      <c r="P1846">
        <v>5466.62</v>
      </c>
      <c r="Q1846">
        <v>1</v>
      </c>
      <c r="R1846" t="s">
        <v>21</v>
      </c>
    </row>
    <row r="1847" spans="1:18" x14ac:dyDescent="0.35">
      <c r="A1847" t="s">
        <v>1891</v>
      </c>
      <c r="B1847" t="s">
        <v>19</v>
      </c>
      <c r="C1847">
        <v>1</v>
      </c>
      <c r="D1847" t="s">
        <v>20</v>
      </c>
      <c r="E1847" t="s">
        <v>20</v>
      </c>
      <c r="F1847" t="s">
        <v>27</v>
      </c>
      <c r="G1847">
        <v>17</v>
      </c>
      <c r="H1847" t="s">
        <v>20</v>
      </c>
      <c r="I1847" t="s">
        <v>32</v>
      </c>
      <c r="J1847" t="s">
        <v>20</v>
      </c>
      <c r="K1847" t="s">
        <v>20</v>
      </c>
      <c r="L1847" t="s">
        <v>33</v>
      </c>
      <c r="M1847" t="s">
        <v>20</v>
      </c>
      <c r="N1847" t="s">
        <v>34</v>
      </c>
      <c r="O1847">
        <v>69.010000000000005</v>
      </c>
      <c r="P1847">
        <v>1191.53</v>
      </c>
      <c r="Q1847">
        <v>0</v>
      </c>
      <c r="R1847" t="s">
        <v>21</v>
      </c>
    </row>
    <row r="1848" spans="1:18" x14ac:dyDescent="0.35">
      <c r="A1848" t="s">
        <v>1892</v>
      </c>
      <c r="B1848" t="s">
        <v>19</v>
      </c>
      <c r="C1848">
        <v>0</v>
      </c>
      <c r="D1848" t="s">
        <v>21</v>
      </c>
      <c r="E1848" t="s">
        <v>21</v>
      </c>
      <c r="F1848" t="s">
        <v>22</v>
      </c>
      <c r="G1848">
        <v>14</v>
      </c>
      <c r="H1848" t="s">
        <v>20</v>
      </c>
      <c r="I1848" t="s">
        <v>23</v>
      </c>
      <c r="J1848" t="s">
        <v>21</v>
      </c>
      <c r="K1848" t="s">
        <v>21</v>
      </c>
      <c r="L1848" t="s">
        <v>33</v>
      </c>
      <c r="M1848" t="s">
        <v>21</v>
      </c>
      <c r="N1848" t="s">
        <v>43</v>
      </c>
      <c r="O1848">
        <v>79.540000000000006</v>
      </c>
      <c r="P1848">
        <v>1108.75</v>
      </c>
      <c r="Q1848">
        <v>3</v>
      </c>
      <c r="R1848" t="s">
        <v>20</v>
      </c>
    </row>
    <row r="1849" spans="1:18" x14ac:dyDescent="0.35">
      <c r="A1849" t="s">
        <v>1893</v>
      </c>
      <c r="B1849" t="s">
        <v>19</v>
      </c>
      <c r="C1849">
        <v>1</v>
      </c>
      <c r="D1849" t="s">
        <v>21</v>
      </c>
      <c r="E1849" t="s">
        <v>21</v>
      </c>
      <c r="F1849" t="s">
        <v>65</v>
      </c>
      <c r="G1849">
        <v>4</v>
      </c>
      <c r="H1849" t="s">
        <v>20</v>
      </c>
      <c r="I1849" t="s">
        <v>23</v>
      </c>
      <c r="J1849" t="s">
        <v>21</v>
      </c>
      <c r="K1849" t="s">
        <v>21</v>
      </c>
      <c r="L1849" t="s">
        <v>33</v>
      </c>
      <c r="M1849" t="s">
        <v>21</v>
      </c>
      <c r="N1849" t="s">
        <v>25</v>
      </c>
      <c r="O1849">
        <v>91.42</v>
      </c>
      <c r="P1849">
        <v>356.01</v>
      </c>
      <c r="Q1849">
        <v>1</v>
      </c>
      <c r="R1849" t="s">
        <v>20</v>
      </c>
    </row>
    <row r="1850" spans="1:18" x14ac:dyDescent="0.35">
      <c r="A1850" t="s">
        <v>1894</v>
      </c>
      <c r="B1850" t="s">
        <v>36</v>
      </c>
      <c r="C1850">
        <v>0</v>
      </c>
      <c r="D1850" t="s">
        <v>20</v>
      </c>
      <c r="E1850" t="s">
        <v>20</v>
      </c>
      <c r="F1850" t="s">
        <v>27</v>
      </c>
      <c r="G1850">
        <v>17</v>
      </c>
      <c r="H1850" t="s">
        <v>20</v>
      </c>
      <c r="I1850" t="s">
        <v>32</v>
      </c>
      <c r="J1850" t="s">
        <v>21</v>
      </c>
      <c r="K1850" t="s">
        <v>21</v>
      </c>
      <c r="L1850" t="s">
        <v>29</v>
      </c>
      <c r="M1850" t="s">
        <v>21</v>
      </c>
      <c r="N1850" t="s">
        <v>43</v>
      </c>
      <c r="O1850">
        <v>50.06</v>
      </c>
      <c r="P1850">
        <v>852.56</v>
      </c>
      <c r="Q1850">
        <v>2</v>
      </c>
      <c r="R1850" t="s">
        <v>21</v>
      </c>
    </row>
    <row r="1851" spans="1:18" x14ac:dyDescent="0.35">
      <c r="A1851" t="s">
        <v>1895</v>
      </c>
      <c r="B1851" t="s">
        <v>36</v>
      </c>
      <c r="C1851">
        <v>0</v>
      </c>
      <c r="D1851" t="s">
        <v>20</v>
      </c>
      <c r="E1851" t="s">
        <v>20</v>
      </c>
      <c r="F1851" t="s">
        <v>37</v>
      </c>
      <c r="G1851">
        <v>54</v>
      </c>
      <c r="H1851" t="s">
        <v>21</v>
      </c>
      <c r="I1851" t="s">
        <v>23</v>
      </c>
      <c r="J1851" t="s">
        <v>21</v>
      </c>
      <c r="K1851" t="s">
        <v>21</v>
      </c>
      <c r="L1851" t="s">
        <v>29</v>
      </c>
      <c r="M1851" t="s">
        <v>20</v>
      </c>
      <c r="N1851" t="s">
        <v>25</v>
      </c>
      <c r="O1851">
        <v>73.77</v>
      </c>
      <c r="P1851">
        <v>4007.14</v>
      </c>
      <c r="Q1851">
        <v>1</v>
      </c>
      <c r="R1851" t="s">
        <v>21</v>
      </c>
    </row>
    <row r="1852" spans="1:18" x14ac:dyDescent="0.35">
      <c r="A1852" t="s">
        <v>1896</v>
      </c>
      <c r="B1852" t="s">
        <v>19</v>
      </c>
      <c r="C1852">
        <v>0</v>
      </c>
      <c r="D1852" t="s">
        <v>21</v>
      </c>
      <c r="E1852" t="s">
        <v>20</v>
      </c>
      <c r="F1852" t="s">
        <v>27</v>
      </c>
      <c r="G1852">
        <v>9</v>
      </c>
      <c r="H1852" t="s">
        <v>20</v>
      </c>
      <c r="I1852" t="s">
        <v>23</v>
      </c>
      <c r="J1852" t="s">
        <v>21</v>
      </c>
      <c r="K1852" t="s">
        <v>20</v>
      </c>
      <c r="L1852" t="s">
        <v>33</v>
      </c>
      <c r="M1852" t="s">
        <v>21</v>
      </c>
      <c r="N1852" t="s">
        <v>34</v>
      </c>
      <c r="O1852">
        <v>83.65</v>
      </c>
      <c r="P1852">
        <v>746.59</v>
      </c>
      <c r="Q1852">
        <v>3</v>
      </c>
      <c r="R1852" t="s">
        <v>20</v>
      </c>
    </row>
    <row r="1853" spans="1:18" x14ac:dyDescent="0.35">
      <c r="A1853" t="s">
        <v>1897</v>
      </c>
      <c r="B1853" t="s">
        <v>19</v>
      </c>
      <c r="C1853">
        <v>1</v>
      </c>
      <c r="D1853" t="s">
        <v>21</v>
      </c>
      <c r="E1853" t="s">
        <v>21</v>
      </c>
      <c r="F1853" t="s">
        <v>65</v>
      </c>
      <c r="G1853">
        <v>43</v>
      </c>
      <c r="H1853" t="s">
        <v>20</v>
      </c>
      <c r="I1853" t="s">
        <v>32</v>
      </c>
      <c r="J1853" t="s">
        <v>21</v>
      </c>
      <c r="K1853" t="s">
        <v>20</v>
      </c>
      <c r="L1853" t="s">
        <v>29</v>
      </c>
      <c r="M1853" t="s">
        <v>21</v>
      </c>
      <c r="N1853" t="s">
        <v>30</v>
      </c>
      <c r="O1853">
        <v>63.99</v>
      </c>
      <c r="P1853">
        <v>2819.12</v>
      </c>
      <c r="Q1853">
        <v>1</v>
      </c>
      <c r="R1853" t="s">
        <v>21</v>
      </c>
    </row>
    <row r="1854" spans="1:18" x14ac:dyDescent="0.35">
      <c r="A1854" t="s">
        <v>1898</v>
      </c>
      <c r="B1854" t="s">
        <v>36</v>
      </c>
      <c r="C1854">
        <v>0</v>
      </c>
      <c r="D1854" t="s">
        <v>21</v>
      </c>
      <c r="E1854" t="s">
        <v>21</v>
      </c>
      <c r="F1854" t="s">
        <v>47</v>
      </c>
      <c r="G1854">
        <v>25</v>
      </c>
      <c r="H1854" t="s">
        <v>20</v>
      </c>
      <c r="I1854" t="s">
        <v>21</v>
      </c>
      <c r="J1854" t="s">
        <v>28</v>
      </c>
      <c r="K1854" t="s">
        <v>28</v>
      </c>
      <c r="L1854" t="s">
        <v>24</v>
      </c>
      <c r="M1854" t="s">
        <v>21</v>
      </c>
      <c r="N1854" t="s">
        <v>34</v>
      </c>
      <c r="O1854">
        <v>23.35</v>
      </c>
      <c r="P1854">
        <v>598.82000000000005</v>
      </c>
      <c r="Q1854">
        <v>5</v>
      </c>
      <c r="R1854" t="s">
        <v>20</v>
      </c>
    </row>
    <row r="1855" spans="1:18" x14ac:dyDescent="0.35">
      <c r="A1855" t="s">
        <v>1899</v>
      </c>
      <c r="B1855" t="s">
        <v>36</v>
      </c>
      <c r="C1855">
        <v>0</v>
      </c>
      <c r="D1855" t="s">
        <v>21</v>
      </c>
      <c r="E1855" t="s">
        <v>21</v>
      </c>
      <c r="F1855" t="s">
        <v>75</v>
      </c>
      <c r="G1855">
        <v>18</v>
      </c>
      <c r="H1855" t="s">
        <v>20</v>
      </c>
      <c r="I1855" t="s">
        <v>32</v>
      </c>
      <c r="J1855" t="s">
        <v>21</v>
      </c>
      <c r="K1855" t="s">
        <v>20</v>
      </c>
      <c r="L1855" t="s">
        <v>33</v>
      </c>
      <c r="M1855" t="s">
        <v>20</v>
      </c>
      <c r="N1855" t="s">
        <v>43</v>
      </c>
      <c r="O1855">
        <v>71.819999999999993</v>
      </c>
      <c r="P1855">
        <v>1330.7</v>
      </c>
      <c r="Q1855">
        <v>1</v>
      </c>
      <c r="R1855" t="s">
        <v>21</v>
      </c>
    </row>
    <row r="1856" spans="1:18" x14ac:dyDescent="0.35">
      <c r="A1856" t="s">
        <v>1900</v>
      </c>
      <c r="B1856" t="s">
        <v>36</v>
      </c>
      <c r="C1856">
        <v>0</v>
      </c>
      <c r="D1856" t="s">
        <v>21</v>
      </c>
      <c r="E1856" t="s">
        <v>21</v>
      </c>
      <c r="F1856" t="s">
        <v>75</v>
      </c>
      <c r="G1856">
        <v>49</v>
      </c>
      <c r="H1856" t="s">
        <v>21</v>
      </c>
      <c r="I1856" t="s">
        <v>32</v>
      </c>
      <c r="J1856" t="s">
        <v>21</v>
      </c>
      <c r="K1856" t="s">
        <v>21</v>
      </c>
      <c r="L1856" t="s">
        <v>24</v>
      </c>
      <c r="M1856" t="s">
        <v>20</v>
      </c>
      <c r="N1856" t="s">
        <v>43</v>
      </c>
      <c r="O1856">
        <v>47.85</v>
      </c>
      <c r="P1856">
        <v>2282.19</v>
      </c>
      <c r="Q1856">
        <v>0</v>
      </c>
      <c r="R1856" t="s">
        <v>21</v>
      </c>
    </row>
    <row r="1857" spans="1:18" x14ac:dyDescent="0.35">
      <c r="A1857" t="s">
        <v>1901</v>
      </c>
      <c r="B1857" t="s">
        <v>19</v>
      </c>
      <c r="C1857">
        <v>0</v>
      </c>
      <c r="D1857" t="s">
        <v>21</v>
      </c>
      <c r="E1857" t="s">
        <v>21</v>
      </c>
      <c r="F1857" t="s">
        <v>27</v>
      </c>
      <c r="G1857">
        <v>43</v>
      </c>
      <c r="H1857" t="s">
        <v>20</v>
      </c>
      <c r="I1857" t="s">
        <v>21</v>
      </c>
      <c r="J1857" t="s">
        <v>28</v>
      </c>
      <c r="K1857" t="s">
        <v>28</v>
      </c>
      <c r="L1857" t="s">
        <v>29</v>
      </c>
      <c r="M1857" t="s">
        <v>21</v>
      </c>
      <c r="N1857" t="s">
        <v>34</v>
      </c>
      <c r="O1857">
        <v>23.06</v>
      </c>
      <c r="P1857">
        <v>986.54</v>
      </c>
      <c r="Q1857">
        <v>1</v>
      </c>
      <c r="R1857" t="s">
        <v>21</v>
      </c>
    </row>
    <row r="1858" spans="1:18" x14ac:dyDescent="0.35">
      <c r="A1858" t="s">
        <v>1902</v>
      </c>
      <c r="B1858" t="s">
        <v>19</v>
      </c>
      <c r="C1858">
        <v>0</v>
      </c>
      <c r="D1858" t="s">
        <v>21</v>
      </c>
      <c r="E1858" t="s">
        <v>21</v>
      </c>
      <c r="F1858" t="s">
        <v>22</v>
      </c>
      <c r="G1858">
        <v>19</v>
      </c>
      <c r="H1858" t="s">
        <v>20</v>
      </c>
      <c r="I1858" t="s">
        <v>23</v>
      </c>
      <c r="J1858" t="s">
        <v>21</v>
      </c>
      <c r="K1858" t="s">
        <v>21</v>
      </c>
      <c r="L1858" t="s">
        <v>33</v>
      </c>
      <c r="M1858" t="s">
        <v>20</v>
      </c>
      <c r="N1858" t="s">
        <v>43</v>
      </c>
      <c r="O1858">
        <v>90.59</v>
      </c>
      <c r="P1858">
        <v>1685.43</v>
      </c>
      <c r="Q1858">
        <v>4</v>
      </c>
      <c r="R1858" t="s">
        <v>21</v>
      </c>
    </row>
    <row r="1859" spans="1:18" x14ac:dyDescent="0.35">
      <c r="A1859" t="s">
        <v>1903</v>
      </c>
      <c r="B1859" t="s">
        <v>19</v>
      </c>
      <c r="C1859">
        <v>1</v>
      </c>
      <c r="D1859" t="s">
        <v>20</v>
      </c>
      <c r="E1859" t="s">
        <v>20</v>
      </c>
      <c r="F1859" t="s">
        <v>49</v>
      </c>
      <c r="G1859">
        <v>12</v>
      </c>
      <c r="H1859" t="s">
        <v>20</v>
      </c>
      <c r="I1859" t="s">
        <v>23</v>
      </c>
      <c r="J1859" t="s">
        <v>20</v>
      </c>
      <c r="K1859" t="s">
        <v>21</v>
      </c>
      <c r="L1859" t="s">
        <v>33</v>
      </c>
      <c r="M1859" t="s">
        <v>21</v>
      </c>
      <c r="N1859" t="s">
        <v>43</v>
      </c>
      <c r="O1859">
        <v>90.14</v>
      </c>
      <c r="P1859">
        <v>1107.08</v>
      </c>
      <c r="Q1859">
        <v>2</v>
      </c>
      <c r="R1859" t="s">
        <v>21</v>
      </c>
    </row>
    <row r="1860" spans="1:18" x14ac:dyDescent="0.35">
      <c r="A1860" t="s">
        <v>1904</v>
      </c>
      <c r="B1860" t="s">
        <v>19</v>
      </c>
      <c r="C1860">
        <v>0</v>
      </c>
      <c r="D1860" t="s">
        <v>20</v>
      </c>
      <c r="E1860" t="s">
        <v>20</v>
      </c>
      <c r="F1860" t="s">
        <v>56</v>
      </c>
      <c r="G1860">
        <v>38</v>
      </c>
      <c r="H1860" t="s">
        <v>20</v>
      </c>
      <c r="I1860" t="s">
        <v>23</v>
      </c>
      <c r="J1860" t="s">
        <v>21</v>
      </c>
      <c r="K1860" t="s">
        <v>20</v>
      </c>
      <c r="L1860" t="s">
        <v>33</v>
      </c>
      <c r="M1860" t="s">
        <v>20</v>
      </c>
      <c r="N1860" t="s">
        <v>25</v>
      </c>
      <c r="O1860">
        <v>82.94</v>
      </c>
      <c r="P1860">
        <v>3217.06</v>
      </c>
      <c r="Q1860">
        <v>2</v>
      </c>
      <c r="R1860" t="s">
        <v>20</v>
      </c>
    </row>
    <row r="1861" spans="1:18" x14ac:dyDescent="0.35">
      <c r="A1861" t="s">
        <v>1905</v>
      </c>
      <c r="B1861" t="s">
        <v>19</v>
      </c>
      <c r="C1861">
        <v>1</v>
      </c>
      <c r="D1861" t="s">
        <v>20</v>
      </c>
      <c r="E1861" t="s">
        <v>20</v>
      </c>
      <c r="F1861" t="s">
        <v>49</v>
      </c>
      <c r="G1861">
        <v>39</v>
      </c>
      <c r="H1861" t="s">
        <v>20</v>
      </c>
      <c r="I1861" t="s">
        <v>21</v>
      </c>
      <c r="J1861" t="s">
        <v>28</v>
      </c>
      <c r="K1861" t="s">
        <v>28</v>
      </c>
      <c r="L1861" t="s">
        <v>29</v>
      </c>
      <c r="M1861" t="s">
        <v>20</v>
      </c>
      <c r="N1861" t="s">
        <v>34</v>
      </c>
      <c r="O1861">
        <v>31.39</v>
      </c>
      <c r="P1861">
        <v>1188.47</v>
      </c>
      <c r="Q1861">
        <v>5</v>
      </c>
      <c r="R1861" t="s">
        <v>20</v>
      </c>
    </row>
    <row r="1862" spans="1:18" x14ac:dyDescent="0.35">
      <c r="A1862" t="s">
        <v>1906</v>
      </c>
      <c r="B1862" t="s">
        <v>36</v>
      </c>
      <c r="C1862">
        <v>1</v>
      </c>
      <c r="D1862" t="s">
        <v>20</v>
      </c>
      <c r="E1862" t="s">
        <v>20</v>
      </c>
      <c r="F1862" t="s">
        <v>45</v>
      </c>
      <c r="G1862">
        <v>18</v>
      </c>
      <c r="H1862" t="s">
        <v>20</v>
      </c>
      <c r="I1862" t="s">
        <v>23</v>
      </c>
      <c r="J1862" t="s">
        <v>21</v>
      </c>
      <c r="K1862" t="s">
        <v>21</v>
      </c>
      <c r="L1862" t="s">
        <v>24</v>
      </c>
      <c r="M1862" t="s">
        <v>20</v>
      </c>
      <c r="N1862" t="s">
        <v>34</v>
      </c>
      <c r="O1862">
        <v>84.82</v>
      </c>
      <c r="P1862">
        <v>1560.14</v>
      </c>
      <c r="Q1862">
        <v>1</v>
      </c>
      <c r="R1862" t="s">
        <v>21</v>
      </c>
    </row>
    <row r="1863" spans="1:18" x14ac:dyDescent="0.35">
      <c r="A1863" t="s">
        <v>1907</v>
      </c>
      <c r="B1863" t="s">
        <v>19</v>
      </c>
      <c r="C1863">
        <v>0</v>
      </c>
      <c r="D1863" t="s">
        <v>20</v>
      </c>
      <c r="E1863" t="s">
        <v>20</v>
      </c>
      <c r="F1863" t="s">
        <v>56</v>
      </c>
      <c r="G1863">
        <v>10</v>
      </c>
      <c r="H1863" t="s">
        <v>20</v>
      </c>
      <c r="I1863" t="s">
        <v>21</v>
      </c>
      <c r="J1863" t="s">
        <v>28</v>
      </c>
      <c r="K1863" t="s">
        <v>28</v>
      </c>
      <c r="L1863" t="s">
        <v>33</v>
      </c>
      <c r="M1863" t="s">
        <v>21</v>
      </c>
      <c r="N1863" t="s">
        <v>25</v>
      </c>
      <c r="O1863">
        <v>22.41</v>
      </c>
      <c r="P1863">
        <v>219.03</v>
      </c>
      <c r="Q1863">
        <v>0</v>
      </c>
      <c r="R1863" t="s">
        <v>20</v>
      </c>
    </row>
    <row r="1864" spans="1:18" x14ac:dyDescent="0.35">
      <c r="A1864" t="s">
        <v>1908</v>
      </c>
      <c r="B1864" t="s">
        <v>19</v>
      </c>
      <c r="C1864">
        <v>0</v>
      </c>
      <c r="D1864" t="s">
        <v>21</v>
      </c>
      <c r="E1864" t="s">
        <v>21</v>
      </c>
      <c r="F1864" t="s">
        <v>37</v>
      </c>
      <c r="G1864">
        <v>38</v>
      </c>
      <c r="H1864" t="s">
        <v>20</v>
      </c>
      <c r="I1864" t="s">
        <v>23</v>
      </c>
      <c r="J1864" t="s">
        <v>21</v>
      </c>
      <c r="K1864" t="s">
        <v>21</v>
      </c>
      <c r="L1864" t="s">
        <v>24</v>
      </c>
      <c r="M1864" t="s">
        <v>21</v>
      </c>
      <c r="N1864" t="s">
        <v>34</v>
      </c>
      <c r="O1864">
        <v>84.27</v>
      </c>
      <c r="P1864">
        <v>3204.12</v>
      </c>
      <c r="Q1864">
        <v>3</v>
      </c>
      <c r="R1864" t="s">
        <v>21</v>
      </c>
    </row>
    <row r="1865" spans="1:18" x14ac:dyDescent="0.35">
      <c r="A1865" t="s">
        <v>1909</v>
      </c>
      <c r="B1865" t="s">
        <v>19</v>
      </c>
      <c r="C1865">
        <v>0</v>
      </c>
      <c r="D1865" t="s">
        <v>21</v>
      </c>
      <c r="E1865" t="s">
        <v>21</v>
      </c>
      <c r="F1865" t="s">
        <v>45</v>
      </c>
      <c r="G1865">
        <v>25</v>
      </c>
      <c r="H1865" t="s">
        <v>20</v>
      </c>
      <c r="I1865" t="s">
        <v>23</v>
      </c>
      <c r="J1865" t="s">
        <v>20</v>
      </c>
      <c r="K1865" t="s">
        <v>20</v>
      </c>
      <c r="L1865" t="s">
        <v>29</v>
      </c>
      <c r="M1865" t="s">
        <v>20</v>
      </c>
      <c r="N1865" t="s">
        <v>43</v>
      </c>
      <c r="O1865">
        <v>96.06</v>
      </c>
      <c r="P1865">
        <v>2430.87</v>
      </c>
      <c r="Q1865">
        <v>1</v>
      </c>
      <c r="R1865" t="s">
        <v>21</v>
      </c>
    </row>
    <row r="1866" spans="1:18" x14ac:dyDescent="0.35">
      <c r="A1866" t="s">
        <v>1910</v>
      </c>
      <c r="B1866" t="s">
        <v>36</v>
      </c>
      <c r="C1866">
        <v>0</v>
      </c>
      <c r="D1866" t="s">
        <v>20</v>
      </c>
      <c r="E1866" t="s">
        <v>20</v>
      </c>
      <c r="F1866" t="s">
        <v>41</v>
      </c>
      <c r="G1866">
        <v>22</v>
      </c>
      <c r="H1866" t="s">
        <v>20</v>
      </c>
      <c r="I1866" t="s">
        <v>23</v>
      </c>
      <c r="J1866" t="s">
        <v>20</v>
      </c>
      <c r="K1866" t="s">
        <v>21</v>
      </c>
      <c r="L1866" t="s">
        <v>24</v>
      </c>
      <c r="M1866" t="s">
        <v>20</v>
      </c>
      <c r="N1866" t="s">
        <v>34</v>
      </c>
      <c r="O1866">
        <v>88.02</v>
      </c>
      <c r="P1866">
        <v>1955.95</v>
      </c>
      <c r="Q1866">
        <v>2</v>
      </c>
      <c r="R1866" t="s">
        <v>21</v>
      </c>
    </row>
    <row r="1867" spans="1:18" x14ac:dyDescent="0.35">
      <c r="A1867" t="s">
        <v>1911</v>
      </c>
      <c r="B1867" t="s">
        <v>19</v>
      </c>
      <c r="C1867">
        <v>0</v>
      </c>
      <c r="D1867" t="s">
        <v>20</v>
      </c>
      <c r="E1867" t="s">
        <v>20</v>
      </c>
      <c r="F1867" t="s">
        <v>39</v>
      </c>
      <c r="G1867">
        <v>37</v>
      </c>
      <c r="H1867" t="s">
        <v>20</v>
      </c>
      <c r="I1867" t="s">
        <v>23</v>
      </c>
      <c r="J1867" t="s">
        <v>21</v>
      </c>
      <c r="K1867" t="s">
        <v>21</v>
      </c>
      <c r="L1867" t="s">
        <v>24</v>
      </c>
      <c r="M1867" t="s">
        <v>21</v>
      </c>
      <c r="N1867" t="s">
        <v>25</v>
      </c>
      <c r="O1867">
        <v>85.31</v>
      </c>
      <c r="P1867">
        <v>3188.95</v>
      </c>
      <c r="Q1867">
        <v>2</v>
      </c>
      <c r="R1867" t="s">
        <v>21</v>
      </c>
    </row>
    <row r="1868" spans="1:18" x14ac:dyDescent="0.35">
      <c r="A1868" t="s">
        <v>1912</v>
      </c>
      <c r="B1868" t="s">
        <v>19</v>
      </c>
      <c r="C1868">
        <v>0</v>
      </c>
      <c r="D1868" t="s">
        <v>20</v>
      </c>
      <c r="E1868" t="s">
        <v>21</v>
      </c>
      <c r="F1868" t="s">
        <v>39</v>
      </c>
      <c r="G1868">
        <v>33</v>
      </c>
      <c r="H1868" t="s">
        <v>20</v>
      </c>
      <c r="I1868" t="s">
        <v>21</v>
      </c>
      <c r="J1868" t="s">
        <v>28</v>
      </c>
      <c r="K1868" t="s">
        <v>28</v>
      </c>
      <c r="L1868" t="s">
        <v>33</v>
      </c>
      <c r="M1868" t="s">
        <v>21</v>
      </c>
      <c r="N1868" t="s">
        <v>43</v>
      </c>
      <c r="O1868">
        <v>27.62</v>
      </c>
      <c r="P1868">
        <v>893.55</v>
      </c>
      <c r="Q1868">
        <v>2</v>
      </c>
      <c r="R1868" t="s">
        <v>20</v>
      </c>
    </row>
    <row r="1869" spans="1:18" x14ac:dyDescent="0.35">
      <c r="A1869" t="s">
        <v>1913</v>
      </c>
      <c r="B1869" t="s">
        <v>19</v>
      </c>
      <c r="C1869">
        <v>0</v>
      </c>
      <c r="D1869" t="s">
        <v>21</v>
      </c>
      <c r="E1869" t="s">
        <v>20</v>
      </c>
      <c r="F1869" t="s">
        <v>27</v>
      </c>
      <c r="G1869">
        <v>41</v>
      </c>
      <c r="H1869" t="s">
        <v>20</v>
      </c>
      <c r="I1869" t="s">
        <v>23</v>
      </c>
      <c r="J1869" t="s">
        <v>21</v>
      </c>
      <c r="K1869" t="s">
        <v>20</v>
      </c>
      <c r="L1869" t="s">
        <v>29</v>
      </c>
      <c r="M1869" t="s">
        <v>20</v>
      </c>
      <c r="N1869" t="s">
        <v>34</v>
      </c>
      <c r="O1869">
        <v>85.55</v>
      </c>
      <c r="P1869">
        <v>3411.06</v>
      </c>
      <c r="Q1869">
        <v>1</v>
      </c>
      <c r="R1869" t="s">
        <v>21</v>
      </c>
    </row>
    <row r="1870" spans="1:18" x14ac:dyDescent="0.35">
      <c r="A1870" t="s">
        <v>1914</v>
      </c>
      <c r="B1870" t="s">
        <v>36</v>
      </c>
      <c r="C1870">
        <v>1</v>
      </c>
      <c r="D1870" t="s">
        <v>20</v>
      </c>
      <c r="E1870" t="s">
        <v>21</v>
      </c>
      <c r="F1870" t="s">
        <v>22</v>
      </c>
      <c r="G1870">
        <v>7</v>
      </c>
      <c r="H1870" t="s">
        <v>21</v>
      </c>
      <c r="I1870" t="s">
        <v>23</v>
      </c>
      <c r="J1870" t="s">
        <v>21</v>
      </c>
      <c r="K1870" t="s">
        <v>20</v>
      </c>
      <c r="L1870" t="s">
        <v>33</v>
      </c>
      <c r="M1870" t="s">
        <v>20</v>
      </c>
      <c r="N1870" t="s">
        <v>43</v>
      </c>
      <c r="O1870">
        <v>79.930000000000007</v>
      </c>
      <c r="P1870">
        <v>548.47</v>
      </c>
      <c r="Q1870">
        <v>4</v>
      </c>
      <c r="R1870" t="s">
        <v>20</v>
      </c>
    </row>
    <row r="1871" spans="1:18" x14ac:dyDescent="0.35">
      <c r="A1871" t="s">
        <v>1915</v>
      </c>
      <c r="B1871" t="s">
        <v>36</v>
      </c>
      <c r="C1871">
        <v>0</v>
      </c>
      <c r="D1871" t="s">
        <v>20</v>
      </c>
      <c r="E1871" t="s">
        <v>20</v>
      </c>
      <c r="F1871" t="s">
        <v>41</v>
      </c>
      <c r="G1871">
        <v>20</v>
      </c>
      <c r="H1871" t="s">
        <v>20</v>
      </c>
      <c r="I1871" t="s">
        <v>23</v>
      </c>
      <c r="J1871" t="s">
        <v>21</v>
      </c>
      <c r="K1871" t="s">
        <v>21</v>
      </c>
      <c r="L1871" t="s">
        <v>33</v>
      </c>
      <c r="M1871" t="s">
        <v>20</v>
      </c>
      <c r="N1871" t="s">
        <v>25</v>
      </c>
      <c r="O1871">
        <v>82.6</v>
      </c>
      <c r="P1871">
        <v>1655.61</v>
      </c>
      <c r="Q1871">
        <v>2</v>
      </c>
      <c r="R1871" t="s">
        <v>20</v>
      </c>
    </row>
    <row r="1872" spans="1:18" x14ac:dyDescent="0.35">
      <c r="A1872" t="s">
        <v>1916</v>
      </c>
      <c r="B1872" t="s">
        <v>36</v>
      </c>
      <c r="C1872">
        <v>0</v>
      </c>
      <c r="D1872" t="s">
        <v>21</v>
      </c>
      <c r="E1872" t="s">
        <v>21</v>
      </c>
      <c r="F1872" t="s">
        <v>49</v>
      </c>
      <c r="G1872">
        <v>68</v>
      </c>
      <c r="H1872" t="s">
        <v>21</v>
      </c>
      <c r="I1872" t="s">
        <v>32</v>
      </c>
      <c r="J1872" t="s">
        <v>20</v>
      </c>
      <c r="K1872" t="s">
        <v>21</v>
      </c>
      <c r="L1872" t="s">
        <v>24</v>
      </c>
      <c r="M1872" t="s">
        <v>20</v>
      </c>
      <c r="N1872" t="s">
        <v>34</v>
      </c>
      <c r="O1872">
        <v>49.49</v>
      </c>
      <c r="P1872">
        <v>3359.1</v>
      </c>
      <c r="Q1872">
        <v>1</v>
      </c>
      <c r="R1872" t="s">
        <v>21</v>
      </c>
    </row>
    <row r="1873" spans="1:18" x14ac:dyDescent="0.35">
      <c r="A1873" t="s">
        <v>1917</v>
      </c>
      <c r="B1873" t="s">
        <v>19</v>
      </c>
      <c r="C1873">
        <v>0</v>
      </c>
      <c r="D1873" t="s">
        <v>20</v>
      </c>
      <c r="E1873" t="s">
        <v>20</v>
      </c>
      <c r="F1873" t="s">
        <v>27</v>
      </c>
      <c r="G1873">
        <v>53</v>
      </c>
      <c r="H1873" t="s">
        <v>20</v>
      </c>
      <c r="I1873" t="s">
        <v>32</v>
      </c>
      <c r="J1873" t="s">
        <v>20</v>
      </c>
      <c r="K1873" t="s">
        <v>21</v>
      </c>
      <c r="L1873" t="s">
        <v>24</v>
      </c>
      <c r="M1873" t="s">
        <v>20</v>
      </c>
      <c r="N1873" t="s">
        <v>25</v>
      </c>
      <c r="O1873">
        <v>51.97</v>
      </c>
      <c r="P1873">
        <v>2819.96</v>
      </c>
      <c r="Q1873">
        <v>0</v>
      </c>
      <c r="R1873" t="s">
        <v>21</v>
      </c>
    </row>
    <row r="1874" spans="1:18" x14ac:dyDescent="0.35">
      <c r="A1874" t="s">
        <v>1918</v>
      </c>
      <c r="B1874" t="s">
        <v>36</v>
      </c>
      <c r="C1874">
        <v>0</v>
      </c>
      <c r="D1874" t="s">
        <v>21</v>
      </c>
      <c r="E1874" t="s">
        <v>20</v>
      </c>
      <c r="F1874" t="s">
        <v>41</v>
      </c>
      <c r="G1874">
        <v>18</v>
      </c>
      <c r="H1874" t="s">
        <v>20</v>
      </c>
      <c r="I1874" t="s">
        <v>23</v>
      </c>
      <c r="J1874" t="s">
        <v>21</v>
      </c>
      <c r="K1874" t="s">
        <v>20</v>
      </c>
      <c r="L1874" t="s">
        <v>33</v>
      </c>
      <c r="M1874" t="s">
        <v>20</v>
      </c>
      <c r="N1874" t="s">
        <v>25</v>
      </c>
      <c r="O1874">
        <v>88.68</v>
      </c>
      <c r="P1874">
        <v>1620.51</v>
      </c>
      <c r="Q1874">
        <v>1</v>
      </c>
      <c r="R1874" t="s">
        <v>20</v>
      </c>
    </row>
    <row r="1875" spans="1:18" x14ac:dyDescent="0.35">
      <c r="A1875" t="s">
        <v>1919</v>
      </c>
      <c r="B1875" t="s">
        <v>19</v>
      </c>
      <c r="C1875">
        <v>0</v>
      </c>
      <c r="D1875" t="s">
        <v>21</v>
      </c>
      <c r="E1875" t="s">
        <v>21</v>
      </c>
      <c r="F1875" t="s">
        <v>39</v>
      </c>
      <c r="G1875">
        <v>30</v>
      </c>
      <c r="H1875" t="s">
        <v>20</v>
      </c>
      <c r="I1875" t="s">
        <v>23</v>
      </c>
      <c r="J1875" t="s">
        <v>21</v>
      </c>
      <c r="K1875" t="s">
        <v>21</v>
      </c>
      <c r="L1875" t="s">
        <v>29</v>
      </c>
      <c r="M1875" t="s">
        <v>21</v>
      </c>
      <c r="N1875" t="s">
        <v>34</v>
      </c>
      <c r="O1875">
        <v>85.86</v>
      </c>
      <c r="P1875">
        <v>2607.15</v>
      </c>
      <c r="Q1875">
        <v>1</v>
      </c>
      <c r="R1875" t="s">
        <v>21</v>
      </c>
    </row>
    <row r="1876" spans="1:18" x14ac:dyDescent="0.35">
      <c r="A1876" t="s">
        <v>1920</v>
      </c>
      <c r="B1876" t="s">
        <v>19</v>
      </c>
      <c r="C1876">
        <v>1</v>
      </c>
      <c r="D1876" t="s">
        <v>20</v>
      </c>
      <c r="E1876" t="s">
        <v>21</v>
      </c>
      <c r="F1876" t="s">
        <v>58</v>
      </c>
      <c r="G1876">
        <v>10</v>
      </c>
      <c r="H1876" t="s">
        <v>20</v>
      </c>
      <c r="I1876" t="s">
        <v>32</v>
      </c>
      <c r="J1876" t="s">
        <v>20</v>
      </c>
      <c r="K1876" t="s">
        <v>21</v>
      </c>
      <c r="L1876" t="s">
        <v>33</v>
      </c>
      <c r="M1876" t="s">
        <v>20</v>
      </c>
      <c r="N1876" t="s">
        <v>30</v>
      </c>
      <c r="O1876">
        <v>58.7</v>
      </c>
      <c r="P1876">
        <v>583.82000000000005</v>
      </c>
      <c r="Q1876">
        <v>2</v>
      </c>
      <c r="R1876" t="s">
        <v>21</v>
      </c>
    </row>
    <row r="1877" spans="1:18" x14ac:dyDescent="0.35">
      <c r="A1877" t="s">
        <v>1921</v>
      </c>
      <c r="B1877" t="s">
        <v>36</v>
      </c>
      <c r="C1877">
        <v>0</v>
      </c>
      <c r="D1877" t="s">
        <v>20</v>
      </c>
      <c r="E1877" t="s">
        <v>21</v>
      </c>
      <c r="F1877" t="s">
        <v>39</v>
      </c>
      <c r="G1877">
        <v>3</v>
      </c>
      <c r="H1877" t="s">
        <v>20</v>
      </c>
      <c r="I1877" t="s">
        <v>23</v>
      </c>
      <c r="J1877" t="s">
        <v>20</v>
      </c>
      <c r="K1877" t="s">
        <v>21</v>
      </c>
      <c r="L1877" t="s">
        <v>33</v>
      </c>
      <c r="M1877" t="s">
        <v>21</v>
      </c>
      <c r="N1877" t="s">
        <v>30</v>
      </c>
      <c r="O1877">
        <v>77.25</v>
      </c>
      <c r="P1877">
        <v>230.74</v>
      </c>
      <c r="Q1877">
        <v>4</v>
      </c>
      <c r="R1877" t="s">
        <v>21</v>
      </c>
    </row>
    <row r="1878" spans="1:18" x14ac:dyDescent="0.35">
      <c r="A1878" t="s">
        <v>1922</v>
      </c>
      <c r="B1878" t="s">
        <v>19</v>
      </c>
      <c r="C1878">
        <v>0</v>
      </c>
      <c r="D1878" t="s">
        <v>21</v>
      </c>
      <c r="E1878" t="s">
        <v>21</v>
      </c>
      <c r="F1878" t="s">
        <v>22</v>
      </c>
      <c r="G1878">
        <v>14</v>
      </c>
      <c r="H1878" t="s">
        <v>20</v>
      </c>
      <c r="I1878" t="s">
        <v>32</v>
      </c>
      <c r="J1878" t="s">
        <v>21</v>
      </c>
      <c r="K1878" t="s">
        <v>21</v>
      </c>
      <c r="L1878" t="s">
        <v>33</v>
      </c>
      <c r="M1878" t="s">
        <v>20</v>
      </c>
      <c r="N1878" t="s">
        <v>30</v>
      </c>
      <c r="O1878">
        <v>63.09</v>
      </c>
      <c r="P1878">
        <v>897.98</v>
      </c>
      <c r="Q1878">
        <v>0</v>
      </c>
      <c r="R1878" t="s">
        <v>21</v>
      </c>
    </row>
    <row r="1879" spans="1:18" x14ac:dyDescent="0.35">
      <c r="A1879" t="s">
        <v>1923</v>
      </c>
      <c r="B1879" t="s">
        <v>36</v>
      </c>
      <c r="C1879">
        <v>0</v>
      </c>
      <c r="D1879" t="s">
        <v>21</v>
      </c>
      <c r="E1879" t="s">
        <v>21</v>
      </c>
      <c r="F1879" t="s">
        <v>39</v>
      </c>
      <c r="G1879">
        <v>17</v>
      </c>
      <c r="H1879" t="s">
        <v>20</v>
      </c>
      <c r="I1879" t="s">
        <v>32</v>
      </c>
      <c r="J1879" t="s">
        <v>20</v>
      </c>
      <c r="K1879" t="s">
        <v>21</v>
      </c>
      <c r="L1879" t="s">
        <v>33</v>
      </c>
      <c r="M1879" t="s">
        <v>21</v>
      </c>
      <c r="N1879" t="s">
        <v>34</v>
      </c>
      <c r="O1879">
        <v>57.15</v>
      </c>
      <c r="P1879">
        <v>986.69</v>
      </c>
      <c r="Q1879">
        <v>3</v>
      </c>
      <c r="R1879" t="s">
        <v>21</v>
      </c>
    </row>
    <row r="1880" spans="1:18" x14ac:dyDescent="0.35">
      <c r="A1880" t="s">
        <v>1924</v>
      </c>
      <c r="B1880" t="s">
        <v>36</v>
      </c>
      <c r="C1880">
        <v>0</v>
      </c>
      <c r="D1880" t="s">
        <v>21</v>
      </c>
      <c r="E1880" t="s">
        <v>21</v>
      </c>
      <c r="F1880" t="s">
        <v>49</v>
      </c>
      <c r="G1880">
        <v>29</v>
      </c>
      <c r="H1880" t="s">
        <v>20</v>
      </c>
      <c r="I1880" t="s">
        <v>32</v>
      </c>
      <c r="J1880" t="s">
        <v>21</v>
      </c>
      <c r="K1880" t="s">
        <v>20</v>
      </c>
      <c r="L1880" t="s">
        <v>33</v>
      </c>
      <c r="M1880" t="s">
        <v>20</v>
      </c>
      <c r="N1880" t="s">
        <v>25</v>
      </c>
      <c r="O1880">
        <v>65.88</v>
      </c>
      <c r="P1880">
        <v>1942.68</v>
      </c>
      <c r="Q1880">
        <v>1</v>
      </c>
      <c r="R1880" t="s">
        <v>20</v>
      </c>
    </row>
    <row r="1881" spans="1:18" x14ac:dyDescent="0.35">
      <c r="A1881" t="s">
        <v>1925</v>
      </c>
      <c r="B1881" t="s">
        <v>36</v>
      </c>
      <c r="C1881">
        <v>1</v>
      </c>
      <c r="D1881" t="s">
        <v>21</v>
      </c>
      <c r="E1881" t="s">
        <v>21</v>
      </c>
      <c r="F1881" t="s">
        <v>41</v>
      </c>
      <c r="G1881">
        <v>62</v>
      </c>
      <c r="H1881" t="s">
        <v>20</v>
      </c>
      <c r="I1881" t="s">
        <v>23</v>
      </c>
      <c r="J1881" t="s">
        <v>21</v>
      </c>
      <c r="K1881" t="s">
        <v>21</v>
      </c>
      <c r="L1881" t="s">
        <v>24</v>
      </c>
      <c r="M1881" t="s">
        <v>21</v>
      </c>
      <c r="N1881" t="s">
        <v>43</v>
      </c>
      <c r="O1881">
        <v>91.1</v>
      </c>
      <c r="P1881">
        <v>5766.5</v>
      </c>
      <c r="Q1881">
        <v>1</v>
      </c>
      <c r="R1881" t="s">
        <v>21</v>
      </c>
    </row>
    <row r="1882" spans="1:18" x14ac:dyDescent="0.35">
      <c r="A1882" t="s">
        <v>1926</v>
      </c>
      <c r="B1882" t="s">
        <v>36</v>
      </c>
      <c r="C1882">
        <v>0</v>
      </c>
      <c r="D1882" t="s">
        <v>21</v>
      </c>
      <c r="E1882" t="s">
        <v>21</v>
      </c>
      <c r="F1882" t="s">
        <v>22</v>
      </c>
      <c r="G1882">
        <v>17</v>
      </c>
      <c r="H1882" t="s">
        <v>20</v>
      </c>
      <c r="I1882" t="s">
        <v>21</v>
      </c>
      <c r="J1882" t="s">
        <v>28</v>
      </c>
      <c r="K1882" t="s">
        <v>28</v>
      </c>
      <c r="L1882" t="s">
        <v>29</v>
      </c>
      <c r="M1882" t="s">
        <v>20</v>
      </c>
      <c r="N1882" t="s">
        <v>25</v>
      </c>
      <c r="O1882">
        <v>25.18</v>
      </c>
      <c r="P1882">
        <v>419.81</v>
      </c>
      <c r="Q1882">
        <v>2</v>
      </c>
      <c r="R1882" t="s">
        <v>21</v>
      </c>
    </row>
    <row r="1883" spans="1:18" x14ac:dyDescent="0.35">
      <c r="A1883" t="s">
        <v>1927</v>
      </c>
      <c r="B1883" t="s">
        <v>19</v>
      </c>
      <c r="C1883">
        <v>1</v>
      </c>
      <c r="D1883" t="s">
        <v>20</v>
      </c>
      <c r="E1883" t="s">
        <v>20</v>
      </c>
      <c r="F1883" t="s">
        <v>41</v>
      </c>
      <c r="G1883">
        <v>36</v>
      </c>
      <c r="H1883" t="s">
        <v>20</v>
      </c>
      <c r="I1883" t="s">
        <v>23</v>
      </c>
      <c r="J1883" t="s">
        <v>21</v>
      </c>
      <c r="K1883" t="s">
        <v>20</v>
      </c>
      <c r="L1883" t="s">
        <v>29</v>
      </c>
      <c r="M1883" t="s">
        <v>20</v>
      </c>
      <c r="N1883" t="s">
        <v>34</v>
      </c>
      <c r="O1883">
        <v>89.98</v>
      </c>
      <c r="P1883">
        <v>3162.83</v>
      </c>
      <c r="Q1883">
        <v>3</v>
      </c>
      <c r="R1883" t="s">
        <v>21</v>
      </c>
    </row>
    <row r="1884" spans="1:18" x14ac:dyDescent="0.35">
      <c r="A1884" t="s">
        <v>1928</v>
      </c>
      <c r="B1884" t="s">
        <v>36</v>
      </c>
      <c r="C1884">
        <v>0</v>
      </c>
      <c r="D1884" t="s">
        <v>20</v>
      </c>
      <c r="E1884" t="s">
        <v>21</v>
      </c>
      <c r="F1884" t="s">
        <v>58</v>
      </c>
      <c r="G1884">
        <v>53</v>
      </c>
      <c r="H1884" t="s">
        <v>20</v>
      </c>
      <c r="I1884" t="s">
        <v>32</v>
      </c>
      <c r="J1884" t="s">
        <v>20</v>
      </c>
      <c r="K1884" t="s">
        <v>20</v>
      </c>
      <c r="L1884" t="s">
        <v>24</v>
      </c>
      <c r="M1884" t="s">
        <v>20</v>
      </c>
      <c r="N1884" t="s">
        <v>25</v>
      </c>
      <c r="O1884">
        <v>74.55</v>
      </c>
      <c r="P1884">
        <v>3927.95</v>
      </c>
      <c r="Q1884">
        <v>1</v>
      </c>
      <c r="R1884" t="s">
        <v>21</v>
      </c>
    </row>
    <row r="1885" spans="1:18" x14ac:dyDescent="0.35">
      <c r="A1885" t="s">
        <v>1929</v>
      </c>
      <c r="B1885" t="s">
        <v>19</v>
      </c>
      <c r="C1885">
        <v>0</v>
      </c>
      <c r="D1885" t="s">
        <v>21</v>
      </c>
      <c r="E1885" t="s">
        <v>21</v>
      </c>
      <c r="F1885" t="s">
        <v>65</v>
      </c>
      <c r="G1885">
        <v>18</v>
      </c>
      <c r="H1885" t="s">
        <v>20</v>
      </c>
      <c r="I1885" t="s">
        <v>23</v>
      </c>
      <c r="J1885" t="s">
        <v>21</v>
      </c>
      <c r="K1885" t="s">
        <v>21</v>
      </c>
      <c r="L1885" t="s">
        <v>33</v>
      </c>
      <c r="M1885" t="s">
        <v>20</v>
      </c>
      <c r="N1885" t="s">
        <v>43</v>
      </c>
      <c r="O1885">
        <v>89.11</v>
      </c>
      <c r="P1885">
        <v>1596.91</v>
      </c>
      <c r="Q1885">
        <v>4</v>
      </c>
      <c r="R1885" t="s">
        <v>20</v>
      </c>
    </row>
    <row r="1886" spans="1:18" x14ac:dyDescent="0.35">
      <c r="A1886" t="s">
        <v>1930</v>
      </c>
      <c r="B1886" t="s">
        <v>19</v>
      </c>
      <c r="C1886">
        <v>0</v>
      </c>
      <c r="D1886" t="s">
        <v>20</v>
      </c>
      <c r="E1886" t="s">
        <v>20</v>
      </c>
      <c r="F1886" t="s">
        <v>37</v>
      </c>
      <c r="G1886">
        <v>62</v>
      </c>
      <c r="H1886" t="s">
        <v>20</v>
      </c>
      <c r="I1886" t="s">
        <v>32</v>
      </c>
      <c r="J1886" t="s">
        <v>21</v>
      </c>
      <c r="K1886" t="s">
        <v>21</v>
      </c>
      <c r="L1886" t="s">
        <v>24</v>
      </c>
      <c r="M1886" t="s">
        <v>21</v>
      </c>
      <c r="N1886" t="s">
        <v>30</v>
      </c>
      <c r="O1886">
        <v>55.06</v>
      </c>
      <c r="P1886">
        <v>3400.3</v>
      </c>
      <c r="Q1886">
        <v>0</v>
      </c>
      <c r="R1886" t="s">
        <v>21</v>
      </c>
    </row>
    <row r="1887" spans="1:18" x14ac:dyDescent="0.35">
      <c r="A1887" t="s">
        <v>1931</v>
      </c>
      <c r="B1887" t="s">
        <v>36</v>
      </c>
      <c r="C1887">
        <v>0</v>
      </c>
      <c r="D1887" t="s">
        <v>20</v>
      </c>
      <c r="E1887" t="s">
        <v>21</v>
      </c>
      <c r="F1887" t="s">
        <v>65</v>
      </c>
      <c r="G1887">
        <v>40</v>
      </c>
      <c r="H1887" t="s">
        <v>20</v>
      </c>
      <c r="I1887" t="s">
        <v>23</v>
      </c>
      <c r="J1887" t="s">
        <v>20</v>
      </c>
      <c r="K1887" t="s">
        <v>20</v>
      </c>
      <c r="L1887" t="s">
        <v>24</v>
      </c>
      <c r="M1887" t="s">
        <v>21</v>
      </c>
      <c r="N1887" t="s">
        <v>34</v>
      </c>
      <c r="O1887">
        <v>89.32</v>
      </c>
      <c r="P1887">
        <v>3534.72</v>
      </c>
      <c r="Q1887">
        <v>3</v>
      </c>
      <c r="R1887" t="s">
        <v>21</v>
      </c>
    </row>
    <row r="1888" spans="1:18" x14ac:dyDescent="0.35">
      <c r="A1888" t="s">
        <v>1932</v>
      </c>
      <c r="B1888" t="s">
        <v>19</v>
      </c>
      <c r="C1888">
        <v>0</v>
      </c>
      <c r="D1888" t="s">
        <v>21</v>
      </c>
      <c r="E1888" t="s">
        <v>21</v>
      </c>
      <c r="F1888" t="s">
        <v>47</v>
      </c>
      <c r="G1888">
        <v>11</v>
      </c>
      <c r="H1888" t="s">
        <v>20</v>
      </c>
      <c r="I1888" t="s">
        <v>21</v>
      </c>
      <c r="J1888" t="s">
        <v>28</v>
      </c>
      <c r="K1888" t="s">
        <v>28</v>
      </c>
      <c r="L1888" t="s">
        <v>33</v>
      </c>
      <c r="M1888" t="s">
        <v>20</v>
      </c>
      <c r="N1888" t="s">
        <v>30</v>
      </c>
      <c r="O1888">
        <v>38.24</v>
      </c>
      <c r="P1888">
        <v>432.92</v>
      </c>
      <c r="Q1888">
        <v>3</v>
      </c>
      <c r="R1888" t="s">
        <v>21</v>
      </c>
    </row>
    <row r="1889" spans="1:18" x14ac:dyDescent="0.35">
      <c r="A1889" t="s">
        <v>1933</v>
      </c>
      <c r="B1889" t="s">
        <v>19</v>
      </c>
      <c r="C1889">
        <v>0</v>
      </c>
      <c r="D1889" t="s">
        <v>21</v>
      </c>
      <c r="E1889" t="s">
        <v>21</v>
      </c>
      <c r="F1889" t="s">
        <v>75</v>
      </c>
      <c r="G1889">
        <v>34</v>
      </c>
      <c r="H1889" t="s">
        <v>20</v>
      </c>
      <c r="I1889" t="s">
        <v>23</v>
      </c>
      <c r="J1889" t="s">
        <v>21</v>
      </c>
      <c r="K1889" t="s">
        <v>21</v>
      </c>
      <c r="L1889" t="s">
        <v>24</v>
      </c>
      <c r="M1889" t="s">
        <v>20</v>
      </c>
      <c r="N1889" t="s">
        <v>34</v>
      </c>
      <c r="O1889">
        <v>70.150000000000006</v>
      </c>
      <c r="P1889">
        <v>2377.12</v>
      </c>
      <c r="Q1889">
        <v>3</v>
      </c>
      <c r="R1889" t="s">
        <v>21</v>
      </c>
    </row>
    <row r="1890" spans="1:18" x14ac:dyDescent="0.35">
      <c r="A1890" t="s">
        <v>1934</v>
      </c>
      <c r="B1890" t="s">
        <v>19</v>
      </c>
      <c r="C1890">
        <v>0</v>
      </c>
      <c r="D1890" t="s">
        <v>21</v>
      </c>
      <c r="E1890" t="s">
        <v>21</v>
      </c>
      <c r="F1890" t="s">
        <v>49</v>
      </c>
      <c r="G1890">
        <v>23</v>
      </c>
      <c r="H1890" t="s">
        <v>21</v>
      </c>
      <c r="I1890" t="s">
        <v>23</v>
      </c>
      <c r="J1890" t="s">
        <v>20</v>
      </c>
      <c r="K1890" t="s">
        <v>21</v>
      </c>
      <c r="L1890" t="s">
        <v>33</v>
      </c>
      <c r="M1890" t="s">
        <v>21</v>
      </c>
      <c r="N1890" t="s">
        <v>43</v>
      </c>
      <c r="O1890">
        <v>83.43</v>
      </c>
      <c r="P1890">
        <v>1914.74</v>
      </c>
      <c r="Q1890">
        <v>4</v>
      </c>
      <c r="R1890" t="s">
        <v>20</v>
      </c>
    </row>
    <row r="1891" spans="1:18" x14ac:dyDescent="0.35">
      <c r="A1891" t="s">
        <v>1935</v>
      </c>
      <c r="B1891" t="s">
        <v>36</v>
      </c>
      <c r="C1891">
        <v>0</v>
      </c>
      <c r="D1891" t="s">
        <v>21</v>
      </c>
      <c r="E1891" t="s">
        <v>21</v>
      </c>
      <c r="F1891" t="s">
        <v>41</v>
      </c>
      <c r="G1891">
        <v>41</v>
      </c>
      <c r="H1891" t="s">
        <v>20</v>
      </c>
      <c r="I1891" t="s">
        <v>23</v>
      </c>
      <c r="J1891" t="s">
        <v>21</v>
      </c>
      <c r="K1891" t="s">
        <v>21</v>
      </c>
      <c r="L1891" t="s">
        <v>24</v>
      </c>
      <c r="M1891" t="s">
        <v>20</v>
      </c>
      <c r="N1891" t="s">
        <v>25</v>
      </c>
      <c r="O1891">
        <v>77.7</v>
      </c>
      <c r="P1891">
        <v>3188.4</v>
      </c>
      <c r="Q1891">
        <v>1</v>
      </c>
      <c r="R1891" t="s">
        <v>21</v>
      </c>
    </row>
    <row r="1892" spans="1:18" x14ac:dyDescent="0.35">
      <c r="A1892" t="s">
        <v>1936</v>
      </c>
      <c r="B1892" t="s">
        <v>36</v>
      </c>
      <c r="C1892">
        <v>0</v>
      </c>
      <c r="D1892" t="s">
        <v>21</v>
      </c>
      <c r="E1892" t="s">
        <v>20</v>
      </c>
      <c r="F1892" t="s">
        <v>22</v>
      </c>
      <c r="G1892">
        <v>72</v>
      </c>
      <c r="H1892" t="s">
        <v>20</v>
      </c>
      <c r="I1892" t="s">
        <v>23</v>
      </c>
      <c r="J1892" t="s">
        <v>21</v>
      </c>
      <c r="K1892" t="s">
        <v>20</v>
      </c>
      <c r="L1892" t="s">
        <v>24</v>
      </c>
      <c r="M1892" t="s">
        <v>20</v>
      </c>
      <c r="N1892" t="s">
        <v>34</v>
      </c>
      <c r="O1892">
        <v>84.63</v>
      </c>
      <c r="P1892">
        <v>6025.1</v>
      </c>
      <c r="Q1892">
        <v>2</v>
      </c>
      <c r="R1892" t="s">
        <v>21</v>
      </c>
    </row>
    <row r="1893" spans="1:18" x14ac:dyDescent="0.35">
      <c r="A1893" t="s">
        <v>1937</v>
      </c>
      <c r="B1893" t="s">
        <v>36</v>
      </c>
      <c r="C1893">
        <v>0</v>
      </c>
      <c r="D1893" t="s">
        <v>20</v>
      </c>
      <c r="E1893" t="s">
        <v>21</v>
      </c>
      <c r="F1893" t="s">
        <v>41</v>
      </c>
      <c r="G1893">
        <v>3</v>
      </c>
      <c r="H1893" t="s">
        <v>20</v>
      </c>
      <c r="I1893" t="s">
        <v>32</v>
      </c>
      <c r="J1893" t="s">
        <v>21</v>
      </c>
      <c r="K1893" t="s">
        <v>21</v>
      </c>
      <c r="L1893" t="s">
        <v>33</v>
      </c>
      <c r="M1893" t="s">
        <v>20</v>
      </c>
      <c r="N1893" t="s">
        <v>34</v>
      </c>
      <c r="O1893">
        <v>51.88</v>
      </c>
      <c r="P1893">
        <v>157.31</v>
      </c>
      <c r="Q1893">
        <v>2</v>
      </c>
      <c r="R1893" t="s">
        <v>21</v>
      </c>
    </row>
    <row r="1894" spans="1:18" x14ac:dyDescent="0.35">
      <c r="A1894" t="s">
        <v>1938</v>
      </c>
      <c r="B1894" t="s">
        <v>19</v>
      </c>
      <c r="C1894">
        <v>0</v>
      </c>
      <c r="D1894" t="s">
        <v>21</v>
      </c>
      <c r="E1894" t="s">
        <v>21</v>
      </c>
      <c r="F1894" t="s">
        <v>22</v>
      </c>
      <c r="G1894">
        <v>47</v>
      </c>
      <c r="H1894" t="s">
        <v>21</v>
      </c>
      <c r="I1894" t="s">
        <v>23</v>
      </c>
      <c r="J1894" t="s">
        <v>20</v>
      </c>
      <c r="K1894" t="s">
        <v>21</v>
      </c>
      <c r="L1894" t="s">
        <v>24</v>
      </c>
      <c r="M1894" t="s">
        <v>20</v>
      </c>
      <c r="N1894" t="s">
        <v>25</v>
      </c>
      <c r="O1894">
        <v>72.650000000000006</v>
      </c>
      <c r="P1894">
        <v>3348.09</v>
      </c>
      <c r="Q1894">
        <v>1</v>
      </c>
      <c r="R1894" t="s">
        <v>21</v>
      </c>
    </row>
    <row r="1895" spans="1:18" x14ac:dyDescent="0.35">
      <c r="A1895" t="s">
        <v>1939</v>
      </c>
      <c r="B1895" t="s">
        <v>36</v>
      </c>
      <c r="C1895">
        <v>0</v>
      </c>
      <c r="D1895" t="s">
        <v>20</v>
      </c>
      <c r="E1895" t="s">
        <v>20</v>
      </c>
      <c r="F1895" t="s">
        <v>47</v>
      </c>
      <c r="G1895">
        <v>6</v>
      </c>
      <c r="H1895" t="s">
        <v>20</v>
      </c>
      <c r="I1895" t="s">
        <v>23</v>
      </c>
      <c r="J1895" t="s">
        <v>20</v>
      </c>
      <c r="K1895" t="s">
        <v>20</v>
      </c>
      <c r="L1895" t="s">
        <v>33</v>
      </c>
      <c r="M1895" t="s">
        <v>21</v>
      </c>
      <c r="N1895" t="s">
        <v>30</v>
      </c>
      <c r="O1895">
        <v>94.44</v>
      </c>
      <c r="P1895">
        <v>575.58000000000004</v>
      </c>
      <c r="Q1895">
        <v>1</v>
      </c>
      <c r="R1895" t="s">
        <v>21</v>
      </c>
    </row>
    <row r="1896" spans="1:18" x14ac:dyDescent="0.35">
      <c r="A1896" t="s">
        <v>1940</v>
      </c>
      <c r="B1896" t="s">
        <v>19</v>
      </c>
      <c r="C1896">
        <v>0</v>
      </c>
      <c r="D1896" t="s">
        <v>21</v>
      </c>
      <c r="E1896" t="s">
        <v>21</v>
      </c>
      <c r="F1896" t="s">
        <v>39</v>
      </c>
      <c r="G1896">
        <v>31</v>
      </c>
      <c r="H1896" t="s">
        <v>20</v>
      </c>
      <c r="I1896" t="s">
        <v>23</v>
      </c>
      <c r="J1896" t="s">
        <v>21</v>
      </c>
      <c r="K1896" t="s">
        <v>21</v>
      </c>
      <c r="L1896" t="s">
        <v>33</v>
      </c>
      <c r="M1896" t="s">
        <v>21</v>
      </c>
      <c r="N1896" t="s">
        <v>43</v>
      </c>
      <c r="O1896">
        <v>79.86</v>
      </c>
      <c r="P1896">
        <v>2412.4499999999998</v>
      </c>
      <c r="Q1896">
        <v>1</v>
      </c>
      <c r="R1896" t="s">
        <v>20</v>
      </c>
    </row>
    <row r="1897" spans="1:18" x14ac:dyDescent="0.35">
      <c r="A1897" t="s">
        <v>1941</v>
      </c>
      <c r="B1897" t="s">
        <v>36</v>
      </c>
      <c r="C1897">
        <v>0</v>
      </c>
      <c r="D1897" t="s">
        <v>20</v>
      </c>
      <c r="E1897" t="s">
        <v>21</v>
      </c>
      <c r="F1897" t="s">
        <v>49</v>
      </c>
      <c r="G1897">
        <v>33</v>
      </c>
      <c r="H1897" t="s">
        <v>20</v>
      </c>
      <c r="I1897" t="s">
        <v>32</v>
      </c>
      <c r="J1897" t="s">
        <v>21</v>
      </c>
      <c r="K1897" t="s">
        <v>20</v>
      </c>
      <c r="L1897" t="s">
        <v>33</v>
      </c>
      <c r="M1897" t="s">
        <v>21</v>
      </c>
      <c r="N1897" t="s">
        <v>34</v>
      </c>
      <c r="O1897">
        <v>61.47</v>
      </c>
      <c r="P1897">
        <v>2027.1</v>
      </c>
      <c r="Q1897">
        <v>0</v>
      </c>
      <c r="R1897" t="s">
        <v>21</v>
      </c>
    </row>
    <row r="1898" spans="1:18" x14ac:dyDescent="0.35">
      <c r="A1898" t="s">
        <v>1942</v>
      </c>
      <c r="B1898" t="s">
        <v>36</v>
      </c>
      <c r="C1898">
        <v>0</v>
      </c>
      <c r="D1898" t="s">
        <v>21</v>
      </c>
      <c r="E1898" t="s">
        <v>21</v>
      </c>
      <c r="F1898" t="s">
        <v>41</v>
      </c>
      <c r="G1898">
        <v>8</v>
      </c>
      <c r="H1898" t="s">
        <v>20</v>
      </c>
      <c r="I1898" t="s">
        <v>21</v>
      </c>
      <c r="J1898" t="s">
        <v>28</v>
      </c>
      <c r="K1898" t="s">
        <v>28</v>
      </c>
      <c r="L1898" t="s">
        <v>33</v>
      </c>
      <c r="M1898" t="s">
        <v>20</v>
      </c>
      <c r="N1898" t="s">
        <v>30</v>
      </c>
      <c r="O1898">
        <v>38.03</v>
      </c>
      <c r="P1898">
        <v>308.62</v>
      </c>
      <c r="Q1898">
        <v>1</v>
      </c>
      <c r="R1898" t="s">
        <v>20</v>
      </c>
    </row>
    <row r="1899" spans="1:18" x14ac:dyDescent="0.35">
      <c r="A1899" t="s">
        <v>1943</v>
      </c>
      <c r="B1899" t="s">
        <v>19</v>
      </c>
      <c r="C1899">
        <v>0</v>
      </c>
      <c r="D1899" t="s">
        <v>20</v>
      </c>
      <c r="E1899" t="s">
        <v>21</v>
      </c>
      <c r="F1899" t="s">
        <v>49</v>
      </c>
      <c r="G1899">
        <v>10</v>
      </c>
      <c r="H1899" t="s">
        <v>20</v>
      </c>
      <c r="I1899" t="s">
        <v>23</v>
      </c>
      <c r="J1899" t="s">
        <v>21</v>
      </c>
      <c r="K1899" t="s">
        <v>20</v>
      </c>
      <c r="L1899" t="s">
        <v>33</v>
      </c>
      <c r="M1899" t="s">
        <v>21</v>
      </c>
      <c r="N1899" t="s">
        <v>25</v>
      </c>
      <c r="O1899">
        <v>82.99</v>
      </c>
      <c r="P1899">
        <v>833.18</v>
      </c>
      <c r="Q1899">
        <v>2</v>
      </c>
      <c r="R1899" t="s">
        <v>20</v>
      </c>
    </row>
    <row r="1900" spans="1:18" x14ac:dyDescent="0.35">
      <c r="A1900" t="s">
        <v>1944</v>
      </c>
      <c r="B1900" t="s">
        <v>36</v>
      </c>
      <c r="C1900">
        <v>1</v>
      </c>
      <c r="D1900" t="s">
        <v>21</v>
      </c>
      <c r="E1900" t="s">
        <v>21</v>
      </c>
      <c r="F1900" t="s">
        <v>58</v>
      </c>
      <c r="G1900">
        <v>4</v>
      </c>
      <c r="H1900" t="s">
        <v>20</v>
      </c>
      <c r="I1900" t="s">
        <v>21</v>
      </c>
      <c r="J1900" t="s">
        <v>28</v>
      </c>
      <c r="K1900" t="s">
        <v>28</v>
      </c>
      <c r="L1900" t="s">
        <v>33</v>
      </c>
      <c r="M1900" t="s">
        <v>20</v>
      </c>
      <c r="N1900" t="s">
        <v>43</v>
      </c>
      <c r="O1900">
        <v>29.01</v>
      </c>
      <c r="P1900">
        <v>117.91</v>
      </c>
      <c r="Q1900">
        <v>3</v>
      </c>
      <c r="R1900" t="s">
        <v>20</v>
      </c>
    </row>
    <row r="1901" spans="1:18" x14ac:dyDescent="0.35">
      <c r="A1901" t="s">
        <v>1945</v>
      </c>
      <c r="B1901" t="s">
        <v>19</v>
      </c>
      <c r="C1901">
        <v>0</v>
      </c>
      <c r="D1901" t="s">
        <v>20</v>
      </c>
      <c r="E1901" t="s">
        <v>20</v>
      </c>
      <c r="F1901" t="s">
        <v>49</v>
      </c>
      <c r="G1901">
        <v>63</v>
      </c>
      <c r="H1901" t="s">
        <v>20</v>
      </c>
      <c r="I1901" t="s">
        <v>23</v>
      </c>
      <c r="J1901" t="s">
        <v>21</v>
      </c>
      <c r="K1901" t="s">
        <v>21</v>
      </c>
      <c r="L1901" t="s">
        <v>24</v>
      </c>
      <c r="M1901" t="s">
        <v>20</v>
      </c>
      <c r="N1901" t="s">
        <v>43</v>
      </c>
      <c r="O1901">
        <v>94.58</v>
      </c>
      <c r="P1901">
        <v>6061.19</v>
      </c>
      <c r="Q1901">
        <v>1</v>
      </c>
      <c r="R1901" t="s">
        <v>21</v>
      </c>
    </row>
    <row r="1902" spans="1:18" x14ac:dyDescent="0.35">
      <c r="A1902" t="s">
        <v>1946</v>
      </c>
      <c r="B1902" t="s">
        <v>19</v>
      </c>
      <c r="C1902">
        <v>0</v>
      </c>
      <c r="D1902" t="s">
        <v>20</v>
      </c>
      <c r="E1902" t="s">
        <v>20</v>
      </c>
      <c r="F1902" t="s">
        <v>47</v>
      </c>
      <c r="G1902">
        <v>18</v>
      </c>
      <c r="H1902" t="s">
        <v>20</v>
      </c>
      <c r="I1902" t="s">
        <v>21</v>
      </c>
      <c r="J1902" t="s">
        <v>28</v>
      </c>
      <c r="K1902" t="s">
        <v>28</v>
      </c>
      <c r="L1902" t="s">
        <v>33</v>
      </c>
      <c r="M1902" t="s">
        <v>21</v>
      </c>
      <c r="N1902" t="s">
        <v>34</v>
      </c>
      <c r="O1902">
        <v>35.68</v>
      </c>
      <c r="P1902">
        <v>653.66</v>
      </c>
      <c r="Q1902">
        <v>0</v>
      </c>
      <c r="R1902" t="s">
        <v>21</v>
      </c>
    </row>
    <row r="1903" spans="1:18" x14ac:dyDescent="0.35">
      <c r="A1903" t="s">
        <v>1947</v>
      </c>
      <c r="B1903" t="s">
        <v>36</v>
      </c>
      <c r="C1903">
        <v>0</v>
      </c>
      <c r="D1903" t="s">
        <v>20</v>
      </c>
      <c r="E1903" t="s">
        <v>21</v>
      </c>
      <c r="F1903" t="s">
        <v>39</v>
      </c>
      <c r="G1903">
        <v>34</v>
      </c>
      <c r="H1903" t="s">
        <v>20</v>
      </c>
      <c r="I1903" t="s">
        <v>23</v>
      </c>
      <c r="J1903" t="s">
        <v>21</v>
      </c>
      <c r="K1903" t="s">
        <v>21</v>
      </c>
      <c r="L1903" t="s">
        <v>33</v>
      </c>
      <c r="M1903" t="s">
        <v>21</v>
      </c>
      <c r="N1903" t="s">
        <v>43</v>
      </c>
      <c r="O1903">
        <v>72.78</v>
      </c>
      <c r="P1903">
        <v>2520.0700000000002</v>
      </c>
      <c r="Q1903">
        <v>3</v>
      </c>
      <c r="R1903" t="s">
        <v>21</v>
      </c>
    </row>
    <row r="1904" spans="1:18" x14ac:dyDescent="0.35">
      <c r="A1904" t="s">
        <v>1948</v>
      </c>
      <c r="B1904" t="s">
        <v>19</v>
      </c>
      <c r="C1904">
        <v>0</v>
      </c>
      <c r="D1904" t="s">
        <v>21</v>
      </c>
      <c r="E1904" t="s">
        <v>21</v>
      </c>
      <c r="F1904" t="s">
        <v>75</v>
      </c>
      <c r="G1904">
        <v>54</v>
      </c>
      <c r="H1904" t="s">
        <v>20</v>
      </c>
      <c r="I1904" t="s">
        <v>23</v>
      </c>
      <c r="J1904" t="s">
        <v>20</v>
      </c>
      <c r="K1904" t="s">
        <v>21</v>
      </c>
      <c r="L1904" t="s">
        <v>24</v>
      </c>
      <c r="M1904" t="s">
        <v>20</v>
      </c>
      <c r="N1904" t="s">
        <v>30</v>
      </c>
      <c r="O1904">
        <v>84.28</v>
      </c>
      <c r="P1904">
        <v>4428.87</v>
      </c>
      <c r="Q1904">
        <v>1</v>
      </c>
      <c r="R1904" t="s">
        <v>21</v>
      </c>
    </row>
    <row r="1905" spans="1:18" x14ac:dyDescent="0.35">
      <c r="A1905" t="s">
        <v>1949</v>
      </c>
      <c r="B1905" t="s">
        <v>36</v>
      </c>
      <c r="C1905">
        <v>1</v>
      </c>
      <c r="D1905" t="s">
        <v>20</v>
      </c>
      <c r="E1905" t="s">
        <v>21</v>
      </c>
      <c r="F1905" t="s">
        <v>22</v>
      </c>
      <c r="G1905">
        <v>24</v>
      </c>
      <c r="H1905" t="s">
        <v>20</v>
      </c>
      <c r="I1905" t="s">
        <v>32</v>
      </c>
      <c r="J1905" t="s">
        <v>20</v>
      </c>
      <c r="K1905" t="s">
        <v>21</v>
      </c>
      <c r="L1905" t="s">
        <v>33</v>
      </c>
      <c r="M1905" t="s">
        <v>21</v>
      </c>
      <c r="N1905" t="s">
        <v>25</v>
      </c>
      <c r="O1905">
        <v>67.44</v>
      </c>
      <c r="P1905">
        <v>1579.82</v>
      </c>
      <c r="Q1905">
        <v>3</v>
      </c>
      <c r="R1905" t="s">
        <v>21</v>
      </c>
    </row>
    <row r="1906" spans="1:18" x14ac:dyDescent="0.35">
      <c r="A1906" t="s">
        <v>1950</v>
      </c>
      <c r="B1906" t="s">
        <v>19</v>
      </c>
      <c r="C1906">
        <v>0</v>
      </c>
      <c r="D1906" t="s">
        <v>21</v>
      </c>
      <c r="E1906" t="s">
        <v>21</v>
      </c>
      <c r="F1906" t="s">
        <v>41</v>
      </c>
      <c r="G1906">
        <v>7</v>
      </c>
      <c r="H1906" t="s">
        <v>20</v>
      </c>
      <c r="I1906" t="s">
        <v>23</v>
      </c>
      <c r="J1906" t="s">
        <v>21</v>
      </c>
      <c r="K1906" t="s">
        <v>20</v>
      </c>
      <c r="L1906" t="s">
        <v>33</v>
      </c>
      <c r="M1906" t="s">
        <v>21</v>
      </c>
      <c r="N1906" t="s">
        <v>34</v>
      </c>
      <c r="O1906">
        <v>86.89</v>
      </c>
      <c r="P1906">
        <v>595.38</v>
      </c>
      <c r="Q1906">
        <v>0</v>
      </c>
      <c r="R1906" t="s">
        <v>21</v>
      </c>
    </row>
    <row r="1907" spans="1:18" x14ac:dyDescent="0.35">
      <c r="A1907" t="s">
        <v>1951</v>
      </c>
      <c r="B1907" t="s">
        <v>19</v>
      </c>
      <c r="C1907">
        <v>1</v>
      </c>
      <c r="D1907" t="s">
        <v>20</v>
      </c>
      <c r="E1907" t="s">
        <v>21</v>
      </c>
      <c r="F1907" t="s">
        <v>56</v>
      </c>
      <c r="G1907">
        <v>9</v>
      </c>
      <c r="H1907" t="s">
        <v>20</v>
      </c>
      <c r="I1907" t="s">
        <v>23</v>
      </c>
      <c r="J1907" t="s">
        <v>21</v>
      </c>
      <c r="K1907" t="s">
        <v>21</v>
      </c>
      <c r="L1907" t="s">
        <v>33</v>
      </c>
      <c r="M1907" t="s">
        <v>21</v>
      </c>
      <c r="N1907" t="s">
        <v>25</v>
      </c>
      <c r="O1907">
        <v>94.44</v>
      </c>
      <c r="P1907">
        <v>868.52</v>
      </c>
      <c r="Q1907">
        <v>2</v>
      </c>
      <c r="R1907" t="s">
        <v>20</v>
      </c>
    </row>
    <row r="1908" spans="1:18" x14ac:dyDescent="0.35">
      <c r="A1908" t="s">
        <v>1952</v>
      </c>
      <c r="B1908" t="s">
        <v>36</v>
      </c>
      <c r="C1908">
        <v>0</v>
      </c>
      <c r="D1908" t="s">
        <v>21</v>
      </c>
      <c r="E1908" t="s">
        <v>21</v>
      </c>
      <c r="F1908" t="s">
        <v>45</v>
      </c>
      <c r="G1908">
        <v>6</v>
      </c>
      <c r="H1908" t="s">
        <v>20</v>
      </c>
      <c r="I1908" t="s">
        <v>23</v>
      </c>
      <c r="J1908" t="s">
        <v>20</v>
      </c>
      <c r="K1908" t="s">
        <v>20</v>
      </c>
      <c r="L1908" t="s">
        <v>33</v>
      </c>
      <c r="M1908" t="s">
        <v>21</v>
      </c>
      <c r="N1908" t="s">
        <v>30</v>
      </c>
      <c r="O1908">
        <v>101.14</v>
      </c>
      <c r="P1908">
        <v>599.91999999999996</v>
      </c>
      <c r="Q1908">
        <v>1</v>
      </c>
      <c r="R1908" t="s">
        <v>20</v>
      </c>
    </row>
    <row r="1909" spans="1:18" x14ac:dyDescent="0.35">
      <c r="A1909" t="s">
        <v>1953</v>
      </c>
      <c r="B1909" t="s">
        <v>36</v>
      </c>
      <c r="C1909">
        <v>0</v>
      </c>
      <c r="D1909" t="s">
        <v>20</v>
      </c>
      <c r="E1909" t="s">
        <v>21</v>
      </c>
      <c r="F1909" t="s">
        <v>65</v>
      </c>
      <c r="G1909">
        <v>65</v>
      </c>
      <c r="H1909" t="s">
        <v>20</v>
      </c>
      <c r="I1909" t="s">
        <v>23</v>
      </c>
      <c r="J1909" t="s">
        <v>21</v>
      </c>
      <c r="K1909" t="s">
        <v>21</v>
      </c>
      <c r="L1909" t="s">
        <v>24</v>
      </c>
      <c r="M1909" t="s">
        <v>21</v>
      </c>
      <c r="N1909" t="s">
        <v>34</v>
      </c>
      <c r="O1909">
        <v>94.35</v>
      </c>
      <c r="P1909">
        <v>6064.13</v>
      </c>
      <c r="Q1909">
        <v>1</v>
      </c>
      <c r="R1909" t="s">
        <v>21</v>
      </c>
    </row>
    <row r="1910" spans="1:18" x14ac:dyDescent="0.35">
      <c r="A1910" t="s">
        <v>1954</v>
      </c>
      <c r="B1910" t="s">
        <v>36</v>
      </c>
      <c r="C1910">
        <v>0</v>
      </c>
      <c r="D1910" t="s">
        <v>20</v>
      </c>
      <c r="E1910" t="s">
        <v>21</v>
      </c>
      <c r="F1910" t="s">
        <v>37</v>
      </c>
      <c r="G1910">
        <v>72</v>
      </c>
      <c r="H1910" t="s">
        <v>20</v>
      </c>
      <c r="I1910" t="s">
        <v>23</v>
      </c>
      <c r="J1910" t="s">
        <v>21</v>
      </c>
      <c r="K1910" t="s">
        <v>21</v>
      </c>
      <c r="L1910" t="s">
        <v>24</v>
      </c>
      <c r="M1910" t="s">
        <v>20</v>
      </c>
      <c r="N1910" t="s">
        <v>34</v>
      </c>
      <c r="O1910">
        <v>79.62</v>
      </c>
      <c r="P1910">
        <v>5880.5</v>
      </c>
      <c r="Q1910">
        <v>2</v>
      </c>
      <c r="R1910" t="s">
        <v>21</v>
      </c>
    </row>
    <row r="1911" spans="1:18" x14ac:dyDescent="0.35">
      <c r="A1911" t="s">
        <v>1955</v>
      </c>
      <c r="B1911" t="s">
        <v>36</v>
      </c>
      <c r="C1911">
        <v>0</v>
      </c>
      <c r="D1911" t="s">
        <v>21</v>
      </c>
      <c r="E1911" t="s">
        <v>21</v>
      </c>
      <c r="F1911" t="s">
        <v>41</v>
      </c>
      <c r="G1911">
        <v>35</v>
      </c>
      <c r="H1911" t="s">
        <v>20</v>
      </c>
      <c r="I1911" t="s">
        <v>21</v>
      </c>
      <c r="J1911" t="s">
        <v>28</v>
      </c>
      <c r="K1911" t="s">
        <v>28</v>
      </c>
      <c r="L1911" t="s">
        <v>33</v>
      </c>
      <c r="M1911" t="s">
        <v>20</v>
      </c>
      <c r="N1911" t="s">
        <v>34</v>
      </c>
      <c r="O1911">
        <v>34.020000000000003</v>
      </c>
      <c r="P1911">
        <v>1190.57</v>
      </c>
      <c r="Q1911">
        <v>0</v>
      </c>
      <c r="R1911" t="s">
        <v>21</v>
      </c>
    </row>
    <row r="1912" spans="1:18" x14ac:dyDescent="0.35">
      <c r="A1912" t="s">
        <v>1956</v>
      </c>
      <c r="B1912" t="s">
        <v>19</v>
      </c>
      <c r="C1912">
        <v>0</v>
      </c>
      <c r="D1912" t="s">
        <v>21</v>
      </c>
      <c r="E1912" t="s">
        <v>21</v>
      </c>
      <c r="F1912" t="s">
        <v>22</v>
      </c>
      <c r="G1912">
        <v>28</v>
      </c>
      <c r="H1912" t="s">
        <v>20</v>
      </c>
      <c r="I1912" t="s">
        <v>21</v>
      </c>
      <c r="J1912" t="s">
        <v>28</v>
      </c>
      <c r="K1912" t="s">
        <v>28</v>
      </c>
      <c r="L1912" t="s">
        <v>33</v>
      </c>
      <c r="M1912" t="s">
        <v>20</v>
      </c>
      <c r="N1912" t="s">
        <v>43</v>
      </c>
      <c r="O1912">
        <v>33.83</v>
      </c>
      <c r="P1912">
        <v>955.33</v>
      </c>
      <c r="Q1912">
        <v>2</v>
      </c>
      <c r="R1912" t="s">
        <v>21</v>
      </c>
    </row>
    <row r="1913" spans="1:18" x14ac:dyDescent="0.35">
      <c r="A1913" t="s">
        <v>1957</v>
      </c>
      <c r="B1913" t="s">
        <v>19</v>
      </c>
      <c r="C1913">
        <v>1</v>
      </c>
      <c r="D1913" t="s">
        <v>21</v>
      </c>
      <c r="E1913" t="s">
        <v>21</v>
      </c>
      <c r="F1913" t="s">
        <v>27</v>
      </c>
      <c r="G1913">
        <v>12</v>
      </c>
      <c r="H1913" t="s">
        <v>21</v>
      </c>
      <c r="I1913" t="s">
        <v>23</v>
      </c>
      <c r="J1913" t="s">
        <v>21</v>
      </c>
      <c r="K1913" t="s">
        <v>21</v>
      </c>
      <c r="L1913" t="s">
        <v>33</v>
      </c>
      <c r="M1913" t="s">
        <v>21</v>
      </c>
      <c r="N1913" t="s">
        <v>43</v>
      </c>
      <c r="O1913">
        <v>81.34</v>
      </c>
      <c r="P1913">
        <v>946.95</v>
      </c>
      <c r="Q1913">
        <v>2</v>
      </c>
      <c r="R1913" t="s">
        <v>21</v>
      </c>
    </row>
    <row r="1914" spans="1:18" x14ac:dyDescent="0.35">
      <c r="A1914" t="s">
        <v>1958</v>
      </c>
      <c r="B1914" t="s">
        <v>36</v>
      </c>
      <c r="C1914">
        <v>0</v>
      </c>
      <c r="D1914" t="s">
        <v>21</v>
      </c>
      <c r="E1914" t="s">
        <v>21</v>
      </c>
      <c r="F1914" t="s">
        <v>49</v>
      </c>
      <c r="G1914">
        <v>58</v>
      </c>
      <c r="H1914" t="s">
        <v>20</v>
      </c>
      <c r="I1914" t="s">
        <v>21</v>
      </c>
      <c r="J1914" t="s">
        <v>28</v>
      </c>
      <c r="K1914" t="s">
        <v>28</v>
      </c>
      <c r="L1914" t="s">
        <v>24</v>
      </c>
      <c r="M1914" t="s">
        <v>21</v>
      </c>
      <c r="N1914" t="s">
        <v>43</v>
      </c>
      <c r="O1914">
        <v>27.63</v>
      </c>
      <c r="P1914">
        <v>1598.86</v>
      </c>
      <c r="Q1914">
        <v>0</v>
      </c>
      <c r="R1914" t="s">
        <v>21</v>
      </c>
    </row>
    <row r="1915" spans="1:18" x14ac:dyDescent="0.35">
      <c r="A1915" t="s">
        <v>1959</v>
      </c>
      <c r="B1915" t="s">
        <v>36</v>
      </c>
      <c r="C1915">
        <v>0</v>
      </c>
      <c r="D1915" t="s">
        <v>21</v>
      </c>
      <c r="E1915" t="s">
        <v>21</v>
      </c>
      <c r="F1915" t="s">
        <v>39</v>
      </c>
      <c r="G1915">
        <v>11</v>
      </c>
      <c r="H1915" t="s">
        <v>20</v>
      </c>
      <c r="I1915" t="s">
        <v>23</v>
      </c>
      <c r="J1915" t="s">
        <v>21</v>
      </c>
      <c r="K1915" t="s">
        <v>20</v>
      </c>
      <c r="L1915" t="s">
        <v>29</v>
      </c>
      <c r="M1915" t="s">
        <v>20</v>
      </c>
      <c r="N1915" t="s">
        <v>34</v>
      </c>
      <c r="O1915">
        <v>78.099999999999994</v>
      </c>
      <c r="P1915">
        <v>836.82</v>
      </c>
      <c r="Q1915">
        <v>1</v>
      </c>
      <c r="R1915" t="s">
        <v>20</v>
      </c>
    </row>
    <row r="1916" spans="1:18" x14ac:dyDescent="0.35">
      <c r="A1916" t="s">
        <v>1960</v>
      </c>
      <c r="B1916" t="s">
        <v>36</v>
      </c>
      <c r="C1916">
        <v>0</v>
      </c>
      <c r="D1916" t="s">
        <v>20</v>
      </c>
      <c r="E1916" t="s">
        <v>21</v>
      </c>
      <c r="F1916" t="s">
        <v>22</v>
      </c>
      <c r="G1916">
        <v>13</v>
      </c>
      <c r="H1916" t="s">
        <v>20</v>
      </c>
      <c r="I1916" t="s">
        <v>23</v>
      </c>
      <c r="J1916" t="s">
        <v>21</v>
      </c>
      <c r="K1916" t="s">
        <v>21</v>
      </c>
      <c r="L1916" t="s">
        <v>33</v>
      </c>
      <c r="M1916" t="s">
        <v>20</v>
      </c>
      <c r="N1916" t="s">
        <v>43</v>
      </c>
      <c r="O1916">
        <v>82.6</v>
      </c>
      <c r="P1916">
        <v>1063.6600000000001</v>
      </c>
      <c r="Q1916">
        <v>0</v>
      </c>
      <c r="R1916" t="s">
        <v>20</v>
      </c>
    </row>
    <row r="1917" spans="1:18" x14ac:dyDescent="0.35">
      <c r="A1917" t="s">
        <v>1961</v>
      </c>
      <c r="B1917" t="s">
        <v>36</v>
      </c>
      <c r="C1917">
        <v>0</v>
      </c>
      <c r="D1917" t="s">
        <v>21</v>
      </c>
      <c r="E1917" t="s">
        <v>21</v>
      </c>
      <c r="F1917" t="s">
        <v>56</v>
      </c>
      <c r="G1917">
        <v>42</v>
      </c>
      <c r="H1917" t="s">
        <v>20</v>
      </c>
      <c r="I1917" t="s">
        <v>23</v>
      </c>
      <c r="J1917" t="s">
        <v>21</v>
      </c>
      <c r="K1917" t="s">
        <v>21</v>
      </c>
      <c r="L1917" t="s">
        <v>33</v>
      </c>
      <c r="M1917" t="s">
        <v>20</v>
      </c>
      <c r="N1917" t="s">
        <v>30</v>
      </c>
      <c r="O1917">
        <v>79.03</v>
      </c>
      <c r="P1917">
        <v>3415.29</v>
      </c>
      <c r="Q1917">
        <v>5</v>
      </c>
      <c r="R1917" t="s">
        <v>21</v>
      </c>
    </row>
    <row r="1918" spans="1:18" x14ac:dyDescent="0.35">
      <c r="A1918" t="s">
        <v>1962</v>
      </c>
      <c r="B1918" t="s">
        <v>36</v>
      </c>
      <c r="C1918">
        <v>0</v>
      </c>
      <c r="D1918" t="s">
        <v>21</v>
      </c>
      <c r="E1918" t="s">
        <v>21</v>
      </c>
      <c r="F1918" t="s">
        <v>41</v>
      </c>
      <c r="G1918">
        <v>53</v>
      </c>
      <c r="H1918" t="s">
        <v>20</v>
      </c>
      <c r="I1918" t="s">
        <v>32</v>
      </c>
      <c r="J1918" t="s">
        <v>21</v>
      </c>
      <c r="K1918" t="s">
        <v>21</v>
      </c>
      <c r="L1918" t="s">
        <v>24</v>
      </c>
      <c r="M1918" t="s">
        <v>21</v>
      </c>
      <c r="N1918" t="s">
        <v>43</v>
      </c>
      <c r="O1918">
        <v>57.23</v>
      </c>
      <c r="P1918">
        <v>3040.25</v>
      </c>
      <c r="Q1918">
        <v>2</v>
      </c>
      <c r="R1918" t="s">
        <v>21</v>
      </c>
    </row>
    <row r="1919" spans="1:18" x14ac:dyDescent="0.35">
      <c r="A1919" t="s">
        <v>1963</v>
      </c>
      <c r="B1919" t="s">
        <v>19</v>
      </c>
      <c r="C1919">
        <v>0</v>
      </c>
      <c r="D1919" t="s">
        <v>20</v>
      </c>
      <c r="E1919" t="s">
        <v>21</v>
      </c>
      <c r="F1919" t="s">
        <v>65</v>
      </c>
      <c r="G1919">
        <v>26</v>
      </c>
      <c r="H1919" t="s">
        <v>20</v>
      </c>
      <c r="I1919" t="s">
        <v>32</v>
      </c>
      <c r="J1919" t="s">
        <v>21</v>
      </c>
      <c r="K1919" t="s">
        <v>21</v>
      </c>
      <c r="L1919" t="s">
        <v>29</v>
      </c>
      <c r="M1919" t="s">
        <v>21</v>
      </c>
      <c r="N1919" t="s">
        <v>34</v>
      </c>
      <c r="O1919">
        <v>47.4</v>
      </c>
      <c r="P1919">
        <v>1264.8399999999999</v>
      </c>
      <c r="Q1919">
        <v>2</v>
      </c>
      <c r="R1919" t="s">
        <v>21</v>
      </c>
    </row>
    <row r="1920" spans="1:18" x14ac:dyDescent="0.35">
      <c r="A1920" t="s">
        <v>1964</v>
      </c>
      <c r="B1920" t="s">
        <v>19</v>
      </c>
      <c r="C1920">
        <v>0</v>
      </c>
      <c r="D1920" t="s">
        <v>21</v>
      </c>
      <c r="E1920" t="s">
        <v>21</v>
      </c>
      <c r="F1920" t="s">
        <v>47</v>
      </c>
      <c r="G1920">
        <v>21</v>
      </c>
      <c r="H1920" t="s">
        <v>20</v>
      </c>
      <c r="I1920" t="s">
        <v>21</v>
      </c>
      <c r="J1920" t="s">
        <v>28</v>
      </c>
      <c r="K1920" t="s">
        <v>28</v>
      </c>
      <c r="L1920" t="s">
        <v>33</v>
      </c>
      <c r="M1920" t="s">
        <v>20</v>
      </c>
      <c r="N1920" t="s">
        <v>30</v>
      </c>
      <c r="O1920">
        <v>27.78</v>
      </c>
      <c r="P1920">
        <v>584.73</v>
      </c>
      <c r="Q1920">
        <v>5</v>
      </c>
      <c r="R1920" t="s">
        <v>20</v>
      </c>
    </row>
    <row r="1921" spans="1:18" x14ac:dyDescent="0.35">
      <c r="A1921" t="s">
        <v>1965</v>
      </c>
      <c r="B1921" t="s">
        <v>19</v>
      </c>
      <c r="C1921">
        <v>0</v>
      </c>
      <c r="D1921" t="s">
        <v>20</v>
      </c>
      <c r="E1921" t="s">
        <v>20</v>
      </c>
      <c r="F1921" t="s">
        <v>56</v>
      </c>
      <c r="G1921">
        <v>39</v>
      </c>
      <c r="H1921" t="s">
        <v>20</v>
      </c>
      <c r="I1921" t="s">
        <v>23</v>
      </c>
      <c r="J1921" t="s">
        <v>20</v>
      </c>
      <c r="K1921" t="s">
        <v>21</v>
      </c>
      <c r="L1921" t="s">
        <v>24</v>
      </c>
      <c r="M1921" t="s">
        <v>21</v>
      </c>
      <c r="N1921" t="s">
        <v>43</v>
      </c>
      <c r="O1921">
        <v>74.260000000000005</v>
      </c>
      <c r="P1921">
        <v>2948.34</v>
      </c>
      <c r="Q1921">
        <v>2</v>
      </c>
      <c r="R1921" t="s">
        <v>21</v>
      </c>
    </row>
    <row r="1922" spans="1:18" x14ac:dyDescent="0.35">
      <c r="A1922" t="s">
        <v>1966</v>
      </c>
      <c r="B1922" t="s">
        <v>36</v>
      </c>
      <c r="C1922">
        <v>0</v>
      </c>
      <c r="D1922" t="s">
        <v>20</v>
      </c>
      <c r="E1922" t="s">
        <v>21</v>
      </c>
      <c r="F1922" t="s">
        <v>56</v>
      </c>
      <c r="G1922">
        <v>54</v>
      </c>
      <c r="H1922" t="s">
        <v>20</v>
      </c>
      <c r="I1922" t="s">
        <v>23</v>
      </c>
      <c r="J1922" t="s">
        <v>20</v>
      </c>
      <c r="K1922" t="s">
        <v>20</v>
      </c>
      <c r="L1922" t="s">
        <v>24</v>
      </c>
      <c r="M1922" t="s">
        <v>21</v>
      </c>
      <c r="N1922" t="s">
        <v>25</v>
      </c>
      <c r="O1922">
        <v>106.61</v>
      </c>
      <c r="P1922">
        <v>5818.83</v>
      </c>
      <c r="Q1922">
        <v>2</v>
      </c>
      <c r="R1922" t="s">
        <v>21</v>
      </c>
    </row>
    <row r="1923" spans="1:18" x14ac:dyDescent="0.35">
      <c r="A1923" t="s">
        <v>1967</v>
      </c>
      <c r="B1923" t="s">
        <v>36</v>
      </c>
      <c r="C1923">
        <v>1</v>
      </c>
      <c r="D1923" t="s">
        <v>21</v>
      </c>
      <c r="E1923" t="s">
        <v>21</v>
      </c>
      <c r="F1923" t="s">
        <v>65</v>
      </c>
      <c r="G1923">
        <v>13</v>
      </c>
      <c r="H1923" t="s">
        <v>20</v>
      </c>
      <c r="I1923" t="s">
        <v>32</v>
      </c>
      <c r="J1923" t="s">
        <v>21</v>
      </c>
      <c r="K1923" t="s">
        <v>21</v>
      </c>
      <c r="L1923" t="s">
        <v>33</v>
      </c>
      <c r="M1923" t="s">
        <v>20</v>
      </c>
      <c r="N1923" t="s">
        <v>34</v>
      </c>
      <c r="O1923">
        <v>52.48</v>
      </c>
      <c r="P1923">
        <v>663.21</v>
      </c>
      <c r="Q1923">
        <v>2</v>
      </c>
      <c r="R1923" t="s">
        <v>20</v>
      </c>
    </row>
    <row r="1924" spans="1:18" x14ac:dyDescent="0.35">
      <c r="A1924" t="s">
        <v>1968</v>
      </c>
      <c r="B1924" t="s">
        <v>19</v>
      </c>
      <c r="C1924">
        <v>0</v>
      </c>
      <c r="D1924" t="s">
        <v>21</v>
      </c>
      <c r="E1924" t="s">
        <v>21</v>
      </c>
      <c r="F1924" t="s">
        <v>75</v>
      </c>
      <c r="G1924">
        <v>58</v>
      </c>
      <c r="H1924" t="s">
        <v>20</v>
      </c>
      <c r="I1924" t="s">
        <v>21</v>
      </c>
      <c r="J1924" t="s">
        <v>28</v>
      </c>
      <c r="K1924" t="s">
        <v>28</v>
      </c>
      <c r="L1924" t="s">
        <v>29</v>
      </c>
      <c r="M1924" t="s">
        <v>21</v>
      </c>
      <c r="N1924" t="s">
        <v>34</v>
      </c>
      <c r="O1924">
        <v>35.11</v>
      </c>
      <c r="P1924">
        <v>2051.98</v>
      </c>
      <c r="Q1924">
        <v>3</v>
      </c>
      <c r="R1924" t="s">
        <v>21</v>
      </c>
    </row>
    <row r="1925" spans="1:18" x14ac:dyDescent="0.35">
      <c r="A1925" t="s">
        <v>1969</v>
      </c>
      <c r="B1925" t="s">
        <v>36</v>
      </c>
      <c r="C1925">
        <v>0</v>
      </c>
      <c r="D1925" t="s">
        <v>21</v>
      </c>
      <c r="E1925" t="s">
        <v>21</v>
      </c>
      <c r="F1925" t="s">
        <v>49</v>
      </c>
      <c r="G1925">
        <v>10</v>
      </c>
      <c r="H1925" t="s">
        <v>20</v>
      </c>
      <c r="I1925" t="s">
        <v>23</v>
      </c>
      <c r="J1925" t="s">
        <v>21</v>
      </c>
      <c r="K1925" t="s">
        <v>21</v>
      </c>
      <c r="L1925" t="s">
        <v>29</v>
      </c>
      <c r="M1925" t="s">
        <v>21</v>
      </c>
      <c r="N1925" t="s">
        <v>25</v>
      </c>
      <c r="O1925">
        <v>95.13</v>
      </c>
      <c r="P1925">
        <v>961.98</v>
      </c>
      <c r="Q1925">
        <v>1</v>
      </c>
      <c r="R1925" t="s">
        <v>21</v>
      </c>
    </row>
    <row r="1926" spans="1:18" x14ac:dyDescent="0.35">
      <c r="A1926" t="s">
        <v>1970</v>
      </c>
      <c r="B1926" t="s">
        <v>19</v>
      </c>
      <c r="C1926">
        <v>1</v>
      </c>
      <c r="D1926" t="s">
        <v>21</v>
      </c>
      <c r="E1926" t="s">
        <v>21</v>
      </c>
      <c r="F1926" t="s">
        <v>37</v>
      </c>
      <c r="G1926">
        <v>42</v>
      </c>
      <c r="H1926" t="s">
        <v>20</v>
      </c>
      <c r="I1926" t="s">
        <v>23</v>
      </c>
      <c r="J1926" t="s">
        <v>21</v>
      </c>
      <c r="K1926" t="s">
        <v>20</v>
      </c>
      <c r="L1926" t="s">
        <v>29</v>
      </c>
      <c r="M1926" t="s">
        <v>21</v>
      </c>
      <c r="N1926" t="s">
        <v>43</v>
      </c>
      <c r="O1926">
        <v>87.07</v>
      </c>
      <c r="P1926">
        <v>3590.38</v>
      </c>
      <c r="Q1926">
        <v>2</v>
      </c>
      <c r="R1926" t="s">
        <v>21</v>
      </c>
    </row>
    <row r="1927" spans="1:18" x14ac:dyDescent="0.35">
      <c r="A1927" t="s">
        <v>1971</v>
      </c>
      <c r="B1927" t="s">
        <v>19</v>
      </c>
      <c r="C1927">
        <v>0</v>
      </c>
      <c r="D1927" t="s">
        <v>21</v>
      </c>
      <c r="E1927" t="s">
        <v>20</v>
      </c>
      <c r="F1927" t="s">
        <v>47</v>
      </c>
      <c r="G1927">
        <v>15</v>
      </c>
      <c r="H1927" t="s">
        <v>20</v>
      </c>
      <c r="I1927" t="s">
        <v>21</v>
      </c>
      <c r="J1927" t="s">
        <v>28</v>
      </c>
      <c r="K1927" t="s">
        <v>28</v>
      </c>
      <c r="L1927" t="s">
        <v>33</v>
      </c>
      <c r="M1927" t="s">
        <v>20</v>
      </c>
      <c r="N1927" t="s">
        <v>30</v>
      </c>
      <c r="O1927">
        <v>35.92</v>
      </c>
      <c r="P1927">
        <v>527.59</v>
      </c>
      <c r="Q1927">
        <v>0</v>
      </c>
      <c r="R1927" t="s">
        <v>20</v>
      </c>
    </row>
    <row r="1928" spans="1:18" x14ac:dyDescent="0.35">
      <c r="A1928" t="s">
        <v>1972</v>
      </c>
      <c r="B1928" t="s">
        <v>36</v>
      </c>
      <c r="C1928">
        <v>0</v>
      </c>
      <c r="D1928" t="s">
        <v>20</v>
      </c>
      <c r="E1928" t="s">
        <v>20</v>
      </c>
      <c r="F1928" t="s">
        <v>41</v>
      </c>
      <c r="G1928">
        <v>72</v>
      </c>
      <c r="H1928" t="s">
        <v>20</v>
      </c>
      <c r="I1928" t="s">
        <v>23</v>
      </c>
      <c r="J1928" t="s">
        <v>21</v>
      </c>
      <c r="K1928" t="s">
        <v>20</v>
      </c>
      <c r="L1928" t="s">
        <v>24</v>
      </c>
      <c r="M1928" t="s">
        <v>20</v>
      </c>
      <c r="N1928" t="s">
        <v>34</v>
      </c>
      <c r="O1928">
        <v>89.81</v>
      </c>
      <c r="P1928">
        <v>6496.38</v>
      </c>
      <c r="Q1928">
        <v>1</v>
      </c>
      <c r="R1928" t="s">
        <v>21</v>
      </c>
    </row>
    <row r="1929" spans="1:18" x14ac:dyDescent="0.35">
      <c r="A1929" t="s">
        <v>1973</v>
      </c>
      <c r="B1929" t="s">
        <v>19</v>
      </c>
      <c r="C1929">
        <v>0</v>
      </c>
      <c r="D1929" t="s">
        <v>20</v>
      </c>
      <c r="E1929" t="s">
        <v>20</v>
      </c>
      <c r="F1929" t="s">
        <v>45</v>
      </c>
      <c r="G1929">
        <v>13</v>
      </c>
      <c r="H1929" t="s">
        <v>20</v>
      </c>
      <c r="I1929" t="s">
        <v>23</v>
      </c>
      <c r="J1929" t="s">
        <v>21</v>
      </c>
      <c r="K1929" t="s">
        <v>21</v>
      </c>
      <c r="L1929" t="s">
        <v>33</v>
      </c>
      <c r="M1929" t="s">
        <v>20</v>
      </c>
      <c r="N1929" t="s">
        <v>25</v>
      </c>
      <c r="O1929">
        <v>76.41</v>
      </c>
      <c r="P1929">
        <v>1013.17</v>
      </c>
      <c r="Q1929">
        <v>4</v>
      </c>
      <c r="R1929" t="s">
        <v>20</v>
      </c>
    </row>
    <row r="1930" spans="1:18" x14ac:dyDescent="0.35">
      <c r="A1930" t="s">
        <v>1974</v>
      </c>
      <c r="B1930" t="s">
        <v>36</v>
      </c>
      <c r="C1930">
        <v>0</v>
      </c>
      <c r="D1930" t="s">
        <v>21</v>
      </c>
      <c r="E1930" t="s">
        <v>21</v>
      </c>
      <c r="F1930" t="s">
        <v>47</v>
      </c>
      <c r="G1930">
        <v>34</v>
      </c>
      <c r="H1930" t="s">
        <v>20</v>
      </c>
      <c r="I1930" t="s">
        <v>21</v>
      </c>
      <c r="J1930" t="s">
        <v>28</v>
      </c>
      <c r="K1930" t="s">
        <v>28</v>
      </c>
      <c r="L1930" t="s">
        <v>24</v>
      </c>
      <c r="M1930" t="s">
        <v>21</v>
      </c>
      <c r="N1930" t="s">
        <v>25</v>
      </c>
      <c r="O1930">
        <v>33.229999999999997</v>
      </c>
      <c r="P1930">
        <v>1115.98</v>
      </c>
      <c r="Q1930">
        <v>4</v>
      </c>
      <c r="R1930" t="s">
        <v>21</v>
      </c>
    </row>
    <row r="1931" spans="1:18" x14ac:dyDescent="0.35">
      <c r="A1931" t="s">
        <v>1975</v>
      </c>
      <c r="B1931" t="s">
        <v>19</v>
      </c>
      <c r="C1931">
        <v>0</v>
      </c>
      <c r="D1931" t="s">
        <v>20</v>
      </c>
      <c r="E1931" t="s">
        <v>21</v>
      </c>
      <c r="F1931" t="s">
        <v>27</v>
      </c>
      <c r="G1931">
        <v>14</v>
      </c>
      <c r="H1931" t="s">
        <v>20</v>
      </c>
      <c r="I1931" t="s">
        <v>32</v>
      </c>
      <c r="J1931" t="s">
        <v>20</v>
      </c>
      <c r="K1931" t="s">
        <v>21</v>
      </c>
      <c r="L1931" t="s">
        <v>33</v>
      </c>
      <c r="M1931" t="s">
        <v>20</v>
      </c>
      <c r="N1931" t="s">
        <v>25</v>
      </c>
      <c r="O1931">
        <v>61.71</v>
      </c>
      <c r="P1931">
        <v>841.12</v>
      </c>
      <c r="Q1931">
        <v>1</v>
      </c>
      <c r="R1931" t="s">
        <v>21</v>
      </c>
    </row>
    <row r="1932" spans="1:18" x14ac:dyDescent="0.35">
      <c r="A1932" t="s">
        <v>1976</v>
      </c>
      <c r="B1932" t="s">
        <v>36</v>
      </c>
      <c r="C1932">
        <v>0</v>
      </c>
      <c r="D1932" t="s">
        <v>21</v>
      </c>
      <c r="E1932" t="s">
        <v>21</v>
      </c>
      <c r="F1932" t="s">
        <v>56</v>
      </c>
      <c r="G1932">
        <v>45</v>
      </c>
      <c r="H1932" t="s">
        <v>20</v>
      </c>
      <c r="I1932" t="s">
        <v>21</v>
      </c>
      <c r="J1932" t="s">
        <v>28</v>
      </c>
      <c r="K1932" t="s">
        <v>28</v>
      </c>
      <c r="L1932" t="s">
        <v>29</v>
      </c>
      <c r="M1932" t="s">
        <v>20</v>
      </c>
      <c r="N1932" t="s">
        <v>30</v>
      </c>
      <c r="O1932">
        <v>18</v>
      </c>
      <c r="P1932">
        <v>815.7</v>
      </c>
      <c r="Q1932">
        <v>0</v>
      </c>
      <c r="R1932" t="s">
        <v>21</v>
      </c>
    </row>
    <row r="1933" spans="1:18" x14ac:dyDescent="0.35">
      <c r="A1933" t="s">
        <v>1977</v>
      </c>
      <c r="B1933" t="s">
        <v>36</v>
      </c>
      <c r="C1933">
        <v>0</v>
      </c>
      <c r="D1933" t="s">
        <v>21</v>
      </c>
      <c r="E1933" t="s">
        <v>21</v>
      </c>
      <c r="F1933" t="s">
        <v>75</v>
      </c>
      <c r="G1933">
        <v>22</v>
      </c>
      <c r="H1933" t="s">
        <v>20</v>
      </c>
      <c r="I1933" t="s">
        <v>32</v>
      </c>
      <c r="J1933" t="s">
        <v>21</v>
      </c>
      <c r="K1933" t="s">
        <v>21</v>
      </c>
      <c r="L1933" t="s">
        <v>33</v>
      </c>
      <c r="M1933" t="s">
        <v>20</v>
      </c>
      <c r="N1933" t="s">
        <v>34</v>
      </c>
      <c r="O1933">
        <v>61.8</v>
      </c>
      <c r="P1933">
        <v>1373.52</v>
      </c>
      <c r="Q1933">
        <v>0</v>
      </c>
      <c r="R1933" t="s">
        <v>21</v>
      </c>
    </row>
    <row r="1934" spans="1:18" x14ac:dyDescent="0.35">
      <c r="A1934" t="s">
        <v>1978</v>
      </c>
      <c r="B1934" t="s">
        <v>36</v>
      </c>
      <c r="C1934">
        <v>0</v>
      </c>
      <c r="D1934" t="s">
        <v>20</v>
      </c>
      <c r="E1934" t="s">
        <v>21</v>
      </c>
      <c r="F1934" t="s">
        <v>22</v>
      </c>
      <c r="G1934">
        <v>3</v>
      </c>
      <c r="H1934" t="s">
        <v>20</v>
      </c>
      <c r="I1934" t="s">
        <v>21</v>
      </c>
      <c r="J1934" t="s">
        <v>28</v>
      </c>
      <c r="K1934" t="s">
        <v>28</v>
      </c>
      <c r="L1934" t="s">
        <v>33</v>
      </c>
      <c r="M1934" t="s">
        <v>20</v>
      </c>
      <c r="N1934" t="s">
        <v>34</v>
      </c>
      <c r="O1934">
        <v>29.89</v>
      </c>
      <c r="P1934">
        <v>88.33</v>
      </c>
      <c r="Q1934">
        <v>1</v>
      </c>
      <c r="R1934" t="s">
        <v>21</v>
      </c>
    </row>
    <row r="1935" spans="1:18" x14ac:dyDescent="0.35">
      <c r="A1935" t="s">
        <v>1979</v>
      </c>
      <c r="B1935" t="s">
        <v>36</v>
      </c>
      <c r="C1935">
        <v>0</v>
      </c>
      <c r="D1935" t="s">
        <v>20</v>
      </c>
      <c r="E1935" t="s">
        <v>20</v>
      </c>
      <c r="F1935" t="s">
        <v>27</v>
      </c>
      <c r="G1935">
        <v>12</v>
      </c>
      <c r="H1935" t="s">
        <v>20</v>
      </c>
      <c r="I1935" t="s">
        <v>23</v>
      </c>
      <c r="J1935" t="s">
        <v>21</v>
      </c>
      <c r="K1935" t="s">
        <v>21</v>
      </c>
      <c r="L1935" t="s">
        <v>33</v>
      </c>
      <c r="M1935" t="s">
        <v>20</v>
      </c>
      <c r="N1935" t="s">
        <v>30</v>
      </c>
      <c r="O1935">
        <v>88.96</v>
      </c>
      <c r="P1935">
        <v>1037.77</v>
      </c>
      <c r="Q1935">
        <v>1</v>
      </c>
      <c r="R1935" t="s">
        <v>20</v>
      </c>
    </row>
    <row r="1936" spans="1:18" x14ac:dyDescent="0.35">
      <c r="A1936" t="s">
        <v>1980</v>
      </c>
      <c r="B1936" t="s">
        <v>36</v>
      </c>
      <c r="C1936">
        <v>0</v>
      </c>
      <c r="D1936" t="s">
        <v>21</v>
      </c>
      <c r="E1936" t="s">
        <v>21</v>
      </c>
      <c r="F1936" t="s">
        <v>39</v>
      </c>
      <c r="G1936">
        <v>24</v>
      </c>
      <c r="H1936" t="s">
        <v>21</v>
      </c>
      <c r="I1936" t="s">
        <v>32</v>
      </c>
      <c r="J1936" t="s">
        <v>20</v>
      </c>
      <c r="K1936" t="s">
        <v>21</v>
      </c>
      <c r="L1936" t="s">
        <v>33</v>
      </c>
      <c r="M1936" t="s">
        <v>20</v>
      </c>
      <c r="N1936" t="s">
        <v>43</v>
      </c>
      <c r="O1936">
        <v>53.18</v>
      </c>
      <c r="P1936">
        <v>1283.23</v>
      </c>
      <c r="Q1936">
        <v>1</v>
      </c>
      <c r="R1936" t="s">
        <v>21</v>
      </c>
    </row>
    <row r="1937" spans="1:18" x14ac:dyDescent="0.35">
      <c r="A1937" t="s">
        <v>1981</v>
      </c>
      <c r="B1937" t="s">
        <v>36</v>
      </c>
      <c r="C1937">
        <v>0</v>
      </c>
      <c r="D1937" t="s">
        <v>21</v>
      </c>
      <c r="E1937" t="s">
        <v>21</v>
      </c>
      <c r="F1937" t="s">
        <v>27</v>
      </c>
      <c r="G1937">
        <v>2</v>
      </c>
      <c r="H1937" t="s">
        <v>20</v>
      </c>
      <c r="I1937" t="s">
        <v>21</v>
      </c>
      <c r="J1937" t="s">
        <v>28</v>
      </c>
      <c r="K1937" t="s">
        <v>28</v>
      </c>
      <c r="L1937" t="s">
        <v>33</v>
      </c>
      <c r="M1937" t="s">
        <v>21</v>
      </c>
      <c r="N1937" t="s">
        <v>43</v>
      </c>
      <c r="O1937">
        <v>33.49</v>
      </c>
      <c r="P1937">
        <v>65.349999999999994</v>
      </c>
      <c r="Q1937">
        <v>1</v>
      </c>
      <c r="R1937" t="s">
        <v>21</v>
      </c>
    </row>
    <row r="1938" spans="1:18" x14ac:dyDescent="0.35">
      <c r="A1938" t="s">
        <v>1982</v>
      </c>
      <c r="B1938" t="s">
        <v>19</v>
      </c>
      <c r="C1938">
        <v>0</v>
      </c>
      <c r="D1938" t="s">
        <v>20</v>
      </c>
      <c r="E1938" t="s">
        <v>21</v>
      </c>
      <c r="F1938" t="s">
        <v>27</v>
      </c>
      <c r="G1938">
        <v>66</v>
      </c>
      <c r="H1938" t="s">
        <v>21</v>
      </c>
      <c r="I1938" t="s">
        <v>32</v>
      </c>
      <c r="J1938" t="s">
        <v>21</v>
      </c>
      <c r="K1938" t="s">
        <v>21</v>
      </c>
      <c r="L1938" t="s">
        <v>33</v>
      </c>
      <c r="M1938" t="s">
        <v>20</v>
      </c>
      <c r="N1938" t="s">
        <v>34</v>
      </c>
      <c r="O1938">
        <v>53.73</v>
      </c>
      <c r="P1938">
        <v>3544.12</v>
      </c>
      <c r="Q1938">
        <v>0</v>
      </c>
      <c r="R1938" t="s">
        <v>21</v>
      </c>
    </row>
    <row r="1939" spans="1:18" x14ac:dyDescent="0.35">
      <c r="A1939" t="s">
        <v>1983</v>
      </c>
      <c r="B1939" t="s">
        <v>19</v>
      </c>
      <c r="C1939">
        <v>1</v>
      </c>
      <c r="D1939" t="s">
        <v>21</v>
      </c>
      <c r="E1939" t="s">
        <v>21</v>
      </c>
      <c r="F1939" t="s">
        <v>45</v>
      </c>
      <c r="G1939">
        <v>40</v>
      </c>
      <c r="H1939" t="s">
        <v>20</v>
      </c>
      <c r="I1939" t="s">
        <v>23</v>
      </c>
      <c r="J1939" t="s">
        <v>20</v>
      </c>
      <c r="K1939" t="s">
        <v>21</v>
      </c>
      <c r="L1939" t="s">
        <v>24</v>
      </c>
      <c r="M1939" t="s">
        <v>20</v>
      </c>
      <c r="N1939" t="s">
        <v>34</v>
      </c>
      <c r="O1939">
        <v>91.97</v>
      </c>
      <c r="P1939">
        <v>3786.55</v>
      </c>
      <c r="Q1939">
        <v>1</v>
      </c>
      <c r="R1939" t="s">
        <v>20</v>
      </c>
    </row>
    <row r="1940" spans="1:18" x14ac:dyDescent="0.35">
      <c r="A1940" t="s">
        <v>1984</v>
      </c>
      <c r="B1940" t="s">
        <v>19</v>
      </c>
      <c r="C1940">
        <v>0</v>
      </c>
      <c r="D1940" t="s">
        <v>20</v>
      </c>
      <c r="E1940" t="s">
        <v>21</v>
      </c>
      <c r="F1940" t="s">
        <v>39</v>
      </c>
      <c r="G1940">
        <v>52</v>
      </c>
      <c r="H1940" t="s">
        <v>20</v>
      </c>
      <c r="I1940" t="s">
        <v>23</v>
      </c>
      <c r="J1940" t="s">
        <v>21</v>
      </c>
      <c r="K1940" t="s">
        <v>20</v>
      </c>
      <c r="L1940" t="s">
        <v>29</v>
      </c>
      <c r="M1940" t="s">
        <v>21</v>
      </c>
      <c r="N1940" t="s">
        <v>34</v>
      </c>
      <c r="O1940">
        <v>85.17</v>
      </c>
      <c r="P1940">
        <v>4371.28</v>
      </c>
      <c r="Q1940">
        <v>0</v>
      </c>
      <c r="R1940" t="s">
        <v>21</v>
      </c>
    </row>
    <row r="1941" spans="1:18" x14ac:dyDescent="0.35">
      <c r="A1941" t="s">
        <v>1985</v>
      </c>
      <c r="B1941" t="s">
        <v>19</v>
      </c>
      <c r="C1941">
        <v>0</v>
      </c>
      <c r="D1941" t="s">
        <v>21</v>
      </c>
      <c r="E1941" t="s">
        <v>20</v>
      </c>
      <c r="F1941" t="s">
        <v>65</v>
      </c>
      <c r="G1941">
        <v>72</v>
      </c>
      <c r="H1941" t="s">
        <v>21</v>
      </c>
      <c r="I1941" t="s">
        <v>23</v>
      </c>
      <c r="J1941" t="s">
        <v>20</v>
      </c>
      <c r="K1941" t="s">
        <v>21</v>
      </c>
      <c r="L1941" t="s">
        <v>24</v>
      </c>
      <c r="M1941" t="s">
        <v>21</v>
      </c>
      <c r="N1941" t="s">
        <v>34</v>
      </c>
      <c r="O1941">
        <v>83.82</v>
      </c>
      <c r="P1941">
        <v>6059.23</v>
      </c>
      <c r="Q1941">
        <v>0</v>
      </c>
      <c r="R1941" t="s">
        <v>21</v>
      </c>
    </row>
    <row r="1942" spans="1:18" x14ac:dyDescent="0.35">
      <c r="A1942" t="s">
        <v>1986</v>
      </c>
      <c r="B1942" t="s">
        <v>19</v>
      </c>
      <c r="C1942">
        <v>0</v>
      </c>
      <c r="D1942" t="s">
        <v>20</v>
      </c>
      <c r="E1942" t="s">
        <v>21</v>
      </c>
      <c r="F1942" t="s">
        <v>56</v>
      </c>
      <c r="G1942">
        <v>2</v>
      </c>
      <c r="H1942" t="s">
        <v>20</v>
      </c>
      <c r="I1942" t="s">
        <v>23</v>
      </c>
      <c r="J1942" t="s">
        <v>21</v>
      </c>
      <c r="K1942" t="s">
        <v>21</v>
      </c>
      <c r="L1942" t="s">
        <v>33</v>
      </c>
      <c r="M1942" t="s">
        <v>21</v>
      </c>
      <c r="N1942" t="s">
        <v>25</v>
      </c>
      <c r="O1942">
        <v>92.52</v>
      </c>
      <c r="P1942">
        <v>184.31</v>
      </c>
      <c r="Q1942">
        <v>3</v>
      </c>
      <c r="R1942" t="s">
        <v>20</v>
      </c>
    </row>
    <row r="1943" spans="1:18" x14ac:dyDescent="0.35">
      <c r="A1943" t="s">
        <v>1987</v>
      </c>
      <c r="B1943" t="s">
        <v>36</v>
      </c>
      <c r="C1943">
        <v>1</v>
      </c>
      <c r="D1943" t="s">
        <v>21</v>
      </c>
      <c r="E1943" t="s">
        <v>21</v>
      </c>
      <c r="F1943" t="s">
        <v>22</v>
      </c>
      <c r="G1943">
        <v>38</v>
      </c>
      <c r="H1943" t="s">
        <v>20</v>
      </c>
      <c r="I1943" t="s">
        <v>23</v>
      </c>
      <c r="J1943" t="s">
        <v>21</v>
      </c>
      <c r="K1943" t="s">
        <v>21</v>
      </c>
      <c r="L1943" t="s">
        <v>33</v>
      </c>
      <c r="M1943" t="s">
        <v>20</v>
      </c>
      <c r="N1943" t="s">
        <v>30</v>
      </c>
      <c r="O1943">
        <v>84.4</v>
      </c>
      <c r="P1943">
        <v>3181.11</v>
      </c>
      <c r="Q1943">
        <v>0</v>
      </c>
      <c r="R1943" t="s">
        <v>20</v>
      </c>
    </row>
    <row r="1944" spans="1:18" x14ac:dyDescent="0.35">
      <c r="A1944" t="s">
        <v>1988</v>
      </c>
      <c r="B1944" t="s">
        <v>36</v>
      </c>
      <c r="C1944">
        <v>0</v>
      </c>
      <c r="D1944" t="s">
        <v>21</v>
      </c>
      <c r="E1944" t="s">
        <v>21</v>
      </c>
      <c r="F1944" t="s">
        <v>49</v>
      </c>
      <c r="G1944">
        <v>9</v>
      </c>
      <c r="H1944" t="s">
        <v>20</v>
      </c>
      <c r="I1944" t="s">
        <v>32</v>
      </c>
      <c r="J1944" t="s">
        <v>21</v>
      </c>
      <c r="K1944" t="s">
        <v>21</v>
      </c>
      <c r="L1944" t="s">
        <v>33</v>
      </c>
      <c r="M1944" t="s">
        <v>21</v>
      </c>
      <c r="N1944" t="s">
        <v>25</v>
      </c>
      <c r="O1944">
        <v>50.26</v>
      </c>
      <c r="P1944">
        <v>459.14</v>
      </c>
      <c r="Q1944">
        <v>1</v>
      </c>
      <c r="R1944" t="s">
        <v>20</v>
      </c>
    </row>
    <row r="1945" spans="1:18" x14ac:dyDescent="0.35">
      <c r="A1945" t="s">
        <v>1989</v>
      </c>
      <c r="B1945" t="s">
        <v>19</v>
      </c>
      <c r="C1945">
        <v>0</v>
      </c>
      <c r="D1945" t="s">
        <v>20</v>
      </c>
      <c r="E1945" t="s">
        <v>21</v>
      </c>
      <c r="F1945" t="s">
        <v>27</v>
      </c>
      <c r="G1945">
        <v>29</v>
      </c>
      <c r="H1945" t="s">
        <v>20</v>
      </c>
      <c r="I1945" t="s">
        <v>32</v>
      </c>
      <c r="J1945" t="s">
        <v>20</v>
      </c>
      <c r="K1945" t="s">
        <v>21</v>
      </c>
      <c r="L1945" t="s">
        <v>29</v>
      </c>
      <c r="M1945" t="s">
        <v>20</v>
      </c>
      <c r="N1945" t="s">
        <v>30</v>
      </c>
      <c r="O1945">
        <v>64.38</v>
      </c>
      <c r="P1945">
        <v>1819.58</v>
      </c>
      <c r="Q1945">
        <v>0</v>
      </c>
      <c r="R1945" t="s">
        <v>20</v>
      </c>
    </row>
    <row r="1946" spans="1:18" x14ac:dyDescent="0.35">
      <c r="A1946" t="s">
        <v>1990</v>
      </c>
      <c r="B1946" t="s">
        <v>19</v>
      </c>
      <c r="C1946">
        <v>0</v>
      </c>
      <c r="D1946" t="s">
        <v>20</v>
      </c>
      <c r="E1946" t="s">
        <v>20</v>
      </c>
      <c r="F1946" t="s">
        <v>56</v>
      </c>
      <c r="G1946">
        <v>55</v>
      </c>
      <c r="H1946" t="s">
        <v>20</v>
      </c>
      <c r="I1946" t="s">
        <v>23</v>
      </c>
      <c r="J1946" t="s">
        <v>21</v>
      </c>
      <c r="K1946" t="s">
        <v>21</v>
      </c>
      <c r="L1946" t="s">
        <v>24</v>
      </c>
      <c r="M1946" t="s">
        <v>20</v>
      </c>
      <c r="N1946" t="s">
        <v>30</v>
      </c>
      <c r="O1946">
        <v>90.09</v>
      </c>
      <c r="P1946">
        <v>5055.71</v>
      </c>
      <c r="Q1946">
        <v>1</v>
      </c>
      <c r="R1946" t="s">
        <v>21</v>
      </c>
    </row>
    <row r="1947" spans="1:18" x14ac:dyDescent="0.35">
      <c r="A1947" t="s">
        <v>1991</v>
      </c>
      <c r="B1947" t="s">
        <v>36</v>
      </c>
      <c r="C1947">
        <v>0</v>
      </c>
      <c r="D1947" t="s">
        <v>20</v>
      </c>
      <c r="E1947" t="s">
        <v>21</v>
      </c>
      <c r="F1947" t="s">
        <v>65</v>
      </c>
      <c r="G1947">
        <v>9</v>
      </c>
      <c r="H1947" t="s">
        <v>20</v>
      </c>
      <c r="I1947" t="s">
        <v>23</v>
      </c>
      <c r="J1947" t="s">
        <v>21</v>
      </c>
      <c r="K1947" t="s">
        <v>21</v>
      </c>
      <c r="L1947" t="s">
        <v>33</v>
      </c>
      <c r="M1947" t="s">
        <v>20</v>
      </c>
      <c r="N1947" t="s">
        <v>30</v>
      </c>
      <c r="O1947">
        <v>89.01</v>
      </c>
      <c r="P1947">
        <v>795.15</v>
      </c>
      <c r="Q1947">
        <v>1</v>
      </c>
      <c r="R1947" t="s">
        <v>21</v>
      </c>
    </row>
    <row r="1948" spans="1:18" x14ac:dyDescent="0.35">
      <c r="A1948" t="s">
        <v>1992</v>
      </c>
      <c r="B1948" t="s">
        <v>36</v>
      </c>
      <c r="C1948">
        <v>0</v>
      </c>
      <c r="D1948" t="s">
        <v>21</v>
      </c>
      <c r="E1948" t="s">
        <v>21</v>
      </c>
      <c r="F1948" t="s">
        <v>75</v>
      </c>
      <c r="G1948">
        <v>0</v>
      </c>
      <c r="H1948" t="s">
        <v>20</v>
      </c>
      <c r="I1948" t="s">
        <v>32</v>
      </c>
      <c r="J1948" t="s">
        <v>21</v>
      </c>
      <c r="K1948" t="s">
        <v>20</v>
      </c>
      <c r="L1948" t="s">
        <v>33</v>
      </c>
      <c r="M1948" t="s">
        <v>20</v>
      </c>
      <c r="N1948" t="s">
        <v>30</v>
      </c>
      <c r="O1948">
        <v>63.78</v>
      </c>
      <c r="Q1948">
        <v>0</v>
      </c>
      <c r="R1948" t="s">
        <v>20</v>
      </c>
    </row>
    <row r="1949" spans="1:18" x14ac:dyDescent="0.35">
      <c r="A1949" t="s">
        <v>1993</v>
      </c>
      <c r="B1949" t="s">
        <v>19</v>
      </c>
      <c r="C1949">
        <v>0</v>
      </c>
      <c r="D1949" t="s">
        <v>21</v>
      </c>
      <c r="E1949" t="s">
        <v>21</v>
      </c>
      <c r="F1949" t="s">
        <v>75</v>
      </c>
      <c r="G1949">
        <v>63</v>
      </c>
      <c r="H1949" t="s">
        <v>20</v>
      </c>
      <c r="I1949" t="s">
        <v>32</v>
      </c>
      <c r="J1949" t="s">
        <v>21</v>
      </c>
      <c r="K1949" t="s">
        <v>21</v>
      </c>
      <c r="L1949" t="s">
        <v>33</v>
      </c>
      <c r="M1949" t="s">
        <v>20</v>
      </c>
      <c r="N1949" t="s">
        <v>34</v>
      </c>
      <c r="O1949">
        <v>68.290000000000006</v>
      </c>
      <c r="P1949">
        <v>4244.84</v>
      </c>
      <c r="Q1949">
        <v>1</v>
      </c>
      <c r="R1949" t="s">
        <v>21</v>
      </c>
    </row>
    <row r="1950" spans="1:18" x14ac:dyDescent="0.35">
      <c r="A1950" t="s">
        <v>1994</v>
      </c>
      <c r="B1950" t="s">
        <v>36</v>
      </c>
      <c r="C1950">
        <v>0</v>
      </c>
      <c r="D1950" t="s">
        <v>20</v>
      </c>
      <c r="E1950" t="s">
        <v>21</v>
      </c>
      <c r="F1950" t="s">
        <v>65</v>
      </c>
      <c r="G1950">
        <v>16</v>
      </c>
      <c r="H1950" t="s">
        <v>20</v>
      </c>
      <c r="I1950" t="s">
        <v>21</v>
      </c>
      <c r="J1950" t="s">
        <v>28</v>
      </c>
      <c r="K1950" t="s">
        <v>28</v>
      </c>
      <c r="L1950" t="s">
        <v>33</v>
      </c>
      <c r="M1950" t="s">
        <v>21</v>
      </c>
      <c r="N1950" t="s">
        <v>34</v>
      </c>
      <c r="O1950">
        <v>37.950000000000003</v>
      </c>
      <c r="P1950">
        <v>603.24</v>
      </c>
      <c r="Q1950">
        <v>1</v>
      </c>
      <c r="R1950" t="s">
        <v>21</v>
      </c>
    </row>
    <row r="1951" spans="1:18" x14ac:dyDescent="0.35">
      <c r="A1951" t="s">
        <v>1995</v>
      </c>
      <c r="B1951" t="s">
        <v>36</v>
      </c>
      <c r="C1951">
        <v>0</v>
      </c>
      <c r="D1951" t="s">
        <v>21</v>
      </c>
      <c r="E1951" t="s">
        <v>21</v>
      </c>
      <c r="F1951" t="s">
        <v>37</v>
      </c>
      <c r="G1951">
        <v>53</v>
      </c>
      <c r="H1951" t="s">
        <v>20</v>
      </c>
      <c r="I1951" t="s">
        <v>23</v>
      </c>
      <c r="J1951" t="s">
        <v>20</v>
      </c>
      <c r="K1951" t="s">
        <v>21</v>
      </c>
      <c r="L1951" t="s">
        <v>24</v>
      </c>
      <c r="M1951" t="s">
        <v>20</v>
      </c>
      <c r="N1951" t="s">
        <v>34</v>
      </c>
      <c r="O1951">
        <v>94.72</v>
      </c>
      <c r="P1951">
        <v>5131.6499999999996</v>
      </c>
      <c r="Q1951">
        <v>3</v>
      </c>
      <c r="R1951" t="s">
        <v>21</v>
      </c>
    </row>
    <row r="1952" spans="1:18" x14ac:dyDescent="0.35">
      <c r="A1952" t="s">
        <v>1996</v>
      </c>
      <c r="B1952" t="s">
        <v>19</v>
      </c>
      <c r="C1952">
        <v>1</v>
      </c>
      <c r="D1952" t="s">
        <v>21</v>
      </c>
      <c r="E1952" t="s">
        <v>21</v>
      </c>
      <c r="F1952" t="s">
        <v>65</v>
      </c>
      <c r="G1952">
        <v>12</v>
      </c>
      <c r="H1952" t="s">
        <v>20</v>
      </c>
      <c r="I1952" t="s">
        <v>23</v>
      </c>
      <c r="J1952" t="s">
        <v>20</v>
      </c>
      <c r="K1952" t="s">
        <v>20</v>
      </c>
      <c r="L1952" t="s">
        <v>33</v>
      </c>
      <c r="M1952" t="s">
        <v>21</v>
      </c>
      <c r="N1952" t="s">
        <v>34</v>
      </c>
      <c r="O1952">
        <v>89.11</v>
      </c>
      <c r="P1952">
        <v>1083.31</v>
      </c>
      <c r="Q1952">
        <v>4</v>
      </c>
      <c r="R1952" t="s">
        <v>20</v>
      </c>
    </row>
    <row r="1953" spans="1:18" x14ac:dyDescent="0.35">
      <c r="A1953" t="s">
        <v>1997</v>
      </c>
      <c r="B1953" t="s">
        <v>19</v>
      </c>
      <c r="C1953">
        <v>0</v>
      </c>
      <c r="D1953" t="s">
        <v>20</v>
      </c>
      <c r="E1953" t="s">
        <v>20</v>
      </c>
      <c r="F1953" t="s">
        <v>49</v>
      </c>
      <c r="G1953">
        <v>40</v>
      </c>
      <c r="H1953" t="s">
        <v>20</v>
      </c>
      <c r="I1953" t="s">
        <v>32</v>
      </c>
      <c r="J1953" t="s">
        <v>21</v>
      </c>
      <c r="K1953" t="s">
        <v>21</v>
      </c>
      <c r="L1953" t="s">
        <v>29</v>
      </c>
      <c r="M1953" t="s">
        <v>20</v>
      </c>
      <c r="N1953" t="s">
        <v>34</v>
      </c>
      <c r="O1953">
        <v>53.24</v>
      </c>
      <c r="P1953">
        <v>2091.15</v>
      </c>
      <c r="Q1953">
        <v>2</v>
      </c>
      <c r="R1953" t="s">
        <v>21</v>
      </c>
    </row>
    <row r="1954" spans="1:18" x14ac:dyDescent="0.35">
      <c r="A1954" t="s">
        <v>1998</v>
      </c>
      <c r="B1954" t="s">
        <v>36</v>
      </c>
      <c r="C1954">
        <v>0</v>
      </c>
      <c r="D1954" t="s">
        <v>21</v>
      </c>
      <c r="E1954" t="s">
        <v>21</v>
      </c>
      <c r="F1954" t="s">
        <v>65</v>
      </c>
      <c r="G1954">
        <v>14</v>
      </c>
      <c r="H1954" t="s">
        <v>20</v>
      </c>
      <c r="I1954" t="s">
        <v>21</v>
      </c>
      <c r="J1954" t="s">
        <v>28</v>
      </c>
      <c r="K1954" t="s">
        <v>28</v>
      </c>
      <c r="L1954" t="s">
        <v>33</v>
      </c>
      <c r="M1954" t="s">
        <v>20</v>
      </c>
      <c r="N1954" t="s">
        <v>43</v>
      </c>
      <c r="O1954">
        <v>32.979999999999997</v>
      </c>
      <c r="P1954">
        <v>450.26</v>
      </c>
      <c r="Q1954">
        <v>2</v>
      </c>
      <c r="R1954" t="s">
        <v>20</v>
      </c>
    </row>
    <row r="1955" spans="1:18" x14ac:dyDescent="0.35">
      <c r="A1955" t="s">
        <v>1999</v>
      </c>
      <c r="B1955" t="s">
        <v>36</v>
      </c>
      <c r="C1955">
        <v>0</v>
      </c>
      <c r="D1955" t="s">
        <v>20</v>
      </c>
      <c r="E1955" t="s">
        <v>20</v>
      </c>
      <c r="F1955" t="s">
        <v>47</v>
      </c>
      <c r="G1955">
        <v>46</v>
      </c>
      <c r="H1955" t="s">
        <v>20</v>
      </c>
      <c r="I1955" t="s">
        <v>32</v>
      </c>
      <c r="J1955" t="s">
        <v>21</v>
      </c>
      <c r="K1955" t="s">
        <v>21</v>
      </c>
      <c r="L1955" t="s">
        <v>24</v>
      </c>
      <c r="M1955" t="s">
        <v>20</v>
      </c>
      <c r="N1955" t="s">
        <v>30</v>
      </c>
      <c r="O1955">
        <v>46.17</v>
      </c>
      <c r="P1955">
        <v>2099.92</v>
      </c>
      <c r="Q1955">
        <v>2</v>
      </c>
      <c r="R1955" t="s">
        <v>21</v>
      </c>
    </row>
    <row r="1956" spans="1:18" x14ac:dyDescent="0.35">
      <c r="A1956" t="s">
        <v>2000</v>
      </c>
      <c r="B1956" t="s">
        <v>19</v>
      </c>
      <c r="C1956">
        <v>0</v>
      </c>
      <c r="D1956" t="s">
        <v>21</v>
      </c>
      <c r="E1956" t="s">
        <v>21</v>
      </c>
      <c r="F1956" t="s">
        <v>662</v>
      </c>
      <c r="G1956">
        <v>2</v>
      </c>
      <c r="H1956" t="s">
        <v>20</v>
      </c>
      <c r="I1956" t="s">
        <v>23</v>
      </c>
      <c r="J1956" t="s">
        <v>20</v>
      </c>
      <c r="K1956" t="s">
        <v>20</v>
      </c>
      <c r="L1956" t="s">
        <v>33</v>
      </c>
      <c r="M1956" t="s">
        <v>20</v>
      </c>
      <c r="N1956" t="s">
        <v>25</v>
      </c>
      <c r="O1956">
        <v>87.71</v>
      </c>
      <c r="P1956">
        <v>173.14</v>
      </c>
      <c r="Q1956">
        <v>1</v>
      </c>
      <c r="R1956" t="s">
        <v>21</v>
      </c>
    </row>
    <row r="1957" spans="1:18" x14ac:dyDescent="0.35">
      <c r="A1957" t="s">
        <v>2001</v>
      </c>
      <c r="B1957" t="s">
        <v>36</v>
      </c>
      <c r="C1957">
        <v>0</v>
      </c>
      <c r="D1957" t="s">
        <v>20</v>
      </c>
      <c r="E1957" t="s">
        <v>21</v>
      </c>
      <c r="F1957" t="s">
        <v>45</v>
      </c>
      <c r="G1957">
        <v>4</v>
      </c>
      <c r="H1957" t="s">
        <v>20</v>
      </c>
      <c r="I1957" t="s">
        <v>21</v>
      </c>
      <c r="J1957" t="s">
        <v>28</v>
      </c>
      <c r="K1957" t="s">
        <v>28</v>
      </c>
      <c r="L1957" t="s">
        <v>33</v>
      </c>
      <c r="M1957" t="s">
        <v>21</v>
      </c>
      <c r="N1957" t="s">
        <v>30</v>
      </c>
      <c r="O1957">
        <v>29.61</v>
      </c>
      <c r="P1957">
        <v>119.02</v>
      </c>
      <c r="Q1957">
        <v>0</v>
      </c>
      <c r="R1957" t="s">
        <v>20</v>
      </c>
    </row>
    <row r="1958" spans="1:18" x14ac:dyDescent="0.35">
      <c r="A1958" t="s">
        <v>2002</v>
      </c>
      <c r="B1958" t="s">
        <v>19</v>
      </c>
      <c r="C1958">
        <v>0</v>
      </c>
      <c r="D1958" t="s">
        <v>21</v>
      </c>
      <c r="E1958" t="s">
        <v>21</v>
      </c>
      <c r="F1958" t="s">
        <v>41</v>
      </c>
      <c r="G1958">
        <v>20</v>
      </c>
      <c r="H1958" t="s">
        <v>20</v>
      </c>
      <c r="I1958" t="s">
        <v>23</v>
      </c>
      <c r="J1958" t="s">
        <v>21</v>
      </c>
      <c r="K1958" t="s">
        <v>21</v>
      </c>
      <c r="L1958" t="s">
        <v>33</v>
      </c>
      <c r="M1958" t="s">
        <v>20</v>
      </c>
      <c r="N1958" t="s">
        <v>30</v>
      </c>
      <c r="O1958">
        <v>84.3</v>
      </c>
      <c r="P1958">
        <v>1694.42</v>
      </c>
      <c r="Q1958">
        <v>0</v>
      </c>
      <c r="R1958" t="s">
        <v>20</v>
      </c>
    </row>
    <row r="1959" spans="1:18" x14ac:dyDescent="0.35">
      <c r="A1959" t="s">
        <v>2003</v>
      </c>
      <c r="B1959" t="s">
        <v>36</v>
      </c>
      <c r="C1959">
        <v>0</v>
      </c>
      <c r="D1959" t="s">
        <v>21</v>
      </c>
      <c r="E1959" t="s">
        <v>21</v>
      </c>
      <c r="F1959" t="s">
        <v>37</v>
      </c>
      <c r="G1959">
        <v>52</v>
      </c>
      <c r="H1959" t="s">
        <v>20</v>
      </c>
      <c r="I1959" t="s">
        <v>23</v>
      </c>
      <c r="J1959" t="s">
        <v>20</v>
      </c>
      <c r="K1959" t="s">
        <v>20</v>
      </c>
      <c r="L1959" t="s">
        <v>29</v>
      </c>
      <c r="M1959" t="s">
        <v>20</v>
      </c>
      <c r="N1959" t="s">
        <v>30</v>
      </c>
      <c r="O1959">
        <v>106.77</v>
      </c>
      <c r="P1959">
        <v>5400.28</v>
      </c>
      <c r="Q1959">
        <v>3</v>
      </c>
      <c r="R1959" t="s">
        <v>21</v>
      </c>
    </row>
    <row r="1960" spans="1:18" x14ac:dyDescent="0.35">
      <c r="A1960" t="s">
        <v>2004</v>
      </c>
      <c r="B1960" t="s">
        <v>19</v>
      </c>
      <c r="C1960">
        <v>1</v>
      </c>
      <c r="D1960" t="s">
        <v>20</v>
      </c>
      <c r="E1960" t="s">
        <v>21</v>
      </c>
      <c r="F1960" t="s">
        <v>47</v>
      </c>
      <c r="G1960">
        <v>12</v>
      </c>
      <c r="H1960" t="s">
        <v>21</v>
      </c>
      <c r="I1960" t="s">
        <v>23</v>
      </c>
      <c r="J1960" t="s">
        <v>20</v>
      </c>
      <c r="K1960" t="s">
        <v>21</v>
      </c>
      <c r="L1960" t="s">
        <v>33</v>
      </c>
      <c r="M1960" t="s">
        <v>21</v>
      </c>
      <c r="N1960" t="s">
        <v>30</v>
      </c>
      <c r="O1960">
        <v>72.89</v>
      </c>
      <c r="P1960">
        <v>899.44</v>
      </c>
      <c r="Q1960">
        <v>3</v>
      </c>
      <c r="R1960" t="s">
        <v>20</v>
      </c>
    </row>
    <row r="1961" spans="1:18" x14ac:dyDescent="0.35">
      <c r="A1961" t="s">
        <v>2005</v>
      </c>
      <c r="B1961" t="s">
        <v>19</v>
      </c>
      <c r="C1961">
        <v>0</v>
      </c>
      <c r="D1961" t="s">
        <v>21</v>
      </c>
      <c r="E1961" t="s">
        <v>21</v>
      </c>
      <c r="F1961" t="s">
        <v>65</v>
      </c>
      <c r="G1961">
        <v>36</v>
      </c>
      <c r="H1961" t="s">
        <v>20</v>
      </c>
      <c r="I1961" t="s">
        <v>23</v>
      </c>
      <c r="J1961" t="s">
        <v>21</v>
      </c>
      <c r="K1961" t="s">
        <v>21</v>
      </c>
      <c r="L1961" t="s">
        <v>24</v>
      </c>
      <c r="M1961" t="s">
        <v>20</v>
      </c>
      <c r="N1961" t="s">
        <v>43</v>
      </c>
      <c r="O1961">
        <v>92.57</v>
      </c>
      <c r="P1961">
        <v>3331.3</v>
      </c>
      <c r="Q1961">
        <v>2</v>
      </c>
      <c r="R1961" t="s">
        <v>21</v>
      </c>
    </row>
    <row r="1962" spans="1:18" x14ac:dyDescent="0.35">
      <c r="A1962" t="s">
        <v>2006</v>
      </c>
      <c r="B1962" t="s">
        <v>19</v>
      </c>
      <c r="C1962">
        <v>0</v>
      </c>
      <c r="D1962" t="s">
        <v>20</v>
      </c>
      <c r="E1962" t="s">
        <v>21</v>
      </c>
      <c r="F1962" t="s">
        <v>58</v>
      </c>
      <c r="G1962">
        <v>28</v>
      </c>
      <c r="H1962" t="s">
        <v>20</v>
      </c>
      <c r="I1962" t="s">
        <v>21</v>
      </c>
      <c r="J1962" t="s">
        <v>28</v>
      </c>
      <c r="K1962" t="s">
        <v>28</v>
      </c>
      <c r="L1962" t="s">
        <v>29</v>
      </c>
      <c r="M1962" t="s">
        <v>20</v>
      </c>
      <c r="N1962" t="s">
        <v>43</v>
      </c>
      <c r="O1962">
        <v>39.92</v>
      </c>
      <c r="P1962">
        <v>1150.03</v>
      </c>
      <c r="Q1962">
        <v>3</v>
      </c>
      <c r="R1962" t="s">
        <v>21</v>
      </c>
    </row>
    <row r="1963" spans="1:18" x14ac:dyDescent="0.35">
      <c r="A1963" t="s">
        <v>2007</v>
      </c>
      <c r="B1963" t="s">
        <v>36</v>
      </c>
      <c r="C1963">
        <v>0</v>
      </c>
      <c r="D1963" t="s">
        <v>21</v>
      </c>
      <c r="E1963" t="s">
        <v>21</v>
      </c>
      <c r="F1963" t="s">
        <v>22</v>
      </c>
      <c r="G1963">
        <v>7</v>
      </c>
      <c r="H1963" t="s">
        <v>20</v>
      </c>
      <c r="I1963" t="s">
        <v>23</v>
      </c>
      <c r="J1963" t="s">
        <v>21</v>
      </c>
      <c r="K1963" t="s">
        <v>20</v>
      </c>
      <c r="L1963" t="s">
        <v>33</v>
      </c>
      <c r="M1963" t="s">
        <v>20</v>
      </c>
      <c r="N1963" t="s">
        <v>34</v>
      </c>
      <c r="O1963">
        <v>82.31</v>
      </c>
      <c r="P1963">
        <v>579.46</v>
      </c>
      <c r="Q1963">
        <v>4</v>
      </c>
      <c r="R1963" t="s">
        <v>20</v>
      </c>
    </row>
    <row r="1964" spans="1:18" x14ac:dyDescent="0.35">
      <c r="A1964" t="s">
        <v>2008</v>
      </c>
      <c r="B1964" t="s">
        <v>36</v>
      </c>
      <c r="C1964">
        <v>0</v>
      </c>
      <c r="D1964" t="s">
        <v>21</v>
      </c>
      <c r="E1964" t="s">
        <v>21</v>
      </c>
      <c r="F1964" t="s">
        <v>47</v>
      </c>
      <c r="G1964">
        <v>5</v>
      </c>
      <c r="H1964" t="s">
        <v>20</v>
      </c>
      <c r="I1964" t="s">
        <v>21</v>
      </c>
      <c r="J1964" t="s">
        <v>28</v>
      </c>
      <c r="K1964" t="s">
        <v>28</v>
      </c>
      <c r="L1964" t="s">
        <v>33</v>
      </c>
      <c r="M1964" t="s">
        <v>20</v>
      </c>
      <c r="N1964" t="s">
        <v>43</v>
      </c>
      <c r="O1964">
        <v>29.35</v>
      </c>
      <c r="P1964">
        <v>150.46</v>
      </c>
      <c r="Q1964">
        <v>0</v>
      </c>
      <c r="R1964" t="s">
        <v>20</v>
      </c>
    </row>
    <row r="1965" spans="1:18" x14ac:dyDescent="0.35">
      <c r="A1965" t="s">
        <v>2009</v>
      </c>
      <c r="B1965" t="s">
        <v>36</v>
      </c>
      <c r="C1965">
        <v>0</v>
      </c>
      <c r="D1965" t="s">
        <v>21</v>
      </c>
      <c r="E1965" t="s">
        <v>21</v>
      </c>
      <c r="F1965" t="s">
        <v>22</v>
      </c>
      <c r="G1965">
        <v>5</v>
      </c>
      <c r="H1965" t="s">
        <v>20</v>
      </c>
      <c r="I1965" t="s">
        <v>23</v>
      </c>
      <c r="J1965" t="s">
        <v>21</v>
      </c>
      <c r="K1965" t="s">
        <v>21</v>
      </c>
      <c r="L1965" t="s">
        <v>33</v>
      </c>
      <c r="M1965" t="s">
        <v>20</v>
      </c>
      <c r="N1965" t="s">
        <v>30</v>
      </c>
      <c r="O1965">
        <v>84.3</v>
      </c>
      <c r="P1965">
        <v>418.96</v>
      </c>
      <c r="Q1965">
        <v>2</v>
      </c>
      <c r="R1965" t="s">
        <v>20</v>
      </c>
    </row>
    <row r="1966" spans="1:18" x14ac:dyDescent="0.35">
      <c r="A1966" t="s">
        <v>2010</v>
      </c>
      <c r="B1966" t="s">
        <v>19</v>
      </c>
      <c r="C1966">
        <v>0</v>
      </c>
      <c r="D1966" t="s">
        <v>21</v>
      </c>
      <c r="E1966" t="s">
        <v>21</v>
      </c>
      <c r="F1966" t="s">
        <v>58</v>
      </c>
      <c r="G1966">
        <v>11</v>
      </c>
      <c r="H1966" t="s">
        <v>20</v>
      </c>
      <c r="I1966" t="s">
        <v>21</v>
      </c>
      <c r="J1966" t="s">
        <v>28</v>
      </c>
      <c r="K1966" t="s">
        <v>28</v>
      </c>
      <c r="L1966" t="s">
        <v>33</v>
      </c>
      <c r="M1966" t="s">
        <v>20</v>
      </c>
      <c r="N1966" t="s">
        <v>34</v>
      </c>
      <c r="O1966">
        <v>30.67</v>
      </c>
      <c r="P1966">
        <v>328.2</v>
      </c>
      <c r="Q1966">
        <v>3</v>
      </c>
      <c r="R1966" t="s">
        <v>20</v>
      </c>
    </row>
    <row r="1967" spans="1:18" x14ac:dyDescent="0.35">
      <c r="A1967" t="s">
        <v>2011</v>
      </c>
      <c r="B1967" t="s">
        <v>36</v>
      </c>
      <c r="C1967">
        <v>0</v>
      </c>
      <c r="D1967" t="s">
        <v>21</v>
      </c>
      <c r="E1967" t="s">
        <v>21</v>
      </c>
      <c r="F1967" t="s">
        <v>49</v>
      </c>
      <c r="G1967">
        <v>68</v>
      </c>
      <c r="H1967" t="s">
        <v>20</v>
      </c>
      <c r="I1967" t="s">
        <v>21</v>
      </c>
      <c r="J1967" t="s">
        <v>28</v>
      </c>
      <c r="K1967" t="s">
        <v>28</v>
      </c>
      <c r="L1967" t="s">
        <v>33</v>
      </c>
      <c r="M1967" t="s">
        <v>21</v>
      </c>
      <c r="N1967" t="s">
        <v>43</v>
      </c>
      <c r="O1967">
        <v>18</v>
      </c>
      <c r="P1967">
        <v>1232.06</v>
      </c>
      <c r="Q1967">
        <v>1</v>
      </c>
      <c r="R1967" t="s">
        <v>21</v>
      </c>
    </row>
    <row r="1968" spans="1:18" x14ac:dyDescent="0.35">
      <c r="A1968" t="s">
        <v>2012</v>
      </c>
      <c r="B1968" t="s">
        <v>19</v>
      </c>
      <c r="C1968">
        <v>0</v>
      </c>
      <c r="D1968" t="s">
        <v>20</v>
      </c>
      <c r="E1968" t="s">
        <v>21</v>
      </c>
      <c r="F1968" t="s">
        <v>37</v>
      </c>
      <c r="G1968">
        <v>6</v>
      </c>
      <c r="H1968" t="s">
        <v>20</v>
      </c>
      <c r="I1968" t="s">
        <v>32</v>
      </c>
      <c r="J1968" t="s">
        <v>21</v>
      </c>
      <c r="K1968" t="s">
        <v>20</v>
      </c>
      <c r="L1968" t="s">
        <v>33</v>
      </c>
      <c r="M1968" t="s">
        <v>21</v>
      </c>
      <c r="N1968" t="s">
        <v>43</v>
      </c>
      <c r="O1968">
        <v>54.96</v>
      </c>
      <c r="P1968">
        <v>335.62</v>
      </c>
      <c r="Q1968">
        <v>1</v>
      </c>
      <c r="R1968" t="s">
        <v>20</v>
      </c>
    </row>
    <row r="1969" spans="1:18" x14ac:dyDescent="0.35">
      <c r="A1969" t="s">
        <v>2013</v>
      </c>
      <c r="B1969" t="s">
        <v>36</v>
      </c>
      <c r="C1969">
        <v>0</v>
      </c>
      <c r="D1969" t="s">
        <v>21</v>
      </c>
      <c r="E1969" t="s">
        <v>21</v>
      </c>
      <c r="F1969" t="s">
        <v>49</v>
      </c>
      <c r="G1969">
        <v>20</v>
      </c>
      <c r="H1969" t="s">
        <v>20</v>
      </c>
      <c r="I1969" t="s">
        <v>23</v>
      </c>
      <c r="J1969" t="s">
        <v>20</v>
      </c>
      <c r="K1969" t="s">
        <v>20</v>
      </c>
      <c r="L1969" t="s">
        <v>33</v>
      </c>
      <c r="M1969" t="s">
        <v>21</v>
      </c>
      <c r="N1969" t="s">
        <v>30</v>
      </c>
      <c r="O1969">
        <v>108.19</v>
      </c>
      <c r="P1969">
        <v>2159.2600000000002</v>
      </c>
      <c r="Q1969">
        <v>5</v>
      </c>
      <c r="R1969" t="s">
        <v>20</v>
      </c>
    </row>
    <row r="1970" spans="1:18" x14ac:dyDescent="0.35">
      <c r="A1970" t="s">
        <v>2014</v>
      </c>
      <c r="B1970" t="s">
        <v>19</v>
      </c>
      <c r="C1970">
        <v>0</v>
      </c>
      <c r="D1970" t="s">
        <v>20</v>
      </c>
      <c r="E1970" t="s">
        <v>21</v>
      </c>
      <c r="F1970" t="s">
        <v>75</v>
      </c>
      <c r="G1970">
        <v>59</v>
      </c>
      <c r="H1970" t="s">
        <v>21</v>
      </c>
      <c r="I1970" t="s">
        <v>32</v>
      </c>
      <c r="J1970" t="s">
        <v>21</v>
      </c>
      <c r="K1970" t="s">
        <v>21</v>
      </c>
      <c r="L1970" t="s">
        <v>24</v>
      </c>
      <c r="M1970" t="s">
        <v>20</v>
      </c>
      <c r="N1970" t="s">
        <v>30</v>
      </c>
      <c r="O1970">
        <v>35.590000000000003</v>
      </c>
      <c r="P1970">
        <v>2156.67</v>
      </c>
      <c r="Q1970">
        <v>1</v>
      </c>
      <c r="R1970" t="s">
        <v>21</v>
      </c>
    </row>
    <row r="1971" spans="1:18" x14ac:dyDescent="0.35">
      <c r="A1971" t="s">
        <v>2015</v>
      </c>
      <c r="B1971" t="s">
        <v>19</v>
      </c>
      <c r="C1971">
        <v>0</v>
      </c>
      <c r="D1971" t="s">
        <v>20</v>
      </c>
      <c r="E1971" t="s">
        <v>21</v>
      </c>
      <c r="F1971" t="s">
        <v>75</v>
      </c>
      <c r="G1971">
        <v>3</v>
      </c>
      <c r="H1971" t="s">
        <v>20</v>
      </c>
      <c r="I1971" t="s">
        <v>21</v>
      </c>
      <c r="J1971" t="s">
        <v>28</v>
      </c>
      <c r="K1971" t="s">
        <v>28</v>
      </c>
      <c r="L1971" t="s">
        <v>33</v>
      </c>
      <c r="M1971" t="s">
        <v>21</v>
      </c>
      <c r="N1971" t="s">
        <v>43</v>
      </c>
      <c r="O1971">
        <v>24.01</v>
      </c>
      <c r="P1971">
        <v>72.459999999999994</v>
      </c>
      <c r="Q1971">
        <v>5</v>
      </c>
      <c r="R1971" t="s">
        <v>20</v>
      </c>
    </row>
    <row r="1972" spans="1:18" x14ac:dyDescent="0.35">
      <c r="A1972" t="s">
        <v>2016</v>
      </c>
      <c r="B1972" t="s">
        <v>36</v>
      </c>
      <c r="C1972">
        <v>0</v>
      </c>
      <c r="D1972" t="s">
        <v>21</v>
      </c>
      <c r="E1972" t="s">
        <v>21</v>
      </c>
      <c r="F1972" t="s">
        <v>45</v>
      </c>
      <c r="G1972">
        <v>21</v>
      </c>
      <c r="H1972" t="s">
        <v>20</v>
      </c>
      <c r="I1972" t="s">
        <v>21</v>
      </c>
      <c r="J1972" t="s">
        <v>28</v>
      </c>
      <c r="K1972" t="s">
        <v>28</v>
      </c>
      <c r="L1972" t="s">
        <v>33</v>
      </c>
      <c r="M1972" t="s">
        <v>21</v>
      </c>
      <c r="N1972" t="s">
        <v>30</v>
      </c>
      <c r="O1972">
        <v>31.54</v>
      </c>
      <c r="P1972">
        <v>654.26</v>
      </c>
      <c r="Q1972">
        <v>0</v>
      </c>
      <c r="R1972" t="s">
        <v>20</v>
      </c>
    </row>
    <row r="1973" spans="1:18" x14ac:dyDescent="0.35">
      <c r="A1973" t="s">
        <v>2017</v>
      </c>
      <c r="B1973" t="s">
        <v>19</v>
      </c>
      <c r="C1973">
        <v>0</v>
      </c>
      <c r="D1973" t="s">
        <v>20</v>
      </c>
      <c r="E1973" t="s">
        <v>20</v>
      </c>
      <c r="F1973" t="s">
        <v>49</v>
      </c>
      <c r="G1973">
        <v>12</v>
      </c>
      <c r="H1973" t="s">
        <v>20</v>
      </c>
      <c r="I1973" t="s">
        <v>32</v>
      </c>
      <c r="J1973" t="s">
        <v>20</v>
      </c>
      <c r="K1973" t="s">
        <v>21</v>
      </c>
      <c r="L1973" t="s">
        <v>33</v>
      </c>
      <c r="M1973" t="s">
        <v>21</v>
      </c>
      <c r="N1973" t="s">
        <v>43</v>
      </c>
      <c r="O1973">
        <v>56.39</v>
      </c>
      <c r="P1973">
        <v>671.01</v>
      </c>
      <c r="Q1973">
        <v>0</v>
      </c>
      <c r="R1973" t="s">
        <v>21</v>
      </c>
    </row>
    <row r="1974" spans="1:18" x14ac:dyDescent="0.35">
      <c r="A1974" t="s">
        <v>2018</v>
      </c>
      <c r="B1974" t="s">
        <v>36</v>
      </c>
      <c r="C1974">
        <v>0</v>
      </c>
      <c r="D1974" t="s">
        <v>21</v>
      </c>
      <c r="E1974" t="s">
        <v>21</v>
      </c>
      <c r="F1974" t="s">
        <v>39</v>
      </c>
      <c r="G1974">
        <v>35</v>
      </c>
      <c r="H1974" t="s">
        <v>20</v>
      </c>
      <c r="I1974" t="s">
        <v>23</v>
      </c>
      <c r="J1974" t="s">
        <v>21</v>
      </c>
      <c r="K1974" t="s">
        <v>21</v>
      </c>
      <c r="L1974" t="s">
        <v>33</v>
      </c>
      <c r="M1974" t="s">
        <v>20</v>
      </c>
      <c r="N1974" t="s">
        <v>34</v>
      </c>
      <c r="O1974">
        <v>73.92</v>
      </c>
      <c r="P1974">
        <v>2543.1</v>
      </c>
      <c r="Q1974">
        <v>1</v>
      </c>
      <c r="R1974" t="s">
        <v>20</v>
      </c>
    </row>
    <row r="1975" spans="1:18" x14ac:dyDescent="0.35">
      <c r="A1975" t="s">
        <v>2019</v>
      </c>
      <c r="B1975" t="s">
        <v>36</v>
      </c>
      <c r="C1975">
        <v>0</v>
      </c>
      <c r="D1975" t="s">
        <v>20</v>
      </c>
      <c r="E1975" t="s">
        <v>20</v>
      </c>
      <c r="F1975" t="s">
        <v>27</v>
      </c>
      <c r="G1975">
        <v>9</v>
      </c>
      <c r="H1975" t="s">
        <v>20</v>
      </c>
      <c r="I1975" t="s">
        <v>32</v>
      </c>
      <c r="J1975" t="s">
        <v>21</v>
      </c>
      <c r="K1975" t="s">
        <v>21</v>
      </c>
      <c r="L1975" t="s">
        <v>33</v>
      </c>
      <c r="M1975" t="s">
        <v>20</v>
      </c>
      <c r="N1975" t="s">
        <v>34</v>
      </c>
      <c r="O1975">
        <v>51.94</v>
      </c>
      <c r="P1975">
        <v>462.8</v>
      </c>
      <c r="Q1975">
        <v>1</v>
      </c>
      <c r="R1975" t="s">
        <v>21</v>
      </c>
    </row>
    <row r="1976" spans="1:18" x14ac:dyDescent="0.35">
      <c r="A1976" t="s">
        <v>2020</v>
      </c>
      <c r="B1976" t="s">
        <v>19</v>
      </c>
      <c r="C1976">
        <v>0</v>
      </c>
      <c r="D1976" t="s">
        <v>21</v>
      </c>
      <c r="E1976" t="s">
        <v>21</v>
      </c>
      <c r="F1976" t="s">
        <v>49</v>
      </c>
      <c r="G1976">
        <v>13</v>
      </c>
      <c r="H1976" t="s">
        <v>20</v>
      </c>
      <c r="I1976" t="s">
        <v>32</v>
      </c>
      <c r="J1976" t="s">
        <v>20</v>
      </c>
      <c r="K1976" t="s">
        <v>21</v>
      </c>
      <c r="L1976" t="s">
        <v>29</v>
      </c>
      <c r="M1976" t="s">
        <v>21</v>
      </c>
      <c r="N1976" t="s">
        <v>30</v>
      </c>
      <c r="O1976">
        <v>61.36</v>
      </c>
      <c r="Q1976">
        <v>2</v>
      </c>
      <c r="R1976" t="s">
        <v>21</v>
      </c>
    </row>
    <row r="1977" spans="1:18" x14ac:dyDescent="0.35">
      <c r="A1977" t="s">
        <v>2021</v>
      </c>
      <c r="B1977" t="s">
        <v>36</v>
      </c>
      <c r="C1977">
        <v>0</v>
      </c>
      <c r="D1977" t="s">
        <v>20</v>
      </c>
      <c r="E1977" t="s">
        <v>20</v>
      </c>
      <c r="F1977" t="s">
        <v>58</v>
      </c>
      <c r="G1977">
        <v>33</v>
      </c>
      <c r="H1977" t="s">
        <v>20</v>
      </c>
      <c r="I1977" t="s">
        <v>23</v>
      </c>
      <c r="J1977" t="s">
        <v>20</v>
      </c>
      <c r="K1977" t="s">
        <v>21</v>
      </c>
      <c r="L1977" t="s">
        <v>33</v>
      </c>
      <c r="M1977" t="s">
        <v>21</v>
      </c>
      <c r="N1977" t="s">
        <v>25</v>
      </c>
      <c r="O1977">
        <v>91.74</v>
      </c>
      <c r="P1977">
        <v>2957.92</v>
      </c>
      <c r="Q1977">
        <v>3</v>
      </c>
      <c r="R1977" t="s">
        <v>20</v>
      </c>
    </row>
    <row r="1978" spans="1:18" x14ac:dyDescent="0.35">
      <c r="A1978" t="s">
        <v>2022</v>
      </c>
      <c r="B1978" t="s">
        <v>36</v>
      </c>
      <c r="C1978">
        <v>0</v>
      </c>
      <c r="D1978" t="s">
        <v>21</v>
      </c>
      <c r="E1978" t="s">
        <v>21</v>
      </c>
      <c r="F1978" t="s">
        <v>56</v>
      </c>
      <c r="G1978">
        <v>8</v>
      </c>
      <c r="H1978" t="s">
        <v>20</v>
      </c>
      <c r="I1978" t="s">
        <v>21</v>
      </c>
      <c r="J1978" t="s">
        <v>28</v>
      </c>
      <c r="K1978" t="s">
        <v>28</v>
      </c>
      <c r="L1978" t="s">
        <v>33</v>
      </c>
      <c r="M1978" t="s">
        <v>21</v>
      </c>
      <c r="N1978" t="s">
        <v>34</v>
      </c>
      <c r="O1978">
        <v>45.6</v>
      </c>
      <c r="P1978">
        <v>374.78</v>
      </c>
      <c r="Q1978">
        <v>2</v>
      </c>
      <c r="R1978" t="s">
        <v>21</v>
      </c>
    </row>
    <row r="1979" spans="1:18" x14ac:dyDescent="0.35">
      <c r="A1979" t="s">
        <v>2023</v>
      </c>
      <c r="B1979" t="s">
        <v>19</v>
      </c>
      <c r="C1979">
        <v>0</v>
      </c>
      <c r="D1979" t="s">
        <v>20</v>
      </c>
      <c r="E1979" t="s">
        <v>20</v>
      </c>
      <c r="F1979" t="s">
        <v>47</v>
      </c>
      <c r="G1979">
        <v>16</v>
      </c>
      <c r="H1979" t="s">
        <v>21</v>
      </c>
      <c r="I1979" t="s">
        <v>21</v>
      </c>
      <c r="J1979" t="s">
        <v>28</v>
      </c>
      <c r="K1979" t="s">
        <v>28</v>
      </c>
      <c r="L1979" t="s">
        <v>24</v>
      </c>
      <c r="M1979" t="s">
        <v>20</v>
      </c>
      <c r="N1979" t="s">
        <v>34</v>
      </c>
      <c r="O1979">
        <v>18</v>
      </c>
      <c r="P1979">
        <v>291</v>
      </c>
      <c r="Q1979">
        <v>4</v>
      </c>
      <c r="R1979" t="s">
        <v>21</v>
      </c>
    </row>
    <row r="1980" spans="1:18" x14ac:dyDescent="0.35">
      <c r="A1980" t="s">
        <v>2024</v>
      </c>
      <c r="B1980" t="s">
        <v>19</v>
      </c>
      <c r="C1980">
        <v>1</v>
      </c>
      <c r="D1980" t="s">
        <v>20</v>
      </c>
      <c r="E1980" t="s">
        <v>20</v>
      </c>
      <c r="F1980" t="s">
        <v>22</v>
      </c>
      <c r="G1980">
        <v>64</v>
      </c>
      <c r="H1980" t="s">
        <v>20</v>
      </c>
      <c r="I1980" t="s">
        <v>23</v>
      </c>
      <c r="J1980" t="s">
        <v>21</v>
      </c>
      <c r="K1980" t="s">
        <v>21</v>
      </c>
      <c r="L1980" t="s">
        <v>24</v>
      </c>
      <c r="M1980" t="s">
        <v>20</v>
      </c>
      <c r="N1980" t="s">
        <v>25</v>
      </c>
      <c r="O1980">
        <v>75.86</v>
      </c>
      <c r="Q1980">
        <v>0</v>
      </c>
      <c r="R1980" t="s">
        <v>20</v>
      </c>
    </row>
    <row r="1981" spans="1:18" x14ac:dyDescent="0.35">
      <c r="A1981" t="s">
        <v>2025</v>
      </c>
      <c r="B1981" t="s">
        <v>19</v>
      </c>
      <c r="C1981">
        <v>0</v>
      </c>
      <c r="D1981" t="s">
        <v>20</v>
      </c>
      <c r="E1981" t="s">
        <v>20</v>
      </c>
      <c r="F1981" t="s">
        <v>37</v>
      </c>
      <c r="G1981">
        <v>21</v>
      </c>
      <c r="H1981" t="s">
        <v>21</v>
      </c>
      <c r="I1981" t="s">
        <v>21</v>
      </c>
      <c r="J1981" t="s">
        <v>28</v>
      </c>
      <c r="K1981" t="s">
        <v>28</v>
      </c>
      <c r="L1981" t="s">
        <v>33</v>
      </c>
      <c r="M1981" t="s">
        <v>20</v>
      </c>
      <c r="N1981" t="s">
        <v>34</v>
      </c>
      <c r="O1981">
        <v>18</v>
      </c>
      <c r="P1981">
        <v>382.13</v>
      </c>
      <c r="Q1981">
        <v>1</v>
      </c>
      <c r="R1981" t="s">
        <v>21</v>
      </c>
    </row>
    <row r="1982" spans="1:18" x14ac:dyDescent="0.35">
      <c r="A1982" t="s">
        <v>2026</v>
      </c>
      <c r="B1982" t="s">
        <v>19</v>
      </c>
      <c r="C1982">
        <v>0</v>
      </c>
      <c r="D1982" t="s">
        <v>20</v>
      </c>
      <c r="E1982" t="s">
        <v>21</v>
      </c>
      <c r="F1982" t="s">
        <v>39</v>
      </c>
      <c r="G1982">
        <v>56</v>
      </c>
      <c r="H1982" t="s">
        <v>21</v>
      </c>
      <c r="I1982" t="s">
        <v>21</v>
      </c>
      <c r="J1982" t="s">
        <v>28</v>
      </c>
      <c r="K1982" t="s">
        <v>28</v>
      </c>
      <c r="L1982" t="s">
        <v>24</v>
      </c>
      <c r="M1982" t="s">
        <v>20</v>
      </c>
      <c r="N1982" t="s">
        <v>25</v>
      </c>
      <c r="O1982">
        <v>18</v>
      </c>
      <c r="P1982">
        <v>983.84</v>
      </c>
      <c r="Q1982">
        <v>0</v>
      </c>
      <c r="R1982" t="s">
        <v>21</v>
      </c>
    </row>
    <row r="1983" spans="1:18" x14ac:dyDescent="0.35">
      <c r="A1983" t="s">
        <v>2027</v>
      </c>
      <c r="B1983" t="s">
        <v>19</v>
      </c>
      <c r="C1983">
        <v>0</v>
      </c>
      <c r="D1983" t="s">
        <v>20</v>
      </c>
      <c r="E1983" t="s">
        <v>20</v>
      </c>
      <c r="F1983" t="s">
        <v>75</v>
      </c>
      <c r="G1983">
        <v>30</v>
      </c>
      <c r="H1983" t="s">
        <v>20</v>
      </c>
      <c r="I1983" t="s">
        <v>21</v>
      </c>
      <c r="J1983" t="s">
        <v>28</v>
      </c>
      <c r="K1983" t="s">
        <v>28</v>
      </c>
      <c r="L1983" t="s">
        <v>33</v>
      </c>
      <c r="M1983" t="s">
        <v>20</v>
      </c>
      <c r="N1983" t="s">
        <v>34</v>
      </c>
      <c r="O1983">
        <v>25.99</v>
      </c>
      <c r="P1983">
        <v>774.1</v>
      </c>
      <c r="Q1983">
        <v>1</v>
      </c>
      <c r="R1983" t="s">
        <v>21</v>
      </c>
    </row>
    <row r="1984" spans="1:18" x14ac:dyDescent="0.35">
      <c r="A1984" t="s">
        <v>2028</v>
      </c>
      <c r="B1984" t="s">
        <v>19</v>
      </c>
      <c r="C1984">
        <v>1</v>
      </c>
      <c r="D1984" t="s">
        <v>20</v>
      </c>
      <c r="E1984" t="s">
        <v>20</v>
      </c>
      <c r="F1984" t="s">
        <v>39</v>
      </c>
      <c r="G1984">
        <v>49</v>
      </c>
      <c r="H1984" t="s">
        <v>20</v>
      </c>
      <c r="I1984" t="s">
        <v>21</v>
      </c>
      <c r="J1984" t="s">
        <v>28</v>
      </c>
      <c r="K1984" t="s">
        <v>28</v>
      </c>
      <c r="L1984" t="s">
        <v>24</v>
      </c>
      <c r="M1984" t="s">
        <v>21</v>
      </c>
      <c r="N1984" t="s">
        <v>25</v>
      </c>
      <c r="O1984">
        <v>31.9</v>
      </c>
      <c r="P1984">
        <v>1600.53</v>
      </c>
      <c r="Q1984">
        <v>1</v>
      </c>
      <c r="R1984" t="s">
        <v>21</v>
      </c>
    </row>
    <row r="1985" spans="1:18" x14ac:dyDescent="0.35">
      <c r="A1985" t="s">
        <v>2029</v>
      </c>
      <c r="B1985" t="s">
        <v>19</v>
      </c>
      <c r="C1985">
        <v>0</v>
      </c>
      <c r="D1985" t="s">
        <v>21</v>
      </c>
      <c r="E1985" t="s">
        <v>21</v>
      </c>
      <c r="F1985" t="s">
        <v>27</v>
      </c>
      <c r="G1985">
        <v>33</v>
      </c>
      <c r="H1985" t="s">
        <v>20</v>
      </c>
      <c r="I1985" t="s">
        <v>21</v>
      </c>
      <c r="J1985" t="s">
        <v>28</v>
      </c>
      <c r="K1985" t="s">
        <v>28</v>
      </c>
      <c r="L1985" t="s">
        <v>29</v>
      </c>
      <c r="M1985" t="s">
        <v>21</v>
      </c>
      <c r="N1985" t="s">
        <v>34</v>
      </c>
      <c r="O1985">
        <v>30.26</v>
      </c>
      <c r="P1985">
        <v>981.7</v>
      </c>
      <c r="Q1985">
        <v>2</v>
      </c>
      <c r="R1985" t="s">
        <v>21</v>
      </c>
    </row>
    <row r="1986" spans="1:18" x14ac:dyDescent="0.35">
      <c r="A1986" t="s">
        <v>2030</v>
      </c>
      <c r="B1986" t="s">
        <v>19</v>
      </c>
      <c r="C1986">
        <v>0</v>
      </c>
      <c r="D1986" t="s">
        <v>21</v>
      </c>
      <c r="E1986" t="s">
        <v>21</v>
      </c>
      <c r="F1986" t="s">
        <v>41</v>
      </c>
      <c r="G1986">
        <v>22</v>
      </c>
      <c r="H1986" t="s">
        <v>20</v>
      </c>
      <c r="I1986" t="s">
        <v>32</v>
      </c>
      <c r="J1986" t="s">
        <v>21</v>
      </c>
      <c r="K1986" t="s">
        <v>21</v>
      </c>
      <c r="L1986" t="s">
        <v>33</v>
      </c>
      <c r="M1986" t="s">
        <v>20</v>
      </c>
      <c r="N1986" t="s">
        <v>34</v>
      </c>
      <c r="O1986">
        <v>57.57</v>
      </c>
      <c r="P1986">
        <v>1230.93</v>
      </c>
      <c r="Q1986">
        <v>1</v>
      </c>
      <c r="R1986" t="s">
        <v>20</v>
      </c>
    </row>
    <row r="1987" spans="1:18" x14ac:dyDescent="0.35">
      <c r="A1987" t="s">
        <v>2031</v>
      </c>
      <c r="B1987" t="s">
        <v>36</v>
      </c>
      <c r="C1987">
        <v>0</v>
      </c>
      <c r="D1987" t="s">
        <v>20</v>
      </c>
      <c r="E1987" t="s">
        <v>20</v>
      </c>
      <c r="F1987" t="s">
        <v>37</v>
      </c>
      <c r="G1987">
        <v>13</v>
      </c>
      <c r="H1987" t="s">
        <v>20</v>
      </c>
      <c r="I1987" t="s">
        <v>23</v>
      </c>
      <c r="J1987" t="s">
        <v>21</v>
      </c>
      <c r="K1987" t="s">
        <v>21</v>
      </c>
      <c r="L1987" t="s">
        <v>33</v>
      </c>
      <c r="M1987" t="s">
        <v>21</v>
      </c>
      <c r="N1987" t="s">
        <v>30</v>
      </c>
      <c r="O1987">
        <v>78.44</v>
      </c>
      <c r="P1987">
        <v>1041.5999999999999</v>
      </c>
      <c r="Q1987">
        <v>1</v>
      </c>
      <c r="R1987" t="s">
        <v>21</v>
      </c>
    </row>
    <row r="1988" spans="1:18" x14ac:dyDescent="0.35">
      <c r="A1988" t="s">
        <v>2032</v>
      </c>
      <c r="B1988" t="s">
        <v>19</v>
      </c>
      <c r="C1988">
        <v>0</v>
      </c>
      <c r="D1988" t="s">
        <v>21</v>
      </c>
      <c r="E1988" t="s">
        <v>21</v>
      </c>
      <c r="F1988" t="s">
        <v>65</v>
      </c>
      <c r="G1988">
        <v>43</v>
      </c>
      <c r="H1988" t="s">
        <v>20</v>
      </c>
      <c r="I1988" t="s">
        <v>23</v>
      </c>
      <c r="J1988" t="s">
        <v>21</v>
      </c>
      <c r="K1988" t="s">
        <v>21</v>
      </c>
      <c r="L1988" t="s">
        <v>29</v>
      </c>
      <c r="M1988" t="s">
        <v>20</v>
      </c>
      <c r="N1988" t="s">
        <v>34</v>
      </c>
      <c r="O1988">
        <v>85.23</v>
      </c>
      <c r="P1988">
        <v>3562</v>
      </c>
      <c r="Q1988">
        <v>1</v>
      </c>
      <c r="R1988" t="s">
        <v>21</v>
      </c>
    </row>
    <row r="1989" spans="1:18" x14ac:dyDescent="0.35">
      <c r="A1989" t="s">
        <v>2033</v>
      </c>
      <c r="B1989" t="s">
        <v>19</v>
      </c>
      <c r="C1989">
        <v>0</v>
      </c>
      <c r="D1989" t="s">
        <v>21</v>
      </c>
      <c r="E1989" t="s">
        <v>21</v>
      </c>
      <c r="F1989" t="s">
        <v>49</v>
      </c>
      <c r="G1989">
        <v>34</v>
      </c>
      <c r="H1989" t="s">
        <v>20</v>
      </c>
      <c r="I1989" t="s">
        <v>23</v>
      </c>
      <c r="J1989" t="s">
        <v>21</v>
      </c>
      <c r="K1989" t="s">
        <v>21</v>
      </c>
      <c r="L1989" t="s">
        <v>24</v>
      </c>
      <c r="M1989" t="s">
        <v>20</v>
      </c>
      <c r="N1989" t="s">
        <v>25</v>
      </c>
      <c r="O1989">
        <v>85.19</v>
      </c>
      <c r="P1989">
        <v>2940.35</v>
      </c>
      <c r="Q1989">
        <v>2</v>
      </c>
      <c r="R1989" t="s">
        <v>21</v>
      </c>
    </row>
    <row r="1990" spans="1:18" x14ac:dyDescent="0.35">
      <c r="A1990" t="s">
        <v>2034</v>
      </c>
      <c r="B1990" t="s">
        <v>19</v>
      </c>
      <c r="C1990">
        <v>0</v>
      </c>
      <c r="D1990" t="s">
        <v>21</v>
      </c>
      <c r="E1990" t="s">
        <v>21</v>
      </c>
      <c r="F1990" t="s">
        <v>41</v>
      </c>
      <c r="G1990">
        <v>55</v>
      </c>
      <c r="H1990" t="s">
        <v>20</v>
      </c>
      <c r="I1990" t="s">
        <v>32</v>
      </c>
      <c r="J1990" t="s">
        <v>20</v>
      </c>
      <c r="K1990" t="s">
        <v>21</v>
      </c>
      <c r="L1990" t="s">
        <v>24</v>
      </c>
      <c r="M1990" t="s">
        <v>20</v>
      </c>
      <c r="N1990" t="s">
        <v>25</v>
      </c>
      <c r="O1990">
        <v>65.09</v>
      </c>
      <c r="P1990">
        <v>3648.18</v>
      </c>
      <c r="Q1990">
        <v>1</v>
      </c>
      <c r="R1990" t="s">
        <v>21</v>
      </c>
    </row>
    <row r="1991" spans="1:18" x14ac:dyDescent="0.35">
      <c r="A1991" t="s">
        <v>2035</v>
      </c>
      <c r="B1991" t="s">
        <v>36</v>
      </c>
      <c r="C1991">
        <v>0</v>
      </c>
      <c r="D1991" t="s">
        <v>21</v>
      </c>
      <c r="E1991" t="s">
        <v>20</v>
      </c>
      <c r="F1991" t="s">
        <v>39</v>
      </c>
      <c r="G1991">
        <v>39</v>
      </c>
      <c r="H1991" t="s">
        <v>20</v>
      </c>
      <c r="I1991" t="s">
        <v>23</v>
      </c>
      <c r="J1991" t="s">
        <v>21</v>
      </c>
      <c r="K1991" t="s">
        <v>21</v>
      </c>
      <c r="L1991" t="s">
        <v>24</v>
      </c>
      <c r="M1991" t="s">
        <v>20</v>
      </c>
      <c r="N1991" t="s">
        <v>34</v>
      </c>
      <c r="O1991">
        <v>95.91</v>
      </c>
      <c r="P1991">
        <v>3770.49</v>
      </c>
      <c r="Q1991">
        <v>1</v>
      </c>
      <c r="R1991" t="s">
        <v>21</v>
      </c>
    </row>
    <row r="1992" spans="1:18" x14ac:dyDescent="0.35">
      <c r="A1992" t="s">
        <v>2036</v>
      </c>
      <c r="B1992" t="s">
        <v>19</v>
      </c>
      <c r="C1992">
        <v>0</v>
      </c>
      <c r="D1992" t="s">
        <v>21</v>
      </c>
      <c r="E1992" t="s">
        <v>21</v>
      </c>
      <c r="F1992" t="s">
        <v>22</v>
      </c>
      <c r="G1992">
        <v>36</v>
      </c>
      <c r="H1992" t="s">
        <v>20</v>
      </c>
      <c r="I1992" t="s">
        <v>32</v>
      </c>
      <c r="J1992" t="s">
        <v>20</v>
      </c>
      <c r="K1992" t="s">
        <v>20</v>
      </c>
      <c r="L1992" t="s">
        <v>29</v>
      </c>
      <c r="M1992" t="s">
        <v>21</v>
      </c>
      <c r="N1992" t="s">
        <v>43</v>
      </c>
      <c r="O1992">
        <v>83.62</v>
      </c>
      <c r="P1992">
        <v>2993.98</v>
      </c>
      <c r="Q1992">
        <v>0</v>
      </c>
      <c r="R1992" t="s">
        <v>21</v>
      </c>
    </row>
    <row r="1993" spans="1:18" x14ac:dyDescent="0.35">
      <c r="A1993" t="s">
        <v>2037</v>
      </c>
      <c r="B1993" t="s">
        <v>19</v>
      </c>
      <c r="C1993">
        <v>0</v>
      </c>
      <c r="D1993" t="s">
        <v>20</v>
      </c>
      <c r="E1993" t="s">
        <v>21</v>
      </c>
      <c r="F1993" t="s">
        <v>75</v>
      </c>
      <c r="G1993">
        <v>67</v>
      </c>
      <c r="H1993" t="s">
        <v>21</v>
      </c>
      <c r="I1993" t="s">
        <v>32</v>
      </c>
      <c r="J1993" t="s">
        <v>20</v>
      </c>
      <c r="K1993" t="s">
        <v>21</v>
      </c>
      <c r="L1993" t="s">
        <v>24</v>
      </c>
      <c r="M1993" t="s">
        <v>20</v>
      </c>
      <c r="N1993" t="s">
        <v>30</v>
      </c>
      <c r="O1993">
        <v>44.25</v>
      </c>
      <c r="P1993">
        <v>2909.38</v>
      </c>
      <c r="Q1993">
        <v>1</v>
      </c>
      <c r="R1993" t="s">
        <v>21</v>
      </c>
    </row>
    <row r="1994" spans="1:18" x14ac:dyDescent="0.35">
      <c r="A1994" t="s">
        <v>2038</v>
      </c>
      <c r="B1994" t="s">
        <v>19</v>
      </c>
      <c r="C1994">
        <v>0</v>
      </c>
      <c r="D1994" t="s">
        <v>21</v>
      </c>
      <c r="E1994" t="s">
        <v>21</v>
      </c>
      <c r="F1994" t="s">
        <v>27</v>
      </c>
      <c r="G1994">
        <v>21</v>
      </c>
      <c r="H1994" t="s">
        <v>20</v>
      </c>
      <c r="I1994" t="s">
        <v>21</v>
      </c>
      <c r="J1994" t="s">
        <v>28</v>
      </c>
      <c r="K1994" t="s">
        <v>28</v>
      </c>
      <c r="L1994" t="s">
        <v>33</v>
      </c>
      <c r="M1994" t="s">
        <v>21</v>
      </c>
      <c r="N1994" t="s">
        <v>30</v>
      </c>
      <c r="O1994">
        <v>18</v>
      </c>
      <c r="P1994">
        <v>379.88</v>
      </c>
      <c r="Q1994">
        <v>0</v>
      </c>
      <c r="R1994" t="s">
        <v>21</v>
      </c>
    </row>
    <row r="1995" spans="1:18" x14ac:dyDescent="0.35">
      <c r="A1995" t="s">
        <v>2039</v>
      </c>
      <c r="B1995" t="s">
        <v>19</v>
      </c>
      <c r="C1995">
        <v>1</v>
      </c>
      <c r="D1995" t="s">
        <v>21</v>
      </c>
      <c r="E1995" t="s">
        <v>21</v>
      </c>
      <c r="F1995" t="s">
        <v>49</v>
      </c>
      <c r="G1995">
        <v>45</v>
      </c>
      <c r="H1995" t="s">
        <v>20</v>
      </c>
      <c r="I1995" t="s">
        <v>21</v>
      </c>
      <c r="J1995" t="s">
        <v>28</v>
      </c>
      <c r="K1995" t="s">
        <v>28</v>
      </c>
      <c r="L1995" t="s">
        <v>29</v>
      </c>
      <c r="M1995" t="s">
        <v>20</v>
      </c>
      <c r="N1995" t="s">
        <v>25</v>
      </c>
      <c r="O1995">
        <v>28.32</v>
      </c>
      <c r="P1995">
        <v>1266.1400000000001</v>
      </c>
      <c r="Q1995">
        <v>2</v>
      </c>
      <c r="R1995" t="s">
        <v>21</v>
      </c>
    </row>
    <row r="1996" spans="1:18" x14ac:dyDescent="0.35">
      <c r="A1996" t="s">
        <v>2040</v>
      </c>
      <c r="B1996" t="s">
        <v>19</v>
      </c>
      <c r="C1996">
        <v>0</v>
      </c>
      <c r="D1996" t="s">
        <v>20</v>
      </c>
      <c r="E1996" t="s">
        <v>21</v>
      </c>
      <c r="F1996" t="s">
        <v>56</v>
      </c>
      <c r="G1996">
        <v>31</v>
      </c>
      <c r="H1996" t="s">
        <v>20</v>
      </c>
      <c r="I1996" t="s">
        <v>21</v>
      </c>
      <c r="J1996" t="s">
        <v>28</v>
      </c>
      <c r="K1996" t="s">
        <v>28</v>
      </c>
      <c r="L1996" t="s">
        <v>29</v>
      </c>
      <c r="M1996" t="s">
        <v>20</v>
      </c>
      <c r="N1996" t="s">
        <v>25</v>
      </c>
      <c r="O1996">
        <v>19.73</v>
      </c>
      <c r="P1996">
        <v>598.45000000000005</v>
      </c>
      <c r="Q1996">
        <v>0</v>
      </c>
      <c r="R1996" t="s">
        <v>21</v>
      </c>
    </row>
    <row r="1997" spans="1:18" x14ac:dyDescent="0.35">
      <c r="A1997" t="s">
        <v>2041</v>
      </c>
      <c r="B1997" t="s">
        <v>19</v>
      </c>
      <c r="C1997">
        <v>0</v>
      </c>
      <c r="D1997" t="s">
        <v>20</v>
      </c>
      <c r="E1997" t="s">
        <v>21</v>
      </c>
      <c r="F1997" t="s">
        <v>37</v>
      </c>
      <c r="G1997">
        <v>18</v>
      </c>
      <c r="H1997" t="s">
        <v>20</v>
      </c>
      <c r="I1997" t="s">
        <v>23</v>
      </c>
      <c r="J1997" t="s">
        <v>21</v>
      </c>
      <c r="K1997" t="s">
        <v>21</v>
      </c>
      <c r="L1997" t="s">
        <v>33</v>
      </c>
      <c r="M1997" t="s">
        <v>21</v>
      </c>
      <c r="N1997" t="s">
        <v>34</v>
      </c>
      <c r="O1997">
        <v>84.08</v>
      </c>
      <c r="P1997">
        <v>1525.27</v>
      </c>
      <c r="Q1997">
        <v>4</v>
      </c>
      <c r="R1997" t="s">
        <v>20</v>
      </c>
    </row>
    <row r="1998" spans="1:18" x14ac:dyDescent="0.35">
      <c r="A1998" t="s">
        <v>2042</v>
      </c>
      <c r="B1998" t="s">
        <v>19</v>
      </c>
      <c r="C1998">
        <v>0</v>
      </c>
      <c r="D1998" t="s">
        <v>21</v>
      </c>
      <c r="E1998" t="s">
        <v>21</v>
      </c>
      <c r="F1998" t="s">
        <v>22</v>
      </c>
      <c r="G1998">
        <v>65</v>
      </c>
      <c r="H1998" t="s">
        <v>20</v>
      </c>
      <c r="I1998" t="s">
        <v>23</v>
      </c>
      <c r="J1998" t="s">
        <v>21</v>
      </c>
      <c r="K1998" t="s">
        <v>21</v>
      </c>
      <c r="L1998" t="s">
        <v>24</v>
      </c>
      <c r="M1998" t="s">
        <v>20</v>
      </c>
      <c r="N1998" t="s">
        <v>30</v>
      </c>
      <c r="O1998">
        <v>83.35</v>
      </c>
      <c r="P1998">
        <v>5559.35</v>
      </c>
      <c r="Q1998">
        <v>0</v>
      </c>
      <c r="R1998" t="s">
        <v>21</v>
      </c>
    </row>
    <row r="1999" spans="1:18" x14ac:dyDescent="0.35">
      <c r="A1999" t="s">
        <v>2043</v>
      </c>
      <c r="B1999" t="s">
        <v>19</v>
      </c>
      <c r="C1999">
        <v>1</v>
      </c>
      <c r="D1999" t="s">
        <v>20</v>
      </c>
      <c r="E1999" t="s">
        <v>20</v>
      </c>
      <c r="F1999" t="s">
        <v>39</v>
      </c>
      <c r="G1999">
        <v>25</v>
      </c>
      <c r="H1999" t="s">
        <v>20</v>
      </c>
      <c r="I1999" t="s">
        <v>32</v>
      </c>
      <c r="J1999" t="s">
        <v>21</v>
      </c>
      <c r="K1999" t="s">
        <v>21</v>
      </c>
      <c r="L1999" t="s">
        <v>24</v>
      </c>
      <c r="M1999" t="s">
        <v>20</v>
      </c>
      <c r="N1999" t="s">
        <v>34</v>
      </c>
      <c r="O1999">
        <v>62.94</v>
      </c>
      <c r="P1999">
        <v>1581.62</v>
      </c>
      <c r="Q1999">
        <v>2</v>
      </c>
      <c r="R1999" t="s">
        <v>21</v>
      </c>
    </row>
    <row r="2000" spans="1:18" x14ac:dyDescent="0.35">
      <c r="A2000" t="s">
        <v>2044</v>
      </c>
      <c r="B2000" t="s">
        <v>19</v>
      </c>
      <c r="C2000">
        <v>0</v>
      </c>
      <c r="D2000" t="s">
        <v>21</v>
      </c>
      <c r="E2000" t="s">
        <v>21</v>
      </c>
      <c r="F2000" t="s">
        <v>65</v>
      </c>
      <c r="G2000">
        <v>5</v>
      </c>
      <c r="H2000" t="s">
        <v>20</v>
      </c>
      <c r="I2000" t="s">
        <v>21</v>
      </c>
      <c r="J2000" t="s">
        <v>28</v>
      </c>
      <c r="K2000" t="s">
        <v>28</v>
      </c>
      <c r="L2000" t="s">
        <v>33</v>
      </c>
      <c r="M2000" t="s">
        <v>20</v>
      </c>
      <c r="N2000" t="s">
        <v>30</v>
      </c>
      <c r="O2000">
        <v>29.67</v>
      </c>
      <c r="P2000">
        <v>147.51</v>
      </c>
      <c r="Q2000">
        <v>1</v>
      </c>
      <c r="R2000" t="s">
        <v>20</v>
      </c>
    </row>
    <row r="2001" spans="1:18" x14ac:dyDescent="0.35">
      <c r="A2001" t="s">
        <v>2045</v>
      </c>
      <c r="B2001" t="s">
        <v>36</v>
      </c>
      <c r="C2001">
        <v>0</v>
      </c>
      <c r="D2001" t="s">
        <v>20</v>
      </c>
      <c r="E2001" t="s">
        <v>21</v>
      </c>
      <c r="F2001" t="s">
        <v>41</v>
      </c>
      <c r="G2001">
        <v>51</v>
      </c>
      <c r="H2001" t="s">
        <v>20</v>
      </c>
      <c r="I2001" t="s">
        <v>23</v>
      </c>
      <c r="J2001" t="s">
        <v>21</v>
      </c>
      <c r="K2001" t="s">
        <v>21</v>
      </c>
      <c r="L2001" t="s">
        <v>29</v>
      </c>
      <c r="M2001" t="s">
        <v>20</v>
      </c>
      <c r="N2001" t="s">
        <v>43</v>
      </c>
      <c r="O2001">
        <v>86.53</v>
      </c>
      <c r="P2001">
        <v>4448.6899999999996</v>
      </c>
      <c r="Q2001">
        <v>1</v>
      </c>
      <c r="R2001" t="s">
        <v>21</v>
      </c>
    </row>
    <row r="2002" spans="1:18" x14ac:dyDescent="0.35">
      <c r="A2002" t="s">
        <v>2046</v>
      </c>
      <c r="B2002" t="s">
        <v>36</v>
      </c>
      <c r="C2002">
        <v>0</v>
      </c>
      <c r="D2002" t="s">
        <v>20</v>
      </c>
      <c r="E2002" t="s">
        <v>20</v>
      </c>
      <c r="F2002" t="s">
        <v>41</v>
      </c>
      <c r="G2002">
        <v>28</v>
      </c>
      <c r="H2002" t="s">
        <v>20</v>
      </c>
      <c r="I2002" t="s">
        <v>23</v>
      </c>
      <c r="J2002" t="s">
        <v>20</v>
      </c>
      <c r="K2002" t="s">
        <v>20</v>
      </c>
      <c r="L2002" t="s">
        <v>33</v>
      </c>
      <c r="M2002" t="s">
        <v>20</v>
      </c>
      <c r="N2002" t="s">
        <v>30</v>
      </c>
      <c r="O2002">
        <v>100.69</v>
      </c>
      <c r="P2002">
        <v>2769.61</v>
      </c>
      <c r="Q2002">
        <v>0</v>
      </c>
      <c r="R2002" t="s">
        <v>20</v>
      </c>
    </row>
    <row r="2003" spans="1:18" x14ac:dyDescent="0.35">
      <c r="A2003" t="s">
        <v>2047</v>
      </c>
      <c r="B2003" t="s">
        <v>36</v>
      </c>
      <c r="C2003">
        <v>0</v>
      </c>
      <c r="D2003" t="s">
        <v>20</v>
      </c>
      <c r="E2003" t="s">
        <v>21</v>
      </c>
      <c r="F2003" t="s">
        <v>47</v>
      </c>
      <c r="G2003">
        <v>29</v>
      </c>
      <c r="H2003" t="s">
        <v>20</v>
      </c>
      <c r="I2003" t="s">
        <v>23</v>
      </c>
      <c r="J2003" t="s">
        <v>20</v>
      </c>
      <c r="K2003" t="s">
        <v>20</v>
      </c>
      <c r="L2003" t="s">
        <v>24</v>
      </c>
      <c r="M2003" t="s">
        <v>20</v>
      </c>
      <c r="N2003" t="s">
        <v>34</v>
      </c>
      <c r="O2003">
        <v>96.21</v>
      </c>
      <c r="P2003">
        <v>2790.31</v>
      </c>
      <c r="Q2003">
        <v>4</v>
      </c>
      <c r="R2003" t="s">
        <v>20</v>
      </c>
    </row>
    <row r="2004" spans="1:18" x14ac:dyDescent="0.35">
      <c r="A2004" t="s">
        <v>2048</v>
      </c>
      <c r="B2004" t="s">
        <v>36</v>
      </c>
      <c r="C2004">
        <v>0</v>
      </c>
      <c r="D2004" t="s">
        <v>20</v>
      </c>
      <c r="E2004" t="s">
        <v>21</v>
      </c>
      <c r="F2004" t="s">
        <v>56</v>
      </c>
      <c r="G2004">
        <v>49</v>
      </c>
      <c r="H2004" t="s">
        <v>20</v>
      </c>
      <c r="I2004" t="s">
        <v>23</v>
      </c>
      <c r="J2004" t="s">
        <v>20</v>
      </c>
      <c r="K2004" t="s">
        <v>20</v>
      </c>
      <c r="L2004" t="s">
        <v>24</v>
      </c>
      <c r="M2004" t="s">
        <v>20</v>
      </c>
      <c r="N2004" t="s">
        <v>25</v>
      </c>
      <c r="O2004">
        <v>84.55</v>
      </c>
      <c r="P2004">
        <v>4120.25</v>
      </c>
      <c r="Q2004">
        <v>1</v>
      </c>
      <c r="R2004" t="s">
        <v>21</v>
      </c>
    </row>
    <row r="2005" spans="1:18" x14ac:dyDescent="0.35">
      <c r="A2005" t="s">
        <v>2049</v>
      </c>
      <c r="B2005" t="s">
        <v>19</v>
      </c>
      <c r="C2005">
        <v>0</v>
      </c>
      <c r="D2005" t="s">
        <v>20</v>
      </c>
      <c r="E2005" t="s">
        <v>21</v>
      </c>
      <c r="F2005" t="s">
        <v>39</v>
      </c>
      <c r="G2005">
        <v>20</v>
      </c>
      <c r="H2005" t="s">
        <v>20</v>
      </c>
      <c r="I2005" t="s">
        <v>244</v>
      </c>
      <c r="J2005" t="s">
        <v>21</v>
      </c>
      <c r="K2005" t="s">
        <v>21</v>
      </c>
      <c r="L2005" t="s">
        <v>29</v>
      </c>
      <c r="M2005" t="s">
        <v>21</v>
      </c>
      <c r="N2005" t="s">
        <v>30</v>
      </c>
      <c r="O2005">
        <v>79.52</v>
      </c>
      <c r="P2005">
        <v>1565.74</v>
      </c>
      <c r="Q2005">
        <v>0</v>
      </c>
      <c r="R2005" t="s">
        <v>21</v>
      </c>
    </row>
    <row r="2006" spans="1:18" x14ac:dyDescent="0.35">
      <c r="A2006" t="s">
        <v>2050</v>
      </c>
      <c r="B2006" t="s">
        <v>19</v>
      </c>
      <c r="C2006">
        <v>0</v>
      </c>
      <c r="D2006" t="s">
        <v>21</v>
      </c>
      <c r="E2006" t="s">
        <v>21</v>
      </c>
      <c r="F2006" t="s">
        <v>58</v>
      </c>
      <c r="G2006">
        <v>6</v>
      </c>
      <c r="H2006" t="s">
        <v>20</v>
      </c>
      <c r="I2006" t="s">
        <v>32</v>
      </c>
      <c r="J2006" t="s">
        <v>20</v>
      </c>
      <c r="K2006" t="s">
        <v>20</v>
      </c>
      <c r="L2006" t="s">
        <v>33</v>
      </c>
      <c r="M2006" t="s">
        <v>20</v>
      </c>
      <c r="N2006" t="s">
        <v>30</v>
      </c>
      <c r="O2006">
        <v>67.95</v>
      </c>
      <c r="P2006">
        <v>412.28</v>
      </c>
      <c r="Q2006">
        <v>2</v>
      </c>
      <c r="R2006" t="s">
        <v>20</v>
      </c>
    </row>
    <row r="2007" spans="1:18" x14ac:dyDescent="0.35">
      <c r="A2007" t="s">
        <v>2051</v>
      </c>
      <c r="B2007" t="s">
        <v>36</v>
      </c>
      <c r="C2007">
        <v>0</v>
      </c>
      <c r="D2007" t="s">
        <v>20</v>
      </c>
      <c r="E2007" t="s">
        <v>21</v>
      </c>
      <c r="F2007" t="s">
        <v>47</v>
      </c>
      <c r="G2007">
        <v>23</v>
      </c>
      <c r="H2007" t="s">
        <v>20</v>
      </c>
      <c r="I2007" t="s">
        <v>21</v>
      </c>
      <c r="J2007" t="s">
        <v>28</v>
      </c>
      <c r="K2007" t="s">
        <v>28</v>
      </c>
      <c r="L2007" t="s">
        <v>33</v>
      </c>
      <c r="M2007" t="s">
        <v>20</v>
      </c>
      <c r="N2007" t="s">
        <v>34</v>
      </c>
      <c r="O2007">
        <v>35.17</v>
      </c>
      <c r="P2007">
        <v>797.11</v>
      </c>
      <c r="Q2007">
        <v>3</v>
      </c>
      <c r="R2007" t="s">
        <v>21</v>
      </c>
    </row>
    <row r="2008" spans="1:18" x14ac:dyDescent="0.35">
      <c r="A2008" t="s">
        <v>2052</v>
      </c>
      <c r="B2008" t="s">
        <v>19</v>
      </c>
      <c r="C2008">
        <v>0</v>
      </c>
      <c r="D2008" t="s">
        <v>20</v>
      </c>
      <c r="E2008" t="s">
        <v>20</v>
      </c>
      <c r="F2008" t="s">
        <v>49</v>
      </c>
      <c r="G2008">
        <v>33</v>
      </c>
      <c r="H2008" t="s">
        <v>20</v>
      </c>
      <c r="I2008" t="s">
        <v>23</v>
      </c>
      <c r="J2008" t="s">
        <v>21</v>
      </c>
      <c r="K2008" t="s">
        <v>21</v>
      </c>
      <c r="L2008" t="s">
        <v>29</v>
      </c>
      <c r="M2008" t="s">
        <v>20</v>
      </c>
      <c r="N2008" t="s">
        <v>25</v>
      </c>
      <c r="O2008">
        <v>93.55</v>
      </c>
      <c r="P2008">
        <v>3029.11</v>
      </c>
      <c r="Q2008">
        <v>4</v>
      </c>
      <c r="R2008" t="s">
        <v>21</v>
      </c>
    </row>
    <row r="2009" spans="1:18" x14ac:dyDescent="0.35">
      <c r="A2009" t="s">
        <v>2053</v>
      </c>
      <c r="B2009" t="s">
        <v>19</v>
      </c>
      <c r="C2009">
        <v>0</v>
      </c>
      <c r="D2009" t="s">
        <v>21</v>
      </c>
      <c r="E2009" t="s">
        <v>21</v>
      </c>
      <c r="F2009" t="s">
        <v>22</v>
      </c>
      <c r="G2009">
        <v>27</v>
      </c>
      <c r="H2009" t="s">
        <v>20</v>
      </c>
      <c r="I2009" t="s">
        <v>23</v>
      </c>
      <c r="J2009" t="s">
        <v>21</v>
      </c>
      <c r="K2009" t="s">
        <v>21</v>
      </c>
      <c r="L2009" t="s">
        <v>33</v>
      </c>
      <c r="M2009" t="s">
        <v>20</v>
      </c>
      <c r="N2009" t="s">
        <v>34</v>
      </c>
      <c r="O2009">
        <v>88.46</v>
      </c>
      <c r="P2009">
        <v>2396.0700000000002</v>
      </c>
      <c r="Q2009">
        <v>4</v>
      </c>
      <c r="R2009" t="s">
        <v>20</v>
      </c>
    </row>
    <row r="2010" spans="1:18" x14ac:dyDescent="0.35">
      <c r="A2010" t="s">
        <v>2054</v>
      </c>
      <c r="B2010" t="s">
        <v>19</v>
      </c>
      <c r="C2010">
        <v>0</v>
      </c>
      <c r="D2010" t="s">
        <v>21</v>
      </c>
      <c r="E2010" t="s">
        <v>21</v>
      </c>
      <c r="F2010" t="s">
        <v>41</v>
      </c>
      <c r="G2010">
        <v>11</v>
      </c>
      <c r="H2010" t="s">
        <v>20</v>
      </c>
      <c r="I2010" t="s">
        <v>21</v>
      </c>
      <c r="J2010" t="s">
        <v>28</v>
      </c>
      <c r="K2010" t="s">
        <v>28</v>
      </c>
      <c r="L2010" t="s">
        <v>33</v>
      </c>
      <c r="M2010" t="s">
        <v>20</v>
      </c>
      <c r="N2010" t="s">
        <v>30</v>
      </c>
      <c r="O2010">
        <v>20.57</v>
      </c>
      <c r="P2010">
        <v>228.85</v>
      </c>
      <c r="Q2010">
        <v>3</v>
      </c>
      <c r="R2010" t="s">
        <v>20</v>
      </c>
    </row>
    <row r="2011" spans="1:18" x14ac:dyDescent="0.35">
      <c r="A2011" t="s">
        <v>2055</v>
      </c>
      <c r="B2011" t="s">
        <v>19</v>
      </c>
      <c r="C2011">
        <v>0</v>
      </c>
      <c r="D2011" t="s">
        <v>20</v>
      </c>
      <c r="E2011" t="s">
        <v>21</v>
      </c>
      <c r="F2011" t="s">
        <v>39</v>
      </c>
      <c r="G2011">
        <v>32</v>
      </c>
      <c r="H2011" t="s">
        <v>20</v>
      </c>
      <c r="I2011" t="s">
        <v>21</v>
      </c>
      <c r="J2011" t="s">
        <v>28</v>
      </c>
      <c r="K2011" t="s">
        <v>28</v>
      </c>
      <c r="L2011" t="s">
        <v>29</v>
      </c>
      <c r="M2011" t="s">
        <v>20</v>
      </c>
      <c r="N2011" t="s">
        <v>43</v>
      </c>
      <c r="O2011">
        <v>31.46</v>
      </c>
      <c r="P2011">
        <v>1000.24</v>
      </c>
      <c r="Q2011">
        <v>0</v>
      </c>
      <c r="R2011" t="s">
        <v>21</v>
      </c>
    </row>
    <row r="2012" spans="1:18" x14ac:dyDescent="0.35">
      <c r="A2012" t="s">
        <v>2056</v>
      </c>
      <c r="B2012" t="s">
        <v>19</v>
      </c>
      <c r="C2012">
        <v>0</v>
      </c>
      <c r="D2012" t="s">
        <v>20</v>
      </c>
      <c r="E2012" t="s">
        <v>20</v>
      </c>
      <c r="F2012" t="s">
        <v>75</v>
      </c>
      <c r="G2012">
        <v>8</v>
      </c>
      <c r="H2012" t="s">
        <v>21</v>
      </c>
      <c r="I2012" t="s">
        <v>21</v>
      </c>
      <c r="J2012" t="s">
        <v>28</v>
      </c>
      <c r="K2012" t="s">
        <v>28</v>
      </c>
      <c r="L2012" t="s">
        <v>33</v>
      </c>
      <c r="M2012" t="s">
        <v>21</v>
      </c>
      <c r="N2012" t="s">
        <v>25</v>
      </c>
      <c r="O2012">
        <v>18</v>
      </c>
      <c r="P2012">
        <v>141.19</v>
      </c>
      <c r="Q2012">
        <v>1</v>
      </c>
      <c r="R2012" t="s">
        <v>20</v>
      </c>
    </row>
    <row r="2013" spans="1:18" x14ac:dyDescent="0.35">
      <c r="A2013" t="s">
        <v>2057</v>
      </c>
      <c r="B2013" t="s">
        <v>36</v>
      </c>
      <c r="C2013">
        <v>0</v>
      </c>
      <c r="D2013" t="s">
        <v>21</v>
      </c>
      <c r="E2013" t="s">
        <v>21</v>
      </c>
      <c r="F2013" t="s">
        <v>22</v>
      </c>
      <c r="G2013">
        <v>31</v>
      </c>
      <c r="H2013" t="s">
        <v>20</v>
      </c>
      <c r="I2013" t="s">
        <v>21</v>
      </c>
      <c r="J2013" t="s">
        <v>28</v>
      </c>
      <c r="K2013" t="s">
        <v>28</v>
      </c>
      <c r="L2013" t="s">
        <v>29</v>
      </c>
      <c r="M2013" t="s">
        <v>20</v>
      </c>
      <c r="N2013" t="s">
        <v>25</v>
      </c>
      <c r="O2013">
        <v>36.4</v>
      </c>
      <c r="P2013">
        <v>1122.8699999999999</v>
      </c>
      <c r="Q2013">
        <v>1</v>
      </c>
      <c r="R2013" t="s">
        <v>21</v>
      </c>
    </row>
    <row r="2014" spans="1:18" x14ac:dyDescent="0.35">
      <c r="A2014" t="s">
        <v>2058</v>
      </c>
      <c r="B2014" t="s">
        <v>19</v>
      </c>
      <c r="C2014">
        <v>0</v>
      </c>
      <c r="D2014" t="s">
        <v>21</v>
      </c>
      <c r="E2014" t="s">
        <v>21</v>
      </c>
      <c r="F2014" t="s">
        <v>45</v>
      </c>
      <c r="G2014">
        <v>9</v>
      </c>
      <c r="H2014" t="s">
        <v>20</v>
      </c>
      <c r="I2014" t="s">
        <v>32</v>
      </c>
      <c r="J2014" t="s">
        <v>20</v>
      </c>
      <c r="K2014" t="s">
        <v>20</v>
      </c>
      <c r="L2014" t="s">
        <v>33</v>
      </c>
      <c r="M2014" t="s">
        <v>20</v>
      </c>
      <c r="N2014" t="s">
        <v>34</v>
      </c>
      <c r="O2014">
        <v>63</v>
      </c>
      <c r="P2014">
        <v>578.27</v>
      </c>
      <c r="Q2014">
        <v>2</v>
      </c>
      <c r="R2014" t="s">
        <v>21</v>
      </c>
    </row>
    <row r="2015" spans="1:18" x14ac:dyDescent="0.35">
      <c r="A2015" t="s">
        <v>2059</v>
      </c>
      <c r="B2015" t="s">
        <v>19</v>
      </c>
      <c r="C2015">
        <v>0</v>
      </c>
      <c r="D2015" t="s">
        <v>20</v>
      </c>
      <c r="E2015" t="s">
        <v>20</v>
      </c>
      <c r="F2015" t="s">
        <v>56</v>
      </c>
      <c r="G2015">
        <v>9</v>
      </c>
      <c r="H2015" t="s">
        <v>20</v>
      </c>
      <c r="I2015" t="s">
        <v>23</v>
      </c>
      <c r="J2015" t="s">
        <v>21</v>
      </c>
      <c r="K2015" t="s">
        <v>21</v>
      </c>
      <c r="L2015" t="s">
        <v>33</v>
      </c>
      <c r="M2015" t="s">
        <v>21</v>
      </c>
      <c r="N2015" t="s">
        <v>25</v>
      </c>
      <c r="O2015">
        <v>77.06</v>
      </c>
      <c r="P2015">
        <v>694.83</v>
      </c>
      <c r="Q2015">
        <v>1</v>
      </c>
      <c r="R2015" t="s">
        <v>20</v>
      </c>
    </row>
    <row r="2016" spans="1:18" x14ac:dyDescent="0.35">
      <c r="A2016" t="s">
        <v>2060</v>
      </c>
      <c r="B2016" t="s">
        <v>36</v>
      </c>
      <c r="C2016">
        <v>0</v>
      </c>
      <c r="D2016" t="s">
        <v>21</v>
      </c>
      <c r="E2016" t="s">
        <v>21</v>
      </c>
      <c r="F2016" t="s">
        <v>58</v>
      </c>
      <c r="G2016">
        <v>62</v>
      </c>
      <c r="H2016" t="s">
        <v>20</v>
      </c>
      <c r="I2016" t="s">
        <v>23</v>
      </c>
      <c r="J2016" t="s">
        <v>21</v>
      </c>
      <c r="K2016" t="s">
        <v>21</v>
      </c>
      <c r="L2016" t="s">
        <v>24</v>
      </c>
      <c r="M2016" t="s">
        <v>21</v>
      </c>
      <c r="N2016" t="s">
        <v>43</v>
      </c>
      <c r="O2016">
        <v>91.07</v>
      </c>
      <c r="P2016">
        <v>5707.44</v>
      </c>
      <c r="Q2016">
        <v>2</v>
      </c>
      <c r="R2016" t="s">
        <v>21</v>
      </c>
    </row>
    <row r="2017" spans="1:18" x14ac:dyDescent="0.35">
      <c r="A2017" t="s">
        <v>2061</v>
      </c>
      <c r="B2017" t="s">
        <v>19</v>
      </c>
      <c r="C2017">
        <v>1</v>
      </c>
      <c r="D2017" t="s">
        <v>20</v>
      </c>
      <c r="E2017" t="s">
        <v>21</v>
      </c>
      <c r="F2017" t="s">
        <v>75</v>
      </c>
      <c r="G2017">
        <v>9</v>
      </c>
      <c r="H2017" t="s">
        <v>21</v>
      </c>
      <c r="I2017" t="s">
        <v>23</v>
      </c>
      <c r="J2017" t="s">
        <v>21</v>
      </c>
      <c r="K2017" t="s">
        <v>20</v>
      </c>
      <c r="L2017" t="s">
        <v>33</v>
      </c>
      <c r="M2017" t="s">
        <v>20</v>
      </c>
      <c r="N2017" t="s">
        <v>34</v>
      </c>
      <c r="O2017">
        <v>82.34</v>
      </c>
      <c r="P2017">
        <v>732.99</v>
      </c>
      <c r="Q2017">
        <v>0</v>
      </c>
      <c r="R2017" t="s">
        <v>20</v>
      </c>
    </row>
    <row r="2018" spans="1:18" x14ac:dyDescent="0.35">
      <c r="A2018" t="s">
        <v>2062</v>
      </c>
      <c r="B2018" t="s">
        <v>19</v>
      </c>
      <c r="C2018">
        <v>0</v>
      </c>
      <c r="D2018" t="s">
        <v>20</v>
      </c>
      <c r="E2018" t="s">
        <v>20</v>
      </c>
      <c r="F2018" t="s">
        <v>47</v>
      </c>
      <c r="G2018">
        <v>72</v>
      </c>
      <c r="H2018" t="s">
        <v>20</v>
      </c>
      <c r="I2018" t="s">
        <v>23</v>
      </c>
      <c r="J2018" t="s">
        <v>20</v>
      </c>
      <c r="K2018" t="s">
        <v>21</v>
      </c>
      <c r="L2018" t="s">
        <v>24</v>
      </c>
      <c r="M2018" t="s">
        <v>21</v>
      </c>
      <c r="N2018" t="s">
        <v>30</v>
      </c>
      <c r="O2018">
        <v>78.19</v>
      </c>
      <c r="P2018">
        <v>5719.72</v>
      </c>
      <c r="Q2018">
        <v>0</v>
      </c>
      <c r="R2018" t="s">
        <v>21</v>
      </c>
    </row>
    <row r="2019" spans="1:18" x14ac:dyDescent="0.35">
      <c r="A2019" t="s">
        <v>2063</v>
      </c>
      <c r="B2019" t="s">
        <v>36</v>
      </c>
      <c r="C2019">
        <v>0</v>
      </c>
      <c r="D2019" t="s">
        <v>20</v>
      </c>
      <c r="E2019" t="s">
        <v>21</v>
      </c>
      <c r="F2019" t="s">
        <v>22</v>
      </c>
      <c r="G2019">
        <v>31</v>
      </c>
      <c r="H2019" t="s">
        <v>20</v>
      </c>
      <c r="I2019" t="s">
        <v>23</v>
      </c>
      <c r="J2019" t="s">
        <v>21</v>
      </c>
      <c r="K2019" t="s">
        <v>21</v>
      </c>
      <c r="L2019" t="s">
        <v>33</v>
      </c>
      <c r="M2019" t="s">
        <v>20</v>
      </c>
      <c r="N2019" t="s">
        <v>34</v>
      </c>
      <c r="O2019">
        <v>91.34</v>
      </c>
      <c r="P2019">
        <v>2884.34</v>
      </c>
      <c r="Q2019">
        <v>1</v>
      </c>
      <c r="R2019" t="s">
        <v>20</v>
      </c>
    </row>
    <row r="2020" spans="1:18" x14ac:dyDescent="0.35">
      <c r="A2020" t="s">
        <v>2064</v>
      </c>
      <c r="B2020" t="s">
        <v>19</v>
      </c>
      <c r="C2020">
        <v>0</v>
      </c>
      <c r="D2020" t="s">
        <v>21</v>
      </c>
      <c r="E2020" t="s">
        <v>20</v>
      </c>
      <c r="F2020" t="s">
        <v>58</v>
      </c>
      <c r="G2020">
        <v>6</v>
      </c>
      <c r="H2020" t="s">
        <v>20</v>
      </c>
      <c r="I2020" t="s">
        <v>23</v>
      </c>
      <c r="J2020" t="s">
        <v>21</v>
      </c>
      <c r="K2020" t="s">
        <v>20</v>
      </c>
      <c r="L2020" t="s">
        <v>33</v>
      </c>
      <c r="M2020" t="s">
        <v>20</v>
      </c>
      <c r="N2020" t="s">
        <v>43</v>
      </c>
      <c r="O2020">
        <v>99.61</v>
      </c>
      <c r="P2020">
        <v>587.97</v>
      </c>
      <c r="Q2020">
        <v>0</v>
      </c>
      <c r="R2020" t="s">
        <v>20</v>
      </c>
    </row>
    <row r="2021" spans="1:18" x14ac:dyDescent="0.35">
      <c r="A2021" t="s">
        <v>2065</v>
      </c>
      <c r="B2021" t="s">
        <v>36</v>
      </c>
      <c r="C2021">
        <v>0</v>
      </c>
      <c r="D2021" t="s">
        <v>20</v>
      </c>
      <c r="E2021" t="s">
        <v>20</v>
      </c>
      <c r="F2021" t="s">
        <v>49</v>
      </c>
      <c r="G2021">
        <v>41</v>
      </c>
      <c r="H2021" t="s">
        <v>20</v>
      </c>
      <c r="I2021" t="s">
        <v>21</v>
      </c>
      <c r="J2021" t="s">
        <v>28</v>
      </c>
      <c r="K2021" t="s">
        <v>28</v>
      </c>
      <c r="L2021" t="s">
        <v>24</v>
      </c>
      <c r="M2021" t="s">
        <v>20</v>
      </c>
      <c r="N2021" t="s">
        <v>43</v>
      </c>
      <c r="O2021">
        <v>21.66</v>
      </c>
      <c r="P2021">
        <v>889.56</v>
      </c>
      <c r="Q2021">
        <v>1</v>
      </c>
      <c r="R2021" t="s">
        <v>21</v>
      </c>
    </row>
    <row r="2022" spans="1:18" x14ac:dyDescent="0.35">
      <c r="A2022" t="s">
        <v>2066</v>
      </c>
      <c r="B2022" t="s">
        <v>36</v>
      </c>
      <c r="C2022">
        <v>0</v>
      </c>
      <c r="D2022" t="s">
        <v>21</v>
      </c>
      <c r="E2022" t="s">
        <v>21</v>
      </c>
      <c r="F2022" t="s">
        <v>27</v>
      </c>
      <c r="G2022">
        <v>15</v>
      </c>
      <c r="H2022" t="s">
        <v>20</v>
      </c>
      <c r="I2022" t="s">
        <v>23</v>
      </c>
      <c r="J2022" t="s">
        <v>20</v>
      </c>
      <c r="K2022" t="s">
        <v>21</v>
      </c>
      <c r="L2022" t="s">
        <v>33</v>
      </c>
      <c r="M2022" t="s">
        <v>21</v>
      </c>
      <c r="N2022" t="s">
        <v>30</v>
      </c>
      <c r="O2022">
        <v>95.86</v>
      </c>
      <c r="P2022">
        <v>1438.2</v>
      </c>
      <c r="Q2022">
        <v>1</v>
      </c>
      <c r="R2022" t="s">
        <v>21</v>
      </c>
    </row>
    <row r="2023" spans="1:18" x14ac:dyDescent="0.35">
      <c r="A2023" t="s">
        <v>2067</v>
      </c>
      <c r="B2023" t="s">
        <v>36</v>
      </c>
      <c r="C2023">
        <v>0</v>
      </c>
      <c r="D2023" t="s">
        <v>21</v>
      </c>
      <c r="E2023" t="s">
        <v>21</v>
      </c>
      <c r="F2023" t="s">
        <v>45</v>
      </c>
      <c r="G2023">
        <v>34</v>
      </c>
      <c r="H2023" t="s">
        <v>20</v>
      </c>
      <c r="I2023" t="s">
        <v>21</v>
      </c>
      <c r="J2023" t="s">
        <v>28</v>
      </c>
      <c r="K2023" t="s">
        <v>28</v>
      </c>
      <c r="L2023" t="s">
        <v>33</v>
      </c>
      <c r="M2023" t="s">
        <v>20</v>
      </c>
      <c r="N2023" t="s">
        <v>43</v>
      </c>
      <c r="O2023">
        <v>26.39</v>
      </c>
      <c r="P2023">
        <v>874.35</v>
      </c>
      <c r="Q2023">
        <v>0</v>
      </c>
      <c r="R2023" t="s">
        <v>21</v>
      </c>
    </row>
    <row r="2024" spans="1:18" x14ac:dyDescent="0.35">
      <c r="A2024" t="s">
        <v>2068</v>
      </c>
      <c r="B2024" t="s">
        <v>19</v>
      </c>
      <c r="C2024">
        <v>0</v>
      </c>
      <c r="D2024" t="s">
        <v>21</v>
      </c>
      <c r="E2024" t="s">
        <v>21</v>
      </c>
      <c r="F2024" t="s">
        <v>56</v>
      </c>
      <c r="G2024">
        <v>58</v>
      </c>
      <c r="H2024" t="s">
        <v>20</v>
      </c>
      <c r="I2024" t="s">
        <v>23</v>
      </c>
      <c r="J2024" t="s">
        <v>21</v>
      </c>
      <c r="K2024" t="s">
        <v>21</v>
      </c>
      <c r="L2024" t="s">
        <v>24</v>
      </c>
      <c r="M2024" t="s">
        <v>20</v>
      </c>
      <c r="N2024" t="s">
        <v>30</v>
      </c>
      <c r="O2024">
        <v>80.03</v>
      </c>
      <c r="P2024">
        <v>4511.9799999999996</v>
      </c>
      <c r="Q2024">
        <v>2</v>
      </c>
      <c r="R2024" t="s">
        <v>21</v>
      </c>
    </row>
    <row r="2025" spans="1:18" x14ac:dyDescent="0.35">
      <c r="A2025" t="s">
        <v>2069</v>
      </c>
      <c r="B2025" t="s">
        <v>19</v>
      </c>
      <c r="C2025">
        <v>1</v>
      </c>
      <c r="D2025" t="s">
        <v>21</v>
      </c>
      <c r="E2025" t="s">
        <v>20</v>
      </c>
      <c r="F2025" t="s">
        <v>49</v>
      </c>
      <c r="G2025">
        <v>8</v>
      </c>
      <c r="H2025" t="s">
        <v>20</v>
      </c>
      <c r="I2025" t="s">
        <v>21</v>
      </c>
      <c r="J2025" t="s">
        <v>28</v>
      </c>
      <c r="K2025" t="s">
        <v>28</v>
      </c>
      <c r="L2025" t="s">
        <v>33</v>
      </c>
      <c r="M2025" t="s">
        <v>21</v>
      </c>
      <c r="N2025" t="s">
        <v>34</v>
      </c>
      <c r="O2025">
        <v>18</v>
      </c>
      <c r="P2025">
        <v>140.32</v>
      </c>
      <c r="Q2025">
        <v>3</v>
      </c>
      <c r="R2025" t="s">
        <v>21</v>
      </c>
    </row>
    <row r="2026" spans="1:18" x14ac:dyDescent="0.35">
      <c r="A2026" t="s">
        <v>2070</v>
      </c>
      <c r="B2026" t="s">
        <v>36</v>
      </c>
      <c r="C2026">
        <v>0</v>
      </c>
      <c r="D2026" t="s">
        <v>21</v>
      </c>
      <c r="E2026" t="s">
        <v>21</v>
      </c>
      <c r="F2026" t="s">
        <v>49</v>
      </c>
      <c r="G2026">
        <v>16</v>
      </c>
      <c r="H2026" t="s">
        <v>20</v>
      </c>
      <c r="I2026" t="s">
        <v>32</v>
      </c>
      <c r="J2026" t="s">
        <v>21</v>
      </c>
      <c r="K2026" t="s">
        <v>21</v>
      </c>
      <c r="L2026" t="s">
        <v>33</v>
      </c>
      <c r="M2026" t="s">
        <v>20</v>
      </c>
      <c r="N2026" t="s">
        <v>34</v>
      </c>
      <c r="O2026">
        <v>52.87</v>
      </c>
      <c r="P2026">
        <v>824.06</v>
      </c>
      <c r="Q2026">
        <v>1</v>
      </c>
      <c r="R2026" t="s">
        <v>21</v>
      </c>
    </row>
    <row r="2027" spans="1:18" x14ac:dyDescent="0.35">
      <c r="A2027" t="s">
        <v>2071</v>
      </c>
      <c r="B2027" t="s">
        <v>36</v>
      </c>
      <c r="C2027">
        <v>0</v>
      </c>
      <c r="D2027" t="s">
        <v>20</v>
      </c>
      <c r="E2027" t="s">
        <v>20</v>
      </c>
      <c r="F2027" t="s">
        <v>39</v>
      </c>
      <c r="G2027">
        <v>60</v>
      </c>
      <c r="H2027" t="s">
        <v>20</v>
      </c>
      <c r="I2027" t="s">
        <v>23</v>
      </c>
      <c r="J2027" t="s">
        <v>21</v>
      </c>
      <c r="K2027" t="s">
        <v>20</v>
      </c>
      <c r="L2027" t="s">
        <v>24</v>
      </c>
      <c r="M2027" t="s">
        <v>21</v>
      </c>
      <c r="N2027" t="s">
        <v>34</v>
      </c>
      <c r="O2027">
        <v>84.46</v>
      </c>
      <c r="P2027">
        <v>5024.8999999999996</v>
      </c>
      <c r="Q2027">
        <v>2</v>
      </c>
      <c r="R2027" t="s">
        <v>21</v>
      </c>
    </row>
    <row r="2028" spans="1:18" x14ac:dyDescent="0.35">
      <c r="A2028" t="s">
        <v>2072</v>
      </c>
      <c r="B2028" t="s">
        <v>36</v>
      </c>
      <c r="C2028">
        <v>1</v>
      </c>
      <c r="D2028" t="s">
        <v>20</v>
      </c>
      <c r="E2028" t="s">
        <v>21</v>
      </c>
      <c r="F2028" t="s">
        <v>45</v>
      </c>
      <c r="G2028">
        <v>44</v>
      </c>
      <c r="H2028" t="s">
        <v>20</v>
      </c>
      <c r="I2028" t="s">
        <v>23</v>
      </c>
      <c r="J2028" t="s">
        <v>20</v>
      </c>
      <c r="K2028" t="s">
        <v>21</v>
      </c>
      <c r="L2028" t="s">
        <v>29</v>
      </c>
      <c r="M2028" t="s">
        <v>20</v>
      </c>
      <c r="N2028" t="s">
        <v>34</v>
      </c>
      <c r="O2028">
        <v>86.2</v>
      </c>
      <c r="P2028">
        <v>3855.21</v>
      </c>
      <c r="Q2028">
        <v>2</v>
      </c>
      <c r="R2028" t="s">
        <v>21</v>
      </c>
    </row>
    <row r="2029" spans="1:18" x14ac:dyDescent="0.35">
      <c r="A2029" t="s">
        <v>2073</v>
      </c>
      <c r="B2029" t="s">
        <v>36</v>
      </c>
      <c r="C2029">
        <v>0</v>
      </c>
      <c r="D2029" t="s">
        <v>21</v>
      </c>
      <c r="E2029" t="s">
        <v>21</v>
      </c>
      <c r="F2029" t="s">
        <v>22</v>
      </c>
      <c r="G2029">
        <v>34</v>
      </c>
      <c r="H2029" t="s">
        <v>20</v>
      </c>
      <c r="I2029" t="s">
        <v>23</v>
      </c>
      <c r="J2029" t="s">
        <v>21</v>
      </c>
      <c r="K2029" t="s">
        <v>21</v>
      </c>
      <c r="L2029" t="s">
        <v>33</v>
      </c>
      <c r="M2029" t="s">
        <v>20</v>
      </c>
      <c r="N2029" t="s">
        <v>43</v>
      </c>
      <c r="O2029">
        <v>86.62</v>
      </c>
      <c r="P2029">
        <v>2878.34</v>
      </c>
      <c r="Q2029">
        <v>1</v>
      </c>
      <c r="R2029" t="s">
        <v>21</v>
      </c>
    </row>
    <row r="2030" spans="1:18" x14ac:dyDescent="0.35">
      <c r="A2030" t="s">
        <v>2074</v>
      </c>
      <c r="B2030" t="s">
        <v>36</v>
      </c>
      <c r="C2030">
        <v>1</v>
      </c>
      <c r="D2030" t="s">
        <v>21</v>
      </c>
      <c r="E2030" t="s">
        <v>21</v>
      </c>
      <c r="F2030" t="s">
        <v>37</v>
      </c>
      <c r="G2030">
        <v>13</v>
      </c>
      <c r="H2030" t="s">
        <v>20</v>
      </c>
      <c r="I2030" t="s">
        <v>32</v>
      </c>
      <c r="J2030" t="s">
        <v>20</v>
      </c>
      <c r="K2030" t="s">
        <v>21</v>
      </c>
      <c r="L2030" t="s">
        <v>33</v>
      </c>
      <c r="M2030" t="s">
        <v>21</v>
      </c>
      <c r="N2030" t="s">
        <v>34</v>
      </c>
      <c r="O2030">
        <v>54.66</v>
      </c>
      <c r="P2030">
        <v>697.68</v>
      </c>
      <c r="Q2030">
        <v>0</v>
      </c>
      <c r="R2030" t="s">
        <v>21</v>
      </c>
    </row>
    <row r="2031" spans="1:18" x14ac:dyDescent="0.35">
      <c r="A2031" t="s">
        <v>2075</v>
      </c>
      <c r="B2031" t="s">
        <v>36</v>
      </c>
      <c r="C2031">
        <v>0</v>
      </c>
      <c r="D2031" t="s">
        <v>20</v>
      </c>
      <c r="E2031" t="s">
        <v>20</v>
      </c>
      <c r="F2031" t="s">
        <v>27</v>
      </c>
      <c r="G2031">
        <v>23</v>
      </c>
      <c r="H2031" t="s">
        <v>21</v>
      </c>
      <c r="I2031" t="s">
        <v>21</v>
      </c>
      <c r="J2031" t="s">
        <v>28</v>
      </c>
      <c r="K2031" t="s">
        <v>28</v>
      </c>
      <c r="L2031" t="s">
        <v>33</v>
      </c>
      <c r="M2031" t="s">
        <v>20</v>
      </c>
      <c r="N2031" t="s">
        <v>25</v>
      </c>
      <c r="O2031">
        <v>23.27</v>
      </c>
      <c r="P2031">
        <v>548.26</v>
      </c>
      <c r="Q2031">
        <v>2</v>
      </c>
      <c r="R2031" t="s">
        <v>21</v>
      </c>
    </row>
    <row r="2032" spans="1:18" x14ac:dyDescent="0.35">
      <c r="A2032" t="s">
        <v>2076</v>
      </c>
      <c r="B2032" t="s">
        <v>36</v>
      </c>
      <c r="C2032">
        <v>1</v>
      </c>
      <c r="D2032" t="s">
        <v>21</v>
      </c>
      <c r="E2032" t="s">
        <v>21</v>
      </c>
      <c r="F2032" t="s">
        <v>41</v>
      </c>
      <c r="G2032">
        <v>36</v>
      </c>
      <c r="H2032" t="s">
        <v>20</v>
      </c>
      <c r="I2032" t="s">
        <v>21</v>
      </c>
      <c r="J2032" t="s">
        <v>28</v>
      </c>
      <c r="K2032" t="s">
        <v>28</v>
      </c>
      <c r="L2032" t="s">
        <v>24</v>
      </c>
      <c r="M2032" t="s">
        <v>20</v>
      </c>
      <c r="N2032" t="s">
        <v>34</v>
      </c>
      <c r="O2032">
        <v>28.21</v>
      </c>
      <c r="P2032">
        <v>1006.85</v>
      </c>
      <c r="Q2032">
        <v>1</v>
      </c>
      <c r="R2032" t="s">
        <v>21</v>
      </c>
    </row>
    <row r="2033" spans="1:18" x14ac:dyDescent="0.35">
      <c r="A2033" t="s">
        <v>2077</v>
      </c>
      <c r="B2033" t="s">
        <v>36</v>
      </c>
      <c r="C2033">
        <v>0</v>
      </c>
      <c r="D2033" t="s">
        <v>21</v>
      </c>
      <c r="E2033" t="s">
        <v>21</v>
      </c>
      <c r="F2033" t="s">
        <v>41</v>
      </c>
      <c r="G2033">
        <v>63</v>
      </c>
      <c r="H2033" t="s">
        <v>20</v>
      </c>
      <c r="I2033" t="s">
        <v>32</v>
      </c>
      <c r="J2033" t="s">
        <v>21</v>
      </c>
      <c r="K2033" t="s">
        <v>20</v>
      </c>
      <c r="L2033" t="s">
        <v>24</v>
      </c>
      <c r="M2033" t="s">
        <v>21</v>
      </c>
      <c r="N2033" t="s">
        <v>25</v>
      </c>
      <c r="O2033">
        <v>50.41</v>
      </c>
      <c r="P2033">
        <v>3220</v>
      </c>
      <c r="Q2033">
        <v>1</v>
      </c>
      <c r="R2033" t="s">
        <v>21</v>
      </c>
    </row>
    <row r="2034" spans="1:18" x14ac:dyDescent="0.35">
      <c r="A2034" t="s">
        <v>2078</v>
      </c>
      <c r="B2034" t="s">
        <v>19</v>
      </c>
      <c r="C2034">
        <v>0</v>
      </c>
      <c r="D2034" t="s">
        <v>20</v>
      </c>
      <c r="E2034" t="s">
        <v>21</v>
      </c>
      <c r="F2034" t="s">
        <v>45</v>
      </c>
      <c r="G2034">
        <v>13</v>
      </c>
      <c r="H2034" t="s">
        <v>20</v>
      </c>
      <c r="I2034" t="s">
        <v>23</v>
      </c>
      <c r="J2034" t="s">
        <v>21</v>
      </c>
      <c r="K2034" t="s">
        <v>21</v>
      </c>
      <c r="L2034" t="s">
        <v>33</v>
      </c>
      <c r="M2034" t="s">
        <v>21</v>
      </c>
      <c r="N2034" t="s">
        <v>25</v>
      </c>
      <c r="O2034">
        <v>88.22</v>
      </c>
      <c r="P2034">
        <v>1174.51</v>
      </c>
      <c r="Q2034">
        <v>6</v>
      </c>
      <c r="R2034" t="s">
        <v>20</v>
      </c>
    </row>
    <row r="2035" spans="1:18" x14ac:dyDescent="0.35">
      <c r="A2035" t="s">
        <v>2079</v>
      </c>
      <c r="B2035" t="s">
        <v>36</v>
      </c>
      <c r="C2035">
        <v>0</v>
      </c>
      <c r="D2035" t="s">
        <v>21</v>
      </c>
      <c r="E2035" t="s">
        <v>21</v>
      </c>
      <c r="F2035" t="s">
        <v>65</v>
      </c>
      <c r="G2035">
        <v>5</v>
      </c>
      <c r="H2035" t="s">
        <v>20</v>
      </c>
      <c r="I2035" t="s">
        <v>23</v>
      </c>
      <c r="J2035" t="s">
        <v>21</v>
      </c>
      <c r="K2035" t="s">
        <v>21</v>
      </c>
      <c r="L2035" t="s">
        <v>33</v>
      </c>
      <c r="M2035" t="s">
        <v>21</v>
      </c>
      <c r="N2035" t="s">
        <v>25</v>
      </c>
      <c r="O2035">
        <v>87.49</v>
      </c>
      <c r="P2035">
        <v>448.52</v>
      </c>
      <c r="Q2035">
        <v>1</v>
      </c>
      <c r="R2035" t="s">
        <v>20</v>
      </c>
    </row>
    <row r="2036" spans="1:18" x14ac:dyDescent="0.35">
      <c r="A2036" t="s">
        <v>2080</v>
      </c>
      <c r="B2036" t="s">
        <v>36</v>
      </c>
      <c r="C2036">
        <v>0</v>
      </c>
      <c r="D2036" t="s">
        <v>21</v>
      </c>
      <c r="E2036" t="s">
        <v>21</v>
      </c>
      <c r="F2036" t="s">
        <v>39</v>
      </c>
      <c r="G2036">
        <v>28</v>
      </c>
      <c r="H2036" t="s">
        <v>20</v>
      </c>
      <c r="I2036" t="s">
        <v>23</v>
      </c>
      <c r="J2036" t="s">
        <v>20</v>
      </c>
      <c r="K2036" t="s">
        <v>20</v>
      </c>
      <c r="L2036" t="s">
        <v>29</v>
      </c>
      <c r="M2036" t="s">
        <v>21</v>
      </c>
      <c r="N2036" t="s">
        <v>30</v>
      </c>
      <c r="O2036">
        <v>80.34</v>
      </c>
      <c r="P2036">
        <v>2247.6</v>
      </c>
      <c r="Q2036">
        <v>2</v>
      </c>
      <c r="R2036" t="s">
        <v>21</v>
      </c>
    </row>
    <row r="2037" spans="1:18" x14ac:dyDescent="0.35">
      <c r="A2037" t="s">
        <v>2081</v>
      </c>
      <c r="B2037" t="s">
        <v>19</v>
      </c>
      <c r="C2037">
        <v>0</v>
      </c>
      <c r="D2037" t="s">
        <v>20</v>
      </c>
      <c r="E2037" t="s">
        <v>20</v>
      </c>
      <c r="F2037" t="s">
        <v>49</v>
      </c>
      <c r="G2037">
        <v>18</v>
      </c>
      <c r="H2037" t="s">
        <v>20</v>
      </c>
      <c r="I2037" t="s">
        <v>21</v>
      </c>
      <c r="J2037" t="s">
        <v>28</v>
      </c>
      <c r="K2037" t="s">
        <v>28</v>
      </c>
      <c r="L2037" t="s">
        <v>33</v>
      </c>
      <c r="M2037" t="s">
        <v>21</v>
      </c>
      <c r="N2037" t="s">
        <v>34</v>
      </c>
      <c r="O2037">
        <v>27.24</v>
      </c>
      <c r="P2037">
        <v>480.75</v>
      </c>
      <c r="Q2037">
        <v>2</v>
      </c>
      <c r="R2037" t="s">
        <v>21</v>
      </c>
    </row>
    <row r="2038" spans="1:18" x14ac:dyDescent="0.35">
      <c r="A2038" t="s">
        <v>2082</v>
      </c>
      <c r="B2038" t="s">
        <v>19</v>
      </c>
      <c r="C2038">
        <v>0</v>
      </c>
      <c r="D2038" t="s">
        <v>21</v>
      </c>
      <c r="E2038" t="s">
        <v>21</v>
      </c>
      <c r="F2038" t="s">
        <v>75</v>
      </c>
      <c r="G2038">
        <v>22</v>
      </c>
      <c r="H2038" t="s">
        <v>20</v>
      </c>
      <c r="I2038" t="s">
        <v>32</v>
      </c>
      <c r="J2038" t="s">
        <v>20</v>
      </c>
      <c r="K2038" t="s">
        <v>21</v>
      </c>
      <c r="L2038" t="s">
        <v>29</v>
      </c>
      <c r="M2038" t="s">
        <v>20</v>
      </c>
      <c r="N2038" t="s">
        <v>30</v>
      </c>
      <c r="O2038">
        <v>55.59</v>
      </c>
      <c r="P2038">
        <v>1208.6199999999999</v>
      </c>
      <c r="Q2038">
        <v>0</v>
      </c>
      <c r="R2038" t="s">
        <v>21</v>
      </c>
    </row>
    <row r="2039" spans="1:18" x14ac:dyDescent="0.35">
      <c r="A2039" t="s">
        <v>2083</v>
      </c>
      <c r="B2039" t="s">
        <v>36</v>
      </c>
      <c r="C2039">
        <v>0</v>
      </c>
      <c r="D2039" t="s">
        <v>20</v>
      </c>
      <c r="E2039" t="s">
        <v>20</v>
      </c>
      <c r="F2039" t="s">
        <v>58</v>
      </c>
      <c r="G2039">
        <v>14</v>
      </c>
      <c r="H2039" t="s">
        <v>21</v>
      </c>
      <c r="I2039" t="s">
        <v>23</v>
      </c>
      <c r="J2039" t="s">
        <v>21</v>
      </c>
      <c r="K2039" t="s">
        <v>21</v>
      </c>
      <c r="L2039" t="s">
        <v>33</v>
      </c>
      <c r="M2039" t="s">
        <v>20</v>
      </c>
      <c r="N2039" t="s">
        <v>34</v>
      </c>
      <c r="O2039">
        <v>63.66</v>
      </c>
      <c r="P2039">
        <v>911.24</v>
      </c>
      <c r="Q2039">
        <v>3</v>
      </c>
      <c r="R2039" t="s">
        <v>20</v>
      </c>
    </row>
    <row r="2040" spans="1:18" x14ac:dyDescent="0.35">
      <c r="A2040" t="s">
        <v>2084</v>
      </c>
      <c r="B2040" t="s">
        <v>36</v>
      </c>
      <c r="C2040">
        <v>1</v>
      </c>
      <c r="D2040" t="s">
        <v>20</v>
      </c>
      <c r="E2040" t="s">
        <v>20</v>
      </c>
      <c r="F2040" t="s">
        <v>49</v>
      </c>
      <c r="G2040">
        <v>23</v>
      </c>
      <c r="H2040" t="s">
        <v>20</v>
      </c>
      <c r="I2040" t="s">
        <v>23</v>
      </c>
      <c r="J2040" t="s">
        <v>21</v>
      </c>
      <c r="K2040" t="s">
        <v>20</v>
      </c>
      <c r="L2040" t="s">
        <v>33</v>
      </c>
      <c r="M2040" t="s">
        <v>20</v>
      </c>
      <c r="N2040" t="s">
        <v>25</v>
      </c>
      <c r="O2040">
        <v>98.14</v>
      </c>
      <c r="P2040">
        <v>2279.2800000000002</v>
      </c>
      <c r="Q2040">
        <v>2</v>
      </c>
      <c r="R2040" t="s">
        <v>21</v>
      </c>
    </row>
    <row r="2041" spans="1:18" x14ac:dyDescent="0.35">
      <c r="A2041" t="s">
        <v>2085</v>
      </c>
      <c r="B2041" t="s">
        <v>19</v>
      </c>
      <c r="C2041">
        <v>1</v>
      </c>
      <c r="D2041" t="s">
        <v>21</v>
      </c>
      <c r="E2041" t="s">
        <v>21</v>
      </c>
      <c r="F2041" t="s">
        <v>45</v>
      </c>
      <c r="G2041">
        <v>2</v>
      </c>
      <c r="H2041" t="s">
        <v>20</v>
      </c>
      <c r="I2041" t="s">
        <v>23</v>
      </c>
      <c r="J2041" t="s">
        <v>21</v>
      </c>
      <c r="K2041" t="s">
        <v>21</v>
      </c>
      <c r="L2041" t="s">
        <v>33</v>
      </c>
      <c r="M2041" t="s">
        <v>21</v>
      </c>
      <c r="N2041" t="s">
        <v>30</v>
      </c>
      <c r="O2041">
        <v>77.349999999999994</v>
      </c>
      <c r="P2041">
        <v>155.38</v>
      </c>
      <c r="Q2041">
        <v>2</v>
      </c>
      <c r="R2041" t="s">
        <v>21</v>
      </c>
    </row>
    <row r="2042" spans="1:18" x14ac:dyDescent="0.35">
      <c r="A2042" t="s">
        <v>2086</v>
      </c>
      <c r="B2042" t="s">
        <v>36</v>
      </c>
      <c r="C2042">
        <v>0</v>
      </c>
      <c r="D2042" t="s">
        <v>20</v>
      </c>
      <c r="E2042" t="s">
        <v>20</v>
      </c>
      <c r="F2042" t="s">
        <v>37</v>
      </c>
      <c r="G2042">
        <v>20</v>
      </c>
      <c r="H2042" t="s">
        <v>20</v>
      </c>
      <c r="I2042" t="s">
        <v>32</v>
      </c>
      <c r="J2042" t="s">
        <v>20</v>
      </c>
      <c r="K2042" t="s">
        <v>20</v>
      </c>
      <c r="L2042" t="s">
        <v>29</v>
      </c>
      <c r="M2042" t="s">
        <v>20</v>
      </c>
      <c r="N2042" t="s">
        <v>25</v>
      </c>
      <c r="O2042">
        <v>66.19</v>
      </c>
      <c r="P2042">
        <v>1331.5</v>
      </c>
      <c r="Q2042">
        <v>0</v>
      </c>
      <c r="R2042" t="s">
        <v>21</v>
      </c>
    </row>
    <row r="2043" spans="1:18" x14ac:dyDescent="0.35">
      <c r="A2043" t="s">
        <v>2087</v>
      </c>
      <c r="B2043" t="s">
        <v>36</v>
      </c>
      <c r="C2043">
        <v>1</v>
      </c>
      <c r="D2043" t="s">
        <v>20</v>
      </c>
      <c r="E2043" t="s">
        <v>20</v>
      </c>
      <c r="F2043" t="s">
        <v>45</v>
      </c>
      <c r="G2043">
        <v>6</v>
      </c>
      <c r="H2043" t="s">
        <v>21</v>
      </c>
      <c r="I2043" t="s">
        <v>21</v>
      </c>
      <c r="J2043" t="s">
        <v>28</v>
      </c>
      <c r="K2043" t="s">
        <v>28</v>
      </c>
      <c r="L2043" t="s">
        <v>33</v>
      </c>
      <c r="M2043" t="s">
        <v>21</v>
      </c>
      <c r="N2043" t="s">
        <v>34</v>
      </c>
      <c r="O2043">
        <v>18</v>
      </c>
      <c r="P2043">
        <v>107.93</v>
      </c>
      <c r="Q2043">
        <v>1</v>
      </c>
      <c r="R2043" t="s">
        <v>21</v>
      </c>
    </row>
    <row r="2044" spans="1:18" x14ac:dyDescent="0.35">
      <c r="A2044" t="s">
        <v>2088</v>
      </c>
      <c r="B2044" t="s">
        <v>19</v>
      </c>
      <c r="C2044">
        <v>0</v>
      </c>
      <c r="D2044" t="s">
        <v>21</v>
      </c>
      <c r="E2044" t="s">
        <v>21</v>
      </c>
      <c r="F2044" t="s">
        <v>58</v>
      </c>
      <c r="G2044">
        <v>63</v>
      </c>
      <c r="H2044" t="s">
        <v>20</v>
      </c>
      <c r="I2044" t="s">
        <v>32</v>
      </c>
      <c r="J2044" t="s">
        <v>21</v>
      </c>
      <c r="K2044" t="s">
        <v>21</v>
      </c>
      <c r="L2044" t="s">
        <v>24</v>
      </c>
      <c r="M2044" t="s">
        <v>20</v>
      </c>
      <c r="N2044" t="s">
        <v>30</v>
      </c>
      <c r="O2044">
        <v>53.88</v>
      </c>
      <c r="P2044">
        <v>3399.25</v>
      </c>
      <c r="Q2044">
        <v>1</v>
      </c>
      <c r="R2044" t="s">
        <v>21</v>
      </c>
    </row>
    <row r="2045" spans="1:18" x14ac:dyDescent="0.35">
      <c r="A2045" t="s">
        <v>2089</v>
      </c>
      <c r="B2045" t="s">
        <v>19</v>
      </c>
      <c r="C2045">
        <v>0</v>
      </c>
      <c r="D2045" t="s">
        <v>21</v>
      </c>
      <c r="E2045" t="s">
        <v>21</v>
      </c>
      <c r="F2045" t="s">
        <v>49</v>
      </c>
      <c r="G2045">
        <v>72</v>
      </c>
      <c r="H2045" t="s">
        <v>20</v>
      </c>
      <c r="I2045" t="s">
        <v>23</v>
      </c>
      <c r="J2045" t="s">
        <v>20</v>
      </c>
      <c r="K2045" t="s">
        <v>21</v>
      </c>
      <c r="L2045" t="s">
        <v>29</v>
      </c>
      <c r="M2045" t="s">
        <v>21</v>
      </c>
      <c r="N2045" t="s">
        <v>43</v>
      </c>
      <c r="O2045">
        <v>111.7</v>
      </c>
      <c r="P2045">
        <v>8273.15</v>
      </c>
      <c r="Q2045">
        <v>3</v>
      </c>
      <c r="R2045" t="s">
        <v>21</v>
      </c>
    </row>
    <row r="2046" spans="1:18" x14ac:dyDescent="0.35">
      <c r="A2046" t="s">
        <v>2090</v>
      </c>
      <c r="B2046" t="s">
        <v>19</v>
      </c>
      <c r="C2046">
        <v>0</v>
      </c>
      <c r="D2046" t="s">
        <v>21</v>
      </c>
      <c r="E2046" t="s">
        <v>21</v>
      </c>
      <c r="F2046" t="s">
        <v>22</v>
      </c>
      <c r="G2046">
        <v>26</v>
      </c>
      <c r="H2046" t="s">
        <v>21</v>
      </c>
      <c r="I2046" t="s">
        <v>23</v>
      </c>
      <c r="J2046" t="s">
        <v>21</v>
      </c>
      <c r="K2046" t="s">
        <v>21</v>
      </c>
      <c r="L2046" t="s">
        <v>33</v>
      </c>
      <c r="M2046" t="s">
        <v>21</v>
      </c>
      <c r="N2046" t="s">
        <v>34</v>
      </c>
      <c r="O2046">
        <v>70.31</v>
      </c>
      <c r="P2046">
        <v>1798.18</v>
      </c>
      <c r="Q2046">
        <v>0</v>
      </c>
      <c r="R2046" t="s">
        <v>20</v>
      </c>
    </row>
    <row r="2047" spans="1:18" x14ac:dyDescent="0.35">
      <c r="A2047" t="s">
        <v>2091</v>
      </c>
      <c r="B2047" t="s">
        <v>19</v>
      </c>
      <c r="C2047">
        <v>0</v>
      </c>
      <c r="D2047" t="s">
        <v>21</v>
      </c>
      <c r="E2047" t="s">
        <v>21</v>
      </c>
      <c r="F2047" t="s">
        <v>41</v>
      </c>
      <c r="G2047">
        <v>42</v>
      </c>
      <c r="H2047" t="s">
        <v>21</v>
      </c>
      <c r="I2047" t="s">
        <v>23</v>
      </c>
      <c r="J2047" t="s">
        <v>20</v>
      </c>
      <c r="K2047" t="s">
        <v>21</v>
      </c>
      <c r="L2047" t="s">
        <v>29</v>
      </c>
      <c r="M2047" t="s">
        <v>20</v>
      </c>
      <c r="N2047" t="s">
        <v>43</v>
      </c>
      <c r="O2047">
        <v>81.069999999999993</v>
      </c>
      <c r="P2047">
        <v>3346.03</v>
      </c>
      <c r="Q2047">
        <v>2</v>
      </c>
      <c r="R2047" t="s">
        <v>20</v>
      </c>
    </row>
    <row r="2048" spans="1:18" x14ac:dyDescent="0.35">
      <c r="A2048" t="s">
        <v>2092</v>
      </c>
      <c r="B2048" t="s">
        <v>36</v>
      </c>
      <c r="C2048">
        <v>0</v>
      </c>
      <c r="D2048" t="s">
        <v>20</v>
      </c>
      <c r="E2048" t="s">
        <v>21</v>
      </c>
      <c r="F2048" t="s">
        <v>75</v>
      </c>
      <c r="G2048">
        <v>9</v>
      </c>
      <c r="H2048" t="s">
        <v>20</v>
      </c>
      <c r="I2048" t="s">
        <v>23</v>
      </c>
      <c r="J2048" t="s">
        <v>20</v>
      </c>
      <c r="K2048" t="s">
        <v>20</v>
      </c>
      <c r="L2048" t="s">
        <v>33</v>
      </c>
      <c r="M2048" t="s">
        <v>20</v>
      </c>
      <c r="N2048" t="s">
        <v>25</v>
      </c>
      <c r="O2048">
        <v>82.31</v>
      </c>
      <c r="P2048">
        <v>721.17</v>
      </c>
      <c r="Q2048">
        <v>2</v>
      </c>
      <c r="R2048" t="s">
        <v>21</v>
      </c>
    </row>
    <row r="2049" spans="1:18" x14ac:dyDescent="0.35">
      <c r="A2049" t="s">
        <v>2093</v>
      </c>
      <c r="B2049" t="s">
        <v>19</v>
      </c>
      <c r="C2049">
        <v>0</v>
      </c>
      <c r="D2049" t="s">
        <v>21</v>
      </c>
      <c r="E2049" t="s">
        <v>21</v>
      </c>
      <c r="F2049" t="s">
        <v>65</v>
      </c>
      <c r="G2049">
        <v>18</v>
      </c>
      <c r="H2049" t="s">
        <v>20</v>
      </c>
      <c r="I2049" t="s">
        <v>21</v>
      </c>
      <c r="J2049" t="s">
        <v>28</v>
      </c>
      <c r="K2049" t="s">
        <v>28</v>
      </c>
      <c r="L2049" t="s">
        <v>33</v>
      </c>
      <c r="M2049" t="s">
        <v>20</v>
      </c>
      <c r="N2049" t="s">
        <v>34</v>
      </c>
      <c r="O2049">
        <v>27.6</v>
      </c>
      <c r="P2049">
        <v>506.59</v>
      </c>
      <c r="Q2049">
        <v>1</v>
      </c>
      <c r="R2049" t="s">
        <v>20</v>
      </c>
    </row>
    <row r="2050" spans="1:18" x14ac:dyDescent="0.35">
      <c r="A2050" t="s">
        <v>2094</v>
      </c>
      <c r="B2050" t="s">
        <v>36</v>
      </c>
      <c r="C2050">
        <v>0</v>
      </c>
      <c r="D2050" t="s">
        <v>20</v>
      </c>
      <c r="E2050" t="s">
        <v>21</v>
      </c>
      <c r="F2050" t="s">
        <v>47</v>
      </c>
      <c r="G2050">
        <v>43</v>
      </c>
      <c r="H2050" t="s">
        <v>20</v>
      </c>
      <c r="I2050" t="s">
        <v>21</v>
      </c>
      <c r="J2050" t="s">
        <v>28</v>
      </c>
      <c r="K2050" t="s">
        <v>28</v>
      </c>
      <c r="L2050" t="s">
        <v>24</v>
      </c>
      <c r="M2050" t="s">
        <v>20</v>
      </c>
      <c r="N2050" t="s">
        <v>43</v>
      </c>
      <c r="O2050">
        <v>25.55</v>
      </c>
      <c r="P2050">
        <v>1122.76</v>
      </c>
      <c r="Q2050">
        <v>0</v>
      </c>
      <c r="R2050" t="s">
        <v>21</v>
      </c>
    </row>
    <row r="2051" spans="1:18" x14ac:dyDescent="0.35">
      <c r="A2051" t="s">
        <v>2095</v>
      </c>
      <c r="B2051" t="s">
        <v>36</v>
      </c>
      <c r="C2051">
        <v>0</v>
      </c>
      <c r="D2051" t="s">
        <v>21</v>
      </c>
      <c r="E2051" t="s">
        <v>21</v>
      </c>
      <c r="F2051" t="s">
        <v>27</v>
      </c>
      <c r="G2051">
        <v>25</v>
      </c>
      <c r="H2051" t="s">
        <v>20</v>
      </c>
      <c r="I2051" t="s">
        <v>23</v>
      </c>
      <c r="J2051" t="s">
        <v>21</v>
      </c>
      <c r="K2051" t="s">
        <v>21</v>
      </c>
      <c r="L2051" t="s">
        <v>24</v>
      </c>
      <c r="M2051" t="s">
        <v>21</v>
      </c>
      <c r="N2051" t="s">
        <v>43</v>
      </c>
      <c r="O2051">
        <v>84.76</v>
      </c>
      <c r="P2051">
        <v>2170.5700000000002</v>
      </c>
      <c r="Q2051">
        <v>1</v>
      </c>
      <c r="R2051" t="s">
        <v>21</v>
      </c>
    </row>
    <row r="2052" spans="1:18" x14ac:dyDescent="0.35">
      <c r="A2052" t="s">
        <v>2096</v>
      </c>
      <c r="B2052" t="s">
        <v>19</v>
      </c>
      <c r="C2052">
        <v>0</v>
      </c>
      <c r="D2052" t="s">
        <v>20</v>
      </c>
      <c r="E2052" t="s">
        <v>21</v>
      </c>
      <c r="F2052" t="s">
        <v>75</v>
      </c>
      <c r="G2052">
        <v>3</v>
      </c>
      <c r="H2052" t="s">
        <v>20</v>
      </c>
      <c r="I2052" t="s">
        <v>32</v>
      </c>
      <c r="J2052" t="s">
        <v>20</v>
      </c>
      <c r="K2052" t="s">
        <v>21</v>
      </c>
      <c r="L2052" t="s">
        <v>33</v>
      </c>
      <c r="M2052" t="s">
        <v>21</v>
      </c>
      <c r="N2052" t="s">
        <v>30</v>
      </c>
      <c r="O2052">
        <v>61.19</v>
      </c>
      <c r="P2052">
        <v>188.59</v>
      </c>
      <c r="Q2052">
        <v>3</v>
      </c>
      <c r="R2052" t="s">
        <v>21</v>
      </c>
    </row>
    <row r="2053" spans="1:18" x14ac:dyDescent="0.35">
      <c r="A2053" t="s">
        <v>2097</v>
      </c>
      <c r="B2053" t="s">
        <v>19</v>
      </c>
      <c r="C2053">
        <v>0</v>
      </c>
      <c r="D2053" t="s">
        <v>21</v>
      </c>
      <c r="E2053" t="s">
        <v>21</v>
      </c>
      <c r="F2053" t="s">
        <v>22</v>
      </c>
      <c r="G2053">
        <v>42</v>
      </c>
      <c r="H2053" t="s">
        <v>20</v>
      </c>
      <c r="I2053" t="s">
        <v>32</v>
      </c>
      <c r="J2053" t="s">
        <v>21</v>
      </c>
      <c r="K2053" t="s">
        <v>20</v>
      </c>
      <c r="L2053" t="s">
        <v>33</v>
      </c>
      <c r="M2053" t="s">
        <v>20</v>
      </c>
      <c r="N2053" t="s">
        <v>30</v>
      </c>
      <c r="O2053">
        <v>55.79</v>
      </c>
      <c r="P2053">
        <v>2318.85</v>
      </c>
      <c r="Q2053">
        <v>2</v>
      </c>
      <c r="R2053" t="s">
        <v>20</v>
      </c>
    </row>
    <row r="2054" spans="1:18" x14ac:dyDescent="0.35">
      <c r="A2054" t="s">
        <v>2098</v>
      </c>
      <c r="B2054" t="s">
        <v>36</v>
      </c>
      <c r="C2054">
        <v>1</v>
      </c>
      <c r="D2054" t="s">
        <v>20</v>
      </c>
      <c r="E2054" t="s">
        <v>20</v>
      </c>
      <c r="F2054" t="s">
        <v>75</v>
      </c>
      <c r="G2054">
        <v>48</v>
      </c>
      <c r="H2054" t="s">
        <v>20</v>
      </c>
      <c r="I2054" t="s">
        <v>21</v>
      </c>
      <c r="J2054" t="s">
        <v>28</v>
      </c>
      <c r="K2054" t="s">
        <v>28</v>
      </c>
      <c r="L2054" t="s">
        <v>29</v>
      </c>
      <c r="M2054" t="s">
        <v>20</v>
      </c>
      <c r="N2054" t="s">
        <v>25</v>
      </c>
      <c r="O2054">
        <v>27.32</v>
      </c>
      <c r="P2054">
        <v>1334.67</v>
      </c>
      <c r="Q2054">
        <v>0</v>
      </c>
      <c r="R2054" t="s">
        <v>21</v>
      </c>
    </row>
    <row r="2055" spans="1:18" x14ac:dyDescent="0.35">
      <c r="A2055" t="s">
        <v>2099</v>
      </c>
      <c r="B2055" t="s">
        <v>36</v>
      </c>
      <c r="C2055">
        <v>0</v>
      </c>
      <c r="D2055" t="s">
        <v>20</v>
      </c>
      <c r="E2055" t="s">
        <v>21</v>
      </c>
      <c r="F2055" t="s">
        <v>22</v>
      </c>
      <c r="G2055">
        <v>18</v>
      </c>
      <c r="H2055" t="s">
        <v>21</v>
      </c>
      <c r="I2055" t="s">
        <v>23</v>
      </c>
      <c r="J2055" t="s">
        <v>20</v>
      </c>
      <c r="K2055" t="s">
        <v>20</v>
      </c>
      <c r="L2055" t="s">
        <v>29</v>
      </c>
      <c r="M2055" t="s">
        <v>21</v>
      </c>
      <c r="N2055" t="s">
        <v>25</v>
      </c>
      <c r="O2055">
        <v>90.2</v>
      </c>
      <c r="P2055">
        <v>1655.61</v>
      </c>
      <c r="Q2055">
        <v>3</v>
      </c>
      <c r="R2055" t="s">
        <v>21</v>
      </c>
    </row>
    <row r="2056" spans="1:18" x14ac:dyDescent="0.35">
      <c r="A2056" t="s">
        <v>2100</v>
      </c>
      <c r="B2056" t="s">
        <v>19</v>
      </c>
      <c r="C2056">
        <v>0</v>
      </c>
      <c r="D2056" t="s">
        <v>20</v>
      </c>
      <c r="E2056" t="s">
        <v>20</v>
      </c>
      <c r="F2056" t="s">
        <v>65</v>
      </c>
      <c r="G2056">
        <v>9</v>
      </c>
      <c r="H2056" t="s">
        <v>20</v>
      </c>
      <c r="I2056" t="s">
        <v>23</v>
      </c>
      <c r="J2056" t="s">
        <v>21</v>
      </c>
      <c r="K2056" t="s">
        <v>20</v>
      </c>
      <c r="L2056" t="s">
        <v>33</v>
      </c>
      <c r="M2056" t="s">
        <v>20</v>
      </c>
      <c r="N2056" t="s">
        <v>43</v>
      </c>
      <c r="O2056">
        <v>88.39</v>
      </c>
      <c r="P2056">
        <v>773.35</v>
      </c>
      <c r="Q2056">
        <v>3</v>
      </c>
      <c r="R2056" t="s">
        <v>20</v>
      </c>
    </row>
    <row r="2057" spans="1:18" x14ac:dyDescent="0.35">
      <c r="A2057" t="s">
        <v>2101</v>
      </c>
      <c r="B2057" t="s">
        <v>19</v>
      </c>
      <c r="C2057">
        <v>0</v>
      </c>
      <c r="D2057" t="s">
        <v>21</v>
      </c>
      <c r="E2057" t="s">
        <v>21</v>
      </c>
      <c r="F2057" t="s">
        <v>39</v>
      </c>
      <c r="G2057">
        <v>42</v>
      </c>
      <c r="H2057" t="s">
        <v>20</v>
      </c>
      <c r="I2057" t="s">
        <v>21</v>
      </c>
      <c r="J2057" t="s">
        <v>28</v>
      </c>
      <c r="K2057" t="s">
        <v>28</v>
      </c>
      <c r="L2057" t="s">
        <v>24</v>
      </c>
      <c r="M2057" t="s">
        <v>21</v>
      </c>
      <c r="N2057" t="s">
        <v>25</v>
      </c>
      <c r="O2057">
        <v>26.77</v>
      </c>
      <c r="P2057">
        <v>1157.1099999999999</v>
      </c>
      <c r="Q2057">
        <v>0</v>
      </c>
      <c r="R2057" t="s">
        <v>21</v>
      </c>
    </row>
    <row r="2058" spans="1:18" x14ac:dyDescent="0.35">
      <c r="A2058" t="s">
        <v>2102</v>
      </c>
      <c r="B2058" t="s">
        <v>36</v>
      </c>
      <c r="C2058">
        <v>0</v>
      </c>
      <c r="D2058" t="s">
        <v>20</v>
      </c>
      <c r="E2058" t="s">
        <v>21</v>
      </c>
      <c r="F2058" t="s">
        <v>49</v>
      </c>
      <c r="G2058">
        <v>15</v>
      </c>
      <c r="H2058" t="s">
        <v>21</v>
      </c>
      <c r="I2058" t="s">
        <v>21</v>
      </c>
      <c r="J2058" t="s">
        <v>28</v>
      </c>
      <c r="K2058" t="s">
        <v>28</v>
      </c>
      <c r="L2058" t="s">
        <v>33</v>
      </c>
      <c r="M2058" t="s">
        <v>20</v>
      </c>
      <c r="N2058" t="s">
        <v>34</v>
      </c>
      <c r="O2058">
        <v>23.91</v>
      </c>
      <c r="P2058">
        <v>354.54</v>
      </c>
      <c r="Q2058">
        <v>3</v>
      </c>
      <c r="R2058" t="s">
        <v>20</v>
      </c>
    </row>
    <row r="2059" spans="1:18" x14ac:dyDescent="0.35">
      <c r="A2059" t="s">
        <v>2103</v>
      </c>
      <c r="B2059" t="s">
        <v>19</v>
      </c>
      <c r="C2059">
        <v>0</v>
      </c>
      <c r="D2059" t="s">
        <v>20</v>
      </c>
      <c r="E2059" t="s">
        <v>21</v>
      </c>
      <c r="F2059" t="s">
        <v>39</v>
      </c>
      <c r="G2059">
        <v>35</v>
      </c>
      <c r="H2059" t="s">
        <v>20</v>
      </c>
      <c r="I2059" t="s">
        <v>23</v>
      </c>
      <c r="J2059" t="s">
        <v>20</v>
      </c>
      <c r="K2059" t="s">
        <v>21</v>
      </c>
      <c r="L2059" t="s">
        <v>29</v>
      </c>
      <c r="M2059" t="s">
        <v>21</v>
      </c>
      <c r="N2059" t="s">
        <v>43</v>
      </c>
      <c r="O2059">
        <v>87.19</v>
      </c>
      <c r="P2059">
        <v>3104.71</v>
      </c>
      <c r="Q2059">
        <v>0</v>
      </c>
      <c r="R2059" t="s">
        <v>21</v>
      </c>
    </row>
    <row r="2060" spans="1:18" x14ac:dyDescent="0.35">
      <c r="A2060" t="s">
        <v>2104</v>
      </c>
      <c r="B2060" t="s">
        <v>19</v>
      </c>
      <c r="C2060">
        <v>0</v>
      </c>
      <c r="D2060" t="s">
        <v>20</v>
      </c>
      <c r="E2060" t="s">
        <v>21</v>
      </c>
      <c r="F2060" t="s">
        <v>47</v>
      </c>
      <c r="G2060">
        <v>11</v>
      </c>
      <c r="H2060" t="s">
        <v>20</v>
      </c>
      <c r="I2060" t="s">
        <v>32</v>
      </c>
      <c r="J2060" t="s">
        <v>20</v>
      </c>
      <c r="K2060" t="s">
        <v>20</v>
      </c>
      <c r="L2060" t="s">
        <v>33</v>
      </c>
      <c r="M2060" t="s">
        <v>21</v>
      </c>
      <c r="N2060" t="s">
        <v>30</v>
      </c>
      <c r="O2060">
        <v>58.68</v>
      </c>
      <c r="P2060">
        <v>629.59</v>
      </c>
      <c r="Q2060">
        <v>0</v>
      </c>
      <c r="R2060" t="s">
        <v>21</v>
      </c>
    </row>
    <row r="2061" spans="1:18" x14ac:dyDescent="0.35">
      <c r="A2061" t="s">
        <v>2105</v>
      </c>
      <c r="B2061" t="s">
        <v>36</v>
      </c>
      <c r="C2061">
        <v>0</v>
      </c>
      <c r="D2061" t="s">
        <v>20</v>
      </c>
      <c r="E2061" t="s">
        <v>21</v>
      </c>
      <c r="F2061" t="s">
        <v>41</v>
      </c>
      <c r="G2061">
        <v>26</v>
      </c>
      <c r="H2061" t="s">
        <v>20</v>
      </c>
      <c r="I2061" t="s">
        <v>21</v>
      </c>
      <c r="J2061" t="s">
        <v>28</v>
      </c>
      <c r="K2061" t="s">
        <v>28</v>
      </c>
      <c r="L2061" t="s">
        <v>33</v>
      </c>
      <c r="M2061" t="s">
        <v>20</v>
      </c>
      <c r="N2061" t="s">
        <v>43</v>
      </c>
      <c r="O2061">
        <v>34.659999999999997</v>
      </c>
      <c r="P2061">
        <v>911.64</v>
      </c>
      <c r="Q2061">
        <v>1</v>
      </c>
      <c r="R2061" t="s">
        <v>21</v>
      </c>
    </row>
    <row r="2062" spans="1:18" x14ac:dyDescent="0.35">
      <c r="A2062" t="s">
        <v>2106</v>
      </c>
      <c r="B2062" t="s">
        <v>36</v>
      </c>
      <c r="C2062">
        <v>1</v>
      </c>
      <c r="D2062" t="s">
        <v>21</v>
      </c>
      <c r="E2062" t="s">
        <v>21</v>
      </c>
      <c r="F2062" t="s">
        <v>37</v>
      </c>
      <c r="G2062">
        <v>13</v>
      </c>
      <c r="H2062" t="s">
        <v>20</v>
      </c>
      <c r="I2062" t="s">
        <v>32</v>
      </c>
      <c r="J2062" t="s">
        <v>21</v>
      </c>
      <c r="K2062" t="s">
        <v>21</v>
      </c>
      <c r="L2062" t="s">
        <v>33</v>
      </c>
      <c r="M2062" t="s">
        <v>21</v>
      </c>
      <c r="N2062" t="s">
        <v>25</v>
      </c>
      <c r="O2062">
        <v>57.68</v>
      </c>
      <c r="P2062">
        <v>745.93</v>
      </c>
      <c r="Q2062">
        <v>1</v>
      </c>
      <c r="R2062" t="s">
        <v>20</v>
      </c>
    </row>
    <row r="2063" spans="1:18" x14ac:dyDescent="0.35">
      <c r="A2063" t="s">
        <v>2107</v>
      </c>
      <c r="B2063" t="s">
        <v>19</v>
      </c>
      <c r="C2063">
        <v>0</v>
      </c>
      <c r="D2063" t="s">
        <v>21</v>
      </c>
      <c r="E2063" t="s">
        <v>20</v>
      </c>
      <c r="F2063" t="s">
        <v>49</v>
      </c>
      <c r="G2063">
        <v>49</v>
      </c>
      <c r="H2063" t="s">
        <v>20</v>
      </c>
      <c r="I2063" t="s">
        <v>32</v>
      </c>
      <c r="J2063" t="s">
        <v>21</v>
      </c>
      <c r="K2063" t="s">
        <v>21</v>
      </c>
      <c r="L2063" t="s">
        <v>29</v>
      </c>
      <c r="M2063" t="s">
        <v>20</v>
      </c>
      <c r="N2063" t="s">
        <v>43</v>
      </c>
      <c r="O2063">
        <v>55.08</v>
      </c>
      <c r="P2063">
        <v>2634.42</v>
      </c>
      <c r="Q2063">
        <v>0</v>
      </c>
      <c r="R2063" t="s">
        <v>21</v>
      </c>
    </row>
    <row r="2064" spans="1:18" x14ac:dyDescent="0.35">
      <c r="A2064" t="s">
        <v>2108</v>
      </c>
      <c r="B2064" t="s">
        <v>19</v>
      </c>
      <c r="C2064">
        <v>0</v>
      </c>
      <c r="D2064" t="s">
        <v>21</v>
      </c>
      <c r="E2064" t="s">
        <v>21</v>
      </c>
      <c r="F2064" t="s">
        <v>49</v>
      </c>
      <c r="G2064">
        <v>49</v>
      </c>
      <c r="H2064" t="s">
        <v>20</v>
      </c>
      <c r="I2064" t="s">
        <v>32</v>
      </c>
      <c r="J2064" t="s">
        <v>21</v>
      </c>
      <c r="K2064" t="s">
        <v>21</v>
      </c>
      <c r="L2064" t="s">
        <v>29</v>
      </c>
      <c r="M2064" t="s">
        <v>21</v>
      </c>
      <c r="N2064" t="s">
        <v>25</v>
      </c>
      <c r="O2064">
        <v>55.92</v>
      </c>
      <c r="P2064">
        <v>2781.38</v>
      </c>
      <c r="Q2064">
        <v>2</v>
      </c>
      <c r="R2064" t="s">
        <v>21</v>
      </c>
    </row>
    <row r="2065" spans="1:18" x14ac:dyDescent="0.35">
      <c r="A2065" t="s">
        <v>2109</v>
      </c>
      <c r="B2065" t="s">
        <v>19</v>
      </c>
      <c r="C2065">
        <v>0</v>
      </c>
      <c r="D2065" t="s">
        <v>21</v>
      </c>
      <c r="E2065" t="s">
        <v>21</v>
      </c>
      <c r="F2065" t="s">
        <v>41</v>
      </c>
      <c r="G2065">
        <v>31</v>
      </c>
      <c r="H2065" t="s">
        <v>20</v>
      </c>
      <c r="I2065" t="s">
        <v>23</v>
      </c>
      <c r="J2065" t="s">
        <v>21</v>
      </c>
      <c r="K2065" t="s">
        <v>20</v>
      </c>
      <c r="L2065" t="s">
        <v>33</v>
      </c>
      <c r="M2065" t="s">
        <v>21</v>
      </c>
      <c r="N2065" t="s">
        <v>34</v>
      </c>
      <c r="O2065">
        <v>85.24</v>
      </c>
      <c r="P2065">
        <v>2693.03</v>
      </c>
      <c r="Q2065">
        <v>1</v>
      </c>
      <c r="R2065" t="s">
        <v>20</v>
      </c>
    </row>
    <row r="2066" spans="1:18" x14ac:dyDescent="0.35">
      <c r="A2066" t="s">
        <v>2110</v>
      </c>
      <c r="B2066" t="s">
        <v>36</v>
      </c>
      <c r="C2066">
        <v>0</v>
      </c>
      <c r="D2066" t="s">
        <v>21</v>
      </c>
      <c r="E2066" t="s">
        <v>21</v>
      </c>
      <c r="F2066" t="s">
        <v>49</v>
      </c>
      <c r="G2066">
        <v>49</v>
      </c>
      <c r="H2066" t="s">
        <v>20</v>
      </c>
      <c r="I2066" t="s">
        <v>21</v>
      </c>
      <c r="J2066" t="s">
        <v>28</v>
      </c>
      <c r="K2066" t="s">
        <v>28</v>
      </c>
      <c r="L2066" t="s">
        <v>24</v>
      </c>
      <c r="M2066" t="s">
        <v>20</v>
      </c>
      <c r="N2066" t="s">
        <v>30</v>
      </c>
      <c r="O2066">
        <v>48.65</v>
      </c>
      <c r="P2066">
        <v>2446.2800000000002</v>
      </c>
      <c r="Q2066">
        <v>2</v>
      </c>
      <c r="R2066" t="s">
        <v>21</v>
      </c>
    </row>
    <row r="2067" spans="1:18" x14ac:dyDescent="0.35">
      <c r="A2067" t="s">
        <v>2111</v>
      </c>
      <c r="B2067" t="s">
        <v>36</v>
      </c>
      <c r="C2067">
        <v>0</v>
      </c>
      <c r="D2067" t="s">
        <v>20</v>
      </c>
      <c r="E2067" t="s">
        <v>21</v>
      </c>
      <c r="F2067" t="s">
        <v>27</v>
      </c>
      <c r="G2067">
        <v>68</v>
      </c>
      <c r="H2067" t="s">
        <v>20</v>
      </c>
      <c r="I2067" t="s">
        <v>23</v>
      </c>
      <c r="J2067" t="s">
        <v>20</v>
      </c>
      <c r="K2067" t="s">
        <v>21</v>
      </c>
      <c r="L2067" t="s">
        <v>24</v>
      </c>
      <c r="M2067" t="s">
        <v>20</v>
      </c>
      <c r="N2067" t="s">
        <v>30</v>
      </c>
      <c r="O2067">
        <v>88.33</v>
      </c>
      <c r="P2067">
        <v>6050.6</v>
      </c>
      <c r="Q2067">
        <v>5</v>
      </c>
      <c r="R2067" t="s">
        <v>21</v>
      </c>
    </row>
    <row r="2068" spans="1:18" x14ac:dyDescent="0.35">
      <c r="A2068" t="s">
        <v>2112</v>
      </c>
      <c r="B2068" t="s">
        <v>19</v>
      </c>
      <c r="C2068">
        <v>0</v>
      </c>
      <c r="D2068" t="s">
        <v>21</v>
      </c>
      <c r="E2068" t="s">
        <v>21</v>
      </c>
      <c r="F2068" t="s">
        <v>58</v>
      </c>
      <c r="G2068">
        <v>2</v>
      </c>
      <c r="H2068" t="s">
        <v>20</v>
      </c>
      <c r="I2068" t="s">
        <v>32</v>
      </c>
      <c r="J2068" t="s">
        <v>21</v>
      </c>
      <c r="K2068" t="s">
        <v>20</v>
      </c>
      <c r="L2068" t="s">
        <v>33</v>
      </c>
      <c r="M2068" t="s">
        <v>20</v>
      </c>
      <c r="N2068" t="s">
        <v>43</v>
      </c>
      <c r="O2068">
        <v>62.85</v>
      </c>
      <c r="P2068">
        <v>128.68</v>
      </c>
      <c r="Q2068">
        <v>1</v>
      </c>
      <c r="R2068" t="s">
        <v>20</v>
      </c>
    </row>
    <row r="2069" spans="1:18" x14ac:dyDescent="0.35">
      <c r="A2069" t="s">
        <v>2113</v>
      </c>
      <c r="B2069" t="s">
        <v>19</v>
      </c>
      <c r="C2069">
        <v>0</v>
      </c>
      <c r="D2069" t="s">
        <v>21</v>
      </c>
      <c r="E2069" t="s">
        <v>21</v>
      </c>
      <c r="F2069" t="s">
        <v>27</v>
      </c>
      <c r="G2069">
        <v>11</v>
      </c>
      <c r="H2069" t="s">
        <v>20</v>
      </c>
      <c r="I2069" t="s">
        <v>21</v>
      </c>
      <c r="J2069" t="s">
        <v>28</v>
      </c>
      <c r="K2069" t="s">
        <v>28</v>
      </c>
      <c r="L2069" t="s">
        <v>33</v>
      </c>
      <c r="M2069" t="s">
        <v>20</v>
      </c>
      <c r="N2069" t="s">
        <v>30</v>
      </c>
      <c r="O2069">
        <v>29.92</v>
      </c>
      <c r="P2069">
        <v>319.5</v>
      </c>
      <c r="Q2069">
        <v>0</v>
      </c>
      <c r="R2069" t="s">
        <v>21</v>
      </c>
    </row>
    <row r="2070" spans="1:18" x14ac:dyDescent="0.35">
      <c r="A2070" t="s">
        <v>2114</v>
      </c>
      <c r="B2070" t="s">
        <v>19</v>
      </c>
      <c r="C2070">
        <v>0</v>
      </c>
      <c r="D2070" t="s">
        <v>20</v>
      </c>
      <c r="E2070" t="s">
        <v>20</v>
      </c>
      <c r="F2070" t="s">
        <v>45</v>
      </c>
      <c r="G2070">
        <v>20</v>
      </c>
      <c r="H2070" t="s">
        <v>20</v>
      </c>
      <c r="I2070" t="s">
        <v>23</v>
      </c>
      <c r="J2070" t="s">
        <v>21</v>
      </c>
      <c r="K2070" t="s">
        <v>21</v>
      </c>
      <c r="L2070" t="s">
        <v>33</v>
      </c>
      <c r="M2070" t="s">
        <v>20</v>
      </c>
      <c r="N2070" t="s">
        <v>25</v>
      </c>
      <c r="O2070">
        <v>84.75</v>
      </c>
      <c r="P2070">
        <v>1665.93</v>
      </c>
      <c r="Q2070">
        <v>1</v>
      </c>
      <c r="R2070" t="s">
        <v>20</v>
      </c>
    </row>
    <row r="2071" spans="1:18" x14ac:dyDescent="0.35">
      <c r="A2071" t="s">
        <v>2115</v>
      </c>
      <c r="B2071" t="s">
        <v>19</v>
      </c>
      <c r="C2071">
        <v>0</v>
      </c>
      <c r="D2071" t="s">
        <v>20</v>
      </c>
      <c r="E2071" t="s">
        <v>21</v>
      </c>
      <c r="F2071" t="s">
        <v>39</v>
      </c>
      <c r="G2071">
        <v>25</v>
      </c>
      <c r="H2071" t="s">
        <v>20</v>
      </c>
      <c r="I2071" t="s">
        <v>21</v>
      </c>
      <c r="J2071" t="s">
        <v>28</v>
      </c>
      <c r="K2071" t="s">
        <v>28</v>
      </c>
      <c r="L2071" t="s">
        <v>24</v>
      </c>
      <c r="M2071" t="s">
        <v>21</v>
      </c>
      <c r="N2071" t="s">
        <v>30</v>
      </c>
      <c r="O2071">
        <v>30.65</v>
      </c>
      <c r="Q2071">
        <v>1</v>
      </c>
      <c r="R2071" t="s">
        <v>21</v>
      </c>
    </row>
    <row r="2072" spans="1:18" x14ac:dyDescent="0.35">
      <c r="A2072" t="s">
        <v>2116</v>
      </c>
      <c r="B2072" t="s">
        <v>19</v>
      </c>
      <c r="C2072">
        <v>0</v>
      </c>
      <c r="D2072" t="s">
        <v>20</v>
      </c>
      <c r="E2072" t="s">
        <v>21</v>
      </c>
      <c r="F2072" t="s">
        <v>75</v>
      </c>
      <c r="G2072">
        <v>40</v>
      </c>
      <c r="H2072" t="s">
        <v>20</v>
      </c>
      <c r="I2072" t="s">
        <v>32</v>
      </c>
      <c r="J2072" t="s">
        <v>21</v>
      </c>
      <c r="K2072" t="s">
        <v>21</v>
      </c>
      <c r="L2072" t="s">
        <v>33</v>
      </c>
      <c r="M2072" t="s">
        <v>20</v>
      </c>
      <c r="N2072" t="s">
        <v>30</v>
      </c>
      <c r="O2072">
        <v>56.69</v>
      </c>
      <c r="P2072">
        <v>2280.83</v>
      </c>
      <c r="Q2072">
        <v>2</v>
      </c>
      <c r="R2072" t="s">
        <v>20</v>
      </c>
    </row>
    <row r="2073" spans="1:18" x14ac:dyDescent="0.35">
      <c r="A2073" t="s">
        <v>2117</v>
      </c>
      <c r="B2073" t="s">
        <v>19</v>
      </c>
      <c r="C2073">
        <v>1</v>
      </c>
      <c r="D2073" t="s">
        <v>21</v>
      </c>
      <c r="E2073" t="s">
        <v>21</v>
      </c>
      <c r="F2073" t="s">
        <v>49</v>
      </c>
      <c r="G2073">
        <v>11</v>
      </c>
      <c r="H2073" t="s">
        <v>20</v>
      </c>
      <c r="I2073" t="s">
        <v>23</v>
      </c>
      <c r="J2073" t="s">
        <v>21</v>
      </c>
      <c r="K2073" t="s">
        <v>21</v>
      </c>
      <c r="L2073" t="s">
        <v>33</v>
      </c>
      <c r="M2073" t="s">
        <v>21</v>
      </c>
      <c r="N2073" t="s">
        <v>30</v>
      </c>
      <c r="O2073">
        <v>85.41</v>
      </c>
      <c r="P2073">
        <v>957.63</v>
      </c>
      <c r="Q2073">
        <v>4</v>
      </c>
      <c r="R2073" t="s">
        <v>20</v>
      </c>
    </row>
    <row r="2074" spans="1:18" x14ac:dyDescent="0.35">
      <c r="A2074" t="s">
        <v>2118</v>
      </c>
      <c r="B2074" t="s">
        <v>36</v>
      </c>
      <c r="C2074">
        <v>0</v>
      </c>
      <c r="D2074" t="s">
        <v>21</v>
      </c>
      <c r="E2074" t="s">
        <v>21</v>
      </c>
      <c r="F2074" t="s">
        <v>49</v>
      </c>
      <c r="G2074">
        <v>13</v>
      </c>
      <c r="H2074" t="s">
        <v>20</v>
      </c>
      <c r="I2074" t="s">
        <v>32</v>
      </c>
      <c r="J2074" t="s">
        <v>21</v>
      </c>
      <c r="K2074" t="s">
        <v>20</v>
      </c>
      <c r="L2074" t="s">
        <v>24</v>
      </c>
      <c r="M2074" t="s">
        <v>20</v>
      </c>
      <c r="N2074" t="s">
        <v>34</v>
      </c>
      <c r="O2074">
        <v>62.08</v>
      </c>
      <c r="P2074">
        <v>794.61</v>
      </c>
      <c r="Q2074">
        <v>0</v>
      </c>
      <c r="R2074" t="s">
        <v>21</v>
      </c>
    </row>
    <row r="2075" spans="1:18" x14ac:dyDescent="0.35">
      <c r="A2075" t="s">
        <v>2119</v>
      </c>
      <c r="B2075" t="s">
        <v>36</v>
      </c>
      <c r="C2075">
        <v>0</v>
      </c>
      <c r="D2075" t="s">
        <v>21</v>
      </c>
      <c r="E2075" t="s">
        <v>21</v>
      </c>
      <c r="F2075" t="s">
        <v>22</v>
      </c>
      <c r="G2075">
        <v>16</v>
      </c>
      <c r="H2075" t="s">
        <v>20</v>
      </c>
      <c r="I2075" t="s">
        <v>32</v>
      </c>
      <c r="J2075" t="s">
        <v>21</v>
      </c>
      <c r="K2075" t="s">
        <v>21</v>
      </c>
      <c r="L2075" t="s">
        <v>24</v>
      </c>
      <c r="M2075" t="s">
        <v>21</v>
      </c>
      <c r="N2075" t="s">
        <v>30</v>
      </c>
      <c r="O2075">
        <v>71.73</v>
      </c>
      <c r="P2075">
        <v>1123.44</v>
      </c>
      <c r="Q2075">
        <v>1</v>
      </c>
      <c r="R2075" t="s">
        <v>20</v>
      </c>
    </row>
    <row r="2076" spans="1:18" x14ac:dyDescent="0.35">
      <c r="A2076" t="s">
        <v>2120</v>
      </c>
      <c r="B2076" t="s">
        <v>19</v>
      </c>
      <c r="C2076">
        <v>0</v>
      </c>
      <c r="D2076" t="s">
        <v>21</v>
      </c>
      <c r="E2076" t="s">
        <v>20</v>
      </c>
      <c r="F2076" t="s">
        <v>75</v>
      </c>
      <c r="G2076">
        <v>15</v>
      </c>
      <c r="H2076" t="s">
        <v>20</v>
      </c>
      <c r="I2076" t="s">
        <v>23</v>
      </c>
      <c r="J2076" t="s">
        <v>21</v>
      </c>
      <c r="K2076" t="s">
        <v>21</v>
      </c>
      <c r="L2076" t="s">
        <v>33</v>
      </c>
      <c r="M2076" t="s">
        <v>20</v>
      </c>
      <c r="N2076" t="s">
        <v>34</v>
      </c>
      <c r="O2076">
        <v>94.82</v>
      </c>
      <c r="P2076">
        <v>1387.16</v>
      </c>
      <c r="Q2076">
        <v>5</v>
      </c>
      <c r="R2076" t="s">
        <v>20</v>
      </c>
    </row>
    <row r="2077" spans="1:18" x14ac:dyDescent="0.35">
      <c r="A2077" t="s">
        <v>2121</v>
      </c>
      <c r="B2077" t="s">
        <v>19</v>
      </c>
      <c r="C2077">
        <v>1</v>
      </c>
      <c r="D2077" t="s">
        <v>21</v>
      </c>
      <c r="E2077" t="s">
        <v>21</v>
      </c>
      <c r="F2077" t="s">
        <v>39</v>
      </c>
      <c r="G2077">
        <v>25</v>
      </c>
      <c r="H2077" t="s">
        <v>20</v>
      </c>
      <c r="I2077" t="s">
        <v>23</v>
      </c>
      <c r="J2077" t="s">
        <v>20</v>
      </c>
      <c r="K2077" t="s">
        <v>21</v>
      </c>
      <c r="L2077" t="s">
        <v>29</v>
      </c>
      <c r="M2077" t="s">
        <v>20</v>
      </c>
      <c r="N2077" t="s">
        <v>43</v>
      </c>
      <c r="O2077">
        <v>86.77</v>
      </c>
      <c r="P2077">
        <v>2151.5700000000002</v>
      </c>
      <c r="Q2077">
        <v>7</v>
      </c>
      <c r="R2077" t="s">
        <v>20</v>
      </c>
    </row>
    <row r="2078" spans="1:18" x14ac:dyDescent="0.35">
      <c r="A2078" t="s">
        <v>2122</v>
      </c>
      <c r="B2078" t="s">
        <v>19</v>
      </c>
      <c r="C2078">
        <v>1</v>
      </c>
      <c r="D2078" t="s">
        <v>20</v>
      </c>
      <c r="E2078" t="s">
        <v>21</v>
      </c>
      <c r="F2078" t="s">
        <v>56</v>
      </c>
      <c r="G2078">
        <v>31</v>
      </c>
      <c r="H2078" t="s">
        <v>21</v>
      </c>
      <c r="I2078" t="s">
        <v>23</v>
      </c>
      <c r="J2078" t="s">
        <v>21</v>
      </c>
      <c r="K2078" t="s">
        <v>20</v>
      </c>
      <c r="L2078" t="s">
        <v>29</v>
      </c>
      <c r="M2078" t="s">
        <v>21</v>
      </c>
      <c r="N2078" t="s">
        <v>43</v>
      </c>
      <c r="O2078">
        <v>76.52</v>
      </c>
      <c r="P2078">
        <v>2359.62</v>
      </c>
      <c r="Q2078">
        <v>2</v>
      </c>
      <c r="R2078" t="s">
        <v>21</v>
      </c>
    </row>
    <row r="2079" spans="1:18" x14ac:dyDescent="0.35">
      <c r="A2079" t="s">
        <v>2123</v>
      </c>
      <c r="B2079" t="s">
        <v>19</v>
      </c>
      <c r="C2079">
        <v>0</v>
      </c>
      <c r="D2079" t="s">
        <v>20</v>
      </c>
      <c r="E2079" t="s">
        <v>21</v>
      </c>
      <c r="F2079" t="s">
        <v>56</v>
      </c>
      <c r="G2079">
        <v>18</v>
      </c>
      <c r="H2079" t="s">
        <v>20</v>
      </c>
      <c r="I2079" t="s">
        <v>21</v>
      </c>
      <c r="J2079" t="s">
        <v>28</v>
      </c>
      <c r="K2079" t="s">
        <v>28</v>
      </c>
      <c r="L2079" t="s">
        <v>33</v>
      </c>
      <c r="M2079" t="s">
        <v>20</v>
      </c>
      <c r="N2079" t="s">
        <v>25</v>
      </c>
      <c r="O2079">
        <v>39.01</v>
      </c>
      <c r="P2079">
        <v>698.77</v>
      </c>
      <c r="Q2079">
        <v>1</v>
      </c>
      <c r="R2079" t="s">
        <v>20</v>
      </c>
    </row>
    <row r="2080" spans="1:18" x14ac:dyDescent="0.35">
      <c r="A2080" t="s">
        <v>2124</v>
      </c>
      <c r="B2080" t="s">
        <v>36</v>
      </c>
      <c r="C2080">
        <v>0</v>
      </c>
      <c r="D2080" t="s">
        <v>20</v>
      </c>
      <c r="E2080" t="s">
        <v>20</v>
      </c>
      <c r="F2080" t="s">
        <v>45</v>
      </c>
      <c r="G2080">
        <v>24</v>
      </c>
      <c r="H2080" t="s">
        <v>21</v>
      </c>
      <c r="I2080" t="s">
        <v>32</v>
      </c>
      <c r="J2080" t="s">
        <v>20</v>
      </c>
      <c r="K2080" t="s">
        <v>20</v>
      </c>
      <c r="L2080" t="s">
        <v>33</v>
      </c>
      <c r="M2080" t="s">
        <v>20</v>
      </c>
      <c r="N2080" t="s">
        <v>43</v>
      </c>
      <c r="O2080">
        <v>42.07</v>
      </c>
      <c r="P2080">
        <v>1006.41</v>
      </c>
      <c r="Q2080">
        <v>1</v>
      </c>
      <c r="R2080" t="s">
        <v>21</v>
      </c>
    </row>
    <row r="2081" spans="1:18" x14ac:dyDescent="0.35">
      <c r="A2081" t="s">
        <v>2125</v>
      </c>
      <c r="B2081" t="s">
        <v>19</v>
      </c>
      <c r="C2081">
        <v>0</v>
      </c>
      <c r="D2081" t="s">
        <v>20</v>
      </c>
      <c r="E2081" t="s">
        <v>21</v>
      </c>
      <c r="F2081" t="s">
        <v>56</v>
      </c>
      <c r="G2081">
        <v>50</v>
      </c>
      <c r="H2081" t="s">
        <v>20</v>
      </c>
      <c r="I2081" t="s">
        <v>23</v>
      </c>
      <c r="J2081" t="s">
        <v>20</v>
      </c>
      <c r="K2081" t="s">
        <v>21</v>
      </c>
      <c r="L2081" t="s">
        <v>29</v>
      </c>
      <c r="M2081" t="s">
        <v>20</v>
      </c>
      <c r="N2081" t="s">
        <v>30</v>
      </c>
      <c r="O2081">
        <v>98.19</v>
      </c>
      <c r="P2081">
        <v>4834.08</v>
      </c>
      <c r="Q2081">
        <v>1</v>
      </c>
      <c r="R2081" t="s">
        <v>21</v>
      </c>
    </row>
    <row r="2082" spans="1:18" x14ac:dyDescent="0.35">
      <c r="A2082" t="s">
        <v>2126</v>
      </c>
      <c r="B2082" t="s">
        <v>19</v>
      </c>
      <c r="C2082">
        <v>0</v>
      </c>
      <c r="D2082" t="s">
        <v>21</v>
      </c>
      <c r="E2082" t="s">
        <v>21</v>
      </c>
      <c r="F2082" t="s">
        <v>65</v>
      </c>
      <c r="G2082">
        <v>51</v>
      </c>
      <c r="H2082" t="s">
        <v>20</v>
      </c>
      <c r="I2082" t="s">
        <v>23</v>
      </c>
      <c r="J2082" t="s">
        <v>21</v>
      </c>
      <c r="K2082" t="s">
        <v>20</v>
      </c>
      <c r="L2082" t="s">
        <v>33</v>
      </c>
      <c r="M2082" t="s">
        <v>21</v>
      </c>
      <c r="N2082" t="s">
        <v>30</v>
      </c>
      <c r="O2082">
        <v>90.78</v>
      </c>
      <c r="P2082">
        <v>4666.4799999999996</v>
      </c>
      <c r="Q2082">
        <v>4</v>
      </c>
      <c r="R2082" t="s">
        <v>20</v>
      </c>
    </row>
    <row r="2083" spans="1:18" x14ac:dyDescent="0.35">
      <c r="A2083" t="s">
        <v>2127</v>
      </c>
      <c r="B2083" t="s">
        <v>36</v>
      </c>
      <c r="C2083">
        <v>0</v>
      </c>
      <c r="D2083" t="s">
        <v>21</v>
      </c>
      <c r="E2083" t="s">
        <v>21</v>
      </c>
      <c r="F2083" t="s">
        <v>27</v>
      </c>
      <c r="G2083">
        <v>8</v>
      </c>
      <c r="H2083" t="s">
        <v>20</v>
      </c>
      <c r="I2083" t="s">
        <v>32</v>
      </c>
      <c r="J2083" t="s">
        <v>20</v>
      </c>
      <c r="K2083" t="s">
        <v>21</v>
      </c>
      <c r="L2083" t="s">
        <v>33</v>
      </c>
      <c r="M2083" t="s">
        <v>20</v>
      </c>
      <c r="N2083" t="s">
        <v>30</v>
      </c>
      <c r="O2083">
        <v>54.72</v>
      </c>
      <c r="P2083">
        <v>428.68</v>
      </c>
      <c r="Q2083">
        <v>4</v>
      </c>
      <c r="R2083" t="s">
        <v>21</v>
      </c>
    </row>
    <row r="2084" spans="1:18" x14ac:dyDescent="0.35">
      <c r="A2084" t="s">
        <v>2128</v>
      </c>
      <c r="B2084" t="s">
        <v>36</v>
      </c>
      <c r="C2084">
        <v>0</v>
      </c>
      <c r="D2084" t="s">
        <v>20</v>
      </c>
      <c r="E2084" t="s">
        <v>20</v>
      </c>
      <c r="F2084" t="s">
        <v>56</v>
      </c>
      <c r="G2084">
        <v>9</v>
      </c>
      <c r="H2084" t="s">
        <v>20</v>
      </c>
      <c r="I2084" t="s">
        <v>23</v>
      </c>
      <c r="J2084" t="s">
        <v>21</v>
      </c>
      <c r="K2084" t="s">
        <v>20</v>
      </c>
      <c r="L2084" t="s">
        <v>33</v>
      </c>
      <c r="M2084" t="s">
        <v>20</v>
      </c>
      <c r="N2084" t="s">
        <v>34</v>
      </c>
      <c r="O2084">
        <v>100.28</v>
      </c>
      <c r="P2084">
        <v>913.63</v>
      </c>
      <c r="Q2084">
        <v>2</v>
      </c>
      <c r="R2084" t="s">
        <v>20</v>
      </c>
    </row>
    <row r="2085" spans="1:18" x14ac:dyDescent="0.35">
      <c r="A2085" t="s">
        <v>2129</v>
      </c>
      <c r="B2085" t="s">
        <v>19</v>
      </c>
      <c r="C2085">
        <v>0</v>
      </c>
      <c r="D2085" t="s">
        <v>20</v>
      </c>
      <c r="E2085" t="s">
        <v>20</v>
      </c>
      <c r="F2085" t="s">
        <v>41</v>
      </c>
      <c r="G2085">
        <v>48</v>
      </c>
      <c r="H2085" t="s">
        <v>20</v>
      </c>
      <c r="I2085" t="s">
        <v>32</v>
      </c>
      <c r="J2085" t="s">
        <v>20</v>
      </c>
      <c r="K2085" t="s">
        <v>21</v>
      </c>
      <c r="L2085" t="s">
        <v>29</v>
      </c>
      <c r="M2085" t="s">
        <v>21</v>
      </c>
      <c r="N2085" t="s">
        <v>30</v>
      </c>
      <c r="O2085">
        <v>55.6</v>
      </c>
      <c r="P2085">
        <v>2735.22</v>
      </c>
      <c r="Q2085">
        <v>1</v>
      </c>
      <c r="R2085" t="s">
        <v>21</v>
      </c>
    </row>
    <row r="2086" spans="1:18" x14ac:dyDescent="0.35">
      <c r="A2086" t="s">
        <v>2130</v>
      </c>
      <c r="B2086" t="s">
        <v>19</v>
      </c>
      <c r="C2086">
        <v>0</v>
      </c>
      <c r="D2086" t="s">
        <v>20</v>
      </c>
      <c r="E2086" t="s">
        <v>21</v>
      </c>
      <c r="F2086" t="s">
        <v>56</v>
      </c>
      <c r="G2086">
        <v>70</v>
      </c>
      <c r="H2086" t="s">
        <v>20</v>
      </c>
      <c r="I2086" t="s">
        <v>21</v>
      </c>
      <c r="J2086" t="s">
        <v>28</v>
      </c>
      <c r="K2086" t="s">
        <v>28</v>
      </c>
      <c r="L2086" t="s">
        <v>24</v>
      </c>
      <c r="M2086" t="s">
        <v>20</v>
      </c>
      <c r="N2086" t="s">
        <v>25</v>
      </c>
      <c r="O2086">
        <v>33.85</v>
      </c>
      <c r="P2086">
        <v>2314.37</v>
      </c>
      <c r="Q2086">
        <v>4</v>
      </c>
      <c r="R2086" t="s">
        <v>21</v>
      </c>
    </row>
    <row r="2087" spans="1:18" x14ac:dyDescent="0.35">
      <c r="A2087" t="s">
        <v>2131</v>
      </c>
      <c r="B2087" t="s">
        <v>19</v>
      </c>
      <c r="C2087">
        <v>0</v>
      </c>
      <c r="D2087" t="s">
        <v>21</v>
      </c>
      <c r="E2087" t="s">
        <v>21</v>
      </c>
      <c r="F2087" t="s">
        <v>37</v>
      </c>
      <c r="G2087">
        <v>30</v>
      </c>
      <c r="H2087" t="s">
        <v>20</v>
      </c>
      <c r="I2087" t="s">
        <v>32</v>
      </c>
      <c r="J2087" t="s">
        <v>20</v>
      </c>
      <c r="K2087" t="s">
        <v>21</v>
      </c>
      <c r="L2087" t="s">
        <v>29</v>
      </c>
      <c r="M2087" t="s">
        <v>20</v>
      </c>
      <c r="N2087" t="s">
        <v>25</v>
      </c>
      <c r="O2087">
        <v>45.6</v>
      </c>
      <c r="P2087">
        <v>1407.88</v>
      </c>
      <c r="Q2087">
        <v>0</v>
      </c>
      <c r="R2087" t="s">
        <v>21</v>
      </c>
    </row>
    <row r="2088" spans="1:18" x14ac:dyDescent="0.35">
      <c r="A2088" t="s">
        <v>2132</v>
      </c>
      <c r="B2088" t="s">
        <v>36</v>
      </c>
      <c r="C2088">
        <v>0</v>
      </c>
      <c r="D2088" t="s">
        <v>21</v>
      </c>
      <c r="E2088" t="s">
        <v>21</v>
      </c>
      <c r="F2088" t="s">
        <v>27</v>
      </c>
      <c r="G2088">
        <v>28</v>
      </c>
      <c r="H2088" t="s">
        <v>20</v>
      </c>
      <c r="I2088" t="s">
        <v>21</v>
      </c>
      <c r="J2088" t="s">
        <v>28</v>
      </c>
      <c r="K2088" t="s">
        <v>28</v>
      </c>
      <c r="L2088" t="s">
        <v>33</v>
      </c>
      <c r="M2088" t="s">
        <v>20</v>
      </c>
      <c r="N2088" t="s">
        <v>34</v>
      </c>
      <c r="O2088">
        <v>25.44</v>
      </c>
      <c r="P2088">
        <v>698.26</v>
      </c>
      <c r="Q2088">
        <v>1</v>
      </c>
      <c r="R2088" t="s">
        <v>21</v>
      </c>
    </row>
    <row r="2089" spans="1:18" x14ac:dyDescent="0.35">
      <c r="A2089" t="s">
        <v>2133</v>
      </c>
      <c r="B2089" t="s">
        <v>36</v>
      </c>
      <c r="C2089">
        <v>1</v>
      </c>
      <c r="D2089" t="s">
        <v>20</v>
      </c>
      <c r="E2089" t="s">
        <v>21</v>
      </c>
      <c r="F2089" t="s">
        <v>41</v>
      </c>
      <c r="G2089">
        <v>45</v>
      </c>
      <c r="H2089" t="s">
        <v>20</v>
      </c>
      <c r="I2089" t="s">
        <v>23</v>
      </c>
      <c r="J2089" t="s">
        <v>21</v>
      </c>
      <c r="K2089" t="s">
        <v>21</v>
      </c>
      <c r="L2089" t="s">
        <v>24</v>
      </c>
      <c r="M2089" t="s">
        <v>21</v>
      </c>
      <c r="N2089" t="s">
        <v>34</v>
      </c>
      <c r="O2089">
        <v>77.38</v>
      </c>
      <c r="P2089">
        <v>3502.45</v>
      </c>
      <c r="Q2089">
        <v>5</v>
      </c>
      <c r="R2089" t="s">
        <v>21</v>
      </c>
    </row>
    <row r="2090" spans="1:18" x14ac:dyDescent="0.35">
      <c r="A2090" t="s">
        <v>2134</v>
      </c>
      <c r="B2090" t="s">
        <v>19</v>
      </c>
      <c r="C2090">
        <v>0</v>
      </c>
      <c r="D2090" t="s">
        <v>21</v>
      </c>
      <c r="E2090" t="s">
        <v>21</v>
      </c>
      <c r="F2090" t="s">
        <v>27</v>
      </c>
      <c r="G2090">
        <v>22</v>
      </c>
      <c r="H2090" t="s">
        <v>20</v>
      </c>
      <c r="I2090" t="s">
        <v>23</v>
      </c>
      <c r="J2090" t="s">
        <v>21</v>
      </c>
      <c r="K2090" t="s">
        <v>20</v>
      </c>
      <c r="L2090" t="s">
        <v>33</v>
      </c>
      <c r="M2090" t="s">
        <v>20</v>
      </c>
      <c r="N2090" t="s">
        <v>25</v>
      </c>
      <c r="O2090">
        <v>86.58</v>
      </c>
      <c r="P2090">
        <v>1921.55</v>
      </c>
      <c r="Q2090">
        <v>0</v>
      </c>
      <c r="R2090" t="s">
        <v>20</v>
      </c>
    </row>
    <row r="2091" spans="1:18" x14ac:dyDescent="0.35">
      <c r="A2091" t="s">
        <v>2135</v>
      </c>
      <c r="B2091" t="s">
        <v>36</v>
      </c>
      <c r="C2091">
        <v>0</v>
      </c>
      <c r="D2091" t="s">
        <v>20</v>
      </c>
      <c r="E2091" t="s">
        <v>20</v>
      </c>
      <c r="F2091" t="s">
        <v>37</v>
      </c>
      <c r="G2091">
        <v>18</v>
      </c>
      <c r="H2091" t="s">
        <v>20</v>
      </c>
      <c r="I2091" t="s">
        <v>23</v>
      </c>
      <c r="J2091" t="s">
        <v>21</v>
      </c>
      <c r="K2091" t="s">
        <v>20</v>
      </c>
      <c r="L2091" t="s">
        <v>33</v>
      </c>
      <c r="M2091" t="s">
        <v>20</v>
      </c>
      <c r="N2091" t="s">
        <v>34</v>
      </c>
      <c r="O2091">
        <v>94.73</v>
      </c>
      <c r="P2091">
        <v>1732.95</v>
      </c>
      <c r="Q2091">
        <v>0</v>
      </c>
      <c r="R2091" t="s">
        <v>20</v>
      </c>
    </row>
    <row r="2092" spans="1:18" x14ac:dyDescent="0.35">
      <c r="A2092" t="s">
        <v>2136</v>
      </c>
      <c r="B2092" t="s">
        <v>36</v>
      </c>
      <c r="C2092">
        <v>0</v>
      </c>
      <c r="D2092" t="s">
        <v>21</v>
      </c>
      <c r="E2092" t="s">
        <v>21</v>
      </c>
      <c r="F2092" t="s">
        <v>37</v>
      </c>
      <c r="G2092">
        <v>15</v>
      </c>
      <c r="H2092" t="s">
        <v>20</v>
      </c>
      <c r="I2092" t="s">
        <v>21</v>
      </c>
      <c r="J2092" t="s">
        <v>28</v>
      </c>
      <c r="K2092" t="s">
        <v>28</v>
      </c>
      <c r="L2092" t="s">
        <v>33</v>
      </c>
      <c r="M2092" t="s">
        <v>20</v>
      </c>
      <c r="N2092" t="s">
        <v>34</v>
      </c>
      <c r="O2092">
        <v>29.76</v>
      </c>
      <c r="P2092">
        <v>447.72</v>
      </c>
      <c r="Q2092">
        <v>1</v>
      </c>
      <c r="R2092" t="s">
        <v>20</v>
      </c>
    </row>
    <row r="2093" spans="1:18" x14ac:dyDescent="0.35">
      <c r="A2093" t="s">
        <v>2137</v>
      </c>
      <c r="B2093" t="s">
        <v>19</v>
      </c>
      <c r="C2093">
        <v>1</v>
      </c>
      <c r="D2093" t="s">
        <v>20</v>
      </c>
      <c r="E2093" t="s">
        <v>20</v>
      </c>
      <c r="F2093" t="s">
        <v>27</v>
      </c>
      <c r="G2093">
        <v>62</v>
      </c>
      <c r="H2093" t="s">
        <v>20</v>
      </c>
      <c r="I2093" t="s">
        <v>23</v>
      </c>
      <c r="J2093" t="s">
        <v>21</v>
      </c>
      <c r="K2093" t="s">
        <v>20</v>
      </c>
      <c r="L2093" t="s">
        <v>24</v>
      </c>
      <c r="M2093" t="s">
        <v>21</v>
      </c>
      <c r="N2093" t="s">
        <v>43</v>
      </c>
      <c r="O2093">
        <v>90.88</v>
      </c>
      <c r="P2093">
        <v>5753.14</v>
      </c>
      <c r="Q2093">
        <v>1</v>
      </c>
      <c r="R2093" t="s">
        <v>21</v>
      </c>
    </row>
    <row r="2094" spans="1:18" x14ac:dyDescent="0.35">
      <c r="A2094" t="s">
        <v>2138</v>
      </c>
      <c r="B2094" t="s">
        <v>36</v>
      </c>
      <c r="C2094">
        <v>0</v>
      </c>
      <c r="D2094" t="s">
        <v>20</v>
      </c>
      <c r="E2094" t="s">
        <v>20</v>
      </c>
      <c r="F2094" t="s">
        <v>47</v>
      </c>
      <c r="G2094">
        <v>17</v>
      </c>
      <c r="H2094" t="s">
        <v>20</v>
      </c>
      <c r="I2094" t="s">
        <v>23</v>
      </c>
      <c r="J2094" t="s">
        <v>21</v>
      </c>
      <c r="K2094" t="s">
        <v>20</v>
      </c>
      <c r="L2094" t="s">
        <v>33</v>
      </c>
      <c r="M2094" t="s">
        <v>20</v>
      </c>
      <c r="N2094" t="s">
        <v>34</v>
      </c>
      <c r="O2094">
        <v>90</v>
      </c>
      <c r="P2094">
        <v>1556.21</v>
      </c>
      <c r="Q2094">
        <v>1</v>
      </c>
      <c r="R2094" t="s">
        <v>20</v>
      </c>
    </row>
    <row r="2095" spans="1:18" x14ac:dyDescent="0.35">
      <c r="A2095" t="s">
        <v>2139</v>
      </c>
      <c r="B2095" t="s">
        <v>36</v>
      </c>
      <c r="C2095">
        <v>0</v>
      </c>
      <c r="D2095" t="s">
        <v>20</v>
      </c>
      <c r="E2095" t="s">
        <v>20</v>
      </c>
      <c r="F2095" t="s">
        <v>65</v>
      </c>
      <c r="G2095">
        <v>2</v>
      </c>
      <c r="H2095" t="s">
        <v>20</v>
      </c>
      <c r="I2095" t="s">
        <v>23</v>
      </c>
      <c r="J2095" t="s">
        <v>21</v>
      </c>
      <c r="K2095" t="s">
        <v>21</v>
      </c>
      <c r="L2095" t="s">
        <v>33</v>
      </c>
      <c r="M2095" t="s">
        <v>20</v>
      </c>
      <c r="N2095" t="s">
        <v>34</v>
      </c>
      <c r="O2095">
        <v>85.74</v>
      </c>
      <c r="P2095">
        <v>167.85</v>
      </c>
      <c r="Q2095">
        <v>6</v>
      </c>
      <c r="R2095" t="s">
        <v>20</v>
      </c>
    </row>
    <row r="2096" spans="1:18" x14ac:dyDescent="0.35">
      <c r="A2096" t="s">
        <v>2140</v>
      </c>
      <c r="B2096" t="s">
        <v>19</v>
      </c>
      <c r="C2096">
        <v>0</v>
      </c>
      <c r="D2096" t="s">
        <v>20</v>
      </c>
      <c r="E2096" t="s">
        <v>20</v>
      </c>
      <c r="F2096" t="s">
        <v>45</v>
      </c>
      <c r="G2096">
        <v>9</v>
      </c>
      <c r="H2096" t="s">
        <v>20</v>
      </c>
      <c r="I2096" t="s">
        <v>32</v>
      </c>
      <c r="J2096" t="s">
        <v>20</v>
      </c>
      <c r="K2096" t="s">
        <v>21</v>
      </c>
      <c r="L2096" t="s">
        <v>33</v>
      </c>
      <c r="M2096" t="s">
        <v>20</v>
      </c>
      <c r="N2096" t="s">
        <v>25</v>
      </c>
      <c r="O2096">
        <v>56.17</v>
      </c>
      <c r="P2096">
        <v>518.61</v>
      </c>
      <c r="Q2096">
        <v>2</v>
      </c>
      <c r="R2096" t="s">
        <v>20</v>
      </c>
    </row>
    <row r="2097" spans="1:18" x14ac:dyDescent="0.35">
      <c r="A2097" t="s">
        <v>2141</v>
      </c>
      <c r="B2097" t="s">
        <v>19</v>
      </c>
      <c r="C2097">
        <v>0</v>
      </c>
      <c r="D2097" t="s">
        <v>20</v>
      </c>
      <c r="E2097" t="s">
        <v>20</v>
      </c>
      <c r="F2097" t="s">
        <v>2142</v>
      </c>
      <c r="G2097">
        <v>25</v>
      </c>
      <c r="H2097" t="s">
        <v>20</v>
      </c>
      <c r="I2097" t="s">
        <v>32</v>
      </c>
      <c r="J2097" t="s">
        <v>20</v>
      </c>
      <c r="K2097" t="s">
        <v>20</v>
      </c>
      <c r="L2097" t="s">
        <v>33</v>
      </c>
      <c r="M2097" t="s">
        <v>20</v>
      </c>
      <c r="N2097" t="s">
        <v>43</v>
      </c>
      <c r="O2097">
        <v>66.08</v>
      </c>
      <c r="P2097">
        <v>1618.35</v>
      </c>
      <c r="Q2097">
        <v>1</v>
      </c>
      <c r="R2097" t="s">
        <v>20</v>
      </c>
    </row>
    <row r="2098" spans="1:18" x14ac:dyDescent="0.35">
      <c r="A2098" t="s">
        <v>2143</v>
      </c>
      <c r="B2098" t="s">
        <v>36</v>
      </c>
      <c r="C2098">
        <v>0</v>
      </c>
      <c r="D2098" t="s">
        <v>20</v>
      </c>
      <c r="E2098" t="s">
        <v>21</v>
      </c>
      <c r="F2098" t="s">
        <v>2142</v>
      </c>
      <c r="G2098">
        <v>45</v>
      </c>
      <c r="H2098" t="s">
        <v>20</v>
      </c>
      <c r="I2098" t="s">
        <v>32</v>
      </c>
      <c r="J2098" t="s">
        <v>21</v>
      </c>
      <c r="K2098" t="s">
        <v>21</v>
      </c>
      <c r="L2098" t="s">
        <v>29</v>
      </c>
      <c r="M2098" t="s">
        <v>21</v>
      </c>
      <c r="N2098" t="s">
        <v>30</v>
      </c>
      <c r="O2098">
        <v>57.56</v>
      </c>
      <c r="P2098">
        <v>2649.98</v>
      </c>
      <c r="Q2098">
        <v>1</v>
      </c>
      <c r="R2098" t="s">
        <v>21</v>
      </c>
    </row>
    <row r="2099" spans="1:18" x14ac:dyDescent="0.35">
      <c r="A2099" t="s">
        <v>2144</v>
      </c>
      <c r="B2099" t="s">
        <v>36</v>
      </c>
      <c r="C2099">
        <v>0</v>
      </c>
      <c r="D2099" t="s">
        <v>21</v>
      </c>
      <c r="E2099" t="s">
        <v>21</v>
      </c>
      <c r="F2099" t="s">
        <v>49</v>
      </c>
      <c r="G2099">
        <v>72</v>
      </c>
      <c r="H2099" t="s">
        <v>20</v>
      </c>
      <c r="I2099" t="s">
        <v>23</v>
      </c>
      <c r="J2099" t="s">
        <v>21</v>
      </c>
      <c r="K2099" t="s">
        <v>21</v>
      </c>
      <c r="L2099" t="s">
        <v>29</v>
      </c>
      <c r="M2099" t="s">
        <v>21</v>
      </c>
      <c r="N2099" t="s">
        <v>25</v>
      </c>
      <c r="O2099">
        <v>90.86</v>
      </c>
      <c r="P2099">
        <v>6633.78</v>
      </c>
      <c r="Q2099">
        <v>2</v>
      </c>
      <c r="R2099" t="s">
        <v>21</v>
      </c>
    </row>
    <row r="2100" spans="1:18" x14ac:dyDescent="0.35">
      <c r="A2100" t="s">
        <v>2145</v>
      </c>
      <c r="B2100" t="s">
        <v>19</v>
      </c>
      <c r="C2100">
        <v>0</v>
      </c>
      <c r="D2100" t="s">
        <v>20</v>
      </c>
      <c r="E2100" t="s">
        <v>20</v>
      </c>
      <c r="F2100" t="s">
        <v>49</v>
      </c>
      <c r="G2100">
        <v>12</v>
      </c>
      <c r="H2100" t="s">
        <v>20</v>
      </c>
      <c r="I2100" t="s">
        <v>32</v>
      </c>
      <c r="J2100" t="s">
        <v>21</v>
      </c>
      <c r="K2100" t="s">
        <v>21</v>
      </c>
      <c r="L2100" t="s">
        <v>33</v>
      </c>
      <c r="M2100" t="s">
        <v>21</v>
      </c>
      <c r="N2100" t="s">
        <v>34</v>
      </c>
      <c r="O2100">
        <v>51.47</v>
      </c>
      <c r="P2100">
        <v>621.9</v>
      </c>
      <c r="Q2100">
        <v>1</v>
      </c>
      <c r="R2100" t="s">
        <v>21</v>
      </c>
    </row>
    <row r="2101" spans="1:18" x14ac:dyDescent="0.35">
      <c r="A2101" t="s">
        <v>2146</v>
      </c>
      <c r="B2101" t="s">
        <v>19</v>
      </c>
      <c r="C2101">
        <v>0</v>
      </c>
      <c r="D2101" t="s">
        <v>20</v>
      </c>
      <c r="E2101" t="s">
        <v>21</v>
      </c>
      <c r="F2101" t="s">
        <v>45</v>
      </c>
      <c r="G2101">
        <v>35</v>
      </c>
      <c r="H2101" t="s">
        <v>20</v>
      </c>
      <c r="I2101" t="s">
        <v>21</v>
      </c>
      <c r="J2101" t="s">
        <v>28</v>
      </c>
      <c r="K2101" t="s">
        <v>28</v>
      </c>
      <c r="L2101" t="s">
        <v>29</v>
      </c>
      <c r="M2101" t="s">
        <v>20</v>
      </c>
      <c r="N2101" t="s">
        <v>34</v>
      </c>
      <c r="O2101">
        <v>26.99</v>
      </c>
      <c r="P2101">
        <v>972.97</v>
      </c>
      <c r="Q2101">
        <v>3</v>
      </c>
      <c r="R2101" t="s">
        <v>21</v>
      </c>
    </row>
    <row r="2102" spans="1:18" x14ac:dyDescent="0.35">
      <c r="A2102" t="s">
        <v>2147</v>
      </c>
      <c r="B2102" t="s">
        <v>19</v>
      </c>
      <c r="C2102">
        <v>0</v>
      </c>
      <c r="D2102" t="s">
        <v>21</v>
      </c>
      <c r="E2102" t="s">
        <v>21</v>
      </c>
      <c r="F2102" t="s">
        <v>37</v>
      </c>
      <c r="G2102">
        <v>5</v>
      </c>
      <c r="H2102" t="s">
        <v>20</v>
      </c>
      <c r="I2102" t="s">
        <v>244</v>
      </c>
      <c r="J2102" t="s">
        <v>21</v>
      </c>
      <c r="K2102" t="s">
        <v>21</v>
      </c>
      <c r="L2102" t="s">
        <v>33</v>
      </c>
      <c r="M2102" t="s">
        <v>21</v>
      </c>
      <c r="N2102" t="s">
        <v>30</v>
      </c>
      <c r="O2102">
        <v>82.06</v>
      </c>
      <c r="P2102">
        <v>410.76</v>
      </c>
      <c r="Q2102">
        <v>3</v>
      </c>
      <c r="R2102" t="s">
        <v>20</v>
      </c>
    </row>
    <row r="2103" spans="1:18" x14ac:dyDescent="0.35">
      <c r="A2103" t="s">
        <v>2148</v>
      </c>
      <c r="B2103" t="s">
        <v>19</v>
      </c>
      <c r="C2103">
        <v>0</v>
      </c>
      <c r="D2103" t="s">
        <v>21</v>
      </c>
      <c r="E2103" t="s">
        <v>21</v>
      </c>
      <c r="F2103" t="s">
        <v>65</v>
      </c>
      <c r="G2103">
        <v>36</v>
      </c>
      <c r="H2103" t="s">
        <v>20</v>
      </c>
      <c r="I2103" t="s">
        <v>23</v>
      </c>
      <c r="J2103" t="s">
        <v>21</v>
      </c>
      <c r="K2103" t="s">
        <v>21</v>
      </c>
      <c r="L2103" t="s">
        <v>24</v>
      </c>
      <c r="M2103" t="s">
        <v>20</v>
      </c>
      <c r="N2103" t="s">
        <v>25</v>
      </c>
      <c r="O2103">
        <v>79.31</v>
      </c>
      <c r="P2103">
        <v>2855.23</v>
      </c>
      <c r="Q2103">
        <v>0</v>
      </c>
      <c r="R2103" t="s">
        <v>21</v>
      </c>
    </row>
    <row r="2104" spans="1:18" x14ac:dyDescent="0.35">
      <c r="A2104" t="s">
        <v>2149</v>
      </c>
      <c r="B2104" t="s">
        <v>36</v>
      </c>
      <c r="C2104">
        <v>0</v>
      </c>
      <c r="D2104" t="s">
        <v>21</v>
      </c>
      <c r="E2104" t="s">
        <v>21</v>
      </c>
      <c r="F2104" t="s">
        <v>58</v>
      </c>
      <c r="G2104">
        <v>17</v>
      </c>
      <c r="H2104" t="s">
        <v>20</v>
      </c>
      <c r="I2104" t="s">
        <v>23</v>
      </c>
      <c r="J2104" t="s">
        <v>21</v>
      </c>
      <c r="K2104" t="s">
        <v>20</v>
      </c>
      <c r="L2104" t="s">
        <v>33</v>
      </c>
      <c r="M2104" t="s">
        <v>20</v>
      </c>
      <c r="N2104" t="s">
        <v>30</v>
      </c>
      <c r="O2104">
        <v>91.98</v>
      </c>
      <c r="P2104">
        <v>1592.62</v>
      </c>
      <c r="Q2104">
        <v>3</v>
      </c>
      <c r="R2104" t="s">
        <v>20</v>
      </c>
    </row>
    <row r="2105" spans="1:18" x14ac:dyDescent="0.35">
      <c r="A2105" t="s">
        <v>2150</v>
      </c>
      <c r="B2105" t="s">
        <v>19</v>
      </c>
      <c r="C2105">
        <v>0</v>
      </c>
      <c r="D2105" t="s">
        <v>20</v>
      </c>
      <c r="E2105" t="s">
        <v>21</v>
      </c>
      <c r="F2105" t="s">
        <v>37</v>
      </c>
      <c r="G2105">
        <v>61</v>
      </c>
      <c r="H2105" t="s">
        <v>20</v>
      </c>
      <c r="I2105" t="s">
        <v>21</v>
      </c>
      <c r="J2105" t="s">
        <v>28</v>
      </c>
      <c r="K2105" t="s">
        <v>28</v>
      </c>
      <c r="L2105" t="s">
        <v>24</v>
      </c>
      <c r="M2105" t="s">
        <v>20</v>
      </c>
      <c r="N2105" t="s">
        <v>30</v>
      </c>
      <c r="O2105">
        <v>34.090000000000003</v>
      </c>
      <c r="P2105">
        <v>2122.1799999999998</v>
      </c>
      <c r="Q2105">
        <v>0</v>
      </c>
      <c r="R2105" t="s">
        <v>21</v>
      </c>
    </row>
    <row r="2106" spans="1:18" x14ac:dyDescent="0.35">
      <c r="A2106" t="s">
        <v>2151</v>
      </c>
      <c r="B2106" t="s">
        <v>19</v>
      </c>
      <c r="C2106">
        <v>0</v>
      </c>
      <c r="D2106" t="s">
        <v>21</v>
      </c>
      <c r="E2106" t="s">
        <v>21</v>
      </c>
      <c r="F2106" t="s">
        <v>27</v>
      </c>
      <c r="G2106">
        <v>42</v>
      </c>
      <c r="H2106" t="s">
        <v>21</v>
      </c>
      <c r="I2106" t="s">
        <v>32</v>
      </c>
      <c r="J2106" t="s">
        <v>20</v>
      </c>
      <c r="K2106" t="s">
        <v>21</v>
      </c>
      <c r="L2106" t="s">
        <v>24</v>
      </c>
      <c r="M2106" t="s">
        <v>21</v>
      </c>
      <c r="N2106" t="s">
        <v>30</v>
      </c>
      <c r="O2106">
        <v>55.44</v>
      </c>
      <c r="P2106">
        <v>2303.73</v>
      </c>
      <c r="Q2106">
        <v>2</v>
      </c>
      <c r="R2106" t="s">
        <v>21</v>
      </c>
    </row>
    <row r="2107" spans="1:18" x14ac:dyDescent="0.35">
      <c r="A2107" t="s">
        <v>2152</v>
      </c>
      <c r="B2107" t="s">
        <v>19</v>
      </c>
      <c r="C2107">
        <v>0</v>
      </c>
      <c r="D2107" t="s">
        <v>20</v>
      </c>
      <c r="E2107" t="s">
        <v>20</v>
      </c>
      <c r="F2107" t="s">
        <v>22</v>
      </c>
      <c r="G2107">
        <v>10</v>
      </c>
      <c r="H2107" t="s">
        <v>20</v>
      </c>
      <c r="I2107" t="s">
        <v>23</v>
      </c>
      <c r="J2107" t="s">
        <v>21</v>
      </c>
      <c r="K2107" t="s">
        <v>20</v>
      </c>
      <c r="L2107" t="s">
        <v>33</v>
      </c>
      <c r="M2107" t="s">
        <v>20</v>
      </c>
      <c r="N2107" t="s">
        <v>30</v>
      </c>
      <c r="O2107">
        <v>86.86</v>
      </c>
      <c r="P2107">
        <v>880.6</v>
      </c>
      <c r="Q2107">
        <v>2</v>
      </c>
      <c r="R2107" t="s">
        <v>20</v>
      </c>
    </row>
    <row r="2108" spans="1:18" x14ac:dyDescent="0.35">
      <c r="A2108" t="s">
        <v>2153</v>
      </c>
      <c r="B2108" t="s">
        <v>19</v>
      </c>
      <c r="C2108">
        <v>0</v>
      </c>
      <c r="D2108" t="s">
        <v>21</v>
      </c>
      <c r="E2108" t="s">
        <v>21</v>
      </c>
      <c r="F2108" t="s">
        <v>47</v>
      </c>
      <c r="G2108">
        <v>44</v>
      </c>
      <c r="H2108" t="s">
        <v>20</v>
      </c>
      <c r="I2108" t="s">
        <v>32</v>
      </c>
      <c r="J2108" t="s">
        <v>21</v>
      </c>
      <c r="K2108" t="s">
        <v>20</v>
      </c>
      <c r="L2108" t="s">
        <v>29</v>
      </c>
      <c r="M2108" t="s">
        <v>21</v>
      </c>
      <c r="N2108" t="s">
        <v>34</v>
      </c>
      <c r="O2108">
        <v>53.07</v>
      </c>
      <c r="P2108">
        <v>2360.14</v>
      </c>
      <c r="Q2108">
        <v>4</v>
      </c>
      <c r="R2108" t="s">
        <v>21</v>
      </c>
    </row>
    <row r="2109" spans="1:18" x14ac:dyDescent="0.35">
      <c r="A2109" t="s">
        <v>2154</v>
      </c>
      <c r="B2109" t="s">
        <v>36</v>
      </c>
      <c r="C2109">
        <v>0</v>
      </c>
      <c r="D2109" t="s">
        <v>21</v>
      </c>
      <c r="E2109" t="s">
        <v>20</v>
      </c>
      <c r="F2109" t="s">
        <v>39</v>
      </c>
      <c r="G2109">
        <v>30</v>
      </c>
      <c r="H2109" t="s">
        <v>20</v>
      </c>
      <c r="I2109" t="s">
        <v>32</v>
      </c>
      <c r="J2109" t="s">
        <v>21</v>
      </c>
      <c r="K2109" t="s">
        <v>20</v>
      </c>
      <c r="L2109" t="s">
        <v>33</v>
      </c>
      <c r="M2109" t="s">
        <v>20</v>
      </c>
      <c r="N2109" t="s">
        <v>43</v>
      </c>
      <c r="O2109">
        <v>62.92</v>
      </c>
      <c r="P2109">
        <v>1853.19</v>
      </c>
      <c r="Q2109">
        <v>1</v>
      </c>
      <c r="R2109" t="s">
        <v>21</v>
      </c>
    </row>
    <row r="2110" spans="1:18" x14ac:dyDescent="0.35">
      <c r="A2110" t="s">
        <v>2155</v>
      </c>
      <c r="B2110" t="s">
        <v>19</v>
      </c>
      <c r="C2110">
        <v>0</v>
      </c>
      <c r="D2110" t="s">
        <v>20</v>
      </c>
      <c r="E2110" t="s">
        <v>20</v>
      </c>
      <c r="F2110" t="s">
        <v>65</v>
      </c>
      <c r="G2110">
        <v>51</v>
      </c>
      <c r="H2110" t="s">
        <v>20</v>
      </c>
      <c r="I2110" t="s">
        <v>23</v>
      </c>
      <c r="J2110" t="s">
        <v>21</v>
      </c>
      <c r="K2110" t="s">
        <v>21</v>
      </c>
      <c r="L2110" t="s">
        <v>29</v>
      </c>
      <c r="M2110" t="s">
        <v>20</v>
      </c>
      <c r="N2110" t="s">
        <v>30</v>
      </c>
      <c r="O2110">
        <v>82.58</v>
      </c>
      <c r="P2110">
        <v>4180.03</v>
      </c>
      <c r="Q2110">
        <v>2</v>
      </c>
      <c r="R2110" t="s">
        <v>21</v>
      </c>
    </row>
    <row r="2111" spans="1:18" x14ac:dyDescent="0.35">
      <c r="A2111" t="s">
        <v>2156</v>
      </c>
      <c r="B2111" t="s">
        <v>36</v>
      </c>
      <c r="C2111">
        <v>1</v>
      </c>
      <c r="D2111" t="s">
        <v>21</v>
      </c>
      <c r="E2111" t="s">
        <v>20</v>
      </c>
      <c r="F2111" t="s">
        <v>65</v>
      </c>
      <c r="G2111">
        <v>1</v>
      </c>
      <c r="H2111" t="s">
        <v>20</v>
      </c>
      <c r="I2111" t="s">
        <v>21</v>
      </c>
      <c r="J2111" t="s">
        <v>28</v>
      </c>
      <c r="K2111" t="s">
        <v>28</v>
      </c>
      <c r="L2111" t="s">
        <v>33</v>
      </c>
      <c r="M2111" t="s">
        <v>20</v>
      </c>
      <c r="N2111" t="s">
        <v>25</v>
      </c>
      <c r="O2111">
        <v>34.67</v>
      </c>
      <c r="P2111">
        <v>34.909999999999997</v>
      </c>
      <c r="Q2111">
        <v>2</v>
      </c>
      <c r="R2111" t="s">
        <v>20</v>
      </c>
    </row>
    <row r="2112" spans="1:18" x14ac:dyDescent="0.35">
      <c r="A2112" t="s">
        <v>2157</v>
      </c>
      <c r="B2112" t="s">
        <v>19</v>
      </c>
      <c r="C2112">
        <v>0</v>
      </c>
      <c r="D2112" t="s">
        <v>20</v>
      </c>
      <c r="E2112" t="s">
        <v>21</v>
      </c>
      <c r="F2112" t="s">
        <v>75</v>
      </c>
      <c r="G2112">
        <v>3</v>
      </c>
      <c r="H2112" t="s">
        <v>20</v>
      </c>
      <c r="I2112" t="s">
        <v>32</v>
      </c>
      <c r="J2112" t="s">
        <v>21</v>
      </c>
      <c r="K2112" t="s">
        <v>21</v>
      </c>
      <c r="L2112" t="s">
        <v>33</v>
      </c>
      <c r="M2112" t="s">
        <v>20</v>
      </c>
      <c r="N2112" t="s">
        <v>43</v>
      </c>
      <c r="O2112">
        <v>45.73</v>
      </c>
      <c r="P2112">
        <v>137.72</v>
      </c>
      <c r="Q2112">
        <v>0</v>
      </c>
      <c r="R2112" t="s">
        <v>20</v>
      </c>
    </row>
    <row r="2113" spans="1:18" x14ac:dyDescent="0.35">
      <c r="A2113" t="s">
        <v>2158</v>
      </c>
      <c r="B2113" t="s">
        <v>36</v>
      </c>
      <c r="C2113">
        <v>0</v>
      </c>
      <c r="D2113" t="s">
        <v>20</v>
      </c>
      <c r="E2113" t="s">
        <v>21</v>
      </c>
      <c r="F2113" t="s">
        <v>22</v>
      </c>
      <c r="G2113">
        <v>22</v>
      </c>
      <c r="H2113" t="s">
        <v>21</v>
      </c>
      <c r="I2113" t="s">
        <v>23</v>
      </c>
      <c r="J2113" t="s">
        <v>21</v>
      </c>
      <c r="K2113" t="s">
        <v>20</v>
      </c>
      <c r="L2113" t="s">
        <v>33</v>
      </c>
      <c r="M2113" t="s">
        <v>20</v>
      </c>
      <c r="N2113" t="s">
        <v>25</v>
      </c>
      <c r="O2113">
        <v>75.569999999999993</v>
      </c>
      <c r="P2113">
        <v>1647.72</v>
      </c>
      <c r="Q2113">
        <v>1</v>
      </c>
      <c r="R2113" t="s">
        <v>21</v>
      </c>
    </row>
    <row r="2114" spans="1:18" x14ac:dyDescent="0.35">
      <c r="A2114" t="s">
        <v>2159</v>
      </c>
      <c r="B2114" t="s">
        <v>36</v>
      </c>
      <c r="C2114">
        <v>0</v>
      </c>
      <c r="D2114" t="s">
        <v>20</v>
      </c>
      <c r="E2114" t="s">
        <v>21</v>
      </c>
      <c r="F2114" t="s">
        <v>41</v>
      </c>
      <c r="G2114">
        <v>19</v>
      </c>
      <c r="H2114" t="s">
        <v>20</v>
      </c>
      <c r="I2114" t="s">
        <v>23</v>
      </c>
      <c r="J2114" t="s">
        <v>21</v>
      </c>
      <c r="K2114" t="s">
        <v>21</v>
      </c>
      <c r="L2114" t="s">
        <v>33</v>
      </c>
      <c r="M2114" t="s">
        <v>21</v>
      </c>
      <c r="N2114" t="s">
        <v>25</v>
      </c>
      <c r="O2114">
        <v>73.19</v>
      </c>
      <c r="P2114">
        <v>1395.21</v>
      </c>
      <c r="Q2114">
        <v>3</v>
      </c>
      <c r="R2114" t="s">
        <v>20</v>
      </c>
    </row>
    <row r="2115" spans="1:18" x14ac:dyDescent="0.35">
      <c r="A2115" t="s">
        <v>2160</v>
      </c>
      <c r="B2115" t="s">
        <v>36</v>
      </c>
      <c r="C2115">
        <v>0</v>
      </c>
      <c r="D2115" t="s">
        <v>20</v>
      </c>
      <c r="E2115" t="s">
        <v>21</v>
      </c>
      <c r="F2115" t="s">
        <v>56</v>
      </c>
      <c r="G2115">
        <v>26</v>
      </c>
      <c r="H2115" t="s">
        <v>20</v>
      </c>
      <c r="I2115" t="s">
        <v>23</v>
      </c>
      <c r="J2115" t="s">
        <v>21</v>
      </c>
      <c r="K2115" t="s">
        <v>20</v>
      </c>
      <c r="L2115" t="s">
        <v>29</v>
      </c>
      <c r="M2115" t="s">
        <v>20</v>
      </c>
      <c r="N2115" t="s">
        <v>25</v>
      </c>
      <c r="O2115">
        <v>90.1</v>
      </c>
      <c r="P2115">
        <v>2395.29</v>
      </c>
      <c r="Q2115">
        <v>2</v>
      </c>
      <c r="R2115" t="s">
        <v>21</v>
      </c>
    </row>
    <row r="2116" spans="1:18" x14ac:dyDescent="0.35">
      <c r="A2116" t="s">
        <v>2161</v>
      </c>
      <c r="B2116" t="s">
        <v>36</v>
      </c>
      <c r="C2116">
        <v>0</v>
      </c>
      <c r="D2116" t="s">
        <v>21</v>
      </c>
      <c r="E2116" t="s">
        <v>20</v>
      </c>
      <c r="F2116" t="s">
        <v>27</v>
      </c>
      <c r="G2116">
        <v>2</v>
      </c>
      <c r="H2116" t="s">
        <v>20</v>
      </c>
      <c r="I2116" t="s">
        <v>32</v>
      </c>
      <c r="J2116" t="s">
        <v>21</v>
      </c>
      <c r="K2116" t="s">
        <v>20</v>
      </c>
      <c r="L2116" t="s">
        <v>33</v>
      </c>
      <c r="M2116" t="s">
        <v>20</v>
      </c>
      <c r="N2116" t="s">
        <v>25</v>
      </c>
      <c r="O2116">
        <v>63.76</v>
      </c>
      <c r="P2116">
        <v>124.19</v>
      </c>
      <c r="Q2116">
        <v>1</v>
      </c>
      <c r="R2116" t="s">
        <v>21</v>
      </c>
    </row>
    <row r="2117" spans="1:18" x14ac:dyDescent="0.35">
      <c r="A2117" t="s">
        <v>2162</v>
      </c>
      <c r="B2117" t="s">
        <v>36</v>
      </c>
      <c r="C2117">
        <v>0</v>
      </c>
      <c r="D2117" t="s">
        <v>20</v>
      </c>
      <c r="E2117" t="s">
        <v>20</v>
      </c>
      <c r="F2117" t="s">
        <v>27</v>
      </c>
      <c r="G2117">
        <v>43</v>
      </c>
      <c r="H2117" t="s">
        <v>20</v>
      </c>
      <c r="I2117" t="s">
        <v>23</v>
      </c>
      <c r="J2117" t="s">
        <v>21</v>
      </c>
      <c r="K2117" t="s">
        <v>20</v>
      </c>
      <c r="L2117" t="s">
        <v>29</v>
      </c>
      <c r="M2117" t="s">
        <v>21</v>
      </c>
      <c r="N2117" t="s">
        <v>43</v>
      </c>
      <c r="O2117">
        <v>99.23</v>
      </c>
      <c r="P2117">
        <v>4370.1099999999997</v>
      </c>
      <c r="Q2117">
        <v>3</v>
      </c>
      <c r="R2117" t="s">
        <v>20</v>
      </c>
    </row>
    <row r="2118" spans="1:18" x14ac:dyDescent="0.35">
      <c r="A2118" t="s">
        <v>2163</v>
      </c>
      <c r="B2118" t="s">
        <v>36</v>
      </c>
      <c r="C2118">
        <v>0</v>
      </c>
      <c r="D2118" t="s">
        <v>21</v>
      </c>
      <c r="E2118" t="s">
        <v>21</v>
      </c>
      <c r="F2118" t="s">
        <v>47</v>
      </c>
      <c r="G2118">
        <v>14</v>
      </c>
      <c r="H2118" t="s">
        <v>20</v>
      </c>
      <c r="I2118" t="s">
        <v>21</v>
      </c>
      <c r="J2118" t="s">
        <v>28</v>
      </c>
      <c r="K2118" t="s">
        <v>28</v>
      </c>
      <c r="L2118" t="s">
        <v>33</v>
      </c>
      <c r="M2118" t="s">
        <v>20</v>
      </c>
      <c r="N2118" t="s">
        <v>30</v>
      </c>
      <c r="O2118">
        <v>32.4</v>
      </c>
      <c r="P2118">
        <v>464.09</v>
      </c>
      <c r="Q2118">
        <v>0</v>
      </c>
      <c r="R2118" t="s">
        <v>20</v>
      </c>
    </row>
    <row r="2119" spans="1:18" x14ac:dyDescent="0.35">
      <c r="A2119" t="s">
        <v>2164</v>
      </c>
      <c r="B2119" t="s">
        <v>36</v>
      </c>
      <c r="C2119">
        <v>0</v>
      </c>
      <c r="D2119" t="s">
        <v>21</v>
      </c>
      <c r="E2119" t="s">
        <v>21</v>
      </c>
      <c r="F2119" t="s">
        <v>22</v>
      </c>
      <c r="G2119">
        <v>54</v>
      </c>
      <c r="H2119" t="s">
        <v>20</v>
      </c>
      <c r="I2119" t="s">
        <v>21</v>
      </c>
      <c r="J2119" t="s">
        <v>28</v>
      </c>
      <c r="K2119" t="s">
        <v>28</v>
      </c>
      <c r="L2119" t="s">
        <v>24</v>
      </c>
      <c r="M2119" t="s">
        <v>21</v>
      </c>
      <c r="N2119" t="s">
        <v>25</v>
      </c>
      <c r="O2119">
        <v>31.52</v>
      </c>
      <c r="P2119">
        <v>1734.6</v>
      </c>
      <c r="Q2119">
        <v>1</v>
      </c>
      <c r="R2119" t="s">
        <v>21</v>
      </c>
    </row>
    <row r="2120" spans="1:18" x14ac:dyDescent="0.35">
      <c r="A2120" t="s">
        <v>2165</v>
      </c>
      <c r="B2120" t="s">
        <v>19</v>
      </c>
      <c r="C2120">
        <v>0</v>
      </c>
      <c r="D2120" t="s">
        <v>21</v>
      </c>
      <c r="E2120" t="s">
        <v>21</v>
      </c>
      <c r="F2120" t="s">
        <v>56</v>
      </c>
      <c r="G2120">
        <v>0</v>
      </c>
      <c r="H2120" t="s">
        <v>20</v>
      </c>
      <c r="I2120" t="s">
        <v>32</v>
      </c>
      <c r="J2120" t="s">
        <v>21</v>
      </c>
      <c r="K2120" t="s">
        <v>21</v>
      </c>
      <c r="L2120" t="s">
        <v>29</v>
      </c>
      <c r="M2120" t="s">
        <v>20</v>
      </c>
      <c r="N2120" t="s">
        <v>25</v>
      </c>
      <c r="O2120">
        <v>45.35</v>
      </c>
      <c r="Q2120">
        <v>0</v>
      </c>
      <c r="R2120" t="s">
        <v>21</v>
      </c>
    </row>
    <row r="2121" spans="1:18" x14ac:dyDescent="0.35">
      <c r="A2121" t="s">
        <v>2166</v>
      </c>
      <c r="B2121" t="s">
        <v>19</v>
      </c>
      <c r="C2121">
        <v>0</v>
      </c>
      <c r="D2121" t="s">
        <v>21</v>
      </c>
      <c r="E2121" t="s">
        <v>21</v>
      </c>
      <c r="F2121" t="s">
        <v>47</v>
      </c>
      <c r="G2121">
        <v>17</v>
      </c>
      <c r="H2121" t="s">
        <v>20</v>
      </c>
      <c r="I2121" t="s">
        <v>23</v>
      </c>
      <c r="J2121" t="s">
        <v>21</v>
      </c>
      <c r="K2121" t="s">
        <v>20</v>
      </c>
      <c r="L2121" t="s">
        <v>33</v>
      </c>
      <c r="M2121" t="s">
        <v>20</v>
      </c>
      <c r="N2121" t="s">
        <v>34</v>
      </c>
      <c r="O2121">
        <v>99.42</v>
      </c>
      <c r="P2121">
        <v>1653.12</v>
      </c>
      <c r="Q2121">
        <v>1</v>
      </c>
      <c r="R2121" t="s">
        <v>21</v>
      </c>
    </row>
    <row r="2122" spans="1:18" x14ac:dyDescent="0.35">
      <c r="A2122" t="s">
        <v>2167</v>
      </c>
      <c r="B2122" t="s">
        <v>19</v>
      </c>
      <c r="C2122">
        <v>0</v>
      </c>
      <c r="D2122" t="s">
        <v>20</v>
      </c>
      <c r="E2122" t="s">
        <v>21</v>
      </c>
      <c r="F2122" t="s">
        <v>27</v>
      </c>
      <c r="G2122">
        <v>3</v>
      </c>
      <c r="H2122" t="s">
        <v>21</v>
      </c>
      <c r="I2122" t="s">
        <v>23</v>
      </c>
      <c r="J2122" t="s">
        <v>20</v>
      </c>
      <c r="K2122" t="s">
        <v>20</v>
      </c>
      <c r="L2122" t="s">
        <v>33</v>
      </c>
      <c r="M2122" t="s">
        <v>21</v>
      </c>
      <c r="N2122" t="s">
        <v>43</v>
      </c>
      <c r="O2122">
        <v>75.84</v>
      </c>
      <c r="P2122">
        <v>228.59</v>
      </c>
      <c r="Q2122">
        <v>3</v>
      </c>
      <c r="R2122" t="s">
        <v>21</v>
      </c>
    </row>
    <row r="2123" spans="1:18" x14ac:dyDescent="0.35">
      <c r="A2123" t="s">
        <v>2168</v>
      </c>
      <c r="B2123" t="s">
        <v>36</v>
      </c>
      <c r="C2123">
        <v>1</v>
      </c>
      <c r="D2123" t="s">
        <v>20</v>
      </c>
      <c r="E2123" t="s">
        <v>20</v>
      </c>
      <c r="F2123" t="s">
        <v>65</v>
      </c>
      <c r="G2123">
        <v>45</v>
      </c>
      <c r="H2123" t="s">
        <v>20</v>
      </c>
      <c r="I2123" t="s">
        <v>32</v>
      </c>
      <c r="J2123" t="s">
        <v>21</v>
      </c>
      <c r="K2123" t="s">
        <v>21</v>
      </c>
      <c r="L2123" t="s">
        <v>24</v>
      </c>
      <c r="M2123" t="s">
        <v>20</v>
      </c>
      <c r="N2123" t="s">
        <v>25</v>
      </c>
      <c r="O2123">
        <v>46.89</v>
      </c>
      <c r="P2123">
        <v>2149.36</v>
      </c>
      <c r="Q2123">
        <v>1</v>
      </c>
      <c r="R2123" t="s">
        <v>21</v>
      </c>
    </row>
    <row r="2124" spans="1:18" x14ac:dyDescent="0.35">
      <c r="A2124" t="s">
        <v>2169</v>
      </c>
      <c r="B2124" t="s">
        <v>19</v>
      </c>
      <c r="C2124">
        <v>0</v>
      </c>
      <c r="D2124" t="s">
        <v>21</v>
      </c>
      <c r="E2124" t="s">
        <v>20</v>
      </c>
      <c r="F2124" t="s">
        <v>58</v>
      </c>
      <c r="G2124">
        <v>1</v>
      </c>
      <c r="H2124" t="s">
        <v>20</v>
      </c>
      <c r="I2124" t="s">
        <v>23</v>
      </c>
      <c r="J2124" t="s">
        <v>20</v>
      </c>
      <c r="K2124" t="s">
        <v>21</v>
      </c>
      <c r="L2124" t="s">
        <v>29</v>
      </c>
      <c r="M2124" t="s">
        <v>20</v>
      </c>
      <c r="N2124" t="s">
        <v>30</v>
      </c>
      <c r="O2124">
        <v>91.06</v>
      </c>
      <c r="P2124">
        <v>90.77</v>
      </c>
      <c r="Q2124">
        <v>1</v>
      </c>
      <c r="R2124" t="s">
        <v>20</v>
      </c>
    </row>
    <row r="2125" spans="1:18" x14ac:dyDescent="0.35">
      <c r="A2125" t="s">
        <v>2170</v>
      </c>
      <c r="B2125" t="s">
        <v>36</v>
      </c>
      <c r="C2125">
        <v>0</v>
      </c>
      <c r="D2125" t="s">
        <v>21</v>
      </c>
      <c r="E2125" t="s">
        <v>21</v>
      </c>
      <c r="F2125" t="s">
        <v>41</v>
      </c>
      <c r="G2125">
        <v>18</v>
      </c>
      <c r="H2125" t="s">
        <v>20</v>
      </c>
      <c r="I2125" t="s">
        <v>23</v>
      </c>
      <c r="J2125" t="s">
        <v>21</v>
      </c>
      <c r="K2125" t="s">
        <v>20</v>
      </c>
      <c r="L2125" t="s">
        <v>33</v>
      </c>
      <c r="M2125" t="s">
        <v>20</v>
      </c>
      <c r="N2125" t="s">
        <v>34</v>
      </c>
      <c r="O2125">
        <v>78.88</v>
      </c>
      <c r="P2125">
        <v>1460.84</v>
      </c>
      <c r="Q2125">
        <v>0</v>
      </c>
      <c r="R2125" t="s">
        <v>21</v>
      </c>
    </row>
    <row r="2126" spans="1:18" x14ac:dyDescent="0.35">
      <c r="A2126" t="s">
        <v>2171</v>
      </c>
      <c r="B2126" t="s">
        <v>19</v>
      </c>
      <c r="C2126">
        <v>0</v>
      </c>
      <c r="D2126" t="s">
        <v>20</v>
      </c>
      <c r="E2126" t="s">
        <v>21</v>
      </c>
      <c r="F2126" t="s">
        <v>49</v>
      </c>
      <c r="G2126">
        <v>17</v>
      </c>
      <c r="H2126" t="s">
        <v>20</v>
      </c>
      <c r="I2126" t="s">
        <v>23</v>
      </c>
      <c r="J2126" t="s">
        <v>20</v>
      </c>
      <c r="K2126" t="s">
        <v>21</v>
      </c>
      <c r="L2126" t="s">
        <v>29</v>
      </c>
      <c r="M2126" t="s">
        <v>21</v>
      </c>
      <c r="N2126" t="s">
        <v>25</v>
      </c>
      <c r="O2126">
        <v>90.24</v>
      </c>
      <c r="P2126">
        <v>1574.02</v>
      </c>
      <c r="Q2126">
        <v>1</v>
      </c>
      <c r="R2126" t="s">
        <v>21</v>
      </c>
    </row>
    <row r="2127" spans="1:18" x14ac:dyDescent="0.35">
      <c r="A2127" t="s">
        <v>2172</v>
      </c>
      <c r="B2127" t="s">
        <v>36</v>
      </c>
      <c r="C2127">
        <v>0</v>
      </c>
      <c r="D2127" t="s">
        <v>21</v>
      </c>
      <c r="E2127" t="s">
        <v>21</v>
      </c>
      <c r="F2127" t="s">
        <v>58</v>
      </c>
      <c r="G2127">
        <v>67</v>
      </c>
      <c r="H2127" t="s">
        <v>20</v>
      </c>
      <c r="I2127" t="s">
        <v>23</v>
      </c>
      <c r="J2127" t="s">
        <v>21</v>
      </c>
      <c r="K2127" t="s">
        <v>21</v>
      </c>
      <c r="L2127" t="s">
        <v>24</v>
      </c>
      <c r="M2127" t="s">
        <v>21</v>
      </c>
      <c r="N2127" t="s">
        <v>30</v>
      </c>
      <c r="O2127">
        <v>84.42</v>
      </c>
      <c r="P2127">
        <v>5578.65</v>
      </c>
      <c r="Q2127">
        <v>4</v>
      </c>
      <c r="R2127" t="s">
        <v>21</v>
      </c>
    </row>
    <row r="2128" spans="1:18" x14ac:dyDescent="0.35">
      <c r="A2128" t="s">
        <v>2173</v>
      </c>
      <c r="B2128" t="s">
        <v>36</v>
      </c>
      <c r="C2128">
        <v>0</v>
      </c>
      <c r="D2128" t="s">
        <v>21</v>
      </c>
      <c r="E2128" t="s">
        <v>21</v>
      </c>
      <c r="F2128" t="s">
        <v>22</v>
      </c>
      <c r="G2128">
        <v>16</v>
      </c>
      <c r="H2128" t="s">
        <v>20</v>
      </c>
      <c r="I2128" t="s">
        <v>23</v>
      </c>
      <c r="J2128" t="s">
        <v>20</v>
      </c>
      <c r="K2128" t="s">
        <v>21</v>
      </c>
      <c r="L2128" t="s">
        <v>33</v>
      </c>
      <c r="M2128" t="s">
        <v>21</v>
      </c>
      <c r="N2128" t="s">
        <v>30</v>
      </c>
      <c r="O2128">
        <v>94.38</v>
      </c>
      <c r="P2128">
        <v>1542.48</v>
      </c>
      <c r="Q2128">
        <v>4</v>
      </c>
      <c r="R2128" t="s">
        <v>20</v>
      </c>
    </row>
    <row r="2129" spans="1:18" x14ac:dyDescent="0.35">
      <c r="A2129" t="s">
        <v>2174</v>
      </c>
      <c r="B2129" t="s">
        <v>36</v>
      </c>
      <c r="C2129">
        <v>1</v>
      </c>
      <c r="D2129" t="s">
        <v>20</v>
      </c>
      <c r="E2129" t="s">
        <v>21</v>
      </c>
      <c r="F2129" t="s">
        <v>47</v>
      </c>
      <c r="G2129">
        <v>21</v>
      </c>
      <c r="H2129" t="s">
        <v>20</v>
      </c>
      <c r="I2129" t="s">
        <v>32</v>
      </c>
      <c r="J2129" t="s">
        <v>20</v>
      </c>
      <c r="K2129" t="s">
        <v>20</v>
      </c>
      <c r="L2129" t="s">
        <v>33</v>
      </c>
      <c r="M2129" t="s">
        <v>21</v>
      </c>
      <c r="N2129" t="s">
        <v>34</v>
      </c>
      <c r="O2129">
        <v>68.790000000000006</v>
      </c>
      <c r="P2129">
        <v>1404.22</v>
      </c>
      <c r="Q2129">
        <v>1</v>
      </c>
      <c r="R2129" t="s">
        <v>21</v>
      </c>
    </row>
    <row r="2130" spans="1:18" x14ac:dyDescent="0.35">
      <c r="A2130" t="s">
        <v>2175</v>
      </c>
      <c r="B2130" t="s">
        <v>36</v>
      </c>
      <c r="C2130">
        <v>0</v>
      </c>
      <c r="D2130" t="s">
        <v>21</v>
      </c>
      <c r="E2130" t="s">
        <v>21</v>
      </c>
      <c r="F2130" t="s">
        <v>58</v>
      </c>
      <c r="G2130">
        <v>62</v>
      </c>
      <c r="H2130" t="s">
        <v>20</v>
      </c>
      <c r="I2130" t="s">
        <v>23</v>
      </c>
      <c r="J2130" t="s">
        <v>21</v>
      </c>
      <c r="K2130" t="s">
        <v>21</v>
      </c>
      <c r="L2130" t="s">
        <v>29</v>
      </c>
      <c r="M2130" t="s">
        <v>20</v>
      </c>
      <c r="N2130" t="s">
        <v>43</v>
      </c>
      <c r="O2130">
        <v>80.55</v>
      </c>
      <c r="P2130">
        <v>4996.67</v>
      </c>
      <c r="Q2130">
        <v>2</v>
      </c>
      <c r="R2130" t="s">
        <v>21</v>
      </c>
    </row>
    <row r="2131" spans="1:18" x14ac:dyDescent="0.35">
      <c r="A2131" t="s">
        <v>2176</v>
      </c>
      <c r="B2131" t="s">
        <v>36</v>
      </c>
      <c r="C2131">
        <v>0</v>
      </c>
      <c r="D2131" t="s">
        <v>21</v>
      </c>
      <c r="E2131" t="s">
        <v>20</v>
      </c>
      <c r="F2131" t="s">
        <v>56</v>
      </c>
      <c r="G2131">
        <v>6</v>
      </c>
      <c r="H2131" t="s">
        <v>20</v>
      </c>
      <c r="I2131" t="s">
        <v>23</v>
      </c>
      <c r="J2131" t="s">
        <v>21</v>
      </c>
      <c r="K2131" t="s">
        <v>21</v>
      </c>
      <c r="L2131" t="s">
        <v>33</v>
      </c>
      <c r="M2131" t="s">
        <v>21</v>
      </c>
      <c r="N2131" t="s">
        <v>25</v>
      </c>
      <c r="O2131">
        <v>91.72</v>
      </c>
      <c r="P2131">
        <v>556.96</v>
      </c>
      <c r="Q2131">
        <v>3</v>
      </c>
      <c r="R2131" t="s">
        <v>20</v>
      </c>
    </row>
    <row r="2132" spans="1:18" x14ac:dyDescent="0.35">
      <c r="A2132" t="s">
        <v>2177</v>
      </c>
      <c r="B2132" t="s">
        <v>36</v>
      </c>
      <c r="C2132">
        <v>0</v>
      </c>
      <c r="D2132" t="s">
        <v>20</v>
      </c>
      <c r="E2132" t="s">
        <v>21</v>
      </c>
      <c r="F2132" t="s">
        <v>22</v>
      </c>
      <c r="G2132">
        <v>47</v>
      </c>
      <c r="H2132" t="s">
        <v>20</v>
      </c>
      <c r="I2132" t="s">
        <v>23</v>
      </c>
      <c r="J2132" t="s">
        <v>21</v>
      </c>
      <c r="K2132" t="s">
        <v>21</v>
      </c>
      <c r="L2132" t="s">
        <v>29</v>
      </c>
      <c r="M2132" t="s">
        <v>20</v>
      </c>
      <c r="N2132" t="s">
        <v>34</v>
      </c>
      <c r="O2132">
        <v>77.44</v>
      </c>
      <c r="P2132">
        <v>3567.1</v>
      </c>
      <c r="Q2132">
        <v>4</v>
      </c>
      <c r="R2132" t="s">
        <v>21</v>
      </c>
    </row>
    <row r="2133" spans="1:18" x14ac:dyDescent="0.35">
      <c r="A2133" t="s">
        <v>2178</v>
      </c>
      <c r="B2133" t="s">
        <v>36</v>
      </c>
      <c r="C2133">
        <v>0</v>
      </c>
      <c r="D2133" t="s">
        <v>21</v>
      </c>
      <c r="E2133" t="s">
        <v>21</v>
      </c>
      <c r="F2133" t="s">
        <v>58</v>
      </c>
      <c r="G2133">
        <v>5</v>
      </c>
      <c r="H2133" t="s">
        <v>20</v>
      </c>
      <c r="I2133" t="s">
        <v>32</v>
      </c>
      <c r="J2133" t="s">
        <v>21</v>
      </c>
      <c r="K2133" t="s">
        <v>21</v>
      </c>
      <c r="L2133" t="s">
        <v>33</v>
      </c>
      <c r="M2133" t="s">
        <v>21</v>
      </c>
      <c r="N2133" t="s">
        <v>30</v>
      </c>
      <c r="O2133">
        <v>55.4</v>
      </c>
      <c r="P2133">
        <v>281.70999999999998</v>
      </c>
      <c r="Q2133">
        <v>1</v>
      </c>
      <c r="R2133" t="s">
        <v>21</v>
      </c>
    </row>
    <row r="2134" spans="1:18" x14ac:dyDescent="0.35">
      <c r="A2134" t="s">
        <v>2179</v>
      </c>
      <c r="B2134" t="s">
        <v>19</v>
      </c>
      <c r="C2134">
        <v>0</v>
      </c>
      <c r="D2134" t="s">
        <v>20</v>
      </c>
      <c r="E2134" t="s">
        <v>21</v>
      </c>
      <c r="F2134" t="s">
        <v>41</v>
      </c>
      <c r="G2134">
        <v>38</v>
      </c>
      <c r="H2134" t="s">
        <v>20</v>
      </c>
      <c r="I2134" t="s">
        <v>32</v>
      </c>
      <c r="J2134" t="s">
        <v>21</v>
      </c>
      <c r="K2134" t="s">
        <v>21</v>
      </c>
      <c r="L2134" t="s">
        <v>24</v>
      </c>
      <c r="M2134" t="s">
        <v>21</v>
      </c>
      <c r="N2134" t="s">
        <v>25</v>
      </c>
      <c r="O2134">
        <v>53.68</v>
      </c>
      <c r="P2134">
        <v>2069.5700000000002</v>
      </c>
      <c r="Q2134">
        <v>2</v>
      </c>
      <c r="R2134" t="s">
        <v>21</v>
      </c>
    </row>
    <row r="2135" spans="1:18" x14ac:dyDescent="0.35">
      <c r="A2135" t="s">
        <v>2180</v>
      </c>
      <c r="B2135" t="s">
        <v>36</v>
      </c>
      <c r="C2135">
        <v>0</v>
      </c>
      <c r="D2135" t="s">
        <v>20</v>
      </c>
      <c r="E2135" t="s">
        <v>21</v>
      </c>
      <c r="F2135" t="s">
        <v>39</v>
      </c>
      <c r="G2135">
        <v>53</v>
      </c>
      <c r="H2135" t="s">
        <v>21</v>
      </c>
      <c r="I2135" t="s">
        <v>32</v>
      </c>
      <c r="J2135" t="s">
        <v>20</v>
      </c>
      <c r="K2135" t="s">
        <v>21</v>
      </c>
      <c r="L2135" t="s">
        <v>24</v>
      </c>
      <c r="M2135" t="s">
        <v>20</v>
      </c>
      <c r="N2135" t="s">
        <v>34</v>
      </c>
      <c r="O2135">
        <v>45.63</v>
      </c>
      <c r="P2135">
        <v>2459.14</v>
      </c>
      <c r="Q2135">
        <v>1</v>
      </c>
      <c r="R2135" t="s">
        <v>21</v>
      </c>
    </row>
    <row r="2136" spans="1:18" x14ac:dyDescent="0.35">
      <c r="A2136" t="s">
        <v>2181</v>
      </c>
      <c r="B2136" t="s">
        <v>19</v>
      </c>
      <c r="C2136">
        <v>0</v>
      </c>
      <c r="D2136" t="s">
        <v>21</v>
      </c>
      <c r="E2136" t="s">
        <v>21</v>
      </c>
      <c r="F2136" t="s">
        <v>65</v>
      </c>
      <c r="G2136">
        <v>27</v>
      </c>
      <c r="H2136" t="s">
        <v>20</v>
      </c>
      <c r="I2136" t="s">
        <v>32</v>
      </c>
      <c r="J2136" t="s">
        <v>21</v>
      </c>
      <c r="K2136" t="s">
        <v>20</v>
      </c>
      <c r="L2136" t="s">
        <v>24</v>
      </c>
      <c r="M2136" t="s">
        <v>21</v>
      </c>
      <c r="N2136" t="s">
        <v>25</v>
      </c>
      <c r="O2136">
        <v>53.11</v>
      </c>
      <c r="P2136">
        <v>1459.54</v>
      </c>
      <c r="Q2136">
        <v>2</v>
      </c>
      <c r="R2136" t="s">
        <v>21</v>
      </c>
    </row>
    <row r="2137" spans="1:18" x14ac:dyDescent="0.35">
      <c r="A2137" t="s">
        <v>2182</v>
      </c>
      <c r="B2137" t="s">
        <v>36</v>
      </c>
      <c r="C2137">
        <v>0</v>
      </c>
      <c r="D2137" t="s">
        <v>20</v>
      </c>
      <c r="E2137" t="s">
        <v>21</v>
      </c>
      <c r="F2137" t="s">
        <v>49</v>
      </c>
      <c r="G2137">
        <v>18</v>
      </c>
      <c r="H2137" t="s">
        <v>20</v>
      </c>
      <c r="I2137" t="s">
        <v>23</v>
      </c>
      <c r="J2137" t="s">
        <v>21</v>
      </c>
      <c r="K2137" t="s">
        <v>20</v>
      </c>
      <c r="L2137" t="s">
        <v>33</v>
      </c>
      <c r="M2137" t="s">
        <v>20</v>
      </c>
      <c r="N2137" t="s">
        <v>34</v>
      </c>
      <c r="O2137">
        <v>82.35</v>
      </c>
      <c r="P2137">
        <v>1468.32</v>
      </c>
      <c r="Q2137">
        <v>2</v>
      </c>
      <c r="R2137" t="s">
        <v>20</v>
      </c>
    </row>
    <row r="2138" spans="1:18" x14ac:dyDescent="0.35">
      <c r="A2138" t="s">
        <v>2183</v>
      </c>
      <c r="B2138" t="s">
        <v>19</v>
      </c>
      <c r="C2138">
        <v>0</v>
      </c>
      <c r="D2138" t="s">
        <v>20</v>
      </c>
      <c r="E2138" t="s">
        <v>20</v>
      </c>
      <c r="F2138" t="s">
        <v>39</v>
      </c>
      <c r="G2138">
        <v>47</v>
      </c>
      <c r="H2138" t="s">
        <v>20</v>
      </c>
      <c r="I2138" t="s">
        <v>23</v>
      </c>
      <c r="J2138" t="s">
        <v>20</v>
      </c>
      <c r="K2138" t="s">
        <v>21</v>
      </c>
      <c r="L2138" t="s">
        <v>29</v>
      </c>
      <c r="M2138" t="s">
        <v>20</v>
      </c>
      <c r="N2138" t="s">
        <v>30</v>
      </c>
      <c r="O2138">
        <v>69.150000000000006</v>
      </c>
      <c r="P2138">
        <v>3297.44</v>
      </c>
      <c r="Q2138">
        <v>3</v>
      </c>
      <c r="R2138" t="s">
        <v>21</v>
      </c>
    </row>
    <row r="2139" spans="1:18" x14ac:dyDescent="0.35">
      <c r="A2139" t="s">
        <v>2184</v>
      </c>
      <c r="B2139" t="s">
        <v>19</v>
      </c>
      <c r="C2139">
        <v>0</v>
      </c>
      <c r="D2139" t="s">
        <v>20</v>
      </c>
      <c r="E2139" t="s">
        <v>21</v>
      </c>
      <c r="F2139" t="s">
        <v>45</v>
      </c>
      <c r="G2139">
        <v>6</v>
      </c>
      <c r="H2139" t="s">
        <v>20</v>
      </c>
      <c r="I2139" t="s">
        <v>23</v>
      </c>
      <c r="J2139" t="s">
        <v>20</v>
      </c>
      <c r="K2139" t="s">
        <v>21</v>
      </c>
      <c r="L2139" t="s">
        <v>33</v>
      </c>
      <c r="M2139" t="s">
        <v>21</v>
      </c>
      <c r="N2139" t="s">
        <v>34</v>
      </c>
      <c r="O2139">
        <v>82.1</v>
      </c>
      <c r="P2139">
        <v>478.08</v>
      </c>
      <c r="Q2139">
        <v>3</v>
      </c>
      <c r="R2139" t="s">
        <v>21</v>
      </c>
    </row>
    <row r="2140" spans="1:18" x14ac:dyDescent="0.35">
      <c r="A2140" t="s">
        <v>2185</v>
      </c>
      <c r="B2140" t="s">
        <v>19</v>
      </c>
      <c r="C2140">
        <v>0</v>
      </c>
      <c r="D2140" t="s">
        <v>20</v>
      </c>
      <c r="E2140" t="s">
        <v>21</v>
      </c>
      <c r="F2140" t="s">
        <v>58</v>
      </c>
      <c r="G2140">
        <v>20</v>
      </c>
      <c r="H2140" t="s">
        <v>20</v>
      </c>
      <c r="I2140" t="s">
        <v>32</v>
      </c>
      <c r="J2140" t="s">
        <v>20</v>
      </c>
      <c r="K2140" t="s">
        <v>20</v>
      </c>
      <c r="L2140" t="s">
        <v>33</v>
      </c>
      <c r="M2140" t="s">
        <v>20</v>
      </c>
      <c r="N2140" t="s">
        <v>43</v>
      </c>
      <c r="O2140">
        <v>58.57</v>
      </c>
      <c r="P2140">
        <v>1137.71</v>
      </c>
      <c r="Q2140">
        <v>2</v>
      </c>
      <c r="R2140" t="s">
        <v>21</v>
      </c>
    </row>
    <row r="2141" spans="1:18" x14ac:dyDescent="0.35">
      <c r="A2141" t="s">
        <v>2186</v>
      </c>
      <c r="B2141" t="s">
        <v>19</v>
      </c>
      <c r="C2141">
        <v>0</v>
      </c>
      <c r="D2141" t="s">
        <v>20</v>
      </c>
      <c r="E2141" t="s">
        <v>21</v>
      </c>
      <c r="F2141" t="s">
        <v>45</v>
      </c>
      <c r="G2141">
        <v>8</v>
      </c>
      <c r="H2141" t="s">
        <v>20</v>
      </c>
      <c r="I2141" t="s">
        <v>21</v>
      </c>
      <c r="J2141" t="s">
        <v>28</v>
      </c>
      <c r="K2141" t="s">
        <v>28</v>
      </c>
      <c r="L2141" t="s">
        <v>33</v>
      </c>
      <c r="M2141" t="s">
        <v>21</v>
      </c>
      <c r="N2141" t="s">
        <v>30</v>
      </c>
      <c r="O2141">
        <v>44.6</v>
      </c>
      <c r="P2141">
        <v>351.81</v>
      </c>
      <c r="Q2141">
        <v>1</v>
      </c>
      <c r="R2141" t="s">
        <v>21</v>
      </c>
    </row>
    <row r="2142" spans="1:18" x14ac:dyDescent="0.35">
      <c r="A2142" t="s">
        <v>2187</v>
      </c>
      <c r="B2142" t="s">
        <v>19</v>
      </c>
      <c r="C2142">
        <v>0</v>
      </c>
      <c r="D2142" t="s">
        <v>20</v>
      </c>
      <c r="E2142" t="s">
        <v>21</v>
      </c>
      <c r="F2142" t="s">
        <v>41</v>
      </c>
      <c r="G2142">
        <v>21</v>
      </c>
      <c r="H2142" t="s">
        <v>20</v>
      </c>
      <c r="I2142" t="s">
        <v>244</v>
      </c>
      <c r="J2142" t="s">
        <v>20</v>
      </c>
      <c r="K2142" t="s">
        <v>21</v>
      </c>
      <c r="L2142" t="s">
        <v>29</v>
      </c>
      <c r="M2142" t="s">
        <v>21</v>
      </c>
      <c r="N2142" t="s">
        <v>34</v>
      </c>
      <c r="O2142">
        <v>91.57</v>
      </c>
      <c r="P2142">
        <v>1980.11</v>
      </c>
      <c r="Q2142">
        <v>1</v>
      </c>
      <c r="R2142" t="s">
        <v>21</v>
      </c>
    </row>
    <row r="2143" spans="1:18" x14ac:dyDescent="0.35">
      <c r="A2143" t="s">
        <v>2188</v>
      </c>
      <c r="B2143" t="s">
        <v>36</v>
      </c>
      <c r="C2143">
        <v>0</v>
      </c>
      <c r="D2143" t="s">
        <v>20</v>
      </c>
      <c r="E2143" t="s">
        <v>20</v>
      </c>
      <c r="F2143" t="s">
        <v>41</v>
      </c>
      <c r="G2143">
        <v>37</v>
      </c>
      <c r="H2143" t="s">
        <v>21</v>
      </c>
      <c r="I2143" t="s">
        <v>23</v>
      </c>
      <c r="J2143" t="s">
        <v>21</v>
      </c>
      <c r="K2143" t="s">
        <v>21</v>
      </c>
      <c r="L2143" t="s">
        <v>33</v>
      </c>
      <c r="M2143" t="s">
        <v>21</v>
      </c>
      <c r="N2143" t="s">
        <v>34</v>
      </c>
      <c r="O2143">
        <v>68.55</v>
      </c>
      <c r="P2143">
        <v>2516.9499999999998</v>
      </c>
      <c r="Q2143">
        <v>2</v>
      </c>
      <c r="R2143" t="s">
        <v>20</v>
      </c>
    </row>
    <row r="2144" spans="1:18" x14ac:dyDescent="0.35">
      <c r="A2144" t="s">
        <v>2189</v>
      </c>
      <c r="B2144" t="s">
        <v>19</v>
      </c>
      <c r="C2144">
        <v>0</v>
      </c>
      <c r="D2144" t="s">
        <v>21</v>
      </c>
      <c r="E2144" t="s">
        <v>20</v>
      </c>
      <c r="F2144" t="s">
        <v>49</v>
      </c>
      <c r="G2144">
        <v>26</v>
      </c>
      <c r="H2144" t="s">
        <v>20</v>
      </c>
      <c r="I2144" t="s">
        <v>32</v>
      </c>
      <c r="J2144" t="s">
        <v>21</v>
      </c>
      <c r="K2144" t="s">
        <v>21</v>
      </c>
      <c r="L2144" t="s">
        <v>24</v>
      </c>
      <c r="M2144" t="s">
        <v>21</v>
      </c>
      <c r="N2144" t="s">
        <v>30</v>
      </c>
      <c r="O2144">
        <v>58.53</v>
      </c>
      <c r="P2144">
        <v>1529.9</v>
      </c>
      <c r="Q2144">
        <v>0</v>
      </c>
      <c r="R2144" t="s">
        <v>21</v>
      </c>
    </row>
    <row r="2145" spans="1:18" x14ac:dyDescent="0.35">
      <c r="A2145" t="s">
        <v>2190</v>
      </c>
      <c r="B2145" t="s">
        <v>19</v>
      </c>
      <c r="C2145">
        <v>0</v>
      </c>
      <c r="D2145" t="s">
        <v>21</v>
      </c>
      <c r="E2145" t="s">
        <v>20</v>
      </c>
      <c r="F2145" t="s">
        <v>45</v>
      </c>
      <c r="G2145">
        <v>2</v>
      </c>
      <c r="H2145" t="s">
        <v>21</v>
      </c>
      <c r="I2145" t="s">
        <v>23</v>
      </c>
      <c r="J2145" t="s">
        <v>20</v>
      </c>
      <c r="K2145" t="s">
        <v>21</v>
      </c>
      <c r="L2145" t="s">
        <v>33</v>
      </c>
      <c r="M2145" t="s">
        <v>20</v>
      </c>
      <c r="N2145" t="s">
        <v>34</v>
      </c>
      <c r="O2145">
        <v>80.91</v>
      </c>
      <c r="P2145">
        <v>159.5</v>
      </c>
      <c r="Q2145">
        <v>4</v>
      </c>
      <c r="R2145" t="s">
        <v>20</v>
      </c>
    </row>
    <row r="2146" spans="1:18" x14ac:dyDescent="0.35">
      <c r="A2146" t="s">
        <v>2191</v>
      </c>
      <c r="B2146" t="s">
        <v>36</v>
      </c>
      <c r="C2146">
        <v>0</v>
      </c>
      <c r="D2146" t="s">
        <v>20</v>
      </c>
      <c r="E2146" t="s">
        <v>21</v>
      </c>
      <c r="F2146" t="s">
        <v>41</v>
      </c>
      <c r="G2146">
        <v>72</v>
      </c>
      <c r="H2146" t="s">
        <v>20</v>
      </c>
      <c r="I2146" t="s">
        <v>21</v>
      </c>
      <c r="J2146" t="s">
        <v>28</v>
      </c>
      <c r="K2146" t="s">
        <v>28</v>
      </c>
      <c r="L2146" t="s">
        <v>24</v>
      </c>
      <c r="M2146" t="s">
        <v>21</v>
      </c>
      <c r="N2146" t="s">
        <v>43</v>
      </c>
      <c r="O2146">
        <v>30.2</v>
      </c>
      <c r="P2146">
        <v>2162.6999999999998</v>
      </c>
      <c r="Q2146">
        <v>1</v>
      </c>
      <c r="R2146" t="s">
        <v>21</v>
      </c>
    </row>
    <row r="2147" spans="1:18" x14ac:dyDescent="0.35">
      <c r="A2147" t="s">
        <v>2192</v>
      </c>
      <c r="B2147" t="s">
        <v>36</v>
      </c>
      <c r="C2147">
        <v>0</v>
      </c>
      <c r="D2147" t="s">
        <v>20</v>
      </c>
      <c r="E2147" t="s">
        <v>21</v>
      </c>
      <c r="F2147" t="s">
        <v>75</v>
      </c>
      <c r="G2147">
        <v>6</v>
      </c>
      <c r="H2147" t="s">
        <v>21</v>
      </c>
      <c r="I2147" t="s">
        <v>23</v>
      </c>
      <c r="J2147" t="s">
        <v>21</v>
      </c>
      <c r="K2147" t="s">
        <v>20</v>
      </c>
      <c r="L2147" t="s">
        <v>33</v>
      </c>
      <c r="M2147" t="s">
        <v>20</v>
      </c>
      <c r="N2147" t="s">
        <v>25</v>
      </c>
      <c r="O2147">
        <v>75.150000000000006</v>
      </c>
      <c r="P2147">
        <v>453.18</v>
      </c>
      <c r="Q2147">
        <v>2</v>
      </c>
      <c r="R2147" t="s">
        <v>20</v>
      </c>
    </row>
    <row r="2148" spans="1:18" x14ac:dyDescent="0.35">
      <c r="A2148" t="s">
        <v>2193</v>
      </c>
      <c r="B2148" t="s">
        <v>36</v>
      </c>
      <c r="C2148">
        <v>0</v>
      </c>
      <c r="D2148" t="s">
        <v>21</v>
      </c>
      <c r="E2148" t="s">
        <v>20</v>
      </c>
      <c r="F2148" t="s">
        <v>49</v>
      </c>
      <c r="G2148">
        <v>33</v>
      </c>
      <c r="H2148" t="s">
        <v>20</v>
      </c>
      <c r="I2148" t="s">
        <v>23</v>
      </c>
      <c r="J2148" t="s">
        <v>20</v>
      </c>
      <c r="K2148" t="s">
        <v>21</v>
      </c>
      <c r="L2148" t="s">
        <v>24</v>
      </c>
      <c r="M2148" t="s">
        <v>21</v>
      </c>
      <c r="N2148" t="s">
        <v>25</v>
      </c>
      <c r="O2148">
        <v>94.51</v>
      </c>
      <c r="P2148">
        <v>3174.36</v>
      </c>
      <c r="Q2148">
        <v>3</v>
      </c>
      <c r="R2148" t="s">
        <v>21</v>
      </c>
    </row>
    <row r="2149" spans="1:18" x14ac:dyDescent="0.35">
      <c r="A2149" t="s">
        <v>2194</v>
      </c>
      <c r="B2149" t="s">
        <v>19</v>
      </c>
      <c r="C2149">
        <v>0</v>
      </c>
      <c r="D2149" t="s">
        <v>21</v>
      </c>
      <c r="E2149" t="s">
        <v>21</v>
      </c>
      <c r="F2149" t="s">
        <v>45</v>
      </c>
      <c r="G2149">
        <v>13</v>
      </c>
      <c r="H2149" t="s">
        <v>20</v>
      </c>
      <c r="I2149" t="s">
        <v>23</v>
      </c>
      <c r="J2149" t="s">
        <v>21</v>
      </c>
      <c r="K2149" t="s">
        <v>21</v>
      </c>
      <c r="L2149" t="s">
        <v>33</v>
      </c>
      <c r="M2149" t="s">
        <v>20</v>
      </c>
      <c r="N2149" t="s">
        <v>25</v>
      </c>
      <c r="O2149">
        <v>80.88</v>
      </c>
      <c r="P2149">
        <v>1029.3900000000001</v>
      </c>
      <c r="Q2149">
        <v>2</v>
      </c>
      <c r="R2149" t="s">
        <v>20</v>
      </c>
    </row>
    <row r="2150" spans="1:18" x14ac:dyDescent="0.35">
      <c r="A2150" t="s">
        <v>2195</v>
      </c>
      <c r="B2150" t="s">
        <v>36</v>
      </c>
      <c r="C2150">
        <v>0</v>
      </c>
      <c r="D2150" t="s">
        <v>20</v>
      </c>
      <c r="E2150" t="s">
        <v>21</v>
      </c>
      <c r="F2150" t="s">
        <v>58</v>
      </c>
      <c r="G2150">
        <v>44</v>
      </c>
      <c r="H2150" t="s">
        <v>20</v>
      </c>
      <c r="I2150" t="s">
        <v>32</v>
      </c>
      <c r="J2150" t="s">
        <v>20</v>
      </c>
      <c r="K2150" t="s">
        <v>21</v>
      </c>
      <c r="L2150" t="s">
        <v>24</v>
      </c>
      <c r="M2150" t="s">
        <v>20</v>
      </c>
      <c r="N2150" t="s">
        <v>34</v>
      </c>
      <c r="O2150">
        <v>63.95</v>
      </c>
      <c r="P2150">
        <v>2790.2</v>
      </c>
      <c r="Q2150">
        <v>2</v>
      </c>
      <c r="R2150" t="s">
        <v>21</v>
      </c>
    </row>
    <row r="2151" spans="1:18" x14ac:dyDescent="0.35">
      <c r="A2151" t="s">
        <v>2196</v>
      </c>
      <c r="B2151" t="s">
        <v>19</v>
      </c>
      <c r="C2151">
        <v>0</v>
      </c>
      <c r="D2151" t="s">
        <v>21</v>
      </c>
      <c r="E2151" t="s">
        <v>21</v>
      </c>
      <c r="F2151" t="s">
        <v>27</v>
      </c>
      <c r="G2151">
        <v>35</v>
      </c>
      <c r="H2151" t="s">
        <v>20</v>
      </c>
      <c r="I2151" t="s">
        <v>23</v>
      </c>
      <c r="J2151" t="s">
        <v>21</v>
      </c>
      <c r="K2151" t="s">
        <v>21</v>
      </c>
      <c r="L2151" t="s">
        <v>24</v>
      </c>
      <c r="M2151" t="s">
        <v>21</v>
      </c>
      <c r="N2151" t="s">
        <v>30</v>
      </c>
      <c r="O2151">
        <v>79.86</v>
      </c>
      <c r="P2151">
        <v>2764.48</v>
      </c>
      <c r="Q2151">
        <v>2</v>
      </c>
      <c r="R2151" t="s">
        <v>21</v>
      </c>
    </row>
    <row r="2152" spans="1:18" x14ac:dyDescent="0.35">
      <c r="A2152" t="s">
        <v>2197</v>
      </c>
      <c r="B2152" t="s">
        <v>19</v>
      </c>
      <c r="C2152">
        <v>0</v>
      </c>
      <c r="D2152" t="s">
        <v>21</v>
      </c>
      <c r="E2152" t="s">
        <v>21</v>
      </c>
      <c r="F2152" t="s">
        <v>49</v>
      </c>
      <c r="G2152">
        <v>3</v>
      </c>
      <c r="H2152" t="s">
        <v>20</v>
      </c>
      <c r="I2152" t="s">
        <v>23</v>
      </c>
      <c r="J2152" t="s">
        <v>21</v>
      </c>
      <c r="K2152" t="s">
        <v>21</v>
      </c>
      <c r="L2152" t="s">
        <v>33</v>
      </c>
      <c r="M2152" t="s">
        <v>20</v>
      </c>
      <c r="N2152" t="s">
        <v>25</v>
      </c>
      <c r="O2152">
        <v>76.92</v>
      </c>
      <c r="P2152">
        <v>237.61</v>
      </c>
      <c r="Q2152">
        <v>5</v>
      </c>
      <c r="R2152" t="s">
        <v>21</v>
      </c>
    </row>
    <row r="2153" spans="1:18" x14ac:dyDescent="0.35">
      <c r="A2153" t="s">
        <v>2198</v>
      </c>
      <c r="B2153" t="s">
        <v>19</v>
      </c>
      <c r="C2153">
        <v>0</v>
      </c>
      <c r="D2153" t="s">
        <v>21</v>
      </c>
      <c r="E2153" t="s">
        <v>21</v>
      </c>
      <c r="F2153" t="s">
        <v>65</v>
      </c>
      <c r="G2153">
        <v>11</v>
      </c>
      <c r="H2153" t="s">
        <v>20</v>
      </c>
      <c r="I2153" t="s">
        <v>32</v>
      </c>
      <c r="J2153" t="s">
        <v>20</v>
      </c>
      <c r="K2153" t="s">
        <v>21</v>
      </c>
      <c r="L2153" t="s">
        <v>33</v>
      </c>
      <c r="M2153" t="s">
        <v>20</v>
      </c>
      <c r="N2153" t="s">
        <v>30</v>
      </c>
      <c r="O2153">
        <v>67.44</v>
      </c>
      <c r="P2153">
        <v>720.47</v>
      </c>
      <c r="Q2153">
        <v>0</v>
      </c>
      <c r="R2153" t="s">
        <v>21</v>
      </c>
    </row>
    <row r="2154" spans="1:18" x14ac:dyDescent="0.35">
      <c r="A2154" t="s">
        <v>2199</v>
      </c>
      <c r="B2154" t="s">
        <v>36</v>
      </c>
      <c r="C2154">
        <v>0</v>
      </c>
      <c r="D2154" t="s">
        <v>20</v>
      </c>
      <c r="E2154" t="s">
        <v>20</v>
      </c>
      <c r="F2154" t="s">
        <v>47</v>
      </c>
      <c r="G2154">
        <v>48</v>
      </c>
      <c r="H2154" t="s">
        <v>20</v>
      </c>
      <c r="I2154" t="s">
        <v>21</v>
      </c>
      <c r="J2154" t="s">
        <v>28</v>
      </c>
      <c r="K2154" t="s">
        <v>28</v>
      </c>
      <c r="L2154" t="s">
        <v>24</v>
      </c>
      <c r="M2154" t="s">
        <v>20</v>
      </c>
      <c r="N2154" t="s">
        <v>30</v>
      </c>
      <c r="O2154">
        <v>19.239999999999998</v>
      </c>
      <c r="P2154">
        <v>943.82</v>
      </c>
      <c r="Q2154">
        <v>1</v>
      </c>
      <c r="R2154" t="s">
        <v>21</v>
      </c>
    </row>
    <row r="2155" spans="1:18" x14ac:dyDescent="0.35">
      <c r="A2155" t="s">
        <v>2200</v>
      </c>
      <c r="B2155" t="s">
        <v>19</v>
      </c>
      <c r="C2155">
        <v>1</v>
      </c>
      <c r="D2155" t="s">
        <v>21</v>
      </c>
      <c r="E2155" t="s">
        <v>21</v>
      </c>
      <c r="F2155" t="s">
        <v>58</v>
      </c>
      <c r="G2155">
        <v>22</v>
      </c>
      <c r="H2155" t="s">
        <v>20</v>
      </c>
      <c r="I2155" t="s">
        <v>21</v>
      </c>
      <c r="J2155" t="s">
        <v>28</v>
      </c>
      <c r="K2155" t="s">
        <v>28</v>
      </c>
      <c r="L2155" t="s">
        <v>33</v>
      </c>
      <c r="M2155" t="s">
        <v>20</v>
      </c>
      <c r="N2155" t="s">
        <v>43</v>
      </c>
      <c r="O2155">
        <v>37.229999999999997</v>
      </c>
      <c r="P2155">
        <v>797.71</v>
      </c>
      <c r="Q2155">
        <v>1</v>
      </c>
      <c r="R2155" t="s">
        <v>20</v>
      </c>
    </row>
    <row r="2156" spans="1:18" x14ac:dyDescent="0.35">
      <c r="A2156" t="s">
        <v>2201</v>
      </c>
      <c r="B2156" t="s">
        <v>36</v>
      </c>
      <c r="C2156">
        <v>1</v>
      </c>
      <c r="D2156" t="s">
        <v>20</v>
      </c>
      <c r="E2156" t="s">
        <v>20</v>
      </c>
      <c r="F2156" t="s">
        <v>37</v>
      </c>
      <c r="G2156">
        <v>26</v>
      </c>
      <c r="H2156" t="s">
        <v>20</v>
      </c>
      <c r="I2156" t="s">
        <v>32</v>
      </c>
      <c r="J2156" t="s">
        <v>20</v>
      </c>
      <c r="K2156" t="s">
        <v>21</v>
      </c>
      <c r="L2156" t="s">
        <v>29</v>
      </c>
      <c r="M2156" t="s">
        <v>21</v>
      </c>
      <c r="N2156" t="s">
        <v>43</v>
      </c>
      <c r="O2156">
        <v>58.25</v>
      </c>
      <c r="P2156">
        <v>1482.24</v>
      </c>
      <c r="Q2156">
        <v>2</v>
      </c>
      <c r="R2156" t="s">
        <v>21</v>
      </c>
    </row>
    <row r="2157" spans="1:18" x14ac:dyDescent="0.35">
      <c r="A2157" t="s">
        <v>2202</v>
      </c>
      <c r="B2157" t="s">
        <v>19</v>
      </c>
      <c r="C2157">
        <v>1</v>
      </c>
      <c r="D2157" t="s">
        <v>21</v>
      </c>
      <c r="E2157" t="s">
        <v>20</v>
      </c>
      <c r="F2157" t="s">
        <v>47</v>
      </c>
      <c r="G2157">
        <v>14</v>
      </c>
      <c r="H2157" t="s">
        <v>20</v>
      </c>
      <c r="I2157" t="s">
        <v>21</v>
      </c>
      <c r="J2157" t="s">
        <v>28</v>
      </c>
      <c r="K2157" t="s">
        <v>28</v>
      </c>
      <c r="L2157" t="s">
        <v>33</v>
      </c>
      <c r="M2157" t="s">
        <v>21</v>
      </c>
      <c r="N2157" t="s">
        <v>43</v>
      </c>
      <c r="O2157">
        <v>25.78</v>
      </c>
      <c r="P2157">
        <v>352.94</v>
      </c>
      <c r="Q2157">
        <v>0</v>
      </c>
      <c r="R2157" t="s">
        <v>20</v>
      </c>
    </row>
    <row r="2158" spans="1:18" x14ac:dyDescent="0.35">
      <c r="A2158" t="s">
        <v>2203</v>
      </c>
      <c r="B2158" t="s">
        <v>36</v>
      </c>
      <c r="C2158">
        <v>0</v>
      </c>
      <c r="D2158" t="s">
        <v>21</v>
      </c>
      <c r="E2158" t="s">
        <v>21</v>
      </c>
      <c r="F2158" t="s">
        <v>58</v>
      </c>
      <c r="G2158">
        <v>63</v>
      </c>
      <c r="H2158" t="s">
        <v>20</v>
      </c>
      <c r="I2158" t="s">
        <v>23</v>
      </c>
      <c r="J2158" t="s">
        <v>20</v>
      </c>
      <c r="K2158" t="s">
        <v>21</v>
      </c>
      <c r="L2158" t="s">
        <v>24</v>
      </c>
      <c r="M2158" t="s">
        <v>21</v>
      </c>
      <c r="N2158" t="s">
        <v>43</v>
      </c>
      <c r="O2158">
        <v>87.18</v>
      </c>
      <c r="P2158">
        <v>5568.76</v>
      </c>
      <c r="Q2158">
        <v>3</v>
      </c>
      <c r="R2158" t="s">
        <v>21</v>
      </c>
    </row>
    <row r="2159" spans="1:18" x14ac:dyDescent="0.35">
      <c r="A2159" t="s">
        <v>2204</v>
      </c>
      <c r="B2159" t="s">
        <v>36</v>
      </c>
      <c r="C2159">
        <v>0</v>
      </c>
      <c r="D2159" t="s">
        <v>20</v>
      </c>
      <c r="E2159" t="s">
        <v>21</v>
      </c>
      <c r="F2159" t="s">
        <v>39</v>
      </c>
      <c r="G2159">
        <v>25</v>
      </c>
      <c r="H2159" t="s">
        <v>21</v>
      </c>
      <c r="I2159" t="s">
        <v>32</v>
      </c>
      <c r="J2159" t="s">
        <v>21</v>
      </c>
      <c r="K2159" t="s">
        <v>20</v>
      </c>
      <c r="L2159" t="s">
        <v>29</v>
      </c>
      <c r="M2159" t="s">
        <v>21</v>
      </c>
      <c r="N2159" t="s">
        <v>34</v>
      </c>
      <c r="O2159">
        <v>61.75</v>
      </c>
      <c r="P2159">
        <v>1505.9</v>
      </c>
      <c r="Q2159">
        <v>2</v>
      </c>
      <c r="R2159" t="s">
        <v>21</v>
      </c>
    </row>
    <row r="2160" spans="1:18" x14ac:dyDescent="0.35">
      <c r="A2160" t="s">
        <v>2205</v>
      </c>
      <c r="B2160" t="s">
        <v>19</v>
      </c>
      <c r="C2160">
        <v>0</v>
      </c>
      <c r="D2160" t="s">
        <v>21</v>
      </c>
      <c r="E2160" t="s">
        <v>21</v>
      </c>
      <c r="F2160" t="s">
        <v>37</v>
      </c>
      <c r="G2160">
        <v>5</v>
      </c>
      <c r="H2160" t="s">
        <v>21</v>
      </c>
      <c r="I2160" t="s">
        <v>32</v>
      </c>
      <c r="J2160" t="s">
        <v>20</v>
      </c>
      <c r="K2160" t="s">
        <v>20</v>
      </c>
      <c r="L2160" t="s">
        <v>33</v>
      </c>
      <c r="M2160" t="s">
        <v>20</v>
      </c>
      <c r="N2160" t="s">
        <v>34</v>
      </c>
      <c r="O2160">
        <v>51.08</v>
      </c>
      <c r="P2160">
        <v>257.14999999999998</v>
      </c>
      <c r="Q2160">
        <v>1</v>
      </c>
      <c r="R2160" t="s">
        <v>21</v>
      </c>
    </row>
    <row r="2161" spans="1:18" x14ac:dyDescent="0.35">
      <c r="A2161" t="s">
        <v>2206</v>
      </c>
      <c r="B2161" t="s">
        <v>36</v>
      </c>
      <c r="C2161">
        <v>0</v>
      </c>
      <c r="D2161" t="s">
        <v>20</v>
      </c>
      <c r="E2161" t="s">
        <v>20</v>
      </c>
      <c r="F2161" t="s">
        <v>47</v>
      </c>
      <c r="G2161">
        <v>39</v>
      </c>
      <c r="H2161" t="s">
        <v>20</v>
      </c>
      <c r="I2161" t="s">
        <v>32</v>
      </c>
      <c r="J2161" t="s">
        <v>21</v>
      </c>
      <c r="K2161" t="s">
        <v>21</v>
      </c>
      <c r="L2161" t="s">
        <v>29</v>
      </c>
      <c r="M2161" t="s">
        <v>21</v>
      </c>
      <c r="N2161" t="s">
        <v>25</v>
      </c>
      <c r="O2161">
        <v>56.33</v>
      </c>
      <c r="P2161">
        <v>2144.16</v>
      </c>
      <c r="Q2161">
        <v>2</v>
      </c>
      <c r="R2161" t="s">
        <v>21</v>
      </c>
    </row>
    <row r="2162" spans="1:18" x14ac:dyDescent="0.35">
      <c r="A2162" t="s">
        <v>2207</v>
      </c>
      <c r="B2162" t="s">
        <v>36</v>
      </c>
      <c r="C2162">
        <v>0</v>
      </c>
      <c r="D2162" t="s">
        <v>21</v>
      </c>
      <c r="E2162" t="s">
        <v>21</v>
      </c>
      <c r="F2162" t="s">
        <v>75</v>
      </c>
      <c r="G2162">
        <v>9</v>
      </c>
      <c r="H2162" t="s">
        <v>20</v>
      </c>
      <c r="I2162" t="s">
        <v>32</v>
      </c>
      <c r="J2162" t="s">
        <v>21</v>
      </c>
      <c r="K2162" t="s">
        <v>21</v>
      </c>
      <c r="L2162" t="s">
        <v>33</v>
      </c>
      <c r="M2162" t="s">
        <v>21</v>
      </c>
      <c r="N2162" t="s">
        <v>34</v>
      </c>
      <c r="O2162">
        <v>53.87</v>
      </c>
      <c r="P2162">
        <v>480.09</v>
      </c>
      <c r="Q2162">
        <v>4</v>
      </c>
      <c r="R2162" t="s">
        <v>20</v>
      </c>
    </row>
    <row r="2163" spans="1:18" x14ac:dyDescent="0.35">
      <c r="A2163" t="s">
        <v>2208</v>
      </c>
      <c r="B2163" t="s">
        <v>36</v>
      </c>
      <c r="C2163">
        <v>0</v>
      </c>
      <c r="D2163" t="s">
        <v>20</v>
      </c>
      <c r="E2163" t="s">
        <v>21</v>
      </c>
      <c r="F2163" t="s">
        <v>27</v>
      </c>
      <c r="G2163">
        <v>16</v>
      </c>
      <c r="H2163" t="s">
        <v>20</v>
      </c>
      <c r="I2163" t="s">
        <v>32</v>
      </c>
      <c r="J2163" t="s">
        <v>21</v>
      </c>
      <c r="K2163" t="s">
        <v>21</v>
      </c>
      <c r="L2163" t="s">
        <v>33</v>
      </c>
      <c r="M2163" t="s">
        <v>21</v>
      </c>
      <c r="N2163" t="s">
        <v>25</v>
      </c>
      <c r="O2163">
        <v>46.75</v>
      </c>
      <c r="P2163">
        <v>734.94</v>
      </c>
      <c r="Q2163">
        <v>1</v>
      </c>
      <c r="R2163" t="s">
        <v>21</v>
      </c>
    </row>
    <row r="2164" spans="1:18" x14ac:dyDescent="0.35">
      <c r="A2164" t="s">
        <v>2209</v>
      </c>
      <c r="B2164" t="s">
        <v>36</v>
      </c>
      <c r="C2164">
        <v>0</v>
      </c>
      <c r="D2164" t="s">
        <v>20</v>
      </c>
      <c r="E2164" t="s">
        <v>20</v>
      </c>
      <c r="F2164" t="s">
        <v>75</v>
      </c>
      <c r="G2164">
        <v>20</v>
      </c>
      <c r="H2164" t="s">
        <v>20</v>
      </c>
      <c r="I2164" t="s">
        <v>23</v>
      </c>
      <c r="J2164" t="s">
        <v>20</v>
      </c>
      <c r="K2164" t="s">
        <v>20</v>
      </c>
      <c r="L2164" t="s">
        <v>33</v>
      </c>
      <c r="M2164" t="s">
        <v>20</v>
      </c>
      <c r="N2164" t="s">
        <v>43</v>
      </c>
      <c r="O2164">
        <v>99.15</v>
      </c>
      <c r="P2164">
        <v>2041.75</v>
      </c>
      <c r="Q2164">
        <v>3</v>
      </c>
      <c r="R2164" t="s">
        <v>21</v>
      </c>
    </row>
    <row r="2165" spans="1:18" x14ac:dyDescent="0.35">
      <c r="A2165" t="s">
        <v>2210</v>
      </c>
      <c r="B2165" t="s">
        <v>36</v>
      </c>
      <c r="C2165">
        <v>0</v>
      </c>
      <c r="D2165" t="s">
        <v>21</v>
      </c>
      <c r="E2165" t="s">
        <v>21</v>
      </c>
      <c r="F2165" t="s">
        <v>22</v>
      </c>
      <c r="G2165">
        <v>16</v>
      </c>
      <c r="H2165" t="s">
        <v>20</v>
      </c>
      <c r="I2165" t="s">
        <v>21</v>
      </c>
      <c r="J2165" t="s">
        <v>28</v>
      </c>
      <c r="K2165" t="s">
        <v>28</v>
      </c>
      <c r="L2165" t="s">
        <v>33</v>
      </c>
      <c r="M2165" t="s">
        <v>20</v>
      </c>
      <c r="N2165" t="s">
        <v>34</v>
      </c>
      <c r="O2165">
        <v>26.74</v>
      </c>
      <c r="P2165">
        <v>431.76</v>
      </c>
      <c r="Q2165">
        <v>0</v>
      </c>
      <c r="R2165" t="s">
        <v>21</v>
      </c>
    </row>
    <row r="2166" spans="1:18" x14ac:dyDescent="0.35">
      <c r="A2166" t="s">
        <v>2211</v>
      </c>
      <c r="B2166" t="s">
        <v>19</v>
      </c>
      <c r="C2166">
        <v>0</v>
      </c>
      <c r="D2166" t="s">
        <v>20</v>
      </c>
      <c r="E2166" t="s">
        <v>21</v>
      </c>
      <c r="F2166" t="s">
        <v>45</v>
      </c>
      <c r="G2166">
        <v>24</v>
      </c>
      <c r="H2166" t="s">
        <v>20</v>
      </c>
      <c r="I2166" t="s">
        <v>23</v>
      </c>
      <c r="J2166" t="s">
        <v>21</v>
      </c>
      <c r="K2166" t="s">
        <v>21</v>
      </c>
      <c r="L2166" t="s">
        <v>33</v>
      </c>
      <c r="M2166" t="s">
        <v>20</v>
      </c>
      <c r="N2166" t="s">
        <v>34</v>
      </c>
      <c r="O2166">
        <v>92.29</v>
      </c>
      <c r="P2166">
        <v>2246.4699999999998</v>
      </c>
      <c r="Q2166">
        <v>4</v>
      </c>
      <c r="R2166" t="s">
        <v>20</v>
      </c>
    </row>
    <row r="2167" spans="1:18" x14ac:dyDescent="0.35">
      <c r="A2167" t="s">
        <v>2212</v>
      </c>
      <c r="B2167" t="s">
        <v>36</v>
      </c>
      <c r="C2167">
        <v>0</v>
      </c>
      <c r="D2167" t="s">
        <v>21</v>
      </c>
      <c r="E2167" t="s">
        <v>21</v>
      </c>
      <c r="F2167" t="s">
        <v>22</v>
      </c>
      <c r="G2167">
        <v>52</v>
      </c>
      <c r="H2167" t="s">
        <v>20</v>
      </c>
      <c r="I2167" t="s">
        <v>23</v>
      </c>
      <c r="J2167" t="s">
        <v>21</v>
      </c>
      <c r="K2167" t="s">
        <v>21</v>
      </c>
      <c r="L2167" t="s">
        <v>29</v>
      </c>
      <c r="M2167" t="s">
        <v>21</v>
      </c>
      <c r="N2167" t="s">
        <v>43</v>
      </c>
      <c r="O2167">
        <v>78.900000000000006</v>
      </c>
      <c r="P2167">
        <v>4007.07</v>
      </c>
      <c r="Q2167">
        <v>2</v>
      </c>
      <c r="R2167" t="s">
        <v>21</v>
      </c>
    </row>
    <row r="2168" spans="1:18" x14ac:dyDescent="0.35">
      <c r="A2168" t="s">
        <v>2213</v>
      </c>
      <c r="B2168" t="s">
        <v>19</v>
      </c>
      <c r="C2168">
        <v>0</v>
      </c>
      <c r="D2168" t="s">
        <v>20</v>
      </c>
      <c r="E2168" t="s">
        <v>21</v>
      </c>
      <c r="F2168" t="s">
        <v>41</v>
      </c>
      <c r="G2168">
        <v>56</v>
      </c>
      <c r="H2168" t="s">
        <v>20</v>
      </c>
      <c r="I2168" t="s">
        <v>23</v>
      </c>
      <c r="J2168" t="s">
        <v>21</v>
      </c>
      <c r="K2168" t="s">
        <v>21</v>
      </c>
      <c r="L2168" t="s">
        <v>24</v>
      </c>
      <c r="M2168" t="s">
        <v>21</v>
      </c>
      <c r="N2168" t="s">
        <v>30</v>
      </c>
      <c r="O2168">
        <v>91.07</v>
      </c>
      <c r="P2168">
        <v>5064.1000000000004</v>
      </c>
      <c r="Q2168">
        <v>2</v>
      </c>
      <c r="R2168" t="s">
        <v>21</v>
      </c>
    </row>
    <row r="2169" spans="1:18" x14ac:dyDescent="0.35">
      <c r="A2169" t="s">
        <v>2214</v>
      </c>
      <c r="B2169" t="s">
        <v>36</v>
      </c>
      <c r="C2169">
        <v>0</v>
      </c>
      <c r="D2169" t="s">
        <v>20</v>
      </c>
      <c r="E2169" t="s">
        <v>21</v>
      </c>
      <c r="F2169" t="s">
        <v>39</v>
      </c>
      <c r="G2169">
        <v>10</v>
      </c>
      <c r="H2169" t="s">
        <v>20</v>
      </c>
      <c r="I2169" t="s">
        <v>23</v>
      </c>
      <c r="J2169" t="s">
        <v>21</v>
      </c>
      <c r="K2169" t="s">
        <v>21</v>
      </c>
      <c r="L2169" t="s">
        <v>33</v>
      </c>
      <c r="M2169" t="s">
        <v>21</v>
      </c>
      <c r="N2169" t="s">
        <v>34</v>
      </c>
      <c r="O2169">
        <v>77.41</v>
      </c>
      <c r="P2169">
        <v>771.51</v>
      </c>
      <c r="Q2169">
        <v>4</v>
      </c>
      <c r="R2169" t="s">
        <v>20</v>
      </c>
    </row>
    <row r="2170" spans="1:18" x14ac:dyDescent="0.35">
      <c r="A2170" t="s">
        <v>2215</v>
      </c>
      <c r="B2170" t="s">
        <v>36</v>
      </c>
      <c r="C2170">
        <v>0</v>
      </c>
      <c r="D2170" t="s">
        <v>21</v>
      </c>
      <c r="E2170" t="s">
        <v>21</v>
      </c>
      <c r="F2170" t="s">
        <v>41</v>
      </c>
      <c r="G2170">
        <v>41</v>
      </c>
      <c r="H2170" t="s">
        <v>20</v>
      </c>
      <c r="I2170" t="s">
        <v>21</v>
      </c>
      <c r="J2170" t="s">
        <v>28</v>
      </c>
      <c r="K2170" t="s">
        <v>28</v>
      </c>
      <c r="L2170" t="s">
        <v>29</v>
      </c>
      <c r="M2170" t="s">
        <v>20</v>
      </c>
      <c r="N2170" t="s">
        <v>25</v>
      </c>
      <c r="O2170">
        <v>28.38</v>
      </c>
      <c r="P2170">
        <v>1172.26</v>
      </c>
      <c r="Q2170">
        <v>0</v>
      </c>
      <c r="R2170" t="s">
        <v>21</v>
      </c>
    </row>
    <row r="2171" spans="1:18" x14ac:dyDescent="0.35">
      <c r="A2171" t="s">
        <v>2216</v>
      </c>
      <c r="B2171" t="s">
        <v>19</v>
      </c>
      <c r="C2171">
        <v>0</v>
      </c>
      <c r="D2171" t="s">
        <v>21</v>
      </c>
      <c r="E2171" t="s">
        <v>21</v>
      </c>
      <c r="F2171" t="s">
        <v>39</v>
      </c>
      <c r="G2171">
        <v>14</v>
      </c>
      <c r="H2171" t="s">
        <v>20</v>
      </c>
      <c r="I2171" t="s">
        <v>23</v>
      </c>
      <c r="J2171" t="s">
        <v>21</v>
      </c>
      <c r="K2171" t="s">
        <v>21</v>
      </c>
      <c r="L2171" t="s">
        <v>33</v>
      </c>
      <c r="M2171" t="s">
        <v>21</v>
      </c>
      <c r="N2171" t="s">
        <v>34</v>
      </c>
      <c r="O2171">
        <v>77.08</v>
      </c>
      <c r="P2171">
        <v>1106.6500000000001</v>
      </c>
      <c r="Q2171">
        <v>1</v>
      </c>
      <c r="R2171" t="s">
        <v>21</v>
      </c>
    </row>
    <row r="2172" spans="1:18" x14ac:dyDescent="0.35">
      <c r="A2172" t="s">
        <v>2217</v>
      </c>
      <c r="B2172" t="s">
        <v>36</v>
      </c>
      <c r="C2172">
        <v>0</v>
      </c>
      <c r="D2172" t="s">
        <v>21</v>
      </c>
      <c r="E2172" t="s">
        <v>21</v>
      </c>
      <c r="F2172" t="s">
        <v>58</v>
      </c>
      <c r="G2172">
        <v>7</v>
      </c>
      <c r="H2172" t="s">
        <v>20</v>
      </c>
      <c r="I2172" t="s">
        <v>21</v>
      </c>
      <c r="J2172" t="s">
        <v>28</v>
      </c>
      <c r="K2172" t="s">
        <v>28</v>
      </c>
      <c r="L2172" t="s">
        <v>33</v>
      </c>
      <c r="M2172" t="s">
        <v>20</v>
      </c>
      <c r="N2172" t="s">
        <v>34</v>
      </c>
      <c r="O2172">
        <v>31.55</v>
      </c>
      <c r="P2172">
        <v>224.23</v>
      </c>
      <c r="Q2172">
        <v>1</v>
      </c>
      <c r="R2172" t="s">
        <v>21</v>
      </c>
    </row>
    <row r="2173" spans="1:18" x14ac:dyDescent="0.35">
      <c r="A2173" t="s">
        <v>2218</v>
      </c>
      <c r="B2173" t="s">
        <v>36</v>
      </c>
      <c r="C2173">
        <v>0</v>
      </c>
      <c r="D2173" t="s">
        <v>21</v>
      </c>
      <c r="E2173" t="s">
        <v>21</v>
      </c>
      <c r="F2173" t="s">
        <v>37</v>
      </c>
      <c r="G2173">
        <v>4</v>
      </c>
      <c r="H2173" t="s">
        <v>20</v>
      </c>
      <c r="I2173" t="s">
        <v>23</v>
      </c>
      <c r="J2173" t="s">
        <v>21</v>
      </c>
      <c r="K2173" t="s">
        <v>21</v>
      </c>
      <c r="L2173" t="s">
        <v>29</v>
      </c>
      <c r="M2173" t="s">
        <v>20</v>
      </c>
      <c r="N2173" t="s">
        <v>43</v>
      </c>
      <c r="O2173">
        <v>80.05</v>
      </c>
      <c r="P2173">
        <v>311.07</v>
      </c>
      <c r="Q2173">
        <v>4</v>
      </c>
      <c r="R2173" t="s">
        <v>20</v>
      </c>
    </row>
    <row r="2174" spans="1:18" x14ac:dyDescent="0.35">
      <c r="A2174" t="s">
        <v>2219</v>
      </c>
      <c r="B2174" t="s">
        <v>36</v>
      </c>
      <c r="C2174">
        <v>0</v>
      </c>
      <c r="D2174" t="s">
        <v>20</v>
      </c>
      <c r="E2174" t="s">
        <v>20</v>
      </c>
      <c r="F2174" t="s">
        <v>41</v>
      </c>
      <c r="G2174">
        <v>29</v>
      </c>
      <c r="H2174" t="s">
        <v>20</v>
      </c>
      <c r="I2174" t="s">
        <v>32</v>
      </c>
      <c r="J2174" t="s">
        <v>21</v>
      </c>
      <c r="K2174" t="s">
        <v>21</v>
      </c>
      <c r="L2174" t="s">
        <v>33</v>
      </c>
      <c r="M2174" t="s">
        <v>20</v>
      </c>
      <c r="N2174" t="s">
        <v>30</v>
      </c>
      <c r="O2174">
        <v>46.63</v>
      </c>
      <c r="P2174">
        <v>1349.44</v>
      </c>
      <c r="Q2174">
        <v>5</v>
      </c>
      <c r="R2174" t="s">
        <v>20</v>
      </c>
    </row>
    <row r="2175" spans="1:18" x14ac:dyDescent="0.35">
      <c r="A2175" t="s">
        <v>2220</v>
      </c>
      <c r="B2175" t="s">
        <v>19</v>
      </c>
      <c r="C2175">
        <v>0</v>
      </c>
      <c r="D2175" t="s">
        <v>21</v>
      </c>
      <c r="E2175" t="s">
        <v>21</v>
      </c>
      <c r="F2175" t="s">
        <v>65</v>
      </c>
      <c r="G2175">
        <v>72</v>
      </c>
      <c r="H2175" t="s">
        <v>20</v>
      </c>
      <c r="I2175" t="s">
        <v>23</v>
      </c>
      <c r="J2175" t="s">
        <v>21</v>
      </c>
      <c r="K2175" t="s">
        <v>20</v>
      </c>
      <c r="L2175" t="s">
        <v>24</v>
      </c>
      <c r="M2175" t="s">
        <v>20</v>
      </c>
      <c r="N2175" t="s">
        <v>34</v>
      </c>
      <c r="O2175">
        <v>75.489999999999995</v>
      </c>
      <c r="P2175">
        <v>5370.98</v>
      </c>
      <c r="Q2175">
        <v>1</v>
      </c>
      <c r="R2175" t="s">
        <v>21</v>
      </c>
    </row>
    <row r="2176" spans="1:18" x14ac:dyDescent="0.35">
      <c r="A2176" t="s">
        <v>2221</v>
      </c>
      <c r="B2176" t="s">
        <v>19</v>
      </c>
      <c r="C2176">
        <v>0</v>
      </c>
      <c r="D2176" t="s">
        <v>20</v>
      </c>
      <c r="E2176" t="s">
        <v>21</v>
      </c>
      <c r="F2176" t="s">
        <v>47</v>
      </c>
      <c r="G2176">
        <v>33</v>
      </c>
      <c r="H2176" t="s">
        <v>20</v>
      </c>
      <c r="I2176" t="s">
        <v>21</v>
      </c>
      <c r="J2176" t="s">
        <v>28</v>
      </c>
      <c r="K2176" t="s">
        <v>28</v>
      </c>
      <c r="L2176" t="s">
        <v>33</v>
      </c>
      <c r="M2176" t="s">
        <v>21</v>
      </c>
      <c r="N2176" t="s">
        <v>30</v>
      </c>
      <c r="O2176">
        <v>26.13</v>
      </c>
      <c r="P2176">
        <v>847.21</v>
      </c>
      <c r="Q2176">
        <v>0</v>
      </c>
      <c r="R2176" t="s">
        <v>21</v>
      </c>
    </row>
    <row r="2177" spans="1:18" x14ac:dyDescent="0.35">
      <c r="A2177" t="s">
        <v>2222</v>
      </c>
      <c r="B2177" t="s">
        <v>19</v>
      </c>
      <c r="C2177">
        <v>0</v>
      </c>
      <c r="D2177" t="s">
        <v>20</v>
      </c>
      <c r="E2177" t="s">
        <v>20</v>
      </c>
      <c r="F2177" t="s">
        <v>45</v>
      </c>
      <c r="G2177">
        <v>50</v>
      </c>
      <c r="H2177" t="s">
        <v>20</v>
      </c>
      <c r="I2177" t="s">
        <v>32</v>
      </c>
      <c r="J2177" t="s">
        <v>20</v>
      </c>
      <c r="K2177" t="s">
        <v>20</v>
      </c>
      <c r="L2177" t="s">
        <v>29</v>
      </c>
      <c r="M2177" t="s">
        <v>20</v>
      </c>
      <c r="N2177" t="s">
        <v>34</v>
      </c>
      <c r="O2177">
        <v>54.27</v>
      </c>
      <c r="P2177">
        <v>2707.02</v>
      </c>
      <c r="Q2177">
        <v>3</v>
      </c>
      <c r="R2177" t="s">
        <v>21</v>
      </c>
    </row>
    <row r="2178" spans="1:18" x14ac:dyDescent="0.35">
      <c r="A2178" t="s">
        <v>2223</v>
      </c>
      <c r="B2178" t="s">
        <v>36</v>
      </c>
      <c r="C2178">
        <v>0</v>
      </c>
      <c r="D2178" t="s">
        <v>21</v>
      </c>
      <c r="E2178" t="s">
        <v>21</v>
      </c>
      <c r="F2178" t="s">
        <v>37</v>
      </c>
      <c r="G2178">
        <v>62</v>
      </c>
      <c r="H2178" t="s">
        <v>20</v>
      </c>
      <c r="I2178" t="s">
        <v>23</v>
      </c>
      <c r="J2178" t="s">
        <v>20</v>
      </c>
      <c r="K2178" t="s">
        <v>20</v>
      </c>
      <c r="L2178" t="s">
        <v>24</v>
      </c>
      <c r="M2178" t="s">
        <v>20</v>
      </c>
      <c r="N2178" t="s">
        <v>25</v>
      </c>
      <c r="O2178">
        <v>91.44</v>
      </c>
      <c r="P2178">
        <v>5781.19</v>
      </c>
      <c r="Q2178">
        <v>2</v>
      </c>
      <c r="R2178" t="s">
        <v>21</v>
      </c>
    </row>
    <row r="2179" spans="1:18" x14ac:dyDescent="0.35">
      <c r="A2179" t="s">
        <v>2224</v>
      </c>
      <c r="B2179" t="s">
        <v>19</v>
      </c>
      <c r="C2179">
        <v>0</v>
      </c>
      <c r="D2179" t="s">
        <v>20</v>
      </c>
      <c r="E2179" t="s">
        <v>21</v>
      </c>
      <c r="F2179" t="s">
        <v>47</v>
      </c>
      <c r="G2179">
        <v>28</v>
      </c>
      <c r="H2179" t="s">
        <v>20</v>
      </c>
      <c r="I2179" t="s">
        <v>32</v>
      </c>
      <c r="J2179" t="s">
        <v>21</v>
      </c>
      <c r="K2179" t="s">
        <v>21</v>
      </c>
      <c r="L2179" t="s">
        <v>24</v>
      </c>
      <c r="M2179" t="s">
        <v>21</v>
      </c>
      <c r="N2179" t="s">
        <v>34</v>
      </c>
      <c r="O2179">
        <v>55.14</v>
      </c>
      <c r="P2179">
        <v>1568.88</v>
      </c>
      <c r="Q2179">
        <v>2</v>
      </c>
      <c r="R2179" t="s">
        <v>21</v>
      </c>
    </row>
    <row r="2180" spans="1:18" x14ac:dyDescent="0.35">
      <c r="A2180" t="s">
        <v>2225</v>
      </c>
      <c r="B2180" t="s">
        <v>19</v>
      </c>
      <c r="C2180">
        <v>1</v>
      </c>
      <c r="D2180" t="s">
        <v>21</v>
      </c>
      <c r="E2180" t="s">
        <v>21</v>
      </c>
      <c r="F2180" t="s">
        <v>58</v>
      </c>
      <c r="G2180">
        <v>65</v>
      </c>
      <c r="H2180" t="s">
        <v>20</v>
      </c>
      <c r="I2180" t="s">
        <v>23</v>
      </c>
      <c r="J2180" t="s">
        <v>21</v>
      </c>
      <c r="K2180" t="s">
        <v>20</v>
      </c>
      <c r="L2180" t="s">
        <v>24</v>
      </c>
      <c r="M2180" t="s">
        <v>20</v>
      </c>
      <c r="N2180" t="s">
        <v>25</v>
      </c>
      <c r="O2180">
        <v>90.38</v>
      </c>
      <c r="P2180">
        <v>6035.48</v>
      </c>
      <c r="Q2180">
        <v>3</v>
      </c>
      <c r="R2180" t="s">
        <v>21</v>
      </c>
    </row>
    <row r="2181" spans="1:18" x14ac:dyDescent="0.35">
      <c r="A2181" t="s">
        <v>2226</v>
      </c>
      <c r="B2181" t="s">
        <v>36</v>
      </c>
      <c r="C2181">
        <v>0</v>
      </c>
      <c r="D2181" t="s">
        <v>21</v>
      </c>
      <c r="E2181" t="s">
        <v>20</v>
      </c>
      <c r="F2181" t="s">
        <v>58</v>
      </c>
      <c r="G2181">
        <v>4</v>
      </c>
      <c r="H2181" t="s">
        <v>20</v>
      </c>
      <c r="I2181" t="s">
        <v>21</v>
      </c>
      <c r="J2181" t="s">
        <v>28</v>
      </c>
      <c r="K2181" t="s">
        <v>28</v>
      </c>
      <c r="L2181" t="s">
        <v>33</v>
      </c>
      <c r="M2181" t="s">
        <v>21</v>
      </c>
      <c r="N2181" t="s">
        <v>34</v>
      </c>
      <c r="O2181">
        <v>34.020000000000003</v>
      </c>
      <c r="P2181">
        <v>140.02000000000001</v>
      </c>
      <c r="Q2181">
        <v>2</v>
      </c>
      <c r="R2181" t="s">
        <v>21</v>
      </c>
    </row>
    <row r="2182" spans="1:18" x14ac:dyDescent="0.35">
      <c r="A2182" t="s">
        <v>2227</v>
      </c>
      <c r="B2182" t="s">
        <v>36</v>
      </c>
      <c r="C2182">
        <v>0</v>
      </c>
      <c r="D2182" t="s">
        <v>20</v>
      </c>
      <c r="E2182" t="s">
        <v>20</v>
      </c>
      <c r="F2182" t="s">
        <v>47</v>
      </c>
      <c r="G2182">
        <v>34</v>
      </c>
      <c r="H2182" t="s">
        <v>20</v>
      </c>
      <c r="I2182" t="s">
        <v>23</v>
      </c>
      <c r="J2182" t="s">
        <v>20</v>
      </c>
      <c r="K2182" t="s">
        <v>20</v>
      </c>
      <c r="L2182" t="s">
        <v>33</v>
      </c>
      <c r="M2182" t="s">
        <v>20</v>
      </c>
      <c r="N2182" t="s">
        <v>43</v>
      </c>
      <c r="O2182">
        <v>89.97</v>
      </c>
      <c r="P2182">
        <v>3115.7</v>
      </c>
      <c r="Q2182">
        <v>2</v>
      </c>
      <c r="R2182" t="s">
        <v>21</v>
      </c>
    </row>
    <row r="2183" spans="1:18" x14ac:dyDescent="0.35">
      <c r="A2183" t="s">
        <v>2228</v>
      </c>
      <c r="B2183" t="s">
        <v>19</v>
      </c>
      <c r="C2183">
        <v>0</v>
      </c>
      <c r="D2183" t="s">
        <v>20</v>
      </c>
      <c r="E2183" t="s">
        <v>21</v>
      </c>
      <c r="F2183" t="s">
        <v>58</v>
      </c>
      <c r="G2183">
        <v>24</v>
      </c>
      <c r="H2183" t="s">
        <v>20</v>
      </c>
      <c r="I2183" t="s">
        <v>23</v>
      </c>
      <c r="J2183" t="s">
        <v>20</v>
      </c>
      <c r="K2183" t="s">
        <v>20</v>
      </c>
      <c r="L2183" t="s">
        <v>33</v>
      </c>
      <c r="M2183" t="s">
        <v>20</v>
      </c>
      <c r="N2183" t="s">
        <v>25</v>
      </c>
      <c r="O2183">
        <v>96.32</v>
      </c>
      <c r="P2183">
        <v>2244.13</v>
      </c>
      <c r="Q2183">
        <v>0</v>
      </c>
      <c r="R2183" t="s">
        <v>20</v>
      </c>
    </row>
    <row r="2184" spans="1:18" x14ac:dyDescent="0.35">
      <c r="A2184" t="s">
        <v>2229</v>
      </c>
      <c r="B2184" t="s">
        <v>36</v>
      </c>
      <c r="C2184">
        <v>0</v>
      </c>
      <c r="D2184" t="s">
        <v>20</v>
      </c>
      <c r="E2184" t="s">
        <v>21</v>
      </c>
      <c r="F2184" t="s">
        <v>49</v>
      </c>
      <c r="G2184">
        <v>19</v>
      </c>
      <c r="H2184" t="s">
        <v>20</v>
      </c>
      <c r="I2184" t="s">
        <v>23</v>
      </c>
      <c r="J2184" t="s">
        <v>21</v>
      </c>
      <c r="K2184" t="s">
        <v>21</v>
      </c>
      <c r="L2184" t="s">
        <v>33</v>
      </c>
      <c r="M2184" t="s">
        <v>20</v>
      </c>
      <c r="N2184" t="s">
        <v>34</v>
      </c>
      <c r="O2184">
        <v>87.14</v>
      </c>
      <c r="P2184">
        <v>1637.18</v>
      </c>
      <c r="Q2184">
        <v>2</v>
      </c>
      <c r="R2184" t="s">
        <v>21</v>
      </c>
    </row>
    <row r="2185" spans="1:18" x14ac:dyDescent="0.35">
      <c r="A2185" t="s">
        <v>2230</v>
      </c>
      <c r="B2185" t="s">
        <v>19</v>
      </c>
      <c r="C2185">
        <v>1</v>
      </c>
      <c r="D2185" t="s">
        <v>21</v>
      </c>
      <c r="E2185" t="s">
        <v>21</v>
      </c>
      <c r="F2185" t="s">
        <v>22</v>
      </c>
      <c r="G2185">
        <v>51</v>
      </c>
      <c r="H2185" t="s">
        <v>20</v>
      </c>
      <c r="I2185" t="s">
        <v>23</v>
      </c>
      <c r="J2185" t="s">
        <v>21</v>
      </c>
      <c r="K2185" t="s">
        <v>21</v>
      </c>
      <c r="L2185" t="s">
        <v>24</v>
      </c>
      <c r="M2185" t="s">
        <v>20</v>
      </c>
      <c r="N2185" t="s">
        <v>43</v>
      </c>
      <c r="O2185">
        <v>89.62</v>
      </c>
      <c r="P2185">
        <v>4580.67</v>
      </c>
      <c r="Q2185">
        <v>5</v>
      </c>
      <c r="R2185" t="s">
        <v>21</v>
      </c>
    </row>
    <row r="2186" spans="1:18" x14ac:dyDescent="0.35">
      <c r="A2186" t="s">
        <v>2231</v>
      </c>
      <c r="B2186" t="s">
        <v>36</v>
      </c>
      <c r="C2186">
        <v>0</v>
      </c>
      <c r="D2186" t="s">
        <v>21</v>
      </c>
      <c r="E2186" t="s">
        <v>21</v>
      </c>
      <c r="F2186" t="s">
        <v>39</v>
      </c>
      <c r="G2186">
        <v>10</v>
      </c>
      <c r="H2186" t="s">
        <v>21</v>
      </c>
      <c r="I2186" t="s">
        <v>23</v>
      </c>
      <c r="J2186" t="s">
        <v>20</v>
      </c>
      <c r="K2186" t="s">
        <v>21</v>
      </c>
      <c r="L2186" t="s">
        <v>33</v>
      </c>
      <c r="M2186" t="s">
        <v>21</v>
      </c>
      <c r="N2186" t="s">
        <v>34</v>
      </c>
      <c r="O2186">
        <v>74.010000000000005</v>
      </c>
      <c r="P2186">
        <v>734.4</v>
      </c>
      <c r="Q2186">
        <v>0</v>
      </c>
      <c r="R2186" t="s">
        <v>21</v>
      </c>
    </row>
    <row r="2187" spans="1:18" x14ac:dyDescent="0.35">
      <c r="A2187" t="s">
        <v>2232</v>
      </c>
      <c r="B2187" t="s">
        <v>19</v>
      </c>
      <c r="C2187">
        <v>0</v>
      </c>
      <c r="D2187" t="s">
        <v>20</v>
      </c>
      <c r="E2187" t="s">
        <v>21</v>
      </c>
      <c r="F2187" t="s">
        <v>27</v>
      </c>
      <c r="G2187">
        <v>2</v>
      </c>
      <c r="H2187" t="s">
        <v>20</v>
      </c>
      <c r="I2187" t="s">
        <v>23</v>
      </c>
      <c r="J2187" t="s">
        <v>21</v>
      </c>
      <c r="K2187" t="s">
        <v>21</v>
      </c>
      <c r="L2187" t="s">
        <v>33</v>
      </c>
      <c r="M2187" t="s">
        <v>20</v>
      </c>
      <c r="N2187" t="s">
        <v>25</v>
      </c>
      <c r="O2187">
        <v>80.97</v>
      </c>
      <c r="P2187">
        <v>157.66999999999999</v>
      </c>
      <c r="Q2187">
        <v>3</v>
      </c>
      <c r="R2187" t="s">
        <v>21</v>
      </c>
    </row>
    <row r="2188" spans="1:18" x14ac:dyDescent="0.35">
      <c r="A2188" t="s">
        <v>2233</v>
      </c>
      <c r="B2188" t="s">
        <v>19</v>
      </c>
      <c r="C2188">
        <v>1</v>
      </c>
      <c r="D2188" t="s">
        <v>21</v>
      </c>
      <c r="E2188" t="s">
        <v>21</v>
      </c>
      <c r="F2188" t="s">
        <v>58</v>
      </c>
      <c r="G2188">
        <v>62</v>
      </c>
      <c r="H2188" t="s">
        <v>20</v>
      </c>
      <c r="I2188" t="s">
        <v>23</v>
      </c>
      <c r="J2188" t="s">
        <v>21</v>
      </c>
      <c r="K2188" t="s">
        <v>21</v>
      </c>
      <c r="L2188" t="s">
        <v>24</v>
      </c>
      <c r="M2188" t="s">
        <v>20</v>
      </c>
      <c r="N2188" t="s">
        <v>34</v>
      </c>
      <c r="O2188">
        <v>74.709999999999994</v>
      </c>
      <c r="P2188">
        <v>4608.83</v>
      </c>
      <c r="Q2188">
        <v>1</v>
      </c>
      <c r="R2188" t="s">
        <v>21</v>
      </c>
    </row>
    <row r="2189" spans="1:18" x14ac:dyDescent="0.35">
      <c r="A2189" t="s">
        <v>2234</v>
      </c>
      <c r="B2189" t="s">
        <v>19</v>
      </c>
      <c r="C2189">
        <v>0</v>
      </c>
      <c r="D2189" t="s">
        <v>20</v>
      </c>
      <c r="E2189" t="s">
        <v>21</v>
      </c>
      <c r="F2189" t="s">
        <v>75</v>
      </c>
      <c r="G2189">
        <v>28</v>
      </c>
      <c r="H2189" t="s">
        <v>20</v>
      </c>
      <c r="I2189" t="s">
        <v>21</v>
      </c>
      <c r="J2189" t="s">
        <v>28</v>
      </c>
      <c r="K2189" t="s">
        <v>28</v>
      </c>
      <c r="L2189" t="s">
        <v>29</v>
      </c>
      <c r="M2189" t="s">
        <v>21</v>
      </c>
      <c r="N2189" t="s">
        <v>25</v>
      </c>
      <c r="O2189">
        <v>32.53</v>
      </c>
      <c r="P2189">
        <v>938</v>
      </c>
      <c r="Q2189">
        <v>0</v>
      </c>
      <c r="R2189" t="s">
        <v>21</v>
      </c>
    </row>
    <row r="2190" spans="1:18" x14ac:dyDescent="0.35">
      <c r="A2190" t="s">
        <v>2235</v>
      </c>
      <c r="B2190" t="s">
        <v>36</v>
      </c>
      <c r="C2190">
        <v>0</v>
      </c>
      <c r="D2190" t="s">
        <v>20</v>
      </c>
      <c r="E2190" t="s">
        <v>21</v>
      </c>
      <c r="F2190" t="s">
        <v>75</v>
      </c>
      <c r="G2190">
        <v>12</v>
      </c>
      <c r="H2190" t="s">
        <v>20</v>
      </c>
      <c r="I2190" t="s">
        <v>21</v>
      </c>
      <c r="J2190" t="s">
        <v>28</v>
      </c>
      <c r="K2190" t="s">
        <v>28</v>
      </c>
      <c r="L2190" t="s">
        <v>33</v>
      </c>
      <c r="M2190" t="s">
        <v>20</v>
      </c>
      <c r="N2190" t="s">
        <v>30</v>
      </c>
      <c r="O2190">
        <v>30.98</v>
      </c>
      <c r="Q2190">
        <v>0</v>
      </c>
      <c r="R2190" t="s">
        <v>20</v>
      </c>
    </row>
    <row r="2191" spans="1:18" x14ac:dyDescent="0.35">
      <c r="A2191" t="s">
        <v>2236</v>
      </c>
      <c r="B2191" t="s">
        <v>36</v>
      </c>
      <c r="C2191">
        <v>0</v>
      </c>
      <c r="D2191" t="s">
        <v>20</v>
      </c>
      <c r="E2191" t="s">
        <v>21</v>
      </c>
      <c r="F2191" t="s">
        <v>27</v>
      </c>
      <c r="G2191">
        <v>72</v>
      </c>
      <c r="H2191" t="s">
        <v>20</v>
      </c>
      <c r="I2191" t="s">
        <v>23</v>
      </c>
      <c r="J2191" t="s">
        <v>21</v>
      </c>
      <c r="K2191" t="s">
        <v>21</v>
      </c>
      <c r="L2191" t="s">
        <v>24</v>
      </c>
      <c r="M2191" t="s">
        <v>21</v>
      </c>
      <c r="N2191" t="s">
        <v>43</v>
      </c>
      <c r="O2191">
        <v>77.569999999999993</v>
      </c>
      <c r="P2191">
        <v>5729.62</v>
      </c>
      <c r="Q2191">
        <v>2</v>
      </c>
      <c r="R2191" t="s">
        <v>21</v>
      </c>
    </row>
    <row r="2192" spans="1:18" x14ac:dyDescent="0.35">
      <c r="A2192" t="s">
        <v>2237</v>
      </c>
      <c r="B2192" t="s">
        <v>36</v>
      </c>
      <c r="C2192">
        <v>0</v>
      </c>
      <c r="D2192" t="s">
        <v>20</v>
      </c>
      <c r="E2192" t="s">
        <v>21</v>
      </c>
      <c r="F2192" t="s">
        <v>58</v>
      </c>
      <c r="G2192">
        <v>32</v>
      </c>
      <c r="H2192" t="s">
        <v>20</v>
      </c>
      <c r="I2192" t="s">
        <v>32</v>
      </c>
      <c r="J2192" t="s">
        <v>20</v>
      </c>
      <c r="K2192" t="s">
        <v>21</v>
      </c>
      <c r="L2192" t="s">
        <v>24</v>
      </c>
      <c r="M2192" t="s">
        <v>20</v>
      </c>
      <c r="N2192" t="s">
        <v>34</v>
      </c>
      <c r="O2192">
        <v>46.38</v>
      </c>
      <c r="P2192">
        <v>1498.36</v>
      </c>
      <c r="Q2192">
        <v>4</v>
      </c>
      <c r="R2192" t="s">
        <v>21</v>
      </c>
    </row>
    <row r="2193" spans="1:18" x14ac:dyDescent="0.35">
      <c r="A2193" t="s">
        <v>2238</v>
      </c>
      <c r="B2193" t="s">
        <v>36</v>
      </c>
      <c r="C2193">
        <v>0</v>
      </c>
      <c r="D2193" t="s">
        <v>20</v>
      </c>
      <c r="E2193" t="s">
        <v>21</v>
      </c>
      <c r="F2193" t="s">
        <v>75</v>
      </c>
      <c r="G2193">
        <v>42</v>
      </c>
      <c r="H2193" t="s">
        <v>20</v>
      </c>
      <c r="I2193" t="s">
        <v>23</v>
      </c>
      <c r="J2193" t="s">
        <v>21</v>
      </c>
      <c r="K2193" t="s">
        <v>20</v>
      </c>
      <c r="L2193" t="s">
        <v>24</v>
      </c>
      <c r="M2193" t="s">
        <v>21</v>
      </c>
      <c r="N2193" t="s">
        <v>34</v>
      </c>
      <c r="O2193">
        <v>94.23</v>
      </c>
      <c r="P2193">
        <v>3987.37</v>
      </c>
      <c r="Q2193">
        <v>0</v>
      </c>
      <c r="R2193" t="s">
        <v>21</v>
      </c>
    </row>
    <row r="2194" spans="1:18" x14ac:dyDescent="0.35">
      <c r="A2194" t="s">
        <v>2239</v>
      </c>
      <c r="B2194" t="s">
        <v>19</v>
      </c>
      <c r="C2194">
        <v>0</v>
      </c>
      <c r="D2194" t="s">
        <v>21</v>
      </c>
      <c r="E2194" t="s">
        <v>21</v>
      </c>
      <c r="F2194" t="s">
        <v>58</v>
      </c>
      <c r="G2194">
        <v>8</v>
      </c>
      <c r="H2194" t="s">
        <v>20</v>
      </c>
      <c r="I2194" t="s">
        <v>32</v>
      </c>
      <c r="J2194" t="s">
        <v>21</v>
      </c>
      <c r="K2194" t="s">
        <v>20</v>
      </c>
      <c r="L2194" t="s">
        <v>33</v>
      </c>
      <c r="M2194" t="s">
        <v>21</v>
      </c>
      <c r="N2194" t="s">
        <v>34</v>
      </c>
      <c r="O2194">
        <v>58.02</v>
      </c>
      <c r="P2194">
        <v>451.38</v>
      </c>
      <c r="Q2194">
        <v>2</v>
      </c>
      <c r="R2194" t="s">
        <v>21</v>
      </c>
    </row>
    <row r="2195" spans="1:18" x14ac:dyDescent="0.35">
      <c r="A2195" t="s">
        <v>2240</v>
      </c>
      <c r="B2195" t="s">
        <v>36</v>
      </c>
      <c r="C2195">
        <v>0</v>
      </c>
      <c r="D2195" t="s">
        <v>21</v>
      </c>
      <c r="E2195" t="s">
        <v>21</v>
      </c>
      <c r="F2195" t="s">
        <v>37</v>
      </c>
      <c r="G2195">
        <v>63</v>
      </c>
      <c r="H2195" t="s">
        <v>20</v>
      </c>
      <c r="I2195" t="s">
        <v>23</v>
      </c>
      <c r="J2195" t="s">
        <v>21</v>
      </c>
      <c r="K2195" t="s">
        <v>21</v>
      </c>
      <c r="L2195" t="s">
        <v>24</v>
      </c>
      <c r="M2195" t="s">
        <v>21</v>
      </c>
      <c r="N2195" t="s">
        <v>34</v>
      </c>
      <c r="O2195">
        <v>88.12</v>
      </c>
      <c r="P2195">
        <v>5405.56</v>
      </c>
      <c r="Q2195">
        <v>1</v>
      </c>
      <c r="R2195" t="s">
        <v>21</v>
      </c>
    </row>
    <row r="2196" spans="1:18" x14ac:dyDescent="0.35">
      <c r="A2196" t="s">
        <v>2241</v>
      </c>
      <c r="B2196" t="s">
        <v>36</v>
      </c>
      <c r="C2196">
        <v>1</v>
      </c>
      <c r="D2196" t="s">
        <v>20</v>
      </c>
      <c r="E2196" t="s">
        <v>20</v>
      </c>
      <c r="F2196" t="s">
        <v>39</v>
      </c>
      <c r="G2196">
        <v>22</v>
      </c>
      <c r="H2196" t="s">
        <v>21</v>
      </c>
      <c r="I2196" t="s">
        <v>23</v>
      </c>
      <c r="J2196" t="s">
        <v>20</v>
      </c>
      <c r="K2196" t="s">
        <v>20</v>
      </c>
      <c r="L2196" t="s">
        <v>33</v>
      </c>
      <c r="M2196" t="s">
        <v>21</v>
      </c>
      <c r="N2196" t="s">
        <v>25</v>
      </c>
      <c r="O2196">
        <v>88.8</v>
      </c>
      <c r="P2196">
        <v>1941.96</v>
      </c>
      <c r="Q2196">
        <v>2</v>
      </c>
      <c r="R2196" t="s">
        <v>21</v>
      </c>
    </row>
    <row r="2197" spans="1:18" x14ac:dyDescent="0.35">
      <c r="A2197" t="s">
        <v>2242</v>
      </c>
      <c r="B2197" t="s">
        <v>19</v>
      </c>
      <c r="C2197">
        <v>1</v>
      </c>
      <c r="D2197" t="s">
        <v>21</v>
      </c>
      <c r="E2197" t="s">
        <v>21</v>
      </c>
      <c r="F2197" t="s">
        <v>39</v>
      </c>
      <c r="G2197">
        <v>14</v>
      </c>
      <c r="H2197" t="s">
        <v>20</v>
      </c>
      <c r="I2197" t="s">
        <v>32</v>
      </c>
      <c r="J2197" t="s">
        <v>21</v>
      </c>
      <c r="K2197" t="s">
        <v>21</v>
      </c>
      <c r="L2197" t="s">
        <v>33</v>
      </c>
      <c r="M2197" t="s">
        <v>20</v>
      </c>
      <c r="N2197" t="s">
        <v>25</v>
      </c>
      <c r="O2197">
        <v>62.32</v>
      </c>
      <c r="P2197">
        <v>849.63</v>
      </c>
      <c r="Q2197">
        <v>3</v>
      </c>
      <c r="R2197" t="s">
        <v>20</v>
      </c>
    </row>
    <row r="2198" spans="1:18" x14ac:dyDescent="0.35">
      <c r="A2198" t="s">
        <v>2243</v>
      </c>
      <c r="B2198" t="s">
        <v>19</v>
      </c>
      <c r="C2198">
        <v>0</v>
      </c>
      <c r="D2198" t="s">
        <v>20</v>
      </c>
      <c r="E2198" t="s">
        <v>20</v>
      </c>
      <c r="F2198" t="s">
        <v>65</v>
      </c>
      <c r="G2198">
        <v>26</v>
      </c>
      <c r="H2198" t="s">
        <v>20</v>
      </c>
      <c r="I2198" t="s">
        <v>32</v>
      </c>
      <c r="J2198" t="s">
        <v>21</v>
      </c>
      <c r="K2198" t="s">
        <v>21</v>
      </c>
      <c r="L2198" t="s">
        <v>33</v>
      </c>
      <c r="M2198" t="s">
        <v>21</v>
      </c>
      <c r="N2198" t="s">
        <v>30</v>
      </c>
      <c r="O2198">
        <v>48.24</v>
      </c>
      <c r="P2198">
        <v>1245.76</v>
      </c>
      <c r="Q2198">
        <v>2</v>
      </c>
      <c r="R2198" t="s">
        <v>21</v>
      </c>
    </row>
    <row r="2199" spans="1:18" x14ac:dyDescent="0.35">
      <c r="A2199" t="s">
        <v>2244</v>
      </c>
      <c r="B2199" t="s">
        <v>36</v>
      </c>
      <c r="C2199">
        <v>1</v>
      </c>
      <c r="D2199" t="s">
        <v>21</v>
      </c>
      <c r="E2199" t="s">
        <v>21</v>
      </c>
      <c r="F2199" t="s">
        <v>39</v>
      </c>
      <c r="G2199">
        <v>13</v>
      </c>
      <c r="H2199" t="s">
        <v>20</v>
      </c>
      <c r="I2199" t="s">
        <v>23</v>
      </c>
      <c r="J2199" t="s">
        <v>20</v>
      </c>
      <c r="K2199" t="s">
        <v>21</v>
      </c>
      <c r="L2199" t="s">
        <v>33</v>
      </c>
      <c r="M2199" t="s">
        <v>20</v>
      </c>
      <c r="N2199" t="s">
        <v>34</v>
      </c>
      <c r="O2199">
        <v>94.07</v>
      </c>
      <c r="P2199">
        <v>1255.43</v>
      </c>
      <c r="Q2199">
        <v>3</v>
      </c>
      <c r="R2199" t="s">
        <v>20</v>
      </c>
    </row>
    <row r="2200" spans="1:18" x14ac:dyDescent="0.35">
      <c r="A2200" t="s">
        <v>2245</v>
      </c>
      <c r="B2200" t="s">
        <v>19</v>
      </c>
      <c r="C2200">
        <v>0</v>
      </c>
      <c r="D2200" t="s">
        <v>20</v>
      </c>
      <c r="E2200" t="s">
        <v>20</v>
      </c>
      <c r="F2200" t="s">
        <v>47</v>
      </c>
      <c r="G2200">
        <v>11</v>
      </c>
      <c r="H2200" t="s">
        <v>20</v>
      </c>
      <c r="I2200" t="s">
        <v>23</v>
      </c>
      <c r="J2200" t="s">
        <v>21</v>
      </c>
      <c r="K2200" t="s">
        <v>20</v>
      </c>
      <c r="L2200" t="s">
        <v>33</v>
      </c>
      <c r="M2200" t="s">
        <v>20</v>
      </c>
      <c r="N2200" t="s">
        <v>30</v>
      </c>
      <c r="O2200">
        <v>92.46</v>
      </c>
      <c r="P2200">
        <v>1023.09</v>
      </c>
      <c r="Q2200">
        <v>0</v>
      </c>
      <c r="R2200" t="s">
        <v>20</v>
      </c>
    </row>
    <row r="2201" spans="1:18" x14ac:dyDescent="0.35">
      <c r="A2201" t="s">
        <v>2246</v>
      </c>
      <c r="B2201" t="s">
        <v>36</v>
      </c>
      <c r="C2201">
        <v>0</v>
      </c>
      <c r="D2201" t="s">
        <v>21</v>
      </c>
      <c r="E2201" t="s">
        <v>21</v>
      </c>
      <c r="F2201" t="s">
        <v>65</v>
      </c>
      <c r="G2201">
        <v>67</v>
      </c>
      <c r="H2201" t="s">
        <v>20</v>
      </c>
      <c r="I2201" t="s">
        <v>23</v>
      </c>
      <c r="J2201" t="s">
        <v>20</v>
      </c>
      <c r="K2201" t="s">
        <v>21</v>
      </c>
      <c r="L2201" t="s">
        <v>24</v>
      </c>
      <c r="M2201" t="s">
        <v>21</v>
      </c>
      <c r="N2201" t="s">
        <v>43</v>
      </c>
      <c r="O2201">
        <v>90.45</v>
      </c>
      <c r="P2201">
        <v>5959.54</v>
      </c>
      <c r="Q2201">
        <v>2</v>
      </c>
      <c r="R2201" t="s">
        <v>21</v>
      </c>
    </row>
    <row r="2202" spans="1:18" x14ac:dyDescent="0.35">
      <c r="A2202" t="s">
        <v>2247</v>
      </c>
      <c r="B2202" t="s">
        <v>19</v>
      </c>
      <c r="C2202">
        <v>0</v>
      </c>
      <c r="D2202" t="s">
        <v>21</v>
      </c>
      <c r="E2202" t="s">
        <v>21</v>
      </c>
      <c r="F2202" t="s">
        <v>65</v>
      </c>
      <c r="G2202">
        <v>50</v>
      </c>
      <c r="H2202" t="s">
        <v>21</v>
      </c>
      <c r="I2202" t="s">
        <v>23</v>
      </c>
      <c r="J2202" t="s">
        <v>20</v>
      </c>
      <c r="K2202" t="s">
        <v>21</v>
      </c>
      <c r="L2202" t="s">
        <v>24</v>
      </c>
      <c r="M2202" t="s">
        <v>21</v>
      </c>
      <c r="N2202" t="s">
        <v>30</v>
      </c>
      <c r="O2202">
        <v>81.89</v>
      </c>
      <c r="P2202">
        <v>4103.83</v>
      </c>
      <c r="Q2202">
        <v>2</v>
      </c>
      <c r="R2202" t="s">
        <v>21</v>
      </c>
    </row>
    <row r="2203" spans="1:18" x14ac:dyDescent="0.35">
      <c r="A2203" t="s">
        <v>2248</v>
      </c>
      <c r="B2203" t="s">
        <v>19</v>
      </c>
      <c r="C2203">
        <v>0</v>
      </c>
      <c r="D2203" t="s">
        <v>21</v>
      </c>
      <c r="E2203" t="s">
        <v>21</v>
      </c>
      <c r="F2203" t="s">
        <v>65</v>
      </c>
      <c r="G2203">
        <v>16</v>
      </c>
      <c r="H2203" t="s">
        <v>20</v>
      </c>
      <c r="I2203" t="s">
        <v>32</v>
      </c>
      <c r="J2203" t="s">
        <v>20</v>
      </c>
      <c r="K2203" t="s">
        <v>21</v>
      </c>
      <c r="L2203" t="s">
        <v>33</v>
      </c>
      <c r="M2203" t="s">
        <v>21</v>
      </c>
      <c r="N2203" t="s">
        <v>34</v>
      </c>
      <c r="O2203">
        <v>65.03</v>
      </c>
      <c r="P2203">
        <v>1031.3900000000001</v>
      </c>
      <c r="Q2203">
        <v>1</v>
      </c>
      <c r="R2203" t="s">
        <v>21</v>
      </c>
    </row>
    <row r="2204" spans="1:18" x14ac:dyDescent="0.35">
      <c r="A2204" t="s">
        <v>2249</v>
      </c>
      <c r="B2204" t="s">
        <v>36</v>
      </c>
      <c r="C2204">
        <v>0</v>
      </c>
      <c r="D2204" t="s">
        <v>20</v>
      </c>
      <c r="E2204" t="s">
        <v>20</v>
      </c>
      <c r="F2204" t="s">
        <v>22</v>
      </c>
      <c r="G2204">
        <v>52</v>
      </c>
      <c r="H2204" t="s">
        <v>20</v>
      </c>
      <c r="I2204" t="s">
        <v>21</v>
      </c>
      <c r="J2204" t="s">
        <v>28</v>
      </c>
      <c r="K2204" t="s">
        <v>28</v>
      </c>
      <c r="L2204" t="s">
        <v>33</v>
      </c>
      <c r="M2204" t="s">
        <v>20</v>
      </c>
      <c r="N2204" t="s">
        <v>30</v>
      </c>
      <c r="O2204">
        <v>37.130000000000003</v>
      </c>
      <c r="P2204">
        <v>1891.16</v>
      </c>
      <c r="Q2204">
        <v>1</v>
      </c>
      <c r="R2204" t="s">
        <v>21</v>
      </c>
    </row>
    <row r="2205" spans="1:18" x14ac:dyDescent="0.35">
      <c r="A2205" t="s">
        <v>2250</v>
      </c>
      <c r="B2205" t="s">
        <v>19</v>
      </c>
      <c r="C2205">
        <v>0</v>
      </c>
      <c r="D2205" t="s">
        <v>21</v>
      </c>
      <c r="E2205" t="s">
        <v>21</v>
      </c>
      <c r="F2205" t="s">
        <v>49</v>
      </c>
      <c r="G2205">
        <v>12</v>
      </c>
      <c r="H2205" t="s">
        <v>20</v>
      </c>
      <c r="I2205" t="s">
        <v>32</v>
      </c>
      <c r="J2205" t="s">
        <v>20</v>
      </c>
      <c r="K2205" t="s">
        <v>21</v>
      </c>
      <c r="L2205" t="s">
        <v>33</v>
      </c>
      <c r="M2205" t="s">
        <v>21</v>
      </c>
      <c r="N2205" t="s">
        <v>25</v>
      </c>
      <c r="O2205">
        <v>64.819999999999993</v>
      </c>
      <c r="P2205">
        <v>794.38</v>
      </c>
      <c r="Q2205">
        <v>3</v>
      </c>
      <c r="R2205" t="s">
        <v>20</v>
      </c>
    </row>
    <row r="2206" spans="1:18" x14ac:dyDescent="0.35">
      <c r="A2206" t="s">
        <v>2251</v>
      </c>
      <c r="B2206" t="s">
        <v>36</v>
      </c>
      <c r="C2206">
        <v>0</v>
      </c>
      <c r="D2206" t="s">
        <v>20</v>
      </c>
      <c r="E2206" t="s">
        <v>20</v>
      </c>
      <c r="F2206" t="s">
        <v>37</v>
      </c>
      <c r="G2206">
        <v>67</v>
      </c>
      <c r="H2206" t="s">
        <v>20</v>
      </c>
      <c r="I2206" t="s">
        <v>21</v>
      </c>
      <c r="J2206" t="s">
        <v>28</v>
      </c>
      <c r="K2206" t="s">
        <v>28</v>
      </c>
      <c r="L2206" t="s">
        <v>24</v>
      </c>
      <c r="M2206" t="s">
        <v>21</v>
      </c>
      <c r="N2206" t="s">
        <v>43</v>
      </c>
      <c r="O2206">
        <v>32.69</v>
      </c>
      <c r="P2206">
        <v>2203.5</v>
      </c>
      <c r="Q2206">
        <v>2</v>
      </c>
      <c r="R2206" t="s">
        <v>21</v>
      </c>
    </row>
    <row r="2207" spans="1:18" x14ac:dyDescent="0.35">
      <c r="A2207" t="s">
        <v>2252</v>
      </c>
      <c r="B2207" t="s">
        <v>19</v>
      </c>
      <c r="C2207">
        <v>1</v>
      </c>
      <c r="D2207" t="s">
        <v>21</v>
      </c>
      <c r="E2207" t="s">
        <v>21</v>
      </c>
      <c r="F2207" t="s">
        <v>37</v>
      </c>
      <c r="G2207">
        <v>19</v>
      </c>
      <c r="H2207" t="s">
        <v>21</v>
      </c>
      <c r="I2207" t="s">
        <v>32</v>
      </c>
      <c r="J2207" t="s">
        <v>20</v>
      </c>
      <c r="K2207" t="s">
        <v>21</v>
      </c>
      <c r="L2207" t="s">
        <v>29</v>
      </c>
      <c r="M2207" t="s">
        <v>20</v>
      </c>
      <c r="N2207" t="s">
        <v>43</v>
      </c>
      <c r="O2207">
        <v>43.28</v>
      </c>
      <c r="P2207">
        <v>814.35</v>
      </c>
      <c r="Q2207">
        <v>0</v>
      </c>
      <c r="R2207" t="s">
        <v>20</v>
      </c>
    </row>
    <row r="2208" spans="1:18" x14ac:dyDescent="0.35">
      <c r="A2208" t="s">
        <v>2253</v>
      </c>
      <c r="B2208" t="s">
        <v>36</v>
      </c>
      <c r="C2208">
        <v>0</v>
      </c>
      <c r="D2208" t="s">
        <v>21</v>
      </c>
      <c r="E2208" t="s">
        <v>21</v>
      </c>
      <c r="F2208" t="s">
        <v>39</v>
      </c>
      <c r="G2208">
        <v>29</v>
      </c>
      <c r="H2208" t="s">
        <v>20</v>
      </c>
      <c r="I2208" t="s">
        <v>21</v>
      </c>
      <c r="J2208" t="s">
        <v>28</v>
      </c>
      <c r="K2208" t="s">
        <v>28</v>
      </c>
      <c r="L2208" t="s">
        <v>29</v>
      </c>
      <c r="M2208" t="s">
        <v>21</v>
      </c>
      <c r="N2208" t="s">
        <v>25</v>
      </c>
      <c r="O2208">
        <v>48.75</v>
      </c>
      <c r="P2208">
        <v>1371.77</v>
      </c>
      <c r="Q2208">
        <v>3</v>
      </c>
      <c r="R2208" t="s">
        <v>21</v>
      </c>
    </row>
    <row r="2209" spans="1:18" x14ac:dyDescent="0.35">
      <c r="A2209" t="s">
        <v>2254</v>
      </c>
      <c r="B2209" t="s">
        <v>36</v>
      </c>
      <c r="C2209">
        <v>0</v>
      </c>
      <c r="D2209" t="s">
        <v>20</v>
      </c>
      <c r="E2209" t="s">
        <v>20</v>
      </c>
      <c r="F2209" t="s">
        <v>56</v>
      </c>
      <c r="G2209">
        <v>17</v>
      </c>
      <c r="H2209" t="s">
        <v>20</v>
      </c>
      <c r="I2209" t="s">
        <v>23</v>
      </c>
      <c r="J2209" t="s">
        <v>21</v>
      </c>
      <c r="K2209" t="s">
        <v>21</v>
      </c>
      <c r="L2209" t="s">
        <v>33</v>
      </c>
      <c r="M2209" t="s">
        <v>20</v>
      </c>
      <c r="N2209" t="s">
        <v>25</v>
      </c>
      <c r="O2209">
        <v>83.67</v>
      </c>
      <c r="P2209">
        <v>1412.97</v>
      </c>
      <c r="Q2209">
        <v>1</v>
      </c>
      <c r="R2209" t="s">
        <v>20</v>
      </c>
    </row>
    <row r="2210" spans="1:18" x14ac:dyDescent="0.35">
      <c r="A2210" t="s">
        <v>2255</v>
      </c>
      <c r="B2210" t="s">
        <v>36</v>
      </c>
      <c r="C2210">
        <v>0</v>
      </c>
      <c r="D2210" t="s">
        <v>21</v>
      </c>
      <c r="E2210" t="s">
        <v>21</v>
      </c>
      <c r="F2210" t="s">
        <v>49</v>
      </c>
      <c r="G2210">
        <v>27</v>
      </c>
      <c r="H2210" t="s">
        <v>20</v>
      </c>
      <c r="I2210" t="s">
        <v>23</v>
      </c>
      <c r="J2210" t="s">
        <v>20</v>
      </c>
      <c r="K2210" t="s">
        <v>20</v>
      </c>
      <c r="L2210" t="s">
        <v>33</v>
      </c>
      <c r="M2210" t="s">
        <v>21</v>
      </c>
      <c r="N2210" t="s">
        <v>30</v>
      </c>
      <c r="O2210">
        <v>87.52</v>
      </c>
      <c r="P2210">
        <v>2341.91</v>
      </c>
      <c r="Q2210">
        <v>0</v>
      </c>
      <c r="R2210" t="s">
        <v>21</v>
      </c>
    </row>
    <row r="2211" spans="1:18" x14ac:dyDescent="0.35">
      <c r="A2211" t="s">
        <v>2256</v>
      </c>
      <c r="B2211" t="s">
        <v>36</v>
      </c>
      <c r="C2211">
        <v>0</v>
      </c>
      <c r="D2211" t="s">
        <v>21</v>
      </c>
      <c r="E2211" t="s">
        <v>21</v>
      </c>
      <c r="F2211" t="s">
        <v>45</v>
      </c>
      <c r="G2211">
        <v>5</v>
      </c>
      <c r="H2211" t="s">
        <v>20</v>
      </c>
      <c r="I2211" t="s">
        <v>32</v>
      </c>
      <c r="J2211" t="s">
        <v>21</v>
      </c>
      <c r="K2211" t="s">
        <v>20</v>
      </c>
      <c r="L2211" t="s">
        <v>33</v>
      </c>
      <c r="M2211" t="s">
        <v>21</v>
      </c>
      <c r="N2211" t="s">
        <v>30</v>
      </c>
      <c r="O2211">
        <v>79.59</v>
      </c>
      <c r="P2211">
        <v>387.66</v>
      </c>
      <c r="Q2211">
        <v>1</v>
      </c>
      <c r="R2211" t="s">
        <v>21</v>
      </c>
    </row>
    <row r="2212" spans="1:18" x14ac:dyDescent="0.35">
      <c r="A2212" t="s">
        <v>2257</v>
      </c>
      <c r="B2212" t="s">
        <v>36</v>
      </c>
      <c r="C2212">
        <v>0</v>
      </c>
      <c r="D2212" t="s">
        <v>20</v>
      </c>
      <c r="E2212" t="s">
        <v>21</v>
      </c>
      <c r="F2212" t="s">
        <v>65</v>
      </c>
      <c r="G2212">
        <v>32</v>
      </c>
      <c r="H2212" t="s">
        <v>20</v>
      </c>
      <c r="I2212" t="s">
        <v>32</v>
      </c>
      <c r="J2212" t="s">
        <v>21</v>
      </c>
      <c r="K2212" t="s">
        <v>21</v>
      </c>
      <c r="L2212" t="s">
        <v>29</v>
      </c>
      <c r="M2212" t="s">
        <v>20</v>
      </c>
      <c r="N2212" t="s">
        <v>25</v>
      </c>
      <c r="O2212">
        <v>47.2</v>
      </c>
      <c r="P2212">
        <v>1465.62</v>
      </c>
      <c r="Q2212">
        <v>1</v>
      </c>
      <c r="R2212" t="s">
        <v>21</v>
      </c>
    </row>
    <row r="2213" spans="1:18" x14ac:dyDescent="0.35">
      <c r="A2213" t="s">
        <v>2258</v>
      </c>
      <c r="B2213" t="s">
        <v>36</v>
      </c>
      <c r="C2213">
        <v>0</v>
      </c>
      <c r="D2213" t="s">
        <v>21</v>
      </c>
      <c r="E2213" t="s">
        <v>21</v>
      </c>
      <c r="F2213" t="s">
        <v>65</v>
      </c>
      <c r="G2213">
        <v>1</v>
      </c>
      <c r="H2213" t="s">
        <v>20</v>
      </c>
      <c r="I2213" t="s">
        <v>21</v>
      </c>
      <c r="J2213" t="s">
        <v>28</v>
      </c>
      <c r="K2213" t="s">
        <v>28</v>
      </c>
      <c r="L2213" t="s">
        <v>29</v>
      </c>
      <c r="M2213" t="s">
        <v>20</v>
      </c>
      <c r="N2213" t="s">
        <v>43</v>
      </c>
      <c r="O2213">
        <v>18.5</v>
      </c>
      <c r="P2213">
        <v>18.2</v>
      </c>
      <c r="Q2213">
        <v>2</v>
      </c>
      <c r="R2213" t="s">
        <v>20</v>
      </c>
    </row>
    <row r="2214" spans="1:18" x14ac:dyDescent="0.35">
      <c r="A2214" t="s">
        <v>2259</v>
      </c>
      <c r="B2214" t="s">
        <v>36</v>
      </c>
      <c r="C2214">
        <v>1</v>
      </c>
      <c r="D2214" t="s">
        <v>21</v>
      </c>
      <c r="E2214" t="s">
        <v>20</v>
      </c>
      <c r="F2214" t="s">
        <v>65</v>
      </c>
      <c r="G2214">
        <v>26</v>
      </c>
      <c r="H2214" t="s">
        <v>20</v>
      </c>
      <c r="I2214" t="s">
        <v>21</v>
      </c>
      <c r="J2214" t="s">
        <v>28</v>
      </c>
      <c r="K2214" t="s">
        <v>28</v>
      </c>
      <c r="L2214" t="s">
        <v>33</v>
      </c>
      <c r="M2214" t="s">
        <v>21</v>
      </c>
      <c r="N2214" t="s">
        <v>43</v>
      </c>
      <c r="O2214">
        <v>26.94</v>
      </c>
      <c r="P2214">
        <v>719.04</v>
      </c>
      <c r="Q2214">
        <v>1</v>
      </c>
      <c r="R2214" t="s">
        <v>20</v>
      </c>
    </row>
    <row r="2215" spans="1:18" x14ac:dyDescent="0.35">
      <c r="A2215" t="s">
        <v>2260</v>
      </c>
      <c r="B2215" t="s">
        <v>36</v>
      </c>
      <c r="C2215">
        <v>0</v>
      </c>
      <c r="D2215" t="s">
        <v>21</v>
      </c>
      <c r="E2215" t="s">
        <v>21</v>
      </c>
      <c r="F2215" t="s">
        <v>49</v>
      </c>
      <c r="G2215">
        <v>69</v>
      </c>
      <c r="H2215" t="s">
        <v>20</v>
      </c>
      <c r="I2215" t="s">
        <v>21</v>
      </c>
      <c r="J2215" t="s">
        <v>28</v>
      </c>
      <c r="K2215" t="s">
        <v>28</v>
      </c>
      <c r="L2215" t="s">
        <v>24</v>
      </c>
      <c r="M2215" t="s">
        <v>20</v>
      </c>
      <c r="N2215" t="s">
        <v>30</v>
      </c>
      <c r="O2215">
        <v>27.6</v>
      </c>
      <c r="P2215">
        <v>1871.41</v>
      </c>
      <c r="Q2215">
        <v>1</v>
      </c>
      <c r="R2215" t="s">
        <v>21</v>
      </c>
    </row>
    <row r="2216" spans="1:18" x14ac:dyDescent="0.35">
      <c r="A2216" t="s">
        <v>2261</v>
      </c>
      <c r="B2216" t="s">
        <v>36</v>
      </c>
      <c r="C2216">
        <v>0</v>
      </c>
      <c r="D2216" t="s">
        <v>21</v>
      </c>
      <c r="E2216" t="s">
        <v>21</v>
      </c>
      <c r="F2216" t="s">
        <v>22</v>
      </c>
      <c r="G2216">
        <v>23</v>
      </c>
      <c r="H2216" t="s">
        <v>20</v>
      </c>
      <c r="I2216" t="s">
        <v>23</v>
      </c>
      <c r="J2216" t="s">
        <v>20</v>
      </c>
      <c r="K2216" t="s">
        <v>21</v>
      </c>
      <c r="L2216" t="s">
        <v>33</v>
      </c>
      <c r="M2216" t="s">
        <v>21</v>
      </c>
      <c r="N2216" t="s">
        <v>43</v>
      </c>
      <c r="O2216">
        <v>94.6</v>
      </c>
      <c r="P2216">
        <v>2188.8000000000002</v>
      </c>
      <c r="Q2216">
        <v>5</v>
      </c>
      <c r="R2216" t="s">
        <v>21</v>
      </c>
    </row>
    <row r="2217" spans="1:18" x14ac:dyDescent="0.35">
      <c r="A2217" t="s">
        <v>2262</v>
      </c>
      <c r="B2217" t="s">
        <v>19</v>
      </c>
      <c r="C2217">
        <v>1</v>
      </c>
      <c r="D2217" t="s">
        <v>20</v>
      </c>
      <c r="E2217" t="s">
        <v>21</v>
      </c>
      <c r="F2217" t="s">
        <v>22</v>
      </c>
      <c r="G2217">
        <v>36</v>
      </c>
      <c r="H2217" t="s">
        <v>20</v>
      </c>
      <c r="I2217" t="s">
        <v>23</v>
      </c>
      <c r="J2217" t="s">
        <v>21</v>
      </c>
      <c r="K2217" t="s">
        <v>21</v>
      </c>
      <c r="L2217" t="s">
        <v>29</v>
      </c>
      <c r="M2217" t="s">
        <v>20</v>
      </c>
      <c r="N2217" t="s">
        <v>25</v>
      </c>
      <c r="O2217">
        <v>92.41</v>
      </c>
      <c r="P2217">
        <v>3328.08</v>
      </c>
      <c r="Q2217">
        <v>2</v>
      </c>
      <c r="R2217" t="s">
        <v>20</v>
      </c>
    </row>
    <row r="2218" spans="1:18" x14ac:dyDescent="0.35">
      <c r="A2218" t="s">
        <v>2263</v>
      </c>
      <c r="B2218" t="s">
        <v>36</v>
      </c>
      <c r="C2218">
        <v>0</v>
      </c>
      <c r="D2218" t="s">
        <v>21</v>
      </c>
      <c r="E2218" t="s">
        <v>21</v>
      </c>
      <c r="F2218" t="s">
        <v>39</v>
      </c>
      <c r="G2218">
        <v>42</v>
      </c>
      <c r="H2218" t="s">
        <v>20</v>
      </c>
      <c r="I2218" t="s">
        <v>32</v>
      </c>
      <c r="J2218" t="s">
        <v>20</v>
      </c>
      <c r="K2218" t="s">
        <v>20</v>
      </c>
      <c r="L2218" t="s">
        <v>29</v>
      </c>
      <c r="M2218" t="s">
        <v>20</v>
      </c>
      <c r="N2218" t="s">
        <v>34</v>
      </c>
      <c r="O2218">
        <v>68.56</v>
      </c>
      <c r="P2218">
        <v>2810.68</v>
      </c>
      <c r="Q2218">
        <v>0</v>
      </c>
      <c r="R2218" t="s">
        <v>21</v>
      </c>
    </row>
    <row r="2219" spans="1:18" x14ac:dyDescent="0.35">
      <c r="A2219" t="s">
        <v>2264</v>
      </c>
      <c r="B2219" t="s">
        <v>36</v>
      </c>
      <c r="C2219">
        <v>1</v>
      </c>
      <c r="D2219" t="s">
        <v>20</v>
      </c>
      <c r="E2219" t="s">
        <v>21</v>
      </c>
      <c r="F2219" t="s">
        <v>22</v>
      </c>
      <c r="G2219">
        <v>68</v>
      </c>
      <c r="H2219" t="s">
        <v>20</v>
      </c>
      <c r="I2219" t="s">
        <v>21</v>
      </c>
      <c r="J2219" t="s">
        <v>28</v>
      </c>
      <c r="K2219" t="s">
        <v>28</v>
      </c>
      <c r="L2219" t="s">
        <v>24</v>
      </c>
      <c r="M2219" t="s">
        <v>20</v>
      </c>
      <c r="N2219" t="s">
        <v>25</v>
      </c>
      <c r="O2219">
        <v>24.53</v>
      </c>
      <c r="P2219">
        <v>1711.49</v>
      </c>
      <c r="Q2219">
        <v>1</v>
      </c>
      <c r="R2219" t="s">
        <v>21</v>
      </c>
    </row>
    <row r="2220" spans="1:18" x14ac:dyDescent="0.35">
      <c r="A2220" t="s">
        <v>2265</v>
      </c>
      <c r="B2220" t="s">
        <v>19</v>
      </c>
      <c r="C2220">
        <v>1</v>
      </c>
      <c r="D2220" t="s">
        <v>21</v>
      </c>
      <c r="E2220" t="s">
        <v>20</v>
      </c>
      <c r="F2220" t="s">
        <v>56</v>
      </c>
      <c r="G2220">
        <v>15</v>
      </c>
      <c r="H2220" t="s">
        <v>20</v>
      </c>
      <c r="I2220" t="s">
        <v>244</v>
      </c>
      <c r="J2220" t="s">
        <v>21</v>
      </c>
      <c r="K2220" t="s">
        <v>20</v>
      </c>
      <c r="L2220" t="s">
        <v>33</v>
      </c>
      <c r="M2220" t="s">
        <v>20</v>
      </c>
      <c r="N2220" t="s">
        <v>34</v>
      </c>
      <c r="O2220">
        <v>94.32</v>
      </c>
      <c r="P2220">
        <v>1445.39</v>
      </c>
      <c r="Q2220">
        <v>2</v>
      </c>
      <c r="R2220" t="s">
        <v>21</v>
      </c>
    </row>
    <row r="2221" spans="1:18" x14ac:dyDescent="0.35">
      <c r="A2221" t="s">
        <v>2266</v>
      </c>
      <c r="B2221" t="s">
        <v>19</v>
      </c>
      <c r="C2221">
        <v>0</v>
      </c>
      <c r="D2221" t="s">
        <v>20</v>
      </c>
      <c r="E2221" t="s">
        <v>20</v>
      </c>
      <c r="F2221" t="s">
        <v>58</v>
      </c>
      <c r="G2221">
        <v>19</v>
      </c>
      <c r="H2221" t="s">
        <v>20</v>
      </c>
      <c r="I2221" t="s">
        <v>23</v>
      </c>
      <c r="J2221" t="s">
        <v>21</v>
      </c>
      <c r="K2221" t="s">
        <v>21</v>
      </c>
      <c r="L2221" t="s">
        <v>29</v>
      </c>
      <c r="M2221" t="s">
        <v>20</v>
      </c>
      <c r="N2221" t="s">
        <v>25</v>
      </c>
      <c r="O2221">
        <v>89.19</v>
      </c>
      <c r="P2221">
        <v>1679.02</v>
      </c>
      <c r="Q2221">
        <v>1</v>
      </c>
      <c r="R2221" t="s">
        <v>20</v>
      </c>
    </row>
    <row r="2222" spans="1:18" x14ac:dyDescent="0.35">
      <c r="A2222" t="s">
        <v>2267</v>
      </c>
      <c r="B2222" t="s">
        <v>19</v>
      </c>
      <c r="C2222">
        <v>0</v>
      </c>
      <c r="D2222" t="s">
        <v>20</v>
      </c>
      <c r="E2222" t="s">
        <v>21</v>
      </c>
      <c r="F2222" t="s">
        <v>39</v>
      </c>
      <c r="G2222">
        <v>23</v>
      </c>
      <c r="H2222" t="s">
        <v>20</v>
      </c>
      <c r="I2222" t="s">
        <v>32</v>
      </c>
      <c r="J2222" t="s">
        <v>21</v>
      </c>
      <c r="K2222" t="s">
        <v>20</v>
      </c>
      <c r="L2222" t="s">
        <v>33</v>
      </c>
      <c r="M2222" t="s">
        <v>21</v>
      </c>
      <c r="N2222" t="s">
        <v>25</v>
      </c>
      <c r="O2222">
        <v>60.98</v>
      </c>
      <c r="P2222">
        <v>1372.38</v>
      </c>
      <c r="Q2222">
        <v>4</v>
      </c>
      <c r="R2222" t="s">
        <v>21</v>
      </c>
    </row>
    <row r="2223" spans="1:18" x14ac:dyDescent="0.35">
      <c r="A2223" t="s">
        <v>2268</v>
      </c>
      <c r="B2223" t="s">
        <v>19</v>
      </c>
      <c r="C2223">
        <v>0</v>
      </c>
      <c r="D2223" t="s">
        <v>21</v>
      </c>
      <c r="E2223" t="s">
        <v>21</v>
      </c>
      <c r="F2223" t="s">
        <v>58</v>
      </c>
      <c r="G2223">
        <v>9</v>
      </c>
      <c r="H2223" t="s">
        <v>20</v>
      </c>
      <c r="I2223" t="s">
        <v>23</v>
      </c>
      <c r="J2223" t="s">
        <v>21</v>
      </c>
      <c r="K2223" t="s">
        <v>21</v>
      </c>
      <c r="L2223" t="s">
        <v>33</v>
      </c>
      <c r="M2223" t="s">
        <v>21</v>
      </c>
      <c r="N2223" t="s">
        <v>25</v>
      </c>
      <c r="O2223">
        <v>84.42</v>
      </c>
      <c r="P2223">
        <v>747.78</v>
      </c>
      <c r="Q2223">
        <v>3</v>
      </c>
      <c r="R2223" t="s">
        <v>21</v>
      </c>
    </row>
    <row r="2224" spans="1:18" x14ac:dyDescent="0.35">
      <c r="A2224" t="s">
        <v>2269</v>
      </c>
      <c r="B2224" t="s">
        <v>36</v>
      </c>
      <c r="C2224">
        <v>0</v>
      </c>
      <c r="D2224" t="s">
        <v>20</v>
      </c>
      <c r="E2224" t="s">
        <v>20</v>
      </c>
      <c r="F2224" t="s">
        <v>22</v>
      </c>
      <c r="G2224">
        <v>37</v>
      </c>
      <c r="H2224" t="s">
        <v>20</v>
      </c>
      <c r="I2224" t="s">
        <v>32</v>
      </c>
      <c r="J2224" t="s">
        <v>20</v>
      </c>
      <c r="K2224" t="s">
        <v>21</v>
      </c>
      <c r="L2224" t="s">
        <v>24</v>
      </c>
      <c r="M2224" t="s">
        <v>20</v>
      </c>
      <c r="N2224" t="s">
        <v>34</v>
      </c>
      <c r="O2224">
        <v>63.95</v>
      </c>
      <c r="P2224">
        <v>2388.31</v>
      </c>
      <c r="Q2224">
        <v>2</v>
      </c>
      <c r="R2224" t="s">
        <v>21</v>
      </c>
    </row>
    <row r="2225" spans="1:18" x14ac:dyDescent="0.35">
      <c r="A2225" t="s">
        <v>2270</v>
      </c>
      <c r="B2225" t="s">
        <v>19</v>
      </c>
      <c r="C2225">
        <v>0</v>
      </c>
      <c r="D2225" t="s">
        <v>20</v>
      </c>
      <c r="E2225" t="s">
        <v>20</v>
      </c>
      <c r="F2225" t="s">
        <v>39</v>
      </c>
      <c r="G2225">
        <v>21</v>
      </c>
      <c r="H2225" t="s">
        <v>20</v>
      </c>
      <c r="I2225" t="s">
        <v>23</v>
      </c>
      <c r="J2225" t="s">
        <v>20</v>
      </c>
      <c r="K2225" t="s">
        <v>21</v>
      </c>
      <c r="L2225" t="s">
        <v>33</v>
      </c>
      <c r="M2225" t="s">
        <v>20</v>
      </c>
      <c r="N2225" t="s">
        <v>43</v>
      </c>
      <c r="O2225">
        <v>96.57</v>
      </c>
      <c r="P2225">
        <v>2015.05</v>
      </c>
      <c r="Q2225">
        <v>1</v>
      </c>
      <c r="R2225" t="s">
        <v>21</v>
      </c>
    </row>
    <row r="2226" spans="1:18" x14ac:dyDescent="0.35">
      <c r="A2226" t="s">
        <v>2271</v>
      </c>
      <c r="B2226" t="s">
        <v>36</v>
      </c>
      <c r="C2226">
        <v>0</v>
      </c>
      <c r="D2226" t="s">
        <v>20</v>
      </c>
      <c r="E2226" t="s">
        <v>20</v>
      </c>
      <c r="F2226" t="s">
        <v>41</v>
      </c>
      <c r="G2226">
        <v>39</v>
      </c>
      <c r="H2226" t="s">
        <v>21</v>
      </c>
      <c r="I2226" t="s">
        <v>23</v>
      </c>
      <c r="J2226" t="s">
        <v>21</v>
      </c>
      <c r="K2226" t="s">
        <v>20</v>
      </c>
      <c r="L2226" t="s">
        <v>29</v>
      </c>
      <c r="M2226" t="s">
        <v>20</v>
      </c>
      <c r="N2226" t="s">
        <v>34</v>
      </c>
      <c r="O2226">
        <v>72.849999999999994</v>
      </c>
      <c r="P2226">
        <v>2813.15</v>
      </c>
      <c r="Q2226">
        <v>2</v>
      </c>
      <c r="R2226" t="s">
        <v>21</v>
      </c>
    </row>
    <row r="2227" spans="1:18" x14ac:dyDescent="0.35">
      <c r="A2227" t="s">
        <v>2272</v>
      </c>
      <c r="B2227" t="s">
        <v>19</v>
      </c>
      <c r="C2227">
        <v>0</v>
      </c>
      <c r="D2227" t="s">
        <v>20</v>
      </c>
      <c r="E2227" t="s">
        <v>20</v>
      </c>
      <c r="F2227" t="s">
        <v>37</v>
      </c>
      <c r="G2227">
        <v>16</v>
      </c>
      <c r="H2227" t="s">
        <v>20</v>
      </c>
      <c r="I2227" t="s">
        <v>32</v>
      </c>
      <c r="J2227" t="s">
        <v>21</v>
      </c>
      <c r="K2227" t="s">
        <v>20</v>
      </c>
      <c r="L2227" t="s">
        <v>33</v>
      </c>
      <c r="M2227" t="s">
        <v>20</v>
      </c>
      <c r="N2227" t="s">
        <v>25</v>
      </c>
      <c r="O2227">
        <v>60.01</v>
      </c>
      <c r="P2227">
        <v>972.93</v>
      </c>
      <c r="Q2227">
        <v>0</v>
      </c>
      <c r="R2227" t="s">
        <v>21</v>
      </c>
    </row>
    <row r="2228" spans="1:18" x14ac:dyDescent="0.35">
      <c r="A2228" t="s">
        <v>2273</v>
      </c>
      <c r="B2228" t="s">
        <v>19</v>
      </c>
      <c r="C2228">
        <v>0</v>
      </c>
      <c r="D2228" t="s">
        <v>21</v>
      </c>
      <c r="E2228" t="s">
        <v>21</v>
      </c>
      <c r="F2228" t="s">
        <v>75</v>
      </c>
      <c r="G2228">
        <v>10</v>
      </c>
      <c r="H2228" t="s">
        <v>20</v>
      </c>
      <c r="I2228" t="s">
        <v>23</v>
      </c>
      <c r="J2228" t="s">
        <v>20</v>
      </c>
      <c r="K2228" t="s">
        <v>21</v>
      </c>
      <c r="L2228" t="s">
        <v>33</v>
      </c>
      <c r="M2228" t="s">
        <v>20</v>
      </c>
      <c r="N2228" t="s">
        <v>43</v>
      </c>
      <c r="O2228">
        <v>96.98</v>
      </c>
      <c r="P2228">
        <v>965.51</v>
      </c>
      <c r="Q2228">
        <v>2</v>
      </c>
      <c r="R2228" t="s">
        <v>20</v>
      </c>
    </row>
    <row r="2229" spans="1:18" x14ac:dyDescent="0.35">
      <c r="A2229" t="s">
        <v>2274</v>
      </c>
      <c r="B2229" t="s">
        <v>36</v>
      </c>
      <c r="C2229">
        <v>0</v>
      </c>
      <c r="D2229" t="s">
        <v>21</v>
      </c>
      <c r="E2229" t="s">
        <v>21</v>
      </c>
      <c r="F2229" t="s">
        <v>41</v>
      </c>
      <c r="G2229">
        <v>21</v>
      </c>
      <c r="H2229" t="s">
        <v>20</v>
      </c>
      <c r="I2229" t="s">
        <v>32</v>
      </c>
      <c r="J2229" t="s">
        <v>21</v>
      </c>
      <c r="K2229" t="s">
        <v>20</v>
      </c>
      <c r="L2229" t="s">
        <v>33</v>
      </c>
      <c r="M2229" t="s">
        <v>20</v>
      </c>
      <c r="N2229" t="s">
        <v>30</v>
      </c>
      <c r="O2229">
        <v>62.91</v>
      </c>
      <c r="P2229">
        <v>1289.27</v>
      </c>
      <c r="Q2229">
        <v>0</v>
      </c>
      <c r="R2229" t="s">
        <v>21</v>
      </c>
    </row>
    <row r="2230" spans="1:18" x14ac:dyDescent="0.35">
      <c r="A2230" t="s">
        <v>2275</v>
      </c>
      <c r="B2230" t="s">
        <v>36</v>
      </c>
      <c r="C2230">
        <v>1</v>
      </c>
      <c r="D2230" t="s">
        <v>20</v>
      </c>
      <c r="E2230" t="s">
        <v>21</v>
      </c>
      <c r="F2230" t="s">
        <v>65</v>
      </c>
      <c r="G2230">
        <v>4</v>
      </c>
      <c r="H2230" t="s">
        <v>20</v>
      </c>
      <c r="I2230" t="s">
        <v>23</v>
      </c>
      <c r="J2230" t="s">
        <v>21</v>
      </c>
      <c r="K2230" t="s">
        <v>21</v>
      </c>
      <c r="L2230" t="s">
        <v>33</v>
      </c>
      <c r="M2230" t="s">
        <v>20</v>
      </c>
      <c r="N2230" t="s">
        <v>30</v>
      </c>
      <c r="O2230">
        <v>82.33</v>
      </c>
      <c r="P2230">
        <v>325.75</v>
      </c>
      <c r="Q2230">
        <v>4</v>
      </c>
      <c r="R2230" t="s">
        <v>20</v>
      </c>
    </row>
    <row r="2231" spans="1:18" x14ac:dyDescent="0.35">
      <c r="A2231" t="s">
        <v>2276</v>
      </c>
      <c r="B2231" t="s">
        <v>19</v>
      </c>
      <c r="C2231">
        <v>0</v>
      </c>
      <c r="D2231" t="s">
        <v>21</v>
      </c>
      <c r="E2231" t="s">
        <v>21</v>
      </c>
      <c r="F2231" t="s">
        <v>58</v>
      </c>
      <c r="G2231">
        <v>18</v>
      </c>
      <c r="H2231" t="s">
        <v>20</v>
      </c>
      <c r="I2231" t="s">
        <v>23</v>
      </c>
      <c r="J2231" t="s">
        <v>21</v>
      </c>
      <c r="K2231" t="s">
        <v>21</v>
      </c>
      <c r="L2231" t="s">
        <v>33</v>
      </c>
      <c r="M2231" t="s">
        <v>21</v>
      </c>
      <c r="N2231" t="s">
        <v>25</v>
      </c>
      <c r="O2231">
        <v>80.33</v>
      </c>
      <c r="P2231">
        <v>1433.61</v>
      </c>
      <c r="Q2231">
        <v>0</v>
      </c>
      <c r="R2231" t="s">
        <v>21</v>
      </c>
    </row>
    <row r="2232" spans="1:18" x14ac:dyDescent="0.35">
      <c r="A2232" t="s">
        <v>2277</v>
      </c>
      <c r="B2232" t="s">
        <v>19</v>
      </c>
      <c r="C2232">
        <v>0</v>
      </c>
      <c r="D2232" t="s">
        <v>20</v>
      </c>
      <c r="E2232" t="s">
        <v>21</v>
      </c>
      <c r="F2232" t="s">
        <v>75</v>
      </c>
      <c r="G2232">
        <v>24</v>
      </c>
      <c r="H2232" t="s">
        <v>20</v>
      </c>
      <c r="I2232" t="s">
        <v>32</v>
      </c>
      <c r="J2232" t="s">
        <v>20</v>
      </c>
      <c r="K2232" t="s">
        <v>21</v>
      </c>
      <c r="L2232" t="s">
        <v>33</v>
      </c>
      <c r="M2232" t="s">
        <v>20</v>
      </c>
      <c r="N2232" t="s">
        <v>34</v>
      </c>
      <c r="O2232">
        <v>62.7</v>
      </c>
      <c r="Q2232">
        <v>2</v>
      </c>
      <c r="R2232" t="s">
        <v>20</v>
      </c>
    </row>
    <row r="2233" spans="1:18" x14ac:dyDescent="0.35">
      <c r="A2233" t="s">
        <v>2278</v>
      </c>
      <c r="B2233" t="s">
        <v>36</v>
      </c>
      <c r="C2233">
        <v>0</v>
      </c>
      <c r="D2233" t="s">
        <v>21</v>
      </c>
      <c r="E2233" t="s">
        <v>21</v>
      </c>
      <c r="F2233" t="s">
        <v>37</v>
      </c>
      <c r="G2233">
        <v>63</v>
      </c>
      <c r="H2233" t="s">
        <v>20</v>
      </c>
      <c r="I2233" t="s">
        <v>21</v>
      </c>
      <c r="J2233" t="s">
        <v>28</v>
      </c>
      <c r="K2233" t="s">
        <v>28</v>
      </c>
      <c r="L2233" t="s">
        <v>24</v>
      </c>
      <c r="M2233" t="s">
        <v>20</v>
      </c>
      <c r="N2233" t="s">
        <v>30</v>
      </c>
      <c r="O2233">
        <v>28.57</v>
      </c>
      <c r="P2233">
        <v>1775.74</v>
      </c>
      <c r="Q2233">
        <v>2</v>
      </c>
      <c r="R2233" t="s">
        <v>21</v>
      </c>
    </row>
    <row r="2234" spans="1:18" x14ac:dyDescent="0.35">
      <c r="A2234" t="s">
        <v>2279</v>
      </c>
      <c r="B2234" t="s">
        <v>36</v>
      </c>
      <c r="C2234">
        <v>1</v>
      </c>
      <c r="D2234" t="s">
        <v>21</v>
      </c>
      <c r="E2234" t="s">
        <v>21</v>
      </c>
      <c r="F2234" t="s">
        <v>56</v>
      </c>
      <c r="G2234">
        <v>35</v>
      </c>
      <c r="H2234" t="s">
        <v>20</v>
      </c>
      <c r="I2234" t="s">
        <v>21</v>
      </c>
      <c r="J2234" t="s">
        <v>28</v>
      </c>
      <c r="K2234" t="s">
        <v>28</v>
      </c>
      <c r="L2234" t="s">
        <v>33</v>
      </c>
      <c r="M2234" t="s">
        <v>21</v>
      </c>
      <c r="N2234" t="s">
        <v>34</v>
      </c>
      <c r="O2234">
        <v>18</v>
      </c>
      <c r="P2234">
        <v>630.19000000000005</v>
      </c>
      <c r="Q2234">
        <v>2</v>
      </c>
      <c r="R2234" t="s">
        <v>20</v>
      </c>
    </row>
    <row r="2235" spans="1:18" x14ac:dyDescent="0.35">
      <c r="A2235" t="s">
        <v>2280</v>
      </c>
      <c r="B2235" t="s">
        <v>36</v>
      </c>
      <c r="C2235">
        <v>1</v>
      </c>
      <c r="D2235" t="s">
        <v>21</v>
      </c>
      <c r="E2235" t="s">
        <v>21</v>
      </c>
      <c r="F2235" t="s">
        <v>37</v>
      </c>
      <c r="G2235">
        <v>8</v>
      </c>
      <c r="H2235" t="s">
        <v>20</v>
      </c>
      <c r="I2235" t="s">
        <v>23</v>
      </c>
      <c r="J2235" t="s">
        <v>20</v>
      </c>
      <c r="K2235" t="s">
        <v>20</v>
      </c>
      <c r="L2235" t="s">
        <v>33</v>
      </c>
      <c r="M2235" t="s">
        <v>21</v>
      </c>
      <c r="N2235" t="s">
        <v>25</v>
      </c>
      <c r="O2235">
        <v>94.2</v>
      </c>
      <c r="P2235">
        <v>737.8</v>
      </c>
      <c r="Q2235">
        <v>3</v>
      </c>
      <c r="R2235" t="s">
        <v>20</v>
      </c>
    </row>
    <row r="2236" spans="1:18" x14ac:dyDescent="0.35">
      <c r="A2236" t="s">
        <v>2281</v>
      </c>
      <c r="B2236" t="s">
        <v>36</v>
      </c>
      <c r="C2236">
        <v>0</v>
      </c>
      <c r="D2236" t="s">
        <v>20</v>
      </c>
      <c r="E2236" t="s">
        <v>21</v>
      </c>
      <c r="F2236" t="s">
        <v>47</v>
      </c>
      <c r="G2236">
        <v>7</v>
      </c>
      <c r="H2236" t="s">
        <v>20</v>
      </c>
      <c r="I2236" t="s">
        <v>23</v>
      </c>
      <c r="J2236" t="s">
        <v>21</v>
      </c>
      <c r="K2236" t="s">
        <v>20</v>
      </c>
      <c r="L2236" t="s">
        <v>33</v>
      </c>
      <c r="M2236" t="s">
        <v>20</v>
      </c>
      <c r="N2236" t="s">
        <v>30</v>
      </c>
      <c r="O2236">
        <v>98.43</v>
      </c>
      <c r="P2236">
        <v>686.22</v>
      </c>
      <c r="Q2236">
        <v>0</v>
      </c>
      <c r="R2236" t="s">
        <v>20</v>
      </c>
    </row>
    <row r="2237" spans="1:18" x14ac:dyDescent="0.35">
      <c r="A2237" t="s">
        <v>2282</v>
      </c>
      <c r="B2237" t="s">
        <v>19</v>
      </c>
      <c r="C2237">
        <v>1</v>
      </c>
      <c r="D2237" t="s">
        <v>20</v>
      </c>
      <c r="E2237" t="s">
        <v>21</v>
      </c>
      <c r="F2237" t="s">
        <v>37</v>
      </c>
      <c r="G2237">
        <v>11</v>
      </c>
      <c r="H2237" t="s">
        <v>20</v>
      </c>
      <c r="I2237" t="s">
        <v>23</v>
      </c>
      <c r="J2237" t="s">
        <v>21</v>
      </c>
      <c r="K2237" t="s">
        <v>20</v>
      </c>
      <c r="L2237" t="s">
        <v>33</v>
      </c>
      <c r="M2237" t="s">
        <v>21</v>
      </c>
      <c r="N2237" t="s">
        <v>30</v>
      </c>
      <c r="O2237">
        <v>93.64</v>
      </c>
      <c r="P2237">
        <v>1045.08</v>
      </c>
      <c r="Q2237">
        <v>2</v>
      </c>
      <c r="R2237" t="s">
        <v>21</v>
      </c>
    </row>
    <row r="2238" spans="1:18" x14ac:dyDescent="0.35">
      <c r="A2238" t="s">
        <v>2283</v>
      </c>
      <c r="B2238" t="s">
        <v>36</v>
      </c>
      <c r="C2238">
        <v>0</v>
      </c>
      <c r="D2238" t="s">
        <v>21</v>
      </c>
      <c r="E2238" t="s">
        <v>21</v>
      </c>
      <c r="F2238" t="s">
        <v>22</v>
      </c>
      <c r="G2238">
        <v>7</v>
      </c>
      <c r="H2238" t="s">
        <v>21</v>
      </c>
      <c r="I2238" t="s">
        <v>21</v>
      </c>
      <c r="J2238" t="s">
        <v>28</v>
      </c>
      <c r="K2238" t="s">
        <v>28</v>
      </c>
      <c r="L2238" t="s">
        <v>33</v>
      </c>
      <c r="M2238" t="s">
        <v>21</v>
      </c>
      <c r="N2238" t="s">
        <v>34</v>
      </c>
      <c r="O2238">
        <v>21.78</v>
      </c>
      <c r="P2238">
        <v>152.27000000000001</v>
      </c>
      <c r="Q2238">
        <v>2</v>
      </c>
      <c r="R2238" t="s">
        <v>21</v>
      </c>
    </row>
    <row r="2239" spans="1:18" x14ac:dyDescent="0.35">
      <c r="A2239" t="s">
        <v>2284</v>
      </c>
      <c r="B2239" t="s">
        <v>19</v>
      </c>
      <c r="C2239">
        <v>1</v>
      </c>
      <c r="D2239" t="s">
        <v>20</v>
      </c>
      <c r="E2239" t="s">
        <v>20</v>
      </c>
      <c r="F2239" t="s">
        <v>56</v>
      </c>
      <c r="G2239">
        <v>19</v>
      </c>
      <c r="H2239" t="s">
        <v>20</v>
      </c>
      <c r="I2239" t="s">
        <v>23</v>
      </c>
      <c r="J2239" t="s">
        <v>21</v>
      </c>
      <c r="K2239" t="s">
        <v>20</v>
      </c>
      <c r="L2239" t="s">
        <v>29</v>
      </c>
      <c r="M2239" t="s">
        <v>21</v>
      </c>
      <c r="N2239" t="s">
        <v>34</v>
      </c>
      <c r="O2239">
        <v>93.09</v>
      </c>
      <c r="P2239">
        <v>1786.56</v>
      </c>
      <c r="Q2239">
        <v>1</v>
      </c>
      <c r="R2239" t="s">
        <v>21</v>
      </c>
    </row>
    <row r="2240" spans="1:18" x14ac:dyDescent="0.35">
      <c r="A2240" t="s">
        <v>2285</v>
      </c>
      <c r="B2240" t="s">
        <v>36</v>
      </c>
      <c r="C2240">
        <v>0</v>
      </c>
      <c r="D2240" t="s">
        <v>21</v>
      </c>
      <c r="E2240" t="s">
        <v>20</v>
      </c>
      <c r="F2240" t="s">
        <v>27</v>
      </c>
      <c r="G2240">
        <v>49</v>
      </c>
      <c r="H2240" t="s">
        <v>20</v>
      </c>
      <c r="I2240" t="s">
        <v>23</v>
      </c>
      <c r="J2240" t="s">
        <v>21</v>
      </c>
      <c r="K2240" t="s">
        <v>21</v>
      </c>
      <c r="L2240" t="s">
        <v>24</v>
      </c>
      <c r="M2240" t="s">
        <v>21</v>
      </c>
      <c r="N2240" t="s">
        <v>30</v>
      </c>
      <c r="O2240">
        <v>82.22</v>
      </c>
      <c r="P2240">
        <v>4135.49</v>
      </c>
      <c r="Q2240">
        <v>4</v>
      </c>
      <c r="R2240" t="s">
        <v>21</v>
      </c>
    </row>
    <row r="2241" spans="1:18" x14ac:dyDescent="0.35">
      <c r="A2241" t="s">
        <v>2286</v>
      </c>
      <c r="B2241" t="s">
        <v>36</v>
      </c>
      <c r="C2241">
        <v>0</v>
      </c>
      <c r="D2241" t="s">
        <v>21</v>
      </c>
      <c r="E2241" t="s">
        <v>20</v>
      </c>
      <c r="F2241" t="s">
        <v>37</v>
      </c>
      <c r="G2241">
        <v>20</v>
      </c>
      <c r="H2241" t="s">
        <v>20</v>
      </c>
      <c r="I2241" t="s">
        <v>21</v>
      </c>
      <c r="J2241" t="s">
        <v>28</v>
      </c>
      <c r="K2241" t="s">
        <v>28</v>
      </c>
      <c r="L2241" t="s">
        <v>29</v>
      </c>
      <c r="M2241" t="s">
        <v>21</v>
      </c>
      <c r="N2241" t="s">
        <v>43</v>
      </c>
      <c r="O2241">
        <v>31.1</v>
      </c>
      <c r="P2241">
        <v>622.15</v>
      </c>
      <c r="Q2241">
        <v>2</v>
      </c>
      <c r="R2241" t="s">
        <v>21</v>
      </c>
    </row>
    <row r="2242" spans="1:18" x14ac:dyDescent="0.35">
      <c r="A2242" t="s">
        <v>2287</v>
      </c>
      <c r="B2242" t="s">
        <v>36</v>
      </c>
      <c r="C2242">
        <v>1</v>
      </c>
      <c r="D2242" t="s">
        <v>21</v>
      </c>
      <c r="E2242" t="s">
        <v>21</v>
      </c>
      <c r="F2242" t="s">
        <v>37</v>
      </c>
      <c r="G2242">
        <v>11</v>
      </c>
      <c r="H2242" t="s">
        <v>20</v>
      </c>
      <c r="I2242" t="s">
        <v>21</v>
      </c>
      <c r="J2242" t="s">
        <v>28</v>
      </c>
      <c r="K2242" t="s">
        <v>28</v>
      </c>
      <c r="L2242" t="s">
        <v>33</v>
      </c>
      <c r="M2242" t="s">
        <v>20</v>
      </c>
      <c r="N2242" t="s">
        <v>30</v>
      </c>
      <c r="O2242">
        <v>33.76</v>
      </c>
      <c r="P2242">
        <v>372.44</v>
      </c>
      <c r="Q2242">
        <v>0</v>
      </c>
      <c r="R2242" t="s">
        <v>20</v>
      </c>
    </row>
    <row r="2243" spans="1:18" x14ac:dyDescent="0.35">
      <c r="A2243" t="s">
        <v>906</v>
      </c>
      <c r="B2243" t="s">
        <v>36</v>
      </c>
      <c r="C2243">
        <v>0</v>
      </c>
      <c r="D2243" t="s">
        <v>21</v>
      </c>
      <c r="E2243" t="s">
        <v>21</v>
      </c>
      <c r="F2243" t="s">
        <v>49</v>
      </c>
      <c r="G2243">
        <v>35</v>
      </c>
      <c r="H2243" t="s">
        <v>20</v>
      </c>
      <c r="I2243" t="s">
        <v>23</v>
      </c>
      <c r="J2243" t="s">
        <v>21</v>
      </c>
      <c r="K2243" t="s">
        <v>21</v>
      </c>
      <c r="L2243" t="s">
        <v>33</v>
      </c>
      <c r="M2243" t="s">
        <v>20</v>
      </c>
      <c r="N2243" t="s">
        <v>34</v>
      </c>
      <c r="O2243">
        <v>87.9</v>
      </c>
      <c r="P2243">
        <v>3066.62</v>
      </c>
      <c r="Q2243">
        <v>0</v>
      </c>
      <c r="R2243" t="s">
        <v>21</v>
      </c>
    </row>
    <row r="2244" spans="1:18" x14ac:dyDescent="0.35">
      <c r="A2244" t="s">
        <v>2288</v>
      </c>
      <c r="B2244" t="s">
        <v>36</v>
      </c>
      <c r="C2244">
        <v>0</v>
      </c>
      <c r="D2244" t="s">
        <v>21</v>
      </c>
      <c r="E2244" t="s">
        <v>21</v>
      </c>
      <c r="F2244" t="s">
        <v>27</v>
      </c>
      <c r="G2244">
        <v>9</v>
      </c>
      <c r="H2244" t="s">
        <v>20</v>
      </c>
      <c r="I2244" t="s">
        <v>23</v>
      </c>
      <c r="J2244" t="s">
        <v>21</v>
      </c>
      <c r="K2244" t="s">
        <v>21</v>
      </c>
      <c r="L2244" t="s">
        <v>33</v>
      </c>
      <c r="M2244" t="s">
        <v>20</v>
      </c>
      <c r="N2244" t="s">
        <v>34</v>
      </c>
      <c r="O2244">
        <v>84.9</v>
      </c>
      <c r="P2244">
        <v>753.06</v>
      </c>
      <c r="Q2244">
        <v>3</v>
      </c>
      <c r="R2244" t="s">
        <v>20</v>
      </c>
    </row>
    <row r="2245" spans="1:18" x14ac:dyDescent="0.35">
      <c r="A2245" t="s">
        <v>2289</v>
      </c>
      <c r="B2245" t="s">
        <v>36</v>
      </c>
      <c r="C2245">
        <v>0</v>
      </c>
      <c r="D2245" t="s">
        <v>20</v>
      </c>
      <c r="E2245" t="s">
        <v>21</v>
      </c>
      <c r="F2245" t="s">
        <v>47</v>
      </c>
      <c r="G2245">
        <v>28</v>
      </c>
      <c r="H2245" t="s">
        <v>20</v>
      </c>
      <c r="I2245" t="s">
        <v>23</v>
      </c>
      <c r="J2245" t="s">
        <v>21</v>
      </c>
      <c r="K2245" t="s">
        <v>20</v>
      </c>
      <c r="L2245" t="s">
        <v>29</v>
      </c>
      <c r="M2245" t="s">
        <v>21</v>
      </c>
      <c r="N2245" t="s">
        <v>43</v>
      </c>
      <c r="O2245">
        <v>92.79</v>
      </c>
      <c r="P2245">
        <v>2627.07</v>
      </c>
      <c r="Q2245">
        <v>3</v>
      </c>
      <c r="R2245" t="s">
        <v>20</v>
      </c>
    </row>
    <row r="2246" spans="1:18" x14ac:dyDescent="0.35">
      <c r="A2246" t="s">
        <v>2290</v>
      </c>
      <c r="B2246" t="s">
        <v>36</v>
      </c>
      <c r="C2246">
        <v>1</v>
      </c>
      <c r="D2246" t="s">
        <v>20</v>
      </c>
      <c r="E2246" t="s">
        <v>20</v>
      </c>
      <c r="F2246" t="s">
        <v>75</v>
      </c>
      <c r="G2246">
        <v>48</v>
      </c>
      <c r="H2246" t="s">
        <v>20</v>
      </c>
      <c r="I2246" t="s">
        <v>21</v>
      </c>
      <c r="J2246" t="s">
        <v>28</v>
      </c>
      <c r="K2246" t="s">
        <v>28</v>
      </c>
      <c r="L2246" t="s">
        <v>24</v>
      </c>
      <c r="M2246" t="s">
        <v>20</v>
      </c>
      <c r="N2246" t="s">
        <v>34</v>
      </c>
      <c r="O2246">
        <v>30.69</v>
      </c>
      <c r="P2246">
        <v>1491.25</v>
      </c>
      <c r="Q2246">
        <v>1</v>
      </c>
      <c r="R2246" t="s">
        <v>21</v>
      </c>
    </row>
    <row r="2247" spans="1:18" x14ac:dyDescent="0.35">
      <c r="A2247" t="s">
        <v>2291</v>
      </c>
      <c r="B2247" t="s">
        <v>36</v>
      </c>
      <c r="C2247">
        <v>0</v>
      </c>
      <c r="D2247" t="s">
        <v>21</v>
      </c>
      <c r="E2247" t="s">
        <v>21</v>
      </c>
      <c r="F2247" t="s">
        <v>65</v>
      </c>
      <c r="G2247">
        <v>15</v>
      </c>
      <c r="H2247" t="s">
        <v>20</v>
      </c>
      <c r="I2247" t="s">
        <v>23</v>
      </c>
      <c r="J2247" t="s">
        <v>20</v>
      </c>
      <c r="K2247" t="s">
        <v>21</v>
      </c>
      <c r="L2247" t="s">
        <v>33</v>
      </c>
      <c r="M2247" t="s">
        <v>21</v>
      </c>
      <c r="N2247" t="s">
        <v>34</v>
      </c>
      <c r="O2247">
        <v>90.47</v>
      </c>
      <c r="P2247">
        <v>1340.91</v>
      </c>
      <c r="Q2247">
        <v>2</v>
      </c>
      <c r="R2247" t="s">
        <v>20</v>
      </c>
    </row>
    <row r="2248" spans="1:18" x14ac:dyDescent="0.35">
      <c r="A2248" t="s">
        <v>2292</v>
      </c>
      <c r="B2248" t="s">
        <v>36</v>
      </c>
      <c r="C2248">
        <v>0</v>
      </c>
      <c r="D2248" t="s">
        <v>21</v>
      </c>
      <c r="E2248" t="s">
        <v>21</v>
      </c>
      <c r="F2248" t="s">
        <v>49</v>
      </c>
      <c r="G2248">
        <v>0</v>
      </c>
      <c r="H2248" t="s">
        <v>20</v>
      </c>
      <c r="I2248" t="s">
        <v>32</v>
      </c>
      <c r="J2248" t="s">
        <v>21</v>
      </c>
      <c r="K2248" t="s">
        <v>21</v>
      </c>
      <c r="L2248" t="s">
        <v>29</v>
      </c>
      <c r="M2248" t="s">
        <v>20</v>
      </c>
      <c r="N2248" t="s">
        <v>30</v>
      </c>
      <c r="O2248">
        <v>59.6</v>
      </c>
      <c r="Q2248">
        <v>0</v>
      </c>
      <c r="R2248" t="s">
        <v>21</v>
      </c>
    </row>
    <row r="2249" spans="1:18" x14ac:dyDescent="0.35">
      <c r="A2249" t="s">
        <v>2293</v>
      </c>
      <c r="B2249" t="s">
        <v>19</v>
      </c>
      <c r="C2249">
        <v>0</v>
      </c>
      <c r="D2249" t="s">
        <v>21</v>
      </c>
      <c r="E2249" t="s">
        <v>21</v>
      </c>
      <c r="F2249" t="s">
        <v>65</v>
      </c>
      <c r="G2249">
        <v>1</v>
      </c>
      <c r="H2249" t="s">
        <v>20</v>
      </c>
      <c r="I2249" t="s">
        <v>23</v>
      </c>
      <c r="J2249" t="s">
        <v>20</v>
      </c>
      <c r="K2249" t="s">
        <v>21</v>
      </c>
      <c r="L2249" t="s">
        <v>29</v>
      </c>
      <c r="M2249" t="s">
        <v>20</v>
      </c>
      <c r="N2249" t="s">
        <v>34</v>
      </c>
      <c r="O2249">
        <v>101.57</v>
      </c>
      <c r="P2249">
        <v>104.15</v>
      </c>
      <c r="Q2249">
        <v>1</v>
      </c>
      <c r="R2249" t="s">
        <v>21</v>
      </c>
    </row>
    <row r="2250" spans="1:18" x14ac:dyDescent="0.35">
      <c r="A2250" t="s">
        <v>2294</v>
      </c>
      <c r="B2250" t="s">
        <v>36</v>
      </c>
      <c r="C2250">
        <v>0</v>
      </c>
      <c r="D2250" t="s">
        <v>20</v>
      </c>
      <c r="E2250" t="s">
        <v>20</v>
      </c>
      <c r="F2250" t="s">
        <v>37</v>
      </c>
      <c r="G2250">
        <v>66</v>
      </c>
      <c r="H2250" t="s">
        <v>20</v>
      </c>
      <c r="I2250" t="s">
        <v>23</v>
      </c>
      <c r="J2250" t="s">
        <v>21</v>
      </c>
      <c r="K2250" t="s">
        <v>21</v>
      </c>
      <c r="L2250" t="s">
        <v>24</v>
      </c>
      <c r="M2250" t="s">
        <v>20</v>
      </c>
      <c r="N2250" t="s">
        <v>30</v>
      </c>
      <c r="O2250">
        <v>89.44</v>
      </c>
      <c r="P2250">
        <v>5777.77</v>
      </c>
      <c r="Q2250">
        <v>2</v>
      </c>
      <c r="R2250" t="s">
        <v>21</v>
      </c>
    </row>
    <row r="2251" spans="1:18" x14ac:dyDescent="0.35">
      <c r="A2251" t="s">
        <v>2295</v>
      </c>
      <c r="B2251" t="s">
        <v>19</v>
      </c>
      <c r="C2251">
        <v>0</v>
      </c>
      <c r="D2251" t="s">
        <v>20</v>
      </c>
      <c r="E2251" t="s">
        <v>21</v>
      </c>
      <c r="F2251" t="s">
        <v>58</v>
      </c>
      <c r="G2251">
        <v>36</v>
      </c>
      <c r="H2251" t="s">
        <v>20</v>
      </c>
      <c r="I2251" t="s">
        <v>23</v>
      </c>
      <c r="J2251" t="s">
        <v>21</v>
      </c>
      <c r="K2251" t="s">
        <v>21</v>
      </c>
      <c r="L2251" t="s">
        <v>33</v>
      </c>
      <c r="M2251" t="s">
        <v>21</v>
      </c>
      <c r="N2251" t="s">
        <v>30</v>
      </c>
      <c r="O2251">
        <v>84.33</v>
      </c>
      <c r="P2251">
        <v>3093.13</v>
      </c>
      <c r="Q2251">
        <v>2</v>
      </c>
      <c r="R2251" t="s">
        <v>20</v>
      </c>
    </row>
    <row r="2252" spans="1:18" x14ac:dyDescent="0.35">
      <c r="A2252" t="s">
        <v>2296</v>
      </c>
      <c r="B2252" t="s">
        <v>36</v>
      </c>
      <c r="C2252">
        <v>0</v>
      </c>
      <c r="D2252" t="s">
        <v>21</v>
      </c>
      <c r="E2252" t="s">
        <v>21</v>
      </c>
      <c r="F2252" t="s">
        <v>22</v>
      </c>
      <c r="G2252">
        <v>37</v>
      </c>
      <c r="H2252" t="s">
        <v>20</v>
      </c>
      <c r="I2252" t="s">
        <v>23</v>
      </c>
      <c r="J2252" t="s">
        <v>21</v>
      </c>
      <c r="K2252" t="s">
        <v>21</v>
      </c>
      <c r="L2252" t="s">
        <v>24</v>
      </c>
      <c r="M2252" t="s">
        <v>20</v>
      </c>
      <c r="N2252" t="s">
        <v>34</v>
      </c>
      <c r="O2252">
        <v>73.680000000000007</v>
      </c>
      <c r="P2252">
        <v>2647.13</v>
      </c>
      <c r="Q2252">
        <v>2</v>
      </c>
      <c r="R2252" t="s">
        <v>21</v>
      </c>
    </row>
    <row r="2253" spans="1:18" x14ac:dyDescent="0.35">
      <c r="A2253" t="s">
        <v>2297</v>
      </c>
      <c r="B2253" t="s">
        <v>19</v>
      </c>
      <c r="C2253">
        <v>0</v>
      </c>
      <c r="D2253" t="s">
        <v>21</v>
      </c>
      <c r="E2253" t="s">
        <v>21</v>
      </c>
      <c r="F2253" t="s">
        <v>56</v>
      </c>
      <c r="G2253">
        <v>51</v>
      </c>
      <c r="H2253" t="s">
        <v>20</v>
      </c>
      <c r="I2253" t="s">
        <v>32</v>
      </c>
      <c r="J2253" t="s">
        <v>20</v>
      </c>
      <c r="K2253" t="s">
        <v>21</v>
      </c>
      <c r="L2253" t="s">
        <v>24</v>
      </c>
      <c r="M2253" t="s">
        <v>21</v>
      </c>
      <c r="N2253" t="s">
        <v>25</v>
      </c>
      <c r="O2253">
        <v>57.73</v>
      </c>
      <c r="P2253">
        <v>2985.92</v>
      </c>
      <c r="Q2253">
        <v>1</v>
      </c>
      <c r="R2253" t="s">
        <v>21</v>
      </c>
    </row>
    <row r="2254" spans="1:18" x14ac:dyDescent="0.35">
      <c r="A2254" t="s">
        <v>2298</v>
      </c>
      <c r="B2254" t="s">
        <v>36</v>
      </c>
      <c r="C2254">
        <v>0</v>
      </c>
      <c r="D2254" t="s">
        <v>21</v>
      </c>
      <c r="E2254" t="s">
        <v>21</v>
      </c>
      <c r="F2254" t="s">
        <v>27</v>
      </c>
      <c r="G2254">
        <v>29</v>
      </c>
      <c r="H2254" t="s">
        <v>20</v>
      </c>
      <c r="I2254" t="s">
        <v>23</v>
      </c>
      <c r="J2254" t="s">
        <v>21</v>
      </c>
      <c r="K2254" t="s">
        <v>21</v>
      </c>
      <c r="L2254" t="s">
        <v>33</v>
      </c>
      <c r="M2254" t="s">
        <v>20</v>
      </c>
      <c r="N2254" t="s">
        <v>25</v>
      </c>
      <c r="O2254">
        <v>80.98</v>
      </c>
      <c r="P2254">
        <v>2343.87</v>
      </c>
      <c r="Q2254">
        <v>3</v>
      </c>
      <c r="R2254" t="s">
        <v>21</v>
      </c>
    </row>
    <row r="2255" spans="1:18" x14ac:dyDescent="0.35">
      <c r="A2255" t="s">
        <v>2299</v>
      </c>
      <c r="B2255" t="s">
        <v>36</v>
      </c>
      <c r="C2255">
        <v>1</v>
      </c>
      <c r="D2255" t="s">
        <v>21</v>
      </c>
      <c r="E2255" t="s">
        <v>21</v>
      </c>
      <c r="F2255" t="s">
        <v>27</v>
      </c>
      <c r="G2255">
        <v>5</v>
      </c>
      <c r="H2255" t="s">
        <v>20</v>
      </c>
      <c r="I2255" t="s">
        <v>23</v>
      </c>
      <c r="J2255" t="s">
        <v>21</v>
      </c>
      <c r="K2255" t="s">
        <v>21</v>
      </c>
      <c r="L2255" t="s">
        <v>33</v>
      </c>
      <c r="M2255" t="s">
        <v>21</v>
      </c>
      <c r="N2255" t="s">
        <v>25</v>
      </c>
      <c r="O2255">
        <v>90.93</v>
      </c>
      <c r="P2255">
        <v>450.3</v>
      </c>
      <c r="Q2255">
        <v>5</v>
      </c>
      <c r="R2255" t="s">
        <v>20</v>
      </c>
    </row>
    <row r="2256" spans="1:18" x14ac:dyDescent="0.35">
      <c r="A2256" t="s">
        <v>2300</v>
      </c>
      <c r="B2256" t="s">
        <v>36</v>
      </c>
      <c r="C2256">
        <v>0</v>
      </c>
      <c r="D2256" t="s">
        <v>21</v>
      </c>
      <c r="E2256" t="s">
        <v>21</v>
      </c>
      <c r="F2256" t="s">
        <v>22</v>
      </c>
      <c r="G2256">
        <v>26</v>
      </c>
      <c r="H2256" t="s">
        <v>20</v>
      </c>
      <c r="I2256" t="s">
        <v>21</v>
      </c>
      <c r="J2256" t="s">
        <v>28</v>
      </c>
      <c r="K2256" t="s">
        <v>28</v>
      </c>
      <c r="L2256" t="s">
        <v>33</v>
      </c>
      <c r="M2256" t="s">
        <v>20</v>
      </c>
      <c r="N2256" t="s">
        <v>25</v>
      </c>
      <c r="O2256">
        <v>32.31</v>
      </c>
      <c r="P2256">
        <v>854.82</v>
      </c>
      <c r="Q2256">
        <v>1</v>
      </c>
      <c r="R2256" t="s">
        <v>20</v>
      </c>
    </row>
    <row r="2257" spans="1:18" x14ac:dyDescent="0.35">
      <c r="A2257" t="s">
        <v>2301</v>
      </c>
      <c r="B2257" t="s">
        <v>36</v>
      </c>
      <c r="C2257">
        <v>0</v>
      </c>
      <c r="D2257" t="s">
        <v>20</v>
      </c>
      <c r="E2257" t="s">
        <v>21</v>
      </c>
      <c r="F2257" t="s">
        <v>65</v>
      </c>
      <c r="G2257">
        <v>16</v>
      </c>
      <c r="H2257" t="s">
        <v>21</v>
      </c>
      <c r="I2257" t="s">
        <v>23</v>
      </c>
      <c r="J2257" t="s">
        <v>20</v>
      </c>
      <c r="K2257" t="s">
        <v>21</v>
      </c>
      <c r="L2257" t="s">
        <v>33</v>
      </c>
      <c r="M2257" t="s">
        <v>21</v>
      </c>
      <c r="N2257" t="s">
        <v>34</v>
      </c>
      <c r="O2257">
        <v>81.430000000000007</v>
      </c>
      <c r="P2257">
        <v>1269.45</v>
      </c>
      <c r="Q2257">
        <v>0</v>
      </c>
      <c r="R2257" t="s">
        <v>20</v>
      </c>
    </row>
    <row r="2258" spans="1:18" x14ac:dyDescent="0.35">
      <c r="A2258" t="s">
        <v>2302</v>
      </c>
      <c r="B2258" t="s">
        <v>36</v>
      </c>
      <c r="C2258">
        <v>0</v>
      </c>
      <c r="D2258" t="s">
        <v>21</v>
      </c>
      <c r="E2258" t="s">
        <v>21</v>
      </c>
      <c r="F2258" t="s">
        <v>37</v>
      </c>
      <c r="G2258">
        <v>7</v>
      </c>
      <c r="H2258" t="s">
        <v>20</v>
      </c>
      <c r="I2258" t="s">
        <v>23</v>
      </c>
      <c r="J2258" t="s">
        <v>21</v>
      </c>
      <c r="K2258" t="s">
        <v>21</v>
      </c>
      <c r="L2258" t="s">
        <v>33</v>
      </c>
      <c r="M2258" t="s">
        <v>20</v>
      </c>
      <c r="N2258" t="s">
        <v>34</v>
      </c>
      <c r="O2258">
        <v>85.51</v>
      </c>
      <c r="P2258">
        <v>582.96</v>
      </c>
      <c r="Q2258">
        <v>5</v>
      </c>
      <c r="R2258" t="s">
        <v>20</v>
      </c>
    </row>
    <row r="2259" spans="1:18" x14ac:dyDescent="0.35">
      <c r="A2259" t="s">
        <v>2303</v>
      </c>
      <c r="B2259" t="s">
        <v>36</v>
      </c>
      <c r="C2259">
        <v>0</v>
      </c>
      <c r="D2259" t="s">
        <v>21</v>
      </c>
      <c r="E2259" t="s">
        <v>21</v>
      </c>
      <c r="F2259" t="s">
        <v>65</v>
      </c>
      <c r="G2259">
        <v>0</v>
      </c>
      <c r="H2259" t="s">
        <v>20</v>
      </c>
      <c r="I2259" t="s">
        <v>32</v>
      </c>
      <c r="J2259" t="s">
        <v>20</v>
      </c>
      <c r="K2259" t="s">
        <v>21</v>
      </c>
      <c r="L2259" t="s">
        <v>24</v>
      </c>
      <c r="M2259" t="s">
        <v>21</v>
      </c>
      <c r="N2259" t="s">
        <v>30</v>
      </c>
      <c r="O2259">
        <v>52.3</v>
      </c>
      <c r="Q2259">
        <v>1</v>
      </c>
      <c r="R2259" t="s">
        <v>21</v>
      </c>
    </row>
    <row r="2260" spans="1:18" x14ac:dyDescent="0.35">
      <c r="A2260" t="s">
        <v>2304</v>
      </c>
      <c r="B2260" t="s">
        <v>19</v>
      </c>
      <c r="C2260">
        <v>0</v>
      </c>
      <c r="D2260" t="s">
        <v>21</v>
      </c>
      <c r="E2260" t="s">
        <v>21</v>
      </c>
      <c r="F2260" t="s">
        <v>27</v>
      </c>
      <c r="G2260">
        <v>15</v>
      </c>
      <c r="H2260" t="s">
        <v>20</v>
      </c>
      <c r="I2260" t="s">
        <v>23</v>
      </c>
      <c r="J2260" t="s">
        <v>21</v>
      </c>
      <c r="K2260" t="s">
        <v>21</v>
      </c>
      <c r="L2260" t="s">
        <v>33</v>
      </c>
      <c r="M2260" t="s">
        <v>21</v>
      </c>
      <c r="N2260" t="s">
        <v>43</v>
      </c>
      <c r="O2260">
        <v>85.54</v>
      </c>
      <c r="P2260">
        <v>1319.52</v>
      </c>
      <c r="Q2260">
        <v>0</v>
      </c>
      <c r="R2260" t="s">
        <v>21</v>
      </c>
    </row>
    <row r="2261" spans="1:18" x14ac:dyDescent="0.35">
      <c r="A2261" t="s">
        <v>2305</v>
      </c>
      <c r="B2261" t="s">
        <v>19</v>
      </c>
      <c r="C2261">
        <v>1</v>
      </c>
      <c r="D2261" t="s">
        <v>21</v>
      </c>
      <c r="E2261" t="s">
        <v>21</v>
      </c>
      <c r="F2261" t="s">
        <v>37</v>
      </c>
      <c r="G2261">
        <v>26</v>
      </c>
      <c r="H2261" t="s">
        <v>20</v>
      </c>
      <c r="I2261" t="s">
        <v>23</v>
      </c>
      <c r="J2261" t="s">
        <v>20</v>
      </c>
      <c r="K2261" t="s">
        <v>21</v>
      </c>
      <c r="L2261" t="s">
        <v>33</v>
      </c>
      <c r="M2261" t="s">
        <v>20</v>
      </c>
      <c r="N2261" t="s">
        <v>43</v>
      </c>
      <c r="O2261">
        <v>89.6</v>
      </c>
      <c r="P2261">
        <v>2347.2399999999998</v>
      </c>
      <c r="Q2261">
        <v>3</v>
      </c>
      <c r="R2261" t="s">
        <v>20</v>
      </c>
    </row>
    <row r="2262" spans="1:18" x14ac:dyDescent="0.35">
      <c r="A2262" t="s">
        <v>2306</v>
      </c>
      <c r="B2262" t="s">
        <v>36</v>
      </c>
      <c r="C2262">
        <v>1</v>
      </c>
      <c r="D2262" t="s">
        <v>20</v>
      </c>
      <c r="E2262" t="s">
        <v>21</v>
      </c>
      <c r="F2262" t="s">
        <v>47</v>
      </c>
      <c r="G2262">
        <v>29</v>
      </c>
      <c r="H2262" t="s">
        <v>20</v>
      </c>
      <c r="I2262" t="s">
        <v>21</v>
      </c>
      <c r="J2262" t="s">
        <v>28</v>
      </c>
      <c r="K2262" t="s">
        <v>28</v>
      </c>
      <c r="L2262" t="s">
        <v>33</v>
      </c>
      <c r="M2262" t="s">
        <v>21</v>
      </c>
      <c r="N2262" t="s">
        <v>34</v>
      </c>
      <c r="O2262">
        <v>18.260000000000002</v>
      </c>
      <c r="P2262">
        <v>524.30999999999995</v>
      </c>
      <c r="Q2262">
        <v>1</v>
      </c>
      <c r="R2262" t="s">
        <v>21</v>
      </c>
    </row>
    <row r="2263" spans="1:18" x14ac:dyDescent="0.35">
      <c r="A2263" t="s">
        <v>2307</v>
      </c>
      <c r="B2263" t="s">
        <v>19</v>
      </c>
      <c r="C2263">
        <v>0</v>
      </c>
      <c r="D2263" t="s">
        <v>21</v>
      </c>
      <c r="E2263" t="s">
        <v>21</v>
      </c>
      <c r="F2263" t="s">
        <v>56</v>
      </c>
      <c r="G2263">
        <v>70</v>
      </c>
      <c r="H2263" t="s">
        <v>20</v>
      </c>
      <c r="I2263" t="s">
        <v>23</v>
      </c>
      <c r="J2263" t="s">
        <v>21</v>
      </c>
      <c r="K2263" t="s">
        <v>21</v>
      </c>
      <c r="L2263" t="s">
        <v>24</v>
      </c>
      <c r="M2263" t="s">
        <v>20</v>
      </c>
      <c r="N2263" t="s">
        <v>34</v>
      </c>
      <c r="O2263">
        <v>91.55</v>
      </c>
      <c r="P2263">
        <v>6348.58</v>
      </c>
      <c r="Q2263">
        <v>4</v>
      </c>
      <c r="R2263" t="s">
        <v>21</v>
      </c>
    </row>
    <row r="2264" spans="1:18" x14ac:dyDescent="0.35">
      <c r="A2264" t="s">
        <v>2308</v>
      </c>
      <c r="B2264" t="s">
        <v>36</v>
      </c>
      <c r="C2264">
        <v>1</v>
      </c>
      <c r="D2264" t="s">
        <v>20</v>
      </c>
      <c r="E2264" t="s">
        <v>21</v>
      </c>
      <c r="F2264" t="s">
        <v>58</v>
      </c>
      <c r="G2264">
        <v>41</v>
      </c>
      <c r="H2264" t="s">
        <v>20</v>
      </c>
      <c r="I2264" t="s">
        <v>23</v>
      </c>
      <c r="J2264" t="s">
        <v>21</v>
      </c>
      <c r="K2264" t="s">
        <v>20</v>
      </c>
      <c r="L2264" t="s">
        <v>33</v>
      </c>
      <c r="M2264" t="s">
        <v>21</v>
      </c>
      <c r="N2264" t="s">
        <v>30</v>
      </c>
      <c r="O2264">
        <v>88.41</v>
      </c>
      <c r="P2264">
        <v>3650.51</v>
      </c>
      <c r="Q2264">
        <v>0</v>
      </c>
      <c r="R2264" t="s">
        <v>21</v>
      </c>
    </row>
    <row r="2265" spans="1:18" x14ac:dyDescent="0.35">
      <c r="A2265" t="s">
        <v>2309</v>
      </c>
      <c r="B2265" t="s">
        <v>36</v>
      </c>
      <c r="C2265">
        <v>1</v>
      </c>
      <c r="D2265" t="s">
        <v>20</v>
      </c>
      <c r="E2265" t="s">
        <v>20</v>
      </c>
      <c r="F2265" t="s">
        <v>45</v>
      </c>
      <c r="G2265">
        <v>69</v>
      </c>
      <c r="H2265" t="s">
        <v>20</v>
      </c>
      <c r="I2265" t="s">
        <v>23</v>
      </c>
      <c r="J2265" t="s">
        <v>21</v>
      </c>
      <c r="K2265" t="s">
        <v>20</v>
      </c>
      <c r="L2265" t="s">
        <v>24</v>
      </c>
      <c r="M2265" t="s">
        <v>21</v>
      </c>
      <c r="N2265" t="s">
        <v>30</v>
      </c>
      <c r="O2265">
        <v>100</v>
      </c>
      <c r="P2265">
        <v>6922.84</v>
      </c>
      <c r="Q2265">
        <v>1</v>
      </c>
      <c r="R2265" t="s">
        <v>21</v>
      </c>
    </row>
    <row r="2266" spans="1:18" x14ac:dyDescent="0.35">
      <c r="A2266" t="s">
        <v>2310</v>
      </c>
      <c r="B2266" t="s">
        <v>36</v>
      </c>
      <c r="C2266">
        <v>0</v>
      </c>
      <c r="D2266" t="s">
        <v>20</v>
      </c>
      <c r="E2266" t="s">
        <v>20</v>
      </c>
      <c r="F2266" t="s">
        <v>56</v>
      </c>
      <c r="G2266">
        <v>8</v>
      </c>
      <c r="H2266" t="s">
        <v>20</v>
      </c>
      <c r="I2266" t="s">
        <v>23</v>
      </c>
      <c r="J2266" t="s">
        <v>21</v>
      </c>
      <c r="K2266" t="s">
        <v>21</v>
      </c>
      <c r="L2266" t="s">
        <v>33</v>
      </c>
      <c r="M2266" t="s">
        <v>20</v>
      </c>
      <c r="N2266" t="s">
        <v>30</v>
      </c>
      <c r="O2266">
        <v>72.239999999999995</v>
      </c>
      <c r="P2266">
        <v>563.87</v>
      </c>
      <c r="Q2266">
        <v>3</v>
      </c>
      <c r="R2266" t="s">
        <v>21</v>
      </c>
    </row>
    <row r="2267" spans="1:18" x14ac:dyDescent="0.35">
      <c r="A2267" t="s">
        <v>2311</v>
      </c>
      <c r="B2267" t="s">
        <v>36</v>
      </c>
      <c r="C2267">
        <v>1</v>
      </c>
      <c r="D2267" t="s">
        <v>20</v>
      </c>
      <c r="E2267" t="s">
        <v>20</v>
      </c>
      <c r="F2267" t="s">
        <v>56</v>
      </c>
      <c r="G2267">
        <v>29</v>
      </c>
      <c r="H2267" t="s">
        <v>20</v>
      </c>
      <c r="I2267" t="s">
        <v>23</v>
      </c>
      <c r="J2267" t="s">
        <v>21</v>
      </c>
      <c r="K2267" t="s">
        <v>21</v>
      </c>
      <c r="L2267" t="s">
        <v>29</v>
      </c>
      <c r="M2267" t="s">
        <v>20</v>
      </c>
      <c r="N2267" t="s">
        <v>25</v>
      </c>
      <c r="O2267">
        <v>82.26</v>
      </c>
      <c r="P2267">
        <v>2454.87</v>
      </c>
      <c r="Q2267">
        <v>3</v>
      </c>
      <c r="R2267" t="s">
        <v>20</v>
      </c>
    </row>
    <row r="2268" spans="1:18" x14ac:dyDescent="0.35">
      <c r="A2268" t="s">
        <v>2312</v>
      </c>
      <c r="B2268" t="s">
        <v>36</v>
      </c>
      <c r="C2268">
        <v>0</v>
      </c>
      <c r="D2268" t="s">
        <v>21</v>
      </c>
      <c r="E2268" t="s">
        <v>21</v>
      </c>
      <c r="F2268" t="s">
        <v>39</v>
      </c>
      <c r="G2268">
        <v>16</v>
      </c>
      <c r="H2268" t="s">
        <v>20</v>
      </c>
      <c r="I2268" t="s">
        <v>21</v>
      </c>
      <c r="J2268" t="s">
        <v>28</v>
      </c>
      <c r="K2268" t="s">
        <v>28</v>
      </c>
      <c r="L2268" t="s">
        <v>33</v>
      </c>
      <c r="M2268" t="s">
        <v>20</v>
      </c>
      <c r="N2268" t="s">
        <v>25</v>
      </c>
      <c r="O2268">
        <v>31.44</v>
      </c>
      <c r="P2268">
        <v>509.01</v>
      </c>
      <c r="Q2268">
        <v>0</v>
      </c>
      <c r="R2268" t="s">
        <v>21</v>
      </c>
    </row>
    <row r="2269" spans="1:18" x14ac:dyDescent="0.35">
      <c r="A2269" t="s">
        <v>2313</v>
      </c>
      <c r="B2269" t="s">
        <v>36</v>
      </c>
      <c r="C2269">
        <v>0</v>
      </c>
      <c r="D2269" t="s">
        <v>21</v>
      </c>
      <c r="E2269" t="s">
        <v>21</v>
      </c>
      <c r="F2269" t="s">
        <v>22</v>
      </c>
      <c r="G2269">
        <v>20</v>
      </c>
      <c r="H2269" t="s">
        <v>20</v>
      </c>
      <c r="I2269" t="s">
        <v>32</v>
      </c>
      <c r="J2269" t="s">
        <v>21</v>
      </c>
      <c r="K2269" t="s">
        <v>21</v>
      </c>
      <c r="L2269" t="s">
        <v>33</v>
      </c>
      <c r="M2269" t="s">
        <v>20</v>
      </c>
      <c r="N2269" t="s">
        <v>34</v>
      </c>
      <c r="O2269">
        <v>57.84</v>
      </c>
      <c r="P2269">
        <v>1158.8399999999999</v>
      </c>
      <c r="Q2269">
        <v>0</v>
      </c>
      <c r="R2269" t="s">
        <v>21</v>
      </c>
    </row>
    <row r="2270" spans="1:18" x14ac:dyDescent="0.35">
      <c r="A2270" t="s">
        <v>2314</v>
      </c>
      <c r="B2270" t="s">
        <v>19</v>
      </c>
      <c r="C2270">
        <v>0</v>
      </c>
      <c r="D2270" t="s">
        <v>21</v>
      </c>
      <c r="E2270" t="s">
        <v>21</v>
      </c>
      <c r="F2270" t="s">
        <v>22</v>
      </c>
      <c r="G2270">
        <v>31</v>
      </c>
      <c r="H2270" t="s">
        <v>20</v>
      </c>
      <c r="I2270" t="s">
        <v>32</v>
      </c>
      <c r="J2270" t="s">
        <v>21</v>
      </c>
      <c r="K2270" t="s">
        <v>21</v>
      </c>
      <c r="L2270" t="s">
        <v>33</v>
      </c>
      <c r="M2270" t="s">
        <v>21</v>
      </c>
      <c r="N2270" t="s">
        <v>30</v>
      </c>
      <c r="O2270">
        <v>48.18</v>
      </c>
      <c r="P2270">
        <v>1519.68</v>
      </c>
      <c r="Q2270">
        <v>3</v>
      </c>
      <c r="R2270" t="s">
        <v>20</v>
      </c>
    </row>
    <row r="2271" spans="1:18" x14ac:dyDescent="0.35">
      <c r="A2271" t="s">
        <v>2315</v>
      </c>
      <c r="B2271" t="s">
        <v>19</v>
      </c>
      <c r="C2271">
        <v>0</v>
      </c>
      <c r="D2271" t="s">
        <v>20</v>
      </c>
      <c r="E2271" t="s">
        <v>21</v>
      </c>
      <c r="F2271" t="s">
        <v>56</v>
      </c>
      <c r="G2271">
        <v>18</v>
      </c>
      <c r="H2271" t="s">
        <v>20</v>
      </c>
      <c r="I2271" t="s">
        <v>32</v>
      </c>
      <c r="J2271" t="s">
        <v>21</v>
      </c>
      <c r="K2271" t="s">
        <v>21</v>
      </c>
      <c r="L2271" t="s">
        <v>33</v>
      </c>
      <c r="M2271" t="s">
        <v>20</v>
      </c>
      <c r="N2271" t="s">
        <v>25</v>
      </c>
      <c r="O2271">
        <v>52.71</v>
      </c>
      <c r="P2271">
        <v>959.23</v>
      </c>
      <c r="Q2271">
        <v>2</v>
      </c>
      <c r="R2271" t="s">
        <v>21</v>
      </c>
    </row>
    <row r="2272" spans="1:18" x14ac:dyDescent="0.35">
      <c r="A2272" t="s">
        <v>2316</v>
      </c>
      <c r="B2272" t="s">
        <v>36</v>
      </c>
      <c r="C2272">
        <v>1</v>
      </c>
      <c r="D2272" t="s">
        <v>20</v>
      </c>
      <c r="E2272" t="s">
        <v>20</v>
      </c>
      <c r="F2272" t="s">
        <v>22</v>
      </c>
      <c r="G2272">
        <v>5</v>
      </c>
      <c r="H2272" t="s">
        <v>20</v>
      </c>
      <c r="I2272" t="s">
        <v>21</v>
      </c>
      <c r="J2272" t="s">
        <v>28</v>
      </c>
      <c r="K2272" t="s">
        <v>28</v>
      </c>
      <c r="L2272" t="s">
        <v>33</v>
      </c>
      <c r="M2272" t="s">
        <v>20</v>
      </c>
      <c r="N2272" t="s">
        <v>34</v>
      </c>
      <c r="O2272">
        <v>19.96</v>
      </c>
      <c r="P2272">
        <v>97.52</v>
      </c>
      <c r="Q2272">
        <v>0</v>
      </c>
      <c r="R2272" t="s">
        <v>20</v>
      </c>
    </row>
    <row r="2273" spans="1:18" x14ac:dyDescent="0.35">
      <c r="A2273" t="s">
        <v>2317</v>
      </c>
      <c r="B2273" t="s">
        <v>19</v>
      </c>
      <c r="C2273">
        <v>1</v>
      </c>
      <c r="D2273" t="s">
        <v>21</v>
      </c>
      <c r="E2273" t="s">
        <v>21</v>
      </c>
      <c r="F2273" t="s">
        <v>37</v>
      </c>
      <c r="G2273">
        <v>4</v>
      </c>
      <c r="H2273" t="s">
        <v>20</v>
      </c>
      <c r="I2273" t="s">
        <v>32</v>
      </c>
      <c r="J2273" t="s">
        <v>21</v>
      </c>
      <c r="K2273" t="s">
        <v>20</v>
      </c>
      <c r="L2273" t="s">
        <v>33</v>
      </c>
      <c r="M2273" t="s">
        <v>21</v>
      </c>
      <c r="N2273" t="s">
        <v>43</v>
      </c>
      <c r="O2273">
        <v>56.08</v>
      </c>
      <c r="P2273">
        <v>223.49</v>
      </c>
      <c r="Q2273">
        <v>1</v>
      </c>
      <c r="R2273" t="s">
        <v>21</v>
      </c>
    </row>
    <row r="2274" spans="1:18" x14ac:dyDescent="0.35">
      <c r="A2274" t="s">
        <v>2318</v>
      </c>
      <c r="B2274" t="s">
        <v>19</v>
      </c>
      <c r="C2274">
        <v>0</v>
      </c>
      <c r="D2274" t="s">
        <v>21</v>
      </c>
      <c r="E2274" t="s">
        <v>21</v>
      </c>
      <c r="F2274" t="s">
        <v>56</v>
      </c>
      <c r="G2274">
        <v>30</v>
      </c>
      <c r="H2274" t="s">
        <v>20</v>
      </c>
      <c r="I2274" t="s">
        <v>23</v>
      </c>
      <c r="J2274" t="s">
        <v>21</v>
      </c>
      <c r="K2274" t="s">
        <v>21</v>
      </c>
      <c r="L2274" t="s">
        <v>33</v>
      </c>
      <c r="M2274" t="s">
        <v>21</v>
      </c>
      <c r="N2274" t="s">
        <v>30</v>
      </c>
      <c r="O2274">
        <v>86.5</v>
      </c>
      <c r="P2274">
        <v>2517.87</v>
      </c>
      <c r="Q2274">
        <v>1</v>
      </c>
      <c r="R2274" t="s">
        <v>20</v>
      </c>
    </row>
    <row r="2275" spans="1:18" x14ac:dyDescent="0.35">
      <c r="A2275" t="s">
        <v>2319</v>
      </c>
      <c r="B2275" t="s">
        <v>19</v>
      </c>
      <c r="C2275">
        <v>0</v>
      </c>
      <c r="D2275" t="s">
        <v>21</v>
      </c>
      <c r="E2275" t="s">
        <v>21</v>
      </c>
      <c r="F2275" t="s">
        <v>58</v>
      </c>
      <c r="G2275">
        <v>16</v>
      </c>
      <c r="H2275" t="s">
        <v>20</v>
      </c>
      <c r="I2275" t="s">
        <v>23</v>
      </c>
      <c r="J2275" t="s">
        <v>21</v>
      </c>
      <c r="K2275" t="s">
        <v>21</v>
      </c>
      <c r="L2275" t="s">
        <v>33</v>
      </c>
      <c r="M2275" t="s">
        <v>20</v>
      </c>
      <c r="N2275" t="s">
        <v>30</v>
      </c>
      <c r="O2275">
        <v>94.56</v>
      </c>
      <c r="P2275">
        <v>1534.68</v>
      </c>
      <c r="Q2275">
        <v>2</v>
      </c>
      <c r="R2275" t="s">
        <v>20</v>
      </c>
    </row>
    <row r="2276" spans="1:18" x14ac:dyDescent="0.35">
      <c r="A2276" t="s">
        <v>2320</v>
      </c>
      <c r="B2276" t="s">
        <v>19</v>
      </c>
      <c r="C2276">
        <v>0</v>
      </c>
      <c r="D2276" t="s">
        <v>20</v>
      </c>
      <c r="E2276" t="s">
        <v>21</v>
      </c>
      <c r="F2276" t="s">
        <v>58</v>
      </c>
      <c r="G2276">
        <v>6</v>
      </c>
      <c r="H2276" t="s">
        <v>20</v>
      </c>
      <c r="I2276" t="s">
        <v>32</v>
      </c>
      <c r="J2276" t="s">
        <v>21</v>
      </c>
      <c r="K2276" t="s">
        <v>20</v>
      </c>
      <c r="L2276" t="s">
        <v>33</v>
      </c>
      <c r="M2276" t="s">
        <v>21</v>
      </c>
      <c r="N2276" t="s">
        <v>43</v>
      </c>
      <c r="O2276">
        <v>61.5</v>
      </c>
      <c r="P2276">
        <v>373.97</v>
      </c>
      <c r="Q2276">
        <v>2</v>
      </c>
      <c r="R2276" t="s">
        <v>21</v>
      </c>
    </row>
    <row r="2277" spans="1:18" x14ac:dyDescent="0.35">
      <c r="A2277" t="s">
        <v>2321</v>
      </c>
      <c r="B2277" t="s">
        <v>36</v>
      </c>
      <c r="C2277">
        <v>0</v>
      </c>
      <c r="D2277" t="s">
        <v>20</v>
      </c>
      <c r="E2277" t="s">
        <v>21</v>
      </c>
      <c r="F2277" t="s">
        <v>56</v>
      </c>
      <c r="G2277">
        <v>30</v>
      </c>
      <c r="H2277" t="s">
        <v>20</v>
      </c>
      <c r="I2277" t="s">
        <v>32</v>
      </c>
      <c r="J2277" t="s">
        <v>21</v>
      </c>
      <c r="K2277" t="s">
        <v>21</v>
      </c>
      <c r="L2277" t="s">
        <v>24</v>
      </c>
      <c r="M2277" t="s">
        <v>20</v>
      </c>
      <c r="N2277" t="s">
        <v>25</v>
      </c>
      <c r="O2277">
        <v>62.8</v>
      </c>
      <c r="P2277">
        <v>1935.51</v>
      </c>
      <c r="Q2277">
        <v>2</v>
      </c>
      <c r="R2277" t="s">
        <v>21</v>
      </c>
    </row>
    <row r="2278" spans="1:18" x14ac:dyDescent="0.35">
      <c r="A2278" t="s">
        <v>2322</v>
      </c>
      <c r="B2278" t="s">
        <v>19</v>
      </c>
      <c r="C2278">
        <v>0</v>
      </c>
      <c r="D2278" t="s">
        <v>20</v>
      </c>
      <c r="E2278" t="s">
        <v>21</v>
      </c>
      <c r="F2278" t="s">
        <v>47</v>
      </c>
      <c r="G2278">
        <v>12</v>
      </c>
      <c r="H2278" t="s">
        <v>20</v>
      </c>
      <c r="I2278" t="s">
        <v>32</v>
      </c>
      <c r="J2278" t="s">
        <v>21</v>
      </c>
      <c r="K2278" t="s">
        <v>21</v>
      </c>
      <c r="L2278" t="s">
        <v>33</v>
      </c>
      <c r="M2278" t="s">
        <v>20</v>
      </c>
      <c r="N2278" t="s">
        <v>25</v>
      </c>
      <c r="O2278">
        <v>47.65</v>
      </c>
      <c r="P2278">
        <v>570.87</v>
      </c>
      <c r="Q2278">
        <v>2</v>
      </c>
      <c r="R2278" t="s">
        <v>21</v>
      </c>
    </row>
    <row r="2279" spans="1:18" x14ac:dyDescent="0.35">
      <c r="A2279" t="s">
        <v>2323</v>
      </c>
      <c r="B2279" t="s">
        <v>19</v>
      </c>
      <c r="C2279">
        <v>0</v>
      </c>
      <c r="D2279" t="s">
        <v>20</v>
      </c>
      <c r="E2279" t="s">
        <v>20</v>
      </c>
      <c r="F2279" t="s">
        <v>27</v>
      </c>
      <c r="G2279">
        <v>33</v>
      </c>
      <c r="H2279" t="s">
        <v>20</v>
      </c>
      <c r="I2279" t="s">
        <v>21</v>
      </c>
      <c r="J2279" t="s">
        <v>28</v>
      </c>
      <c r="K2279" t="s">
        <v>28</v>
      </c>
      <c r="L2279" t="s">
        <v>29</v>
      </c>
      <c r="M2279" t="s">
        <v>21</v>
      </c>
      <c r="N2279" t="s">
        <v>43</v>
      </c>
      <c r="O2279">
        <v>36.5</v>
      </c>
      <c r="P2279">
        <v>1177.51</v>
      </c>
      <c r="Q2279">
        <v>2</v>
      </c>
      <c r="R2279" t="s">
        <v>21</v>
      </c>
    </row>
    <row r="2280" spans="1:18" x14ac:dyDescent="0.35">
      <c r="A2280" t="s">
        <v>2324</v>
      </c>
      <c r="B2280" t="s">
        <v>19</v>
      </c>
      <c r="C2280">
        <v>1</v>
      </c>
      <c r="D2280" t="s">
        <v>21</v>
      </c>
      <c r="E2280" t="s">
        <v>21</v>
      </c>
      <c r="F2280" t="s">
        <v>75</v>
      </c>
      <c r="G2280">
        <v>11</v>
      </c>
      <c r="H2280" t="s">
        <v>20</v>
      </c>
      <c r="I2280" t="s">
        <v>21</v>
      </c>
      <c r="J2280" t="s">
        <v>28</v>
      </c>
      <c r="K2280" t="s">
        <v>28</v>
      </c>
      <c r="L2280" t="s">
        <v>33</v>
      </c>
      <c r="M2280" t="s">
        <v>21</v>
      </c>
      <c r="N2280" t="s">
        <v>30</v>
      </c>
      <c r="O2280">
        <v>28.02</v>
      </c>
      <c r="P2280">
        <v>310.24</v>
      </c>
      <c r="Q2280">
        <v>1</v>
      </c>
      <c r="R2280" t="s">
        <v>21</v>
      </c>
    </row>
    <row r="2281" spans="1:18" x14ac:dyDescent="0.35">
      <c r="A2281" t="s">
        <v>2325</v>
      </c>
      <c r="B2281" t="s">
        <v>36</v>
      </c>
      <c r="C2281">
        <v>0</v>
      </c>
      <c r="D2281" t="s">
        <v>20</v>
      </c>
      <c r="E2281" t="s">
        <v>21</v>
      </c>
      <c r="F2281" t="s">
        <v>45</v>
      </c>
      <c r="G2281">
        <v>27</v>
      </c>
      <c r="H2281" t="s">
        <v>20</v>
      </c>
      <c r="I2281" t="s">
        <v>23</v>
      </c>
      <c r="J2281" t="s">
        <v>21</v>
      </c>
      <c r="K2281" t="s">
        <v>20</v>
      </c>
      <c r="L2281" t="s">
        <v>24</v>
      </c>
      <c r="M2281" t="s">
        <v>20</v>
      </c>
      <c r="N2281" t="s">
        <v>34</v>
      </c>
      <c r="O2281">
        <v>91.62</v>
      </c>
      <c r="P2281">
        <v>2441.13</v>
      </c>
      <c r="Q2281">
        <v>1</v>
      </c>
      <c r="R2281" t="s">
        <v>21</v>
      </c>
    </row>
    <row r="2282" spans="1:18" x14ac:dyDescent="0.35">
      <c r="A2282" t="s">
        <v>2326</v>
      </c>
      <c r="B2282" t="s">
        <v>36</v>
      </c>
      <c r="C2282">
        <v>0</v>
      </c>
      <c r="D2282" t="s">
        <v>20</v>
      </c>
      <c r="E2282" t="s">
        <v>20</v>
      </c>
      <c r="F2282" t="s">
        <v>27</v>
      </c>
      <c r="G2282">
        <v>2</v>
      </c>
      <c r="H2282" t="s">
        <v>20</v>
      </c>
      <c r="I2282" t="s">
        <v>23</v>
      </c>
      <c r="J2282" t="s">
        <v>20</v>
      </c>
      <c r="K2282" t="s">
        <v>21</v>
      </c>
      <c r="L2282" t="s">
        <v>33</v>
      </c>
      <c r="M2282" t="s">
        <v>20</v>
      </c>
      <c r="N2282" t="s">
        <v>25</v>
      </c>
      <c r="O2282">
        <v>96.39</v>
      </c>
      <c r="P2282">
        <v>197.14</v>
      </c>
      <c r="Q2282">
        <v>3</v>
      </c>
      <c r="R2282" t="s">
        <v>20</v>
      </c>
    </row>
    <row r="2283" spans="1:18" x14ac:dyDescent="0.35">
      <c r="A2283" t="s">
        <v>2327</v>
      </c>
      <c r="B2283" t="s">
        <v>19</v>
      </c>
      <c r="C2283">
        <v>0</v>
      </c>
      <c r="D2283" t="s">
        <v>20</v>
      </c>
      <c r="E2283" t="s">
        <v>21</v>
      </c>
      <c r="F2283" t="s">
        <v>39</v>
      </c>
      <c r="G2283">
        <v>55</v>
      </c>
      <c r="H2283" t="s">
        <v>20</v>
      </c>
      <c r="I2283" t="s">
        <v>21</v>
      </c>
      <c r="J2283" t="s">
        <v>28</v>
      </c>
      <c r="K2283" t="s">
        <v>28</v>
      </c>
      <c r="L2283" t="s">
        <v>24</v>
      </c>
      <c r="M2283" t="s">
        <v>21</v>
      </c>
      <c r="N2283" t="s">
        <v>25</v>
      </c>
      <c r="O2283">
        <v>23.36</v>
      </c>
      <c r="P2283">
        <v>1265.67</v>
      </c>
      <c r="Q2283">
        <v>0</v>
      </c>
      <c r="R2283" t="s">
        <v>21</v>
      </c>
    </row>
    <row r="2284" spans="1:18" x14ac:dyDescent="0.35">
      <c r="A2284" t="s">
        <v>2328</v>
      </c>
      <c r="B2284" t="s">
        <v>36</v>
      </c>
      <c r="C2284">
        <v>0</v>
      </c>
      <c r="D2284" t="s">
        <v>20</v>
      </c>
      <c r="E2284" t="s">
        <v>21</v>
      </c>
      <c r="F2284" t="s">
        <v>65</v>
      </c>
      <c r="G2284">
        <v>7</v>
      </c>
      <c r="H2284" t="s">
        <v>20</v>
      </c>
      <c r="I2284" t="s">
        <v>32</v>
      </c>
      <c r="J2284" t="s">
        <v>21</v>
      </c>
      <c r="K2284" t="s">
        <v>21</v>
      </c>
      <c r="L2284" t="s">
        <v>33</v>
      </c>
      <c r="M2284" t="s">
        <v>21</v>
      </c>
      <c r="N2284" t="s">
        <v>25</v>
      </c>
      <c r="O2284">
        <v>50.79</v>
      </c>
      <c r="P2284">
        <v>347.55</v>
      </c>
      <c r="Q2284">
        <v>0</v>
      </c>
      <c r="R2284" t="s">
        <v>21</v>
      </c>
    </row>
    <row r="2285" spans="1:18" x14ac:dyDescent="0.35">
      <c r="A2285" t="s">
        <v>2329</v>
      </c>
      <c r="B2285" t="s">
        <v>19</v>
      </c>
      <c r="C2285">
        <v>0</v>
      </c>
      <c r="D2285" t="s">
        <v>20</v>
      </c>
      <c r="E2285" t="s">
        <v>20</v>
      </c>
      <c r="F2285" t="s">
        <v>58</v>
      </c>
      <c r="G2285">
        <v>30</v>
      </c>
      <c r="H2285" t="s">
        <v>20</v>
      </c>
      <c r="I2285" t="s">
        <v>21</v>
      </c>
      <c r="J2285" t="s">
        <v>28</v>
      </c>
      <c r="K2285" t="s">
        <v>28</v>
      </c>
      <c r="L2285" t="s">
        <v>24</v>
      </c>
      <c r="M2285" t="s">
        <v>20</v>
      </c>
      <c r="N2285" t="s">
        <v>25</v>
      </c>
      <c r="O2285">
        <v>34.64</v>
      </c>
      <c r="P2285">
        <v>1017.13</v>
      </c>
      <c r="Q2285">
        <v>0</v>
      </c>
      <c r="R2285" t="s">
        <v>21</v>
      </c>
    </row>
    <row r="2286" spans="1:18" x14ac:dyDescent="0.35">
      <c r="A2286" t="s">
        <v>2330</v>
      </c>
      <c r="B2286" t="s">
        <v>19</v>
      </c>
      <c r="C2286">
        <v>0</v>
      </c>
      <c r="D2286" t="s">
        <v>21</v>
      </c>
      <c r="E2286" t="s">
        <v>20</v>
      </c>
      <c r="F2286" t="s">
        <v>56</v>
      </c>
      <c r="G2286">
        <v>52</v>
      </c>
      <c r="H2286" t="s">
        <v>21</v>
      </c>
      <c r="I2286" t="s">
        <v>21</v>
      </c>
      <c r="J2286" t="s">
        <v>28</v>
      </c>
      <c r="K2286" t="s">
        <v>28</v>
      </c>
      <c r="L2286" t="s">
        <v>33</v>
      </c>
      <c r="M2286" t="s">
        <v>20</v>
      </c>
      <c r="N2286" t="s">
        <v>25</v>
      </c>
      <c r="O2286">
        <v>18</v>
      </c>
      <c r="P2286">
        <v>909.35</v>
      </c>
      <c r="Q2286">
        <v>2</v>
      </c>
      <c r="R2286" t="s">
        <v>21</v>
      </c>
    </row>
    <row r="2287" spans="1:18" x14ac:dyDescent="0.35">
      <c r="A2287" t="s">
        <v>2331</v>
      </c>
      <c r="B2287" t="s">
        <v>19</v>
      </c>
      <c r="C2287">
        <v>0</v>
      </c>
      <c r="D2287" t="s">
        <v>20</v>
      </c>
      <c r="E2287" t="s">
        <v>21</v>
      </c>
      <c r="F2287" t="s">
        <v>56</v>
      </c>
      <c r="G2287">
        <v>7</v>
      </c>
      <c r="H2287" t="s">
        <v>20</v>
      </c>
      <c r="I2287" t="s">
        <v>23</v>
      </c>
      <c r="J2287" t="s">
        <v>20</v>
      </c>
      <c r="K2287" t="s">
        <v>21</v>
      </c>
      <c r="L2287" t="s">
        <v>33</v>
      </c>
      <c r="M2287" t="s">
        <v>21</v>
      </c>
      <c r="N2287" t="s">
        <v>30</v>
      </c>
      <c r="O2287">
        <v>93.11</v>
      </c>
      <c r="P2287">
        <v>636.98</v>
      </c>
      <c r="Q2287">
        <v>2</v>
      </c>
      <c r="R2287" t="s">
        <v>20</v>
      </c>
    </row>
    <row r="2288" spans="1:18" x14ac:dyDescent="0.35">
      <c r="A2288" t="s">
        <v>2332</v>
      </c>
      <c r="B2288" t="s">
        <v>19</v>
      </c>
      <c r="C2288">
        <v>0</v>
      </c>
      <c r="D2288" t="s">
        <v>20</v>
      </c>
      <c r="E2288" t="s">
        <v>20</v>
      </c>
      <c r="F2288" t="s">
        <v>58</v>
      </c>
      <c r="G2288">
        <v>25</v>
      </c>
      <c r="H2288" t="s">
        <v>21</v>
      </c>
      <c r="I2288" t="s">
        <v>23</v>
      </c>
      <c r="J2288" t="s">
        <v>21</v>
      </c>
      <c r="K2288" t="s">
        <v>21</v>
      </c>
      <c r="L2288" t="s">
        <v>33</v>
      </c>
      <c r="M2288" t="s">
        <v>21</v>
      </c>
      <c r="N2288" t="s">
        <v>30</v>
      </c>
      <c r="O2288">
        <v>57.93</v>
      </c>
      <c r="P2288">
        <v>1415.05</v>
      </c>
      <c r="Q2288">
        <v>2</v>
      </c>
      <c r="R2288" t="s">
        <v>21</v>
      </c>
    </row>
    <row r="2289" spans="1:18" x14ac:dyDescent="0.35">
      <c r="A2289" t="s">
        <v>2333</v>
      </c>
      <c r="B2289" t="s">
        <v>36</v>
      </c>
      <c r="C2289">
        <v>0</v>
      </c>
      <c r="D2289" t="s">
        <v>20</v>
      </c>
      <c r="E2289" t="s">
        <v>20</v>
      </c>
      <c r="F2289" t="s">
        <v>37</v>
      </c>
      <c r="G2289">
        <v>15</v>
      </c>
      <c r="H2289" t="s">
        <v>20</v>
      </c>
      <c r="I2289" t="s">
        <v>23</v>
      </c>
      <c r="J2289" t="s">
        <v>21</v>
      </c>
      <c r="K2289" t="s">
        <v>21</v>
      </c>
      <c r="L2289" t="s">
        <v>33</v>
      </c>
      <c r="M2289" t="s">
        <v>20</v>
      </c>
      <c r="N2289" t="s">
        <v>34</v>
      </c>
      <c r="O2289">
        <v>75.739999999999995</v>
      </c>
      <c r="P2289">
        <v>1123.42</v>
      </c>
      <c r="Q2289">
        <v>4</v>
      </c>
      <c r="R2289" t="s">
        <v>20</v>
      </c>
    </row>
    <row r="2290" spans="1:18" x14ac:dyDescent="0.35">
      <c r="A2290" t="s">
        <v>2334</v>
      </c>
      <c r="B2290" t="s">
        <v>36</v>
      </c>
      <c r="C2290">
        <v>0</v>
      </c>
      <c r="D2290" t="s">
        <v>21</v>
      </c>
      <c r="E2290" t="s">
        <v>21</v>
      </c>
      <c r="F2290" t="s">
        <v>65</v>
      </c>
      <c r="G2290">
        <v>32</v>
      </c>
      <c r="H2290" t="s">
        <v>20</v>
      </c>
      <c r="I2290" t="s">
        <v>21</v>
      </c>
      <c r="J2290" t="s">
        <v>28</v>
      </c>
      <c r="K2290" t="s">
        <v>28</v>
      </c>
      <c r="L2290" t="s">
        <v>33</v>
      </c>
      <c r="M2290" t="s">
        <v>21</v>
      </c>
      <c r="N2290" t="s">
        <v>30</v>
      </c>
      <c r="O2290">
        <v>18.91</v>
      </c>
      <c r="P2290">
        <v>611.08000000000004</v>
      </c>
      <c r="Q2290">
        <v>2</v>
      </c>
      <c r="R2290" t="s">
        <v>20</v>
      </c>
    </row>
    <row r="2291" spans="1:18" x14ac:dyDescent="0.35">
      <c r="A2291" t="s">
        <v>2335</v>
      </c>
      <c r="B2291" t="s">
        <v>19</v>
      </c>
      <c r="C2291">
        <v>1</v>
      </c>
      <c r="D2291" t="s">
        <v>21</v>
      </c>
      <c r="E2291" t="s">
        <v>21</v>
      </c>
      <c r="F2291" t="s">
        <v>49</v>
      </c>
      <c r="G2291">
        <v>70</v>
      </c>
      <c r="H2291" t="s">
        <v>20</v>
      </c>
      <c r="I2291" t="s">
        <v>32</v>
      </c>
      <c r="J2291" t="s">
        <v>20</v>
      </c>
      <c r="K2291" t="s">
        <v>20</v>
      </c>
      <c r="L2291" t="s">
        <v>24</v>
      </c>
      <c r="M2291" t="s">
        <v>21</v>
      </c>
      <c r="N2291" t="s">
        <v>34</v>
      </c>
      <c r="O2291">
        <v>68.22</v>
      </c>
      <c r="P2291">
        <v>4907.68</v>
      </c>
      <c r="Q2291">
        <v>1</v>
      </c>
      <c r="R2291" t="s">
        <v>21</v>
      </c>
    </row>
    <row r="2292" spans="1:18" x14ac:dyDescent="0.35">
      <c r="A2292" t="s">
        <v>2336</v>
      </c>
      <c r="B2292" t="s">
        <v>19</v>
      </c>
      <c r="C2292">
        <v>1</v>
      </c>
      <c r="D2292" t="s">
        <v>20</v>
      </c>
      <c r="E2292" t="s">
        <v>21</v>
      </c>
      <c r="F2292" t="s">
        <v>41</v>
      </c>
      <c r="G2292">
        <v>12</v>
      </c>
      <c r="H2292" t="s">
        <v>20</v>
      </c>
      <c r="I2292" t="s">
        <v>23</v>
      </c>
      <c r="J2292" t="s">
        <v>20</v>
      </c>
      <c r="K2292" t="s">
        <v>21</v>
      </c>
      <c r="L2292" t="s">
        <v>33</v>
      </c>
      <c r="M2292" t="s">
        <v>21</v>
      </c>
      <c r="N2292" t="s">
        <v>34</v>
      </c>
      <c r="O2292">
        <v>101.64</v>
      </c>
      <c r="P2292">
        <v>1188.3499999999999</v>
      </c>
      <c r="Q2292">
        <v>1</v>
      </c>
      <c r="R2292" t="s">
        <v>20</v>
      </c>
    </row>
    <row r="2293" spans="1:18" x14ac:dyDescent="0.35">
      <c r="A2293" t="s">
        <v>2337</v>
      </c>
      <c r="B2293" t="s">
        <v>36</v>
      </c>
      <c r="C2293">
        <v>0</v>
      </c>
      <c r="D2293" t="s">
        <v>20</v>
      </c>
      <c r="E2293" t="s">
        <v>20</v>
      </c>
      <c r="F2293" t="s">
        <v>56</v>
      </c>
      <c r="G2293">
        <v>30</v>
      </c>
      <c r="H2293" t="s">
        <v>20</v>
      </c>
      <c r="I2293" t="s">
        <v>21</v>
      </c>
      <c r="J2293" t="s">
        <v>28</v>
      </c>
      <c r="K2293" t="s">
        <v>28</v>
      </c>
      <c r="L2293" t="s">
        <v>29</v>
      </c>
      <c r="M2293" t="s">
        <v>20</v>
      </c>
      <c r="N2293" t="s">
        <v>30</v>
      </c>
      <c r="O2293">
        <v>20.97</v>
      </c>
      <c r="P2293">
        <v>622.96</v>
      </c>
      <c r="Q2293">
        <v>4</v>
      </c>
      <c r="R2293" t="s">
        <v>21</v>
      </c>
    </row>
    <row r="2294" spans="1:18" x14ac:dyDescent="0.35">
      <c r="A2294" t="s">
        <v>2338</v>
      </c>
      <c r="B2294" t="s">
        <v>36</v>
      </c>
      <c r="C2294">
        <v>0</v>
      </c>
      <c r="D2294" t="s">
        <v>21</v>
      </c>
      <c r="E2294" t="s">
        <v>21</v>
      </c>
      <c r="F2294" t="s">
        <v>58</v>
      </c>
      <c r="G2294">
        <v>16</v>
      </c>
      <c r="H2294" t="s">
        <v>20</v>
      </c>
      <c r="I2294" t="s">
        <v>21</v>
      </c>
      <c r="J2294" t="s">
        <v>28</v>
      </c>
      <c r="K2294" t="s">
        <v>28</v>
      </c>
      <c r="L2294" t="s">
        <v>33</v>
      </c>
      <c r="M2294" t="s">
        <v>20</v>
      </c>
      <c r="N2294" t="s">
        <v>25</v>
      </c>
      <c r="O2294">
        <v>23.8</v>
      </c>
      <c r="P2294">
        <v>387.85</v>
      </c>
      <c r="Q2294">
        <v>2</v>
      </c>
      <c r="R2294" t="s">
        <v>21</v>
      </c>
    </row>
    <row r="2295" spans="1:18" x14ac:dyDescent="0.35">
      <c r="A2295" t="s">
        <v>2339</v>
      </c>
      <c r="B2295" t="s">
        <v>36</v>
      </c>
      <c r="C2295">
        <v>0</v>
      </c>
      <c r="D2295" t="s">
        <v>20</v>
      </c>
      <c r="E2295" t="s">
        <v>21</v>
      </c>
      <c r="F2295" t="s">
        <v>49</v>
      </c>
      <c r="G2295">
        <v>4</v>
      </c>
      <c r="H2295" t="s">
        <v>20</v>
      </c>
      <c r="I2295" t="s">
        <v>32</v>
      </c>
      <c r="J2295" t="s">
        <v>21</v>
      </c>
      <c r="K2295" t="s">
        <v>21</v>
      </c>
      <c r="L2295" t="s">
        <v>33</v>
      </c>
      <c r="M2295" t="s">
        <v>21</v>
      </c>
      <c r="N2295" t="s">
        <v>25</v>
      </c>
      <c r="O2295">
        <v>54.69</v>
      </c>
      <c r="P2295">
        <v>217.81</v>
      </c>
      <c r="Q2295">
        <v>1</v>
      </c>
      <c r="R2295" t="s">
        <v>21</v>
      </c>
    </row>
    <row r="2296" spans="1:18" x14ac:dyDescent="0.35">
      <c r="A2296" t="s">
        <v>2340</v>
      </c>
      <c r="B2296" t="s">
        <v>36</v>
      </c>
      <c r="C2296">
        <v>0</v>
      </c>
      <c r="D2296" t="s">
        <v>21</v>
      </c>
      <c r="E2296" t="s">
        <v>20</v>
      </c>
      <c r="F2296" t="s">
        <v>27</v>
      </c>
      <c r="G2296">
        <v>72</v>
      </c>
      <c r="H2296" t="s">
        <v>20</v>
      </c>
      <c r="I2296" t="s">
        <v>32</v>
      </c>
      <c r="J2296" t="s">
        <v>20</v>
      </c>
      <c r="K2296" t="s">
        <v>20</v>
      </c>
      <c r="L2296" t="s">
        <v>33</v>
      </c>
      <c r="M2296" t="s">
        <v>20</v>
      </c>
      <c r="N2296" t="s">
        <v>25</v>
      </c>
      <c r="O2296">
        <v>67.47</v>
      </c>
      <c r="P2296">
        <v>4990.71</v>
      </c>
      <c r="Q2296">
        <v>1</v>
      </c>
      <c r="R2296" t="s">
        <v>21</v>
      </c>
    </row>
    <row r="2297" spans="1:18" x14ac:dyDescent="0.35">
      <c r="A2297" t="s">
        <v>2341</v>
      </c>
      <c r="B2297" t="s">
        <v>36</v>
      </c>
      <c r="C2297">
        <v>0</v>
      </c>
      <c r="D2297" t="s">
        <v>20</v>
      </c>
      <c r="E2297" t="s">
        <v>20</v>
      </c>
      <c r="F2297" t="s">
        <v>39</v>
      </c>
      <c r="G2297">
        <v>36</v>
      </c>
      <c r="H2297" t="s">
        <v>20</v>
      </c>
      <c r="I2297" t="s">
        <v>23</v>
      </c>
      <c r="J2297" t="s">
        <v>21</v>
      </c>
      <c r="K2297" t="s">
        <v>20</v>
      </c>
      <c r="L2297" t="s">
        <v>29</v>
      </c>
      <c r="M2297" t="s">
        <v>20</v>
      </c>
      <c r="N2297" t="s">
        <v>25</v>
      </c>
      <c r="O2297">
        <v>99</v>
      </c>
      <c r="P2297">
        <v>3645.98</v>
      </c>
      <c r="Q2297">
        <v>1</v>
      </c>
      <c r="R2297" t="s">
        <v>21</v>
      </c>
    </row>
    <row r="2298" spans="1:18" x14ac:dyDescent="0.35">
      <c r="A2298" t="s">
        <v>2342</v>
      </c>
      <c r="B2298" t="s">
        <v>19</v>
      </c>
      <c r="C2298">
        <v>1</v>
      </c>
      <c r="D2298" t="s">
        <v>20</v>
      </c>
      <c r="E2298" t="s">
        <v>21</v>
      </c>
      <c r="F2298" t="s">
        <v>27</v>
      </c>
      <c r="G2298">
        <v>16</v>
      </c>
      <c r="H2298" t="s">
        <v>20</v>
      </c>
      <c r="I2298" t="s">
        <v>32</v>
      </c>
      <c r="J2298" t="s">
        <v>21</v>
      </c>
      <c r="K2298" t="s">
        <v>21</v>
      </c>
      <c r="L2298" t="s">
        <v>33</v>
      </c>
      <c r="M2298" t="s">
        <v>20</v>
      </c>
      <c r="N2298" t="s">
        <v>34</v>
      </c>
      <c r="O2298">
        <v>60.02</v>
      </c>
      <c r="P2298">
        <v>984.93</v>
      </c>
      <c r="Q2298">
        <v>2</v>
      </c>
      <c r="R2298" t="s">
        <v>21</v>
      </c>
    </row>
    <row r="2299" spans="1:18" x14ac:dyDescent="0.35">
      <c r="A2299" t="s">
        <v>2343</v>
      </c>
      <c r="B2299" t="s">
        <v>36</v>
      </c>
      <c r="C2299">
        <v>0</v>
      </c>
      <c r="D2299" t="s">
        <v>21</v>
      </c>
      <c r="E2299" t="s">
        <v>21</v>
      </c>
      <c r="F2299" t="s">
        <v>65</v>
      </c>
      <c r="G2299">
        <v>64</v>
      </c>
      <c r="H2299" t="s">
        <v>20</v>
      </c>
      <c r="I2299" t="s">
        <v>23</v>
      </c>
      <c r="J2299" t="s">
        <v>21</v>
      </c>
      <c r="K2299" t="s">
        <v>21</v>
      </c>
      <c r="L2299" t="s">
        <v>24</v>
      </c>
      <c r="M2299" t="s">
        <v>20</v>
      </c>
      <c r="N2299" t="s">
        <v>30</v>
      </c>
      <c r="O2299">
        <v>89.57</v>
      </c>
      <c r="P2299">
        <v>5663.11</v>
      </c>
      <c r="Q2299">
        <v>0</v>
      </c>
      <c r="R2299" t="s">
        <v>21</v>
      </c>
    </row>
    <row r="2300" spans="1:18" x14ac:dyDescent="0.35">
      <c r="A2300" t="s">
        <v>2344</v>
      </c>
      <c r="B2300" t="s">
        <v>36</v>
      </c>
      <c r="C2300">
        <v>0</v>
      </c>
      <c r="D2300" t="s">
        <v>20</v>
      </c>
      <c r="E2300" t="s">
        <v>21</v>
      </c>
      <c r="F2300" t="s">
        <v>58</v>
      </c>
      <c r="G2300">
        <v>19</v>
      </c>
      <c r="H2300" t="s">
        <v>20</v>
      </c>
      <c r="I2300" t="s">
        <v>23</v>
      </c>
      <c r="J2300" t="s">
        <v>21</v>
      </c>
      <c r="K2300" t="s">
        <v>21</v>
      </c>
      <c r="L2300" t="s">
        <v>29</v>
      </c>
      <c r="M2300" t="s">
        <v>21</v>
      </c>
      <c r="N2300" t="s">
        <v>34</v>
      </c>
      <c r="O2300">
        <v>81.510000000000005</v>
      </c>
      <c r="P2300">
        <v>1558.25</v>
      </c>
      <c r="Q2300">
        <v>2</v>
      </c>
      <c r="R2300" t="s">
        <v>21</v>
      </c>
    </row>
    <row r="2301" spans="1:18" x14ac:dyDescent="0.35">
      <c r="A2301" t="s">
        <v>2345</v>
      </c>
      <c r="B2301" t="s">
        <v>19</v>
      </c>
      <c r="C2301">
        <v>0</v>
      </c>
      <c r="D2301" t="s">
        <v>20</v>
      </c>
      <c r="E2301" t="s">
        <v>20</v>
      </c>
      <c r="F2301" t="s">
        <v>47</v>
      </c>
      <c r="G2301">
        <v>54</v>
      </c>
      <c r="H2301" t="s">
        <v>20</v>
      </c>
      <c r="I2301" t="s">
        <v>21</v>
      </c>
      <c r="J2301" t="s">
        <v>28</v>
      </c>
      <c r="K2301" t="s">
        <v>28</v>
      </c>
      <c r="L2301" t="s">
        <v>24</v>
      </c>
      <c r="M2301" t="s">
        <v>21</v>
      </c>
      <c r="N2301" t="s">
        <v>43</v>
      </c>
      <c r="O2301">
        <v>44.6</v>
      </c>
      <c r="P2301">
        <v>2383.83</v>
      </c>
      <c r="Q2301">
        <v>0</v>
      </c>
      <c r="R2301" t="s">
        <v>21</v>
      </c>
    </row>
    <row r="2302" spans="1:18" x14ac:dyDescent="0.35">
      <c r="A2302" t="s">
        <v>2346</v>
      </c>
      <c r="B2302" t="s">
        <v>36</v>
      </c>
      <c r="C2302">
        <v>0</v>
      </c>
      <c r="D2302" t="s">
        <v>21</v>
      </c>
      <c r="E2302" t="s">
        <v>21</v>
      </c>
      <c r="F2302" t="s">
        <v>58</v>
      </c>
      <c r="G2302">
        <v>6</v>
      </c>
      <c r="H2302" t="s">
        <v>20</v>
      </c>
      <c r="I2302" t="s">
        <v>23</v>
      </c>
      <c r="J2302" t="s">
        <v>21</v>
      </c>
      <c r="K2302" t="s">
        <v>20</v>
      </c>
      <c r="L2302" t="s">
        <v>33</v>
      </c>
      <c r="M2302" t="s">
        <v>21</v>
      </c>
      <c r="N2302" t="s">
        <v>43</v>
      </c>
      <c r="O2302">
        <v>89.75</v>
      </c>
      <c r="P2302">
        <v>527.80999999999995</v>
      </c>
      <c r="Q2302">
        <v>5</v>
      </c>
      <c r="R2302" t="s">
        <v>21</v>
      </c>
    </row>
    <row r="2303" spans="1:18" x14ac:dyDescent="0.35">
      <c r="A2303" t="s">
        <v>2347</v>
      </c>
      <c r="B2303" t="s">
        <v>36</v>
      </c>
      <c r="C2303">
        <v>0</v>
      </c>
      <c r="D2303" t="s">
        <v>21</v>
      </c>
      <c r="E2303" t="s">
        <v>21</v>
      </c>
      <c r="F2303" t="s">
        <v>65</v>
      </c>
      <c r="G2303">
        <v>10</v>
      </c>
      <c r="H2303" t="s">
        <v>20</v>
      </c>
      <c r="I2303" t="s">
        <v>32</v>
      </c>
      <c r="J2303" t="s">
        <v>20</v>
      </c>
      <c r="K2303" t="s">
        <v>21</v>
      </c>
      <c r="L2303" t="s">
        <v>33</v>
      </c>
      <c r="M2303" t="s">
        <v>20</v>
      </c>
      <c r="N2303" t="s">
        <v>25</v>
      </c>
      <c r="O2303">
        <v>45.27</v>
      </c>
      <c r="P2303">
        <v>445.09</v>
      </c>
      <c r="Q2303">
        <v>1</v>
      </c>
      <c r="R2303" t="s">
        <v>21</v>
      </c>
    </row>
    <row r="2304" spans="1:18" x14ac:dyDescent="0.35">
      <c r="A2304" t="s">
        <v>2348</v>
      </c>
      <c r="B2304" t="s">
        <v>19</v>
      </c>
      <c r="C2304">
        <v>0</v>
      </c>
      <c r="D2304" t="s">
        <v>21</v>
      </c>
      <c r="E2304" t="s">
        <v>21</v>
      </c>
      <c r="F2304" t="s">
        <v>27</v>
      </c>
      <c r="G2304">
        <v>57</v>
      </c>
      <c r="H2304" t="s">
        <v>20</v>
      </c>
      <c r="I2304" t="s">
        <v>21</v>
      </c>
      <c r="J2304" t="s">
        <v>28</v>
      </c>
      <c r="K2304" t="s">
        <v>28</v>
      </c>
      <c r="L2304" t="s">
        <v>24</v>
      </c>
      <c r="M2304" t="s">
        <v>21</v>
      </c>
      <c r="N2304" t="s">
        <v>34</v>
      </c>
      <c r="O2304">
        <v>34.78</v>
      </c>
      <c r="P2304">
        <v>1979.27</v>
      </c>
      <c r="Q2304">
        <v>1</v>
      </c>
      <c r="R2304" t="s">
        <v>21</v>
      </c>
    </row>
    <row r="2305" spans="1:18" x14ac:dyDescent="0.35">
      <c r="A2305" t="s">
        <v>2349</v>
      </c>
      <c r="B2305" t="s">
        <v>36</v>
      </c>
      <c r="C2305">
        <v>0</v>
      </c>
      <c r="D2305" t="s">
        <v>21</v>
      </c>
      <c r="E2305" t="s">
        <v>21</v>
      </c>
      <c r="F2305" t="s">
        <v>47</v>
      </c>
      <c r="G2305">
        <v>48</v>
      </c>
      <c r="H2305" t="s">
        <v>20</v>
      </c>
      <c r="I2305" t="s">
        <v>21</v>
      </c>
      <c r="J2305" t="s">
        <v>28</v>
      </c>
      <c r="K2305" t="s">
        <v>28</v>
      </c>
      <c r="L2305" t="s">
        <v>29</v>
      </c>
      <c r="M2305" t="s">
        <v>20</v>
      </c>
      <c r="N2305" t="s">
        <v>30</v>
      </c>
      <c r="O2305">
        <v>24.26</v>
      </c>
      <c r="P2305">
        <v>1137.18</v>
      </c>
      <c r="Q2305">
        <v>0</v>
      </c>
      <c r="R2305" t="s">
        <v>21</v>
      </c>
    </row>
    <row r="2306" spans="1:18" x14ac:dyDescent="0.35">
      <c r="A2306" t="s">
        <v>2350</v>
      </c>
      <c r="B2306" t="s">
        <v>19</v>
      </c>
      <c r="C2306">
        <v>0</v>
      </c>
      <c r="D2306" t="s">
        <v>20</v>
      </c>
      <c r="E2306" t="s">
        <v>20</v>
      </c>
      <c r="F2306" t="s">
        <v>49</v>
      </c>
      <c r="G2306">
        <v>18</v>
      </c>
      <c r="H2306" t="s">
        <v>20</v>
      </c>
      <c r="I2306" t="s">
        <v>21</v>
      </c>
      <c r="J2306" t="s">
        <v>28</v>
      </c>
      <c r="K2306" t="s">
        <v>28</v>
      </c>
      <c r="L2306" t="s">
        <v>24</v>
      </c>
      <c r="M2306" t="s">
        <v>20</v>
      </c>
      <c r="N2306" t="s">
        <v>43</v>
      </c>
      <c r="O2306">
        <v>22.86</v>
      </c>
      <c r="P2306">
        <v>405.72</v>
      </c>
      <c r="Q2306">
        <v>1</v>
      </c>
      <c r="R2306" t="s">
        <v>21</v>
      </c>
    </row>
    <row r="2307" spans="1:18" x14ac:dyDescent="0.35">
      <c r="A2307" t="s">
        <v>2351</v>
      </c>
      <c r="B2307" t="s">
        <v>36</v>
      </c>
      <c r="C2307">
        <v>0</v>
      </c>
      <c r="D2307" t="s">
        <v>20</v>
      </c>
      <c r="E2307" t="s">
        <v>21</v>
      </c>
      <c r="F2307" t="s">
        <v>39</v>
      </c>
      <c r="G2307">
        <v>38</v>
      </c>
      <c r="H2307" t="s">
        <v>20</v>
      </c>
      <c r="I2307" t="s">
        <v>32</v>
      </c>
      <c r="J2307" t="s">
        <v>21</v>
      </c>
      <c r="K2307" t="s">
        <v>21</v>
      </c>
      <c r="L2307" t="s">
        <v>33</v>
      </c>
      <c r="M2307" t="s">
        <v>20</v>
      </c>
      <c r="N2307" t="s">
        <v>25</v>
      </c>
      <c r="O2307">
        <v>58.18</v>
      </c>
      <c r="P2307">
        <v>2193.8000000000002</v>
      </c>
      <c r="Q2307">
        <v>1</v>
      </c>
      <c r="R2307" t="s">
        <v>21</v>
      </c>
    </row>
    <row r="2308" spans="1:18" x14ac:dyDescent="0.35">
      <c r="A2308" t="s">
        <v>2352</v>
      </c>
      <c r="B2308" t="s">
        <v>36</v>
      </c>
      <c r="C2308">
        <v>0</v>
      </c>
      <c r="D2308" t="s">
        <v>21</v>
      </c>
      <c r="E2308" t="s">
        <v>21</v>
      </c>
      <c r="F2308" t="s">
        <v>41</v>
      </c>
      <c r="G2308">
        <v>46</v>
      </c>
      <c r="H2308" t="s">
        <v>20</v>
      </c>
      <c r="I2308" t="s">
        <v>23</v>
      </c>
      <c r="J2308" t="s">
        <v>20</v>
      </c>
      <c r="K2308" t="s">
        <v>20</v>
      </c>
      <c r="L2308" t="s">
        <v>29</v>
      </c>
      <c r="M2308" t="s">
        <v>20</v>
      </c>
      <c r="N2308" t="s">
        <v>43</v>
      </c>
      <c r="O2308">
        <v>93.77</v>
      </c>
      <c r="P2308">
        <v>4284.3</v>
      </c>
      <c r="Q2308">
        <v>2</v>
      </c>
      <c r="R2308" t="s">
        <v>20</v>
      </c>
    </row>
    <row r="2309" spans="1:18" x14ac:dyDescent="0.35">
      <c r="A2309" t="s">
        <v>2353</v>
      </c>
      <c r="B2309" t="s">
        <v>36</v>
      </c>
      <c r="C2309">
        <v>0</v>
      </c>
      <c r="D2309" t="s">
        <v>20</v>
      </c>
      <c r="E2309" t="s">
        <v>20</v>
      </c>
      <c r="F2309" t="s">
        <v>58</v>
      </c>
      <c r="G2309">
        <v>18</v>
      </c>
      <c r="H2309" t="s">
        <v>20</v>
      </c>
      <c r="I2309" t="s">
        <v>32</v>
      </c>
      <c r="J2309" t="s">
        <v>21</v>
      </c>
      <c r="K2309" t="s">
        <v>21</v>
      </c>
      <c r="L2309" t="s">
        <v>33</v>
      </c>
      <c r="M2309" t="s">
        <v>21</v>
      </c>
      <c r="N2309" t="s">
        <v>25</v>
      </c>
      <c r="O2309">
        <v>65.97</v>
      </c>
      <c r="P2309">
        <v>1220.3599999999999</v>
      </c>
      <c r="Q2309">
        <v>0</v>
      </c>
      <c r="R2309" t="s">
        <v>20</v>
      </c>
    </row>
    <row r="2310" spans="1:18" x14ac:dyDescent="0.35">
      <c r="A2310" t="s">
        <v>2354</v>
      </c>
      <c r="B2310" t="s">
        <v>19</v>
      </c>
      <c r="C2310">
        <v>0</v>
      </c>
      <c r="D2310" t="s">
        <v>20</v>
      </c>
      <c r="E2310" t="s">
        <v>21</v>
      </c>
      <c r="F2310" t="s">
        <v>39</v>
      </c>
      <c r="G2310">
        <v>22</v>
      </c>
      <c r="H2310" t="s">
        <v>21</v>
      </c>
      <c r="I2310" t="s">
        <v>23</v>
      </c>
      <c r="J2310" t="s">
        <v>20</v>
      </c>
      <c r="K2310" t="s">
        <v>20</v>
      </c>
      <c r="L2310" t="s">
        <v>33</v>
      </c>
      <c r="M2310" t="s">
        <v>21</v>
      </c>
      <c r="N2310" t="s">
        <v>34</v>
      </c>
      <c r="O2310">
        <v>84.42</v>
      </c>
      <c r="P2310">
        <v>1810.65</v>
      </c>
      <c r="Q2310">
        <v>3</v>
      </c>
      <c r="R2310" t="s">
        <v>20</v>
      </c>
    </row>
    <row r="2311" spans="1:18" x14ac:dyDescent="0.35">
      <c r="A2311" t="s">
        <v>2355</v>
      </c>
      <c r="B2311" t="s">
        <v>36</v>
      </c>
      <c r="C2311">
        <v>0</v>
      </c>
      <c r="D2311" t="s">
        <v>20</v>
      </c>
      <c r="E2311" t="s">
        <v>20</v>
      </c>
      <c r="F2311" t="s">
        <v>47</v>
      </c>
      <c r="G2311">
        <v>16</v>
      </c>
      <c r="H2311" t="s">
        <v>20</v>
      </c>
      <c r="I2311" t="s">
        <v>23</v>
      </c>
      <c r="J2311" t="s">
        <v>21</v>
      </c>
      <c r="K2311" t="s">
        <v>20</v>
      </c>
      <c r="L2311" t="s">
        <v>33</v>
      </c>
      <c r="M2311" t="s">
        <v>20</v>
      </c>
      <c r="N2311" t="s">
        <v>43</v>
      </c>
      <c r="O2311">
        <v>94.35</v>
      </c>
      <c r="P2311">
        <v>1469.57</v>
      </c>
      <c r="Q2311">
        <v>1</v>
      </c>
      <c r="R2311" t="s">
        <v>21</v>
      </c>
    </row>
    <row r="2312" spans="1:18" x14ac:dyDescent="0.35">
      <c r="A2312" t="s">
        <v>2356</v>
      </c>
      <c r="B2312" t="s">
        <v>36</v>
      </c>
      <c r="C2312">
        <v>0</v>
      </c>
      <c r="D2312" t="s">
        <v>20</v>
      </c>
      <c r="E2312" t="s">
        <v>20</v>
      </c>
      <c r="F2312" t="s">
        <v>75</v>
      </c>
      <c r="G2312">
        <v>43</v>
      </c>
      <c r="H2312" t="s">
        <v>21</v>
      </c>
      <c r="I2312" t="s">
        <v>21</v>
      </c>
      <c r="J2312" t="s">
        <v>28</v>
      </c>
      <c r="K2312" t="s">
        <v>28</v>
      </c>
      <c r="L2312" t="s">
        <v>33</v>
      </c>
      <c r="M2312" t="s">
        <v>21</v>
      </c>
      <c r="N2312" t="s">
        <v>25</v>
      </c>
      <c r="O2312">
        <v>18.73</v>
      </c>
      <c r="P2312">
        <v>807.49</v>
      </c>
      <c r="Q2312">
        <v>1</v>
      </c>
      <c r="R2312" t="s">
        <v>21</v>
      </c>
    </row>
    <row r="2313" spans="1:18" x14ac:dyDescent="0.35">
      <c r="A2313" t="s">
        <v>2357</v>
      </c>
      <c r="B2313" t="s">
        <v>36</v>
      </c>
      <c r="C2313">
        <v>1</v>
      </c>
      <c r="D2313" t="s">
        <v>20</v>
      </c>
      <c r="E2313" t="s">
        <v>21</v>
      </c>
      <c r="F2313" t="s">
        <v>45</v>
      </c>
      <c r="G2313">
        <v>56</v>
      </c>
      <c r="H2313" t="s">
        <v>21</v>
      </c>
      <c r="I2313" t="s">
        <v>21</v>
      </c>
      <c r="J2313" t="s">
        <v>28</v>
      </c>
      <c r="K2313" t="s">
        <v>28</v>
      </c>
      <c r="L2313" t="s">
        <v>24</v>
      </c>
      <c r="M2313" t="s">
        <v>20</v>
      </c>
      <c r="N2313" t="s">
        <v>34</v>
      </c>
      <c r="O2313">
        <v>21.44</v>
      </c>
      <c r="P2313">
        <v>1221.56</v>
      </c>
      <c r="Q2313">
        <v>2</v>
      </c>
      <c r="R2313" t="s">
        <v>21</v>
      </c>
    </row>
    <row r="2314" spans="1:18" x14ac:dyDescent="0.35">
      <c r="A2314" t="s">
        <v>2358</v>
      </c>
      <c r="B2314" t="s">
        <v>36</v>
      </c>
      <c r="C2314">
        <v>0</v>
      </c>
      <c r="D2314" t="s">
        <v>21</v>
      </c>
      <c r="E2314" t="s">
        <v>20</v>
      </c>
      <c r="F2314" t="s">
        <v>41</v>
      </c>
      <c r="G2314">
        <v>33</v>
      </c>
      <c r="H2314" t="s">
        <v>20</v>
      </c>
      <c r="I2314" t="s">
        <v>23</v>
      </c>
      <c r="J2314" t="s">
        <v>20</v>
      </c>
      <c r="K2314" t="s">
        <v>21</v>
      </c>
      <c r="L2314" t="s">
        <v>33</v>
      </c>
      <c r="M2314" t="s">
        <v>21</v>
      </c>
      <c r="N2314" t="s">
        <v>30</v>
      </c>
      <c r="O2314">
        <v>94.23</v>
      </c>
      <c r="P2314">
        <v>3095.46</v>
      </c>
      <c r="Q2314">
        <v>4</v>
      </c>
      <c r="R2314" t="s">
        <v>21</v>
      </c>
    </row>
    <row r="2315" spans="1:18" x14ac:dyDescent="0.35">
      <c r="A2315" t="s">
        <v>2359</v>
      </c>
      <c r="B2315" t="s">
        <v>36</v>
      </c>
      <c r="C2315">
        <v>0</v>
      </c>
      <c r="D2315" t="s">
        <v>21</v>
      </c>
      <c r="E2315" t="s">
        <v>21</v>
      </c>
      <c r="F2315" t="s">
        <v>39</v>
      </c>
      <c r="G2315">
        <v>12</v>
      </c>
      <c r="H2315" t="s">
        <v>20</v>
      </c>
      <c r="I2315" t="s">
        <v>32</v>
      </c>
      <c r="J2315" t="s">
        <v>20</v>
      </c>
      <c r="K2315" t="s">
        <v>21</v>
      </c>
      <c r="L2315" t="s">
        <v>33</v>
      </c>
      <c r="M2315" t="s">
        <v>21</v>
      </c>
      <c r="N2315" t="s">
        <v>34</v>
      </c>
      <c r="O2315">
        <v>61.55</v>
      </c>
      <c r="P2315">
        <v>756.72</v>
      </c>
      <c r="Q2315">
        <v>2</v>
      </c>
      <c r="R2315" t="s">
        <v>20</v>
      </c>
    </row>
    <row r="2316" spans="1:18" x14ac:dyDescent="0.35">
      <c r="A2316" t="s">
        <v>2360</v>
      </c>
      <c r="B2316" t="s">
        <v>19</v>
      </c>
      <c r="C2316">
        <v>0</v>
      </c>
      <c r="D2316" t="s">
        <v>21</v>
      </c>
      <c r="E2316" t="s">
        <v>21</v>
      </c>
      <c r="F2316" t="s">
        <v>37</v>
      </c>
      <c r="G2316">
        <v>56</v>
      </c>
      <c r="H2316" t="s">
        <v>20</v>
      </c>
      <c r="I2316" t="s">
        <v>23</v>
      </c>
      <c r="J2316" t="s">
        <v>21</v>
      </c>
      <c r="K2316" t="s">
        <v>21</v>
      </c>
      <c r="L2316" t="s">
        <v>24</v>
      </c>
      <c r="M2316" t="s">
        <v>20</v>
      </c>
      <c r="N2316" t="s">
        <v>30</v>
      </c>
      <c r="O2316">
        <v>81.53</v>
      </c>
      <c r="P2316">
        <v>4656.1099999999997</v>
      </c>
      <c r="Q2316">
        <v>2</v>
      </c>
      <c r="R2316" t="s">
        <v>21</v>
      </c>
    </row>
    <row r="2317" spans="1:18" x14ac:dyDescent="0.35">
      <c r="A2317" t="s">
        <v>2361</v>
      </c>
      <c r="B2317" t="s">
        <v>19</v>
      </c>
      <c r="C2317">
        <v>0</v>
      </c>
      <c r="D2317" t="s">
        <v>20</v>
      </c>
      <c r="E2317" t="s">
        <v>20</v>
      </c>
      <c r="F2317" t="s">
        <v>47</v>
      </c>
      <c r="G2317">
        <v>15</v>
      </c>
      <c r="H2317" t="s">
        <v>20</v>
      </c>
      <c r="I2317" t="s">
        <v>21</v>
      </c>
      <c r="J2317" t="s">
        <v>28</v>
      </c>
      <c r="K2317" t="s">
        <v>28</v>
      </c>
      <c r="L2317" t="s">
        <v>33</v>
      </c>
      <c r="M2317" t="s">
        <v>21</v>
      </c>
      <c r="N2317" t="s">
        <v>25</v>
      </c>
      <c r="O2317">
        <v>20.47</v>
      </c>
      <c r="P2317">
        <v>311.75</v>
      </c>
      <c r="Q2317">
        <v>1</v>
      </c>
      <c r="R2317" t="s">
        <v>20</v>
      </c>
    </row>
    <row r="2318" spans="1:18" x14ac:dyDescent="0.35">
      <c r="A2318" t="s">
        <v>2362</v>
      </c>
      <c r="B2318" t="s">
        <v>36</v>
      </c>
      <c r="C2318">
        <v>1</v>
      </c>
      <c r="D2318" t="s">
        <v>21</v>
      </c>
      <c r="E2318" t="s">
        <v>21</v>
      </c>
      <c r="F2318" t="s">
        <v>65</v>
      </c>
      <c r="G2318">
        <v>62</v>
      </c>
      <c r="H2318" t="s">
        <v>20</v>
      </c>
      <c r="I2318" t="s">
        <v>32</v>
      </c>
      <c r="J2318" t="s">
        <v>20</v>
      </c>
      <c r="K2318" t="s">
        <v>21</v>
      </c>
      <c r="L2318" t="s">
        <v>24</v>
      </c>
      <c r="M2318" t="s">
        <v>20</v>
      </c>
      <c r="N2318" t="s">
        <v>25</v>
      </c>
      <c r="O2318">
        <v>60.76</v>
      </c>
      <c r="P2318">
        <v>3797.33</v>
      </c>
      <c r="Q2318">
        <v>2</v>
      </c>
      <c r="R2318" t="s">
        <v>21</v>
      </c>
    </row>
    <row r="2319" spans="1:18" x14ac:dyDescent="0.35">
      <c r="A2319" t="s">
        <v>2363</v>
      </c>
      <c r="B2319" t="s">
        <v>36</v>
      </c>
      <c r="C2319">
        <v>0</v>
      </c>
      <c r="D2319" t="s">
        <v>21</v>
      </c>
      <c r="E2319" t="s">
        <v>21</v>
      </c>
      <c r="F2319" t="s">
        <v>39</v>
      </c>
      <c r="G2319">
        <v>32</v>
      </c>
      <c r="H2319" t="s">
        <v>20</v>
      </c>
      <c r="I2319" t="s">
        <v>23</v>
      </c>
      <c r="J2319" t="s">
        <v>21</v>
      </c>
      <c r="K2319" t="s">
        <v>21</v>
      </c>
      <c r="L2319" t="s">
        <v>29</v>
      </c>
      <c r="M2319" t="s">
        <v>20</v>
      </c>
      <c r="N2319" t="s">
        <v>30</v>
      </c>
      <c r="O2319">
        <v>86.09</v>
      </c>
      <c r="P2319">
        <v>2714.77</v>
      </c>
      <c r="Q2319">
        <v>7</v>
      </c>
      <c r="R2319" t="s">
        <v>21</v>
      </c>
    </row>
    <row r="2320" spans="1:18" x14ac:dyDescent="0.35">
      <c r="A2320" t="s">
        <v>2364</v>
      </c>
      <c r="B2320" t="s">
        <v>36</v>
      </c>
      <c r="C2320">
        <v>0</v>
      </c>
      <c r="D2320" t="s">
        <v>20</v>
      </c>
      <c r="E2320" t="s">
        <v>20</v>
      </c>
      <c r="F2320" t="s">
        <v>58</v>
      </c>
      <c r="G2320">
        <v>11</v>
      </c>
      <c r="H2320" t="s">
        <v>20</v>
      </c>
      <c r="I2320" t="s">
        <v>21</v>
      </c>
      <c r="J2320" t="s">
        <v>28</v>
      </c>
      <c r="K2320" t="s">
        <v>28</v>
      </c>
      <c r="L2320" t="s">
        <v>33</v>
      </c>
      <c r="M2320" t="s">
        <v>20</v>
      </c>
      <c r="N2320" t="s">
        <v>25</v>
      </c>
      <c r="O2320">
        <v>41.99</v>
      </c>
      <c r="P2320">
        <v>449.32</v>
      </c>
      <c r="Q2320">
        <v>2</v>
      </c>
      <c r="R2320" t="s">
        <v>21</v>
      </c>
    </row>
    <row r="2321" spans="1:18" x14ac:dyDescent="0.35">
      <c r="A2321" t="s">
        <v>2365</v>
      </c>
      <c r="B2321" t="s">
        <v>36</v>
      </c>
      <c r="C2321">
        <v>0</v>
      </c>
      <c r="D2321" t="s">
        <v>20</v>
      </c>
      <c r="E2321" t="s">
        <v>20</v>
      </c>
      <c r="F2321" t="s">
        <v>65</v>
      </c>
      <c r="G2321">
        <v>60</v>
      </c>
      <c r="H2321" t="s">
        <v>20</v>
      </c>
      <c r="I2321" t="s">
        <v>21</v>
      </c>
      <c r="J2321" t="s">
        <v>28</v>
      </c>
      <c r="K2321" t="s">
        <v>28</v>
      </c>
      <c r="L2321" t="s">
        <v>24</v>
      </c>
      <c r="M2321" t="s">
        <v>20</v>
      </c>
      <c r="N2321" t="s">
        <v>34</v>
      </c>
      <c r="O2321">
        <v>31.36</v>
      </c>
      <c r="P2321">
        <v>1907.76</v>
      </c>
      <c r="Q2321">
        <v>1</v>
      </c>
      <c r="R2321" t="s">
        <v>21</v>
      </c>
    </row>
    <row r="2322" spans="1:18" x14ac:dyDescent="0.35">
      <c r="A2322" t="s">
        <v>2366</v>
      </c>
      <c r="B2322" t="s">
        <v>36</v>
      </c>
      <c r="C2322">
        <v>0</v>
      </c>
      <c r="D2322" t="s">
        <v>21</v>
      </c>
      <c r="E2322" t="s">
        <v>21</v>
      </c>
      <c r="F2322" t="s">
        <v>37</v>
      </c>
      <c r="G2322">
        <v>57</v>
      </c>
      <c r="H2322" t="s">
        <v>20</v>
      </c>
      <c r="I2322" t="s">
        <v>23</v>
      </c>
      <c r="J2322" t="s">
        <v>20</v>
      </c>
      <c r="K2322" t="s">
        <v>20</v>
      </c>
      <c r="L2322" t="s">
        <v>24</v>
      </c>
      <c r="M2322" t="s">
        <v>20</v>
      </c>
      <c r="N2322" t="s">
        <v>43</v>
      </c>
      <c r="O2322">
        <v>98.98</v>
      </c>
      <c r="P2322">
        <v>5478.38</v>
      </c>
      <c r="Q2322">
        <v>1</v>
      </c>
      <c r="R2322" t="s">
        <v>21</v>
      </c>
    </row>
    <row r="2323" spans="1:18" x14ac:dyDescent="0.35">
      <c r="A2323" t="s">
        <v>2367</v>
      </c>
      <c r="B2323" t="s">
        <v>19</v>
      </c>
      <c r="C2323">
        <v>0</v>
      </c>
      <c r="D2323" t="s">
        <v>20</v>
      </c>
      <c r="E2323" t="s">
        <v>20</v>
      </c>
      <c r="F2323" t="s">
        <v>75</v>
      </c>
      <c r="G2323">
        <v>7</v>
      </c>
      <c r="H2323" t="s">
        <v>20</v>
      </c>
      <c r="I2323" t="s">
        <v>21</v>
      </c>
      <c r="J2323" t="s">
        <v>28</v>
      </c>
      <c r="K2323" t="s">
        <v>28</v>
      </c>
      <c r="L2323" t="s">
        <v>33</v>
      </c>
      <c r="M2323" t="s">
        <v>21</v>
      </c>
      <c r="N2323" t="s">
        <v>43</v>
      </c>
      <c r="O2323">
        <v>37.770000000000003</v>
      </c>
      <c r="P2323">
        <v>265.69</v>
      </c>
      <c r="Q2323">
        <v>0</v>
      </c>
      <c r="R2323" t="s">
        <v>20</v>
      </c>
    </row>
    <row r="2324" spans="1:18" x14ac:dyDescent="0.35">
      <c r="A2324" t="s">
        <v>2368</v>
      </c>
      <c r="B2324" t="s">
        <v>19</v>
      </c>
      <c r="C2324">
        <v>1</v>
      </c>
      <c r="D2324" t="s">
        <v>21</v>
      </c>
      <c r="E2324" t="s">
        <v>21</v>
      </c>
      <c r="F2324" t="s">
        <v>49</v>
      </c>
      <c r="G2324">
        <v>72</v>
      </c>
      <c r="H2324" t="s">
        <v>20</v>
      </c>
      <c r="I2324" t="s">
        <v>23</v>
      </c>
      <c r="J2324" t="s">
        <v>20</v>
      </c>
      <c r="K2324" t="s">
        <v>21</v>
      </c>
      <c r="L2324" t="s">
        <v>24</v>
      </c>
      <c r="M2324" t="s">
        <v>21</v>
      </c>
      <c r="N2324" t="s">
        <v>34</v>
      </c>
      <c r="O2324">
        <v>90.28</v>
      </c>
      <c r="P2324">
        <v>6421.18</v>
      </c>
      <c r="Q2324">
        <v>3</v>
      </c>
      <c r="R2324" t="s">
        <v>21</v>
      </c>
    </row>
    <row r="2325" spans="1:18" x14ac:dyDescent="0.35">
      <c r="A2325" t="s">
        <v>2369</v>
      </c>
      <c r="B2325" t="s">
        <v>36</v>
      </c>
      <c r="C2325">
        <v>0</v>
      </c>
      <c r="D2325" t="s">
        <v>20</v>
      </c>
      <c r="E2325" t="s">
        <v>20</v>
      </c>
      <c r="F2325" t="s">
        <v>39</v>
      </c>
      <c r="G2325">
        <v>35</v>
      </c>
      <c r="H2325" t="s">
        <v>20</v>
      </c>
      <c r="I2325" t="s">
        <v>32</v>
      </c>
      <c r="J2325" t="s">
        <v>20</v>
      </c>
      <c r="K2325" t="s">
        <v>21</v>
      </c>
      <c r="L2325" t="s">
        <v>24</v>
      </c>
      <c r="M2325" t="s">
        <v>21</v>
      </c>
      <c r="N2325" t="s">
        <v>30</v>
      </c>
      <c r="O2325">
        <v>66.930000000000007</v>
      </c>
      <c r="P2325">
        <v>2385.33</v>
      </c>
      <c r="Q2325">
        <v>0</v>
      </c>
      <c r="R2325" t="s">
        <v>21</v>
      </c>
    </row>
    <row r="2326" spans="1:18" x14ac:dyDescent="0.35">
      <c r="A2326" t="s">
        <v>2370</v>
      </c>
      <c r="B2326" t="s">
        <v>36</v>
      </c>
      <c r="C2326">
        <v>0</v>
      </c>
      <c r="D2326" t="s">
        <v>21</v>
      </c>
      <c r="E2326" t="s">
        <v>21</v>
      </c>
      <c r="F2326" t="s">
        <v>58</v>
      </c>
      <c r="G2326">
        <v>13</v>
      </c>
      <c r="H2326" t="s">
        <v>20</v>
      </c>
      <c r="I2326" t="s">
        <v>32</v>
      </c>
      <c r="J2326" t="s">
        <v>21</v>
      </c>
      <c r="K2326" t="s">
        <v>21</v>
      </c>
      <c r="L2326" t="s">
        <v>33</v>
      </c>
      <c r="M2326" t="s">
        <v>21</v>
      </c>
      <c r="N2326" t="s">
        <v>43</v>
      </c>
      <c r="O2326">
        <v>47.85</v>
      </c>
      <c r="P2326">
        <v>640.53</v>
      </c>
      <c r="Q2326">
        <v>1</v>
      </c>
      <c r="R2326" t="s">
        <v>21</v>
      </c>
    </row>
    <row r="2327" spans="1:18" x14ac:dyDescent="0.35">
      <c r="A2327" t="s">
        <v>2371</v>
      </c>
      <c r="B2327" t="s">
        <v>36</v>
      </c>
      <c r="C2327">
        <v>0</v>
      </c>
      <c r="D2327" t="s">
        <v>21</v>
      </c>
      <c r="E2327" t="s">
        <v>21</v>
      </c>
      <c r="F2327" t="s">
        <v>39</v>
      </c>
      <c r="G2327">
        <v>40</v>
      </c>
      <c r="H2327" t="s">
        <v>20</v>
      </c>
      <c r="I2327" t="s">
        <v>23</v>
      </c>
      <c r="J2327" t="s">
        <v>21</v>
      </c>
      <c r="K2327" t="s">
        <v>20</v>
      </c>
      <c r="L2327" t="s">
        <v>33</v>
      </c>
      <c r="M2327" t="s">
        <v>21</v>
      </c>
      <c r="N2327" t="s">
        <v>25</v>
      </c>
      <c r="O2327">
        <v>92.51</v>
      </c>
      <c r="P2327">
        <v>3750.54</v>
      </c>
      <c r="Q2327">
        <v>3</v>
      </c>
      <c r="R2327" t="s">
        <v>21</v>
      </c>
    </row>
    <row r="2328" spans="1:18" x14ac:dyDescent="0.35">
      <c r="A2328" t="s">
        <v>2372</v>
      </c>
      <c r="B2328" t="s">
        <v>36</v>
      </c>
      <c r="C2328">
        <v>0</v>
      </c>
      <c r="D2328" t="s">
        <v>21</v>
      </c>
      <c r="E2328" t="s">
        <v>21</v>
      </c>
      <c r="F2328" t="s">
        <v>27</v>
      </c>
      <c r="G2328">
        <v>13</v>
      </c>
      <c r="H2328" t="s">
        <v>20</v>
      </c>
      <c r="I2328" t="s">
        <v>23</v>
      </c>
      <c r="J2328" t="s">
        <v>21</v>
      </c>
      <c r="K2328" t="s">
        <v>20</v>
      </c>
      <c r="L2328" t="s">
        <v>33</v>
      </c>
      <c r="M2328" t="s">
        <v>20</v>
      </c>
      <c r="N2328" t="s">
        <v>25</v>
      </c>
      <c r="O2328">
        <v>90.74</v>
      </c>
      <c r="P2328">
        <v>1166.4000000000001</v>
      </c>
      <c r="Q2328">
        <v>0</v>
      </c>
      <c r="R2328" t="s">
        <v>21</v>
      </c>
    </row>
    <row r="2329" spans="1:18" x14ac:dyDescent="0.35">
      <c r="A2329" t="s">
        <v>2373</v>
      </c>
      <c r="B2329" t="s">
        <v>19</v>
      </c>
      <c r="C2329">
        <v>1</v>
      </c>
      <c r="D2329" t="s">
        <v>21</v>
      </c>
      <c r="E2329" t="s">
        <v>21</v>
      </c>
      <c r="F2329" t="s">
        <v>41</v>
      </c>
      <c r="G2329">
        <v>10</v>
      </c>
      <c r="H2329" t="s">
        <v>20</v>
      </c>
      <c r="I2329" t="s">
        <v>32</v>
      </c>
      <c r="J2329" t="s">
        <v>21</v>
      </c>
      <c r="K2329" t="s">
        <v>21</v>
      </c>
      <c r="L2329" t="s">
        <v>33</v>
      </c>
      <c r="M2329" t="s">
        <v>20</v>
      </c>
      <c r="N2329" t="s">
        <v>34</v>
      </c>
      <c r="O2329">
        <v>66.819999999999993</v>
      </c>
      <c r="P2329">
        <v>687.13</v>
      </c>
      <c r="Q2329">
        <v>3</v>
      </c>
      <c r="R2329" t="s">
        <v>20</v>
      </c>
    </row>
    <row r="2330" spans="1:18" x14ac:dyDescent="0.35">
      <c r="A2330" t="s">
        <v>2374</v>
      </c>
      <c r="B2330" t="s">
        <v>36</v>
      </c>
      <c r="C2330">
        <v>0</v>
      </c>
      <c r="D2330" t="s">
        <v>21</v>
      </c>
      <c r="E2330" t="s">
        <v>21</v>
      </c>
      <c r="F2330" t="s">
        <v>75</v>
      </c>
      <c r="G2330">
        <v>13</v>
      </c>
      <c r="H2330" t="s">
        <v>21</v>
      </c>
      <c r="I2330" t="s">
        <v>23</v>
      </c>
      <c r="J2330" t="s">
        <v>21</v>
      </c>
      <c r="K2330" t="s">
        <v>21</v>
      </c>
      <c r="L2330" t="s">
        <v>33</v>
      </c>
      <c r="M2330" t="s">
        <v>21</v>
      </c>
      <c r="N2330" t="s">
        <v>43</v>
      </c>
      <c r="O2330">
        <v>72.540000000000006</v>
      </c>
      <c r="P2330">
        <v>956.42</v>
      </c>
      <c r="Q2330">
        <v>2</v>
      </c>
      <c r="R2330" t="s">
        <v>20</v>
      </c>
    </row>
    <row r="2331" spans="1:18" x14ac:dyDescent="0.35">
      <c r="A2331" t="s">
        <v>2375</v>
      </c>
      <c r="B2331" t="s">
        <v>19</v>
      </c>
      <c r="C2331">
        <v>0</v>
      </c>
      <c r="D2331" t="s">
        <v>21</v>
      </c>
      <c r="E2331" t="s">
        <v>21</v>
      </c>
      <c r="F2331" t="s">
        <v>27</v>
      </c>
      <c r="G2331">
        <v>7</v>
      </c>
      <c r="H2331" t="s">
        <v>20</v>
      </c>
      <c r="I2331" t="s">
        <v>32</v>
      </c>
      <c r="J2331" t="s">
        <v>21</v>
      </c>
      <c r="K2331" t="s">
        <v>21</v>
      </c>
      <c r="L2331" t="s">
        <v>33</v>
      </c>
      <c r="M2331" t="s">
        <v>21</v>
      </c>
      <c r="N2331" t="s">
        <v>25</v>
      </c>
      <c r="O2331">
        <v>60.33</v>
      </c>
      <c r="P2331">
        <v>412.6</v>
      </c>
      <c r="Q2331">
        <v>2</v>
      </c>
      <c r="R2331" t="s">
        <v>21</v>
      </c>
    </row>
    <row r="2332" spans="1:18" x14ac:dyDescent="0.35">
      <c r="A2332" t="s">
        <v>2376</v>
      </c>
      <c r="B2332" t="s">
        <v>19</v>
      </c>
      <c r="C2332">
        <v>1</v>
      </c>
      <c r="D2332" t="s">
        <v>21</v>
      </c>
      <c r="E2332" t="s">
        <v>21</v>
      </c>
      <c r="F2332" t="s">
        <v>75</v>
      </c>
      <c r="G2332">
        <v>59</v>
      </c>
      <c r="H2332" t="s">
        <v>20</v>
      </c>
      <c r="I2332" t="s">
        <v>23</v>
      </c>
      <c r="J2332" t="s">
        <v>21</v>
      </c>
      <c r="K2332" t="s">
        <v>21</v>
      </c>
      <c r="L2332" t="s">
        <v>33</v>
      </c>
      <c r="M2332" t="s">
        <v>20</v>
      </c>
      <c r="N2332" t="s">
        <v>34</v>
      </c>
      <c r="O2332">
        <v>87.18</v>
      </c>
      <c r="P2332">
        <v>5229.13</v>
      </c>
      <c r="Q2332">
        <v>2</v>
      </c>
      <c r="R2332" t="s">
        <v>21</v>
      </c>
    </row>
    <row r="2333" spans="1:18" x14ac:dyDescent="0.35">
      <c r="A2333" t="s">
        <v>2377</v>
      </c>
      <c r="B2333" t="s">
        <v>19</v>
      </c>
      <c r="C2333">
        <v>0</v>
      </c>
      <c r="D2333" t="s">
        <v>20</v>
      </c>
      <c r="E2333" t="s">
        <v>20</v>
      </c>
      <c r="F2333" t="s">
        <v>22</v>
      </c>
      <c r="G2333">
        <v>28</v>
      </c>
      <c r="H2333" t="s">
        <v>20</v>
      </c>
      <c r="I2333" t="s">
        <v>21</v>
      </c>
      <c r="J2333" t="s">
        <v>28</v>
      </c>
      <c r="K2333" t="s">
        <v>28</v>
      </c>
      <c r="L2333" t="s">
        <v>33</v>
      </c>
      <c r="M2333" t="s">
        <v>20</v>
      </c>
      <c r="N2333" t="s">
        <v>25</v>
      </c>
      <c r="O2333">
        <v>23.25</v>
      </c>
      <c r="P2333">
        <v>639.80999999999995</v>
      </c>
      <c r="Q2333">
        <v>0</v>
      </c>
      <c r="R2333" t="s">
        <v>21</v>
      </c>
    </row>
    <row r="2334" spans="1:18" x14ac:dyDescent="0.35">
      <c r="A2334" t="s">
        <v>2378</v>
      </c>
      <c r="B2334" t="s">
        <v>36</v>
      </c>
      <c r="C2334">
        <v>0</v>
      </c>
      <c r="D2334" t="s">
        <v>21</v>
      </c>
      <c r="E2334" t="s">
        <v>21</v>
      </c>
      <c r="F2334" t="s">
        <v>75</v>
      </c>
      <c r="G2334">
        <v>18</v>
      </c>
      <c r="H2334" t="s">
        <v>20</v>
      </c>
      <c r="I2334" t="s">
        <v>32</v>
      </c>
      <c r="J2334" t="s">
        <v>20</v>
      </c>
      <c r="K2334" t="s">
        <v>20</v>
      </c>
      <c r="L2334" t="s">
        <v>33</v>
      </c>
      <c r="M2334" t="s">
        <v>21</v>
      </c>
      <c r="N2334" t="s">
        <v>30</v>
      </c>
      <c r="O2334">
        <v>73.77</v>
      </c>
      <c r="P2334">
        <v>1337.7</v>
      </c>
      <c r="Q2334">
        <v>1</v>
      </c>
      <c r="R2334" t="s">
        <v>21</v>
      </c>
    </row>
    <row r="2335" spans="1:18" x14ac:dyDescent="0.35">
      <c r="A2335" t="s">
        <v>2379</v>
      </c>
      <c r="B2335" t="s">
        <v>19</v>
      </c>
      <c r="C2335">
        <v>0</v>
      </c>
      <c r="D2335" t="s">
        <v>20</v>
      </c>
      <c r="E2335" t="s">
        <v>21</v>
      </c>
      <c r="F2335" t="s">
        <v>39</v>
      </c>
      <c r="G2335">
        <v>52</v>
      </c>
      <c r="H2335" t="s">
        <v>20</v>
      </c>
      <c r="I2335" t="s">
        <v>32</v>
      </c>
      <c r="J2335" t="s">
        <v>21</v>
      </c>
      <c r="K2335" t="s">
        <v>20</v>
      </c>
      <c r="L2335" t="s">
        <v>33</v>
      </c>
      <c r="M2335" t="s">
        <v>20</v>
      </c>
      <c r="N2335" t="s">
        <v>43</v>
      </c>
      <c r="O2335">
        <v>54.26</v>
      </c>
      <c r="P2335">
        <v>2866.59</v>
      </c>
      <c r="Q2335">
        <v>2</v>
      </c>
      <c r="R2335" t="s">
        <v>21</v>
      </c>
    </row>
    <row r="2336" spans="1:18" x14ac:dyDescent="0.35">
      <c r="A2336" t="s">
        <v>2380</v>
      </c>
      <c r="B2336" t="s">
        <v>19</v>
      </c>
      <c r="C2336">
        <v>0</v>
      </c>
      <c r="D2336" t="s">
        <v>20</v>
      </c>
      <c r="E2336" t="s">
        <v>20</v>
      </c>
      <c r="F2336" t="s">
        <v>22</v>
      </c>
      <c r="G2336">
        <v>25</v>
      </c>
      <c r="H2336" t="s">
        <v>20</v>
      </c>
      <c r="I2336" t="s">
        <v>32</v>
      </c>
      <c r="J2336" t="s">
        <v>21</v>
      </c>
      <c r="K2336" t="s">
        <v>20</v>
      </c>
      <c r="L2336" t="s">
        <v>24</v>
      </c>
      <c r="M2336" t="s">
        <v>20</v>
      </c>
      <c r="N2336" t="s">
        <v>25</v>
      </c>
      <c r="O2336">
        <v>51.13</v>
      </c>
      <c r="P2336">
        <v>1297.71</v>
      </c>
      <c r="Q2336">
        <v>1</v>
      </c>
      <c r="R2336" t="s">
        <v>21</v>
      </c>
    </row>
    <row r="2337" spans="1:18" x14ac:dyDescent="0.35">
      <c r="A2337" t="s">
        <v>2381</v>
      </c>
      <c r="B2337" t="s">
        <v>19</v>
      </c>
      <c r="C2337">
        <v>0</v>
      </c>
      <c r="D2337" t="s">
        <v>20</v>
      </c>
      <c r="E2337" t="s">
        <v>20</v>
      </c>
      <c r="F2337" t="s">
        <v>49</v>
      </c>
      <c r="G2337">
        <v>53</v>
      </c>
      <c r="H2337" t="s">
        <v>20</v>
      </c>
      <c r="I2337" t="s">
        <v>23</v>
      </c>
      <c r="J2337" t="s">
        <v>20</v>
      </c>
      <c r="K2337" t="s">
        <v>21</v>
      </c>
      <c r="L2337" t="s">
        <v>24</v>
      </c>
      <c r="M2337" t="s">
        <v>21</v>
      </c>
      <c r="N2337" t="s">
        <v>30</v>
      </c>
      <c r="O2337">
        <v>91.6</v>
      </c>
      <c r="P2337">
        <v>4973.99</v>
      </c>
      <c r="Q2337">
        <v>3</v>
      </c>
      <c r="R2337" t="s">
        <v>21</v>
      </c>
    </row>
    <row r="2338" spans="1:18" x14ac:dyDescent="0.35">
      <c r="A2338" t="s">
        <v>2382</v>
      </c>
      <c r="B2338" t="s">
        <v>19</v>
      </c>
      <c r="C2338">
        <v>0</v>
      </c>
      <c r="D2338" t="s">
        <v>21</v>
      </c>
      <c r="E2338" t="s">
        <v>21</v>
      </c>
      <c r="F2338" t="s">
        <v>27</v>
      </c>
      <c r="G2338">
        <v>22</v>
      </c>
      <c r="H2338" t="s">
        <v>20</v>
      </c>
      <c r="I2338" t="s">
        <v>23</v>
      </c>
      <c r="J2338" t="s">
        <v>21</v>
      </c>
      <c r="K2338" t="s">
        <v>21</v>
      </c>
      <c r="L2338" t="s">
        <v>33</v>
      </c>
      <c r="M2338" t="s">
        <v>20</v>
      </c>
      <c r="N2338" t="s">
        <v>34</v>
      </c>
      <c r="O2338">
        <v>66.959999999999994</v>
      </c>
      <c r="P2338">
        <v>1433.72</v>
      </c>
      <c r="Q2338">
        <v>3</v>
      </c>
      <c r="R2338" t="s">
        <v>20</v>
      </c>
    </row>
    <row r="2339" spans="1:18" x14ac:dyDescent="0.35">
      <c r="A2339" t="s">
        <v>2383</v>
      </c>
      <c r="B2339" t="s">
        <v>36</v>
      </c>
      <c r="C2339">
        <v>0</v>
      </c>
      <c r="D2339" t="s">
        <v>21</v>
      </c>
      <c r="E2339" t="s">
        <v>21</v>
      </c>
      <c r="F2339" t="s">
        <v>37</v>
      </c>
      <c r="G2339">
        <v>49</v>
      </c>
      <c r="H2339" t="s">
        <v>20</v>
      </c>
      <c r="I2339" t="s">
        <v>32</v>
      </c>
      <c r="J2339" t="s">
        <v>21</v>
      </c>
      <c r="K2339" t="s">
        <v>21</v>
      </c>
      <c r="L2339" t="s">
        <v>24</v>
      </c>
      <c r="M2339" t="s">
        <v>20</v>
      </c>
      <c r="N2339" t="s">
        <v>30</v>
      </c>
      <c r="O2339">
        <v>56.45</v>
      </c>
      <c r="P2339">
        <v>2781.59</v>
      </c>
      <c r="Q2339">
        <v>3</v>
      </c>
      <c r="R2339" t="s">
        <v>21</v>
      </c>
    </row>
    <row r="2340" spans="1:18" x14ac:dyDescent="0.35">
      <c r="A2340" t="s">
        <v>2384</v>
      </c>
      <c r="B2340" t="s">
        <v>36</v>
      </c>
      <c r="C2340">
        <v>1</v>
      </c>
      <c r="D2340" t="s">
        <v>21</v>
      </c>
      <c r="E2340" t="s">
        <v>21</v>
      </c>
      <c r="F2340" t="s">
        <v>41</v>
      </c>
      <c r="G2340">
        <v>21</v>
      </c>
      <c r="H2340" t="s">
        <v>20</v>
      </c>
      <c r="I2340" t="s">
        <v>21</v>
      </c>
      <c r="J2340" t="s">
        <v>28</v>
      </c>
      <c r="K2340" t="s">
        <v>28</v>
      </c>
      <c r="L2340" t="s">
        <v>33</v>
      </c>
      <c r="M2340" t="s">
        <v>21</v>
      </c>
      <c r="N2340" t="s">
        <v>34</v>
      </c>
      <c r="O2340">
        <v>18</v>
      </c>
      <c r="P2340">
        <v>370.17</v>
      </c>
      <c r="Q2340">
        <v>1</v>
      </c>
      <c r="R2340" t="s">
        <v>20</v>
      </c>
    </row>
    <row r="2341" spans="1:18" x14ac:dyDescent="0.35">
      <c r="A2341" t="s">
        <v>2385</v>
      </c>
      <c r="B2341" t="s">
        <v>36</v>
      </c>
      <c r="C2341">
        <v>0</v>
      </c>
      <c r="D2341" t="s">
        <v>20</v>
      </c>
      <c r="E2341" t="s">
        <v>20</v>
      </c>
      <c r="F2341" t="s">
        <v>41</v>
      </c>
      <c r="G2341">
        <v>28</v>
      </c>
      <c r="H2341" t="s">
        <v>21</v>
      </c>
      <c r="I2341" t="s">
        <v>32</v>
      </c>
      <c r="J2341" t="s">
        <v>21</v>
      </c>
      <c r="K2341" t="s">
        <v>21</v>
      </c>
      <c r="L2341" t="s">
        <v>29</v>
      </c>
      <c r="M2341" t="s">
        <v>21</v>
      </c>
      <c r="N2341" t="s">
        <v>25</v>
      </c>
      <c r="O2341">
        <v>39.979999999999997</v>
      </c>
      <c r="P2341">
        <v>1151.06</v>
      </c>
      <c r="Q2341">
        <v>1</v>
      </c>
      <c r="R2341" t="s">
        <v>21</v>
      </c>
    </row>
    <row r="2342" spans="1:18" x14ac:dyDescent="0.35">
      <c r="A2342" t="s">
        <v>2386</v>
      </c>
      <c r="B2342" t="s">
        <v>19</v>
      </c>
      <c r="C2342">
        <v>0</v>
      </c>
      <c r="D2342" t="s">
        <v>20</v>
      </c>
      <c r="E2342" t="s">
        <v>20</v>
      </c>
      <c r="F2342" t="s">
        <v>45</v>
      </c>
      <c r="G2342">
        <v>19</v>
      </c>
      <c r="H2342" t="s">
        <v>20</v>
      </c>
      <c r="I2342" t="s">
        <v>32</v>
      </c>
      <c r="J2342" t="s">
        <v>20</v>
      </c>
      <c r="K2342" t="s">
        <v>21</v>
      </c>
      <c r="L2342" t="s">
        <v>29</v>
      </c>
      <c r="M2342" t="s">
        <v>21</v>
      </c>
      <c r="N2342" t="s">
        <v>25</v>
      </c>
      <c r="O2342">
        <v>72.260000000000005</v>
      </c>
      <c r="P2342">
        <v>1400.18</v>
      </c>
      <c r="Q2342">
        <v>2</v>
      </c>
      <c r="R2342" t="s">
        <v>21</v>
      </c>
    </row>
    <row r="2343" spans="1:18" x14ac:dyDescent="0.35">
      <c r="A2343" t="s">
        <v>2387</v>
      </c>
      <c r="B2343" t="s">
        <v>36</v>
      </c>
      <c r="C2343">
        <v>0</v>
      </c>
      <c r="D2343" t="s">
        <v>20</v>
      </c>
      <c r="E2343" t="s">
        <v>20</v>
      </c>
      <c r="F2343" t="s">
        <v>41</v>
      </c>
      <c r="G2343">
        <v>20</v>
      </c>
      <c r="H2343" t="s">
        <v>20</v>
      </c>
      <c r="I2343" t="s">
        <v>23</v>
      </c>
      <c r="J2343" t="s">
        <v>21</v>
      </c>
      <c r="K2343" t="s">
        <v>21</v>
      </c>
      <c r="L2343" t="s">
        <v>33</v>
      </c>
      <c r="M2343" t="s">
        <v>21</v>
      </c>
      <c r="N2343" t="s">
        <v>34</v>
      </c>
      <c r="O2343">
        <v>84.24</v>
      </c>
      <c r="P2343">
        <v>1689.39</v>
      </c>
      <c r="Q2343">
        <v>1</v>
      </c>
      <c r="R2343" t="s">
        <v>20</v>
      </c>
    </row>
    <row r="2344" spans="1:18" x14ac:dyDescent="0.35">
      <c r="A2344" t="s">
        <v>2388</v>
      </c>
      <c r="B2344" t="s">
        <v>36</v>
      </c>
      <c r="C2344">
        <v>0</v>
      </c>
      <c r="D2344" t="s">
        <v>20</v>
      </c>
      <c r="E2344" t="s">
        <v>20</v>
      </c>
      <c r="F2344" t="s">
        <v>37</v>
      </c>
      <c r="G2344">
        <v>9</v>
      </c>
      <c r="H2344" t="s">
        <v>20</v>
      </c>
      <c r="I2344" t="s">
        <v>21</v>
      </c>
      <c r="J2344" t="s">
        <v>28</v>
      </c>
      <c r="K2344" t="s">
        <v>28</v>
      </c>
      <c r="L2344" t="s">
        <v>33</v>
      </c>
      <c r="M2344" t="s">
        <v>20</v>
      </c>
      <c r="N2344" t="s">
        <v>30</v>
      </c>
      <c r="O2344">
        <v>19.34</v>
      </c>
      <c r="P2344">
        <v>174.8</v>
      </c>
      <c r="Q2344">
        <v>1</v>
      </c>
      <c r="R2344" t="s">
        <v>20</v>
      </c>
    </row>
    <row r="2345" spans="1:18" x14ac:dyDescent="0.35">
      <c r="A2345" t="s">
        <v>2389</v>
      </c>
      <c r="B2345" t="s">
        <v>36</v>
      </c>
      <c r="C2345">
        <v>0</v>
      </c>
      <c r="D2345" t="s">
        <v>21</v>
      </c>
      <c r="E2345" t="s">
        <v>21</v>
      </c>
      <c r="F2345" t="s">
        <v>56</v>
      </c>
      <c r="G2345">
        <v>65</v>
      </c>
      <c r="H2345" t="s">
        <v>21</v>
      </c>
      <c r="I2345" t="s">
        <v>32</v>
      </c>
      <c r="J2345" t="s">
        <v>21</v>
      </c>
      <c r="K2345" t="s">
        <v>21</v>
      </c>
      <c r="L2345" t="s">
        <v>29</v>
      </c>
      <c r="M2345" t="s">
        <v>20</v>
      </c>
      <c r="N2345" t="s">
        <v>43</v>
      </c>
      <c r="O2345">
        <v>44.6</v>
      </c>
      <c r="P2345">
        <v>2879.69</v>
      </c>
      <c r="Q2345">
        <v>3</v>
      </c>
      <c r="R2345" t="s">
        <v>21</v>
      </c>
    </row>
    <row r="2346" spans="1:18" x14ac:dyDescent="0.35">
      <c r="A2346" t="s">
        <v>2390</v>
      </c>
      <c r="B2346" t="s">
        <v>36</v>
      </c>
      <c r="C2346">
        <v>1</v>
      </c>
      <c r="D2346" t="s">
        <v>21</v>
      </c>
      <c r="E2346" t="s">
        <v>21</v>
      </c>
      <c r="F2346" t="s">
        <v>56</v>
      </c>
      <c r="G2346">
        <v>6</v>
      </c>
      <c r="H2346" t="s">
        <v>20</v>
      </c>
      <c r="I2346" t="s">
        <v>23</v>
      </c>
      <c r="J2346" t="s">
        <v>21</v>
      </c>
      <c r="K2346" t="s">
        <v>21</v>
      </c>
      <c r="L2346" t="s">
        <v>33</v>
      </c>
      <c r="M2346" t="s">
        <v>21</v>
      </c>
      <c r="N2346" t="s">
        <v>25</v>
      </c>
      <c r="O2346">
        <v>84.47</v>
      </c>
      <c r="P2346">
        <v>494.93</v>
      </c>
      <c r="Q2346">
        <v>2</v>
      </c>
      <c r="R2346" t="s">
        <v>20</v>
      </c>
    </row>
    <row r="2347" spans="1:18" x14ac:dyDescent="0.35">
      <c r="A2347" t="s">
        <v>2391</v>
      </c>
      <c r="B2347" t="s">
        <v>19</v>
      </c>
      <c r="C2347">
        <v>0</v>
      </c>
      <c r="D2347" t="s">
        <v>21</v>
      </c>
      <c r="E2347" t="s">
        <v>21</v>
      </c>
      <c r="F2347" t="s">
        <v>39</v>
      </c>
      <c r="G2347">
        <v>11</v>
      </c>
      <c r="H2347" t="s">
        <v>20</v>
      </c>
      <c r="I2347" t="s">
        <v>23</v>
      </c>
      <c r="J2347" t="s">
        <v>21</v>
      </c>
      <c r="K2347" t="s">
        <v>20</v>
      </c>
      <c r="L2347" t="s">
        <v>33</v>
      </c>
      <c r="M2347" t="s">
        <v>20</v>
      </c>
      <c r="N2347" t="s">
        <v>30</v>
      </c>
      <c r="O2347">
        <v>98.44</v>
      </c>
      <c r="P2347">
        <v>1060.51</v>
      </c>
      <c r="Q2347">
        <v>3</v>
      </c>
      <c r="R2347" t="s">
        <v>21</v>
      </c>
    </row>
    <row r="2348" spans="1:18" x14ac:dyDescent="0.35">
      <c r="A2348" t="s">
        <v>2392</v>
      </c>
      <c r="B2348" t="s">
        <v>36</v>
      </c>
      <c r="C2348">
        <v>0</v>
      </c>
      <c r="D2348" t="s">
        <v>21</v>
      </c>
      <c r="E2348" t="s">
        <v>21</v>
      </c>
      <c r="F2348" t="s">
        <v>65</v>
      </c>
      <c r="G2348">
        <v>8</v>
      </c>
      <c r="H2348" t="s">
        <v>20</v>
      </c>
      <c r="I2348" t="s">
        <v>23</v>
      </c>
      <c r="J2348" t="s">
        <v>21</v>
      </c>
      <c r="K2348" t="s">
        <v>20</v>
      </c>
      <c r="L2348" t="s">
        <v>29</v>
      </c>
      <c r="M2348" t="s">
        <v>21</v>
      </c>
      <c r="N2348" t="s">
        <v>34</v>
      </c>
      <c r="O2348">
        <v>83.92</v>
      </c>
      <c r="P2348">
        <v>652.02</v>
      </c>
      <c r="Q2348">
        <v>2</v>
      </c>
      <c r="R2348" t="s">
        <v>21</v>
      </c>
    </row>
    <row r="2349" spans="1:18" x14ac:dyDescent="0.35">
      <c r="A2349" t="s">
        <v>2393</v>
      </c>
      <c r="B2349" t="s">
        <v>19</v>
      </c>
      <c r="C2349">
        <v>0</v>
      </c>
      <c r="D2349" t="s">
        <v>20</v>
      </c>
      <c r="E2349" t="s">
        <v>21</v>
      </c>
      <c r="F2349" t="s">
        <v>41</v>
      </c>
      <c r="G2349">
        <v>15</v>
      </c>
      <c r="H2349" t="s">
        <v>20</v>
      </c>
      <c r="I2349" t="s">
        <v>32</v>
      </c>
      <c r="J2349" t="s">
        <v>20</v>
      </c>
      <c r="K2349" t="s">
        <v>20</v>
      </c>
      <c r="L2349" t="s">
        <v>33</v>
      </c>
      <c r="M2349" t="s">
        <v>20</v>
      </c>
      <c r="N2349" t="s">
        <v>43</v>
      </c>
      <c r="O2349">
        <v>62.87</v>
      </c>
      <c r="P2349">
        <v>935.44</v>
      </c>
      <c r="Q2349">
        <v>1</v>
      </c>
      <c r="R2349" t="s">
        <v>21</v>
      </c>
    </row>
    <row r="2350" spans="1:18" x14ac:dyDescent="0.35">
      <c r="A2350" t="s">
        <v>2394</v>
      </c>
      <c r="B2350" t="s">
        <v>19</v>
      </c>
      <c r="C2350">
        <v>0</v>
      </c>
      <c r="D2350" t="s">
        <v>21</v>
      </c>
      <c r="E2350" t="s">
        <v>21</v>
      </c>
      <c r="F2350" t="s">
        <v>58</v>
      </c>
      <c r="G2350">
        <v>11</v>
      </c>
      <c r="H2350" t="s">
        <v>20</v>
      </c>
      <c r="I2350" t="s">
        <v>32</v>
      </c>
      <c r="J2350" t="s">
        <v>20</v>
      </c>
      <c r="K2350" t="s">
        <v>21</v>
      </c>
      <c r="L2350" t="s">
        <v>33</v>
      </c>
      <c r="M2350" t="s">
        <v>20</v>
      </c>
      <c r="N2350" t="s">
        <v>43</v>
      </c>
      <c r="O2350">
        <v>53.31</v>
      </c>
      <c r="P2350">
        <v>597.12</v>
      </c>
      <c r="Q2350">
        <v>1</v>
      </c>
      <c r="R2350" t="s">
        <v>21</v>
      </c>
    </row>
    <row r="2351" spans="1:18" x14ac:dyDescent="0.35">
      <c r="A2351" t="s">
        <v>2395</v>
      </c>
      <c r="B2351" t="s">
        <v>19</v>
      </c>
      <c r="C2351">
        <v>0</v>
      </c>
      <c r="D2351" t="s">
        <v>21</v>
      </c>
      <c r="E2351" t="s">
        <v>21</v>
      </c>
      <c r="F2351" t="s">
        <v>22</v>
      </c>
      <c r="G2351">
        <v>35</v>
      </c>
      <c r="H2351" t="s">
        <v>20</v>
      </c>
      <c r="I2351" t="s">
        <v>21</v>
      </c>
      <c r="J2351" t="s">
        <v>28</v>
      </c>
      <c r="K2351" t="s">
        <v>28</v>
      </c>
      <c r="L2351" t="s">
        <v>24</v>
      </c>
      <c r="M2351" t="s">
        <v>20</v>
      </c>
      <c r="N2351" t="s">
        <v>34</v>
      </c>
      <c r="O2351">
        <v>29.26</v>
      </c>
      <c r="P2351">
        <v>1004.62</v>
      </c>
      <c r="Q2351">
        <v>0</v>
      </c>
      <c r="R2351" t="s">
        <v>21</v>
      </c>
    </row>
    <row r="2352" spans="1:18" x14ac:dyDescent="0.35">
      <c r="A2352" t="s">
        <v>2396</v>
      </c>
      <c r="B2352" t="s">
        <v>19</v>
      </c>
      <c r="C2352">
        <v>0</v>
      </c>
      <c r="D2352" t="s">
        <v>20</v>
      </c>
      <c r="E2352" t="s">
        <v>21</v>
      </c>
      <c r="F2352" t="s">
        <v>58</v>
      </c>
      <c r="G2352">
        <v>17</v>
      </c>
      <c r="H2352" t="s">
        <v>20</v>
      </c>
      <c r="I2352" t="s">
        <v>32</v>
      </c>
      <c r="J2352" t="s">
        <v>20</v>
      </c>
      <c r="K2352" t="s">
        <v>21</v>
      </c>
      <c r="L2352" t="s">
        <v>33</v>
      </c>
      <c r="M2352" t="s">
        <v>21</v>
      </c>
      <c r="N2352" t="s">
        <v>30</v>
      </c>
      <c r="O2352">
        <v>61.04</v>
      </c>
      <c r="P2352">
        <v>1066.3</v>
      </c>
      <c r="Q2352">
        <v>1</v>
      </c>
      <c r="R2352" t="s">
        <v>20</v>
      </c>
    </row>
    <row r="2353" spans="1:18" x14ac:dyDescent="0.35">
      <c r="A2353" t="s">
        <v>2397</v>
      </c>
      <c r="B2353" t="s">
        <v>19</v>
      </c>
      <c r="C2353">
        <v>1</v>
      </c>
      <c r="D2353" t="s">
        <v>20</v>
      </c>
      <c r="E2353" t="s">
        <v>20</v>
      </c>
      <c r="F2353" t="s">
        <v>75</v>
      </c>
      <c r="G2353">
        <v>51</v>
      </c>
      <c r="H2353" t="s">
        <v>20</v>
      </c>
      <c r="I2353" t="s">
        <v>23</v>
      </c>
      <c r="J2353" t="s">
        <v>21</v>
      </c>
      <c r="K2353" t="s">
        <v>20</v>
      </c>
      <c r="L2353" t="s">
        <v>24</v>
      </c>
      <c r="M2353" t="s">
        <v>21</v>
      </c>
      <c r="N2353" t="s">
        <v>34</v>
      </c>
      <c r="O2353">
        <v>89.38</v>
      </c>
      <c r="P2353">
        <v>4639.71</v>
      </c>
      <c r="Q2353">
        <v>4</v>
      </c>
      <c r="R2353" t="s">
        <v>21</v>
      </c>
    </row>
    <row r="2354" spans="1:18" x14ac:dyDescent="0.35">
      <c r="A2354" t="s">
        <v>2398</v>
      </c>
      <c r="B2354" t="s">
        <v>19</v>
      </c>
      <c r="C2354">
        <v>0</v>
      </c>
      <c r="D2354" t="s">
        <v>21</v>
      </c>
      <c r="E2354" t="s">
        <v>21</v>
      </c>
      <c r="F2354" t="s">
        <v>75</v>
      </c>
      <c r="G2354">
        <v>18</v>
      </c>
      <c r="H2354" t="s">
        <v>20</v>
      </c>
      <c r="I2354" t="s">
        <v>23</v>
      </c>
      <c r="J2354" t="s">
        <v>21</v>
      </c>
      <c r="K2354" t="s">
        <v>21</v>
      </c>
      <c r="L2354" t="s">
        <v>33</v>
      </c>
      <c r="M2354" t="s">
        <v>21</v>
      </c>
      <c r="N2354" t="s">
        <v>30</v>
      </c>
      <c r="O2354">
        <v>90.48</v>
      </c>
      <c r="P2354">
        <v>1668.96</v>
      </c>
      <c r="Q2354">
        <v>2</v>
      </c>
      <c r="R2354" t="s">
        <v>21</v>
      </c>
    </row>
    <row r="2355" spans="1:18" x14ac:dyDescent="0.35">
      <c r="A2355" t="s">
        <v>2399</v>
      </c>
      <c r="B2355" t="s">
        <v>36</v>
      </c>
      <c r="C2355">
        <v>0</v>
      </c>
      <c r="D2355" t="s">
        <v>21</v>
      </c>
      <c r="E2355" t="s">
        <v>21</v>
      </c>
      <c r="F2355" t="s">
        <v>49</v>
      </c>
      <c r="G2355">
        <v>12</v>
      </c>
      <c r="H2355" t="s">
        <v>20</v>
      </c>
      <c r="I2355" t="s">
        <v>32</v>
      </c>
      <c r="J2355" t="s">
        <v>21</v>
      </c>
      <c r="K2355" t="s">
        <v>20</v>
      </c>
      <c r="L2355" t="s">
        <v>29</v>
      </c>
      <c r="M2355" t="s">
        <v>20</v>
      </c>
      <c r="N2355" t="s">
        <v>25</v>
      </c>
      <c r="O2355">
        <v>60.12</v>
      </c>
      <c r="P2355">
        <v>725.25</v>
      </c>
      <c r="Q2355">
        <v>1</v>
      </c>
      <c r="R2355" t="s">
        <v>21</v>
      </c>
    </row>
    <row r="2356" spans="1:18" x14ac:dyDescent="0.35">
      <c r="A2356" t="s">
        <v>2400</v>
      </c>
      <c r="B2356" t="s">
        <v>19</v>
      </c>
      <c r="C2356">
        <v>1</v>
      </c>
      <c r="D2356" t="s">
        <v>21</v>
      </c>
      <c r="E2356" t="s">
        <v>21</v>
      </c>
      <c r="F2356" t="s">
        <v>49</v>
      </c>
      <c r="G2356">
        <v>16</v>
      </c>
      <c r="H2356" t="s">
        <v>20</v>
      </c>
      <c r="I2356" t="s">
        <v>21</v>
      </c>
      <c r="J2356" t="s">
        <v>28</v>
      </c>
      <c r="K2356" t="s">
        <v>28</v>
      </c>
      <c r="L2356" t="s">
        <v>33</v>
      </c>
      <c r="M2356" t="s">
        <v>20</v>
      </c>
      <c r="N2356" t="s">
        <v>30</v>
      </c>
      <c r="O2356">
        <v>35.49</v>
      </c>
      <c r="P2356">
        <v>582.49</v>
      </c>
      <c r="Q2356">
        <v>1</v>
      </c>
      <c r="R2356" t="s">
        <v>21</v>
      </c>
    </row>
    <row r="2357" spans="1:18" x14ac:dyDescent="0.35">
      <c r="A2357" t="s">
        <v>2401</v>
      </c>
      <c r="B2357" t="s">
        <v>36</v>
      </c>
      <c r="C2357">
        <v>0</v>
      </c>
      <c r="D2357" t="s">
        <v>21</v>
      </c>
      <c r="E2357" t="s">
        <v>20</v>
      </c>
      <c r="F2357" t="s">
        <v>37</v>
      </c>
      <c r="G2357">
        <v>29</v>
      </c>
      <c r="H2357" t="s">
        <v>20</v>
      </c>
      <c r="I2357" t="s">
        <v>23</v>
      </c>
      <c r="J2357" t="s">
        <v>20</v>
      </c>
      <c r="K2357" t="s">
        <v>20</v>
      </c>
      <c r="L2357" t="s">
        <v>29</v>
      </c>
      <c r="M2357" t="s">
        <v>20</v>
      </c>
      <c r="N2357" t="s">
        <v>34</v>
      </c>
      <c r="O2357">
        <v>107.99</v>
      </c>
      <c r="P2357">
        <v>3153.24</v>
      </c>
      <c r="Q2357">
        <v>3</v>
      </c>
      <c r="R2357" t="s">
        <v>21</v>
      </c>
    </row>
    <row r="2358" spans="1:18" x14ac:dyDescent="0.35">
      <c r="A2358" t="s">
        <v>2402</v>
      </c>
      <c r="B2358" t="s">
        <v>36</v>
      </c>
      <c r="C2358">
        <v>0</v>
      </c>
      <c r="D2358" t="s">
        <v>21</v>
      </c>
      <c r="E2358" t="s">
        <v>21</v>
      </c>
      <c r="F2358" t="s">
        <v>27</v>
      </c>
      <c r="G2358">
        <v>20</v>
      </c>
      <c r="H2358" t="s">
        <v>20</v>
      </c>
      <c r="I2358" t="s">
        <v>32</v>
      </c>
      <c r="J2358" t="s">
        <v>21</v>
      </c>
      <c r="K2358" t="s">
        <v>21</v>
      </c>
      <c r="L2358" t="s">
        <v>33</v>
      </c>
      <c r="M2358" t="s">
        <v>20</v>
      </c>
      <c r="N2358" t="s">
        <v>30</v>
      </c>
      <c r="O2358">
        <v>66.510000000000005</v>
      </c>
      <c r="P2358">
        <v>1345.1</v>
      </c>
      <c r="Q2358">
        <v>2</v>
      </c>
      <c r="R2358" t="s">
        <v>20</v>
      </c>
    </row>
    <row r="2359" spans="1:18" x14ac:dyDescent="0.35">
      <c r="A2359" t="s">
        <v>2403</v>
      </c>
      <c r="B2359" t="s">
        <v>36</v>
      </c>
      <c r="C2359">
        <v>0</v>
      </c>
      <c r="D2359" t="s">
        <v>21</v>
      </c>
      <c r="E2359" t="s">
        <v>21</v>
      </c>
      <c r="F2359" t="s">
        <v>58</v>
      </c>
      <c r="G2359">
        <v>72</v>
      </c>
      <c r="H2359" t="s">
        <v>20</v>
      </c>
      <c r="I2359" t="s">
        <v>21</v>
      </c>
      <c r="J2359" t="s">
        <v>28</v>
      </c>
      <c r="K2359" t="s">
        <v>28</v>
      </c>
      <c r="L2359" t="s">
        <v>24</v>
      </c>
      <c r="M2359" t="s">
        <v>20</v>
      </c>
      <c r="N2359" t="s">
        <v>30</v>
      </c>
      <c r="O2359">
        <v>28.52</v>
      </c>
      <c r="P2359">
        <v>1996.87</v>
      </c>
      <c r="Q2359">
        <v>2</v>
      </c>
      <c r="R2359" t="s">
        <v>21</v>
      </c>
    </row>
    <row r="2360" spans="1:18" x14ac:dyDescent="0.35">
      <c r="A2360" t="s">
        <v>2404</v>
      </c>
      <c r="B2360" t="s">
        <v>19</v>
      </c>
      <c r="C2360">
        <v>1</v>
      </c>
      <c r="D2360" t="s">
        <v>21</v>
      </c>
      <c r="E2360" t="s">
        <v>21</v>
      </c>
      <c r="F2360" t="s">
        <v>41</v>
      </c>
      <c r="G2360">
        <v>14</v>
      </c>
      <c r="H2360" t="s">
        <v>20</v>
      </c>
      <c r="I2360" t="s">
        <v>21</v>
      </c>
      <c r="J2360" t="s">
        <v>28</v>
      </c>
      <c r="K2360" t="s">
        <v>28</v>
      </c>
      <c r="L2360" t="s">
        <v>33</v>
      </c>
      <c r="M2360" t="s">
        <v>20</v>
      </c>
      <c r="N2360" t="s">
        <v>34</v>
      </c>
      <c r="O2360">
        <v>27.87</v>
      </c>
      <c r="P2360">
        <v>390.58</v>
      </c>
      <c r="Q2360">
        <v>2</v>
      </c>
      <c r="R2360" t="s">
        <v>20</v>
      </c>
    </row>
    <row r="2361" spans="1:18" x14ac:dyDescent="0.35">
      <c r="A2361" t="s">
        <v>2405</v>
      </c>
      <c r="B2361" t="s">
        <v>36</v>
      </c>
      <c r="C2361">
        <v>0</v>
      </c>
      <c r="D2361" t="s">
        <v>21</v>
      </c>
      <c r="E2361" t="s">
        <v>21</v>
      </c>
      <c r="F2361" t="s">
        <v>65</v>
      </c>
      <c r="G2361">
        <v>3</v>
      </c>
      <c r="H2361" t="s">
        <v>20</v>
      </c>
      <c r="I2361" t="s">
        <v>23</v>
      </c>
      <c r="J2361" t="s">
        <v>21</v>
      </c>
      <c r="K2361" t="s">
        <v>21</v>
      </c>
      <c r="L2361" t="s">
        <v>33</v>
      </c>
      <c r="M2361" t="s">
        <v>20</v>
      </c>
      <c r="N2361" t="s">
        <v>25</v>
      </c>
      <c r="O2361">
        <v>90.29</v>
      </c>
      <c r="P2361">
        <v>275.10000000000002</v>
      </c>
      <c r="Q2361">
        <v>3</v>
      </c>
      <c r="R2361" t="s">
        <v>20</v>
      </c>
    </row>
    <row r="2362" spans="1:18" x14ac:dyDescent="0.35">
      <c r="A2362" t="s">
        <v>2406</v>
      </c>
      <c r="B2362" t="s">
        <v>19</v>
      </c>
      <c r="C2362">
        <v>0</v>
      </c>
      <c r="D2362" t="s">
        <v>20</v>
      </c>
      <c r="E2362" t="s">
        <v>20</v>
      </c>
      <c r="F2362" t="s">
        <v>58</v>
      </c>
      <c r="G2362">
        <v>41</v>
      </c>
      <c r="H2362" t="s">
        <v>20</v>
      </c>
      <c r="I2362" t="s">
        <v>32</v>
      </c>
      <c r="J2362" t="s">
        <v>20</v>
      </c>
      <c r="K2362" t="s">
        <v>21</v>
      </c>
      <c r="L2362" t="s">
        <v>29</v>
      </c>
      <c r="M2362" t="s">
        <v>20</v>
      </c>
      <c r="N2362" t="s">
        <v>30</v>
      </c>
      <c r="O2362">
        <v>62.83</v>
      </c>
      <c r="P2362">
        <v>2529</v>
      </c>
      <c r="Q2362">
        <v>3</v>
      </c>
      <c r="R2362" t="s">
        <v>21</v>
      </c>
    </row>
    <row r="2363" spans="1:18" x14ac:dyDescent="0.35">
      <c r="A2363" t="s">
        <v>2407</v>
      </c>
      <c r="B2363" t="s">
        <v>36</v>
      </c>
      <c r="C2363">
        <v>0</v>
      </c>
      <c r="D2363" t="s">
        <v>21</v>
      </c>
      <c r="E2363" t="s">
        <v>21</v>
      </c>
      <c r="F2363" t="s">
        <v>2408</v>
      </c>
      <c r="G2363">
        <v>21</v>
      </c>
      <c r="H2363" t="s">
        <v>20</v>
      </c>
      <c r="I2363" t="s">
        <v>21</v>
      </c>
      <c r="J2363" t="s">
        <v>28</v>
      </c>
      <c r="K2363" t="s">
        <v>28</v>
      </c>
      <c r="L2363" t="s">
        <v>33</v>
      </c>
      <c r="M2363" t="s">
        <v>20</v>
      </c>
      <c r="N2363" t="s">
        <v>25</v>
      </c>
      <c r="O2363">
        <v>20.88</v>
      </c>
      <c r="P2363">
        <v>435.13</v>
      </c>
      <c r="Q2363">
        <v>1</v>
      </c>
      <c r="R2363" t="s">
        <v>21</v>
      </c>
    </row>
    <row r="2364" spans="1:18" x14ac:dyDescent="0.35">
      <c r="A2364" t="s">
        <v>2409</v>
      </c>
      <c r="B2364" t="s">
        <v>19</v>
      </c>
      <c r="C2364">
        <v>0</v>
      </c>
      <c r="D2364" t="s">
        <v>20</v>
      </c>
      <c r="E2364" t="s">
        <v>21</v>
      </c>
      <c r="F2364" t="s">
        <v>56</v>
      </c>
      <c r="G2364">
        <v>39</v>
      </c>
      <c r="H2364" t="s">
        <v>20</v>
      </c>
      <c r="I2364" t="s">
        <v>23</v>
      </c>
      <c r="J2364" t="s">
        <v>21</v>
      </c>
      <c r="K2364" t="s">
        <v>20</v>
      </c>
      <c r="L2364" t="s">
        <v>29</v>
      </c>
      <c r="M2364" t="s">
        <v>20</v>
      </c>
      <c r="N2364" t="s">
        <v>25</v>
      </c>
      <c r="O2364">
        <v>98.37</v>
      </c>
      <c r="P2364">
        <v>3915.59</v>
      </c>
      <c r="Q2364">
        <v>1</v>
      </c>
      <c r="R2364" t="s">
        <v>21</v>
      </c>
    </row>
    <row r="2365" spans="1:18" x14ac:dyDescent="0.35">
      <c r="A2365" t="s">
        <v>2410</v>
      </c>
      <c r="B2365" t="s">
        <v>19</v>
      </c>
      <c r="C2365">
        <v>0</v>
      </c>
      <c r="D2365" t="s">
        <v>20</v>
      </c>
      <c r="E2365" t="s">
        <v>20</v>
      </c>
      <c r="F2365" t="s">
        <v>27</v>
      </c>
      <c r="G2365">
        <v>48</v>
      </c>
      <c r="H2365" t="s">
        <v>20</v>
      </c>
      <c r="I2365" t="s">
        <v>23</v>
      </c>
      <c r="J2365" t="s">
        <v>20</v>
      </c>
      <c r="K2365" t="s">
        <v>20</v>
      </c>
      <c r="L2365" t="s">
        <v>33</v>
      </c>
      <c r="M2365" t="s">
        <v>20</v>
      </c>
      <c r="N2365" t="s">
        <v>34</v>
      </c>
      <c r="O2365">
        <v>99.2</v>
      </c>
      <c r="P2365">
        <v>4757.79</v>
      </c>
      <c r="Q2365">
        <v>4</v>
      </c>
      <c r="R2365" t="s">
        <v>21</v>
      </c>
    </row>
    <row r="2366" spans="1:18" x14ac:dyDescent="0.35">
      <c r="A2366" t="s">
        <v>2411</v>
      </c>
      <c r="B2366" t="s">
        <v>36</v>
      </c>
      <c r="C2366">
        <v>0</v>
      </c>
      <c r="D2366" t="s">
        <v>20</v>
      </c>
      <c r="E2366" t="s">
        <v>21</v>
      </c>
      <c r="F2366" t="s">
        <v>41</v>
      </c>
      <c r="G2366">
        <v>29</v>
      </c>
      <c r="H2366" t="s">
        <v>20</v>
      </c>
      <c r="I2366" t="s">
        <v>23</v>
      </c>
      <c r="J2366" t="s">
        <v>21</v>
      </c>
      <c r="K2366" t="s">
        <v>20</v>
      </c>
      <c r="L2366" t="s">
        <v>29</v>
      </c>
      <c r="M2366" t="s">
        <v>21</v>
      </c>
      <c r="N2366" t="s">
        <v>25</v>
      </c>
      <c r="O2366">
        <v>83.28</v>
      </c>
      <c r="P2366">
        <v>2391.5300000000002</v>
      </c>
      <c r="Q2366">
        <v>1</v>
      </c>
      <c r="R2366" t="s">
        <v>21</v>
      </c>
    </row>
    <row r="2367" spans="1:18" x14ac:dyDescent="0.35">
      <c r="A2367" t="s">
        <v>2412</v>
      </c>
      <c r="B2367" t="s">
        <v>36</v>
      </c>
      <c r="C2367">
        <v>0</v>
      </c>
      <c r="D2367" t="s">
        <v>21</v>
      </c>
      <c r="E2367" t="s">
        <v>20</v>
      </c>
      <c r="F2367" t="s">
        <v>75</v>
      </c>
      <c r="G2367">
        <v>58</v>
      </c>
      <c r="H2367" t="s">
        <v>20</v>
      </c>
      <c r="I2367" t="s">
        <v>21</v>
      </c>
      <c r="J2367" t="s">
        <v>28</v>
      </c>
      <c r="K2367" t="s">
        <v>28</v>
      </c>
      <c r="L2367" t="s">
        <v>24</v>
      </c>
      <c r="M2367" t="s">
        <v>21</v>
      </c>
      <c r="N2367" t="s">
        <v>43</v>
      </c>
      <c r="O2367">
        <v>30.72</v>
      </c>
      <c r="P2367">
        <v>1760.59</v>
      </c>
      <c r="Q2367">
        <v>1</v>
      </c>
      <c r="R2367" t="s">
        <v>21</v>
      </c>
    </row>
    <row r="2368" spans="1:18" x14ac:dyDescent="0.35">
      <c r="A2368" t="s">
        <v>2413</v>
      </c>
      <c r="B2368" t="s">
        <v>19</v>
      </c>
      <c r="C2368">
        <v>0</v>
      </c>
      <c r="D2368" t="s">
        <v>21</v>
      </c>
      <c r="E2368" t="s">
        <v>21</v>
      </c>
      <c r="F2368" t="s">
        <v>39</v>
      </c>
      <c r="G2368">
        <v>13</v>
      </c>
      <c r="H2368" t="s">
        <v>20</v>
      </c>
      <c r="I2368" t="s">
        <v>23</v>
      </c>
      <c r="J2368" t="s">
        <v>21</v>
      </c>
      <c r="K2368" t="s">
        <v>21</v>
      </c>
      <c r="L2368" t="s">
        <v>33</v>
      </c>
      <c r="M2368" t="s">
        <v>20</v>
      </c>
      <c r="N2368" t="s">
        <v>25</v>
      </c>
      <c r="O2368">
        <v>86.24</v>
      </c>
      <c r="P2368">
        <v>1147.99</v>
      </c>
      <c r="Q2368">
        <v>3</v>
      </c>
      <c r="R2368" t="s">
        <v>20</v>
      </c>
    </row>
    <row r="2369" spans="1:18" x14ac:dyDescent="0.35">
      <c r="A2369" t="s">
        <v>2414</v>
      </c>
      <c r="B2369" t="s">
        <v>36</v>
      </c>
      <c r="C2369">
        <v>0</v>
      </c>
      <c r="D2369" t="s">
        <v>20</v>
      </c>
      <c r="E2369" t="s">
        <v>20</v>
      </c>
      <c r="F2369" t="s">
        <v>56</v>
      </c>
      <c r="G2369">
        <v>26</v>
      </c>
      <c r="H2369" t="s">
        <v>20</v>
      </c>
      <c r="I2369" t="s">
        <v>23</v>
      </c>
      <c r="J2369" t="s">
        <v>20</v>
      </c>
      <c r="K2369" t="s">
        <v>21</v>
      </c>
      <c r="L2369" t="s">
        <v>33</v>
      </c>
      <c r="M2369" t="s">
        <v>20</v>
      </c>
      <c r="N2369" t="s">
        <v>34</v>
      </c>
      <c r="O2369">
        <v>93.82</v>
      </c>
      <c r="P2369">
        <v>2407.85</v>
      </c>
      <c r="Q2369">
        <v>3</v>
      </c>
      <c r="R2369" t="s">
        <v>20</v>
      </c>
    </row>
    <row r="2370" spans="1:18" x14ac:dyDescent="0.35">
      <c r="A2370" t="s">
        <v>2415</v>
      </c>
      <c r="B2370" t="s">
        <v>19</v>
      </c>
      <c r="C2370">
        <v>0</v>
      </c>
      <c r="D2370" t="s">
        <v>21</v>
      </c>
      <c r="E2370" t="s">
        <v>20</v>
      </c>
      <c r="F2370" t="s">
        <v>22</v>
      </c>
      <c r="G2370">
        <v>72</v>
      </c>
      <c r="H2370" t="s">
        <v>20</v>
      </c>
      <c r="I2370" t="s">
        <v>23</v>
      </c>
      <c r="J2370" t="s">
        <v>21</v>
      </c>
      <c r="K2370" t="s">
        <v>20</v>
      </c>
      <c r="L2370" t="s">
        <v>24</v>
      </c>
      <c r="M2370" t="s">
        <v>21</v>
      </c>
      <c r="N2370" t="s">
        <v>25</v>
      </c>
      <c r="O2370">
        <v>84.62</v>
      </c>
      <c r="P2370">
        <v>5978.82</v>
      </c>
      <c r="Q2370">
        <v>4</v>
      </c>
      <c r="R2370" t="s">
        <v>21</v>
      </c>
    </row>
    <row r="2371" spans="1:18" x14ac:dyDescent="0.35">
      <c r="A2371" t="s">
        <v>2416</v>
      </c>
      <c r="B2371" t="s">
        <v>19</v>
      </c>
      <c r="C2371">
        <v>0</v>
      </c>
      <c r="D2371" t="s">
        <v>21</v>
      </c>
      <c r="E2371" t="s">
        <v>21</v>
      </c>
      <c r="F2371" t="s">
        <v>49</v>
      </c>
      <c r="G2371">
        <v>42</v>
      </c>
      <c r="H2371" t="s">
        <v>20</v>
      </c>
      <c r="I2371" t="s">
        <v>32</v>
      </c>
      <c r="J2371" t="s">
        <v>21</v>
      </c>
      <c r="K2371" t="s">
        <v>20</v>
      </c>
      <c r="L2371" t="s">
        <v>29</v>
      </c>
      <c r="M2371" t="s">
        <v>21</v>
      </c>
      <c r="N2371" t="s">
        <v>43</v>
      </c>
      <c r="O2371">
        <v>62.99</v>
      </c>
      <c r="P2371">
        <v>2711.42</v>
      </c>
      <c r="Q2371">
        <v>0</v>
      </c>
      <c r="R2371" t="s">
        <v>21</v>
      </c>
    </row>
    <row r="2372" spans="1:18" x14ac:dyDescent="0.35">
      <c r="A2372" t="s">
        <v>2417</v>
      </c>
      <c r="B2372" t="s">
        <v>19</v>
      </c>
      <c r="C2372">
        <v>1</v>
      </c>
      <c r="D2372" t="s">
        <v>21</v>
      </c>
      <c r="E2372" t="s">
        <v>21</v>
      </c>
      <c r="F2372" t="s">
        <v>49</v>
      </c>
      <c r="G2372">
        <v>10</v>
      </c>
      <c r="H2372" t="s">
        <v>20</v>
      </c>
      <c r="I2372" t="s">
        <v>32</v>
      </c>
      <c r="J2372" t="s">
        <v>21</v>
      </c>
      <c r="K2372" t="s">
        <v>21</v>
      </c>
      <c r="L2372" t="s">
        <v>33</v>
      </c>
      <c r="M2372" t="s">
        <v>20</v>
      </c>
      <c r="N2372" t="s">
        <v>30</v>
      </c>
      <c r="O2372">
        <v>48.19</v>
      </c>
      <c r="P2372">
        <v>470.49</v>
      </c>
      <c r="Q2372">
        <v>1</v>
      </c>
      <c r="R2372" t="s">
        <v>20</v>
      </c>
    </row>
    <row r="2373" spans="1:18" x14ac:dyDescent="0.35">
      <c r="A2373" t="s">
        <v>2418</v>
      </c>
      <c r="B2373" t="s">
        <v>19</v>
      </c>
      <c r="C2373">
        <v>0</v>
      </c>
      <c r="D2373" t="s">
        <v>20</v>
      </c>
      <c r="E2373" t="s">
        <v>21</v>
      </c>
      <c r="F2373" t="s">
        <v>39</v>
      </c>
      <c r="G2373">
        <v>54</v>
      </c>
      <c r="H2373" t="s">
        <v>20</v>
      </c>
      <c r="I2373" t="s">
        <v>32</v>
      </c>
      <c r="J2373" t="s">
        <v>21</v>
      </c>
      <c r="K2373" t="s">
        <v>20</v>
      </c>
      <c r="L2373" t="s">
        <v>33</v>
      </c>
      <c r="M2373" t="s">
        <v>20</v>
      </c>
      <c r="N2373" t="s">
        <v>25</v>
      </c>
      <c r="O2373">
        <v>56.08</v>
      </c>
      <c r="P2373">
        <v>2997.07</v>
      </c>
      <c r="Q2373">
        <v>1</v>
      </c>
      <c r="R2373" t="s">
        <v>21</v>
      </c>
    </row>
    <row r="2374" spans="1:18" x14ac:dyDescent="0.35">
      <c r="A2374" t="s">
        <v>2419</v>
      </c>
      <c r="B2374" t="s">
        <v>36</v>
      </c>
      <c r="C2374">
        <v>0</v>
      </c>
      <c r="D2374" t="s">
        <v>21</v>
      </c>
      <c r="E2374" t="s">
        <v>21</v>
      </c>
      <c r="F2374" t="s">
        <v>58</v>
      </c>
      <c r="G2374">
        <v>25</v>
      </c>
      <c r="H2374" t="s">
        <v>20</v>
      </c>
      <c r="I2374" t="s">
        <v>21</v>
      </c>
      <c r="J2374" t="s">
        <v>28</v>
      </c>
      <c r="K2374" t="s">
        <v>28</v>
      </c>
      <c r="L2374" t="s">
        <v>33</v>
      </c>
      <c r="M2374" t="s">
        <v>20</v>
      </c>
      <c r="N2374" t="s">
        <v>34</v>
      </c>
      <c r="O2374">
        <v>23.56</v>
      </c>
      <c r="P2374">
        <v>586</v>
      </c>
      <c r="Q2374">
        <v>1</v>
      </c>
      <c r="R2374" t="s">
        <v>21</v>
      </c>
    </row>
    <row r="2375" spans="1:18" x14ac:dyDescent="0.35">
      <c r="A2375" t="s">
        <v>2420</v>
      </c>
      <c r="B2375" t="s">
        <v>19</v>
      </c>
      <c r="C2375">
        <v>0</v>
      </c>
      <c r="D2375" t="s">
        <v>20</v>
      </c>
      <c r="E2375" t="s">
        <v>21</v>
      </c>
      <c r="F2375" t="s">
        <v>39</v>
      </c>
      <c r="G2375">
        <v>5</v>
      </c>
      <c r="H2375" t="s">
        <v>21</v>
      </c>
      <c r="I2375" t="s">
        <v>21</v>
      </c>
      <c r="J2375" t="s">
        <v>28</v>
      </c>
      <c r="K2375" t="s">
        <v>28</v>
      </c>
      <c r="L2375" t="s">
        <v>33</v>
      </c>
      <c r="M2375" t="s">
        <v>20</v>
      </c>
      <c r="N2375" t="s">
        <v>43</v>
      </c>
      <c r="O2375">
        <v>18</v>
      </c>
      <c r="P2375">
        <v>92.3</v>
      </c>
      <c r="Q2375">
        <v>1</v>
      </c>
      <c r="R2375" t="s">
        <v>21</v>
      </c>
    </row>
    <row r="2376" spans="1:18" x14ac:dyDescent="0.35">
      <c r="A2376" t="s">
        <v>2421</v>
      </c>
      <c r="B2376" t="s">
        <v>36</v>
      </c>
      <c r="C2376">
        <v>0</v>
      </c>
      <c r="D2376" t="s">
        <v>20</v>
      </c>
      <c r="E2376" t="s">
        <v>21</v>
      </c>
      <c r="F2376" t="s">
        <v>41</v>
      </c>
      <c r="G2376">
        <v>9</v>
      </c>
      <c r="H2376" t="s">
        <v>21</v>
      </c>
      <c r="I2376" t="s">
        <v>21</v>
      </c>
      <c r="J2376" t="s">
        <v>28</v>
      </c>
      <c r="K2376" t="s">
        <v>28</v>
      </c>
      <c r="L2376" t="s">
        <v>33</v>
      </c>
      <c r="M2376" t="s">
        <v>20</v>
      </c>
      <c r="N2376" t="s">
        <v>34</v>
      </c>
      <c r="O2376">
        <v>20.57</v>
      </c>
      <c r="P2376">
        <v>188.34</v>
      </c>
      <c r="Q2376">
        <v>1</v>
      </c>
      <c r="R2376" t="s">
        <v>20</v>
      </c>
    </row>
    <row r="2377" spans="1:18" x14ac:dyDescent="0.35">
      <c r="A2377" t="s">
        <v>2422</v>
      </c>
      <c r="B2377" t="s">
        <v>36</v>
      </c>
      <c r="C2377">
        <v>0</v>
      </c>
      <c r="D2377" t="s">
        <v>21</v>
      </c>
      <c r="E2377" t="s">
        <v>21</v>
      </c>
      <c r="F2377" t="s">
        <v>58</v>
      </c>
      <c r="G2377">
        <v>37</v>
      </c>
      <c r="H2377" t="s">
        <v>20</v>
      </c>
      <c r="I2377" t="s">
        <v>23</v>
      </c>
      <c r="J2377" t="s">
        <v>21</v>
      </c>
      <c r="K2377" t="s">
        <v>21</v>
      </c>
      <c r="L2377" t="s">
        <v>24</v>
      </c>
      <c r="M2377" t="s">
        <v>21</v>
      </c>
      <c r="N2377" t="s">
        <v>34</v>
      </c>
      <c r="O2377">
        <v>75.67</v>
      </c>
      <c r="P2377">
        <v>2783.85</v>
      </c>
      <c r="Q2377">
        <v>0</v>
      </c>
      <c r="R2377" t="s">
        <v>21</v>
      </c>
    </row>
    <row r="2378" spans="1:18" x14ac:dyDescent="0.35">
      <c r="A2378" t="s">
        <v>2423</v>
      </c>
      <c r="B2378" t="s">
        <v>19</v>
      </c>
      <c r="C2378">
        <v>0</v>
      </c>
      <c r="D2378" t="s">
        <v>20</v>
      </c>
      <c r="E2378" t="s">
        <v>21</v>
      </c>
      <c r="F2378" t="s">
        <v>37</v>
      </c>
      <c r="G2378">
        <v>5</v>
      </c>
      <c r="H2378" t="s">
        <v>20</v>
      </c>
      <c r="I2378" t="s">
        <v>23</v>
      </c>
      <c r="J2378" t="s">
        <v>20</v>
      </c>
      <c r="K2378" t="s">
        <v>20</v>
      </c>
      <c r="L2378" t="s">
        <v>33</v>
      </c>
      <c r="M2378" t="s">
        <v>21</v>
      </c>
      <c r="N2378" t="s">
        <v>34</v>
      </c>
      <c r="O2378">
        <v>92.75</v>
      </c>
      <c r="P2378">
        <v>451.03</v>
      </c>
      <c r="Q2378">
        <v>0</v>
      </c>
      <c r="R2378" t="s">
        <v>20</v>
      </c>
    </row>
    <row r="2379" spans="1:18" x14ac:dyDescent="0.35">
      <c r="A2379" t="s">
        <v>2424</v>
      </c>
      <c r="B2379" t="s">
        <v>36</v>
      </c>
      <c r="C2379">
        <v>0</v>
      </c>
      <c r="D2379" t="s">
        <v>21</v>
      </c>
      <c r="E2379" t="s">
        <v>21</v>
      </c>
      <c r="F2379" t="s">
        <v>49</v>
      </c>
      <c r="G2379">
        <v>10</v>
      </c>
      <c r="H2379" t="s">
        <v>21</v>
      </c>
      <c r="I2379" t="s">
        <v>32</v>
      </c>
      <c r="J2379" t="s">
        <v>20</v>
      </c>
      <c r="K2379" t="s">
        <v>21</v>
      </c>
      <c r="L2379" t="s">
        <v>33</v>
      </c>
      <c r="M2379" t="s">
        <v>20</v>
      </c>
      <c r="N2379" t="s">
        <v>25</v>
      </c>
      <c r="O2379">
        <v>54.99</v>
      </c>
      <c r="P2379">
        <v>547.79999999999995</v>
      </c>
      <c r="Q2379">
        <v>1</v>
      </c>
      <c r="R2379" t="s">
        <v>21</v>
      </c>
    </row>
    <row r="2380" spans="1:18" x14ac:dyDescent="0.35">
      <c r="A2380" t="s">
        <v>2425</v>
      </c>
      <c r="B2380" t="s">
        <v>36</v>
      </c>
      <c r="C2380">
        <v>0</v>
      </c>
      <c r="D2380" t="s">
        <v>20</v>
      </c>
      <c r="E2380" t="s">
        <v>20</v>
      </c>
      <c r="F2380" t="s">
        <v>47</v>
      </c>
      <c r="G2380">
        <v>52</v>
      </c>
      <c r="H2380" t="s">
        <v>21</v>
      </c>
      <c r="I2380" t="s">
        <v>32</v>
      </c>
      <c r="J2380" t="s">
        <v>21</v>
      </c>
      <c r="K2380" t="s">
        <v>20</v>
      </c>
      <c r="L2380" t="s">
        <v>29</v>
      </c>
      <c r="M2380" t="s">
        <v>20</v>
      </c>
      <c r="N2380" t="s">
        <v>25</v>
      </c>
      <c r="O2380">
        <v>41.48</v>
      </c>
      <c r="P2380">
        <v>2101.48</v>
      </c>
      <c r="Q2380">
        <v>2</v>
      </c>
      <c r="R2380" t="s">
        <v>21</v>
      </c>
    </row>
    <row r="2381" spans="1:18" x14ac:dyDescent="0.35">
      <c r="A2381" t="s">
        <v>2426</v>
      </c>
      <c r="B2381" t="s">
        <v>19</v>
      </c>
      <c r="C2381">
        <v>0</v>
      </c>
      <c r="D2381" t="s">
        <v>20</v>
      </c>
      <c r="E2381" t="s">
        <v>21</v>
      </c>
      <c r="F2381" t="s">
        <v>56</v>
      </c>
      <c r="G2381">
        <v>13</v>
      </c>
      <c r="H2381" t="s">
        <v>21</v>
      </c>
      <c r="I2381" t="s">
        <v>23</v>
      </c>
      <c r="J2381" t="s">
        <v>21</v>
      </c>
      <c r="K2381" t="s">
        <v>21</v>
      </c>
      <c r="L2381" t="s">
        <v>33</v>
      </c>
      <c r="M2381" t="s">
        <v>20</v>
      </c>
      <c r="N2381" t="s">
        <v>25</v>
      </c>
      <c r="O2381">
        <v>80.94</v>
      </c>
      <c r="P2381">
        <v>1025.3900000000001</v>
      </c>
      <c r="Q2381">
        <v>1</v>
      </c>
      <c r="R2381" t="s">
        <v>20</v>
      </c>
    </row>
    <row r="2382" spans="1:18" x14ac:dyDescent="0.35">
      <c r="A2382" t="s">
        <v>2427</v>
      </c>
      <c r="B2382" t="s">
        <v>36</v>
      </c>
      <c r="C2382">
        <v>0</v>
      </c>
      <c r="D2382" t="s">
        <v>21</v>
      </c>
      <c r="E2382" t="s">
        <v>21</v>
      </c>
      <c r="F2382" t="s">
        <v>49</v>
      </c>
      <c r="G2382">
        <v>11</v>
      </c>
      <c r="H2382" t="s">
        <v>20</v>
      </c>
      <c r="I2382" t="s">
        <v>32</v>
      </c>
      <c r="J2382" t="s">
        <v>20</v>
      </c>
      <c r="K2382" t="s">
        <v>21</v>
      </c>
      <c r="L2382" t="s">
        <v>33</v>
      </c>
      <c r="M2382" t="s">
        <v>20</v>
      </c>
      <c r="N2382" t="s">
        <v>34</v>
      </c>
      <c r="O2382">
        <v>59.68</v>
      </c>
      <c r="P2382">
        <v>651.27</v>
      </c>
      <c r="Q2382">
        <v>4</v>
      </c>
      <c r="R2382" t="s">
        <v>20</v>
      </c>
    </row>
    <row r="2383" spans="1:18" x14ac:dyDescent="0.35">
      <c r="A2383" t="s">
        <v>2428</v>
      </c>
      <c r="B2383" t="s">
        <v>19</v>
      </c>
      <c r="C2383">
        <v>1</v>
      </c>
      <c r="D2383" t="s">
        <v>20</v>
      </c>
      <c r="E2383" t="s">
        <v>21</v>
      </c>
      <c r="F2383" t="s">
        <v>41</v>
      </c>
      <c r="G2383">
        <v>13</v>
      </c>
      <c r="H2383" t="s">
        <v>20</v>
      </c>
      <c r="I2383" t="s">
        <v>21</v>
      </c>
      <c r="J2383" t="s">
        <v>28</v>
      </c>
      <c r="K2383" t="s">
        <v>28</v>
      </c>
      <c r="L2383" t="s">
        <v>33</v>
      </c>
      <c r="M2383" t="s">
        <v>20</v>
      </c>
      <c r="N2383" t="s">
        <v>34</v>
      </c>
      <c r="O2383">
        <v>39.619999999999997</v>
      </c>
      <c r="P2383">
        <v>518.95000000000005</v>
      </c>
      <c r="Q2383">
        <v>0</v>
      </c>
      <c r="R2383" t="s">
        <v>20</v>
      </c>
    </row>
    <row r="2384" spans="1:18" x14ac:dyDescent="0.35">
      <c r="A2384" t="s">
        <v>2429</v>
      </c>
      <c r="B2384" t="s">
        <v>36</v>
      </c>
      <c r="C2384">
        <v>0</v>
      </c>
      <c r="D2384" t="s">
        <v>20</v>
      </c>
      <c r="E2384" t="s">
        <v>20</v>
      </c>
      <c r="F2384" t="s">
        <v>22</v>
      </c>
      <c r="G2384">
        <v>6</v>
      </c>
      <c r="H2384" t="s">
        <v>20</v>
      </c>
      <c r="I2384" t="s">
        <v>23</v>
      </c>
      <c r="J2384" t="s">
        <v>21</v>
      </c>
      <c r="K2384" t="s">
        <v>21</v>
      </c>
      <c r="L2384" t="s">
        <v>33</v>
      </c>
      <c r="M2384" t="s">
        <v>21</v>
      </c>
      <c r="N2384" t="s">
        <v>34</v>
      </c>
      <c r="O2384">
        <v>86.3</v>
      </c>
      <c r="P2384">
        <v>514.71</v>
      </c>
      <c r="Q2384">
        <v>3</v>
      </c>
      <c r="R2384" t="s">
        <v>20</v>
      </c>
    </row>
    <row r="2385" spans="1:18" x14ac:dyDescent="0.35">
      <c r="A2385" t="s">
        <v>2430</v>
      </c>
      <c r="B2385" t="s">
        <v>36</v>
      </c>
      <c r="C2385">
        <v>1</v>
      </c>
      <c r="D2385" t="s">
        <v>21</v>
      </c>
      <c r="E2385" t="s">
        <v>21</v>
      </c>
      <c r="F2385" t="s">
        <v>56</v>
      </c>
      <c r="G2385">
        <v>20</v>
      </c>
      <c r="H2385" t="s">
        <v>20</v>
      </c>
      <c r="I2385" t="s">
        <v>21</v>
      </c>
      <c r="J2385" t="s">
        <v>28</v>
      </c>
      <c r="K2385" t="s">
        <v>28</v>
      </c>
      <c r="L2385" t="s">
        <v>33</v>
      </c>
      <c r="M2385" t="s">
        <v>21</v>
      </c>
      <c r="N2385" t="s">
        <v>34</v>
      </c>
      <c r="O2385">
        <v>26.92</v>
      </c>
      <c r="Q2385">
        <v>0</v>
      </c>
      <c r="R2385" t="s">
        <v>20</v>
      </c>
    </row>
    <row r="2386" spans="1:18" x14ac:dyDescent="0.35">
      <c r="A2386" t="s">
        <v>2431</v>
      </c>
      <c r="B2386" t="s">
        <v>19</v>
      </c>
      <c r="C2386">
        <v>0</v>
      </c>
      <c r="D2386" t="s">
        <v>21</v>
      </c>
      <c r="E2386" t="s">
        <v>21</v>
      </c>
      <c r="F2386" t="s">
        <v>58</v>
      </c>
      <c r="G2386">
        <v>27</v>
      </c>
      <c r="H2386" t="s">
        <v>20</v>
      </c>
      <c r="I2386" t="s">
        <v>32</v>
      </c>
      <c r="J2386" t="s">
        <v>21</v>
      </c>
      <c r="K2386" t="s">
        <v>20</v>
      </c>
      <c r="L2386" t="s">
        <v>33</v>
      </c>
      <c r="M2386" t="s">
        <v>21</v>
      </c>
      <c r="N2386" t="s">
        <v>30</v>
      </c>
      <c r="O2386">
        <v>49.2</v>
      </c>
      <c r="P2386">
        <v>1326.5</v>
      </c>
      <c r="Q2386">
        <v>0</v>
      </c>
      <c r="R2386" t="s">
        <v>20</v>
      </c>
    </row>
    <row r="2387" spans="1:18" x14ac:dyDescent="0.35">
      <c r="A2387" t="s">
        <v>2432</v>
      </c>
      <c r="B2387" t="s">
        <v>36</v>
      </c>
      <c r="C2387">
        <v>0</v>
      </c>
      <c r="D2387" t="s">
        <v>20</v>
      </c>
      <c r="E2387" t="s">
        <v>20</v>
      </c>
      <c r="F2387" t="s">
        <v>56</v>
      </c>
      <c r="G2387">
        <v>33</v>
      </c>
      <c r="H2387" t="s">
        <v>20</v>
      </c>
      <c r="I2387" t="s">
        <v>32</v>
      </c>
      <c r="J2387" t="s">
        <v>21</v>
      </c>
      <c r="K2387" t="s">
        <v>21</v>
      </c>
      <c r="L2387" t="s">
        <v>33</v>
      </c>
      <c r="M2387" t="s">
        <v>20</v>
      </c>
      <c r="N2387" t="s">
        <v>34</v>
      </c>
      <c r="O2387">
        <v>58.52</v>
      </c>
      <c r="P2387">
        <v>1911.42</v>
      </c>
      <c r="Q2387">
        <v>0</v>
      </c>
      <c r="R2387" t="s">
        <v>20</v>
      </c>
    </row>
    <row r="2388" spans="1:18" x14ac:dyDescent="0.35">
      <c r="A2388" t="s">
        <v>2433</v>
      </c>
      <c r="B2388" t="s">
        <v>36</v>
      </c>
      <c r="C2388">
        <v>0</v>
      </c>
      <c r="D2388" t="s">
        <v>21</v>
      </c>
      <c r="E2388" t="s">
        <v>21</v>
      </c>
      <c r="F2388" t="s">
        <v>22</v>
      </c>
      <c r="G2388">
        <v>14</v>
      </c>
      <c r="H2388" t="s">
        <v>20</v>
      </c>
      <c r="I2388" t="s">
        <v>32</v>
      </c>
      <c r="J2388" t="s">
        <v>21</v>
      </c>
      <c r="K2388" t="s">
        <v>21</v>
      </c>
      <c r="L2388" t="s">
        <v>33</v>
      </c>
      <c r="M2388" t="s">
        <v>21</v>
      </c>
      <c r="N2388" t="s">
        <v>30</v>
      </c>
      <c r="O2388">
        <v>56.02</v>
      </c>
      <c r="P2388">
        <v>790.78</v>
      </c>
      <c r="Q2388">
        <v>2</v>
      </c>
      <c r="R2388" t="s">
        <v>20</v>
      </c>
    </row>
    <row r="2389" spans="1:18" x14ac:dyDescent="0.35">
      <c r="A2389" t="s">
        <v>2434</v>
      </c>
      <c r="B2389" t="s">
        <v>19</v>
      </c>
      <c r="C2389">
        <v>0</v>
      </c>
      <c r="D2389" t="s">
        <v>20</v>
      </c>
      <c r="E2389" t="s">
        <v>21</v>
      </c>
      <c r="F2389" t="s">
        <v>39</v>
      </c>
      <c r="G2389">
        <v>18</v>
      </c>
      <c r="H2389" t="s">
        <v>20</v>
      </c>
      <c r="I2389" t="s">
        <v>23</v>
      </c>
      <c r="J2389" t="s">
        <v>21</v>
      </c>
      <c r="K2389" t="s">
        <v>21</v>
      </c>
      <c r="L2389" t="s">
        <v>33</v>
      </c>
      <c r="M2389" t="s">
        <v>21</v>
      </c>
      <c r="N2389" t="s">
        <v>25</v>
      </c>
      <c r="O2389">
        <v>81.99</v>
      </c>
      <c r="P2389">
        <v>1466.61</v>
      </c>
      <c r="Q2389">
        <v>5</v>
      </c>
      <c r="R2389" t="s">
        <v>20</v>
      </c>
    </row>
    <row r="2390" spans="1:18" x14ac:dyDescent="0.35">
      <c r="A2390" t="s">
        <v>2435</v>
      </c>
      <c r="B2390" t="s">
        <v>36</v>
      </c>
      <c r="C2390">
        <v>0</v>
      </c>
      <c r="D2390" t="s">
        <v>20</v>
      </c>
      <c r="E2390" t="s">
        <v>21</v>
      </c>
      <c r="F2390" t="s">
        <v>75</v>
      </c>
      <c r="G2390">
        <v>34</v>
      </c>
      <c r="H2390" t="s">
        <v>20</v>
      </c>
      <c r="I2390" t="s">
        <v>23</v>
      </c>
      <c r="J2390" t="s">
        <v>20</v>
      </c>
      <c r="K2390" t="s">
        <v>21</v>
      </c>
      <c r="L2390" t="s">
        <v>33</v>
      </c>
      <c r="M2390" t="s">
        <v>21</v>
      </c>
      <c r="N2390" t="s">
        <v>43</v>
      </c>
      <c r="O2390">
        <v>92.3</v>
      </c>
      <c r="P2390">
        <v>3072.96</v>
      </c>
      <c r="Q2390">
        <v>3</v>
      </c>
      <c r="R2390" t="s">
        <v>20</v>
      </c>
    </row>
    <row r="2391" spans="1:18" x14ac:dyDescent="0.35">
      <c r="A2391" t="s">
        <v>2436</v>
      </c>
      <c r="B2391" t="s">
        <v>36</v>
      </c>
      <c r="C2391">
        <v>1</v>
      </c>
      <c r="D2391" t="s">
        <v>21</v>
      </c>
      <c r="E2391" t="s">
        <v>21</v>
      </c>
      <c r="F2391" t="s">
        <v>65</v>
      </c>
      <c r="G2391">
        <v>72</v>
      </c>
      <c r="H2391" t="s">
        <v>20</v>
      </c>
      <c r="I2391" t="s">
        <v>23</v>
      </c>
      <c r="J2391" t="s">
        <v>21</v>
      </c>
      <c r="K2391" t="s">
        <v>20</v>
      </c>
      <c r="L2391" t="s">
        <v>24</v>
      </c>
      <c r="M2391" t="s">
        <v>20</v>
      </c>
      <c r="N2391" t="s">
        <v>25</v>
      </c>
      <c r="O2391">
        <v>90.33</v>
      </c>
      <c r="P2391">
        <v>6584.25</v>
      </c>
      <c r="Q2391">
        <v>1</v>
      </c>
      <c r="R2391" t="s">
        <v>21</v>
      </c>
    </row>
    <row r="2392" spans="1:18" x14ac:dyDescent="0.35">
      <c r="A2392" t="s">
        <v>2437</v>
      </c>
      <c r="B2392" t="s">
        <v>19</v>
      </c>
      <c r="C2392">
        <v>0</v>
      </c>
      <c r="D2392" t="s">
        <v>20</v>
      </c>
      <c r="E2392" t="s">
        <v>21</v>
      </c>
      <c r="F2392" t="s">
        <v>45</v>
      </c>
      <c r="G2392">
        <v>13</v>
      </c>
      <c r="H2392" t="s">
        <v>20</v>
      </c>
      <c r="I2392" t="s">
        <v>23</v>
      </c>
      <c r="J2392" t="s">
        <v>20</v>
      </c>
      <c r="K2392" t="s">
        <v>21</v>
      </c>
      <c r="L2392" t="s">
        <v>33</v>
      </c>
      <c r="M2392" t="s">
        <v>21</v>
      </c>
      <c r="N2392" t="s">
        <v>30</v>
      </c>
      <c r="O2392">
        <v>90.29</v>
      </c>
      <c r="P2392">
        <v>1187.08</v>
      </c>
      <c r="Q2392">
        <v>4</v>
      </c>
      <c r="R2392" t="s">
        <v>20</v>
      </c>
    </row>
    <row r="2393" spans="1:18" x14ac:dyDescent="0.35">
      <c r="A2393" t="s">
        <v>2438</v>
      </c>
      <c r="B2393" t="s">
        <v>36</v>
      </c>
      <c r="C2393">
        <v>0</v>
      </c>
      <c r="D2393" t="s">
        <v>21</v>
      </c>
      <c r="E2393" t="s">
        <v>20</v>
      </c>
      <c r="F2393" t="s">
        <v>47</v>
      </c>
      <c r="G2393">
        <v>16</v>
      </c>
      <c r="H2393" t="s">
        <v>20</v>
      </c>
      <c r="I2393" t="s">
        <v>32</v>
      </c>
      <c r="J2393" t="s">
        <v>21</v>
      </c>
      <c r="K2393" t="s">
        <v>20</v>
      </c>
      <c r="L2393" t="s">
        <v>33</v>
      </c>
      <c r="M2393" t="s">
        <v>20</v>
      </c>
      <c r="N2393" t="s">
        <v>25</v>
      </c>
      <c r="O2393">
        <v>53.99</v>
      </c>
      <c r="P2393">
        <v>889.54</v>
      </c>
      <c r="Q2393">
        <v>0</v>
      </c>
      <c r="R2393" t="s">
        <v>21</v>
      </c>
    </row>
    <row r="2394" spans="1:18" x14ac:dyDescent="0.35">
      <c r="A2394" t="s">
        <v>2439</v>
      </c>
      <c r="B2394" t="s">
        <v>19</v>
      </c>
      <c r="C2394">
        <v>1</v>
      </c>
      <c r="D2394" t="s">
        <v>21</v>
      </c>
      <c r="E2394" t="s">
        <v>21</v>
      </c>
      <c r="F2394" t="s">
        <v>75</v>
      </c>
      <c r="G2394">
        <v>72</v>
      </c>
      <c r="H2394" t="s">
        <v>21</v>
      </c>
      <c r="I2394" t="s">
        <v>21</v>
      </c>
      <c r="J2394" t="s">
        <v>28</v>
      </c>
      <c r="K2394" t="s">
        <v>28</v>
      </c>
      <c r="L2394" t="s">
        <v>24</v>
      </c>
      <c r="M2394" t="s">
        <v>20</v>
      </c>
      <c r="N2394" t="s">
        <v>34</v>
      </c>
      <c r="O2394">
        <v>21.79</v>
      </c>
      <c r="P2394">
        <v>1585.14</v>
      </c>
      <c r="Q2394">
        <v>0</v>
      </c>
      <c r="R2394" t="s">
        <v>21</v>
      </c>
    </row>
    <row r="2395" spans="1:18" x14ac:dyDescent="0.35">
      <c r="A2395" t="s">
        <v>2440</v>
      </c>
      <c r="B2395" t="s">
        <v>36</v>
      </c>
      <c r="C2395">
        <v>0</v>
      </c>
      <c r="D2395" t="s">
        <v>20</v>
      </c>
      <c r="E2395" t="s">
        <v>21</v>
      </c>
      <c r="F2395" t="s">
        <v>49</v>
      </c>
      <c r="G2395">
        <v>59</v>
      </c>
      <c r="H2395" t="s">
        <v>20</v>
      </c>
      <c r="I2395" t="s">
        <v>23</v>
      </c>
      <c r="J2395" t="s">
        <v>21</v>
      </c>
      <c r="K2395" t="s">
        <v>20</v>
      </c>
      <c r="L2395" t="s">
        <v>33</v>
      </c>
      <c r="M2395" t="s">
        <v>21</v>
      </c>
      <c r="N2395" t="s">
        <v>43</v>
      </c>
      <c r="O2395">
        <v>89.96</v>
      </c>
      <c r="P2395">
        <v>5310.58</v>
      </c>
      <c r="Q2395">
        <v>1</v>
      </c>
      <c r="R2395" t="s">
        <v>21</v>
      </c>
    </row>
    <row r="2396" spans="1:18" x14ac:dyDescent="0.35">
      <c r="A2396" t="s">
        <v>2441</v>
      </c>
      <c r="B2396" t="s">
        <v>36</v>
      </c>
      <c r="C2396">
        <v>0</v>
      </c>
      <c r="D2396" t="s">
        <v>20</v>
      </c>
      <c r="E2396" t="s">
        <v>21</v>
      </c>
      <c r="F2396" t="s">
        <v>58</v>
      </c>
      <c r="G2396">
        <v>11</v>
      </c>
      <c r="H2396" t="s">
        <v>20</v>
      </c>
      <c r="I2396" t="s">
        <v>23</v>
      </c>
      <c r="J2396" t="s">
        <v>21</v>
      </c>
      <c r="K2396" t="s">
        <v>20</v>
      </c>
      <c r="L2396" t="s">
        <v>33</v>
      </c>
      <c r="M2396" t="s">
        <v>21</v>
      </c>
      <c r="N2396" t="s">
        <v>30</v>
      </c>
      <c r="O2396">
        <v>88.58</v>
      </c>
      <c r="P2396">
        <v>992.99</v>
      </c>
      <c r="Q2396">
        <v>3</v>
      </c>
      <c r="R2396" t="s">
        <v>20</v>
      </c>
    </row>
    <row r="2397" spans="1:18" x14ac:dyDescent="0.35">
      <c r="A2397" t="s">
        <v>2442</v>
      </c>
      <c r="B2397" t="s">
        <v>36</v>
      </c>
      <c r="C2397">
        <v>0</v>
      </c>
      <c r="D2397" t="s">
        <v>21</v>
      </c>
      <c r="E2397" t="s">
        <v>21</v>
      </c>
      <c r="F2397" t="s">
        <v>45</v>
      </c>
      <c r="G2397">
        <v>25</v>
      </c>
      <c r="H2397" t="s">
        <v>20</v>
      </c>
      <c r="I2397" t="s">
        <v>32</v>
      </c>
      <c r="J2397" t="s">
        <v>21</v>
      </c>
      <c r="K2397" t="s">
        <v>20</v>
      </c>
      <c r="L2397" t="s">
        <v>33</v>
      </c>
      <c r="M2397" t="s">
        <v>20</v>
      </c>
      <c r="N2397" t="s">
        <v>34</v>
      </c>
      <c r="O2397">
        <v>64.22</v>
      </c>
      <c r="P2397">
        <v>1588.27</v>
      </c>
      <c r="Q2397">
        <v>1</v>
      </c>
      <c r="R2397" t="s">
        <v>21</v>
      </c>
    </row>
    <row r="2398" spans="1:18" x14ac:dyDescent="0.35">
      <c r="A2398" t="s">
        <v>2443</v>
      </c>
      <c r="B2398" t="s">
        <v>19</v>
      </c>
      <c r="C2398">
        <v>1</v>
      </c>
      <c r="D2398" t="s">
        <v>20</v>
      </c>
      <c r="E2398" t="s">
        <v>20</v>
      </c>
      <c r="F2398" t="s">
        <v>47</v>
      </c>
      <c r="G2398">
        <v>63</v>
      </c>
      <c r="H2398" t="s">
        <v>20</v>
      </c>
      <c r="I2398" t="s">
        <v>23</v>
      </c>
      <c r="J2398" t="s">
        <v>21</v>
      </c>
      <c r="K2398" t="s">
        <v>20</v>
      </c>
      <c r="L2398" t="s">
        <v>24</v>
      </c>
      <c r="M2398" t="s">
        <v>21</v>
      </c>
      <c r="N2398" t="s">
        <v>34</v>
      </c>
      <c r="O2398">
        <v>98.09</v>
      </c>
      <c r="P2398">
        <v>6012.63</v>
      </c>
      <c r="Q2398">
        <v>0</v>
      </c>
      <c r="R2398" t="s">
        <v>21</v>
      </c>
    </row>
    <row r="2399" spans="1:18" x14ac:dyDescent="0.35">
      <c r="A2399" t="s">
        <v>2444</v>
      </c>
      <c r="B2399" t="s">
        <v>36</v>
      </c>
      <c r="C2399">
        <v>1</v>
      </c>
      <c r="D2399" t="s">
        <v>20</v>
      </c>
      <c r="E2399" t="s">
        <v>20</v>
      </c>
      <c r="F2399" t="s">
        <v>41</v>
      </c>
      <c r="G2399">
        <v>4</v>
      </c>
      <c r="H2399" t="s">
        <v>20</v>
      </c>
      <c r="I2399" t="s">
        <v>23</v>
      </c>
      <c r="J2399" t="s">
        <v>20</v>
      </c>
      <c r="K2399" t="s">
        <v>20</v>
      </c>
      <c r="L2399" t="s">
        <v>33</v>
      </c>
      <c r="M2399" t="s">
        <v>21</v>
      </c>
      <c r="N2399" t="s">
        <v>34</v>
      </c>
      <c r="O2399">
        <v>94.73</v>
      </c>
      <c r="P2399">
        <v>370.74</v>
      </c>
      <c r="Q2399">
        <v>0</v>
      </c>
      <c r="R2399" t="s">
        <v>20</v>
      </c>
    </row>
    <row r="2400" spans="1:18" x14ac:dyDescent="0.35">
      <c r="A2400" t="s">
        <v>2445</v>
      </c>
      <c r="B2400" t="s">
        <v>19</v>
      </c>
      <c r="C2400">
        <v>0</v>
      </c>
      <c r="D2400" t="s">
        <v>20</v>
      </c>
      <c r="E2400" t="s">
        <v>20</v>
      </c>
      <c r="F2400" t="s">
        <v>65</v>
      </c>
      <c r="G2400">
        <v>9</v>
      </c>
      <c r="H2400" t="s">
        <v>20</v>
      </c>
      <c r="I2400" t="s">
        <v>32</v>
      </c>
      <c r="J2400" t="s">
        <v>21</v>
      </c>
      <c r="K2400" t="s">
        <v>20</v>
      </c>
      <c r="L2400" t="s">
        <v>29</v>
      </c>
      <c r="M2400" t="s">
        <v>21</v>
      </c>
      <c r="N2400" t="s">
        <v>34</v>
      </c>
      <c r="O2400">
        <v>47.79</v>
      </c>
      <c r="P2400">
        <v>424.66</v>
      </c>
      <c r="Q2400">
        <v>4</v>
      </c>
      <c r="R2400" t="s">
        <v>20</v>
      </c>
    </row>
    <row r="2401" spans="1:18" x14ac:dyDescent="0.35">
      <c r="A2401" t="s">
        <v>2446</v>
      </c>
      <c r="B2401" t="s">
        <v>19</v>
      </c>
      <c r="C2401">
        <v>0</v>
      </c>
      <c r="D2401" t="s">
        <v>21</v>
      </c>
      <c r="E2401" t="s">
        <v>21</v>
      </c>
      <c r="F2401" t="s">
        <v>37</v>
      </c>
      <c r="G2401">
        <v>25</v>
      </c>
      <c r="H2401" t="s">
        <v>20</v>
      </c>
      <c r="I2401" t="s">
        <v>21</v>
      </c>
      <c r="J2401" t="s">
        <v>28</v>
      </c>
      <c r="K2401" t="s">
        <v>28</v>
      </c>
      <c r="L2401" t="s">
        <v>33</v>
      </c>
      <c r="M2401" t="s">
        <v>21</v>
      </c>
      <c r="N2401" t="s">
        <v>34</v>
      </c>
      <c r="O2401">
        <v>29.98</v>
      </c>
      <c r="P2401">
        <v>739.54</v>
      </c>
      <c r="Q2401">
        <v>0</v>
      </c>
      <c r="R2401" t="s">
        <v>21</v>
      </c>
    </row>
    <row r="2402" spans="1:18" x14ac:dyDescent="0.35">
      <c r="A2402" t="s">
        <v>2447</v>
      </c>
      <c r="B2402" t="s">
        <v>19</v>
      </c>
      <c r="C2402">
        <v>0</v>
      </c>
      <c r="D2402" t="s">
        <v>21</v>
      </c>
      <c r="E2402" t="s">
        <v>21</v>
      </c>
      <c r="F2402" t="s">
        <v>56</v>
      </c>
      <c r="G2402">
        <v>4</v>
      </c>
      <c r="H2402" t="s">
        <v>20</v>
      </c>
      <c r="I2402" t="s">
        <v>32</v>
      </c>
      <c r="J2402" t="s">
        <v>21</v>
      </c>
      <c r="K2402" t="s">
        <v>21</v>
      </c>
      <c r="L2402" t="s">
        <v>33</v>
      </c>
      <c r="M2402" t="s">
        <v>21</v>
      </c>
      <c r="N2402" t="s">
        <v>25</v>
      </c>
      <c r="O2402">
        <v>46.12</v>
      </c>
      <c r="P2402">
        <v>186.54</v>
      </c>
      <c r="Q2402">
        <v>1</v>
      </c>
      <c r="R2402" t="s">
        <v>21</v>
      </c>
    </row>
    <row r="2403" spans="1:18" x14ac:dyDescent="0.35">
      <c r="A2403" t="s">
        <v>2448</v>
      </c>
      <c r="B2403" t="s">
        <v>36</v>
      </c>
      <c r="C2403">
        <v>1</v>
      </c>
      <c r="D2403" t="s">
        <v>20</v>
      </c>
      <c r="E2403" t="s">
        <v>21</v>
      </c>
      <c r="F2403" t="s">
        <v>45</v>
      </c>
      <c r="G2403">
        <v>25</v>
      </c>
      <c r="H2403" t="s">
        <v>20</v>
      </c>
      <c r="I2403" t="s">
        <v>23</v>
      </c>
      <c r="J2403" t="s">
        <v>21</v>
      </c>
      <c r="K2403" t="s">
        <v>21</v>
      </c>
      <c r="L2403" t="s">
        <v>33</v>
      </c>
      <c r="M2403" t="s">
        <v>21</v>
      </c>
      <c r="N2403" t="s">
        <v>25</v>
      </c>
      <c r="O2403">
        <v>91.13</v>
      </c>
      <c r="P2403">
        <v>2343.79</v>
      </c>
      <c r="Q2403">
        <v>1</v>
      </c>
      <c r="R2403" t="s">
        <v>21</v>
      </c>
    </row>
    <row r="2404" spans="1:18" x14ac:dyDescent="0.35">
      <c r="A2404" t="s">
        <v>2449</v>
      </c>
      <c r="B2404" t="s">
        <v>19</v>
      </c>
      <c r="C2404">
        <v>0</v>
      </c>
      <c r="D2404" t="s">
        <v>20</v>
      </c>
      <c r="E2404" t="s">
        <v>21</v>
      </c>
      <c r="F2404" t="s">
        <v>45</v>
      </c>
      <c r="G2404">
        <v>23</v>
      </c>
      <c r="H2404" t="s">
        <v>20</v>
      </c>
      <c r="I2404" t="s">
        <v>23</v>
      </c>
      <c r="J2404" t="s">
        <v>20</v>
      </c>
      <c r="K2404" t="s">
        <v>21</v>
      </c>
      <c r="L2404" t="s">
        <v>29</v>
      </c>
      <c r="M2404" t="s">
        <v>21</v>
      </c>
      <c r="N2404" t="s">
        <v>34</v>
      </c>
      <c r="O2404">
        <v>89.88</v>
      </c>
      <c r="P2404">
        <v>2015.29</v>
      </c>
      <c r="Q2404">
        <v>3</v>
      </c>
      <c r="R2404" t="s">
        <v>20</v>
      </c>
    </row>
    <row r="2405" spans="1:18" x14ac:dyDescent="0.35">
      <c r="A2405" t="s">
        <v>2450</v>
      </c>
      <c r="B2405" t="s">
        <v>36</v>
      </c>
      <c r="C2405">
        <v>0</v>
      </c>
      <c r="D2405" t="s">
        <v>21</v>
      </c>
      <c r="E2405" t="s">
        <v>21</v>
      </c>
      <c r="F2405" t="s">
        <v>65</v>
      </c>
      <c r="G2405">
        <v>61</v>
      </c>
      <c r="H2405" t="s">
        <v>20</v>
      </c>
      <c r="I2405" t="s">
        <v>21</v>
      </c>
      <c r="J2405" t="s">
        <v>28</v>
      </c>
      <c r="K2405" t="s">
        <v>28</v>
      </c>
      <c r="L2405" t="s">
        <v>24</v>
      </c>
      <c r="M2405" t="s">
        <v>21</v>
      </c>
      <c r="N2405" t="s">
        <v>34</v>
      </c>
      <c r="O2405">
        <v>31.45</v>
      </c>
      <c r="P2405">
        <v>1895.43</v>
      </c>
      <c r="Q2405">
        <v>2</v>
      </c>
      <c r="R2405" t="s">
        <v>21</v>
      </c>
    </row>
    <row r="2406" spans="1:18" x14ac:dyDescent="0.35">
      <c r="A2406" t="s">
        <v>2451</v>
      </c>
      <c r="B2406" t="s">
        <v>36</v>
      </c>
      <c r="C2406">
        <v>0</v>
      </c>
      <c r="D2406" t="s">
        <v>21</v>
      </c>
      <c r="E2406" t="s">
        <v>20</v>
      </c>
      <c r="F2406" t="s">
        <v>49</v>
      </c>
      <c r="G2406">
        <v>0</v>
      </c>
      <c r="H2406" t="s">
        <v>20</v>
      </c>
      <c r="I2406" t="s">
        <v>32</v>
      </c>
      <c r="J2406" t="s">
        <v>20</v>
      </c>
      <c r="K2406" t="s">
        <v>21</v>
      </c>
      <c r="L2406" t="s">
        <v>33</v>
      </c>
      <c r="M2406" t="s">
        <v>20</v>
      </c>
      <c r="N2406" t="s">
        <v>30</v>
      </c>
      <c r="O2406">
        <v>54.3</v>
      </c>
      <c r="Q2406">
        <v>4</v>
      </c>
      <c r="R2406" t="s">
        <v>20</v>
      </c>
    </row>
    <row r="2407" spans="1:18" x14ac:dyDescent="0.35">
      <c r="A2407" t="s">
        <v>2452</v>
      </c>
      <c r="B2407" t="s">
        <v>36</v>
      </c>
      <c r="C2407">
        <v>1</v>
      </c>
      <c r="D2407" t="s">
        <v>20</v>
      </c>
      <c r="E2407" t="s">
        <v>20</v>
      </c>
      <c r="F2407" t="s">
        <v>39</v>
      </c>
      <c r="G2407">
        <v>38</v>
      </c>
      <c r="H2407" t="s">
        <v>20</v>
      </c>
      <c r="I2407" t="s">
        <v>21</v>
      </c>
      <c r="J2407" t="s">
        <v>28</v>
      </c>
      <c r="K2407" t="s">
        <v>28</v>
      </c>
      <c r="L2407" t="s">
        <v>24</v>
      </c>
      <c r="M2407" t="s">
        <v>20</v>
      </c>
      <c r="N2407" t="s">
        <v>43</v>
      </c>
      <c r="O2407">
        <v>26.66</v>
      </c>
      <c r="P2407">
        <v>995.28</v>
      </c>
      <c r="Q2407">
        <v>0</v>
      </c>
      <c r="R2407" t="s">
        <v>21</v>
      </c>
    </row>
    <row r="2408" spans="1:18" x14ac:dyDescent="0.35">
      <c r="A2408" t="s">
        <v>2453</v>
      </c>
      <c r="B2408" t="s">
        <v>19</v>
      </c>
      <c r="C2408">
        <v>1</v>
      </c>
      <c r="D2408" t="s">
        <v>20</v>
      </c>
      <c r="E2408" t="s">
        <v>21</v>
      </c>
      <c r="F2408" t="s">
        <v>27</v>
      </c>
      <c r="G2408">
        <v>3</v>
      </c>
      <c r="H2408" t="s">
        <v>20</v>
      </c>
      <c r="I2408" t="s">
        <v>23</v>
      </c>
      <c r="J2408" t="s">
        <v>21</v>
      </c>
      <c r="K2408" t="s">
        <v>21</v>
      </c>
      <c r="L2408" t="s">
        <v>33</v>
      </c>
      <c r="M2408" t="s">
        <v>21</v>
      </c>
      <c r="N2408" t="s">
        <v>25</v>
      </c>
      <c r="O2408">
        <v>92.87</v>
      </c>
      <c r="Q2408">
        <v>1</v>
      </c>
      <c r="R2408" t="s">
        <v>20</v>
      </c>
    </row>
    <row r="2409" spans="1:18" x14ac:dyDescent="0.35">
      <c r="A2409" t="s">
        <v>2454</v>
      </c>
      <c r="B2409" t="s">
        <v>19</v>
      </c>
      <c r="C2409">
        <v>0</v>
      </c>
      <c r="D2409" t="s">
        <v>21</v>
      </c>
      <c r="E2409" t="s">
        <v>21</v>
      </c>
      <c r="F2409" t="s">
        <v>47</v>
      </c>
      <c r="G2409">
        <v>50</v>
      </c>
      <c r="H2409" t="s">
        <v>20</v>
      </c>
      <c r="I2409" t="s">
        <v>23</v>
      </c>
      <c r="J2409" t="s">
        <v>20</v>
      </c>
      <c r="K2409" t="s">
        <v>20</v>
      </c>
      <c r="L2409" t="s">
        <v>29</v>
      </c>
      <c r="M2409" t="s">
        <v>20</v>
      </c>
      <c r="N2409" t="s">
        <v>34</v>
      </c>
      <c r="O2409">
        <v>92.83</v>
      </c>
      <c r="P2409">
        <v>4560.5</v>
      </c>
      <c r="Q2409">
        <v>0</v>
      </c>
      <c r="R2409" t="s">
        <v>21</v>
      </c>
    </row>
    <row r="2410" spans="1:18" x14ac:dyDescent="0.35">
      <c r="A2410" t="s">
        <v>2455</v>
      </c>
      <c r="B2410" t="s">
        <v>36</v>
      </c>
      <c r="C2410">
        <v>0</v>
      </c>
      <c r="D2410" t="s">
        <v>21</v>
      </c>
      <c r="E2410" t="s">
        <v>21</v>
      </c>
      <c r="F2410" t="s">
        <v>41</v>
      </c>
      <c r="G2410">
        <v>38</v>
      </c>
      <c r="H2410" t="s">
        <v>20</v>
      </c>
      <c r="I2410" t="s">
        <v>32</v>
      </c>
      <c r="J2410" t="s">
        <v>21</v>
      </c>
      <c r="K2410" t="s">
        <v>21</v>
      </c>
      <c r="L2410" t="s">
        <v>33</v>
      </c>
      <c r="M2410" t="s">
        <v>20</v>
      </c>
      <c r="N2410" t="s">
        <v>25</v>
      </c>
      <c r="O2410">
        <v>47.61</v>
      </c>
      <c r="P2410">
        <v>1812.58</v>
      </c>
      <c r="Q2410">
        <v>0</v>
      </c>
      <c r="R2410" t="s">
        <v>20</v>
      </c>
    </row>
    <row r="2411" spans="1:18" x14ac:dyDescent="0.35">
      <c r="A2411" t="s">
        <v>2456</v>
      </c>
      <c r="B2411" t="s">
        <v>19</v>
      </c>
      <c r="C2411">
        <v>1</v>
      </c>
      <c r="D2411" t="s">
        <v>21</v>
      </c>
      <c r="E2411" t="s">
        <v>21</v>
      </c>
      <c r="F2411" t="s">
        <v>56</v>
      </c>
      <c r="G2411">
        <v>27</v>
      </c>
      <c r="H2411" t="s">
        <v>20</v>
      </c>
      <c r="I2411" t="s">
        <v>32</v>
      </c>
      <c r="J2411" t="s">
        <v>21</v>
      </c>
      <c r="K2411" t="s">
        <v>20</v>
      </c>
      <c r="L2411" t="s">
        <v>29</v>
      </c>
      <c r="M2411" t="s">
        <v>21</v>
      </c>
      <c r="N2411" t="s">
        <v>34</v>
      </c>
      <c r="O2411">
        <v>59.62</v>
      </c>
      <c r="P2411">
        <v>1568.3</v>
      </c>
      <c r="Q2411">
        <v>2</v>
      </c>
      <c r="R2411" t="s">
        <v>21</v>
      </c>
    </row>
    <row r="2412" spans="1:18" x14ac:dyDescent="0.35">
      <c r="A2412" t="s">
        <v>2457</v>
      </c>
      <c r="B2412" t="s">
        <v>19</v>
      </c>
      <c r="C2412">
        <v>1</v>
      </c>
      <c r="D2412" t="s">
        <v>20</v>
      </c>
      <c r="E2412" t="s">
        <v>20</v>
      </c>
      <c r="F2412" t="s">
        <v>56</v>
      </c>
      <c r="G2412">
        <v>16</v>
      </c>
      <c r="H2412" t="s">
        <v>20</v>
      </c>
      <c r="I2412" t="s">
        <v>32</v>
      </c>
      <c r="J2412" t="s">
        <v>20</v>
      </c>
      <c r="K2412" t="s">
        <v>20</v>
      </c>
      <c r="L2412" t="s">
        <v>33</v>
      </c>
      <c r="M2412" t="s">
        <v>21</v>
      </c>
      <c r="N2412" t="s">
        <v>34</v>
      </c>
      <c r="O2412">
        <v>60.04</v>
      </c>
      <c r="P2412">
        <v>981.73</v>
      </c>
      <c r="Q2412">
        <v>1</v>
      </c>
      <c r="R2412" t="s">
        <v>21</v>
      </c>
    </row>
    <row r="2413" spans="1:18" x14ac:dyDescent="0.35">
      <c r="A2413" t="s">
        <v>2458</v>
      </c>
      <c r="B2413" t="s">
        <v>19</v>
      </c>
      <c r="C2413">
        <v>0</v>
      </c>
      <c r="D2413" t="s">
        <v>20</v>
      </c>
      <c r="E2413" t="s">
        <v>20</v>
      </c>
      <c r="F2413" t="s">
        <v>58</v>
      </c>
      <c r="G2413">
        <v>30</v>
      </c>
      <c r="H2413" t="s">
        <v>20</v>
      </c>
      <c r="I2413" t="s">
        <v>32</v>
      </c>
      <c r="J2413" t="s">
        <v>21</v>
      </c>
      <c r="K2413" t="s">
        <v>21</v>
      </c>
      <c r="L2413" t="s">
        <v>24</v>
      </c>
      <c r="M2413" t="s">
        <v>21</v>
      </c>
      <c r="N2413" t="s">
        <v>30</v>
      </c>
      <c r="O2413">
        <v>50</v>
      </c>
      <c r="P2413">
        <v>1515.43</v>
      </c>
      <c r="Q2413">
        <v>1</v>
      </c>
      <c r="R2413" t="s">
        <v>21</v>
      </c>
    </row>
    <row r="2414" spans="1:18" x14ac:dyDescent="0.35">
      <c r="A2414" t="s">
        <v>2459</v>
      </c>
      <c r="B2414" t="s">
        <v>36</v>
      </c>
      <c r="C2414">
        <v>0</v>
      </c>
      <c r="D2414" t="s">
        <v>20</v>
      </c>
      <c r="E2414" t="s">
        <v>20</v>
      </c>
      <c r="F2414" t="s">
        <v>75</v>
      </c>
      <c r="G2414">
        <v>24</v>
      </c>
      <c r="H2414" t="s">
        <v>20</v>
      </c>
      <c r="I2414" t="s">
        <v>23</v>
      </c>
      <c r="J2414" t="s">
        <v>21</v>
      </c>
      <c r="K2414" t="s">
        <v>21</v>
      </c>
      <c r="L2414" t="s">
        <v>29</v>
      </c>
      <c r="M2414" t="s">
        <v>20</v>
      </c>
      <c r="N2414" t="s">
        <v>30</v>
      </c>
      <c r="O2414">
        <v>90.59</v>
      </c>
      <c r="P2414">
        <v>2181.4899999999998</v>
      </c>
      <c r="Q2414">
        <v>3</v>
      </c>
      <c r="R2414" t="s">
        <v>21</v>
      </c>
    </row>
    <row r="2415" spans="1:18" x14ac:dyDescent="0.35">
      <c r="A2415" t="s">
        <v>2460</v>
      </c>
      <c r="B2415" t="s">
        <v>19</v>
      </c>
      <c r="C2415">
        <v>0</v>
      </c>
      <c r="D2415" t="s">
        <v>20</v>
      </c>
      <c r="E2415" t="s">
        <v>20</v>
      </c>
      <c r="F2415" t="s">
        <v>58</v>
      </c>
      <c r="G2415">
        <v>28</v>
      </c>
      <c r="H2415" t="s">
        <v>21</v>
      </c>
      <c r="I2415" t="s">
        <v>21</v>
      </c>
      <c r="J2415" t="s">
        <v>28</v>
      </c>
      <c r="K2415" t="s">
        <v>28</v>
      </c>
      <c r="L2415" t="s">
        <v>33</v>
      </c>
      <c r="M2415" t="s">
        <v>21</v>
      </c>
      <c r="N2415" t="s">
        <v>43</v>
      </c>
      <c r="O2415">
        <v>18</v>
      </c>
      <c r="P2415">
        <v>502.87</v>
      </c>
      <c r="Q2415">
        <v>1</v>
      </c>
      <c r="R2415" t="s">
        <v>21</v>
      </c>
    </row>
    <row r="2416" spans="1:18" x14ac:dyDescent="0.35">
      <c r="A2416" t="s">
        <v>2461</v>
      </c>
      <c r="B2416" t="s">
        <v>19</v>
      </c>
      <c r="C2416">
        <v>0</v>
      </c>
      <c r="D2416" t="s">
        <v>20</v>
      </c>
      <c r="E2416" t="s">
        <v>21</v>
      </c>
      <c r="F2416" t="s">
        <v>75</v>
      </c>
      <c r="G2416">
        <v>32</v>
      </c>
      <c r="H2416" t="s">
        <v>20</v>
      </c>
      <c r="I2416" t="s">
        <v>32</v>
      </c>
      <c r="J2416" t="s">
        <v>20</v>
      </c>
      <c r="K2416" t="s">
        <v>20</v>
      </c>
      <c r="L2416" t="s">
        <v>33</v>
      </c>
      <c r="M2416" t="s">
        <v>21</v>
      </c>
      <c r="N2416" t="s">
        <v>43</v>
      </c>
      <c r="O2416">
        <v>59.34</v>
      </c>
      <c r="P2416">
        <v>1871.1</v>
      </c>
      <c r="Q2416">
        <v>0</v>
      </c>
      <c r="R2416" t="s">
        <v>21</v>
      </c>
    </row>
    <row r="2417" spans="1:18" x14ac:dyDescent="0.35">
      <c r="A2417" t="s">
        <v>2462</v>
      </c>
      <c r="B2417" t="s">
        <v>36</v>
      </c>
      <c r="C2417">
        <v>0</v>
      </c>
      <c r="D2417" t="s">
        <v>21</v>
      </c>
      <c r="E2417" t="s">
        <v>21</v>
      </c>
      <c r="F2417" t="s">
        <v>65</v>
      </c>
      <c r="G2417">
        <v>46</v>
      </c>
      <c r="H2417" t="s">
        <v>20</v>
      </c>
      <c r="I2417" t="s">
        <v>23</v>
      </c>
      <c r="J2417" t="s">
        <v>20</v>
      </c>
      <c r="K2417" t="s">
        <v>20</v>
      </c>
      <c r="L2417" t="s">
        <v>33</v>
      </c>
      <c r="M2417" t="s">
        <v>20</v>
      </c>
      <c r="N2417" t="s">
        <v>25</v>
      </c>
      <c r="O2417">
        <v>88.57</v>
      </c>
      <c r="P2417">
        <v>3980.55</v>
      </c>
      <c r="Q2417">
        <v>0</v>
      </c>
      <c r="R2417" t="s">
        <v>20</v>
      </c>
    </row>
    <row r="2418" spans="1:18" x14ac:dyDescent="0.35">
      <c r="A2418" t="s">
        <v>2463</v>
      </c>
      <c r="B2418" t="s">
        <v>36</v>
      </c>
      <c r="C2418">
        <v>0</v>
      </c>
      <c r="D2418" t="s">
        <v>21</v>
      </c>
      <c r="E2418" t="s">
        <v>21</v>
      </c>
      <c r="F2418" t="s">
        <v>37</v>
      </c>
      <c r="G2418">
        <v>26</v>
      </c>
      <c r="H2418" t="s">
        <v>20</v>
      </c>
      <c r="I2418" t="s">
        <v>32</v>
      </c>
      <c r="J2418" t="s">
        <v>21</v>
      </c>
      <c r="K2418" t="s">
        <v>20</v>
      </c>
      <c r="L2418" t="s">
        <v>24</v>
      </c>
      <c r="M2418" t="s">
        <v>21</v>
      </c>
      <c r="N2418" t="s">
        <v>34</v>
      </c>
      <c r="O2418">
        <v>57.23</v>
      </c>
      <c r="P2418">
        <v>1514.69</v>
      </c>
      <c r="Q2418">
        <v>1</v>
      </c>
      <c r="R2418" t="s">
        <v>21</v>
      </c>
    </row>
    <row r="2419" spans="1:18" x14ac:dyDescent="0.35">
      <c r="A2419" t="s">
        <v>2464</v>
      </c>
      <c r="B2419" t="s">
        <v>36</v>
      </c>
      <c r="C2419">
        <v>0</v>
      </c>
      <c r="D2419" t="s">
        <v>21</v>
      </c>
      <c r="E2419" t="s">
        <v>20</v>
      </c>
      <c r="F2419" t="s">
        <v>27</v>
      </c>
      <c r="G2419">
        <v>27</v>
      </c>
      <c r="H2419" t="s">
        <v>20</v>
      </c>
      <c r="I2419" t="s">
        <v>32</v>
      </c>
      <c r="J2419" t="s">
        <v>21</v>
      </c>
      <c r="K2419" t="s">
        <v>21</v>
      </c>
      <c r="L2419" t="s">
        <v>33</v>
      </c>
      <c r="M2419" t="s">
        <v>20</v>
      </c>
      <c r="N2419" t="s">
        <v>43</v>
      </c>
      <c r="O2419">
        <v>58.74</v>
      </c>
      <c r="P2419">
        <v>1539.74</v>
      </c>
      <c r="Q2419">
        <v>1</v>
      </c>
      <c r="R2419" t="s">
        <v>20</v>
      </c>
    </row>
    <row r="2420" spans="1:18" x14ac:dyDescent="0.35">
      <c r="A2420" t="s">
        <v>2465</v>
      </c>
      <c r="B2420" t="s">
        <v>36</v>
      </c>
      <c r="C2420">
        <v>0</v>
      </c>
      <c r="D2420" t="s">
        <v>20</v>
      </c>
      <c r="E2420" t="s">
        <v>20</v>
      </c>
      <c r="F2420" t="s">
        <v>27</v>
      </c>
      <c r="G2420">
        <v>6</v>
      </c>
      <c r="H2420" t="s">
        <v>20</v>
      </c>
      <c r="I2420" t="s">
        <v>23</v>
      </c>
      <c r="J2420" t="s">
        <v>21</v>
      </c>
      <c r="K2420" t="s">
        <v>20</v>
      </c>
      <c r="L2420" t="s">
        <v>33</v>
      </c>
      <c r="M2420" t="s">
        <v>20</v>
      </c>
      <c r="N2420" t="s">
        <v>34</v>
      </c>
      <c r="O2420">
        <v>88.63</v>
      </c>
      <c r="P2420">
        <v>538.4</v>
      </c>
      <c r="Q2420">
        <v>1</v>
      </c>
      <c r="R2420" t="s">
        <v>20</v>
      </c>
    </row>
    <row r="2421" spans="1:18" x14ac:dyDescent="0.35">
      <c r="A2421" t="s">
        <v>2466</v>
      </c>
      <c r="B2421" t="s">
        <v>36</v>
      </c>
      <c r="C2421">
        <v>0</v>
      </c>
      <c r="D2421" t="s">
        <v>20</v>
      </c>
      <c r="E2421" t="s">
        <v>20</v>
      </c>
      <c r="F2421" t="s">
        <v>45</v>
      </c>
      <c r="G2421">
        <v>4</v>
      </c>
      <c r="H2421" t="s">
        <v>21</v>
      </c>
      <c r="I2421" t="s">
        <v>32</v>
      </c>
      <c r="J2421" t="s">
        <v>20</v>
      </c>
      <c r="K2421" t="s">
        <v>20</v>
      </c>
      <c r="L2421" t="s">
        <v>33</v>
      </c>
      <c r="M2421" t="s">
        <v>21</v>
      </c>
      <c r="N2421" t="s">
        <v>30</v>
      </c>
      <c r="O2421">
        <v>61.12</v>
      </c>
      <c r="P2421">
        <v>244.54</v>
      </c>
      <c r="Q2421">
        <v>0</v>
      </c>
      <c r="R2421" t="s">
        <v>21</v>
      </c>
    </row>
    <row r="2422" spans="1:18" x14ac:dyDescent="0.35">
      <c r="A2422" t="s">
        <v>2467</v>
      </c>
      <c r="B2422" t="s">
        <v>36</v>
      </c>
      <c r="C2422">
        <v>0</v>
      </c>
      <c r="D2422" t="s">
        <v>20</v>
      </c>
      <c r="E2422" t="s">
        <v>20</v>
      </c>
      <c r="F2422" t="s">
        <v>39</v>
      </c>
      <c r="G2422">
        <v>47</v>
      </c>
      <c r="H2422" t="s">
        <v>20</v>
      </c>
      <c r="I2422" t="s">
        <v>23</v>
      </c>
      <c r="J2422" t="s">
        <v>21</v>
      </c>
      <c r="K2422" t="s">
        <v>21</v>
      </c>
      <c r="L2422" t="s">
        <v>24</v>
      </c>
      <c r="M2422" t="s">
        <v>21</v>
      </c>
      <c r="N2422" t="s">
        <v>30</v>
      </c>
      <c r="O2422">
        <v>93.92</v>
      </c>
      <c r="P2422">
        <v>4334.59</v>
      </c>
      <c r="Q2422">
        <v>2</v>
      </c>
      <c r="R2422" t="s">
        <v>21</v>
      </c>
    </row>
    <row r="2423" spans="1:18" x14ac:dyDescent="0.35">
      <c r="A2423" t="s">
        <v>2468</v>
      </c>
      <c r="B2423" t="s">
        <v>36</v>
      </c>
      <c r="C2423">
        <v>1</v>
      </c>
      <c r="D2423" t="s">
        <v>20</v>
      </c>
      <c r="E2423" t="s">
        <v>21</v>
      </c>
      <c r="F2423" t="s">
        <v>47</v>
      </c>
      <c r="G2423">
        <v>0</v>
      </c>
      <c r="H2423" t="s">
        <v>20</v>
      </c>
      <c r="I2423" t="s">
        <v>32</v>
      </c>
      <c r="J2423" t="s">
        <v>20</v>
      </c>
      <c r="K2423" t="s">
        <v>20</v>
      </c>
      <c r="L2423" t="s">
        <v>29</v>
      </c>
      <c r="M2423" t="s">
        <v>20</v>
      </c>
      <c r="N2423" t="s">
        <v>25</v>
      </c>
      <c r="O2423">
        <v>67.41</v>
      </c>
      <c r="Q2423">
        <v>1</v>
      </c>
      <c r="R2423" t="s">
        <v>20</v>
      </c>
    </row>
    <row r="2424" spans="1:18" x14ac:dyDescent="0.35">
      <c r="A2424" t="s">
        <v>2469</v>
      </c>
      <c r="B2424" t="s">
        <v>19</v>
      </c>
      <c r="C2424">
        <v>0</v>
      </c>
      <c r="D2424" t="s">
        <v>20</v>
      </c>
      <c r="E2424" t="s">
        <v>21</v>
      </c>
      <c r="F2424" t="s">
        <v>39</v>
      </c>
      <c r="G2424">
        <v>46</v>
      </c>
      <c r="H2424" t="s">
        <v>20</v>
      </c>
      <c r="I2424" t="s">
        <v>23</v>
      </c>
      <c r="J2424" t="s">
        <v>21</v>
      </c>
      <c r="K2424" t="s">
        <v>20</v>
      </c>
      <c r="L2424" t="s">
        <v>24</v>
      </c>
      <c r="M2424" t="s">
        <v>21</v>
      </c>
      <c r="N2424" t="s">
        <v>30</v>
      </c>
      <c r="O2424">
        <v>93.62</v>
      </c>
      <c r="P2424">
        <v>4222.46</v>
      </c>
      <c r="Q2424">
        <v>1</v>
      </c>
      <c r="R2424" t="s">
        <v>21</v>
      </c>
    </row>
    <row r="2425" spans="1:18" x14ac:dyDescent="0.35">
      <c r="A2425" t="s">
        <v>2470</v>
      </c>
      <c r="B2425" t="s">
        <v>36</v>
      </c>
      <c r="C2425">
        <v>0</v>
      </c>
      <c r="D2425" t="s">
        <v>21</v>
      </c>
      <c r="E2425" t="s">
        <v>21</v>
      </c>
      <c r="F2425" t="s">
        <v>58</v>
      </c>
      <c r="G2425">
        <v>41</v>
      </c>
      <c r="H2425" t="s">
        <v>20</v>
      </c>
      <c r="I2425" t="s">
        <v>32</v>
      </c>
      <c r="J2425" t="s">
        <v>21</v>
      </c>
      <c r="K2425" t="s">
        <v>21</v>
      </c>
      <c r="L2425" t="s">
        <v>33</v>
      </c>
      <c r="M2425" t="s">
        <v>20</v>
      </c>
      <c r="N2425" t="s">
        <v>34</v>
      </c>
      <c r="O2425">
        <v>50.24</v>
      </c>
      <c r="P2425">
        <v>2044.09</v>
      </c>
      <c r="Q2425">
        <v>0</v>
      </c>
      <c r="R2425" t="s">
        <v>20</v>
      </c>
    </row>
    <row r="2426" spans="1:18" x14ac:dyDescent="0.35">
      <c r="A2426" t="s">
        <v>2471</v>
      </c>
      <c r="B2426" t="s">
        <v>36</v>
      </c>
      <c r="C2426">
        <v>0</v>
      </c>
      <c r="D2426" t="s">
        <v>20</v>
      </c>
      <c r="E2426" t="s">
        <v>21</v>
      </c>
      <c r="F2426" t="s">
        <v>47</v>
      </c>
      <c r="G2426">
        <v>33</v>
      </c>
      <c r="H2426" t="s">
        <v>20</v>
      </c>
      <c r="I2426" t="s">
        <v>23</v>
      </c>
      <c r="J2426" t="s">
        <v>21</v>
      </c>
      <c r="K2426" t="s">
        <v>20</v>
      </c>
      <c r="L2426" t="s">
        <v>33</v>
      </c>
      <c r="M2426" t="s">
        <v>21</v>
      </c>
      <c r="N2426" t="s">
        <v>34</v>
      </c>
      <c r="O2426">
        <v>94.08</v>
      </c>
      <c r="P2426">
        <v>3187.25</v>
      </c>
      <c r="Q2426">
        <v>3</v>
      </c>
      <c r="R2426" t="s">
        <v>20</v>
      </c>
    </row>
    <row r="2427" spans="1:18" x14ac:dyDescent="0.35">
      <c r="A2427" t="s">
        <v>2472</v>
      </c>
      <c r="B2427" t="s">
        <v>19</v>
      </c>
      <c r="C2427">
        <v>0</v>
      </c>
      <c r="D2427" t="s">
        <v>21</v>
      </c>
      <c r="E2427" t="s">
        <v>21</v>
      </c>
      <c r="F2427" t="s">
        <v>75</v>
      </c>
      <c r="G2427">
        <v>16</v>
      </c>
      <c r="H2427" t="s">
        <v>20</v>
      </c>
      <c r="I2427" t="s">
        <v>32</v>
      </c>
      <c r="J2427" t="s">
        <v>21</v>
      </c>
      <c r="K2427" t="s">
        <v>21</v>
      </c>
      <c r="L2427" t="s">
        <v>33</v>
      </c>
      <c r="M2427" t="s">
        <v>21</v>
      </c>
      <c r="N2427" t="s">
        <v>30</v>
      </c>
      <c r="O2427">
        <v>63.61</v>
      </c>
      <c r="P2427">
        <v>1032.06</v>
      </c>
      <c r="Q2427">
        <v>2</v>
      </c>
      <c r="R2427" t="s">
        <v>21</v>
      </c>
    </row>
    <row r="2428" spans="1:18" x14ac:dyDescent="0.35">
      <c r="A2428" t="s">
        <v>2473</v>
      </c>
      <c r="B2428" t="s">
        <v>36</v>
      </c>
      <c r="C2428">
        <v>0</v>
      </c>
      <c r="D2428" t="s">
        <v>21</v>
      </c>
      <c r="E2428" t="s">
        <v>21</v>
      </c>
      <c r="F2428" t="s">
        <v>45</v>
      </c>
      <c r="G2428">
        <v>40</v>
      </c>
      <c r="H2428" t="s">
        <v>20</v>
      </c>
      <c r="I2428" t="s">
        <v>32</v>
      </c>
      <c r="J2428" t="s">
        <v>21</v>
      </c>
      <c r="K2428" t="s">
        <v>21</v>
      </c>
      <c r="L2428" t="s">
        <v>33</v>
      </c>
      <c r="M2428" t="s">
        <v>20</v>
      </c>
      <c r="N2428" t="s">
        <v>30</v>
      </c>
      <c r="O2428">
        <v>55.99</v>
      </c>
      <c r="P2428">
        <v>2183.37</v>
      </c>
      <c r="Q2428">
        <v>2</v>
      </c>
      <c r="R2428" t="s">
        <v>20</v>
      </c>
    </row>
    <row r="2429" spans="1:18" x14ac:dyDescent="0.35">
      <c r="A2429" t="s">
        <v>2474</v>
      </c>
      <c r="B2429" t="s">
        <v>36</v>
      </c>
      <c r="C2429">
        <v>0</v>
      </c>
      <c r="D2429" t="s">
        <v>21</v>
      </c>
      <c r="E2429" t="s">
        <v>21</v>
      </c>
      <c r="F2429" t="s">
        <v>22</v>
      </c>
      <c r="G2429">
        <v>2</v>
      </c>
      <c r="H2429" t="s">
        <v>21</v>
      </c>
      <c r="I2429" t="s">
        <v>23</v>
      </c>
      <c r="J2429" t="s">
        <v>20</v>
      </c>
      <c r="K2429" t="s">
        <v>20</v>
      </c>
      <c r="L2429" t="s">
        <v>33</v>
      </c>
      <c r="M2429" t="s">
        <v>20</v>
      </c>
      <c r="N2429" t="s">
        <v>34</v>
      </c>
      <c r="O2429">
        <v>82.44</v>
      </c>
      <c r="P2429">
        <v>165.19</v>
      </c>
      <c r="Q2429">
        <v>1</v>
      </c>
      <c r="R2429" t="s">
        <v>21</v>
      </c>
    </row>
    <row r="2430" spans="1:18" x14ac:dyDescent="0.35">
      <c r="A2430" t="s">
        <v>2475</v>
      </c>
      <c r="B2430" t="s">
        <v>19</v>
      </c>
      <c r="C2430">
        <v>0</v>
      </c>
      <c r="D2430" t="s">
        <v>21</v>
      </c>
      <c r="E2430" t="s">
        <v>21</v>
      </c>
      <c r="F2430" t="s">
        <v>49</v>
      </c>
      <c r="G2430">
        <v>42</v>
      </c>
      <c r="H2430" t="s">
        <v>20</v>
      </c>
      <c r="I2430" t="s">
        <v>23</v>
      </c>
      <c r="J2430" t="s">
        <v>20</v>
      </c>
      <c r="K2430" t="s">
        <v>21</v>
      </c>
      <c r="L2430" t="s">
        <v>33</v>
      </c>
      <c r="M2430" t="s">
        <v>21</v>
      </c>
      <c r="N2430" t="s">
        <v>25</v>
      </c>
      <c r="O2430">
        <v>78.84</v>
      </c>
      <c r="P2430">
        <v>3227.1</v>
      </c>
      <c r="Q2430">
        <v>2</v>
      </c>
      <c r="R2430" t="s">
        <v>20</v>
      </c>
    </row>
    <row r="2431" spans="1:18" x14ac:dyDescent="0.35">
      <c r="A2431" t="s">
        <v>2476</v>
      </c>
      <c r="B2431" t="s">
        <v>36</v>
      </c>
      <c r="C2431">
        <v>0</v>
      </c>
      <c r="D2431" t="s">
        <v>20</v>
      </c>
      <c r="E2431" t="s">
        <v>20</v>
      </c>
      <c r="F2431" t="s">
        <v>47</v>
      </c>
      <c r="G2431">
        <v>51</v>
      </c>
      <c r="H2431" t="s">
        <v>20</v>
      </c>
      <c r="I2431" t="s">
        <v>23</v>
      </c>
      <c r="J2431" t="s">
        <v>21</v>
      </c>
      <c r="K2431" t="s">
        <v>21</v>
      </c>
      <c r="L2431" t="s">
        <v>29</v>
      </c>
      <c r="M2431" t="s">
        <v>20</v>
      </c>
      <c r="N2431" t="s">
        <v>34</v>
      </c>
      <c r="O2431">
        <v>96.97</v>
      </c>
      <c r="P2431">
        <v>4996.46</v>
      </c>
      <c r="Q2431">
        <v>1</v>
      </c>
      <c r="R2431" t="s">
        <v>21</v>
      </c>
    </row>
    <row r="2432" spans="1:18" x14ac:dyDescent="0.35">
      <c r="A2432" t="s">
        <v>2477</v>
      </c>
      <c r="B2432" t="s">
        <v>19</v>
      </c>
      <c r="C2432">
        <v>0</v>
      </c>
      <c r="D2432" t="s">
        <v>21</v>
      </c>
      <c r="E2432" t="s">
        <v>21</v>
      </c>
      <c r="F2432" t="s">
        <v>58</v>
      </c>
      <c r="G2432">
        <v>52</v>
      </c>
      <c r="H2432" t="s">
        <v>20</v>
      </c>
      <c r="I2432" t="s">
        <v>21</v>
      </c>
      <c r="J2432" t="s">
        <v>28</v>
      </c>
      <c r="K2432" t="s">
        <v>28</v>
      </c>
      <c r="L2432" t="s">
        <v>24</v>
      </c>
      <c r="M2432" t="s">
        <v>20</v>
      </c>
      <c r="N2432" t="s">
        <v>43</v>
      </c>
      <c r="O2432">
        <v>29.84</v>
      </c>
      <c r="P2432">
        <v>1589.84</v>
      </c>
      <c r="Q2432">
        <v>1</v>
      </c>
      <c r="R2432" t="s">
        <v>21</v>
      </c>
    </row>
    <row r="2433" spans="1:18" x14ac:dyDescent="0.35">
      <c r="A2433" t="s">
        <v>2478</v>
      </c>
      <c r="B2433" t="s">
        <v>36</v>
      </c>
      <c r="C2433">
        <v>0</v>
      </c>
      <c r="D2433" t="s">
        <v>21</v>
      </c>
      <c r="E2433" t="s">
        <v>20</v>
      </c>
      <c r="F2433" t="s">
        <v>65</v>
      </c>
      <c r="G2433">
        <v>23</v>
      </c>
      <c r="H2433" t="s">
        <v>20</v>
      </c>
      <c r="I2433" t="s">
        <v>32</v>
      </c>
      <c r="J2433" t="s">
        <v>20</v>
      </c>
      <c r="K2433" t="s">
        <v>21</v>
      </c>
      <c r="L2433" t="s">
        <v>33</v>
      </c>
      <c r="M2433" t="s">
        <v>21</v>
      </c>
      <c r="N2433" t="s">
        <v>30</v>
      </c>
      <c r="O2433">
        <v>72.77</v>
      </c>
      <c r="P2433">
        <v>1720.07</v>
      </c>
      <c r="Q2433">
        <v>0</v>
      </c>
      <c r="R2433" t="s">
        <v>21</v>
      </c>
    </row>
    <row r="2434" spans="1:18" x14ac:dyDescent="0.35">
      <c r="A2434" t="s">
        <v>2479</v>
      </c>
      <c r="B2434" t="s">
        <v>36</v>
      </c>
      <c r="C2434">
        <v>0</v>
      </c>
      <c r="D2434" t="s">
        <v>21</v>
      </c>
      <c r="E2434" t="s">
        <v>21</v>
      </c>
      <c r="F2434" t="s">
        <v>47</v>
      </c>
      <c r="G2434">
        <v>36</v>
      </c>
      <c r="H2434" t="s">
        <v>20</v>
      </c>
      <c r="I2434" t="s">
        <v>32</v>
      </c>
      <c r="J2434" t="s">
        <v>21</v>
      </c>
      <c r="K2434" t="s">
        <v>21</v>
      </c>
      <c r="L2434" t="s">
        <v>29</v>
      </c>
      <c r="M2434" t="s">
        <v>21</v>
      </c>
      <c r="N2434" t="s">
        <v>34</v>
      </c>
      <c r="O2434">
        <v>53.91</v>
      </c>
      <c r="P2434">
        <v>1935.88</v>
      </c>
      <c r="Q2434">
        <v>3</v>
      </c>
      <c r="R2434" t="s">
        <v>21</v>
      </c>
    </row>
    <row r="2435" spans="1:18" x14ac:dyDescent="0.35">
      <c r="A2435" t="s">
        <v>2480</v>
      </c>
      <c r="B2435" t="s">
        <v>19</v>
      </c>
      <c r="C2435">
        <v>0</v>
      </c>
      <c r="D2435" t="s">
        <v>21</v>
      </c>
      <c r="E2435" t="s">
        <v>20</v>
      </c>
      <c r="F2435" t="s">
        <v>22</v>
      </c>
      <c r="G2435">
        <v>31</v>
      </c>
      <c r="H2435" t="s">
        <v>20</v>
      </c>
      <c r="I2435" t="s">
        <v>21</v>
      </c>
      <c r="J2435" t="s">
        <v>28</v>
      </c>
      <c r="K2435" t="s">
        <v>28</v>
      </c>
      <c r="L2435" t="s">
        <v>24</v>
      </c>
      <c r="M2435" t="s">
        <v>21</v>
      </c>
      <c r="N2435" t="s">
        <v>25</v>
      </c>
      <c r="O2435">
        <v>27.7</v>
      </c>
      <c r="P2435">
        <v>867.31</v>
      </c>
      <c r="Q2435">
        <v>1</v>
      </c>
      <c r="R2435" t="s">
        <v>21</v>
      </c>
    </row>
    <row r="2436" spans="1:18" x14ac:dyDescent="0.35">
      <c r="A2436" t="s">
        <v>2481</v>
      </c>
      <c r="B2436" t="s">
        <v>19</v>
      </c>
      <c r="C2436">
        <v>0</v>
      </c>
      <c r="D2436" t="s">
        <v>20</v>
      </c>
      <c r="E2436" t="s">
        <v>21</v>
      </c>
      <c r="F2436" t="s">
        <v>41</v>
      </c>
      <c r="G2436">
        <v>17</v>
      </c>
      <c r="H2436" t="s">
        <v>21</v>
      </c>
      <c r="I2436" t="s">
        <v>32</v>
      </c>
      <c r="J2436" t="s">
        <v>20</v>
      </c>
      <c r="K2436" t="s">
        <v>20</v>
      </c>
      <c r="L2436" t="s">
        <v>33</v>
      </c>
      <c r="M2436" t="s">
        <v>20</v>
      </c>
      <c r="N2436" t="s">
        <v>34</v>
      </c>
      <c r="O2436">
        <v>49.88</v>
      </c>
      <c r="P2436">
        <v>859.46</v>
      </c>
      <c r="Q2436">
        <v>1</v>
      </c>
      <c r="R2436" t="s">
        <v>21</v>
      </c>
    </row>
    <row r="2437" spans="1:18" x14ac:dyDescent="0.35">
      <c r="A2437" t="s">
        <v>2482</v>
      </c>
      <c r="B2437" t="s">
        <v>19</v>
      </c>
      <c r="C2437">
        <v>0</v>
      </c>
      <c r="D2437" t="s">
        <v>21</v>
      </c>
      <c r="E2437" t="s">
        <v>21</v>
      </c>
      <c r="F2437" t="s">
        <v>47</v>
      </c>
      <c r="G2437">
        <v>6</v>
      </c>
      <c r="H2437" t="s">
        <v>20</v>
      </c>
      <c r="I2437" t="s">
        <v>23</v>
      </c>
      <c r="J2437" t="s">
        <v>21</v>
      </c>
      <c r="K2437" t="s">
        <v>20</v>
      </c>
      <c r="L2437" t="s">
        <v>33</v>
      </c>
      <c r="M2437" t="s">
        <v>20</v>
      </c>
      <c r="N2437" t="s">
        <v>34</v>
      </c>
      <c r="O2437">
        <v>94.64</v>
      </c>
      <c r="P2437">
        <v>564.85</v>
      </c>
      <c r="Q2437">
        <v>3</v>
      </c>
      <c r="R2437" t="s">
        <v>20</v>
      </c>
    </row>
    <row r="2438" spans="1:18" x14ac:dyDescent="0.35">
      <c r="A2438" t="s">
        <v>2483</v>
      </c>
      <c r="B2438" t="s">
        <v>36</v>
      </c>
      <c r="C2438">
        <v>0</v>
      </c>
      <c r="D2438" t="s">
        <v>20</v>
      </c>
      <c r="E2438" t="s">
        <v>20</v>
      </c>
      <c r="F2438" t="s">
        <v>56</v>
      </c>
      <c r="G2438">
        <v>30</v>
      </c>
      <c r="H2438" t="s">
        <v>20</v>
      </c>
      <c r="I2438" t="s">
        <v>32</v>
      </c>
      <c r="J2438" t="s">
        <v>21</v>
      </c>
      <c r="K2438" t="s">
        <v>20</v>
      </c>
      <c r="L2438" t="s">
        <v>24</v>
      </c>
      <c r="M2438" t="s">
        <v>21</v>
      </c>
      <c r="N2438" t="s">
        <v>30</v>
      </c>
      <c r="O2438">
        <v>66.06</v>
      </c>
      <c r="P2438">
        <v>2035.68</v>
      </c>
      <c r="Q2438">
        <v>1</v>
      </c>
      <c r="R2438" t="s">
        <v>21</v>
      </c>
    </row>
    <row r="2439" spans="1:18" x14ac:dyDescent="0.35">
      <c r="A2439" t="s">
        <v>2484</v>
      </c>
      <c r="B2439" t="s">
        <v>19</v>
      </c>
      <c r="C2439">
        <v>1</v>
      </c>
      <c r="D2439" t="s">
        <v>20</v>
      </c>
      <c r="E2439" t="s">
        <v>21</v>
      </c>
      <c r="F2439" t="s">
        <v>27</v>
      </c>
      <c r="G2439">
        <v>16</v>
      </c>
      <c r="H2439" t="s">
        <v>20</v>
      </c>
      <c r="I2439" t="s">
        <v>32</v>
      </c>
      <c r="J2439" t="s">
        <v>20</v>
      </c>
      <c r="K2439" t="s">
        <v>21</v>
      </c>
      <c r="L2439" t="s">
        <v>33</v>
      </c>
      <c r="M2439" t="s">
        <v>20</v>
      </c>
      <c r="N2439" t="s">
        <v>25</v>
      </c>
      <c r="O2439">
        <v>63.03</v>
      </c>
      <c r="P2439">
        <v>1017.96</v>
      </c>
      <c r="Q2439">
        <v>2</v>
      </c>
      <c r="R2439" t="s">
        <v>21</v>
      </c>
    </row>
    <row r="2440" spans="1:18" x14ac:dyDescent="0.35">
      <c r="A2440" t="s">
        <v>2485</v>
      </c>
      <c r="B2440" t="s">
        <v>36</v>
      </c>
      <c r="C2440">
        <v>0</v>
      </c>
      <c r="D2440" t="s">
        <v>20</v>
      </c>
      <c r="E2440" t="s">
        <v>21</v>
      </c>
      <c r="F2440" t="s">
        <v>39</v>
      </c>
      <c r="G2440">
        <v>17</v>
      </c>
      <c r="H2440" t="s">
        <v>20</v>
      </c>
      <c r="I2440" t="s">
        <v>23</v>
      </c>
      <c r="J2440" t="s">
        <v>21</v>
      </c>
      <c r="K2440" t="s">
        <v>20</v>
      </c>
      <c r="L2440" t="s">
        <v>33</v>
      </c>
      <c r="M2440" t="s">
        <v>21</v>
      </c>
      <c r="N2440" t="s">
        <v>34</v>
      </c>
      <c r="O2440">
        <v>85</v>
      </c>
      <c r="P2440">
        <v>1465.36</v>
      </c>
      <c r="Q2440">
        <v>3</v>
      </c>
      <c r="R2440" t="s">
        <v>21</v>
      </c>
    </row>
    <row r="2441" spans="1:18" x14ac:dyDescent="0.35">
      <c r="A2441" t="s">
        <v>2486</v>
      </c>
      <c r="B2441" t="s">
        <v>36</v>
      </c>
      <c r="C2441">
        <v>0</v>
      </c>
      <c r="D2441" t="s">
        <v>21</v>
      </c>
      <c r="E2441" t="s">
        <v>21</v>
      </c>
      <c r="F2441" t="s">
        <v>75</v>
      </c>
      <c r="G2441">
        <v>34</v>
      </c>
      <c r="H2441" t="s">
        <v>20</v>
      </c>
      <c r="I2441" t="s">
        <v>23</v>
      </c>
      <c r="J2441" t="s">
        <v>20</v>
      </c>
      <c r="K2441" t="s">
        <v>21</v>
      </c>
      <c r="L2441" t="s">
        <v>29</v>
      </c>
      <c r="M2441" t="s">
        <v>21</v>
      </c>
      <c r="N2441" t="s">
        <v>34</v>
      </c>
      <c r="O2441">
        <v>92.56</v>
      </c>
      <c r="P2441">
        <v>3110.51</v>
      </c>
      <c r="Q2441">
        <v>4</v>
      </c>
      <c r="R2441" t="s">
        <v>21</v>
      </c>
    </row>
    <row r="2442" spans="1:18" x14ac:dyDescent="0.35">
      <c r="A2442" t="s">
        <v>2487</v>
      </c>
      <c r="B2442" t="s">
        <v>36</v>
      </c>
      <c r="C2442">
        <v>0</v>
      </c>
      <c r="D2442" t="s">
        <v>20</v>
      </c>
      <c r="E2442" t="s">
        <v>20</v>
      </c>
      <c r="F2442" t="s">
        <v>65</v>
      </c>
      <c r="G2442">
        <v>34</v>
      </c>
      <c r="H2442" t="s">
        <v>21</v>
      </c>
      <c r="I2442" t="s">
        <v>21</v>
      </c>
      <c r="J2442" t="s">
        <v>28</v>
      </c>
      <c r="K2442" t="s">
        <v>28</v>
      </c>
      <c r="L2442" t="s">
        <v>29</v>
      </c>
      <c r="M2442" t="s">
        <v>21</v>
      </c>
      <c r="N2442" t="s">
        <v>25</v>
      </c>
      <c r="O2442">
        <v>22.76</v>
      </c>
      <c r="P2442">
        <v>784.69</v>
      </c>
      <c r="Q2442">
        <v>3</v>
      </c>
      <c r="R2442" t="s">
        <v>20</v>
      </c>
    </row>
    <row r="2443" spans="1:18" x14ac:dyDescent="0.35">
      <c r="A2443" t="s">
        <v>2488</v>
      </c>
      <c r="B2443" t="s">
        <v>19</v>
      </c>
      <c r="C2443">
        <v>0</v>
      </c>
      <c r="D2443" t="s">
        <v>21</v>
      </c>
      <c r="E2443" t="s">
        <v>21</v>
      </c>
      <c r="F2443" t="s">
        <v>22</v>
      </c>
      <c r="G2443">
        <v>51</v>
      </c>
      <c r="H2443" t="s">
        <v>20</v>
      </c>
      <c r="I2443" t="s">
        <v>21</v>
      </c>
      <c r="J2443" t="s">
        <v>28</v>
      </c>
      <c r="K2443" t="s">
        <v>28</v>
      </c>
      <c r="L2443" t="s">
        <v>24</v>
      </c>
      <c r="M2443" t="s">
        <v>20</v>
      </c>
      <c r="N2443" t="s">
        <v>25</v>
      </c>
      <c r="O2443">
        <v>27.37</v>
      </c>
      <c r="P2443">
        <v>1380.47</v>
      </c>
      <c r="Q2443">
        <v>1</v>
      </c>
      <c r="R2443" t="s">
        <v>21</v>
      </c>
    </row>
    <row r="2444" spans="1:18" x14ac:dyDescent="0.35">
      <c r="A2444" t="s">
        <v>2489</v>
      </c>
      <c r="B2444" t="s">
        <v>36</v>
      </c>
      <c r="C2444">
        <v>0</v>
      </c>
      <c r="D2444" t="s">
        <v>20</v>
      </c>
      <c r="E2444" t="s">
        <v>21</v>
      </c>
      <c r="F2444" t="s">
        <v>27</v>
      </c>
      <c r="G2444">
        <v>21</v>
      </c>
      <c r="H2444" t="s">
        <v>20</v>
      </c>
      <c r="I2444" t="s">
        <v>23</v>
      </c>
      <c r="J2444" t="s">
        <v>21</v>
      </c>
      <c r="K2444" t="s">
        <v>20</v>
      </c>
      <c r="L2444" t="s">
        <v>29</v>
      </c>
      <c r="M2444" t="s">
        <v>20</v>
      </c>
      <c r="N2444" t="s">
        <v>43</v>
      </c>
      <c r="O2444">
        <v>95.85</v>
      </c>
      <c r="P2444">
        <v>2039.68</v>
      </c>
      <c r="Q2444">
        <v>3</v>
      </c>
      <c r="R2444" t="s">
        <v>21</v>
      </c>
    </row>
    <row r="2445" spans="1:18" x14ac:dyDescent="0.35">
      <c r="A2445" t="s">
        <v>2490</v>
      </c>
      <c r="B2445" t="s">
        <v>36</v>
      </c>
      <c r="C2445">
        <v>0</v>
      </c>
      <c r="D2445" t="s">
        <v>21</v>
      </c>
      <c r="E2445" t="s">
        <v>21</v>
      </c>
      <c r="F2445" t="s">
        <v>49</v>
      </c>
      <c r="G2445">
        <v>50</v>
      </c>
      <c r="H2445" t="s">
        <v>20</v>
      </c>
      <c r="I2445" t="s">
        <v>32</v>
      </c>
      <c r="J2445" t="s">
        <v>21</v>
      </c>
      <c r="K2445" t="s">
        <v>21</v>
      </c>
      <c r="L2445" t="s">
        <v>24</v>
      </c>
      <c r="M2445" t="s">
        <v>20</v>
      </c>
      <c r="N2445" t="s">
        <v>34</v>
      </c>
      <c r="O2445">
        <v>56.06</v>
      </c>
      <c r="P2445">
        <v>2745.65</v>
      </c>
      <c r="Q2445">
        <v>1</v>
      </c>
      <c r="R2445" t="s">
        <v>21</v>
      </c>
    </row>
    <row r="2446" spans="1:18" x14ac:dyDescent="0.35">
      <c r="A2446" t="s">
        <v>2491</v>
      </c>
      <c r="B2446" t="s">
        <v>19</v>
      </c>
      <c r="C2446">
        <v>0</v>
      </c>
      <c r="D2446" t="s">
        <v>20</v>
      </c>
      <c r="E2446" t="s">
        <v>21</v>
      </c>
      <c r="F2446" t="s">
        <v>45</v>
      </c>
      <c r="G2446">
        <v>18</v>
      </c>
      <c r="H2446" t="s">
        <v>20</v>
      </c>
      <c r="I2446" t="s">
        <v>32</v>
      </c>
      <c r="J2446" t="s">
        <v>21</v>
      </c>
      <c r="K2446" t="s">
        <v>21</v>
      </c>
      <c r="L2446" t="s">
        <v>33</v>
      </c>
      <c r="M2446" t="s">
        <v>21</v>
      </c>
      <c r="N2446" t="s">
        <v>34</v>
      </c>
      <c r="O2446">
        <v>56.89</v>
      </c>
      <c r="P2446">
        <v>1048.33</v>
      </c>
      <c r="Q2446">
        <v>1</v>
      </c>
      <c r="R2446" t="s">
        <v>21</v>
      </c>
    </row>
    <row r="2447" spans="1:18" x14ac:dyDescent="0.35">
      <c r="A2447" t="s">
        <v>2492</v>
      </c>
      <c r="B2447" t="s">
        <v>36</v>
      </c>
      <c r="C2447">
        <v>0</v>
      </c>
      <c r="D2447" t="s">
        <v>20</v>
      </c>
      <c r="E2447" t="s">
        <v>20</v>
      </c>
      <c r="F2447" t="s">
        <v>56</v>
      </c>
      <c r="G2447">
        <v>13</v>
      </c>
      <c r="H2447" t="s">
        <v>20</v>
      </c>
      <c r="I2447" t="s">
        <v>23</v>
      </c>
      <c r="J2447" t="s">
        <v>21</v>
      </c>
      <c r="K2447" t="s">
        <v>21</v>
      </c>
      <c r="L2447" t="s">
        <v>33</v>
      </c>
      <c r="M2447" t="s">
        <v>21</v>
      </c>
      <c r="N2447" t="s">
        <v>30</v>
      </c>
      <c r="O2447">
        <v>82.92</v>
      </c>
      <c r="P2447">
        <v>1094.69</v>
      </c>
      <c r="Q2447">
        <v>1</v>
      </c>
      <c r="R2447" t="s">
        <v>20</v>
      </c>
    </row>
    <row r="2448" spans="1:18" x14ac:dyDescent="0.35">
      <c r="A2448" t="s">
        <v>2493</v>
      </c>
      <c r="B2448" t="s">
        <v>36</v>
      </c>
      <c r="C2448">
        <v>0</v>
      </c>
      <c r="D2448" t="s">
        <v>21</v>
      </c>
      <c r="E2448" t="s">
        <v>21</v>
      </c>
      <c r="F2448" t="s">
        <v>49</v>
      </c>
      <c r="G2448">
        <v>30</v>
      </c>
      <c r="H2448" t="s">
        <v>21</v>
      </c>
      <c r="I2448" t="s">
        <v>21</v>
      </c>
      <c r="J2448" t="s">
        <v>28</v>
      </c>
      <c r="K2448" t="s">
        <v>28</v>
      </c>
      <c r="L2448" t="s">
        <v>33</v>
      </c>
      <c r="M2448" t="s">
        <v>20</v>
      </c>
      <c r="N2448" t="s">
        <v>34</v>
      </c>
      <c r="O2448">
        <v>18</v>
      </c>
      <c r="P2448">
        <v>550.41</v>
      </c>
      <c r="Q2448">
        <v>1</v>
      </c>
      <c r="R2448" t="s">
        <v>21</v>
      </c>
    </row>
    <row r="2449" spans="1:18" x14ac:dyDescent="0.35">
      <c r="A2449" t="s">
        <v>2494</v>
      </c>
      <c r="B2449" t="s">
        <v>36</v>
      </c>
      <c r="C2449">
        <v>1</v>
      </c>
      <c r="D2449" t="s">
        <v>21</v>
      </c>
      <c r="E2449" t="s">
        <v>21</v>
      </c>
      <c r="F2449" t="s">
        <v>58</v>
      </c>
      <c r="G2449">
        <v>0</v>
      </c>
      <c r="H2449" t="s">
        <v>20</v>
      </c>
      <c r="I2449" t="s">
        <v>23</v>
      </c>
      <c r="J2449" t="s">
        <v>21</v>
      </c>
      <c r="K2449" t="s">
        <v>21</v>
      </c>
      <c r="L2449" t="s">
        <v>29</v>
      </c>
      <c r="M2449" t="s">
        <v>20</v>
      </c>
      <c r="N2449" t="s">
        <v>25</v>
      </c>
      <c r="O2449">
        <v>79.97</v>
      </c>
      <c r="Q2449">
        <v>1</v>
      </c>
      <c r="R2449" t="s">
        <v>20</v>
      </c>
    </row>
    <row r="2450" spans="1:18" x14ac:dyDescent="0.35">
      <c r="A2450" t="s">
        <v>2495</v>
      </c>
      <c r="B2450" t="s">
        <v>19</v>
      </c>
      <c r="C2450">
        <v>0</v>
      </c>
      <c r="D2450" t="s">
        <v>20</v>
      </c>
      <c r="E2450" t="s">
        <v>20</v>
      </c>
      <c r="F2450" t="s">
        <v>27</v>
      </c>
      <c r="G2450">
        <v>10</v>
      </c>
      <c r="H2450" t="s">
        <v>20</v>
      </c>
      <c r="I2450" t="s">
        <v>23</v>
      </c>
      <c r="J2450" t="s">
        <v>20</v>
      </c>
      <c r="K2450" t="s">
        <v>21</v>
      </c>
      <c r="L2450" t="s">
        <v>24</v>
      </c>
      <c r="M2450" t="s">
        <v>21</v>
      </c>
      <c r="N2450" t="s">
        <v>30</v>
      </c>
      <c r="O2450">
        <v>91.93</v>
      </c>
      <c r="P2450">
        <v>906.89</v>
      </c>
      <c r="Q2450">
        <v>1</v>
      </c>
      <c r="R2450" t="s">
        <v>21</v>
      </c>
    </row>
    <row r="2451" spans="1:18" x14ac:dyDescent="0.35">
      <c r="A2451" t="s">
        <v>2496</v>
      </c>
      <c r="B2451" t="s">
        <v>36</v>
      </c>
      <c r="C2451">
        <v>0</v>
      </c>
      <c r="D2451" t="s">
        <v>20</v>
      </c>
      <c r="E2451" t="s">
        <v>20</v>
      </c>
      <c r="F2451" t="s">
        <v>47</v>
      </c>
      <c r="G2451">
        <v>24</v>
      </c>
      <c r="H2451" t="s">
        <v>20</v>
      </c>
      <c r="I2451" t="s">
        <v>32</v>
      </c>
      <c r="J2451" t="s">
        <v>20</v>
      </c>
      <c r="K2451" t="s">
        <v>20</v>
      </c>
      <c r="L2451" t="s">
        <v>33</v>
      </c>
      <c r="M2451" t="s">
        <v>20</v>
      </c>
      <c r="N2451" t="s">
        <v>34</v>
      </c>
      <c r="O2451">
        <v>59.12</v>
      </c>
      <c r="P2451">
        <v>1446.88</v>
      </c>
      <c r="Q2451">
        <v>0</v>
      </c>
      <c r="R2451" t="s">
        <v>21</v>
      </c>
    </row>
    <row r="2452" spans="1:18" x14ac:dyDescent="0.35">
      <c r="A2452" t="s">
        <v>2497</v>
      </c>
      <c r="B2452" t="s">
        <v>19</v>
      </c>
      <c r="C2452">
        <v>0</v>
      </c>
      <c r="D2452" t="s">
        <v>20</v>
      </c>
      <c r="E2452" t="s">
        <v>20</v>
      </c>
      <c r="F2452" t="s">
        <v>41</v>
      </c>
      <c r="G2452">
        <v>72</v>
      </c>
      <c r="H2452" t="s">
        <v>20</v>
      </c>
      <c r="I2452" t="s">
        <v>32</v>
      </c>
      <c r="J2452" t="s">
        <v>21</v>
      </c>
      <c r="K2452" t="s">
        <v>21</v>
      </c>
      <c r="L2452" t="s">
        <v>29</v>
      </c>
      <c r="M2452" t="s">
        <v>20</v>
      </c>
      <c r="N2452" t="s">
        <v>34</v>
      </c>
      <c r="O2452">
        <v>56.41</v>
      </c>
      <c r="P2452">
        <v>4018.22</v>
      </c>
      <c r="Q2452">
        <v>2</v>
      </c>
      <c r="R2452" t="s">
        <v>21</v>
      </c>
    </row>
    <row r="2453" spans="1:18" x14ac:dyDescent="0.35">
      <c r="A2453" t="s">
        <v>2498</v>
      </c>
      <c r="B2453" t="s">
        <v>36</v>
      </c>
      <c r="C2453">
        <v>0</v>
      </c>
      <c r="D2453" t="s">
        <v>21</v>
      </c>
      <c r="E2453" t="s">
        <v>21</v>
      </c>
      <c r="F2453" t="s">
        <v>45</v>
      </c>
      <c r="G2453">
        <v>10</v>
      </c>
      <c r="H2453" t="s">
        <v>20</v>
      </c>
      <c r="I2453" t="s">
        <v>23</v>
      </c>
      <c r="J2453" t="s">
        <v>21</v>
      </c>
      <c r="K2453" t="s">
        <v>21</v>
      </c>
      <c r="L2453" t="s">
        <v>33</v>
      </c>
      <c r="M2453" t="s">
        <v>21</v>
      </c>
      <c r="N2453" t="s">
        <v>43</v>
      </c>
      <c r="O2453">
        <v>84.04</v>
      </c>
      <c r="P2453">
        <v>819.96</v>
      </c>
      <c r="Q2453">
        <v>2</v>
      </c>
      <c r="R2453" t="s">
        <v>20</v>
      </c>
    </row>
    <row r="2454" spans="1:18" x14ac:dyDescent="0.35">
      <c r="A2454" t="s">
        <v>2499</v>
      </c>
      <c r="B2454" t="s">
        <v>36</v>
      </c>
      <c r="C2454">
        <v>0</v>
      </c>
      <c r="D2454" t="s">
        <v>20</v>
      </c>
      <c r="E2454" t="s">
        <v>20</v>
      </c>
      <c r="F2454" t="s">
        <v>65</v>
      </c>
      <c r="G2454">
        <v>18</v>
      </c>
      <c r="H2454" t="s">
        <v>20</v>
      </c>
      <c r="I2454" t="s">
        <v>23</v>
      </c>
      <c r="J2454" t="s">
        <v>20</v>
      </c>
      <c r="K2454" t="s">
        <v>20</v>
      </c>
      <c r="L2454" t="s">
        <v>33</v>
      </c>
      <c r="M2454" t="s">
        <v>20</v>
      </c>
      <c r="N2454" t="s">
        <v>25</v>
      </c>
      <c r="O2454">
        <v>95.36</v>
      </c>
      <c r="P2454">
        <v>1711.37</v>
      </c>
      <c r="Q2454">
        <v>3</v>
      </c>
      <c r="R2454" t="s">
        <v>21</v>
      </c>
    </row>
    <row r="2455" spans="1:18" x14ac:dyDescent="0.35">
      <c r="A2455" t="s">
        <v>2500</v>
      </c>
      <c r="B2455" t="s">
        <v>19</v>
      </c>
      <c r="C2455">
        <v>0</v>
      </c>
      <c r="D2455" t="s">
        <v>21</v>
      </c>
      <c r="E2455" t="s">
        <v>21</v>
      </c>
      <c r="F2455" t="s">
        <v>47</v>
      </c>
      <c r="G2455">
        <v>28</v>
      </c>
      <c r="H2455" t="s">
        <v>20</v>
      </c>
      <c r="I2455" t="s">
        <v>21</v>
      </c>
      <c r="J2455" t="s">
        <v>28</v>
      </c>
      <c r="K2455" t="s">
        <v>28</v>
      </c>
      <c r="L2455" t="s">
        <v>33</v>
      </c>
      <c r="M2455" t="s">
        <v>21</v>
      </c>
      <c r="N2455" t="s">
        <v>34</v>
      </c>
      <c r="O2455">
        <v>28.02</v>
      </c>
      <c r="P2455">
        <v>805.45</v>
      </c>
      <c r="Q2455">
        <v>1</v>
      </c>
      <c r="R2455" t="s">
        <v>21</v>
      </c>
    </row>
    <row r="2456" spans="1:18" x14ac:dyDescent="0.35">
      <c r="A2456" t="s">
        <v>2501</v>
      </c>
      <c r="B2456" t="s">
        <v>19</v>
      </c>
      <c r="C2456">
        <v>0</v>
      </c>
      <c r="D2456" t="s">
        <v>20</v>
      </c>
      <c r="E2456" t="s">
        <v>21</v>
      </c>
      <c r="F2456" t="s">
        <v>45</v>
      </c>
      <c r="G2456">
        <v>36</v>
      </c>
      <c r="H2456" t="s">
        <v>20</v>
      </c>
      <c r="I2456" t="s">
        <v>32</v>
      </c>
      <c r="J2456" t="s">
        <v>20</v>
      </c>
      <c r="K2456" t="s">
        <v>21</v>
      </c>
      <c r="L2456" t="s">
        <v>24</v>
      </c>
      <c r="M2456" t="s">
        <v>20</v>
      </c>
      <c r="N2456" t="s">
        <v>30</v>
      </c>
      <c r="O2456">
        <v>62.47</v>
      </c>
      <c r="P2456">
        <v>2289.25</v>
      </c>
      <c r="Q2456">
        <v>4</v>
      </c>
      <c r="R2456" t="s">
        <v>21</v>
      </c>
    </row>
    <row r="2457" spans="1:18" x14ac:dyDescent="0.35">
      <c r="A2457" t="s">
        <v>2502</v>
      </c>
      <c r="B2457" t="s">
        <v>19</v>
      </c>
      <c r="C2457">
        <v>0</v>
      </c>
      <c r="D2457" t="s">
        <v>21</v>
      </c>
      <c r="E2457" t="s">
        <v>21</v>
      </c>
      <c r="F2457" t="s">
        <v>22</v>
      </c>
      <c r="G2457">
        <v>10</v>
      </c>
      <c r="H2457" t="s">
        <v>20</v>
      </c>
      <c r="I2457" t="s">
        <v>21</v>
      </c>
      <c r="J2457" t="s">
        <v>28</v>
      </c>
      <c r="K2457" t="s">
        <v>28</v>
      </c>
      <c r="L2457" t="s">
        <v>33</v>
      </c>
      <c r="M2457" t="s">
        <v>20</v>
      </c>
      <c r="N2457" t="s">
        <v>30</v>
      </c>
      <c r="O2457">
        <v>27.98</v>
      </c>
      <c r="P2457">
        <v>288.17</v>
      </c>
      <c r="Q2457">
        <v>0</v>
      </c>
      <c r="R2457" t="s">
        <v>20</v>
      </c>
    </row>
    <row r="2458" spans="1:18" x14ac:dyDescent="0.35">
      <c r="A2458" t="s">
        <v>2503</v>
      </c>
      <c r="B2458" t="s">
        <v>36</v>
      </c>
      <c r="C2458">
        <v>0</v>
      </c>
      <c r="D2458" t="s">
        <v>20</v>
      </c>
      <c r="E2458" t="s">
        <v>20</v>
      </c>
      <c r="F2458" t="s">
        <v>49</v>
      </c>
      <c r="G2458">
        <v>24</v>
      </c>
      <c r="H2458" t="s">
        <v>20</v>
      </c>
      <c r="I2458" t="s">
        <v>32</v>
      </c>
      <c r="J2458" t="s">
        <v>20</v>
      </c>
      <c r="K2458" t="s">
        <v>21</v>
      </c>
      <c r="L2458" t="s">
        <v>33</v>
      </c>
      <c r="M2458" t="s">
        <v>20</v>
      </c>
      <c r="N2458" t="s">
        <v>30</v>
      </c>
      <c r="O2458">
        <v>62.21</v>
      </c>
      <c r="P2458">
        <v>1509.14</v>
      </c>
      <c r="Q2458">
        <v>4</v>
      </c>
      <c r="R2458" t="s">
        <v>21</v>
      </c>
    </row>
    <row r="2459" spans="1:18" x14ac:dyDescent="0.35">
      <c r="A2459" t="s">
        <v>2504</v>
      </c>
      <c r="B2459" t="s">
        <v>36</v>
      </c>
      <c r="C2459">
        <v>0</v>
      </c>
      <c r="D2459" t="s">
        <v>20</v>
      </c>
      <c r="E2459" t="s">
        <v>21</v>
      </c>
      <c r="F2459" t="s">
        <v>49</v>
      </c>
      <c r="G2459">
        <v>17</v>
      </c>
      <c r="H2459" t="s">
        <v>20</v>
      </c>
      <c r="I2459" t="s">
        <v>32</v>
      </c>
      <c r="J2459" t="s">
        <v>21</v>
      </c>
      <c r="K2459" t="s">
        <v>20</v>
      </c>
      <c r="L2459" t="s">
        <v>33</v>
      </c>
      <c r="M2459" t="s">
        <v>21</v>
      </c>
      <c r="N2459" t="s">
        <v>34</v>
      </c>
      <c r="O2459">
        <v>59.91</v>
      </c>
      <c r="P2459">
        <v>991.6</v>
      </c>
      <c r="Q2459">
        <v>1</v>
      </c>
      <c r="R2459" t="s">
        <v>21</v>
      </c>
    </row>
    <row r="2460" spans="1:18" x14ac:dyDescent="0.35">
      <c r="A2460" t="s">
        <v>2505</v>
      </c>
      <c r="B2460" t="s">
        <v>19</v>
      </c>
      <c r="C2460">
        <v>1</v>
      </c>
      <c r="D2460" t="s">
        <v>21</v>
      </c>
      <c r="E2460" t="s">
        <v>21</v>
      </c>
      <c r="F2460" t="s">
        <v>58</v>
      </c>
      <c r="G2460">
        <v>20</v>
      </c>
      <c r="H2460" t="s">
        <v>20</v>
      </c>
      <c r="I2460" t="s">
        <v>32</v>
      </c>
      <c r="J2460" t="s">
        <v>21</v>
      </c>
      <c r="K2460" t="s">
        <v>20</v>
      </c>
      <c r="L2460" t="s">
        <v>33</v>
      </c>
      <c r="M2460" t="s">
        <v>20</v>
      </c>
      <c r="N2460" t="s">
        <v>43</v>
      </c>
      <c r="O2460">
        <v>65.95</v>
      </c>
      <c r="P2460">
        <v>1325.56</v>
      </c>
      <c r="Q2460">
        <v>1</v>
      </c>
      <c r="R2460" t="s">
        <v>21</v>
      </c>
    </row>
    <row r="2461" spans="1:18" x14ac:dyDescent="0.35">
      <c r="A2461" t="s">
        <v>2506</v>
      </c>
      <c r="B2461" t="s">
        <v>19</v>
      </c>
      <c r="C2461">
        <v>0</v>
      </c>
      <c r="D2461" t="s">
        <v>21</v>
      </c>
      <c r="E2461" t="s">
        <v>21</v>
      </c>
      <c r="F2461" t="s">
        <v>41</v>
      </c>
      <c r="G2461">
        <v>29</v>
      </c>
      <c r="H2461" t="s">
        <v>20</v>
      </c>
      <c r="I2461" t="s">
        <v>32</v>
      </c>
      <c r="J2461" t="s">
        <v>21</v>
      </c>
      <c r="K2461" t="s">
        <v>21</v>
      </c>
      <c r="L2461" t="s">
        <v>33</v>
      </c>
      <c r="M2461" t="s">
        <v>20</v>
      </c>
      <c r="N2461" t="s">
        <v>25</v>
      </c>
      <c r="O2461">
        <v>41.05</v>
      </c>
      <c r="P2461">
        <v>1182.73</v>
      </c>
      <c r="Q2461">
        <v>0</v>
      </c>
      <c r="R2461" t="s">
        <v>21</v>
      </c>
    </row>
    <row r="2462" spans="1:18" x14ac:dyDescent="0.35">
      <c r="A2462" t="s">
        <v>2507</v>
      </c>
      <c r="B2462" t="s">
        <v>19</v>
      </c>
      <c r="C2462">
        <v>0</v>
      </c>
      <c r="D2462" t="s">
        <v>20</v>
      </c>
      <c r="E2462" t="s">
        <v>20</v>
      </c>
      <c r="F2462" t="s">
        <v>37</v>
      </c>
      <c r="G2462">
        <v>28</v>
      </c>
      <c r="H2462" t="s">
        <v>20</v>
      </c>
      <c r="I2462" t="s">
        <v>32</v>
      </c>
      <c r="J2462" t="s">
        <v>21</v>
      </c>
      <c r="K2462" t="s">
        <v>21</v>
      </c>
      <c r="L2462" t="s">
        <v>29</v>
      </c>
      <c r="M2462" t="s">
        <v>20</v>
      </c>
      <c r="N2462" t="s">
        <v>34</v>
      </c>
      <c r="O2462">
        <v>52.44</v>
      </c>
      <c r="P2462">
        <v>1479.89</v>
      </c>
      <c r="Q2462">
        <v>0</v>
      </c>
      <c r="R2462" t="s">
        <v>21</v>
      </c>
    </row>
    <row r="2463" spans="1:18" x14ac:dyDescent="0.35">
      <c r="A2463" t="s">
        <v>2508</v>
      </c>
      <c r="B2463" t="s">
        <v>36</v>
      </c>
      <c r="C2463">
        <v>0</v>
      </c>
      <c r="D2463" t="s">
        <v>20</v>
      </c>
      <c r="E2463" t="s">
        <v>21</v>
      </c>
      <c r="F2463" t="s">
        <v>65</v>
      </c>
      <c r="G2463">
        <v>13</v>
      </c>
      <c r="H2463" t="s">
        <v>20</v>
      </c>
      <c r="I2463" t="s">
        <v>21</v>
      </c>
      <c r="J2463" t="s">
        <v>28</v>
      </c>
      <c r="K2463" t="s">
        <v>28</v>
      </c>
      <c r="L2463" t="s">
        <v>29</v>
      </c>
      <c r="M2463" t="s">
        <v>21</v>
      </c>
      <c r="N2463" t="s">
        <v>30</v>
      </c>
      <c r="O2463">
        <v>27.68</v>
      </c>
      <c r="P2463">
        <v>349.32</v>
      </c>
      <c r="Q2463">
        <v>2</v>
      </c>
      <c r="R2463" t="s">
        <v>20</v>
      </c>
    </row>
    <row r="2464" spans="1:18" x14ac:dyDescent="0.35">
      <c r="A2464" t="s">
        <v>2509</v>
      </c>
      <c r="B2464" t="s">
        <v>36</v>
      </c>
      <c r="C2464">
        <v>1</v>
      </c>
      <c r="D2464" t="s">
        <v>20</v>
      </c>
      <c r="E2464" t="s">
        <v>21</v>
      </c>
      <c r="F2464" t="s">
        <v>56</v>
      </c>
      <c r="G2464">
        <v>23</v>
      </c>
      <c r="H2464" t="s">
        <v>20</v>
      </c>
      <c r="I2464" t="s">
        <v>32</v>
      </c>
      <c r="J2464" t="s">
        <v>21</v>
      </c>
      <c r="K2464" t="s">
        <v>20</v>
      </c>
      <c r="L2464" t="s">
        <v>29</v>
      </c>
      <c r="M2464" t="s">
        <v>21</v>
      </c>
      <c r="N2464" t="s">
        <v>43</v>
      </c>
      <c r="O2464">
        <v>54.59</v>
      </c>
      <c r="P2464">
        <v>1247.42</v>
      </c>
      <c r="Q2464">
        <v>2</v>
      </c>
      <c r="R2464" t="s">
        <v>21</v>
      </c>
    </row>
    <row r="2465" spans="1:18" x14ac:dyDescent="0.35">
      <c r="A2465" t="s">
        <v>2510</v>
      </c>
      <c r="B2465" t="s">
        <v>36</v>
      </c>
      <c r="C2465">
        <v>0</v>
      </c>
      <c r="D2465" t="s">
        <v>21</v>
      </c>
      <c r="E2465" t="s">
        <v>21</v>
      </c>
      <c r="F2465" t="s">
        <v>65</v>
      </c>
      <c r="G2465">
        <v>59</v>
      </c>
      <c r="H2465" t="s">
        <v>20</v>
      </c>
      <c r="I2465" t="s">
        <v>32</v>
      </c>
      <c r="J2465" t="s">
        <v>20</v>
      </c>
      <c r="K2465" t="s">
        <v>20</v>
      </c>
      <c r="L2465" t="s">
        <v>24</v>
      </c>
      <c r="M2465" t="s">
        <v>20</v>
      </c>
      <c r="N2465" t="s">
        <v>25</v>
      </c>
      <c r="O2465">
        <v>59.9</v>
      </c>
      <c r="P2465">
        <v>3587</v>
      </c>
      <c r="Q2465">
        <v>2</v>
      </c>
      <c r="R2465" t="s">
        <v>21</v>
      </c>
    </row>
    <row r="2466" spans="1:18" x14ac:dyDescent="0.35">
      <c r="A2466" t="s">
        <v>2511</v>
      </c>
      <c r="B2466" t="s">
        <v>36</v>
      </c>
      <c r="C2466">
        <v>0</v>
      </c>
      <c r="D2466" t="s">
        <v>20</v>
      </c>
      <c r="E2466" t="s">
        <v>21</v>
      </c>
      <c r="F2466" t="s">
        <v>27</v>
      </c>
      <c r="G2466">
        <v>49</v>
      </c>
      <c r="H2466" t="s">
        <v>20</v>
      </c>
      <c r="I2466" t="s">
        <v>23</v>
      </c>
      <c r="J2466" t="s">
        <v>21</v>
      </c>
      <c r="K2466" t="s">
        <v>21</v>
      </c>
      <c r="L2466" t="s">
        <v>29</v>
      </c>
      <c r="M2466" t="s">
        <v>20</v>
      </c>
      <c r="N2466" t="s">
        <v>30</v>
      </c>
      <c r="O2466">
        <v>90.86</v>
      </c>
      <c r="P2466">
        <v>4335.21</v>
      </c>
      <c r="Q2466">
        <v>4</v>
      </c>
      <c r="R2466" t="s">
        <v>20</v>
      </c>
    </row>
    <row r="2467" spans="1:18" x14ac:dyDescent="0.35">
      <c r="A2467" t="s">
        <v>2512</v>
      </c>
      <c r="B2467" t="s">
        <v>19</v>
      </c>
      <c r="C2467">
        <v>0</v>
      </c>
      <c r="D2467" t="s">
        <v>21</v>
      </c>
      <c r="E2467" t="s">
        <v>21</v>
      </c>
      <c r="F2467" t="s">
        <v>37</v>
      </c>
      <c r="G2467">
        <v>60</v>
      </c>
      <c r="H2467" t="s">
        <v>20</v>
      </c>
      <c r="I2467" t="s">
        <v>23</v>
      </c>
      <c r="J2467" t="s">
        <v>20</v>
      </c>
      <c r="K2467" t="s">
        <v>21</v>
      </c>
      <c r="L2467" t="s">
        <v>33</v>
      </c>
      <c r="M2467" t="s">
        <v>20</v>
      </c>
      <c r="N2467" t="s">
        <v>25</v>
      </c>
      <c r="O2467">
        <v>87.93</v>
      </c>
      <c r="P2467">
        <v>5237.66</v>
      </c>
      <c r="Q2467">
        <v>3</v>
      </c>
      <c r="R2467" t="s">
        <v>21</v>
      </c>
    </row>
    <row r="2468" spans="1:18" x14ac:dyDescent="0.35">
      <c r="A2468" t="s">
        <v>2513</v>
      </c>
      <c r="B2468" t="s">
        <v>19</v>
      </c>
      <c r="C2468">
        <v>0</v>
      </c>
      <c r="D2468" t="s">
        <v>20</v>
      </c>
      <c r="E2468" t="s">
        <v>21</v>
      </c>
      <c r="F2468" t="s">
        <v>39</v>
      </c>
      <c r="G2468">
        <v>14</v>
      </c>
      <c r="H2468" t="s">
        <v>20</v>
      </c>
      <c r="I2468" t="s">
        <v>32</v>
      </c>
      <c r="J2468" t="s">
        <v>21</v>
      </c>
      <c r="K2468" t="s">
        <v>21</v>
      </c>
      <c r="L2468" t="s">
        <v>24</v>
      </c>
      <c r="M2468" t="s">
        <v>21</v>
      </c>
      <c r="N2468" t="s">
        <v>34</v>
      </c>
      <c r="O2468">
        <v>45.04</v>
      </c>
      <c r="P2468">
        <v>647.44000000000005</v>
      </c>
      <c r="Q2468">
        <v>1</v>
      </c>
      <c r="R2468" t="s">
        <v>21</v>
      </c>
    </row>
    <row r="2469" spans="1:18" x14ac:dyDescent="0.35">
      <c r="A2469" t="s">
        <v>2514</v>
      </c>
      <c r="B2469" t="s">
        <v>19</v>
      </c>
      <c r="C2469">
        <v>1</v>
      </c>
      <c r="D2469" t="s">
        <v>21</v>
      </c>
      <c r="E2469" t="s">
        <v>21</v>
      </c>
      <c r="F2469" t="s">
        <v>49</v>
      </c>
      <c r="G2469">
        <v>48</v>
      </c>
      <c r="H2469" t="s">
        <v>20</v>
      </c>
      <c r="I2469" t="s">
        <v>32</v>
      </c>
      <c r="J2469" t="s">
        <v>21</v>
      </c>
      <c r="K2469" t="s">
        <v>20</v>
      </c>
      <c r="L2469" t="s">
        <v>33</v>
      </c>
      <c r="M2469" t="s">
        <v>20</v>
      </c>
      <c r="N2469" t="s">
        <v>25</v>
      </c>
      <c r="O2469">
        <v>53.38</v>
      </c>
      <c r="P2469">
        <v>2587.64</v>
      </c>
      <c r="Q2469">
        <v>1</v>
      </c>
      <c r="R2469" t="s">
        <v>21</v>
      </c>
    </row>
    <row r="2470" spans="1:18" x14ac:dyDescent="0.35">
      <c r="A2470" t="s">
        <v>2515</v>
      </c>
      <c r="B2470" t="s">
        <v>19</v>
      </c>
      <c r="C2470">
        <v>0</v>
      </c>
      <c r="D2470" t="s">
        <v>20</v>
      </c>
      <c r="E2470" t="s">
        <v>21</v>
      </c>
      <c r="F2470" t="s">
        <v>37</v>
      </c>
      <c r="G2470">
        <v>35</v>
      </c>
      <c r="H2470" t="s">
        <v>20</v>
      </c>
      <c r="I2470" t="s">
        <v>23</v>
      </c>
      <c r="J2470" t="s">
        <v>21</v>
      </c>
      <c r="K2470" t="s">
        <v>20</v>
      </c>
      <c r="L2470" t="s">
        <v>29</v>
      </c>
      <c r="M2470" t="s">
        <v>20</v>
      </c>
      <c r="N2470" t="s">
        <v>30</v>
      </c>
      <c r="O2470">
        <v>92.34</v>
      </c>
      <c r="P2470">
        <v>3244.86</v>
      </c>
      <c r="Q2470">
        <v>2</v>
      </c>
      <c r="R2470" t="s">
        <v>21</v>
      </c>
    </row>
    <row r="2471" spans="1:18" x14ac:dyDescent="0.35">
      <c r="A2471" t="s">
        <v>2516</v>
      </c>
      <c r="B2471" t="s">
        <v>36</v>
      </c>
      <c r="C2471">
        <v>0</v>
      </c>
      <c r="D2471" t="s">
        <v>20</v>
      </c>
      <c r="E2471" t="s">
        <v>21</v>
      </c>
      <c r="F2471" t="s">
        <v>22</v>
      </c>
      <c r="G2471">
        <v>30</v>
      </c>
      <c r="H2471" t="s">
        <v>20</v>
      </c>
      <c r="I2471" t="s">
        <v>23</v>
      </c>
      <c r="J2471" t="s">
        <v>21</v>
      </c>
      <c r="K2471" t="s">
        <v>21</v>
      </c>
      <c r="L2471" t="s">
        <v>29</v>
      </c>
      <c r="M2471" t="s">
        <v>21</v>
      </c>
      <c r="N2471" t="s">
        <v>34</v>
      </c>
      <c r="O2471">
        <v>86.18</v>
      </c>
      <c r="P2471">
        <v>2515.5300000000002</v>
      </c>
      <c r="Q2471">
        <v>3</v>
      </c>
      <c r="R2471" t="s">
        <v>20</v>
      </c>
    </row>
    <row r="2472" spans="1:18" x14ac:dyDescent="0.35">
      <c r="A2472" t="s">
        <v>2517</v>
      </c>
      <c r="B2472" t="s">
        <v>36</v>
      </c>
      <c r="C2472">
        <v>0</v>
      </c>
      <c r="D2472" t="s">
        <v>20</v>
      </c>
      <c r="E2472" t="s">
        <v>20</v>
      </c>
      <c r="F2472" t="s">
        <v>41</v>
      </c>
      <c r="G2472">
        <v>37</v>
      </c>
      <c r="H2472" t="s">
        <v>20</v>
      </c>
      <c r="I2472" t="s">
        <v>32</v>
      </c>
      <c r="J2472" t="s">
        <v>20</v>
      </c>
      <c r="K2472" t="s">
        <v>20</v>
      </c>
      <c r="L2472" t="s">
        <v>29</v>
      </c>
      <c r="M2472" t="s">
        <v>21</v>
      </c>
      <c r="N2472" t="s">
        <v>43</v>
      </c>
      <c r="O2472">
        <v>68.78</v>
      </c>
      <c r="P2472">
        <v>2613.34</v>
      </c>
      <c r="Q2472">
        <v>0</v>
      </c>
      <c r="R2472" t="s">
        <v>21</v>
      </c>
    </row>
    <row r="2473" spans="1:18" x14ac:dyDescent="0.35">
      <c r="A2473" t="s">
        <v>2518</v>
      </c>
      <c r="B2473" t="s">
        <v>36</v>
      </c>
      <c r="C2473">
        <v>0</v>
      </c>
      <c r="D2473" t="s">
        <v>20</v>
      </c>
      <c r="E2473" t="s">
        <v>21</v>
      </c>
      <c r="F2473" t="s">
        <v>39</v>
      </c>
      <c r="G2473">
        <v>63</v>
      </c>
      <c r="H2473" t="s">
        <v>20</v>
      </c>
      <c r="I2473" t="s">
        <v>32</v>
      </c>
      <c r="J2473" t="s">
        <v>20</v>
      </c>
      <c r="K2473" t="s">
        <v>21</v>
      </c>
      <c r="L2473" t="s">
        <v>24</v>
      </c>
      <c r="M2473" t="s">
        <v>20</v>
      </c>
      <c r="N2473" t="s">
        <v>30</v>
      </c>
      <c r="O2473">
        <v>54.94</v>
      </c>
      <c r="P2473">
        <v>3557.84</v>
      </c>
      <c r="Q2473">
        <v>1</v>
      </c>
      <c r="R2473" t="s">
        <v>21</v>
      </c>
    </row>
    <row r="2474" spans="1:18" x14ac:dyDescent="0.35">
      <c r="A2474" t="s">
        <v>2519</v>
      </c>
      <c r="B2474" t="s">
        <v>36</v>
      </c>
      <c r="C2474">
        <v>0</v>
      </c>
      <c r="D2474" t="s">
        <v>21</v>
      </c>
      <c r="E2474" t="s">
        <v>21</v>
      </c>
      <c r="F2474" t="s">
        <v>41</v>
      </c>
      <c r="G2474">
        <v>45</v>
      </c>
      <c r="H2474" t="s">
        <v>20</v>
      </c>
      <c r="I2474" t="s">
        <v>23</v>
      </c>
      <c r="J2474" t="s">
        <v>21</v>
      </c>
      <c r="K2474" t="s">
        <v>20</v>
      </c>
      <c r="L2474" t="s">
        <v>33</v>
      </c>
      <c r="M2474" t="s">
        <v>21</v>
      </c>
      <c r="N2474" t="s">
        <v>34</v>
      </c>
      <c r="O2474">
        <v>99.04</v>
      </c>
      <c r="P2474">
        <v>4513.6499999999996</v>
      </c>
      <c r="Q2474">
        <v>1</v>
      </c>
      <c r="R2474" t="s">
        <v>20</v>
      </c>
    </row>
    <row r="2475" spans="1:18" x14ac:dyDescent="0.35">
      <c r="A2475" t="s">
        <v>2520</v>
      </c>
      <c r="B2475" t="s">
        <v>36</v>
      </c>
      <c r="C2475">
        <v>1</v>
      </c>
      <c r="D2475" t="s">
        <v>20</v>
      </c>
      <c r="E2475" t="s">
        <v>20</v>
      </c>
      <c r="F2475" t="s">
        <v>49</v>
      </c>
      <c r="G2475">
        <v>10</v>
      </c>
      <c r="H2475" t="s">
        <v>20</v>
      </c>
      <c r="I2475" t="s">
        <v>23</v>
      </c>
      <c r="J2475" t="s">
        <v>20</v>
      </c>
      <c r="K2475" t="s">
        <v>21</v>
      </c>
      <c r="L2475" t="s">
        <v>33</v>
      </c>
      <c r="M2475" t="s">
        <v>21</v>
      </c>
      <c r="N2475" t="s">
        <v>34</v>
      </c>
      <c r="O2475">
        <v>85.81</v>
      </c>
      <c r="P2475">
        <v>837.39</v>
      </c>
      <c r="Q2475">
        <v>3</v>
      </c>
      <c r="R2475" t="s">
        <v>20</v>
      </c>
    </row>
    <row r="2476" spans="1:18" x14ac:dyDescent="0.35">
      <c r="A2476" t="s">
        <v>2521</v>
      </c>
      <c r="B2476" t="s">
        <v>19</v>
      </c>
      <c r="C2476">
        <v>0</v>
      </c>
      <c r="D2476" t="s">
        <v>21</v>
      </c>
      <c r="E2476" t="s">
        <v>21</v>
      </c>
      <c r="F2476" t="s">
        <v>27</v>
      </c>
      <c r="G2476">
        <v>59</v>
      </c>
      <c r="H2476" t="s">
        <v>20</v>
      </c>
      <c r="I2476" t="s">
        <v>23</v>
      </c>
      <c r="J2476" t="s">
        <v>21</v>
      </c>
      <c r="K2476" t="s">
        <v>21</v>
      </c>
      <c r="L2476" t="s">
        <v>24</v>
      </c>
      <c r="M2476" t="s">
        <v>21</v>
      </c>
      <c r="N2476" t="s">
        <v>30</v>
      </c>
      <c r="O2476">
        <v>81.45</v>
      </c>
      <c r="P2476">
        <v>4743.2299999999996</v>
      </c>
      <c r="Q2476">
        <v>1</v>
      </c>
      <c r="R2476" t="s">
        <v>21</v>
      </c>
    </row>
    <row r="2477" spans="1:18" x14ac:dyDescent="0.35">
      <c r="A2477" t="s">
        <v>2522</v>
      </c>
      <c r="B2477" t="s">
        <v>19</v>
      </c>
      <c r="C2477">
        <v>0</v>
      </c>
      <c r="D2477" t="s">
        <v>20</v>
      </c>
      <c r="E2477" t="s">
        <v>21</v>
      </c>
      <c r="F2477" t="s">
        <v>58</v>
      </c>
      <c r="G2477">
        <v>39</v>
      </c>
      <c r="H2477" t="s">
        <v>20</v>
      </c>
      <c r="I2477" t="s">
        <v>32</v>
      </c>
      <c r="J2477" t="s">
        <v>21</v>
      </c>
      <c r="K2477" t="s">
        <v>21</v>
      </c>
      <c r="L2477" t="s">
        <v>24</v>
      </c>
      <c r="M2477" t="s">
        <v>20</v>
      </c>
      <c r="N2477" t="s">
        <v>43</v>
      </c>
      <c r="O2477">
        <v>52.76</v>
      </c>
      <c r="P2477">
        <v>2067.92</v>
      </c>
      <c r="Q2477">
        <v>1</v>
      </c>
      <c r="R2477" t="s">
        <v>21</v>
      </c>
    </row>
    <row r="2478" spans="1:18" x14ac:dyDescent="0.35">
      <c r="A2478" t="s">
        <v>2523</v>
      </c>
      <c r="B2478" t="s">
        <v>36</v>
      </c>
      <c r="C2478">
        <v>1</v>
      </c>
      <c r="D2478" t="s">
        <v>20</v>
      </c>
      <c r="E2478" t="s">
        <v>21</v>
      </c>
      <c r="F2478" t="s">
        <v>65</v>
      </c>
      <c r="G2478">
        <v>24</v>
      </c>
      <c r="H2478" t="s">
        <v>20</v>
      </c>
      <c r="I2478" t="s">
        <v>23</v>
      </c>
      <c r="J2478" t="s">
        <v>20</v>
      </c>
      <c r="K2478" t="s">
        <v>21</v>
      </c>
      <c r="L2478" t="s">
        <v>24</v>
      </c>
      <c r="M2478" t="s">
        <v>21</v>
      </c>
      <c r="N2478" t="s">
        <v>34</v>
      </c>
      <c r="O2478">
        <v>95.82</v>
      </c>
      <c r="P2478">
        <v>2284.81</v>
      </c>
      <c r="Q2478">
        <v>1</v>
      </c>
      <c r="R2478" t="s">
        <v>21</v>
      </c>
    </row>
    <row r="2479" spans="1:18" x14ac:dyDescent="0.35">
      <c r="A2479" t="s">
        <v>2524</v>
      </c>
      <c r="B2479" t="s">
        <v>19</v>
      </c>
      <c r="C2479">
        <v>0</v>
      </c>
      <c r="D2479" t="s">
        <v>21</v>
      </c>
      <c r="E2479" t="s">
        <v>21</v>
      </c>
      <c r="F2479" t="s">
        <v>75</v>
      </c>
      <c r="G2479">
        <v>9</v>
      </c>
      <c r="H2479" t="s">
        <v>20</v>
      </c>
      <c r="I2479" t="s">
        <v>32</v>
      </c>
      <c r="J2479" t="s">
        <v>21</v>
      </c>
      <c r="K2479" t="s">
        <v>21</v>
      </c>
      <c r="L2479" t="s">
        <v>33</v>
      </c>
      <c r="M2479" t="s">
        <v>21</v>
      </c>
      <c r="N2479" t="s">
        <v>34</v>
      </c>
      <c r="O2479">
        <v>45.76</v>
      </c>
      <c r="P2479">
        <v>400.48</v>
      </c>
      <c r="Q2479">
        <v>3</v>
      </c>
      <c r="R2479" t="s">
        <v>21</v>
      </c>
    </row>
    <row r="2480" spans="1:18" x14ac:dyDescent="0.35">
      <c r="A2480" t="s">
        <v>2525</v>
      </c>
      <c r="B2480" t="s">
        <v>36</v>
      </c>
      <c r="C2480">
        <v>0</v>
      </c>
      <c r="D2480" t="s">
        <v>21</v>
      </c>
      <c r="E2480" t="s">
        <v>20</v>
      </c>
      <c r="F2480" t="s">
        <v>39</v>
      </c>
      <c r="G2480">
        <v>9</v>
      </c>
      <c r="H2480" t="s">
        <v>20</v>
      </c>
      <c r="I2480" t="s">
        <v>23</v>
      </c>
      <c r="J2480" t="s">
        <v>20</v>
      </c>
      <c r="K2480" t="s">
        <v>21</v>
      </c>
      <c r="L2480" t="s">
        <v>33</v>
      </c>
      <c r="M2480" t="s">
        <v>20</v>
      </c>
      <c r="N2480" t="s">
        <v>43</v>
      </c>
      <c r="O2480">
        <v>79.02</v>
      </c>
      <c r="P2480">
        <v>710.46</v>
      </c>
      <c r="Q2480">
        <v>1</v>
      </c>
      <c r="R2480" t="s">
        <v>21</v>
      </c>
    </row>
    <row r="2481" spans="1:18" x14ac:dyDescent="0.35">
      <c r="A2481" t="s">
        <v>2526</v>
      </c>
      <c r="B2481" t="s">
        <v>19</v>
      </c>
      <c r="C2481">
        <v>0</v>
      </c>
      <c r="D2481" t="s">
        <v>20</v>
      </c>
      <c r="E2481" t="s">
        <v>20</v>
      </c>
      <c r="F2481" t="s">
        <v>56</v>
      </c>
      <c r="G2481">
        <v>11</v>
      </c>
      <c r="H2481" t="s">
        <v>20</v>
      </c>
      <c r="I2481" t="s">
        <v>32</v>
      </c>
      <c r="J2481" t="s">
        <v>21</v>
      </c>
      <c r="K2481" t="s">
        <v>21</v>
      </c>
      <c r="L2481" t="s">
        <v>33</v>
      </c>
      <c r="M2481" t="s">
        <v>21</v>
      </c>
      <c r="N2481" t="s">
        <v>30</v>
      </c>
      <c r="O2481">
        <v>59.78</v>
      </c>
      <c r="P2481">
        <v>655.64</v>
      </c>
      <c r="Q2481">
        <v>3</v>
      </c>
      <c r="R2481" t="s">
        <v>20</v>
      </c>
    </row>
    <row r="2482" spans="1:18" x14ac:dyDescent="0.35">
      <c r="A2482" t="s">
        <v>2527</v>
      </c>
      <c r="B2482" t="s">
        <v>19</v>
      </c>
      <c r="C2482">
        <v>1</v>
      </c>
      <c r="D2482" t="s">
        <v>21</v>
      </c>
      <c r="E2482" t="s">
        <v>21</v>
      </c>
      <c r="F2482" t="s">
        <v>65</v>
      </c>
      <c r="G2482">
        <v>20</v>
      </c>
      <c r="H2482" t="s">
        <v>20</v>
      </c>
      <c r="I2482" t="s">
        <v>32</v>
      </c>
      <c r="J2482" t="s">
        <v>21</v>
      </c>
      <c r="K2482" t="s">
        <v>21</v>
      </c>
      <c r="L2482" t="s">
        <v>33</v>
      </c>
      <c r="M2482" t="s">
        <v>21</v>
      </c>
      <c r="N2482" t="s">
        <v>30</v>
      </c>
      <c r="O2482">
        <v>45.05</v>
      </c>
      <c r="P2482">
        <v>893.63</v>
      </c>
      <c r="Q2482">
        <v>3</v>
      </c>
      <c r="R2482" t="s">
        <v>20</v>
      </c>
    </row>
    <row r="2483" spans="1:18" x14ac:dyDescent="0.35">
      <c r="A2483" t="s">
        <v>2528</v>
      </c>
      <c r="B2483" t="s">
        <v>36</v>
      </c>
      <c r="C2483">
        <v>0</v>
      </c>
      <c r="D2483" t="s">
        <v>20</v>
      </c>
      <c r="E2483" t="s">
        <v>20</v>
      </c>
      <c r="F2483" t="s">
        <v>56</v>
      </c>
      <c r="G2483">
        <v>28</v>
      </c>
      <c r="H2483" t="s">
        <v>20</v>
      </c>
      <c r="I2483" t="s">
        <v>23</v>
      </c>
      <c r="J2483" t="s">
        <v>20</v>
      </c>
      <c r="K2483" t="s">
        <v>20</v>
      </c>
      <c r="L2483" t="s">
        <v>29</v>
      </c>
      <c r="M2483" t="s">
        <v>20</v>
      </c>
      <c r="N2483" t="s">
        <v>34</v>
      </c>
      <c r="O2483">
        <v>101.16</v>
      </c>
      <c r="P2483">
        <v>2837.67</v>
      </c>
      <c r="Q2483">
        <v>2</v>
      </c>
      <c r="R2483" t="s">
        <v>21</v>
      </c>
    </row>
    <row r="2484" spans="1:18" x14ac:dyDescent="0.35">
      <c r="A2484" t="s">
        <v>2529</v>
      </c>
      <c r="B2484" t="s">
        <v>19</v>
      </c>
      <c r="C2484">
        <v>0</v>
      </c>
      <c r="D2484" t="s">
        <v>21</v>
      </c>
      <c r="E2484" t="s">
        <v>21</v>
      </c>
      <c r="F2484" t="s">
        <v>22</v>
      </c>
      <c r="G2484">
        <v>19</v>
      </c>
      <c r="H2484" t="s">
        <v>20</v>
      </c>
      <c r="I2484" t="s">
        <v>23</v>
      </c>
      <c r="J2484" t="s">
        <v>21</v>
      </c>
      <c r="K2484" t="s">
        <v>20</v>
      </c>
      <c r="L2484" t="s">
        <v>33</v>
      </c>
      <c r="M2484" t="s">
        <v>20</v>
      </c>
      <c r="N2484" t="s">
        <v>30</v>
      </c>
      <c r="O2484">
        <v>86.11</v>
      </c>
      <c r="P2484">
        <v>1677.49</v>
      </c>
      <c r="Q2484">
        <v>0</v>
      </c>
      <c r="R2484" t="s">
        <v>21</v>
      </c>
    </row>
    <row r="2485" spans="1:18" x14ac:dyDescent="0.35">
      <c r="A2485" t="s">
        <v>2530</v>
      </c>
      <c r="B2485" t="s">
        <v>19</v>
      </c>
      <c r="C2485">
        <v>1</v>
      </c>
      <c r="D2485" t="s">
        <v>20</v>
      </c>
      <c r="E2485" t="s">
        <v>21</v>
      </c>
      <c r="F2485" t="s">
        <v>75</v>
      </c>
      <c r="G2485">
        <v>3</v>
      </c>
      <c r="H2485" t="s">
        <v>20</v>
      </c>
      <c r="I2485" t="s">
        <v>23</v>
      </c>
      <c r="J2485" t="s">
        <v>21</v>
      </c>
      <c r="K2485" t="s">
        <v>21</v>
      </c>
      <c r="L2485" t="s">
        <v>33</v>
      </c>
      <c r="M2485" t="s">
        <v>21</v>
      </c>
      <c r="N2485" t="s">
        <v>25</v>
      </c>
      <c r="O2485">
        <v>78.62</v>
      </c>
      <c r="P2485">
        <v>232.98</v>
      </c>
      <c r="Q2485">
        <v>2</v>
      </c>
      <c r="R2485" t="s">
        <v>21</v>
      </c>
    </row>
    <row r="2486" spans="1:18" x14ac:dyDescent="0.35">
      <c r="A2486" t="s">
        <v>2531</v>
      </c>
      <c r="B2486" t="s">
        <v>36</v>
      </c>
      <c r="C2486">
        <v>1</v>
      </c>
      <c r="D2486" t="s">
        <v>21</v>
      </c>
      <c r="E2486" t="s">
        <v>21</v>
      </c>
      <c r="F2486" t="s">
        <v>58</v>
      </c>
      <c r="G2486">
        <v>15</v>
      </c>
      <c r="H2486" t="s">
        <v>21</v>
      </c>
      <c r="I2486" t="s">
        <v>32</v>
      </c>
      <c r="J2486" t="s">
        <v>21</v>
      </c>
      <c r="K2486" t="s">
        <v>21</v>
      </c>
      <c r="L2486" t="s">
        <v>33</v>
      </c>
      <c r="M2486" t="s">
        <v>20</v>
      </c>
      <c r="N2486" t="s">
        <v>34</v>
      </c>
      <c r="O2486">
        <v>41.1</v>
      </c>
      <c r="P2486">
        <v>607.20000000000005</v>
      </c>
      <c r="Q2486">
        <v>0</v>
      </c>
      <c r="R2486" t="s">
        <v>20</v>
      </c>
    </row>
    <row r="2487" spans="1:18" x14ac:dyDescent="0.35">
      <c r="A2487" t="s">
        <v>2532</v>
      </c>
      <c r="B2487" t="s">
        <v>19</v>
      </c>
      <c r="C2487">
        <v>0</v>
      </c>
      <c r="D2487" t="s">
        <v>21</v>
      </c>
      <c r="E2487" t="s">
        <v>21</v>
      </c>
      <c r="F2487" t="s">
        <v>27</v>
      </c>
      <c r="G2487">
        <v>5</v>
      </c>
      <c r="H2487" t="s">
        <v>20</v>
      </c>
      <c r="I2487" t="s">
        <v>21</v>
      </c>
      <c r="J2487" t="s">
        <v>28</v>
      </c>
      <c r="K2487" t="s">
        <v>28</v>
      </c>
      <c r="L2487" t="s">
        <v>29</v>
      </c>
      <c r="M2487" t="s">
        <v>20</v>
      </c>
      <c r="N2487" t="s">
        <v>34</v>
      </c>
      <c r="O2487">
        <v>31.14</v>
      </c>
      <c r="P2487">
        <v>157.78</v>
      </c>
      <c r="Q2487">
        <v>1</v>
      </c>
      <c r="R2487" t="s">
        <v>21</v>
      </c>
    </row>
    <row r="2488" spans="1:18" x14ac:dyDescent="0.35">
      <c r="A2488" t="s">
        <v>2533</v>
      </c>
      <c r="B2488" t="s">
        <v>19</v>
      </c>
      <c r="C2488">
        <v>0</v>
      </c>
      <c r="D2488" t="s">
        <v>21</v>
      </c>
      <c r="E2488" t="s">
        <v>21</v>
      </c>
      <c r="F2488" t="s">
        <v>22</v>
      </c>
      <c r="G2488">
        <v>8</v>
      </c>
      <c r="H2488" t="s">
        <v>20</v>
      </c>
      <c r="I2488" t="s">
        <v>21</v>
      </c>
      <c r="J2488" t="s">
        <v>28</v>
      </c>
      <c r="K2488" t="s">
        <v>28</v>
      </c>
      <c r="L2488" t="s">
        <v>33</v>
      </c>
      <c r="M2488" t="s">
        <v>21</v>
      </c>
      <c r="N2488" t="s">
        <v>34</v>
      </c>
      <c r="O2488">
        <v>33.17</v>
      </c>
      <c r="P2488">
        <v>260.95999999999998</v>
      </c>
      <c r="Q2488">
        <v>1</v>
      </c>
      <c r="R2488" t="s">
        <v>21</v>
      </c>
    </row>
    <row r="2489" spans="1:18" x14ac:dyDescent="0.35">
      <c r="A2489" t="s">
        <v>2534</v>
      </c>
      <c r="B2489" t="s">
        <v>36</v>
      </c>
      <c r="C2489">
        <v>0</v>
      </c>
      <c r="D2489" t="s">
        <v>20</v>
      </c>
      <c r="E2489" t="s">
        <v>20</v>
      </c>
      <c r="F2489" t="s">
        <v>49</v>
      </c>
      <c r="G2489">
        <v>66</v>
      </c>
      <c r="H2489" t="s">
        <v>20</v>
      </c>
      <c r="I2489" t="s">
        <v>23</v>
      </c>
      <c r="J2489" t="s">
        <v>21</v>
      </c>
      <c r="K2489" t="s">
        <v>20</v>
      </c>
      <c r="L2489" t="s">
        <v>24</v>
      </c>
      <c r="M2489" t="s">
        <v>20</v>
      </c>
      <c r="N2489" t="s">
        <v>34</v>
      </c>
      <c r="O2489">
        <v>90.63</v>
      </c>
      <c r="P2489">
        <v>6003.41</v>
      </c>
      <c r="Q2489">
        <v>2</v>
      </c>
      <c r="R2489" t="s">
        <v>21</v>
      </c>
    </row>
    <row r="2490" spans="1:18" x14ac:dyDescent="0.35">
      <c r="A2490" t="s">
        <v>2535</v>
      </c>
      <c r="B2490" t="s">
        <v>19</v>
      </c>
      <c r="C2490">
        <v>1</v>
      </c>
      <c r="D2490" t="s">
        <v>21</v>
      </c>
      <c r="E2490" t="s">
        <v>21</v>
      </c>
      <c r="F2490" t="s">
        <v>47</v>
      </c>
      <c r="G2490">
        <v>9</v>
      </c>
      <c r="H2490" t="s">
        <v>20</v>
      </c>
      <c r="I2490" t="s">
        <v>21</v>
      </c>
      <c r="J2490" t="s">
        <v>28</v>
      </c>
      <c r="K2490" t="s">
        <v>28</v>
      </c>
      <c r="L2490" t="s">
        <v>33</v>
      </c>
      <c r="M2490" t="s">
        <v>21</v>
      </c>
      <c r="N2490" t="s">
        <v>25</v>
      </c>
      <c r="O2490">
        <v>41.15</v>
      </c>
      <c r="P2490">
        <v>360.73</v>
      </c>
      <c r="Q2490">
        <v>0</v>
      </c>
      <c r="R2490" t="s">
        <v>21</v>
      </c>
    </row>
    <row r="2491" spans="1:18" x14ac:dyDescent="0.35">
      <c r="A2491" t="s">
        <v>2536</v>
      </c>
      <c r="B2491" t="s">
        <v>36</v>
      </c>
      <c r="C2491">
        <v>1</v>
      </c>
      <c r="D2491" t="s">
        <v>21</v>
      </c>
      <c r="E2491" t="s">
        <v>20</v>
      </c>
      <c r="F2491" t="s">
        <v>27</v>
      </c>
      <c r="G2491">
        <v>34</v>
      </c>
      <c r="H2491" t="s">
        <v>20</v>
      </c>
      <c r="I2491" t="s">
        <v>23</v>
      </c>
      <c r="J2491" t="s">
        <v>21</v>
      </c>
      <c r="K2491" t="s">
        <v>20</v>
      </c>
      <c r="L2491" t="s">
        <v>29</v>
      </c>
      <c r="M2491" t="s">
        <v>21</v>
      </c>
      <c r="N2491" t="s">
        <v>34</v>
      </c>
      <c r="O2491">
        <v>91.11</v>
      </c>
      <c r="P2491">
        <v>3054.77</v>
      </c>
      <c r="Q2491">
        <v>1</v>
      </c>
      <c r="R2491" t="s">
        <v>21</v>
      </c>
    </row>
    <row r="2492" spans="1:18" x14ac:dyDescent="0.35">
      <c r="A2492" t="s">
        <v>2537</v>
      </c>
      <c r="B2492" t="s">
        <v>19</v>
      </c>
      <c r="C2492">
        <v>1</v>
      </c>
      <c r="D2492" t="s">
        <v>21</v>
      </c>
      <c r="E2492" t="s">
        <v>20</v>
      </c>
      <c r="F2492" t="s">
        <v>37</v>
      </c>
      <c r="G2492">
        <v>42</v>
      </c>
      <c r="H2492" t="s">
        <v>20</v>
      </c>
      <c r="I2492" t="s">
        <v>21</v>
      </c>
      <c r="J2492" t="s">
        <v>28</v>
      </c>
      <c r="K2492" t="s">
        <v>28</v>
      </c>
      <c r="L2492" t="s">
        <v>33</v>
      </c>
      <c r="M2492" t="s">
        <v>21</v>
      </c>
      <c r="N2492" t="s">
        <v>30</v>
      </c>
      <c r="O2492">
        <v>31.95</v>
      </c>
      <c r="P2492">
        <v>1374.21</v>
      </c>
      <c r="Q2492">
        <v>4</v>
      </c>
      <c r="R2492" t="s">
        <v>21</v>
      </c>
    </row>
    <row r="2493" spans="1:18" x14ac:dyDescent="0.35">
      <c r="A2493" t="s">
        <v>2538</v>
      </c>
      <c r="B2493" t="s">
        <v>19</v>
      </c>
      <c r="C2493">
        <v>0</v>
      </c>
      <c r="D2493" t="s">
        <v>21</v>
      </c>
      <c r="E2493" t="s">
        <v>21</v>
      </c>
      <c r="F2493" t="s">
        <v>39</v>
      </c>
      <c r="G2493">
        <v>65</v>
      </c>
      <c r="H2493" t="s">
        <v>20</v>
      </c>
      <c r="I2493" t="s">
        <v>21</v>
      </c>
      <c r="J2493" t="s">
        <v>28</v>
      </c>
      <c r="K2493" t="s">
        <v>28</v>
      </c>
      <c r="L2493" t="s">
        <v>24</v>
      </c>
      <c r="M2493" t="s">
        <v>21</v>
      </c>
      <c r="N2493" t="s">
        <v>43</v>
      </c>
      <c r="O2493">
        <v>19.13</v>
      </c>
      <c r="P2493">
        <v>1280.32</v>
      </c>
      <c r="Q2493">
        <v>3</v>
      </c>
      <c r="R2493" t="s">
        <v>21</v>
      </c>
    </row>
    <row r="2494" spans="1:18" x14ac:dyDescent="0.35">
      <c r="A2494" t="s">
        <v>2539</v>
      </c>
      <c r="B2494" t="s">
        <v>19</v>
      </c>
      <c r="C2494">
        <v>0</v>
      </c>
      <c r="D2494" t="s">
        <v>21</v>
      </c>
      <c r="E2494" t="s">
        <v>20</v>
      </c>
      <c r="F2494" t="s">
        <v>47</v>
      </c>
      <c r="G2494">
        <v>30</v>
      </c>
      <c r="H2494" t="s">
        <v>20</v>
      </c>
      <c r="I2494" t="s">
        <v>21</v>
      </c>
      <c r="J2494" t="s">
        <v>28</v>
      </c>
      <c r="K2494" t="s">
        <v>28</v>
      </c>
      <c r="L2494" t="s">
        <v>29</v>
      </c>
      <c r="M2494" t="s">
        <v>21</v>
      </c>
      <c r="N2494" t="s">
        <v>43</v>
      </c>
      <c r="O2494">
        <v>34.81</v>
      </c>
      <c r="P2494">
        <v>1054.1400000000001</v>
      </c>
      <c r="Q2494">
        <v>2</v>
      </c>
      <c r="R2494" t="s">
        <v>21</v>
      </c>
    </row>
    <row r="2495" spans="1:18" x14ac:dyDescent="0.35">
      <c r="A2495" t="s">
        <v>2540</v>
      </c>
      <c r="B2495" t="s">
        <v>19</v>
      </c>
      <c r="C2495">
        <v>0</v>
      </c>
      <c r="D2495" t="s">
        <v>21</v>
      </c>
      <c r="E2495" t="s">
        <v>21</v>
      </c>
      <c r="F2495" t="s">
        <v>39</v>
      </c>
      <c r="G2495">
        <v>40</v>
      </c>
      <c r="H2495" t="s">
        <v>20</v>
      </c>
      <c r="I2495" t="s">
        <v>23</v>
      </c>
      <c r="J2495" t="s">
        <v>21</v>
      </c>
      <c r="K2495" t="s">
        <v>21</v>
      </c>
      <c r="L2495" t="s">
        <v>33</v>
      </c>
      <c r="M2495" t="s">
        <v>20</v>
      </c>
      <c r="N2495" t="s">
        <v>30</v>
      </c>
      <c r="O2495">
        <v>89.17</v>
      </c>
      <c r="P2495">
        <v>3637.75</v>
      </c>
      <c r="Q2495">
        <v>1</v>
      </c>
      <c r="R2495" t="s">
        <v>21</v>
      </c>
    </row>
    <row r="2496" spans="1:18" x14ac:dyDescent="0.35">
      <c r="A2496" t="s">
        <v>2541</v>
      </c>
      <c r="B2496" t="s">
        <v>36</v>
      </c>
      <c r="C2496">
        <v>0</v>
      </c>
      <c r="D2496" t="s">
        <v>21</v>
      </c>
      <c r="E2496" t="s">
        <v>21</v>
      </c>
      <c r="F2496" t="s">
        <v>45</v>
      </c>
      <c r="G2496">
        <v>38</v>
      </c>
      <c r="H2496" t="s">
        <v>20</v>
      </c>
      <c r="I2496" t="s">
        <v>23</v>
      </c>
      <c r="J2496" t="s">
        <v>20</v>
      </c>
      <c r="K2496" t="s">
        <v>21</v>
      </c>
      <c r="L2496" t="s">
        <v>29</v>
      </c>
      <c r="M2496" t="s">
        <v>21</v>
      </c>
      <c r="N2496" t="s">
        <v>34</v>
      </c>
      <c r="O2496">
        <v>98.42</v>
      </c>
      <c r="P2496">
        <v>3680.35</v>
      </c>
      <c r="Q2496">
        <v>1</v>
      </c>
      <c r="R2496" t="s">
        <v>21</v>
      </c>
    </row>
    <row r="2497" spans="1:18" x14ac:dyDescent="0.35">
      <c r="A2497" t="s">
        <v>2542</v>
      </c>
      <c r="B2497" t="s">
        <v>36</v>
      </c>
      <c r="C2497">
        <v>0</v>
      </c>
      <c r="D2497" t="s">
        <v>21</v>
      </c>
      <c r="E2497" t="s">
        <v>21</v>
      </c>
      <c r="F2497" t="s">
        <v>22</v>
      </c>
      <c r="G2497">
        <v>52</v>
      </c>
      <c r="H2497" t="s">
        <v>20</v>
      </c>
      <c r="I2497" t="s">
        <v>32</v>
      </c>
      <c r="J2497" t="s">
        <v>21</v>
      </c>
      <c r="K2497" t="s">
        <v>20</v>
      </c>
      <c r="L2497" t="s">
        <v>29</v>
      </c>
      <c r="M2497" t="s">
        <v>21</v>
      </c>
      <c r="N2497" t="s">
        <v>25</v>
      </c>
      <c r="O2497">
        <v>58.95</v>
      </c>
      <c r="P2497">
        <v>3068.44</v>
      </c>
      <c r="Q2497">
        <v>1</v>
      </c>
      <c r="R2497" t="s">
        <v>21</v>
      </c>
    </row>
    <row r="2498" spans="1:18" x14ac:dyDescent="0.35">
      <c r="A2498" t="s">
        <v>2543</v>
      </c>
      <c r="B2498" t="s">
        <v>36</v>
      </c>
      <c r="C2498">
        <v>0</v>
      </c>
      <c r="D2498" t="s">
        <v>21</v>
      </c>
      <c r="E2498" t="s">
        <v>20</v>
      </c>
      <c r="F2498" t="s">
        <v>47</v>
      </c>
      <c r="G2498">
        <v>51</v>
      </c>
      <c r="H2498" t="s">
        <v>20</v>
      </c>
      <c r="I2498" t="s">
        <v>23</v>
      </c>
      <c r="J2498" t="s">
        <v>21</v>
      </c>
      <c r="K2498" t="s">
        <v>20</v>
      </c>
      <c r="L2498" t="s">
        <v>24</v>
      </c>
      <c r="M2498" t="s">
        <v>21</v>
      </c>
      <c r="N2498" t="s">
        <v>25</v>
      </c>
      <c r="O2498">
        <v>86.58</v>
      </c>
      <c r="P2498">
        <v>4542.66</v>
      </c>
      <c r="Q2498">
        <v>2</v>
      </c>
      <c r="R2498" t="s">
        <v>21</v>
      </c>
    </row>
    <row r="2499" spans="1:18" x14ac:dyDescent="0.35">
      <c r="A2499" t="s">
        <v>2544</v>
      </c>
      <c r="B2499" t="s">
        <v>36</v>
      </c>
      <c r="C2499">
        <v>0</v>
      </c>
      <c r="D2499" t="s">
        <v>20</v>
      </c>
      <c r="E2499" t="s">
        <v>20</v>
      </c>
      <c r="F2499" t="s">
        <v>41</v>
      </c>
      <c r="G2499">
        <v>14</v>
      </c>
      <c r="H2499" t="s">
        <v>20</v>
      </c>
      <c r="I2499" t="s">
        <v>23</v>
      </c>
      <c r="J2499" t="s">
        <v>21</v>
      </c>
      <c r="K2499" t="s">
        <v>20</v>
      </c>
      <c r="L2499" t="s">
        <v>33</v>
      </c>
      <c r="M2499" t="s">
        <v>20</v>
      </c>
      <c r="N2499" t="s">
        <v>43</v>
      </c>
      <c r="O2499">
        <v>102.36</v>
      </c>
      <c r="P2499">
        <v>1438.42</v>
      </c>
      <c r="Q2499">
        <v>2</v>
      </c>
      <c r="R2499" t="s">
        <v>20</v>
      </c>
    </row>
    <row r="2500" spans="1:18" x14ac:dyDescent="0.35">
      <c r="A2500" t="s">
        <v>2545</v>
      </c>
      <c r="B2500" t="s">
        <v>19</v>
      </c>
      <c r="C2500">
        <v>0</v>
      </c>
      <c r="D2500" t="s">
        <v>21</v>
      </c>
      <c r="E2500" t="s">
        <v>21</v>
      </c>
      <c r="F2500" t="s">
        <v>41</v>
      </c>
      <c r="G2500">
        <v>8</v>
      </c>
      <c r="H2500" t="s">
        <v>20</v>
      </c>
      <c r="I2500" t="s">
        <v>23</v>
      </c>
      <c r="J2500" t="s">
        <v>21</v>
      </c>
      <c r="K2500" t="s">
        <v>21</v>
      </c>
      <c r="L2500" t="s">
        <v>33</v>
      </c>
      <c r="M2500" t="s">
        <v>20</v>
      </c>
      <c r="N2500" t="s">
        <v>34</v>
      </c>
      <c r="O2500">
        <v>85.56</v>
      </c>
      <c r="P2500">
        <v>689.36</v>
      </c>
      <c r="Q2500">
        <v>3</v>
      </c>
      <c r="R2500" t="s">
        <v>20</v>
      </c>
    </row>
    <row r="2501" spans="1:18" x14ac:dyDescent="0.35">
      <c r="A2501" t="s">
        <v>2546</v>
      </c>
      <c r="B2501" t="s">
        <v>36</v>
      </c>
      <c r="C2501">
        <v>1</v>
      </c>
      <c r="D2501" t="s">
        <v>21</v>
      </c>
      <c r="E2501" t="s">
        <v>21</v>
      </c>
      <c r="F2501" t="s">
        <v>45</v>
      </c>
      <c r="G2501">
        <v>43</v>
      </c>
      <c r="H2501" t="s">
        <v>20</v>
      </c>
      <c r="I2501" t="s">
        <v>23</v>
      </c>
      <c r="J2501" t="s">
        <v>20</v>
      </c>
      <c r="K2501" t="s">
        <v>21</v>
      </c>
      <c r="L2501" t="s">
        <v>24</v>
      </c>
      <c r="M2501" t="s">
        <v>20</v>
      </c>
      <c r="N2501" t="s">
        <v>34</v>
      </c>
      <c r="O2501">
        <v>87.66</v>
      </c>
      <c r="P2501">
        <v>3718.13</v>
      </c>
      <c r="Q2501">
        <v>2</v>
      </c>
      <c r="R2501" t="s">
        <v>20</v>
      </c>
    </row>
    <row r="2502" spans="1:18" x14ac:dyDescent="0.35">
      <c r="A2502" t="s">
        <v>2547</v>
      </c>
      <c r="B2502" t="s">
        <v>19</v>
      </c>
      <c r="C2502">
        <v>0</v>
      </c>
      <c r="D2502" t="s">
        <v>20</v>
      </c>
      <c r="E2502" t="s">
        <v>20</v>
      </c>
      <c r="F2502" t="s">
        <v>58</v>
      </c>
      <c r="G2502">
        <v>9</v>
      </c>
      <c r="H2502" t="s">
        <v>20</v>
      </c>
      <c r="I2502" t="s">
        <v>23</v>
      </c>
      <c r="J2502" t="s">
        <v>20</v>
      </c>
      <c r="K2502" t="s">
        <v>21</v>
      </c>
      <c r="L2502" t="s">
        <v>33</v>
      </c>
      <c r="M2502" t="s">
        <v>20</v>
      </c>
      <c r="N2502" t="s">
        <v>34</v>
      </c>
      <c r="O2502">
        <v>92.35</v>
      </c>
      <c r="P2502">
        <v>833.19</v>
      </c>
      <c r="Q2502">
        <v>0</v>
      </c>
      <c r="R2502" t="s">
        <v>21</v>
      </c>
    </row>
    <row r="2503" spans="1:18" x14ac:dyDescent="0.35">
      <c r="A2503" t="s">
        <v>2548</v>
      </c>
      <c r="B2503" t="s">
        <v>36</v>
      </c>
      <c r="C2503">
        <v>0</v>
      </c>
      <c r="D2503" t="s">
        <v>20</v>
      </c>
      <c r="E2503" t="s">
        <v>21</v>
      </c>
      <c r="F2503" t="s">
        <v>45</v>
      </c>
      <c r="G2503">
        <v>51</v>
      </c>
      <c r="H2503" t="s">
        <v>21</v>
      </c>
      <c r="I2503" t="s">
        <v>23</v>
      </c>
      <c r="J2503" t="s">
        <v>20</v>
      </c>
      <c r="K2503" t="s">
        <v>20</v>
      </c>
      <c r="L2503" t="s">
        <v>24</v>
      </c>
      <c r="M2503" t="s">
        <v>21</v>
      </c>
      <c r="N2503" t="s">
        <v>25</v>
      </c>
      <c r="O2503">
        <v>87.91</v>
      </c>
      <c r="P2503">
        <v>4458.54</v>
      </c>
      <c r="Q2503">
        <v>1</v>
      </c>
      <c r="R2503" t="s">
        <v>21</v>
      </c>
    </row>
    <row r="2504" spans="1:18" x14ac:dyDescent="0.35">
      <c r="A2504" t="s">
        <v>2549</v>
      </c>
      <c r="B2504" t="s">
        <v>19</v>
      </c>
      <c r="C2504">
        <v>0</v>
      </c>
      <c r="D2504" t="s">
        <v>21</v>
      </c>
      <c r="E2504" t="s">
        <v>21</v>
      </c>
      <c r="F2504" t="s">
        <v>22</v>
      </c>
      <c r="G2504">
        <v>4</v>
      </c>
      <c r="H2504" t="s">
        <v>20</v>
      </c>
      <c r="I2504" t="s">
        <v>23</v>
      </c>
      <c r="J2504" t="s">
        <v>20</v>
      </c>
      <c r="K2504" t="s">
        <v>20</v>
      </c>
      <c r="L2504" t="s">
        <v>33</v>
      </c>
      <c r="M2504" t="s">
        <v>20</v>
      </c>
      <c r="N2504" t="s">
        <v>34</v>
      </c>
      <c r="O2504">
        <v>94.78</v>
      </c>
      <c r="P2504">
        <v>386.67</v>
      </c>
      <c r="Q2504">
        <v>1</v>
      </c>
      <c r="R2504" t="s">
        <v>21</v>
      </c>
    </row>
    <row r="2505" spans="1:18" x14ac:dyDescent="0.35">
      <c r="A2505" t="s">
        <v>2550</v>
      </c>
      <c r="B2505" t="s">
        <v>36</v>
      </c>
      <c r="C2505">
        <v>0</v>
      </c>
      <c r="D2505" t="s">
        <v>20</v>
      </c>
      <c r="E2505" t="s">
        <v>21</v>
      </c>
      <c r="F2505" t="s">
        <v>56</v>
      </c>
      <c r="G2505">
        <v>20</v>
      </c>
      <c r="H2505" t="s">
        <v>20</v>
      </c>
      <c r="I2505" t="s">
        <v>23</v>
      </c>
      <c r="J2505" t="s">
        <v>20</v>
      </c>
      <c r="K2505" t="s">
        <v>20</v>
      </c>
      <c r="L2505" t="s">
        <v>33</v>
      </c>
      <c r="M2505" t="s">
        <v>20</v>
      </c>
      <c r="N2505" t="s">
        <v>30</v>
      </c>
      <c r="O2505">
        <v>91.18</v>
      </c>
      <c r="P2505">
        <v>1814.89</v>
      </c>
      <c r="Q2505">
        <v>2</v>
      </c>
      <c r="R2505" t="s">
        <v>21</v>
      </c>
    </row>
    <row r="2506" spans="1:18" x14ac:dyDescent="0.35">
      <c r="A2506" t="s">
        <v>2551</v>
      </c>
      <c r="B2506" t="s">
        <v>19</v>
      </c>
      <c r="C2506">
        <v>0</v>
      </c>
      <c r="D2506" t="s">
        <v>21</v>
      </c>
      <c r="E2506" t="s">
        <v>20</v>
      </c>
      <c r="F2506" t="s">
        <v>65</v>
      </c>
      <c r="G2506">
        <v>25</v>
      </c>
      <c r="H2506" t="s">
        <v>20</v>
      </c>
      <c r="I2506" t="s">
        <v>32</v>
      </c>
      <c r="J2506" t="s">
        <v>20</v>
      </c>
      <c r="K2506" t="s">
        <v>21</v>
      </c>
      <c r="L2506" t="s">
        <v>24</v>
      </c>
      <c r="M2506" t="s">
        <v>21</v>
      </c>
      <c r="N2506" t="s">
        <v>25</v>
      </c>
      <c r="O2506">
        <v>56.63</v>
      </c>
      <c r="P2506">
        <v>1434.66</v>
      </c>
      <c r="Q2506">
        <v>1</v>
      </c>
      <c r="R2506" t="s">
        <v>21</v>
      </c>
    </row>
    <row r="2507" spans="1:18" x14ac:dyDescent="0.35">
      <c r="A2507" t="s">
        <v>2552</v>
      </c>
      <c r="B2507" t="s">
        <v>36</v>
      </c>
      <c r="C2507">
        <v>1</v>
      </c>
      <c r="D2507" t="s">
        <v>21</v>
      </c>
      <c r="E2507" t="s">
        <v>21</v>
      </c>
      <c r="F2507" t="s">
        <v>49</v>
      </c>
      <c r="G2507">
        <v>64</v>
      </c>
      <c r="H2507" t="s">
        <v>20</v>
      </c>
      <c r="I2507" t="s">
        <v>23</v>
      </c>
      <c r="J2507" t="s">
        <v>21</v>
      </c>
      <c r="K2507" t="s">
        <v>21</v>
      </c>
      <c r="L2507" t="s">
        <v>24</v>
      </c>
      <c r="M2507" t="s">
        <v>20</v>
      </c>
      <c r="N2507" t="s">
        <v>25</v>
      </c>
      <c r="O2507">
        <v>84.4</v>
      </c>
      <c r="P2507">
        <v>5432.74</v>
      </c>
      <c r="Q2507">
        <v>3</v>
      </c>
      <c r="R2507" t="s">
        <v>21</v>
      </c>
    </row>
    <row r="2508" spans="1:18" x14ac:dyDescent="0.35">
      <c r="A2508" t="s">
        <v>2553</v>
      </c>
      <c r="B2508" t="s">
        <v>19</v>
      </c>
      <c r="C2508">
        <v>0</v>
      </c>
      <c r="D2508" t="s">
        <v>21</v>
      </c>
      <c r="E2508" t="s">
        <v>21</v>
      </c>
      <c r="F2508" t="s">
        <v>49</v>
      </c>
      <c r="G2508">
        <v>23</v>
      </c>
      <c r="H2508" t="s">
        <v>20</v>
      </c>
      <c r="I2508" t="s">
        <v>23</v>
      </c>
      <c r="J2508" t="s">
        <v>20</v>
      </c>
      <c r="K2508" t="s">
        <v>21</v>
      </c>
      <c r="L2508" t="s">
        <v>33</v>
      </c>
      <c r="M2508" t="s">
        <v>21</v>
      </c>
      <c r="N2508" t="s">
        <v>34</v>
      </c>
      <c r="O2508">
        <v>102.12</v>
      </c>
      <c r="P2508">
        <v>2313.35</v>
      </c>
      <c r="Q2508">
        <v>1</v>
      </c>
      <c r="R2508" t="s">
        <v>21</v>
      </c>
    </row>
    <row r="2509" spans="1:18" x14ac:dyDescent="0.35">
      <c r="A2509" t="s">
        <v>2554</v>
      </c>
      <c r="B2509" t="s">
        <v>19</v>
      </c>
      <c r="C2509">
        <v>0</v>
      </c>
      <c r="D2509" t="s">
        <v>20</v>
      </c>
      <c r="E2509" t="s">
        <v>20</v>
      </c>
      <c r="F2509" t="s">
        <v>75</v>
      </c>
      <c r="G2509">
        <v>7</v>
      </c>
      <c r="H2509" t="s">
        <v>20</v>
      </c>
      <c r="I2509" t="s">
        <v>23</v>
      </c>
      <c r="J2509" t="s">
        <v>21</v>
      </c>
      <c r="K2509" t="s">
        <v>21</v>
      </c>
      <c r="L2509" t="s">
        <v>33</v>
      </c>
      <c r="M2509" t="s">
        <v>20</v>
      </c>
      <c r="N2509" t="s">
        <v>43</v>
      </c>
      <c r="O2509">
        <v>83.41</v>
      </c>
      <c r="P2509">
        <v>582.66</v>
      </c>
      <c r="Q2509">
        <v>0</v>
      </c>
      <c r="R2509" t="s">
        <v>20</v>
      </c>
    </row>
    <row r="2510" spans="1:18" x14ac:dyDescent="0.35">
      <c r="A2510" t="s">
        <v>2555</v>
      </c>
      <c r="B2510" t="s">
        <v>19</v>
      </c>
      <c r="C2510">
        <v>0</v>
      </c>
      <c r="D2510" t="s">
        <v>20</v>
      </c>
      <c r="E2510" t="s">
        <v>21</v>
      </c>
      <c r="F2510" t="s">
        <v>22</v>
      </c>
      <c r="G2510">
        <v>57</v>
      </c>
      <c r="H2510" t="s">
        <v>20</v>
      </c>
      <c r="I2510" t="s">
        <v>23</v>
      </c>
      <c r="J2510" t="s">
        <v>20</v>
      </c>
      <c r="K2510" t="s">
        <v>21</v>
      </c>
      <c r="L2510" t="s">
        <v>24</v>
      </c>
      <c r="M2510" t="s">
        <v>20</v>
      </c>
      <c r="N2510" t="s">
        <v>34</v>
      </c>
      <c r="O2510">
        <v>87.02</v>
      </c>
      <c r="P2510">
        <v>5093.8599999999997</v>
      </c>
      <c r="Q2510">
        <v>4</v>
      </c>
      <c r="R2510" t="s">
        <v>21</v>
      </c>
    </row>
    <row r="2511" spans="1:18" x14ac:dyDescent="0.35">
      <c r="A2511" t="s">
        <v>2556</v>
      </c>
      <c r="B2511" t="s">
        <v>36</v>
      </c>
      <c r="C2511">
        <v>1</v>
      </c>
      <c r="D2511" t="s">
        <v>20</v>
      </c>
      <c r="E2511" t="s">
        <v>21</v>
      </c>
      <c r="F2511" t="s">
        <v>27</v>
      </c>
      <c r="G2511">
        <v>21</v>
      </c>
      <c r="H2511" t="s">
        <v>20</v>
      </c>
      <c r="I2511" t="s">
        <v>23</v>
      </c>
      <c r="J2511" t="s">
        <v>20</v>
      </c>
      <c r="K2511" t="s">
        <v>20</v>
      </c>
      <c r="L2511" t="s">
        <v>29</v>
      </c>
      <c r="M2511" t="s">
        <v>21</v>
      </c>
      <c r="N2511" t="s">
        <v>43</v>
      </c>
      <c r="O2511">
        <v>95.94</v>
      </c>
      <c r="P2511">
        <v>2070.37</v>
      </c>
      <c r="Q2511">
        <v>4</v>
      </c>
      <c r="R2511" t="s">
        <v>21</v>
      </c>
    </row>
    <row r="2512" spans="1:18" x14ac:dyDescent="0.35">
      <c r="A2512" t="s">
        <v>2557</v>
      </c>
      <c r="B2512" t="s">
        <v>19</v>
      </c>
      <c r="C2512">
        <v>1</v>
      </c>
      <c r="D2512" t="s">
        <v>21</v>
      </c>
      <c r="E2512" t="s">
        <v>21</v>
      </c>
      <c r="F2512" t="s">
        <v>37</v>
      </c>
      <c r="G2512">
        <v>66</v>
      </c>
      <c r="H2512" t="s">
        <v>20</v>
      </c>
      <c r="I2512" t="s">
        <v>21</v>
      </c>
      <c r="J2512" t="s">
        <v>28</v>
      </c>
      <c r="K2512" t="s">
        <v>28</v>
      </c>
      <c r="L2512" t="s">
        <v>29</v>
      </c>
      <c r="M2512" t="s">
        <v>20</v>
      </c>
      <c r="N2512" t="s">
        <v>43</v>
      </c>
      <c r="O2512">
        <v>35.659999999999997</v>
      </c>
      <c r="P2512">
        <v>2313.5300000000002</v>
      </c>
      <c r="Q2512">
        <v>0</v>
      </c>
      <c r="R2512" t="s">
        <v>21</v>
      </c>
    </row>
    <row r="2513" spans="1:18" x14ac:dyDescent="0.35">
      <c r="A2513" t="s">
        <v>2558</v>
      </c>
      <c r="B2513" t="s">
        <v>19</v>
      </c>
      <c r="C2513">
        <v>0</v>
      </c>
      <c r="D2513" t="s">
        <v>21</v>
      </c>
      <c r="E2513" t="s">
        <v>21</v>
      </c>
      <c r="F2513" t="s">
        <v>75</v>
      </c>
      <c r="G2513">
        <v>38</v>
      </c>
      <c r="H2513" t="s">
        <v>20</v>
      </c>
      <c r="I2513" t="s">
        <v>32</v>
      </c>
      <c r="J2513" t="s">
        <v>20</v>
      </c>
      <c r="K2513" t="s">
        <v>21</v>
      </c>
      <c r="L2513" t="s">
        <v>33</v>
      </c>
      <c r="M2513" t="s">
        <v>20</v>
      </c>
      <c r="N2513" t="s">
        <v>34</v>
      </c>
      <c r="O2513">
        <v>61.43</v>
      </c>
      <c r="P2513">
        <v>2327.1799999999998</v>
      </c>
      <c r="Q2513">
        <v>3</v>
      </c>
      <c r="R2513" t="s">
        <v>21</v>
      </c>
    </row>
    <row r="2514" spans="1:18" x14ac:dyDescent="0.35">
      <c r="A2514" t="s">
        <v>2559</v>
      </c>
      <c r="B2514" t="s">
        <v>19</v>
      </c>
      <c r="C2514">
        <v>0</v>
      </c>
      <c r="D2514" t="s">
        <v>21</v>
      </c>
      <c r="E2514" t="s">
        <v>21</v>
      </c>
      <c r="F2514" t="s">
        <v>49</v>
      </c>
      <c r="G2514">
        <v>32</v>
      </c>
      <c r="H2514" t="s">
        <v>20</v>
      </c>
      <c r="I2514" t="s">
        <v>32</v>
      </c>
      <c r="J2514" t="s">
        <v>20</v>
      </c>
      <c r="K2514" t="s">
        <v>21</v>
      </c>
      <c r="L2514" t="s">
        <v>33</v>
      </c>
      <c r="M2514" t="s">
        <v>20</v>
      </c>
      <c r="N2514" t="s">
        <v>43</v>
      </c>
      <c r="O2514">
        <v>64.64</v>
      </c>
      <c r="P2514">
        <v>2038.2</v>
      </c>
      <c r="Q2514">
        <v>2</v>
      </c>
      <c r="R2514" t="s">
        <v>21</v>
      </c>
    </row>
    <row r="2515" spans="1:18" x14ac:dyDescent="0.35">
      <c r="A2515" t="s">
        <v>2560</v>
      </c>
      <c r="B2515" t="s">
        <v>36</v>
      </c>
      <c r="C2515">
        <v>0</v>
      </c>
      <c r="D2515" t="s">
        <v>20</v>
      </c>
      <c r="E2515" t="s">
        <v>20</v>
      </c>
      <c r="F2515" t="s">
        <v>58</v>
      </c>
      <c r="G2515">
        <v>14</v>
      </c>
      <c r="H2515" t="s">
        <v>20</v>
      </c>
      <c r="I2515" t="s">
        <v>32</v>
      </c>
      <c r="J2515" t="s">
        <v>21</v>
      </c>
      <c r="K2515" t="s">
        <v>20</v>
      </c>
      <c r="L2515" t="s">
        <v>33</v>
      </c>
      <c r="M2515" t="s">
        <v>21</v>
      </c>
      <c r="N2515" t="s">
        <v>25</v>
      </c>
      <c r="O2515">
        <v>68.45</v>
      </c>
      <c r="P2515">
        <v>954.67</v>
      </c>
      <c r="Q2515">
        <v>0</v>
      </c>
      <c r="R2515" t="s">
        <v>21</v>
      </c>
    </row>
    <row r="2516" spans="1:18" x14ac:dyDescent="0.35">
      <c r="A2516" t="s">
        <v>2561</v>
      </c>
      <c r="B2516" t="s">
        <v>19</v>
      </c>
      <c r="C2516">
        <v>0</v>
      </c>
      <c r="D2516" t="s">
        <v>20</v>
      </c>
      <c r="E2516" t="s">
        <v>20</v>
      </c>
      <c r="F2516" t="s">
        <v>56</v>
      </c>
      <c r="G2516">
        <v>11</v>
      </c>
      <c r="H2516" t="s">
        <v>21</v>
      </c>
      <c r="I2516" t="s">
        <v>23</v>
      </c>
      <c r="J2516" t="s">
        <v>20</v>
      </c>
      <c r="K2516" t="s">
        <v>21</v>
      </c>
      <c r="L2516" t="s">
        <v>33</v>
      </c>
      <c r="M2516" t="s">
        <v>20</v>
      </c>
      <c r="N2516" t="s">
        <v>30</v>
      </c>
      <c r="O2516">
        <v>85.33</v>
      </c>
      <c r="P2516">
        <v>960.32</v>
      </c>
      <c r="Q2516">
        <v>1</v>
      </c>
      <c r="R2516" t="s">
        <v>20</v>
      </c>
    </row>
    <row r="2517" spans="1:18" x14ac:dyDescent="0.35">
      <c r="A2517" t="s">
        <v>2562</v>
      </c>
      <c r="B2517" t="s">
        <v>19</v>
      </c>
      <c r="C2517">
        <v>0</v>
      </c>
      <c r="D2517" t="s">
        <v>20</v>
      </c>
      <c r="E2517" t="s">
        <v>21</v>
      </c>
      <c r="F2517" t="s">
        <v>75</v>
      </c>
      <c r="G2517">
        <v>19</v>
      </c>
      <c r="H2517" t="s">
        <v>20</v>
      </c>
      <c r="I2517" t="s">
        <v>23</v>
      </c>
      <c r="J2517" t="s">
        <v>21</v>
      </c>
      <c r="K2517" t="s">
        <v>20</v>
      </c>
      <c r="L2517" t="s">
        <v>33</v>
      </c>
      <c r="M2517" t="s">
        <v>20</v>
      </c>
      <c r="N2517" t="s">
        <v>34</v>
      </c>
      <c r="O2517">
        <v>90.73</v>
      </c>
      <c r="P2517">
        <v>1732.52</v>
      </c>
      <c r="Q2517">
        <v>1</v>
      </c>
      <c r="R2517" t="s">
        <v>21</v>
      </c>
    </row>
    <row r="2518" spans="1:18" x14ac:dyDescent="0.35">
      <c r="A2518" t="s">
        <v>2563</v>
      </c>
      <c r="B2518" t="s">
        <v>36</v>
      </c>
      <c r="C2518">
        <v>1</v>
      </c>
      <c r="D2518" t="s">
        <v>21</v>
      </c>
      <c r="E2518" t="s">
        <v>21</v>
      </c>
      <c r="F2518" t="s">
        <v>75</v>
      </c>
      <c r="G2518">
        <v>27</v>
      </c>
      <c r="H2518" t="s">
        <v>20</v>
      </c>
      <c r="I2518" t="s">
        <v>32</v>
      </c>
      <c r="J2518" t="s">
        <v>21</v>
      </c>
      <c r="K2518" t="s">
        <v>20</v>
      </c>
      <c r="L2518" t="s">
        <v>29</v>
      </c>
      <c r="M2518" t="s">
        <v>20</v>
      </c>
      <c r="N2518" t="s">
        <v>30</v>
      </c>
      <c r="O2518">
        <v>56.26</v>
      </c>
      <c r="P2518">
        <v>1562.23</v>
      </c>
      <c r="Q2518">
        <v>2</v>
      </c>
      <c r="R2518" t="s">
        <v>21</v>
      </c>
    </row>
    <row r="2519" spans="1:18" x14ac:dyDescent="0.35">
      <c r="A2519" t="s">
        <v>2564</v>
      </c>
      <c r="B2519" t="s">
        <v>36</v>
      </c>
      <c r="C2519">
        <v>0</v>
      </c>
      <c r="D2519" t="s">
        <v>21</v>
      </c>
      <c r="E2519" t="s">
        <v>21</v>
      </c>
      <c r="F2519" t="s">
        <v>65</v>
      </c>
      <c r="G2519">
        <v>19</v>
      </c>
      <c r="H2519" t="s">
        <v>20</v>
      </c>
      <c r="I2519" t="s">
        <v>21</v>
      </c>
      <c r="J2519" t="s">
        <v>28</v>
      </c>
      <c r="K2519" t="s">
        <v>28</v>
      </c>
      <c r="L2519" t="s">
        <v>33</v>
      </c>
      <c r="M2519" t="s">
        <v>21</v>
      </c>
      <c r="N2519" t="s">
        <v>25</v>
      </c>
      <c r="O2519">
        <v>28.94</v>
      </c>
      <c r="P2519">
        <v>544.54999999999995</v>
      </c>
      <c r="Q2519">
        <v>0</v>
      </c>
      <c r="R2519" t="s">
        <v>21</v>
      </c>
    </row>
    <row r="2520" spans="1:18" x14ac:dyDescent="0.35">
      <c r="A2520" t="s">
        <v>2565</v>
      </c>
      <c r="B2520" t="s">
        <v>36</v>
      </c>
      <c r="C2520">
        <v>0</v>
      </c>
      <c r="D2520" t="s">
        <v>21</v>
      </c>
      <c r="E2520" t="s">
        <v>21</v>
      </c>
      <c r="F2520" t="s">
        <v>47</v>
      </c>
      <c r="G2520">
        <v>58</v>
      </c>
      <c r="H2520" t="s">
        <v>20</v>
      </c>
      <c r="I2520" t="s">
        <v>23</v>
      </c>
      <c r="J2520" t="s">
        <v>21</v>
      </c>
      <c r="K2520" t="s">
        <v>21</v>
      </c>
      <c r="L2520" t="s">
        <v>24</v>
      </c>
      <c r="M2520" t="s">
        <v>20</v>
      </c>
      <c r="N2520" t="s">
        <v>30</v>
      </c>
      <c r="O2520">
        <v>84.29</v>
      </c>
      <c r="P2520">
        <v>4921.29</v>
      </c>
      <c r="Q2520">
        <v>0</v>
      </c>
      <c r="R2520" t="s">
        <v>21</v>
      </c>
    </row>
    <row r="2521" spans="1:18" x14ac:dyDescent="0.35">
      <c r="A2521" t="s">
        <v>2566</v>
      </c>
      <c r="B2521" t="s">
        <v>36</v>
      </c>
      <c r="C2521">
        <v>0</v>
      </c>
      <c r="D2521" t="s">
        <v>21</v>
      </c>
      <c r="E2521" t="s">
        <v>21</v>
      </c>
      <c r="F2521" t="s">
        <v>37</v>
      </c>
      <c r="G2521">
        <v>25</v>
      </c>
      <c r="H2521" t="s">
        <v>20</v>
      </c>
      <c r="I2521" t="s">
        <v>32</v>
      </c>
      <c r="J2521" t="s">
        <v>20</v>
      </c>
      <c r="K2521" t="s">
        <v>21</v>
      </c>
      <c r="L2521" t="s">
        <v>33</v>
      </c>
      <c r="M2521" t="s">
        <v>20</v>
      </c>
      <c r="N2521" t="s">
        <v>25</v>
      </c>
      <c r="O2521">
        <v>64.87</v>
      </c>
      <c r="P2521">
        <v>1580.1</v>
      </c>
      <c r="Q2521">
        <v>1</v>
      </c>
      <c r="R2521" t="s">
        <v>20</v>
      </c>
    </row>
    <row r="2522" spans="1:18" x14ac:dyDescent="0.35">
      <c r="A2522" t="s">
        <v>2567</v>
      </c>
      <c r="B2522" t="s">
        <v>19</v>
      </c>
      <c r="C2522">
        <v>0</v>
      </c>
      <c r="D2522" t="s">
        <v>21</v>
      </c>
      <c r="E2522" t="s">
        <v>21</v>
      </c>
      <c r="F2522" t="s">
        <v>27</v>
      </c>
      <c r="G2522">
        <v>25</v>
      </c>
      <c r="H2522" t="s">
        <v>20</v>
      </c>
      <c r="I2522" t="s">
        <v>21</v>
      </c>
      <c r="J2522" t="s">
        <v>28</v>
      </c>
      <c r="K2522" t="s">
        <v>28</v>
      </c>
      <c r="L2522" t="s">
        <v>33</v>
      </c>
      <c r="M2522" t="s">
        <v>20</v>
      </c>
      <c r="N2522" t="s">
        <v>43</v>
      </c>
      <c r="O2522">
        <v>29.58</v>
      </c>
      <c r="P2522">
        <v>749.72</v>
      </c>
      <c r="Q2522">
        <v>1</v>
      </c>
      <c r="R2522" t="s">
        <v>21</v>
      </c>
    </row>
    <row r="2523" spans="1:18" x14ac:dyDescent="0.35">
      <c r="A2523" t="s">
        <v>2568</v>
      </c>
      <c r="B2523" t="s">
        <v>19</v>
      </c>
      <c r="C2523">
        <v>0</v>
      </c>
      <c r="D2523" t="s">
        <v>20</v>
      </c>
      <c r="E2523" t="s">
        <v>21</v>
      </c>
      <c r="F2523" t="s">
        <v>47</v>
      </c>
      <c r="G2523">
        <v>16</v>
      </c>
      <c r="H2523" t="s">
        <v>20</v>
      </c>
      <c r="I2523" t="s">
        <v>23</v>
      </c>
      <c r="J2523" t="s">
        <v>21</v>
      </c>
      <c r="K2523" t="s">
        <v>21</v>
      </c>
      <c r="L2523" t="s">
        <v>29</v>
      </c>
      <c r="M2523" t="s">
        <v>21</v>
      </c>
      <c r="N2523" t="s">
        <v>43</v>
      </c>
      <c r="O2523">
        <v>84.06</v>
      </c>
      <c r="P2523">
        <v>1376.28</v>
      </c>
      <c r="Q2523">
        <v>1</v>
      </c>
      <c r="R2523" t="s">
        <v>21</v>
      </c>
    </row>
    <row r="2524" spans="1:18" x14ac:dyDescent="0.35">
      <c r="A2524" t="s">
        <v>2569</v>
      </c>
      <c r="B2524" t="s">
        <v>36</v>
      </c>
      <c r="C2524">
        <v>0</v>
      </c>
      <c r="D2524" t="s">
        <v>21</v>
      </c>
      <c r="E2524" t="s">
        <v>21</v>
      </c>
      <c r="F2524" t="s">
        <v>27</v>
      </c>
      <c r="G2524">
        <v>16</v>
      </c>
      <c r="H2524" t="s">
        <v>20</v>
      </c>
      <c r="I2524" t="s">
        <v>23</v>
      </c>
      <c r="J2524" t="s">
        <v>21</v>
      </c>
      <c r="K2524" t="s">
        <v>21</v>
      </c>
      <c r="L2524" t="s">
        <v>33</v>
      </c>
      <c r="M2524" t="s">
        <v>20</v>
      </c>
      <c r="N2524" t="s">
        <v>30</v>
      </c>
      <c r="O2524">
        <v>76.44</v>
      </c>
      <c r="P2524">
        <v>1194.0999999999999</v>
      </c>
      <c r="Q2524">
        <v>1</v>
      </c>
      <c r="R2524" t="s">
        <v>21</v>
      </c>
    </row>
    <row r="2525" spans="1:18" x14ac:dyDescent="0.35">
      <c r="A2525" t="s">
        <v>2570</v>
      </c>
      <c r="B2525" t="s">
        <v>36</v>
      </c>
      <c r="C2525">
        <v>0</v>
      </c>
      <c r="D2525" t="s">
        <v>21</v>
      </c>
      <c r="E2525" t="s">
        <v>21</v>
      </c>
      <c r="F2525" t="s">
        <v>56</v>
      </c>
      <c r="G2525">
        <v>21</v>
      </c>
      <c r="H2525" t="s">
        <v>20</v>
      </c>
      <c r="I2525" t="s">
        <v>21</v>
      </c>
      <c r="J2525" t="s">
        <v>28</v>
      </c>
      <c r="K2525" t="s">
        <v>28</v>
      </c>
      <c r="L2525" t="s">
        <v>33</v>
      </c>
      <c r="M2525" t="s">
        <v>20</v>
      </c>
      <c r="N2525" t="s">
        <v>34</v>
      </c>
      <c r="O2525">
        <v>37.71</v>
      </c>
      <c r="P2525">
        <v>780.26</v>
      </c>
      <c r="Q2525">
        <v>3</v>
      </c>
      <c r="R2525" t="s">
        <v>20</v>
      </c>
    </row>
    <row r="2526" spans="1:18" x14ac:dyDescent="0.35">
      <c r="A2526" t="s">
        <v>2571</v>
      </c>
      <c r="B2526" t="s">
        <v>36</v>
      </c>
      <c r="C2526">
        <v>0</v>
      </c>
      <c r="D2526" t="s">
        <v>21</v>
      </c>
      <c r="E2526" t="s">
        <v>21</v>
      </c>
      <c r="F2526" t="s">
        <v>37</v>
      </c>
      <c r="G2526">
        <v>26</v>
      </c>
      <c r="H2526" t="s">
        <v>20</v>
      </c>
      <c r="I2526" t="s">
        <v>32</v>
      </c>
      <c r="J2526" t="s">
        <v>20</v>
      </c>
      <c r="K2526" t="s">
        <v>21</v>
      </c>
      <c r="L2526" t="s">
        <v>33</v>
      </c>
      <c r="M2526" t="s">
        <v>21</v>
      </c>
      <c r="N2526" t="s">
        <v>34</v>
      </c>
      <c r="O2526">
        <v>56.68</v>
      </c>
      <c r="P2526">
        <v>1444.93</v>
      </c>
      <c r="Q2526">
        <v>4</v>
      </c>
      <c r="R2526" t="s">
        <v>21</v>
      </c>
    </row>
    <row r="2527" spans="1:18" x14ac:dyDescent="0.35">
      <c r="A2527" t="s">
        <v>2572</v>
      </c>
      <c r="B2527" t="s">
        <v>36</v>
      </c>
      <c r="C2527">
        <v>0</v>
      </c>
      <c r="D2527" t="s">
        <v>21</v>
      </c>
      <c r="E2527" t="s">
        <v>21</v>
      </c>
      <c r="F2527" t="s">
        <v>58</v>
      </c>
      <c r="G2527">
        <v>66</v>
      </c>
      <c r="H2527" t="s">
        <v>20</v>
      </c>
      <c r="I2527" t="s">
        <v>23</v>
      </c>
      <c r="J2527" t="s">
        <v>20</v>
      </c>
      <c r="K2527" t="s">
        <v>20</v>
      </c>
      <c r="L2527" t="s">
        <v>24</v>
      </c>
      <c r="M2527" t="s">
        <v>20</v>
      </c>
      <c r="N2527" t="s">
        <v>34</v>
      </c>
      <c r="O2527">
        <v>94.98</v>
      </c>
      <c r="P2527">
        <v>6413.56</v>
      </c>
      <c r="Q2527">
        <v>3</v>
      </c>
      <c r="R2527" t="s">
        <v>21</v>
      </c>
    </row>
    <row r="2528" spans="1:18" x14ac:dyDescent="0.35">
      <c r="A2528" t="s">
        <v>2573</v>
      </c>
      <c r="B2528" t="s">
        <v>36</v>
      </c>
      <c r="C2528">
        <v>0</v>
      </c>
      <c r="D2528" t="s">
        <v>21</v>
      </c>
      <c r="E2528" t="s">
        <v>20</v>
      </c>
      <c r="F2528" t="s">
        <v>56</v>
      </c>
      <c r="G2528">
        <v>70</v>
      </c>
      <c r="H2528" t="s">
        <v>21</v>
      </c>
      <c r="I2528" t="s">
        <v>23</v>
      </c>
      <c r="J2528" t="s">
        <v>21</v>
      </c>
      <c r="K2528" t="s">
        <v>20</v>
      </c>
      <c r="L2528" t="s">
        <v>24</v>
      </c>
      <c r="M2528" t="s">
        <v>20</v>
      </c>
      <c r="N2528" t="s">
        <v>43</v>
      </c>
      <c r="O2528">
        <v>77.400000000000006</v>
      </c>
      <c r="P2528">
        <v>5258.55</v>
      </c>
      <c r="Q2528">
        <v>2</v>
      </c>
      <c r="R2528" t="s">
        <v>21</v>
      </c>
    </row>
    <row r="2529" spans="1:18" x14ac:dyDescent="0.35">
      <c r="A2529" t="s">
        <v>2574</v>
      </c>
      <c r="B2529" t="s">
        <v>36</v>
      </c>
      <c r="C2529">
        <v>0</v>
      </c>
      <c r="D2529" t="s">
        <v>21</v>
      </c>
      <c r="E2529" t="s">
        <v>21</v>
      </c>
      <c r="F2529" t="s">
        <v>22</v>
      </c>
      <c r="G2529">
        <v>3</v>
      </c>
      <c r="H2529" t="s">
        <v>20</v>
      </c>
      <c r="I2529" t="s">
        <v>23</v>
      </c>
      <c r="J2529" t="s">
        <v>21</v>
      </c>
      <c r="K2529" t="s">
        <v>21</v>
      </c>
      <c r="L2529" t="s">
        <v>33</v>
      </c>
      <c r="M2529" t="s">
        <v>21</v>
      </c>
      <c r="N2529" t="s">
        <v>25</v>
      </c>
      <c r="O2529">
        <v>83.36</v>
      </c>
      <c r="P2529">
        <v>254.72</v>
      </c>
      <c r="Q2529">
        <v>1</v>
      </c>
      <c r="R2529" t="s">
        <v>21</v>
      </c>
    </row>
    <row r="2530" spans="1:18" x14ac:dyDescent="0.35">
      <c r="A2530" t="s">
        <v>2575</v>
      </c>
      <c r="B2530" t="s">
        <v>19</v>
      </c>
      <c r="C2530">
        <v>0</v>
      </c>
      <c r="D2530" t="s">
        <v>20</v>
      </c>
      <c r="E2530" t="s">
        <v>20</v>
      </c>
      <c r="F2530" t="s">
        <v>45</v>
      </c>
      <c r="G2530">
        <v>33</v>
      </c>
      <c r="H2530" t="s">
        <v>20</v>
      </c>
      <c r="I2530" t="s">
        <v>32</v>
      </c>
      <c r="J2530" t="s">
        <v>20</v>
      </c>
      <c r="K2530" t="s">
        <v>21</v>
      </c>
      <c r="L2530" t="s">
        <v>33</v>
      </c>
      <c r="M2530" t="s">
        <v>20</v>
      </c>
      <c r="N2530" t="s">
        <v>30</v>
      </c>
      <c r="O2530">
        <v>54.34</v>
      </c>
      <c r="P2530">
        <v>1791.71</v>
      </c>
      <c r="Q2530">
        <v>4</v>
      </c>
      <c r="R2530" t="s">
        <v>21</v>
      </c>
    </row>
    <row r="2531" spans="1:18" x14ac:dyDescent="0.35">
      <c r="A2531" t="s">
        <v>2576</v>
      </c>
      <c r="B2531" t="s">
        <v>36</v>
      </c>
      <c r="C2531">
        <v>0</v>
      </c>
      <c r="D2531" t="s">
        <v>21</v>
      </c>
      <c r="E2531" t="s">
        <v>21</v>
      </c>
      <c r="F2531" t="s">
        <v>39</v>
      </c>
      <c r="G2531">
        <v>42</v>
      </c>
      <c r="H2531" t="s">
        <v>20</v>
      </c>
      <c r="I2531" t="s">
        <v>32</v>
      </c>
      <c r="J2531" t="s">
        <v>21</v>
      </c>
      <c r="K2531" t="s">
        <v>21</v>
      </c>
      <c r="L2531" t="s">
        <v>24</v>
      </c>
      <c r="M2531" t="s">
        <v>20</v>
      </c>
      <c r="N2531" t="s">
        <v>34</v>
      </c>
      <c r="O2531">
        <v>56.57</v>
      </c>
      <c r="P2531">
        <v>2407.59</v>
      </c>
      <c r="Q2531">
        <v>2</v>
      </c>
      <c r="R2531" t="s">
        <v>21</v>
      </c>
    </row>
    <row r="2532" spans="1:18" x14ac:dyDescent="0.35">
      <c r="A2532" t="s">
        <v>2577</v>
      </c>
      <c r="B2532" t="s">
        <v>36</v>
      </c>
      <c r="C2532">
        <v>0</v>
      </c>
      <c r="D2532" t="s">
        <v>20</v>
      </c>
      <c r="E2532" t="s">
        <v>20</v>
      </c>
      <c r="F2532" t="s">
        <v>27</v>
      </c>
      <c r="G2532">
        <v>46</v>
      </c>
      <c r="H2532" t="s">
        <v>20</v>
      </c>
      <c r="I2532" t="s">
        <v>23</v>
      </c>
      <c r="J2532" t="s">
        <v>20</v>
      </c>
      <c r="K2532" t="s">
        <v>21</v>
      </c>
      <c r="L2532" t="s">
        <v>24</v>
      </c>
      <c r="M2532" t="s">
        <v>20</v>
      </c>
      <c r="N2532" t="s">
        <v>34</v>
      </c>
      <c r="O2532">
        <v>96.64</v>
      </c>
      <c r="P2532">
        <v>4478.17</v>
      </c>
      <c r="Q2532">
        <v>3</v>
      </c>
      <c r="R2532" t="s">
        <v>21</v>
      </c>
    </row>
    <row r="2533" spans="1:18" x14ac:dyDescent="0.35">
      <c r="A2533" t="s">
        <v>2578</v>
      </c>
      <c r="B2533" t="s">
        <v>36</v>
      </c>
      <c r="C2533">
        <v>0</v>
      </c>
      <c r="D2533" t="s">
        <v>21</v>
      </c>
      <c r="E2533" t="s">
        <v>21</v>
      </c>
      <c r="F2533" t="s">
        <v>47</v>
      </c>
      <c r="G2533">
        <v>21</v>
      </c>
      <c r="H2533" t="s">
        <v>20</v>
      </c>
      <c r="I2533" t="s">
        <v>32</v>
      </c>
      <c r="J2533" t="s">
        <v>20</v>
      </c>
      <c r="K2533" t="s">
        <v>20</v>
      </c>
      <c r="L2533" t="s">
        <v>24</v>
      </c>
      <c r="M2533" t="s">
        <v>20</v>
      </c>
      <c r="N2533" t="s">
        <v>30</v>
      </c>
      <c r="O2533">
        <v>60.94</v>
      </c>
      <c r="P2533">
        <v>1252.71</v>
      </c>
      <c r="Q2533">
        <v>1</v>
      </c>
      <c r="R2533" t="s">
        <v>21</v>
      </c>
    </row>
    <row r="2534" spans="1:18" x14ac:dyDescent="0.35">
      <c r="A2534" t="s">
        <v>2579</v>
      </c>
      <c r="B2534" t="s">
        <v>36</v>
      </c>
      <c r="C2534">
        <v>1</v>
      </c>
      <c r="D2534" t="s">
        <v>20</v>
      </c>
      <c r="E2534" t="s">
        <v>21</v>
      </c>
      <c r="F2534" t="s">
        <v>47</v>
      </c>
      <c r="G2534">
        <v>28</v>
      </c>
      <c r="H2534" t="s">
        <v>20</v>
      </c>
      <c r="I2534" t="s">
        <v>32</v>
      </c>
      <c r="J2534" t="s">
        <v>20</v>
      </c>
      <c r="K2534" t="s">
        <v>20</v>
      </c>
      <c r="L2534" t="s">
        <v>24</v>
      </c>
      <c r="M2534" t="s">
        <v>20</v>
      </c>
      <c r="N2534" t="s">
        <v>34</v>
      </c>
      <c r="O2534">
        <v>59</v>
      </c>
      <c r="P2534">
        <v>1612.5</v>
      </c>
      <c r="Q2534">
        <v>1</v>
      </c>
      <c r="R2534" t="s">
        <v>21</v>
      </c>
    </row>
    <row r="2535" spans="1:18" x14ac:dyDescent="0.35">
      <c r="A2535" t="s">
        <v>2580</v>
      </c>
      <c r="B2535" t="s">
        <v>19</v>
      </c>
      <c r="C2535">
        <v>0</v>
      </c>
      <c r="D2535" t="s">
        <v>21</v>
      </c>
      <c r="E2535" t="s">
        <v>21</v>
      </c>
      <c r="F2535" t="s">
        <v>39</v>
      </c>
      <c r="G2535">
        <v>11</v>
      </c>
      <c r="H2535" t="s">
        <v>20</v>
      </c>
      <c r="I2535" t="s">
        <v>23</v>
      </c>
      <c r="J2535" t="s">
        <v>21</v>
      </c>
      <c r="K2535" t="s">
        <v>21</v>
      </c>
      <c r="L2535" t="s">
        <v>33</v>
      </c>
      <c r="M2535" t="s">
        <v>20</v>
      </c>
      <c r="N2535" t="s">
        <v>25</v>
      </c>
      <c r="O2535">
        <v>85.02</v>
      </c>
      <c r="P2535">
        <v>937.6</v>
      </c>
      <c r="Q2535">
        <v>4</v>
      </c>
      <c r="R2535" t="s">
        <v>20</v>
      </c>
    </row>
    <row r="2536" spans="1:18" x14ac:dyDescent="0.35">
      <c r="A2536" t="s">
        <v>2581</v>
      </c>
      <c r="B2536" t="s">
        <v>19</v>
      </c>
      <c r="C2536">
        <v>0</v>
      </c>
      <c r="D2536" t="s">
        <v>20</v>
      </c>
      <c r="E2536" t="s">
        <v>20</v>
      </c>
      <c r="F2536" t="s">
        <v>22</v>
      </c>
      <c r="G2536">
        <v>38</v>
      </c>
      <c r="H2536" t="s">
        <v>20</v>
      </c>
      <c r="I2536" t="s">
        <v>23</v>
      </c>
      <c r="J2536" t="s">
        <v>20</v>
      </c>
      <c r="K2536" t="s">
        <v>21</v>
      </c>
      <c r="L2536" t="s">
        <v>24</v>
      </c>
      <c r="M2536" t="s">
        <v>21</v>
      </c>
      <c r="N2536" t="s">
        <v>43</v>
      </c>
      <c r="O2536">
        <v>85.77</v>
      </c>
      <c r="P2536">
        <v>3207.41</v>
      </c>
      <c r="Q2536">
        <v>4</v>
      </c>
      <c r="R2536" t="s">
        <v>21</v>
      </c>
    </row>
    <row r="2537" spans="1:18" x14ac:dyDescent="0.35">
      <c r="A2537" t="s">
        <v>2582</v>
      </c>
      <c r="B2537" t="s">
        <v>19</v>
      </c>
      <c r="C2537">
        <v>0</v>
      </c>
      <c r="D2537" t="s">
        <v>20</v>
      </c>
      <c r="E2537" t="s">
        <v>21</v>
      </c>
      <c r="F2537" t="s">
        <v>49</v>
      </c>
      <c r="G2537">
        <v>19</v>
      </c>
      <c r="H2537" t="s">
        <v>20</v>
      </c>
      <c r="I2537" t="s">
        <v>23</v>
      </c>
      <c r="J2537" t="s">
        <v>21</v>
      </c>
      <c r="K2537" t="s">
        <v>21</v>
      </c>
      <c r="L2537" t="s">
        <v>33</v>
      </c>
      <c r="M2537" t="s">
        <v>21</v>
      </c>
      <c r="N2537" t="s">
        <v>34</v>
      </c>
      <c r="O2537">
        <v>87.32</v>
      </c>
      <c r="P2537">
        <v>1666.78</v>
      </c>
      <c r="Q2537">
        <v>4</v>
      </c>
      <c r="R2537" t="s">
        <v>20</v>
      </c>
    </row>
    <row r="2538" spans="1:18" x14ac:dyDescent="0.35">
      <c r="A2538" t="s">
        <v>2583</v>
      </c>
      <c r="B2538" t="s">
        <v>36</v>
      </c>
      <c r="C2538">
        <v>0</v>
      </c>
      <c r="D2538" t="s">
        <v>21</v>
      </c>
      <c r="E2538" t="s">
        <v>21</v>
      </c>
      <c r="F2538" t="s">
        <v>75</v>
      </c>
      <c r="G2538">
        <v>72</v>
      </c>
      <c r="H2538" t="s">
        <v>20</v>
      </c>
      <c r="I2538" t="s">
        <v>32</v>
      </c>
      <c r="J2538" t="s">
        <v>21</v>
      </c>
      <c r="K2538" t="s">
        <v>21</v>
      </c>
      <c r="L2538" t="s">
        <v>24</v>
      </c>
      <c r="M2538" t="s">
        <v>20</v>
      </c>
      <c r="N2538" t="s">
        <v>34</v>
      </c>
      <c r="O2538">
        <v>55.45</v>
      </c>
      <c r="P2538">
        <v>3999.78</v>
      </c>
      <c r="Q2538">
        <v>0</v>
      </c>
      <c r="R2538" t="s">
        <v>21</v>
      </c>
    </row>
    <row r="2539" spans="1:18" x14ac:dyDescent="0.35">
      <c r="A2539" t="s">
        <v>2584</v>
      </c>
      <c r="B2539" t="s">
        <v>19</v>
      </c>
      <c r="C2539">
        <v>0</v>
      </c>
      <c r="D2539" t="s">
        <v>21</v>
      </c>
      <c r="E2539" t="s">
        <v>21</v>
      </c>
      <c r="F2539" t="s">
        <v>56</v>
      </c>
      <c r="G2539">
        <v>11</v>
      </c>
      <c r="H2539" t="s">
        <v>20</v>
      </c>
      <c r="I2539" t="s">
        <v>23</v>
      </c>
      <c r="J2539" t="s">
        <v>21</v>
      </c>
      <c r="K2539" t="s">
        <v>21</v>
      </c>
      <c r="L2539" t="s">
        <v>33</v>
      </c>
      <c r="M2539" t="s">
        <v>20</v>
      </c>
      <c r="N2539" t="s">
        <v>30</v>
      </c>
      <c r="O2539">
        <v>93.22</v>
      </c>
      <c r="P2539">
        <v>1014.31</v>
      </c>
      <c r="Q2539">
        <v>6</v>
      </c>
      <c r="R2539" t="s">
        <v>20</v>
      </c>
    </row>
    <row r="2540" spans="1:18" x14ac:dyDescent="0.35">
      <c r="A2540" t="s">
        <v>2585</v>
      </c>
      <c r="B2540" t="s">
        <v>36</v>
      </c>
      <c r="C2540">
        <v>1</v>
      </c>
      <c r="D2540" t="s">
        <v>21</v>
      </c>
      <c r="E2540" t="s">
        <v>21</v>
      </c>
      <c r="F2540" t="s">
        <v>39</v>
      </c>
      <c r="G2540">
        <v>44</v>
      </c>
      <c r="H2540" t="s">
        <v>20</v>
      </c>
      <c r="I2540" t="s">
        <v>21</v>
      </c>
      <c r="J2540" t="s">
        <v>28</v>
      </c>
      <c r="K2540" t="s">
        <v>28</v>
      </c>
      <c r="L2540" t="s">
        <v>24</v>
      </c>
      <c r="M2540" t="s">
        <v>20</v>
      </c>
      <c r="N2540" t="s">
        <v>30</v>
      </c>
      <c r="O2540">
        <v>18</v>
      </c>
      <c r="P2540">
        <v>799.79</v>
      </c>
      <c r="Q2540">
        <v>1</v>
      </c>
      <c r="R2540" t="s">
        <v>20</v>
      </c>
    </row>
    <row r="2541" spans="1:18" x14ac:dyDescent="0.35">
      <c r="A2541" t="s">
        <v>2586</v>
      </c>
      <c r="B2541" t="s">
        <v>19</v>
      </c>
      <c r="C2541">
        <v>0</v>
      </c>
      <c r="D2541" t="s">
        <v>21</v>
      </c>
      <c r="E2541" t="s">
        <v>21</v>
      </c>
      <c r="F2541" t="s">
        <v>47</v>
      </c>
      <c r="G2541">
        <v>19</v>
      </c>
      <c r="H2541" t="s">
        <v>20</v>
      </c>
      <c r="I2541" t="s">
        <v>23</v>
      </c>
      <c r="J2541" t="s">
        <v>21</v>
      </c>
      <c r="K2541" t="s">
        <v>21</v>
      </c>
      <c r="L2541" t="s">
        <v>24</v>
      </c>
      <c r="M2541" t="s">
        <v>21</v>
      </c>
      <c r="N2541" t="s">
        <v>34</v>
      </c>
      <c r="O2541">
        <v>84.62</v>
      </c>
      <c r="P2541">
        <v>1630.88</v>
      </c>
      <c r="Q2541">
        <v>3</v>
      </c>
      <c r="R2541" t="s">
        <v>21</v>
      </c>
    </row>
    <row r="2542" spans="1:18" x14ac:dyDescent="0.35">
      <c r="A2542" t="s">
        <v>2587</v>
      </c>
      <c r="B2542" t="s">
        <v>19</v>
      </c>
      <c r="C2542">
        <v>0</v>
      </c>
      <c r="D2542" t="s">
        <v>20</v>
      </c>
      <c r="E2542" t="s">
        <v>20</v>
      </c>
      <c r="F2542" t="s">
        <v>27</v>
      </c>
      <c r="G2542">
        <v>42</v>
      </c>
      <c r="H2542" t="s">
        <v>20</v>
      </c>
      <c r="I2542" t="s">
        <v>21</v>
      </c>
      <c r="J2542" t="s">
        <v>28</v>
      </c>
      <c r="K2542" t="s">
        <v>28</v>
      </c>
      <c r="L2542" t="s">
        <v>24</v>
      </c>
      <c r="M2542" t="s">
        <v>21</v>
      </c>
      <c r="N2542" t="s">
        <v>25</v>
      </c>
      <c r="O2542">
        <v>25.19</v>
      </c>
      <c r="P2542">
        <v>1071.49</v>
      </c>
      <c r="Q2542">
        <v>2</v>
      </c>
      <c r="R2542" t="s">
        <v>21</v>
      </c>
    </row>
    <row r="2543" spans="1:18" x14ac:dyDescent="0.35">
      <c r="A2543" t="s">
        <v>2588</v>
      </c>
      <c r="B2543" t="s">
        <v>19</v>
      </c>
      <c r="C2543">
        <v>0</v>
      </c>
      <c r="D2543" t="s">
        <v>20</v>
      </c>
      <c r="E2543" t="s">
        <v>20</v>
      </c>
      <c r="F2543" t="s">
        <v>22</v>
      </c>
      <c r="G2543">
        <v>0</v>
      </c>
      <c r="H2543" t="s">
        <v>20</v>
      </c>
      <c r="I2543" t="s">
        <v>32</v>
      </c>
      <c r="J2543" t="s">
        <v>20</v>
      </c>
      <c r="K2543" t="s">
        <v>20</v>
      </c>
      <c r="L2543" t="s">
        <v>29</v>
      </c>
      <c r="M2543" t="s">
        <v>21</v>
      </c>
      <c r="N2543" t="s">
        <v>43</v>
      </c>
      <c r="O2543">
        <v>64.88</v>
      </c>
      <c r="Q2543">
        <v>2</v>
      </c>
      <c r="R2543" t="s">
        <v>21</v>
      </c>
    </row>
    <row r="2544" spans="1:18" x14ac:dyDescent="0.35">
      <c r="A2544" t="s">
        <v>2589</v>
      </c>
      <c r="B2544" t="s">
        <v>36</v>
      </c>
      <c r="C2544">
        <v>0</v>
      </c>
      <c r="D2544" t="s">
        <v>21</v>
      </c>
      <c r="E2544" t="s">
        <v>21</v>
      </c>
      <c r="F2544" t="s">
        <v>56</v>
      </c>
      <c r="G2544">
        <v>3</v>
      </c>
      <c r="H2544" t="s">
        <v>20</v>
      </c>
      <c r="I2544" t="s">
        <v>23</v>
      </c>
      <c r="J2544" t="s">
        <v>21</v>
      </c>
      <c r="K2544" t="s">
        <v>21</v>
      </c>
      <c r="L2544" t="s">
        <v>33</v>
      </c>
      <c r="M2544" t="s">
        <v>20</v>
      </c>
      <c r="N2544" t="s">
        <v>43</v>
      </c>
      <c r="O2544">
        <v>75.38</v>
      </c>
      <c r="P2544">
        <v>232.67</v>
      </c>
      <c r="Q2544">
        <v>2</v>
      </c>
      <c r="R2544" t="s">
        <v>21</v>
      </c>
    </row>
    <row r="2545" spans="1:18" x14ac:dyDescent="0.35">
      <c r="A2545" t="s">
        <v>2590</v>
      </c>
      <c r="B2545" t="s">
        <v>36</v>
      </c>
      <c r="C2545">
        <v>1</v>
      </c>
      <c r="D2545" t="s">
        <v>21</v>
      </c>
      <c r="E2545" t="s">
        <v>21</v>
      </c>
      <c r="F2545" t="s">
        <v>41</v>
      </c>
      <c r="G2545">
        <v>28</v>
      </c>
      <c r="H2545" t="s">
        <v>20</v>
      </c>
      <c r="I2545" t="s">
        <v>32</v>
      </c>
      <c r="J2545" t="s">
        <v>21</v>
      </c>
      <c r="K2545" t="s">
        <v>20</v>
      </c>
      <c r="L2545" t="s">
        <v>29</v>
      </c>
      <c r="M2545" t="s">
        <v>20</v>
      </c>
      <c r="N2545" t="s">
        <v>34</v>
      </c>
      <c r="O2545">
        <v>59.39</v>
      </c>
      <c r="P2545">
        <v>1636.87</v>
      </c>
      <c r="Q2545">
        <v>2</v>
      </c>
      <c r="R2545" t="s">
        <v>20</v>
      </c>
    </row>
    <row r="2546" spans="1:18" x14ac:dyDescent="0.35">
      <c r="A2546" t="s">
        <v>2591</v>
      </c>
      <c r="B2546" t="s">
        <v>19</v>
      </c>
      <c r="C2546">
        <v>0</v>
      </c>
      <c r="D2546" t="s">
        <v>21</v>
      </c>
      <c r="E2546" t="s">
        <v>21</v>
      </c>
      <c r="F2546" t="s">
        <v>75</v>
      </c>
      <c r="G2546">
        <v>27</v>
      </c>
      <c r="H2546" t="s">
        <v>20</v>
      </c>
      <c r="I2546" t="s">
        <v>21</v>
      </c>
      <c r="J2546" t="s">
        <v>28</v>
      </c>
      <c r="K2546" t="s">
        <v>28</v>
      </c>
      <c r="L2546" t="s">
        <v>24</v>
      </c>
      <c r="M2546" t="s">
        <v>21</v>
      </c>
      <c r="N2546" t="s">
        <v>25</v>
      </c>
      <c r="O2546">
        <v>41.08</v>
      </c>
      <c r="P2546">
        <v>1102.94</v>
      </c>
      <c r="Q2546">
        <v>1</v>
      </c>
      <c r="R2546" t="s">
        <v>21</v>
      </c>
    </row>
    <row r="2547" spans="1:18" x14ac:dyDescent="0.35">
      <c r="A2547" t="s">
        <v>2592</v>
      </c>
      <c r="B2547" t="s">
        <v>19</v>
      </c>
      <c r="C2547">
        <v>0</v>
      </c>
      <c r="D2547" t="s">
        <v>21</v>
      </c>
      <c r="E2547" t="s">
        <v>21</v>
      </c>
      <c r="F2547" t="s">
        <v>22</v>
      </c>
      <c r="G2547">
        <v>10</v>
      </c>
      <c r="H2547" t="s">
        <v>20</v>
      </c>
      <c r="I2547" t="s">
        <v>21</v>
      </c>
      <c r="J2547" t="s">
        <v>28</v>
      </c>
      <c r="K2547" t="s">
        <v>28</v>
      </c>
      <c r="L2547" t="s">
        <v>33</v>
      </c>
      <c r="M2547" t="s">
        <v>20</v>
      </c>
      <c r="N2547" t="s">
        <v>34</v>
      </c>
      <c r="O2547">
        <v>29.26</v>
      </c>
      <c r="P2547">
        <v>298.73</v>
      </c>
      <c r="Q2547">
        <v>1</v>
      </c>
      <c r="R2547" t="s">
        <v>20</v>
      </c>
    </row>
    <row r="2548" spans="1:18" x14ac:dyDescent="0.35">
      <c r="A2548" t="s">
        <v>2593</v>
      </c>
      <c r="B2548" t="s">
        <v>36</v>
      </c>
      <c r="C2548">
        <v>0</v>
      </c>
      <c r="D2548" t="s">
        <v>21</v>
      </c>
      <c r="E2548" t="s">
        <v>21</v>
      </c>
      <c r="F2548" t="s">
        <v>22</v>
      </c>
      <c r="G2548">
        <v>47</v>
      </c>
      <c r="H2548" t="s">
        <v>20</v>
      </c>
      <c r="I2548" t="s">
        <v>32</v>
      </c>
      <c r="J2548" t="s">
        <v>21</v>
      </c>
      <c r="K2548" t="s">
        <v>20</v>
      </c>
      <c r="L2548" t="s">
        <v>24</v>
      </c>
      <c r="M2548" t="s">
        <v>20</v>
      </c>
      <c r="N2548" t="s">
        <v>30</v>
      </c>
      <c r="O2548">
        <v>48.74</v>
      </c>
      <c r="P2548">
        <v>2243.94</v>
      </c>
      <c r="Q2548">
        <v>2</v>
      </c>
      <c r="R2548" t="s">
        <v>21</v>
      </c>
    </row>
    <row r="2549" spans="1:18" x14ac:dyDescent="0.35">
      <c r="A2549" t="s">
        <v>2594</v>
      </c>
      <c r="B2549" t="s">
        <v>19</v>
      </c>
      <c r="C2549">
        <v>0</v>
      </c>
      <c r="D2549" t="s">
        <v>20</v>
      </c>
      <c r="E2549" t="s">
        <v>21</v>
      </c>
      <c r="F2549" t="s">
        <v>27</v>
      </c>
      <c r="G2549">
        <v>10</v>
      </c>
      <c r="H2549" t="s">
        <v>20</v>
      </c>
      <c r="I2549" t="s">
        <v>21</v>
      </c>
      <c r="J2549" t="s">
        <v>28</v>
      </c>
      <c r="K2549" t="s">
        <v>28</v>
      </c>
      <c r="L2549" t="s">
        <v>33</v>
      </c>
      <c r="M2549" t="s">
        <v>20</v>
      </c>
      <c r="N2549" t="s">
        <v>43</v>
      </c>
      <c r="O2549">
        <v>24.95</v>
      </c>
      <c r="P2549">
        <v>253.1</v>
      </c>
      <c r="Q2549">
        <v>1</v>
      </c>
      <c r="R2549" t="s">
        <v>21</v>
      </c>
    </row>
    <row r="2550" spans="1:18" x14ac:dyDescent="0.35">
      <c r="A2550" t="s">
        <v>2595</v>
      </c>
      <c r="B2550" t="s">
        <v>36</v>
      </c>
      <c r="C2550">
        <v>0</v>
      </c>
      <c r="D2550" t="s">
        <v>21</v>
      </c>
      <c r="E2550" t="s">
        <v>21</v>
      </c>
      <c r="F2550" t="s">
        <v>27</v>
      </c>
      <c r="G2550">
        <v>26</v>
      </c>
      <c r="H2550" t="s">
        <v>20</v>
      </c>
      <c r="I2550" t="s">
        <v>23</v>
      </c>
      <c r="J2550" t="s">
        <v>20</v>
      </c>
      <c r="K2550" t="s">
        <v>21</v>
      </c>
      <c r="L2550" t="s">
        <v>29</v>
      </c>
      <c r="M2550" t="s">
        <v>20</v>
      </c>
      <c r="N2550" t="s">
        <v>30</v>
      </c>
      <c r="O2550">
        <v>93.22</v>
      </c>
      <c r="P2550">
        <v>2426.9</v>
      </c>
      <c r="Q2550">
        <v>2</v>
      </c>
      <c r="R2550" t="s">
        <v>21</v>
      </c>
    </row>
    <row r="2551" spans="1:18" x14ac:dyDescent="0.35">
      <c r="A2551" t="s">
        <v>2596</v>
      </c>
      <c r="B2551" t="s">
        <v>36</v>
      </c>
      <c r="C2551">
        <v>0</v>
      </c>
      <c r="D2551" t="s">
        <v>20</v>
      </c>
      <c r="E2551" t="s">
        <v>21</v>
      </c>
      <c r="F2551" t="s">
        <v>45</v>
      </c>
      <c r="G2551">
        <v>7</v>
      </c>
      <c r="H2551" t="s">
        <v>20</v>
      </c>
      <c r="I2551" t="s">
        <v>23</v>
      </c>
      <c r="J2551" t="s">
        <v>21</v>
      </c>
      <c r="K2551" t="s">
        <v>20</v>
      </c>
      <c r="L2551" t="s">
        <v>33</v>
      </c>
      <c r="M2551" t="s">
        <v>20</v>
      </c>
      <c r="N2551" t="s">
        <v>25</v>
      </c>
      <c r="O2551">
        <v>88.2</v>
      </c>
      <c r="P2551">
        <v>631.54</v>
      </c>
      <c r="Q2551">
        <v>1</v>
      </c>
      <c r="R2551" t="s">
        <v>21</v>
      </c>
    </row>
    <row r="2552" spans="1:18" x14ac:dyDescent="0.35">
      <c r="A2552" t="s">
        <v>2597</v>
      </c>
      <c r="B2552" t="s">
        <v>36</v>
      </c>
      <c r="C2552">
        <v>0</v>
      </c>
      <c r="D2552" t="s">
        <v>21</v>
      </c>
      <c r="E2552" t="s">
        <v>21</v>
      </c>
      <c r="F2552" t="s">
        <v>75</v>
      </c>
      <c r="G2552">
        <v>15</v>
      </c>
      <c r="H2552" t="s">
        <v>20</v>
      </c>
      <c r="I2552" t="s">
        <v>32</v>
      </c>
      <c r="J2552" t="s">
        <v>20</v>
      </c>
      <c r="K2552" t="s">
        <v>20</v>
      </c>
      <c r="L2552" t="s">
        <v>33</v>
      </c>
      <c r="M2552" t="s">
        <v>21</v>
      </c>
      <c r="N2552" t="s">
        <v>34</v>
      </c>
      <c r="O2552">
        <v>72.13</v>
      </c>
      <c r="P2552">
        <v>1072.02</v>
      </c>
      <c r="Q2552">
        <v>0</v>
      </c>
      <c r="R2552" t="s">
        <v>21</v>
      </c>
    </row>
    <row r="2553" spans="1:18" x14ac:dyDescent="0.35">
      <c r="A2553" t="s">
        <v>2598</v>
      </c>
      <c r="B2553" t="s">
        <v>19</v>
      </c>
      <c r="C2553">
        <v>0</v>
      </c>
      <c r="D2553" t="s">
        <v>21</v>
      </c>
      <c r="E2553" t="s">
        <v>21</v>
      </c>
      <c r="F2553" t="s">
        <v>49</v>
      </c>
      <c r="G2553">
        <v>11</v>
      </c>
      <c r="H2553" t="s">
        <v>20</v>
      </c>
      <c r="I2553" t="s">
        <v>32</v>
      </c>
      <c r="J2553" t="s">
        <v>21</v>
      </c>
      <c r="K2553" t="s">
        <v>21</v>
      </c>
      <c r="L2553" t="s">
        <v>33</v>
      </c>
      <c r="M2553" t="s">
        <v>21</v>
      </c>
      <c r="N2553" t="s">
        <v>43</v>
      </c>
      <c r="O2553">
        <v>51.9</v>
      </c>
      <c r="P2553">
        <v>561.23</v>
      </c>
      <c r="Q2553">
        <v>3</v>
      </c>
      <c r="R2553" t="s">
        <v>20</v>
      </c>
    </row>
    <row r="2554" spans="1:18" x14ac:dyDescent="0.35">
      <c r="A2554" t="s">
        <v>2599</v>
      </c>
      <c r="B2554" t="s">
        <v>36</v>
      </c>
      <c r="C2554">
        <v>1</v>
      </c>
      <c r="D2554" t="s">
        <v>21</v>
      </c>
      <c r="E2554" t="s">
        <v>21</v>
      </c>
      <c r="F2554" t="s">
        <v>45</v>
      </c>
      <c r="G2554">
        <v>3</v>
      </c>
      <c r="H2554" t="s">
        <v>21</v>
      </c>
      <c r="I2554" t="s">
        <v>23</v>
      </c>
      <c r="J2554" t="s">
        <v>20</v>
      </c>
      <c r="K2554" t="s">
        <v>21</v>
      </c>
      <c r="L2554" t="s">
        <v>33</v>
      </c>
      <c r="M2554" t="s">
        <v>21</v>
      </c>
      <c r="N2554" t="s">
        <v>34</v>
      </c>
      <c r="O2554">
        <v>88.99</v>
      </c>
      <c r="P2554">
        <v>267.08</v>
      </c>
      <c r="Q2554">
        <v>1</v>
      </c>
      <c r="R2554" t="s">
        <v>20</v>
      </c>
    </row>
    <row r="2555" spans="1:18" x14ac:dyDescent="0.35">
      <c r="A2555" t="s">
        <v>2600</v>
      </c>
      <c r="B2555" t="s">
        <v>19</v>
      </c>
      <c r="C2555">
        <v>0</v>
      </c>
      <c r="D2555" t="s">
        <v>21</v>
      </c>
      <c r="E2555" t="s">
        <v>21</v>
      </c>
      <c r="F2555" t="s">
        <v>22</v>
      </c>
      <c r="G2555">
        <v>24</v>
      </c>
      <c r="H2555" t="s">
        <v>20</v>
      </c>
      <c r="I2555" t="s">
        <v>32</v>
      </c>
      <c r="J2555" t="s">
        <v>20</v>
      </c>
      <c r="K2555" t="s">
        <v>21</v>
      </c>
      <c r="L2555" t="s">
        <v>33</v>
      </c>
      <c r="M2555" t="s">
        <v>21</v>
      </c>
      <c r="N2555" t="s">
        <v>43</v>
      </c>
      <c r="O2555">
        <v>55.14</v>
      </c>
      <c r="P2555">
        <v>1344.17</v>
      </c>
      <c r="Q2555">
        <v>0</v>
      </c>
      <c r="R2555" t="s">
        <v>21</v>
      </c>
    </row>
    <row r="2556" spans="1:18" x14ac:dyDescent="0.35">
      <c r="A2556" t="s">
        <v>2601</v>
      </c>
      <c r="B2556" t="s">
        <v>19</v>
      </c>
      <c r="C2556">
        <v>0</v>
      </c>
      <c r="D2556" t="s">
        <v>21</v>
      </c>
      <c r="E2556" t="s">
        <v>21</v>
      </c>
      <c r="F2556" t="s">
        <v>45</v>
      </c>
      <c r="G2556">
        <v>16</v>
      </c>
      <c r="H2556" t="s">
        <v>20</v>
      </c>
      <c r="I2556" t="s">
        <v>32</v>
      </c>
      <c r="J2556" t="s">
        <v>21</v>
      </c>
      <c r="K2556" t="s">
        <v>21</v>
      </c>
      <c r="L2556" t="s">
        <v>33</v>
      </c>
      <c r="M2556" t="s">
        <v>20</v>
      </c>
      <c r="N2556" t="s">
        <v>34</v>
      </c>
      <c r="O2556">
        <v>56.84</v>
      </c>
      <c r="P2556">
        <v>898.14</v>
      </c>
      <c r="Q2556">
        <v>1</v>
      </c>
      <c r="R2556" t="s">
        <v>21</v>
      </c>
    </row>
    <row r="2557" spans="1:18" x14ac:dyDescent="0.35">
      <c r="A2557" t="s">
        <v>2602</v>
      </c>
      <c r="B2557" t="s">
        <v>36</v>
      </c>
      <c r="C2557">
        <v>0</v>
      </c>
      <c r="D2557" t="s">
        <v>21</v>
      </c>
      <c r="E2557" t="s">
        <v>21</v>
      </c>
      <c r="F2557" t="s">
        <v>47</v>
      </c>
      <c r="G2557">
        <v>30</v>
      </c>
      <c r="H2557" t="s">
        <v>20</v>
      </c>
      <c r="I2557" t="s">
        <v>32</v>
      </c>
      <c r="J2557" t="s">
        <v>21</v>
      </c>
      <c r="K2557" t="s">
        <v>21</v>
      </c>
      <c r="L2557" t="s">
        <v>33</v>
      </c>
      <c r="M2557" t="s">
        <v>21</v>
      </c>
      <c r="N2557" t="s">
        <v>34</v>
      </c>
      <c r="O2557">
        <v>53.2</v>
      </c>
      <c r="P2557">
        <v>1617.73</v>
      </c>
      <c r="Q2557">
        <v>6</v>
      </c>
      <c r="R2557" t="s">
        <v>21</v>
      </c>
    </row>
    <row r="2558" spans="1:18" x14ac:dyDescent="0.35">
      <c r="A2558" t="s">
        <v>2603</v>
      </c>
      <c r="B2558" t="s">
        <v>19</v>
      </c>
      <c r="C2558">
        <v>0</v>
      </c>
      <c r="D2558" t="s">
        <v>20</v>
      </c>
      <c r="E2558" t="s">
        <v>20</v>
      </c>
      <c r="F2558" t="s">
        <v>22</v>
      </c>
      <c r="G2558">
        <v>43</v>
      </c>
      <c r="H2558" t="s">
        <v>20</v>
      </c>
      <c r="I2558" t="s">
        <v>32</v>
      </c>
      <c r="J2558" t="s">
        <v>20</v>
      </c>
      <c r="K2558" t="s">
        <v>20</v>
      </c>
      <c r="L2558" t="s">
        <v>24</v>
      </c>
      <c r="M2558" t="s">
        <v>20</v>
      </c>
      <c r="N2558" t="s">
        <v>30</v>
      </c>
      <c r="O2558">
        <v>58.67</v>
      </c>
      <c r="P2558">
        <v>2525.02</v>
      </c>
      <c r="Q2558">
        <v>1</v>
      </c>
      <c r="R2558" t="s">
        <v>21</v>
      </c>
    </row>
    <row r="2559" spans="1:18" x14ac:dyDescent="0.35">
      <c r="A2559" t="s">
        <v>2604</v>
      </c>
      <c r="B2559" t="s">
        <v>19</v>
      </c>
      <c r="C2559">
        <v>0</v>
      </c>
      <c r="D2559" t="s">
        <v>20</v>
      </c>
      <c r="E2559" t="s">
        <v>21</v>
      </c>
      <c r="F2559" t="s">
        <v>49</v>
      </c>
      <c r="G2559">
        <v>16</v>
      </c>
      <c r="H2559" t="s">
        <v>20</v>
      </c>
      <c r="I2559" t="s">
        <v>32</v>
      </c>
      <c r="J2559" t="s">
        <v>20</v>
      </c>
      <c r="K2559" t="s">
        <v>21</v>
      </c>
      <c r="L2559" t="s">
        <v>33</v>
      </c>
      <c r="M2559" t="s">
        <v>21</v>
      </c>
      <c r="N2559" t="s">
        <v>30</v>
      </c>
      <c r="O2559">
        <v>65.53</v>
      </c>
      <c r="P2559">
        <v>1058.21</v>
      </c>
      <c r="Q2559">
        <v>3</v>
      </c>
      <c r="R2559" t="s">
        <v>21</v>
      </c>
    </row>
    <row r="2560" spans="1:18" x14ac:dyDescent="0.35">
      <c r="A2560" t="s">
        <v>2605</v>
      </c>
      <c r="B2560" t="s">
        <v>36</v>
      </c>
      <c r="C2560">
        <v>0</v>
      </c>
      <c r="D2560" t="s">
        <v>20</v>
      </c>
      <c r="E2560" t="s">
        <v>21</v>
      </c>
      <c r="F2560" t="s">
        <v>75</v>
      </c>
      <c r="G2560">
        <v>8</v>
      </c>
      <c r="H2560" t="s">
        <v>21</v>
      </c>
      <c r="I2560" t="s">
        <v>32</v>
      </c>
      <c r="J2560" t="s">
        <v>21</v>
      </c>
      <c r="K2560" t="s">
        <v>20</v>
      </c>
      <c r="L2560" t="s">
        <v>33</v>
      </c>
      <c r="M2560" t="s">
        <v>20</v>
      </c>
      <c r="N2560" t="s">
        <v>34</v>
      </c>
      <c r="O2560">
        <v>48.61</v>
      </c>
      <c r="P2560">
        <v>380.54</v>
      </c>
      <c r="Q2560">
        <v>4</v>
      </c>
      <c r="R2560" t="s">
        <v>21</v>
      </c>
    </row>
    <row r="2561" spans="1:18" x14ac:dyDescent="0.35">
      <c r="A2561" t="s">
        <v>2606</v>
      </c>
      <c r="B2561" t="s">
        <v>19</v>
      </c>
      <c r="C2561">
        <v>0</v>
      </c>
      <c r="D2561" t="s">
        <v>20</v>
      </c>
      <c r="E2561" t="s">
        <v>21</v>
      </c>
      <c r="F2561" t="s">
        <v>65</v>
      </c>
      <c r="G2561">
        <v>25</v>
      </c>
      <c r="H2561" t="s">
        <v>20</v>
      </c>
      <c r="I2561" t="s">
        <v>23</v>
      </c>
      <c r="J2561" t="s">
        <v>21</v>
      </c>
      <c r="K2561" t="s">
        <v>20</v>
      </c>
      <c r="L2561" t="s">
        <v>33</v>
      </c>
      <c r="M2561" t="s">
        <v>21</v>
      </c>
      <c r="N2561" t="s">
        <v>25</v>
      </c>
      <c r="O2561">
        <v>92.11</v>
      </c>
      <c r="P2561">
        <v>2348.23</v>
      </c>
      <c r="Q2561">
        <v>2</v>
      </c>
      <c r="R2561" t="s">
        <v>20</v>
      </c>
    </row>
    <row r="2562" spans="1:18" x14ac:dyDescent="0.35">
      <c r="A2562" t="s">
        <v>2607</v>
      </c>
      <c r="B2562" t="s">
        <v>19</v>
      </c>
      <c r="C2562">
        <v>0</v>
      </c>
      <c r="D2562" t="s">
        <v>20</v>
      </c>
      <c r="E2562" t="s">
        <v>21</v>
      </c>
      <c r="F2562" t="s">
        <v>49</v>
      </c>
      <c r="G2562">
        <v>9</v>
      </c>
      <c r="H2562" t="s">
        <v>20</v>
      </c>
      <c r="I2562" t="s">
        <v>32</v>
      </c>
      <c r="J2562" t="s">
        <v>21</v>
      </c>
      <c r="K2562" t="s">
        <v>20</v>
      </c>
      <c r="L2562" t="s">
        <v>33</v>
      </c>
      <c r="M2562" t="s">
        <v>21</v>
      </c>
      <c r="N2562" t="s">
        <v>30</v>
      </c>
      <c r="O2562">
        <v>67.040000000000006</v>
      </c>
      <c r="P2562">
        <v>610.78</v>
      </c>
      <c r="Q2562">
        <v>0</v>
      </c>
      <c r="R2562" t="s">
        <v>21</v>
      </c>
    </row>
    <row r="2563" spans="1:18" x14ac:dyDescent="0.35">
      <c r="A2563" t="s">
        <v>2608</v>
      </c>
      <c r="B2563" t="s">
        <v>36</v>
      </c>
      <c r="C2563">
        <v>0</v>
      </c>
      <c r="D2563" t="s">
        <v>20</v>
      </c>
      <c r="E2563" t="s">
        <v>21</v>
      </c>
      <c r="F2563" t="s">
        <v>47</v>
      </c>
      <c r="G2563">
        <v>7</v>
      </c>
      <c r="H2563" t="s">
        <v>20</v>
      </c>
      <c r="I2563" t="s">
        <v>23</v>
      </c>
      <c r="J2563" t="s">
        <v>21</v>
      </c>
      <c r="K2563" t="s">
        <v>21</v>
      </c>
      <c r="L2563" t="s">
        <v>33</v>
      </c>
      <c r="M2563" t="s">
        <v>20</v>
      </c>
      <c r="N2563" t="s">
        <v>30</v>
      </c>
      <c r="O2563">
        <v>80.56</v>
      </c>
      <c r="P2563">
        <v>555.79</v>
      </c>
      <c r="Q2563">
        <v>2</v>
      </c>
      <c r="R2563" t="s">
        <v>20</v>
      </c>
    </row>
    <row r="2564" spans="1:18" x14ac:dyDescent="0.35">
      <c r="A2564" t="s">
        <v>2609</v>
      </c>
      <c r="B2564" t="s">
        <v>36</v>
      </c>
      <c r="C2564">
        <v>0</v>
      </c>
      <c r="D2564" t="s">
        <v>21</v>
      </c>
      <c r="E2564" t="s">
        <v>21</v>
      </c>
      <c r="F2564" t="s">
        <v>56</v>
      </c>
      <c r="G2564">
        <v>6</v>
      </c>
      <c r="H2564" t="s">
        <v>20</v>
      </c>
      <c r="I2564" t="s">
        <v>23</v>
      </c>
      <c r="J2564" t="s">
        <v>21</v>
      </c>
      <c r="K2564" t="s">
        <v>21</v>
      </c>
      <c r="L2564" t="s">
        <v>33</v>
      </c>
      <c r="M2564" t="s">
        <v>20</v>
      </c>
      <c r="N2564" t="s">
        <v>25</v>
      </c>
      <c r="O2564">
        <v>87.4</v>
      </c>
      <c r="P2564">
        <v>535.86</v>
      </c>
      <c r="Q2564">
        <v>3</v>
      </c>
      <c r="R2564" t="s">
        <v>21</v>
      </c>
    </row>
    <row r="2565" spans="1:18" x14ac:dyDescent="0.35">
      <c r="A2565" t="s">
        <v>2610</v>
      </c>
      <c r="B2565" t="s">
        <v>36</v>
      </c>
      <c r="C2565">
        <v>0</v>
      </c>
      <c r="D2565" t="s">
        <v>20</v>
      </c>
      <c r="E2565" t="s">
        <v>21</v>
      </c>
      <c r="F2565" t="s">
        <v>45</v>
      </c>
      <c r="G2565">
        <v>5</v>
      </c>
      <c r="H2565" t="s">
        <v>20</v>
      </c>
      <c r="I2565" t="s">
        <v>23</v>
      </c>
      <c r="J2565" t="s">
        <v>21</v>
      </c>
      <c r="K2565" t="s">
        <v>21</v>
      </c>
      <c r="L2565" t="s">
        <v>33</v>
      </c>
      <c r="M2565" t="s">
        <v>21</v>
      </c>
      <c r="N2565" t="s">
        <v>30</v>
      </c>
      <c r="O2565">
        <v>84.85</v>
      </c>
      <c r="P2565">
        <v>417.85</v>
      </c>
      <c r="Q2565">
        <v>2</v>
      </c>
      <c r="R2565" t="s">
        <v>20</v>
      </c>
    </row>
    <row r="2566" spans="1:18" x14ac:dyDescent="0.35">
      <c r="A2566" t="s">
        <v>2611</v>
      </c>
      <c r="B2566" t="s">
        <v>36</v>
      </c>
      <c r="C2566">
        <v>0</v>
      </c>
      <c r="D2566" t="s">
        <v>20</v>
      </c>
      <c r="E2566" t="s">
        <v>20</v>
      </c>
      <c r="F2566" t="s">
        <v>37</v>
      </c>
      <c r="G2566">
        <v>72</v>
      </c>
      <c r="H2566" t="s">
        <v>20</v>
      </c>
      <c r="I2566" t="s">
        <v>21</v>
      </c>
      <c r="J2566" t="s">
        <v>28</v>
      </c>
      <c r="K2566" t="s">
        <v>28</v>
      </c>
      <c r="L2566" t="s">
        <v>24</v>
      </c>
      <c r="M2566" t="s">
        <v>21</v>
      </c>
      <c r="N2566" t="s">
        <v>34</v>
      </c>
      <c r="O2566">
        <v>29.7</v>
      </c>
      <c r="P2566">
        <v>2156.04</v>
      </c>
      <c r="Q2566">
        <v>1</v>
      </c>
      <c r="R2566" t="s">
        <v>21</v>
      </c>
    </row>
    <row r="2567" spans="1:18" x14ac:dyDescent="0.35">
      <c r="A2567" t="s">
        <v>2612</v>
      </c>
      <c r="B2567" t="s">
        <v>19</v>
      </c>
      <c r="C2567">
        <v>0</v>
      </c>
      <c r="D2567" t="s">
        <v>21</v>
      </c>
      <c r="E2567" t="s">
        <v>21</v>
      </c>
      <c r="F2567" t="s">
        <v>41</v>
      </c>
      <c r="G2567">
        <v>10</v>
      </c>
      <c r="H2567" t="s">
        <v>20</v>
      </c>
      <c r="I2567" t="s">
        <v>32</v>
      </c>
      <c r="J2567" t="s">
        <v>21</v>
      </c>
      <c r="K2567" t="s">
        <v>20</v>
      </c>
      <c r="L2567" t="s">
        <v>33</v>
      </c>
      <c r="M2567" t="s">
        <v>20</v>
      </c>
      <c r="N2567" t="s">
        <v>34</v>
      </c>
      <c r="O2567">
        <v>61.17</v>
      </c>
      <c r="P2567">
        <v>606.85</v>
      </c>
      <c r="Q2567">
        <v>2</v>
      </c>
      <c r="R2567" t="s">
        <v>20</v>
      </c>
    </row>
    <row r="2568" spans="1:18" x14ac:dyDescent="0.35">
      <c r="A2568" t="s">
        <v>2613</v>
      </c>
      <c r="B2568" t="s">
        <v>19</v>
      </c>
      <c r="C2568">
        <v>0</v>
      </c>
      <c r="D2568" t="s">
        <v>20</v>
      </c>
      <c r="E2568" t="s">
        <v>20</v>
      </c>
      <c r="F2568" t="s">
        <v>22</v>
      </c>
      <c r="G2568">
        <v>67</v>
      </c>
      <c r="H2568" t="s">
        <v>20</v>
      </c>
      <c r="I2568" t="s">
        <v>21</v>
      </c>
      <c r="J2568" t="s">
        <v>28</v>
      </c>
      <c r="K2568" t="s">
        <v>28</v>
      </c>
      <c r="L2568" t="s">
        <v>24</v>
      </c>
      <c r="M2568" t="s">
        <v>20</v>
      </c>
      <c r="N2568" t="s">
        <v>30</v>
      </c>
      <c r="O2568">
        <v>31.51</v>
      </c>
      <c r="P2568">
        <v>2148.39</v>
      </c>
      <c r="Q2568">
        <v>2</v>
      </c>
      <c r="R2568" t="s">
        <v>21</v>
      </c>
    </row>
    <row r="2569" spans="1:18" x14ac:dyDescent="0.35">
      <c r="A2569" t="s">
        <v>2614</v>
      </c>
      <c r="B2569" t="s">
        <v>36</v>
      </c>
      <c r="C2569">
        <v>1</v>
      </c>
      <c r="D2569" t="s">
        <v>21</v>
      </c>
      <c r="E2569" t="s">
        <v>21</v>
      </c>
      <c r="F2569" t="s">
        <v>49</v>
      </c>
      <c r="G2569">
        <v>16</v>
      </c>
      <c r="H2569" t="s">
        <v>20</v>
      </c>
      <c r="I2569" t="s">
        <v>32</v>
      </c>
      <c r="J2569" t="s">
        <v>21</v>
      </c>
      <c r="K2569" t="s">
        <v>20</v>
      </c>
      <c r="L2569" t="s">
        <v>33</v>
      </c>
      <c r="M2569" t="s">
        <v>20</v>
      </c>
      <c r="N2569" t="s">
        <v>34</v>
      </c>
      <c r="O2569">
        <v>59.62</v>
      </c>
      <c r="P2569">
        <v>954.93</v>
      </c>
      <c r="Q2569">
        <v>1</v>
      </c>
      <c r="R2569" t="s">
        <v>21</v>
      </c>
    </row>
    <row r="2570" spans="1:18" x14ac:dyDescent="0.35">
      <c r="A2570" t="s">
        <v>2615</v>
      </c>
      <c r="B2570" t="s">
        <v>19</v>
      </c>
      <c r="C2570">
        <v>0</v>
      </c>
      <c r="D2570" t="s">
        <v>21</v>
      </c>
      <c r="E2570" t="s">
        <v>21</v>
      </c>
      <c r="F2570" t="s">
        <v>39</v>
      </c>
      <c r="G2570">
        <v>67</v>
      </c>
      <c r="H2570" t="s">
        <v>20</v>
      </c>
      <c r="I2570" t="s">
        <v>32</v>
      </c>
      <c r="J2570" t="s">
        <v>20</v>
      </c>
      <c r="K2570" t="s">
        <v>20</v>
      </c>
      <c r="L2570" t="s">
        <v>24</v>
      </c>
      <c r="M2570" t="s">
        <v>21</v>
      </c>
      <c r="N2570" t="s">
        <v>43</v>
      </c>
      <c r="O2570">
        <v>55.07</v>
      </c>
      <c r="P2570">
        <v>3686.04</v>
      </c>
      <c r="Q2570">
        <v>1</v>
      </c>
      <c r="R2570" t="s">
        <v>21</v>
      </c>
    </row>
    <row r="2571" spans="1:18" x14ac:dyDescent="0.35">
      <c r="A2571" t="s">
        <v>2616</v>
      </c>
      <c r="B2571" t="s">
        <v>36</v>
      </c>
      <c r="C2571">
        <v>0</v>
      </c>
      <c r="D2571" t="s">
        <v>20</v>
      </c>
      <c r="E2571" t="s">
        <v>21</v>
      </c>
      <c r="F2571" t="s">
        <v>65</v>
      </c>
      <c r="G2571">
        <v>15</v>
      </c>
      <c r="H2571" t="s">
        <v>20</v>
      </c>
      <c r="I2571" t="s">
        <v>32</v>
      </c>
      <c r="J2571" t="s">
        <v>21</v>
      </c>
      <c r="K2571" t="s">
        <v>20</v>
      </c>
      <c r="L2571" t="s">
        <v>33</v>
      </c>
      <c r="M2571" t="s">
        <v>20</v>
      </c>
      <c r="N2571" t="s">
        <v>25</v>
      </c>
      <c r="O2571">
        <v>58.38</v>
      </c>
      <c r="P2571">
        <v>852.28</v>
      </c>
      <c r="Q2571">
        <v>0</v>
      </c>
      <c r="R2571" t="s">
        <v>20</v>
      </c>
    </row>
    <row r="2572" spans="1:18" x14ac:dyDescent="0.35">
      <c r="A2572" t="s">
        <v>2617</v>
      </c>
      <c r="B2572" t="s">
        <v>36</v>
      </c>
      <c r="C2572">
        <v>0</v>
      </c>
      <c r="D2572" t="s">
        <v>21</v>
      </c>
      <c r="E2572" t="s">
        <v>20</v>
      </c>
      <c r="F2572" t="s">
        <v>47</v>
      </c>
      <c r="G2572">
        <v>3</v>
      </c>
      <c r="H2572" t="s">
        <v>20</v>
      </c>
      <c r="I2572" t="s">
        <v>32</v>
      </c>
      <c r="J2572" t="s">
        <v>21</v>
      </c>
      <c r="K2572" t="s">
        <v>21</v>
      </c>
      <c r="L2572" t="s">
        <v>33</v>
      </c>
      <c r="M2572" t="s">
        <v>21</v>
      </c>
      <c r="N2572" t="s">
        <v>25</v>
      </c>
      <c r="O2572">
        <v>53.19</v>
      </c>
      <c r="P2572">
        <v>156.37</v>
      </c>
      <c r="Q2572">
        <v>1</v>
      </c>
      <c r="R2572" t="s">
        <v>20</v>
      </c>
    </row>
    <row r="2573" spans="1:18" x14ac:dyDescent="0.35">
      <c r="A2573" t="s">
        <v>2618</v>
      </c>
      <c r="B2573" t="s">
        <v>36</v>
      </c>
      <c r="C2573">
        <v>0</v>
      </c>
      <c r="D2573" t="s">
        <v>20</v>
      </c>
      <c r="E2573" t="s">
        <v>21</v>
      </c>
      <c r="F2573" t="s">
        <v>56</v>
      </c>
      <c r="G2573">
        <v>45</v>
      </c>
      <c r="H2573" t="s">
        <v>20</v>
      </c>
      <c r="I2573" t="s">
        <v>21</v>
      </c>
      <c r="J2573" t="s">
        <v>28</v>
      </c>
      <c r="K2573" t="s">
        <v>28</v>
      </c>
      <c r="L2573" t="s">
        <v>24</v>
      </c>
      <c r="M2573" t="s">
        <v>20</v>
      </c>
      <c r="N2573" t="s">
        <v>34</v>
      </c>
      <c r="O2573">
        <v>40.700000000000003</v>
      </c>
      <c r="P2573">
        <v>1854.41</v>
      </c>
      <c r="Q2573">
        <v>2</v>
      </c>
      <c r="R2573" t="s">
        <v>21</v>
      </c>
    </row>
    <row r="2574" spans="1:18" x14ac:dyDescent="0.35">
      <c r="A2574" t="s">
        <v>2619</v>
      </c>
      <c r="B2574" t="s">
        <v>19</v>
      </c>
      <c r="C2574">
        <v>0</v>
      </c>
      <c r="D2574" t="s">
        <v>20</v>
      </c>
      <c r="E2574" t="s">
        <v>20</v>
      </c>
      <c r="F2574" t="s">
        <v>39</v>
      </c>
      <c r="G2574">
        <v>30</v>
      </c>
      <c r="H2574" t="s">
        <v>20</v>
      </c>
      <c r="I2574" t="s">
        <v>32</v>
      </c>
      <c r="J2574" t="s">
        <v>21</v>
      </c>
      <c r="K2574" t="s">
        <v>20</v>
      </c>
      <c r="L2574" t="s">
        <v>33</v>
      </c>
      <c r="M2574" t="s">
        <v>20</v>
      </c>
      <c r="N2574" t="s">
        <v>34</v>
      </c>
      <c r="O2574">
        <v>56.1</v>
      </c>
      <c r="P2574">
        <v>1642.77</v>
      </c>
      <c r="Q2574">
        <v>0</v>
      </c>
      <c r="R2574" t="s">
        <v>21</v>
      </c>
    </row>
    <row r="2575" spans="1:18" x14ac:dyDescent="0.35">
      <c r="A2575" t="s">
        <v>2620</v>
      </c>
      <c r="B2575" t="s">
        <v>36</v>
      </c>
      <c r="C2575">
        <v>0</v>
      </c>
      <c r="D2575" t="s">
        <v>21</v>
      </c>
      <c r="E2575" t="s">
        <v>20</v>
      </c>
      <c r="F2575" t="s">
        <v>75</v>
      </c>
      <c r="G2575">
        <v>7</v>
      </c>
      <c r="H2575" t="s">
        <v>21</v>
      </c>
      <c r="I2575" t="s">
        <v>21</v>
      </c>
      <c r="J2575" t="s">
        <v>28</v>
      </c>
      <c r="K2575" t="s">
        <v>28</v>
      </c>
      <c r="L2575" t="s">
        <v>33</v>
      </c>
      <c r="M2575" t="s">
        <v>20</v>
      </c>
      <c r="N2575" t="s">
        <v>43</v>
      </c>
      <c r="O2575">
        <v>23.69</v>
      </c>
      <c r="P2575">
        <v>168.51</v>
      </c>
      <c r="Q2575">
        <v>0</v>
      </c>
      <c r="R2575" t="s">
        <v>21</v>
      </c>
    </row>
    <row r="2576" spans="1:18" x14ac:dyDescent="0.35">
      <c r="A2576" t="s">
        <v>2621</v>
      </c>
      <c r="B2576" t="s">
        <v>36</v>
      </c>
      <c r="C2576">
        <v>0</v>
      </c>
      <c r="D2576" t="s">
        <v>21</v>
      </c>
      <c r="E2576" t="s">
        <v>21</v>
      </c>
      <c r="F2576" t="s">
        <v>37</v>
      </c>
      <c r="G2576">
        <v>9</v>
      </c>
      <c r="H2576" t="s">
        <v>20</v>
      </c>
      <c r="I2576" t="s">
        <v>32</v>
      </c>
      <c r="J2576" t="s">
        <v>20</v>
      </c>
      <c r="K2576" t="s">
        <v>21</v>
      </c>
      <c r="L2576" t="s">
        <v>33</v>
      </c>
      <c r="M2576" t="s">
        <v>20</v>
      </c>
      <c r="N2576" t="s">
        <v>30</v>
      </c>
      <c r="O2576">
        <v>54.83</v>
      </c>
      <c r="P2576">
        <v>486.38</v>
      </c>
      <c r="Q2576">
        <v>1</v>
      </c>
      <c r="R2576" t="s">
        <v>20</v>
      </c>
    </row>
    <row r="2577" spans="1:18" x14ac:dyDescent="0.35">
      <c r="A2577" t="s">
        <v>2622</v>
      </c>
      <c r="B2577" t="s">
        <v>36</v>
      </c>
      <c r="C2577">
        <v>0</v>
      </c>
      <c r="D2577" t="s">
        <v>21</v>
      </c>
      <c r="E2577" t="s">
        <v>21</v>
      </c>
      <c r="F2577" t="s">
        <v>41</v>
      </c>
      <c r="G2577">
        <v>27</v>
      </c>
      <c r="H2577" t="s">
        <v>20</v>
      </c>
      <c r="I2577" t="s">
        <v>32</v>
      </c>
      <c r="J2577" t="s">
        <v>21</v>
      </c>
      <c r="K2577" t="s">
        <v>21</v>
      </c>
      <c r="L2577" t="s">
        <v>33</v>
      </c>
      <c r="M2577" t="s">
        <v>20</v>
      </c>
      <c r="N2577" t="s">
        <v>25</v>
      </c>
      <c r="O2577">
        <v>53.04</v>
      </c>
      <c r="P2577">
        <v>1441.33</v>
      </c>
      <c r="Q2577">
        <v>2</v>
      </c>
      <c r="R2577" t="s">
        <v>20</v>
      </c>
    </row>
    <row r="2578" spans="1:18" x14ac:dyDescent="0.35">
      <c r="A2578" t="s">
        <v>2623</v>
      </c>
      <c r="B2578" t="s">
        <v>19</v>
      </c>
      <c r="C2578">
        <v>0</v>
      </c>
      <c r="D2578" t="s">
        <v>21</v>
      </c>
      <c r="E2578" t="s">
        <v>20</v>
      </c>
      <c r="F2578" t="s">
        <v>49</v>
      </c>
      <c r="G2578">
        <v>45</v>
      </c>
      <c r="H2578" t="s">
        <v>21</v>
      </c>
      <c r="I2578" t="s">
        <v>21</v>
      </c>
      <c r="J2578" t="s">
        <v>28</v>
      </c>
      <c r="K2578" t="s">
        <v>28</v>
      </c>
      <c r="L2578" t="s">
        <v>29</v>
      </c>
      <c r="M2578" t="s">
        <v>21</v>
      </c>
      <c r="N2578" t="s">
        <v>25</v>
      </c>
      <c r="O2578">
        <v>23.81</v>
      </c>
      <c r="P2578">
        <v>1065.31</v>
      </c>
      <c r="Q2578">
        <v>1</v>
      </c>
      <c r="R2578" t="s">
        <v>21</v>
      </c>
    </row>
    <row r="2579" spans="1:18" x14ac:dyDescent="0.35">
      <c r="A2579" t="s">
        <v>2624</v>
      </c>
      <c r="B2579" t="s">
        <v>19</v>
      </c>
      <c r="C2579">
        <v>0</v>
      </c>
      <c r="D2579" t="s">
        <v>21</v>
      </c>
      <c r="E2579" t="s">
        <v>21</v>
      </c>
      <c r="F2579" t="s">
        <v>41</v>
      </c>
      <c r="G2579">
        <v>61</v>
      </c>
      <c r="H2579" t="s">
        <v>20</v>
      </c>
      <c r="I2579" t="s">
        <v>32</v>
      </c>
      <c r="J2579" t="s">
        <v>20</v>
      </c>
      <c r="K2579" t="s">
        <v>20</v>
      </c>
      <c r="L2579" t="s">
        <v>33</v>
      </c>
      <c r="M2579" t="s">
        <v>21</v>
      </c>
      <c r="N2579" t="s">
        <v>34</v>
      </c>
      <c r="O2579">
        <v>68.72</v>
      </c>
      <c r="P2579">
        <v>4239.01</v>
      </c>
      <c r="Q2579">
        <v>2</v>
      </c>
      <c r="R2579" t="s">
        <v>21</v>
      </c>
    </row>
    <row r="2580" spans="1:18" x14ac:dyDescent="0.35">
      <c r="A2580" t="s">
        <v>2625</v>
      </c>
      <c r="B2580" t="s">
        <v>36</v>
      </c>
      <c r="C2580">
        <v>0</v>
      </c>
      <c r="D2580" t="s">
        <v>21</v>
      </c>
      <c r="E2580" t="s">
        <v>21</v>
      </c>
      <c r="F2580" t="s">
        <v>37</v>
      </c>
      <c r="G2580">
        <v>37</v>
      </c>
      <c r="H2580" t="s">
        <v>20</v>
      </c>
      <c r="I2580" t="s">
        <v>21</v>
      </c>
      <c r="J2580" t="s">
        <v>28</v>
      </c>
      <c r="K2580" t="s">
        <v>28</v>
      </c>
      <c r="L2580" t="s">
        <v>29</v>
      </c>
      <c r="M2580" t="s">
        <v>20</v>
      </c>
      <c r="N2580" t="s">
        <v>25</v>
      </c>
      <c r="O2580">
        <v>27.16</v>
      </c>
      <c r="P2580">
        <v>1003.86</v>
      </c>
      <c r="Q2580">
        <v>3</v>
      </c>
      <c r="R2580" t="s">
        <v>21</v>
      </c>
    </row>
    <row r="2581" spans="1:18" x14ac:dyDescent="0.35">
      <c r="A2581" t="s">
        <v>2626</v>
      </c>
      <c r="B2581" t="s">
        <v>19</v>
      </c>
      <c r="C2581">
        <v>1</v>
      </c>
      <c r="D2581" t="s">
        <v>21</v>
      </c>
      <c r="E2581" t="s">
        <v>21</v>
      </c>
      <c r="F2581" t="s">
        <v>75</v>
      </c>
      <c r="G2581">
        <v>12</v>
      </c>
      <c r="H2581" t="s">
        <v>20</v>
      </c>
      <c r="I2581" t="s">
        <v>23</v>
      </c>
      <c r="J2581" t="s">
        <v>21</v>
      </c>
      <c r="K2581" t="s">
        <v>20</v>
      </c>
      <c r="L2581" t="s">
        <v>33</v>
      </c>
      <c r="M2581" t="s">
        <v>21</v>
      </c>
      <c r="N2581" t="s">
        <v>34</v>
      </c>
      <c r="O2581">
        <v>88.88</v>
      </c>
      <c r="P2581">
        <v>1085.44</v>
      </c>
      <c r="Q2581">
        <v>0</v>
      </c>
      <c r="R2581" t="s">
        <v>20</v>
      </c>
    </row>
    <row r="2582" spans="1:18" x14ac:dyDescent="0.35">
      <c r="A2582" t="s">
        <v>2627</v>
      </c>
      <c r="B2582" t="s">
        <v>36</v>
      </c>
      <c r="C2582">
        <v>0</v>
      </c>
      <c r="D2582" t="s">
        <v>21</v>
      </c>
      <c r="E2582" t="s">
        <v>21</v>
      </c>
      <c r="F2582" t="s">
        <v>41</v>
      </c>
      <c r="G2582">
        <v>14</v>
      </c>
      <c r="H2582" t="s">
        <v>20</v>
      </c>
      <c r="I2582" t="s">
        <v>32</v>
      </c>
      <c r="J2582" t="s">
        <v>21</v>
      </c>
      <c r="K2582" t="s">
        <v>20</v>
      </c>
      <c r="L2582" t="s">
        <v>33</v>
      </c>
      <c r="M2582" t="s">
        <v>20</v>
      </c>
      <c r="N2582" t="s">
        <v>34</v>
      </c>
      <c r="O2582">
        <v>64.89</v>
      </c>
      <c r="P2582">
        <v>934.45</v>
      </c>
      <c r="Q2582">
        <v>3</v>
      </c>
      <c r="R2582" t="s">
        <v>21</v>
      </c>
    </row>
    <row r="2583" spans="1:18" x14ac:dyDescent="0.35">
      <c r="A2583" t="s">
        <v>2628</v>
      </c>
      <c r="B2583" t="s">
        <v>36</v>
      </c>
      <c r="C2583">
        <v>0</v>
      </c>
      <c r="D2583" t="s">
        <v>20</v>
      </c>
      <c r="E2583" t="s">
        <v>21</v>
      </c>
      <c r="F2583" t="s">
        <v>37</v>
      </c>
      <c r="G2583">
        <v>8</v>
      </c>
      <c r="H2583" t="s">
        <v>20</v>
      </c>
      <c r="I2583" t="s">
        <v>21</v>
      </c>
      <c r="J2583" t="s">
        <v>28</v>
      </c>
      <c r="K2583" t="s">
        <v>28</v>
      </c>
      <c r="L2583" t="s">
        <v>33</v>
      </c>
      <c r="M2583" t="s">
        <v>20</v>
      </c>
      <c r="N2583" t="s">
        <v>43</v>
      </c>
      <c r="O2583">
        <v>25.01</v>
      </c>
      <c r="P2583">
        <v>199.01</v>
      </c>
      <c r="Q2583">
        <v>0</v>
      </c>
      <c r="R2583" t="s">
        <v>20</v>
      </c>
    </row>
    <row r="2584" spans="1:18" x14ac:dyDescent="0.35">
      <c r="A2584" t="s">
        <v>2629</v>
      </c>
      <c r="B2584" t="s">
        <v>19</v>
      </c>
      <c r="C2584">
        <v>0</v>
      </c>
      <c r="D2584" t="s">
        <v>21</v>
      </c>
      <c r="E2584" t="s">
        <v>21</v>
      </c>
      <c r="F2584" t="s">
        <v>22</v>
      </c>
      <c r="G2584">
        <v>19</v>
      </c>
      <c r="H2584" t="s">
        <v>20</v>
      </c>
      <c r="I2584" t="s">
        <v>23</v>
      </c>
      <c r="J2584" t="s">
        <v>21</v>
      </c>
      <c r="K2584" t="s">
        <v>21</v>
      </c>
      <c r="L2584" t="s">
        <v>29</v>
      </c>
      <c r="M2584" t="s">
        <v>20</v>
      </c>
      <c r="N2584" t="s">
        <v>34</v>
      </c>
      <c r="O2584">
        <v>93.27</v>
      </c>
      <c r="P2584">
        <v>1728.55</v>
      </c>
      <c r="Q2584">
        <v>5</v>
      </c>
      <c r="R2584" t="s">
        <v>21</v>
      </c>
    </row>
    <row r="2585" spans="1:18" x14ac:dyDescent="0.35">
      <c r="A2585" t="s">
        <v>2630</v>
      </c>
      <c r="B2585" t="s">
        <v>36</v>
      </c>
      <c r="C2585">
        <v>1</v>
      </c>
      <c r="D2585" t="s">
        <v>20</v>
      </c>
      <c r="E2585" t="s">
        <v>21</v>
      </c>
      <c r="F2585" t="s">
        <v>65</v>
      </c>
      <c r="G2585">
        <v>6</v>
      </c>
      <c r="H2585" t="s">
        <v>20</v>
      </c>
      <c r="I2585" t="s">
        <v>23</v>
      </c>
      <c r="J2585" t="s">
        <v>21</v>
      </c>
      <c r="K2585" t="s">
        <v>21</v>
      </c>
      <c r="L2585" t="s">
        <v>33</v>
      </c>
      <c r="M2585" t="s">
        <v>21</v>
      </c>
      <c r="N2585" t="s">
        <v>30</v>
      </c>
      <c r="O2585">
        <v>82.35</v>
      </c>
      <c r="P2585">
        <v>500.6</v>
      </c>
      <c r="Q2585">
        <v>0</v>
      </c>
      <c r="R2585" t="s">
        <v>20</v>
      </c>
    </row>
    <row r="2586" spans="1:18" x14ac:dyDescent="0.35">
      <c r="A2586" t="s">
        <v>2631</v>
      </c>
      <c r="B2586" t="s">
        <v>19</v>
      </c>
      <c r="C2586">
        <v>0</v>
      </c>
      <c r="D2586" t="s">
        <v>20</v>
      </c>
      <c r="E2586" t="s">
        <v>21</v>
      </c>
      <c r="F2586" t="s">
        <v>41</v>
      </c>
      <c r="G2586">
        <v>18</v>
      </c>
      <c r="H2586" t="s">
        <v>20</v>
      </c>
      <c r="I2586" t="s">
        <v>23</v>
      </c>
      <c r="J2586" t="s">
        <v>21</v>
      </c>
      <c r="K2586" t="s">
        <v>21</v>
      </c>
      <c r="L2586" t="s">
        <v>33</v>
      </c>
      <c r="M2586" t="s">
        <v>21</v>
      </c>
      <c r="N2586" t="s">
        <v>25</v>
      </c>
      <c r="O2586">
        <v>80.930000000000007</v>
      </c>
      <c r="P2586">
        <v>1453.31</v>
      </c>
      <c r="Q2586">
        <v>3</v>
      </c>
      <c r="R2586" t="s">
        <v>21</v>
      </c>
    </row>
    <row r="2587" spans="1:18" x14ac:dyDescent="0.35">
      <c r="A2587" t="s">
        <v>2632</v>
      </c>
      <c r="B2587" t="s">
        <v>36</v>
      </c>
      <c r="C2587">
        <v>0</v>
      </c>
      <c r="D2587" t="s">
        <v>21</v>
      </c>
      <c r="E2587" t="s">
        <v>21</v>
      </c>
      <c r="F2587" t="s">
        <v>39</v>
      </c>
      <c r="G2587">
        <v>2</v>
      </c>
      <c r="H2587" t="s">
        <v>20</v>
      </c>
      <c r="I2587" t="s">
        <v>32</v>
      </c>
      <c r="J2587" t="s">
        <v>21</v>
      </c>
      <c r="K2587" t="s">
        <v>21</v>
      </c>
      <c r="L2587" t="s">
        <v>33</v>
      </c>
      <c r="M2587" t="s">
        <v>20</v>
      </c>
      <c r="N2587" t="s">
        <v>34</v>
      </c>
      <c r="O2587">
        <v>59.29</v>
      </c>
      <c r="P2587">
        <v>115.47</v>
      </c>
      <c r="Q2587">
        <v>4</v>
      </c>
      <c r="R2587" t="s">
        <v>20</v>
      </c>
    </row>
    <row r="2588" spans="1:18" x14ac:dyDescent="0.35">
      <c r="A2588" t="s">
        <v>2633</v>
      </c>
      <c r="B2588" t="s">
        <v>19</v>
      </c>
      <c r="C2588">
        <v>0</v>
      </c>
      <c r="D2588" t="s">
        <v>20</v>
      </c>
      <c r="E2588" t="s">
        <v>21</v>
      </c>
      <c r="F2588" t="s">
        <v>49</v>
      </c>
      <c r="G2588">
        <v>46</v>
      </c>
      <c r="H2588" t="s">
        <v>20</v>
      </c>
      <c r="I2588" t="s">
        <v>23</v>
      </c>
      <c r="J2588" t="s">
        <v>21</v>
      </c>
      <c r="K2588" t="s">
        <v>20</v>
      </c>
      <c r="L2588" t="s">
        <v>29</v>
      </c>
      <c r="M2588" t="s">
        <v>20</v>
      </c>
      <c r="N2588" t="s">
        <v>25</v>
      </c>
      <c r="O2588">
        <v>83.34</v>
      </c>
      <c r="P2588">
        <v>3775.86</v>
      </c>
      <c r="Q2588">
        <v>1</v>
      </c>
      <c r="R2588" t="s">
        <v>21</v>
      </c>
    </row>
    <row r="2589" spans="1:18" x14ac:dyDescent="0.35">
      <c r="A2589" t="s">
        <v>2634</v>
      </c>
      <c r="B2589" t="s">
        <v>19</v>
      </c>
      <c r="C2589">
        <v>0</v>
      </c>
      <c r="D2589" t="s">
        <v>21</v>
      </c>
      <c r="E2589" t="s">
        <v>21</v>
      </c>
      <c r="F2589" t="s">
        <v>27</v>
      </c>
      <c r="G2589">
        <v>30</v>
      </c>
      <c r="H2589" t="s">
        <v>20</v>
      </c>
      <c r="I2589" t="s">
        <v>32</v>
      </c>
      <c r="J2589" t="s">
        <v>20</v>
      </c>
      <c r="K2589" t="s">
        <v>20</v>
      </c>
      <c r="L2589" t="s">
        <v>29</v>
      </c>
      <c r="M2589" t="s">
        <v>20</v>
      </c>
      <c r="N2589" t="s">
        <v>30</v>
      </c>
      <c r="O2589">
        <v>63.88</v>
      </c>
      <c r="P2589">
        <v>1964.95</v>
      </c>
      <c r="Q2589">
        <v>0</v>
      </c>
      <c r="R2589" t="s">
        <v>21</v>
      </c>
    </row>
    <row r="2590" spans="1:18" x14ac:dyDescent="0.35">
      <c r="A2590" t="s">
        <v>2635</v>
      </c>
      <c r="B2590" t="s">
        <v>19</v>
      </c>
      <c r="C2590">
        <v>0</v>
      </c>
      <c r="D2590" t="s">
        <v>21</v>
      </c>
      <c r="E2590" t="s">
        <v>21</v>
      </c>
      <c r="F2590" t="s">
        <v>39</v>
      </c>
      <c r="G2590">
        <v>37</v>
      </c>
      <c r="H2590" t="s">
        <v>20</v>
      </c>
      <c r="I2590" t="s">
        <v>32</v>
      </c>
      <c r="J2590" t="s">
        <v>21</v>
      </c>
      <c r="K2590" t="s">
        <v>21</v>
      </c>
      <c r="L2590" t="s">
        <v>29</v>
      </c>
      <c r="M2590" t="s">
        <v>21</v>
      </c>
      <c r="N2590" t="s">
        <v>43</v>
      </c>
      <c r="O2590">
        <v>58</v>
      </c>
      <c r="P2590">
        <v>2102.65</v>
      </c>
      <c r="Q2590">
        <v>3</v>
      </c>
      <c r="R2590" t="s">
        <v>20</v>
      </c>
    </row>
    <row r="2591" spans="1:18" x14ac:dyDescent="0.35">
      <c r="A2591" t="s">
        <v>2636</v>
      </c>
      <c r="B2591" t="s">
        <v>19</v>
      </c>
      <c r="C2591">
        <v>0</v>
      </c>
      <c r="D2591" t="s">
        <v>20</v>
      </c>
      <c r="E2591" t="s">
        <v>21</v>
      </c>
      <c r="F2591" t="s">
        <v>49</v>
      </c>
      <c r="G2591">
        <v>45</v>
      </c>
      <c r="H2591" t="s">
        <v>20</v>
      </c>
      <c r="I2591" t="s">
        <v>23</v>
      </c>
      <c r="J2591" t="s">
        <v>20</v>
      </c>
      <c r="K2591" t="s">
        <v>20</v>
      </c>
      <c r="L2591" t="s">
        <v>24</v>
      </c>
      <c r="M2591" t="s">
        <v>21</v>
      </c>
      <c r="N2591" t="s">
        <v>25</v>
      </c>
      <c r="O2591">
        <v>104.5</v>
      </c>
      <c r="P2591">
        <v>4830.62</v>
      </c>
      <c r="Q2591">
        <v>3</v>
      </c>
      <c r="R2591" t="s">
        <v>21</v>
      </c>
    </row>
    <row r="2592" spans="1:18" x14ac:dyDescent="0.35">
      <c r="A2592" t="s">
        <v>2637</v>
      </c>
      <c r="B2592" t="s">
        <v>36</v>
      </c>
      <c r="C2592">
        <v>1</v>
      </c>
      <c r="D2592" t="s">
        <v>21</v>
      </c>
      <c r="E2592" t="s">
        <v>21</v>
      </c>
      <c r="F2592" t="s">
        <v>39</v>
      </c>
      <c r="G2592">
        <v>69</v>
      </c>
      <c r="H2592" t="s">
        <v>20</v>
      </c>
      <c r="I2592" t="s">
        <v>32</v>
      </c>
      <c r="J2592" t="s">
        <v>21</v>
      </c>
      <c r="K2592" t="s">
        <v>21</v>
      </c>
      <c r="L2592" t="s">
        <v>24</v>
      </c>
      <c r="M2592" t="s">
        <v>20</v>
      </c>
      <c r="N2592" t="s">
        <v>30</v>
      </c>
      <c r="O2592">
        <v>56.11</v>
      </c>
      <c r="P2592">
        <v>3864.61</v>
      </c>
      <c r="Q2592">
        <v>2</v>
      </c>
      <c r="R2592" t="s">
        <v>21</v>
      </c>
    </row>
    <row r="2593" spans="1:18" x14ac:dyDescent="0.35">
      <c r="A2593" t="s">
        <v>2638</v>
      </c>
      <c r="B2593" t="s">
        <v>36</v>
      </c>
      <c r="C2593">
        <v>0</v>
      </c>
      <c r="D2593" t="s">
        <v>21</v>
      </c>
      <c r="E2593" t="s">
        <v>21</v>
      </c>
      <c r="F2593" t="s">
        <v>27</v>
      </c>
      <c r="G2593">
        <v>43</v>
      </c>
      <c r="H2593" t="s">
        <v>20</v>
      </c>
      <c r="I2593" t="s">
        <v>32</v>
      </c>
      <c r="J2593" t="s">
        <v>21</v>
      </c>
      <c r="K2593" t="s">
        <v>20</v>
      </c>
      <c r="L2593" t="s">
        <v>24</v>
      </c>
      <c r="M2593" t="s">
        <v>21</v>
      </c>
      <c r="N2593" t="s">
        <v>43</v>
      </c>
      <c r="O2593">
        <v>63.37</v>
      </c>
      <c r="P2593">
        <v>2678.38</v>
      </c>
      <c r="Q2593">
        <v>1</v>
      </c>
      <c r="R2593" t="s">
        <v>21</v>
      </c>
    </row>
    <row r="2594" spans="1:18" x14ac:dyDescent="0.35">
      <c r="A2594" t="s">
        <v>2639</v>
      </c>
      <c r="B2594" t="s">
        <v>19</v>
      </c>
      <c r="C2594">
        <v>0</v>
      </c>
      <c r="D2594" t="s">
        <v>21</v>
      </c>
      <c r="E2594" t="s">
        <v>21</v>
      </c>
      <c r="F2594" t="s">
        <v>22</v>
      </c>
      <c r="G2594">
        <v>14</v>
      </c>
      <c r="H2594" t="s">
        <v>20</v>
      </c>
      <c r="I2594" t="s">
        <v>21</v>
      </c>
      <c r="J2594" t="s">
        <v>28</v>
      </c>
      <c r="K2594" t="s">
        <v>28</v>
      </c>
      <c r="L2594" t="s">
        <v>33</v>
      </c>
      <c r="M2594" t="s">
        <v>20</v>
      </c>
      <c r="N2594" t="s">
        <v>43</v>
      </c>
      <c r="O2594">
        <v>31.04</v>
      </c>
      <c r="P2594">
        <v>439.84</v>
      </c>
      <c r="Q2594">
        <v>3</v>
      </c>
      <c r="R2594" t="s">
        <v>20</v>
      </c>
    </row>
    <row r="2595" spans="1:18" x14ac:dyDescent="0.35">
      <c r="A2595" t="s">
        <v>2640</v>
      </c>
      <c r="B2595" t="s">
        <v>19</v>
      </c>
      <c r="C2595">
        <v>0</v>
      </c>
      <c r="D2595" t="s">
        <v>20</v>
      </c>
      <c r="E2595" t="s">
        <v>21</v>
      </c>
      <c r="F2595" t="s">
        <v>58</v>
      </c>
      <c r="G2595">
        <v>14</v>
      </c>
      <c r="H2595" t="s">
        <v>20</v>
      </c>
      <c r="I2595" t="s">
        <v>21</v>
      </c>
      <c r="J2595" t="s">
        <v>28</v>
      </c>
      <c r="K2595" t="s">
        <v>28</v>
      </c>
      <c r="L2595" t="s">
        <v>33</v>
      </c>
      <c r="M2595" t="s">
        <v>20</v>
      </c>
      <c r="N2595" t="s">
        <v>34</v>
      </c>
      <c r="O2595">
        <v>25.64</v>
      </c>
      <c r="P2595">
        <v>357.34</v>
      </c>
      <c r="Q2595">
        <v>3</v>
      </c>
      <c r="R2595" t="s">
        <v>20</v>
      </c>
    </row>
    <row r="2596" spans="1:18" x14ac:dyDescent="0.35">
      <c r="A2596" t="s">
        <v>2641</v>
      </c>
      <c r="B2596" t="s">
        <v>19</v>
      </c>
      <c r="C2596">
        <v>0</v>
      </c>
      <c r="D2596" t="s">
        <v>21</v>
      </c>
      <c r="E2596" t="s">
        <v>21</v>
      </c>
      <c r="F2596" t="s">
        <v>75</v>
      </c>
      <c r="G2596">
        <v>3</v>
      </c>
      <c r="H2596" t="s">
        <v>20</v>
      </c>
      <c r="I2596" t="s">
        <v>32</v>
      </c>
      <c r="J2596" t="s">
        <v>21</v>
      </c>
      <c r="K2596" t="s">
        <v>20</v>
      </c>
      <c r="L2596" t="s">
        <v>33</v>
      </c>
      <c r="M2596" t="s">
        <v>20</v>
      </c>
      <c r="N2596" t="s">
        <v>30</v>
      </c>
      <c r="O2596">
        <v>50.68</v>
      </c>
      <c r="P2596">
        <v>147.6</v>
      </c>
      <c r="Q2596">
        <v>4</v>
      </c>
      <c r="R2596" t="s">
        <v>20</v>
      </c>
    </row>
    <row r="2597" spans="1:18" x14ac:dyDescent="0.35">
      <c r="A2597" t="s">
        <v>2642</v>
      </c>
      <c r="B2597" t="s">
        <v>36</v>
      </c>
      <c r="C2597">
        <v>0</v>
      </c>
      <c r="D2597" t="s">
        <v>21</v>
      </c>
      <c r="E2597" t="s">
        <v>21</v>
      </c>
      <c r="F2597" t="s">
        <v>27</v>
      </c>
      <c r="G2597">
        <v>62</v>
      </c>
      <c r="H2597" t="s">
        <v>20</v>
      </c>
      <c r="I2597" t="s">
        <v>23</v>
      </c>
      <c r="J2597" t="s">
        <v>21</v>
      </c>
      <c r="K2597" t="s">
        <v>21</v>
      </c>
      <c r="L2597" t="s">
        <v>24</v>
      </c>
      <c r="M2597" t="s">
        <v>20</v>
      </c>
      <c r="N2597" t="s">
        <v>30</v>
      </c>
      <c r="O2597">
        <v>95.53</v>
      </c>
      <c r="P2597">
        <v>5921.28</v>
      </c>
      <c r="Q2597">
        <v>3</v>
      </c>
      <c r="R2597" t="s">
        <v>21</v>
      </c>
    </row>
    <row r="2598" spans="1:18" x14ac:dyDescent="0.35">
      <c r="A2598" t="s">
        <v>2643</v>
      </c>
      <c r="B2598" t="s">
        <v>36</v>
      </c>
      <c r="C2598">
        <v>0</v>
      </c>
      <c r="D2598" t="s">
        <v>20</v>
      </c>
      <c r="E2598" t="s">
        <v>21</v>
      </c>
      <c r="F2598" t="s">
        <v>75</v>
      </c>
      <c r="G2598">
        <v>19</v>
      </c>
      <c r="H2598" t="s">
        <v>20</v>
      </c>
      <c r="I2598" t="s">
        <v>21</v>
      </c>
      <c r="J2598" t="s">
        <v>28</v>
      </c>
      <c r="K2598" t="s">
        <v>28</v>
      </c>
      <c r="L2598" t="s">
        <v>33</v>
      </c>
      <c r="M2598" t="s">
        <v>20</v>
      </c>
      <c r="N2598" t="s">
        <v>34</v>
      </c>
      <c r="O2598">
        <v>24.36</v>
      </c>
      <c r="P2598">
        <v>469.22</v>
      </c>
      <c r="Q2598">
        <v>2</v>
      </c>
      <c r="R2598" t="s">
        <v>20</v>
      </c>
    </row>
    <row r="2599" spans="1:18" x14ac:dyDescent="0.35">
      <c r="A2599" t="s">
        <v>2644</v>
      </c>
      <c r="B2599" t="s">
        <v>19</v>
      </c>
      <c r="C2599">
        <v>1</v>
      </c>
      <c r="D2599" t="s">
        <v>20</v>
      </c>
      <c r="E2599" t="s">
        <v>21</v>
      </c>
      <c r="F2599" t="s">
        <v>65</v>
      </c>
      <c r="G2599">
        <v>5</v>
      </c>
      <c r="H2599" t="s">
        <v>20</v>
      </c>
      <c r="I2599" t="s">
        <v>32</v>
      </c>
      <c r="J2599" t="s">
        <v>21</v>
      </c>
      <c r="K2599" t="s">
        <v>21</v>
      </c>
      <c r="L2599" t="s">
        <v>33</v>
      </c>
      <c r="M2599" t="s">
        <v>20</v>
      </c>
      <c r="N2599" t="s">
        <v>25</v>
      </c>
      <c r="O2599">
        <v>62.98</v>
      </c>
      <c r="P2599">
        <v>313.39</v>
      </c>
      <c r="Q2599">
        <v>0</v>
      </c>
      <c r="R2599" t="s">
        <v>20</v>
      </c>
    </row>
    <row r="2600" spans="1:18" x14ac:dyDescent="0.35">
      <c r="A2600" t="s">
        <v>2645</v>
      </c>
      <c r="B2600" t="s">
        <v>19</v>
      </c>
      <c r="C2600">
        <v>0</v>
      </c>
      <c r="D2600" t="s">
        <v>20</v>
      </c>
      <c r="E2600" t="s">
        <v>20</v>
      </c>
      <c r="F2600" t="s">
        <v>37</v>
      </c>
      <c r="G2600">
        <v>41</v>
      </c>
      <c r="H2600" t="s">
        <v>20</v>
      </c>
      <c r="I2600" t="s">
        <v>32</v>
      </c>
      <c r="J2600" t="s">
        <v>21</v>
      </c>
      <c r="K2600" t="s">
        <v>20</v>
      </c>
      <c r="L2600" t="s">
        <v>33</v>
      </c>
      <c r="M2600" t="s">
        <v>20</v>
      </c>
      <c r="N2600" t="s">
        <v>43</v>
      </c>
      <c r="O2600">
        <v>60.65</v>
      </c>
      <c r="P2600">
        <v>2428.37</v>
      </c>
      <c r="Q2600">
        <v>1</v>
      </c>
      <c r="R2600" t="s">
        <v>21</v>
      </c>
    </row>
    <row r="2601" spans="1:18" x14ac:dyDescent="0.35">
      <c r="A2601" t="s">
        <v>2646</v>
      </c>
      <c r="B2601" t="s">
        <v>19</v>
      </c>
      <c r="C2601">
        <v>0</v>
      </c>
      <c r="D2601" t="s">
        <v>20</v>
      </c>
      <c r="E2601" t="s">
        <v>21</v>
      </c>
      <c r="F2601" t="s">
        <v>39</v>
      </c>
      <c r="G2601">
        <v>19</v>
      </c>
      <c r="H2601" t="s">
        <v>20</v>
      </c>
      <c r="I2601" t="s">
        <v>21</v>
      </c>
      <c r="J2601" t="s">
        <v>28</v>
      </c>
      <c r="K2601" t="s">
        <v>28</v>
      </c>
      <c r="L2601" t="s">
        <v>33</v>
      </c>
      <c r="M2601" t="s">
        <v>20</v>
      </c>
      <c r="N2601" t="s">
        <v>34</v>
      </c>
      <c r="O2601">
        <v>31.35</v>
      </c>
      <c r="P2601">
        <v>587.07000000000005</v>
      </c>
      <c r="Q2601">
        <v>0</v>
      </c>
      <c r="R2601" t="s">
        <v>21</v>
      </c>
    </row>
    <row r="2602" spans="1:18" x14ac:dyDescent="0.35">
      <c r="A2602" t="s">
        <v>2647</v>
      </c>
      <c r="B2602" t="s">
        <v>19</v>
      </c>
      <c r="C2602">
        <v>1</v>
      </c>
      <c r="D2602" t="s">
        <v>20</v>
      </c>
      <c r="E2602" t="s">
        <v>21</v>
      </c>
      <c r="F2602" t="s">
        <v>47</v>
      </c>
      <c r="G2602">
        <v>6</v>
      </c>
      <c r="H2602" t="s">
        <v>20</v>
      </c>
      <c r="I2602" t="s">
        <v>32</v>
      </c>
      <c r="J2602" t="s">
        <v>20</v>
      </c>
      <c r="K2602" t="s">
        <v>21</v>
      </c>
      <c r="L2602" t="s">
        <v>33</v>
      </c>
      <c r="M2602" t="s">
        <v>20</v>
      </c>
      <c r="N2602" t="s">
        <v>34</v>
      </c>
      <c r="O2602">
        <v>54.4</v>
      </c>
      <c r="P2602">
        <v>331.71</v>
      </c>
      <c r="Q2602">
        <v>4</v>
      </c>
      <c r="R2602" t="s">
        <v>20</v>
      </c>
    </row>
    <row r="2603" spans="1:18" x14ac:dyDescent="0.35">
      <c r="A2603" t="s">
        <v>2648</v>
      </c>
      <c r="B2603" t="s">
        <v>19</v>
      </c>
      <c r="C2603">
        <v>1</v>
      </c>
      <c r="D2603" t="s">
        <v>20</v>
      </c>
      <c r="E2603" t="s">
        <v>20</v>
      </c>
      <c r="F2603" t="s">
        <v>75</v>
      </c>
      <c r="G2603">
        <v>26</v>
      </c>
      <c r="H2603" t="s">
        <v>20</v>
      </c>
      <c r="I2603" t="s">
        <v>23</v>
      </c>
      <c r="J2603" t="s">
        <v>20</v>
      </c>
      <c r="K2603" t="s">
        <v>20</v>
      </c>
      <c r="L2603" t="s">
        <v>33</v>
      </c>
      <c r="M2603" t="s">
        <v>20</v>
      </c>
      <c r="N2603" t="s">
        <v>34</v>
      </c>
      <c r="O2603">
        <v>95.8</v>
      </c>
      <c r="P2603">
        <v>2502.1799999999998</v>
      </c>
      <c r="Q2603">
        <v>1</v>
      </c>
      <c r="R2603" t="s">
        <v>20</v>
      </c>
    </row>
    <row r="2604" spans="1:18" x14ac:dyDescent="0.35">
      <c r="A2604" t="s">
        <v>2649</v>
      </c>
      <c r="B2604" t="s">
        <v>19</v>
      </c>
      <c r="C2604">
        <v>0</v>
      </c>
      <c r="D2604" t="s">
        <v>21</v>
      </c>
      <c r="E2604" t="s">
        <v>21</v>
      </c>
      <c r="F2604" t="s">
        <v>58</v>
      </c>
      <c r="G2604">
        <v>6</v>
      </c>
      <c r="H2604" t="s">
        <v>20</v>
      </c>
      <c r="I2604" t="s">
        <v>21</v>
      </c>
      <c r="J2604" t="s">
        <v>28</v>
      </c>
      <c r="K2604" t="s">
        <v>28</v>
      </c>
      <c r="L2604" t="s">
        <v>33</v>
      </c>
      <c r="M2604" t="s">
        <v>21</v>
      </c>
      <c r="N2604" t="s">
        <v>25</v>
      </c>
      <c r="O2604">
        <v>24.48</v>
      </c>
      <c r="P2604">
        <v>146.59</v>
      </c>
      <c r="Q2604">
        <v>0</v>
      </c>
      <c r="R2604" t="s">
        <v>21</v>
      </c>
    </row>
    <row r="2605" spans="1:18" x14ac:dyDescent="0.35">
      <c r="A2605" t="s">
        <v>2650</v>
      </c>
      <c r="B2605" t="s">
        <v>36</v>
      </c>
      <c r="C2605">
        <v>0</v>
      </c>
      <c r="D2605" t="s">
        <v>21</v>
      </c>
      <c r="E2605" t="s">
        <v>21</v>
      </c>
      <c r="F2605" t="s">
        <v>41</v>
      </c>
      <c r="G2605">
        <v>6</v>
      </c>
      <c r="H2605" t="s">
        <v>20</v>
      </c>
      <c r="I2605" t="s">
        <v>23</v>
      </c>
      <c r="J2605" t="s">
        <v>21</v>
      </c>
      <c r="K2605" t="s">
        <v>21</v>
      </c>
      <c r="L2605" t="s">
        <v>33</v>
      </c>
      <c r="M2605" t="s">
        <v>21</v>
      </c>
      <c r="N2605" t="s">
        <v>43</v>
      </c>
      <c r="O2605">
        <v>81.11</v>
      </c>
      <c r="P2605">
        <v>477.7</v>
      </c>
      <c r="Q2605">
        <v>1</v>
      </c>
      <c r="R2605" t="s">
        <v>20</v>
      </c>
    </row>
    <row r="2606" spans="1:18" x14ac:dyDescent="0.35">
      <c r="A2606" t="s">
        <v>2651</v>
      </c>
      <c r="B2606" t="s">
        <v>36</v>
      </c>
      <c r="C2606">
        <v>1</v>
      </c>
      <c r="D2606" t="s">
        <v>21</v>
      </c>
      <c r="E2606" t="s">
        <v>21</v>
      </c>
      <c r="F2606" t="s">
        <v>47</v>
      </c>
      <c r="G2606">
        <v>9</v>
      </c>
      <c r="H2606" t="s">
        <v>21</v>
      </c>
      <c r="I2606" t="s">
        <v>21</v>
      </c>
      <c r="J2606" t="s">
        <v>28</v>
      </c>
      <c r="K2606" t="s">
        <v>28</v>
      </c>
      <c r="L2606" t="s">
        <v>33</v>
      </c>
      <c r="M2606" t="s">
        <v>21</v>
      </c>
      <c r="N2606" t="s">
        <v>43</v>
      </c>
      <c r="O2606">
        <v>18</v>
      </c>
      <c r="P2606">
        <v>160.11000000000001</v>
      </c>
      <c r="Q2606">
        <v>1</v>
      </c>
      <c r="R2606" t="s">
        <v>20</v>
      </c>
    </row>
    <row r="2607" spans="1:18" x14ac:dyDescent="0.35">
      <c r="A2607" t="s">
        <v>2652</v>
      </c>
      <c r="B2607" t="s">
        <v>36</v>
      </c>
      <c r="C2607">
        <v>1</v>
      </c>
      <c r="D2607" t="s">
        <v>20</v>
      </c>
      <c r="E2607" t="s">
        <v>20</v>
      </c>
      <c r="F2607" t="s">
        <v>58</v>
      </c>
      <c r="G2607">
        <v>3</v>
      </c>
      <c r="H2607" t="s">
        <v>20</v>
      </c>
      <c r="I2607" t="s">
        <v>32</v>
      </c>
      <c r="J2607" t="s">
        <v>21</v>
      </c>
      <c r="K2607" t="s">
        <v>21</v>
      </c>
      <c r="L2607" t="s">
        <v>33</v>
      </c>
      <c r="M2607" t="s">
        <v>21</v>
      </c>
      <c r="N2607" t="s">
        <v>43</v>
      </c>
      <c r="O2607">
        <v>34.15</v>
      </c>
      <c r="P2607">
        <v>102.94</v>
      </c>
      <c r="Q2607">
        <v>1</v>
      </c>
      <c r="R2607" t="s">
        <v>20</v>
      </c>
    </row>
    <row r="2608" spans="1:18" x14ac:dyDescent="0.35">
      <c r="A2608" t="s">
        <v>2653</v>
      </c>
      <c r="B2608" t="s">
        <v>36</v>
      </c>
      <c r="C2608">
        <v>0</v>
      </c>
      <c r="D2608" t="s">
        <v>20</v>
      </c>
      <c r="E2608" t="s">
        <v>21</v>
      </c>
      <c r="F2608" t="s">
        <v>56</v>
      </c>
      <c r="G2608">
        <v>16</v>
      </c>
      <c r="H2608" t="s">
        <v>20</v>
      </c>
      <c r="I2608" t="s">
        <v>32</v>
      </c>
      <c r="J2608" t="s">
        <v>21</v>
      </c>
      <c r="K2608" t="s">
        <v>21</v>
      </c>
      <c r="L2608" t="s">
        <v>33</v>
      </c>
      <c r="M2608" t="s">
        <v>20</v>
      </c>
      <c r="N2608" t="s">
        <v>34</v>
      </c>
      <c r="O2608">
        <v>53.1</v>
      </c>
      <c r="P2608">
        <v>827.43</v>
      </c>
      <c r="Q2608">
        <v>2</v>
      </c>
      <c r="R2608" t="s">
        <v>20</v>
      </c>
    </row>
    <row r="2609" spans="1:18" x14ac:dyDescent="0.35">
      <c r="A2609" t="s">
        <v>2654</v>
      </c>
      <c r="B2609" t="s">
        <v>19</v>
      </c>
      <c r="C2609">
        <v>0</v>
      </c>
      <c r="D2609" t="s">
        <v>20</v>
      </c>
      <c r="E2609" t="s">
        <v>20</v>
      </c>
      <c r="F2609" t="s">
        <v>58</v>
      </c>
      <c r="G2609">
        <v>14</v>
      </c>
      <c r="H2609" t="s">
        <v>20</v>
      </c>
      <c r="I2609" t="s">
        <v>21</v>
      </c>
      <c r="J2609" t="s">
        <v>28</v>
      </c>
      <c r="K2609" t="s">
        <v>28</v>
      </c>
      <c r="L2609" t="s">
        <v>33</v>
      </c>
      <c r="M2609" t="s">
        <v>21</v>
      </c>
      <c r="N2609" t="s">
        <v>34</v>
      </c>
      <c r="O2609">
        <v>43.82</v>
      </c>
      <c r="P2609">
        <v>620.73</v>
      </c>
      <c r="Q2609">
        <v>0</v>
      </c>
      <c r="R2609" t="s">
        <v>20</v>
      </c>
    </row>
    <row r="2610" spans="1:18" x14ac:dyDescent="0.35">
      <c r="A2610" t="s">
        <v>2655</v>
      </c>
      <c r="B2610" t="s">
        <v>36</v>
      </c>
      <c r="C2610">
        <v>0</v>
      </c>
      <c r="D2610" t="s">
        <v>21</v>
      </c>
      <c r="E2610" t="s">
        <v>21</v>
      </c>
      <c r="F2610" t="s">
        <v>41</v>
      </c>
      <c r="G2610">
        <v>30</v>
      </c>
      <c r="H2610" t="s">
        <v>20</v>
      </c>
      <c r="I2610" t="s">
        <v>23</v>
      </c>
      <c r="J2610" t="s">
        <v>20</v>
      </c>
      <c r="K2610" t="s">
        <v>20</v>
      </c>
      <c r="L2610" t="s">
        <v>33</v>
      </c>
      <c r="M2610" t="s">
        <v>20</v>
      </c>
      <c r="N2610" t="s">
        <v>34</v>
      </c>
      <c r="O2610">
        <v>101.51</v>
      </c>
      <c r="P2610">
        <v>3045.22</v>
      </c>
      <c r="Q2610">
        <v>2</v>
      </c>
      <c r="R2610" t="s">
        <v>20</v>
      </c>
    </row>
    <row r="2611" spans="1:18" x14ac:dyDescent="0.35">
      <c r="A2611" t="s">
        <v>2656</v>
      </c>
      <c r="B2611" t="s">
        <v>36</v>
      </c>
      <c r="C2611">
        <v>0</v>
      </c>
      <c r="D2611" t="s">
        <v>20</v>
      </c>
      <c r="E2611" t="s">
        <v>20</v>
      </c>
      <c r="F2611" t="s">
        <v>65</v>
      </c>
      <c r="G2611">
        <v>15</v>
      </c>
      <c r="H2611" t="s">
        <v>20</v>
      </c>
      <c r="I2611" t="s">
        <v>23</v>
      </c>
      <c r="J2611" t="s">
        <v>20</v>
      </c>
      <c r="K2611" t="s">
        <v>21</v>
      </c>
      <c r="L2611" t="s">
        <v>29</v>
      </c>
      <c r="M2611" t="s">
        <v>21</v>
      </c>
      <c r="N2611" t="s">
        <v>25</v>
      </c>
      <c r="O2611">
        <v>95.5</v>
      </c>
      <c r="P2611">
        <v>1392.21</v>
      </c>
      <c r="Q2611">
        <v>3</v>
      </c>
      <c r="R2611" t="s">
        <v>21</v>
      </c>
    </row>
    <row r="2612" spans="1:18" x14ac:dyDescent="0.35">
      <c r="A2612" t="s">
        <v>2657</v>
      </c>
      <c r="B2612" t="s">
        <v>19</v>
      </c>
      <c r="C2612">
        <v>0</v>
      </c>
      <c r="D2612" t="s">
        <v>21</v>
      </c>
      <c r="E2612" t="s">
        <v>21</v>
      </c>
      <c r="F2612" t="s">
        <v>45</v>
      </c>
      <c r="G2612">
        <v>44</v>
      </c>
      <c r="H2612" t="s">
        <v>20</v>
      </c>
      <c r="I2612" t="s">
        <v>32</v>
      </c>
      <c r="J2612" t="s">
        <v>21</v>
      </c>
      <c r="K2612" t="s">
        <v>21</v>
      </c>
      <c r="L2612" t="s">
        <v>29</v>
      </c>
      <c r="M2612" t="s">
        <v>20</v>
      </c>
      <c r="N2612" t="s">
        <v>34</v>
      </c>
      <c r="O2612">
        <v>50.49</v>
      </c>
      <c r="P2612">
        <v>2264.08</v>
      </c>
      <c r="Q2612">
        <v>0</v>
      </c>
      <c r="R2612" t="s">
        <v>21</v>
      </c>
    </row>
    <row r="2613" spans="1:18" x14ac:dyDescent="0.35">
      <c r="A2613" t="s">
        <v>2658</v>
      </c>
      <c r="B2613" t="s">
        <v>19</v>
      </c>
      <c r="C2613">
        <v>0</v>
      </c>
      <c r="D2613" t="s">
        <v>21</v>
      </c>
      <c r="E2613" t="s">
        <v>21</v>
      </c>
      <c r="F2613" t="s">
        <v>37</v>
      </c>
      <c r="G2613">
        <v>52</v>
      </c>
      <c r="H2613" t="s">
        <v>21</v>
      </c>
      <c r="I2613" t="s">
        <v>21</v>
      </c>
      <c r="J2613" t="s">
        <v>28</v>
      </c>
      <c r="K2613" t="s">
        <v>28</v>
      </c>
      <c r="L2613" t="s">
        <v>33</v>
      </c>
      <c r="M2613" t="s">
        <v>20</v>
      </c>
      <c r="N2613" t="s">
        <v>25</v>
      </c>
      <c r="O2613">
        <v>18</v>
      </c>
      <c r="P2613">
        <v>944.6</v>
      </c>
      <c r="Q2613">
        <v>0</v>
      </c>
      <c r="R2613" t="s">
        <v>20</v>
      </c>
    </row>
    <row r="2614" spans="1:18" x14ac:dyDescent="0.35">
      <c r="A2614" t="s">
        <v>2659</v>
      </c>
      <c r="B2614" t="s">
        <v>19</v>
      </c>
      <c r="C2614">
        <v>0</v>
      </c>
      <c r="D2614" t="s">
        <v>21</v>
      </c>
      <c r="E2614" t="s">
        <v>21</v>
      </c>
      <c r="F2614" t="s">
        <v>56</v>
      </c>
      <c r="G2614">
        <v>40</v>
      </c>
      <c r="H2614" t="s">
        <v>20</v>
      </c>
      <c r="I2614" t="s">
        <v>21</v>
      </c>
      <c r="J2614" t="s">
        <v>28</v>
      </c>
      <c r="K2614" t="s">
        <v>28</v>
      </c>
      <c r="L2614" t="s">
        <v>33</v>
      </c>
      <c r="M2614" t="s">
        <v>21</v>
      </c>
      <c r="N2614" t="s">
        <v>25</v>
      </c>
      <c r="O2614">
        <v>30.61</v>
      </c>
      <c r="P2614">
        <v>1242.45</v>
      </c>
      <c r="Q2614">
        <v>2</v>
      </c>
      <c r="R2614" t="s">
        <v>21</v>
      </c>
    </row>
    <row r="2615" spans="1:18" x14ac:dyDescent="0.35">
      <c r="A2615" t="s">
        <v>2660</v>
      </c>
      <c r="B2615" t="s">
        <v>19</v>
      </c>
      <c r="C2615">
        <v>0</v>
      </c>
      <c r="D2615" t="s">
        <v>20</v>
      </c>
      <c r="E2615" t="s">
        <v>21</v>
      </c>
      <c r="F2615" t="s">
        <v>41</v>
      </c>
      <c r="G2615">
        <v>9</v>
      </c>
      <c r="H2615" t="s">
        <v>20</v>
      </c>
      <c r="I2615" t="s">
        <v>23</v>
      </c>
      <c r="J2615" t="s">
        <v>21</v>
      </c>
      <c r="K2615" t="s">
        <v>21</v>
      </c>
      <c r="L2615" t="s">
        <v>33</v>
      </c>
      <c r="M2615" t="s">
        <v>20</v>
      </c>
      <c r="N2615" t="s">
        <v>43</v>
      </c>
      <c r="O2615">
        <v>79.290000000000006</v>
      </c>
      <c r="P2615">
        <v>697.13</v>
      </c>
      <c r="Q2615">
        <v>4</v>
      </c>
      <c r="R2615" t="s">
        <v>21</v>
      </c>
    </row>
    <row r="2616" spans="1:18" x14ac:dyDescent="0.35">
      <c r="A2616" t="s">
        <v>2661</v>
      </c>
      <c r="B2616" t="s">
        <v>19</v>
      </c>
      <c r="C2616">
        <v>0</v>
      </c>
      <c r="D2616" t="s">
        <v>20</v>
      </c>
      <c r="E2616" t="s">
        <v>20</v>
      </c>
      <c r="F2616" t="s">
        <v>37</v>
      </c>
      <c r="G2616">
        <v>7</v>
      </c>
      <c r="H2616" t="s">
        <v>20</v>
      </c>
      <c r="I2616" t="s">
        <v>32</v>
      </c>
      <c r="J2616" t="s">
        <v>21</v>
      </c>
      <c r="K2616" t="s">
        <v>21</v>
      </c>
      <c r="L2616" t="s">
        <v>33</v>
      </c>
      <c r="M2616" t="s">
        <v>20</v>
      </c>
      <c r="N2616" t="s">
        <v>30</v>
      </c>
      <c r="O2616">
        <v>58.18</v>
      </c>
      <c r="P2616">
        <v>417.25</v>
      </c>
      <c r="Q2616">
        <v>1</v>
      </c>
      <c r="R2616" t="s">
        <v>21</v>
      </c>
    </row>
    <row r="2617" spans="1:18" x14ac:dyDescent="0.35">
      <c r="A2617" t="s">
        <v>2662</v>
      </c>
      <c r="B2617" t="s">
        <v>19</v>
      </c>
      <c r="C2617">
        <v>0</v>
      </c>
      <c r="D2617" t="s">
        <v>21</v>
      </c>
      <c r="E2617" t="s">
        <v>21</v>
      </c>
      <c r="F2617" t="s">
        <v>65</v>
      </c>
      <c r="G2617">
        <v>44</v>
      </c>
      <c r="H2617" t="s">
        <v>20</v>
      </c>
      <c r="I2617" t="s">
        <v>32</v>
      </c>
      <c r="J2617" t="s">
        <v>20</v>
      </c>
      <c r="K2617" t="s">
        <v>21</v>
      </c>
      <c r="L2617" t="s">
        <v>24</v>
      </c>
      <c r="M2617" t="s">
        <v>20</v>
      </c>
      <c r="N2617" t="s">
        <v>43</v>
      </c>
      <c r="O2617">
        <v>57.15</v>
      </c>
      <c r="P2617">
        <v>2562.0700000000002</v>
      </c>
      <c r="Q2617">
        <v>3</v>
      </c>
      <c r="R2617" t="s">
        <v>21</v>
      </c>
    </row>
    <row r="2618" spans="1:18" x14ac:dyDescent="0.35">
      <c r="A2618" t="s">
        <v>2663</v>
      </c>
      <c r="B2618" t="s">
        <v>36</v>
      </c>
      <c r="C2618">
        <v>0</v>
      </c>
      <c r="D2618" t="s">
        <v>21</v>
      </c>
      <c r="E2618" t="s">
        <v>20</v>
      </c>
      <c r="F2618" t="s">
        <v>75</v>
      </c>
      <c r="G2618">
        <v>3</v>
      </c>
      <c r="H2618" t="s">
        <v>20</v>
      </c>
      <c r="I2618" t="s">
        <v>32</v>
      </c>
      <c r="J2618" t="s">
        <v>21</v>
      </c>
      <c r="K2618" t="s">
        <v>21</v>
      </c>
      <c r="L2618" t="s">
        <v>33</v>
      </c>
      <c r="M2618" t="s">
        <v>20</v>
      </c>
      <c r="N2618" t="s">
        <v>34</v>
      </c>
      <c r="O2618">
        <v>53.34</v>
      </c>
      <c r="P2618">
        <v>162.46</v>
      </c>
      <c r="Q2618">
        <v>1</v>
      </c>
      <c r="R2618" t="s">
        <v>21</v>
      </c>
    </row>
    <row r="2619" spans="1:18" x14ac:dyDescent="0.35">
      <c r="A2619" t="s">
        <v>2664</v>
      </c>
      <c r="B2619" t="s">
        <v>36</v>
      </c>
      <c r="C2619">
        <v>1</v>
      </c>
      <c r="D2619" t="s">
        <v>21</v>
      </c>
      <c r="E2619" t="s">
        <v>21</v>
      </c>
      <c r="F2619" t="s">
        <v>39</v>
      </c>
      <c r="G2619">
        <v>0</v>
      </c>
      <c r="H2619" t="s">
        <v>20</v>
      </c>
      <c r="I2619" t="s">
        <v>32</v>
      </c>
      <c r="J2619" t="s">
        <v>20</v>
      </c>
      <c r="K2619" t="s">
        <v>20</v>
      </c>
      <c r="L2619" t="s">
        <v>33</v>
      </c>
      <c r="M2619" t="s">
        <v>21</v>
      </c>
      <c r="N2619" t="s">
        <v>30</v>
      </c>
      <c r="O2619">
        <v>56.22</v>
      </c>
      <c r="Q2619">
        <v>1</v>
      </c>
      <c r="R2619" t="s">
        <v>20</v>
      </c>
    </row>
    <row r="2620" spans="1:18" x14ac:dyDescent="0.35">
      <c r="A2620" t="s">
        <v>2665</v>
      </c>
      <c r="B2620" t="s">
        <v>36</v>
      </c>
      <c r="C2620">
        <v>0</v>
      </c>
      <c r="D2620" t="s">
        <v>21</v>
      </c>
      <c r="E2620" t="s">
        <v>21</v>
      </c>
      <c r="F2620" t="s">
        <v>75</v>
      </c>
      <c r="G2620">
        <v>23</v>
      </c>
      <c r="H2620" t="s">
        <v>20</v>
      </c>
      <c r="I2620" t="s">
        <v>32</v>
      </c>
      <c r="J2620" t="s">
        <v>20</v>
      </c>
      <c r="K2620" t="s">
        <v>20</v>
      </c>
      <c r="L2620" t="s">
        <v>33</v>
      </c>
      <c r="M2620" t="s">
        <v>21</v>
      </c>
      <c r="N2620" t="s">
        <v>30</v>
      </c>
      <c r="O2620">
        <v>60.58</v>
      </c>
      <c r="P2620">
        <v>1421.59</v>
      </c>
      <c r="Q2620">
        <v>1</v>
      </c>
      <c r="R2620" t="s">
        <v>21</v>
      </c>
    </row>
    <row r="2621" spans="1:18" x14ac:dyDescent="0.35">
      <c r="A2621" t="s">
        <v>2666</v>
      </c>
      <c r="B2621" t="s">
        <v>36</v>
      </c>
      <c r="C2621">
        <v>0</v>
      </c>
      <c r="D2621" t="s">
        <v>20</v>
      </c>
      <c r="E2621" t="s">
        <v>21</v>
      </c>
      <c r="F2621" t="s">
        <v>22</v>
      </c>
      <c r="G2621">
        <v>46</v>
      </c>
      <c r="H2621" t="s">
        <v>20</v>
      </c>
      <c r="I2621" t="s">
        <v>21</v>
      </c>
      <c r="J2621" t="s">
        <v>28</v>
      </c>
      <c r="K2621" t="s">
        <v>28</v>
      </c>
      <c r="L2621" t="s">
        <v>24</v>
      </c>
      <c r="M2621" t="s">
        <v>21</v>
      </c>
      <c r="N2621" t="s">
        <v>34</v>
      </c>
      <c r="O2621">
        <v>30.96</v>
      </c>
      <c r="P2621">
        <v>1414.87</v>
      </c>
      <c r="Q2621">
        <v>0</v>
      </c>
      <c r="R2621" t="s">
        <v>21</v>
      </c>
    </row>
    <row r="2622" spans="1:18" x14ac:dyDescent="0.35">
      <c r="A2622" t="s">
        <v>2667</v>
      </c>
      <c r="B2622" t="s">
        <v>36</v>
      </c>
      <c r="C2622">
        <v>0</v>
      </c>
      <c r="D2622" t="s">
        <v>20</v>
      </c>
      <c r="E2622" t="s">
        <v>20</v>
      </c>
      <c r="F2622" t="s">
        <v>75</v>
      </c>
      <c r="G2622">
        <v>4</v>
      </c>
      <c r="H2622" t="s">
        <v>20</v>
      </c>
      <c r="I2622" t="s">
        <v>21</v>
      </c>
      <c r="J2622" t="s">
        <v>28</v>
      </c>
      <c r="K2622" t="s">
        <v>28</v>
      </c>
      <c r="L2622" t="s">
        <v>33</v>
      </c>
      <c r="M2622" t="s">
        <v>21</v>
      </c>
      <c r="N2622" t="s">
        <v>25</v>
      </c>
      <c r="O2622">
        <v>31.16</v>
      </c>
      <c r="P2622">
        <v>124.01</v>
      </c>
      <c r="Q2622">
        <v>0</v>
      </c>
      <c r="R2622" t="s">
        <v>20</v>
      </c>
    </row>
    <row r="2623" spans="1:18" x14ac:dyDescent="0.35">
      <c r="A2623" t="s">
        <v>2668</v>
      </c>
      <c r="B2623" t="s">
        <v>19</v>
      </c>
      <c r="C2623">
        <v>0</v>
      </c>
      <c r="D2623" t="s">
        <v>20</v>
      </c>
      <c r="E2623" t="s">
        <v>20</v>
      </c>
      <c r="F2623" t="s">
        <v>37</v>
      </c>
      <c r="G2623">
        <v>10</v>
      </c>
      <c r="H2623" t="s">
        <v>21</v>
      </c>
      <c r="I2623" t="s">
        <v>21</v>
      </c>
      <c r="J2623" t="s">
        <v>28</v>
      </c>
      <c r="K2623" t="s">
        <v>28</v>
      </c>
      <c r="L2623" t="s">
        <v>33</v>
      </c>
      <c r="M2623" t="s">
        <v>20</v>
      </c>
      <c r="N2623" t="s">
        <v>30</v>
      </c>
      <c r="O2623">
        <v>28.26</v>
      </c>
      <c r="P2623">
        <v>276.06</v>
      </c>
      <c r="Q2623">
        <v>2</v>
      </c>
      <c r="R2623" t="s">
        <v>20</v>
      </c>
    </row>
    <row r="2624" spans="1:18" x14ac:dyDescent="0.35">
      <c r="A2624" t="s">
        <v>2669</v>
      </c>
      <c r="B2624" t="s">
        <v>36</v>
      </c>
      <c r="C2624">
        <v>0</v>
      </c>
      <c r="D2624" t="s">
        <v>20</v>
      </c>
      <c r="E2624" t="s">
        <v>21</v>
      </c>
      <c r="F2624" t="s">
        <v>65</v>
      </c>
      <c r="G2624">
        <v>30</v>
      </c>
      <c r="H2624" t="s">
        <v>20</v>
      </c>
      <c r="I2624" t="s">
        <v>21</v>
      </c>
      <c r="J2624" t="s">
        <v>28</v>
      </c>
      <c r="K2624" t="s">
        <v>28</v>
      </c>
      <c r="L2624" t="s">
        <v>33</v>
      </c>
      <c r="M2624" t="s">
        <v>20</v>
      </c>
      <c r="N2624" t="s">
        <v>34</v>
      </c>
      <c r="O2624">
        <v>36.44</v>
      </c>
      <c r="P2624">
        <v>1102.17</v>
      </c>
      <c r="Q2624">
        <v>1</v>
      </c>
      <c r="R2624" t="s">
        <v>21</v>
      </c>
    </row>
    <row r="2625" spans="1:18" x14ac:dyDescent="0.35">
      <c r="A2625" t="s">
        <v>2670</v>
      </c>
      <c r="B2625" t="s">
        <v>36</v>
      </c>
      <c r="C2625">
        <v>1</v>
      </c>
      <c r="D2625" t="s">
        <v>20</v>
      </c>
      <c r="E2625" t="s">
        <v>21</v>
      </c>
      <c r="F2625" t="s">
        <v>2408</v>
      </c>
      <c r="G2625">
        <v>26</v>
      </c>
      <c r="H2625" t="s">
        <v>20</v>
      </c>
      <c r="I2625" t="s">
        <v>32</v>
      </c>
      <c r="J2625" t="s">
        <v>20</v>
      </c>
      <c r="K2625" t="s">
        <v>20</v>
      </c>
      <c r="L2625" t="s">
        <v>33</v>
      </c>
      <c r="M2625" t="s">
        <v>21</v>
      </c>
      <c r="N2625" t="s">
        <v>25</v>
      </c>
      <c r="O2625">
        <v>76.48</v>
      </c>
      <c r="P2625">
        <v>2047.91</v>
      </c>
      <c r="Q2625">
        <v>0</v>
      </c>
      <c r="R2625" t="s">
        <v>21</v>
      </c>
    </row>
    <row r="2626" spans="1:18" x14ac:dyDescent="0.35">
      <c r="A2626" t="s">
        <v>2671</v>
      </c>
      <c r="B2626" t="s">
        <v>36</v>
      </c>
      <c r="C2626">
        <v>0</v>
      </c>
      <c r="D2626" t="s">
        <v>20</v>
      </c>
      <c r="E2626" t="s">
        <v>21</v>
      </c>
      <c r="F2626" t="s">
        <v>37</v>
      </c>
      <c r="G2626">
        <v>12</v>
      </c>
      <c r="H2626" t="s">
        <v>20</v>
      </c>
      <c r="I2626" t="s">
        <v>21</v>
      </c>
      <c r="J2626" t="s">
        <v>28</v>
      </c>
      <c r="K2626" t="s">
        <v>28</v>
      </c>
      <c r="L2626" t="s">
        <v>33</v>
      </c>
      <c r="M2626" t="s">
        <v>21</v>
      </c>
      <c r="N2626" t="s">
        <v>30</v>
      </c>
      <c r="O2626">
        <v>41.26</v>
      </c>
      <c r="P2626">
        <v>496.87</v>
      </c>
      <c r="Q2626">
        <v>1</v>
      </c>
      <c r="R2626" t="s">
        <v>21</v>
      </c>
    </row>
    <row r="2627" spans="1:18" x14ac:dyDescent="0.35">
      <c r="A2627" t="s">
        <v>2672</v>
      </c>
      <c r="B2627" t="s">
        <v>36</v>
      </c>
      <c r="C2627">
        <v>1</v>
      </c>
      <c r="D2627" t="s">
        <v>21</v>
      </c>
      <c r="E2627" t="s">
        <v>21</v>
      </c>
      <c r="F2627" t="s">
        <v>37</v>
      </c>
      <c r="G2627">
        <v>13</v>
      </c>
      <c r="H2627" t="s">
        <v>20</v>
      </c>
      <c r="I2627" t="s">
        <v>21</v>
      </c>
      <c r="J2627" t="s">
        <v>28</v>
      </c>
      <c r="K2627" t="s">
        <v>28</v>
      </c>
      <c r="L2627" t="s">
        <v>33</v>
      </c>
      <c r="M2627" t="s">
        <v>21</v>
      </c>
      <c r="N2627" t="s">
        <v>43</v>
      </c>
      <c r="O2627">
        <v>35.07</v>
      </c>
      <c r="P2627">
        <v>466.94</v>
      </c>
      <c r="Q2627">
        <v>0</v>
      </c>
      <c r="R2627" t="s">
        <v>20</v>
      </c>
    </row>
    <row r="2628" spans="1:18" x14ac:dyDescent="0.35">
      <c r="A2628" t="s">
        <v>2673</v>
      </c>
      <c r="B2628" t="s">
        <v>19</v>
      </c>
      <c r="C2628">
        <v>0</v>
      </c>
      <c r="D2628" t="s">
        <v>20</v>
      </c>
      <c r="E2628" t="s">
        <v>21</v>
      </c>
      <c r="F2628" t="s">
        <v>56</v>
      </c>
      <c r="G2628">
        <v>23</v>
      </c>
      <c r="H2628" t="s">
        <v>20</v>
      </c>
      <c r="I2628" t="s">
        <v>32</v>
      </c>
      <c r="J2628" t="s">
        <v>21</v>
      </c>
      <c r="K2628" t="s">
        <v>21</v>
      </c>
      <c r="L2628" t="s">
        <v>33</v>
      </c>
      <c r="M2628" t="s">
        <v>21</v>
      </c>
      <c r="N2628" t="s">
        <v>25</v>
      </c>
      <c r="O2628">
        <v>59.9</v>
      </c>
      <c r="P2628">
        <v>1345</v>
      </c>
      <c r="Q2628">
        <v>7</v>
      </c>
      <c r="R2628" t="s">
        <v>20</v>
      </c>
    </row>
    <row r="2629" spans="1:18" x14ac:dyDescent="0.35">
      <c r="A2629" t="s">
        <v>2674</v>
      </c>
      <c r="B2629" t="s">
        <v>36</v>
      </c>
      <c r="C2629">
        <v>0</v>
      </c>
      <c r="D2629" t="s">
        <v>20</v>
      </c>
      <c r="E2629" t="s">
        <v>21</v>
      </c>
      <c r="F2629" t="s">
        <v>37</v>
      </c>
      <c r="G2629">
        <v>45</v>
      </c>
      <c r="H2629" t="s">
        <v>20</v>
      </c>
      <c r="I2629" t="s">
        <v>23</v>
      </c>
      <c r="J2629" t="s">
        <v>21</v>
      </c>
      <c r="K2629" t="s">
        <v>21</v>
      </c>
      <c r="L2629" t="s">
        <v>33</v>
      </c>
      <c r="M2629" t="s">
        <v>20</v>
      </c>
      <c r="N2629" t="s">
        <v>43</v>
      </c>
      <c r="O2629">
        <v>84.86</v>
      </c>
      <c r="P2629">
        <v>3788.55</v>
      </c>
      <c r="Q2629">
        <v>1</v>
      </c>
      <c r="R2629" t="s">
        <v>20</v>
      </c>
    </row>
    <row r="2630" spans="1:18" x14ac:dyDescent="0.35">
      <c r="A2630" t="s">
        <v>2675</v>
      </c>
      <c r="B2630" t="s">
        <v>36</v>
      </c>
      <c r="C2630">
        <v>0</v>
      </c>
      <c r="D2630" t="s">
        <v>20</v>
      </c>
      <c r="E2630" t="s">
        <v>21</v>
      </c>
      <c r="F2630" t="s">
        <v>22</v>
      </c>
      <c r="G2630">
        <v>8</v>
      </c>
      <c r="H2630" t="s">
        <v>20</v>
      </c>
      <c r="I2630" t="s">
        <v>23</v>
      </c>
      <c r="J2630" t="s">
        <v>21</v>
      </c>
      <c r="K2630" t="s">
        <v>20</v>
      </c>
      <c r="L2630" t="s">
        <v>29</v>
      </c>
      <c r="M2630" t="s">
        <v>21</v>
      </c>
      <c r="N2630" t="s">
        <v>25</v>
      </c>
      <c r="O2630">
        <v>89.25</v>
      </c>
      <c r="P2630">
        <v>696.58</v>
      </c>
      <c r="Q2630">
        <v>1</v>
      </c>
      <c r="R2630" t="s">
        <v>20</v>
      </c>
    </row>
    <row r="2631" spans="1:18" x14ac:dyDescent="0.35">
      <c r="A2631" t="s">
        <v>2676</v>
      </c>
      <c r="B2631" t="s">
        <v>19</v>
      </c>
      <c r="C2631">
        <v>0</v>
      </c>
      <c r="D2631" t="s">
        <v>21</v>
      </c>
      <c r="E2631" t="s">
        <v>21</v>
      </c>
      <c r="F2631" t="s">
        <v>45</v>
      </c>
      <c r="G2631">
        <v>5</v>
      </c>
      <c r="H2631" t="s">
        <v>20</v>
      </c>
      <c r="I2631" t="s">
        <v>23</v>
      </c>
      <c r="J2631" t="s">
        <v>21</v>
      </c>
      <c r="K2631" t="s">
        <v>21</v>
      </c>
      <c r="L2631" t="s">
        <v>33</v>
      </c>
      <c r="M2631" t="s">
        <v>21</v>
      </c>
      <c r="N2631" t="s">
        <v>25</v>
      </c>
      <c r="O2631">
        <v>88.2</v>
      </c>
      <c r="P2631">
        <v>451.47</v>
      </c>
      <c r="Q2631">
        <v>4</v>
      </c>
      <c r="R2631" t="s">
        <v>20</v>
      </c>
    </row>
    <row r="2632" spans="1:18" x14ac:dyDescent="0.35">
      <c r="A2632" t="s">
        <v>2677</v>
      </c>
      <c r="B2632" t="s">
        <v>36</v>
      </c>
      <c r="C2632">
        <v>0</v>
      </c>
      <c r="D2632" t="s">
        <v>20</v>
      </c>
      <c r="E2632" t="s">
        <v>20</v>
      </c>
      <c r="F2632" t="s">
        <v>47</v>
      </c>
      <c r="G2632">
        <v>34</v>
      </c>
      <c r="H2632" t="s">
        <v>20</v>
      </c>
      <c r="I2632" t="s">
        <v>32</v>
      </c>
      <c r="J2632" t="s">
        <v>20</v>
      </c>
      <c r="K2632" t="s">
        <v>20</v>
      </c>
      <c r="L2632" t="s">
        <v>33</v>
      </c>
      <c r="M2632" t="s">
        <v>21</v>
      </c>
      <c r="N2632" t="s">
        <v>43</v>
      </c>
      <c r="O2632">
        <v>64.209999999999994</v>
      </c>
      <c r="P2632">
        <v>2132.6999999999998</v>
      </c>
      <c r="Q2632">
        <v>2</v>
      </c>
      <c r="R2632" t="s">
        <v>21</v>
      </c>
    </row>
    <row r="2633" spans="1:18" x14ac:dyDescent="0.35">
      <c r="A2633" t="s">
        <v>2678</v>
      </c>
      <c r="B2633" t="s">
        <v>36</v>
      </c>
      <c r="C2633">
        <v>0</v>
      </c>
      <c r="D2633" t="s">
        <v>21</v>
      </c>
      <c r="E2633" t="s">
        <v>21</v>
      </c>
      <c r="F2633" t="s">
        <v>56</v>
      </c>
      <c r="G2633">
        <v>31</v>
      </c>
      <c r="H2633" t="s">
        <v>20</v>
      </c>
      <c r="I2633" t="s">
        <v>32</v>
      </c>
      <c r="J2633" t="s">
        <v>20</v>
      </c>
      <c r="K2633" t="s">
        <v>20</v>
      </c>
      <c r="L2633" t="s">
        <v>29</v>
      </c>
      <c r="M2633" t="s">
        <v>21</v>
      </c>
      <c r="N2633" t="s">
        <v>30</v>
      </c>
      <c r="O2633">
        <v>68.77</v>
      </c>
      <c r="P2633">
        <v>2116.1799999999998</v>
      </c>
      <c r="Q2633">
        <v>3</v>
      </c>
      <c r="R2633" t="s">
        <v>21</v>
      </c>
    </row>
    <row r="2634" spans="1:18" x14ac:dyDescent="0.35">
      <c r="A2634" t="s">
        <v>2679</v>
      </c>
      <c r="B2634" t="s">
        <v>36</v>
      </c>
      <c r="C2634">
        <v>0</v>
      </c>
      <c r="D2634" t="s">
        <v>20</v>
      </c>
      <c r="E2634" t="s">
        <v>21</v>
      </c>
      <c r="F2634" t="s">
        <v>37</v>
      </c>
      <c r="G2634">
        <v>4</v>
      </c>
      <c r="H2634" t="s">
        <v>20</v>
      </c>
      <c r="I2634" t="s">
        <v>23</v>
      </c>
      <c r="J2634" t="s">
        <v>20</v>
      </c>
      <c r="K2634" t="s">
        <v>20</v>
      </c>
      <c r="L2634" t="s">
        <v>33</v>
      </c>
      <c r="M2634" t="s">
        <v>20</v>
      </c>
      <c r="N2634" t="s">
        <v>43</v>
      </c>
      <c r="O2634">
        <v>104.03</v>
      </c>
      <c r="P2634">
        <v>420.28</v>
      </c>
      <c r="Q2634">
        <v>2</v>
      </c>
      <c r="R2634" t="s">
        <v>21</v>
      </c>
    </row>
    <row r="2635" spans="1:18" x14ac:dyDescent="0.35">
      <c r="A2635" t="s">
        <v>2680</v>
      </c>
      <c r="B2635" t="s">
        <v>19</v>
      </c>
      <c r="C2635">
        <v>1</v>
      </c>
      <c r="D2635" t="s">
        <v>21</v>
      </c>
      <c r="E2635" t="s">
        <v>21</v>
      </c>
      <c r="F2635" t="s">
        <v>58</v>
      </c>
      <c r="G2635">
        <v>26</v>
      </c>
      <c r="H2635" t="s">
        <v>20</v>
      </c>
      <c r="I2635" t="s">
        <v>21</v>
      </c>
      <c r="J2635" t="s">
        <v>28</v>
      </c>
      <c r="K2635" t="s">
        <v>28</v>
      </c>
      <c r="L2635" t="s">
        <v>33</v>
      </c>
      <c r="M2635" t="s">
        <v>20</v>
      </c>
      <c r="N2635" t="s">
        <v>43</v>
      </c>
      <c r="O2635">
        <v>22.45</v>
      </c>
      <c r="P2635">
        <v>570.4</v>
      </c>
      <c r="Q2635">
        <v>2</v>
      </c>
      <c r="R2635" t="s">
        <v>21</v>
      </c>
    </row>
    <row r="2636" spans="1:18" x14ac:dyDescent="0.35">
      <c r="A2636" t="s">
        <v>2681</v>
      </c>
      <c r="B2636" t="s">
        <v>19</v>
      </c>
      <c r="C2636">
        <v>0</v>
      </c>
      <c r="D2636" t="s">
        <v>21</v>
      </c>
      <c r="E2636" t="s">
        <v>21</v>
      </c>
      <c r="F2636" t="s">
        <v>45</v>
      </c>
      <c r="G2636">
        <v>12</v>
      </c>
      <c r="H2636" t="s">
        <v>20</v>
      </c>
      <c r="I2636" t="s">
        <v>23</v>
      </c>
      <c r="J2636" t="s">
        <v>21</v>
      </c>
      <c r="K2636" t="s">
        <v>21</v>
      </c>
      <c r="L2636" t="s">
        <v>29</v>
      </c>
      <c r="M2636" t="s">
        <v>21</v>
      </c>
      <c r="N2636" t="s">
        <v>43</v>
      </c>
      <c r="O2636">
        <v>76.069999999999993</v>
      </c>
      <c r="P2636">
        <v>909.02</v>
      </c>
      <c r="Q2636">
        <v>1</v>
      </c>
      <c r="R2636" t="s">
        <v>21</v>
      </c>
    </row>
    <row r="2637" spans="1:18" x14ac:dyDescent="0.35">
      <c r="A2637" t="s">
        <v>2682</v>
      </c>
      <c r="B2637" t="s">
        <v>36</v>
      </c>
      <c r="C2637">
        <v>0</v>
      </c>
      <c r="D2637" t="s">
        <v>21</v>
      </c>
      <c r="E2637" t="s">
        <v>21</v>
      </c>
      <c r="F2637" t="s">
        <v>39</v>
      </c>
      <c r="G2637">
        <v>27</v>
      </c>
      <c r="H2637" t="s">
        <v>20</v>
      </c>
      <c r="I2637" t="s">
        <v>32</v>
      </c>
      <c r="J2637" t="s">
        <v>21</v>
      </c>
      <c r="K2637" t="s">
        <v>21</v>
      </c>
      <c r="L2637" t="s">
        <v>33</v>
      </c>
      <c r="M2637" t="s">
        <v>20</v>
      </c>
      <c r="N2637" t="s">
        <v>34</v>
      </c>
      <c r="O2637">
        <v>52.49</v>
      </c>
      <c r="P2637">
        <v>1455.91</v>
      </c>
      <c r="Q2637">
        <v>1</v>
      </c>
      <c r="R2637" t="s">
        <v>21</v>
      </c>
    </row>
    <row r="2638" spans="1:18" x14ac:dyDescent="0.35">
      <c r="A2638" t="s">
        <v>2683</v>
      </c>
      <c r="B2638" t="s">
        <v>36</v>
      </c>
      <c r="C2638">
        <v>0</v>
      </c>
      <c r="D2638" t="s">
        <v>20</v>
      </c>
      <c r="E2638" t="s">
        <v>20</v>
      </c>
      <c r="F2638" t="s">
        <v>22</v>
      </c>
      <c r="G2638">
        <v>72</v>
      </c>
      <c r="H2638" t="s">
        <v>20</v>
      </c>
      <c r="I2638" t="s">
        <v>23</v>
      </c>
      <c r="J2638" t="s">
        <v>20</v>
      </c>
      <c r="K2638" t="s">
        <v>21</v>
      </c>
      <c r="L2638" t="s">
        <v>24</v>
      </c>
      <c r="M2638" t="s">
        <v>21</v>
      </c>
      <c r="N2638" t="s">
        <v>43</v>
      </c>
      <c r="O2638">
        <v>78.260000000000005</v>
      </c>
      <c r="P2638">
        <v>5519.13</v>
      </c>
      <c r="Q2638">
        <v>1</v>
      </c>
      <c r="R2638" t="s">
        <v>21</v>
      </c>
    </row>
    <row r="2639" spans="1:18" x14ac:dyDescent="0.35">
      <c r="A2639" t="s">
        <v>2684</v>
      </c>
      <c r="B2639" t="s">
        <v>19</v>
      </c>
      <c r="C2639">
        <v>0</v>
      </c>
      <c r="D2639" t="s">
        <v>20</v>
      </c>
      <c r="E2639" t="s">
        <v>20</v>
      </c>
      <c r="F2639" t="s">
        <v>47</v>
      </c>
      <c r="G2639">
        <v>17</v>
      </c>
      <c r="H2639" t="s">
        <v>20</v>
      </c>
      <c r="I2639" t="s">
        <v>23</v>
      </c>
      <c r="J2639" t="s">
        <v>20</v>
      </c>
      <c r="K2639" t="s">
        <v>20</v>
      </c>
      <c r="L2639" t="s">
        <v>33</v>
      </c>
      <c r="M2639" t="s">
        <v>20</v>
      </c>
      <c r="N2639" t="s">
        <v>34</v>
      </c>
      <c r="O2639">
        <v>91.5</v>
      </c>
      <c r="P2639">
        <v>1579.17</v>
      </c>
      <c r="Q2639">
        <v>3</v>
      </c>
      <c r="R2639" t="s">
        <v>21</v>
      </c>
    </row>
    <row r="2640" spans="1:18" x14ac:dyDescent="0.35">
      <c r="A2640" t="s">
        <v>2685</v>
      </c>
      <c r="B2640" t="s">
        <v>19</v>
      </c>
      <c r="C2640">
        <v>0</v>
      </c>
      <c r="D2640" t="s">
        <v>21</v>
      </c>
      <c r="E2640" t="s">
        <v>21</v>
      </c>
      <c r="F2640" t="s">
        <v>39</v>
      </c>
      <c r="G2640">
        <v>44</v>
      </c>
      <c r="H2640" t="s">
        <v>20</v>
      </c>
      <c r="I2640" t="s">
        <v>21</v>
      </c>
      <c r="J2640" t="s">
        <v>28</v>
      </c>
      <c r="K2640" t="s">
        <v>28</v>
      </c>
      <c r="L2640" t="s">
        <v>24</v>
      </c>
      <c r="M2640" t="s">
        <v>21</v>
      </c>
      <c r="N2640" t="s">
        <v>34</v>
      </c>
      <c r="O2640">
        <v>23.1</v>
      </c>
      <c r="P2640">
        <v>1011.8</v>
      </c>
      <c r="Q2640">
        <v>0</v>
      </c>
      <c r="R2640" t="s">
        <v>21</v>
      </c>
    </row>
    <row r="2641" spans="1:18" x14ac:dyDescent="0.35">
      <c r="A2641" t="s">
        <v>2686</v>
      </c>
      <c r="B2641" t="s">
        <v>36</v>
      </c>
      <c r="C2641">
        <v>0</v>
      </c>
      <c r="D2641" t="s">
        <v>21</v>
      </c>
      <c r="E2641" t="s">
        <v>21</v>
      </c>
      <c r="F2641" t="s">
        <v>56</v>
      </c>
      <c r="G2641">
        <v>65</v>
      </c>
      <c r="H2641" t="s">
        <v>20</v>
      </c>
      <c r="I2641" t="s">
        <v>23</v>
      </c>
      <c r="J2641" t="s">
        <v>21</v>
      </c>
      <c r="K2641" t="s">
        <v>20</v>
      </c>
      <c r="L2641" t="s">
        <v>24</v>
      </c>
      <c r="M2641" t="s">
        <v>20</v>
      </c>
      <c r="N2641" t="s">
        <v>34</v>
      </c>
      <c r="O2641">
        <v>95.4</v>
      </c>
      <c r="P2641">
        <v>6318.91</v>
      </c>
      <c r="Q2641">
        <v>0</v>
      </c>
      <c r="R2641" t="s">
        <v>21</v>
      </c>
    </row>
    <row r="2642" spans="1:18" x14ac:dyDescent="0.35">
      <c r="A2642" t="s">
        <v>2687</v>
      </c>
      <c r="B2642" t="s">
        <v>19</v>
      </c>
      <c r="C2642">
        <v>1</v>
      </c>
      <c r="D2642" t="s">
        <v>20</v>
      </c>
      <c r="E2642" t="s">
        <v>20</v>
      </c>
      <c r="F2642" t="s">
        <v>58</v>
      </c>
      <c r="G2642">
        <v>55</v>
      </c>
      <c r="H2642" t="s">
        <v>20</v>
      </c>
      <c r="I2642" t="s">
        <v>32</v>
      </c>
      <c r="J2642" t="s">
        <v>21</v>
      </c>
      <c r="K2642" t="s">
        <v>21</v>
      </c>
      <c r="L2642" t="s">
        <v>24</v>
      </c>
      <c r="M2642" t="s">
        <v>21</v>
      </c>
      <c r="N2642" t="s">
        <v>43</v>
      </c>
      <c r="O2642">
        <v>51.25</v>
      </c>
      <c r="P2642">
        <v>2809.86</v>
      </c>
      <c r="Q2642">
        <v>3</v>
      </c>
      <c r="R2642" t="s">
        <v>21</v>
      </c>
    </row>
    <row r="2643" spans="1:18" x14ac:dyDescent="0.35">
      <c r="A2643" t="s">
        <v>2688</v>
      </c>
      <c r="B2643" t="s">
        <v>36</v>
      </c>
      <c r="C2643">
        <v>0</v>
      </c>
      <c r="D2643" t="s">
        <v>21</v>
      </c>
      <c r="E2643" t="s">
        <v>21</v>
      </c>
      <c r="F2643" t="s">
        <v>49</v>
      </c>
      <c r="G2643">
        <v>6</v>
      </c>
      <c r="H2643" t="s">
        <v>20</v>
      </c>
      <c r="I2643" t="s">
        <v>23</v>
      </c>
      <c r="J2643" t="s">
        <v>20</v>
      </c>
      <c r="K2643" t="s">
        <v>21</v>
      </c>
      <c r="L2643" t="s">
        <v>33</v>
      </c>
      <c r="M2643" t="s">
        <v>20</v>
      </c>
      <c r="N2643" t="s">
        <v>25</v>
      </c>
      <c r="O2643">
        <v>91.91</v>
      </c>
      <c r="P2643">
        <v>536</v>
      </c>
      <c r="Q2643">
        <v>5</v>
      </c>
      <c r="R2643" t="s">
        <v>20</v>
      </c>
    </row>
    <row r="2644" spans="1:18" x14ac:dyDescent="0.35">
      <c r="A2644" t="s">
        <v>2689</v>
      </c>
      <c r="B2644" t="s">
        <v>36</v>
      </c>
      <c r="C2644">
        <v>0</v>
      </c>
      <c r="D2644" t="s">
        <v>20</v>
      </c>
      <c r="E2644" t="s">
        <v>21</v>
      </c>
      <c r="F2644" t="s">
        <v>41</v>
      </c>
      <c r="G2644">
        <v>14</v>
      </c>
      <c r="H2644" t="s">
        <v>20</v>
      </c>
      <c r="I2644" t="s">
        <v>32</v>
      </c>
      <c r="J2644" t="s">
        <v>21</v>
      </c>
      <c r="K2644" t="s">
        <v>20</v>
      </c>
      <c r="L2644" t="s">
        <v>33</v>
      </c>
      <c r="M2644" t="s">
        <v>20</v>
      </c>
      <c r="N2644" t="s">
        <v>34</v>
      </c>
      <c r="O2644">
        <v>58.1</v>
      </c>
      <c r="P2644">
        <v>791.06</v>
      </c>
      <c r="Q2644">
        <v>0</v>
      </c>
      <c r="R2644" t="s">
        <v>20</v>
      </c>
    </row>
    <row r="2645" spans="1:18" x14ac:dyDescent="0.35">
      <c r="A2645" t="s">
        <v>2690</v>
      </c>
      <c r="B2645" t="s">
        <v>36</v>
      </c>
      <c r="C2645">
        <v>0</v>
      </c>
      <c r="D2645" t="s">
        <v>21</v>
      </c>
      <c r="E2645" t="s">
        <v>21</v>
      </c>
      <c r="F2645" t="s">
        <v>58</v>
      </c>
      <c r="G2645">
        <v>4</v>
      </c>
      <c r="H2645" t="s">
        <v>20</v>
      </c>
      <c r="I2645" t="s">
        <v>23</v>
      </c>
      <c r="J2645" t="s">
        <v>21</v>
      </c>
      <c r="K2645" t="s">
        <v>21</v>
      </c>
      <c r="L2645" t="s">
        <v>33</v>
      </c>
      <c r="M2645" t="s">
        <v>20</v>
      </c>
      <c r="N2645" t="s">
        <v>34</v>
      </c>
      <c r="O2645">
        <v>88.81</v>
      </c>
      <c r="P2645">
        <v>362.39</v>
      </c>
      <c r="Q2645">
        <v>5</v>
      </c>
      <c r="R2645" t="s">
        <v>20</v>
      </c>
    </row>
    <row r="2646" spans="1:18" x14ac:dyDescent="0.35">
      <c r="A2646" t="s">
        <v>2691</v>
      </c>
      <c r="B2646" t="s">
        <v>19</v>
      </c>
      <c r="C2646">
        <v>0</v>
      </c>
      <c r="D2646" t="s">
        <v>21</v>
      </c>
      <c r="E2646" t="s">
        <v>20</v>
      </c>
      <c r="F2646" t="s">
        <v>39</v>
      </c>
      <c r="G2646">
        <v>22</v>
      </c>
      <c r="H2646" t="s">
        <v>21</v>
      </c>
      <c r="I2646" t="s">
        <v>21</v>
      </c>
      <c r="J2646" t="s">
        <v>28</v>
      </c>
      <c r="K2646" t="s">
        <v>28</v>
      </c>
      <c r="L2646" t="s">
        <v>33</v>
      </c>
      <c r="M2646" t="s">
        <v>21</v>
      </c>
      <c r="N2646" t="s">
        <v>25</v>
      </c>
      <c r="O2646">
        <v>23.07</v>
      </c>
      <c r="P2646">
        <v>510.16</v>
      </c>
      <c r="Q2646">
        <v>0</v>
      </c>
      <c r="R2646" t="s">
        <v>21</v>
      </c>
    </row>
    <row r="2647" spans="1:18" x14ac:dyDescent="0.35">
      <c r="A2647" t="s">
        <v>2692</v>
      </c>
      <c r="B2647" t="s">
        <v>36</v>
      </c>
      <c r="C2647">
        <v>0</v>
      </c>
      <c r="D2647" t="s">
        <v>21</v>
      </c>
      <c r="E2647" t="s">
        <v>21</v>
      </c>
      <c r="F2647" t="s">
        <v>37</v>
      </c>
      <c r="G2647">
        <v>6</v>
      </c>
      <c r="H2647" t="s">
        <v>20</v>
      </c>
      <c r="I2647" t="s">
        <v>32</v>
      </c>
      <c r="J2647" t="s">
        <v>21</v>
      </c>
      <c r="K2647" t="s">
        <v>21</v>
      </c>
      <c r="L2647" t="s">
        <v>33</v>
      </c>
      <c r="M2647" t="s">
        <v>21</v>
      </c>
      <c r="N2647" t="s">
        <v>30</v>
      </c>
      <c r="O2647">
        <v>53.29</v>
      </c>
      <c r="P2647">
        <v>321.16000000000003</v>
      </c>
      <c r="Q2647">
        <v>2</v>
      </c>
      <c r="R2647" t="s">
        <v>21</v>
      </c>
    </row>
    <row r="2648" spans="1:18" x14ac:dyDescent="0.35">
      <c r="A2648" t="s">
        <v>2693</v>
      </c>
      <c r="B2648" t="s">
        <v>19</v>
      </c>
      <c r="C2648">
        <v>1</v>
      </c>
      <c r="D2648" t="s">
        <v>20</v>
      </c>
      <c r="E2648" t="s">
        <v>20</v>
      </c>
      <c r="F2648" t="s">
        <v>45</v>
      </c>
      <c r="G2648">
        <v>44</v>
      </c>
      <c r="H2648" t="s">
        <v>20</v>
      </c>
      <c r="I2648" t="s">
        <v>21</v>
      </c>
      <c r="J2648" t="s">
        <v>28</v>
      </c>
      <c r="K2648" t="s">
        <v>28</v>
      </c>
      <c r="L2648" t="s">
        <v>24</v>
      </c>
      <c r="M2648" t="s">
        <v>20</v>
      </c>
      <c r="N2648" t="s">
        <v>43</v>
      </c>
      <c r="O2648">
        <v>32.68</v>
      </c>
      <c r="P2648">
        <v>1463.21</v>
      </c>
      <c r="Q2648">
        <v>0</v>
      </c>
      <c r="R2648" t="s">
        <v>21</v>
      </c>
    </row>
    <row r="2649" spans="1:18" x14ac:dyDescent="0.35">
      <c r="A2649" t="s">
        <v>2694</v>
      </c>
      <c r="B2649" t="s">
        <v>19</v>
      </c>
      <c r="C2649">
        <v>0</v>
      </c>
      <c r="D2649" t="s">
        <v>20</v>
      </c>
      <c r="E2649" t="s">
        <v>20</v>
      </c>
      <c r="F2649" t="s">
        <v>27</v>
      </c>
      <c r="G2649">
        <v>31</v>
      </c>
      <c r="H2649" t="s">
        <v>20</v>
      </c>
      <c r="I2649" t="s">
        <v>21</v>
      </c>
      <c r="J2649" t="s">
        <v>28</v>
      </c>
      <c r="K2649" t="s">
        <v>28</v>
      </c>
      <c r="L2649" t="s">
        <v>29</v>
      </c>
      <c r="M2649" t="s">
        <v>21</v>
      </c>
      <c r="N2649" t="s">
        <v>34</v>
      </c>
      <c r="O2649">
        <v>29.34</v>
      </c>
      <c r="P2649">
        <v>921.99</v>
      </c>
      <c r="Q2649">
        <v>1</v>
      </c>
      <c r="R2649" t="s">
        <v>21</v>
      </c>
    </row>
    <row r="2650" spans="1:18" x14ac:dyDescent="0.35">
      <c r="A2650" t="s">
        <v>2695</v>
      </c>
      <c r="B2650" t="s">
        <v>19</v>
      </c>
      <c r="C2650">
        <v>0</v>
      </c>
      <c r="D2650" t="s">
        <v>21</v>
      </c>
      <c r="E2650" t="s">
        <v>21</v>
      </c>
      <c r="F2650" t="s">
        <v>56</v>
      </c>
      <c r="G2650">
        <v>71</v>
      </c>
      <c r="H2650" t="s">
        <v>20</v>
      </c>
      <c r="I2650" t="s">
        <v>21</v>
      </c>
      <c r="J2650" t="s">
        <v>28</v>
      </c>
      <c r="K2650" t="s">
        <v>28</v>
      </c>
      <c r="L2650" t="s">
        <v>24</v>
      </c>
      <c r="M2650" t="s">
        <v>21</v>
      </c>
      <c r="N2650" t="s">
        <v>30</v>
      </c>
      <c r="O2650">
        <v>39.53</v>
      </c>
      <c r="P2650">
        <v>2748.58</v>
      </c>
      <c r="Q2650">
        <v>3</v>
      </c>
      <c r="R2650" t="s">
        <v>21</v>
      </c>
    </row>
    <row r="2651" spans="1:18" x14ac:dyDescent="0.35">
      <c r="A2651" t="s">
        <v>2696</v>
      </c>
      <c r="B2651" t="s">
        <v>36</v>
      </c>
      <c r="C2651">
        <v>0</v>
      </c>
      <c r="D2651" t="s">
        <v>21</v>
      </c>
      <c r="E2651" t="s">
        <v>20</v>
      </c>
      <c r="F2651" t="s">
        <v>22</v>
      </c>
      <c r="G2651">
        <v>22</v>
      </c>
      <c r="H2651" t="s">
        <v>21</v>
      </c>
      <c r="I2651" t="s">
        <v>32</v>
      </c>
      <c r="J2651" t="s">
        <v>21</v>
      </c>
      <c r="K2651" t="s">
        <v>21</v>
      </c>
      <c r="L2651" t="s">
        <v>33</v>
      </c>
      <c r="M2651" t="s">
        <v>21</v>
      </c>
      <c r="N2651" t="s">
        <v>34</v>
      </c>
      <c r="O2651">
        <v>43.57</v>
      </c>
      <c r="P2651">
        <v>961.63</v>
      </c>
      <c r="Q2651">
        <v>2</v>
      </c>
      <c r="R2651" t="s">
        <v>21</v>
      </c>
    </row>
    <row r="2652" spans="1:18" x14ac:dyDescent="0.35">
      <c r="A2652" t="s">
        <v>2697</v>
      </c>
      <c r="B2652" t="s">
        <v>36</v>
      </c>
      <c r="C2652">
        <v>0</v>
      </c>
      <c r="D2652" t="s">
        <v>21</v>
      </c>
      <c r="E2652" t="s">
        <v>21</v>
      </c>
      <c r="F2652" t="s">
        <v>65</v>
      </c>
      <c r="G2652">
        <v>13</v>
      </c>
      <c r="H2652" t="s">
        <v>20</v>
      </c>
      <c r="I2652" t="s">
        <v>32</v>
      </c>
      <c r="J2652" t="s">
        <v>20</v>
      </c>
      <c r="K2652" t="s">
        <v>20</v>
      </c>
      <c r="L2652" t="s">
        <v>33</v>
      </c>
      <c r="M2652" t="s">
        <v>21</v>
      </c>
      <c r="N2652" t="s">
        <v>34</v>
      </c>
      <c r="O2652">
        <v>62.48</v>
      </c>
      <c r="P2652">
        <v>824.57</v>
      </c>
      <c r="Q2652">
        <v>3</v>
      </c>
      <c r="R2652" t="s">
        <v>21</v>
      </c>
    </row>
    <row r="2653" spans="1:18" x14ac:dyDescent="0.35">
      <c r="A2653" t="s">
        <v>2698</v>
      </c>
      <c r="B2653" t="s">
        <v>36</v>
      </c>
      <c r="C2653">
        <v>0</v>
      </c>
      <c r="D2653" t="s">
        <v>20</v>
      </c>
      <c r="E2653" t="s">
        <v>21</v>
      </c>
      <c r="F2653" t="s">
        <v>41</v>
      </c>
      <c r="G2653">
        <v>59</v>
      </c>
      <c r="H2653" t="s">
        <v>20</v>
      </c>
      <c r="I2653" t="s">
        <v>23</v>
      </c>
      <c r="J2653" t="s">
        <v>20</v>
      </c>
      <c r="K2653" t="s">
        <v>20</v>
      </c>
      <c r="L2653" t="s">
        <v>24</v>
      </c>
      <c r="M2653" t="s">
        <v>21</v>
      </c>
      <c r="N2653" t="s">
        <v>34</v>
      </c>
      <c r="O2653">
        <v>100</v>
      </c>
      <c r="P2653">
        <v>6020.95</v>
      </c>
      <c r="Q2653">
        <v>0</v>
      </c>
      <c r="R2653" t="s">
        <v>21</v>
      </c>
    </row>
    <row r="2654" spans="1:18" x14ac:dyDescent="0.35">
      <c r="A2654" t="s">
        <v>2699</v>
      </c>
      <c r="B2654" t="s">
        <v>19</v>
      </c>
      <c r="C2654">
        <v>1</v>
      </c>
      <c r="D2654" t="s">
        <v>20</v>
      </c>
      <c r="E2654" t="s">
        <v>21</v>
      </c>
      <c r="F2654" t="s">
        <v>56</v>
      </c>
      <c r="G2654">
        <v>11</v>
      </c>
      <c r="H2654" t="s">
        <v>20</v>
      </c>
      <c r="I2654" t="s">
        <v>32</v>
      </c>
      <c r="J2654" t="s">
        <v>20</v>
      </c>
      <c r="K2654" t="s">
        <v>20</v>
      </c>
      <c r="L2654" t="s">
        <v>33</v>
      </c>
      <c r="M2654" t="s">
        <v>21</v>
      </c>
      <c r="N2654" t="s">
        <v>34</v>
      </c>
      <c r="O2654">
        <v>73.59</v>
      </c>
      <c r="P2654">
        <v>810.28</v>
      </c>
      <c r="Q2654">
        <v>2</v>
      </c>
      <c r="R2654" t="s">
        <v>21</v>
      </c>
    </row>
    <row r="2655" spans="1:18" x14ac:dyDescent="0.35">
      <c r="A2655" t="s">
        <v>2700</v>
      </c>
      <c r="B2655" t="s">
        <v>36</v>
      </c>
      <c r="C2655">
        <v>0</v>
      </c>
      <c r="D2655" t="s">
        <v>21</v>
      </c>
      <c r="E2655" t="s">
        <v>21</v>
      </c>
      <c r="F2655" t="s">
        <v>47</v>
      </c>
      <c r="G2655">
        <v>25</v>
      </c>
      <c r="H2655" t="s">
        <v>20</v>
      </c>
      <c r="I2655" t="s">
        <v>21</v>
      </c>
      <c r="J2655" t="s">
        <v>28</v>
      </c>
      <c r="K2655" t="s">
        <v>28</v>
      </c>
      <c r="L2655" t="s">
        <v>33</v>
      </c>
      <c r="M2655" t="s">
        <v>20</v>
      </c>
      <c r="N2655" t="s">
        <v>34</v>
      </c>
      <c r="O2655">
        <v>39.18</v>
      </c>
      <c r="P2655">
        <v>973.66</v>
      </c>
      <c r="Q2655">
        <v>1</v>
      </c>
      <c r="R2655" t="s">
        <v>21</v>
      </c>
    </row>
    <row r="2656" spans="1:18" x14ac:dyDescent="0.35">
      <c r="A2656" t="s">
        <v>2701</v>
      </c>
      <c r="B2656" t="s">
        <v>36</v>
      </c>
      <c r="C2656">
        <v>0</v>
      </c>
      <c r="D2656" t="s">
        <v>20</v>
      </c>
      <c r="E2656" t="s">
        <v>21</v>
      </c>
      <c r="F2656" t="s">
        <v>41</v>
      </c>
      <c r="G2656">
        <v>34</v>
      </c>
      <c r="H2656" t="s">
        <v>20</v>
      </c>
      <c r="I2656" t="s">
        <v>23</v>
      </c>
      <c r="J2656" t="s">
        <v>20</v>
      </c>
      <c r="K2656" t="s">
        <v>21</v>
      </c>
      <c r="L2656" t="s">
        <v>24</v>
      </c>
      <c r="M2656" t="s">
        <v>21</v>
      </c>
      <c r="N2656" t="s">
        <v>30</v>
      </c>
      <c r="O2656">
        <v>86.93</v>
      </c>
      <c r="P2656">
        <v>2939.98</v>
      </c>
      <c r="Q2656">
        <v>2</v>
      </c>
      <c r="R2656" t="s">
        <v>21</v>
      </c>
    </row>
    <row r="2657" spans="1:18" x14ac:dyDescent="0.35">
      <c r="A2657" t="s">
        <v>2702</v>
      </c>
      <c r="B2657" t="s">
        <v>19</v>
      </c>
      <c r="C2657">
        <v>0</v>
      </c>
      <c r="D2657" t="s">
        <v>21</v>
      </c>
      <c r="E2657" t="s">
        <v>21</v>
      </c>
      <c r="F2657" t="s">
        <v>58</v>
      </c>
      <c r="G2657">
        <v>23</v>
      </c>
      <c r="H2657" t="s">
        <v>20</v>
      </c>
      <c r="I2657" t="s">
        <v>21</v>
      </c>
      <c r="J2657" t="s">
        <v>28</v>
      </c>
      <c r="K2657" t="s">
        <v>28</v>
      </c>
      <c r="L2657" t="s">
        <v>33</v>
      </c>
      <c r="M2657" t="s">
        <v>20</v>
      </c>
      <c r="N2657" t="s">
        <v>43</v>
      </c>
      <c r="O2657">
        <v>27.9</v>
      </c>
      <c r="P2657">
        <v>636.20000000000005</v>
      </c>
      <c r="Q2657">
        <v>0</v>
      </c>
      <c r="R2657" t="s">
        <v>21</v>
      </c>
    </row>
    <row r="2658" spans="1:18" x14ac:dyDescent="0.35">
      <c r="A2658" t="s">
        <v>2703</v>
      </c>
      <c r="B2658" t="s">
        <v>19</v>
      </c>
      <c r="C2658">
        <v>0</v>
      </c>
      <c r="D2658" t="s">
        <v>21</v>
      </c>
      <c r="E2658" t="s">
        <v>20</v>
      </c>
      <c r="F2658" t="s">
        <v>58</v>
      </c>
      <c r="G2658">
        <v>54</v>
      </c>
      <c r="H2658" t="s">
        <v>20</v>
      </c>
      <c r="I2658" t="s">
        <v>32</v>
      </c>
      <c r="J2658" t="s">
        <v>21</v>
      </c>
      <c r="K2658" t="s">
        <v>21</v>
      </c>
      <c r="L2658" t="s">
        <v>29</v>
      </c>
      <c r="M2658" t="s">
        <v>20</v>
      </c>
      <c r="N2658" t="s">
        <v>34</v>
      </c>
      <c r="O2658">
        <v>56.09</v>
      </c>
      <c r="P2658">
        <v>3021.36</v>
      </c>
      <c r="Q2658">
        <v>2</v>
      </c>
      <c r="R2658" t="s">
        <v>21</v>
      </c>
    </row>
    <row r="2659" spans="1:18" x14ac:dyDescent="0.35">
      <c r="A2659" t="s">
        <v>2704</v>
      </c>
      <c r="B2659" t="s">
        <v>36</v>
      </c>
      <c r="C2659">
        <v>0</v>
      </c>
      <c r="D2659" t="s">
        <v>21</v>
      </c>
      <c r="E2659" t="s">
        <v>21</v>
      </c>
      <c r="F2659" t="s">
        <v>41</v>
      </c>
      <c r="G2659">
        <v>6</v>
      </c>
      <c r="H2659" t="s">
        <v>20</v>
      </c>
      <c r="I2659" t="s">
        <v>21</v>
      </c>
      <c r="J2659" t="s">
        <v>28</v>
      </c>
      <c r="K2659" t="s">
        <v>28</v>
      </c>
      <c r="L2659" t="s">
        <v>33</v>
      </c>
      <c r="M2659" t="s">
        <v>21</v>
      </c>
      <c r="N2659" t="s">
        <v>34</v>
      </c>
      <c r="O2659">
        <v>19.579999999999998</v>
      </c>
      <c r="P2659">
        <v>115.11</v>
      </c>
      <c r="Q2659">
        <v>3</v>
      </c>
      <c r="R2659" t="s">
        <v>21</v>
      </c>
    </row>
    <row r="2660" spans="1:18" x14ac:dyDescent="0.35">
      <c r="A2660" t="s">
        <v>2705</v>
      </c>
      <c r="B2660" t="s">
        <v>36</v>
      </c>
      <c r="C2660">
        <v>0</v>
      </c>
      <c r="D2660" t="s">
        <v>21</v>
      </c>
      <c r="E2660" t="s">
        <v>21</v>
      </c>
      <c r="F2660" t="s">
        <v>56</v>
      </c>
      <c r="G2660">
        <v>25</v>
      </c>
      <c r="H2660" t="s">
        <v>20</v>
      </c>
      <c r="I2660" t="s">
        <v>23</v>
      </c>
      <c r="J2660" t="s">
        <v>21</v>
      </c>
      <c r="K2660" t="s">
        <v>21</v>
      </c>
      <c r="L2660" t="s">
        <v>29</v>
      </c>
      <c r="M2660" t="s">
        <v>20</v>
      </c>
      <c r="N2660" t="s">
        <v>30</v>
      </c>
      <c r="O2660">
        <v>88.41</v>
      </c>
      <c r="P2660">
        <v>2186.4699999999998</v>
      </c>
      <c r="Q2660">
        <v>3</v>
      </c>
      <c r="R2660" t="s">
        <v>21</v>
      </c>
    </row>
    <row r="2661" spans="1:18" x14ac:dyDescent="0.35">
      <c r="A2661" t="s">
        <v>2706</v>
      </c>
      <c r="B2661" t="s">
        <v>19</v>
      </c>
      <c r="C2661">
        <v>0</v>
      </c>
      <c r="D2661" t="s">
        <v>20</v>
      </c>
      <c r="E2661" t="s">
        <v>20</v>
      </c>
      <c r="F2661" t="s">
        <v>56</v>
      </c>
      <c r="G2661">
        <v>68</v>
      </c>
      <c r="H2661" t="s">
        <v>20</v>
      </c>
      <c r="I2661" t="s">
        <v>32</v>
      </c>
      <c r="J2661" t="s">
        <v>20</v>
      </c>
      <c r="K2661" t="s">
        <v>21</v>
      </c>
      <c r="L2661" t="s">
        <v>24</v>
      </c>
      <c r="M2661" t="s">
        <v>21</v>
      </c>
      <c r="N2661" t="s">
        <v>43</v>
      </c>
      <c r="O2661">
        <v>65.900000000000006</v>
      </c>
      <c r="P2661">
        <v>4566.3900000000003</v>
      </c>
      <c r="Q2661">
        <v>1</v>
      </c>
      <c r="R2661" t="s">
        <v>21</v>
      </c>
    </row>
    <row r="2662" spans="1:18" x14ac:dyDescent="0.35">
      <c r="A2662" t="s">
        <v>2707</v>
      </c>
      <c r="B2662" t="s">
        <v>36</v>
      </c>
      <c r="C2662">
        <v>0</v>
      </c>
      <c r="D2662" t="s">
        <v>21</v>
      </c>
      <c r="E2662" t="s">
        <v>21</v>
      </c>
      <c r="F2662" t="s">
        <v>417</v>
      </c>
      <c r="G2662">
        <v>9</v>
      </c>
      <c r="H2662" t="s">
        <v>20</v>
      </c>
      <c r="I2662" t="s">
        <v>23</v>
      </c>
      <c r="J2662" t="s">
        <v>21</v>
      </c>
      <c r="K2662" t="s">
        <v>21</v>
      </c>
      <c r="L2662" t="s">
        <v>33</v>
      </c>
      <c r="M2662" t="s">
        <v>20</v>
      </c>
      <c r="N2662" t="s">
        <v>43</v>
      </c>
      <c r="O2662">
        <v>82.12</v>
      </c>
      <c r="P2662">
        <v>739.93</v>
      </c>
      <c r="Q2662">
        <v>0</v>
      </c>
      <c r="R2662" t="s">
        <v>20</v>
      </c>
    </row>
    <row r="2663" spans="1:18" x14ac:dyDescent="0.35">
      <c r="A2663" t="s">
        <v>2708</v>
      </c>
      <c r="B2663" t="s">
        <v>19</v>
      </c>
      <c r="C2663">
        <v>0</v>
      </c>
      <c r="D2663" t="s">
        <v>20</v>
      </c>
      <c r="E2663" t="s">
        <v>20</v>
      </c>
      <c r="F2663" t="s">
        <v>49</v>
      </c>
      <c r="G2663">
        <v>25</v>
      </c>
      <c r="H2663" t="s">
        <v>20</v>
      </c>
      <c r="I2663" t="s">
        <v>23</v>
      </c>
      <c r="J2663" t="s">
        <v>20</v>
      </c>
      <c r="K2663" t="s">
        <v>21</v>
      </c>
      <c r="L2663" t="s">
        <v>33</v>
      </c>
      <c r="M2663" t="s">
        <v>21</v>
      </c>
      <c r="N2663" t="s">
        <v>34</v>
      </c>
      <c r="O2663">
        <v>94.88</v>
      </c>
      <c r="P2663">
        <v>2373.48</v>
      </c>
      <c r="Q2663">
        <v>3</v>
      </c>
      <c r="R2663" t="s">
        <v>20</v>
      </c>
    </row>
    <row r="2664" spans="1:18" x14ac:dyDescent="0.35">
      <c r="A2664" t="s">
        <v>2709</v>
      </c>
      <c r="B2664" t="s">
        <v>36</v>
      </c>
      <c r="C2664">
        <v>1</v>
      </c>
      <c r="D2664" t="s">
        <v>20</v>
      </c>
      <c r="E2664" t="s">
        <v>21</v>
      </c>
      <c r="F2664" t="s">
        <v>41</v>
      </c>
      <c r="G2664">
        <v>33</v>
      </c>
      <c r="H2664" t="s">
        <v>20</v>
      </c>
      <c r="I2664" t="s">
        <v>21</v>
      </c>
      <c r="J2664" t="s">
        <v>28</v>
      </c>
      <c r="K2664" t="s">
        <v>28</v>
      </c>
      <c r="L2664" t="s">
        <v>29</v>
      </c>
      <c r="M2664" t="s">
        <v>20</v>
      </c>
      <c r="N2664" t="s">
        <v>43</v>
      </c>
      <c r="O2664">
        <v>32.19</v>
      </c>
      <c r="P2664">
        <v>1092.1400000000001</v>
      </c>
      <c r="Q2664">
        <v>3</v>
      </c>
      <c r="R2664" t="s">
        <v>21</v>
      </c>
    </row>
    <row r="2665" spans="1:18" x14ac:dyDescent="0.35">
      <c r="A2665" t="s">
        <v>2710</v>
      </c>
      <c r="B2665" t="s">
        <v>19</v>
      </c>
      <c r="C2665">
        <v>0</v>
      </c>
      <c r="D2665" t="s">
        <v>20</v>
      </c>
      <c r="E2665" t="s">
        <v>20</v>
      </c>
      <c r="F2665" t="s">
        <v>37</v>
      </c>
      <c r="G2665">
        <v>36</v>
      </c>
      <c r="H2665" t="s">
        <v>20</v>
      </c>
      <c r="I2665" t="s">
        <v>32</v>
      </c>
      <c r="J2665" t="s">
        <v>20</v>
      </c>
      <c r="K2665" t="s">
        <v>21</v>
      </c>
      <c r="L2665" t="s">
        <v>33</v>
      </c>
      <c r="M2665" t="s">
        <v>21</v>
      </c>
      <c r="N2665" t="s">
        <v>25</v>
      </c>
      <c r="O2665">
        <v>69.2</v>
      </c>
      <c r="P2665">
        <v>2545.36</v>
      </c>
      <c r="Q2665">
        <v>2</v>
      </c>
      <c r="R2665" t="s">
        <v>20</v>
      </c>
    </row>
    <row r="2666" spans="1:18" x14ac:dyDescent="0.35">
      <c r="A2666" t="s">
        <v>2711</v>
      </c>
      <c r="B2666" t="s">
        <v>36</v>
      </c>
      <c r="C2666">
        <v>0</v>
      </c>
      <c r="D2666" t="s">
        <v>20</v>
      </c>
      <c r="E2666" t="s">
        <v>20</v>
      </c>
      <c r="F2666" t="s">
        <v>27</v>
      </c>
      <c r="G2666">
        <v>21</v>
      </c>
      <c r="H2666" t="s">
        <v>20</v>
      </c>
      <c r="I2666" t="s">
        <v>32</v>
      </c>
      <c r="J2666" t="s">
        <v>20</v>
      </c>
      <c r="K2666" t="s">
        <v>21</v>
      </c>
      <c r="L2666" t="s">
        <v>29</v>
      </c>
      <c r="M2666" t="s">
        <v>20</v>
      </c>
      <c r="N2666" t="s">
        <v>43</v>
      </c>
      <c r="O2666">
        <v>69.16</v>
      </c>
      <c r="P2666">
        <v>1471.59</v>
      </c>
      <c r="Q2666">
        <v>3</v>
      </c>
      <c r="R2666" t="s">
        <v>21</v>
      </c>
    </row>
    <row r="2667" spans="1:18" x14ac:dyDescent="0.35">
      <c r="A2667" t="s">
        <v>2712</v>
      </c>
      <c r="B2667" t="s">
        <v>19</v>
      </c>
      <c r="C2667">
        <v>0</v>
      </c>
      <c r="D2667" t="s">
        <v>21</v>
      </c>
      <c r="E2667" t="s">
        <v>21</v>
      </c>
      <c r="F2667" t="s">
        <v>56</v>
      </c>
      <c r="G2667">
        <v>49</v>
      </c>
      <c r="H2667" t="s">
        <v>20</v>
      </c>
      <c r="I2667" t="s">
        <v>32</v>
      </c>
      <c r="J2667" t="s">
        <v>21</v>
      </c>
      <c r="K2667" t="s">
        <v>21</v>
      </c>
      <c r="L2667" t="s">
        <v>24</v>
      </c>
      <c r="M2667" t="s">
        <v>21</v>
      </c>
      <c r="N2667" t="s">
        <v>34</v>
      </c>
      <c r="O2667">
        <v>61.2</v>
      </c>
      <c r="P2667">
        <v>3040.63</v>
      </c>
      <c r="Q2667">
        <v>1</v>
      </c>
      <c r="R2667" t="s">
        <v>21</v>
      </c>
    </row>
    <row r="2668" spans="1:18" x14ac:dyDescent="0.35">
      <c r="A2668" t="s">
        <v>2713</v>
      </c>
      <c r="B2668" t="s">
        <v>19</v>
      </c>
      <c r="C2668">
        <v>0</v>
      </c>
      <c r="D2668" t="s">
        <v>21</v>
      </c>
      <c r="E2668" t="s">
        <v>21</v>
      </c>
      <c r="F2668" t="s">
        <v>27</v>
      </c>
      <c r="G2668">
        <v>11</v>
      </c>
      <c r="H2668" t="s">
        <v>20</v>
      </c>
      <c r="I2668" t="s">
        <v>23</v>
      </c>
      <c r="J2668" t="s">
        <v>21</v>
      </c>
      <c r="K2668" t="s">
        <v>20</v>
      </c>
      <c r="L2668" t="s">
        <v>33</v>
      </c>
      <c r="M2668" t="s">
        <v>20</v>
      </c>
      <c r="N2668" t="s">
        <v>25</v>
      </c>
      <c r="O2668">
        <v>79.36</v>
      </c>
      <c r="P2668">
        <v>867.08</v>
      </c>
      <c r="Q2668">
        <v>0</v>
      </c>
      <c r="R2668" t="s">
        <v>20</v>
      </c>
    </row>
    <row r="2669" spans="1:18" x14ac:dyDescent="0.35">
      <c r="A2669" t="s">
        <v>2714</v>
      </c>
      <c r="B2669" t="s">
        <v>19</v>
      </c>
      <c r="C2669">
        <v>0</v>
      </c>
      <c r="D2669" t="s">
        <v>20</v>
      </c>
      <c r="E2669" t="s">
        <v>20</v>
      </c>
      <c r="F2669" t="s">
        <v>65</v>
      </c>
      <c r="G2669">
        <v>24</v>
      </c>
      <c r="H2669" t="s">
        <v>20</v>
      </c>
      <c r="I2669" t="s">
        <v>32</v>
      </c>
      <c r="J2669" t="s">
        <v>21</v>
      </c>
      <c r="K2669" t="s">
        <v>21</v>
      </c>
      <c r="L2669" t="s">
        <v>33</v>
      </c>
      <c r="M2669" t="s">
        <v>20</v>
      </c>
      <c r="N2669" t="s">
        <v>43</v>
      </c>
      <c r="O2669">
        <v>59.95</v>
      </c>
      <c r="P2669">
        <v>1439.7</v>
      </c>
      <c r="Q2669">
        <v>1</v>
      </c>
      <c r="R2669" t="s">
        <v>20</v>
      </c>
    </row>
    <row r="2670" spans="1:18" x14ac:dyDescent="0.35">
      <c r="A2670" t="s">
        <v>2715</v>
      </c>
      <c r="B2670" t="s">
        <v>19</v>
      </c>
      <c r="C2670">
        <v>0</v>
      </c>
      <c r="D2670" t="s">
        <v>21</v>
      </c>
      <c r="E2670" t="s">
        <v>21</v>
      </c>
      <c r="F2670" t="s">
        <v>27</v>
      </c>
      <c r="G2670">
        <v>30</v>
      </c>
      <c r="H2670" t="s">
        <v>20</v>
      </c>
      <c r="I2670" t="s">
        <v>21</v>
      </c>
      <c r="J2670" t="s">
        <v>28</v>
      </c>
      <c r="K2670" t="s">
        <v>28</v>
      </c>
      <c r="L2670" t="s">
        <v>29</v>
      </c>
      <c r="M2670" t="s">
        <v>20</v>
      </c>
      <c r="N2670" t="s">
        <v>25</v>
      </c>
      <c r="O2670">
        <v>36.33</v>
      </c>
      <c r="P2670">
        <v>1061.82</v>
      </c>
      <c r="Q2670">
        <v>0</v>
      </c>
      <c r="R2670" t="s">
        <v>21</v>
      </c>
    </row>
    <row r="2671" spans="1:18" x14ac:dyDescent="0.35">
      <c r="A2671" t="s">
        <v>2716</v>
      </c>
      <c r="B2671" t="s">
        <v>36</v>
      </c>
      <c r="C2671">
        <v>0</v>
      </c>
      <c r="D2671" t="s">
        <v>21</v>
      </c>
      <c r="E2671" t="s">
        <v>21</v>
      </c>
      <c r="F2671" t="s">
        <v>39</v>
      </c>
      <c r="G2671">
        <v>25</v>
      </c>
      <c r="H2671" t="s">
        <v>20</v>
      </c>
      <c r="I2671" t="s">
        <v>23</v>
      </c>
      <c r="J2671" t="s">
        <v>21</v>
      </c>
      <c r="K2671" t="s">
        <v>21</v>
      </c>
      <c r="L2671" t="s">
        <v>24</v>
      </c>
      <c r="M2671" t="s">
        <v>21</v>
      </c>
      <c r="N2671" t="s">
        <v>30</v>
      </c>
      <c r="O2671">
        <v>72.290000000000006</v>
      </c>
      <c r="P2671">
        <v>1761.56</v>
      </c>
      <c r="Q2671">
        <v>3</v>
      </c>
      <c r="R2671" t="s">
        <v>21</v>
      </c>
    </row>
    <row r="2672" spans="1:18" x14ac:dyDescent="0.35">
      <c r="A2672" t="s">
        <v>2717</v>
      </c>
      <c r="B2672" t="s">
        <v>19</v>
      </c>
      <c r="C2672">
        <v>0</v>
      </c>
      <c r="D2672" t="s">
        <v>21</v>
      </c>
      <c r="E2672" t="s">
        <v>21</v>
      </c>
      <c r="F2672" t="s">
        <v>41</v>
      </c>
      <c r="G2672">
        <v>43</v>
      </c>
      <c r="H2672" t="s">
        <v>20</v>
      </c>
      <c r="I2672" t="s">
        <v>32</v>
      </c>
      <c r="J2672" t="s">
        <v>21</v>
      </c>
      <c r="K2672" t="s">
        <v>21</v>
      </c>
      <c r="L2672" t="s">
        <v>24</v>
      </c>
      <c r="M2672" t="s">
        <v>21</v>
      </c>
      <c r="N2672" t="s">
        <v>25</v>
      </c>
      <c r="O2672">
        <v>51.41</v>
      </c>
      <c r="P2672">
        <v>2230.92</v>
      </c>
      <c r="Q2672">
        <v>2</v>
      </c>
      <c r="R2672" t="s">
        <v>21</v>
      </c>
    </row>
    <row r="2673" spans="1:18" x14ac:dyDescent="0.35">
      <c r="A2673" t="s">
        <v>2718</v>
      </c>
      <c r="B2673" t="s">
        <v>36</v>
      </c>
      <c r="C2673">
        <v>1</v>
      </c>
      <c r="D2673" t="s">
        <v>20</v>
      </c>
      <c r="E2673" t="s">
        <v>20</v>
      </c>
      <c r="F2673" t="s">
        <v>49</v>
      </c>
      <c r="G2673">
        <v>13</v>
      </c>
      <c r="H2673" t="s">
        <v>20</v>
      </c>
      <c r="I2673" t="s">
        <v>21</v>
      </c>
      <c r="J2673" t="s">
        <v>28</v>
      </c>
      <c r="K2673" t="s">
        <v>28</v>
      </c>
      <c r="L2673" t="s">
        <v>33</v>
      </c>
      <c r="M2673" t="s">
        <v>20</v>
      </c>
      <c r="N2673" t="s">
        <v>34</v>
      </c>
      <c r="O2673">
        <v>30.18</v>
      </c>
      <c r="P2673">
        <v>395.5</v>
      </c>
      <c r="Q2673">
        <v>1</v>
      </c>
      <c r="R2673" t="s">
        <v>21</v>
      </c>
    </row>
    <row r="2674" spans="1:18" x14ac:dyDescent="0.35">
      <c r="A2674" t="s">
        <v>2719</v>
      </c>
      <c r="B2674" t="s">
        <v>36</v>
      </c>
      <c r="C2674">
        <v>0</v>
      </c>
      <c r="D2674" t="s">
        <v>20</v>
      </c>
      <c r="E2674" t="s">
        <v>20</v>
      </c>
      <c r="F2674" t="s">
        <v>56</v>
      </c>
      <c r="G2674">
        <v>43</v>
      </c>
      <c r="H2674" t="s">
        <v>20</v>
      </c>
      <c r="I2674" t="s">
        <v>32</v>
      </c>
      <c r="J2674" t="s">
        <v>21</v>
      </c>
      <c r="K2674" t="s">
        <v>20</v>
      </c>
      <c r="L2674" t="s">
        <v>24</v>
      </c>
      <c r="M2674" t="s">
        <v>21</v>
      </c>
      <c r="N2674" t="s">
        <v>34</v>
      </c>
      <c r="O2674">
        <v>54.06</v>
      </c>
      <c r="P2674">
        <v>2293.1</v>
      </c>
      <c r="Q2674">
        <v>1</v>
      </c>
      <c r="R2674" t="s">
        <v>21</v>
      </c>
    </row>
    <row r="2675" spans="1:18" x14ac:dyDescent="0.35">
      <c r="A2675" t="s">
        <v>2720</v>
      </c>
      <c r="B2675" t="s">
        <v>36</v>
      </c>
      <c r="C2675">
        <v>0</v>
      </c>
      <c r="D2675" t="s">
        <v>21</v>
      </c>
      <c r="E2675" t="s">
        <v>21</v>
      </c>
      <c r="F2675" t="s">
        <v>75</v>
      </c>
      <c r="G2675">
        <v>14</v>
      </c>
      <c r="H2675" t="s">
        <v>20</v>
      </c>
      <c r="I2675" t="s">
        <v>32</v>
      </c>
      <c r="J2675" t="s">
        <v>21</v>
      </c>
      <c r="K2675" t="s">
        <v>20</v>
      </c>
      <c r="L2675" t="s">
        <v>33</v>
      </c>
      <c r="M2675" t="s">
        <v>20</v>
      </c>
      <c r="N2675" t="s">
        <v>30</v>
      </c>
      <c r="O2675">
        <v>73.16</v>
      </c>
      <c r="P2675">
        <v>1042.3399999999999</v>
      </c>
      <c r="Q2675">
        <v>1</v>
      </c>
      <c r="R2675" t="s">
        <v>20</v>
      </c>
    </row>
    <row r="2676" spans="1:18" x14ac:dyDescent="0.35">
      <c r="A2676" t="s">
        <v>2721</v>
      </c>
      <c r="B2676" t="s">
        <v>36</v>
      </c>
      <c r="C2676">
        <v>0</v>
      </c>
      <c r="D2676" t="s">
        <v>20</v>
      </c>
      <c r="E2676" t="s">
        <v>20</v>
      </c>
      <c r="F2676" t="s">
        <v>75</v>
      </c>
      <c r="G2676">
        <v>69</v>
      </c>
      <c r="H2676" t="s">
        <v>21</v>
      </c>
      <c r="I2676" t="s">
        <v>32</v>
      </c>
      <c r="J2676" t="s">
        <v>21</v>
      </c>
      <c r="K2676" t="s">
        <v>20</v>
      </c>
      <c r="L2676" t="s">
        <v>24</v>
      </c>
      <c r="M2676" t="s">
        <v>20</v>
      </c>
      <c r="N2676" t="s">
        <v>43</v>
      </c>
      <c r="O2676">
        <v>58</v>
      </c>
      <c r="P2676">
        <v>3944.16</v>
      </c>
      <c r="Q2676">
        <v>1</v>
      </c>
      <c r="R2676" t="s">
        <v>21</v>
      </c>
    </row>
    <row r="2677" spans="1:18" x14ac:dyDescent="0.35">
      <c r="A2677" t="s">
        <v>2722</v>
      </c>
      <c r="B2677" t="s">
        <v>36</v>
      </c>
      <c r="C2677">
        <v>0</v>
      </c>
      <c r="D2677" t="s">
        <v>20</v>
      </c>
      <c r="E2677" t="s">
        <v>20</v>
      </c>
      <c r="F2677" t="s">
        <v>45</v>
      </c>
      <c r="G2677">
        <v>18</v>
      </c>
      <c r="H2677" t="s">
        <v>20</v>
      </c>
      <c r="I2677" t="s">
        <v>32</v>
      </c>
      <c r="J2677" t="s">
        <v>21</v>
      </c>
      <c r="K2677" t="s">
        <v>21</v>
      </c>
      <c r="L2677" t="s">
        <v>33</v>
      </c>
      <c r="M2677" t="s">
        <v>21</v>
      </c>
      <c r="N2677" t="s">
        <v>43</v>
      </c>
      <c r="O2677">
        <v>48.28</v>
      </c>
      <c r="P2677">
        <v>847.38</v>
      </c>
      <c r="Q2677">
        <v>1</v>
      </c>
      <c r="R2677" t="s">
        <v>21</v>
      </c>
    </row>
    <row r="2678" spans="1:18" x14ac:dyDescent="0.35">
      <c r="A2678" t="s">
        <v>2723</v>
      </c>
      <c r="B2678" t="s">
        <v>36</v>
      </c>
      <c r="C2678">
        <v>0</v>
      </c>
      <c r="D2678" t="s">
        <v>20</v>
      </c>
      <c r="E2678" t="s">
        <v>20</v>
      </c>
      <c r="F2678" t="s">
        <v>39</v>
      </c>
      <c r="G2678">
        <v>13</v>
      </c>
      <c r="H2678" t="s">
        <v>20</v>
      </c>
      <c r="I2678" t="s">
        <v>23</v>
      </c>
      <c r="J2678" t="s">
        <v>21</v>
      </c>
      <c r="K2678" t="s">
        <v>21</v>
      </c>
      <c r="L2678" t="s">
        <v>29</v>
      </c>
      <c r="M2678" t="s">
        <v>20</v>
      </c>
      <c r="N2678" t="s">
        <v>25</v>
      </c>
      <c r="O2678">
        <v>81.66</v>
      </c>
      <c r="P2678">
        <v>1051.6400000000001</v>
      </c>
      <c r="Q2678">
        <v>4</v>
      </c>
      <c r="R2678" t="s">
        <v>21</v>
      </c>
    </row>
    <row r="2679" spans="1:18" x14ac:dyDescent="0.35">
      <c r="A2679" t="s">
        <v>2724</v>
      </c>
      <c r="B2679" t="s">
        <v>36</v>
      </c>
      <c r="C2679">
        <v>0</v>
      </c>
      <c r="D2679" t="s">
        <v>21</v>
      </c>
      <c r="E2679" t="s">
        <v>21</v>
      </c>
      <c r="F2679" t="s">
        <v>22</v>
      </c>
      <c r="G2679">
        <v>19</v>
      </c>
      <c r="H2679" t="s">
        <v>20</v>
      </c>
      <c r="I2679" t="s">
        <v>32</v>
      </c>
      <c r="J2679" t="s">
        <v>21</v>
      </c>
      <c r="K2679" t="s">
        <v>21</v>
      </c>
      <c r="L2679" t="s">
        <v>33</v>
      </c>
      <c r="M2679" t="s">
        <v>20</v>
      </c>
      <c r="N2679" t="s">
        <v>43</v>
      </c>
      <c r="O2679">
        <v>55</v>
      </c>
      <c r="P2679">
        <v>1065.81</v>
      </c>
      <c r="Q2679">
        <v>2</v>
      </c>
      <c r="R2679" t="s">
        <v>21</v>
      </c>
    </row>
    <row r="2680" spans="1:18" x14ac:dyDescent="0.35">
      <c r="A2680" t="s">
        <v>2725</v>
      </c>
      <c r="B2680" t="s">
        <v>19</v>
      </c>
      <c r="C2680">
        <v>0</v>
      </c>
      <c r="D2680" t="s">
        <v>21</v>
      </c>
      <c r="E2680" t="s">
        <v>21</v>
      </c>
      <c r="F2680" t="s">
        <v>39</v>
      </c>
      <c r="G2680">
        <v>41</v>
      </c>
      <c r="H2680" t="s">
        <v>20</v>
      </c>
      <c r="I2680" t="s">
        <v>32</v>
      </c>
      <c r="J2680" t="s">
        <v>21</v>
      </c>
      <c r="K2680" t="s">
        <v>20</v>
      </c>
      <c r="L2680" t="s">
        <v>24</v>
      </c>
      <c r="M2680" t="s">
        <v>21</v>
      </c>
      <c r="N2680" t="s">
        <v>30</v>
      </c>
      <c r="O2680">
        <v>62.73</v>
      </c>
      <c r="P2680">
        <v>2607.52</v>
      </c>
      <c r="Q2680">
        <v>1</v>
      </c>
      <c r="R2680" t="s">
        <v>21</v>
      </c>
    </row>
    <row r="2681" spans="1:18" x14ac:dyDescent="0.35">
      <c r="A2681" t="s">
        <v>2726</v>
      </c>
      <c r="B2681" t="s">
        <v>36</v>
      </c>
      <c r="C2681">
        <v>0</v>
      </c>
      <c r="D2681" t="s">
        <v>21</v>
      </c>
      <c r="E2681" t="s">
        <v>20</v>
      </c>
      <c r="F2681" t="s">
        <v>37</v>
      </c>
      <c r="G2681">
        <v>28</v>
      </c>
      <c r="H2681" t="s">
        <v>20</v>
      </c>
      <c r="I2681" t="s">
        <v>32</v>
      </c>
      <c r="J2681" t="s">
        <v>20</v>
      </c>
      <c r="K2681" t="s">
        <v>21</v>
      </c>
      <c r="L2681" t="s">
        <v>29</v>
      </c>
      <c r="M2681" t="s">
        <v>20</v>
      </c>
      <c r="N2681" t="s">
        <v>43</v>
      </c>
      <c r="O2681">
        <v>71.36</v>
      </c>
      <c r="P2681">
        <v>1940.53</v>
      </c>
      <c r="Q2681">
        <v>1</v>
      </c>
      <c r="R2681" t="s">
        <v>21</v>
      </c>
    </row>
    <row r="2682" spans="1:18" x14ac:dyDescent="0.35">
      <c r="A2682" t="s">
        <v>2727</v>
      </c>
      <c r="B2682" t="s">
        <v>36</v>
      </c>
      <c r="C2682">
        <v>0</v>
      </c>
      <c r="D2682" t="s">
        <v>20</v>
      </c>
      <c r="E2682" t="s">
        <v>20</v>
      </c>
      <c r="F2682" t="s">
        <v>75</v>
      </c>
      <c r="G2682">
        <v>14</v>
      </c>
      <c r="H2682" t="s">
        <v>21</v>
      </c>
      <c r="I2682" t="s">
        <v>23</v>
      </c>
      <c r="J2682" t="s">
        <v>20</v>
      </c>
      <c r="K2682" t="s">
        <v>21</v>
      </c>
      <c r="L2682" t="s">
        <v>33</v>
      </c>
      <c r="M2682" t="s">
        <v>20</v>
      </c>
      <c r="N2682" t="s">
        <v>34</v>
      </c>
      <c r="O2682">
        <v>73.88</v>
      </c>
      <c r="P2682">
        <v>1021.94</v>
      </c>
      <c r="Q2682">
        <v>3</v>
      </c>
      <c r="R2682" t="s">
        <v>20</v>
      </c>
    </row>
    <row r="2683" spans="1:18" x14ac:dyDescent="0.35">
      <c r="A2683" t="s">
        <v>2728</v>
      </c>
      <c r="B2683" t="s">
        <v>19</v>
      </c>
      <c r="C2683">
        <v>0</v>
      </c>
      <c r="D2683" t="s">
        <v>21</v>
      </c>
      <c r="E2683" t="s">
        <v>21</v>
      </c>
      <c r="F2683" t="s">
        <v>22</v>
      </c>
      <c r="G2683">
        <v>49</v>
      </c>
      <c r="H2683" t="s">
        <v>21</v>
      </c>
      <c r="I2683" t="s">
        <v>23</v>
      </c>
      <c r="J2683" t="s">
        <v>21</v>
      </c>
      <c r="K2683" t="s">
        <v>20</v>
      </c>
      <c r="L2683" t="s">
        <v>29</v>
      </c>
      <c r="M2683" t="s">
        <v>20</v>
      </c>
      <c r="N2683" t="s">
        <v>25</v>
      </c>
      <c r="O2683">
        <v>74.47</v>
      </c>
      <c r="P2683">
        <v>3705</v>
      </c>
      <c r="Q2683">
        <v>1</v>
      </c>
      <c r="R2683" t="s">
        <v>21</v>
      </c>
    </row>
    <row r="2684" spans="1:18" x14ac:dyDescent="0.35">
      <c r="A2684" t="s">
        <v>2729</v>
      </c>
      <c r="B2684" t="s">
        <v>19</v>
      </c>
      <c r="C2684">
        <v>0</v>
      </c>
      <c r="D2684" t="s">
        <v>21</v>
      </c>
      <c r="E2684" t="s">
        <v>21</v>
      </c>
      <c r="F2684" t="s">
        <v>49</v>
      </c>
      <c r="G2684">
        <v>47</v>
      </c>
      <c r="H2684" t="s">
        <v>20</v>
      </c>
      <c r="I2684" t="s">
        <v>32</v>
      </c>
      <c r="J2684" t="s">
        <v>21</v>
      </c>
      <c r="K2684" t="s">
        <v>20</v>
      </c>
      <c r="L2684" t="s">
        <v>24</v>
      </c>
      <c r="M2684" t="s">
        <v>21</v>
      </c>
      <c r="N2684" t="s">
        <v>34</v>
      </c>
      <c r="O2684">
        <v>58.6</v>
      </c>
      <c r="P2684">
        <v>2835.79</v>
      </c>
      <c r="Q2684">
        <v>0</v>
      </c>
      <c r="R2684" t="s">
        <v>21</v>
      </c>
    </row>
    <row r="2685" spans="1:18" x14ac:dyDescent="0.35">
      <c r="A2685" t="s">
        <v>2730</v>
      </c>
      <c r="B2685" t="s">
        <v>36</v>
      </c>
      <c r="C2685">
        <v>0</v>
      </c>
      <c r="D2685" t="s">
        <v>21</v>
      </c>
      <c r="E2685" t="s">
        <v>21</v>
      </c>
      <c r="F2685" t="s">
        <v>27</v>
      </c>
      <c r="G2685">
        <v>38</v>
      </c>
      <c r="H2685" t="s">
        <v>20</v>
      </c>
      <c r="I2685" t="s">
        <v>21</v>
      </c>
      <c r="J2685" t="s">
        <v>28</v>
      </c>
      <c r="K2685" t="s">
        <v>28</v>
      </c>
      <c r="L2685" t="s">
        <v>24</v>
      </c>
      <c r="M2685" t="s">
        <v>21</v>
      </c>
      <c r="N2685" t="s">
        <v>34</v>
      </c>
      <c r="O2685">
        <v>25.32</v>
      </c>
      <c r="P2685">
        <v>957.91</v>
      </c>
      <c r="Q2685">
        <v>0</v>
      </c>
      <c r="R2685" t="s">
        <v>21</v>
      </c>
    </row>
    <row r="2686" spans="1:18" x14ac:dyDescent="0.35">
      <c r="A2686" t="s">
        <v>2731</v>
      </c>
      <c r="B2686" t="s">
        <v>19</v>
      </c>
      <c r="C2686">
        <v>0</v>
      </c>
      <c r="D2686" t="s">
        <v>21</v>
      </c>
      <c r="E2686" t="s">
        <v>21</v>
      </c>
      <c r="F2686" t="s">
        <v>75</v>
      </c>
      <c r="G2686">
        <v>15</v>
      </c>
      <c r="H2686" t="s">
        <v>20</v>
      </c>
      <c r="I2686" t="s">
        <v>32</v>
      </c>
      <c r="J2686" t="s">
        <v>20</v>
      </c>
      <c r="K2686" t="s">
        <v>21</v>
      </c>
      <c r="L2686" t="s">
        <v>29</v>
      </c>
      <c r="M2686" t="s">
        <v>21</v>
      </c>
      <c r="N2686" t="s">
        <v>25</v>
      </c>
      <c r="O2686">
        <v>57.73</v>
      </c>
      <c r="P2686">
        <v>887.29</v>
      </c>
      <c r="Q2686">
        <v>1</v>
      </c>
      <c r="R2686" t="s">
        <v>21</v>
      </c>
    </row>
    <row r="2687" spans="1:18" x14ac:dyDescent="0.35">
      <c r="A2687" t="s">
        <v>2732</v>
      </c>
      <c r="B2687" t="s">
        <v>36</v>
      </c>
      <c r="C2687">
        <v>0</v>
      </c>
      <c r="D2687" t="s">
        <v>20</v>
      </c>
      <c r="E2687" t="s">
        <v>20</v>
      </c>
      <c r="F2687" t="s">
        <v>49</v>
      </c>
      <c r="G2687">
        <v>70</v>
      </c>
      <c r="H2687" t="s">
        <v>20</v>
      </c>
      <c r="I2687" t="s">
        <v>23</v>
      </c>
      <c r="J2687" t="s">
        <v>21</v>
      </c>
      <c r="K2687" t="s">
        <v>20</v>
      </c>
      <c r="L2687" t="s">
        <v>24</v>
      </c>
      <c r="M2687" t="s">
        <v>20</v>
      </c>
      <c r="N2687" t="s">
        <v>34</v>
      </c>
      <c r="O2687">
        <v>94.52</v>
      </c>
      <c r="P2687">
        <v>6445.48</v>
      </c>
      <c r="Q2687">
        <v>0</v>
      </c>
      <c r="R2687" t="s">
        <v>21</v>
      </c>
    </row>
    <row r="2688" spans="1:18" x14ac:dyDescent="0.35">
      <c r="A2688" t="s">
        <v>2733</v>
      </c>
      <c r="B2688" t="s">
        <v>36</v>
      </c>
      <c r="C2688">
        <v>0</v>
      </c>
      <c r="D2688" t="s">
        <v>20</v>
      </c>
      <c r="E2688" t="s">
        <v>20</v>
      </c>
      <c r="F2688" t="s">
        <v>39</v>
      </c>
      <c r="G2688">
        <v>40</v>
      </c>
      <c r="H2688" t="s">
        <v>20</v>
      </c>
      <c r="I2688" t="s">
        <v>21</v>
      </c>
      <c r="J2688" t="s">
        <v>28</v>
      </c>
      <c r="K2688" t="s">
        <v>28</v>
      </c>
      <c r="L2688" t="s">
        <v>29</v>
      </c>
      <c r="M2688" t="s">
        <v>21</v>
      </c>
      <c r="N2688" t="s">
        <v>43</v>
      </c>
      <c r="O2688">
        <v>25.26</v>
      </c>
      <c r="P2688">
        <v>1032.99</v>
      </c>
      <c r="Q2688">
        <v>2</v>
      </c>
      <c r="R2688" t="s">
        <v>21</v>
      </c>
    </row>
    <row r="2689" spans="1:18" x14ac:dyDescent="0.35">
      <c r="A2689" t="s">
        <v>2734</v>
      </c>
      <c r="B2689" t="s">
        <v>36</v>
      </c>
      <c r="C2689">
        <v>0</v>
      </c>
      <c r="D2689" t="s">
        <v>21</v>
      </c>
      <c r="E2689" t="s">
        <v>21</v>
      </c>
      <c r="F2689" t="s">
        <v>45</v>
      </c>
      <c r="G2689">
        <v>48</v>
      </c>
      <c r="H2689" t="s">
        <v>20</v>
      </c>
      <c r="I2689" t="s">
        <v>21</v>
      </c>
      <c r="J2689" t="s">
        <v>28</v>
      </c>
      <c r="K2689" t="s">
        <v>28</v>
      </c>
      <c r="L2689" t="s">
        <v>29</v>
      </c>
      <c r="M2689" t="s">
        <v>20</v>
      </c>
      <c r="N2689" t="s">
        <v>25</v>
      </c>
      <c r="O2689">
        <v>24.98</v>
      </c>
      <c r="P2689">
        <v>1224.8699999999999</v>
      </c>
      <c r="Q2689">
        <v>0</v>
      </c>
      <c r="R2689" t="s">
        <v>21</v>
      </c>
    </row>
    <row r="2690" spans="1:18" x14ac:dyDescent="0.35">
      <c r="A2690" t="s">
        <v>2735</v>
      </c>
      <c r="B2690" t="s">
        <v>19</v>
      </c>
      <c r="C2690">
        <v>0</v>
      </c>
      <c r="D2690" t="s">
        <v>21</v>
      </c>
      <c r="E2690" t="s">
        <v>21</v>
      </c>
      <c r="F2690" t="s">
        <v>58</v>
      </c>
      <c r="G2690">
        <v>26</v>
      </c>
      <c r="H2690" t="s">
        <v>20</v>
      </c>
      <c r="I2690" t="s">
        <v>23</v>
      </c>
      <c r="J2690" t="s">
        <v>21</v>
      </c>
      <c r="K2690" t="s">
        <v>20</v>
      </c>
      <c r="L2690" t="s">
        <v>33</v>
      </c>
      <c r="M2690" t="s">
        <v>20</v>
      </c>
      <c r="N2690" t="s">
        <v>25</v>
      </c>
      <c r="O2690">
        <v>92.3</v>
      </c>
      <c r="P2690">
        <v>2428.15</v>
      </c>
      <c r="Q2690">
        <v>1</v>
      </c>
      <c r="R2690" t="s">
        <v>20</v>
      </c>
    </row>
    <row r="2691" spans="1:18" x14ac:dyDescent="0.35">
      <c r="A2691" t="s">
        <v>2736</v>
      </c>
      <c r="B2691" t="s">
        <v>36</v>
      </c>
      <c r="C2691">
        <v>0</v>
      </c>
      <c r="D2691" t="s">
        <v>20</v>
      </c>
      <c r="E2691" t="s">
        <v>21</v>
      </c>
      <c r="F2691" t="s">
        <v>39</v>
      </c>
      <c r="G2691">
        <v>1</v>
      </c>
      <c r="H2691" t="s">
        <v>20</v>
      </c>
      <c r="I2691" t="s">
        <v>32</v>
      </c>
      <c r="J2691" t="s">
        <v>21</v>
      </c>
      <c r="K2691" t="s">
        <v>20</v>
      </c>
      <c r="L2691" t="s">
        <v>33</v>
      </c>
      <c r="M2691" t="s">
        <v>21</v>
      </c>
      <c r="N2691" t="s">
        <v>25</v>
      </c>
      <c r="O2691">
        <v>54.1</v>
      </c>
      <c r="P2691">
        <v>53.56</v>
      </c>
      <c r="Q2691">
        <v>1</v>
      </c>
      <c r="R2691" t="s">
        <v>20</v>
      </c>
    </row>
    <row r="2692" spans="1:18" x14ac:dyDescent="0.35">
      <c r="A2692" t="s">
        <v>2737</v>
      </c>
      <c r="B2692" t="s">
        <v>36</v>
      </c>
      <c r="C2692">
        <v>1</v>
      </c>
      <c r="D2692" t="s">
        <v>21</v>
      </c>
      <c r="E2692" t="s">
        <v>21</v>
      </c>
      <c r="F2692" t="s">
        <v>22</v>
      </c>
      <c r="G2692">
        <v>25</v>
      </c>
      <c r="H2692" t="s">
        <v>21</v>
      </c>
      <c r="I2692" t="s">
        <v>23</v>
      </c>
      <c r="J2692" t="s">
        <v>20</v>
      </c>
      <c r="K2692" t="s">
        <v>21</v>
      </c>
      <c r="L2692" t="s">
        <v>33</v>
      </c>
      <c r="M2692" t="s">
        <v>20</v>
      </c>
      <c r="N2692" t="s">
        <v>34</v>
      </c>
      <c r="O2692">
        <v>76.5</v>
      </c>
      <c r="P2692">
        <v>1866.82</v>
      </c>
      <c r="Q2692">
        <v>1</v>
      </c>
      <c r="R2692" t="s">
        <v>21</v>
      </c>
    </row>
    <row r="2693" spans="1:18" x14ac:dyDescent="0.35">
      <c r="A2693" t="s">
        <v>2738</v>
      </c>
      <c r="B2693" t="s">
        <v>36</v>
      </c>
      <c r="C2693">
        <v>1</v>
      </c>
      <c r="D2693" t="s">
        <v>20</v>
      </c>
      <c r="E2693" t="s">
        <v>21</v>
      </c>
      <c r="F2693" t="s">
        <v>75</v>
      </c>
      <c r="G2693">
        <v>34</v>
      </c>
      <c r="H2693" t="s">
        <v>20</v>
      </c>
      <c r="I2693" t="s">
        <v>23</v>
      </c>
      <c r="J2693" t="s">
        <v>21</v>
      </c>
      <c r="K2693" t="s">
        <v>21</v>
      </c>
      <c r="L2693" t="s">
        <v>33</v>
      </c>
      <c r="M2693" t="s">
        <v>21</v>
      </c>
      <c r="N2693" t="s">
        <v>43</v>
      </c>
      <c r="O2693">
        <v>93.87</v>
      </c>
      <c r="P2693">
        <v>3272.13</v>
      </c>
      <c r="Q2693">
        <v>2</v>
      </c>
      <c r="R2693" t="s">
        <v>20</v>
      </c>
    </row>
    <row r="2694" spans="1:18" x14ac:dyDescent="0.35">
      <c r="A2694" t="s">
        <v>2739</v>
      </c>
      <c r="B2694" t="s">
        <v>36</v>
      </c>
      <c r="C2694">
        <v>1</v>
      </c>
      <c r="D2694" t="s">
        <v>21</v>
      </c>
      <c r="E2694" t="s">
        <v>21</v>
      </c>
      <c r="F2694" t="s">
        <v>27</v>
      </c>
      <c r="G2694">
        <v>65</v>
      </c>
      <c r="H2694" t="s">
        <v>20</v>
      </c>
      <c r="I2694" t="s">
        <v>23</v>
      </c>
      <c r="J2694" t="s">
        <v>20</v>
      </c>
      <c r="K2694" t="s">
        <v>20</v>
      </c>
      <c r="L2694" t="s">
        <v>24</v>
      </c>
      <c r="M2694" t="s">
        <v>21</v>
      </c>
      <c r="N2694" t="s">
        <v>34</v>
      </c>
      <c r="O2694">
        <v>91.47</v>
      </c>
      <c r="P2694">
        <v>5847.78</v>
      </c>
      <c r="Q2694">
        <v>0</v>
      </c>
      <c r="R2694" t="s">
        <v>21</v>
      </c>
    </row>
    <row r="2695" spans="1:18" x14ac:dyDescent="0.35">
      <c r="A2695" t="s">
        <v>2740</v>
      </c>
      <c r="B2695" t="s">
        <v>19</v>
      </c>
      <c r="C2695">
        <v>0</v>
      </c>
      <c r="D2695" t="s">
        <v>21</v>
      </c>
      <c r="E2695" t="s">
        <v>21</v>
      </c>
      <c r="F2695" t="s">
        <v>1679</v>
      </c>
      <c r="G2695">
        <v>3</v>
      </c>
      <c r="H2695" t="s">
        <v>20</v>
      </c>
      <c r="I2695" t="s">
        <v>32</v>
      </c>
      <c r="J2695" t="s">
        <v>21</v>
      </c>
      <c r="K2695" t="s">
        <v>20</v>
      </c>
      <c r="L2695" t="s">
        <v>33</v>
      </c>
      <c r="M2695" t="s">
        <v>20</v>
      </c>
      <c r="N2695" t="s">
        <v>34</v>
      </c>
      <c r="O2695">
        <v>49.4</v>
      </c>
      <c r="P2695">
        <v>151</v>
      </c>
      <c r="Q2695">
        <v>2</v>
      </c>
      <c r="R2695" t="s">
        <v>20</v>
      </c>
    </row>
    <row r="2696" spans="1:18" x14ac:dyDescent="0.35">
      <c r="A2696" t="s">
        <v>2741</v>
      </c>
      <c r="B2696" t="s">
        <v>19</v>
      </c>
      <c r="C2696">
        <v>1</v>
      </c>
      <c r="D2696" t="s">
        <v>20</v>
      </c>
      <c r="E2696" t="s">
        <v>20</v>
      </c>
      <c r="F2696" t="s">
        <v>56</v>
      </c>
      <c r="G2696">
        <v>6</v>
      </c>
      <c r="H2696" t="s">
        <v>20</v>
      </c>
      <c r="I2696" t="s">
        <v>32</v>
      </c>
      <c r="J2696" t="s">
        <v>21</v>
      </c>
      <c r="K2696" t="s">
        <v>20</v>
      </c>
      <c r="L2696" t="s">
        <v>33</v>
      </c>
      <c r="M2696" t="s">
        <v>21</v>
      </c>
      <c r="N2696" t="s">
        <v>34</v>
      </c>
      <c r="O2696">
        <v>64.12</v>
      </c>
      <c r="P2696">
        <v>392.64</v>
      </c>
      <c r="Q2696">
        <v>1</v>
      </c>
      <c r="R2696" t="s">
        <v>20</v>
      </c>
    </row>
    <row r="2697" spans="1:18" x14ac:dyDescent="0.35">
      <c r="A2697" t="s">
        <v>2742</v>
      </c>
      <c r="B2697" t="s">
        <v>36</v>
      </c>
      <c r="C2697">
        <v>0</v>
      </c>
      <c r="D2697" t="s">
        <v>20</v>
      </c>
      <c r="E2697" t="s">
        <v>21</v>
      </c>
      <c r="F2697" t="s">
        <v>49</v>
      </c>
      <c r="G2697">
        <v>23</v>
      </c>
      <c r="H2697" t="s">
        <v>20</v>
      </c>
      <c r="I2697" t="s">
        <v>23</v>
      </c>
      <c r="J2697" t="s">
        <v>21</v>
      </c>
      <c r="K2697" t="s">
        <v>20</v>
      </c>
      <c r="L2697" t="s">
        <v>33</v>
      </c>
      <c r="M2697" t="s">
        <v>21</v>
      </c>
      <c r="N2697" t="s">
        <v>30</v>
      </c>
      <c r="O2697">
        <v>83.2</v>
      </c>
      <c r="P2697">
        <v>1931.97</v>
      </c>
      <c r="Q2697">
        <v>0</v>
      </c>
      <c r="R2697" t="s">
        <v>21</v>
      </c>
    </row>
    <row r="2698" spans="1:18" x14ac:dyDescent="0.35">
      <c r="A2698" t="s">
        <v>2743</v>
      </c>
      <c r="B2698" t="s">
        <v>36</v>
      </c>
      <c r="C2698">
        <v>0</v>
      </c>
      <c r="D2698" t="s">
        <v>20</v>
      </c>
      <c r="E2698" t="s">
        <v>20</v>
      </c>
      <c r="F2698" t="s">
        <v>41</v>
      </c>
      <c r="G2698">
        <v>23</v>
      </c>
      <c r="H2698" t="s">
        <v>20</v>
      </c>
      <c r="I2698" t="s">
        <v>23</v>
      </c>
      <c r="J2698" t="s">
        <v>20</v>
      </c>
      <c r="K2698" t="s">
        <v>21</v>
      </c>
      <c r="L2698" t="s">
        <v>33</v>
      </c>
      <c r="M2698" t="s">
        <v>20</v>
      </c>
      <c r="N2698" t="s">
        <v>34</v>
      </c>
      <c r="O2698">
        <v>90.07</v>
      </c>
      <c r="P2698">
        <v>2117.52</v>
      </c>
      <c r="Q2698">
        <v>2</v>
      </c>
      <c r="R2698" t="s">
        <v>20</v>
      </c>
    </row>
    <row r="2699" spans="1:18" x14ac:dyDescent="0.35">
      <c r="A2699" t="s">
        <v>2744</v>
      </c>
      <c r="B2699" t="s">
        <v>19</v>
      </c>
      <c r="C2699">
        <v>0</v>
      </c>
      <c r="D2699" t="s">
        <v>21</v>
      </c>
      <c r="E2699" t="s">
        <v>20</v>
      </c>
      <c r="F2699" t="s">
        <v>65</v>
      </c>
      <c r="G2699">
        <v>63</v>
      </c>
      <c r="H2699" t="s">
        <v>20</v>
      </c>
      <c r="I2699" t="s">
        <v>23</v>
      </c>
      <c r="J2699" t="s">
        <v>20</v>
      </c>
      <c r="K2699" t="s">
        <v>20</v>
      </c>
      <c r="L2699" t="s">
        <v>29</v>
      </c>
      <c r="M2699" t="s">
        <v>20</v>
      </c>
      <c r="N2699" t="s">
        <v>43</v>
      </c>
      <c r="O2699">
        <v>89.91</v>
      </c>
      <c r="P2699">
        <v>5686.74</v>
      </c>
      <c r="Q2699">
        <v>1</v>
      </c>
      <c r="R2699" t="s">
        <v>21</v>
      </c>
    </row>
    <row r="2700" spans="1:18" x14ac:dyDescent="0.35">
      <c r="A2700" t="s">
        <v>2745</v>
      </c>
      <c r="B2700" t="s">
        <v>36</v>
      </c>
      <c r="C2700">
        <v>0</v>
      </c>
      <c r="D2700" t="s">
        <v>21</v>
      </c>
      <c r="E2700" t="s">
        <v>21</v>
      </c>
      <c r="F2700" t="s">
        <v>45</v>
      </c>
      <c r="G2700">
        <v>40</v>
      </c>
      <c r="H2700" t="s">
        <v>20</v>
      </c>
      <c r="I2700" t="s">
        <v>23</v>
      </c>
      <c r="J2700" t="s">
        <v>21</v>
      </c>
      <c r="K2700" t="s">
        <v>20</v>
      </c>
      <c r="L2700" t="s">
        <v>29</v>
      </c>
      <c r="M2700" t="s">
        <v>20</v>
      </c>
      <c r="N2700" t="s">
        <v>30</v>
      </c>
      <c r="O2700">
        <v>95.33</v>
      </c>
      <c r="P2700">
        <v>3920.21</v>
      </c>
      <c r="Q2700">
        <v>2</v>
      </c>
      <c r="R2700" t="s">
        <v>21</v>
      </c>
    </row>
    <row r="2701" spans="1:18" x14ac:dyDescent="0.35">
      <c r="A2701" t="s">
        <v>2746</v>
      </c>
      <c r="B2701" t="s">
        <v>36</v>
      </c>
      <c r="C2701">
        <v>0</v>
      </c>
      <c r="D2701" t="s">
        <v>21</v>
      </c>
      <c r="E2701" t="s">
        <v>21</v>
      </c>
      <c r="F2701" t="s">
        <v>75</v>
      </c>
      <c r="G2701">
        <v>17</v>
      </c>
      <c r="H2701" t="s">
        <v>20</v>
      </c>
      <c r="I2701" t="s">
        <v>21</v>
      </c>
      <c r="J2701" t="s">
        <v>28</v>
      </c>
      <c r="K2701" t="s">
        <v>28</v>
      </c>
      <c r="L2701" t="s">
        <v>29</v>
      </c>
      <c r="M2701" t="s">
        <v>20</v>
      </c>
      <c r="N2701" t="s">
        <v>25</v>
      </c>
      <c r="O2701">
        <v>34.39</v>
      </c>
      <c r="P2701">
        <v>593.21</v>
      </c>
      <c r="Q2701">
        <v>0</v>
      </c>
      <c r="R2701" t="s">
        <v>21</v>
      </c>
    </row>
    <row r="2702" spans="1:18" x14ac:dyDescent="0.35">
      <c r="A2702" t="s">
        <v>2747</v>
      </c>
      <c r="B2702" t="s">
        <v>36</v>
      </c>
      <c r="C2702">
        <v>0</v>
      </c>
      <c r="D2702" t="s">
        <v>20</v>
      </c>
      <c r="E2702" t="s">
        <v>20</v>
      </c>
      <c r="F2702" t="s">
        <v>49</v>
      </c>
      <c r="G2702">
        <v>5</v>
      </c>
      <c r="H2702" t="s">
        <v>20</v>
      </c>
      <c r="I2702" t="s">
        <v>21</v>
      </c>
      <c r="J2702" t="s">
        <v>28</v>
      </c>
      <c r="K2702" t="s">
        <v>28</v>
      </c>
      <c r="L2702" t="s">
        <v>33</v>
      </c>
      <c r="M2702" t="s">
        <v>20</v>
      </c>
      <c r="N2702" t="s">
        <v>34</v>
      </c>
      <c r="O2702">
        <v>33.46</v>
      </c>
      <c r="P2702">
        <v>170.14</v>
      </c>
      <c r="Q2702">
        <v>0</v>
      </c>
      <c r="R2702" t="s">
        <v>20</v>
      </c>
    </row>
    <row r="2703" spans="1:18" x14ac:dyDescent="0.35">
      <c r="A2703" t="s">
        <v>2748</v>
      </c>
      <c r="B2703" t="s">
        <v>36</v>
      </c>
      <c r="C2703">
        <v>0</v>
      </c>
      <c r="D2703" t="s">
        <v>21</v>
      </c>
      <c r="E2703" t="s">
        <v>21</v>
      </c>
      <c r="F2703" t="s">
        <v>37</v>
      </c>
      <c r="G2703">
        <v>41</v>
      </c>
      <c r="H2703" t="s">
        <v>20</v>
      </c>
      <c r="I2703" t="s">
        <v>23</v>
      </c>
      <c r="J2703" t="s">
        <v>21</v>
      </c>
      <c r="K2703" t="s">
        <v>21</v>
      </c>
      <c r="L2703" t="s">
        <v>33</v>
      </c>
      <c r="M2703" t="s">
        <v>21</v>
      </c>
      <c r="N2703" t="s">
        <v>43</v>
      </c>
      <c r="O2703">
        <v>86.43</v>
      </c>
      <c r="P2703">
        <v>3606.59</v>
      </c>
      <c r="Q2703">
        <v>3</v>
      </c>
      <c r="R2703" t="s">
        <v>20</v>
      </c>
    </row>
    <row r="2704" spans="1:18" x14ac:dyDescent="0.35">
      <c r="A2704" t="s">
        <v>2749</v>
      </c>
      <c r="B2704" t="s">
        <v>36</v>
      </c>
      <c r="C2704">
        <v>0</v>
      </c>
      <c r="D2704" t="s">
        <v>20</v>
      </c>
      <c r="E2704" t="s">
        <v>21</v>
      </c>
      <c r="F2704" t="s">
        <v>49</v>
      </c>
      <c r="G2704">
        <v>46</v>
      </c>
      <c r="H2704" t="s">
        <v>20</v>
      </c>
      <c r="I2704" t="s">
        <v>32</v>
      </c>
      <c r="J2704" t="s">
        <v>20</v>
      </c>
      <c r="K2704" t="s">
        <v>20</v>
      </c>
      <c r="L2704" t="s">
        <v>29</v>
      </c>
      <c r="M2704" t="s">
        <v>20</v>
      </c>
      <c r="N2704" t="s">
        <v>30</v>
      </c>
      <c r="O2704">
        <v>68.790000000000006</v>
      </c>
      <c r="P2704">
        <v>3240.92</v>
      </c>
      <c r="Q2704">
        <v>1</v>
      </c>
      <c r="R2704" t="s">
        <v>21</v>
      </c>
    </row>
    <row r="2705" spans="1:18" x14ac:dyDescent="0.35">
      <c r="A2705" t="s">
        <v>2750</v>
      </c>
      <c r="B2705" t="s">
        <v>36</v>
      </c>
      <c r="C2705">
        <v>0</v>
      </c>
      <c r="D2705" t="s">
        <v>21</v>
      </c>
      <c r="E2705" t="s">
        <v>21</v>
      </c>
      <c r="F2705" t="s">
        <v>75</v>
      </c>
      <c r="G2705">
        <v>19</v>
      </c>
      <c r="H2705" t="s">
        <v>20</v>
      </c>
      <c r="I2705" t="s">
        <v>32</v>
      </c>
      <c r="J2705" t="s">
        <v>21</v>
      </c>
      <c r="K2705" t="s">
        <v>20</v>
      </c>
      <c r="L2705" t="s">
        <v>33</v>
      </c>
      <c r="M2705" t="s">
        <v>20</v>
      </c>
      <c r="N2705" t="s">
        <v>25</v>
      </c>
      <c r="O2705">
        <v>64.06</v>
      </c>
      <c r="P2705">
        <v>1219.3800000000001</v>
      </c>
      <c r="Q2705">
        <v>3</v>
      </c>
      <c r="R2705" t="s">
        <v>20</v>
      </c>
    </row>
    <row r="2706" spans="1:18" x14ac:dyDescent="0.35">
      <c r="A2706" t="s">
        <v>2751</v>
      </c>
      <c r="B2706" t="s">
        <v>36</v>
      </c>
      <c r="C2706">
        <v>0</v>
      </c>
      <c r="D2706" t="s">
        <v>20</v>
      </c>
      <c r="E2706" t="s">
        <v>21</v>
      </c>
      <c r="F2706" t="s">
        <v>47</v>
      </c>
      <c r="G2706">
        <v>25</v>
      </c>
      <c r="H2706" t="s">
        <v>20</v>
      </c>
      <c r="I2706" t="s">
        <v>32</v>
      </c>
      <c r="J2706" t="s">
        <v>20</v>
      </c>
      <c r="K2706" t="s">
        <v>21</v>
      </c>
      <c r="L2706" t="s">
        <v>33</v>
      </c>
      <c r="M2706" t="s">
        <v>20</v>
      </c>
      <c r="N2706" t="s">
        <v>43</v>
      </c>
      <c r="O2706">
        <v>65.010000000000005</v>
      </c>
      <c r="P2706">
        <v>1652.74</v>
      </c>
      <c r="Q2706">
        <v>3</v>
      </c>
      <c r="R2706" t="s">
        <v>20</v>
      </c>
    </row>
    <row r="2707" spans="1:18" x14ac:dyDescent="0.35">
      <c r="A2707" t="s">
        <v>2752</v>
      </c>
      <c r="B2707" t="s">
        <v>36</v>
      </c>
      <c r="C2707">
        <v>0</v>
      </c>
      <c r="D2707" t="s">
        <v>20</v>
      </c>
      <c r="E2707" t="s">
        <v>20</v>
      </c>
      <c r="F2707" t="s">
        <v>56</v>
      </c>
      <c r="G2707">
        <v>27</v>
      </c>
      <c r="H2707" t="s">
        <v>20</v>
      </c>
      <c r="I2707" t="s">
        <v>32</v>
      </c>
      <c r="J2707" t="s">
        <v>20</v>
      </c>
      <c r="K2707" t="s">
        <v>21</v>
      </c>
      <c r="L2707" t="s">
        <v>33</v>
      </c>
      <c r="M2707" t="s">
        <v>20</v>
      </c>
      <c r="N2707" t="s">
        <v>34</v>
      </c>
      <c r="O2707">
        <v>58.87</v>
      </c>
      <c r="P2707">
        <v>1608.12</v>
      </c>
      <c r="Q2707">
        <v>3</v>
      </c>
      <c r="R2707" t="s">
        <v>21</v>
      </c>
    </row>
    <row r="2708" spans="1:18" x14ac:dyDescent="0.35">
      <c r="A2708" t="s">
        <v>2753</v>
      </c>
      <c r="B2708" t="s">
        <v>36</v>
      </c>
      <c r="C2708">
        <v>0</v>
      </c>
      <c r="D2708" t="s">
        <v>20</v>
      </c>
      <c r="E2708" t="s">
        <v>20</v>
      </c>
      <c r="F2708" t="s">
        <v>41</v>
      </c>
      <c r="G2708">
        <v>50</v>
      </c>
      <c r="H2708" t="s">
        <v>20</v>
      </c>
      <c r="I2708" t="s">
        <v>21</v>
      </c>
      <c r="J2708" t="s">
        <v>28</v>
      </c>
      <c r="K2708" t="s">
        <v>28</v>
      </c>
      <c r="L2708" t="s">
        <v>29</v>
      </c>
      <c r="M2708" t="s">
        <v>20</v>
      </c>
      <c r="N2708" t="s">
        <v>34</v>
      </c>
      <c r="O2708">
        <v>38.47</v>
      </c>
      <c r="P2708">
        <v>1933.92</v>
      </c>
      <c r="Q2708">
        <v>1</v>
      </c>
      <c r="R2708" t="s">
        <v>21</v>
      </c>
    </row>
    <row r="2709" spans="1:18" x14ac:dyDescent="0.35">
      <c r="A2709" t="s">
        <v>2754</v>
      </c>
      <c r="B2709" t="s">
        <v>36</v>
      </c>
      <c r="C2709">
        <v>0</v>
      </c>
      <c r="D2709" t="s">
        <v>20</v>
      </c>
      <c r="E2709" t="s">
        <v>21</v>
      </c>
      <c r="F2709" t="s">
        <v>49</v>
      </c>
      <c r="G2709">
        <v>18</v>
      </c>
      <c r="H2709" t="s">
        <v>20</v>
      </c>
      <c r="I2709" t="s">
        <v>23</v>
      </c>
      <c r="J2709" t="s">
        <v>20</v>
      </c>
      <c r="K2709" t="s">
        <v>20</v>
      </c>
      <c r="L2709" t="s">
        <v>33</v>
      </c>
      <c r="M2709" t="s">
        <v>20</v>
      </c>
      <c r="N2709" t="s">
        <v>34</v>
      </c>
      <c r="O2709">
        <v>108.79</v>
      </c>
      <c r="P2709">
        <v>1937.57</v>
      </c>
      <c r="Q2709">
        <v>2</v>
      </c>
      <c r="R2709" t="s">
        <v>21</v>
      </c>
    </row>
    <row r="2710" spans="1:18" x14ac:dyDescent="0.35">
      <c r="A2710" t="s">
        <v>2755</v>
      </c>
      <c r="B2710" t="s">
        <v>36</v>
      </c>
      <c r="C2710">
        <v>0</v>
      </c>
      <c r="D2710" t="s">
        <v>21</v>
      </c>
      <c r="E2710" t="s">
        <v>21</v>
      </c>
      <c r="F2710" t="s">
        <v>58</v>
      </c>
      <c r="G2710">
        <v>24</v>
      </c>
      <c r="H2710" t="s">
        <v>20</v>
      </c>
      <c r="I2710" t="s">
        <v>21</v>
      </c>
      <c r="J2710" t="s">
        <v>28</v>
      </c>
      <c r="K2710" t="s">
        <v>28</v>
      </c>
      <c r="L2710" t="s">
        <v>33</v>
      </c>
      <c r="M2710" t="s">
        <v>21</v>
      </c>
      <c r="N2710" t="s">
        <v>34</v>
      </c>
      <c r="O2710">
        <v>37.380000000000003</v>
      </c>
      <c r="P2710">
        <v>890.12</v>
      </c>
      <c r="Q2710">
        <v>1</v>
      </c>
      <c r="R2710" t="s">
        <v>21</v>
      </c>
    </row>
    <row r="2711" spans="1:18" x14ac:dyDescent="0.35">
      <c r="A2711" t="s">
        <v>2756</v>
      </c>
      <c r="B2711" t="s">
        <v>19</v>
      </c>
      <c r="C2711">
        <v>0</v>
      </c>
      <c r="D2711" t="s">
        <v>21</v>
      </c>
      <c r="E2711" t="s">
        <v>21</v>
      </c>
      <c r="F2711" t="s">
        <v>37</v>
      </c>
      <c r="G2711">
        <v>12</v>
      </c>
      <c r="H2711" t="s">
        <v>20</v>
      </c>
      <c r="I2711" t="s">
        <v>32</v>
      </c>
      <c r="J2711" t="s">
        <v>21</v>
      </c>
      <c r="K2711" t="s">
        <v>21</v>
      </c>
      <c r="L2711" t="s">
        <v>33</v>
      </c>
      <c r="M2711" t="s">
        <v>20</v>
      </c>
      <c r="N2711" t="s">
        <v>25</v>
      </c>
      <c r="O2711">
        <v>54.34</v>
      </c>
      <c r="P2711">
        <v>655.33000000000004</v>
      </c>
      <c r="Q2711">
        <v>6</v>
      </c>
      <c r="R2711" t="s">
        <v>21</v>
      </c>
    </row>
    <row r="2712" spans="1:18" x14ac:dyDescent="0.35">
      <c r="A2712" t="s">
        <v>2757</v>
      </c>
      <c r="B2712" t="s">
        <v>19</v>
      </c>
      <c r="C2712">
        <v>0</v>
      </c>
      <c r="D2712" t="s">
        <v>21</v>
      </c>
      <c r="E2712" t="s">
        <v>21</v>
      </c>
      <c r="F2712" t="s">
        <v>22</v>
      </c>
      <c r="G2712">
        <v>18</v>
      </c>
      <c r="H2712" t="s">
        <v>20</v>
      </c>
      <c r="I2712" t="s">
        <v>32</v>
      </c>
      <c r="J2712" t="s">
        <v>21</v>
      </c>
      <c r="K2712" t="s">
        <v>20</v>
      </c>
      <c r="L2712" t="s">
        <v>33</v>
      </c>
      <c r="M2712" t="s">
        <v>21</v>
      </c>
      <c r="N2712" t="s">
        <v>25</v>
      </c>
      <c r="O2712">
        <v>67.989999999999995</v>
      </c>
      <c r="P2712">
        <v>1218.2</v>
      </c>
      <c r="Q2712">
        <v>1</v>
      </c>
      <c r="R2712" t="s">
        <v>21</v>
      </c>
    </row>
    <row r="2713" spans="1:18" x14ac:dyDescent="0.35">
      <c r="A2713" t="s">
        <v>2758</v>
      </c>
      <c r="B2713" t="s">
        <v>19</v>
      </c>
      <c r="C2713">
        <v>0</v>
      </c>
      <c r="D2713" t="s">
        <v>21</v>
      </c>
      <c r="E2713" t="s">
        <v>21</v>
      </c>
      <c r="F2713" t="s">
        <v>39</v>
      </c>
      <c r="G2713">
        <v>13</v>
      </c>
      <c r="H2713" t="s">
        <v>20</v>
      </c>
      <c r="I2713" t="s">
        <v>23</v>
      </c>
      <c r="J2713" t="s">
        <v>20</v>
      </c>
      <c r="K2713" t="s">
        <v>20</v>
      </c>
      <c r="L2713" t="s">
        <v>33</v>
      </c>
      <c r="M2713" t="s">
        <v>20</v>
      </c>
      <c r="N2713" t="s">
        <v>34</v>
      </c>
      <c r="O2713">
        <v>98.41</v>
      </c>
      <c r="P2713">
        <v>1248.92</v>
      </c>
      <c r="Q2713">
        <v>2</v>
      </c>
      <c r="R2713" t="s">
        <v>20</v>
      </c>
    </row>
    <row r="2714" spans="1:18" x14ac:dyDescent="0.35">
      <c r="A2714" t="s">
        <v>2759</v>
      </c>
      <c r="B2714" t="s">
        <v>36</v>
      </c>
      <c r="C2714">
        <v>0</v>
      </c>
      <c r="D2714" t="s">
        <v>20</v>
      </c>
      <c r="E2714" t="s">
        <v>21</v>
      </c>
      <c r="F2714" t="s">
        <v>45</v>
      </c>
      <c r="G2714">
        <v>17</v>
      </c>
      <c r="H2714" t="s">
        <v>20</v>
      </c>
      <c r="I2714" t="s">
        <v>23</v>
      </c>
      <c r="J2714" t="s">
        <v>21</v>
      </c>
      <c r="K2714" t="s">
        <v>21</v>
      </c>
      <c r="L2714" t="s">
        <v>29</v>
      </c>
      <c r="M2714" t="s">
        <v>21</v>
      </c>
      <c r="N2714" t="s">
        <v>43</v>
      </c>
      <c r="O2714">
        <v>87.66</v>
      </c>
      <c r="P2714">
        <v>1459.84</v>
      </c>
      <c r="Q2714">
        <v>2</v>
      </c>
      <c r="R2714" t="s">
        <v>20</v>
      </c>
    </row>
    <row r="2715" spans="1:18" x14ac:dyDescent="0.35">
      <c r="A2715" t="s">
        <v>2760</v>
      </c>
      <c r="B2715" t="s">
        <v>19</v>
      </c>
      <c r="C2715">
        <v>0</v>
      </c>
      <c r="D2715" t="s">
        <v>20</v>
      </c>
      <c r="E2715" t="s">
        <v>20</v>
      </c>
      <c r="F2715" t="s">
        <v>27</v>
      </c>
      <c r="G2715">
        <v>54</v>
      </c>
      <c r="H2715" t="s">
        <v>20</v>
      </c>
      <c r="I2715" t="s">
        <v>32</v>
      </c>
      <c r="J2715" t="s">
        <v>21</v>
      </c>
      <c r="K2715" t="s">
        <v>21</v>
      </c>
      <c r="L2715" t="s">
        <v>24</v>
      </c>
      <c r="M2715" t="s">
        <v>21</v>
      </c>
      <c r="N2715" t="s">
        <v>25</v>
      </c>
      <c r="O2715">
        <v>51.65</v>
      </c>
      <c r="P2715">
        <v>2869.29</v>
      </c>
      <c r="Q2715">
        <v>3</v>
      </c>
      <c r="R2715" t="s">
        <v>21</v>
      </c>
    </row>
    <row r="2716" spans="1:18" x14ac:dyDescent="0.35">
      <c r="A2716" t="s">
        <v>2761</v>
      </c>
      <c r="B2716" t="s">
        <v>19</v>
      </c>
      <c r="C2716">
        <v>0</v>
      </c>
      <c r="D2716" t="s">
        <v>21</v>
      </c>
      <c r="E2716" t="s">
        <v>21</v>
      </c>
      <c r="F2716" t="s">
        <v>22</v>
      </c>
      <c r="G2716">
        <v>14</v>
      </c>
      <c r="H2716" t="s">
        <v>20</v>
      </c>
      <c r="I2716" t="s">
        <v>32</v>
      </c>
      <c r="J2716" t="s">
        <v>20</v>
      </c>
      <c r="K2716" t="s">
        <v>20</v>
      </c>
      <c r="L2716" t="s">
        <v>33</v>
      </c>
      <c r="M2716" t="s">
        <v>20</v>
      </c>
      <c r="N2716" t="s">
        <v>43</v>
      </c>
      <c r="O2716">
        <v>63.51</v>
      </c>
      <c r="P2716">
        <v>879.76</v>
      </c>
      <c r="Q2716">
        <v>2</v>
      </c>
      <c r="R2716" t="s">
        <v>21</v>
      </c>
    </row>
    <row r="2717" spans="1:18" x14ac:dyDescent="0.35">
      <c r="A2717" t="s">
        <v>2762</v>
      </c>
      <c r="B2717" t="s">
        <v>19</v>
      </c>
      <c r="C2717">
        <v>0</v>
      </c>
      <c r="D2717" t="s">
        <v>20</v>
      </c>
      <c r="E2717" t="s">
        <v>20</v>
      </c>
      <c r="F2717" t="s">
        <v>58</v>
      </c>
      <c r="G2717">
        <v>42</v>
      </c>
      <c r="H2717" t="s">
        <v>20</v>
      </c>
      <c r="I2717" t="s">
        <v>23</v>
      </c>
      <c r="J2717" t="s">
        <v>21</v>
      </c>
      <c r="K2717" t="s">
        <v>21</v>
      </c>
      <c r="L2717" t="s">
        <v>24</v>
      </c>
      <c r="M2717" t="s">
        <v>20</v>
      </c>
      <c r="N2717" t="s">
        <v>30</v>
      </c>
      <c r="O2717">
        <v>79.11</v>
      </c>
      <c r="P2717">
        <v>3420.68</v>
      </c>
      <c r="Q2717">
        <v>1</v>
      </c>
      <c r="R2717" t="s">
        <v>21</v>
      </c>
    </row>
    <row r="2718" spans="1:18" x14ac:dyDescent="0.35">
      <c r="A2718" t="s">
        <v>2763</v>
      </c>
      <c r="B2718" t="s">
        <v>36</v>
      </c>
      <c r="C2718">
        <v>0</v>
      </c>
      <c r="D2718" t="s">
        <v>20</v>
      </c>
      <c r="E2718" t="s">
        <v>20</v>
      </c>
      <c r="F2718" t="s">
        <v>75</v>
      </c>
      <c r="G2718">
        <v>36</v>
      </c>
      <c r="H2718" t="s">
        <v>20</v>
      </c>
      <c r="I2718" t="s">
        <v>23</v>
      </c>
      <c r="J2718" t="s">
        <v>20</v>
      </c>
      <c r="K2718" t="s">
        <v>21</v>
      </c>
      <c r="L2718" t="s">
        <v>24</v>
      </c>
      <c r="M2718" t="s">
        <v>21</v>
      </c>
      <c r="N2718" t="s">
        <v>34</v>
      </c>
      <c r="O2718">
        <v>99.31</v>
      </c>
      <c r="P2718">
        <v>3621.5</v>
      </c>
      <c r="Q2718">
        <v>2</v>
      </c>
      <c r="R2718" t="s">
        <v>21</v>
      </c>
    </row>
    <row r="2719" spans="1:18" x14ac:dyDescent="0.35">
      <c r="A2719" t="s">
        <v>2764</v>
      </c>
      <c r="B2719" t="s">
        <v>36</v>
      </c>
      <c r="C2719">
        <v>0</v>
      </c>
      <c r="D2719" t="s">
        <v>20</v>
      </c>
      <c r="E2719" t="s">
        <v>20</v>
      </c>
      <c r="F2719" t="s">
        <v>49</v>
      </c>
      <c r="G2719">
        <v>0</v>
      </c>
      <c r="H2719" t="s">
        <v>20</v>
      </c>
      <c r="I2719" t="s">
        <v>23</v>
      </c>
      <c r="J2719" t="s">
        <v>21</v>
      </c>
      <c r="K2719" t="s">
        <v>21</v>
      </c>
      <c r="L2719" t="s">
        <v>29</v>
      </c>
      <c r="M2719" t="s">
        <v>20</v>
      </c>
      <c r="N2719" t="s">
        <v>43</v>
      </c>
      <c r="O2719">
        <v>84.37</v>
      </c>
      <c r="Q2719">
        <v>1</v>
      </c>
      <c r="R2719" t="s">
        <v>20</v>
      </c>
    </row>
    <row r="2720" spans="1:18" x14ac:dyDescent="0.35">
      <c r="A2720" t="s">
        <v>2765</v>
      </c>
      <c r="B2720" t="s">
        <v>36</v>
      </c>
      <c r="C2720">
        <v>0</v>
      </c>
      <c r="D2720" t="s">
        <v>21</v>
      </c>
      <c r="E2720" t="s">
        <v>21</v>
      </c>
      <c r="F2720" t="s">
        <v>47</v>
      </c>
      <c r="G2720">
        <v>39</v>
      </c>
      <c r="H2720" t="s">
        <v>20</v>
      </c>
      <c r="I2720" t="s">
        <v>23</v>
      </c>
      <c r="J2720" t="s">
        <v>21</v>
      </c>
      <c r="K2720" t="s">
        <v>21</v>
      </c>
      <c r="L2720" t="s">
        <v>33</v>
      </c>
      <c r="M2720" t="s">
        <v>20</v>
      </c>
      <c r="N2720" t="s">
        <v>25</v>
      </c>
      <c r="O2720">
        <v>91.15</v>
      </c>
      <c r="P2720">
        <v>3590.02</v>
      </c>
      <c r="Q2720">
        <v>4</v>
      </c>
      <c r="R2720" t="s">
        <v>21</v>
      </c>
    </row>
    <row r="2721" spans="1:18" x14ac:dyDescent="0.35">
      <c r="A2721" t="s">
        <v>2766</v>
      </c>
      <c r="B2721" t="s">
        <v>36</v>
      </c>
      <c r="C2721">
        <v>0</v>
      </c>
      <c r="D2721" t="s">
        <v>21</v>
      </c>
      <c r="E2721" t="s">
        <v>21</v>
      </c>
      <c r="F2721" t="s">
        <v>27</v>
      </c>
      <c r="G2721">
        <v>53</v>
      </c>
      <c r="H2721" t="s">
        <v>20</v>
      </c>
      <c r="I2721" t="s">
        <v>21</v>
      </c>
      <c r="J2721" t="s">
        <v>28</v>
      </c>
      <c r="K2721" t="s">
        <v>28</v>
      </c>
      <c r="L2721" t="s">
        <v>24</v>
      </c>
      <c r="M2721" t="s">
        <v>20</v>
      </c>
      <c r="N2721" t="s">
        <v>25</v>
      </c>
      <c r="O2721">
        <v>27.32</v>
      </c>
      <c r="P2721">
        <v>1489.07</v>
      </c>
      <c r="Q2721">
        <v>1</v>
      </c>
      <c r="R2721" t="s">
        <v>21</v>
      </c>
    </row>
    <row r="2722" spans="1:18" x14ac:dyDescent="0.35">
      <c r="A2722" t="s">
        <v>2767</v>
      </c>
      <c r="B2722" t="s">
        <v>36</v>
      </c>
      <c r="C2722">
        <v>0</v>
      </c>
      <c r="D2722" t="s">
        <v>20</v>
      </c>
      <c r="E2722" t="s">
        <v>21</v>
      </c>
      <c r="F2722" t="s">
        <v>47</v>
      </c>
      <c r="G2722">
        <v>48</v>
      </c>
      <c r="H2722" t="s">
        <v>20</v>
      </c>
      <c r="I2722" t="s">
        <v>32</v>
      </c>
      <c r="J2722" t="s">
        <v>21</v>
      </c>
      <c r="K2722" t="s">
        <v>20</v>
      </c>
      <c r="L2722" t="s">
        <v>33</v>
      </c>
      <c r="M2722" t="s">
        <v>20</v>
      </c>
      <c r="N2722" t="s">
        <v>30</v>
      </c>
      <c r="O2722">
        <v>55.59</v>
      </c>
      <c r="P2722">
        <v>2708.08</v>
      </c>
      <c r="Q2722">
        <v>2</v>
      </c>
      <c r="R2722" t="s">
        <v>21</v>
      </c>
    </row>
    <row r="2723" spans="1:18" x14ac:dyDescent="0.35">
      <c r="A2723" t="s">
        <v>2768</v>
      </c>
      <c r="B2723" t="s">
        <v>36</v>
      </c>
      <c r="C2723">
        <v>0</v>
      </c>
      <c r="D2723" t="s">
        <v>20</v>
      </c>
      <c r="E2723" t="s">
        <v>20</v>
      </c>
      <c r="F2723" t="s">
        <v>56</v>
      </c>
      <c r="G2723">
        <v>14</v>
      </c>
      <c r="H2723" t="s">
        <v>20</v>
      </c>
      <c r="I2723" t="s">
        <v>32</v>
      </c>
      <c r="J2723" t="s">
        <v>21</v>
      </c>
      <c r="K2723" t="s">
        <v>21</v>
      </c>
      <c r="L2723" t="s">
        <v>33</v>
      </c>
      <c r="M2723" t="s">
        <v>20</v>
      </c>
      <c r="N2723" t="s">
        <v>25</v>
      </c>
      <c r="O2723">
        <v>45.34</v>
      </c>
      <c r="P2723">
        <v>631.45000000000005</v>
      </c>
      <c r="Q2723">
        <v>1</v>
      </c>
      <c r="R2723" t="s">
        <v>20</v>
      </c>
    </row>
    <row r="2724" spans="1:18" x14ac:dyDescent="0.35">
      <c r="A2724" t="s">
        <v>2769</v>
      </c>
      <c r="B2724" t="s">
        <v>36</v>
      </c>
      <c r="C2724">
        <v>0</v>
      </c>
      <c r="D2724" t="s">
        <v>20</v>
      </c>
      <c r="E2724" t="s">
        <v>20</v>
      </c>
      <c r="F2724" t="s">
        <v>58</v>
      </c>
      <c r="G2724">
        <v>5</v>
      </c>
      <c r="H2724" t="s">
        <v>20</v>
      </c>
      <c r="I2724" t="s">
        <v>23</v>
      </c>
      <c r="J2724" t="s">
        <v>21</v>
      </c>
      <c r="K2724" t="s">
        <v>20</v>
      </c>
      <c r="L2724" t="s">
        <v>24</v>
      </c>
      <c r="M2724" t="s">
        <v>21</v>
      </c>
      <c r="N2724" t="s">
        <v>34</v>
      </c>
      <c r="O2724">
        <v>89.52</v>
      </c>
      <c r="P2724">
        <v>454.16</v>
      </c>
      <c r="Q2724">
        <v>3</v>
      </c>
      <c r="R2724" t="s">
        <v>21</v>
      </c>
    </row>
    <row r="2725" spans="1:18" x14ac:dyDescent="0.35">
      <c r="A2725" t="s">
        <v>2770</v>
      </c>
      <c r="B2725" t="s">
        <v>36</v>
      </c>
      <c r="C2725">
        <v>0</v>
      </c>
      <c r="D2725" t="s">
        <v>21</v>
      </c>
      <c r="E2725" t="s">
        <v>21</v>
      </c>
      <c r="F2725" t="s">
        <v>56</v>
      </c>
      <c r="G2725">
        <v>4</v>
      </c>
      <c r="H2725" t="s">
        <v>20</v>
      </c>
      <c r="I2725" t="s">
        <v>21</v>
      </c>
      <c r="J2725" t="s">
        <v>28</v>
      </c>
      <c r="K2725" t="s">
        <v>28</v>
      </c>
      <c r="L2725" t="s">
        <v>33</v>
      </c>
      <c r="M2725" t="s">
        <v>21</v>
      </c>
      <c r="N2725" t="s">
        <v>30</v>
      </c>
      <c r="O2725">
        <v>30.6</v>
      </c>
      <c r="P2725">
        <v>119</v>
      </c>
      <c r="Q2725">
        <v>1</v>
      </c>
      <c r="R2725" t="s">
        <v>20</v>
      </c>
    </row>
    <row r="2726" spans="1:18" x14ac:dyDescent="0.35">
      <c r="A2726" t="s">
        <v>2771</v>
      </c>
      <c r="B2726" t="s">
        <v>19</v>
      </c>
      <c r="C2726">
        <v>0</v>
      </c>
      <c r="D2726" t="s">
        <v>20</v>
      </c>
      <c r="E2726" t="s">
        <v>21</v>
      </c>
      <c r="F2726" t="s">
        <v>49</v>
      </c>
      <c r="G2726">
        <v>27</v>
      </c>
      <c r="H2726" t="s">
        <v>20</v>
      </c>
      <c r="I2726" t="s">
        <v>32</v>
      </c>
      <c r="J2726" t="s">
        <v>21</v>
      </c>
      <c r="K2726" t="s">
        <v>21</v>
      </c>
      <c r="L2726" t="s">
        <v>33</v>
      </c>
      <c r="M2726" t="s">
        <v>20</v>
      </c>
      <c r="N2726" t="s">
        <v>34</v>
      </c>
      <c r="O2726">
        <v>52.63</v>
      </c>
      <c r="P2726">
        <v>1430.17</v>
      </c>
      <c r="Q2726">
        <v>0</v>
      </c>
      <c r="R2726" t="s">
        <v>20</v>
      </c>
    </row>
    <row r="2727" spans="1:18" x14ac:dyDescent="0.35">
      <c r="A2727" t="s">
        <v>2772</v>
      </c>
      <c r="B2727" t="s">
        <v>19</v>
      </c>
      <c r="C2727">
        <v>0</v>
      </c>
      <c r="D2727" t="s">
        <v>21</v>
      </c>
      <c r="E2727" t="s">
        <v>21</v>
      </c>
      <c r="F2727" t="s">
        <v>65</v>
      </c>
      <c r="G2727">
        <v>9</v>
      </c>
      <c r="H2727" t="s">
        <v>20</v>
      </c>
      <c r="I2727" t="s">
        <v>21</v>
      </c>
      <c r="J2727" t="s">
        <v>28</v>
      </c>
      <c r="K2727" t="s">
        <v>28</v>
      </c>
      <c r="L2727" t="s">
        <v>33</v>
      </c>
      <c r="M2727" t="s">
        <v>20</v>
      </c>
      <c r="N2727" t="s">
        <v>25</v>
      </c>
      <c r="O2727">
        <v>38.729999999999997</v>
      </c>
      <c r="P2727">
        <v>355.83</v>
      </c>
      <c r="Q2727">
        <v>1</v>
      </c>
      <c r="R2727" t="s">
        <v>20</v>
      </c>
    </row>
    <row r="2728" spans="1:18" x14ac:dyDescent="0.35">
      <c r="A2728" t="s">
        <v>2773</v>
      </c>
      <c r="B2728" t="s">
        <v>19</v>
      </c>
      <c r="C2728">
        <v>0</v>
      </c>
      <c r="D2728" t="s">
        <v>21</v>
      </c>
      <c r="E2728" t="s">
        <v>20</v>
      </c>
      <c r="F2728" t="s">
        <v>47</v>
      </c>
      <c r="G2728">
        <v>72</v>
      </c>
      <c r="H2728" t="s">
        <v>21</v>
      </c>
      <c r="I2728" t="s">
        <v>32</v>
      </c>
      <c r="J2728" t="s">
        <v>21</v>
      </c>
      <c r="K2728" t="s">
        <v>20</v>
      </c>
      <c r="L2728" t="s">
        <v>24</v>
      </c>
      <c r="M2728" t="s">
        <v>21</v>
      </c>
      <c r="N2728" t="s">
        <v>25</v>
      </c>
      <c r="O2728">
        <v>54.62</v>
      </c>
      <c r="P2728">
        <v>3889.54</v>
      </c>
      <c r="Q2728">
        <v>2</v>
      </c>
      <c r="R2728" t="s">
        <v>21</v>
      </c>
    </row>
    <row r="2729" spans="1:18" x14ac:dyDescent="0.35">
      <c r="A2729" t="s">
        <v>2774</v>
      </c>
      <c r="B2729" t="s">
        <v>19</v>
      </c>
      <c r="C2729">
        <v>0</v>
      </c>
      <c r="D2729" t="s">
        <v>20</v>
      </c>
      <c r="E2729" t="s">
        <v>21</v>
      </c>
      <c r="F2729" t="s">
        <v>22</v>
      </c>
      <c r="G2729">
        <v>17</v>
      </c>
      <c r="H2729" t="s">
        <v>20</v>
      </c>
      <c r="I2729" t="s">
        <v>23</v>
      </c>
      <c r="J2729" t="s">
        <v>20</v>
      </c>
      <c r="K2729" t="s">
        <v>21</v>
      </c>
      <c r="L2729" t="s">
        <v>29</v>
      </c>
      <c r="M2729" t="s">
        <v>21</v>
      </c>
      <c r="N2729" t="s">
        <v>25</v>
      </c>
      <c r="O2729">
        <v>96.3</v>
      </c>
      <c r="P2729">
        <v>1624.25</v>
      </c>
      <c r="Q2729">
        <v>1</v>
      </c>
      <c r="R2729" t="s">
        <v>21</v>
      </c>
    </row>
    <row r="2730" spans="1:18" x14ac:dyDescent="0.35">
      <c r="A2730" t="s">
        <v>375</v>
      </c>
      <c r="B2730" t="s">
        <v>36</v>
      </c>
      <c r="C2730">
        <v>0</v>
      </c>
      <c r="D2730" t="s">
        <v>20</v>
      </c>
      <c r="E2730" t="s">
        <v>21</v>
      </c>
      <c r="F2730" t="s">
        <v>27</v>
      </c>
      <c r="G2730">
        <v>19</v>
      </c>
      <c r="H2730" t="s">
        <v>20</v>
      </c>
      <c r="I2730" t="s">
        <v>32</v>
      </c>
      <c r="J2730" t="s">
        <v>20</v>
      </c>
      <c r="K2730" t="s">
        <v>21</v>
      </c>
      <c r="L2730" t="s">
        <v>33</v>
      </c>
      <c r="M2730" t="s">
        <v>21</v>
      </c>
      <c r="N2730" t="s">
        <v>34</v>
      </c>
      <c r="O2730">
        <v>57.31</v>
      </c>
      <c r="P2730">
        <v>1057.1199999999999</v>
      </c>
      <c r="Q2730">
        <v>2</v>
      </c>
      <c r="R2730" t="s">
        <v>20</v>
      </c>
    </row>
    <row r="2731" spans="1:18" x14ac:dyDescent="0.35">
      <c r="A2731" t="s">
        <v>2775</v>
      </c>
      <c r="B2731" t="s">
        <v>36</v>
      </c>
      <c r="C2731">
        <v>0</v>
      </c>
      <c r="D2731" t="s">
        <v>20</v>
      </c>
      <c r="E2731" t="s">
        <v>20</v>
      </c>
      <c r="F2731" t="s">
        <v>27</v>
      </c>
      <c r="G2731">
        <v>56</v>
      </c>
      <c r="H2731" t="s">
        <v>20</v>
      </c>
      <c r="I2731" t="s">
        <v>21</v>
      </c>
      <c r="J2731" t="s">
        <v>28</v>
      </c>
      <c r="K2731" t="s">
        <v>28</v>
      </c>
      <c r="L2731" t="s">
        <v>24</v>
      </c>
      <c r="M2731" t="s">
        <v>20</v>
      </c>
      <c r="N2731" t="s">
        <v>30</v>
      </c>
      <c r="O2731">
        <v>36.61</v>
      </c>
      <c r="P2731">
        <v>2053.29</v>
      </c>
      <c r="Q2731">
        <v>1</v>
      </c>
      <c r="R2731" t="s">
        <v>21</v>
      </c>
    </row>
    <row r="2732" spans="1:18" x14ac:dyDescent="0.35">
      <c r="A2732" t="s">
        <v>2776</v>
      </c>
      <c r="B2732" t="s">
        <v>36</v>
      </c>
      <c r="C2732">
        <v>0</v>
      </c>
      <c r="D2732" t="s">
        <v>20</v>
      </c>
      <c r="E2732" t="s">
        <v>20</v>
      </c>
      <c r="F2732" t="s">
        <v>56</v>
      </c>
      <c r="G2732">
        <v>15</v>
      </c>
      <c r="H2732" t="s">
        <v>20</v>
      </c>
      <c r="I2732" t="s">
        <v>23</v>
      </c>
      <c r="J2732" t="s">
        <v>20</v>
      </c>
      <c r="K2732" t="s">
        <v>20</v>
      </c>
      <c r="L2732" t="s">
        <v>33</v>
      </c>
      <c r="M2732" t="s">
        <v>20</v>
      </c>
      <c r="N2732" t="s">
        <v>30</v>
      </c>
      <c r="O2732">
        <v>98.2</v>
      </c>
      <c r="P2732">
        <v>1495.65</v>
      </c>
      <c r="Q2732">
        <v>3</v>
      </c>
      <c r="R2732" t="s">
        <v>20</v>
      </c>
    </row>
    <row r="2733" spans="1:18" x14ac:dyDescent="0.35">
      <c r="A2733" t="s">
        <v>2777</v>
      </c>
      <c r="B2733" t="s">
        <v>19</v>
      </c>
      <c r="C2733">
        <v>0</v>
      </c>
      <c r="D2733" t="s">
        <v>20</v>
      </c>
      <c r="E2733" t="s">
        <v>21</v>
      </c>
      <c r="F2733" t="s">
        <v>47</v>
      </c>
      <c r="G2733">
        <v>9</v>
      </c>
      <c r="H2733" t="s">
        <v>20</v>
      </c>
      <c r="I2733" t="s">
        <v>23</v>
      </c>
      <c r="J2733" t="s">
        <v>21</v>
      </c>
      <c r="K2733" t="s">
        <v>21</v>
      </c>
      <c r="L2733" t="s">
        <v>33</v>
      </c>
      <c r="M2733" t="s">
        <v>20</v>
      </c>
      <c r="N2733" t="s">
        <v>30</v>
      </c>
      <c r="O2733">
        <v>98.89</v>
      </c>
      <c r="P2733">
        <v>902.24</v>
      </c>
      <c r="Q2733">
        <v>0</v>
      </c>
      <c r="R2733" t="s">
        <v>20</v>
      </c>
    </row>
    <row r="2734" spans="1:18" x14ac:dyDescent="0.35">
      <c r="A2734" t="s">
        <v>2778</v>
      </c>
      <c r="B2734" t="s">
        <v>36</v>
      </c>
      <c r="C2734">
        <v>0</v>
      </c>
      <c r="D2734" t="s">
        <v>21</v>
      </c>
      <c r="E2734" t="s">
        <v>21</v>
      </c>
      <c r="F2734" t="s">
        <v>47</v>
      </c>
      <c r="G2734">
        <v>10</v>
      </c>
      <c r="H2734" t="s">
        <v>20</v>
      </c>
      <c r="I2734" t="s">
        <v>23</v>
      </c>
      <c r="J2734" t="s">
        <v>21</v>
      </c>
      <c r="K2734" t="s">
        <v>20</v>
      </c>
      <c r="L2734" t="s">
        <v>33</v>
      </c>
      <c r="M2734" t="s">
        <v>21</v>
      </c>
      <c r="N2734" t="s">
        <v>34</v>
      </c>
      <c r="O2734">
        <v>92.86</v>
      </c>
      <c r="P2734">
        <v>926.93</v>
      </c>
      <c r="Q2734">
        <v>1</v>
      </c>
      <c r="R2734" t="s">
        <v>20</v>
      </c>
    </row>
    <row r="2735" spans="1:18" x14ac:dyDescent="0.35">
      <c r="A2735" t="s">
        <v>2779</v>
      </c>
      <c r="B2735" t="s">
        <v>19</v>
      </c>
      <c r="C2735">
        <v>0</v>
      </c>
      <c r="D2735" t="s">
        <v>21</v>
      </c>
      <c r="E2735" t="s">
        <v>21</v>
      </c>
      <c r="F2735" t="s">
        <v>27</v>
      </c>
      <c r="G2735">
        <v>65</v>
      </c>
      <c r="H2735" t="s">
        <v>20</v>
      </c>
      <c r="I2735" t="s">
        <v>32</v>
      </c>
      <c r="J2735" t="s">
        <v>20</v>
      </c>
      <c r="K2735" t="s">
        <v>21</v>
      </c>
      <c r="L2735" t="s">
        <v>24</v>
      </c>
      <c r="M2735" t="s">
        <v>20</v>
      </c>
      <c r="N2735" t="s">
        <v>43</v>
      </c>
      <c r="O2735">
        <v>56.95</v>
      </c>
      <c r="P2735">
        <v>3795.23</v>
      </c>
      <c r="Q2735">
        <v>3</v>
      </c>
      <c r="R2735" t="s">
        <v>21</v>
      </c>
    </row>
    <row r="2736" spans="1:18" x14ac:dyDescent="0.35">
      <c r="A2736" t="s">
        <v>2780</v>
      </c>
      <c r="B2736" t="s">
        <v>36</v>
      </c>
      <c r="C2736">
        <v>1</v>
      </c>
      <c r="D2736" t="s">
        <v>20</v>
      </c>
      <c r="E2736" t="s">
        <v>21</v>
      </c>
      <c r="F2736" t="s">
        <v>75</v>
      </c>
      <c r="G2736">
        <v>7</v>
      </c>
      <c r="H2736" t="s">
        <v>20</v>
      </c>
      <c r="I2736" t="s">
        <v>23</v>
      </c>
      <c r="J2736" t="s">
        <v>21</v>
      </c>
      <c r="K2736" t="s">
        <v>20</v>
      </c>
      <c r="L2736" t="s">
        <v>33</v>
      </c>
      <c r="M2736" t="s">
        <v>20</v>
      </c>
      <c r="N2736" t="s">
        <v>43</v>
      </c>
      <c r="O2736">
        <v>88.61</v>
      </c>
      <c r="P2736">
        <v>619.67999999999995</v>
      </c>
      <c r="Q2736">
        <v>1</v>
      </c>
      <c r="R2736" t="s">
        <v>21</v>
      </c>
    </row>
    <row r="2737" spans="1:18" x14ac:dyDescent="0.35">
      <c r="A2737" t="s">
        <v>2781</v>
      </c>
      <c r="B2737" t="s">
        <v>36</v>
      </c>
      <c r="C2737">
        <v>0</v>
      </c>
      <c r="D2737" t="s">
        <v>20</v>
      </c>
      <c r="E2737" t="s">
        <v>21</v>
      </c>
      <c r="F2737" t="s">
        <v>27</v>
      </c>
      <c r="G2737">
        <v>66</v>
      </c>
      <c r="H2737" t="s">
        <v>20</v>
      </c>
      <c r="I2737" t="s">
        <v>23</v>
      </c>
      <c r="J2737" t="s">
        <v>20</v>
      </c>
      <c r="K2737" t="s">
        <v>20</v>
      </c>
      <c r="L2737" t="s">
        <v>24</v>
      </c>
      <c r="M2737" t="s">
        <v>20</v>
      </c>
      <c r="N2737" t="s">
        <v>34</v>
      </c>
      <c r="O2737">
        <v>96.05</v>
      </c>
      <c r="P2737">
        <v>6451.95</v>
      </c>
      <c r="Q2737">
        <v>0</v>
      </c>
      <c r="R2737" t="s">
        <v>21</v>
      </c>
    </row>
    <row r="2738" spans="1:18" x14ac:dyDescent="0.35">
      <c r="A2738" t="s">
        <v>2782</v>
      </c>
      <c r="B2738" t="s">
        <v>36</v>
      </c>
      <c r="C2738">
        <v>0</v>
      </c>
      <c r="D2738" t="s">
        <v>21</v>
      </c>
      <c r="E2738" t="s">
        <v>21</v>
      </c>
      <c r="F2738" t="s">
        <v>39</v>
      </c>
      <c r="G2738">
        <v>53</v>
      </c>
      <c r="H2738" t="s">
        <v>20</v>
      </c>
      <c r="I2738" t="s">
        <v>32</v>
      </c>
      <c r="J2738" t="s">
        <v>21</v>
      </c>
      <c r="K2738" t="s">
        <v>21</v>
      </c>
      <c r="L2738" t="s">
        <v>24</v>
      </c>
      <c r="M2738" t="s">
        <v>20</v>
      </c>
      <c r="N2738" t="s">
        <v>34</v>
      </c>
      <c r="O2738">
        <v>54.72</v>
      </c>
      <c r="P2738">
        <v>2836.32</v>
      </c>
      <c r="Q2738">
        <v>2</v>
      </c>
      <c r="R2738" t="s">
        <v>21</v>
      </c>
    </row>
    <row r="2739" spans="1:18" x14ac:dyDescent="0.35">
      <c r="A2739" t="s">
        <v>2783</v>
      </c>
      <c r="B2739" t="s">
        <v>19</v>
      </c>
      <c r="C2739">
        <v>0</v>
      </c>
      <c r="D2739" t="s">
        <v>21</v>
      </c>
      <c r="E2739" t="s">
        <v>21</v>
      </c>
      <c r="F2739" t="s">
        <v>65</v>
      </c>
      <c r="G2739">
        <v>21</v>
      </c>
      <c r="H2739" t="s">
        <v>20</v>
      </c>
      <c r="I2739" t="s">
        <v>32</v>
      </c>
      <c r="J2739" t="s">
        <v>21</v>
      </c>
      <c r="K2739" t="s">
        <v>21</v>
      </c>
      <c r="L2739" t="s">
        <v>29</v>
      </c>
      <c r="M2739" t="s">
        <v>21</v>
      </c>
      <c r="N2739" t="s">
        <v>34</v>
      </c>
      <c r="O2739">
        <v>59.58</v>
      </c>
      <c r="P2739">
        <v>1272.8800000000001</v>
      </c>
      <c r="Q2739">
        <v>4</v>
      </c>
      <c r="R2739" t="s">
        <v>21</v>
      </c>
    </row>
    <row r="2740" spans="1:18" x14ac:dyDescent="0.35">
      <c r="A2740" t="s">
        <v>2784</v>
      </c>
      <c r="B2740" t="s">
        <v>36</v>
      </c>
      <c r="C2740">
        <v>0</v>
      </c>
      <c r="D2740" t="s">
        <v>21</v>
      </c>
      <c r="E2740" t="s">
        <v>21</v>
      </c>
      <c r="F2740" t="s">
        <v>39</v>
      </c>
      <c r="G2740">
        <v>55</v>
      </c>
      <c r="H2740" t="s">
        <v>20</v>
      </c>
      <c r="I2740" t="s">
        <v>21</v>
      </c>
      <c r="J2740" t="s">
        <v>28</v>
      </c>
      <c r="K2740" t="s">
        <v>28</v>
      </c>
      <c r="L2740" t="s">
        <v>29</v>
      </c>
      <c r="M2740" t="s">
        <v>21</v>
      </c>
      <c r="N2740" t="s">
        <v>43</v>
      </c>
      <c r="O2740">
        <v>34.81</v>
      </c>
      <c r="P2740">
        <v>1969.23</v>
      </c>
      <c r="Q2740">
        <v>3</v>
      </c>
      <c r="R2740" t="s">
        <v>21</v>
      </c>
    </row>
    <row r="2741" spans="1:18" x14ac:dyDescent="0.35">
      <c r="A2741" t="s">
        <v>2785</v>
      </c>
      <c r="B2741" t="s">
        <v>19</v>
      </c>
      <c r="C2741">
        <v>1</v>
      </c>
      <c r="D2741" t="s">
        <v>21</v>
      </c>
      <c r="E2741" t="s">
        <v>20</v>
      </c>
      <c r="F2741" t="s">
        <v>27</v>
      </c>
      <c r="G2741">
        <v>14</v>
      </c>
      <c r="H2741" t="s">
        <v>20</v>
      </c>
      <c r="I2741" t="s">
        <v>23</v>
      </c>
      <c r="J2741" t="s">
        <v>20</v>
      </c>
      <c r="K2741" t="s">
        <v>21</v>
      </c>
      <c r="L2741" t="s">
        <v>33</v>
      </c>
      <c r="M2741" t="s">
        <v>21</v>
      </c>
      <c r="N2741" t="s">
        <v>30</v>
      </c>
      <c r="O2741">
        <v>81.96</v>
      </c>
      <c r="P2741">
        <v>1147.44</v>
      </c>
      <c r="Q2741">
        <v>2</v>
      </c>
      <c r="R2741" t="s">
        <v>20</v>
      </c>
    </row>
    <row r="2742" spans="1:18" x14ac:dyDescent="0.35">
      <c r="A2742" t="s">
        <v>2786</v>
      </c>
      <c r="B2742" t="s">
        <v>19</v>
      </c>
      <c r="C2742">
        <v>0</v>
      </c>
      <c r="D2742" t="s">
        <v>20</v>
      </c>
      <c r="E2742" t="s">
        <v>21</v>
      </c>
      <c r="F2742" t="s">
        <v>39</v>
      </c>
      <c r="G2742">
        <v>32</v>
      </c>
      <c r="H2742" t="s">
        <v>20</v>
      </c>
      <c r="I2742" t="s">
        <v>23</v>
      </c>
      <c r="J2742" t="s">
        <v>20</v>
      </c>
      <c r="K2742" t="s">
        <v>21</v>
      </c>
      <c r="L2742" t="s">
        <v>24</v>
      </c>
      <c r="M2742" t="s">
        <v>20</v>
      </c>
      <c r="N2742" t="s">
        <v>34</v>
      </c>
      <c r="O2742">
        <v>91.38</v>
      </c>
      <c r="P2742">
        <v>3011.27</v>
      </c>
      <c r="Q2742">
        <v>0</v>
      </c>
      <c r="R2742" t="s">
        <v>21</v>
      </c>
    </row>
    <row r="2743" spans="1:18" x14ac:dyDescent="0.35">
      <c r="A2743" t="s">
        <v>2787</v>
      </c>
      <c r="B2743" t="s">
        <v>36</v>
      </c>
      <c r="C2743">
        <v>1</v>
      </c>
      <c r="D2743" t="s">
        <v>21</v>
      </c>
      <c r="E2743" t="s">
        <v>21</v>
      </c>
      <c r="F2743" t="s">
        <v>58</v>
      </c>
      <c r="G2743">
        <v>31</v>
      </c>
      <c r="H2743" t="s">
        <v>20</v>
      </c>
      <c r="I2743" t="s">
        <v>32</v>
      </c>
      <c r="J2743" t="s">
        <v>21</v>
      </c>
      <c r="K2743" t="s">
        <v>21</v>
      </c>
      <c r="L2743" t="s">
        <v>33</v>
      </c>
      <c r="M2743" t="s">
        <v>20</v>
      </c>
      <c r="N2743" t="s">
        <v>34</v>
      </c>
      <c r="O2743">
        <v>61.67</v>
      </c>
      <c r="P2743">
        <v>1901.42</v>
      </c>
      <c r="Q2743">
        <v>1</v>
      </c>
      <c r="R2743" t="s">
        <v>20</v>
      </c>
    </row>
    <row r="2744" spans="1:18" x14ac:dyDescent="0.35">
      <c r="A2744" t="s">
        <v>2788</v>
      </c>
      <c r="B2744" t="s">
        <v>36</v>
      </c>
      <c r="C2744">
        <v>0</v>
      </c>
      <c r="D2744" t="s">
        <v>21</v>
      </c>
      <c r="E2744" t="s">
        <v>21</v>
      </c>
      <c r="F2744" t="s">
        <v>27</v>
      </c>
      <c r="G2744">
        <v>41</v>
      </c>
      <c r="H2744" t="s">
        <v>20</v>
      </c>
      <c r="I2744" t="s">
        <v>32</v>
      </c>
      <c r="J2744" t="s">
        <v>20</v>
      </c>
      <c r="K2744" t="s">
        <v>21</v>
      </c>
      <c r="L2744" t="s">
        <v>24</v>
      </c>
      <c r="M2744" t="s">
        <v>21</v>
      </c>
      <c r="N2744" t="s">
        <v>30</v>
      </c>
      <c r="O2744">
        <v>63.71</v>
      </c>
      <c r="P2744">
        <v>2592.91</v>
      </c>
      <c r="Q2744">
        <v>1</v>
      </c>
      <c r="R2744" t="s">
        <v>21</v>
      </c>
    </row>
    <row r="2745" spans="1:18" x14ac:dyDescent="0.35">
      <c r="A2745" t="s">
        <v>2789</v>
      </c>
      <c r="B2745" t="s">
        <v>36</v>
      </c>
      <c r="C2745">
        <v>0</v>
      </c>
      <c r="D2745" t="s">
        <v>20</v>
      </c>
      <c r="E2745" t="s">
        <v>21</v>
      </c>
      <c r="F2745" t="s">
        <v>58</v>
      </c>
      <c r="G2745">
        <v>25</v>
      </c>
      <c r="H2745" t="s">
        <v>20</v>
      </c>
      <c r="I2745" t="s">
        <v>32</v>
      </c>
      <c r="J2745" t="s">
        <v>20</v>
      </c>
      <c r="K2745" t="s">
        <v>21</v>
      </c>
      <c r="L2745" t="s">
        <v>33</v>
      </c>
      <c r="M2745" t="s">
        <v>20</v>
      </c>
      <c r="N2745" t="s">
        <v>25</v>
      </c>
      <c r="O2745">
        <v>54.77</v>
      </c>
      <c r="P2745">
        <v>1342.06</v>
      </c>
      <c r="Q2745">
        <v>0</v>
      </c>
      <c r="R2745" t="s">
        <v>21</v>
      </c>
    </row>
    <row r="2746" spans="1:18" x14ac:dyDescent="0.35">
      <c r="A2746" t="s">
        <v>2790</v>
      </c>
      <c r="B2746" t="s">
        <v>19</v>
      </c>
      <c r="C2746">
        <v>0</v>
      </c>
      <c r="D2746" t="s">
        <v>20</v>
      </c>
      <c r="E2746" t="s">
        <v>21</v>
      </c>
      <c r="F2746" t="s">
        <v>56</v>
      </c>
      <c r="G2746">
        <v>5</v>
      </c>
      <c r="H2746" t="s">
        <v>20</v>
      </c>
      <c r="I2746" t="s">
        <v>23</v>
      </c>
      <c r="J2746" t="s">
        <v>21</v>
      </c>
      <c r="K2746" t="s">
        <v>20</v>
      </c>
      <c r="L2746" t="s">
        <v>33</v>
      </c>
      <c r="M2746" t="s">
        <v>21</v>
      </c>
      <c r="N2746" t="s">
        <v>34</v>
      </c>
      <c r="O2746">
        <v>86.63</v>
      </c>
      <c r="P2746">
        <v>445.14</v>
      </c>
      <c r="Q2746">
        <v>1</v>
      </c>
      <c r="R2746" t="s">
        <v>21</v>
      </c>
    </row>
    <row r="2747" spans="1:18" x14ac:dyDescent="0.35">
      <c r="A2747" t="s">
        <v>2791</v>
      </c>
      <c r="B2747" t="s">
        <v>36</v>
      </c>
      <c r="C2747">
        <v>0</v>
      </c>
      <c r="D2747" t="s">
        <v>20</v>
      </c>
      <c r="E2747" t="s">
        <v>20</v>
      </c>
      <c r="F2747" t="s">
        <v>47</v>
      </c>
      <c r="G2747">
        <v>35</v>
      </c>
      <c r="H2747" t="s">
        <v>20</v>
      </c>
      <c r="I2747" t="s">
        <v>32</v>
      </c>
      <c r="J2747" t="s">
        <v>20</v>
      </c>
      <c r="K2747" t="s">
        <v>21</v>
      </c>
      <c r="L2747" t="s">
        <v>24</v>
      </c>
      <c r="M2747" t="s">
        <v>20</v>
      </c>
      <c r="N2747" t="s">
        <v>34</v>
      </c>
      <c r="O2747">
        <v>62.53</v>
      </c>
      <c r="P2747">
        <v>2246.4499999999998</v>
      </c>
      <c r="Q2747">
        <v>3</v>
      </c>
      <c r="R2747" t="s">
        <v>21</v>
      </c>
    </row>
    <row r="2748" spans="1:18" x14ac:dyDescent="0.35">
      <c r="A2748" t="s">
        <v>2792</v>
      </c>
      <c r="B2748" t="s">
        <v>36</v>
      </c>
      <c r="C2748">
        <v>0</v>
      </c>
      <c r="D2748" t="s">
        <v>21</v>
      </c>
      <c r="E2748" t="s">
        <v>21</v>
      </c>
      <c r="F2748" t="s">
        <v>27</v>
      </c>
      <c r="G2748">
        <v>23</v>
      </c>
      <c r="H2748" t="s">
        <v>20</v>
      </c>
      <c r="I2748" t="s">
        <v>23</v>
      </c>
      <c r="J2748" t="s">
        <v>20</v>
      </c>
      <c r="K2748" t="s">
        <v>20</v>
      </c>
      <c r="L2748" t="s">
        <v>33</v>
      </c>
      <c r="M2748" t="s">
        <v>21</v>
      </c>
      <c r="N2748" t="s">
        <v>30</v>
      </c>
      <c r="O2748">
        <v>99.02</v>
      </c>
      <c r="P2748">
        <v>2327.14</v>
      </c>
      <c r="Q2748">
        <v>2</v>
      </c>
      <c r="R2748" t="s">
        <v>20</v>
      </c>
    </row>
    <row r="2749" spans="1:18" x14ac:dyDescent="0.35">
      <c r="A2749" t="s">
        <v>2793</v>
      </c>
      <c r="B2749" t="s">
        <v>19</v>
      </c>
      <c r="C2749">
        <v>0</v>
      </c>
      <c r="D2749" t="s">
        <v>21</v>
      </c>
      <c r="E2749" t="s">
        <v>21</v>
      </c>
      <c r="F2749" t="s">
        <v>41</v>
      </c>
      <c r="G2749">
        <v>58</v>
      </c>
      <c r="H2749" t="s">
        <v>20</v>
      </c>
      <c r="I2749" t="s">
        <v>21</v>
      </c>
      <c r="J2749" t="s">
        <v>28</v>
      </c>
      <c r="K2749" t="s">
        <v>28</v>
      </c>
      <c r="L2749" t="s">
        <v>29</v>
      </c>
      <c r="M2749" t="s">
        <v>21</v>
      </c>
      <c r="N2749" t="s">
        <v>25</v>
      </c>
      <c r="O2749">
        <v>27.7</v>
      </c>
      <c r="P2749">
        <v>1643.3</v>
      </c>
      <c r="Q2749">
        <v>1</v>
      </c>
      <c r="R2749" t="s">
        <v>21</v>
      </c>
    </row>
    <row r="2750" spans="1:18" x14ac:dyDescent="0.35">
      <c r="A2750" t="s">
        <v>2794</v>
      </c>
      <c r="B2750" t="s">
        <v>36</v>
      </c>
      <c r="C2750">
        <v>0</v>
      </c>
      <c r="D2750" t="s">
        <v>21</v>
      </c>
      <c r="E2750" t="s">
        <v>20</v>
      </c>
      <c r="F2750" t="s">
        <v>41</v>
      </c>
      <c r="G2750">
        <v>28</v>
      </c>
      <c r="H2750" t="s">
        <v>20</v>
      </c>
      <c r="I2750" t="s">
        <v>32</v>
      </c>
      <c r="J2750" t="s">
        <v>20</v>
      </c>
      <c r="K2750" t="s">
        <v>20</v>
      </c>
      <c r="L2750" t="s">
        <v>29</v>
      </c>
      <c r="M2750" t="s">
        <v>21</v>
      </c>
      <c r="N2750" t="s">
        <v>43</v>
      </c>
      <c r="O2750">
        <v>69.61</v>
      </c>
      <c r="P2750">
        <v>2001.04</v>
      </c>
      <c r="Q2750">
        <v>1</v>
      </c>
      <c r="R2750" t="s">
        <v>21</v>
      </c>
    </row>
    <row r="2751" spans="1:18" x14ac:dyDescent="0.35">
      <c r="A2751" t="s">
        <v>2795</v>
      </c>
      <c r="B2751" t="s">
        <v>36</v>
      </c>
      <c r="C2751">
        <v>1</v>
      </c>
      <c r="D2751" t="s">
        <v>21</v>
      </c>
      <c r="E2751" t="s">
        <v>21</v>
      </c>
      <c r="F2751" t="s">
        <v>27</v>
      </c>
      <c r="G2751">
        <v>72</v>
      </c>
      <c r="H2751" t="s">
        <v>20</v>
      </c>
      <c r="I2751" t="s">
        <v>244</v>
      </c>
      <c r="J2751" t="s">
        <v>21</v>
      </c>
      <c r="K2751" t="s">
        <v>21</v>
      </c>
      <c r="L2751" t="s">
        <v>24</v>
      </c>
      <c r="M2751" t="s">
        <v>20</v>
      </c>
      <c r="N2751" t="s">
        <v>25</v>
      </c>
      <c r="O2751">
        <v>91.39</v>
      </c>
      <c r="P2751">
        <v>6499.39</v>
      </c>
      <c r="Q2751">
        <v>3</v>
      </c>
      <c r="R2751" t="s">
        <v>21</v>
      </c>
    </row>
    <row r="2752" spans="1:18" x14ac:dyDescent="0.35">
      <c r="A2752" t="s">
        <v>2796</v>
      </c>
      <c r="B2752" t="s">
        <v>19</v>
      </c>
      <c r="C2752">
        <v>0</v>
      </c>
      <c r="D2752" t="s">
        <v>21</v>
      </c>
      <c r="E2752" t="s">
        <v>21</v>
      </c>
      <c r="F2752" t="s">
        <v>47</v>
      </c>
      <c r="G2752">
        <v>3</v>
      </c>
      <c r="H2752" t="s">
        <v>21</v>
      </c>
      <c r="I2752" t="s">
        <v>244</v>
      </c>
      <c r="J2752" t="s">
        <v>21</v>
      </c>
      <c r="K2752" t="s">
        <v>21</v>
      </c>
      <c r="L2752" t="s">
        <v>33</v>
      </c>
      <c r="M2752" t="s">
        <v>21</v>
      </c>
      <c r="N2752" t="s">
        <v>34</v>
      </c>
      <c r="O2752">
        <v>76.290000000000006</v>
      </c>
      <c r="P2752">
        <v>225.01</v>
      </c>
      <c r="Q2752">
        <v>1</v>
      </c>
      <c r="R2752" t="s">
        <v>20</v>
      </c>
    </row>
    <row r="2753" spans="1:18" x14ac:dyDescent="0.35">
      <c r="A2753" t="s">
        <v>2797</v>
      </c>
      <c r="B2753" t="s">
        <v>36</v>
      </c>
      <c r="C2753">
        <v>0</v>
      </c>
      <c r="D2753" t="s">
        <v>21</v>
      </c>
      <c r="E2753" t="s">
        <v>21</v>
      </c>
      <c r="F2753" t="s">
        <v>22</v>
      </c>
      <c r="G2753">
        <v>26</v>
      </c>
      <c r="H2753" t="s">
        <v>20</v>
      </c>
      <c r="I2753" t="s">
        <v>23</v>
      </c>
      <c r="J2753" t="s">
        <v>20</v>
      </c>
      <c r="K2753" t="s">
        <v>21</v>
      </c>
      <c r="L2753" t="s">
        <v>33</v>
      </c>
      <c r="M2753" t="s">
        <v>21</v>
      </c>
      <c r="N2753" t="s">
        <v>30</v>
      </c>
      <c r="O2753">
        <v>100.85</v>
      </c>
      <c r="P2753">
        <v>2685.85</v>
      </c>
      <c r="Q2753">
        <v>0</v>
      </c>
      <c r="R2753" t="s">
        <v>21</v>
      </c>
    </row>
    <row r="2754" spans="1:18" x14ac:dyDescent="0.35">
      <c r="A2754" t="s">
        <v>2798</v>
      </c>
      <c r="B2754" t="s">
        <v>19</v>
      </c>
      <c r="C2754">
        <v>0</v>
      </c>
      <c r="D2754" t="s">
        <v>20</v>
      </c>
      <c r="E2754" t="s">
        <v>21</v>
      </c>
      <c r="F2754" t="s">
        <v>41</v>
      </c>
      <c r="G2754">
        <v>20</v>
      </c>
      <c r="H2754" t="s">
        <v>20</v>
      </c>
      <c r="I2754" t="s">
        <v>23</v>
      </c>
      <c r="J2754" t="s">
        <v>20</v>
      </c>
      <c r="K2754" t="s">
        <v>20</v>
      </c>
      <c r="L2754" t="s">
        <v>33</v>
      </c>
      <c r="M2754" t="s">
        <v>20</v>
      </c>
      <c r="N2754" t="s">
        <v>34</v>
      </c>
      <c r="O2754">
        <v>94.86</v>
      </c>
      <c r="P2754">
        <v>1852.6</v>
      </c>
      <c r="Q2754">
        <v>2</v>
      </c>
      <c r="R2754" t="s">
        <v>20</v>
      </c>
    </row>
    <row r="2755" spans="1:18" x14ac:dyDescent="0.35">
      <c r="A2755" t="s">
        <v>2799</v>
      </c>
      <c r="B2755" t="s">
        <v>36</v>
      </c>
      <c r="C2755">
        <v>0</v>
      </c>
      <c r="D2755" t="s">
        <v>20</v>
      </c>
      <c r="E2755" t="s">
        <v>21</v>
      </c>
      <c r="F2755" t="s">
        <v>22</v>
      </c>
      <c r="G2755">
        <v>27</v>
      </c>
      <c r="H2755" t="s">
        <v>20</v>
      </c>
      <c r="I2755" t="s">
        <v>23</v>
      </c>
      <c r="J2755" t="s">
        <v>20</v>
      </c>
      <c r="K2755" t="s">
        <v>21</v>
      </c>
      <c r="L2755" t="s">
        <v>24</v>
      </c>
      <c r="M2755" t="s">
        <v>21</v>
      </c>
      <c r="N2755" t="s">
        <v>34</v>
      </c>
      <c r="O2755">
        <v>90.81</v>
      </c>
      <c r="P2755">
        <v>2429</v>
      </c>
      <c r="Q2755">
        <v>0</v>
      </c>
      <c r="R2755" t="s">
        <v>21</v>
      </c>
    </row>
    <row r="2756" spans="1:18" x14ac:dyDescent="0.35">
      <c r="A2756" t="s">
        <v>2800</v>
      </c>
      <c r="B2756" t="s">
        <v>19</v>
      </c>
      <c r="C2756">
        <v>0</v>
      </c>
      <c r="D2756" t="s">
        <v>20</v>
      </c>
      <c r="E2756" t="s">
        <v>21</v>
      </c>
      <c r="F2756" t="s">
        <v>39</v>
      </c>
      <c r="G2756">
        <v>38</v>
      </c>
      <c r="H2756" t="s">
        <v>20</v>
      </c>
      <c r="I2756" t="s">
        <v>21</v>
      </c>
      <c r="J2756" t="s">
        <v>28</v>
      </c>
      <c r="K2756" t="s">
        <v>28</v>
      </c>
      <c r="L2756" t="s">
        <v>24</v>
      </c>
      <c r="M2756" t="s">
        <v>20</v>
      </c>
      <c r="N2756" t="s">
        <v>43</v>
      </c>
      <c r="O2756">
        <v>25.51</v>
      </c>
      <c r="P2756">
        <v>982.7</v>
      </c>
      <c r="Q2756">
        <v>1</v>
      </c>
      <c r="R2756" t="s">
        <v>21</v>
      </c>
    </row>
    <row r="2757" spans="1:18" x14ac:dyDescent="0.35">
      <c r="A2757" t="s">
        <v>2801</v>
      </c>
      <c r="B2757" t="s">
        <v>19</v>
      </c>
      <c r="C2757">
        <v>0</v>
      </c>
      <c r="D2757" t="s">
        <v>20</v>
      </c>
      <c r="E2757" t="s">
        <v>21</v>
      </c>
      <c r="F2757" t="s">
        <v>22</v>
      </c>
      <c r="G2757">
        <v>49</v>
      </c>
      <c r="H2757" t="s">
        <v>20</v>
      </c>
      <c r="I2757" t="s">
        <v>23</v>
      </c>
      <c r="J2757" t="s">
        <v>21</v>
      </c>
      <c r="K2757" t="s">
        <v>21</v>
      </c>
      <c r="L2757" t="s">
        <v>24</v>
      </c>
      <c r="M2757" t="s">
        <v>20</v>
      </c>
      <c r="N2757" t="s">
        <v>43</v>
      </c>
      <c r="O2757">
        <v>95.87</v>
      </c>
      <c r="P2757">
        <v>4800.78</v>
      </c>
      <c r="Q2757">
        <v>1</v>
      </c>
      <c r="R2757" t="s">
        <v>21</v>
      </c>
    </row>
    <row r="2758" spans="1:18" x14ac:dyDescent="0.35">
      <c r="A2758" t="s">
        <v>2802</v>
      </c>
      <c r="B2758" t="s">
        <v>36</v>
      </c>
      <c r="C2758">
        <v>0</v>
      </c>
      <c r="D2758" t="s">
        <v>21</v>
      </c>
      <c r="E2758" t="s">
        <v>21</v>
      </c>
      <c r="F2758" t="s">
        <v>47</v>
      </c>
      <c r="G2758">
        <v>8</v>
      </c>
      <c r="H2758" t="s">
        <v>20</v>
      </c>
      <c r="I2758" t="s">
        <v>32</v>
      </c>
      <c r="J2758" t="s">
        <v>20</v>
      </c>
      <c r="K2758" t="s">
        <v>20</v>
      </c>
      <c r="L2758" t="s">
        <v>33</v>
      </c>
      <c r="M2758" t="s">
        <v>20</v>
      </c>
      <c r="N2758" t="s">
        <v>25</v>
      </c>
      <c r="O2758">
        <v>61.68</v>
      </c>
      <c r="P2758">
        <v>493.85</v>
      </c>
      <c r="Q2758">
        <v>6</v>
      </c>
      <c r="R2758" t="s">
        <v>21</v>
      </c>
    </row>
    <row r="2759" spans="1:18" x14ac:dyDescent="0.35">
      <c r="A2759" t="s">
        <v>2803</v>
      </c>
      <c r="B2759" t="s">
        <v>19</v>
      </c>
      <c r="C2759">
        <v>0</v>
      </c>
      <c r="D2759" t="s">
        <v>21</v>
      </c>
      <c r="E2759" t="s">
        <v>21</v>
      </c>
      <c r="F2759" t="s">
        <v>45</v>
      </c>
      <c r="G2759">
        <v>17</v>
      </c>
      <c r="H2759" t="s">
        <v>20</v>
      </c>
      <c r="I2759" t="s">
        <v>32</v>
      </c>
      <c r="J2759" t="s">
        <v>20</v>
      </c>
      <c r="K2759" t="s">
        <v>21</v>
      </c>
      <c r="L2759" t="s">
        <v>33</v>
      </c>
      <c r="M2759" t="s">
        <v>21</v>
      </c>
      <c r="N2759" t="s">
        <v>34</v>
      </c>
      <c r="O2759">
        <v>53.09</v>
      </c>
      <c r="P2759">
        <v>913.63</v>
      </c>
      <c r="Q2759">
        <v>1</v>
      </c>
      <c r="R2759" t="s">
        <v>21</v>
      </c>
    </row>
    <row r="2760" spans="1:18" x14ac:dyDescent="0.35">
      <c r="A2760" t="s">
        <v>2804</v>
      </c>
      <c r="B2760" t="s">
        <v>19</v>
      </c>
      <c r="C2760">
        <v>0</v>
      </c>
      <c r="D2760" t="s">
        <v>21</v>
      </c>
      <c r="E2760" t="s">
        <v>21</v>
      </c>
      <c r="F2760" t="s">
        <v>58</v>
      </c>
      <c r="G2760">
        <v>45</v>
      </c>
      <c r="H2760" t="s">
        <v>20</v>
      </c>
      <c r="I2760" t="s">
        <v>21</v>
      </c>
      <c r="J2760" t="s">
        <v>28</v>
      </c>
      <c r="K2760" t="s">
        <v>28</v>
      </c>
      <c r="L2760" t="s">
        <v>24</v>
      </c>
      <c r="M2760" t="s">
        <v>20</v>
      </c>
      <c r="N2760" t="s">
        <v>30</v>
      </c>
      <c r="O2760">
        <v>25.31</v>
      </c>
      <c r="P2760">
        <v>1137.1400000000001</v>
      </c>
      <c r="Q2760">
        <v>0</v>
      </c>
      <c r="R2760" t="s">
        <v>21</v>
      </c>
    </row>
    <row r="2761" spans="1:18" x14ac:dyDescent="0.35">
      <c r="A2761" t="s">
        <v>2805</v>
      </c>
      <c r="B2761" t="s">
        <v>36</v>
      </c>
      <c r="C2761">
        <v>0</v>
      </c>
      <c r="D2761" t="s">
        <v>21</v>
      </c>
      <c r="E2761" t="s">
        <v>21</v>
      </c>
      <c r="F2761" t="s">
        <v>58</v>
      </c>
      <c r="G2761">
        <v>16</v>
      </c>
      <c r="H2761" t="s">
        <v>20</v>
      </c>
      <c r="I2761" t="s">
        <v>23</v>
      </c>
      <c r="J2761" t="s">
        <v>21</v>
      </c>
      <c r="K2761" t="s">
        <v>20</v>
      </c>
      <c r="L2761" t="s">
        <v>33</v>
      </c>
      <c r="M2761" t="s">
        <v>20</v>
      </c>
      <c r="N2761" t="s">
        <v>34</v>
      </c>
      <c r="O2761">
        <v>80.53</v>
      </c>
      <c r="P2761">
        <v>1268.76</v>
      </c>
      <c r="Q2761">
        <v>3</v>
      </c>
      <c r="R2761" t="s">
        <v>21</v>
      </c>
    </row>
    <row r="2762" spans="1:18" x14ac:dyDescent="0.35">
      <c r="A2762" t="s">
        <v>2806</v>
      </c>
      <c r="B2762" t="s">
        <v>36</v>
      </c>
      <c r="C2762">
        <v>0</v>
      </c>
      <c r="D2762" t="s">
        <v>20</v>
      </c>
      <c r="E2762" t="s">
        <v>21</v>
      </c>
      <c r="F2762" t="s">
        <v>22</v>
      </c>
      <c r="G2762">
        <v>13</v>
      </c>
      <c r="H2762" t="s">
        <v>21</v>
      </c>
      <c r="I2762" t="s">
        <v>23</v>
      </c>
      <c r="J2762" t="s">
        <v>21</v>
      </c>
      <c r="K2762" t="s">
        <v>21</v>
      </c>
      <c r="L2762" t="s">
        <v>33</v>
      </c>
      <c r="M2762" t="s">
        <v>20</v>
      </c>
      <c r="N2762" t="s">
        <v>43</v>
      </c>
      <c r="O2762">
        <v>65.760000000000005</v>
      </c>
      <c r="P2762">
        <v>873.63</v>
      </c>
      <c r="Q2762">
        <v>1</v>
      </c>
      <c r="R2762" t="s">
        <v>21</v>
      </c>
    </row>
    <row r="2763" spans="1:18" x14ac:dyDescent="0.35">
      <c r="A2763" t="s">
        <v>2807</v>
      </c>
      <c r="B2763" t="s">
        <v>19</v>
      </c>
      <c r="C2763">
        <v>0</v>
      </c>
      <c r="D2763" t="s">
        <v>21</v>
      </c>
      <c r="E2763" t="s">
        <v>20</v>
      </c>
      <c r="F2763" t="s">
        <v>41</v>
      </c>
      <c r="G2763">
        <v>47</v>
      </c>
      <c r="H2763" t="s">
        <v>20</v>
      </c>
      <c r="I2763" t="s">
        <v>23</v>
      </c>
      <c r="J2763" t="s">
        <v>21</v>
      </c>
      <c r="K2763" t="s">
        <v>21</v>
      </c>
      <c r="L2763" t="s">
        <v>24</v>
      </c>
      <c r="M2763" t="s">
        <v>20</v>
      </c>
      <c r="N2763" t="s">
        <v>43</v>
      </c>
      <c r="O2763">
        <v>76.790000000000006</v>
      </c>
      <c r="P2763">
        <v>3660.35</v>
      </c>
      <c r="Q2763">
        <v>6</v>
      </c>
      <c r="R2763" t="s">
        <v>20</v>
      </c>
    </row>
    <row r="2764" spans="1:18" x14ac:dyDescent="0.35">
      <c r="A2764" t="s">
        <v>2808</v>
      </c>
      <c r="B2764" t="s">
        <v>19</v>
      </c>
      <c r="C2764">
        <v>0</v>
      </c>
      <c r="D2764" t="s">
        <v>20</v>
      </c>
      <c r="E2764" t="s">
        <v>21</v>
      </c>
      <c r="F2764" t="s">
        <v>58</v>
      </c>
      <c r="G2764">
        <v>55</v>
      </c>
      <c r="H2764" t="s">
        <v>20</v>
      </c>
      <c r="I2764" t="s">
        <v>23</v>
      </c>
      <c r="J2764" t="s">
        <v>21</v>
      </c>
      <c r="K2764" t="s">
        <v>20</v>
      </c>
      <c r="L2764" t="s">
        <v>24</v>
      </c>
      <c r="M2764" t="s">
        <v>20</v>
      </c>
      <c r="N2764" t="s">
        <v>43</v>
      </c>
      <c r="O2764">
        <v>95.3</v>
      </c>
      <c r="P2764">
        <v>5268.62</v>
      </c>
      <c r="Q2764">
        <v>0</v>
      </c>
      <c r="R2764" t="s">
        <v>21</v>
      </c>
    </row>
    <row r="2765" spans="1:18" x14ac:dyDescent="0.35">
      <c r="A2765" t="s">
        <v>2809</v>
      </c>
      <c r="B2765" t="s">
        <v>36</v>
      </c>
      <c r="C2765">
        <v>1</v>
      </c>
      <c r="D2765" t="s">
        <v>20</v>
      </c>
      <c r="E2765" t="s">
        <v>20</v>
      </c>
      <c r="F2765" t="s">
        <v>22</v>
      </c>
      <c r="G2765">
        <v>39</v>
      </c>
      <c r="H2765" t="s">
        <v>21</v>
      </c>
      <c r="I2765" t="s">
        <v>23</v>
      </c>
      <c r="J2765" t="s">
        <v>20</v>
      </c>
      <c r="K2765" t="s">
        <v>21</v>
      </c>
      <c r="L2765" t="s">
        <v>29</v>
      </c>
      <c r="M2765" t="s">
        <v>20</v>
      </c>
      <c r="N2765" t="s">
        <v>25</v>
      </c>
      <c r="O2765">
        <v>89.1</v>
      </c>
      <c r="P2765">
        <v>3510.17</v>
      </c>
      <c r="Q2765">
        <v>2</v>
      </c>
      <c r="R2765" t="s">
        <v>21</v>
      </c>
    </row>
    <row r="2766" spans="1:18" x14ac:dyDescent="0.35">
      <c r="A2766" t="s">
        <v>2810</v>
      </c>
      <c r="B2766" t="s">
        <v>36</v>
      </c>
      <c r="C2766">
        <v>0</v>
      </c>
      <c r="D2766" t="s">
        <v>20</v>
      </c>
      <c r="E2766" t="s">
        <v>21</v>
      </c>
      <c r="F2766" t="s">
        <v>41</v>
      </c>
      <c r="G2766">
        <v>51</v>
      </c>
      <c r="H2766" t="s">
        <v>20</v>
      </c>
      <c r="I2766" t="s">
        <v>32</v>
      </c>
      <c r="J2766" t="s">
        <v>21</v>
      </c>
      <c r="K2766" t="s">
        <v>21</v>
      </c>
      <c r="L2766" t="s">
        <v>24</v>
      </c>
      <c r="M2766" t="s">
        <v>21</v>
      </c>
      <c r="N2766" t="s">
        <v>34</v>
      </c>
      <c r="O2766">
        <v>58.01</v>
      </c>
      <c r="P2766">
        <v>3031.69</v>
      </c>
      <c r="Q2766">
        <v>4</v>
      </c>
      <c r="R2766" t="s">
        <v>21</v>
      </c>
    </row>
    <row r="2767" spans="1:18" x14ac:dyDescent="0.35">
      <c r="A2767" t="s">
        <v>2811</v>
      </c>
      <c r="B2767" t="s">
        <v>19</v>
      </c>
      <c r="C2767">
        <v>0</v>
      </c>
      <c r="D2767" t="s">
        <v>20</v>
      </c>
      <c r="E2767" t="s">
        <v>21</v>
      </c>
      <c r="F2767" t="s">
        <v>47</v>
      </c>
      <c r="G2767">
        <v>23</v>
      </c>
      <c r="H2767" t="s">
        <v>20</v>
      </c>
      <c r="I2767" t="s">
        <v>23</v>
      </c>
      <c r="J2767" t="s">
        <v>21</v>
      </c>
      <c r="K2767" t="s">
        <v>21</v>
      </c>
      <c r="L2767" t="s">
        <v>29</v>
      </c>
      <c r="M2767" t="s">
        <v>21</v>
      </c>
      <c r="N2767" t="s">
        <v>34</v>
      </c>
      <c r="O2767">
        <v>85.51</v>
      </c>
      <c r="P2767">
        <v>1962.57</v>
      </c>
      <c r="Q2767">
        <v>2</v>
      </c>
      <c r="R2767" t="s">
        <v>21</v>
      </c>
    </row>
    <row r="2768" spans="1:18" x14ac:dyDescent="0.35">
      <c r="A2768" t="s">
        <v>2812</v>
      </c>
      <c r="B2768" t="s">
        <v>36</v>
      </c>
      <c r="C2768">
        <v>0</v>
      </c>
      <c r="D2768" t="s">
        <v>21</v>
      </c>
      <c r="E2768" t="s">
        <v>20</v>
      </c>
      <c r="F2768" t="s">
        <v>49</v>
      </c>
      <c r="G2768">
        <v>72</v>
      </c>
      <c r="H2768" t="s">
        <v>20</v>
      </c>
      <c r="I2768" t="s">
        <v>23</v>
      </c>
      <c r="J2768" t="s">
        <v>21</v>
      </c>
      <c r="K2768" t="s">
        <v>21</v>
      </c>
      <c r="L2768" t="s">
        <v>24</v>
      </c>
      <c r="M2768" t="s">
        <v>20</v>
      </c>
      <c r="N2768" t="s">
        <v>43</v>
      </c>
      <c r="O2768">
        <v>80.540000000000006</v>
      </c>
      <c r="P2768">
        <v>5710.15</v>
      </c>
      <c r="Q2768">
        <v>0</v>
      </c>
      <c r="R2768" t="s">
        <v>21</v>
      </c>
    </row>
    <row r="2769" spans="1:18" x14ac:dyDescent="0.35">
      <c r="A2769" t="s">
        <v>2813</v>
      </c>
      <c r="B2769" t="s">
        <v>36</v>
      </c>
      <c r="C2769">
        <v>0</v>
      </c>
      <c r="D2769" t="s">
        <v>21</v>
      </c>
      <c r="E2769" t="s">
        <v>21</v>
      </c>
      <c r="F2769" t="s">
        <v>41</v>
      </c>
      <c r="G2769">
        <v>7</v>
      </c>
      <c r="H2769" t="s">
        <v>20</v>
      </c>
      <c r="I2769" t="s">
        <v>32</v>
      </c>
      <c r="J2769" t="s">
        <v>20</v>
      </c>
      <c r="K2769" t="s">
        <v>21</v>
      </c>
      <c r="L2769" t="s">
        <v>33</v>
      </c>
      <c r="M2769" t="s">
        <v>21</v>
      </c>
      <c r="N2769" t="s">
        <v>43</v>
      </c>
      <c r="O2769">
        <v>66.69</v>
      </c>
      <c r="P2769">
        <v>470.3</v>
      </c>
      <c r="Q2769">
        <v>2</v>
      </c>
      <c r="R2769" t="s">
        <v>20</v>
      </c>
    </row>
    <row r="2770" spans="1:18" x14ac:dyDescent="0.35">
      <c r="A2770" t="s">
        <v>2814</v>
      </c>
      <c r="B2770" t="s">
        <v>36</v>
      </c>
      <c r="C2770">
        <v>0</v>
      </c>
      <c r="D2770" t="s">
        <v>21</v>
      </c>
      <c r="E2770" t="s">
        <v>21</v>
      </c>
      <c r="F2770" t="s">
        <v>41</v>
      </c>
      <c r="G2770">
        <v>12</v>
      </c>
      <c r="H2770" t="s">
        <v>20</v>
      </c>
      <c r="I2770" t="s">
        <v>32</v>
      </c>
      <c r="J2770" t="s">
        <v>21</v>
      </c>
      <c r="K2770" t="s">
        <v>21</v>
      </c>
      <c r="L2770" t="s">
        <v>33</v>
      </c>
      <c r="M2770" t="s">
        <v>21</v>
      </c>
      <c r="N2770" t="s">
        <v>25</v>
      </c>
      <c r="O2770">
        <v>56.63</v>
      </c>
      <c r="P2770">
        <v>685.19</v>
      </c>
      <c r="Q2770">
        <v>3</v>
      </c>
      <c r="R2770" t="s">
        <v>20</v>
      </c>
    </row>
    <row r="2771" spans="1:18" x14ac:dyDescent="0.35">
      <c r="A2771" t="s">
        <v>2815</v>
      </c>
      <c r="B2771" t="s">
        <v>19</v>
      </c>
      <c r="C2771">
        <v>1</v>
      </c>
      <c r="D2771" t="s">
        <v>20</v>
      </c>
      <c r="E2771" t="s">
        <v>21</v>
      </c>
      <c r="F2771" t="s">
        <v>47</v>
      </c>
      <c r="G2771">
        <v>37</v>
      </c>
      <c r="H2771" t="s">
        <v>20</v>
      </c>
      <c r="I2771" t="s">
        <v>23</v>
      </c>
      <c r="J2771" t="s">
        <v>20</v>
      </c>
      <c r="K2771" t="s">
        <v>20</v>
      </c>
      <c r="L2771" t="s">
        <v>29</v>
      </c>
      <c r="M2771" t="s">
        <v>21</v>
      </c>
      <c r="N2771" t="s">
        <v>30</v>
      </c>
      <c r="O2771">
        <v>103.38</v>
      </c>
      <c r="P2771">
        <v>3845.55</v>
      </c>
      <c r="Q2771">
        <v>3</v>
      </c>
      <c r="R2771" t="s">
        <v>21</v>
      </c>
    </row>
    <row r="2772" spans="1:18" x14ac:dyDescent="0.35">
      <c r="A2772" t="s">
        <v>2816</v>
      </c>
      <c r="B2772" t="s">
        <v>36</v>
      </c>
      <c r="C2772">
        <v>0</v>
      </c>
      <c r="D2772" t="s">
        <v>21</v>
      </c>
      <c r="E2772" t="s">
        <v>21</v>
      </c>
      <c r="F2772" t="s">
        <v>22</v>
      </c>
      <c r="G2772">
        <v>11</v>
      </c>
      <c r="H2772" t="s">
        <v>20</v>
      </c>
      <c r="I2772" t="s">
        <v>32</v>
      </c>
      <c r="J2772" t="s">
        <v>21</v>
      </c>
      <c r="K2772" t="s">
        <v>21</v>
      </c>
      <c r="L2772" t="s">
        <v>33</v>
      </c>
      <c r="M2772" t="s">
        <v>21</v>
      </c>
      <c r="N2772" t="s">
        <v>43</v>
      </c>
      <c r="O2772">
        <v>60.42</v>
      </c>
      <c r="P2772">
        <v>660</v>
      </c>
      <c r="Q2772">
        <v>1</v>
      </c>
      <c r="R2772" t="s">
        <v>20</v>
      </c>
    </row>
    <row r="2773" spans="1:18" x14ac:dyDescent="0.35">
      <c r="A2773" t="s">
        <v>2817</v>
      </c>
      <c r="B2773" t="s">
        <v>19</v>
      </c>
      <c r="C2773">
        <v>0</v>
      </c>
      <c r="D2773" t="s">
        <v>21</v>
      </c>
      <c r="E2773" t="s">
        <v>20</v>
      </c>
      <c r="F2773" t="s">
        <v>22</v>
      </c>
      <c r="G2773">
        <v>17</v>
      </c>
      <c r="H2773" t="s">
        <v>21</v>
      </c>
      <c r="I2773" t="s">
        <v>21</v>
      </c>
      <c r="J2773" t="s">
        <v>28</v>
      </c>
      <c r="K2773" t="s">
        <v>28</v>
      </c>
      <c r="L2773" t="s">
        <v>33</v>
      </c>
      <c r="M2773" t="s">
        <v>20</v>
      </c>
      <c r="N2773" t="s">
        <v>43</v>
      </c>
      <c r="O2773">
        <v>22.37</v>
      </c>
      <c r="P2773">
        <v>379.44</v>
      </c>
      <c r="Q2773">
        <v>1</v>
      </c>
      <c r="R2773" t="s">
        <v>20</v>
      </c>
    </row>
    <row r="2774" spans="1:18" x14ac:dyDescent="0.35">
      <c r="A2774" t="s">
        <v>2818</v>
      </c>
      <c r="B2774" t="s">
        <v>36</v>
      </c>
      <c r="C2774">
        <v>0</v>
      </c>
      <c r="D2774" t="s">
        <v>21</v>
      </c>
      <c r="E2774" t="s">
        <v>21</v>
      </c>
      <c r="F2774" t="s">
        <v>45</v>
      </c>
      <c r="G2774">
        <v>27</v>
      </c>
      <c r="H2774" t="s">
        <v>20</v>
      </c>
      <c r="I2774" t="s">
        <v>21</v>
      </c>
      <c r="J2774" t="s">
        <v>28</v>
      </c>
      <c r="K2774" t="s">
        <v>28</v>
      </c>
      <c r="L2774" t="s">
        <v>33</v>
      </c>
      <c r="M2774" t="s">
        <v>21</v>
      </c>
      <c r="N2774" t="s">
        <v>34</v>
      </c>
      <c r="O2774">
        <v>40.549999999999997</v>
      </c>
      <c r="P2774">
        <v>1125.83</v>
      </c>
      <c r="Q2774">
        <v>0</v>
      </c>
      <c r="R2774" t="s">
        <v>21</v>
      </c>
    </row>
    <row r="2775" spans="1:18" x14ac:dyDescent="0.35">
      <c r="A2775" t="s">
        <v>2819</v>
      </c>
      <c r="B2775" t="s">
        <v>36</v>
      </c>
      <c r="C2775">
        <v>0</v>
      </c>
      <c r="D2775" t="s">
        <v>20</v>
      </c>
      <c r="E2775" t="s">
        <v>21</v>
      </c>
      <c r="F2775" t="s">
        <v>47</v>
      </c>
      <c r="G2775">
        <v>42</v>
      </c>
      <c r="H2775" t="s">
        <v>20</v>
      </c>
      <c r="I2775" t="s">
        <v>32</v>
      </c>
      <c r="J2775" t="s">
        <v>20</v>
      </c>
      <c r="K2775" t="s">
        <v>21</v>
      </c>
      <c r="L2775" t="s">
        <v>24</v>
      </c>
      <c r="M2775" t="s">
        <v>20</v>
      </c>
      <c r="N2775" t="s">
        <v>43</v>
      </c>
      <c r="O2775">
        <v>64.78</v>
      </c>
      <c r="P2775">
        <v>2708.61</v>
      </c>
      <c r="Q2775">
        <v>1</v>
      </c>
      <c r="R2775" t="s">
        <v>21</v>
      </c>
    </row>
    <row r="2776" spans="1:18" x14ac:dyDescent="0.35">
      <c r="A2776" t="s">
        <v>2820</v>
      </c>
      <c r="B2776" t="s">
        <v>19</v>
      </c>
      <c r="C2776">
        <v>0</v>
      </c>
      <c r="D2776" t="s">
        <v>20</v>
      </c>
      <c r="E2776" t="s">
        <v>21</v>
      </c>
      <c r="F2776" t="s">
        <v>45</v>
      </c>
      <c r="G2776">
        <v>32</v>
      </c>
      <c r="H2776" t="s">
        <v>20</v>
      </c>
      <c r="I2776" t="s">
        <v>21</v>
      </c>
      <c r="J2776" t="s">
        <v>28</v>
      </c>
      <c r="K2776" t="s">
        <v>28</v>
      </c>
      <c r="L2776" t="s">
        <v>33</v>
      </c>
      <c r="M2776" t="s">
        <v>20</v>
      </c>
      <c r="N2776" t="s">
        <v>43</v>
      </c>
      <c r="O2776">
        <v>29.08</v>
      </c>
      <c r="P2776">
        <v>936.4</v>
      </c>
      <c r="Q2776">
        <v>1</v>
      </c>
      <c r="R2776" t="s">
        <v>21</v>
      </c>
    </row>
    <row r="2777" spans="1:18" x14ac:dyDescent="0.35">
      <c r="A2777" t="s">
        <v>2821</v>
      </c>
      <c r="B2777" t="s">
        <v>36</v>
      </c>
      <c r="C2777">
        <v>0</v>
      </c>
      <c r="D2777" t="s">
        <v>20</v>
      </c>
      <c r="E2777" t="s">
        <v>20</v>
      </c>
      <c r="F2777" t="s">
        <v>47</v>
      </c>
      <c r="G2777">
        <v>12</v>
      </c>
      <c r="H2777" t="s">
        <v>20</v>
      </c>
      <c r="I2777" t="s">
        <v>32</v>
      </c>
      <c r="J2777" t="s">
        <v>20</v>
      </c>
      <c r="K2777" t="s">
        <v>21</v>
      </c>
      <c r="L2777" t="s">
        <v>33</v>
      </c>
      <c r="M2777" t="s">
        <v>20</v>
      </c>
      <c r="N2777" t="s">
        <v>30</v>
      </c>
      <c r="O2777">
        <v>62.82</v>
      </c>
      <c r="P2777">
        <v>734.91</v>
      </c>
      <c r="Q2777">
        <v>0</v>
      </c>
      <c r="R2777" t="s">
        <v>21</v>
      </c>
    </row>
    <row r="2778" spans="1:18" x14ac:dyDescent="0.35">
      <c r="A2778" t="s">
        <v>2822</v>
      </c>
      <c r="B2778" t="s">
        <v>36</v>
      </c>
      <c r="C2778">
        <v>0</v>
      </c>
      <c r="D2778" t="s">
        <v>21</v>
      </c>
      <c r="E2778" t="s">
        <v>21</v>
      </c>
      <c r="F2778" t="s">
        <v>65</v>
      </c>
      <c r="G2778">
        <v>56</v>
      </c>
      <c r="H2778" t="s">
        <v>20</v>
      </c>
      <c r="I2778" t="s">
        <v>21</v>
      </c>
      <c r="J2778" t="s">
        <v>28</v>
      </c>
      <c r="K2778" t="s">
        <v>28</v>
      </c>
      <c r="L2778" t="s">
        <v>29</v>
      </c>
      <c r="M2778" t="s">
        <v>21</v>
      </c>
      <c r="N2778" t="s">
        <v>25</v>
      </c>
      <c r="O2778">
        <v>36.67</v>
      </c>
      <c r="P2778">
        <v>2008.77</v>
      </c>
      <c r="Q2778">
        <v>1</v>
      </c>
      <c r="R2778" t="s">
        <v>21</v>
      </c>
    </row>
    <row r="2779" spans="1:18" x14ac:dyDescent="0.35">
      <c r="A2779" t="s">
        <v>2823</v>
      </c>
      <c r="B2779" t="s">
        <v>19</v>
      </c>
      <c r="C2779">
        <v>0</v>
      </c>
      <c r="D2779" t="s">
        <v>20</v>
      </c>
      <c r="E2779" t="s">
        <v>20</v>
      </c>
      <c r="F2779" t="s">
        <v>39</v>
      </c>
      <c r="G2779">
        <v>4</v>
      </c>
      <c r="H2779" t="s">
        <v>20</v>
      </c>
      <c r="I2779" t="s">
        <v>23</v>
      </c>
      <c r="J2779" t="s">
        <v>21</v>
      </c>
      <c r="K2779" t="s">
        <v>20</v>
      </c>
      <c r="L2779" t="s">
        <v>33</v>
      </c>
      <c r="M2779" t="s">
        <v>21</v>
      </c>
      <c r="N2779" t="s">
        <v>30</v>
      </c>
      <c r="O2779">
        <v>94.21</v>
      </c>
      <c r="P2779">
        <v>387.87</v>
      </c>
      <c r="Q2779">
        <v>3</v>
      </c>
      <c r="R2779" t="s">
        <v>20</v>
      </c>
    </row>
    <row r="2780" spans="1:18" x14ac:dyDescent="0.35">
      <c r="A2780" t="s">
        <v>2824</v>
      </c>
      <c r="B2780" t="s">
        <v>19</v>
      </c>
      <c r="C2780">
        <v>0</v>
      </c>
      <c r="D2780" t="s">
        <v>21</v>
      </c>
      <c r="E2780" t="s">
        <v>21</v>
      </c>
      <c r="F2780" t="s">
        <v>39</v>
      </c>
      <c r="G2780">
        <v>18</v>
      </c>
      <c r="H2780" t="s">
        <v>20</v>
      </c>
      <c r="I2780" t="s">
        <v>32</v>
      </c>
      <c r="J2780" t="s">
        <v>21</v>
      </c>
      <c r="K2780" t="s">
        <v>21</v>
      </c>
      <c r="L2780" t="s">
        <v>33</v>
      </c>
      <c r="M2780" t="s">
        <v>20</v>
      </c>
      <c r="N2780" t="s">
        <v>34</v>
      </c>
      <c r="O2780">
        <v>60.52</v>
      </c>
      <c r="P2780">
        <v>1101.53</v>
      </c>
      <c r="Q2780">
        <v>1</v>
      </c>
      <c r="R2780" t="s">
        <v>20</v>
      </c>
    </row>
    <row r="2781" spans="1:18" x14ac:dyDescent="0.35">
      <c r="A2781" t="s">
        <v>2825</v>
      </c>
      <c r="B2781" t="s">
        <v>36</v>
      </c>
      <c r="C2781">
        <v>0</v>
      </c>
      <c r="D2781" t="s">
        <v>20</v>
      </c>
      <c r="E2781" t="s">
        <v>20</v>
      </c>
      <c r="F2781" t="s">
        <v>49</v>
      </c>
      <c r="G2781">
        <v>18</v>
      </c>
      <c r="H2781" t="s">
        <v>20</v>
      </c>
      <c r="I2781" t="s">
        <v>23</v>
      </c>
      <c r="J2781" t="s">
        <v>20</v>
      </c>
      <c r="K2781" t="s">
        <v>20</v>
      </c>
      <c r="L2781" t="s">
        <v>33</v>
      </c>
      <c r="M2781" t="s">
        <v>20</v>
      </c>
      <c r="N2781" t="s">
        <v>34</v>
      </c>
      <c r="O2781">
        <v>91.1</v>
      </c>
      <c r="P2781">
        <v>1680.55</v>
      </c>
      <c r="Q2781">
        <v>2</v>
      </c>
      <c r="R2781" t="s">
        <v>20</v>
      </c>
    </row>
    <row r="2782" spans="1:18" x14ac:dyDescent="0.35">
      <c r="A2782" t="s">
        <v>2826</v>
      </c>
      <c r="B2782" t="s">
        <v>19</v>
      </c>
      <c r="C2782">
        <v>0</v>
      </c>
      <c r="D2782" t="s">
        <v>20</v>
      </c>
      <c r="E2782" t="s">
        <v>20</v>
      </c>
      <c r="F2782" t="s">
        <v>37</v>
      </c>
      <c r="G2782">
        <v>28</v>
      </c>
      <c r="H2782" t="s">
        <v>21</v>
      </c>
      <c r="I2782" t="s">
        <v>23</v>
      </c>
      <c r="J2782" t="s">
        <v>20</v>
      </c>
      <c r="K2782" t="s">
        <v>20</v>
      </c>
      <c r="L2782" t="s">
        <v>33</v>
      </c>
      <c r="M2782" t="s">
        <v>21</v>
      </c>
      <c r="N2782" t="s">
        <v>30</v>
      </c>
      <c r="O2782">
        <v>83.96</v>
      </c>
      <c r="P2782">
        <v>2295.85</v>
      </c>
      <c r="Q2782">
        <v>2</v>
      </c>
      <c r="R2782" t="s">
        <v>20</v>
      </c>
    </row>
    <row r="2783" spans="1:18" x14ac:dyDescent="0.35">
      <c r="A2783" t="s">
        <v>2827</v>
      </c>
      <c r="B2783" t="s">
        <v>19</v>
      </c>
      <c r="C2783">
        <v>0</v>
      </c>
      <c r="D2783" t="s">
        <v>21</v>
      </c>
      <c r="E2783" t="s">
        <v>21</v>
      </c>
      <c r="F2783" t="s">
        <v>56</v>
      </c>
      <c r="G2783">
        <v>21</v>
      </c>
      <c r="H2783" t="s">
        <v>21</v>
      </c>
      <c r="I2783" t="s">
        <v>23</v>
      </c>
      <c r="J2783" t="s">
        <v>20</v>
      </c>
      <c r="K2783" t="s">
        <v>21</v>
      </c>
      <c r="L2783" t="s">
        <v>29</v>
      </c>
      <c r="M2783" t="s">
        <v>20</v>
      </c>
      <c r="N2783" t="s">
        <v>34</v>
      </c>
      <c r="O2783">
        <v>82.53</v>
      </c>
      <c r="P2783">
        <v>1757.44</v>
      </c>
      <c r="Q2783">
        <v>1</v>
      </c>
      <c r="R2783" t="s">
        <v>21</v>
      </c>
    </row>
    <row r="2784" spans="1:18" x14ac:dyDescent="0.35">
      <c r="A2784" t="s">
        <v>2828</v>
      </c>
      <c r="B2784" t="s">
        <v>19</v>
      </c>
      <c r="C2784">
        <v>0</v>
      </c>
      <c r="D2784" t="s">
        <v>21</v>
      </c>
      <c r="E2784" t="s">
        <v>21</v>
      </c>
      <c r="F2784" t="s">
        <v>49</v>
      </c>
      <c r="G2784">
        <v>9</v>
      </c>
      <c r="H2784" t="s">
        <v>20</v>
      </c>
      <c r="I2784" t="s">
        <v>32</v>
      </c>
      <c r="J2784" t="s">
        <v>20</v>
      </c>
      <c r="K2784" t="s">
        <v>21</v>
      </c>
      <c r="L2784" t="s">
        <v>33</v>
      </c>
      <c r="M2784" t="s">
        <v>21</v>
      </c>
      <c r="N2784" t="s">
        <v>30</v>
      </c>
      <c r="O2784">
        <v>53.8</v>
      </c>
      <c r="P2784">
        <v>473.98</v>
      </c>
      <c r="Q2784">
        <v>1</v>
      </c>
      <c r="R2784" t="s">
        <v>20</v>
      </c>
    </row>
    <row r="2785" spans="1:18" x14ac:dyDescent="0.35">
      <c r="A2785" t="s">
        <v>2829</v>
      </c>
      <c r="B2785" t="s">
        <v>19</v>
      </c>
      <c r="C2785">
        <v>0</v>
      </c>
      <c r="D2785" t="s">
        <v>21</v>
      </c>
      <c r="E2785" t="s">
        <v>21</v>
      </c>
      <c r="F2785" t="s">
        <v>75</v>
      </c>
      <c r="G2785">
        <v>15</v>
      </c>
      <c r="H2785" t="s">
        <v>20</v>
      </c>
      <c r="I2785" t="s">
        <v>23</v>
      </c>
      <c r="J2785" t="s">
        <v>20</v>
      </c>
      <c r="K2785" t="s">
        <v>21</v>
      </c>
      <c r="L2785" t="s">
        <v>33</v>
      </c>
      <c r="M2785" t="s">
        <v>20</v>
      </c>
      <c r="N2785" t="s">
        <v>25</v>
      </c>
      <c r="O2785">
        <v>89.57</v>
      </c>
      <c r="P2785">
        <v>1356.45</v>
      </c>
      <c r="Q2785">
        <v>1</v>
      </c>
      <c r="R2785" t="s">
        <v>20</v>
      </c>
    </row>
    <row r="2786" spans="1:18" x14ac:dyDescent="0.35">
      <c r="A2786" t="s">
        <v>2830</v>
      </c>
      <c r="B2786" t="s">
        <v>19</v>
      </c>
      <c r="C2786">
        <v>0</v>
      </c>
      <c r="D2786" t="s">
        <v>21</v>
      </c>
      <c r="E2786" t="s">
        <v>21</v>
      </c>
      <c r="F2786" t="s">
        <v>65</v>
      </c>
      <c r="G2786">
        <v>38</v>
      </c>
      <c r="H2786" t="s">
        <v>20</v>
      </c>
      <c r="I2786" t="s">
        <v>32</v>
      </c>
      <c r="J2786" t="s">
        <v>21</v>
      </c>
      <c r="K2786" t="s">
        <v>21</v>
      </c>
      <c r="L2786" t="s">
        <v>33</v>
      </c>
      <c r="M2786" t="s">
        <v>20</v>
      </c>
      <c r="N2786" t="s">
        <v>30</v>
      </c>
      <c r="O2786">
        <v>66.23</v>
      </c>
      <c r="P2786">
        <v>2558.15</v>
      </c>
      <c r="Q2786">
        <v>7</v>
      </c>
      <c r="R2786" t="s">
        <v>20</v>
      </c>
    </row>
    <row r="2787" spans="1:18" x14ac:dyDescent="0.35">
      <c r="A2787" t="s">
        <v>2831</v>
      </c>
      <c r="B2787" t="s">
        <v>36</v>
      </c>
      <c r="C2787">
        <v>0</v>
      </c>
      <c r="D2787" t="s">
        <v>21</v>
      </c>
      <c r="E2787" t="s">
        <v>21</v>
      </c>
      <c r="F2787" t="s">
        <v>65</v>
      </c>
      <c r="G2787">
        <v>25</v>
      </c>
      <c r="H2787" t="s">
        <v>20</v>
      </c>
      <c r="I2787" t="s">
        <v>32</v>
      </c>
      <c r="J2787" t="s">
        <v>21</v>
      </c>
      <c r="K2787" t="s">
        <v>21</v>
      </c>
      <c r="L2787" t="s">
        <v>24</v>
      </c>
      <c r="M2787" t="s">
        <v>21</v>
      </c>
      <c r="N2787" t="s">
        <v>43</v>
      </c>
      <c r="O2787">
        <v>64.45</v>
      </c>
      <c r="P2787">
        <v>1603.24</v>
      </c>
      <c r="Q2787">
        <v>1</v>
      </c>
      <c r="R2787" t="s">
        <v>21</v>
      </c>
    </row>
    <row r="2788" spans="1:18" x14ac:dyDescent="0.35">
      <c r="A2788" t="s">
        <v>2832</v>
      </c>
      <c r="B2788" t="s">
        <v>36</v>
      </c>
      <c r="C2788">
        <v>0</v>
      </c>
      <c r="D2788" t="s">
        <v>20</v>
      </c>
      <c r="E2788" t="s">
        <v>20</v>
      </c>
      <c r="F2788" t="s">
        <v>58</v>
      </c>
      <c r="G2788">
        <v>10</v>
      </c>
      <c r="H2788" t="s">
        <v>20</v>
      </c>
      <c r="I2788" t="s">
        <v>23</v>
      </c>
      <c r="J2788" t="s">
        <v>21</v>
      </c>
      <c r="K2788" t="s">
        <v>21</v>
      </c>
      <c r="L2788" t="s">
        <v>33</v>
      </c>
      <c r="M2788" t="s">
        <v>21</v>
      </c>
      <c r="N2788" t="s">
        <v>30</v>
      </c>
      <c r="O2788">
        <v>90.33</v>
      </c>
      <c r="P2788">
        <v>897.99</v>
      </c>
      <c r="Q2788">
        <v>3</v>
      </c>
      <c r="R2788" t="s">
        <v>20</v>
      </c>
    </row>
    <row r="2789" spans="1:18" x14ac:dyDescent="0.35">
      <c r="A2789" t="s">
        <v>2833</v>
      </c>
      <c r="B2789" t="s">
        <v>36</v>
      </c>
      <c r="C2789">
        <v>0</v>
      </c>
      <c r="D2789" t="s">
        <v>20</v>
      </c>
      <c r="E2789" t="s">
        <v>21</v>
      </c>
      <c r="F2789" t="s">
        <v>39</v>
      </c>
      <c r="G2789">
        <v>60</v>
      </c>
      <c r="H2789" t="s">
        <v>20</v>
      </c>
      <c r="I2789" t="s">
        <v>21</v>
      </c>
      <c r="J2789" t="s">
        <v>28</v>
      </c>
      <c r="K2789" t="s">
        <v>28</v>
      </c>
      <c r="L2789" t="s">
        <v>29</v>
      </c>
      <c r="M2789" t="s">
        <v>20</v>
      </c>
      <c r="N2789" t="s">
        <v>43</v>
      </c>
      <c r="O2789">
        <v>32.880000000000003</v>
      </c>
      <c r="P2789">
        <v>2030.37</v>
      </c>
      <c r="Q2789">
        <v>1</v>
      </c>
      <c r="R2789" t="s">
        <v>21</v>
      </c>
    </row>
    <row r="2790" spans="1:18" x14ac:dyDescent="0.35">
      <c r="A2790" t="s">
        <v>2834</v>
      </c>
      <c r="B2790" t="s">
        <v>19</v>
      </c>
      <c r="C2790">
        <v>1</v>
      </c>
      <c r="D2790" t="s">
        <v>20</v>
      </c>
      <c r="E2790" t="s">
        <v>21</v>
      </c>
      <c r="F2790" t="s">
        <v>75</v>
      </c>
      <c r="G2790">
        <v>9</v>
      </c>
      <c r="H2790" t="s">
        <v>20</v>
      </c>
      <c r="I2790" t="s">
        <v>32</v>
      </c>
      <c r="J2790" t="s">
        <v>21</v>
      </c>
      <c r="K2790" t="s">
        <v>21</v>
      </c>
      <c r="L2790" t="s">
        <v>33</v>
      </c>
      <c r="M2790" t="s">
        <v>20</v>
      </c>
      <c r="N2790" t="s">
        <v>25</v>
      </c>
      <c r="O2790">
        <v>60.79</v>
      </c>
      <c r="P2790">
        <v>560.42999999999995</v>
      </c>
      <c r="Q2790">
        <v>2</v>
      </c>
      <c r="R2790" t="s">
        <v>20</v>
      </c>
    </row>
    <row r="2791" spans="1:18" x14ac:dyDescent="0.35">
      <c r="A2791" t="s">
        <v>2835</v>
      </c>
      <c r="B2791" t="s">
        <v>36</v>
      </c>
      <c r="C2791">
        <v>1</v>
      </c>
      <c r="D2791" t="s">
        <v>20</v>
      </c>
      <c r="E2791" t="s">
        <v>20</v>
      </c>
      <c r="F2791" t="s">
        <v>27</v>
      </c>
      <c r="G2791">
        <v>9</v>
      </c>
      <c r="H2791" t="s">
        <v>21</v>
      </c>
      <c r="I2791" t="s">
        <v>21</v>
      </c>
      <c r="J2791" t="s">
        <v>28</v>
      </c>
      <c r="K2791" t="s">
        <v>28</v>
      </c>
      <c r="L2791" t="s">
        <v>33</v>
      </c>
      <c r="M2791" t="s">
        <v>21</v>
      </c>
      <c r="N2791" t="s">
        <v>34</v>
      </c>
      <c r="O2791">
        <v>20.72</v>
      </c>
      <c r="P2791">
        <v>183.35</v>
      </c>
      <c r="Q2791">
        <v>1</v>
      </c>
      <c r="R2791" t="s">
        <v>21</v>
      </c>
    </row>
    <row r="2792" spans="1:18" x14ac:dyDescent="0.35">
      <c r="A2792" t="s">
        <v>2836</v>
      </c>
      <c r="B2792" t="s">
        <v>19</v>
      </c>
      <c r="C2792">
        <v>0</v>
      </c>
      <c r="D2792" t="s">
        <v>21</v>
      </c>
      <c r="E2792" t="s">
        <v>21</v>
      </c>
      <c r="F2792" t="s">
        <v>37</v>
      </c>
      <c r="G2792">
        <v>17</v>
      </c>
      <c r="H2792" t="s">
        <v>20</v>
      </c>
      <c r="I2792" t="s">
        <v>32</v>
      </c>
      <c r="J2792" t="s">
        <v>21</v>
      </c>
      <c r="K2792" t="s">
        <v>20</v>
      </c>
      <c r="L2792" t="s">
        <v>24</v>
      </c>
      <c r="M2792" t="s">
        <v>20</v>
      </c>
      <c r="N2792" t="s">
        <v>25</v>
      </c>
      <c r="O2792">
        <v>57.06</v>
      </c>
      <c r="P2792">
        <v>957.51</v>
      </c>
      <c r="Q2792">
        <v>1</v>
      </c>
      <c r="R2792" t="s">
        <v>21</v>
      </c>
    </row>
    <row r="2793" spans="1:18" x14ac:dyDescent="0.35">
      <c r="A2793" t="s">
        <v>2837</v>
      </c>
      <c r="B2793" t="s">
        <v>36</v>
      </c>
      <c r="C2793">
        <v>0</v>
      </c>
      <c r="D2793" t="s">
        <v>20</v>
      </c>
      <c r="E2793" t="s">
        <v>21</v>
      </c>
      <c r="F2793" t="s">
        <v>47</v>
      </c>
      <c r="G2793">
        <v>23</v>
      </c>
      <c r="H2793" t="s">
        <v>20</v>
      </c>
      <c r="I2793" t="s">
        <v>32</v>
      </c>
      <c r="J2793" t="s">
        <v>20</v>
      </c>
      <c r="K2793" t="s">
        <v>21</v>
      </c>
      <c r="L2793" t="s">
        <v>29</v>
      </c>
      <c r="M2793" t="s">
        <v>21</v>
      </c>
      <c r="N2793" t="s">
        <v>34</v>
      </c>
      <c r="O2793">
        <v>60.92</v>
      </c>
      <c r="P2793">
        <v>1376.64</v>
      </c>
      <c r="Q2793">
        <v>4</v>
      </c>
      <c r="R2793" t="s">
        <v>21</v>
      </c>
    </row>
    <row r="2794" spans="1:18" x14ac:dyDescent="0.35">
      <c r="A2794" t="s">
        <v>2838</v>
      </c>
      <c r="B2794" t="s">
        <v>19</v>
      </c>
      <c r="C2794">
        <v>0</v>
      </c>
      <c r="D2794" t="s">
        <v>20</v>
      </c>
      <c r="E2794" t="s">
        <v>21</v>
      </c>
      <c r="F2794" t="s">
        <v>37</v>
      </c>
      <c r="G2794">
        <v>14</v>
      </c>
      <c r="H2794" t="s">
        <v>20</v>
      </c>
      <c r="I2794" t="s">
        <v>23</v>
      </c>
      <c r="J2794" t="s">
        <v>21</v>
      </c>
      <c r="K2794" t="s">
        <v>21</v>
      </c>
      <c r="L2794" t="s">
        <v>29</v>
      </c>
      <c r="M2794" t="s">
        <v>21</v>
      </c>
      <c r="N2794" t="s">
        <v>34</v>
      </c>
      <c r="O2794">
        <v>88.12</v>
      </c>
      <c r="P2794">
        <v>1257.27</v>
      </c>
      <c r="Q2794">
        <v>2</v>
      </c>
      <c r="R2794" t="s">
        <v>21</v>
      </c>
    </row>
    <row r="2795" spans="1:18" x14ac:dyDescent="0.35">
      <c r="A2795" t="s">
        <v>2839</v>
      </c>
      <c r="B2795" t="s">
        <v>19</v>
      </c>
      <c r="C2795">
        <v>0</v>
      </c>
      <c r="D2795" t="s">
        <v>20</v>
      </c>
      <c r="E2795" t="s">
        <v>21</v>
      </c>
      <c r="F2795" t="s">
        <v>49</v>
      </c>
      <c r="G2795">
        <v>23</v>
      </c>
      <c r="H2795" t="s">
        <v>20</v>
      </c>
      <c r="I2795" t="s">
        <v>32</v>
      </c>
      <c r="J2795" t="s">
        <v>21</v>
      </c>
      <c r="K2795" t="s">
        <v>21</v>
      </c>
      <c r="L2795" t="s">
        <v>33</v>
      </c>
      <c r="M2795" t="s">
        <v>21</v>
      </c>
      <c r="N2795" t="s">
        <v>25</v>
      </c>
      <c r="O2795">
        <v>55.86</v>
      </c>
      <c r="P2795">
        <v>1291.4000000000001</v>
      </c>
      <c r="Q2795">
        <v>3</v>
      </c>
      <c r="R2795" t="s">
        <v>21</v>
      </c>
    </row>
    <row r="2796" spans="1:18" x14ac:dyDescent="0.35">
      <c r="A2796" t="s">
        <v>2840</v>
      </c>
      <c r="B2796" t="s">
        <v>19</v>
      </c>
      <c r="C2796">
        <v>0</v>
      </c>
      <c r="D2796" t="s">
        <v>20</v>
      </c>
      <c r="E2796" t="s">
        <v>20</v>
      </c>
      <c r="F2796" t="s">
        <v>22</v>
      </c>
      <c r="G2796">
        <v>72</v>
      </c>
      <c r="H2796" t="s">
        <v>20</v>
      </c>
      <c r="I2796" t="s">
        <v>21</v>
      </c>
      <c r="J2796" t="s">
        <v>28</v>
      </c>
      <c r="K2796" t="s">
        <v>28</v>
      </c>
      <c r="L2796" t="s">
        <v>24</v>
      </c>
      <c r="M2796" t="s">
        <v>20</v>
      </c>
      <c r="N2796" t="s">
        <v>30</v>
      </c>
      <c r="O2796">
        <v>19.010000000000002</v>
      </c>
      <c r="P2796">
        <v>1337.19</v>
      </c>
      <c r="Q2796">
        <v>1</v>
      </c>
      <c r="R2796" t="s">
        <v>21</v>
      </c>
    </row>
    <row r="2797" spans="1:18" x14ac:dyDescent="0.35">
      <c r="A2797" t="s">
        <v>2841</v>
      </c>
      <c r="B2797" t="s">
        <v>36</v>
      </c>
      <c r="C2797">
        <v>1</v>
      </c>
      <c r="D2797" t="s">
        <v>21</v>
      </c>
      <c r="E2797" t="s">
        <v>20</v>
      </c>
      <c r="F2797" t="s">
        <v>47</v>
      </c>
      <c r="G2797">
        <v>4</v>
      </c>
      <c r="H2797" t="s">
        <v>20</v>
      </c>
      <c r="I2797" t="s">
        <v>21</v>
      </c>
      <c r="J2797" t="s">
        <v>28</v>
      </c>
      <c r="K2797" t="s">
        <v>28</v>
      </c>
      <c r="L2797" t="s">
        <v>29</v>
      </c>
      <c r="M2797" t="s">
        <v>20</v>
      </c>
      <c r="N2797" t="s">
        <v>43</v>
      </c>
      <c r="O2797">
        <v>31.27</v>
      </c>
      <c r="P2797">
        <v>124.02</v>
      </c>
      <c r="Q2797">
        <v>3</v>
      </c>
      <c r="R2797" t="s">
        <v>21</v>
      </c>
    </row>
    <row r="2798" spans="1:18" x14ac:dyDescent="0.35">
      <c r="A2798" t="s">
        <v>2842</v>
      </c>
      <c r="B2798" t="s">
        <v>19</v>
      </c>
      <c r="C2798">
        <v>0</v>
      </c>
      <c r="D2798" t="s">
        <v>20</v>
      </c>
      <c r="E2798" t="s">
        <v>20</v>
      </c>
      <c r="F2798" t="s">
        <v>22</v>
      </c>
      <c r="G2798">
        <v>15</v>
      </c>
      <c r="H2798" t="s">
        <v>20</v>
      </c>
      <c r="I2798" t="s">
        <v>32</v>
      </c>
      <c r="J2798" t="s">
        <v>21</v>
      </c>
      <c r="K2798" t="s">
        <v>20</v>
      </c>
      <c r="L2798" t="s">
        <v>33</v>
      </c>
      <c r="M2798" t="s">
        <v>21</v>
      </c>
      <c r="N2798" t="s">
        <v>43</v>
      </c>
      <c r="O2798">
        <v>64.89</v>
      </c>
      <c r="P2798">
        <v>956.61</v>
      </c>
      <c r="Q2798">
        <v>0</v>
      </c>
      <c r="R2798" t="s">
        <v>21</v>
      </c>
    </row>
    <row r="2799" spans="1:18" x14ac:dyDescent="0.35">
      <c r="A2799" t="s">
        <v>2843</v>
      </c>
      <c r="B2799" t="s">
        <v>19</v>
      </c>
      <c r="C2799">
        <v>0</v>
      </c>
      <c r="D2799" t="s">
        <v>20</v>
      </c>
      <c r="E2799" t="s">
        <v>21</v>
      </c>
      <c r="F2799" t="s">
        <v>45</v>
      </c>
      <c r="G2799">
        <v>15</v>
      </c>
      <c r="H2799" t="s">
        <v>20</v>
      </c>
      <c r="I2799" t="s">
        <v>23</v>
      </c>
      <c r="J2799" t="s">
        <v>21</v>
      </c>
      <c r="K2799" t="s">
        <v>20</v>
      </c>
      <c r="L2799" t="s">
        <v>33</v>
      </c>
      <c r="M2799" t="s">
        <v>20</v>
      </c>
      <c r="N2799" t="s">
        <v>25</v>
      </c>
      <c r="O2799">
        <v>89.19</v>
      </c>
      <c r="P2799">
        <v>1352.52</v>
      </c>
      <c r="Q2799">
        <v>3</v>
      </c>
      <c r="R2799" t="s">
        <v>20</v>
      </c>
    </row>
    <row r="2800" spans="1:18" x14ac:dyDescent="0.35">
      <c r="A2800" t="s">
        <v>2844</v>
      </c>
      <c r="B2800" t="s">
        <v>36</v>
      </c>
      <c r="C2800">
        <v>0</v>
      </c>
      <c r="D2800" t="s">
        <v>20</v>
      </c>
      <c r="E2800" t="s">
        <v>21</v>
      </c>
      <c r="F2800" t="s">
        <v>58</v>
      </c>
      <c r="G2800">
        <v>18</v>
      </c>
      <c r="H2800" t="s">
        <v>20</v>
      </c>
      <c r="I2800" t="s">
        <v>32</v>
      </c>
      <c r="J2800" t="s">
        <v>21</v>
      </c>
      <c r="K2800" t="s">
        <v>21</v>
      </c>
      <c r="L2800" t="s">
        <v>29</v>
      </c>
      <c r="M2800" t="s">
        <v>20</v>
      </c>
      <c r="N2800" t="s">
        <v>43</v>
      </c>
      <c r="O2800">
        <v>60.89</v>
      </c>
      <c r="P2800">
        <v>1104.1600000000001</v>
      </c>
      <c r="Q2800">
        <v>2</v>
      </c>
      <c r="R2800" t="s">
        <v>21</v>
      </c>
    </row>
    <row r="2801" spans="1:18" x14ac:dyDescent="0.35">
      <c r="A2801" t="s">
        <v>2845</v>
      </c>
      <c r="B2801" t="s">
        <v>36</v>
      </c>
      <c r="C2801">
        <v>0</v>
      </c>
      <c r="D2801" t="s">
        <v>20</v>
      </c>
      <c r="E2801" t="s">
        <v>20</v>
      </c>
      <c r="F2801" t="s">
        <v>47</v>
      </c>
      <c r="G2801">
        <v>16</v>
      </c>
      <c r="H2801" t="s">
        <v>21</v>
      </c>
      <c r="I2801" t="s">
        <v>32</v>
      </c>
      <c r="J2801" t="s">
        <v>21</v>
      </c>
      <c r="K2801" t="s">
        <v>21</v>
      </c>
      <c r="L2801" t="s">
        <v>24</v>
      </c>
      <c r="M2801" t="s">
        <v>20</v>
      </c>
      <c r="N2801" t="s">
        <v>30</v>
      </c>
      <c r="O2801">
        <v>51.83</v>
      </c>
      <c r="P2801">
        <v>815.43</v>
      </c>
      <c r="Q2801">
        <v>2</v>
      </c>
      <c r="R2801" t="s">
        <v>21</v>
      </c>
    </row>
    <row r="2802" spans="1:18" x14ac:dyDescent="0.35">
      <c r="A2802" t="s">
        <v>2846</v>
      </c>
      <c r="B2802" t="s">
        <v>36</v>
      </c>
      <c r="C2802">
        <v>0</v>
      </c>
      <c r="D2802" t="s">
        <v>20</v>
      </c>
      <c r="E2802" t="s">
        <v>21</v>
      </c>
      <c r="F2802" t="s">
        <v>75</v>
      </c>
      <c r="G2802">
        <v>29</v>
      </c>
      <c r="H2802" t="s">
        <v>20</v>
      </c>
      <c r="I2802" t="s">
        <v>23</v>
      </c>
      <c r="J2802" t="s">
        <v>20</v>
      </c>
      <c r="K2802" t="s">
        <v>20</v>
      </c>
      <c r="L2802" t="s">
        <v>33</v>
      </c>
      <c r="M2802" t="s">
        <v>20</v>
      </c>
      <c r="N2802" t="s">
        <v>30</v>
      </c>
      <c r="O2802">
        <v>94.97</v>
      </c>
      <c r="Q2802">
        <v>1</v>
      </c>
      <c r="R2802" t="s">
        <v>21</v>
      </c>
    </row>
    <row r="2803" spans="1:18" x14ac:dyDescent="0.35">
      <c r="A2803" t="s">
        <v>2847</v>
      </c>
      <c r="B2803" t="s">
        <v>19</v>
      </c>
      <c r="C2803">
        <v>0</v>
      </c>
      <c r="D2803" t="s">
        <v>21</v>
      </c>
      <c r="E2803" t="s">
        <v>21</v>
      </c>
      <c r="F2803" t="s">
        <v>58</v>
      </c>
      <c r="G2803">
        <v>55</v>
      </c>
      <c r="H2803" t="s">
        <v>20</v>
      </c>
      <c r="I2803" t="s">
        <v>32</v>
      </c>
      <c r="J2803" t="s">
        <v>21</v>
      </c>
      <c r="K2803" t="s">
        <v>21</v>
      </c>
      <c r="L2803" t="s">
        <v>24</v>
      </c>
      <c r="M2803" t="s">
        <v>20</v>
      </c>
      <c r="N2803" t="s">
        <v>34</v>
      </c>
      <c r="O2803">
        <v>53.93</v>
      </c>
      <c r="P2803">
        <v>2922.85</v>
      </c>
      <c r="Q2803">
        <v>2</v>
      </c>
      <c r="R2803" t="s">
        <v>21</v>
      </c>
    </row>
    <row r="2804" spans="1:18" x14ac:dyDescent="0.35">
      <c r="A2804" t="s">
        <v>2848</v>
      </c>
      <c r="B2804" t="s">
        <v>36</v>
      </c>
      <c r="C2804">
        <v>0</v>
      </c>
      <c r="D2804" t="s">
        <v>21</v>
      </c>
      <c r="E2804" t="s">
        <v>21</v>
      </c>
      <c r="F2804" t="s">
        <v>56</v>
      </c>
      <c r="G2804">
        <v>31</v>
      </c>
      <c r="H2804" t="s">
        <v>20</v>
      </c>
      <c r="I2804" t="s">
        <v>21</v>
      </c>
      <c r="J2804" t="s">
        <v>28</v>
      </c>
      <c r="K2804" t="s">
        <v>28</v>
      </c>
      <c r="L2804" t="s">
        <v>33</v>
      </c>
      <c r="M2804" t="s">
        <v>21</v>
      </c>
      <c r="N2804" t="s">
        <v>30</v>
      </c>
      <c r="O2804">
        <v>32.46</v>
      </c>
      <c r="P2804">
        <v>983.72</v>
      </c>
      <c r="Q2804">
        <v>1</v>
      </c>
      <c r="R2804" t="s">
        <v>20</v>
      </c>
    </row>
    <row r="2805" spans="1:18" x14ac:dyDescent="0.35">
      <c r="A2805" t="s">
        <v>2849</v>
      </c>
      <c r="B2805" t="s">
        <v>19</v>
      </c>
      <c r="C2805">
        <v>0</v>
      </c>
      <c r="D2805" t="s">
        <v>20</v>
      </c>
      <c r="E2805" t="s">
        <v>21</v>
      </c>
      <c r="F2805" t="s">
        <v>39</v>
      </c>
      <c r="G2805">
        <v>5</v>
      </c>
      <c r="H2805" t="s">
        <v>20</v>
      </c>
      <c r="I2805" t="s">
        <v>21</v>
      </c>
      <c r="J2805" t="s">
        <v>28</v>
      </c>
      <c r="K2805" t="s">
        <v>28</v>
      </c>
      <c r="L2805" t="s">
        <v>33</v>
      </c>
      <c r="M2805" t="s">
        <v>21</v>
      </c>
      <c r="N2805" t="s">
        <v>43</v>
      </c>
      <c r="O2805">
        <v>26.28</v>
      </c>
      <c r="P2805">
        <v>130.57</v>
      </c>
      <c r="Q2805">
        <v>4</v>
      </c>
      <c r="R2805" t="s">
        <v>21</v>
      </c>
    </row>
    <row r="2806" spans="1:18" x14ac:dyDescent="0.35">
      <c r="A2806" t="s">
        <v>2850</v>
      </c>
      <c r="B2806" t="s">
        <v>19</v>
      </c>
      <c r="C2806">
        <v>0</v>
      </c>
      <c r="D2806" t="s">
        <v>20</v>
      </c>
      <c r="E2806" t="s">
        <v>21</v>
      </c>
      <c r="F2806" t="s">
        <v>45</v>
      </c>
      <c r="G2806">
        <v>36</v>
      </c>
      <c r="H2806" t="s">
        <v>20</v>
      </c>
      <c r="I2806" t="s">
        <v>21</v>
      </c>
      <c r="J2806" t="s">
        <v>28</v>
      </c>
      <c r="K2806" t="s">
        <v>28</v>
      </c>
      <c r="L2806" t="s">
        <v>33</v>
      </c>
      <c r="M2806" t="s">
        <v>20</v>
      </c>
      <c r="N2806" t="s">
        <v>34</v>
      </c>
      <c r="O2806">
        <v>30.78</v>
      </c>
      <c r="P2806">
        <v>1078.23</v>
      </c>
      <c r="Q2806">
        <v>1</v>
      </c>
      <c r="R2806" t="s">
        <v>21</v>
      </c>
    </row>
    <row r="2807" spans="1:18" x14ac:dyDescent="0.35">
      <c r="A2807" t="s">
        <v>2851</v>
      </c>
      <c r="B2807" t="s">
        <v>36</v>
      </c>
      <c r="C2807">
        <v>0</v>
      </c>
      <c r="D2807" t="s">
        <v>21</v>
      </c>
      <c r="E2807" t="s">
        <v>21</v>
      </c>
      <c r="F2807" t="s">
        <v>41</v>
      </c>
      <c r="G2807">
        <v>23</v>
      </c>
      <c r="H2807" t="s">
        <v>20</v>
      </c>
      <c r="I2807" t="s">
        <v>23</v>
      </c>
      <c r="J2807" t="s">
        <v>21</v>
      </c>
      <c r="K2807" t="s">
        <v>21</v>
      </c>
      <c r="L2807" t="s">
        <v>33</v>
      </c>
      <c r="M2807" t="s">
        <v>20</v>
      </c>
      <c r="N2807" t="s">
        <v>34</v>
      </c>
      <c r="O2807">
        <v>85.87</v>
      </c>
      <c r="P2807">
        <v>1920.23</v>
      </c>
      <c r="Q2807">
        <v>1</v>
      </c>
      <c r="R2807" t="s">
        <v>21</v>
      </c>
    </row>
    <row r="2808" spans="1:18" x14ac:dyDescent="0.35">
      <c r="A2808" t="s">
        <v>2852</v>
      </c>
      <c r="B2808" t="s">
        <v>36</v>
      </c>
      <c r="C2808">
        <v>0</v>
      </c>
      <c r="D2808" t="s">
        <v>20</v>
      </c>
      <c r="E2808" t="s">
        <v>20</v>
      </c>
      <c r="F2808" t="s">
        <v>47</v>
      </c>
      <c r="G2808">
        <v>23</v>
      </c>
      <c r="H2808" t="s">
        <v>21</v>
      </c>
      <c r="I2808" t="s">
        <v>21</v>
      </c>
      <c r="J2808" t="s">
        <v>28</v>
      </c>
      <c r="K2808" t="s">
        <v>28</v>
      </c>
      <c r="L2808" t="s">
        <v>33</v>
      </c>
      <c r="M2808" t="s">
        <v>21</v>
      </c>
      <c r="N2808" t="s">
        <v>25</v>
      </c>
      <c r="O2808">
        <v>24.23</v>
      </c>
      <c r="P2808">
        <v>564.44000000000005</v>
      </c>
      <c r="Q2808">
        <v>0</v>
      </c>
      <c r="R2808" t="s">
        <v>21</v>
      </c>
    </row>
    <row r="2809" spans="1:18" x14ac:dyDescent="0.35">
      <c r="A2809" t="s">
        <v>2853</v>
      </c>
      <c r="B2809" t="s">
        <v>36</v>
      </c>
      <c r="C2809">
        <v>1</v>
      </c>
      <c r="D2809" t="s">
        <v>21</v>
      </c>
      <c r="E2809" t="s">
        <v>21</v>
      </c>
      <c r="F2809" t="s">
        <v>45</v>
      </c>
      <c r="G2809">
        <v>62</v>
      </c>
      <c r="H2809" t="s">
        <v>20</v>
      </c>
      <c r="I2809" t="s">
        <v>23</v>
      </c>
      <c r="J2809" t="s">
        <v>21</v>
      </c>
      <c r="K2809" t="s">
        <v>21</v>
      </c>
      <c r="L2809" t="s">
        <v>29</v>
      </c>
      <c r="M2809" t="s">
        <v>20</v>
      </c>
      <c r="N2809" t="s">
        <v>30</v>
      </c>
      <c r="O2809">
        <v>89.64</v>
      </c>
      <c r="P2809">
        <v>5536.59</v>
      </c>
      <c r="Q2809">
        <v>0</v>
      </c>
      <c r="R2809" t="s">
        <v>21</v>
      </c>
    </row>
    <row r="2810" spans="1:18" x14ac:dyDescent="0.35">
      <c r="A2810" t="s">
        <v>2854</v>
      </c>
      <c r="B2810" t="s">
        <v>19</v>
      </c>
      <c r="C2810">
        <v>0</v>
      </c>
      <c r="D2810" t="s">
        <v>20</v>
      </c>
      <c r="E2810" t="s">
        <v>21</v>
      </c>
      <c r="F2810" t="s">
        <v>75</v>
      </c>
      <c r="G2810">
        <v>20</v>
      </c>
      <c r="H2810" t="s">
        <v>20</v>
      </c>
      <c r="I2810" t="s">
        <v>21</v>
      </c>
      <c r="J2810" t="s">
        <v>28</v>
      </c>
      <c r="K2810" t="s">
        <v>28</v>
      </c>
      <c r="L2810" t="s">
        <v>29</v>
      </c>
      <c r="M2810" t="s">
        <v>21</v>
      </c>
      <c r="N2810" t="s">
        <v>43</v>
      </c>
      <c r="O2810">
        <v>27.39</v>
      </c>
      <c r="P2810">
        <v>533.07000000000005</v>
      </c>
      <c r="Q2810">
        <v>2</v>
      </c>
      <c r="R2810" t="s">
        <v>21</v>
      </c>
    </row>
    <row r="2811" spans="1:18" x14ac:dyDescent="0.35">
      <c r="A2811" t="s">
        <v>2855</v>
      </c>
      <c r="B2811" t="s">
        <v>19</v>
      </c>
      <c r="C2811">
        <v>1</v>
      </c>
      <c r="D2811" t="s">
        <v>21</v>
      </c>
      <c r="E2811" t="s">
        <v>21</v>
      </c>
      <c r="F2811" t="s">
        <v>22</v>
      </c>
      <c r="G2811">
        <v>47</v>
      </c>
      <c r="H2811" t="s">
        <v>20</v>
      </c>
      <c r="I2811" t="s">
        <v>23</v>
      </c>
      <c r="J2811" t="s">
        <v>21</v>
      </c>
      <c r="K2811" t="s">
        <v>21</v>
      </c>
      <c r="L2811" t="s">
        <v>29</v>
      </c>
      <c r="M2811" t="s">
        <v>21</v>
      </c>
      <c r="N2811" t="s">
        <v>34</v>
      </c>
      <c r="O2811">
        <v>82.99</v>
      </c>
      <c r="P2811">
        <v>3930.59</v>
      </c>
      <c r="Q2811">
        <v>3</v>
      </c>
      <c r="R2811" t="s">
        <v>21</v>
      </c>
    </row>
    <row r="2812" spans="1:18" x14ac:dyDescent="0.35">
      <c r="A2812" t="s">
        <v>2856</v>
      </c>
      <c r="B2812" t="s">
        <v>19</v>
      </c>
      <c r="C2812">
        <v>0</v>
      </c>
      <c r="D2812" t="s">
        <v>20</v>
      </c>
      <c r="E2812" t="s">
        <v>21</v>
      </c>
      <c r="F2812" t="s">
        <v>37</v>
      </c>
      <c r="G2812">
        <v>50</v>
      </c>
      <c r="H2812" t="s">
        <v>20</v>
      </c>
      <c r="I2812" t="s">
        <v>23</v>
      </c>
      <c r="J2812" t="s">
        <v>21</v>
      </c>
      <c r="K2812" t="s">
        <v>21</v>
      </c>
      <c r="L2812" t="s">
        <v>33</v>
      </c>
      <c r="M2812" t="s">
        <v>20</v>
      </c>
      <c r="N2812" t="s">
        <v>34</v>
      </c>
      <c r="O2812">
        <v>70.72</v>
      </c>
      <c r="P2812">
        <v>3633.22</v>
      </c>
      <c r="Q2812">
        <v>5</v>
      </c>
      <c r="R2812" t="s">
        <v>21</v>
      </c>
    </row>
    <row r="2813" spans="1:18" x14ac:dyDescent="0.35">
      <c r="A2813" t="s">
        <v>2857</v>
      </c>
      <c r="B2813" t="s">
        <v>19</v>
      </c>
      <c r="C2813">
        <v>0</v>
      </c>
      <c r="D2813" t="s">
        <v>21</v>
      </c>
      <c r="E2813" t="s">
        <v>20</v>
      </c>
      <c r="F2813" t="s">
        <v>41</v>
      </c>
      <c r="G2813">
        <v>24</v>
      </c>
      <c r="H2813" t="s">
        <v>20</v>
      </c>
      <c r="I2813" t="s">
        <v>32</v>
      </c>
      <c r="J2813" t="s">
        <v>21</v>
      </c>
      <c r="K2813" t="s">
        <v>20</v>
      </c>
      <c r="L2813" t="s">
        <v>29</v>
      </c>
      <c r="M2813" t="s">
        <v>21</v>
      </c>
      <c r="N2813" t="s">
        <v>43</v>
      </c>
      <c r="O2813">
        <v>49.24</v>
      </c>
      <c r="P2813">
        <v>1147.22</v>
      </c>
      <c r="Q2813">
        <v>0</v>
      </c>
      <c r="R2813" t="s">
        <v>20</v>
      </c>
    </row>
    <row r="2814" spans="1:18" x14ac:dyDescent="0.35">
      <c r="A2814" t="s">
        <v>2858</v>
      </c>
      <c r="B2814" t="s">
        <v>19</v>
      </c>
      <c r="C2814">
        <v>0</v>
      </c>
      <c r="D2814" t="s">
        <v>20</v>
      </c>
      <c r="E2814" t="s">
        <v>20</v>
      </c>
      <c r="F2814" t="s">
        <v>27</v>
      </c>
      <c r="G2814">
        <v>57</v>
      </c>
      <c r="H2814" t="s">
        <v>20</v>
      </c>
      <c r="I2814" t="s">
        <v>23</v>
      </c>
      <c r="J2814" t="s">
        <v>21</v>
      </c>
      <c r="K2814" t="s">
        <v>21</v>
      </c>
      <c r="L2814" t="s">
        <v>24</v>
      </c>
      <c r="M2814" t="s">
        <v>20</v>
      </c>
      <c r="N2814" t="s">
        <v>25</v>
      </c>
      <c r="O2814">
        <v>80.44</v>
      </c>
      <c r="P2814">
        <v>4722.24</v>
      </c>
      <c r="Q2814">
        <v>2</v>
      </c>
      <c r="R2814" t="s">
        <v>21</v>
      </c>
    </row>
    <row r="2815" spans="1:18" x14ac:dyDescent="0.35">
      <c r="A2815" t="s">
        <v>2859</v>
      </c>
      <c r="B2815" t="s">
        <v>19</v>
      </c>
      <c r="C2815">
        <v>0</v>
      </c>
      <c r="D2815" t="s">
        <v>21</v>
      </c>
      <c r="E2815" t="s">
        <v>21</v>
      </c>
      <c r="F2815" t="s">
        <v>47</v>
      </c>
      <c r="G2815">
        <v>8</v>
      </c>
      <c r="H2815" t="s">
        <v>20</v>
      </c>
      <c r="I2815" t="s">
        <v>32</v>
      </c>
      <c r="J2815" t="s">
        <v>20</v>
      </c>
      <c r="K2815" t="s">
        <v>21</v>
      </c>
      <c r="L2815" t="s">
        <v>33</v>
      </c>
      <c r="M2815" t="s">
        <v>20</v>
      </c>
      <c r="N2815" t="s">
        <v>25</v>
      </c>
      <c r="O2815">
        <v>59.48</v>
      </c>
      <c r="P2815">
        <v>476.16</v>
      </c>
      <c r="Q2815">
        <v>0</v>
      </c>
      <c r="R2815" t="s">
        <v>21</v>
      </c>
    </row>
    <row r="2816" spans="1:18" x14ac:dyDescent="0.35">
      <c r="A2816" t="s">
        <v>2860</v>
      </c>
      <c r="B2816" t="s">
        <v>19</v>
      </c>
      <c r="C2816">
        <v>1</v>
      </c>
      <c r="D2816" t="s">
        <v>20</v>
      </c>
      <c r="E2816" t="s">
        <v>20</v>
      </c>
      <c r="F2816" t="s">
        <v>65</v>
      </c>
      <c r="G2816">
        <v>15</v>
      </c>
      <c r="H2816" t="s">
        <v>20</v>
      </c>
      <c r="I2816" t="s">
        <v>23</v>
      </c>
      <c r="J2816" t="s">
        <v>21</v>
      </c>
      <c r="K2816" t="s">
        <v>21</v>
      </c>
      <c r="L2816" t="s">
        <v>33</v>
      </c>
      <c r="M2816" t="s">
        <v>21</v>
      </c>
      <c r="N2816" t="s">
        <v>30</v>
      </c>
      <c r="O2816">
        <v>84.54</v>
      </c>
      <c r="P2816">
        <v>1237.6099999999999</v>
      </c>
      <c r="Q2816">
        <v>1</v>
      </c>
      <c r="R2816" t="s">
        <v>20</v>
      </c>
    </row>
    <row r="2817" spans="1:18" x14ac:dyDescent="0.35">
      <c r="A2817" t="s">
        <v>2861</v>
      </c>
      <c r="B2817" t="s">
        <v>36</v>
      </c>
      <c r="C2817">
        <v>0</v>
      </c>
      <c r="D2817" t="s">
        <v>20</v>
      </c>
      <c r="E2817" t="s">
        <v>20</v>
      </c>
      <c r="F2817" t="s">
        <v>65</v>
      </c>
      <c r="G2817">
        <v>21</v>
      </c>
      <c r="H2817" t="s">
        <v>20</v>
      </c>
      <c r="I2817" t="s">
        <v>32</v>
      </c>
      <c r="J2817" t="s">
        <v>20</v>
      </c>
      <c r="K2817" t="s">
        <v>21</v>
      </c>
      <c r="L2817" t="s">
        <v>33</v>
      </c>
      <c r="M2817" t="s">
        <v>20</v>
      </c>
      <c r="N2817" t="s">
        <v>43</v>
      </c>
      <c r="O2817">
        <v>68.62</v>
      </c>
      <c r="P2817">
        <v>1404.17</v>
      </c>
      <c r="Q2817">
        <v>2</v>
      </c>
      <c r="R2817" t="s">
        <v>20</v>
      </c>
    </row>
    <row r="2818" spans="1:18" x14ac:dyDescent="0.35">
      <c r="A2818" t="s">
        <v>2862</v>
      </c>
      <c r="B2818" t="s">
        <v>19</v>
      </c>
      <c r="C2818">
        <v>0</v>
      </c>
      <c r="D2818" t="s">
        <v>21</v>
      </c>
      <c r="E2818" t="s">
        <v>21</v>
      </c>
      <c r="F2818" t="s">
        <v>47</v>
      </c>
      <c r="G2818">
        <v>50</v>
      </c>
      <c r="H2818" t="s">
        <v>20</v>
      </c>
      <c r="I2818" t="s">
        <v>32</v>
      </c>
      <c r="J2818" t="s">
        <v>21</v>
      </c>
      <c r="K2818" t="s">
        <v>21</v>
      </c>
      <c r="L2818" t="s">
        <v>29</v>
      </c>
      <c r="M2818" t="s">
        <v>20</v>
      </c>
      <c r="N2818" t="s">
        <v>34</v>
      </c>
      <c r="O2818">
        <v>45.42</v>
      </c>
      <c r="P2818">
        <v>2229.9299999999998</v>
      </c>
      <c r="Q2818">
        <v>2</v>
      </c>
      <c r="R2818" t="s">
        <v>21</v>
      </c>
    </row>
    <row r="2819" spans="1:18" x14ac:dyDescent="0.35">
      <c r="A2819" t="s">
        <v>2863</v>
      </c>
      <c r="B2819" t="s">
        <v>36</v>
      </c>
      <c r="C2819">
        <v>0</v>
      </c>
      <c r="D2819" t="s">
        <v>21</v>
      </c>
      <c r="E2819" t="s">
        <v>21</v>
      </c>
      <c r="F2819" t="s">
        <v>49</v>
      </c>
      <c r="G2819">
        <v>44</v>
      </c>
      <c r="H2819" t="s">
        <v>20</v>
      </c>
      <c r="I2819" t="s">
        <v>32</v>
      </c>
      <c r="J2819" t="s">
        <v>20</v>
      </c>
      <c r="K2819" t="s">
        <v>21</v>
      </c>
      <c r="L2819" t="s">
        <v>33</v>
      </c>
      <c r="M2819" t="s">
        <v>20</v>
      </c>
      <c r="N2819" t="s">
        <v>34</v>
      </c>
      <c r="O2819">
        <v>69.25</v>
      </c>
      <c r="P2819">
        <v>3036.03</v>
      </c>
      <c r="Q2819">
        <v>1</v>
      </c>
      <c r="R2819" t="s">
        <v>21</v>
      </c>
    </row>
    <row r="2820" spans="1:18" x14ac:dyDescent="0.35">
      <c r="A2820" t="s">
        <v>2864</v>
      </c>
      <c r="B2820" t="s">
        <v>19</v>
      </c>
      <c r="C2820">
        <v>0</v>
      </c>
      <c r="D2820" t="s">
        <v>21</v>
      </c>
      <c r="E2820" t="s">
        <v>21</v>
      </c>
      <c r="F2820" t="s">
        <v>65</v>
      </c>
      <c r="G2820">
        <v>60</v>
      </c>
      <c r="H2820" t="s">
        <v>20</v>
      </c>
      <c r="I2820" t="s">
        <v>32</v>
      </c>
      <c r="J2820" t="s">
        <v>21</v>
      </c>
      <c r="K2820" t="s">
        <v>21</v>
      </c>
      <c r="L2820" t="s">
        <v>24</v>
      </c>
      <c r="M2820" t="s">
        <v>21</v>
      </c>
      <c r="N2820" t="s">
        <v>43</v>
      </c>
      <c r="O2820">
        <v>59.35</v>
      </c>
      <c r="P2820">
        <v>3560.16</v>
      </c>
      <c r="Q2820">
        <v>0</v>
      </c>
      <c r="R2820" t="s">
        <v>21</v>
      </c>
    </row>
    <row r="2821" spans="1:18" x14ac:dyDescent="0.35">
      <c r="A2821" t="s">
        <v>1257</v>
      </c>
      <c r="B2821" t="s">
        <v>36</v>
      </c>
      <c r="C2821">
        <v>0</v>
      </c>
      <c r="D2821" t="s">
        <v>20</v>
      </c>
      <c r="E2821" t="s">
        <v>21</v>
      </c>
      <c r="F2821" t="s">
        <v>22</v>
      </c>
      <c r="G2821">
        <v>9</v>
      </c>
      <c r="H2821" t="s">
        <v>20</v>
      </c>
      <c r="I2821" t="s">
        <v>21</v>
      </c>
      <c r="J2821" t="s">
        <v>28</v>
      </c>
      <c r="K2821" t="s">
        <v>28</v>
      </c>
      <c r="L2821" t="s">
        <v>24</v>
      </c>
      <c r="M2821" t="s">
        <v>20</v>
      </c>
      <c r="N2821" t="s">
        <v>34</v>
      </c>
      <c r="O2821">
        <v>19.95</v>
      </c>
      <c r="P2821">
        <v>175.86</v>
      </c>
      <c r="Q2821">
        <v>2</v>
      </c>
      <c r="R2821" t="s">
        <v>21</v>
      </c>
    </row>
    <row r="2822" spans="1:18" x14ac:dyDescent="0.35">
      <c r="A2822" t="s">
        <v>2865</v>
      </c>
      <c r="B2822" t="s">
        <v>19</v>
      </c>
      <c r="C2822">
        <v>0</v>
      </c>
      <c r="D2822" t="s">
        <v>20</v>
      </c>
      <c r="E2822" t="s">
        <v>20</v>
      </c>
      <c r="F2822" t="s">
        <v>27</v>
      </c>
      <c r="G2822">
        <v>35</v>
      </c>
      <c r="H2822" t="s">
        <v>21</v>
      </c>
      <c r="I2822" t="s">
        <v>23</v>
      </c>
      <c r="J2822" t="s">
        <v>20</v>
      </c>
      <c r="K2822" t="s">
        <v>21</v>
      </c>
      <c r="L2822" t="s">
        <v>33</v>
      </c>
      <c r="M2822" t="s">
        <v>21</v>
      </c>
      <c r="N2822" t="s">
        <v>34</v>
      </c>
      <c r="O2822">
        <v>83.71</v>
      </c>
      <c r="P2822">
        <v>2873.47</v>
      </c>
      <c r="Q2822">
        <v>4</v>
      </c>
      <c r="R2822" t="s">
        <v>20</v>
      </c>
    </row>
    <row r="2823" spans="1:18" x14ac:dyDescent="0.35">
      <c r="A2823" t="s">
        <v>2866</v>
      </c>
      <c r="B2823" t="s">
        <v>19</v>
      </c>
      <c r="C2823">
        <v>0</v>
      </c>
      <c r="D2823" t="s">
        <v>21</v>
      </c>
      <c r="E2823" t="s">
        <v>21</v>
      </c>
      <c r="F2823" t="s">
        <v>41</v>
      </c>
      <c r="G2823">
        <v>10</v>
      </c>
      <c r="H2823" t="s">
        <v>20</v>
      </c>
      <c r="I2823" t="s">
        <v>23</v>
      </c>
      <c r="J2823" t="s">
        <v>21</v>
      </c>
      <c r="K2823" t="s">
        <v>20</v>
      </c>
      <c r="L2823" t="s">
        <v>33</v>
      </c>
      <c r="M2823" t="s">
        <v>21</v>
      </c>
      <c r="N2823" t="s">
        <v>34</v>
      </c>
      <c r="O2823">
        <v>84.82</v>
      </c>
      <c r="P2823">
        <v>872.29</v>
      </c>
      <c r="Q2823">
        <v>1</v>
      </c>
      <c r="R2823" t="s">
        <v>20</v>
      </c>
    </row>
    <row r="2824" spans="1:18" x14ac:dyDescent="0.35">
      <c r="A2824" t="s">
        <v>2867</v>
      </c>
      <c r="B2824" t="s">
        <v>19</v>
      </c>
      <c r="C2824">
        <v>0</v>
      </c>
      <c r="D2824" t="s">
        <v>20</v>
      </c>
      <c r="E2824" t="s">
        <v>20</v>
      </c>
      <c r="F2824" t="s">
        <v>45</v>
      </c>
      <c r="G2824">
        <v>24</v>
      </c>
      <c r="H2824" t="s">
        <v>20</v>
      </c>
      <c r="I2824" t="s">
        <v>23</v>
      </c>
      <c r="J2824" t="s">
        <v>21</v>
      </c>
      <c r="K2824" t="s">
        <v>20</v>
      </c>
      <c r="L2824" t="s">
        <v>24</v>
      </c>
      <c r="M2824" t="s">
        <v>20</v>
      </c>
      <c r="N2824" t="s">
        <v>43</v>
      </c>
      <c r="O2824">
        <v>95.46</v>
      </c>
      <c r="P2824">
        <v>2320.17</v>
      </c>
      <c r="Q2824">
        <v>6</v>
      </c>
      <c r="R2824" t="s">
        <v>21</v>
      </c>
    </row>
    <row r="2825" spans="1:18" x14ac:dyDescent="0.35">
      <c r="A2825" t="s">
        <v>2868</v>
      </c>
      <c r="B2825" t="s">
        <v>36</v>
      </c>
      <c r="C2825">
        <v>0</v>
      </c>
      <c r="D2825" t="s">
        <v>20</v>
      </c>
      <c r="E2825" t="s">
        <v>20</v>
      </c>
      <c r="F2825" t="s">
        <v>41</v>
      </c>
      <c r="G2825">
        <v>23</v>
      </c>
      <c r="H2825" t="s">
        <v>20</v>
      </c>
      <c r="I2825" t="s">
        <v>21</v>
      </c>
      <c r="J2825" t="s">
        <v>28</v>
      </c>
      <c r="K2825" t="s">
        <v>28</v>
      </c>
      <c r="L2825" t="s">
        <v>33</v>
      </c>
      <c r="M2825" t="s">
        <v>20</v>
      </c>
      <c r="N2825" t="s">
        <v>43</v>
      </c>
      <c r="O2825">
        <v>38.65</v>
      </c>
      <c r="P2825">
        <v>893.13</v>
      </c>
      <c r="Q2825">
        <v>0</v>
      </c>
      <c r="R2825" t="s">
        <v>21</v>
      </c>
    </row>
    <row r="2826" spans="1:18" x14ac:dyDescent="0.35">
      <c r="A2826" t="s">
        <v>2869</v>
      </c>
      <c r="B2826" t="s">
        <v>36</v>
      </c>
      <c r="C2826">
        <v>0</v>
      </c>
      <c r="D2826" t="s">
        <v>21</v>
      </c>
      <c r="E2826" t="s">
        <v>21</v>
      </c>
      <c r="F2826" t="s">
        <v>22</v>
      </c>
      <c r="G2826">
        <v>36</v>
      </c>
      <c r="H2826" t="s">
        <v>20</v>
      </c>
      <c r="I2826" t="s">
        <v>32</v>
      </c>
      <c r="J2826" t="s">
        <v>21</v>
      </c>
      <c r="K2826" t="s">
        <v>21</v>
      </c>
      <c r="L2826" t="s">
        <v>33</v>
      </c>
      <c r="M2826" t="s">
        <v>20</v>
      </c>
      <c r="N2826" t="s">
        <v>43</v>
      </c>
      <c r="O2826">
        <v>62.38</v>
      </c>
      <c r="P2826">
        <v>2257.42</v>
      </c>
      <c r="Q2826">
        <v>1</v>
      </c>
      <c r="R2826" t="s">
        <v>20</v>
      </c>
    </row>
    <row r="2827" spans="1:18" x14ac:dyDescent="0.35">
      <c r="A2827" t="s">
        <v>2870</v>
      </c>
      <c r="B2827" t="s">
        <v>19</v>
      </c>
      <c r="C2827">
        <v>1</v>
      </c>
      <c r="D2827" t="s">
        <v>20</v>
      </c>
      <c r="E2827" t="s">
        <v>20</v>
      </c>
      <c r="F2827" t="s">
        <v>58</v>
      </c>
      <c r="G2827">
        <v>26</v>
      </c>
      <c r="H2827" t="s">
        <v>20</v>
      </c>
      <c r="I2827" t="s">
        <v>23</v>
      </c>
      <c r="J2827" t="s">
        <v>21</v>
      </c>
      <c r="K2827" t="s">
        <v>21</v>
      </c>
      <c r="L2827" t="s">
        <v>33</v>
      </c>
      <c r="M2827" t="s">
        <v>21</v>
      </c>
      <c r="N2827" t="s">
        <v>30</v>
      </c>
      <c r="O2827">
        <v>84.08</v>
      </c>
      <c r="P2827">
        <v>2162.09</v>
      </c>
      <c r="Q2827">
        <v>1</v>
      </c>
      <c r="R2827" t="s">
        <v>20</v>
      </c>
    </row>
    <row r="2828" spans="1:18" x14ac:dyDescent="0.35">
      <c r="A2828" t="s">
        <v>2871</v>
      </c>
      <c r="B2828" t="s">
        <v>36</v>
      </c>
      <c r="C2828">
        <v>0</v>
      </c>
      <c r="D2828" t="s">
        <v>20</v>
      </c>
      <c r="E2828" t="s">
        <v>21</v>
      </c>
      <c r="F2828" t="s">
        <v>49</v>
      </c>
      <c r="G2828">
        <v>72</v>
      </c>
      <c r="H2828" t="s">
        <v>20</v>
      </c>
      <c r="I2828" t="s">
        <v>32</v>
      </c>
      <c r="J2828" t="s">
        <v>20</v>
      </c>
      <c r="K2828" t="s">
        <v>21</v>
      </c>
      <c r="L2828" t="s">
        <v>24</v>
      </c>
      <c r="M2828" t="s">
        <v>21</v>
      </c>
      <c r="N2828" t="s">
        <v>34</v>
      </c>
      <c r="O2828">
        <v>64.849999999999994</v>
      </c>
      <c r="P2828">
        <v>4786.0200000000004</v>
      </c>
      <c r="Q2828">
        <v>0</v>
      </c>
      <c r="R2828" t="s">
        <v>21</v>
      </c>
    </row>
    <row r="2829" spans="1:18" x14ac:dyDescent="0.35">
      <c r="A2829" t="s">
        <v>2872</v>
      </c>
      <c r="B2829" t="s">
        <v>36</v>
      </c>
      <c r="C2829">
        <v>1</v>
      </c>
      <c r="D2829" t="s">
        <v>21</v>
      </c>
      <c r="E2829" t="s">
        <v>21</v>
      </c>
      <c r="F2829" t="s">
        <v>45</v>
      </c>
      <c r="G2829">
        <v>19</v>
      </c>
      <c r="H2829" t="s">
        <v>20</v>
      </c>
      <c r="I2829" t="s">
        <v>21</v>
      </c>
      <c r="J2829" t="s">
        <v>28</v>
      </c>
      <c r="K2829" t="s">
        <v>28</v>
      </c>
      <c r="L2829" t="s">
        <v>33</v>
      </c>
      <c r="M2829" t="s">
        <v>20</v>
      </c>
      <c r="N2829" t="s">
        <v>25</v>
      </c>
      <c r="O2829">
        <v>25.85</v>
      </c>
      <c r="P2829">
        <v>500.55</v>
      </c>
      <c r="Q2829">
        <v>2</v>
      </c>
      <c r="R2829" t="s">
        <v>21</v>
      </c>
    </row>
    <row r="2830" spans="1:18" x14ac:dyDescent="0.35">
      <c r="A2830" t="s">
        <v>2873</v>
      </c>
      <c r="B2830" t="s">
        <v>19</v>
      </c>
      <c r="C2830">
        <v>0</v>
      </c>
      <c r="D2830" t="s">
        <v>21</v>
      </c>
      <c r="E2830" t="s">
        <v>21</v>
      </c>
      <c r="F2830" t="s">
        <v>56</v>
      </c>
      <c r="G2830">
        <v>37</v>
      </c>
      <c r="H2830" t="s">
        <v>20</v>
      </c>
      <c r="I2830" t="s">
        <v>32</v>
      </c>
      <c r="J2830" t="s">
        <v>21</v>
      </c>
      <c r="K2830" t="s">
        <v>20</v>
      </c>
      <c r="L2830" t="s">
        <v>33</v>
      </c>
      <c r="M2830" t="s">
        <v>20</v>
      </c>
      <c r="N2830" t="s">
        <v>34</v>
      </c>
      <c r="O2830">
        <v>62.35</v>
      </c>
      <c r="P2830">
        <v>2294.84</v>
      </c>
      <c r="Q2830">
        <v>3</v>
      </c>
      <c r="R2830" t="s">
        <v>21</v>
      </c>
    </row>
    <row r="2831" spans="1:18" x14ac:dyDescent="0.35">
      <c r="A2831" t="s">
        <v>2874</v>
      </c>
      <c r="B2831" t="s">
        <v>19</v>
      </c>
      <c r="C2831">
        <v>0</v>
      </c>
      <c r="D2831" t="s">
        <v>21</v>
      </c>
      <c r="E2831" t="s">
        <v>21</v>
      </c>
      <c r="F2831" t="s">
        <v>37</v>
      </c>
      <c r="G2831">
        <v>57</v>
      </c>
      <c r="H2831" t="s">
        <v>21</v>
      </c>
      <c r="I2831" t="s">
        <v>32</v>
      </c>
      <c r="J2831" t="s">
        <v>20</v>
      </c>
      <c r="K2831" t="s">
        <v>20</v>
      </c>
      <c r="L2831" t="s">
        <v>29</v>
      </c>
      <c r="M2831" t="s">
        <v>20</v>
      </c>
      <c r="N2831" t="s">
        <v>30</v>
      </c>
      <c r="O2831">
        <v>53.76</v>
      </c>
      <c r="P2831">
        <v>3128.67</v>
      </c>
      <c r="Q2831">
        <v>2</v>
      </c>
      <c r="R2831" t="s">
        <v>20</v>
      </c>
    </row>
    <row r="2832" spans="1:18" x14ac:dyDescent="0.35">
      <c r="A2832" t="s">
        <v>2875</v>
      </c>
      <c r="B2832" t="s">
        <v>36</v>
      </c>
      <c r="C2832">
        <v>1</v>
      </c>
      <c r="D2832" t="s">
        <v>20</v>
      </c>
      <c r="E2832" t="s">
        <v>21</v>
      </c>
      <c r="F2832" t="s">
        <v>22</v>
      </c>
      <c r="G2832">
        <v>25</v>
      </c>
      <c r="H2832" t="s">
        <v>20</v>
      </c>
      <c r="I2832" t="s">
        <v>23</v>
      </c>
      <c r="J2832" t="s">
        <v>21</v>
      </c>
      <c r="K2832" t="s">
        <v>21</v>
      </c>
      <c r="L2832" t="s">
        <v>29</v>
      </c>
      <c r="M2832" t="s">
        <v>21</v>
      </c>
      <c r="N2832" t="s">
        <v>34</v>
      </c>
      <c r="O2832">
        <v>82.22</v>
      </c>
      <c r="P2832">
        <v>2051.8200000000002</v>
      </c>
      <c r="Q2832">
        <v>3</v>
      </c>
      <c r="R2832" t="s">
        <v>21</v>
      </c>
    </row>
    <row r="2833" spans="1:18" x14ac:dyDescent="0.35">
      <c r="A2833" t="s">
        <v>2876</v>
      </c>
      <c r="B2833" t="s">
        <v>36</v>
      </c>
      <c r="C2833">
        <v>0</v>
      </c>
      <c r="D2833" t="s">
        <v>21</v>
      </c>
      <c r="E2833" t="s">
        <v>21</v>
      </c>
      <c r="F2833" t="s">
        <v>56</v>
      </c>
      <c r="G2833">
        <v>11</v>
      </c>
      <c r="H2833" t="s">
        <v>20</v>
      </c>
      <c r="I2833" t="s">
        <v>21</v>
      </c>
      <c r="J2833" t="s">
        <v>28</v>
      </c>
      <c r="K2833" t="s">
        <v>28</v>
      </c>
      <c r="L2833" t="s">
        <v>33</v>
      </c>
      <c r="M2833" t="s">
        <v>20</v>
      </c>
      <c r="N2833" t="s">
        <v>34</v>
      </c>
      <c r="O2833">
        <v>42.73</v>
      </c>
      <c r="P2833">
        <v>478</v>
      </c>
      <c r="Q2833">
        <v>2</v>
      </c>
      <c r="R2833" t="s">
        <v>21</v>
      </c>
    </row>
    <row r="2834" spans="1:18" x14ac:dyDescent="0.35">
      <c r="A2834" t="s">
        <v>2877</v>
      </c>
      <c r="B2834" t="s">
        <v>36</v>
      </c>
      <c r="C2834">
        <v>0</v>
      </c>
      <c r="D2834" t="s">
        <v>21</v>
      </c>
      <c r="E2834" t="s">
        <v>21</v>
      </c>
      <c r="F2834" t="s">
        <v>37</v>
      </c>
      <c r="G2834">
        <v>40</v>
      </c>
      <c r="H2834" t="s">
        <v>21</v>
      </c>
      <c r="I2834" t="s">
        <v>32</v>
      </c>
      <c r="J2834" t="s">
        <v>21</v>
      </c>
      <c r="K2834" t="s">
        <v>21</v>
      </c>
      <c r="L2834" t="s">
        <v>24</v>
      </c>
      <c r="M2834" t="s">
        <v>21</v>
      </c>
      <c r="N2834" t="s">
        <v>43</v>
      </c>
      <c r="O2834">
        <v>53.32</v>
      </c>
      <c r="P2834">
        <v>2155.41</v>
      </c>
      <c r="Q2834">
        <v>3</v>
      </c>
      <c r="R2834" t="s">
        <v>21</v>
      </c>
    </row>
    <row r="2835" spans="1:18" x14ac:dyDescent="0.35">
      <c r="A2835" t="s">
        <v>2878</v>
      </c>
      <c r="B2835" t="s">
        <v>19</v>
      </c>
      <c r="C2835">
        <v>0</v>
      </c>
      <c r="D2835" t="s">
        <v>20</v>
      </c>
      <c r="E2835" t="s">
        <v>21</v>
      </c>
      <c r="F2835" t="s">
        <v>39</v>
      </c>
      <c r="G2835">
        <v>11</v>
      </c>
      <c r="H2835" t="s">
        <v>20</v>
      </c>
      <c r="I2835" t="s">
        <v>23</v>
      </c>
      <c r="J2835" t="s">
        <v>21</v>
      </c>
      <c r="K2835" t="s">
        <v>21</v>
      </c>
      <c r="L2835" t="s">
        <v>24</v>
      </c>
      <c r="M2835" t="s">
        <v>20</v>
      </c>
      <c r="N2835" t="s">
        <v>34</v>
      </c>
      <c r="O2835">
        <v>91.14</v>
      </c>
      <c r="P2835">
        <v>1009.42</v>
      </c>
      <c r="Q2835">
        <v>3</v>
      </c>
      <c r="R2835" t="s">
        <v>21</v>
      </c>
    </row>
    <row r="2836" spans="1:18" x14ac:dyDescent="0.35">
      <c r="A2836" t="s">
        <v>2879</v>
      </c>
      <c r="B2836" t="s">
        <v>36</v>
      </c>
      <c r="C2836">
        <v>0</v>
      </c>
      <c r="D2836" t="s">
        <v>20</v>
      </c>
      <c r="E2836" t="s">
        <v>20</v>
      </c>
      <c r="F2836" t="s">
        <v>37</v>
      </c>
      <c r="G2836">
        <v>33</v>
      </c>
      <c r="H2836" t="s">
        <v>20</v>
      </c>
      <c r="I2836" t="s">
        <v>32</v>
      </c>
      <c r="J2836" t="s">
        <v>21</v>
      </c>
      <c r="K2836" t="s">
        <v>21</v>
      </c>
      <c r="L2836" t="s">
        <v>24</v>
      </c>
      <c r="M2836" t="s">
        <v>20</v>
      </c>
      <c r="N2836" t="s">
        <v>30</v>
      </c>
      <c r="O2836">
        <v>56.48</v>
      </c>
      <c r="P2836">
        <v>1899.46</v>
      </c>
      <c r="Q2836">
        <v>2</v>
      </c>
      <c r="R2836" t="s">
        <v>21</v>
      </c>
    </row>
    <row r="2837" spans="1:18" x14ac:dyDescent="0.35">
      <c r="A2837" t="s">
        <v>2880</v>
      </c>
      <c r="B2837" t="s">
        <v>36</v>
      </c>
      <c r="C2837">
        <v>0</v>
      </c>
      <c r="D2837" t="s">
        <v>20</v>
      </c>
      <c r="E2837" t="s">
        <v>20</v>
      </c>
      <c r="F2837" t="s">
        <v>22</v>
      </c>
      <c r="G2837">
        <v>6</v>
      </c>
      <c r="H2837" t="s">
        <v>20</v>
      </c>
      <c r="I2837" t="s">
        <v>32</v>
      </c>
      <c r="J2837" t="s">
        <v>21</v>
      </c>
      <c r="K2837" t="s">
        <v>21</v>
      </c>
      <c r="L2837" t="s">
        <v>33</v>
      </c>
      <c r="M2837" t="s">
        <v>21</v>
      </c>
      <c r="N2837" t="s">
        <v>34</v>
      </c>
      <c r="O2837">
        <v>42.44</v>
      </c>
      <c r="P2837">
        <v>261.93</v>
      </c>
      <c r="Q2837">
        <v>0</v>
      </c>
      <c r="R2837" t="s">
        <v>20</v>
      </c>
    </row>
    <row r="2838" spans="1:18" x14ac:dyDescent="0.35">
      <c r="A2838" t="s">
        <v>2881</v>
      </c>
      <c r="B2838" t="s">
        <v>19</v>
      </c>
      <c r="C2838">
        <v>1</v>
      </c>
      <c r="D2838" t="s">
        <v>20</v>
      </c>
      <c r="E2838" t="s">
        <v>20</v>
      </c>
      <c r="F2838" t="s">
        <v>75</v>
      </c>
      <c r="G2838">
        <v>25</v>
      </c>
      <c r="H2838" t="s">
        <v>20</v>
      </c>
      <c r="I2838" t="s">
        <v>21</v>
      </c>
      <c r="J2838" t="s">
        <v>28</v>
      </c>
      <c r="K2838" t="s">
        <v>28</v>
      </c>
      <c r="L2838" t="s">
        <v>33</v>
      </c>
      <c r="M2838" t="s">
        <v>20</v>
      </c>
      <c r="N2838" t="s">
        <v>34</v>
      </c>
      <c r="O2838">
        <v>31.01</v>
      </c>
      <c r="P2838">
        <v>793.11</v>
      </c>
      <c r="Q2838">
        <v>1</v>
      </c>
      <c r="R2838" t="s">
        <v>20</v>
      </c>
    </row>
    <row r="2839" spans="1:18" x14ac:dyDescent="0.35">
      <c r="A2839" t="s">
        <v>2882</v>
      </c>
      <c r="B2839" t="s">
        <v>19</v>
      </c>
      <c r="C2839">
        <v>0</v>
      </c>
      <c r="D2839" t="s">
        <v>20</v>
      </c>
      <c r="E2839" t="s">
        <v>20</v>
      </c>
      <c r="F2839" t="s">
        <v>27</v>
      </c>
      <c r="G2839">
        <v>5</v>
      </c>
      <c r="H2839" t="s">
        <v>21</v>
      </c>
      <c r="I2839" t="s">
        <v>23</v>
      </c>
      <c r="J2839" t="s">
        <v>21</v>
      </c>
      <c r="K2839" t="s">
        <v>21</v>
      </c>
      <c r="L2839" t="s">
        <v>33</v>
      </c>
      <c r="M2839" t="s">
        <v>20</v>
      </c>
      <c r="N2839" t="s">
        <v>30</v>
      </c>
      <c r="O2839">
        <v>80.17</v>
      </c>
      <c r="P2839">
        <v>406.83</v>
      </c>
      <c r="Q2839">
        <v>3</v>
      </c>
      <c r="R2839" t="s">
        <v>20</v>
      </c>
    </row>
    <row r="2840" spans="1:18" x14ac:dyDescent="0.35">
      <c r="A2840" t="s">
        <v>2883</v>
      </c>
      <c r="B2840" t="s">
        <v>19</v>
      </c>
      <c r="C2840">
        <v>0</v>
      </c>
      <c r="D2840" t="s">
        <v>21</v>
      </c>
      <c r="E2840" t="s">
        <v>21</v>
      </c>
      <c r="F2840" t="s">
        <v>37</v>
      </c>
      <c r="G2840">
        <v>61</v>
      </c>
      <c r="H2840" t="s">
        <v>20</v>
      </c>
      <c r="I2840" t="s">
        <v>32</v>
      </c>
      <c r="J2840" t="s">
        <v>20</v>
      </c>
      <c r="K2840" t="s">
        <v>21</v>
      </c>
      <c r="L2840" t="s">
        <v>24</v>
      </c>
      <c r="M2840" t="s">
        <v>20</v>
      </c>
      <c r="N2840" t="s">
        <v>34</v>
      </c>
      <c r="O2840">
        <v>55.04</v>
      </c>
      <c r="P2840">
        <v>3373.67</v>
      </c>
      <c r="Q2840">
        <v>4</v>
      </c>
      <c r="R2840" t="s">
        <v>21</v>
      </c>
    </row>
    <row r="2841" spans="1:18" x14ac:dyDescent="0.35">
      <c r="A2841" t="s">
        <v>2884</v>
      </c>
      <c r="B2841" t="s">
        <v>19</v>
      </c>
      <c r="C2841">
        <v>0</v>
      </c>
      <c r="D2841" t="s">
        <v>21</v>
      </c>
      <c r="E2841" t="s">
        <v>21</v>
      </c>
      <c r="F2841" t="s">
        <v>49</v>
      </c>
      <c r="G2841">
        <v>26</v>
      </c>
      <c r="H2841" t="s">
        <v>20</v>
      </c>
      <c r="I2841" t="s">
        <v>23</v>
      </c>
      <c r="J2841" t="s">
        <v>21</v>
      </c>
      <c r="K2841" t="s">
        <v>21</v>
      </c>
      <c r="L2841" t="s">
        <v>24</v>
      </c>
      <c r="M2841" t="s">
        <v>21</v>
      </c>
      <c r="N2841" t="s">
        <v>30</v>
      </c>
      <c r="O2841">
        <v>89.88</v>
      </c>
      <c r="Q2841">
        <v>1</v>
      </c>
      <c r="R2841" t="s">
        <v>21</v>
      </c>
    </row>
    <row r="2842" spans="1:18" x14ac:dyDescent="0.35">
      <c r="A2842" t="s">
        <v>2885</v>
      </c>
      <c r="B2842" t="s">
        <v>19</v>
      </c>
      <c r="C2842">
        <v>0</v>
      </c>
      <c r="D2842" t="s">
        <v>21</v>
      </c>
      <c r="E2842" t="s">
        <v>21</v>
      </c>
      <c r="F2842" t="s">
        <v>56</v>
      </c>
      <c r="G2842">
        <v>72</v>
      </c>
      <c r="H2842" t="s">
        <v>20</v>
      </c>
      <c r="I2842" t="s">
        <v>32</v>
      </c>
      <c r="J2842" t="s">
        <v>21</v>
      </c>
      <c r="K2842" t="s">
        <v>21</v>
      </c>
      <c r="L2842" t="s">
        <v>24</v>
      </c>
      <c r="M2842" t="s">
        <v>20</v>
      </c>
      <c r="N2842" t="s">
        <v>30</v>
      </c>
      <c r="O2842">
        <v>61.28</v>
      </c>
      <c r="P2842">
        <v>4465.63</v>
      </c>
      <c r="Q2842">
        <v>2</v>
      </c>
      <c r="R2842" t="s">
        <v>21</v>
      </c>
    </row>
    <row r="2843" spans="1:18" x14ac:dyDescent="0.35">
      <c r="A2843" t="s">
        <v>2886</v>
      </c>
      <c r="B2843" t="s">
        <v>36</v>
      </c>
      <c r="C2843">
        <v>1</v>
      </c>
      <c r="D2843" t="s">
        <v>20</v>
      </c>
      <c r="E2843" t="s">
        <v>21</v>
      </c>
      <c r="F2843" t="s">
        <v>49</v>
      </c>
      <c r="G2843">
        <v>11</v>
      </c>
      <c r="H2843" t="s">
        <v>20</v>
      </c>
      <c r="I2843" t="s">
        <v>32</v>
      </c>
      <c r="J2843" t="s">
        <v>21</v>
      </c>
      <c r="K2843" t="s">
        <v>20</v>
      </c>
      <c r="L2843" t="s">
        <v>33</v>
      </c>
      <c r="M2843" t="s">
        <v>20</v>
      </c>
      <c r="N2843" t="s">
        <v>34</v>
      </c>
      <c r="O2843">
        <v>65.84</v>
      </c>
      <c r="P2843">
        <v>741.84</v>
      </c>
      <c r="Q2843">
        <v>1</v>
      </c>
      <c r="R2843" t="s">
        <v>20</v>
      </c>
    </row>
    <row r="2844" spans="1:18" x14ac:dyDescent="0.35">
      <c r="A2844" t="s">
        <v>2887</v>
      </c>
      <c r="B2844" t="s">
        <v>36</v>
      </c>
      <c r="C2844">
        <v>1</v>
      </c>
      <c r="D2844" t="s">
        <v>21</v>
      </c>
      <c r="E2844" t="s">
        <v>21</v>
      </c>
      <c r="F2844" t="s">
        <v>27</v>
      </c>
      <c r="G2844">
        <v>23</v>
      </c>
      <c r="H2844" t="s">
        <v>20</v>
      </c>
      <c r="I2844" t="s">
        <v>32</v>
      </c>
      <c r="J2844" t="s">
        <v>20</v>
      </c>
      <c r="K2844" t="s">
        <v>20</v>
      </c>
      <c r="L2844" t="s">
        <v>29</v>
      </c>
      <c r="M2844" t="s">
        <v>21</v>
      </c>
      <c r="N2844" t="s">
        <v>25</v>
      </c>
      <c r="O2844">
        <v>66.88</v>
      </c>
      <c r="P2844">
        <v>1495.35</v>
      </c>
      <c r="Q2844">
        <v>5</v>
      </c>
      <c r="R2844" t="s">
        <v>21</v>
      </c>
    </row>
    <row r="2845" spans="1:18" x14ac:dyDescent="0.35">
      <c r="A2845" t="s">
        <v>2888</v>
      </c>
      <c r="B2845" t="s">
        <v>36</v>
      </c>
      <c r="C2845">
        <v>1</v>
      </c>
      <c r="D2845" t="s">
        <v>21</v>
      </c>
      <c r="E2845" t="s">
        <v>21</v>
      </c>
      <c r="F2845" t="s">
        <v>41</v>
      </c>
      <c r="G2845">
        <v>14</v>
      </c>
      <c r="H2845" t="s">
        <v>20</v>
      </c>
      <c r="I2845" t="s">
        <v>32</v>
      </c>
      <c r="J2845" t="s">
        <v>20</v>
      </c>
      <c r="K2845" t="s">
        <v>21</v>
      </c>
      <c r="L2845" t="s">
        <v>33</v>
      </c>
      <c r="M2845" t="s">
        <v>20</v>
      </c>
      <c r="N2845" t="s">
        <v>34</v>
      </c>
      <c r="O2845">
        <v>55.08</v>
      </c>
      <c r="P2845">
        <v>749.54</v>
      </c>
      <c r="Q2845">
        <v>1</v>
      </c>
      <c r="R2845" t="s">
        <v>21</v>
      </c>
    </row>
    <row r="2846" spans="1:18" x14ac:dyDescent="0.35">
      <c r="A2846" t="s">
        <v>2889</v>
      </c>
      <c r="B2846" t="s">
        <v>19</v>
      </c>
      <c r="C2846">
        <v>0</v>
      </c>
      <c r="D2846" t="s">
        <v>21</v>
      </c>
      <c r="E2846" t="s">
        <v>20</v>
      </c>
      <c r="F2846" t="s">
        <v>41</v>
      </c>
      <c r="G2846">
        <v>64</v>
      </c>
      <c r="H2846" t="s">
        <v>20</v>
      </c>
      <c r="I2846" t="s">
        <v>23</v>
      </c>
      <c r="J2846" t="s">
        <v>21</v>
      </c>
      <c r="K2846" t="s">
        <v>21</v>
      </c>
      <c r="L2846" t="s">
        <v>33</v>
      </c>
      <c r="M2846" t="s">
        <v>21</v>
      </c>
      <c r="N2846" t="s">
        <v>25</v>
      </c>
      <c r="O2846">
        <v>87.47</v>
      </c>
      <c r="P2846">
        <v>5740.21</v>
      </c>
      <c r="Q2846">
        <v>2</v>
      </c>
      <c r="R2846" t="s">
        <v>21</v>
      </c>
    </row>
    <row r="2847" spans="1:18" x14ac:dyDescent="0.35">
      <c r="A2847" t="s">
        <v>2890</v>
      </c>
      <c r="B2847" t="s">
        <v>19</v>
      </c>
      <c r="C2847">
        <v>1</v>
      </c>
      <c r="D2847" t="s">
        <v>20</v>
      </c>
      <c r="E2847" t="s">
        <v>21</v>
      </c>
      <c r="F2847" t="s">
        <v>56</v>
      </c>
      <c r="G2847">
        <v>48</v>
      </c>
      <c r="H2847" t="s">
        <v>20</v>
      </c>
      <c r="I2847" t="s">
        <v>23</v>
      </c>
      <c r="J2847" t="s">
        <v>21</v>
      </c>
      <c r="K2847" t="s">
        <v>20</v>
      </c>
      <c r="L2847" t="s">
        <v>29</v>
      </c>
      <c r="M2847" t="s">
        <v>21</v>
      </c>
      <c r="N2847" t="s">
        <v>30</v>
      </c>
      <c r="O2847">
        <v>97.26</v>
      </c>
      <c r="P2847">
        <v>4689.43</v>
      </c>
      <c r="Q2847">
        <v>2</v>
      </c>
      <c r="R2847" t="s">
        <v>20</v>
      </c>
    </row>
    <row r="2848" spans="1:18" x14ac:dyDescent="0.35">
      <c r="A2848" t="s">
        <v>2891</v>
      </c>
      <c r="B2848" t="s">
        <v>19</v>
      </c>
      <c r="C2848">
        <v>0</v>
      </c>
      <c r="D2848" t="s">
        <v>20</v>
      </c>
      <c r="E2848" t="s">
        <v>20</v>
      </c>
      <c r="F2848" t="s">
        <v>49</v>
      </c>
      <c r="G2848">
        <v>8</v>
      </c>
      <c r="H2848" t="s">
        <v>20</v>
      </c>
      <c r="I2848" t="s">
        <v>23</v>
      </c>
      <c r="J2848" t="s">
        <v>20</v>
      </c>
      <c r="K2848" t="s">
        <v>21</v>
      </c>
      <c r="L2848" t="s">
        <v>33</v>
      </c>
      <c r="M2848" t="s">
        <v>21</v>
      </c>
      <c r="N2848" t="s">
        <v>34</v>
      </c>
      <c r="O2848">
        <v>98.81</v>
      </c>
      <c r="P2848">
        <v>767.49</v>
      </c>
      <c r="Q2848">
        <v>1</v>
      </c>
      <c r="R2848" t="s">
        <v>20</v>
      </c>
    </row>
    <row r="2849" spans="1:18" x14ac:dyDescent="0.35">
      <c r="A2849" t="s">
        <v>2892</v>
      </c>
      <c r="B2849" t="s">
        <v>36</v>
      </c>
      <c r="C2849">
        <v>1</v>
      </c>
      <c r="D2849" t="s">
        <v>20</v>
      </c>
      <c r="E2849" t="s">
        <v>21</v>
      </c>
      <c r="F2849" t="s">
        <v>65</v>
      </c>
      <c r="G2849">
        <v>10</v>
      </c>
      <c r="H2849" t="s">
        <v>20</v>
      </c>
      <c r="I2849" t="s">
        <v>23</v>
      </c>
      <c r="J2849" t="s">
        <v>21</v>
      </c>
      <c r="K2849" t="s">
        <v>21</v>
      </c>
      <c r="L2849" t="s">
        <v>33</v>
      </c>
      <c r="M2849" t="s">
        <v>20</v>
      </c>
      <c r="N2849" t="s">
        <v>34</v>
      </c>
      <c r="O2849">
        <v>90.93</v>
      </c>
      <c r="P2849">
        <v>908.09</v>
      </c>
      <c r="Q2849">
        <v>0</v>
      </c>
      <c r="R2849" t="s">
        <v>20</v>
      </c>
    </row>
    <row r="2850" spans="1:18" x14ac:dyDescent="0.35">
      <c r="A2850" t="s">
        <v>2893</v>
      </c>
      <c r="B2850" t="s">
        <v>19</v>
      </c>
      <c r="C2850">
        <v>1</v>
      </c>
      <c r="D2850" t="s">
        <v>20</v>
      </c>
      <c r="E2850" t="s">
        <v>21</v>
      </c>
      <c r="F2850" t="s">
        <v>47</v>
      </c>
      <c r="G2850">
        <v>72</v>
      </c>
      <c r="H2850" t="s">
        <v>21</v>
      </c>
      <c r="I2850" t="s">
        <v>21</v>
      </c>
      <c r="J2850" t="s">
        <v>28</v>
      </c>
      <c r="K2850" t="s">
        <v>28</v>
      </c>
      <c r="L2850" t="s">
        <v>24</v>
      </c>
      <c r="M2850" t="s">
        <v>21</v>
      </c>
      <c r="N2850" t="s">
        <v>34</v>
      </c>
      <c r="O2850">
        <v>23.07</v>
      </c>
      <c r="P2850">
        <v>1655.75</v>
      </c>
      <c r="Q2850">
        <v>1</v>
      </c>
      <c r="R2850" t="s">
        <v>21</v>
      </c>
    </row>
    <row r="2851" spans="1:18" x14ac:dyDescent="0.35">
      <c r="A2851" t="s">
        <v>2894</v>
      </c>
      <c r="B2851" t="s">
        <v>36</v>
      </c>
      <c r="C2851">
        <v>0</v>
      </c>
      <c r="D2851" t="s">
        <v>20</v>
      </c>
      <c r="E2851" t="s">
        <v>20</v>
      </c>
      <c r="F2851" t="s">
        <v>45</v>
      </c>
      <c r="G2851">
        <v>39</v>
      </c>
      <c r="H2851" t="s">
        <v>20</v>
      </c>
      <c r="I2851" t="s">
        <v>32</v>
      </c>
      <c r="J2851" t="s">
        <v>21</v>
      </c>
      <c r="K2851" t="s">
        <v>21</v>
      </c>
      <c r="L2851" t="s">
        <v>33</v>
      </c>
      <c r="M2851" t="s">
        <v>21</v>
      </c>
      <c r="N2851" t="s">
        <v>34</v>
      </c>
      <c r="O2851">
        <v>46.84</v>
      </c>
      <c r="P2851">
        <v>1811.83</v>
      </c>
      <c r="Q2851">
        <v>3</v>
      </c>
      <c r="R2851" t="s">
        <v>20</v>
      </c>
    </row>
    <row r="2852" spans="1:18" x14ac:dyDescent="0.35">
      <c r="A2852" t="s">
        <v>2895</v>
      </c>
      <c r="B2852" t="s">
        <v>19</v>
      </c>
      <c r="C2852">
        <v>0</v>
      </c>
      <c r="D2852" t="s">
        <v>21</v>
      </c>
      <c r="E2852" t="s">
        <v>21</v>
      </c>
      <c r="F2852" t="s">
        <v>22</v>
      </c>
      <c r="G2852">
        <v>13</v>
      </c>
      <c r="H2852" t="s">
        <v>20</v>
      </c>
      <c r="I2852" t="s">
        <v>23</v>
      </c>
      <c r="J2852" t="s">
        <v>21</v>
      </c>
      <c r="K2852" t="s">
        <v>21</v>
      </c>
      <c r="L2852" t="s">
        <v>33</v>
      </c>
      <c r="M2852" t="s">
        <v>20</v>
      </c>
      <c r="N2852" t="s">
        <v>34</v>
      </c>
      <c r="O2852">
        <v>85.02</v>
      </c>
      <c r="P2852">
        <v>1114.3499999999999</v>
      </c>
      <c r="Q2852">
        <v>3</v>
      </c>
      <c r="R2852" t="s">
        <v>20</v>
      </c>
    </row>
    <row r="2853" spans="1:18" x14ac:dyDescent="0.35">
      <c r="A2853" t="s">
        <v>2896</v>
      </c>
      <c r="B2853" t="s">
        <v>19</v>
      </c>
      <c r="C2853">
        <v>1</v>
      </c>
      <c r="D2853" t="s">
        <v>21</v>
      </c>
      <c r="E2853" t="s">
        <v>21</v>
      </c>
      <c r="F2853" t="s">
        <v>45</v>
      </c>
      <c r="G2853">
        <v>37</v>
      </c>
      <c r="H2853" t="s">
        <v>20</v>
      </c>
      <c r="I2853" t="s">
        <v>23</v>
      </c>
      <c r="J2853" t="s">
        <v>20</v>
      </c>
      <c r="K2853" t="s">
        <v>20</v>
      </c>
      <c r="L2853" t="s">
        <v>29</v>
      </c>
      <c r="M2853" t="s">
        <v>21</v>
      </c>
      <c r="N2853" t="s">
        <v>34</v>
      </c>
      <c r="O2853">
        <v>89.92</v>
      </c>
      <c r="P2853">
        <v>3243.66</v>
      </c>
      <c r="Q2853">
        <v>3</v>
      </c>
      <c r="R2853" t="s">
        <v>21</v>
      </c>
    </row>
    <row r="2854" spans="1:18" x14ac:dyDescent="0.35">
      <c r="A2854" t="s">
        <v>2897</v>
      </c>
      <c r="B2854" t="s">
        <v>19</v>
      </c>
      <c r="C2854">
        <v>0</v>
      </c>
      <c r="D2854" t="s">
        <v>20</v>
      </c>
      <c r="E2854" t="s">
        <v>21</v>
      </c>
      <c r="F2854" t="s">
        <v>47</v>
      </c>
      <c r="G2854">
        <v>14</v>
      </c>
      <c r="H2854" t="s">
        <v>20</v>
      </c>
      <c r="I2854" t="s">
        <v>23</v>
      </c>
      <c r="J2854" t="s">
        <v>21</v>
      </c>
      <c r="K2854" t="s">
        <v>21</v>
      </c>
      <c r="L2854" t="s">
        <v>33</v>
      </c>
      <c r="M2854" t="s">
        <v>21</v>
      </c>
      <c r="N2854" t="s">
        <v>43</v>
      </c>
      <c r="O2854">
        <v>89.81</v>
      </c>
      <c r="P2854">
        <v>1222.47</v>
      </c>
      <c r="Q2854">
        <v>2</v>
      </c>
      <c r="R2854" t="s">
        <v>20</v>
      </c>
    </row>
    <row r="2855" spans="1:18" x14ac:dyDescent="0.35">
      <c r="A2855" t="s">
        <v>2898</v>
      </c>
      <c r="B2855" t="s">
        <v>36</v>
      </c>
      <c r="C2855">
        <v>0</v>
      </c>
      <c r="D2855" t="s">
        <v>20</v>
      </c>
      <c r="E2855" t="s">
        <v>20</v>
      </c>
      <c r="F2855" t="s">
        <v>39</v>
      </c>
      <c r="G2855">
        <v>65</v>
      </c>
      <c r="H2855" t="s">
        <v>20</v>
      </c>
      <c r="I2855" t="s">
        <v>23</v>
      </c>
      <c r="J2855" t="s">
        <v>20</v>
      </c>
      <c r="K2855" t="s">
        <v>20</v>
      </c>
      <c r="L2855" t="s">
        <v>24</v>
      </c>
      <c r="M2855" t="s">
        <v>20</v>
      </c>
      <c r="N2855" t="s">
        <v>34</v>
      </c>
      <c r="O2855">
        <v>102.61</v>
      </c>
      <c r="P2855">
        <v>6739.39</v>
      </c>
      <c r="Q2855">
        <v>1</v>
      </c>
      <c r="R2855" t="s">
        <v>21</v>
      </c>
    </row>
    <row r="2856" spans="1:18" x14ac:dyDescent="0.35">
      <c r="A2856" t="s">
        <v>2899</v>
      </c>
      <c r="B2856" t="s">
        <v>19</v>
      </c>
      <c r="C2856">
        <v>1</v>
      </c>
      <c r="D2856" t="s">
        <v>21</v>
      </c>
      <c r="E2856" t="s">
        <v>20</v>
      </c>
      <c r="F2856" t="s">
        <v>56</v>
      </c>
      <c r="G2856">
        <v>29</v>
      </c>
      <c r="H2856" t="s">
        <v>20</v>
      </c>
      <c r="I2856" t="s">
        <v>23</v>
      </c>
      <c r="J2856" t="s">
        <v>21</v>
      </c>
      <c r="K2856" t="s">
        <v>21</v>
      </c>
      <c r="L2856" t="s">
        <v>29</v>
      </c>
      <c r="M2856" t="s">
        <v>20</v>
      </c>
      <c r="N2856" t="s">
        <v>34</v>
      </c>
      <c r="O2856">
        <v>92.86</v>
      </c>
      <c r="P2856">
        <v>2617.7600000000002</v>
      </c>
      <c r="Q2856">
        <v>3</v>
      </c>
      <c r="R2856" t="s">
        <v>20</v>
      </c>
    </row>
    <row r="2857" spans="1:18" x14ac:dyDescent="0.35">
      <c r="A2857" t="s">
        <v>2900</v>
      </c>
      <c r="B2857" t="s">
        <v>19</v>
      </c>
      <c r="C2857">
        <v>0</v>
      </c>
      <c r="D2857" t="s">
        <v>21</v>
      </c>
      <c r="E2857" t="s">
        <v>21</v>
      </c>
      <c r="F2857" t="s">
        <v>47</v>
      </c>
      <c r="G2857">
        <v>4</v>
      </c>
      <c r="H2857" t="s">
        <v>20</v>
      </c>
      <c r="I2857" t="s">
        <v>32</v>
      </c>
      <c r="J2857" t="s">
        <v>21</v>
      </c>
      <c r="K2857" t="s">
        <v>21</v>
      </c>
      <c r="L2857" t="s">
        <v>33</v>
      </c>
      <c r="M2857" t="s">
        <v>21</v>
      </c>
      <c r="N2857" t="s">
        <v>30</v>
      </c>
      <c r="O2857">
        <v>54.23</v>
      </c>
      <c r="P2857">
        <v>211.34</v>
      </c>
      <c r="Q2857">
        <v>1</v>
      </c>
      <c r="R2857" t="s">
        <v>20</v>
      </c>
    </row>
    <row r="2858" spans="1:18" x14ac:dyDescent="0.35">
      <c r="A2858" t="s">
        <v>2901</v>
      </c>
      <c r="B2858" t="s">
        <v>36</v>
      </c>
      <c r="C2858">
        <v>0</v>
      </c>
      <c r="D2858" t="s">
        <v>21</v>
      </c>
      <c r="E2858" t="s">
        <v>21</v>
      </c>
      <c r="F2858" t="s">
        <v>49</v>
      </c>
      <c r="G2858">
        <v>48</v>
      </c>
      <c r="H2858" t="s">
        <v>20</v>
      </c>
      <c r="I2858" t="s">
        <v>32</v>
      </c>
      <c r="J2858" t="s">
        <v>20</v>
      </c>
      <c r="K2858" t="s">
        <v>21</v>
      </c>
      <c r="L2858" t="s">
        <v>24</v>
      </c>
      <c r="M2858" t="s">
        <v>20</v>
      </c>
      <c r="N2858" t="s">
        <v>43</v>
      </c>
      <c r="O2858">
        <v>58.78</v>
      </c>
      <c r="P2858">
        <v>2820.18</v>
      </c>
      <c r="Q2858">
        <v>2</v>
      </c>
      <c r="R2858" t="s">
        <v>21</v>
      </c>
    </row>
    <row r="2859" spans="1:18" x14ac:dyDescent="0.35">
      <c r="A2859" t="s">
        <v>2406</v>
      </c>
      <c r="B2859" t="s">
        <v>19</v>
      </c>
      <c r="C2859">
        <v>0</v>
      </c>
      <c r="D2859" t="s">
        <v>20</v>
      </c>
      <c r="E2859" t="s">
        <v>20</v>
      </c>
      <c r="F2859" t="s">
        <v>58</v>
      </c>
      <c r="G2859">
        <v>41</v>
      </c>
      <c r="H2859" t="s">
        <v>20</v>
      </c>
      <c r="I2859" t="s">
        <v>32</v>
      </c>
      <c r="J2859" t="s">
        <v>20</v>
      </c>
      <c r="K2859" t="s">
        <v>21</v>
      </c>
      <c r="L2859" t="s">
        <v>29</v>
      </c>
      <c r="M2859" t="s">
        <v>20</v>
      </c>
      <c r="N2859" t="s">
        <v>30</v>
      </c>
      <c r="O2859">
        <v>62.83</v>
      </c>
      <c r="P2859">
        <v>2529</v>
      </c>
      <c r="Q2859">
        <v>3</v>
      </c>
      <c r="R2859" t="s">
        <v>21</v>
      </c>
    </row>
    <row r="2860" spans="1:18" x14ac:dyDescent="0.35">
      <c r="A2860" t="s">
        <v>2902</v>
      </c>
      <c r="B2860" t="s">
        <v>36</v>
      </c>
      <c r="C2860">
        <v>1</v>
      </c>
      <c r="D2860" t="s">
        <v>20</v>
      </c>
      <c r="E2860" t="s">
        <v>21</v>
      </c>
      <c r="F2860" t="s">
        <v>49</v>
      </c>
      <c r="G2860">
        <v>52</v>
      </c>
      <c r="H2860" t="s">
        <v>20</v>
      </c>
      <c r="I2860" t="s">
        <v>23</v>
      </c>
      <c r="J2860" t="s">
        <v>20</v>
      </c>
      <c r="K2860" t="s">
        <v>21</v>
      </c>
      <c r="L2860" t="s">
        <v>24</v>
      </c>
      <c r="M2860" t="s">
        <v>20</v>
      </c>
      <c r="N2860" t="s">
        <v>30</v>
      </c>
      <c r="O2860">
        <v>89.06</v>
      </c>
      <c r="P2860">
        <v>4578.88</v>
      </c>
      <c r="Q2860">
        <v>2</v>
      </c>
      <c r="R2860" t="s">
        <v>21</v>
      </c>
    </row>
    <row r="2861" spans="1:18" x14ac:dyDescent="0.35">
      <c r="A2861" t="s">
        <v>2903</v>
      </c>
      <c r="B2861" t="s">
        <v>19</v>
      </c>
      <c r="C2861">
        <v>0</v>
      </c>
      <c r="D2861" t="s">
        <v>20</v>
      </c>
      <c r="E2861" t="s">
        <v>20</v>
      </c>
      <c r="F2861" t="s">
        <v>45</v>
      </c>
      <c r="G2861">
        <v>4</v>
      </c>
      <c r="H2861" t="s">
        <v>20</v>
      </c>
      <c r="I2861" t="s">
        <v>32</v>
      </c>
      <c r="J2861" t="s">
        <v>21</v>
      </c>
      <c r="K2861" t="s">
        <v>21</v>
      </c>
      <c r="L2861" t="s">
        <v>33</v>
      </c>
      <c r="M2861" t="s">
        <v>21</v>
      </c>
      <c r="N2861" t="s">
        <v>34</v>
      </c>
      <c r="O2861">
        <v>55.02</v>
      </c>
      <c r="P2861">
        <v>217.46</v>
      </c>
      <c r="Q2861">
        <v>3</v>
      </c>
      <c r="R2861" t="s">
        <v>21</v>
      </c>
    </row>
    <row r="2862" spans="1:18" x14ac:dyDescent="0.35">
      <c r="A2862" t="s">
        <v>2904</v>
      </c>
      <c r="B2862" t="s">
        <v>36</v>
      </c>
      <c r="C2862">
        <v>0</v>
      </c>
      <c r="D2862" t="s">
        <v>20</v>
      </c>
      <c r="E2862" t="s">
        <v>21</v>
      </c>
      <c r="F2862" t="s">
        <v>49</v>
      </c>
      <c r="G2862">
        <v>27</v>
      </c>
      <c r="H2862" t="s">
        <v>20</v>
      </c>
      <c r="I2862" t="s">
        <v>21</v>
      </c>
      <c r="J2862" t="s">
        <v>28</v>
      </c>
      <c r="K2862" t="s">
        <v>28</v>
      </c>
      <c r="L2862" t="s">
        <v>29</v>
      </c>
      <c r="M2862" t="s">
        <v>20</v>
      </c>
      <c r="N2862" t="s">
        <v>43</v>
      </c>
      <c r="O2862">
        <v>34.15</v>
      </c>
      <c r="P2862">
        <v>902.17</v>
      </c>
      <c r="Q2862">
        <v>0</v>
      </c>
      <c r="R2862" t="s">
        <v>21</v>
      </c>
    </row>
    <row r="2863" spans="1:18" x14ac:dyDescent="0.35">
      <c r="A2863" t="s">
        <v>2905</v>
      </c>
      <c r="B2863" t="s">
        <v>19</v>
      </c>
      <c r="C2863">
        <v>1</v>
      </c>
      <c r="D2863" t="s">
        <v>20</v>
      </c>
      <c r="E2863" t="s">
        <v>20</v>
      </c>
      <c r="F2863" t="s">
        <v>41</v>
      </c>
      <c r="G2863">
        <v>22</v>
      </c>
      <c r="H2863" t="s">
        <v>20</v>
      </c>
      <c r="I2863" t="s">
        <v>32</v>
      </c>
      <c r="J2863" t="s">
        <v>20</v>
      </c>
      <c r="K2863" t="s">
        <v>20</v>
      </c>
      <c r="L2863" t="s">
        <v>29</v>
      </c>
      <c r="M2863" t="s">
        <v>20</v>
      </c>
      <c r="N2863" t="s">
        <v>34</v>
      </c>
      <c r="O2863">
        <v>60.3</v>
      </c>
      <c r="P2863">
        <v>1292.4000000000001</v>
      </c>
      <c r="Q2863">
        <v>2</v>
      </c>
      <c r="R2863" t="s">
        <v>21</v>
      </c>
    </row>
    <row r="2864" spans="1:18" x14ac:dyDescent="0.35">
      <c r="A2864" t="s">
        <v>2906</v>
      </c>
      <c r="B2864" t="s">
        <v>36</v>
      </c>
      <c r="C2864">
        <v>0</v>
      </c>
      <c r="D2864" t="s">
        <v>20</v>
      </c>
      <c r="E2864" t="s">
        <v>20</v>
      </c>
      <c r="F2864" t="s">
        <v>41</v>
      </c>
      <c r="G2864">
        <v>26</v>
      </c>
      <c r="H2864" t="s">
        <v>20</v>
      </c>
      <c r="I2864" t="s">
        <v>21</v>
      </c>
      <c r="J2864" t="s">
        <v>28</v>
      </c>
      <c r="K2864" t="s">
        <v>28</v>
      </c>
      <c r="L2864" t="s">
        <v>24</v>
      </c>
      <c r="M2864" t="s">
        <v>21</v>
      </c>
      <c r="N2864" t="s">
        <v>30</v>
      </c>
      <c r="O2864">
        <v>33.06</v>
      </c>
      <c r="P2864">
        <v>877.47</v>
      </c>
      <c r="Q2864">
        <v>1</v>
      </c>
      <c r="R2864" t="s">
        <v>21</v>
      </c>
    </row>
    <row r="2865" spans="1:18" x14ac:dyDescent="0.35">
      <c r="A2865" t="s">
        <v>2907</v>
      </c>
      <c r="B2865" t="s">
        <v>36</v>
      </c>
      <c r="C2865">
        <v>0</v>
      </c>
      <c r="D2865" t="s">
        <v>20</v>
      </c>
      <c r="E2865" t="s">
        <v>21</v>
      </c>
      <c r="F2865" t="s">
        <v>39</v>
      </c>
      <c r="G2865">
        <v>22</v>
      </c>
      <c r="H2865" t="s">
        <v>20</v>
      </c>
      <c r="I2865" t="s">
        <v>23</v>
      </c>
      <c r="J2865" t="s">
        <v>21</v>
      </c>
      <c r="K2865" t="s">
        <v>20</v>
      </c>
      <c r="L2865" t="s">
        <v>33</v>
      </c>
      <c r="M2865" t="s">
        <v>20</v>
      </c>
      <c r="N2865" t="s">
        <v>34</v>
      </c>
      <c r="O2865">
        <v>98.11</v>
      </c>
      <c r="P2865">
        <v>2159.75</v>
      </c>
      <c r="Q2865">
        <v>1</v>
      </c>
      <c r="R2865" t="s">
        <v>20</v>
      </c>
    </row>
    <row r="2866" spans="1:18" x14ac:dyDescent="0.35">
      <c r="A2866" t="s">
        <v>2908</v>
      </c>
      <c r="B2866" t="s">
        <v>19</v>
      </c>
      <c r="C2866">
        <v>0</v>
      </c>
      <c r="D2866" t="s">
        <v>21</v>
      </c>
      <c r="E2866" t="s">
        <v>21</v>
      </c>
      <c r="F2866" t="s">
        <v>65</v>
      </c>
      <c r="G2866">
        <v>25</v>
      </c>
      <c r="H2866" t="s">
        <v>20</v>
      </c>
      <c r="I2866" t="s">
        <v>32</v>
      </c>
      <c r="J2866" t="s">
        <v>20</v>
      </c>
      <c r="K2866" t="s">
        <v>21</v>
      </c>
      <c r="L2866" t="s">
        <v>29</v>
      </c>
      <c r="M2866" t="s">
        <v>20</v>
      </c>
      <c r="N2866" t="s">
        <v>25</v>
      </c>
      <c r="O2866">
        <v>68.59</v>
      </c>
      <c r="P2866">
        <v>1724.62</v>
      </c>
      <c r="Q2866">
        <v>2</v>
      </c>
      <c r="R2866" t="s">
        <v>20</v>
      </c>
    </row>
    <row r="2867" spans="1:18" x14ac:dyDescent="0.35">
      <c r="A2867" t="s">
        <v>2909</v>
      </c>
      <c r="B2867" t="s">
        <v>36</v>
      </c>
      <c r="C2867">
        <v>0</v>
      </c>
      <c r="D2867" t="s">
        <v>20</v>
      </c>
      <c r="E2867" t="s">
        <v>20</v>
      </c>
      <c r="F2867" t="s">
        <v>47</v>
      </c>
      <c r="G2867">
        <v>9</v>
      </c>
      <c r="H2867" t="s">
        <v>20</v>
      </c>
      <c r="I2867" t="s">
        <v>23</v>
      </c>
      <c r="J2867" t="s">
        <v>20</v>
      </c>
      <c r="K2867" t="s">
        <v>20</v>
      </c>
      <c r="L2867" t="s">
        <v>33</v>
      </c>
      <c r="M2867" t="s">
        <v>20</v>
      </c>
      <c r="N2867" t="s">
        <v>25</v>
      </c>
      <c r="O2867">
        <v>89.44</v>
      </c>
      <c r="P2867">
        <v>788.38</v>
      </c>
      <c r="Q2867">
        <v>3</v>
      </c>
      <c r="R2867" t="s">
        <v>20</v>
      </c>
    </row>
    <row r="2868" spans="1:18" x14ac:dyDescent="0.35">
      <c r="A2868" t="s">
        <v>2910</v>
      </c>
      <c r="B2868" t="s">
        <v>19</v>
      </c>
      <c r="C2868">
        <v>0</v>
      </c>
      <c r="D2868" t="s">
        <v>21</v>
      </c>
      <c r="E2868" t="s">
        <v>21</v>
      </c>
      <c r="F2868" t="s">
        <v>37</v>
      </c>
      <c r="G2868">
        <v>9</v>
      </c>
      <c r="H2868" t="s">
        <v>20</v>
      </c>
      <c r="I2868" t="s">
        <v>32</v>
      </c>
      <c r="J2868" t="s">
        <v>20</v>
      </c>
      <c r="K2868" t="s">
        <v>20</v>
      </c>
      <c r="L2868" t="s">
        <v>33</v>
      </c>
      <c r="M2868" t="s">
        <v>21</v>
      </c>
      <c r="N2868" t="s">
        <v>25</v>
      </c>
      <c r="O2868">
        <v>64.89</v>
      </c>
      <c r="P2868">
        <v>574.09</v>
      </c>
      <c r="Q2868">
        <v>6</v>
      </c>
      <c r="R2868" t="s">
        <v>20</v>
      </c>
    </row>
    <row r="2869" spans="1:18" x14ac:dyDescent="0.35">
      <c r="A2869" t="s">
        <v>2911</v>
      </c>
      <c r="B2869" t="s">
        <v>36</v>
      </c>
      <c r="C2869">
        <v>0</v>
      </c>
      <c r="D2869" t="s">
        <v>20</v>
      </c>
      <c r="E2869" t="s">
        <v>20</v>
      </c>
      <c r="F2869" t="s">
        <v>27</v>
      </c>
      <c r="G2869">
        <v>15</v>
      </c>
      <c r="H2869" t="s">
        <v>20</v>
      </c>
      <c r="I2869" t="s">
        <v>32</v>
      </c>
      <c r="J2869" t="s">
        <v>21</v>
      </c>
      <c r="K2869" t="s">
        <v>21</v>
      </c>
      <c r="L2869" t="s">
        <v>33</v>
      </c>
      <c r="M2869" t="s">
        <v>21</v>
      </c>
      <c r="N2869" t="s">
        <v>34</v>
      </c>
      <c r="O2869">
        <v>50.65</v>
      </c>
      <c r="P2869">
        <v>779.32</v>
      </c>
      <c r="Q2869">
        <v>4</v>
      </c>
      <c r="R2869" t="s">
        <v>20</v>
      </c>
    </row>
    <row r="2870" spans="1:18" x14ac:dyDescent="0.35">
      <c r="A2870" t="s">
        <v>2912</v>
      </c>
      <c r="B2870" t="s">
        <v>36</v>
      </c>
      <c r="C2870">
        <v>0</v>
      </c>
      <c r="D2870" t="s">
        <v>20</v>
      </c>
      <c r="E2870" t="s">
        <v>20</v>
      </c>
      <c r="F2870" t="s">
        <v>27</v>
      </c>
      <c r="G2870">
        <v>58</v>
      </c>
      <c r="H2870" t="s">
        <v>20</v>
      </c>
      <c r="I2870" t="s">
        <v>21</v>
      </c>
      <c r="J2870" t="s">
        <v>28</v>
      </c>
      <c r="K2870" t="s">
        <v>28</v>
      </c>
      <c r="L2870" t="s">
        <v>24</v>
      </c>
      <c r="M2870" t="s">
        <v>20</v>
      </c>
      <c r="N2870" t="s">
        <v>25</v>
      </c>
      <c r="O2870">
        <v>37.67</v>
      </c>
      <c r="P2870">
        <v>2149.4499999999998</v>
      </c>
      <c r="Q2870">
        <v>2</v>
      </c>
      <c r="R2870" t="s">
        <v>21</v>
      </c>
    </row>
    <row r="2871" spans="1:18" x14ac:dyDescent="0.35">
      <c r="A2871" t="s">
        <v>2913</v>
      </c>
      <c r="B2871" t="s">
        <v>19</v>
      </c>
      <c r="C2871">
        <v>0</v>
      </c>
      <c r="D2871" t="s">
        <v>20</v>
      </c>
      <c r="E2871" t="s">
        <v>21</v>
      </c>
      <c r="F2871" t="s">
        <v>37</v>
      </c>
      <c r="G2871">
        <v>18</v>
      </c>
      <c r="H2871" t="s">
        <v>20</v>
      </c>
      <c r="I2871" t="s">
        <v>23</v>
      </c>
      <c r="J2871" t="s">
        <v>21</v>
      </c>
      <c r="K2871" t="s">
        <v>21</v>
      </c>
      <c r="L2871" t="s">
        <v>24</v>
      </c>
      <c r="M2871" t="s">
        <v>20</v>
      </c>
      <c r="N2871" t="s">
        <v>43</v>
      </c>
      <c r="O2871">
        <v>89.4</v>
      </c>
      <c r="P2871">
        <v>1585.05</v>
      </c>
      <c r="Q2871">
        <v>1</v>
      </c>
      <c r="R2871" t="s">
        <v>21</v>
      </c>
    </row>
    <row r="2872" spans="1:18" x14ac:dyDescent="0.35">
      <c r="A2872" t="s">
        <v>2914</v>
      </c>
      <c r="B2872" t="s">
        <v>36</v>
      </c>
      <c r="C2872">
        <v>0</v>
      </c>
      <c r="D2872" t="s">
        <v>20</v>
      </c>
      <c r="E2872" t="s">
        <v>20</v>
      </c>
      <c r="F2872" t="s">
        <v>47</v>
      </c>
      <c r="G2872">
        <v>11</v>
      </c>
      <c r="H2872" t="s">
        <v>21</v>
      </c>
      <c r="I2872" t="s">
        <v>32</v>
      </c>
      <c r="J2872" t="s">
        <v>21</v>
      </c>
      <c r="K2872" t="s">
        <v>20</v>
      </c>
      <c r="L2872" t="s">
        <v>33</v>
      </c>
      <c r="M2872" t="s">
        <v>20</v>
      </c>
      <c r="N2872" t="s">
        <v>34</v>
      </c>
      <c r="O2872">
        <v>55.62</v>
      </c>
      <c r="P2872">
        <v>617.07000000000005</v>
      </c>
      <c r="Q2872">
        <v>2</v>
      </c>
      <c r="R2872" t="s">
        <v>21</v>
      </c>
    </row>
    <row r="2873" spans="1:18" x14ac:dyDescent="0.35">
      <c r="A2873" t="s">
        <v>2915</v>
      </c>
      <c r="B2873" t="s">
        <v>36</v>
      </c>
      <c r="C2873">
        <v>0</v>
      </c>
      <c r="D2873" t="s">
        <v>21</v>
      </c>
      <c r="E2873" t="s">
        <v>21</v>
      </c>
      <c r="F2873" t="s">
        <v>56</v>
      </c>
      <c r="G2873">
        <v>57</v>
      </c>
      <c r="H2873" t="s">
        <v>20</v>
      </c>
      <c r="I2873" t="s">
        <v>23</v>
      </c>
      <c r="J2873" t="s">
        <v>21</v>
      </c>
      <c r="K2873" t="s">
        <v>21</v>
      </c>
      <c r="L2873" t="s">
        <v>33</v>
      </c>
      <c r="M2873" t="s">
        <v>20</v>
      </c>
      <c r="N2873" t="s">
        <v>43</v>
      </c>
      <c r="O2873">
        <v>75.06</v>
      </c>
      <c r="P2873">
        <v>4225.29</v>
      </c>
      <c r="Q2873">
        <v>3</v>
      </c>
      <c r="R2873" t="s">
        <v>21</v>
      </c>
    </row>
    <row r="2874" spans="1:18" x14ac:dyDescent="0.35">
      <c r="A2874" t="s">
        <v>2916</v>
      </c>
      <c r="B2874" t="s">
        <v>36</v>
      </c>
      <c r="C2874">
        <v>0</v>
      </c>
      <c r="D2874" t="s">
        <v>20</v>
      </c>
      <c r="E2874" t="s">
        <v>21</v>
      </c>
      <c r="F2874" t="s">
        <v>22</v>
      </c>
      <c r="G2874">
        <v>13</v>
      </c>
      <c r="H2874" t="s">
        <v>20</v>
      </c>
      <c r="I2874" t="s">
        <v>23</v>
      </c>
      <c r="J2874" t="s">
        <v>21</v>
      </c>
      <c r="K2874" t="s">
        <v>20</v>
      </c>
      <c r="L2874" t="s">
        <v>33</v>
      </c>
      <c r="M2874" t="s">
        <v>21</v>
      </c>
      <c r="N2874" t="s">
        <v>30</v>
      </c>
      <c r="O2874">
        <v>87.41</v>
      </c>
      <c r="P2874">
        <v>1104.45</v>
      </c>
      <c r="Q2874">
        <v>0</v>
      </c>
      <c r="R2874" t="s">
        <v>20</v>
      </c>
    </row>
    <row r="2875" spans="1:18" x14ac:dyDescent="0.35">
      <c r="A2875" t="s">
        <v>2917</v>
      </c>
      <c r="B2875" t="s">
        <v>19</v>
      </c>
      <c r="C2875">
        <v>0</v>
      </c>
      <c r="D2875" t="s">
        <v>21</v>
      </c>
      <c r="E2875" t="s">
        <v>21</v>
      </c>
      <c r="F2875" t="s">
        <v>41</v>
      </c>
      <c r="G2875">
        <v>26</v>
      </c>
      <c r="H2875" t="s">
        <v>20</v>
      </c>
      <c r="I2875" t="s">
        <v>21</v>
      </c>
      <c r="J2875" t="s">
        <v>28</v>
      </c>
      <c r="K2875" t="s">
        <v>28</v>
      </c>
      <c r="L2875" t="s">
        <v>33</v>
      </c>
      <c r="M2875" t="s">
        <v>21</v>
      </c>
      <c r="N2875" t="s">
        <v>43</v>
      </c>
      <c r="O2875">
        <v>33.979999999999997</v>
      </c>
      <c r="P2875">
        <v>898.28</v>
      </c>
      <c r="Q2875">
        <v>2</v>
      </c>
      <c r="R2875" t="s">
        <v>20</v>
      </c>
    </row>
    <row r="2876" spans="1:18" x14ac:dyDescent="0.35">
      <c r="A2876" t="s">
        <v>2918</v>
      </c>
      <c r="B2876" t="s">
        <v>19</v>
      </c>
      <c r="C2876">
        <v>1</v>
      </c>
      <c r="D2876" t="s">
        <v>20</v>
      </c>
      <c r="E2876" t="s">
        <v>21</v>
      </c>
      <c r="F2876" t="s">
        <v>41</v>
      </c>
      <c r="G2876">
        <v>72</v>
      </c>
      <c r="H2876" t="s">
        <v>20</v>
      </c>
      <c r="I2876" t="s">
        <v>21</v>
      </c>
      <c r="J2876" t="s">
        <v>28</v>
      </c>
      <c r="K2876" t="s">
        <v>28</v>
      </c>
      <c r="L2876" t="s">
        <v>24</v>
      </c>
      <c r="M2876" t="s">
        <v>20</v>
      </c>
      <c r="N2876" t="s">
        <v>30</v>
      </c>
      <c r="O2876">
        <v>35.51</v>
      </c>
      <c r="P2876">
        <v>2547.15</v>
      </c>
      <c r="Q2876">
        <v>0</v>
      </c>
      <c r="R2876" t="s">
        <v>21</v>
      </c>
    </row>
    <row r="2877" spans="1:18" x14ac:dyDescent="0.35">
      <c r="A2877" t="s">
        <v>2919</v>
      </c>
      <c r="B2877" t="s">
        <v>19</v>
      </c>
      <c r="C2877">
        <v>0</v>
      </c>
      <c r="D2877" t="s">
        <v>21</v>
      </c>
      <c r="E2877" t="s">
        <v>21</v>
      </c>
      <c r="F2877" t="s">
        <v>45</v>
      </c>
      <c r="G2877">
        <v>24</v>
      </c>
      <c r="H2877" t="s">
        <v>20</v>
      </c>
      <c r="I2877" t="s">
        <v>32</v>
      </c>
      <c r="J2877" t="s">
        <v>21</v>
      </c>
      <c r="K2877" t="s">
        <v>21</v>
      </c>
      <c r="L2877" t="s">
        <v>33</v>
      </c>
      <c r="M2877" t="s">
        <v>20</v>
      </c>
      <c r="N2877" t="s">
        <v>34</v>
      </c>
      <c r="O2877">
        <v>63.03</v>
      </c>
      <c r="P2877">
        <v>1557.46</v>
      </c>
      <c r="Q2877">
        <v>2</v>
      </c>
      <c r="R2877" t="s">
        <v>20</v>
      </c>
    </row>
    <row r="2878" spans="1:18" x14ac:dyDescent="0.35">
      <c r="A2878" t="s">
        <v>2920</v>
      </c>
      <c r="B2878" t="s">
        <v>36</v>
      </c>
      <c r="C2878">
        <v>0</v>
      </c>
      <c r="D2878" t="s">
        <v>20</v>
      </c>
      <c r="E2878" t="s">
        <v>21</v>
      </c>
      <c r="F2878" t="s">
        <v>65</v>
      </c>
      <c r="G2878">
        <v>6</v>
      </c>
      <c r="H2878" t="s">
        <v>20</v>
      </c>
      <c r="I2878" t="s">
        <v>32</v>
      </c>
      <c r="J2878" t="s">
        <v>20</v>
      </c>
      <c r="K2878" t="s">
        <v>21</v>
      </c>
      <c r="L2878" t="s">
        <v>33</v>
      </c>
      <c r="M2878" t="s">
        <v>20</v>
      </c>
      <c r="N2878" t="s">
        <v>30</v>
      </c>
      <c r="O2878">
        <v>47.72</v>
      </c>
      <c r="P2878">
        <v>292.64999999999998</v>
      </c>
      <c r="Q2878">
        <v>0</v>
      </c>
      <c r="R2878" t="s">
        <v>21</v>
      </c>
    </row>
    <row r="2879" spans="1:18" x14ac:dyDescent="0.35">
      <c r="A2879" t="s">
        <v>2921</v>
      </c>
      <c r="B2879" t="s">
        <v>19</v>
      </c>
      <c r="C2879">
        <v>1</v>
      </c>
      <c r="D2879" t="s">
        <v>21</v>
      </c>
      <c r="E2879" t="s">
        <v>21</v>
      </c>
      <c r="F2879" t="s">
        <v>47</v>
      </c>
      <c r="G2879">
        <v>22</v>
      </c>
      <c r="H2879" t="s">
        <v>20</v>
      </c>
      <c r="I2879" t="s">
        <v>23</v>
      </c>
      <c r="J2879" t="s">
        <v>21</v>
      </c>
      <c r="K2879" t="s">
        <v>20</v>
      </c>
      <c r="L2879" t="s">
        <v>33</v>
      </c>
      <c r="M2879" t="s">
        <v>20</v>
      </c>
      <c r="N2879" t="s">
        <v>43</v>
      </c>
      <c r="O2879">
        <v>88.94</v>
      </c>
      <c r="P2879">
        <v>1984.98</v>
      </c>
      <c r="Q2879">
        <v>1</v>
      </c>
      <c r="R2879" t="s">
        <v>20</v>
      </c>
    </row>
    <row r="2880" spans="1:18" x14ac:dyDescent="0.35">
      <c r="A2880" t="s">
        <v>2922</v>
      </c>
      <c r="B2880" t="s">
        <v>19</v>
      </c>
      <c r="C2880">
        <v>0</v>
      </c>
      <c r="D2880" t="s">
        <v>21</v>
      </c>
      <c r="E2880" t="s">
        <v>21</v>
      </c>
      <c r="F2880" t="s">
        <v>39</v>
      </c>
      <c r="G2880">
        <v>20</v>
      </c>
      <c r="H2880" t="s">
        <v>20</v>
      </c>
      <c r="I2880" t="s">
        <v>21</v>
      </c>
      <c r="J2880" t="s">
        <v>28</v>
      </c>
      <c r="K2880" t="s">
        <v>28</v>
      </c>
      <c r="L2880" t="s">
        <v>33</v>
      </c>
      <c r="M2880" t="s">
        <v>21</v>
      </c>
      <c r="N2880" t="s">
        <v>25</v>
      </c>
      <c r="O2880">
        <v>23.82</v>
      </c>
      <c r="P2880">
        <v>480.17</v>
      </c>
      <c r="Q2880">
        <v>3</v>
      </c>
      <c r="R2880" t="s">
        <v>21</v>
      </c>
    </row>
    <row r="2881" spans="1:18" x14ac:dyDescent="0.35">
      <c r="A2881" t="s">
        <v>2923</v>
      </c>
      <c r="B2881" t="s">
        <v>36</v>
      </c>
      <c r="C2881">
        <v>0</v>
      </c>
      <c r="D2881" t="s">
        <v>20</v>
      </c>
      <c r="E2881" t="s">
        <v>20</v>
      </c>
      <c r="F2881" t="s">
        <v>56</v>
      </c>
      <c r="G2881">
        <v>24</v>
      </c>
      <c r="H2881" t="s">
        <v>20</v>
      </c>
      <c r="I2881" t="s">
        <v>32</v>
      </c>
      <c r="J2881" t="s">
        <v>21</v>
      </c>
      <c r="K2881" t="s">
        <v>21</v>
      </c>
      <c r="L2881" t="s">
        <v>29</v>
      </c>
      <c r="M2881" t="s">
        <v>21</v>
      </c>
      <c r="N2881" t="s">
        <v>30</v>
      </c>
      <c r="O2881">
        <v>45.92</v>
      </c>
      <c r="P2881">
        <v>1094.8900000000001</v>
      </c>
      <c r="Q2881">
        <v>2</v>
      </c>
      <c r="R2881" t="s">
        <v>21</v>
      </c>
    </row>
    <row r="2882" spans="1:18" x14ac:dyDescent="0.35">
      <c r="A2882" t="s">
        <v>2924</v>
      </c>
      <c r="B2882" t="s">
        <v>36</v>
      </c>
      <c r="C2882">
        <v>0</v>
      </c>
      <c r="D2882" t="s">
        <v>21</v>
      </c>
      <c r="E2882" t="s">
        <v>21</v>
      </c>
      <c r="F2882" t="s">
        <v>56</v>
      </c>
      <c r="G2882">
        <v>3</v>
      </c>
      <c r="H2882" t="s">
        <v>20</v>
      </c>
      <c r="I2882" t="s">
        <v>23</v>
      </c>
      <c r="J2882" t="s">
        <v>21</v>
      </c>
      <c r="K2882" t="s">
        <v>21</v>
      </c>
      <c r="L2882" t="s">
        <v>33</v>
      </c>
      <c r="M2882" t="s">
        <v>20</v>
      </c>
      <c r="N2882" t="s">
        <v>34</v>
      </c>
      <c r="O2882">
        <v>78.31</v>
      </c>
      <c r="P2882">
        <v>235.49</v>
      </c>
      <c r="Q2882">
        <v>6</v>
      </c>
      <c r="R2882" t="s">
        <v>20</v>
      </c>
    </row>
    <row r="2883" spans="1:18" x14ac:dyDescent="0.35">
      <c r="A2883" t="s">
        <v>2925</v>
      </c>
      <c r="B2883" t="s">
        <v>19</v>
      </c>
      <c r="C2883">
        <v>0</v>
      </c>
      <c r="D2883" t="s">
        <v>20</v>
      </c>
      <c r="E2883" t="s">
        <v>21</v>
      </c>
      <c r="F2883" t="s">
        <v>47</v>
      </c>
      <c r="G2883">
        <v>11</v>
      </c>
      <c r="H2883" t="s">
        <v>20</v>
      </c>
      <c r="I2883" t="s">
        <v>21</v>
      </c>
      <c r="J2883" t="s">
        <v>28</v>
      </c>
      <c r="K2883" t="s">
        <v>28</v>
      </c>
      <c r="L2883" t="s">
        <v>33</v>
      </c>
      <c r="M2883" t="s">
        <v>20</v>
      </c>
      <c r="N2883" t="s">
        <v>25</v>
      </c>
      <c r="O2883">
        <v>36.869999999999997</v>
      </c>
      <c r="P2883">
        <v>403.94</v>
      </c>
      <c r="Q2883">
        <v>0</v>
      </c>
      <c r="R2883" t="s">
        <v>20</v>
      </c>
    </row>
    <row r="2884" spans="1:18" x14ac:dyDescent="0.35">
      <c r="A2884" t="s">
        <v>2926</v>
      </c>
      <c r="B2884" t="s">
        <v>36</v>
      </c>
      <c r="C2884">
        <v>0</v>
      </c>
      <c r="D2884" t="s">
        <v>20</v>
      </c>
      <c r="E2884" t="s">
        <v>21</v>
      </c>
      <c r="F2884" t="s">
        <v>41</v>
      </c>
      <c r="G2884">
        <v>26</v>
      </c>
      <c r="H2884" t="s">
        <v>20</v>
      </c>
      <c r="I2884" t="s">
        <v>23</v>
      </c>
      <c r="J2884" t="s">
        <v>21</v>
      </c>
      <c r="K2884" t="s">
        <v>21</v>
      </c>
      <c r="L2884" t="s">
        <v>33</v>
      </c>
      <c r="M2884" t="s">
        <v>21</v>
      </c>
      <c r="N2884" t="s">
        <v>34</v>
      </c>
      <c r="O2884">
        <v>66.37</v>
      </c>
      <c r="P2884">
        <v>1707.97</v>
      </c>
      <c r="Q2884">
        <v>5</v>
      </c>
      <c r="R2884" t="s">
        <v>20</v>
      </c>
    </row>
    <row r="2885" spans="1:18" x14ac:dyDescent="0.35">
      <c r="A2885" t="s">
        <v>2927</v>
      </c>
      <c r="B2885" t="s">
        <v>36</v>
      </c>
      <c r="C2885">
        <v>0</v>
      </c>
      <c r="D2885" t="s">
        <v>20</v>
      </c>
      <c r="E2885" t="s">
        <v>20</v>
      </c>
      <c r="F2885" t="s">
        <v>22</v>
      </c>
      <c r="G2885">
        <v>4</v>
      </c>
      <c r="H2885" t="s">
        <v>20</v>
      </c>
      <c r="I2885" t="s">
        <v>32</v>
      </c>
      <c r="J2885" t="s">
        <v>21</v>
      </c>
      <c r="K2885" t="s">
        <v>20</v>
      </c>
      <c r="L2885" t="s">
        <v>33</v>
      </c>
      <c r="M2885" t="s">
        <v>21</v>
      </c>
      <c r="N2885" t="s">
        <v>34</v>
      </c>
      <c r="O2885">
        <v>50.65</v>
      </c>
      <c r="P2885">
        <v>200.65</v>
      </c>
      <c r="Q2885">
        <v>0</v>
      </c>
      <c r="R2885" t="s">
        <v>20</v>
      </c>
    </row>
    <row r="2886" spans="1:18" x14ac:dyDescent="0.35">
      <c r="A2886" t="s">
        <v>2928</v>
      </c>
      <c r="B2886" t="s">
        <v>19</v>
      </c>
      <c r="C2886">
        <v>0</v>
      </c>
      <c r="D2886" t="s">
        <v>21</v>
      </c>
      <c r="E2886" t="s">
        <v>21</v>
      </c>
      <c r="F2886" t="s">
        <v>41</v>
      </c>
      <c r="G2886">
        <v>32</v>
      </c>
      <c r="H2886" t="s">
        <v>20</v>
      </c>
      <c r="I2886" t="s">
        <v>21</v>
      </c>
      <c r="J2886" t="s">
        <v>28</v>
      </c>
      <c r="K2886" t="s">
        <v>28</v>
      </c>
      <c r="L2886" t="s">
        <v>33</v>
      </c>
      <c r="M2886" t="s">
        <v>20</v>
      </c>
      <c r="N2886" t="s">
        <v>30</v>
      </c>
      <c r="O2886">
        <v>38.229999999999997</v>
      </c>
      <c r="P2886">
        <v>1192.76</v>
      </c>
      <c r="Q2886">
        <v>5</v>
      </c>
      <c r="R2886" t="s">
        <v>21</v>
      </c>
    </row>
    <row r="2887" spans="1:18" x14ac:dyDescent="0.35">
      <c r="A2887" t="s">
        <v>2929</v>
      </c>
      <c r="B2887" t="s">
        <v>36</v>
      </c>
      <c r="C2887">
        <v>0</v>
      </c>
      <c r="D2887" t="s">
        <v>20</v>
      </c>
      <c r="E2887" t="s">
        <v>20</v>
      </c>
      <c r="F2887" t="s">
        <v>49</v>
      </c>
      <c r="G2887">
        <v>26</v>
      </c>
      <c r="H2887" t="s">
        <v>20</v>
      </c>
      <c r="I2887" t="s">
        <v>32</v>
      </c>
      <c r="J2887" t="s">
        <v>21</v>
      </c>
      <c r="K2887" t="s">
        <v>21</v>
      </c>
      <c r="L2887" t="s">
        <v>33</v>
      </c>
      <c r="M2887" t="s">
        <v>21</v>
      </c>
      <c r="N2887" t="s">
        <v>43</v>
      </c>
      <c r="O2887">
        <v>55.23</v>
      </c>
      <c r="P2887">
        <v>1471.81</v>
      </c>
      <c r="Q2887">
        <v>2</v>
      </c>
      <c r="R2887" t="s">
        <v>21</v>
      </c>
    </row>
    <row r="2888" spans="1:18" x14ac:dyDescent="0.35">
      <c r="A2888" t="s">
        <v>2930</v>
      </c>
      <c r="B2888" t="s">
        <v>36</v>
      </c>
      <c r="C2888">
        <v>0</v>
      </c>
      <c r="D2888" t="s">
        <v>21</v>
      </c>
      <c r="E2888" t="s">
        <v>21</v>
      </c>
      <c r="F2888" t="s">
        <v>56</v>
      </c>
      <c r="G2888">
        <v>25</v>
      </c>
      <c r="H2888" t="s">
        <v>20</v>
      </c>
      <c r="I2888" t="s">
        <v>23</v>
      </c>
      <c r="J2888" t="s">
        <v>21</v>
      </c>
      <c r="K2888" t="s">
        <v>21</v>
      </c>
      <c r="L2888" t="s">
        <v>33</v>
      </c>
      <c r="M2888" t="s">
        <v>21</v>
      </c>
      <c r="N2888" t="s">
        <v>34</v>
      </c>
      <c r="O2888">
        <v>81.77</v>
      </c>
      <c r="P2888">
        <v>2071.08</v>
      </c>
      <c r="Q2888">
        <v>3</v>
      </c>
      <c r="R2888" t="s">
        <v>21</v>
      </c>
    </row>
    <row r="2889" spans="1:18" x14ac:dyDescent="0.35">
      <c r="A2889" t="s">
        <v>2931</v>
      </c>
      <c r="B2889" t="s">
        <v>19</v>
      </c>
      <c r="C2889">
        <v>0</v>
      </c>
      <c r="D2889" t="s">
        <v>20</v>
      </c>
      <c r="E2889" t="s">
        <v>21</v>
      </c>
      <c r="F2889" t="s">
        <v>56</v>
      </c>
      <c r="G2889">
        <v>18</v>
      </c>
      <c r="H2889" t="s">
        <v>21</v>
      </c>
      <c r="I2889" t="s">
        <v>32</v>
      </c>
      <c r="J2889" t="s">
        <v>21</v>
      </c>
      <c r="K2889" t="s">
        <v>21</v>
      </c>
      <c r="L2889" t="s">
        <v>33</v>
      </c>
      <c r="M2889" t="s">
        <v>20</v>
      </c>
      <c r="N2889" t="s">
        <v>25</v>
      </c>
      <c r="O2889">
        <v>55.74</v>
      </c>
      <c r="P2889">
        <v>1016.44</v>
      </c>
      <c r="Q2889">
        <v>4</v>
      </c>
      <c r="R2889" t="s">
        <v>20</v>
      </c>
    </row>
    <row r="2890" spans="1:18" x14ac:dyDescent="0.35">
      <c r="A2890" t="s">
        <v>2932</v>
      </c>
      <c r="B2890" t="s">
        <v>19</v>
      </c>
      <c r="C2890">
        <v>0</v>
      </c>
      <c r="D2890" t="s">
        <v>20</v>
      </c>
      <c r="E2890" t="s">
        <v>21</v>
      </c>
      <c r="F2890" t="s">
        <v>58</v>
      </c>
      <c r="G2890">
        <v>24</v>
      </c>
      <c r="H2890" t="s">
        <v>20</v>
      </c>
      <c r="I2890" t="s">
        <v>21</v>
      </c>
      <c r="J2890" t="s">
        <v>28</v>
      </c>
      <c r="K2890" t="s">
        <v>28</v>
      </c>
      <c r="L2890" t="s">
        <v>24</v>
      </c>
      <c r="M2890" t="s">
        <v>21</v>
      </c>
      <c r="N2890" t="s">
        <v>30</v>
      </c>
      <c r="O2890">
        <v>33.880000000000003</v>
      </c>
      <c r="P2890">
        <v>800.54</v>
      </c>
      <c r="Q2890">
        <v>5</v>
      </c>
      <c r="R2890" t="s">
        <v>21</v>
      </c>
    </row>
    <row r="2891" spans="1:18" x14ac:dyDescent="0.35">
      <c r="A2891" t="s">
        <v>2933</v>
      </c>
      <c r="B2891" t="s">
        <v>36</v>
      </c>
      <c r="C2891">
        <v>0</v>
      </c>
      <c r="D2891" t="s">
        <v>20</v>
      </c>
      <c r="E2891" t="s">
        <v>21</v>
      </c>
      <c r="F2891" t="s">
        <v>56</v>
      </c>
      <c r="G2891">
        <v>12</v>
      </c>
      <c r="H2891" t="s">
        <v>20</v>
      </c>
      <c r="I2891" t="s">
        <v>32</v>
      </c>
      <c r="J2891" t="s">
        <v>21</v>
      </c>
      <c r="K2891" t="s">
        <v>21</v>
      </c>
      <c r="L2891" t="s">
        <v>33</v>
      </c>
      <c r="M2891" t="s">
        <v>20</v>
      </c>
      <c r="N2891" t="s">
        <v>43</v>
      </c>
      <c r="O2891">
        <v>50.33</v>
      </c>
      <c r="P2891">
        <v>586.61</v>
      </c>
      <c r="Q2891">
        <v>4</v>
      </c>
      <c r="R2891" t="s">
        <v>21</v>
      </c>
    </row>
    <row r="2892" spans="1:18" x14ac:dyDescent="0.35">
      <c r="A2892" t="s">
        <v>2934</v>
      </c>
      <c r="B2892" t="s">
        <v>19</v>
      </c>
      <c r="C2892">
        <v>0</v>
      </c>
      <c r="D2892" t="s">
        <v>21</v>
      </c>
      <c r="E2892" t="s">
        <v>21</v>
      </c>
      <c r="F2892" t="s">
        <v>58</v>
      </c>
      <c r="G2892">
        <v>9</v>
      </c>
      <c r="H2892" t="s">
        <v>20</v>
      </c>
      <c r="I2892" t="s">
        <v>23</v>
      </c>
      <c r="J2892" t="s">
        <v>21</v>
      </c>
      <c r="K2892" t="s">
        <v>21</v>
      </c>
      <c r="L2892" t="s">
        <v>33</v>
      </c>
      <c r="M2892" t="s">
        <v>20</v>
      </c>
      <c r="N2892" t="s">
        <v>25</v>
      </c>
      <c r="O2892">
        <v>88.79</v>
      </c>
      <c r="P2892">
        <v>779.24</v>
      </c>
      <c r="Q2892">
        <v>0</v>
      </c>
      <c r="R2892" t="s">
        <v>21</v>
      </c>
    </row>
    <row r="2893" spans="1:18" x14ac:dyDescent="0.35">
      <c r="A2893" t="s">
        <v>2935</v>
      </c>
      <c r="B2893" t="s">
        <v>19</v>
      </c>
      <c r="C2893">
        <v>0</v>
      </c>
      <c r="D2893" t="s">
        <v>21</v>
      </c>
      <c r="E2893" t="s">
        <v>20</v>
      </c>
      <c r="F2893" t="s">
        <v>56</v>
      </c>
      <c r="G2893">
        <v>21</v>
      </c>
      <c r="H2893" t="s">
        <v>20</v>
      </c>
      <c r="I2893" t="s">
        <v>21</v>
      </c>
      <c r="J2893" t="s">
        <v>28</v>
      </c>
      <c r="K2893" t="s">
        <v>28</v>
      </c>
      <c r="L2893" t="s">
        <v>33</v>
      </c>
      <c r="M2893" t="s">
        <v>21</v>
      </c>
      <c r="N2893" t="s">
        <v>43</v>
      </c>
      <c r="O2893">
        <v>32.799999999999997</v>
      </c>
      <c r="P2893">
        <v>671.44</v>
      </c>
      <c r="Q2893">
        <v>2</v>
      </c>
      <c r="R2893" t="s">
        <v>21</v>
      </c>
    </row>
    <row r="2894" spans="1:18" x14ac:dyDescent="0.35">
      <c r="A2894" t="s">
        <v>2936</v>
      </c>
      <c r="B2894" t="s">
        <v>19</v>
      </c>
      <c r="C2894">
        <v>0</v>
      </c>
      <c r="D2894" t="s">
        <v>20</v>
      </c>
      <c r="E2894" t="s">
        <v>20</v>
      </c>
      <c r="F2894" t="s">
        <v>27</v>
      </c>
      <c r="G2894">
        <v>2</v>
      </c>
      <c r="H2894" t="s">
        <v>20</v>
      </c>
      <c r="I2894" t="s">
        <v>23</v>
      </c>
      <c r="J2894" t="s">
        <v>20</v>
      </c>
      <c r="K2894" t="s">
        <v>21</v>
      </c>
      <c r="L2894" t="s">
        <v>33</v>
      </c>
      <c r="M2894" t="s">
        <v>20</v>
      </c>
      <c r="N2894" t="s">
        <v>34</v>
      </c>
      <c r="O2894">
        <v>93.57</v>
      </c>
      <c r="P2894">
        <v>188.84</v>
      </c>
      <c r="Q2894">
        <v>4</v>
      </c>
      <c r="R2894" t="s">
        <v>20</v>
      </c>
    </row>
    <row r="2895" spans="1:18" x14ac:dyDescent="0.35">
      <c r="A2895" t="s">
        <v>2937</v>
      </c>
      <c r="B2895" t="s">
        <v>36</v>
      </c>
      <c r="C2895">
        <v>0</v>
      </c>
      <c r="D2895" t="s">
        <v>21</v>
      </c>
      <c r="E2895" t="s">
        <v>21</v>
      </c>
      <c r="F2895" t="s">
        <v>41</v>
      </c>
      <c r="G2895">
        <v>18</v>
      </c>
      <c r="H2895" t="s">
        <v>20</v>
      </c>
      <c r="I2895" t="s">
        <v>21</v>
      </c>
      <c r="J2895" t="s">
        <v>28</v>
      </c>
      <c r="K2895" t="s">
        <v>28</v>
      </c>
      <c r="L2895" t="s">
        <v>29</v>
      </c>
      <c r="M2895" t="s">
        <v>20</v>
      </c>
      <c r="N2895" t="s">
        <v>25</v>
      </c>
      <c r="O2895">
        <v>34.67</v>
      </c>
      <c r="P2895">
        <v>619.17999999999995</v>
      </c>
      <c r="Q2895">
        <v>1</v>
      </c>
      <c r="R2895" t="s">
        <v>21</v>
      </c>
    </row>
    <row r="2896" spans="1:18" x14ac:dyDescent="0.35">
      <c r="A2896" t="s">
        <v>2938</v>
      </c>
      <c r="B2896" t="s">
        <v>36</v>
      </c>
      <c r="C2896">
        <v>0</v>
      </c>
      <c r="D2896" t="s">
        <v>20</v>
      </c>
      <c r="E2896" t="s">
        <v>21</v>
      </c>
      <c r="F2896" t="s">
        <v>49</v>
      </c>
      <c r="G2896">
        <v>35</v>
      </c>
      <c r="H2896" t="s">
        <v>20</v>
      </c>
      <c r="I2896" t="s">
        <v>23</v>
      </c>
      <c r="J2896" t="s">
        <v>21</v>
      </c>
      <c r="K2896" t="s">
        <v>21</v>
      </c>
      <c r="L2896" t="s">
        <v>24</v>
      </c>
      <c r="M2896" t="s">
        <v>20</v>
      </c>
      <c r="N2896" t="s">
        <v>34</v>
      </c>
      <c r="O2896">
        <v>81.96</v>
      </c>
      <c r="P2896">
        <v>2919.34</v>
      </c>
      <c r="Q2896">
        <v>3</v>
      </c>
      <c r="R2896" t="s">
        <v>21</v>
      </c>
    </row>
    <row r="2897" spans="1:18" x14ac:dyDescent="0.35">
      <c r="A2897" t="s">
        <v>2939</v>
      </c>
      <c r="B2897" t="s">
        <v>19</v>
      </c>
      <c r="C2897">
        <v>1</v>
      </c>
      <c r="D2897" t="s">
        <v>21</v>
      </c>
      <c r="E2897" t="s">
        <v>20</v>
      </c>
      <c r="F2897" t="s">
        <v>56</v>
      </c>
      <c r="G2897">
        <v>28</v>
      </c>
      <c r="H2897" t="s">
        <v>20</v>
      </c>
      <c r="I2897" t="s">
        <v>23</v>
      </c>
      <c r="J2897" t="s">
        <v>21</v>
      </c>
      <c r="K2897" t="s">
        <v>20</v>
      </c>
      <c r="L2897" t="s">
        <v>24</v>
      </c>
      <c r="M2897" t="s">
        <v>20</v>
      </c>
      <c r="N2897" t="s">
        <v>25</v>
      </c>
      <c r="O2897">
        <v>86.78</v>
      </c>
      <c r="P2897">
        <v>2410.5</v>
      </c>
      <c r="Q2897">
        <v>4</v>
      </c>
      <c r="R2897" t="s">
        <v>21</v>
      </c>
    </row>
    <row r="2898" spans="1:18" x14ac:dyDescent="0.35">
      <c r="A2898" t="s">
        <v>2940</v>
      </c>
      <c r="B2898" t="s">
        <v>19</v>
      </c>
      <c r="C2898">
        <v>0</v>
      </c>
      <c r="D2898" t="s">
        <v>21</v>
      </c>
      <c r="E2898" t="s">
        <v>21</v>
      </c>
      <c r="F2898" t="s">
        <v>56</v>
      </c>
      <c r="G2898">
        <v>32</v>
      </c>
      <c r="H2898" t="s">
        <v>20</v>
      </c>
      <c r="I2898" t="s">
        <v>32</v>
      </c>
      <c r="J2898" t="s">
        <v>21</v>
      </c>
      <c r="K2898" t="s">
        <v>21</v>
      </c>
      <c r="L2898" t="s">
        <v>29</v>
      </c>
      <c r="M2898" t="s">
        <v>20</v>
      </c>
      <c r="N2898" t="s">
        <v>34</v>
      </c>
      <c r="O2898">
        <v>54.99</v>
      </c>
      <c r="P2898">
        <v>1771.2</v>
      </c>
      <c r="Q2898">
        <v>0</v>
      </c>
      <c r="R2898" t="s">
        <v>21</v>
      </c>
    </row>
    <row r="2899" spans="1:18" x14ac:dyDescent="0.35">
      <c r="A2899" t="s">
        <v>2941</v>
      </c>
      <c r="B2899" t="s">
        <v>19</v>
      </c>
      <c r="C2899">
        <v>0</v>
      </c>
      <c r="D2899" t="s">
        <v>20</v>
      </c>
      <c r="E2899" t="s">
        <v>21</v>
      </c>
      <c r="F2899" t="s">
        <v>37</v>
      </c>
      <c r="G2899">
        <v>26</v>
      </c>
      <c r="H2899" t="s">
        <v>20</v>
      </c>
      <c r="I2899" t="s">
        <v>23</v>
      </c>
      <c r="J2899" t="s">
        <v>21</v>
      </c>
      <c r="K2899" t="s">
        <v>21</v>
      </c>
      <c r="L2899" t="s">
        <v>33</v>
      </c>
      <c r="M2899" t="s">
        <v>20</v>
      </c>
      <c r="N2899" t="s">
        <v>25</v>
      </c>
      <c r="O2899">
        <v>88.56</v>
      </c>
      <c r="Q2899">
        <v>0</v>
      </c>
      <c r="R2899" t="s">
        <v>21</v>
      </c>
    </row>
    <row r="2900" spans="1:18" x14ac:dyDescent="0.35">
      <c r="A2900" t="s">
        <v>2942</v>
      </c>
      <c r="B2900" t="s">
        <v>19</v>
      </c>
      <c r="C2900">
        <v>0</v>
      </c>
      <c r="D2900" t="s">
        <v>21</v>
      </c>
      <c r="E2900" t="s">
        <v>20</v>
      </c>
      <c r="F2900" t="s">
        <v>65</v>
      </c>
      <c r="G2900">
        <v>19</v>
      </c>
      <c r="H2900" t="s">
        <v>21</v>
      </c>
      <c r="I2900" t="s">
        <v>21</v>
      </c>
      <c r="J2900" t="s">
        <v>28</v>
      </c>
      <c r="K2900" t="s">
        <v>28</v>
      </c>
      <c r="L2900" t="s">
        <v>33</v>
      </c>
      <c r="M2900" t="s">
        <v>20</v>
      </c>
      <c r="N2900" t="s">
        <v>43</v>
      </c>
      <c r="O2900">
        <v>19.079999999999998</v>
      </c>
      <c r="P2900">
        <v>361.02</v>
      </c>
      <c r="Q2900">
        <v>3</v>
      </c>
      <c r="R2900" t="s">
        <v>21</v>
      </c>
    </row>
    <row r="2901" spans="1:18" x14ac:dyDescent="0.35">
      <c r="A2901" t="s">
        <v>2943</v>
      </c>
      <c r="B2901" t="s">
        <v>19</v>
      </c>
      <c r="C2901">
        <v>0</v>
      </c>
      <c r="D2901" t="s">
        <v>20</v>
      </c>
      <c r="E2901" t="s">
        <v>21</v>
      </c>
      <c r="F2901" t="s">
        <v>22</v>
      </c>
      <c r="G2901">
        <v>26</v>
      </c>
      <c r="H2901" t="s">
        <v>20</v>
      </c>
      <c r="I2901" t="s">
        <v>32</v>
      </c>
      <c r="J2901" t="s">
        <v>20</v>
      </c>
      <c r="K2901" t="s">
        <v>21</v>
      </c>
      <c r="L2901" t="s">
        <v>24</v>
      </c>
      <c r="M2901" t="s">
        <v>20</v>
      </c>
      <c r="N2901" t="s">
        <v>43</v>
      </c>
      <c r="O2901">
        <v>45.99</v>
      </c>
      <c r="P2901">
        <v>1174.71</v>
      </c>
      <c r="Q2901">
        <v>2</v>
      </c>
      <c r="R2901" t="s">
        <v>20</v>
      </c>
    </row>
    <row r="2902" spans="1:18" x14ac:dyDescent="0.35">
      <c r="A2902" t="s">
        <v>2944</v>
      </c>
      <c r="B2902" t="s">
        <v>19</v>
      </c>
      <c r="C2902">
        <v>0</v>
      </c>
      <c r="D2902" t="s">
        <v>20</v>
      </c>
      <c r="E2902" t="s">
        <v>20</v>
      </c>
      <c r="F2902" t="s">
        <v>49</v>
      </c>
      <c r="G2902">
        <v>72</v>
      </c>
      <c r="H2902" t="s">
        <v>20</v>
      </c>
      <c r="I2902" t="s">
        <v>23</v>
      </c>
      <c r="J2902" t="s">
        <v>20</v>
      </c>
      <c r="K2902" t="s">
        <v>21</v>
      </c>
      <c r="L2902" t="s">
        <v>24</v>
      </c>
      <c r="M2902" t="s">
        <v>20</v>
      </c>
      <c r="N2902" t="s">
        <v>34</v>
      </c>
      <c r="O2902">
        <v>96.52</v>
      </c>
      <c r="P2902">
        <v>6894.61</v>
      </c>
      <c r="Q2902">
        <v>4</v>
      </c>
      <c r="R2902" t="s">
        <v>21</v>
      </c>
    </row>
    <row r="2903" spans="1:18" x14ac:dyDescent="0.35">
      <c r="A2903" t="s">
        <v>2945</v>
      </c>
      <c r="B2903" t="s">
        <v>19</v>
      </c>
      <c r="C2903">
        <v>0</v>
      </c>
      <c r="D2903" t="s">
        <v>21</v>
      </c>
      <c r="E2903" t="s">
        <v>21</v>
      </c>
      <c r="F2903" t="s">
        <v>27</v>
      </c>
      <c r="G2903">
        <v>25</v>
      </c>
      <c r="H2903" t="s">
        <v>20</v>
      </c>
      <c r="I2903" t="s">
        <v>23</v>
      </c>
      <c r="J2903" t="s">
        <v>20</v>
      </c>
      <c r="K2903" t="s">
        <v>21</v>
      </c>
      <c r="L2903" t="s">
        <v>33</v>
      </c>
      <c r="M2903" t="s">
        <v>21</v>
      </c>
      <c r="N2903" t="s">
        <v>30</v>
      </c>
      <c r="O2903">
        <v>90.9</v>
      </c>
      <c r="P2903">
        <v>2327.64</v>
      </c>
      <c r="Q2903">
        <v>3</v>
      </c>
      <c r="R2903" t="s">
        <v>20</v>
      </c>
    </row>
    <row r="2904" spans="1:18" x14ac:dyDescent="0.35">
      <c r="A2904" t="s">
        <v>2946</v>
      </c>
      <c r="B2904" t="s">
        <v>19</v>
      </c>
      <c r="C2904">
        <v>1</v>
      </c>
      <c r="D2904" t="s">
        <v>21</v>
      </c>
      <c r="E2904" t="s">
        <v>20</v>
      </c>
      <c r="F2904" t="s">
        <v>22</v>
      </c>
      <c r="G2904">
        <v>42</v>
      </c>
      <c r="H2904" t="s">
        <v>20</v>
      </c>
      <c r="I2904" t="s">
        <v>32</v>
      </c>
      <c r="J2904" t="s">
        <v>20</v>
      </c>
      <c r="K2904" t="s">
        <v>21</v>
      </c>
      <c r="L2904" t="s">
        <v>24</v>
      </c>
      <c r="M2904" t="s">
        <v>21</v>
      </c>
      <c r="N2904" t="s">
        <v>30</v>
      </c>
      <c r="O2904">
        <v>48.52</v>
      </c>
      <c r="P2904">
        <v>2054.67</v>
      </c>
      <c r="Q2904">
        <v>1</v>
      </c>
      <c r="R2904" t="s">
        <v>21</v>
      </c>
    </row>
    <row r="2905" spans="1:18" x14ac:dyDescent="0.35">
      <c r="A2905" t="s">
        <v>2947</v>
      </c>
      <c r="B2905" t="s">
        <v>36</v>
      </c>
      <c r="C2905">
        <v>1</v>
      </c>
      <c r="D2905" t="s">
        <v>20</v>
      </c>
      <c r="E2905" t="s">
        <v>20</v>
      </c>
      <c r="F2905" t="s">
        <v>27</v>
      </c>
      <c r="G2905">
        <v>19</v>
      </c>
      <c r="H2905" t="s">
        <v>20</v>
      </c>
      <c r="I2905" t="s">
        <v>23</v>
      </c>
      <c r="J2905" t="s">
        <v>20</v>
      </c>
      <c r="K2905" t="s">
        <v>21</v>
      </c>
      <c r="L2905" t="s">
        <v>33</v>
      </c>
      <c r="M2905" t="s">
        <v>21</v>
      </c>
      <c r="N2905" t="s">
        <v>43</v>
      </c>
      <c r="O2905">
        <v>93.74</v>
      </c>
      <c r="P2905">
        <v>1795.08</v>
      </c>
      <c r="Q2905">
        <v>1</v>
      </c>
      <c r="R2905" t="s">
        <v>20</v>
      </c>
    </row>
    <row r="2906" spans="1:18" x14ac:dyDescent="0.35">
      <c r="A2906" t="s">
        <v>2948</v>
      </c>
      <c r="B2906" t="s">
        <v>36</v>
      </c>
      <c r="C2906">
        <v>1</v>
      </c>
      <c r="D2906" t="s">
        <v>20</v>
      </c>
      <c r="E2906" t="s">
        <v>21</v>
      </c>
      <c r="F2906" t="s">
        <v>37</v>
      </c>
      <c r="G2906">
        <v>20</v>
      </c>
      <c r="H2906" t="s">
        <v>20</v>
      </c>
      <c r="I2906" t="s">
        <v>23</v>
      </c>
      <c r="J2906" t="s">
        <v>21</v>
      </c>
      <c r="K2906" t="s">
        <v>21</v>
      </c>
      <c r="L2906" t="s">
        <v>29</v>
      </c>
      <c r="M2906" t="s">
        <v>20</v>
      </c>
      <c r="N2906" t="s">
        <v>25</v>
      </c>
      <c r="O2906">
        <v>77.94</v>
      </c>
      <c r="P2906">
        <v>1574.62</v>
      </c>
      <c r="Q2906">
        <v>2</v>
      </c>
      <c r="R2906" t="s">
        <v>20</v>
      </c>
    </row>
    <row r="2907" spans="1:18" x14ac:dyDescent="0.35">
      <c r="A2907" t="s">
        <v>2949</v>
      </c>
      <c r="B2907" t="s">
        <v>36</v>
      </c>
      <c r="C2907">
        <v>1</v>
      </c>
      <c r="D2907" t="s">
        <v>21</v>
      </c>
      <c r="E2907" t="s">
        <v>21</v>
      </c>
      <c r="F2907" t="s">
        <v>22</v>
      </c>
      <c r="G2907">
        <v>2</v>
      </c>
      <c r="H2907" t="s">
        <v>20</v>
      </c>
      <c r="I2907" t="s">
        <v>23</v>
      </c>
      <c r="J2907" t="s">
        <v>21</v>
      </c>
      <c r="K2907" t="s">
        <v>21</v>
      </c>
      <c r="L2907" t="s">
        <v>33</v>
      </c>
      <c r="M2907" t="s">
        <v>20</v>
      </c>
      <c r="N2907" t="s">
        <v>43</v>
      </c>
      <c r="O2907">
        <v>72.989999999999995</v>
      </c>
      <c r="P2907">
        <v>143.74</v>
      </c>
      <c r="Q2907">
        <v>3</v>
      </c>
      <c r="R2907" t="s">
        <v>20</v>
      </c>
    </row>
    <row r="2908" spans="1:18" x14ac:dyDescent="0.35">
      <c r="A2908" t="s">
        <v>2950</v>
      </c>
      <c r="B2908" t="s">
        <v>36</v>
      </c>
      <c r="C2908">
        <v>0</v>
      </c>
      <c r="D2908" t="s">
        <v>20</v>
      </c>
      <c r="E2908" t="s">
        <v>20</v>
      </c>
      <c r="F2908" t="s">
        <v>47</v>
      </c>
      <c r="G2908">
        <v>19</v>
      </c>
      <c r="H2908" t="s">
        <v>20</v>
      </c>
      <c r="I2908" t="s">
        <v>244</v>
      </c>
      <c r="J2908" t="s">
        <v>21</v>
      </c>
      <c r="K2908" t="s">
        <v>20</v>
      </c>
      <c r="L2908" t="s">
        <v>29</v>
      </c>
      <c r="M2908" t="s">
        <v>20</v>
      </c>
      <c r="N2908" t="s">
        <v>34</v>
      </c>
      <c r="O2908">
        <v>93.6</v>
      </c>
      <c r="P2908">
        <v>1747.67</v>
      </c>
      <c r="Q2908">
        <v>2</v>
      </c>
      <c r="R2908" t="s">
        <v>21</v>
      </c>
    </row>
    <row r="2909" spans="1:18" x14ac:dyDescent="0.35">
      <c r="A2909" t="s">
        <v>2951</v>
      </c>
      <c r="B2909" t="s">
        <v>19</v>
      </c>
      <c r="C2909">
        <v>0</v>
      </c>
      <c r="D2909" t="s">
        <v>21</v>
      </c>
      <c r="E2909" t="s">
        <v>21</v>
      </c>
      <c r="F2909" t="s">
        <v>75</v>
      </c>
      <c r="G2909">
        <v>30</v>
      </c>
      <c r="H2909" t="s">
        <v>20</v>
      </c>
      <c r="I2909" t="s">
        <v>32</v>
      </c>
      <c r="J2909" t="s">
        <v>21</v>
      </c>
      <c r="K2909" t="s">
        <v>21</v>
      </c>
      <c r="L2909" t="s">
        <v>29</v>
      </c>
      <c r="M2909" t="s">
        <v>20</v>
      </c>
      <c r="N2909" t="s">
        <v>25</v>
      </c>
      <c r="O2909">
        <v>58.19</v>
      </c>
      <c r="P2909">
        <v>1731.54</v>
      </c>
      <c r="Q2909">
        <v>2</v>
      </c>
      <c r="R2909" t="s">
        <v>21</v>
      </c>
    </row>
    <row r="2910" spans="1:18" x14ac:dyDescent="0.35">
      <c r="A2910" t="s">
        <v>2952</v>
      </c>
      <c r="B2910" t="s">
        <v>36</v>
      </c>
      <c r="C2910">
        <v>0</v>
      </c>
      <c r="D2910" t="s">
        <v>21</v>
      </c>
      <c r="E2910" t="s">
        <v>21</v>
      </c>
      <c r="F2910" t="s">
        <v>39</v>
      </c>
      <c r="G2910">
        <v>41</v>
      </c>
      <c r="H2910" t="s">
        <v>20</v>
      </c>
      <c r="I2910" t="s">
        <v>32</v>
      </c>
      <c r="J2910" t="s">
        <v>21</v>
      </c>
      <c r="K2910" t="s">
        <v>21</v>
      </c>
      <c r="L2910" t="s">
        <v>24</v>
      </c>
      <c r="M2910" t="s">
        <v>20</v>
      </c>
      <c r="N2910" t="s">
        <v>30</v>
      </c>
      <c r="O2910">
        <v>57.22</v>
      </c>
      <c r="P2910">
        <v>2382.27</v>
      </c>
      <c r="Q2910">
        <v>0</v>
      </c>
      <c r="R2910" t="s">
        <v>21</v>
      </c>
    </row>
    <row r="2911" spans="1:18" x14ac:dyDescent="0.35">
      <c r="A2911" t="s">
        <v>2953</v>
      </c>
      <c r="B2911" t="s">
        <v>36</v>
      </c>
      <c r="C2911">
        <v>0</v>
      </c>
      <c r="D2911" t="s">
        <v>21</v>
      </c>
      <c r="E2911" t="s">
        <v>21</v>
      </c>
      <c r="F2911" t="s">
        <v>58</v>
      </c>
      <c r="G2911">
        <v>10</v>
      </c>
      <c r="H2911" t="s">
        <v>20</v>
      </c>
      <c r="I2911" t="s">
        <v>32</v>
      </c>
      <c r="J2911" t="s">
        <v>21</v>
      </c>
      <c r="K2911" t="s">
        <v>21</v>
      </c>
      <c r="L2911" t="s">
        <v>33</v>
      </c>
      <c r="M2911" t="s">
        <v>20</v>
      </c>
      <c r="N2911" t="s">
        <v>34</v>
      </c>
      <c r="O2911">
        <v>65.680000000000007</v>
      </c>
      <c r="P2911">
        <v>666.59</v>
      </c>
      <c r="Q2911">
        <v>3</v>
      </c>
      <c r="R2911" t="s">
        <v>21</v>
      </c>
    </row>
    <row r="2912" spans="1:18" x14ac:dyDescent="0.35">
      <c r="A2912" t="s">
        <v>2954</v>
      </c>
      <c r="B2912" t="s">
        <v>19</v>
      </c>
      <c r="C2912">
        <v>0</v>
      </c>
      <c r="D2912" t="s">
        <v>21</v>
      </c>
      <c r="E2912" t="s">
        <v>21</v>
      </c>
      <c r="F2912" t="s">
        <v>39</v>
      </c>
      <c r="G2912">
        <v>56</v>
      </c>
      <c r="H2912" t="s">
        <v>20</v>
      </c>
      <c r="I2912" t="s">
        <v>23</v>
      </c>
      <c r="J2912" t="s">
        <v>21</v>
      </c>
      <c r="K2912" t="s">
        <v>21</v>
      </c>
      <c r="L2912" t="s">
        <v>29</v>
      </c>
      <c r="M2912" t="s">
        <v>21</v>
      </c>
      <c r="N2912" t="s">
        <v>30</v>
      </c>
      <c r="O2912">
        <v>85.14</v>
      </c>
      <c r="P2912">
        <v>4635.38</v>
      </c>
      <c r="Q2912">
        <v>3</v>
      </c>
      <c r="R2912" t="s">
        <v>21</v>
      </c>
    </row>
    <row r="2913" spans="1:18" x14ac:dyDescent="0.35">
      <c r="A2913" t="s">
        <v>2955</v>
      </c>
      <c r="B2913" t="s">
        <v>19</v>
      </c>
      <c r="C2913">
        <v>0</v>
      </c>
      <c r="D2913" t="s">
        <v>20</v>
      </c>
      <c r="E2913" t="s">
        <v>21</v>
      </c>
      <c r="F2913" t="s">
        <v>27</v>
      </c>
      <c r="G2913">
        <v>3</v>
      </c>
      <c r="H2913" t="s">
        <v>20</v>
      </c>
      <c r="I2913" t="s">
        <v>21</v>
      </c>
      <c r="J2913" t="s">
        <v>28</v>
      </c>
      <c r="K2913" t="s">
        <v>28</v>
      </c>
      <c r="L2913" t="s">
        <v>33</v>
      </c>
      <c r="M2913" t="s">
        <v>20</v>
      </c>
      <c r="N2913" t="s">
        <v>34</v>
      </c>
      <c r="O2913">
        <v>23.58</v>
      </c>
      <c r="P2913">
        <v>72.84</v>
      </c>
      <c r="Q2913">
        <v>0</v>
      </c>
      <c r="R2913" t="s">
        <v>20</v>
      </c>
    </row>
    <row r="2914" spans="1:18" x14ac:dyDescent="0.35">
      <c r="A2914" t="s">
        <v>2956</v>
      </c>
      <c r="B2914" t="s">
        <v>19</v>
      </c>
      <c r="C2914">
        <v>0</v>
      </c>
      <c r="D2914" t="s">
        <v>20</v>
      </c>
      <c r="E2914" t="s">
        <v>21</v>
      </c>
      <c r="F2914" t="s">
        <v>41</v>
      </c>
      <c r="G2914">
        <v>37</v>
      </c>
      <c r="H2914" t="s">
        <v>20</v>
      </c>
      <c r="I2914" t="s">
        <v>23</v>
      </c>
      <c r="J2914" t="s">
        <v>21</v>
      </c>
      <c r="K2914" t="s">
        <v>21</v>
      </c>
      <c r="L2914" t="s">
        <v>33</v>
      </c>
      <c r="M2914" t="s">
        <v>20</v>
      </c>
      <c r="N2914" t="s">
        <v>34</v>
      </c>
      <c r="O2914">
        <v>88.86</v>
      </c>
      <c r="P2914">
        <v>3212.18</v>
      </c>
      <c r="Q2914">
        <v>2</v>
      </c>
      <c r="R2914" t="s">
        <v>20</v>
      </c>
    </row>
    <row r="2915" spans="1:18" x14ac:dyDescent="0.35">
      <c r="A2915" t="s">
        <v>2957</v>
      </c>
      <c r="B2915" t="s">
        <v>36</v>
      </c>
      <c r="C2915">
        <v>0</v>
      </c>
      <c r="D2915" t="s">
        <v>21</v>
      </c>
      <c r="E2915" t="s">
        <v>21</v>
      </c>
      <c r="F2915" t="s">
        <v>45</v>
      </c>
      <c r="G2915">
        <v>30</v>
      </c>
      <c r="H2915" t="s">
        <v>20</v>
      </c>
      <c r="I2915" t="s">
        <v>23</v>
      </c>
      <c r="J2915" t="s">
        <v>21</v>
      </c>
      <c r="K2915" t="s">
        <v>21</v>
      </c>
      <c r="L2915" t="s">
        <v>33</v>
      </c>
      <c r="M2915" t="s">
        <v>21</v>
      </c>
      <c r="N2915" t="s">
        <v>25</v>
      </c>
      <c r="O2915">
        <v>90.61</v>
      </c>
      <c r="P2915">
        <v>2661.7</v>
      </c>
      <c r="Q2915">
        <v>1</v>
      </c>
      <c r="R2915" t="s">
        <v>21</v>
      </c>
    </row>
    <row r="2916" spans="1:18" x14ac:dyDescent="0.35">
      <c r="A2916" t="s">
        <v>2958</v>
      </c>
      <c r="B2916" t="s">
        <v>36</v>
      </c>
      <c r="C2916">
        <v>0</v>
      </c>
      <c r="D2916" t="s">
        <v>20</v>
      </c>
      <c r="E2916" t="s">
        <v>21</v>
      </c>
      <c r="F2916" t="s">
        <v>41</v>
      </c>
      <c r="G2916">
        <v>19</v>
      </c>
      <c r="H2916" t="s">
        <v>20</v>
      </c>
      <c r="I2916" t="s">
        <v>32</v>
      </c>
      <c r="J2916" t="s">
        <v>20</v>
      </c>
      <c r="K2916" t="s">
        <v>20</v>
      </c>
      <c r="L2916" t="s">
        <v>33</v>
      </c>
      <c r="M2916" t="s">
        <v>21</v>
      </c>
      <c r="N2916" t="s">
        <v>30</v>
      </c>
      <c r="O2916">
        <v>68.37</v>
      </c>
      <c r="P2916">
        <v>1270.1400000000001</v>
      </c>
      <c r="Q2916">
        <v>0</v>
      </c>
      <c r="R2916" t="s">
        <v>21</v>
      </c>
    </row>
    <row r="2917" spans="1:18" x14ac:dyDescent="0.35">
      <c r="A2917" t="s">
        <v>2959</v>
      </c>
      <c r="B2917" t="s">
        <v>36</v>
      </c>
      <c r="C2917">
        <v>0</v>
      </c>
      <c r="D2917" t="s">
        <v>21</v>
      </c>
      <c r="E2917" t="s">
        <v>21</v>
      </c>
      <c r="F2917" t="s">
        <v>27</v>
      </c>
      <c r="G2917">
        <v>26</v>
      </c>
      <c r="H2917" t="s">
        <v>21</v>
      </c>
      <c r="I2917" t="s">
        <v>23</v>
      </c>
      <c r="J2917" t="s">
        <v>21</v>
      </c>
      <c r="K2917" t="s">
        <v>21</v>
      </c>
      <c r="L2917" t="s">
        <v>33</v>
      </c>
      <c r="M2917" t="s">
        <v>21</v>
      </c>
      <c r="N2917" t="s">
        <v>34</v>
      </c>
      <c r="O2917">
        <v>68.599999999999994</v>
      </c>
      <c r="P2917">
        <v>1814.72</v>
      </c>
      <c r="Q2917">
        <v>6</v>
      </c>
      <c r="R2917" t="s">
        <v>20</v>
      </c>
    </row>
    <row r="2918" spans="1:18" x14ac:dyDescent="0.35">
      <c r="A2918" t="s">
        <v>2960</v>
      </c>
      <c r="B2918" t="s">
        <v>36</v>
      </c>
      <c r="C2918">
        <v>0</v>
      </c>
      <c r="D2918" t="s">
        <v>20</v>
      </c>
      <c r="E2918" t="s">
        <v>21</v>
      </c>
      <c r="F2918" t="s">
        <v>65</v>
      </c>
      <c r="G2918">
        <v>37</v>
      </c>
      <c r="H2918" t="s">
        <v>20</v>
      </c>
      <c r="I2918" t="s">
        <v>23</v>
      </c>
      <c r="J2918" t="s">
        <v>21</v>
      </c>
      <c r="K2918" t="s">
        <v>20</v>
      </c>
      <c r="L2918" t="s">
        <v>29</v>
      </c>
      <c r="M2918" t="s">
        <v>21</v>
      </c>
      <c r="N2918" t="s">
        <v>43</v>
      </c>
      <c r="O2918">
        <v>93.45</v>
      </c>
      <c r="P2918">
        <v>3520.47</v>
      </c>
      <c r="Q2918">
        <v>7</v>
      </c>
      <c r="R2918" t="s">
        <v>20</v>
      </c>
    </row>
    <row r="2919" spans="1:18" x14ac:dyDescent="0.35">
      <c r="A2919" t="s">
        <v>2961</v>
      </c>
      <c r="B2919" t="s">
        <v>19</v>
      </c>
      <c r="C2919">
        <v>0</v>
      </c>
      <c r="D2919" t="s">
        <v>20</v>
      </c>
      <c r="E2919" t="s">
        <v>21</v>
      </c>
      <c r="F2919" t="s">
        <v>41</v>
      </c>
      <c r="G2919">
        <v>32</v>
      </c>
      <c r="H2919" t="s">
        <v>21</v>
      </c>
      <c r="I2919" t="s">
        <v>32</v>
      </c>
      <c r="J2919" t="s">
        <v>21</v>
      </c>
      <c r="K2919" t="s">
        <v>20</v>
      </c>
      <c r="L2919" t="s">
        <v>24</v>
      </c>
      <c r="M2919" t="s">
        <v>20</v>
      </c>
      <c r="N2919" t="s">
        <v>25</v>
      </c>
      <c r="O2919">
        <v>52.6</v>
      </c>
      <c r="P2919">
        <v>1722.29</v>
      </c>
      <c r="Q2919">
        <v>1</v>
      </c>
      <c r="R2919" t="s">
        <v>21</v>
      </c>
    </row>
    <row r="2920" spans="1:18" x14ac:dyDescent="0.35">
      <c r="A2920" t="s">
        <v>2962</v>
      </c>
      <c r="B2920" t="s">
        <v>19</v>
      </c>
      <c r="C2920">
        <v>0</v>
      </c>
      <c r="D2920" t="s">
        <v>20</v>
      </c>
      <c r="E2920" t="s">
        <v>20</v>
      </c>
      <c r="F2920" t="s">
        <v>47</v>
      </c>
      <c r="G2920">
        <v>42</v>
      </c>
      <c r="H2920" t="s">
        <v>20</v>
      </c>
      <c r="I2920" t="s">
        <v>32</v>
      </c>
      <c r="J2920" t="s">
        <v>21</v>
      </c>
      <c r="K2920" t="s">
        <v>21</v>
      </c>
      <c r="L2920" t="s">
        <v>33</v>
      </c>
      <c r="M2920" t="s">
        <v>20</v>
      </c>
      <c r="N2920" t="s">
        <v>43</v>
      </c>
      <c r="O2920">
        <v>48.9</v>
      </c>
      <c r="P2920">
        <v>2099</v>
      </c>
      <c r="Q2920">
        <v>2</v>
      </c>
      <c r="R2920" t="s">
        <v>21</v>
      </c>
    </row>
    <row r="2921" spans="1:18" x14ac:dyDescent="0.35">
      <c r="A2921" t="s">
        <v>2963</v>
      </c>
      <c r="B2921" t="s">
        <v>36</v>
      </c>
      <c r="C2921">
        <v>0</v>
      </c>
      <c r="D2921" t="s">
        <v>21</v>
      </c>
      <c r="E2921" t="s">
        <v>20</v>
      </c>
      <c r="F2921" t="s">
        <v>47</v>
      </c>
      <c r="G2921">
        <v>3</v>
      </c>
      <c r="H2921" t="s">
        <v>20</v>
      </c>
      <c r="I2921" t="s">
        <v>32</v>
      </c>
      <c r="J2921" t="s">
        <v>21</v>
      </c>
      <c r="K2921" t="s">
        <v>21</v>
      </c>
      <c r="L2921" t="s">
        <v>33</v>
      </c>
      <c r="M2921" t="s">
        <v>20</v>
      </c>
      <c r="N2921" t="s">
        <v>43</v>
      </c>
      <c r="O2921">
        <v>59.43</v>
      </c>
      <c r="P2921">
        <v>174.12</v>
      </c>
      <c r="Q2921">
        <v>4</v>
      </c>
      <c r="R2921" t="s">
        <v>20</v>
      </c>
    </row>
    <row r="2922" spans="1:18" x14ac:dyDescent="0.35">
      <c r="A2922" t="s">
        <v>2964</v>
      </c>
      <c r="B2922" t="s">
        <v>19</v>
      </c>
      <c r="C2922">
        <v>0</v>
      </c>
      <c r="D2922" t="s">
        <v>21</v>
      </c>
      <c r="E2922" t="s">
        <v>21</v>
      </c>
      <c r="F2922" t="s">
        <v>39</v>
      </c>
      <c r="G2922">
        <v>71</v>
      </c>
      <c r="H2922" t="s">
        <v>20</v>
      </c>
      <c r="I2922" t="s">
        <v>32</v>
      </c>
      <c r="J2922" t="s">
        <v>20</v>
      </c>
      <c r="K2922" t="s">
        <v>21</v>
      </c>
      <c r="L2922" t="s">
        <v>33</v>
      </c>
      <c r="M2922" t="s">
        <v>20</v>
      </c>
      <c r="N2922" t="s">
        <v>30</v>
      </c>
      <c r="O2922">
        <v>62.49</v>
      </c>
      <c r="P2922">
        <v>4393.1499999999996</v>
      </c>
      <c r="Q2922">
        <v>2</v>
      </c>
      <c r="R2922" t="s">
        <v>21</v>
      </c>
    </row>
    <row r="2923" spans="1:18" x14ac:dyDescent="0.35">
      <c r="A2923" t="s">
        <v>2965</v>
      </c>
      <c r="B2923" t="s">
        <v>19</v>
      </c>
      <c r="C2923">
        <v>0</v>
      </c>
      <c r="D2923" t="s">
        <v>20</v>
      </c>
      <c r="E2923" t="s">
        <v>20</v>
      </c>
      <c r="F2923" t="s">
        <v>65</v>
      </c>
      <c r="G2923">
        <v>16</v>
      </c>
      <c r="H2923" t="s">
        <v>20</v>
      </c>
      <c r="I2923" t="s">
        <v>21</v>
      </c>
      <c r="J2923" t="s">
        <v>28</v>
      </c>
      <c r="K2923" t="s">
        <v>28</v>
      </c>
      <c r="L2923" t="s">
        <v>33</v>
      </c>
      <c r="M2923" t="s">
        <v>20</v>
      </c>
      <c r="N2923" t="s">
        <v>34</v>
      </c>
      <c r="O2923">
        <v>22.16</v>
      </c>
      <c r="P2923">
        <v>347.91</v>
      </c>
      <c r="Q2923">
        <v>1</v>
      </c>
      <c r="R2923" t="s">
        <v>21</v>
      </c>
    </row>
    <row r="2924" spans="1:18" x14ac:dyDescent="0.35">
      <c r="A2924" t="s">
        <v>2966</v>
      </c>
      <c r="B2924" t="s">
        <v>36</v>
      </c>
      <c r="C2924">
        <v>0</v>
      </c>
      <c r="D2924" t="s">
        <v>20</v>
      </c>
      <c r="E2924" t="s">
        <v>21</v>
      </c>
      <c r="F2924" t="s">
        <v>47</v>
      </c>
      <c r="G2924">
        <v>2</v>
      </c>
      <c r="H2924" t="s">
        <v>20</v>
      </c>
      <c r="I2924" t="s">
        <v>23</v>
      </c>
      <c r="J2924" t="s">
        <v>21</v>
      </c>
      <c r="K2924" t="s">
        <v>21</v>
      </c>
      <c r="L2924" t="s">
        <v>33</v>
      </c>
      <c r="M2924" t="s">
        <v>20</v>
      </c>
      <c r="N2924" t="s">
        <v>43</v>
      </c>
      <c r="O2924">
        <v>88.89</v>
      </c>
      <c r="P2924">
        <v>180.06</v>
      </c>
      <c r="Q2924">
        <v>0</v>
      </c>
      <c r="R2924" t="s">
        <v>21</v>
      </c>
    </row>
    <row r="2925" spans="1:18" x14ac:dyDescent="0.35">
      <c r="A2925" t="s">
        <v>2967</v>
      </c>
      <c r="B2925" t="s">
        <v>36</v>
      </c>
      <c r="C2925">
        <v>0</v>
      </c>
      <c r="D2925" t="s">
        <v>21</v>
      </c>
      <c r="E2925" t="s">
        <v>21</v>
      </c>
      <c r="F2925" t="s">
        <v>37</v>
      </c>
      <c r="G2925">
        <v>19</v>
      </c>
      <c r="H2925" t="s">
        <v>20</v>
      </c>
      <c r="I2925" t="s">
        <v>23</v>
      </c>
      <c r="J2925" t="s">
        <v>21</v>
      </c>
      <c r="K2925" t="s">
        <v>21</v>
      </c>
      <c r="L2925" t="s">
        <v>33</v>
      </c>
      <c r="M2925" t="s">
        <v>20</v>
      </c>
      <c r="N2925" t="s">
        <v>25</v>
      </c>
      <c r="O2925">
        <v>88.04</v>
      </c>
      <c r="P2925">
        <v>1716.98</v>
      </c>
      <c r="Q2925">
        <v>1</v>
      </c>
      <c r="R2925" t="s">
        <v>20</v>
      </c>
    </row>
    <row r="2926" spans="1:18" x14ac:dyDescent="0.35">
      <c r="A2926" t="s">
        <v>2968</v>
      </c>
      <c r="B2926" t="s">
        <v>36</v>
      </c>
      <c r="C2926">
        <v>0</v>
      </c>
      <c r="D2926" t="s">
        <v>20</v>
      </c>
      <c r="E2926" t="s">
        <v>20</v>
      </c>
      <c r="F2926" t="s">
        <v>27</v>
      </c>
      <c r="G2926">
        <v>44</v>
      </c>
      <c r="H2926" t="s">
        <v>20</v>
      </c>
      <c r="I2926" t="s">
        <v>23</v>
      </c>
      <c r="J2926" t="s">
        <v>21</v>
      </c>
      <c r="K2926" t="s">
        <v>21</v>
      </c>
      <c r="L2926" t="s">
        <v>24</v>
      </c>
      <c r="M2926" t="s">
        <v>20</v>
      </c>
      <c r="N2926" t="s">
        <v>30</v>
      </c>
      <c r="O2926">
        <v>92.85</v>
      </c>
      <c r="P2926">
        <v>3972.54</v>
      </c>
      <c r="Q2926">
        <v>2</v>
      </c>
      <c r="R2926" t="s">
        <v>20</v>
      </c>
    </row>
    <row r="2927" spans="1:18" x14ac:dyDescent="0.35">
      <c r="A2927" t="s">
        <v>2969</v>
      </c>
      <c r="B2927" t="s">
        <v>19</v>
      </c>
      <c r="C2927">
        <v>1</v>
      </c>
      <c r="D2927" t="s">
        <v>20</v>
      </c>
      <c r="E2927" t="s">
        <v>21</v>
      </c>
      <c r="F2927" t="s">
        <v>58</v>
      </c>
      <c r="G2927">
        <v>26</v>
      </c>
      <c r="H2927" t="s">
        <v>20</v>
      </c>
      <c r="I2927" t="s">
        <v>21</v>
      </c>
      <c r="J2927" t="s">
        <v>28</v>
      </c>
      <c r="K2927" t="s">
        <v>28</v>
      </c>
      <c r="L2927" t="s">
        <v>29</v>
      </c>
      <c r="M2927" t="s">
        <v>20</v>
      </c>
      <c r="N2927" t="s">
        <v>30</v>
      </c>
      <c r="O2927">
        <v>30.22</v>
      </c>
      <c r="P2927">
        <v>779.55</v>
      </c>
      <c r="Q2927">
        <v>0</v>
      </c>
      <c r="R2927" t="s">
        <v>21</v>
      </c>
    </row>
    <row r="2928" spans="1:18" x14ac:dyDescent="0.35">
      <c r="A2928" t="s">
        <v>2970</v>
      </c>
      <c r="B2928" t="s">
        <v>19</v>
      </c>
      <c r="C2928">
        <v>0</v>
      </c>
      <c r="D2928" t="s">
        <v>21</v>
      </c>
      <c r="E2928" t="s">
        <v>21</v>
      </c>
      <c r="F2928" t="s">
        <v>39</v>
      </c>
      <c r="G2928">
        <v>7</v>
      </c>
      <c r="H2928" t="s">
        <v>20</v>
      </c>
      <c r="I2928" t="s">
        <v>21</v>
      </c>
      <c r="J2928" t="s">
        <v>28</v>
      </c>
      <c r="K2928" t="s">
        <v>28</v>
      </c>
      <c r="L2928" t="s">
        <v>33</v>
      </c>
      <c r="M2928" t="s">
        <v>21</v>
      </c>
      <c r="N2928" t="s">
        <v>43</v>
      </c>
      <c r="O2928">
        <v>22.96</v>
      </c>
      <c r="P2928">
        <v>164.93</v>
      </c>
      <c r="Q2928">
        <v>1</v>
      </c>
      <c r="R2928" t="s">
        <v>21</v>
      </c>
    </row>
    <row r="2929" spans="1:18" x14ac:dyDescent="0.35">
      <c r="A2929" t="s">
        <v>2971</v>
      </c>
      <c r="B2929" t="s">
        <v>19</v>
      </c>
      <c r="C2929">
        <v>0</v>
      </c>
      <c r="D2929" t="s">
        <v>20</v>
      </c>
      <c r="E2929" t="s">
        <v>20</v>
      </c>
      <c r="F2929" t="s">
        <v>58</v>
      </c>
      <c r="G2929">
        <v>26</v>
      </c>
      <c r="H2929" t="s">
        <v>20</v>
      </c>
      <c r="I2929" t="s">
        <v>21</v>
      </c>
      <c r="J2929" t="s">
        <v>28</v>
      </c>
      <c r="K2929" t="s">
        <v>28</v>
      </c>
      <c r="L2929" t="s">
        <v>29</v>
      </c>
      <c r="M2929" t="s">
        <v>21</v>
      </c>
      <c r="N2929" t="s">
        <v>25</v>
      </c>
      <c r="O2929">
        <v>20.36</v>
      </c>
      <c r="P2929">
        <v>518.95000000000005</v>
      </c>
      <c r="Q2929">
        <v>0</v>
      </c>
      <c r="R2929" t="s">
        <v>21</v>
      </c>
    </row>
    <row r="2930" spans="1:18" x14ac:dyDescent="0.35">
      <c r="A2930" t="s">
        <v>2972</v>
      </c>
      <c r="B2930" t="s">
        <v>19</v>
      </c>
      <c r="C2930">
        <v>0</v>
      </c>
      <c r="D2930" t="s">
        <v>21</v>
      </c>
      <c r="E2930" t="s">
        <v>21</v>
      </c>
      <c r="F2930" t="s">
        <v>65</v>
      </c>
      <c r="G2930">
        <v>43</v>
      </c>
      <c r="H2930" t="s">
        <v>20</v>
      </c>
      <c r="I2930" t="s">
        <v>23</v>
      </c>
      <c r="J2930" t="s">
        <v>21</v>
      </c>
      <c r="K2930" t="s">
        <v>21</v>
      </c>
      <c r="L2930" t="s">
        <v>33</v>
      </c>
      <c r="M2930" t="s">
        <v>21</v>
      </c>
      <c r="N2930" t="s">
        <v>25</v>
      </c>
      <c r="O2930">
        <v>93.42</v>
      </c>
      <c r="P2930">
        <v>3965.35</v>
      </c>
      <c r="Q2930">
        <v>0</v>
      </c>
      <c r="R2930" t="s">
        <v>21</v>
      </c>
    </row>
    <row r="2931" spans="1:18" x14ac:dyDescent="0.35">
      <c r="A2931" t="s">
        <v>2973</v>
      </c>
      <c r="B2931" t="s">
        <v>36</v>
      </c>
      <c r="C2931">
        <v>0</v>
      </c>
      <c r="D2931" t="s">
        <v>20</v>
      </c>
      <c r="E2931" t="s">
        <v>21</v>
      </c>
      <c r="F2931" t="s">
        <v>22</v>
      </c>
      <c r="G2931">
        <v>36</v>
      </c>
      <c r="H2931" t="s">
        <v>20</v>
      </c>
      <c r="I2931" t="s">
        <v>23</v>
      </c>
      <c r="J2931" t="s">
        <v>21</v>
      </c>
      <c r="K2931" t="s">
        <v>20</v>
      </c>
      <c r="L2931" t="s">
        <v>24</v>
      </c>
      <c r="M2931" t="s">
        <v>20</v>
      </c>
      <c r="N2931" t="s">
        <v>30</v>
      </c>
      <c r="O2931">
        <v>91.9</v>
      </c>
      <c r="P2931">
        <v>3231.1</v>
      </c>
      <c r="Q2931">
        <v>2</v>
      </c>
      <c r="R2931" t="s">
        <v>20</v>
      </c>
    </row>
    <row r="2932" spans="1:18" x14ac:dyDescent="0.35">
      <c r="A2932" t="s">
        <v>2974</v>
      </c>
      <c r="B2932" t="s">
        <v>19</v>
      </c>
      <c r="C2932">
        <v>0</v>
      </c>
      <c r="D2932" t="s">
        <v>21</v>
      </c>
      <c r="E2932" t="s">
        <v>21</v>
      </c>
      <c r="F2932" t="s">
        <v>56</v>
      </c>
      <c r="G2932">
        <v>13</v>
      </c>
      <c r="H2932" t="s">
        <v>21</v>
      </c>
      <c r="I2932" t="s">
        <v>23</v>
      </c>
      <c r="J2932" t="s">
        <v>20</v>
      </c>
      <c r="K2932" t="s">
        <v>21</v>
      </c>
      <c r="L2932" t="s">
        <v>33</v>
      </c>
      <c r="M2932" t="s">
        <v>21</v>
      </c>
      <c r="N2932" t="s">
        <v>34</v>
      </c>
      <c r="O2932">
        <v>78.91</v>
      </c>
      <c r="P2932">
        <v>1023.65</v>
      </c>
      <c r="Q2932">
        <v>6</v>
      </c>
      <c r="R2932" t="s">
        <v>20</v>
      </c>
    </row>
    <row r="2933" spans="1:18" x14ac:dyDescent="0.35">
      <c r="A2933" t="s">
        <v>2975</v>
      </c>
      <c r="B2933" t="s">
        <v>36</v>
      </c>
      <c r="C2933">
        <v>1</v>
      </c>
      <c r="D2933" t="s">
        <v>20</v>
      </c>
      <c r="E2933" t="s">
        <v>20</v>
      </c>
      <c r="F2933" t="s">
        <v>58</v>
      </c>
      <c r="G2933">
        <v>3</v>
      </c>
      <c r="H2933" t="s">
        <v>21</v>
      </c>
      <c r="I2933" t="s">
        <v>23</v>
      </c>
      <c r="J2933" t="s">
        <v>20</v>
      </c>
      <c r="K2933" t="s">
        <v>20</v>
      </c>
      <c r="L2933" t="s">
        <v>33</v>
      </c>
      <c r="M2933" t="s">
        <v>20</v>
      </c>
      <c r="N2933" t="s">
        <v>25</v>
      </c>
      <c r="O2933">
        <v>79.680000000000007</v>
      </c>
      <c r="P2933">
        <v>233.47</v>
      </c>
      <c r="Q2933">
        <v>0</v>
      </c>
      <c r="R2933" t="s">
        <v>20</v>
      </c>
    </row>
    <row r="2934" spans="1:18" x14ac:dyDescent="0.35">
      <c r="A2934" t="s">
        <v>2976</v>
      </c>
      <c r="B2934" t="s">
        <v>36</v>
      </c>
      <c r="C2934">
        <v>0</v>
      </c>
      <c r="D2934" t="s">
        <v>20</v>
      </c>
      <c r="E2934" t="s">
        <v>21</v>
      </c>
      <c r="F2934" t="s">
        <v>22</v>
      </c>
      <c r="G2934">
        <v>24</v>
      </c>
      <c r="H2934" t="s">
        <v>20</v>
      </c>
      <c r="I2934" t="s">
        <v>32</v>
      </c>
      <c r="J2934" t="s">
        <v>20</v>
      </c>
      <c r="K2934" t="s">
        <v>21</v>
      </c>
      <c r="L2934" t="s">
        <v>29</v>
      </c>
      <c r="M2934" t="s">
        <v>20</v>
      </c>
      <c r="N2934" t="s">
        <v>34</v>
      </c>
      <c r="O2934">
        <v>58.64</v>
      </c>
      <c r="P2934">
        <v>1439.99</v>
      </c>
      <c r="Q2934">
        <v>1</v>
      </c>
      <c r="R2934" t="s">
        <v>21</v>
      </c>
    </row>
    <row r="2935" spans="1:18" x14ac:dyDescent="0.35">
      <c r="A2935" t="s">
        <v>2977</v>
      </c>
      <c r="B2935" t="s">
        <v>19</v>
      </c>
      <c r="C2935">
        <v>1</v>
      </c>
      <c r="D2935" t="s">
        <v>20</v>
      </c>
      <c r="E2935" t="s">
        <v>20</v>
      </c>
      <c r="F2935" t="s">
        <v>22</v>
      </c>
      <c r="G2935">
        <v>10</v>
      </c>
      <c r="H2935" t="s">
        <v>20</v>
      </c>
      <c r="I2935" t="s">
        <v>23</v>
      </c>
      <c r="J2935" t="s">
        <v>21</v>
      </c>
      <c r="K2935" t="s">
        <v>21</v>
      </c>
      <c r="L2935" t="s">
        <v>33</v>
      </c>
      <c r="M2935" t="s">
        <v>21</v>
      </c>
      <c r="N2935" t="s">
        <v>43</v>
      </c>
      <c r="O2935">
        <v>87.93</v>
      </c>
      <c r="P2935">
        <v>899.79</v>
      </c>
      <c r="Q2935">
        <v>2</v>
      </c>
      <c r="R2935" t="s">
        <v>20</v>
      </c>
    </row>
    <row r="2936" spans="1:18" x14ac:dyDescent="0.35">
      <c r="A2936" t="s">
        <v>2978</v>
      </c>
      <c r="B2936" t="s">
        <v>36</v>
      </c>
      <c r="C2936">
        <v>0</v>
      </c>
      <c r="D2936" t="s">
        <v>20</v>
      </c>
      <c r="E2936" t="s">
        <v>21</v>
      </c>
      <c r="F2936" t="s">
        <v>47</v>
      </c>
      <c r="G2936">
        <v>72</v>
      </c>
      <c r="H2936" t="s">
        <v>20</v>
      </c>
      <c r="I2936" t="s">
        <v>21</v>
      </c>
      <c r="J2936" t="s">
        <v>28</v>
      </c>
      <c r="K2936" t="s">
        <v>28</v>
      </c>
      <c r="L2936" t="s">
        <v>24</v>
      </c>
      <c r="M2936" t="s">
        <v>21</v>
      </c>
      <c r="N2936" t="s">
        <v>30</v>
      </c>
      <c r="O2936">
        <v>25.89</v>
      </c>
      <c r="P2936">
        <v>1874.26</v>
      </c>
      <c r="Q2936">
        <v>2</v>
      </c>
      <c r="R2936" t="s">
        <v>21</v>
      </c>
    </row>
    <row r="2937" spans="1:18" x14ac:dyDescent="0.35">
      <c r="A2937" t="s">
        <v>2979</v>
      </c>
      <c r="B2937" t="s">
        <v>19</v>
      </c>
      <c r="C2937">
        <v>0</v>
      </c>
      <c r="D2937" t="s">
        <v>20</v>
      </c>
      <c r="E2937" t="s">
        <v>21</v>
      </c>
      <c r="F2937" t="s">
        <v>49</v>
      </c>
      <c r="G2937">
        <v>44</v>
      </c>
      <c r="H2937" t="s">
        <v>20</v>
      </c>
      <c r="I2937" t="s">
        <v>23</v>
      </c>
      <c r="J2937" t="s">
        <v>20</v>
      </c>
      <c r="K2937" t="s">
        <v>21</v>
      </c>
      <c r="L2937" t="s">
        <v>24</v>
      </c>
      <c r="M2937" t="s">
        <v>20</v>
      </c>
      <c r="N2937" t="s">
        <v>25</v>
      </c>
      <c r="O2937">
        <v>92.57</v>
      </c>
      <c r="P2937">
        <v>4165.0600000000004</v>
      </c>
      <c r="Q2937">
        <v>2</v>
      </c>
      <c r="R2937" t="s">
        <v>21</v>
      </c>
    </row>
    <row r="2938" spans="1:18" x14ac:dyDescent="0.35">
      <c r="A2938" t="s">
        <v>2980</v>
      </c>
      <c r="B2938" t="s">
        <v>19</v>
      </c>
      <c r="C2938">
        <v>0</v>
      </c>
      <c r="D2938" t="s">
        <v>21</v>
      </c>
      <c r="E2938" t="s">
        <v>20</v>
      </c>
      <c r="F2938" t="s">
        <v>41</v>
      </c>
      <c r="G2938">
        <v>19</v>
      </c>
      <c r="H2938" t="s">
        <v>20</v>
      </c>
      <c r="I2938" t="s">
        <v>32</v>
      </c>
      <c r="J2938" t="s">
        <v>21</v>
      </c>
      <c r="K2938" t="s">
        <v>21</v>
      </c>
      <c r="L2938" t="s">
        <v>33</v>
      </c>
      <c r="M2938" t="s">
        <v>21</v>
      </c>
      <c r="N2938" t="s">
        <v>25</v>
      </c>
      <c r="O2938">
        <v>59.4</v>
      </c>
      <c r="P2938">
        <v>1160.43</v>
      </c>
      <c r="Q2938">
        <v>1</v>
      </c>
      <c r="R2938" t="s">
        <v>21</v>
      </c>
    </row>
    <row r="2939" spans="1:18" x14ac:dyDescent="0.35">
      <c r="A2939" t="s">
        <v>2981</v>
      </c>
      <c r="B2939" t="s">
        <v>36</v>
      </c>
      <c r="C2939">
        <v>0</v>
      </c>
      <c r="D2939" t="s">
        <v>20</v>
      </c>
      <c r="E2939" t="s">
        <v>21</v>
      </c>
      <c r="F2939" t="s">
        <v>56</v>
      </c>
      <c r="G2939">
        <v>35</v>
      </c>
      <c r="H2939" t="s">
        <v>20</v>
      </c>
      <c r="I2939" t="s">
        <v>32</v>
      </c>
      <c r="J2939" t="s">
        <v>21</v>
      </c>
      <c r="K2939" t="s">
        <v>21</v>
      </c>
      <c r="L2939" t="s">
        <v>33</v>
      </c>
      <c r="M2939" t="s">
        <v>20</v>
      </c>
      <c r="N2939" t="s">
        <v>30</v>
      </c>
      <c r="O2939">
        <v>55.96</v>
      </c>
      <c r="P2939">
        <v>1959.92</v>
      </c>
      <c r="Q2939">
        <v>4</v>
      </c>
      <c r="R2939" t="s">
        <v>21</v>
      </c>
    </row>
    <row r="2940" spans="1:18" x14ac:dyDescent="0.35">
      <c r="A2940" t="s">
        <v>2982</v>
      </c>
      <c r="B2940" t="s">
        <v>36</v>
      </c>
      <c r="C2940">
        <v>0</v>
      </c>
      <c r="D2940" t="s">
        <v>20</v>
      </c>
      <c r="E2940" t="s">
        <v>20</v>
      </c>
      <c r="F2940" t="s">
        <v>47</v>
      </c>
      <c r="G2940">
        <v>68</v>
      </c>
      <c r="H2940" t="s">
        <v>20</v>
      </c>
      <c r="I2940" t="s">
        <v>21</v>
      </c>
      <c r="J2940" t="s">
        <v>28</v>
      </c>
      <c r="K2940" t="s">
        <v>28</v>
      </c>
      <c r="L2940" t="s">
        <v>24</v>
      </c>
      <c r="M2940" t="s">
        <v>21</v>
      </c>
      <c r="N2940" t="s">
        <v>34</v>
      </c>
      <c r="O2940">
        <v>37.119999999999997</v>
      </c>
      <c r="P2940">
        <v>2538.48</v>
      </c>
      <c r="Q2940">
        <v>0</v>
      </c>
      <c r="R2940" t="s">
        <v>21</v>
      </c>
    </row>
    <row r="2941" spans="1:18" x14ac:dyDescent="0.35">
      <c r="A2941" t="s">
        <v>2983</v>
      </c>
      <c r="B2941" t="s">
        <v>36</v>
      </c>
      <c r="C2941">
        <v>1</v>
      </c>
      <c r="D2941" t="s">
        <v>20</v>
      </c>
      <c r="E2941" t="s">
        <v>21</v>
      </c>
      <c r="F2941" t="s">
        <v>45</v>
      </c>
      <c r="G2941">
        <v>34</v>
      </c>
      <c r="H2941" t="s">
        <v>20</v>
      </c>
      <c r="I2941" t="s">
        <v>23</v>
      </c>
      <c r="J2941" t="s">
        <v>20</v>
      </c>
      <c r="K2941" t="s">
        <v>21</v>
      </c>
      <c r="L2941" t="s">
        <v>29</v>
      </c>
      <c r="M2941" t="s">
        <v>21</v>
      </c>
      <c r="N2941" t="s">
        <v>25</v>
      </c>
      <c r="O2941">
        <v>97.14</v>
      </c>
      <c r="P2941">
        <v>3399.66</v>
      </c>
      <c r="Q2941">
        <v>3</v>
      </c>
      <c r="R2941" t="s">
        <v>21</v>
      </c>
    </row>
    <row r="2942" spans="1:18" x14ac:dyDescent="0.35">
      <c r="A2942" t="s">
        <v>2984</v>
      </c>
      <c r="B2942" t="s">
        <v>19</v>
      </c>
      <c r="C2942">
        <v>0</v>
      </c>
      <c r="D2942" t="s">
        <v>20</v>
      </c>
      <c r="E2942" t="s">
        <v>20</v>
      </c>
      <c r="F2942" t="s">
        <v>56</v>
      </c>
      <c r="G2942">
        <v>26</v>
      </c>
      <c r="H2942" t="s">
        <v>20</v>
      </c>
      <c r="I2942" t="s">
        <v>23</v>
      </c>
      <c r="J2942" t="s">
        <v>20</v>
      </c>
      <c r="K2942" t="s">
        <v>20</v>
      </c>
      <c r="L2942" t="s">
        <v>29</v>
      </c>
      <c r="M2942" t="s">
        <v>20</v>
      </c>
      <c r="N2942" t="s">
        <v>34</v>
      </c>
      <c r="O2942">
        <v>100.57</v>
      </c>
      <c r="P2942">
        <v>2661.21</v>
      </c>
      <c r="Q2942">
        <v>4</v>
      </c>
      <c r="R2942" t="s">
        <v>21</v>
      </c>
    </row>
    <row r="2943" spans="1:18" x14ac:dyDescent="0.35">
      <c r="A2943" t="s">
        <v>2985</v>
      </c>
      <c r="B2943" t="s">
        <v>19</v>
      </c>
      <c r="C2943">
        <v>0</v>
      </c>
      <c r="D2943" t="s">
        <v>21</v>
      </c>
      <c r="E2943" t="s">
        <v>21</v>
      </c>
      <c r="F2943" t="s">
        <v>39</v>
      </c>
      <c r="G2943">
        <v>17</v>
      </c>
      <c r="H2943" t="s">
        <v>20</v>
      </c>
      <c r="I2943" t="s">
        <v>21</v>
      </c>
      <c r="J2943" t="s">
        <v>28</v>
      </c>
      <c r="K2943" t="s">
        <v>28</v>
      </c>
      <c r="L2943" t="s">
        <v>33</v>
      </c>
      <c r="M2943" t="s">
        <v>21</v>
      </c>
      <c r="N2943" t="s">
        <v>34</v>
      </c>
      <c r="O2943">
        <v>20.38</v>
      </c>
      <c r="P2943">
        <v>347.62</v>
      </c>
      <c r="Q2943">
        <v>1</v>
      </c>
      <c r="R2943" t="s">
        <v>21</v>
      </c>
    </row>
    <row r="2944" spans="1:18" x14ac:dyDescent="0.35">
      <c r="A2944" t="s">
        <v>2986</v>
      </c>
      <c r="B2944" t="s">
        <v>36</v>
      </c>
      <c r="C2944">
        <v>0</v>
      </c>
      <c r="D2944" t="s">
        <v>20</v>
      </c>
      <c r="E2944" t="s">
        <v>20</v>
      </c>
      <c r="F2944" t="s">
        <v>45</v>
      </c>
      <c r="G2944">
        <v>32</v>
      </c>
      <c r="H2944" t="s">
        <v>20</v>
      </c>
      <c r="I2944" t="s">
        <v>23</v>
      </c>
      <c r="J2944" t="s">
        <v>21</v>
      </c>
      <c r="K2944" t="s">
        <v>21</v>
      </c>
      <c r="L2944" t="s">
        <v>33</v>
      </c>
      <c r="M2944" t="s">
        <v>21</v>
      </c>
      <c r="N2944" t="s">
        <v>34</v>
      </c>
      <c r="O2944">
        <v>83.29</v>
      </c>
      <c r="P2944">
        <v>2682.86</v>
      </c>
      <c r="Q2944">
        <v>1</v>
      </c>
      <c r="R2944" t="s">
        <v>20</v>
      </c>
    </row>
    <row r="2945" spans="1:18" x14ac:dyDescent="0.35">
      <c r="A2945" t="s">
        <v>2987</v>
      </c>
      <c r="B2945" t="s">
        <v>19</v>
      </c>
      <c r="C2945">
        <v>0</v>
      </c>
      <c r="D2945" t="s">
        <v>21</v>
      </c>
      <c r="E2945" t="s">
        <v>21</v>
      </c>
      <c r="F2945" t="s">
        <v>65</v>
      </c>
      <c r="G2945">
        <v>57</v>
      </c>
      <c r="H2945" t="s">
        <v>20</v>
      </c>
      <c r="I2945" t="s">
        <v>32</v>
      </c>
      <c r="J2945" t="s">
        <v>21</v>
      </c>
      <c r="K2945" t="s">
        <v>21</v>
      </c>
      <c r="L2945" t="s">
        <v>24</v>
      </c>
      <c r="M2945" t="s">
        <v>21</v>
      </c>
      <c r="N2945" t="s">
        <v>43</v>
      </c>
      <c r="O2945">
        <v>63.34</v>
      </c>
      <c r="P2945">
        <v>3526.07</v>
      </c>
      <c r="Q2945">
        <v>1</v>
      </c>
      <c r="R2945" t="s">
        <v>21</v>
      </c>
    </row>
    <row r="2946" spans="1:18" x14ac:dyDescent="0.35">
      <c r="A2946" t="s">
        <v>2988</v>
      </c>
      <c r="B2946" t="s">
        <v>36</v>
      </c>
      <c r="C2946">
        <v>0</v>
      </c>
      <c r="D2946" t="s">
        <v>20</v>
      </c>
      <c r="E2946" t="s">
        <v>21</v>
      </c>
      <c r="F2946" t="s">
        <v>662</v>
      </c>
      <c r="G2946">
        <v>6</v>
      </c>
      <c r="H2946" t="s">
        <v>20</v>
      </c>
      <c r="I2946" t="s">
        <v>23</v>
      </c>
      <c r="J2946" t="s">
        <v>21</v>
      </c>
      <c r="K2946" t="s">
        <v>21</v>
      </c>
      <c r="L2946" t="s">
        <v>33</v>
      </c>
      <c r="M2946" t="s">
        <v>21</v>
      </c>
      <c r="N2946" t="s">
        <v>25</v>
      </c>
      <c r="O2946">
        <v>87.23</v>
      </c>
      <c r="P2946">
        <v>517.11</v>
      </c>
      <c r="Q2946">
        <v>2</v>
      </c>
      <c r="R2946" t="s">
        <v>20</v>
      </c>
    </row>
    <row r="2947" spans="1:18" x14ac:dyDescent="0.35">
      <c r="A2947" t="s">
        <v>2989</v>
      </c>
      <c r="B2947" t="s">
        <v>36</v>
      </c>
      <c r="C2947">
        <v>0</v>
      </c>
      <c r="D2947" t="s">
        <v>21</v>
      </c>
      <c r="E2947" t="s">
        <v>21</v>
      </c>
      <c r="F2947" t="s">
        <v>47</v>
      </c>
      <c r="G2947">
        <v>72</v>
      </c>
      <c r="H2947" t="s">
        <v>20</v>
      </c>
      <c r="I2947" t="s">
        <v>32</v>
      </c>
      <c r="J2947" t="s">
        <v>20</v>
      </c>
      <c r="K2947" t="s">
        <v>21</v>
      </c>
      <c r="L2947" t="s">
        <v>24</v>
      </c>
      <c r="M2947" t="s">
        <v>21</v>
      </c>
      <c r="N2947" t="s">
        <v>30</v>
      </c>
      <c r="O2947">
        <v>52.18</v>
      </c>
      <c r="P2947">
        <v>3812.32</v>
      </c>
      <c r="Q2947">
        <v>3</v>
      </c>
      <c r="R2947" t="s">
        <v>21</v>
      </c>
    </row>
    <row r="2948" spans="1:18" x14ac:dyDescent="0.35">
      <c r="A2948" t="s">
        <v>2990</v>
      </c>
      <c r="B2948" t="s">
        <v>36</v>
      </c>
      <c r="C2948">
        <v>0</v>
      </c>
      <c r="D2948" t="s">
        <v>21</v>
      </c>
      <c r="E2948" t="s">
        <v>21</v>
      </c>
      <c r="F2948" t="s">
        <v>37</v>
      </c>
      <c r="G2948">
        <v>72</v>
      </c>
      <c r="H2948" t="s">
        <v>20</v>
      </c>
      <c r="I2948" t="s">
        <v>23</v>
      </c>
      <c r="J2948" t="s">
        <v>20</v>
      </c>
      <c r="K2948" t="s">
        <v>20</v>
      </c>
      <c r="L2948" t="s">
        <v>29</v>
      </c>
      <c r="M2948" t="s">
        <v>20</v>
      </c>
      <c r="N2948" t="s">
        <v>34</v>
      </c>
      <c r="O2948">
        <v>99.71</v>
      </c>
      <c r="P2948">
        <v>7136.2</v>
      </c>
      <c r="Q2948">
        <v>1</v>
      </c>
      <c r="R2948" t="s">
        <v>21</v>
      </c>
    </row>
    <row r="2949" spans="1:18" x14ac:dyDescent="0.35">
      <c r="A2949" t="s">
        <v>2991</v>
      </c>
      <c r="B2949" t="s">
        <v>36</v>
      </c>
      <c r="C2949">
        <v>0</v>
      </c>
      <c r="D2949" t="s">
        <v>20</v>
      </c>
      <c r="E2949" t="s">
        <v>20</v>
      </c>
      <c r="F2949" t="s">
        <v>58</v>
      </c>
      <c r="G2949">
        <v>33</v>
      </c>
      <c r="H2949" t="s">
        <v>20</v>
      </c>
      <c r="I2949" t="s">
        <v>23</v>
      </c>
      <c r="J2949" t="s">
        <v>20</v>
      </c>
      <c r="K2949" t="s">
        <v>20</v>
      </c>
      <c r="L2949" t="s">
        <v>33</v>
      </c>
      <c r="M2949" t="s">
        <v>20</v>
      </c>
      <c r="N2949" t="s">
        <v>34</v>
      </c>
      <c r="O2949">
        <v>92.3</v>
      </c>
      <c r="P2949">
        <v>3102.87</v>
      </c>
      <c r="Q2949">
        <v>2</v>
      </c>
      <c r="R2949" t="s">
        <v>20</v>
      </c>
    </row>
    <row r="2950" spans="1:18" x14ac:dyDescent="0.35">
      <c r="A2950" t="s">
        <v>2992</v>
      </c>
      <c r="B2950" t="s">
        <v>36</v>
      </c>
      <c r="C2950">
        <v>0</v>
      </c>
      <c r="D2950" t="s">
        <v>21</v>
      </c>
      <c r="E2950" t="s">
        <v>21</v>
      </c>
      <c r="F2950" t="s">
        <v>56</v>
      </c>
      <c r="G2950">
        <v>45</v>
      </c>
      <c r="H2950" t="s">
        <v>20</v>
      </c>
      <c r="I2950" t="s">
        <v>32</v>
      </c>
      <c r="J2950" t="s">
        <v>20</v>
      </c>
      <c r="K2950" t="s">
        <v>21</v>
      </c>
      <c r="L2950" t="s">
        <v>33</v>
      </c>
      <c r="M2950" t="s">
        <v>20</v>
      </c>
      <c r="N2950" t="s">
        <v>30</v>
      </c>
      <c r="O2950">
        <v>55.68</v>
      </c>
      <c r="P2950">
        <v>2521.4499999999998</v>
      </c>
      <c r="Q2950">
        <v>3</v>
      </c>
      <c r="R2950" t="s">
        <v>20</v>
      </c>
    </row>
    <row r="2951" spans="1:18" x14ac:dyDescent="0.35">
      <c r="A2951" t="s">
        <v>2993</v>
      </c>
      <c r="B2951" t="s">
        <v>19</v>
      </c>
      <c r="C2951">
        <v>0</v>
      </c>
      <c r="D2951" t="s">
        <v>20</v>
      </c>
      <c r="E2951" t="s">
        <v>21</v>
      </c>
      <c r="F2951" t="s">
        <v>65</v>
      </c>
      <c r="G2951">
        <v>54</v>
      </c>
      <c r="H2951" t="s">
        <v>20</v>
      </c>
      <c r="I2951" t="s">
        <v>32</v>
      </c>
      <c r="J2951" t="s">
        <v>21</v>
      </c>
      <c r="K2951" t="s">
        <v>21</v>
      </c>
      <c r="L2951" t="s">
        <v>24</v>
      </c>
      <c r="M2951" t="s">
        <v>21</v>
      </c>
      <c r="N2951" t="s">
        <v>30</v>
      </c>
      <c r="O2951">
        <v>56</v>
      </c>
      <c r="P2951">
        <v>2963.44</v>
      </c>
      <c r="Q2951">
        <v>0</v>
      </c>
      <c r="R2951" t="s">
        <v>21</v>
      </c>
    </row>
    <row r="2952" spans="1:18" x14ac:dyDescent="0.35">
      <c r="A2952" t="s">
        <v>2994</v>
      </c>
      <c r="B2952" t="s">
        <v>36</v>
      </c>
      <c r="C2952">
        <v>0</v>
      </c>
      <c r="D2952" t="s">
        <v>21</v>
      </c>
      <c r="E2952" t="s">
        <v>20</v>
      </c>
      <c r="F2952" t="s">
        <v>47</v>
      </c>
      <c r="G2952">
        <v>68</v>
      </c>
      <c r="H2952" t="s">
        <v>20</v>
      </c>
      <c r="I2952" t="s">
        <v>32</v>
      </c>
      <c r="J2952" t="s">
        <v>21</v>
      </c>
      <c r="K2952" t="s">
        <v>21</v>
      </c>
      <c r="L2952" t="s">
        <v>24</v>
      </c>
      <c r="M2952" t="s">
        <v>20</v>
      </c>
      <c r="N2952" t="s">
        <v>34</v>
      </c>
      <c r="O2952">
        <v>59.86</v>
      </c>
      <c r="P2952">
        <v>4095.76</v>
      </c>
      <c r="Q2952">
        <v>0</v>
      </c>
      <c r="R2952" t="s">
        <v>21</v>
      </c>
    </row>
    <row r="2953" spans="1:18" x14ac:dyDescent="0.35">
      <c r="A2953" t="s">
        <v>2995</v>
      </c>
      <c r="B2953" t="s">
        <v>36</v>
      </c>
      <c r="C2953">
        <v>0</v>
      </c>
      <c r="D2953" t="s">
        <v>21</v>
      </c>
      <c r="E2953" t="s">
        <v>21</v>
      </c>
      <c r="F2953" t="s">
        <v>22</v>
      </c>
      <c r="G2953">
        <v>7</v>
      </c>
      <c r="H2953" t="s">
        <v>20</v>
      </c>
      <c r="I2953" t="s">
        <v>23</v>
      </c>
      <c r="J2953" t="s">
        <v>21</v>
      </c>
      <c r="K2953" t="s">
        <v>20</v>
      </c>
      <c r="L2953" t="s">
        <v>33</v>
      </c>
      <c r="M2953" t="s">
        <v>20</v>
      </c>
      <c r="N2953" t="s">
        <v>34</v>
      </c>
      <c r="O2953">
        <v>92.25</v>
      </c>
      <c r="P2953">
        <v>634.78</v>
      </c>
      <c r="Q2953">
        <v>0</v>
      </c>
      <c r="R2953" t="s">
        <v>21</v>
      </c>
    </row>
    <row r="2954" spans="1:18" x14ac:dyDescent="0.35">
      <c r="A2954" t="s">
        <v>2996</v>
      </c>
      <c r="B2954" t="s">
        <v>36</v>
      </c>
      <c r="C2954">
        <v>0</v>
      </c>
      <c r="D2954" t="s">
        <v>20</v>
      </c>
      <c r="E2954" t="s">
        <v>21</v>
      </c>
      <c r="F2954" t="s">
        <v>56</v>
      </c>
      <c r="G2954">
        <v>23</v>
      </c>
      <c r="H2954" t="s">
        <v>20</v>
      </c>
      <c r="I2954" t="s">
        <v>23</v>
      </c>
      <c r="J2954" t="s">
        <v>21</v>
      </c>
      <c r="K2954" t="s">
        <v>21</v>
      </c>
      <c r="L2954" t="s">
        <v>33</v>
      </c>
      <c r="M2954" t="s">
        <v>21</v>
      </c>
      <c r="N2954" t="s">
        <v>34</v>
      </c>
      <c r="O2954">
        <v>80.33</v>
      </c>
      <c r="P2954">
        <v>1815.78</v>
      </c>
      <c r="Q2954">
        <v>4</v>
      </c>
      <c r="R2954" t="s">
        <v>20</v>
      </c>
    </row>
    <row r="2955" spans="1:18" x14ac:dyDescent="0.35">
      <c r="A2955" t="s">
        <v>2997</v>
      </c>
      <c r="B2955" t="s">
        <v>19</v>
      </c>
      <c r="C2955">
        <v>0</v>
      </c>
      <c r="D2955" t="s">
        <v>21</v>
      </c>
      <c r="E2955" t="s">
        <v>21</v>
      </c>
      <c r="F2955" t="s">
        <v>37</v>
      </c>
      <c r="G2955">
        <v>30</v>
      </c>
      <c r="H2955" t="s">
        <v>20</v>
      </c>
      <c r="I2955" t="s">
        <v>32</v>
      </c>
      <c r="J2955" t="s">
        <v>20</v>
      </c>
      <c r="K2955" t="s">
        <v>20</v>
      </c>
      <c r="L2955" t="s">
        <v>24</v>
      </c>
      <c r="M2955" t="s">
        <v>21</v>
      </c>
      <c r="N2955" t="s">
        <v>43</v>
      </c>
      <c r="O2955">
        <v>62.68</v>
      </c>
      <c r="P2955">
        <v>1919.75</v>
      </c>
      <c r="Q2955">
        <v>0</v>
      </c>
      <c r="R2955" t="s">
        <v>21</v>
      </c>
    </row>
    <row r="2956" spans="1:18" x14ac:dyDescent="0.35">
      <c r="A2956" t="s">
        <v>2998</v>
      </c>
      <c r="B2956" t="s">
        <v>36</v>
      </c>
      <c r="C2956">
        <v>0</v>
      </c>
      <c r="D2956" t="s">
        <v>21</v>
      </c>
      <c r="E2956" t="s">
        <v>21</v>
      </c>
      <c r="F2956" t="s">
        <v>45</v>
      </c>
      <c r="G2956">
        <v>48</v>
      </c>
      <c r="H2956" t="s">
        <v>20</v>
      </c>
      <c r="I2956" t="s">
        <v>23</v>
      </c>
      <c r="J2956" t="s">
        <v>20</v>
      </c>
      <c r="K2956" t="s">
        <v>21</v>
      </c>
      <c r="L2956" t="s">
        <v>29</v>
      </c>
      <c r="M2956" t="s">
        <v>21</v>
      </c>
      <c r="N2956" t="s">
        <v>30</v>
      </c>
      <c r="O2956">
        <v>86.57</v>
      </c>
      <c r="P2956">
        <v>4041.08</v>
      </c>
      <c r="Q2956">
        <v>1</v>
      </c>
      <c r="R2956" t="s">
        <v>21</v>
      </c>
    </row>
    <row r="2957" spans="1:18" x14ac:dyDescent="0.35">
      <c r="A2957" t="s">
        <v>2999</v>
      </c>
      <c r="B2957" t="s">
        <v>36</v>
      </c>
      <c r="C2957">
        <v>1</v>
      </c>
      <c r="D2957" t="s">
        <v>20</v>
      </c>
      <c r="E2957" t="s">
        <v>21</v>
      </c>
      <c r="F2957" t="s">
        <v>65</v>
      </c>
      <c r="G2957">
        <v>31</v>
      </c>
      <c r="H2957" t="s">
        <v>20</v>
      </c>
      <c r="I2957" t="s">
        <v>32</v>
      </c>
      <c r="J2957" t="s">
        <v>20</v>
      </c>
      <c r="K2957" t="s">
        <v>20</v>
      </c>
      <c r="L2957" t="s">
        <v>24</v>
      </c>
      <c r="M2957" t="s">
        <v>20</v>
      </c>
      <c r="N2957" t="s">
        <v>30</v>
      </c>
      <c r="O2957">
        <v>66.59</v>
      </c>
      <c r="P2957">
        <v>2122.2600000000002</v>
      </c>
      <c r="Q2957">
        <v>0</v>
      </c>
      <c r="R2957" t="s">
        <v>21</v>
      </c>
    </row>
    <row r="2958" spans="1:18" x14ac:dyDescent="0.35">
      <c r="A2958" t="s">
        <v>3000</v>
      </c>
      <c r="B2958" t="s">
        <v>19</v>
      </c>
      <c r="C2958">
        <v>1</v>
      </c>
      <c r="D2958" t="s">
        <v>20</v>
      </c>
      <c r="E2958" t="s">
        <v>21</v>
      </c>
      <c r="F2958" t="s">
        <v>37</v>
      </c>
      <c r="G2958">
        <v>47</v>
      </c>
      <c r="H2958" t="s">
        <v>20</v>
      </c>
      <c r="I2958" t="s">
        <v>32</v>
      </c>
      <c r="J2958" t="s">
        <v>20</v>
      </c>
      <c r="K2958" t="s">
        <v>21</v>
      </c>
      <c r="L2958" t="s">
        <v>24</v>
      </c>
      <c r="M2958" t="s">
        <v>20</v>
      </c>
      <c r="N2958" t="s">
        <v>34</v>
      </c>
      <c r="O2958">
        <v>62.96</v>
      </c>
      <c r="P2958">
        <v>2936.89</v>
      </c>
      <c r="Q2958">
        <v>3</v>
      </c>
      <c r="R2958" t="s">
        <v>21</v>
      </c>
    </row>
    <row r="2959" spans="1:18" x14ac:dyDescent="0.35">
      <c r="A2959" t="s">
        <v>3001</v>
      </c>
      <c r="B2959" t="s">
        <v>19</v>
      </c>
      <c r="C2959">
        <v>0</v>
      </c>
      <c r="D2959" t="s">
        <v>21</v>
      </c>
      <c r="E2959" t="s">
        <v>21</v>
      </c>
      <c r="F2959" t="s">
        <v>37</v>
      </c>
      <c r="G2959">
        <v>15</v>
      </c>
      <c r="H2959" t="s">
        <v>20</v>
      </c>
      <c r="I2959" t="s">
        <v>23</v>
      </c>
      <c r="J2959" t="s">
        <v>21</v>
      </c>
      <c r="K2959" t="s">
        <v>21</v>
      </c>
      <c r="L2959" t="s">
        <v>33</v>
      </c>
      <c r="M2959" t="s">
        <v>20</v>
      </c>
      <c r="N2959" t="s">
        <v>25</v>
      </c>
      <c r="O2959">
        <v>86.6</v>
      </c>
      <c r="P2959">
        <v>1336.15</v>
      </c>
      <c r="Q2959">
        <v>2</v>
      </c>
      <c r="R2959" t="s">
        <v>20</v>
      </c>
    </row>
    <row r="2960" spans="1:18" x14ac:dyDescent="0.35">
      <c r="A2960" t="s">
        <v>3002</v>
      </c>
      <c r="B2960" t="s">
        <v>36</v>
      </c>
      <c r="C2960">
        <v>0</v>
      </c>
      <c r="D2960" t="s">
        <v>21</v>
      </c>
      <c r="E2960" t="s">
        <v>21</v>
      </c>
      <c r="F2960" t="s">
        <v>75</v>
      </c>
      <c r="G2960">
        <v>13</v>
      </c>
      <c r="H2960" t="s">
        <v>20</v>
      </c>
      <c r="I2960" t="s">
        <v>23</v>
      </c>
      <c r="J2960" t="s">
        <v>20</v>
      </c>
      <c r="K2960" t="s">
        <v>20</v>
      </c>
      <c r="L2960" t="s">
        <v>33</v>
      </c>
      <c r="M2960" t="s">
        <v>20</v>
      </c>
      <c r="N2960" t="s">
        <v>34</v>
      </c>
      <c r="O2960">
        <v>97.14</v>
      </c>
      <c r="P2960">
        <v>1278.9100000000001</v>
      </c>
      <c r="Q2960">
        <v>0</v>
      </c>
      <c r="R2960" t="s">
        <v>20</v>
      </c>
    </row>
    <row r="2961" spans="1:18" x14ac:dyDescent="0.35">
      <c r="A2961" t="s">
        <v>3003</v>
      </c>
      <c r="B2961" t="s">
        <v>19</v>
      </c>
      <c r="C2961">
        <v>0</v>
      </c>
      <c r="D2961" t="s">
        <v>21</v>
      </c>
      <c r="E2961" t="s">
        <v>21</v>
      </c>
      <c r="F2961" t="s">
        <v>75</v>
      </c>
      <c r="G2961">
        <v>22</v>
      </c>
      <c r="H2961" t="s">
        <v>20</v>
      </c>
      <c r="I2961" t="s">
        <v>32</v>
      </c>
      <c r="J2961" t="s">
        <v>20</v>
      </c>
      <c r="K2961" t="s">
        <v>20</v>
      </c>
      <c r="L2961" t="s">
        <v>33</v>
      </c>
      <c r="M2961" t="s">
        <v>21</v>
      </c>
      <c r="N2961" t="s">
        <v>43</v>
      </c>
      <c r="O2961">
        <v>69.86</v>
      </c>
      <c r="P2961">
        <v>1547.41</v>
      </c>
      <c r="Q2961">
        <v>1</v>
      </c>
      <c r="R2961" t="s">
        <v>21</v>
      </c>
    </row>
    <row r="2962" spans="1:18" x14ac:dyDescent="0.35">
      <c r="A2962" t="s">
        <v>3004</v>
      </c>
      <c r="B2962" t="s">
        <v>36</v>
      </c>
      <c r="C2962">
        <v>0</v>
      </c>
      <c r="D2962" t="s">
        <v>20</v>
      </c>
      <c r="E2962" t="s">
        <v>21</v>
      </c>
      <c r="F2962" t="s">
        <v>39</v>
      </c>
      <c r="G2962">
        <v>8</v>
      </c>
      <c r="H2962" t="s">
        <v>20</v>
      </c>
      <c r="I2962" t="s">
        <v>23</v>
      </c>
      <c r="J2962" t="s">
        <v>21</v>
      </c>
      <c r="K2962" t="s">
        <v>20</v>
      </c>
      <c r="L2962" t="s">
        <v>33</v>
      </c>
      <c r="M2962" t="s">
        <v>21</v>
      </c>
      <c r="N2962" t="s">
        <v>30</v>
      </c>
      <c r="O2962">
        <v>95.35</v>
      </c>
      <c r="P2962">
        <v>740.97</v>
      </c>
      <c r="Q2962">
        <v>0</v>
      </c>
      <c r="R2962" t="s">
        <v>20</v>
      </c>
    </row>
    <row r="2963" spans="1:18" x14ac:dyDescent="0.35">
      <c r="A2963" t="s">
        <v>3005</v>
      </c>
      <c r="B2963" t="s">
        <v>36</v>
      </c>
      <c r="C2963">
        <v>0</v>
      </c>
      <c r="D2963" t="s">
        <v>21</v>
      </c>
      <c r="E2963" t="s">
        <v>21</v>
      </c>
      <c r="F2963" t="s">
        <v>45</v>
      </c>
      <c r="G2963">
        <v>22</v>
      </c>
      <c r="H2963" t="s">
        <v>21</v>
      </c>
      <c r="I2963" t="s">
        <v>21</v>
      </c>
      <c r="J2963" t="s">
        <v>28</v>
      </c>
      <c r="K2963" t="s">
        <v>28</v>
      </c>
      <c r="L2963" t="s">
        <v>33</v>
      </c>
      <c r="M2963" t="s">
        <v>21</v>
      </c>
      <c r="N2963" t="s">
        <v>34</v>
      </c>
      <c r="O2963">
        <v>21.08</v>
      </c>
      <c r="P2963">
        <v>476.96</v>
      </c>
      <c r="Q2963">
        <v>3</v>
      </c>
      <c r="R2963" t="s">
        <v>20</v>
      </c>
    </row>
    <row r="2964" spans="1:18" x14ac:dyDescent="0.35">
      <c r="A2964" t="s">
        <v>3006</v>
      </c>
      <c r="B2964" t="s">
        <v>19</v>
      </c>
      <c r="C2964">
        <v>0</v>
      </c>
      <c r="D2964" t="s">
        <v>21</v>
      </c>
      <c r="E2964" t="s">
        <v>21</v>
      </c>
      <c r="F2964" t="s">
        <v>45</v>
      </c>
      <c r="G2964">
        <v>15</v>
      </c>
      <c r="H2964" t="s">
        <v>21</v>
      </c>
      <c r="I2964" t="s">
        <v>21</v>
      </c>
      <c r="J2964" t="s">
        <v>28</v>
      </c>
      <c r="K2964" t="s">
        <v>28</v>
      </c>
      <c r="L2964" t="s">
        <v>33</v>
      </c>
      <c r="M2964" t="s">
        <v>21</v>
      </c>
      <c r="N2964" t="s">
        <v>34</v>
      </c>
      <c r="O2964">
        <v>18</v>
      </c>
      <c r="P2964">
        <v>271.77999999999997</v>
      </c>
      <c r="Q2964">
        <v>4</v>
      </c>
      <c r="R2964" t="s">
        <v>21</v>
      </c>
    </row>
    <row r="2965" spans="1:18" x14ac:dyDescent="0.35">
      <c r="A2965" t="s">
        <v>3007</v>
      </c>
      <c r="B2965" t="s">
        <v>36</v>
      </c>
      <c r="C2965">
        <v>0</v>
      </c>
      <c r="D2965" t="s">
        <v>21</v>
      </c>
      <c r="E2965" t="s">
        <v>20</v>
      </c>
      <c r="F2965" t="s">
        <v>47</v>
      </c>
      <c r="G2965">
        <v>5</v>
      </c>
      <c r="H2965" t="s">
        <v>20</v>
      </c>
      <c r="I2965" t="s">
        <v>23</v>
      </c>
      <c r="J2965" t="s">
        <v>21</v>
      </c>
      <c r="K2965" t="s">
        <v>21</v>
      </c>
      <c r="L2965" t="s">
        <v>33</v>
      </c>
      <c r="M2965" t="s">
        <v>21</v>
      </c>
      <c r="N2965" t="s">
        <v>43</v>
      </c>
      <c r="O2965">
        <v>95.29</v>
      </c>
      <c r="P2965">
        <v>472.16</v>
      </c>
      <c r="Q2965">
        <v>0</v>
      </c>
      <c r="R2965" t="s">
        <v>20</v>
      </c>
    </row>
    <row r="2966" spans="1:18" x14ac:dyDescent="0.35">
      <c r="A2966" t="s">
        <v>3008</v>
      </c>
      <c r="B2966" t="s">
        <v>36</v>
      </c>
      <c r="C2966">
        <v>1</v>
      </c>
      <c r="D2966" t="s">
        <v>20</v>
      </c>
      <c r="E2966" t="s">
        <v>20</v>
      </c>
      <c r="F2966" t="s">
        <v>37</v>
      </c>
      <c r="G2966">
        <v>17</v>
      </c>
      <c r="H2966" t="s">
        <v>21</v>
      </c>
      <c r="I2966" t="s">
        <v>32</v>
      </c>
      <c r="J2966" t="s">
        <v>20</v>
      </c>
      <c r="K2966" t="s">
        <v>21</v>
      </c>
      <c r="L2966" t="s">
        <v>33</v>
      </c>
      <c r="M2966" t="s">
        <v>21</v>
      </c>
      <c r="N2966" t="s">
        <v>43</v>
      </c>
      <c r="O2966">
        <v>54.96</v>
      </c>
      <c r="P2966">
        <v>947.96</v>
      </c>
      <c r="Q2966">
        <v>0</v>
      </c>
      <c r="R2966" t="s">
        <v>21</v>
      </c>
    </row>
    <row r="2967" spans="1:18" x14ac:dyDescent="0.35">
      <c r="A2967" t="s">
        <v>3009</v>
      </c>
      <c r="B2967" t="s">
        <v>19</v>
      </c>
      <c r="C2967">
        <v>0</v>
      </c>
      <c r="D2967" t="s">
        <v>20</v>
      </c>
      <c r="E2967" t="s">
        <v>20</v>
      </c>
      <c r="F2967" t="s">
        <v>37</v>
      </c>
      <c r="G2967">
        <v>49</v>
      </c>
      <c r="H2967" t="s">
        <v>20</v>
      </c>
      <c r="I2967" t="s">
        <v>21</v>
      </c>
      <c r="J2967" t="s">
        <v>28</v>
      </c>
      <c r="K2967" t="s">
        <v>28</v>
      </c>
      <c r="L2967" t="s">
        <v>24</v>
      </c>
      <c r="M2967" t="s">
        <v>20</v>
      </c>
      <c r="N2967" t="s">
        <v>43</v>
      </c>
      <c r="O2967">
        <v>26.31</v>
      </c>
      <c r="P2967">
        <v>1290.17</v>
      </c>
      <c r="Q2967">
        <v>0</v>
      </c>
      <c r="R2967" t="s">
        <v>21</v>
      </c>
    </row>
    <row r="2968" spans="1:18" x14ac:dyDescent="0.35">
      <c r="A2968" t="s">
        <v>3010</v>
      </c>
      <c r="B2968" t="s">
        <v>36</v>
      </c>
      <c r="C2968">
        <v>0</v>
      </c>
      <c r="D2968" t="s">
        <v>20</v>
      </c>
      <c r="E2968" t="s">
        <v>21</v>
      </c>
      <c r="F2968" t="s">
        <v>56</v>
      </c>
      <c r="G2968">
        <v>52</v>
      </c>
      <c r="H2968" t="s">
        <v>20</v>
      </c>
      <c r="I2968" t="s">
        <v>21</v>
      </c>
      <c r="J2968" t="s">
        <v>28</v>
      </c>
      <c r="K2968" t="s">
        <v>28</v>
      </c>
      <c r="L2968" t="s">
        <v>29</v>
      </c>
      <c r="M2968" t="s">
        <v>20</v>
      </c>
      <c r="N2968" t="s">
        <v>30</v>
      </c>
      <c r="O2968">
        <v>35.67</v>
      </c>
      <c r="P2968">
        <v>1875.14</v>
      </c>
      <c r="Q2968">
        <v>1</v>
      </c>
      <c r="R2968" t="s">
        <v>20</v>
      </c>
    </row>
    <row r="2969" spans="1:18" x14ac:dyDescent="0.35">
      <c r="A2969" t="s">
        <v>3011</v>
      </c>
      <c r="B2969" t="s">
        <v>19</v>
      </c>
      <c r="C2969">
        <v>0</v>
      </c>
      <c r="D2969" t="s">
        <v>20</v>
      </c>
      <c r="E2969" t="s">
        <v>21</v>
      </c>
      <c r="F2969" t="s">
        <v>41</v>
      </c>
      <c r="G2969">
        <v>28</v>
      </c>
      <c r="H2969" t="s">
        <v>20</v>
      </c>
      <c r="I2969" t="s">
        <v>23</v>
      </c>
      <c r="J2969" t="s">
        <v>21</v>
      </c>
      <c r="K2969" t="s">
        <v>21</v>
      </c>
      <c r="L2969" t="s">
        <v>29</v>
      </c>
      <c r="M2969" t="s">
        <v>20</v>
      </c>
      <c r="N2969" t="s">
        <v>30</v>
      </c>
      <c r="O2969">
        <v>66.38</v>
      </c>
      <c r="P2969">
        <v>1819.65</v>
      </c>
      <c r="Q2969">
        <v>3</v>
      </c>
      <c r="R2969" t="s">
        <v>21</v>
      </c>
    </row>
    <row r="2970" spans="1:18" x14ac:dyDescent="0.35">
      <c r="A2970" t="s">
        <v>3012</v>
      </c>
      <c r="B2970" t="s">
        <v>19</v>
      </c>
      <c r="C2970">
        <v>0</v>
      </c>
      <c r="D2970" t="s">
        <v>21</v>
      </c>
      <c r="E2970" t="s">
        <v>21</v>
      </c>
      <c r="F2970" t="s">
        <v>75</v>
      </c>
      <c r="G2970">
        <v>8</v>
      </c>
      <c r="H2970" t="s">
        <v>20</v>
      </c>
      <c r="I2970" t="s">
        <v>23</v>
      </c>
      <c r="J2970" t="s">
        <v>21</v>
      </c>
      <c r="K2970" t="s">
        <v>20</v>
      </c>
      <c r="L2970" t="s">
        <v>33</v>
      </c>
      <c r="M2970" t="s">
        <v>20</v>
      </c>
      <c r="N2970" t="s">
        <v>34</v>
      </c>
      <c r="O2970">
        <v>94.41</v>
      </c>
      <c r="P2970">
        <v>757.5</v>
      </c>
      <c r="Q2970">
        <v>3</v>
      </c>
      <c r="R2970" t="s">
        <v>21</v>
      </c>
    </row>
    <row r="2971" spans="1:18" x14ac:dyDescent="0.35">
      <c r="A2971" t="s">
        <v>3013</v>
      </c>
      <c r="B2971" t="s">
        <v>36</v>
      </c>
      <c r="C2971">
        <v>0</v>
      </c>
      <c r="D2971" t="s">
        <v>20</v>
      </c>
      <c r="E2971" t="s">
        <v>20</v>
      </c>
      <c r="F2971" t="s">
        <v>75</v>
      </c>
      <c r="G2971">
        <v>19</v>
      </c>
      <c r="H2971" t="s">
        <v>20</v>
      </c>
      <c r="I2971" t="s">
        <v>21</v>
      </c>
      <c r="J2971" t="s">
        <v>28</v>
      </c>
      <c r="K2971" t="s">
        <v>28</v>
      </c>
      <c r="L2971" t="s">
        <v>24</v>
      </c>
      <c r="M2971" t="s">
        <v>20</v>
      </c>
      <c r="N2971" t="s">
        <v>25</v>
      </c>
      <c r="O2971">
        <v>42.08</v>
      </c>
      <c r="P2971">
        <v>797.4</v>
      </c>
      <c r="Q2971">
        <v>1</v>
      </c>
      <c r="R2971" t="s">
        <v>21</v>
      </c>
    </row>
    <row r="2972" spans="1:18" x14ac:dyDescent="0.35">
      <c r="A2972" t="s">
        <v>3014</v>
      </c>
      <c r="B2972" t="s">
        <v>36</v>
      </c>
      <c r="C2972">
        <v>0</v>
      </c>
      <c r="D2972" t="s">
        <v>20</v>
      </c>
      <c r="E2972" t="s">
        <v>20</v>
      </c>
      <c r="F2972" t="s">
        <v>22</v>
      </c>
      <c r="G2972">
        <v>18</v>
      </c>
      <c r="H2972" t="s">
        <v>21</v>
      </c>
      <c r="I2972" t="s">
        <v>32</v>
      </c>
      <c r="J2972" t="s">
        <v>20</v>
      </c>
      <c r="K2972" t="s">
        <v>20</v>
      </c>
      <c r="L2972" t="s">
        <v>33</v>
      </c>
      <c r="M2972" t="s">
        <v>20</v>
      </c>
      <c r="N2972" t="s">
        <v>34</v>
      </c>
      <c r="O2972">
        <v>48.88</v>
      </c>
      <c r="P2972">
        <v>889.63</v>
      </c>
      <c r="Q2972">
        <v>1</v>
      </c>
      <c r="R2972" t="s">
        <v>20</v>
      </c>
    </row>
    <row r="2973" spans="1:18" x14ac:dyDescent="0.35">
      <c r="A2973" t="s">
        <v>3015</v>
      </c>
      <c r="B2973" t="s">
        <v>36</v>
      </c>
      <c r="C2973">
        <v>1</v>
      </c>
      <c r="D2973" t="s">
        <v>21</v>
      </c>
      <c r="E2973" t="s">
        <v>21</v>
      </c>
      <c r="F2973" t="s">
        <v>37</v>
      </c>
      <c r="G2973">
        <v>13</v>
      </c>
      <c r="H2973" t="s">
        <v>20</v>
      </c>
      <c r="I2973" t="s">
        <v>23</v>
      </c>
      <c r="J2973" t="s">
        <v>21</v>
      </c>
      <c r="K2973" t="s">
        <v>21</v>
      </c>
      <c r="L2973" t="s">
        <v>24</v>
      </c>
      <c r="M2973" t="s">
        <v>20</v>
      </c>
      <c r="N2973" t="s">
        <v>34</v>
      </c>
      <c r="O2973">
        <v>82.17</v>
      </c>
      <c r="P2973">
        <v>1099.52</v>
      </c>
      <c r="Q2973">
        <v>3</v>
      </c>
      <c r="R2973" t="s">
        <v>21</v>
      </c>
    </row>
    <row r="2974" spans="1:18" x14ac:dyDescent="0.35">
      <c r="A2974" t="s">
        <v>3016</v>
      </c>
      <c r="B2974" t="s">
        <v>36</v>
      </c>
      <c r="C2974">
        <v>0</v>
      </c>
      <c r="D2974" t="s">
        <v>21</v>
      </c>
      <c r="E2974" t="s">
        <v>21</v>
      </c>
      <c r="F2974" t="s">
        <v>39</v>
      </c>
      <c r="G2974">
        <v>50</v>
      </c>
      <c r="H2974" t="s">
        <v>20</v>
      </c>
      <c r="I2974" t="s">
        <v>32</v>
      </c>
      <c r="J2974" t="s">
        <v>21</v>
      </c>
      <c r="K2974" t="s">
        <v>20</v>
      </c>
      <c r="L2974" t="s">
        <v>29</v>
      </c>
      <c r="M2974" t="s">
        <v>20</v>
      </c>
      <c r="N2974" t="s">
        <v>30</v>
      </c>
      <c r="O2974">
        <v>60.49</v>
      </c>
      <c r="P2974">
        <v>3109.4</v>
      </c>
      <c r="Q2974">
        <v>1</v>
      </c>
      <c r="R2974" t="s">
        <v>21</v>
      </c>
    </row>
    <row r="2975" spans="1:18" x14ac:dyDescent="0.35">
      <c r="A2975" t="s">
        <v>3017</v>
      </c>
      <c r="B2975" t="s">
        <v>19</v>
      </c>
      <c r="C2975">
        <v>0</v>
      </c>
      <c r="D2975" t="s">
        <v>20</v>
      </c>
      <c r="E2975" t="s">
        <v>20</v>
      </c>
      <c r="F2975" t="s">
        <v>47</v>
      </c>
      <c r="G2975">
        <v>53</v>
      </c>
      <c r="H2975" t="s">
        <v>20</v>
      </c>
      <c r="I2975" t="s">
        <v>32</v>
      </c>
      <c r="J2975" t="s">
        <v>20</v>
      </c>
      <c r="K2975" t="s">
        <v>20</v>
      </c>
      <c r="L2975" t="s">
        <v>29</v>
      </c>
      <c r="M2975" t="s">
        <v>20</v>
      </c>
      <c r="N2975" t="s">
        <v>25</v>
      </c>
      <c r="O2975">
        <v>62.5</v>
      </c>
      <c r="P2975">
        <v>3405.28</v>
      </c>
      <c r="Q2975">
        <v>1</v>
      </c>
      <c r="R2975" t="s">
        <v>21</v>
      </c>
    </row>
    <row r="2976" spans="1:18" x14ac:dyDescent="0.35">
      <c r="A2976" t="s">
        <v>3018</v>
      </c>
      <c r="B2976" t="s">
        <v>19</v>
      </c>
      <c r="C2976">
        <v>1</v>
      </c>
      <c r="D2976" t="s">
        <v>21</v>
      </c>
      <c r="E2976" t="s">
        <v>21</v>
      </c>
      <c r="F2976" t="s">
        <v>41</v>
      </c>
      <c r="G2976">
        <v>8</v>
      </c>
      <c r="H2976" t="s">
        <v>20</v>
      </c>
      <c r="I2976" t="s">
        <v>23</v>
      </c>
      <c r="J2976" t="s">
        <v>21</v>
      </c>
      <c r="K2976" t="s">
        <v>21</v>
      </c>
      <c r="L2976" t="s">
        <v>33</v>
      </c>
      <c r="M2976" t="s">
        <v>20</v>
      </c>
      <c r="N2976" t="s">
        <v>43</v>
      </c>
      <c r="O2976">
        <v>98.64</v>
      </c>
      <c r="P2976">
        <v>778.3</v>
      </c>
      <c r="Q2976">
        <v>2</v>
      </c>
      <c r="R2976" t="s">
        <v>20</v>
      </c>
    </row>
    <row r="2977" spans="1:18" x14ac:dyDescent="0.35">
      <c r="A2977" t="s">
        <v>3019</v>
      </c>
      <c r="B2977" t="s">
        <v>36</v>
      </c>
      <c r="C2977">
        <v>0</v>
      </c>
      <c r="D2977" t="s">
        <v>21</v>
      </c>
      <c r="E2977" t="s">
        <v>21</v>
      </c>
      <c r="F2977" t="s">
        <v>56</v>
      </c>
      <c r="G2977">
        <v>24</v>
      </c>
      <c r="H2977" t="s">
        <v>20</v>
      </c>
      <c r="I2977" t="s">
        <v>23</v>
      </c>
      <c r="J2977" t="s">
        <v>21</v>
      </c>
      <c r="K2977" t="s">
        <v>20</v>
      </c>
      <c r="L2977" t="s">
        <v>24</v>
      </c>
      <c r="M2977" t="s">
        <v>20</v>
      </c>
      <c r="N2977" t="s">
        <v>30</v>
      </c>
      <c r="O2977">
        <v>92.88</v>
      </c>
      <c r="P2977">
        <v>2234.0300000000002</v>
      </c>
      <c r="Q2977">
        <v>1</v>
      </c>
      <c r="R2977" t="s">
        <v>21</v>
      </c>
    </row>
    <row r="2978" spans="1:18" x14ac:dyDescent="0.35">
      <c r="A2978" t="s">
        <v>3020</v>
      </c>
      <c r="B2978" t="s">
        <v>19</v>
      </c>
      <c r="C2978">
        <v>0</v>
      </c>
      <c r="D2978" t="s">
        <v>20</v>
      </c>
      <c r="E2978" t="s">
        <v>20</v>
      </c>
      <c r="F2978" t="s">
        <v>75</v>
      </c>
      <c r="G2978">
        <v>2</v>
      </c>
      <c r="H2978" t="s">
        <v>21</v>
      </c>
      <c r="I2978" t="s">
        <v>23</v>
      </c>
      <c r="J2978" t="s">
        <v>20</v>
      </c>
      <c r="K2978" t="s">
        <v>20</v>
      </c>
      <c r="L2978" t="s">
        <v>33</v>
      </c>
      <c r="M2978" t="s">
        <v>21</v>
      </c>
      <c r="N2978" t="s">
        <v>34</v>
      </c>
      <c r="O2978">
        <v>88.85</v>
      </c>
      <c r="P2978">
        <v>179.7</v>
      </c>
      <c r="Q2978">
        <v>1</v>
      </c>
      <c r="R2978" t="s">
        <v>20</v>
      </c>
    </row>
    <row r="2979" spans="1:18" x14ac:dyDescent="0.35">
      <c r="A2979" t="s">
        <v>3021</v>
      </c>
      <c r="B2979" t="s">
        <v>19</v>
      </c>
      <c r="C2979">
        <v>0</v>
      </c>
      <c r="D2979" t="s">
        <v>21</v>
      </c>
      <c r="E2979" t="s">
        <v>21</v>
      </c>
      <c r="F2979" t="s">
        <v>45</v>
      </c>
      <c r="G2979">
        <v>7</v>
      </c>
      <c r="H2979" t="s">
        <v>20</v>
      </c>
      <c r="I2979" t="s">
        <v>21</v>
      </c>
      <c r="J2979" t="s">
        <v>28</v>
      </c>
      <c r="K2979" t="s">
        <v>28</v>
      </c>
      <c r="L2979" t="s">
        <v>33</v>
      </c>
      <c r="M2979" t="s">
        <v>20</v>
      </c>
      <c r="N2979" t="s">
        <v>43</v>
      </c>
      <c r="O2979">
        <v>29.86</v>
      </c>
      <c r="P2979">
        <v>209.81</v>
      </c>
      <c r="Q2979">
        <v>1</v>
      </c>
      <c r="R2979" t="s">
        <v>21</v>
      </c>
    </row>
    <row r="2980" spans="1:18" x14ac:dyDescent="0.35">
      <c r="A2980" t="s">
        <v>3022</v>
      </c>
      <c r="B2980" t="s">
        <v>36</v>
      </c>
      <c r="C2980">
        <v>0</v>
      </c>
      <c r="D2980" t="s">
        <v>20</v>
      </c>
      <c r="E2980" t="s">
        <v>21</v>
      </c>
      <c r="F2980" t="s">
        <v>27</v>
      </c>
      <c r="G2980">
        <v>35</v>
      </c>
      <c r="H2980" t="s">
        <v>20</v>
      </c>
      <c r="I2980" t="s">
        <v>23</v>
      </c>
      <c r="J2980" t="s">
        <v>20</v>
      </c>
      <c r="K2980" t="s">
        <v>20</v>
      </c>
      <c r="L2980" t="s">
        <v>33</v>
      </c>
      <c r="M2980" t="s">
        <v>21</v>
      </c>
      <c r="N2980" t="s">
        <v>43</v>
      </c>
      <c r="O2980">
        <v>95.12</v>
      </c>
      <c r="P2980">
        <v>3332.25</v>
      </c>
      <c r="Q2980">
        <v>1</v>
      </c>
      <c r="R2980" t="s">
        <v>21</v>
      </c>
    </row>
    <row r="2981" spans="1:18" x14ac:dyDescent="0.35">
      <c r="A2981" t="s">
        <v>3023</v>
      </c>
      <c r="B2981" t="s">
        <v>36</v>
      </c>
      <c r="C2981">
        <v>0</v>
      </c>
      <c r="D2981" t="s">
        <v>20</v>
      </c>
      <c r="E2981" t="s">
        <v>21</v>
      </c>
      <c r="F2981" t="s">
        <v>22</v>
      </c>
      <c r="G2981">
        <v>9</v>
      </c>
      <c r="H2981" t="s">
        <v>20</v>
      </c>
      <c r="I2981" t="s">
        <v>32</v>
      </c>
      <c r="J2981" t="s">
        <v>20</v>
      </c>
      <c r="K2981" t="s">
        <v>20</v>
      </c>
      <c r="L2981" t="s">
        <v>33</v>
      </c>
      <c r="M2981" t="s">
        <v>20</v>
      </c>
      <c r="N2981" t="s">
        <v>25</v>
      </c>
      <c r="O2981">
        <v>65.16</v>
      </c>
      <c r="P2981">
        <v>576.46</v>
      </c>
      <c r="Q2981">
        <v>1</v>
      </c>
      <c r="R2981" t="s">
        <v>21</v>
      </c>
    </row>
    <row r="2982" spans="1:18" x14ac:dyDescent="0.35">
      <c r="A2982" t="s">
        <v>3024</v>
      </c>
      <c r="B2982" t="s">
        <v>19</v>
      </c>
      <c r="C2982">
        <v>0</v>
      </c>
      <c r="D2982" t="s">
        <v>20</v>
      </c>
      <c r="E2982" t="s">
        <v>21</v>
      </c>
      <c r="F2982" t="s">
        <v>47</v>
      </c>
      <c r="G2982">
        <v>42</v>
      </c>
      <c r="H2982" t="s">
        <v>20</v>
      </c>
      <c r="I2982" t="s">
        <v>23</v>
      </c>
      <c r="J2982" t="s">
        <v>21</v>
      </c>
      <c r="K2982" t="s">
        <v>21</v>
      </c>
      <c r="L2982" t="s">
        <v>29</v>
      </c>
      <c r="M2982" t="s">
        <v>21</v>
      </c>
      <c r="N2982" t="s">
        <v>43</v>
      </c>
      <c r="O2982">
        <v>83.65</v>
      </c>
      <c r="P2982">
        <v>3608.14</v>
      </c>
      <c r="Q2982">
        <v>4</v>
      </c>
      <c r="R2982" t="s">
        <v>21</v>
      </c>
    </row>
    <row r="2983" spans="1:18" x14ac:dyDescent="0.35">
      <c r="A2983" t="s">
        <v>3025</v>
      </c>
      <c r="B2983" t="s">
        <v>19</v>
      </c>
      <c r="C2983">
        <v>0</v>
      </c>
      <c r="D2983" t="s">
        <v>21</v>
      </c>
      <c r="E2983" t="s">
        <v>21</v>
      </c>
      <c r="F2983" t="s">
        <v>49</v>
      </c>
      <c r="G2983">
        <v>39</v>
      </c>
      <c r="H2983" t="s">
        <v>20</v>
      </c>
      <c r="I2983" t="s">
        <v>23</v>
      </c>
      <c r="J2983" t="s">
        <v>21</v>
      </c>
      <c r="K2983" t="s">
        <v>21</v>
      </c>
      <c r="L2983" t="s">
        <v>33</v>
      </c>
      <c r="M2983" t="s">
        <v>20</v>
      </c>
      <c r="N2983" t="s">
        <v>25</v>
      </c>
      <c r="O2983">
        <v>92.76</v>
      </c>
      <c r="P2983">
        <v>3585.89</v>
      </c>
      <c r="Q2983">
        <v>3</v>
      </c>
      <c r="R2983" t="s">
        <v>20</v>
      </c>
    </row>
    <row r="2984" spans="1:18" x14ac:dyDescent="0.35">
      <c r="A2984" t="s">
        <v>3026</v>
      </c>
      <c r="B2984" t="s">
        <v>19</v>
      </c>
      <c r="C2984">
        <v>0</v>
      </c>
      <c r="D2984" t="s">
        <v>21</v>
      </c>
      <c r="E2984" t="s">
        <v>21</v>
      </c>
      <c r="F2984" t="s">
        <v>58</v>
      </c>
      <c r="G2984">
        <v>56</v>
      </c>
      <c r="H2984" t="s">
        <v>20</v>
      </c>
      <c r="I2984" t="s">
        <v>23</v>
      </c>
      <c r="J2984" t="s">
        <v>21</v>
      </c>
      <c r="K2984" t="s">
        <v>21</v>
      </c>
      <c r="L2984" t="s">
        <v>33</v>
      </c>
      <c r="M2984" t="s">
        <v>20</v>
      </c>
      <c r="N2984" t="s">
        <v>30</v>
      </c>
      <c r="O2984">
        <v>99.2</v>
      </c>
      <c r="P2984">
        <v>5612.23</v>
      </c>
      <c r="Q2984">
        <v>2</v>
      </c>
      <c r="R2984" t="s">
        <v>21</v>
      </c>
    </row>
    <row r="2985" spans="1:18" x14ac:dyDescent="0.35">
      <c r="A2985" t="s">
        <v>3027</v>
      </c>
      <c r="B2985" t="s">
        <v>19</v>
      </c>
      <c r="C2985">
        <v>0</v>
      </c>
      <c r="D2985" t="s">
        <v>20</v>
      </c>
      <c r="E2985" t="s">
        <v>20</v>
      </c>
      <c r="F2985" t="s">
        <v>58</v>
      </c>
      <c r="G2985">
        <v>1</v>
      </c>
      <c r="H2985" t="s">
        <v>20</v>
      </c>
      <c r="I2985" t="s">
        <v>21</v>
      </c>
      <c r="J2985" t="s">
        <v>28</v>
      </c>
      <c r="K2985" t="s">
        <v>28</v>
      </c>
      <c r="L2985" t="s">
        <v>33</v>
      </c>
      <c r="M2985" t="s">
        <v>20</v>
      </c>
      <c r="N2985" t="s">
        <v>34</v>
      </c>
      <c r="O2985">
        <v>32.18</v>
      </c>
      <c r="P2985">
        <v>31.48</v>
      </c>
      <c r="Q2985">
        <v>1</v>
      </c>
      <c r="R2985" t="s">
        <v>20</v>
      </c>
    </row>
    <row r="2986" spans="1:18" x14ac:dyDescent="0.35">
      <c r="A2986" t="s">
        <v>3028</v>
      </c>
      <c r="B2986" t="s">
        <v>36</v>
      </c>
      <c r="C2986">
        <v>0</v>
      </c>
      <c r="D2986" t="s">
        <v>20</v>
      </c>
      <c r="E2986" t="s">
        <v>21</v>
      </c>
      <c r="F2986" t="s">
        <v>65</v>
      </c>
      <c r="G2986">
        <v>34</v>
      </c>
      <c r="H2986" t="s">
        <v>20</v>
      </c>
      <c r="I2986" t="s">
        <v>32</v>
      </c>
      <c r="J2986" t="s">
        <v>20</v>
      </c>
      <c r="K2986" t="s">
        <v>20</v>
      </c>
      <c r="L2986" t="s">
        <v>24</v>
      </c>
      <c r="M2986" t="s">
        <v>21</v>
      </c>
      <c r="N2986" t="s">
        <v>30</v>
      </c>
      <c r="O2986">
        <v>61.36</v>
      </c>
      <c r="P2986">
        <v>2104.36</v>
      </c>
      <c r="Q2986">
        <v>1</v>
      </c>
      <c r="R2986" t="s">
        <v>21</v>
      </c>
    </row>
    <row r="2987" spans="1:18" x14ac:dyDescent="0.35">
      <c r="A2987" t="s">
        <v>3029</v>
      </c>
      <c r="B2987" t="s">
        <v>36</v>
      </c>
      <c r="C2987">
        <v>0</v>
      </c>
      <c r="D2987" t="s">
        <v>21</v>
      </c>
      <c r="E2987" t="s">
        <v>21</v>
      </c>
      <c r="F2987" t="s">
        <v>27</v>
      </c>
      <c r="G2987">
        <v>53</v>
      </c>
      <c r="H2987" t="s">
        <v>20</v>
      </c>
      <c r="I2987" t="s">
        <v>23</v>
      </c>
      <c r="J2987" t="s">
        <v>21</v>
      </c>
      <c r="K2987" t="s">
        <v>21</v>
      </c>
      <c r="L2987" t="s">
        <v>24</v>
      </c>
      <c r="M2987" t="s">
        <v>21</v>
      </c>
      <c r="N2987" t="s">
        <v>34</v>
      </c>
      <c r="O2987">
        <v>84.11</v>
      </c>
      <c r="P2987">
        <v>4366.2</v>
      </c>
      <c r="Q2987">
        <v>2</v>
      </c>
      <c r="R2987" t="s">
        <v>21</v>
      </c>
    </row>
    <row r="2988" spans="1:18" x14ac:dyDescent="0.35">
      <c r="A2988" t="s">
        <v>3030</v>
      </c>
      <c r="B2988" t="s">
        <v>36</v>
      </c>
      <c r="C2988">
        <v>0</v>
      </c>
      <c r="D2988" t="s">
        <v>20</v>
      </c>
      <c r="E2988" t="s">
        <v>21</v>
      </c>
      <c r="F2988" t="s">
        <v>47</v>
      </c>
      <c r="G2988">
        <v>20</v>
      </c>
      <c r="H2988" t="s">
        <v>20</v>
      </c>
      <c r="I2988" t="s">
        <v>32</v>
      </c>
      <c r="J2988" t="s">
        <v>21</v>
      </c>
      <c r="K2988" t="s">
        <v>20</v>
      </c>
      <c r="L2988" t="s">
        <v>29</v>
      </c>
      <c r="M2988" t="s">
        <v>21</v>
      </c>
      <c r="N2988" t="s">
        <v>30</v>
      </c>
      <c r="O2988">
        <v>68.84</v>
      </c>
      <c r="P2988">
        <v>1376.9</v>
      </c>
      <c r="Q2988">
        <v>0</v>
      </c>
      <c r="R2988" t="s">
        <v>21</v>
      </c>
    </row>
    <row r="2989" spans="1:18" x14ac:dyDescent="0.35">
      <c r="A2989" t="s">
        <v>3031</v>
      </c>
      <c r="B2989" t="s">
        <v>36</v>
      </c>
      <c r="C2989">
        <v>1</v>
      </c>
      <c r="D2989" t="s">
        <v>20</v>
      </c>
      <c r="E2989" t="s">
        <v>20</v>
      </c>
      <c r="F2989" t="s">
        <v>22</v>
      </c>
      <c r="G2989">
        <v>8</v>
      </c>
      <c r="H2989" t="s">
        <v>20</v>
      </c>
      <c r="I2989" t="s">
        <v>32</v>
      </c>
      <c r="J2989" t="s">
        <v>21</v>
      </c>
      <c r="K2989" t="s">
        <v>21</v>
      </c>
      <c r="L2989" t="s">
        <v>29</v>
      </c>
      <c r="M2989" t="s">
        <v>21</v>
      </c>
      <c r="N2989" t="s">
        <v>25</v>
      </c>
      <c r="O2989">
        <v>55.18</v>
      </c>
      <c r="P2989">
        <v>447.34</v>
      </c>
      <c r="Q2989">
        <v>0</v>
      </c>
      <c r="R2989" t="s">
        <v>21</v>
      </c>
    </row>
    <row r="2990" spans="1:18" x14ac:dyDescent="0.35">
      <c r="A2990" t="s">
        <v>3032</v>
      </c>
      <c r="B2990" t="s">
        <v>36</v>
      </c>
      <c r="C2990">
        <v>0</v>
      </c>
      <c r="D2990" t="s">
        <v>21</v>
      </c>
      <c r="E2990" t="s">
        <v>21</v>
      </c>
      <c r="F2990" t="s">
        <v>22</v>
      </c>
      <c r="G2990">
        <v>22</v>
      </c>
      <c r="H2990" t="s">
        <v>20</v>
      </c>
      <c r="I2990" t="s">
        <v>23</v>
      </c>
      <c r="J2990" t="s">
        <v>21</v>
      </c>
      <c r="K2990" t="s">
        <v>20</v>
      </c>
      <c r="L2990" t="s">
        <v>29</v>
      </c>
      <c r="M2990" t="s">
        <v>20</v>
      </c>
      <c r="N2990" t="s">
        <v>34</v>
      </c>
      <c r="O2990">
        <v>104.39</v>
      </c>
      <c r="P2990">
        <v>2354.62</v>
      </c>
      <c r="Q2990">
        <v>2</v>
      </c>
      <c r="R2990" t="s">
        <v>21</v>
      </c>
    </row>
    <row r="2991" spans="1:18" x14ac:dyDescent="0.35">
      <c r="A2991" t="s">
        <v>3033</v>
      </c>
      <c r="B2991" t="s">
        <v>19</v>
      </c>
      <c r="C2991">
        <v>0</v>
      </c>
      <c r="D2991" t="s">
        <v>21</v>
      </c>
      <c r="E2991" t="s">
        <v>20</v>
      </c>
      <c r="F2991" t="s">
        <v>65</v>
      </c>
      <c r="G2991">
        <v>25</v>
      </c>
      <c r="H2991" t="s">
        <v>20</v>
      </c>
      <c r="I2991" t="s">
        <v>21</v>
      </c>
      <c r="J2991" t="s">
        <v>28</v>
      </c>
      <c r="K2991" t="s">
        <v>28</v>
      </c>
      <c r="L2991" t="s">
        <v>33</v>
      </c>
      <c r="M2991" t="s">
        <v>21</v>
      </c>
      <c r="N2991" t="s">
        <v>43</v>
      </c>
      <c r="O2991">
        <v>30.91</v>
      </c>
      <c r="P2991">
        <v>760.64</v>
      </c>
      <c r="Q2991">
        <v>2</v>
      </c>
      <c r="R2991" t="s">
        <v>21</v>
      </c>
    </row>
    <row r="2992" spans="1:18" x14ac:dyDescent="0.35">
      <c r="A2992" t="s">
        <v>3034</v>
      </c>
      <c r="B2992" t="s">
        <v>19</v>
      </c>
      <c r="C2992">
        <v>0</v>
      </c>
      <c r="D2992" t="s">
        <v>20</v>
      </c>
      <c r="E2992" t="s">
        <v>21</v>
      </c>
      <c r="F2992" t="s">
        <v>58</v>
      </c>
      <c r="G2992">
        <v>13</v>
      </c>
      <c r="H2992" t="s">
        <v>20</v>
      </c>
      <c r="I2992" t="s">
        <v>23</v>
      </c>
      <c r="J2992" t="s">
        <v>21</v>
      </c>
      <c r="K2992" t="s">
        <v>21</v>
      </c>
      <c r="L2992" t="s">
        <v>33</v>
      </c>
      <c r="M2992" t="s">
        <v>20</v>
      </c>
      <c r="N2992" t="s">
        <v>30</v>
      </c>
      <c r="O2992">
        <v>78.900000000000006</v>
      </c>
      <c r="P2992">
        <v>1038.23</v>
      </c>
      <c r="Q2992">
        <v>3</v>
      </c>
      <c r="R2992" t="s">
        <v>20</v>
      </c>
    </row>
    <row r="2993" spans="1:18" x14ac:dyDescent="0.35">
      <c r="A2993" t="s">
        <v>3035</v>
      </c>
      <c r="B2993" t="s">
        <v>36</v>
      </c>
      <c r="C2993">
        <v>0</v>
      </c>
      <c r="D2993" t="s">
        <v>21</v>
      </c>
      <c r="E2993" t="s">
        <v>21</v>
      </c>
      <c r="F2993" t="s">
        <v>65</v>
      </c>
      <c r="G2993">
        <v>26</v>
      </c>
      <c r="H2993" t="s">
        <v>20</v>
      </c>
      <c r="I2993" t="s">
        <v>23</v>
      </c>
      <c r="J2993" t="s">
        <v>20</v>
      </c>
      <c r="K2993" t="s">
        <v>20</v>
      </c>
      <c r="L2993" t="s">
        <v>33</v>
      </c>
      <c r="M2993" t="s">
        <v>21</v>
      </c>
      <c r="N2993" t="s">
        <v>25</v>
      </c>
      <c r="O2993">
        <v>98.04</v>
      </c>
      <c r="P2993">
        <v>2564.16</v>
      </c>
      <c r="Q2993">
        <v>2</v>
      </c>
      <c r="R2993" t="s">
        <v>21</v>
      </c>
    </row>
    <row r="2994" spans="1:18" x14ac:dyDescent="0.35">
      <c r="A2994" t="s">
        <v>3036</v>
      </c>
      <c r="B2994" t="s">
        <v>36</v>
      </c>
      <c r="C2994">
        <v>1</v>
      </c>
      <c r="D2994" t="s">
        <v>20</v>
      </c>
      <c r="E2994" t="s">
        <v>21</v>
      </c>
      <c r="F2994" t="s">
        <v>39</v>
      </c>
      <c r="G2994">
        <v>3</v>
      </c>
      <c r="H2994" t="s">
        <v>20</v>
      </c>
      <c r="I2994" t="s">
        <v>21</v>
      </c>
      <c r="J2994" t="s">
        <v>28</v>
      </c>
      <c r="K2994" t="s">
        <v>28</v>
      </c>
      <c r="L2994" t="s">
        <v>33</v>
      </c>
      <c r="M2994" t="s">
        <v>20</v>
      </c>
      <c r="N2994" t="s">
        <v>43</v>
      </c>
      <c r="O2994">
        <v>36.47</v>
      </c>
      <c r="P2994">
        <v>106.83</v>
      </c>
      <c r="Q2994">
        <v>0</v>
      </c>
      <c r="R2994" t="s">
        <v>21</v>
      </c>
    </row>
    <row r="2995" spans="1:18" x14ac:dyDescent="0.35">
      <c r="A2995" t="s">
        <v>3037</v>
      </c>
      <c r="B2995" t="s">
        <v>36</v>
      </c>
      <c r="C2995">
        <v>0</v>
      </c>
      <c r="D2995" t="s">
        <v>21</v>
      </c>
      <c r="E2995" t="s">
        <v>21</v>
      </c>
      <c r="F2995" t="s">
        <v>58</v>
      </c>
      <c r="G2995">
        <v>54</v>
      </c>
      <c r="H2995" t="s">
        <v>20</v>
      </c>
      <c r="I2995" t="s">
        <v>32</v>
      </c>
      <c r="J2995" t="s">
        <v>21</v>
      </c>
      <c r="K2995" t="s">
        <v>21</v>
      </c>
      <c r="L2995" t="s">
        <v>24</v>
      </c>
      <c r="M2995" t="s">
        <v>20</v>
      </c>
      <c r="N2995" t="s">
        <v>25</v>
      </c>
      <c r="O2995">
        <v>52.67</v>
      </c>
      <c r="P2995">
        <v>2788.49</v>
      </c>
      <c r="Q2995">
        <v>2</v>
      </c>
      <c r="R2995" t="s">
        <v>21</v>
      </c>
    </row>
    <row r="2996" spans="1:18" x14ac:dyDescent="0.35">
      <c r="A2996" t="s">
        <v>3038</v>
      </c>
      <c r="B2996" t="s">
        <v>36</v>
      </c>
      <c r="C2996">
        <v>1</v>
      </c>
      <c r="D2996" t="s">
        <v>21</v>
      </c>
      <c r="E2996" t="s">
        <v>21</v>
      </c>
      <c r="F2996" t="s">
        <v>75</v>
      </c>
      <c r="G2996">
        <v>57</v>
      </c>
      <c r="H2996" t="s">
        <v>20</v>
      </c>
      <c r="I2996" t="s">
        <v>32</v>
      </c>
      <c r="J2996" t="s">
        <v>20</v>
      </c>
      <c r="K2996" t="s">
        <v>21</v>
      </c>
      <c r="L2996" t="s">
        <v>24</v>
      </c>
      <c r="M2996" t="s">
        <v>20</v>
      </c>
      <c r="N2996" t="s">
        <v>43</v>
      </c>
      <c r="O2996">
        <v>56.04</v>
      </c>
      <c r="P2996">
        <v>3281.69</v>
      </c>
      <c r="Q2996">
        <v>3</v>
      </c>
      <c r="R2996" t="s">
        <v>21</v>
      </c>
    </row>
    <row r="2997" spans="1:18" x14ac:dyDescent="0.35">
      <c r="A2997" t="s">
        <v>3039</v>
      </c>
      <c r="B2997" t="s">
        <v>19</v>
      </c>
      <c r="C2997">
        <v>0</v>
      </c>
      <c r="D2997" t="s">
        <v>21</v>
      </c>
      <c r="E2997" t="s">
        <v>21</v>
      </c>
      <c r="F2997" t="s">
        <v>27</v>
      </c>
      <c r="G2997">
        <v>37</v>
      </c>
      <c r="H2997" t="s">
        <v>20</v>
      </c>
      <c r="I2997" t="s">
        <v>32</v>
      </c>
      <c r="J2997" t="s">
        <v>21</v>
      </c>
      <c r="K2997" t="s">
        <v>21</v>
      </c>
      <c r="L2997" t="s">
        <v>33</v>
      </c>
      <c r="M2997" t="s">
        <v>21</v>
      </c>
      <c r="N2997" t="s">
        <v>43</v>
      </c>
      <c r="O2997">
        <v>56.69</v>
      </c>
      <c r="P2997">
        <v>2151.0500000000002</v>
      </c>
      <c r="Q2997">
        <v>0</v>
      </c>
      <c r="R2997" t="s">
        <v>21</v>
      </c>
    </row>
    <row r="2998" spans="1:18" x14ac:dyDescent="0.35">
      <c r="A2998" t="s">
        <v>3040</v>
      </c>
      <c r="B2998" t="s">
        <v>36</v>
      </c>
      <c r="C2998">
        <v>0</v>
      </c>
      <c r="D2998" t="s">
        <v>21</v>
      </c>
      <c r="E2998" t="s">
        <v>20</v>
      </c>
      <c r="F2998" t="s">
        <v>41</v>
      </c>
      <c r="G2998">
        <v>42</v>
      </c>
      <c r="H2998" t="s">
        <v>20</v>
      </c>
      <c r="I2998" t="s">
        <v>23</v>
      </c>
      <c r="J2998" t="s">
        <v>20</v>
      </c>
      <c r="K2998" t="s">
        <v>21</v>
      </c>
      <c r="L2998" t="s">
        <v>24</v>
      </c>
      <c r="M2998" t="s">
        <v>21</v>
      </c>
      <c r="N2998" t="s">
        <v>43</v>
      </c>
      <c r="O2998">
        <v>88.1</v>
      </c>
      <c r="P2998">
        <v>3675.86</v>
      </c>
      <c r="Q2998">
        <v>4</v>
      </c>
      <c r="R2998" t="s">
        <v>21</v>
      </c>
    </row>
    <row r="2999" spans="1:18" x14ac:dyDescent="0.35">
      <c r="A2999" t="s">
        <v>3041</v>
      </c>
      <c r="B2999" t="s">
        <v>36</v>
      </c>
      <c r="C2999">
        <v>0</v>
      </c>
      <c r="D2999" t="s">
        <v>20</v>
      </c>
      <c r="E2999" t="s">
        <v>20</v>
      </c>
      <c r="F2999" t="s">
        <v>56</v>
      </c>
      <c r="G2999">
        <v>30</v>
      </c>
      <c r="H2999" t="s">
        <v>20</v>
      </c>
      <c r="I2999" t="s">
        <v>21</v>
      </c>
      <c r="J2999" t="s">
        <v>28</v>
      </c>
      <c r="K2999" t="s">
        <v>28</v>
      </c>
      <c r="L2999" t="s">
        <v>33</v>
      </c>
      <c r="M2999" t="s">
        <v>20</v>
      </c>
      <c r="N2999" t="s">
        <v>30</v>
      </c>
      <c r="O2999">
        <v>28.52</v>
      </c>
      <c r="P2999">
        <v>852.79</v>
      </c>
      <c r="Q2999">
        <v>2</v>
      </c>
      <c r="R2999" t="s">
        <v>21</v>
      </c>
    </row>
    <row r="3000" spans="1:18" x14ac:dyDescent="0.35">
      <c r="A3000" t="s">
        <v>3042</v>
      </c>
      <c r="B3000" t="s">
        <v>19</v>
      </c>
      <c r="C3000">
        <v>0</v>
      </c>
      <c r="D3000" t="s">
        <v>21</v>
      </c>
      <c r="E3000" t="s">
        <v>21</v>
      </c>
      <c r="F3000" t="s">
        <v>65</v>
      </c>
      <c r="G3000">
        <v>12</v>
      </c>
      <c r="H3000" t="s">
        <v>20</v>
      </c>
      <c r="I3000" t="s">
        <v>21</v>
      </c>
      <c r="J3000" t="s">
        <v>28</v>
      </c>
      <c r="K3000" t="s">
        <v>28</v>
      </c>
      <c r="L3000" t="s">
        <v>33</v>
      </c>
      <c r="M3000" t="s">
        <v>20</v>
      </c>
      <c r="N3000" t="s">
        <v>34</v>
      </c>
      <c r="O3000">
        <v>26.14</v>
      </c>
      <c r="P3000">
        <v>304.95999999999998</v>
      </c>
      <c r="Q3000">
        <v>4</v>
      </c>
      <c r="R3000" t="s">
        <v>20</v>
      </c>
    </row>
    <row r="3001" spans="1:18" x14ac:dyDescent="0.35">
      <c r="A3001" t="s">
        <v>3043</v>
      </c>
      <c r="B3001" t="s">
        <v>19</v>
      </c>
      <c r="C3001">
        <v>0</v>
      </c>
      <c r="D3001" t="s">
        <v>20</v>
      </c>
      <c r="E3001" t="s">
        <v>21</v>
      </c>
      <c r="F3001" t="s">
        <v>75</v>
      </c>
      <c r="G3001">
        <v>13</v>
      </c>
      <c r="H3001" t="s">
        <v>20</v>
      </c>
      <c r="I3001" t="s">
        <v>23</v>
      </c>
      <c r="J3001" t="s">
        <v>21</v>
      </c>
      <c r="K3001" t="s">
        <v>21</v>
      </c>
      <c r="L3001" t="s">
        <v>24</v>
      </c>
      <c r="M3001" t="s">
        <v>21</v>
      </c>
      <c r="N3001" t="s">
        <v>43</v>
      </c>
      <c r="O3001">
        <v>93.66</v>
      </c>
      <c r="P3001">
        <v>1184.3800000000001</v>
      </c>
      <c r="Q3001">
        <v>4</v>
      </c>
      <c r="R3001" t="s">
        <v>21</v>
      </c>
    </row>
    <row r="3002" spans="1:18" x14ac:dyDescent="0.35">
      <c r="A3002" t="s">
        <v>2825</v>
      </c>
      <c r="B3002" t="s">
        <v>36</v>
      </c>
      <c r="C3002">
        <v>0</v>
      </c>
      <c r="D3002" t="s">
        <v>20</v>
      </c>
      <c r="E3002" t="s">
        <v>20</v>
      </c>
      <c r="F3002" t="s">
        <v>49</v>
      </c>
      <c r="G3002">
        <v>18</v>
      </c>
      <c r="H3002" t="s">
        <v>20</v>
      </c>
      <c r="I3002" t="s">
        <v>23</v>
      </c>
      <c r="J3002" t="s">
        <v>20</v>
      </c>
      <c r="K3002" t="s">
        <v>20</v>
      </c>
      <c r="L3002" t="s">
        <v>33</v>
      </c>
      <c r="M3002" t="s">
        <v>20</v>
      </c>
      <c r="N3002" t="s">
        <v>34</v>
      </c>
      <c r="O3002">
        <v>91.1</v>
      </c>
      <c r="P3002">
        <v>1680.55</v>
      </c>
      <c r="Q3002">
        <v>2</v>
      </c>
      <c r="R3002" t="s">
        <v>20</v>
      </c>
    </row>
    <row r="3003" spans="1:18" x14ac:dyDescent="0.35">
      <c r="A3003" t="s">
        <v>3044</v>
      </c>
      <c r="B3003" t="s">
        <v>19</v>
      </c>
      <c r="C3003">
        <v>0</v>
      </c>
      <c r="D3003" t="s">
        <v>21</v>
      </c>
      <c r="E3003" t="s">
        <v>21</v>
      </c>
      <c r="F3003" t="s">
        <v>27</v>
      </c>
      <c r="G3003">
        <v>15</v>
      </c>
      <c r="H3003" t="s">
        <v>20</v>
      </c>
      <c r="I3003" t="s">
        <v>32</v>
      </c>
      <c r="J3003" t="s">
        <v>21</v>
      </c>
      <c r="K3003" t="s">
        <v>21</v>
      </c>
      <c r="L3003" t="s">
        <v>33</v>
      </c>
      <c r="M3003" t="s">
        <v>20</v>
      </c>
      <c r="N3003" t="s">
        <v>25</v>
      </c>
      <c r="O3003">
        <v>57.16</v>
      </c>
      <c r="P3003">
        <v>852.74</v>
      </c>
      <c r="Q3003">
        <v>0</v>
      </c>
      <c r="R3003" t="s">
        <v>21</v>
      </c>
    </row>
    <row r="3004" spans="1:18" x14ac:dyDescent="0.35">
      <c r="A3004" t="s">
        <v>3045</v>
      </c>
      <c r="B3004" t="s">
        <v>19</v>
      </c>
      <c r="C3004">
        <v>0</v>
      </c>
      <c r="D3004" t="s">
        <v>20</v>
      </c>
      <c r="E3004" t="s">
        <v>20</v>
      </c>
      <c r="F3004" t="s">
        <v>75</v>
      </c>
      <c r="G3004">
        <v>12</v>
      </c>
      <c r="H3004" t="s">
        <v>21</v>
      </c>
      <c r="I3004" t="s">
        <v>32</v>
      </c>
      <c r="J3004" t="s">
        <v>21</v>
      </c>
      <c r="K3004" t="s">
        <v>21</v>
      </c>
      <c r="L3004" t="s">
        <v>33</v>
      </c>
      <c r="M3004" t="s">
        <v>20</v>
      </c>
      <c r="N3004" t="s">
        <v>34</v>
      </c>
      <c r="O3004">
        <v>34.700000000000003</v>
      </c>
      <c r="P3004">
        <v>410.37</v>
      </c>
      <c r="Q3004">
        <v>2</v>
      </c>
      <c r="R3004" t="s">
        <v>20</v>
      </c>
    </row>
    <row r="3005" spans="1:18" x14ac:dyDescent="0.35">
      <c r="A3005" t="s">
        <v>3046</v>
      </c>
      <c r="B3005" t="s">
        <v>36</v>
      </c>
      <c r="C3005">
        <v>0</v>
      </c>
      <c r="D3005" t="s">
        <v>20</v>
      </c>
      <c r="E3005" t="s">
        <v>21</v>
      </c>
      <c r="F3005" t="s">
        <v>65</v>
      </c>
      <c r="G3005">
        <v>56</v>
      </c>
      <c r="H3005" t="s">
        <v>20</v>
      </c>
      <c r="I3005" t="s">
        <v>21</v>
      </c>
      <c r="J3005" t="s">
        <v>28</v>
      </c>
      <c r="K3005" t="s">
        <v>28</v>
      </c>
      <c r="L3005" t="s">
        <v>29</v>
      </c>
      <c r="M3005" t="s">
        <v>21</v>
      </c>
      <c r="N3005" t="s">
        <v>43</v>
      </c>
      <c r="O3005">
        <v>31.56</v>
      </c>
      <c r="P3005">
        <v>1767.49</v>
      </c>
      <c r="Q3005">
        <v>2</v>
      </c>
      <c r="R3005" t="s">
        <v>21</v>
      </c>
    </row>
    <row r="3006" spans="1:18" x14ac:dyDescent="0.35">
      <c r="A3006" t="s">
        <v>3047</v>
      </c>
      <c r="B3006" t="s">
        <v>19</v>
      </c>
      <c r="C3006">
        <v>0</v>
      </c>
      <c r="D3006" t="s">
        <v>21</v>
      </c>
      <c r="E3006" t="s">
        <v>21</v>
      </c>
      <c r="F3006" t="s">
        <v>45</v>
      </c>
      <c r="G3006">
        <v>25</v>
      </c>
      <c r="H3006" t="s">
        <v>20</v>
      </c>
      <c r="I3006" t="s">
        <v>23</v>
      </c>
      <c r="J3006" t="s">
        <v>21</v>
      </c>
      <c r="K3006" t="s">
        <v>21</v>
      </c>
      <c r="L3006" t="s">
        <v>33</v>
      </c>
      <c r="M3006" t="s">
        <v>20</v>
      </c>
      <c r="N3006" t="s">
        <v>30</v>
      </c>
      <c r="O3006">
        <v>87.88</v>
      </c>
      <c r="P3006">
        <v>2191.6</v>
      </c>
      <c r="Q3006">
        <v>1</v>
      </c>
      <c r="R3006" t="s">
        <v>21</v>
      </c>
    </row>
    <row r="3007" spans="1:18" x14ac:dyDescent="0.35">
      <c r="A3007" t="s">
        <v>3048</v>
      </c>
      <c r="B3007" t="s">
        <v>19</v>
      </c>
      <c r="C3007">
        <v>0</v>
      </c>
      <c r="D3007" t="s">
        <v>20</v>
      </c>
      <c r="E3007" t="s">
        <v>21</v>
      </c>
      <c r="F3007" t="s">
        <v>47</v>
      </c>
      <c r="G3007">
        <v>17</v>
      </c>
      <c r="H3007" t="s">
        <v>20</v>
      </c>
      <c r="I3007" t="s">
        <v>32</v>
      </c>
      <c r="J3007" t="s">
        <v>20</v>
      </c>
      <c r="K3007" t="s">
        <v>21</v>
      </c>
      <c r="L3007" t="s">
        <v>29</v>
      </c>
      <c r="M3007" t="s">
        <v>20</v>
      </c>
      <c r="N3007" t="s">
        <v>34</v>
      </c>
      <c r="O3007">
        <v>65.38</v>
      </c>
      <c r="P3007">
        <v>1112.6600000000001</v>
      </c>
      <c r="Q3007">
        <v>2</v>
      </c>
      <c r="R3007" t="s">
        <v>21</v>
      </c>
    </row>
    <row r="3008" spans="1:18" x14ac:dyDescent="0.35">
      <c r="A3008" t="s">
        <v>3049</v>
      </c>
      <c r="B3008" t="s">
        <v>19</v>
      </c>
      <c r="C3008">
        <v>0</v>
      </c>
      <c r="D3008" t="s">
        <v>20</v>
      </c>
      <c r="E3008" t="s">
        <v>20</v>
      </c>
      <c r="F3008" t="s">
        <v>41</v>
      </c>
      <c r="G3008">
        <v>2</v>
      </c>
      <c r="H3008" t="s">
        <v>20</v>
      </c>
      <c r="I3008" t="s">
        <v>23</v>
      </c>
      <c r="J3008" t="s">
        <v>21</v>
      </c>
      <c r="K3008" t="s">
        <v>20</v>
      </c>
      <c r="L3008" t="s">
        <v>29</v>
      </c>
      <c r="M3008" t="s">
        <v>21</v>
      </c>
      <c r="N3008" t="s">
        <v>34</v>
      </c>
      <c r="O3008">
        <v>92.18</v>
      </c>
      <c r="P3008">
        <v>189.56</v>
      </c>
      <c r="Q3008">
        <v>3</v>
      </c>
      <c r="R3008" t="s">
        <v>20</v>
      </c>
    </row>
    <row r="3009" spans="1:18" x14ac:dyDescent="0.35">
      <c r="A3009" t="s">
        <v>3050</v>
      </c>
      <c r="B3009" t="s">
        <v>36</v>
      </c>
      <c r="C3009">
        <v>0</v>
      </c>
      <c r="D3009" t="s">
        <v>21</v>
      </c>
      <c r="E3009" t="s">
        <v>21</v>
      </c>
      <c r="F3009" t="s">
        <v>37</v>
      </c>
      <c r="G3009">
        <v>15</v>
      </c>
      <c r="H3009" t="s">
        <v>20</v>
      </c>
      <c r="I3009" t="s">
        <v>21</v>
      </c>
      <c r="J3009" t="s">
        <v>28</v>
      </c>
      <c r="K3009" t="s">
        <v>28</v>
      </c>
      <c r="L3009" t="s">
        <v>33</v>
      </c>
      <c r="M3009" t="s">
        <v>20</v>
      </c>
      <c r="N3009" t="s">
        <v>43</v>
      </c>
      <c r="O3009">
        <v>20.63</v>
      </c>
      <c r="P3009">
        <v>302.82</v>
      </c>
      <c r="Q3009">
        <v>0</v>
      </c>
      <c r="R3009" t="s">
        <v>20</v>
      </c>
    </row>
    <row r="3010" spans="1:18" x14ac:dyDescent="0.35">
      <c r="A3010" t="s">
        <v>3051</v>
      </c>
      <c r="B3010" t="s">
        <v>19</v>
      </c>
      <c r="C3010">
        <v>0</v>
      </c>
      <c r="D3010" t="s">
        <v>21</v>
      </c>
      <c r="E3010" t="s">
        <v>21</v>
      </c>
      <c r="F3010" t="s">
        <v>39</v>
      </c>
      <c r="G3010">
        <v>22</v>
      </c>
      <c r="H3010" t="s">
        <v>20</v>
      </c>
      <c r="I3010" t="s">
        <v>23</v>
      </c>
      <c r="J3010" t="s">
        <v>21</v>
      </c>
      <c r="K3010" t="s">
        <v>21</v>
      </c>
      <c r="L3010" t="s">
        <v>24</v>
      </c>
      <c r="M3010" t="s">
        <v>20</v>
      </c>
      <c r="N3010" t="s">
        <v>25</v>
      </c>
      <c r="O3010">
        <v>84.03</v>
      </c>
      <c r="P3010">
        <v>1806.31</v>
      </c>
      <c r="Q3010">
        <v>1</v>
      </c>
      <c r="R3010" t="s">
        <v>21</v>
      </c>
    </row>
    <row r="3011" spans="1:18" x14ac:dyDescent="0.35">
      <c r="A3011" t="s">
        <v>3052</v>
      </c>
      <c r="B3011" t="s">
        <v>19</v>
      </c>
      <c r="C3011">
        <v>0</v>
      </c>
      <c r="D3011" t="s">
        <v>21</v>
      </c>
      <c r="E3011" t="s">
        <v>21</v>
      </c>
      <c r="F3011" t="s">
        <v>56</v>
      </c>
      <c r="G3011">
        <v>21</v>
      </c>
      <c r="H3011" t="s">
        <v>20</v>
      </c>
      <c r="I3011" t="s">
        <v>23</v>
      </c>
      <c r="J3011" t="s">
        <v>20</v>
      </c>
      <c r="K3011" t="s">
        <v>21</v>
      </c>
      <c r="L3011" t="s">
        <v>33</v>
      </c>
      <c r="M3011" t="s">
        <v>20</v>
      </c>
      <c r="N3011" t="s">
        <v>34</v>
      </c>
      <c r="O3011">
        <v>79.48</v>
      </c>
      <c r="P3011">
        <v>1660</v>
      </c>
      <c r="Q3011">
        <v>3</v>
      </c>
      <c r="R3011" t="s">
        <v>21</v>
      </c>
    </row>
    <row r="3012" spans="1:18" x14ac:dyDescent="0.35">
      <c r="A3012" t="s">
        <v>3053</v>
      </c>
      <c r="B3012" t="s">
        <v>19</v>
      </c>
      <c r="C3012">
        <v>0</v>
      </c>
      <c r="D3012" t="s">
        <v>21</v>
      </c>
      <c r="E3012" t="s">
        <v>21</v>
      </c>
      <c r="F3012" t="s">
        <v>27</v>
      </c>
      <c r="G3012">
        <v>39</v>
      </c>
      <c r="H3012" t="s">
        <v>20</v>
      </c>
      <c r="I3012" t="s">
        <v>21</v>
      </c>
      <c r="J3012" t="s">
        <v>28</v>
      </c>
      <c r="K3012" t="s">
        <v>28</v>
      </c>
      <c r="L3012" t="s">
        <v>29</v>
      </c>
      <c r="M3012" t="s">
        <v>20</v>
      </c>
      <c r="N3012" t="s">
        <v>30</v>
      </c>
      <c r="O3012">
        <v>21.71</v>
      </c>
      <c r="P3012">
        <v>848.91</v>
      </c>
      <c r="Q3012">
        <v>1</v>
      </c>
      <c r="R3012" t="s">
        <v>21</v>
      </c>
    </row>
    <row r="3013" spans="1:18" x14ac:dyDescent="0.35">
      <c r="A3013" t="s">
        <v>3054</v>
      </c>
      <c r="B3013" t="s">
        <v>36</v>
      </c>
      <c r="C3013">
        <v>0</v>
      </c>
      <c r="D3013" t="s">
        <v>20</v>
      </c>
      <c r="E3013" t="s">
        <v>21</v>
      </c>
      <c r="F3013" t="s">
        <v>45</v>
      </c>
      <c r="G3013">
        <v>10</v>
      </c>
      <c r="H3013" t="s">
        <v>20</v>
      </c>
      <c r="I3013" t="s">
        <v>21</v>
      </c>
      <c r="J3013" t="s">
        <v>28</v>
      </c>
      <c r="K3013" t="s">
        <v>28</v>
      </c>
      <c r="L3013" t="s">
        <v>33</v>
      </c>
      <c r="M3013" t="s">
        <v>20</v>
      </c>
      <c r="N3013" t="s">
        <v>34</v>
      </c>
      <c r="O3013">
        <v>30.54</v>
      </c>
      <c r="P3013">
        <v>298.51</v>
      </c>
      <c r="Q3013">
        <v>3</v>
      </c>
      <c r="R3013" t="s">
        <v>20</v>
      </c>
    </row>
    <row r="3014" spans="1:18" x14ac:dyDescent="0.35">
      <c r="A3014" t="s">
        <v>3055</v>
      </c>
      <c r="B3014" t="s">
        <v>36</v>
      </c>
      <c r="C3014">
        <v>1</v>
      </c>
      <c r="D3014" t="s">
        <v>20</v>
      </c>
      <c r="E3014" t="s">
        <v>20</v>
      </c>
      <c r="F3014" t="s">
        <v>39</v>
      </c>
      <c r="G3014">
        <v>31</v>
      </c>
      <c r="H3014" t="s">
        <v>20</v>
      </c>
      <c r="I3014" t="s">
        <v>23</v>
      </c>
      <c r="J3014" t="s">
        <v>21</v>
      </c>
      <c r="K3014" t="s">
        <v>21</v>
      </c>
      <c r="L3014" t="s">
        <v>24</v>
      </c>
      <c r="M3014" t="s">
        <v>20</v>
      </c>
      <c r="N3014" t="s">
        <v>43</v>
      </c>
      <c r="O3014">
        <v>74.61</v>
      </c>
      <c r="P3014">
        <v>2364.12</v>
      </c>
      <c r="Q3014">
        <v>2</v>
      </c>
      <c r="R3014" t="s">
        <v>21</v>
      </c>
    </row>
    <row r="3015" spans="1:18" x14ac:dyDescent="0.35">
      <c r="A3015" t="s">
        <v>3056</v>
      </c>
      <c r="B3015" t="s">
        <v>19</v>
      </c>
      <c r="C3015">
        <v>0</v>
      </c>
      <c r="D3015" t="s">
        <v>21</v>
      </c>
      <c r="E3015" t="s">
        <v>21</v>
      </c>
      <c r="F3015" t="s">
        <v>58</v>
      </c>
      <c r="G3015">
        <v>20</v>
      </c>
      <c r="H3015" t="s">
        <v>20</v>
      </c>
      <c r="I3015" t="s">
        <v>23</v>
      </c>
      <c r="J3015" t="s">
        <v>20</v>
      </c>
      <c r="K3015" t="s">
        <v>21</v>
      </c>
      <c r="L3015" t="s">
        <v>33</v>
      </c>
      <c r="M3015" t="s">
        <v>20</v>
      </c>
      <c r="N3015" t="s">
        <v>34</v>
      </c>
      <c r="O3015">
        <v>86.47</v>
      </c>
      <c r="P3015">
        <v>1780.83</v>
      </c>
      <c r="Q3015">
        <v>3</v>
      </c>
      <c r="R3015" t="s">
        <v>21</v>
      </c>
    </row>
    <row r="3016" spans="1:18" x14ac:dyDescent="0.35">
      <c r="A3016" t="s">
        <v>3057</v>
      </c>
      <c r="B3016" t="s">
        <v>36</v>
      </c>
      <c r="C3016">
        <v>1</v>
      </c>
      <c r="D3016" t="s">
        <v>20</v>
      </c>
      <c r="E3016" t="s">
        <v>20</v>
      </c>
      <c r="F3016" t="s">
        <v>58</v>
      </c>
      <c r="G3016">
        <v>8</v>
      </c>
      <c r="H3016" t="s">
        <v>21</v>
      </c>
      <c r="I3016" t="s">
        <v>23</v>
      </c>
      <c r="J3016" t="s">
        <v>20</v>
      </c>
      <c r="K3016" t="s">
        <v>20</v>
      </c>
      <c r="L3016" t="s">
        <v>33</v>
      </c>
      <c r="M3016" t="s">
        <v>20</v>
      </c>
      <c r="N3016" t="s">
        <v>30</v>
      </c>
      <c r="O3016">
        <v>82.93</v>
      </c>
      <c r="P3016">
        <v>667.31</v>
      </c>
      <c r="Q3016">
        <v>2</v>
      </c>
      <c r="R3016" t="s">
        <v>21</v>
      </c>
    </row>
    <row r="3017" spans="1:18" x14ac:dyDescent="0.35">
      <c r="A3017" t="s">
        <v>3058</v>
      </c>
      <c r="B3017" t="s">
        <v>36</v>
      </c>
      <c r="C3017">
        <v>0</v>
      </c>
      <c r="D3017" t="s">
        <v>20</v>
      </c>
      <c r="E3017" t="s">
        <v>20</v>
      </c>
      <c r="F3017" t="s">
        <v>56</v>
      </c>
      <c r="G3017">
        <v>2</v>
      </c>
      <c r="H3017" t="s">
        <v>20</v>
      </c>
      <c r="I3017" t="s">
        <v>23</v>
      </c>
      <c r="J3017" t="s">
        <v>21</v>
      </c>
      <c r="K3017" t="s">
        <v>21</v>
      </c>
      <c r="L3017" t="s">
        <v>33</v>
      </c>
      <c r="M3017" t="s">
        <v>20</v>
      </c>
      <c r="N3017" t="s">
        <v>43</v>
      </c>
      <c r="O3017">
        <v>77.39</v>
      </c>
      <c r="P3017">
        <v>150.38999999999999</v>
      </c>
      <c r="Q3017">
        <v>2</v>
      </c>
      <c r="R3017" t="s">
        <v>21</v>
      </c>
    </row>
    <row r="3018" spans="1:18" x14ac:dyDescent="0.35">
      <c r="A3018" t="s">
        <v>3059</v>
      </c>
      <c r="B3018" t="s">
        <v>36</v>
      </c>
      <c r="C3018">
        <v>0</v>
      </c>
      <c r="D3018" t="s">
        <v>20</v>
      </c>
      <c r="E3018" t="s">
        <v>20</v>
      </c>
      <c r="F3018" t="s">
        <v>37</v>
      </c>
      <c r="G3018">
        <v>0</v>
      </c>
      <c r="H3018" t="s">
        <v>20</v>
      </c>
      <c r="I3018" t="s">
        <v>21</v>
      </c>
      <c r="J3018" t="s">
        <v>28</v>
      </c>
      <c r="K3018" t="s">
        <v>28</v>
      </c>
      <c r="L3018" t="s">
        <v>33</v>
      </c>
      <c r="M3018" t="s">
        <v>21</v>
      </c>
      <c r="N3018" t="s">
        <v>34</v>
      </c>
      <c r="O3018">
        <v>40.35</v>
      </c>
      <c r="Q3018">
        <v>0</v>
      </c>
      <c r="R3018" t="s">
        <v>21</v>
      </c>
    </row>
    <row r="3019" spans="1:18" x14ac:dyDescent="0.35">
      <c r="A3019" t="s">
        <v>3060</v>
      </c>
      <c r="B3019" t="s">
        <v>19</v>
      </c>
      <c r="C3019">
        <v>0</v>
      </c>
      <c r="D3019" t="s">
        <v>21</v>
      </c>
      <c r="E3019" t="s">
        <v>21</v>
      </c>
      <c r="F3019" t="s">
        <v>27</v>
      </c>
      <c r="G3019">
        <v>46</v>
      </c>
      <c r="H3019" t="s">
        <v>20</v>
      </c>
      <c r="I3019" t="s">
        <v>21</v>
      </c>
      <c r="J3019" t="s">
        <v>28</v>
      </c>
      <c r="K3019" t="s">
        <v>28</v>
      </c>
      <c r="L3019" t="s">
        <v>24</v>
      </c>
      <c r="M3019" t="s">
        <v>20</v>
      </c>
      <c r="N3019" t="s">
        <v>30</v>
      </c>
      <c r="O3019">
        <v>35.25</v>
      </c>
      <c r="P3019">
        <v>1646.76</v>
      </c>
      <c r="Q3019">
        <v>1</v>
      </c>
      <c r="R3019" t="s">
        <v>21</v>
      </c>
    </row>
    <row r="3020" spans="1:18" x14ac:dyDescent="0.35">
      <c r="A3020" t="s">
        <v>3061</v>
      </c>
      <c r="B3020" t="s">
        <v>19</v>
      </c>
      <c r="C3020">
        <v>0</v>
      </c>
      <c r="D3020" t="s">
        <v>21</v>
      </c>
      <c r="E3020" t="s">
        <v>21</v>
      </c>
      <c r="F3020" t="s">
        <v>39</v>
      </c>
      <c r="G3020">
        <v>15</v>
      </c>
      <c r="H3020" t="s">
        <v>20</v>
      </c>
      <c r="I3020" t="s">
        <v>23</v>
      </c>
      <c r="J3020" t="s">
        <v>20</v>
      </c>
      <c r="K3020" t="s">
        <v>21</v>
      </c>
      <c r="L3020" t="s">
        <v>33</v>
      </c>
      <c r="M3020" t="s">
        <v>21</v>
      </c>
      <c r="N3020" t="s">
        <v>43</v>
      </c>
      <c r="O3020">
        <v>82.18</v>
      </c>
      <c r="P3020">
        <v>1222.45</v>
      </c>
      <c r="Q3020">
        <v>3</v>
      </c>
      <c r="R3020" t="s">
        <v>20</v>
      </c>
    </row>
    <row r="3021" spans="1:18" x14ac:dyDescent="0.35">
      <c r="A3021" t="s">
        <v>3062</v>
      </c>
      <c r="B3021" t="s">
        <v>36</v>
      </c>
      <c r="C3021">
        <v>0</v>
      </c>
      <c r="D3021" t="s">
        <v>20</v>
      </c>
      <c r="E3021" t="s">
        <v>20</v>
      </c>
      <c r="F3021" t="s">
        <v>22</v>
      </c>
      <c r="G3021">
        <v>45</v>
      </c>
      <c r="H3021" t="s">
        <v>20</v>
      </c>
      <c r="I3021" t="s">
        <v>32</v>
      </c>
      <c r="J3021" t="s">
        <v>21</v>
      </c>
      <c r="K3021" t="s">
        <v>21</v>
      </c>
      <c r="L3021" t="s">
        <v>24</v>
      </c>
      <c r="M3021" t="s">
        <v>20</v>
      </c>
      <c r="N3021" t="s">
        <v>43</v>
      </c>
      <c r="O3021">
        <v>49.68</v>
      </c>
      <c r="P3021">
        <v>2233.08</v>
      </c>
      <c r="Q3021">
        <v>2</v>
      </c>
      <c r="R3021" t="s">
        <v>21</v>
      </c>
    </row>
    <row r="3022" spans="1:18" x14ac:dyDescent="0.35">
      <c r="A3022" t="s">
        <v>3063</v>
      </c>
      <c r="B3022" t="s">
        <v>36</v>
      </c>
      <c r="C3022">
        <v>0</v>
      </c>
      <c r="D3022" t="s">
        <v>21</v>
      </c>
      <c r="E3022" t="s">
        <v>21</v>
      </c>
      <c r="F3022" t="s">
        <v>37</v>
      </c>
      <c r="G3022">
        <v>52</v>
      </c>
      <c r="H3022" t="s">
        <v>20</v>
      </c>
      <c r="I3022" t="s">
        <v>23</v>
      </c>
      <c r="J3022" t="s">
        <v>21</v>
      </c>
      <c r="K3022" t="s">
        <v>20</v>
      </c>
      <c r="L3022" t="s">
        <v>24</v>
      </c>
      <c r="M3022" t="s">
        <v>20</v>
      </c>
      <c r="N3022" t="s">
        <v>34</v>
      </c>
      <c r="O3022">
        <v>95.53</v>
      </c>
      <c r="P3022">
        <v>5088.16</v>
      </c>
      <c r="Q3022">
        <v>1</v>
      </c>
      <c r="R3022" t="s">
        <v>21</v>
      </c>
    </row>
    <row r="3023" spans="1:18" x14ac:dyDescent="0.35">
      <c r="A3023" t="s">
        <v>3064</v>
      </c>
      <c r="B3023" t="s">
        <v>19</v>
      </c>
      <c r="C3023">
        <v>1</v>
      </c>
      <c r="D3023" t="s">
        <v>21</v>
      </c>
      <c r="E3023" t="s">
        <v>21</v>
      </c>
      <c r="F3023" t="s">
        <v>49</v>
      </c>
      <c r="G3023">
        <v>40</v>
      </c>
      <c r="H3023" t="s">
        <v>20</v>
      </c>
      <c r="I3023" t="s">
        <v>32</v>
      </c>
      <c r="J3023" t="s">
        <v>21</v>
      </c>
      <c r="K3023" t="s">
        <v>21</v>
      </c>
      <c r="L3023" t="s">
        <v>29</v>
      </c>
      <c r="M3023" t="s">
        <v>21</v>
      </c>
      <c r="N3023" t="s">
        <v>34</v>
      </c>
      <c r="O3023">
        <v>57.07</v>
      </c>
      <c r="P3023">
        <v>2349.36</v>
      </c>
      <c r="Q3023">
        <v>1</v>
      </c>
      <c r="R3023" t="s">
        <v>21</v>
      </c>
    </row>
    <row r="3024" spans="1:18" x14ac:dyDescent="0.35">
      <c r="A3024" t="s">
        <v>3065</v>
      </c>
      <c r="B3024" t="s">
        <v>36</v>
      </c>
      <c r="C3024">
        <v>0</v>
      </c>
      <c r="D3024" t="s">
        <v>21</v>
      </c>
      <c r="E3024" t="s">
        <v>21</v>
      </c>
      <c r="F3024" t="s">
        <v>41</v>
      </c>
      <c r="G3024">
        <v>16</v>
      </c>
      <c r="H3024" t="s">
        <v>20</v>
      </c>
      <c r="I3024" t="s">
        <v>23</v>
      </c>
      <c r="J3024" t="s">
        <v>21</v>
      </c>
      <c r="K3024" t="s">
        <v>21</v>
      </c>
      <c r="L3024" t="s">
        <v>33</v>
      </c>
      <c r="M3024" t="s">
        <v>20</v>
      </c>
      <c r="N3024" t="s">
        <v>30</v>
      </c>
      <c r="O3024">
        <v>78.22</v>
      </c>
      <c r="P3024">
        <v>1237.9000000000001</v>
      </c>
      <c r="Q3024">
        <v>1</v>
      </c>
      <c r="R3024" t="s">
        <v>20</v>
      </c>
    </row>
    <row r="3025" spans="1:18" x14ac:dyDescent="0.35">
      <c r="A3025" t="s">
        <v>3066</v>
      </c>
      <c r="B3025" t="s">
        <v>36</v>
      </c>
      <c r="C3025">
        <v>0</v>
      </c>
      <c r="D3025" t="s">
        <v>20</v>
      </c>
      <c r="E3025" t="s">
        <v>21</v>
      </c>
      <c r="F3025" t="s">
        <v>75</v>
      </c>
      <c r="G3025">
        <v>56</v>
      </c>
      <c r="H3025" t="s">
        <v>20</v>
      </c>
      <c r="I3025" t="s">
        <v>32</v>
      </c>
      <c r="J3025" t="s">
        <v>21</v>
      </c>
      <c r="K3025" t="s">
        <v>20</v>
      </c>
      <c r="L3025" t="s">
        <v>24</v>
      </c>
      <c r="M3025" t="s">
        <v>20</v>
      </c>
      <c r="N3025" t="s">
        <v>30</v>
      </c>
      <c r="O3025">
        <v>58.06</v>
      </c>
      <c r="P3025">
        <v>3170.93</v>
      </c>
      <c r="Q3025">
        <v>2</v>
      </c>
      <c r="R3025" t="s">
        <v>21</v>
      </c>
    </row>
    <row r="3026" spans="1:18" x14ac:dyDescent="0.35">
      <c r="A3026" t="s">
        <v>3067</v>
      </c>
      <c r="B3026" t="s">
        <v>19</v>
      </c>
      <c r="C3026">
        <v>1</v>
      </c>
      <c r="D3026" t="s">
        <v>20</v>
      </c>
      <c r="E3026" t="s">
        <v>21</v>
      </c>
      <c r="F3026" t="s">
        <v>39</v>
      </c>
      <c r="G3026">
        <v>42</v>
      </c>
      <c r="H3026" t="s">
        <v>20</v>
      </c>
      <c r="I3026" t="s">
        <v>23</v>
      </c>
      <c r="J3026" t="s">
        <v>21</v>
      </c>
      <c r="K3026" t="s">
        <v>20</v>
      </c>
      <c r="L3026" t="s">
        <v>29</v>
      </c>
      <c r="M3026" t="s">
        <v>20</v>
      </c>
      <c r="N3026" t="s">
        <v>34</v>
      </c>
      <c r="O3026">
        <v>82.61</v>
      </c>
      <c r="P3026">
        <v>3377.41</v>
      </c>
      <c r="Q3026">
        <v>2</v>
      </c>
      <c r="R3026" t="s">
        <v>21</v>
      </c>
    </row>
    <row r="3027" spans="1:18" x14ac:dyDescent="0.35">
      <c r="A3027" t="s">
        <v>3068</v>
      </c>
      <c r="B3027" t="s">
        <v>19</v>
      </c>
      <c r="C3027">
        <v>0</v>
      </c>
      <c r="D3027" t="s">
        <v>21</v>
      </c>
      <c r="E3027" t="s">
        <v>20</v>
      </c>
      <c r="F3027" t="s">
        <v>65</v>
      </c>
      <c r="G3027">
        <v>17</v>
      </c>
      <c r="H3027" t="s">
        <v>20</v>
      </c>
      <c r="I3027" t="s">
        <v>21</v>
      </c>
      <c r="J3027" t="s">
        <v>28</v>
      </c>
      <c r="K3027" t="s">
        <v>28</v>
      </c>
      <c r="L3027" t="s">
        <v>33</v>
      </c>
      <c r="M3027" t="s">
        <v>21</v>
      </c>
      <c r="N3027" t="s">
        <v>43</v>
      </c>
      <c r="O3027">
        <v>22.9</v>
      </c>
      <c r="P3027">
        <v>392.52</v>
      </c>
      <c r="Q3027">
        <v>0</v>
      </c>
      <c r="R3027" t="s">
        <v>21</v>
      </c>
    </row>
    <row r="3028" spans="1:18" x14ac:dyDescent="0.35">
      <c r="A3028" t="s">
        <v>3069</v>
      </c>
      <c r="B3028" t="s">
        <v>36</v>
      </c>
      <c r="C3028">
        <v>0</v>
      </c>
      <c r="D3028" t="s">
        <v>20</v>
      </c>
      <c r="E3028" t="s">
        <v>21</v>
      </c>
      <c r="F3028" t="s">
        <v>27</v>
      </c>
      <c r="G3028">
        <v>72</v>
      </c>
      <c r="H3028" t="s">
        <v>21</v>
      </c>
      <c r="I3028" t="s">
        <v>21</v>
      </c>
      <c r="J3028" t="s">
        <v>28</v>
      </c>
      <c r="K3028" t="s">
        <v>28</v>
      </c>
      <c r="L3028" t="s">
        <v>29</v>
      </c>
      <c r="M3028" t="s">
        <v>21</v>
      </c>
      <c r="N3028" t="s">
        <v>34</v>
      </c>
      <c r="O3028">
        <v>18</v>
      </c>
      <c r="P3028">
        <v>1327.56</v>
      </c>
      <c r="Q3028">
        <v>0</v>
      </c>
      <c r="R3028" t="s">
        <v>21</v>
      </c>
    </row>
    <row r="3029" spans="1:18" x14ac:dyDescent="0.35">
      <c r="A3029" t="s">
        <v>3070</v>
      </c>
      <c r="B3029" t="s">
        <v>36</v>
      </c>
      <c r="C3029">
        <v>0</v>
      </c>
      <c r="D3029" t="s">
        <v>21</v>
      </c>
      <c r="E3029" t="s">
        <v>21</v>
      </c>
      <c r="F3029" t="s">
        <v>47</v>
      </c>
      <c r="G3029">
        <v>19</v>
      </c>
      <c r="H3029" t="s">
        <v>20</v>
      </c>
      <c r="I3029" t="s">
        <v>23</v>
      </c>
      <c r="J3029" t="s">
        <v>20</v>
      </c>
      <c r="K3029" t="s">
        <v>20</v>
      </c>
      <c r="L3029" t="s">
        <v>29</v>
      </c>
      <c r="M3029" t="s">
        <v>21</v>
      </c>
      <c r="N3029" t="s">
        <v>25</v>
      </c>
      <c r="O3029">
        <v>87.01</v>
      </c>
      <c r="P3029">
        <v>1615.48</v>
      </c>
      <c r="Q3029">
        <v>4</v>
      </c>
      <c r="R3029" t="s">
        <v>21</v>
      </c>
    </row>
    <row r="3030" spans="1:18" x14ac:dyDescent="0.35">
      <c r="A3030" t="s">
        <v>3071</v>
      </c>
      <c r="B3030" t="s">
        <v>19</v>
      </c>
      <c r="C3030">
        <v>1</v>
      </c>
      <c r="D3030" t="s">
        <v>20</v>
      </c>
      <c r="E3030" t="s">
        <v>21</v>
      </c>
      <c r="F3030" t="s">
        <v>41</v>
      </c>
      <c r="G3030">
        <v>9</v>
      </c>
      <c r="H3030" t="s">
        <v>21</v>
      </c>
      <c r="I3030" t="s">
        <v>32</v>
      </c>
      <c r="J3030" t="s">
        <v>21</v>
      </c>
      <c r="K3030" t="s">
        <v>20</v>
      </c>
      <c r="L3030" t="s">
        <v>33</v>
      </c>
      <c r="M3030" t="s">
        <v>21</v>
      </c>
      <c r="N3030" t="s">
        <v>34</v>
      </c>
      <c r="O3030">
        <v>45.59</v>
      </c>
      <c r="P3030">
        <v>407.36</v>
      </c>
      <c r="Q3030">
        <v>2</v>
      </c>
      <c r="R3030" t="s">
        <v>21</v>
      </c>
    </row>
    <row r="3031" spans="1:18" x14ac:dyDescent="0.35">
      <c r="A3031" t="s">
        <v>3072</v>
      </c>
      <c r="B3031" t="s">
        <v>36</v>
      </c>
      <c r="C3031">
        <v>0</v>
      </c>
      <c r="D3031" t="s">
        <v>20</v>
      </c>
      <c r="E3031" t="s">
        <v>20</v>
      </c>
      <c r="F3031" t="s">
        <v>49</v>
      </c>
      <c r="G3031">
        <v>41</v>
      </c>
      <c r="H3031" t="s">
        <v>20</v>
      </c>
      <c r="I3031" t="s">
        <v>32</v>
      </c>
      <c r="J3031" t="s">
        <v>21</v>
      </c>
      <c r="K3031" t="s">
        <v>21</v>
      </c>
      <c r="L3031" t="s">
        <v>29</v>
      </c>
      <c r="M3031" t="s">
        <v>21</v>
      </c>
      <c r="N3031" t="s">
        <v>25</v>
      </c>
      <c r="O3031">
        <v>55.4</v>
      </c>
      <c r="P3031">
        <v>2298</v>
      </c>
      <c r="Q3031">
        <v>4</v>
      </c>
      <c r="R3031" t="s">
        <v>21</v>
      </c>
    </row>
    <row r="3032" spans="1:18" x14ac:dyDescent="0.35">
      <c r="A3032" t="s">
        <v>3073</v>
      </c>
      <c r="B3032" t="s">
        <v>36</v>
      </c>
      <c r="C3032">
        <v>0</v>
      </c>
      <c r="D3032" t="s">
        <v>21</v>
      </c>
      <c r="E3032" t="s">
        <v>21</v>
      </c>
      <c r="F3032" t="s">
        <v>47</v>
      </c>
      <c r="G3032">
        <v>50</v>
      </c>
      <c r="H3032" t="s">
        <v>20</v>
      </c>
      <c r="I3032" t="s">
        <v>23</v>
      </c>
      <c r="J3032" t="s">
        <v>21</v>
      </c>
      <c r="K3032" t="s">
        <v>20</v>
      </c>
      <c r="L3032" t="s">
        <v>29</v>
      </c>
      <c r="M3032" t="s">
        <v>20</v>
      </c>
      <c r="N3032" t="s">
        <v>34</v>
      </c>
      <c r="O3032">
        <v>86.46</v>
      </c>
      <c r="P3032">
        <v>4338.82</v>
      </c>
      <c r="Q3032">
        <v>1</v>
      </c>
      <c r="R3032" t="s">
        <v>21</v>
      </c>
    </row>
    <row r="3033" spans="1:18" x14ac:dyDescent="0.35">
      <c r="A3033" t="s">
        <v>3074</v>
      </c>
      <c r="B3033" t="s">
        <v>19</v>
      </c>
      <c r="C3033">
        <v>0</v>
      </c>
      <c r="D3033" t="s">
        <v>21</v>
      </c>
      <c r="E3033" t="s">
        <v>21</v>
      </c>
      <c r="F3033" t="s">
        <v>41</v>
      </c>
      <c r="G3033">
        <v>59</v>
      </c>
      <c r="H3033" t="s">
        <v>20</v>
      </c>
      <c r="I3033" t="s">
        <v>21</v>
      </c>
      <c r="J3033" t="s">
        <v>28</v>
      </c>
      <c r="K3033" t="s">
        <v>28</v>
      </c>
      <c r="L3033" t="s">
        <v>24</v>
      </c>
      <c r="M3033" t="s">
        <v>20</v>
      </c>
      <c r="N3033" t="s">
        <v>43</v>
      </c>
      <c r="O3033">
        <v>18</v>
      </c>
      <c r="P3033">
        <v>1034.02</v>
      </c>
      <c r="Q3033">
        <v>4</v>
      </c>
      <c r="R3033" t="s">
        <v>21</v>
      </c>
    </row>
    <row r="3034" spans="1:18" x14ac:dyDescent="0.35">
      <c r="A3034" t="s">
        <v>3075</v>
      </c>
      <c r="B3034" t="s">
        <v>19</v>
      </c>
      <c r="C3034">
        <v>1</v>
      </c>
      <c r="D3034" t="s">
        <v>21</v>
      </c>
      <c r="E3034" t="s">
        <v>20</v>
      </c>
      <c r="F3034" t="s">
        <v>58</v>
      </c>
      <c r="G3034">
        <v>1</v>
      </c>
      <c r="H3034" t="s">
        <v>20</v>
      </c>
      <c r="I3034" t="s">
        <v>32</v>
      </c>
      <c r="J3034" t="s">
        <v>20</v>
      </c>
      <c r="K3034" t="s">
        <v>21</v>
      </c>
      <c r="L3034" t="s">
        <v>33</v>
      </c>
      <c r="M3034" t="s">
        <v>21</v>
      </c>
      <c r="N3034" t="s">
        <v>34</v>
      </c>
      <c r="O3034">
        <v>57.12</v>
      </c>
      <c r="P3034">
        <v>56.98</v>
      </c>
      <c r="Q3034">
        <v>2</v>
      </c>
      <c r="R3034" t="s">
        <v>21</v>
      </c>
    </row>
    <row r="3035" spans="1:18" x14ac:dyDescent="0.35">
      <c r="A3035" t="s">
        <v>3076</v>
      </c>
      <c r="B3035" t="s">
        <v>19</v>
      </c>
      <c r="C3035">
        <v>0</v>
      </c>
      <c r="D3035" t="s">
        <v>20</v>
      </c>
      <c r="E3035" t="s">
        <v>21</v>
      </c>
      <c r="F3035" t="s">
        <v>37</v>
      </c>
      <c r="G3035">
        <v>12</v>
      </c>
      <c r="H3035" t="s">
        <v>20</v>
      </c>
      <c r="I3035" t="s">
        <v>21</v>
      </c>
      <c r="J3035" t="s">
        <v>28</v>
      </c>
      <c r="K3035" t="s">
        <v>28</v>
      </c>
      <c r="L3035" t="s">
        <v>33</v>
      </c>
      <c r="M3035" t="s">
        <v>20</v>
      </c>
      <c r="N3035" t="s">
        <v>34</v>
      </c>
      <c r="O3035">
        <v>25.96</v>
      </c>
      <c r="P3035">
        <v>311.36</v>
      </c>
      <c r="Q3035">
        <v>0</v>
      </c>
      <c r="R3035" t="s">
        <v>21</v>
      </c>
    </row>
    <row r="3036" spans="1:18" x14ac:dyDescent="0.35">
      <c r="A3036" t="s">
        <v>3077</v>
      </c>
      <c r="B3036" t="s">
        <v>19</v>
      </c>
      <c r="C3036">
        <v>0</v>
      </c>
      <c r="D3036" t="s">
        <v>20</v>
      </c>
      <c r="E3036" t="s">
        <v>21</v>
      </c>
      <c r="F3036" t="s">
        <v>58</v>
      </c>
      <c r="G3036">
        <v>45</v>
      </c>
      <c r="H3036" t="s">
        <v>21</v>
      </c>
      <c r="I3036" t="s">
        <v>21</v>
      </c>
      <c r="J3036" t="s">
        <v>28</v>
      </c>
      <c r="K3036" t="s">
        <v>28</v>
      </c>
      <c r="L3036" t="s">
        <v>24</v>
      </c>
      <c r="M3036" t="s">
        <v>21</v>
      </c>
      <c r="N3036" t="s">
        <v>30</v>
      </c>
      <c r="O3036">
        <v>18</v>
      </c>
      <c r="P3036">
        <v>788.69</v>
      </c>
      <c r="Q3036">
        <v>4</v>
      </c>
      <c r="R3036" t="s">
        <v>21</v>
      </c>
    </row>
    <row r="3037" spans="1:18" x14ac:dyDescent="0.35">
      <c r="A3037" t="s">
        <v>3078</v>
      </c>
      <c r="B3037" t="s">
        <v>19</v>
      </c>
      <c r="C3037">
        <v>0</v>
      </c>
      <c r="D3037" t="s">
        <v>21</v>
      </c>
      <c r="E3037" t="s">
        <v>21</v>
      </c>
      <c r="F3037" t="s">
        <v>49</v>
      </c>
      <c r="G3037">
        <v>1</v>
      </c>
      <c r="H3037" t="s">
        <v>20</v>
      </c>
      <c r="I3037" t="s">
        <v>23</v>
      </c>
      <c r="J3037" t="s">
        <v>20</v>
      </c>
      <c r="K3037" t="s">
        <v>21</v>
      </c>
      <c r="L3037" t="s">
        <v>33</v>
      </c>
      <c r="M3037" t="s">
        <v>20</v>
      </c>
      <c r="N3037" t="s">
        <v>30</v>
      </c>
      <c r="O3037">
        <v>81.22</v>
      </c>
      <c r="P3037">
        <v>79.81</v>
      </c>
      <c r="Q3037">
        <v>2</v>
      </c>
      <c r="R3037" t="s">
        <v>21</v>
      </c>
    </row>
    <row r="3038" spans="1:18" x14ac:dyDescent="0.35">
      <c r="A3038" t="s">
        <v>3079</v>
      </c>
      <c r="B3038" t="s">
        <v>36</v>
      </c>
      <c r="C3038">
        <v>0</v>
      </c>
      <c r="D3038" t="s">
        <v>21</v>
      </c>
      <c r="E3038" t="s">
        <v>21</v>
      </c>
      <c r="F3038" t="s">
        <v>22</v>
      </c>
      <c r="G3038">
        <v>12</v>
      </c>
      <c r="H3038" t="s">
        <v>21</v>
      </c>
      <c r="I3038" t="s">
        <v>23</v>
      </c>
      <c r="J3038" t="s">
        <v>21</v>
      </c>
      <c r="K3038" t="s">
        <v>20</v>
      </c>
      <c r="L3038" t="s">
        <v>33</v>
      </c>
      <c r="M3038" t="s">
        <v>20</v>
      </c>
      <c r="N3038" t="s">
        <v>34</v>
      </c>
      <c r="O3038">
        <v>71.239999999999995</v>
      </c>
      <c r="P3038">
        <v>844.27</v>
      </c>
      <c r="Q3038">
        <v>2</v>
      </c>
      <c r="R3038" t="s">
        <v>21</v>
      </c>
    </row>
    <row r="3039" spans="1:18" x14ac:dyDescent="0.35">
      <c r="A3039" t="s">
        <v>3080</v>
      </c>
      <c r="B3039" t="s">
        <v>19</v>
      </c>
      <c r="C3039">
        <v>0</v>
      </c>
      <c r="D3039" t="s">
        <v>20</v>
      </c>
      <c r="E3039" t="s">
        <v>21</v>
      </c>
      <c r="F3039" t="s">
        <v>47</v>
      </c>
      <c r="G3039">
        <v>40</v>
      </c>
      <c r="H3039" t="s">
        <v>21</v>
      </c>
      <c r="I3039" t="s">
        <v>21</v>
      </c>
      <c r="J3039" t="s">
        <v>28</v>
      </c>
      <c r="K3039" t="s">
        <v>28</v>
      </c>
      <c r="L3039" t="s">
        <v>24</v>
      </c>
      <c r="M3039" t="s">
        <v>20</v>
      </c>
      <c r="N3039" t="s">
        <v>30</v>
      </c>
      <c r="O3039">
        <v>26.4</v>
      </c>
      <c r="P3039">
        <v>1053.46</v>
      </c>
      <c r="Q3039">
        <v>1</v>
      </c>
      <c r="R3039" t="s">
        <v>21</v>
      </c>
    </row>
    <row r="3040" spans="1:18" x14ac:dyDescent="0.35">
      <c r="A3040" t="s">
        <v>3081</v>
      </c>
      <c r="B3040" t="s">
        <v>36</v>
      </c>
      <c r="C3040">
        <v>1</v>
      </c>
      <c r="D3040" t="s">
        <v>21</v>
      </c>
      <c r="E3040" t="s">
        <v>21</v>
      </c>
      <c r="F3040" t="s">
        <v>39</v>
      </c>
      <c r="G3040">
        <v>39</v>
      </c>
      <c r="H3040" t="s">
        <v>20</v>
      </c>
      <c r="I3040" t="s">
        <v>32</v>
      </c>
      <c r="J3040" t="s">
        <v>21</v>
      </c>
      <c r="K3040" t="s">
        <v>21</v>
      </c>
      <c r="L3040" t="s">
        <v>33</v>
      </c>
      <c r="M3040" t="s">
        <v>21</v>
      </c>
      <c r="N3040" t="s">
        <v>30</v>
      </c>
      <c r="O3040">
        <v>61.53</v>
      </c>
      <c r="P3040">
        <v>2443.7800000000002</v>
      </c>
      <c r="Q3040">
        <v>3</v>
      </c>
      <c r="R3040" t="s">
        <v>21</v>
      </c>
    </row>
    <row r="3041" spans="1:18" x14ac:dyDescent="0.35">
      <c r="A3041" t="s">
        <v>3082</v>
      </c>
      <c r="B3041" t="s">
        <v>36</v>
      </c>
      <c r="C3041">
        <v>0</v>
      </c>
      <c r="D3041" t="s">
        <v>20</v>
      </c>
      <c r="E3041" t="s">
        <v>21</v>
      </c>
      <c r="F3041" t="s">
        <v>47</v>
      </c>
      <c r="G3041">
        <v>43</v>
      </c>
      <c r="H3041" t="s">
        <v>20</v>
      </c>
      <c r="I3041" t="s">
        <v>21</v>
      </c>
      <c r="J3041" t="s">
        <v>28</v>
      </c>
      <c r="K3041" t="s">
        <v>28</v>
      </c>
      <c r="L3041" t="s">
        <v>24</v>
      </c>
      <c r="M3041" t="s">
        <v>21</v>
      </c>
      <c r="N3041" t="s">
        <v>34</v>
      </c>
      <c r="O3041">
        <v>29.28</v>
      </c>
      <c r="P3041">
        <v>1227.29</v>
      </c>
      <c r="Q3041">
        <v>0</v>
      </c>
      <c r="R3041" t="s">
        <v>21</v>
      </c>
    </row>
    <row r="3042" spans="1:18" x14ac:dyDescent="0.35">
      <c r="A3042" t="s">
        <v>3083</v>
      </c>
      <c r="B3042" t="s">
        <v>19</v>
      </c>
      <c r="C3042">
        <v>0</v>
      </c>
      <c r="D3042" t="s">
        <v>20</v>
      </c>
      <c r="E3042" t="s">
        <v>21</v>
      </c>
      <c r="F3042" t="s">
        <v>65</v>
      </c>
      <c r="G3042">
        <v>62</v>
      </c>
      <c r="H3042" t="s">
        <v>20</v>
      </c>
      <c r="I3042" t="s">
        <v>23</v>
      </c>
      <c r="J3042" t="s">
        <v>21</v>
      </c>
      <c r="K3042" t="s">
        <v>21</v>
      </c>
      <c r="L3042" t="s">
        <v>29</v>
      </c>
      <c r="M3042" t="s">
        <v>20</v>
      </c>
      <c r="N3042" t="s">
        <v>25</v>
      </c>
      <c r="O3042">
        <v>80.33</v>
      </c>
      <c r="P3042">
        <v>4910.07</v>
      </c>
      <c r="Q3042">
        <v>2</v>
      </c>
      <c r="R3042" t="s">
        <v>21</v>
      </c>
    </row>
    <row r="3043" spans="1:18" x14ac:dyDescent="0.35">
      <c r="A3043" t="s">
        <v>3084</v>
      </c>
      <c r="B3043" t="s">
        <v>36</v>
      </c>
      <c r="C3043">
        <v>0</v>
      </c>
      <c r="D3043" t="s">
        <v>20</v>
      </c>
      <c r="E3043" t="s">
        <v>20</v>
      </c>
      <c r="F3043" t="s">
        <v>56</v>
      </c>
      <c r="G3043">
        <v>18</v>
      </c>
      <c r="H3043" t="s">
        <v>20</v>
      </c>
      <c r="I3043" t="s">
        <v>23</v>
      </c>
      <c r="J3043" t="s">
        <v>20</v>
      </c>
      <c r="K3043" t="s">
        <v>21</v>
      </c>
      <c r="L3043" t="s">
        <v>33</v>
      </c>
      <c r="M3043" t="s">
        <v>20</v>
      </c>
      <c r="N3043" t="s">
        <v>34</v>
      </c>
      <c r="O3043">
        <v>89.2</v>
      </c>
      <c r="P3043">
        <v>1634.22</v>
      </c>
      <c r="Q3043">
        <v>0</v>
      </c>
      <c r="R3043" t="s">
        <v>20</v>
      </c>
    </row>
    <row r="3044" spans="1:18" x14ac:dyDescent="0.35">
      <c r="A3044" t="s">
        <v>3085</v>
      </c>
      <c r="B3044" t="s">
        <v>19</v>
      </c>
      <c r="C3044">
        <v>0</v>
      </c>
      <c r="D3044" t="s">
        <v>20</v>
      </c>
      <c r="E3044" t="s">
        <v>21</v>
      </c>
      <c r="F3044" t="s">
        <v>37</v>
      </c>
      <c r="G3044">
        <v>16</v>
      </c>
      <c r="H3044" t="s">
        <v>20</v>
      </c>
      <c r="I3044" t="s">
        <v>23</v>
      </c>
      <c r="J3044" t="s">
        <v>21</v>
      </c>
      <c r="K3044" t="s">
        <v>21</v>
      </c>
      <c r="L3044" t="s">
        <v>33</v>
      </c>
      <c r="M3044" t="s">
        <v>20</v>
      </c>
      <c r="N3044" t="s">
        <v>30</v>
      </c>
      <c r="O3044">
        <v>82.64</v>
      </c>
      <c r="P3044">
        <v>1299.52</v>
      </c>
      <c r="Q3044">
        <v>2</v>
      </c>
      <c r="R3044" t="s">
        <v>20</v>
      </c>
    </row>
    <row r="3045" spans="1:18" x14ac:dyDescent="0.35">
      <c r="A3045" t="s">
        <v>3086</v>
      </c>
      <c r="B3045" t="s">
        <v>19</v>
      </c>
      <c r="C3045">
        <v>0</v>
      </c>
      <c r="D3045" t="s">
        <v>21</v>
      </c>
      <c r="E3045" t="s">
        <v>21</v>
      </c>
      <c r="F3045" t="s">
        <v>39</v>
      </c>
      <c r="G3045">
        <v>12</v>
      </c>
      <c r="H3045" t="s">
        <v>20</v>
      </c>
      <c r="I3045" t="s">
        <v>23</v>
      </c>
      <c r="J3045" t="s">
        <v>21</v>
      </c>
      <c r="K3045" t="s">
        <v>21</v>
      </c>
      <c r="L3045" t="s">
        <v>29</v>
      </c>
      <c r="M3045" t="s">
        <v>20</v>
      </c>
      <c r="N3045" t="s">
        <v>25</v>
      </c>
      <c r="O3045">
        <v>90.95</v>
      </c>
      <c r="P3045">
        <v>1078.58</v>
      </c>
      <c r="Q3045">
        <v>5</v>
      </c>
      <c r="R3045" t="s">
        <v>21</v>
      </c>
    </row>
    <row r="3046" spans="1:18" x14ac:dyDescent="0.35">
      <c r="A3046" t="s">
        <v>3087</v>
      </c>
      <c r="B3046" t="s">
        <v>36</v>
      </c>
      <c r="C3046">
        <v>1</v>
      </c>
      <c r="D3046" t="s">
        <v>20</v>
      </c>
      <c r="E3046" t="s">
        <v>21</v>
      </c>
      <c r="F3046" t="s">
        <v>47</v>
      </c>
      <c r="G3046">
        <v>24</v>
      </c>
      <c r="H3046" t="s">
        <v>20</v>
      </c>
      <c r="I3046" t="s">
        <v>32</v>
      </c>
      <c r="J3046" t="s">
        <v>21</v>
      </c>
      <c r="K3046" t="s">
        <v>21</v>
      </c>
      <c r="L3046" t="s">
        <v>33</v>
      </c>
      <c r="M3046" t="s">
        <v>21</v>
      </c>
      <c r="N3046" t="s">
        <v>25</v>
      </c>
      <c r="O3046">
        <v>51.6</v>
      </c>
      <c r="P3046">
        <v>1225.92</v>
      </c>
      <c r="Q3046">
        <v>2</v>
      </c>
      <c r="R3046" t="s">
        <v>21</v>
      </c>
    </row>
    <row r="3047" spans="1:18" x14ac:dyDescent="0.35">
      <c r="A3047" t="s">
        <v>1469</v>
      </c>
      <c r="B3047" t="s">
        <v>19</v>
      </c>
      <c r="C3047">
        <v>0</v>
      </c>
      <c r="D3047" t="s">
        <v>21</v>
      </c>
      <c r="E3047" t="s">
        <v>21</v>
      </c>
      <c r="F3047" t="s">
        <v>45</v>
      </c>
      <c r="G3047">
        <v>45</v>
      </c>
      <c r="H3047" t="s">
        <v>20</v>
      </c>
      <c r="I3047" t="s">
        <v>32</v>
      </c>
      <c r="J3047" t="s">
        <v>21</v>
      </c>
      <c r="K3047" t="s">
        <v>20</v>
      </c>
      <c r="L3047" t="s">
        <v>24</v>
      </c>
      <c r="M3047" t="s">
        <v>20</v>
      </c>
      <c r="N3047" t="s">
        <v>25</v>
      </c>
      <c r="O3047">
        <v>53.84</v>
      </c>
      <c r="P3047">
        <v>2487.4299999999998</v>
      </c>
      <c r="Q3047">
        <v>1</v>
      </c>
      <c r="R3047" t="s">
        <v>21</v>
      </c>
    </row>
    <row r="3048" spans="1:18" x14ac:dyDescent="0.35">
      <c r="A3048" t="s">
        <v>3088</v>
      </c>
      <c r="B3048" t="s">
        <v>19</v>
      </c>
      <c r="C3048">
        <v>0</v>
      </c>
      <c r="D3048" t="s">
        <v>21</v>
      </c>
      <c r="E3048" t="s">
        <v>21</v>
      </c>
      <c r="F3048" t="s">
        <v>37</v>
      </c>
      <c r="G3048">
        <v>9</v>
      </c>
      <c r="H3048" t="s">
        <v>20</v>
      </c>
      <c r="I3048" t="s">
        <v>32</v>
      </c>
      <c r="J3048" t="s">
        <v>21</v>
      </c>
      <c r="K3048" t="s">
        <v>20</v>
      </c>
      <c r="L3048" t="s">
        <v>33</v>
      </c>
      <c r="M3048" t="s">
        <v>21</v>
      </c>
      <c r="N3048" t="s">
        <v>34</v>
      </c>
      <c r="O3048">
        <v>55.03</v>
      </c>
      <c r="P3048">
        <v>491.83</v>
      </c>
      <c r="Q3048">
        <v>2</v>
      </c>
      <c r="R3048" t="s">
        <v>21</v>
      </c>
    </row>
    <row r="3049" spans="1:18" x14ac:dyDescent="0.35">
      <c r="A3049" t="s">
        <v>3089</v>
      </c>
      <c r="B3049" t="s">
        <v>19</v>
      </c>
      <c r="C3049">
        <v>0</v>
      </c>
      <c r="D3049" t="s">
        <v>21</v>
      </c>
      <c r="E3049" t="s">
        <v>20</v>
      </c>
      <c r="F3049" t="s">
        <v>65</v>
      </c>
      <c r="G3049">
        <v>72</v>
      </c>
      <c r="H3049" t="s">
        <v>20</v>
      </c>
      <c r="I3049" t="s">
        <v>23</v>
      </c>
      <c r="J3049" t="s">
        <v>20</v>
      </c>
      <c r="K3049" t="s">
        <v>21</v>
      </c>
      <c r="L3049" t="s">
        <v>24</v>
      </c>
      <c r="M3049" t="s">
        <v>21</v>
      </c>
      <c r="N3049" t="s">
        <v>43</v>
      </c>
      <c r="O3049">
        <v>93.37</v>
      </c>
      <c r="P3049">
        <v>6686.17</v>
      </c>
      <c r="Q3049">
        <v>2</v>
      </c>
      <c r="R3049" t="s">
        <v>21</v>
      </c>
    </row>
    <row r="3050" spans="1:18" x14ac:dyDescent="0.35">
      <c r="A3050" t="s">
        <v>3090</v>
      </c>
      <c r="B3050" t="s">
        <v>36</v>
      </c>
      <c r="C3050">
        <v>0</v>
      </c>
      <c r="D3050" t="s">
        <v>20</v>
      </c>
      <c r="E3050" t="s">
        <v>21</v>
      </c>
      <c r="F3050" t="s">
        <v>75</v>
      </c>
      <c r="G3050">
        <v>29</v>
      </c>
      <c r="H3050" t="s">
        <v>20</v>
      </c>
      <c r="I3050" t="s">
        <v>23</v>
      </c>
      <c r="J3050" t="s">
        <v>21</v>
      </c>
      <c r="K3050" t="s">
        <v>21</v>
      </c>
      <c r="L3050" t="s">
        <v>33</v>
      </c>
      <c r="M3050" t="s">
        <v>21</v>
      </c>
      <c r="N3050" t="s">
        <v>30</v>
      </c>
      <c r="O3050">
        <v>89.18</v>
      </c>
      <c r="P3050">
        <v>2639.42</v>
      </c>
      <c r="Q3050">
        <v>6</v>
      </c>
      <c r="R3050" t="s">
        <v>21</v>
      </c>
    </row>
    <row r="3051" spans="1:18" x14ac:dyDescent="0.35">
      <c r="A3051" t="s">
        <v>3091</v>
      </c>
      <c r="B3051" t="s">
        <v>19</v>
      </c>
      <c r="C3051">
        <v>1</v>
      </c>
      <c r="D3051" t="s">
        <v>21</v>
      </c>
      <c r="E3051" t="s">
        <v>21</v>
      </c>
      <c r="F3051" t="s">
        <v>47</v>
      </c>
      <c r="G3051">
        <v>11</v>
      </c>
      <c r="H3051" t="s">
        <v>20</v>
      </c>
      <c r="I3051" t="s">
        <v>21</v>
      </c>
      <c r="J3051" t="s">
        <v>28</v>
      </c>
      <c r="K3051" t="s">
        <v>28</v>
      </c>
      <c r="L3051" t="s">
        <v>33</v>
      </c>
      <c r="M3051" t="s">
        <v>20</v>
      </c>
      <c r="N3051" t="s">
        <v>34</v>
      </c>
      <c r="O3051">
        <v>30.39</v>
      </c>
      <c r="P3051">
        <v>333.54</v>
      </c>
      <c r="Q3051">
        <v>1</v>
      </c>
      <c r="R3051" t="s">
        <v>21</v>
      </c>
    </row>
    <row r="3052" spans="1:18" x14ac:dyDescent="0.35">
      <c r="A3052" t="s">
        <v>3092</v>
      </c>
      <c r="B3052" t="s">
        <v>19</v>
      </c>
      <c r="C3052">
        <v>0</v>
      </c>
      <c r="D3052" t="s">
        <v>20</v>
      </c>
      <c r="E3052" t="s">
        <v>20</v>
      </c>
      <c r="F3052" t="s">
        <v>37</v>
      </c>
      <c r="G3052">
        <v>31</v>
      </c>
      <c r="H3052" t="s">
        <v>20</v>
      </c>
      <c r="I3052" t="s">
        <v>32</v>
      </c>
      <c r="J3052" t="s">
        <v>21</v>
      </c>
      <c r="K3052" t="s">
        <v>21</v>
      </c>
      <c r="L3052" t="s">
        <v>29</v>
      </c>
      <c r="M3052" t="s">
        <v>20</v>
      </c>
      <c r="N3052" t="s">
        <v>25</v>
      </c>
      <c r="O3052">
        <v>55.98</v>
      </c>
      <c r="P3052">
        <v>1741.44</v>
      </c>
      <c r="Q3052">
        <v>4</v>
      </c>
      <c r="R3052" t="s">
        <v>21</v>
      </c>
    </row>
    <row r="3053" spans="1:18" x14ac:dyDescent="0.35">
      <c r="A3053" t="s">
        <v>3093</v>
      </c>
      <c r="B3053" t="s">
        <v>19</v>
      </c>
      <c r="C3053">
        <v>0</v>
      </c>
      <c r="D3053" t="s">
        <v>20</v>
      </c>
      <c r="E3053" t="s">
        <v>21</v>
      </c>
      <c r="F3053" t="s">
        <v>45</v>
      </c>
      <c r="G3053">
        <v>17</v>
      </c>
      <c r="H3053" t="s">
        <v>20</v>
      </c>
      <c r="I3053" t="s">
        <v>23</v>
      </c>
      <c r="J3053" t="s">
        <v>20</v>
      </c>
      <c r="K3053" t="s">
        <v>21</v>
      </c>
      <c r="L3053" t="s">
        <v>33</v>
      </c>
      <c r="M3053" t="s">
        <v>20</v>
      </c>
      <c r="N3053" t="s">
        <v>30</v>
      </c>
      <c r="O3053">
        <v>91.85</v>
      </c>
      <c r="P3053">
        <v>1519.98</v>
      </c>
      <c r="Q3053">
        <v>3</v>
      </c>
      <c r="R3053" t="s">
        <v>21</v>
      </c>
    </row>
    <row r="3054" spans="1:18" x14ac:dyDescent="0.35">
      <c r="A3054" t="s">
        <v>3094</v>
      </c>
      <c r="B3054" t="s">
        <v>36</v>
      </c>
      <c r="C3054">
        <v>0</v>
      </c>
      <c r="D3054" t="s">
        <v>21</v>
      </c>
      <c r="E3054" t="s">
        <v>21</v>
      </c>
      <c r="F3054" t="s">
        <v>41</v>
      </c>
      <c r="G3054">
        <v>3</v>
      </c>
      <c r="H3054" t="s">
        <v>20</v>
      </c>
      <c r="I3054" t="s">
        <v>23</v>
      </c>
      <c r="J3054" t="s">
        <v>21</v>
      </c>
      <c r="K3054" t="s">
        <v>21</v>
      </c>
      <c r="L3054" t="s">
        <v>33</v>
      </c>
      <c r="M3054" t="s">
        <v>21</v>
      </c>
      <c r="N3054" t="s">
        <v>34</v>
      </c>
      <c r="O3054">
        <v>75.099999999999994</v>
      </c>
      <c r="P3054">
        <v>227.99</v>
      </c>
      <c r="Q3054">
        <v>4</v>
      </c>
      <c r="R3054" t="s">
        <v>20</v>
      </c>
    </row>
    <row r="3055" spans="1:18" x14ac:dyDescent="0.35">
      <c r="A3055" t="s">
        <v>3095</v>
      </c>
      <c r="B3055" t="s">
        <v>19</v>
      </c>
      <c r="C3055">
        <v>0</v>
      </c>
      <c r="D3055" t="s">
        <v>20</v>
      </c>
      <c r="E3055" t="s">
        <v>21</v>
      </c>
      <c r="F3055" t="s">
        <v>22</v>
      </c>
      <c r="G3055">
        <v>19</v>
      </c>
      <c r="H3055" t="s">
        <v>20</v>
      </c>
      <c r="I3055" t="s">
        <v>21</v>
      </c>
      <c r="J3055" t="s">
        <v>28</v>
      </c>
      <c r="K3055" t="s">
        <v>28</v>
      </c>
      <c r="L3055" t="s">
        <v>33</v>
      </c>
      <c r="M3055" t="s">
        <v>21</v>
      </c>
      <c r="N3055" t="s">
        <v>34</v>
      </c>
      <c r="O3055">
        <v>20.54</v>
      </c>
      <c r="P3055">
        <v>395.21</v>
      </c>
      <c r="Q3055">
        <v>0</v>
      </c>
      <c r="R3055" t="s">
        <v>21</v>
      </c>
    </row>
    <row r="3056" spans="1:18" x14ac:dyDescent="0.35">
      <c r="A3056" t="s">
        <v>3096</v>
      </c>
      <c r="B3056" t="s">
        <v>19</v>
      </c>
      <c r="C3056">
        <v>0</v>
      </c>
      <c r="D3056" t="s">
        <v>20</v>
      </c>
      <c r="E3056" t="s">
        <v>21</v>
      </c>
      <c r="F3056" t="s">
        <v>58</v>
      </c>
      <c r="G3056">
        <v>8</v>
      </c>
      <c r="H3056" t="s">
        <v>20</v>
      </c>
      <c r="I3056" t="s">
        <v>23</v>
      </c>
      <c r="J3056" t="s">
        <v>21</v>
      </c>
      <c r="K3056" t="s">
        <v>20</v>
      </c>
      <c r="L3056" t="s">
        <v>33</v>
      </c>
      <c r="M3056" t="s">
        <v>20</v>
      </c>
      <c r="N3056" t="s">
        <v>34</v>
      </c>
      <c r="O3056">
        <v>90.39</v>
      </c>
      <c r="P3056">
        <v>736.09</v>
      </c>
      <c r="Q3056">
        <v>1</v>
      </c>
      <c r="R3056" t="s">
        <v>20</v>
      </c>
    </row>
    <row r="3057" spans="1:18" x14ac:dyDescent="0.35">
      <c r="A3057" t="s">
        <v>3097</v>
      </c>
      <c r="B3057" t="s">
        <v>19</v>
      </c>
      <c r="C3057">
        <v>0</v>
      </c>
      <c r="D3057" t="s">
        <v>20</v>
      </c>
      <c r="E3057" t="s">
        <v>21</v>
      </c>
      <c r="F3057" t="s">
        <v>45</v>
      </c>
      <c r="G3057">
        <v>11</v>
      </c>
      <c r="H3057" t="s">
        <v>20</v>
      </c>
      <c r="I3057" t="s">
        <v>21</v>
      </c>
      <c r="J3057" t="s">
        <v>28</v>
      </c>
      <c r="K3057" t="s">
        <v>28</v>
      </c>
      <c r="L3057" t="s">
        <v>33</v>
      </c>
      <c r="M3057" t="s">
        <v>21</v>
      </c>
      <c r="N3057" t="s">
        <v>34</v>
      </c>
      <c r="O3057">
        <v>42.25</v>
      </c>
      <c r="P3057">
        <v>466.36</v>
      </c>
      <c r="Q3057">
        <v>1</v>
      </c>
      <c r="R3057" t="s">
        <v>21</v>
      </c>
    </row>
    <row r="3058" spans="1:18" x14ac:dyDescent="0.35">
      <c r="A3058" t="s">
        <v>3098</v>
      </c>
      <c r="B3058" t="s">
        <v>36</v>
      </c>
      <c r="C3058">
        <v>1</v>
      </c>
      <c r="D3058" t="s">
        <v>20</v>
      </c>
      <c r="E3058" t="s">
        <v>20</v>
      </c>
      <c r="F3058" t="s">
        <v>75</v>
      </c>
      <c r="G3058">
        <v>35</v>
      </c>
      <c r="H3058" t="s">
        <v>20</v>
      </c>
      <c r="I3058" t="s">
        <v>32</v>
      </c>
      <c r="J3058" t="s">
        <v>20</v>
      </c>
      <c r="K3058" t="s">
        <v>21</v>
      </c>
      <c r="L3058" t="s">
        <v>24</v>
      </c>
      <c r="M3058" t="s">
        <v>21</v>
      </c>
      <c r="N3058" t="s">
        <v>34</v>
      </c>
      <c r="O3058">
        <v>60.93</v>
      </c>
      <c r="P3058">
        <v>2084.3200000000002</v>
      </c>
      <c r="Q3058">
        <v>2</v>
      </c>
      <c r="R3058" t="s">
        <v>21</v>
      </c>
    </row>
    <row r="3059" spans="1:18" x14ac:dyDescent="0.35">
      <c r="A3059" t="s">
        <v>3099</v>
      </c>
      <c r="B3059" t="s">
        <v>36</v>
      </c>
      <c r="C3059">
        <v>0</v>
      </c>
      <c r="D3059" t="s">
        <v>20</v>
      </c>
      <c r="E3059" t="s">
        <v>21</v>
      </c>
      <c r="F3059" t="s">
        <v>45</v>
      </c>
      <c r="G3059">
        <v>42</v>
      </c>
      <c r="H3059" t="s">
        <v>20</v>
      </c>
      <c r="I3059" t="s">
        <v>23</v>
      </c>
      <c r="J3059" t="s">
        <v>21</v>
      </c>
      <c r="K3059" t="s">
        <v>21</v>
      </c>
      <c r="L3059" t="s">
        <v>33</v>
      </c>
      <c r="M3059" t="s">
        <v>20</v>
      </c>
      <c r="N3059" t="s">
        <v>30</v>
      </c>
      <c r="O3059">
        <v>91.5</v>
      </c>
      <c r="P3059">
        <v>3949.76</v>
      </c>
      <c r="Q3059">
        <v>2</v>
      </c>
      <c r="R3059" t="s">
        <v>21</v>
      </c>
    </row>
    <row r="3060" spans="1:18" x14ac:dyDescent="0.35">
      <c r="A3060" t="s">
        <v>3100</v>
      </c>
      <c r="B3060" t="s">
        <v>19</v>
      </c>
      <c r="C3060">
        <v>1</v>
      </c>
      <c r="D3060" t="s">
        <v>20</v>
      </c>
      <c r="E3060" t="s">
        <v>20</v>
      </c>
      <c r="F3060" t="s">
        <v>45</v>
      </c>
      <c r="G3060">
        <v>12</v>
      </c>
      <c r="H3060" t="s">
        <v>20</v>
      </c>
      <c r="I3060" t="s">
        <v>23</v>
      </c>
      <c r="J3060" t="s">
        <v>21</v>
      </c>
      <c r="K3060" t="s">
        <v>21</v>
      </c>
      <c r="L3060" t="s">
        <v>33</v>
      </c>
      <c r="M3060" t="s">
        <v>20</v>
      </c>
      <c r="N3060" t="s">
        <v>43</v>
      </c>
      <c r="O3060">
        <v>80.430000000000007</v>
      </c>
      <c r="P3060">
        <v>976.65</v>
      </c>
      <c r="Q3060">
        <v>5</v>
      </c>
      <c r="R3060" t="s">
        <v>20</v>
      </c>
    </row>
    <row r="3061" spans="1:18" x14ac:dyDescent="0.35">
      <c r="A3061" t="s">
        <v>3101</v>
      </c>
      <c r="B3061" t="s">
        <v>19</v>
      </c>
      <c r="C3061">
        <v>0</v>
      </c>
      <c r="D3061" t="s">
        <v>21</v>
      </c>
      <c r="E3061" t="s">
        <v>21</v>
      </c>
      <c r="F3061" t="s">
        <v>22</v>
      </c>
      <c r="G3061">
        <v>9</v>
      </c>
      <c r="H3061" t="s">
        <v>20</v>
      </c>
      <c r="I3061" t="s">
        <v>23</v>
      </c>
      <c r="J3061" t="s">
        <v>20</v>
      </c>
      <c r="K3061" t="s">
        <v>20</v>
      </c>
      <c r="L3061" t="s">
        <v>33</v>
      </c>
      <c r="M3061" t="s">
        <v>21</v>
      </c>
      <c r="N3061" t="s">
        <v>34</v>
      </c>
      <c r="O3061">
        <v>92.18</v>
      </c>
      <c r="P3061">
        <v>831.5</v>
      </c>
      <c r="Q3061">
        <v>1</v>
      </c>
      <c r="R3061" t="s">
        <v>21</v>
      </c>
    </row>
    <row r="3062" spans="1:18" x14ac:dyDescent="0.35">
      <c r="A3062" t="s">
        <v>3102</v>
      </c>
      <c r="B3062" t="s">
        <v>19</v>
      </c>
      <c r="C3062">
        <v>0</v>
      </c>
      <c r="D3062" t="s">
        <v>21</v>
      </c>
      <c r="E3062" t="s">
        <v>21</v>
      </c>
      <c r="F3062" t="s">
        <v>65</v>
      </c>
      <c r="G3062">
        <v>62</v>
      </c>
      <c r="H3062" t="s">
        <v>20</v>
      </c>
      <c r="I3062" t="s">
        <v>21</v>
      </c>
      <c r="J3062" t="s">
        <v>28</v>
      </c>
      <c r="K3062" t="s">
        <v>28</v>
      </c>
      <c r="L3062" t="s">
        <v>24</v>
      </c>
      <c r="M3062" t="s">
        <v>20</v>
      </c>
      <c r="N3062" t="s">
        <v>25</v>
      </c>
      <c r="O3062">
        <v>19.29</v>
      </c>
      <c r="P3062">
        <v>1215.42</v>
      </c>
      <c r="Q3062">
        <v>1</v>
      </c>
      <c r="R3062" t="s">
        <v>21</v>
      </c>
    </row>
    <row r="3063" spans="1:18" x14ac:dyDescent="0.35">
      <c r="A3063" t="s">
        <v>3103</v>
      </c>
      <c r="B3063" t="s">
        <v>19</v>
      </c>
      <c r="C3063">
        <v>0</v>
      </c>
      <c r="D3063" t="s">
        <v>21</v>
      </c>
      <c r="E3063" t="s">
        <v>21</v>
      </c>
      <c r="F3063" t="s">
        <v>49</v>
      </c>
      <c r="G3063">
        <v>63</v>
      </c>
      <c r="H3063" t="s">
        <v>20</v>
      </c>
      <c r="I3063" t="s">
        <v>32</v>
      </c>
      <c r="J3063" t="s">
        <v>21</v>
      </c>
      <c r="K3063" t="s">
        <v>20</v>
      </c>
      <c r="L3063" t="s">
        <v>24</v>
      </c>
      <c r="M3063" t="s">
        <v>21</v>
      </c>
      <c r="N3063" t="s">
        <v>30</v>
      </c>
      <c r="O3063">
        <v>55.69</v>
      </c>
      <c r="P3063">
        <v>3505.74</v>
      </c>
      <c r="Q3063">
        <v>2</v>
      </c>
      <c r="R3063" t="s">
        <v>21</v>
      </c>
    </row>
    <row r="3064" spans="1:18" x14ac:dyDescent="0.35">
      <c r="A3064" t="s">
        <v>3104</v>
      </c>
      <c r="B3064" t="s">
        <v>36</v>
      </c>
      <c r="C3064">
        <v>1</v>
      </c>
      <c r="D3064" t="s">
        <v>21</v>
      </c>
      <c r="E3064" t="s">
        <v>21</v>
      </c>
      <c r="F3064" t="s">
        <v>39</v>
      </c>
      <c r="G3064">
        <v>59</v>
      </c>
      <c r="H3064" t="s">
        <v>20</v>
      </c>
      <c r="I3064" t="s">
        <v>32</v>
      </c>
      <c r="J3064" t="s">
        <v>21</v>
      </c>
      <c r="K3064" t="s">
        <v>21</v>
      </c>
      <c r="L3064" t="s">
        <v>24</v>
      </c>
      <c r="M3064" t="s">
        <v>21</v>
      </c>
      <c r="N3064" t="s">
        <v>30</v>
      </c>
      <c r="O3064">
        <v>51.94</v>
      </c>
      <c r="P3064">
        <v>3085.7</v>
      </c>
      <c r="Q3064">
        <v>4</v>
      </c>
      <c r="R3064" t="s">
        <v>21</v>
      </c>
    </row>
    <row r="3065" spans="1:18" x14ac:dyDescent="0.35">
      <c r="A3065" t="s">
        <v>3105</v>
      </c>
      <c r="B3065" t="s">
        <v>19</v>
      </c>
      <c r="C3065">
        <v>0</v>
      </c>
      <c r="D3065" t="s">
        <v>20</v>
      </c>
      <c r="E3065" t="s">
        <v>20</v>
      </c>
      <c r="F3065" t="s">
        <v>37</v>
      </c>
      <c r="G3065">
        <v>14</v>
      </c>
      <c r="H3065" t="s">
        <v>20</v>
      </c>
      <c r="I3065" t="s">
        <v>21</v>
      </c>
      <c r="J3065" t="s">
        <v>28</v>
      </c>
      <c r="K3065" t="s">
        <v>28</v>
      </c>
      <c r="L3065" t="s">
        <v>33</v>
      </c>
      <c r="M3065" t="s">
        <v>21</v>
      </c>
      <c r="N3065" t="s">
        <v>34</v>
      </c>
      <c r="O3065">
        <v>22.96</v>
      </c>
      <c r="P3065">
        <v>322.69</v>
      </c>
      <c r="Q3065">
        <v>0</v>
      </c>
      <c r="R3065" t="s">
        <v>21</v>
      </c>
    </row>
    <row r="3066" spans="1:18" x14ac:dyDescent="0.35">
      <c r="A3066" t="s">
        <v>3106</v>
      </c>
      <c r="B3066" t="s">
        <v>19</v>
      </c>
      <c r="C3066">
        <v>1</v>
      </c>
      <c r="D3066" t="s">
        <v>21</v>
      </c>
      <c r="E3066" t="s">
        <v>21</v>
      </c>
      <c r="F3066" t="s">
        <v>27</v>
      </c>
      <c r="G3066">
        <v>14</v>
      </c>
      <c r="H3066" t="s">
        <v>20</v>
      </c>
      <c r="I3066" t="s">
        <v>23</v>
      </c>
      <c r="J3066" t="s">
        <v>21</v>
      </c>
      <c r="K3066" t="s">
        <v>21</v>
      </c>
      <c r="L3066" t="s">
        <v>33</v>
      </c>
      <c r="M3066" t="s">
        <v>20</v>
      </c>
      <c r="N3066" t="s">
        <v>25</v>
      </c>
      <c r="O3066">
        <v>92.07</v>
      </c>
      <c r="P3066">
        <v>1287.78</v>
      </c>
      <c r="Q3066">
        <v>1</v>
      </c>
      <c r="R3066" t="s">
        <v>20</v>
      </c>
    </row>
    <row r="3067" spans="1:18" x14ac:dyDescent="0.35">
      <c r="A3067" t="s">
        <v>3107</v>
      </c>
      <c r="B3067" t="s">
        <v>36</v>
      </c>
      <c r="C3067">
        <v>0</v>
      </c>
      <c r="D3067" t="s">
        <v>20</v>
      </c>
      <c r="E3067" t="s">
        <v>20</v>
      </c>
      <c r="F3067" t="s">
        <v>41</v>
      </c>
      <c r="G3067">
        <v>53</v>
      </c>
      <c r="H3067" t="s">
        <v>20</v>
      </c>
      <c r="I3067" t="s">
        <v>23</v>
      </c>
      <c r="J3067" t="s">
        <v>21</v>
      </c>
      <c r="K3067" t="s">
        <v>21</v>
      </c>
      <c r="L3067" t="s">
        <v>24</v>
      </c>
      <c r="M3067" t="s">
        <v>20</v>
      </c>
      <c r="N3067" t="s">
        <v>34</v>
      </c>
      <c r="O3067">
        <v>84.76</v>
      </c>
      <c r="P3067">
        <v>4548</v>
      </c>
      <c r="Q3067">
        <v>0</v>
      </c>
      <c r="R3067" t="s">
        <v>21</v>
      </c>
    </row>
    <row r="3068" spans="1:18" x14ac:dyDescent="0.35">
      <c r="A3068" t="s">
        <v>3108</v>
      </c>
      <c r="B3068" t="s">
        <v>36</v>
      </c>
      <c r="C3068">
        <v>0</v>
      </c>
      <c r="D3068" t="s">
        <v>21</v>
      </c>
      <c r="E3068" t="s">
        <v>21</v>
      </c>
      <c r="F3068" t="s">
        <v>56</v>
      </c>
      <c r="G3068">
        <v>43</v>
      </c>
      <c r="H3068" t="s">
        <v>20</v>
      </c>
      <c r="I3068" t="s">
        <v>21</v>
      </c>
      <c r="J3068" t="s">
        <v>28</v>
      </c>
      <c r="K3068" t="s">
        <v>28</v>
      </c>
      <c r="L3068" t="s">
        <v>29</v>
      </c>
      <c r="M3068" t="s">
        <v>20</v>
      </c>
      <c r="N3068" t="s">
        <v>43</v>
      </c>
      <c r="O3068">
        <v>31.02</v>
      </c>
      <c r="P3068">
        <v>1358.07</v>
      </c>
      <c r="Q3068">
        <v>0</v>
      </c>
      <c r="R3068" t="s">
        <v>21</v>
      </c>
    </row>
    <row r="3069" spans="1:18" x14ac:dyDescent="0.35">
      <c r="A3069" t="s">
        <v>3109</v>
      </c>
      <c r="B3069" t="s">
        <v>36</v>
      </c>
      <c r="C3069">
        <v>0</v>
      </c>
      <c r="D3069" t="s">
        <v>20</v>
      </c>
      <c r="E3069" t="s">
        <v>21</v>
      </c>
      <c r="F3069" t="s">
        <v>58</v>
      </c>
      <c r="G3069">
        <v>34</v>
      </c>
      <c r="H3069" t="s">
        <v>20</v>
      </c>
      <c r="I3069" t="s">
        <v>21</v>
      </c>
      <c r="J3069" t="s">
        <v>28</v>
      </c>
      <c r="K3069" t="s">
        <v>28</v>
      </c>
      <c r="L3069" t="s">
        <v>24</v>
      </c>
      <c r="M3069" t="s">
        <v>20</v>
      </c>
      <c r="N3069" t="s">
        <v>30</v>
      </c>
      <c r="O3069">
        <v>37.36</v>
      </c>
      <c r="P3069">
        <v>1281.0999999999999</v>
      </c>
      <c r="Q3069">
        <v>2</v>
      </c>
      <c r="R3069" t="s">
        <v>21</v>
      </c>
    </row>
    <row r="3070" spans="1:18" x14ac:dyDescent="0.35">
      <c r="A3070" t="s">
        <v>3110</v>
      </c>
      <c r="B3070" t="s">
        <v>19</v>
      </c>
      <c r="C3070">
        <v>0</v>
      </c>
      <c r="D3070" t="s">
        <v>21</v>
      </c>
      <c r="E3070" t="s">
        <v>21</v>
      </c>
      <c r="F3070" t="s">
        <v>49</v>
      </c>
      <c r="G3070">
        <v>8</v>
      </c>
      <c r="H3070" t="s">
        <v>20</v>
      </c>
      <c r="I3070" t="s">
        <v>32</v>
      </c>
      <c r="J3070" t="s">
        <v>21</v>
      </c>
      <c r="K3070" t="s">
        <v>20</v>
      </c>
      <c r="L3070" t="s">
        <v>33</v>
      </c>
      <c r="M3070" t="s">
        <v>20</v>
      </c>
      <c r="N3070" t="s">
        <v>34</v>
      </c>
      <c r="O3070">
        <v>67.510000000000005</v>
      </c>
      <c r="P3070">
        <v>533.96</v>
      </c>
      <c r="Q3070">
        <v>0</v>
      </c>
      <c r="R3070" t="s">
        <v>20</v>
      </c>
    </row>
    <row r="3071" spans="1:18" x14ac:dyDescent="0.35">
      <c r="A3071" t="s">
        <v>3111</v>
      </c>
      <c r="B3071" t="s">
        <v>19</v>
      </c>
      <c r="C3071">
        <v>0</v>
      </c>
      <c r="D3071" t="s">
        <v>20</v>
      </c>
      <c r="E3071" t="s">
        <v>21</v>
      </c>
      <c r="F3071" t="s">
        <v>58</v>
      </c>
      <c r="G3071">
        <v>29</v>
      </c>
      <c r="H3071" t="s">
        <v>20</v>
      </c>
      <c r="I3071" t="s">
        <v>23</v>
      </c>
      <c r="J3071" t="s">
        <v>20</v>
      </c>
      <c r="K3071" t="s">
        <v>21</v>
      </c>
      <c r="L3071" t="s">
        <v>29</v>
      </c>
      <c r="M3071" t="s">
        <v>20</v>
      </c>
      <c r="N3071" t="s">
        <v>43</v>
      </c>
      <c r="O3071">
        <v>83.55</v>
      </c>
      <c r="P3071">
        <v>2448.2800000000002</v>
      </c>
      <c r="Q3071">
        <v>4</v>
      </c>
      <c r="R3071" t="s">
        <v>20</v>
      </c>
    </row>
    <row r="3072" spans="1:18" x14ac:dyDescent="0.35">
      <c r="A3072" t="s">
        <v>3112</v>
      </c>
      <c r="B3072" t="s">
        <v>36</v>
      </c>
      <c r="C3072">
        <v>1</v>
      </c>
      <c r="D3072" t="s">
        <v>21</v>
      </c>
      <c r="E3072" t="s">
        <v>21</v>
      </c>
      <c r="F3072" t="s">
        <v>37</v>
      </c>
      <c r="G3072">
        <v>46</v>
      </c>
      <c r="H3072" t="s">
        <v>21</v>
      </c>
      <c r="I3072" t="s">
        <v>21</v>
      </c>
      <c r="J3072" t="s">
        <v>28</v>
      </c>
      <c r="K3072" t="s">
        <v>28</v>
      </c>
      <c r="L3072" t="s">
        <v>24</v>
      </c>
      <c r="M3072" t="s">
        <v>20</v>
      </c>
      <c r="N3072" t="s">
        <v>25</v>
      </c>
      <c r="O3072">
        <v>18</v>
      </c>
      <c r="P3072">
        <v>819.06</v>
      </c>
      <c r="Q3072">
        <v>1</v>
      </c>
      <c r="R3072" t="s">
        <v>21</v>
      </c>
    </row>
    <row r="3073" spans="1:18" x14ac:dyDescent="0.35">
      <c r="A3073" t="s">
        <v>3113</v>
      </c>
      <c r="B3073" t="s">
        <v>19</v>
      </c>
      <c r="C3073">
        <v>0</v>
      </c>
      <c r="D3073" t="s">
        <v>21</v>
      </c>
      <c r="E3073" t="s">
        <v>20</v>
      </c>
      <c r="F3073" t="s">
        <v>27</v>
      </c>
      <c r="G3073">
        <v>28</v>
      </c>
      <c r="H3073" t="s">
        <v>20</v>
      </c>
      <c r="I3073" t="s">
        <v>23</v>
      </c>
      <c r="J3073" t="s">
        <v>21</v>
      </c>
      <c r="K3073" t="s">
        <v>20</v>
      </c>
      <c r="L3073" t="s">
        <v>33</v>
      </c>
      <c r="M3073" t="s">
        <v>20</v>
      </c>
      <c r="N3073" t="s">
        <v>25</v>
      </c>
      <c r="O3073">
        <v>93.04</v>
      </c>
      <c r="P3073">
        <v>2614.3000000000002</v>
      </c>
      <c r="Q3073">
        <v>5</v>
      </c>
      <c r="R3073" t="s">
        <v>20</v>
      </c>
    </row>
    <row r="3074" spans="1:18" x14ac:dyDescent="0.35">
      <c r="A3074" t="s">
        <v>3114</v>
      </c>
      <c r="B3074" t="s">
        <v>36</v>
      </c>
      <c r="C3074">
        <v>0</v>
      </c>
      <c r="D3074" t="s">
        <v>20</v>
      </c>
      <c r="E3074" t="s">
        <v>20</v>
      </c>
      <c r="F3074" t="s">
        <v>75</v>
      </c>
      <c r="G3074">
        <v>11</v>
      </c>
      <c r="H3074" t="s">
        <v>20</v>
      </c>
      <c r="I3074" t="s">
        <v>32</v>
      </c>
      <c r="J3074" t="s">
        <v>21</v>
      </c>
      <c r="K3074" t="s">
        <v>21</v>
      </c>
      <c r="L3074" t="s">
        <v>33</v>
      </c>
      <c r="M3074" t="s">
        <v>20</v>
      </c>
      <c r="N3074" t="s">
        <v>25</v>
      </c>
      <c r="O3074">
        <v>52.61</v>
      </c>
      <c r="P3074">
        <v>585.91999999999996</v>
      </c>
      <c r="Q3074">
        <v>0</v>
      </c>
      <c r="R3074" t="s">
        <v>20</v>
      </c>
    </row>
    <row r="3075" spans="1:18" x14ac:dyDescent="0.35">
      <c r="A3075" t="s">
        <v>3115</v>
      </c>
      <c r="B3075" t="s">
        <v>36</v>
      </c>
      <c r="C3075">
        <v>0</v>
      </c>
      <c r="D3075" t="s">
        <v>21</v>
      </c>
      <c r="E3075" t="s">
        <v>21</v>
      </c>
      <c r="F3075" t="s">
        <v>27</v>
      </c>
      <c r="G3075">
        <v>12</v>
      </c>
      <c r="H3075" t="s">
        <v>20</v>
      </c>
      <c r="I3075" t="s">
        <v>23</v>
      </c>
      <c r="J3075" t="s">
        <v>21</v>
      </c>
      <c r="K3075" t="s">
        <v>21</v>
      </c>
      <c r="L3075" t="s">
        <v>33</v>
      </c>
      <c r="M3075" t="s">
        <v>21</v>
      </c>
      <c r="N3075" t="s">
        <v>43</v>
      </c>
      <c r="O3075">
        <v>86.91</v>
      </c>
      <c r="P3075">
        <v>1042.94</v>
      </c>
      <c r="Q3075">
        <v>0</v>
      </c>
      <c r="R3075" t="s">
        <v>20</v>
      </c>
    </row>
    <row r="3076" spans="1:18" x14ac:dyDescent="0.35">
      <c r="A3076" t="s">
        <v>3116</v>
      </c>
      <c r="B3076" t="s">
        <v>19</v>
      </c>
      <c r="C3076">
        <v>1</v>
      </c>
      <c r="D3076" t="s">
        <v>21</v>
      </c>
      <c r="E3076" t="s">
        <v>21</v>
      </c>
      <c r="F3076" t="s">
        <v>47</v>
      </c>
      <c r="G3076">
        <v>6</v>
      </c>
      <c r="H3076" t="s">
        <v>20</v>
      </c>
      <c r="I3076" t="s">
        <v>23</v>
      </c>
      <c r="J3076" t="s">
        <v>21</v>
      </c>
      <c r="K3076" t="s">
        <v>21</v>
      </c>
      <c r="L3076" t="s">
        <v>33</v>
      </c>
      <c r="M3076" t="s">
        <v>20</v>
      </c>
      <c r="N3076" t="s">
        <v>34</v>
      </c>
      <c r="O3076">
        <v>95.33</v>
      </c>
      <c r="P3076">
        <v>563.39</v>
      </c>
      <c r="Q3076">
        <v>1</v>
      </c>
      <c r="R3076" t="s">
        <v>20</v>
      </c>
    </row>
    <row r="3077" spans="1:18" x14ac:dyDescent="0.35">
      <c r="A3077" t="s">
        <v>3117</v>
      </c>
      <c r="B3077" t="s">
        <v>19</v>
      </c>
      <c r="C3077">
        <v>0</v>
      </c>
      <c r="D3077" t="s">
        <v>21</v>
      </c>
      <c r="E3077" t="s">
        <v>20</v>
      </c>
      <c r="F3077" t="s">
        <v>65</v>
      </c>
      <c r="G3077">
        <v>34</v>
      </c>
      <c r="H3077" t="s">
        <v>20</v>
      </c>
      <c r="I3077" t="s">
        <v>32</v>
      </c>
      <c r="J3077" t="s">
        <v>21</v>
      </c>
      <c r="K3077" t="s">
        <v>21</v>
      </c>
      <c r="L3077" t="s">
        <v>29</v>
      </c>
      <c r="M3077" t="s">
        <v>21</v>
      </c>
      <c r="N3077" t="s">
        <v>43</v>
      </c>
      <c r="O3077">
        <v>53.21</v>
      </c>
      <c r="P3077">
        <v>1779.69</v>
      </c>
      <c r="Q3077">
        <v>3</v>
      </c>
      <c r="R3077" t="s">
        <v>20</v>
      </c>
    </row>
    <row r="3078" spans="1:18" x14ac:dyDescent="0.35">
      <c r="A3078" t="s">
        <v>3118</v>
      </c>
      <c r="B3078" t="s">
        <v>36</v>
      </c>
      <c r="C3078">
        <v>1</v>
      </c>
      <c r="D3078" t="s">
        <v>21</v>
      </c>
      <c r="E3078" t="s">
        <v>21</v>
      </c>
      <c r="F3078" t="s">
        <v>37</v>
      </c>
      <c r="G3078">
        <v>55</v>
      </c>
      <c r="H3078" t="s">
        <v>20</v>
      </c>
      <c r="I3078" t="s">
        <v>32</v>
      </c>
      <c r="J3078" t="s">
        <v>20</v>
      </c>
      <c r="K3078" t="s">
        <v>20</v>
      </c>
      <c r="L3078" t="s">
        <v>24</v>
      </c>
      <c r="M3078" t="s">
        <v>21</v>
      </c>
      <c r="N3078" t="s">
        <v>25</v>
      </c>
      <c r="O3078">
        <v>60.78</v>
      </c>
      <c r="P3078">
        <v>3427.15</v>
      </c>
      <c r="Q3078">
        <v>2</v>
      </c>
      <c r="R3078" t="s">
        <v>21</v>
      </c>
    </row>
    <row r="3079" spans="1:18" x14ac:dyDescent="0.35">
      <c r="A3079" t="s">
        <v>3119</v>
      </c>
      <c r="B3079" t="s">
        <v>36</v>
      </c>
      <c r="C3079">
        <v>0</v>
      </c>
      <c r="D3079" t="s">
        <v>21</v>
      </c>
      <c r="E3079" t="s">
        <v>21</v>
      </c>
      <c r="F3079" t="s">
        <v>65</v>
      </c>
      <c r="G3079">
        <v>53</v>
      </c>
      <c r="H3079" t="s">
        <v>20</v>
      </c>
      <c r="I3079" t="s">
        <v>23</v>
      </c>
      <c r="J3079" t="s">
        <v>20</v>
      </c>
      <c r="K3079" t="s">
        <v>21</v>
      </c>
      <c r="L3079" t="s">
        <v>29</v>
      </c>
      <c r="M3079" t="s">
        <v>20</v>
      </c>
      <c r="N3079" t="s">
        <v>30</v>
      </c>
      <c r="O3079">
        <v>96.58</v>
      </c>
      <c r="P3079">
        <v>5045.91</v>
      </c>
      <c r="Q3079">
        <v>1</v>
      </c>
      <c r="R3079" t="s">
        <v>21</v>
      </c>
    </row>
    <row r="3080" spans="1:18" x14ac:dyDescent="0.35">
      <c r="A3080" t="s">
        <v>3120</v>
      </c>
      <c r="B3080" t="s">
        <v>19</v>
      </c>
      <c r="C3080">
        <v>0</v>
      </c>
      <c r="D3080" t="s">
        <v>20</v>
      </c>
      <c r="E3080" t="s">
        <v>21</v>
      </c>
      <c r="F3080" t="s">
        <v>39</v>
      </c>
      <c r="G3080">
        <v>62</v>
      </c>
      <c r="H3080" t="s">
        <v>20</v>
      </c>
      <c r="I3080" t="s">
        <v>23</v>
      </c>
      <c r="J3080" t="s">
        <v>21</v>
      </c>
      <c r="K3080" t="s">
        <v>20</v>
      </c>
      <c r="L3080" t="s">
        <v>29</v>
      </c>
      <c r="M3080" t="s">
        <v>21</v>
      </c>
      <c r="N3080" t="s">
        <v>34</v>
      </c>
      <c r="O3080">
        <v>101.08</v>
      </c>
      <c r="P3080">
        <v>6446.21</v>
      </c>
      <c r="Q3080">
        <v>2</v>
      </c>
      <c r="R3080" t="s">
        <v>21</v>
      </c>
    </row>
    <row r="3081" spans="1:18" x14ac:dyDescent="0.35">
      <c r="A3081" t="s">
        <v>3121</v>
      </c>
      <c r="B3081" t="s">
        <v>36</v>
      </c>
      <c r="C3081">
        <v>1</v>
      </c>
      <c r="D3081" t="s">
        <v>20</v>
      </c>
      <c r="E3081" t="s">
        <v>20</v>
      </c>
      <c r="F3081" t="s">
        <v>45</v>
      </c>
      <c r="G3081">
        <v>17</v>
      </c>
      <c r="H3081" t="s">
        <v>20</v>
      </c>
      <c r="I3081" t="s">
        <v>23</v>
      </c>
      <c r="J3081" t="s">
        <v>21</v>
      </c>
      <c r="K3081" t="s">
        <v>21</v>
      </c>
      <c r="L3081" t="s">
        <v>33</v>
      </c>
      <c r="M3081" t="s">
        <v>21</v>
      </c>
      <c r="N3081" t="s">
        <v>34</v>
      </c>
      <c r="O3081">
        <v>87.26</v>
      </c>
      <c r="P3081">
        <v>1473.29</v>
      </c>
      <c r="Q3081">
        <v>3</v>
      </c>
      <c r="R3081" t="s">
        <v>20</v>
      </c>
    </row>
    <row r="3082" spans="1:18" x14ac:dyDescent="0.35">
      <c r="A3082" t="s">
        <v>3122</v>
      </c>
      <c r="B3082" t="s">
        <v>19</v>
      </c>
      <c r="C3082">
        <v>0</v>
      </c>
      <c r="D3082" t="s">
        <v>20</v>
      </c>
      <c r="E3082" t="s">
        <v>21</v>
      </c>
      <c r="F3082" t="s">
        <v>22</v>
      </c>
      <c r="G3082">
        <v>46</v>
      </c>
      <c r="H3082" t="s">
        <v>20</v>
      </c>
      <c r="I3082" t="s">
        <v>21</v>
      </c>
      <c r="J3082" t="s">
        <v>28</v>
      </c>
      <c r="K3082" t="s">
        <v>28</v>
      </c>
      <c r="L3082" t="s">
        <v>29</v>
      </c>
      <c r="M3082" t="s">
        <v>20</v>
      </c>
      <c r="N3082" t="s">
        <v>25</v>
      </c>
      <c r="O3082">
        <v>40.58</v>
      </c>
      <c r="P3082">
        <v>1835.38</v>
      </c>
      <c r="Q3082">
        <v>0</v>
      </c>
      <c r="R3082" t="s">
        <v>21</v>
      </c>
    </row>
    <row r="3083" spans="1:18" x14ac:dyDescent="0.35">
      <c r="A3083" t="s">
        <v>3123</v>
      </c>
      <c r="B3083" t="s">
        <v>19</v>
      </c>
      <c r="C3083">
        <v>0</v>
      </c>
      <c r="D3083" t="s">
        <v>20</v>
      </c>
      <c r="E3083" t="s">
        <v>21</v>
      </c>
      <c r="F3083" t="s">
        <v>45</v>
      </c>
      <c r="G3083">
        <v>72</v>
      </c>
      <c r="H3083" t="s">
        <v>20</v>
      </c>
      <c r="I3083" t="s">
        <v>32</v>
      </c>
      <c r="J3083" t="s">
        <v>20</v>
      </c>
      <c r="K3083" t="s">
        <v>20</v>
      </c>
      <c r="L3083" t="s">
        <v>24</v>
      </c>
      <c r="M3083" t="s">
        <v>21</v>
      </c>
      <c r="N3083" t="s">
        <v>30</v>
      </c>
      <c r="O3083">
        <v>68.180000000000007</v>
      </c>
      <c r="P3083">
        <v>4920.05</v>
      </c>
      <c r="Q3083">
        <v>1</v>
      </c>
      <c r="R3083" t="s">
        <v>21</v>
      </c>
    </row>
    <row r="3084" spans="1:18" x14ac:dyDescent="0.35">
      <c r="A3084" t="s">
        <v>3124</v>
      </c>
      <c r="B3084" t="s">
        <v>19</v>
      </c>
      <c r="C3084">
        <v>0</v>
      </c>
      <c r="D3084" t="s">
        <v>21</v>
      </c>
      <c r="E3084" t="s">
        <v>21</v>
      </c>
      <c r="F3084" t="s">
        <v>47</v>
      </c>
      <c r="G3084">
        <v>39</v>
      </c>
      <c r="H3084" t="s">
        <v>20</v>
      </c>
      <c r="I3084" t="s">
        <v>32</v>
      </c>
      <c r="J3084" t="s">
        <v>20</v>
      </c>
      <c r="K3084" t="s">
        <v>21</v>
      </c>
      <c r="L3084" t="s">
        <v>29</v>
      </c>
      <c r="M3084" t="s">
        <v>20</v>
      </c>
      <c r="N3084" t="s">
        <v>34</v>
      </c>
      <c r="O3084">
        <v>50.84</v>
      </c>
      <c r="P3084">
        <v>2011.35</v>
      </c>
      <c r="Q3084">
        <v>1</v>
      </c>
      <c r="R3084" t="s">
        <v>21</v>
      </c>
    </row>
    <row r="3085" spans="1:18" x14ac:dyDescent="0.35">
      <c r="A3085" t="s">
        <v>3125</v>
      </c>
      <c r="B3085" t="s">
        <v>19</v>
      </c>
      <c r="C3085">
        <v>0</v>
      </c>
      <c r="D3085" t="s">
        <v>21</v>
      </c>
      <c r="E3085" t="s">
        <v>21</v>
      </c>
      <c r="F3085" t="s">
        <v>47</v>
      </c>
      <c r="G3085">
        <v>45</v>
      </c>
      <c r="H3085" t="s">
        <v>20</v>
      </c>
      <c r="I3085" t="s">
        <v>23</v>
      </c>
      <c r="J3085" t="s">
        <v>20</v>
      </c>
      <c r="K3085" t="s">
        <v>21</v>
      </c>
      <c r="L3085" t="s">
        <v>24</v>
      </c>
      <c r="M3085" t="s">
        <v>20</v>
      </c>
      <c r="N3085" t="s">
        <v>34</v>
      </c>
      <c r="O3085">
        <v>87.37</v>
      </c>
      <c r="P3085">
        <v>3893.22</v>
      </c>
      <c r="Q3085">
        <v>4</v>
      </c>
      <c r="R3085" t="s">
        <v>21</v>
      </c>
    </row>
    <row r="3086" spans="1:18" x14ac:dyDescent="0.35">
      <c r="A3086" t="s">
        <v>3126</v>
      </c>
      <c r="B3086" t="s">
        <v>36</v>
      </c>
      <c r="C3086">
        <v>0</v>
      </c>
      <c r="D3086" t="s">
        <v>21</v>
      </c>
      <c r="E3086" t="s">
        <v>21</v>
      </c>
      <c r="F3086" t="s">
        <v>39</v>
      </c>
      <c r="G3086">
        <v>33</v>
      </c>
      <c r="H3086" t="s">
        <v>21</v>
      </c>
      <c r="I3086" t="s">
        <v>32</v>
      </c>
      <c r="J3086" t="s">
        <v>21</v>
      </c>
      <c r="K3086" t="s">
        <v>21</v>
      </c>
      <c r="L3086" t="s">
        <v>33</v>
      </c>
      <c r="M3086" t="s">
        <v>20</v>
      </c>
      <c r="N3086" t="s">
        <v>30</v>
      </c>
      <c r="O3086">
        <v>39.9</v>
      </c>
      <c r="P3086">
        <v>1348.8</v>
      </c>
      <c r="Q3086">
        <v>3</v>
      </c>
      <c r="R3086" t="s">
        <v>20</v>
      </c>
    </row>
    <row r="3087" spans="1:18" x14ac:dyDescent="0.35">
      <c r="A3087" t="s">
        <v>3127</v>
      </c>
      <c r="B3087" t="s">
        <v>36</v>
      </c>
      <c r="C3087">
        <v>0</v>
      </c>
      <c r="D3087" t="s">
        <v>20</v>
      </c>
      <c r="E3087" t="s">
        <v>21</v>
      </c>
      <c r="F3087" t="s">
        <v>49</v>
      </c>
      <c r="G3087">
        <v>33</v>
      </c>
      <c r="H3087" t="s">
        <v>20</v>
      </c>
      <c r="I3087" t="s">
        <v>23</v>
      </c>
      <c r="J3087" t="s">
        <v>21</v>
      </c>
      <c r="K3087" t="s">
        <v>21</v>
      </c>
      <c r="L3087" t="s">
        <v>29</v>
      </c>
      <c r="M3087" t="s">
        <v>20</v>
      </c>
      <c r="N3087" t="s">
        <v>34</v>
      </c>
      <c r="O3087">
        <v>80.89</v>
      </c>
      <c r="P3087">
        <v>2648.52</v>
      </c>
      <c r="Q3087">
        <v>1</v>
      </c>
      <c r="R3087" t="s">
        <v>20</v>
      </c>
    </row>
    <row r="3088" spans="1:18" x14ac:dyDescent="0.35">
      <c r="A3088" t="s">
        <v>3128</v>
      </c>
      <c r="B3088" t="s">
        <v>36</v>
      </c>
      <c r="C3088">
        <v>0</v>
      </c>
      <c r="D3088" t="s">
        <v>21</v>
      </c>
      <c r="E3088" t="s">
        <v>21</v>
      </c>
      <c r="F3088" t="s">
        <v>75</v>
      </c>
      <c r="G3088">
        <v>46</v>
      </c>
      <c r="H3088" t="s">
        <v>20</v>
      </c>
      <c r="I3088" t="s">
        <v>23</v>
      </c>
      <c r="J3088" t="s">
        <v>20</v>
      </c>
      <c r="K3088" t="s">
        <v>21</v>
      </c>
      <c r="L3088" t="s">
        <v>24</v>
      </c>
      <c r="M3088" t="s">
        <v>20</v>
      </c>
      <c r="N3088" t="s">
        <v>34</v>
      </c>
      <c r="O3088">
        <v>100.28</v>
      </c>
      <c r="P3088">
        <v>4624.8599999999997</v>
      </c>
      <c r="Q3088">
        <v>2</v>
      </c>
      <c r="R3088" t="s">
        <v>21</v>
      </c>
    </row>
    <row r="3089" spans="1:18" x14ac:dyDescent="0.35">
      <c r="A3089" t="s">
        <v>3129</v>
      </c>
      <c r="B3089" t="s">
        <v>36</v>
      </c>
      <c r="C3089">
        <v>0</v>
      </c>
      <c r="D3089" t="s">
        <v>21</v>
      </c>
      <c r="E3089" t="s">
        <v>20</v>
      </c>
      <c r="F3089" t="s">
        <v>58</v>
      </c>
      <c r="G3089">
        <v>24</v>
      </c>
      <c r="H3089" t="s">
        <v>20</v>
      </c>
      <c r="I3089" t="s">
        <v>23</v>
      </c>
      <c r="J3089" t="s">
        <v>21</v>
      </c>
      <c r="K3089" t="s">
        <v>21</v>
      </c>
      <c r="L3089" t="s">
        <v>33</v>
      </c>
      <c r="M3089" t="s">
        <v>20</v>
      </c>
      <c r="N3089" t="s">
        <v>30</v>
      </c>
      <c r="O3089">
        <v>79.290000000000006</v>
      </c>
      <c r="P3089">
        <v>1906.43</v>
      </c>
      <c r="Q3089">
        <v>0</v>
      </c>
      <c r="R3089" t="s">
        <v>20</v>
      </c>
    </row>
    <row r="3090" spans="1:18" x14ac:dyDescent="0.35">
      <c r="A3090" t="s">
        <v>3130</v>
      </c>
      <c r="B3090" t="s">
        <v>19</v>
      </c>
      <c r="C3090">
        <v>0</v>
      </c>
      <c r="D3090" t="s">
        <v>21</v>
      </c>
      <c r="E3090" t="s">
        <v>21</v>
      </c>
      <c r="F3090" t="s">
        <v>49</v>
      </c>
      <c r="G3090">
        <v>21</v>
      </c>
      <c r="H3090" t="s">
        <v>20</v>
      </c>
      <c r="I3090" t="s">
        <v>32</v>
      </c>
      <c r="J3090" t="s">
        <v>20</v>
      </c>
      <c r="K3090" t="s">
        <v>21</v>
      </c>
      <c r="L3090" t="s">
        <v>33</v>
      </c>
      <c r="M3090" t="s">
        <v>20</v>
      </c>
      <c r="N3090" t="s">
        <v>25</v>
      </c>
      <c r="O3090">
        <v>58.69</v>
      </c>
      <c r="P3090">
        <v>1267.1300000000001</v>
      </c>
      <c r="Q3090">
        <v>4</v>
      </c>
      <c r="R3090" t="s">
        <v>21</v>
      </c>
    </row>
    <row r="3091" spans="1:18" x14ac:dyDescent="0.35">
      <c r="A3091" t="s">
        <v>3131</v>
      </c>
      <c r="B3091" t="s">
        <v>19</v>
      </c>
      <c r="C3091">
        <v>0</v>
      </c>
      <c r="D3091" t="s">
        <v>20</v>
      </c>
      <c r="E3091" t="s">
        <v>20</v>
      </c>
      <c r="F3091" t="s">
        <v>37</v>
      </c>
      <c r="G3091">
        <v>36</v>
      </c>
      <c r="H3091" t="s">
        <v>21</v>
      </c>
      <c r="I3091" t="s">
        <v>21</v>
      </c>
      <c r="J3091" t="s">
        <v>28</v>
      </c>
      <c r="K3091" t="s">
        <v>28</v>
      </c>
      <c r="L3091" t="s">
        <v>24</v>
      </c>
      <c r="M3091" t="s">
        <v>21</v>
      </c>
      <c r="N3091" t="s">
        <v>30</v>
      </c>
      <c r="O3091">
        <v>18</v>
      </c>
      <c r="P3091">
        <v>655.08000000000004</v>
      </c>
      <c r="Q3091">
        <v>1</v>
      </c>
      <c r="R3091" t="s">
        <v>21</v>
      </c>
    </row>
    <row r="3092" spans="1:18" x14ac:dyDescent="0.35">
      <c r="A3092" t="s">
        <v>3132</v>
      </c>
      <c r="B3092" t="s">
        <v>19</v>
      </c>
      <c r="C3092">
        <v>0</v>
      </c>
      <c r="D3092" t="s">
        <v>21</v>
      </c>
      <c r="E3092" t="s">
        <v>21</v>
      </c>
      <c r="F3092" t="s">
        <v>49</v>
      </c>
      <c r="G3092">
        <v>26</v>
      </c>
      <c r="H3092" t="s">
        <v>20</v>
      </c>
      <c r="I3092" t="s">
        <v>32</v>
      </c>
      <c r="J3092" t="s">
        <v>21</v>
      </c>
      <c r="K3092" t="s">
        <v>20</v>
      </c>
      <c r="L3092" t="s">
        <v>33</v>
      </c>
      <c r="M3092" t="s">
        <v>20</v>
      </c>
      <c r="N3092" t="s">
        <v>25</v>
      </c>
      <c r="O3092">
        <v>56.7</v>
      </c>
      <c r="Q3092">
        <v>2</v>
      </c>
      <c r="R3092" t="s">
        <v>21</v>
      </c>
    </row>
    <row r="3093" spans="1:18" x14ac:dyDescent="0.35">
      <c r="A3093" t="s">
        <v>3133</v>
      </c>
      <c r="B3093" t="s">
        <v>19</v>
      </c>
      <c r="C3093">
        <v>0</v>
      </c>
      <c r="D3093" t="s">
        <v>20</v>
      </c>
      <c r="E3093" t="s">
        <v>20</v>
      </c>
      <c r="F3093" t="s">
        <v>22</v>
      </c>
      <c r="G3093">
        <v>43</v>
      </c>
      <c r="H3093" t="s">
        <v>20</v>
      </c>
      <c r="I3093" t="s">
        <v>23</v>
      </c>
      <c r="J3093" t="s">
        <v>21</v>
      </c>
      <c r="K3093" t="s">
        <v>20</v>
      </c>
      <c r="L3093" t="s">
        <v>29</v>
      </c>
      <c r="M3093" t="s">
        <v>21</v>
      </c>
      <c r="N3093" t="s">
        <v>43</v>
      </c>
      <c r="O3093">
        <v>101.25</v>
      </c>
      <c r="P3093">
        <v>4242.5200000000004</v>
      </c>
      <c r="Q3093">
        <v>3</v>
      </c>
      <c r="R3093" t="s">
        <v>21</v>
      </c>
    </row>
    <row r="3094" spans="1:18" x14ac:dyDescent="0.35">
      <c r="A3094" t="s">
        <v>3134</v>
      </c>
      <c r="B3094" t="s">
        <v>19</v>
      </c>
      <c r="C3094">
        <v>0</v>
      </c>
      <c r="D3094" t="s">
        <v>20</v>
      </c>
      <c r="E3094" t="s">
        <v>21</v>
      </c>
      <c r="F3094" t="s">
        <v>75</v>
      </c>
      <c r="G3094">
        <v>56</v>
      </c>
      <c r="H3094" t="s">
        <v>20</v>
      </c>
      <c r="I3094" t="s">
        <v>244</v>
      </c>
      <c r="J3094" t="s">
        <v>20</v>
      </c>
      <c r="K3094" t="s">
        <v>20</v>
      </c>
      <c r="L3094" t="s">
        <v>29</v>
      </c>
      <c r="M3094" t="s">
        <v>21</v>
      </c>
      <c r="N3094" t="s">
        <v>34</v>
      </c>
      <c r="O3094">
        <v>84.08</v>
      </c>
      <c r="P3094">
        <v>4839.22</v>
      </c>
      <c r="Q3094">
        <v>1</v>
      </c>
      <c r="R3094" t="s">
        <v>21</v>
      </c>
    </row>
    <row r="3095" spans="1:18" x14ac:dyDescent="0.35">
      <c r="A3095" t="s">
        <v>3135</v>
      </c>
      <c r="B3095" t="s">
        <v>19</v>
      </c>
      <c r="C3095">
        <v>0</v>
      </c>
      <c r="D3095" t="s">
        <v>20</v>
      </c>
      <c r="E3095" t="s">
        <v>20</v>
      </c>
      <c r="F3095" t="s">
        <v>37</v>
      </c>
      <c r="G3095">
        <v>8</v>
      </c>
      <c r="H3095" t="s">
        <v>20</v>
      </c>
      <c r="I3095" t="s">
        <v>23</v>
      </c>
      <c r="J3095" t="s">
        <v>20</v>
      </c>
      <c r="K3095" t="s">
        <v>21</v>
      </c>
      <c r="L3095" t="s">
        <v>33</v>
      </c>
      <c r="M3095" t="s">
        <v>20</v>
      </c>
      <c r="N3095" t="s">
        <v>25</v>
      </c>
      <c r="O3095">
        <v>88.55</v>
      </c>
      <c r="P3095">
        <v>713.2</v>
      </c>
      <c r="Q3095">
        <v>3</v>
      </c>
      <c r="R3095" t="s">
        <v>20</v>
      </c>
    </row>
    <row r="3096" spans="1:18" x14ac:dyDescent="0.35">
      <c r="A3096" t="s">
        <v>3136</v>
      </c>
      <c r="B3096" t="s">
        <v>36</v>
      </c>
      <c r="C3096">
        <v>1</v>
      </c>
      <c r="D3096" t="s">
        <v>21</v>
      </c>
      <c r="E3096" t="s">
        <v>21</v>
      </c>
      <c r="F3096" t="s">
        <v>58</v>
      </c>
      <c r="G3096">
        <v>15</v>
      </c>
      <c r="H3096" t="s">
        <v>21</v>
      </c>
      <c r="I3096" t="s">
        <v>23</v>
      </c>
      <c r="J3096" t="s">
        <v>21</v>
      </c>
      <c r="K3096" t="s">
        <v>20</v>
      </c>
      <c r="L3096" t="s">
        <v>33</v>
      </c>
      <c r="M3096" t="s">
        <v>20</v>
      </c>
      <c r="N3096" t="s">
        <v>34</v>
      </c>
      <c r="O3096">
        <v>71.97</v>
      </c>
      <c r="P3096">
        <v>1105.1300000000001</v>
      </c>
      <c r="Q3096">
        <v>0</v>
      </c>
      <c r="R3096" t="s">
        <v>21</v>
      </c>
    </row>
    <row r="3097" spans="1:18" x14ac:dyDescent="0.35">
      <c r="A3097" t="s">
        <v>3137</v>
      </c>
      <c r="B3097" t="s">
        <v>19</v>
      </c>
      <c r="C3097">
        <v>0</v>
      </c>
      <c r="D3097" t="s">
        <v>20</v>
      </c>
      <c r="E3097" t="s">
        <v>21</v>
      </c>
      <c r="F3097" t="s">
        <v>56</v>
      </c>
      <c r="G3097">
        <v>5</v>
      </c>
      <c r="H3097" t="s">
        <v>20</v>
      </c>
      <c r="I3097" t="s">
        <v>32</v>
      </c>
      <c r="J3097" t="s">
        <v>21</v>
      </c>
      <c r="K3097" t="s">
        <v>21</v>
      </c>
      <c r="L3097" t="s">
        <v>24</v>
      </c>
      <c r="M3097" t="s">
        <v>20</v>
      </c>
      <c r="N3097" t="s">
        <v>43</v>
      </c>
      <c r="O3097">
        <v>57.41</v>
      </c>
      <c r="P3097">
        <v>281.35000000000002</v>
      </c>
      <c r="Q3097">
        <v>0</v>
      </c>
      <c r="R3097" t="s">
        <v>21</v>
      </c>
    </row>
    <row r="3098" spans="1:18" x14ac:dyDescent="0.35">
      <c r="A3098" t="s">
        <v>3138</v>
      </c>
      <c r="B3098" t="s">
        <v>19</v>
      </c>
      <c r="C3098">
        <v>0</v>
      </c>
      <c r="D3098" t="s">
        <v>21</v>
      </c>
      <c r="E3098" t="s">
        <v>20</v>
      </c>
      <c r="F3098" t="s">
        <v>37</v>
      </c>
      <c r="G3098">
        <v>29</v>
      </c>
      <c r="H3098" t="s">
        <v>20</v>
      </c>
      <c r="I3098" t="s">
        <v>32</v>
      </c>
      <c r="J3098" t="s">
        <v>21</v>
      </c>
      <c r="K3098" t="s">
        <v>21</v>
      </c>
      <c r="L3098" t="s">
        <v>29</v>
      </c>
      <c r="M3098" t="s">
        <v>20</v>
      </c>
      <c r="N3098" t="s">
        <v>43</v>
      </c>
      <c r="O3098">
        <v>51.73</v>
      </c>
      <c r="P3098">
        <v>1543.55</v>
      </c>
      <c r="Q3098">
        <v>0</v>
      </c>
      <c r="R3098" t="s">
        <v>21</v>
      </c>
    </row>
    <row r="3099" spans="1:18" x14ac:dyDescent="0.35">
      <c r="A3099" t="s">
        <v>3139</v>
      </c>
      <c r="B3099" t="s">
        <v>19</v>
      </c>
      <c r="C3099">
        <v>0</v>
      </c>
      <c r="D3099" t="s">
        <v>20</v>
      </c>
      <c r="E3099" t="s">
        <v>20</v>
      </c>
      <c r="F3099" t="s">
        <v>37</v>
      </c>
      <c r="G3099">
        <v>57</v>
      </c>
      <c r="H3099" t="s">
        <v>20</v>
      </c>
      <c r="I3099" t="s">
        <v>32</v>
      </c>
      <c r="J3099" t="s">
        <v>20</v>
      </c>
      <c r="K3099" t="s">
        <v>21</v>
      </c>
      <c r="L3099" t="s">
        <v>24</v>
      </c>
      <c r="M3099" t="s">
        <v>20</v>
      </c>
      <c r="N3099" t="s">
        <v>34</v>
      </c>
      <c r="O3099">
        <v>65.209999999999994</v>
      </c>
      <c r="P3099">
        <v>3663.9</v>
      </c>
      <c r="Q3099">
        <v>4</v>
      </c>
      <c r="R3099" t="s">
        <v>21</v>
      </c>
    </row>
    <row r="3100" spans="1:18" x14ac:dyDescent="0.35">
      <c r="A3100" t="s">
        <v>3140</v>
      </c>
      <c r="B3100" t="s">
        <v>19</v>
      </c>
      <c r="C3100">
        <v>0</v>
      </c>
      <c r="D3100" t="s">
        <v>20</v>
      </c>
      <c r="E3100" t="s">
        <v>20</v>
      </c>
      <c r="F3100" t="s">
        <v>47</v>
      </c>
      <c r="G3100">
        <v>44</v>
      </c>
      <c r="H3100" t="s">
        <v>20</v>
      </c>
      <c r="I3100" t="s">
        <v>32</v>
      </c>
      <c r="J3100" t="s">
        <v>20</v>
      </c>
      <c r="K3100" t="s">
        <v>21</v>
      </c>
      <c r="L3100" t="s">
        <v>29</v>
      </c>
      <c r="M3100" t="s">
        <v>20</v>
      </c>
      <c r="N3100" t="s">
        <v>25</v>
      </c>
      <c r="O3100">
        <v>56.5</v>
      </c>
      <c r="P3100">
        <v>2558.42</v>
      </c>
      <c r="Q3100">
        <v>1</v>
      </c>
      <c r="R3100" t="s">
        <v>21</v>
      </c>
    </row>
    <row r="3101" spans="1:18" x14ac:dyDescent="0.35">
      <c r="A3101" t="s">
        <v>3141</v>
      </c>
      <c r="B3101" t="s">
        <v>19</v>
      </c>
      <c r="C3101">
        <v>1</v>
      </c>
      <c r="D3101" t="s">
        <v>20</v>
      </c>
      <c r="E3101" t="s">
        <v>21</v>
      </c>
      <c r="F3101" t="s">
        <v>45</v>
      </c>
      <c r="G3101">
        <v>11</v>
      </c>
      <c r="H3101" t="s">
        <v>20</v>
      </c>
      <c r="I3101" t="s">
        <v>21</v>
      </c>
      <c r="J3101" t="s">
        <v>28</v>
      </c>
      <c r="K3101" t="s">
        <v>28</v>
      </c>
      <c r="L3101" t="s">
        <v>33</v>
      </c>
      <c r="M3101" t="s">
        <v>20</v>
      </c>
      <c r="N3101" t="s">
        <v>30</v>
      </c>
      <c r="O3101">
        <v>33.369999999999997</v>
      </c>
      <c r="P3101">
        <v>356.63</v>
      </c>
      <c r="Q3101">
        <v>1</v>
      </c>
      <c r="R3101" t="s">
        <v>21</v>
      </c>
    </row>
    <row r="3102" spans="1:18" x14ac:dyDescent="0.35">
      <c r="A3102" t="s">
        <v>3142</v>
      </c>
      <c r="B3102" t="s">
        <v>19</v>
      </c>
      <c r="C3102">
        <v>0</v>
      </c>
      <c r="D3102" t="s">
        <v>20</v>
      </c>
      <c r="E3102" t="s">
        <v>21</v>
      </c>
      <c r="F3102" t="s">
        <v>56</v>
      </c>
      <c r="G3102">
        <v>13</v>
      </c>
      <c r="H3102" t="s">
        <v>20</v>
      </c>
      <c r="I3102" t="s">
        <v>23</v>
      </c>
      <c r="J3102" t="s">
        <v>20</v>
      </c>
      <c r="K3102" t="s">
        <v>21</v>
      </c>
      <c r="L3102" t="s">
        <v>29</v>
      </c>
      <c r="M3102" t="s">
        <v>21</v>
      </c>
      <c r="N3102" t="s">
        <v>43</v>
      </c>
      <c r="O3102">
        <v>89.96</v>
      </c>
      <c r="P3102">
        <v>1190.6099999999999</v>
      </c>
      <c r="Q3102">
        <v>2</v>
      </c>
      <c r="R3102" t="s">
        <v>20</v>
      </c>
    </row>
    <row r="3103" spans="1:18" x14ac:dyDescent="0.35">
      <c r="A3103" t="s">
        <v>3143</v>
      </c>
      <c r="B3103" t="s">
        <v>36</v>
      </c>
      <c r="C3103">
        <v>0</v>
      </c>
      <c r="D3103" t="s">
        <v>20</v>
      </c>
      <c r="E3103" t="s">
        <v>20</v>
      </c>
      <c r="F3103" t="s">
        <v>39</v>
      </c>
      <c r="G3103">
        <v>47</v>
      </c>
      <c r="H3103" t="s">
        <v>20</v>
      </c>
      <c r="I3103" t="s">
        <v>32</v>
      </c>
      <c r="J3103" t="s">
        <v>20</v>
      </c>
      <c r="K3103" t="s">
        <v>21</v>
      </c>
      <c r="L3103" t="s">
        <v>24</v>
      </c>
      <c r="M3103" t="s">
        <v>21</v>
      </c>
      <c r="N3103" t="s">
        <v>43</v>
      </c>
      <c r="O3103">
        <v>56</v>
      </c>
      <c r="P3103">
        <v>2603.79</v>
      </c>
      <c r="Q3103">
        <v>1</v>
      </c>
      <c r="R3103" t="s">
        <v>21</v>
      </c>
    </row>
    <row r="3104" spans="1:18" x14ac:dyDescent="0.35">
      <c r="A3104" t="s">
        <v>3144</v>
      </c>
      <c r="B3104" t="s">
        <v>19</v>
      </c>
      <c r="C3104">
        <v>0</v>
      </c>
      <c r="D3104" t="s">
        <v>20</v>
      </c>
      <c r="E3104" t="s">
        <v>20</v>
      </c>
      <c r="F3104" t="s">
        <v>45</v>
      </c>
      <c r="G3104">
        <v>17</v>
      </c>
      <c r="H3104" t="s">
        <v>20</v>
      </c>
      <c r="I3104" t="s">
        <v>21</v>
      </c>
      <c r="J3104" t="s">
        <v>28</v>
      </c>
      <c r="K3104" t="s">
        <v>28</v>
      </c>
      <c r="L3104" t="s">
        <v>33</v>
      </c>
      <c r="M3104" t="s">
        <v>20</v>
      </c>
      <c r="N3104" t="s">
        <v>30</v>
      </c>
      <c r="O3104">
        <v>28.16</v>
      </c>
      <c r="P3104">
        <v>478.96</v>
      </c>
      <c r="Q3104">
        <v>4</v>
      </c>
      <c r="R3104" t="s">
        <v>20</v>
      </c>
    </row>
    <row r="3105" spans="1:18" x14ac:dyDescent="0.35">
      <c r="A3105" t="s">
        <v>3145</v>
      </c>
      <c r="B3105" t="s">
        <v>19</v>
      </c>
      <c r="C3105">
        <v>1</v>
      </c>
      <c r="D3105" t="s">
        <v>20</v>
      </c>
      <c r="E3105" t="s">
        <v>21</v>
      </c>
      <c r="F3105" t="s">
        <v>39</v>
      </c>
      <c r="G3105">
        <v>11</v>
      </c>
      <c r="H3105" t="s">
        <v>20</v>
      </c>
      <c r="I3105" t="s">
        <v>23</v>
      </c>
      <c r="J3105" t="s">
        <v>21</v>
      </c>
      <c r="K3105" t="s">
        <v>21</v>
      </c>
      <c r="L3105" t="s">
        <v>33</v>
      </c>
      <c r="M3105" t="s">
        <v>20</v>
      </c>
      <c r="N3105" t="s">
        <v>30</v>
      </c>
      <c r="O3105">
        <v>90.4</v>
      </c>
      <c r="P3105">
        <v>992.92</v>
      </c>
      <c r="Q3105">
        <v>3</v>
      </c>
      <c r="R3105" t="s">
        <v>20</v>
      </c>
    </row>
    <row r="3106" spans="1:18" x14ac:dyDescent="0.35">
      <c r="A3106" t="s">
        <v>3146</v>
      </c>
      <c r="B3106" t="s">
        <v>36</v>
      </c>
      <c r="C3106">
        <v>1</v>
      </c>
      <c r="D3106" t="s">
        <v>20</v>
      </c>
      <c r="E3106" t="s">
        <v>21</v>
      </c>
      <c r="F3106" t="s">
        <v>49</v>
      </c>
      <c r="G3106">
        <v>58</v>
      </c>
      <c r="H3106" t="s">
        <v>20</v>
      </c>
      <c r="I3106" t="s">
        <v>21</v>
      </c>
      <c r="J3106" t="s">
        <v>28</v>
      </c>
      <c r="K3106" t="s">
        <v>28</v>
      </c>
      <c r="L3106" t="s">
        <v>24</v>
      </c>
      <c r="M3106" t="s">
        <v>21</v>
      </c>
      <c r="N3106" t="s">
        <v>25</v>
      </c>
      <c r="O3106">
        <v>22.11</v>
      </c>
      <c r="P3106">
        <v>1291.6300000000001</v>
      </c>
      <c r="Q3106">
        <v>1</v>
      </c>
      <c r="R3106" t="s">
        <v>21</v>
      </c>
    </row>
    <row r="3107" spans="1:18" x14ac:dyDescent="0.35">
      <c r="A3107" t="s">
        <v>3147</v>
      </c>
      <c r="B3107" t="s">
        <v>19</v>
      </c>
      <c r="C3107">
        <v>0</v>
      </c>
      <c r="D3107" t="s">
        <v>21</v>
      </c>
      <c r="E3107" t="s">
        <v>21</v>
      </c>
      <c r="F3107" t="s">
        <v>45</v>
      </c>
      <c r="G3107">
        <v>8</v>
      </c>
      <c r="H3107" t="s">
        <v>20</v>
      </c>
      <c r="I3107" t="s">
        <v>32</v>
      </c>
      <c r="J3107" t="s">
        <v>20</v>
      </c>
      <c r="K3107" t="s">
        <v>21</v>
      </c>
      <c r="L3107" t="s">
        <v>33</v>
      </c>
      <c r="M3107" t="s">
        <v>20</v>
      </c>
      <c r="N3107" t="s">
        <v>34</v>
      </c>
      <c r="O3107">
        <v>63.77</v>
      </c>
      <c r="P3107">
        <v>502.64</v>
      </c>
      <c r="Q3107">
        <v>4</v>
      </c>
      <c r="R3107" t="s">
        <v>21</v>
      </c>
    </row>
    <row r="3108" spans="1:18" x14ac:dyDescent="0.35">
      <c r="A3108" t="s">
        <v>3148</v>
      </c>
      <c r="B3108" t="s">
        <v>36</v>
      </c>
      <c r="C3108">
        <v>1</v>
      </c>
      <c r="D3108" t="s">
        <v>20</v>
      </c>
      <c r="E3108" t="s">
        <v>21</v>
      </c>
      <c r="F3108" t="s">
        <v>39</v>
      </c>
      <c r="G3108">
        <v>72</v>
      </c>
      <c r="H3108" t="s">
        <v>20</v>
      </c>
      <c r="I3108" t="s">
        <v>32</v>
      </c>
      <c r="J3108" t="s">
        <v>21</v>
      </c>
      <c r="K3108" t="s">
        <v>21</v>
      </c>
      <c r="L3108" t="s">
        <v>24</v>
      </c>
      <c r="M3108" t="s">
        <v>20</v>
      </c>
      <c r="N3108" t="s">
        <v>25</v>
      </c>
      <c r="O3108">
        <v>47.15</v>
      </c>
      <c r="P3108">
        <v>3326.63</v>
      </c>
      <c r="Q3108">
        <v>5</v>
      </c>
      <c r="R3108" t="s">
        <v>21</v>
      </c>
    </row>
    <row r="3109" spans="1:18" x14ac:dyDescent="0.35">
      <c r="A3109" t="s">
        <v>3149</v>
      </c>
      <c r="B3109" t="s">
        <v>19</v>
      </c>
      <c r="C3109">
        <v>0</v>
      </c>
      <c r="D3109" t="s">
        <v>21</v>
      </c>
      <c r="E3109" t="s">
        <v>20</v>
      </c>
      <c r="F3109" t="s">
        <v>47</v>
      </c>
      <c r="G3109">
        <v>33</v>
      </c>
      <c r="H3109" t="s">
        <v>20</v>
      </c>
      <c r="I3109" t="s">
        <v>23</v>
      </c>
      <c r="J3109" t="s">
        <v>21</v>
      </c>
      <c r="K3109" t="s">
        <v>20</v>
      </c>
      <c r="L3109" t="s">
        <v>29</v>
      </c>
      <c r="M3109" t="s">
        <v>20</v>
      </c>
      <c r="N3109" t="s">
        <v>34</v>
      </c>
      <c r="O3109">
        <v>79.27</v>
      </c>
      <c r="P3109">
        <v>2642.28</v>
      </c>
      <c r="Q3109">
        <v>1</v>
      </c>
      <c r="R3109" t="s">
        <v>21</v>
      </c>
    </row>
    <row r="3110" spans="1:18" x14ac:dyDescent="0.35">
      <c r="A3110" t="s">
        <v>3150</v>
      </c>
      <c r="B3110" t="s">
        <v>19</v>
      </c>
      <c r="C3110">
        <v>0</v>
      </c>
      <c r="D3110" t="s">
        <v>21</v>
      </c>
      <c r="E3110" t="s">
        <v>21</v>
      </c>
      <c r="F3110" t="s">
        <v>39</v>
      </c>
      <c r="G3110">
        <v>25</v>
      </c>
      <c r="H3110" t="s">
        <v>20</v>
      </c>
      <c r="I3110" t="s">
        <v>23</v>
      </c>
      <c r="J3110" t="s">
        <v>21</v>
      </c>
      <c r="K3110" t="s">
        <v>20</v>
      </c>
      <c r="L3110" t="s">
        <v>29</v>
      </c>
      <c r="M3110" t="s">
        <v>20</v>
      </c>
      <c r="N3110" t="s">
        <v>43</v>
      </c>
      <c r="O3110">
        <v>81.11</v>
      </c>
      <c r="P3110">
        <v>2005.58</v>
      </c>
      <c r="Q3110">
        <v>3</v>
      </c>
      <c r="R3110" t="s">
        <v>21</v>
      </c>
    </row>
    <row r="3111" spans="1:18" x14ac:dyDescent="0.35">
      <c r="A3111" t="s">
        <v>3151</v>
      </c>
      <c r="B3111" t="s">
        <v>36</v>
      </c>
      <c r="C3111">
        <v>0</v>
      </c>
      <c r="D3111" t="s">
        <v>20</v>
      </c>
      <c r="E3111" t="s">
        <v>21</v>
      </c>
      <c r="F3111" t="s">
        <v>37</v>
      </c>
      <c r="G3111">
        <v>13</v>
      </c>
      <c r="H3111" t="s">
        <v>20</v>
      </c>
      <c r="I3111" t="s">
        <v>32</v>
      </c>
      <c r="J3111" t="s">
        <v>20</v>
      </c>
      <c r="K3111" t="s">
        <v>21</v>
      </c>
      <c r="L3111" t="s">
        <v>29</v>
      </c>
      <c r="M3111" t="s">
        <v>21</v>
      </c>
      <c r="N3111" t="s">
        <v>25</v>
      </c>
      <c r="O3111">
        <v>54.8</v>
      </c>
      <c r="P3111">
        <v>723.17</v>
      </c>
      <c r="Q3111">
        <v>3</v>
      </c>
      <c r="R3111" t="s">
        <v>21</v>
      </c>
    </row>
    <row r="3112" spans="1:18" x14ac:dyDescent="0.35">
      <c r="A3112" t="s">
        <v>3152</v>
      </c>
      <c r="B3112" t="s">
        <v>36</v>
      </c>
      <c r="C3112">
        <v>0</v>
      </c>
      <c r="D3112" t="s">
        <v>21</v>
      </c>
      <c r="E3112" t="s">
        <v>20</v>
      </c>
      <c r="F3112" t="s">
        <v>39</v>
      </c>
      <c r="G3112">
        <v>29</v>
      </c>
      <c r="H3112" t="s">
        <v>20</v>
      </c>
      <c r="I3112" t="s">
        <v>23</v>
      </c>
      <c r="J3112" t="s">
        <v>21</v>
      </c>
      <c r="K3112" t="s">
        <v>21</v>
      </c>
      <c r="L3112" t="s">
        <v>33</v>
      </c>
      <c r="M3112" t="s">
        <v>21</v>
      </c>
      <c r="N3112" t="s">
        <v>25</v>
      </c>
      <c r="O3112">
        <v>80.92</v>
      </c>
      <c r="P3112">
        <v>2359.13</v>
      </c>
      <c r="Q3112">
        <v>1</v>
      </c>
      <c r="R3112" t="s">
        <v>20</v>
      </c>
    </row>
    <row r="3113" spans="1:18" x14ac:dyDescent="0.35">
      <c r="A3113" t="s">
        <v>3153</v>
      </c>
      <c r="B3113" t="s">
        <v>19</v>
      </c>
      <c r="C3113">
        <v>0</v>
      </c>
      <c r="D3113" t="s">
        <v>21</v>
      </c>
      <c r="E3113" t="s">
        <v>21</v>
      </c>
      <c r="F3113" t="s">
        <v>75</v>
      </c>
      <c r="G3113">
        <v>43</v>
      </c>
      <c r="H3113" t="s">
        <v>20</v>
      </c>
      <c r="I3113" t="s">
        <v>23</v>
      </c>
      <c r="J3113" t="s">
        <v>20</v>
      </c>
      <c r="K3113" t="s">
        <v>21</v>
      </c>
      <c r="L3113" t="s">
        <v>24</v>
      </c>
      <c r="M3113" t="s">
        <v>20</v>
      </c>
      <c r="N3113" t="s">
        <v>43</v>
      </c>
      <c r="O3113">
        <v>92.23</v>
      </c>
      <c r="P3113">
        <v>3863.41</v>
      </c>
      <c r="Q3113">
        <v>1</v>
      </c>
      <c r="R3113" t="s">
        <v>20</v>
      </c>
    </row>
    <row r="3114" spans="1:18" x14ac:dyDescent="0.35">
      <c r="A3114" t="s">
        <v>3154</v>
      </c>
      <c r="B3114" t="s">
        <v>19</v>
      </c>
      <c r="C3114">
        <v>0</v>
      </c>
      <c r="D3114" t="s">
        <v>20</v>
      </c>
      <c r="E3114" t="s">
        <v>20</v>
      </c>
      <c r="F3114" t="s">
        <v>56</v>
      </c>
      <c r="G3114">
        <v>10</v>
      </c>
      <c r="H3114" t="s">
        <v>20</v>
      </c>
      <c r="I3114" t="s">
        <v>32</v>
      </c>
      <c r="J3114" t="s">
        <v>21</v>
      </c>
      <c r="K3114" t="s">
        <v>20</v>
      </c>
      <c r="L3114" t="s">
        <v>33</v>
      </c>
      <c r="M3114" t="s">
        <v>20</v>
      </c>
      <c r="N3114" t="s">
        <v>43</v>
      </c>
      <c r="O3114">
        <v>50.59</v>
      </c>
      <c r="P3114">
        <v>498.76</v>
      </c>
      <c r="Q3114">
        <v>0</v>
      </c>
      <c r="R3114" t="s">
        <v>20</v>
      </c>
    </row>
    <row r="3115" spans="1:18" x14ac:dyDescent="0.35">
      <c r="A3115" t="s">
        <v>3155</v>
      </c>
      <c r="B3115" t="s">
        <v>36</v>
      </c>
      <c r="C3115">
        <v>0</v>
      </c>
      <c r="D3115" t="s">
        <v>21</v>
      </c>
      <c r="E3115" t="s">
        <v>21</v>
      </c>
      <c r="F3115" t="s">
        <v>56</v>
      </c>
      <c r="G3115">
        <v>13</v>
      </c>
      <c r="H3115" t="s">
        <v>20</v>
      </c>
      <c r="I3115" t="s">
        <v>32</v>
      </c>
      <c r="J3115" t="s">
        <v>21</v>
      </c>
      <c r="K3115" t="s">
        <v>21</v>
      </c>
      <c r="L3115" t="s">
        <v>33</v>
      </c>
      <c r="M3115" t="s">
        <v>20</v>
      </c>
      <c r="N3115" t="s">
        <v>34</v>
      </c>
      <c r="O3115">
        <v>63.67</v>
      </c>
      <c r="P3115">
        <v>824.44</v>
      </c>
      <c r="Q3115">
        <v>1</v>
      </c>
      <c r="R3115" t="s">
        <v>21</v>
      </c>
    </row>
    <row r="3116" spans="1:18" x14ac:dyDescent="0.35">
      <c r="A3116" t="s">
        <v>3156</v>
      </c>
      <c r="B3116" t="s">
        <v>36</v>
      </c>
      <c r="C3116">
        <v>0</v>
      </c>
      <c r="D3116" t="s">
        <v>20</v>
      </c>
      <c r="E3116" t="s">
        <v>21</v>
      </c>
      <c r="F3116" t="s">
        <v>22</v>
      </c>
      <c r="G3116">
        <v>42</v>
      </c>
      <c r="H3116" t="s">
        <v>20</v>
      </c>
      <c r="I3116" t="s">
        <v>23</v>
      </c>
      <c r="J3116" t="s">
        <v>21</v>
      </c>
      <c r="K3116" t="s">
        <v>21</v>
      </c>
      <c r="L3116" t="s">
        <v>24</v>
      </c>
      <c r="M3116" t="s">
        <v>20</v>
      </c>
      <c r="N3116" t="s">
        <v>25</v>
      </c>
      <c r="O3116">
        <v>91.73</v>
      </c>
      <c r="P3116">
        <v>3955.02</v>
      </c>
      <c r="Q3116">
        <v>1</v>
      </c>
      <c r="R3116" t="s">
        <v>21</v>
      </c>
    </row>
    <row r="3117" spans="1:18" x14ac:dyDescent="0.35">
      <c r="A3117" t="s">
        <v>3157</v>
      </c>
      <c r="B3117" t="s">
        <v>36</v>
      </c>
      <c r="C3117">
        <v>0</v>
      </c>
      <c r="D3117" t="s">
        <v>20</v>
      </c>
      <c r="E3117" t="s">
        <v>21</v>
      </c>
      <c r="F3117" t="s">
        <v>22</v>
      </c>
      <c r="G3117">
        <v>18</v>
      </c>
      <c r="H3117" t="s">
        <v>21</v>
      </c>
      <c r="I3117" t="s">
        <v>21</v>
      </c>
      <c r="J3117" t="s">
        <v>28</v>
      </c>
      <c r="K3117" t="s">
        <v>28</v>
      </c>
      <c r="L3117" t="s">
        <v>33</v>
      </c>
      <c r="M3117" t="s">
        <v>20</v>
      </c>
      <c r="N3117" t="s">
        <v>34</v>
      </c>
      <c r="O3117">
        <v>25.82</v>
      </c>
      <c r="P3117">
        <v>458.89</v>
      </c>
      <c r="Q3117">
        <v>1</v>
      </c>
      <c r="R3117" t="s">
        <v>21</v>
      </c>
    </row>
    <row r="3118" spans="1:18" x14ac:dyDescent="0.35">
      <c r="A3118" t="s">
        <v>3158</v>
      </c>
      <c r="B3118" t="s">
        <v>36</v>
      </c>
      <c r="C3118">
        <v>0</v>
      </c>
      <c r="D3118" t="s">
        <v>21</v>
      </c>
      <c r="E3118" t="s">
        <v>20</v>
      </c>
      <c r="F3118" t="s">
        <v>75</v>
      </c>
      <c r="G3118">
        <v>19</v>
      </c>
      <c r="H3118" t="s">
        <v>20</v>
      </c>
      <c r="I3118" t="s">
        <v>23</v>
      </c>
      <c r="J3118" t="s">
        <v>20</v>
      </c>
      <c r="K3118" t="s">
        <v>21</v>
      </c>
      <c r="L3118" t="s">
        <v>33</v>
      </c>
      <c r="M3118" t="s">
        <v>20</v>
      </c>
      <c r="N3118" t="s">
        <v>43</v>
      </c>
      <c r="O3118">
        <v>80.84</v>
      </c>
      <c r="P3118">
        <v>1537.07</v>
      </c>
      <c r="Q3118">
        <v>4</v>
      </c>
      <c r="R3118" t="s">
        <v>20</v>
      </c>
    </row>
    <row r="3119" spans="1:18" x14ac:dyDescent="0.35">
      <c r="A3119" t="s">
        <v>3159</v>
      </c>
      <c r="B3119" t="s">
        <v>19</v>
      </c>
      <c r="C3119">
        <v>0</v>
      </c>
      <c r="D3119" t="s">
        <v>21</v>
      </c>
      <c r="E3119" t="s">
        <v>21</v>
      </c>
      <c r="F3119" t="s">
        <v>65</v>
      </c>
      <c r="G3119">
        <v>39</v>
      </c>
      <c r="H3119" t="s">
        <v>20</v>
      </c>
      <c r="I3119" t="s">
        <v>21</v>
      </c>
      <c r="J3119" t="s">
        <v>28</v>
      </c>
      <c r="K3119" t="s">
        <v>28</v>
      </c>
      <c r="L3119" t="s">
        <v>24</v>
      </c>
      <c r="M3119" t="s">
        <v>20</v>
      </c>
      <c r="N3119" t="s">
        <v>34</v>
      </c>
      <c r="O3119">
        <v>18</v>
      </c>
      <c r="P3119">
        <v>700.76</v>
      </c>
      <c r="Q3119">
        <v>0</v>
      </c>
      <c r="R3119" t="s">
        <v>21</v>
      </c>
    </row>
    <row r="3120" spans="1:18" x14ac:dyDescent="0.35">
      <c r="A3120" t="s">
        <v>3160</v>
      </c>
      <c r="B3120" t="s">
        <v>19</v>
      </c>
      <c r="C3120">
        <v>0</v>
      </c>
      <c r="D3120" t="s">
        <v>20</v>
      </c>
      <c r="E3120" t="s">
        <v>21</v>
      </c>
      <c r="F3120" t="s">
        <v>49</v>
      </c>
      <c r="G3120">
        <v>53</v>
      </c>
      <c r="H3120" t="s">
        <v>20</v>
      </c>
      <c r="I3120" t="s">
        <v>23</v>
      </c>
      <c r="J3120" t="s">
        <v>20</v>
      </c>
      <c r="K3120" t="s">
        <v>20</v>
      </c>
      <c r="L3120" t="s">
        <v>24</v>
      </c>
      <c r="M3120" t="s">
        <v>21</v>
      </c>
      <c r="N3120" t="s">
        <v>34</v>
      </c>
      <c r="O3120">
        <v>98.1</v>
      </c>
      <c r="P3120">
        <v>5084</v>
      </c>
      <c r="Q3120">
        <v>1</v>
      </c>
      <c r="R3120" t="s">
        <v>21</v>
      </c>
    </row>
    <row r="3121" spans="1:18" x14ac:dyDescent="0.35">
      <c r="A3121" t="s">
        <v>3161</v>
      </c>
      <c r="B3121" t="s">
        <v>36</v>
      </c>
      <c r="C3121">
        <v>0</v>
      </c>
      <c r="D3121" t="s">
        <v>21</v>
      </c>
      <c r="E3121" t="s">
        <v>21</v>
      </c>
      <c r="F3121" t="s">
        <v>49</v>
      </c>
      <c r="G3121">
        <v>23</v>
      </c>
      <c r="H3121" t="s">
        <v>20</v>
      </c>
      <c r="I3121" t="s">
        <v>23</v>
      </c>
      <c r="J3121" t="s">
        <v>21</v>
      </c>
      <c r="K3121" t="s">
        <v>21</v>
      </c>
      <c r="L3121" t="s">
        <v>33</v>
      </c>
      <c r="M3121" t="s">
        <v>21</v>
      </c>
      <c r="N3121" t="s">
        <v>25</v>
      </c>
      <c r="O3121">
        <v>81.31</v>
      </c>
      <c r="P3121">
        <v>1829.01</v>
      </c>
      <c r="Q3121">
        <v>3</v>
      </c>
      <c r="R3121" t="s">
        <v>20</v>
      </c>
    </row>
    <row r="3122" spans="1:18" x14ac:dyDescent="0.35">
      <c r="A3122" t="s">
        <v>3162</v>
      </c>
      <c r="B3122" t="s">
        <v>19</v>
      </c>
      <c r="C3122">
        <v>0</v>
      </c>
      <c r="D3122" t="s">
        <v>20</v>
      </c>
      <c r="E3122" t="s">
        <v>21</v>
      </c>
      <c r="F3122" t="s">
        <v>41</v>
      </c>
      <c r="G3122">
        <v>14</v>
      </c>
      <c r="H3122" t="s">
        <v>20</v>
      </c>
      <c r="I3122" t="s">
        <v>32</v>
      </c>
      <c r="J3122" t="s">
        <v>21</v>
      </c>
      <c r="K3122" t="s">
        <v>21</v>
      </c>
      <c r="L3122" t="s">
        <v>33</v>
      </c>
      <c r="M3122" t="s">
        <v>20</v>
      </c>
      <c r="N3122" t="s">
        <v>25</v>
      </c>
      <c r="O3122">
        <v>67.02</v>
      </c>
      <c r="P3122">
        <v>962.15</v>
      </c>
      <c r="Q3122">
        <v>0</v>
      </c>
      <c r="R3122" t="s">
        <v>20</v>
      </c>
    </row>
    <row r="3123" spans="1:18" x14ac:dyDescent="0.35">
      <c r="A3123" t="s">
        <v>3163</v>
      </c>
      <c r="B3123" t="s">
        <v>36</v>
      </c>
      <c r="C3123">
        <v>1</v>
      </c>
      <c r="D3123" t="s">
        <v>20</v>
      </c>
      <c r="E3123" t="s">
        <v>21</v>
      </c>
      <c r="F3123" t="s">
        <v>41</v>
      </c>
      <c r="G3123">
        <v>55</v>
      </c>
      <c r="H3123" t="s">
        <v>20</v>
      </c>
      <c r="I3123" t="s">
        <v>23</v>
      </c>
      <c r="J3123" t="s">
        <v>20</v>
      </c>
      <c r="K3123" t="s">
        <v>20</v>
      </c>
      <c r="L3123" t="s">
        <v>24</v>
      </c>
      <c r="M3123" t="s">
        <v>21</v>
      </c>
      <c r="N3123" t="s">
        <v>43</v>
      </c>
      <c r="O3123">
        <v>102.63</v>
      </c>
      <c r="P3123">
        <v>5506.94</v>
      </c>
      <c r="Q3123">
        <v>1</v>
      </c>
      <c r="R3123" t="s">
        <v>21</v>
      </c>
    </row>
    <row r="3124" spans="1:18" x14ac:dyDescent="0.35">
      <c r="A3124" t="s">
        <v>3164</v>
      </c>
      <c r="B3124" t="s">
        <v>19</v>
      </c>
      <c r="C3124">
        <v>0</v>
      </c>
      <c r="D3124" t="s">
        <v>21</v>
      </c>
      <c r="E3124" t="s">
        <v>21</v>
      </c>
      <c r="F3124" t="s">
        <v>49</v>
      </c>
      <c r="G3124">
        <v>8</v>
      </c>
      <c r="H3124" t="s">
        <v>20</v>
      </c>
      <c r="I3124" t="s">
        <v>21</v>
      </c>
      <c r="J3124" t="s">
        <v>28</v>
      </c>
      <c r="K3124" t="s">
        <v>28</v>
      </c>
      <c r="L3124" t="s">
        <v>29</v>
      </c>
      <c r="M3124" t="s">
        <v>20</v>
      </c>
      <c r="N3124" t="s">
        <v>30</v>
      </c>
      <c r="O3124">
        <v>43.92</v>
      </c>
      <c r="P3124">
        <v>355.92</v>
      </c>
      <c r="Q3124">
        <v>3</v>
      </c>
      <c r="R3124" t="s">
        <v>20</v>
      </c>
    </row>
    <row r="3125" spans="1:18" x14ac:dyDescent="0.35">
      <c r="A3125" t="s">
        <v>3165</v>
      </c>
      <c r="B3125" t="s">
        <v>36</v>
      </c>
      <c r="C3125">
        <v>0</v>
      </c>
      <c r="D3125" t="s">
        <v>21</v>
      </c>
      <c r="E3125" t="s">
        <v>21</v>
      </c>
      <c r="F3125" t="s">
        <v>65</v>
      </c>
      <c r="G3125">
        <v>15</v>
      </c>
      <c r="H3125" t="s">
        <v>20</v>
      </c>
      <c r="I3125" t="s">
        <v>32</v>
      </c>
      <c r="J3125" t="s">
        <v>21</v>
      </c>
      <c r="K3125" t="s">
        <v>21</v>
      </c>
      <c r="L3125" t="s">
        <v>33</v>
      </c>
      <c r="M3125" t="s">
        <v>20</v>
      </c>
      <c r="N3125" t="s">
        <v>43</v>
      </c>
      <c r="O3125">
        <v>48.16</v>
      </c>
      <c r="P3125">
        <v>716.62</v>
      </c>
      <c r="Q3125">
        <v>1</v>
      </c>
      <c r="R3125" t="s">
        <v>20</v>
      </c>
    </row>
    <row r="3126" spans="1:18" x14ac:dyDescent="0.35">
      <c r="A3126" t="s">
        <v>3166</v>
      </c>
      <c r="B3126" t="s">
        <v>36</v>
      </c>
      <c r="C3126">
        <v>0</v>
      </c>
      <c r="D3126" t="s">
        <v>21</v>
      </c>
      <c r="E3126" t="s">
        <v>21</v>
      </c>
      <c r="F3126" t="s">
        <v>75</v>
      </c>
      <c r="G3126">
        <v>34</v>
      </c>
      <c r="H3126" t="s">
        <v>20</v>
      </c>
      <c r="I3126" t="s">
        <v>23</v>
      </c>
      <c r="J3126" t="s">
        <v>21</v>
      </c>
      <c r="K3126" t="s">
        <v>21</v>
      </c>
      <c r="L3126" t="s">
        <v>29</v>
      </c>
      <c r="M3126" t="s">
        <v>20</v>
      </c>
      <c r="N3126" t="s">
        <v>30</v>
      </c>
      <c r="O3126">
        <v>75.849999999999994</v>
      </c>
      <c r="P3126">
        <v>2535.2600000000002</v>
      </c>
      <c r="Q3126">
        <v>0</v>
      </c>
      <c r="R3126" t="s">
        <v>20</v>
      </c>
    </row>
    <row r="3127" spans="1:18" x14ac:dyDescent="0.35">
      <c r="A3127" t="s">
        <v>3167</v>
      </c>
      <c r="B3127" t="s">
        <v>19</v>
      </c>
      <c r="C3127">
        <v>0</v>
      </c>
      <c r="D3127" t="s">
        <v>21</v>
      </c>
      <c r="E3127" t="s">
        <v>20</v>
      </c>
      <c r="F3127" t="s">
        <v>27</v>
      </c>
      <c r="G3127">
        <v>49</v>
      </c>
      <c r="H3127" t="s">
        <v>20</v>
      </c>
      <c r="I3127" t="s">
        <v>32</v>
      </c>
      <c r="J3127" t="s">
        <v>20</v>
      </c>
      <c r="K3127" t="s">
        <v>20</v>
      </c>
      <c r="L3127" t="s">
        <v>29</v>
      </c>
      <c r="M3127" t="s">
        <v>20</v>
      </c>
      <c r="N3127" t="s">
        <v>30</v>
      </c>
      <c r="O3127">
        <v>70.66</v>
      </c>
      <c r="P3127">
        <v>3511.72</v>
      </c>
      <c r="Q3127">
        <v>1</v>
      </c>
      <c r="R3127" t="s">
        <v>21</v>
      </c>
    </row>
    <row r="3128" spans="1:18" x14ac:dyDescent="0.35">
      <c r="A3128" t="s">
        <v>3168</v>
      </c>
      <c r="B3128" t="s">
        <v>19</v>
      </c>
      <c r="C3128">
        <v>0</v>
      </c>
      <c r="D3128" t="s">
        <v>21</v>
      </c>
      <c r="E3128" t="s">
        <v>21</v>
      </c>
      <c r="F3128" t="s">
        <v>65</v>
      </c>
      <c r="G3128">
        <v>40</v>
      </c>
      <c r="H3128" t="s">
        <v>20</v>
      </c>
      <c r="I3128" t="s">
        <v>32</v>
      </c>
      <c r="J3128" t="s">
        <v>20</v>
      </c>
      <c r="K3128" t="s">
        <v>21</v>
      </c>
      <c r="L3128" t="s">
        <v>24</v>
      </c>
      <c r="M3128" t="s">
        <v>20</v>
      </c>
      <c r="N3128" t="s">
        <v>43</v>
      </c>
      <c r="O3128">
        <v>57.56</v>
      </c>
      <c r="P3128">
        <v>2288.83</v>
      </c>
      <c r="Q3128">
        <v>2</v>
      </c>
      <c r="R3128" t="s">
        <v>21</v>
      </c>
    </row>
    <row r="3129" spans="1:18" x14ac:dyDescent="0.35">
      <c r="A3129" t="s">
        <v>3169</v>
      </c>
      <c r="B3129" t="s">
        <v>19</v>
      </c>
      <c r="C3129">
        <v>0</v>
      </c>
      <c r="D3129" t="s">
        <v>20</v>
      </c>
      <c r="E3129" t="s">
        <v>21</v>
      </c>
      <c r="F3129" t="s">
        <v>58</v>
      </c>
      <c r="G3129">
        <v>25</v>
      </c>
      <c r="H3129" t="s">
        <v>20</v>
      </c>
      <c r="I3129" t="s">
        <v>32</v>
      </c>
      <c r="J3129" t="s">
        <v>21</v>
      </c>
      <c r="K3129" t="s">
        <v>20</v>
      </c>
      <c r="L3129" t="s">
        <v>33</v>
      </c>
      <c r="M3129" t="s">
        <v>21</v>
      </c>
      <c r="N3129" t="s">
        <v>34</v>
      </c>
      <c r="O3129">
        <v>60.62</v>
      </c>
      <c r="P3129">
        <v>1522.91</v>
      </c>
      <c r="Q3129">
        <v>2</v>
      </c>
      <c r="R3129" t="s">
        <v>20</v>
      </c>
    </row>
    <row r="3130" spans="1:18" x14ac:dyDescent="0.35">
      <c r="A3130" t="s">
        <v>3170</v>
      </c>
      <c r="B3130" t="s">
        <v>19</v>
      </c>
      <c r="C3130">
        <v>0</v>
      </c>
      <c r="D3130" t="s">
        <v>20</v>
      </c>
      <c r="E3130" t="s">
        <v>20</v>
      </c>
      <c r="F3130" t="s">
        <v>49</v>
      </c>
      <c r="G3130">
        <v>17</v>
      </c>
      <c r="H3130" t="s">
        <v>20</v>
      </c>
      <c r="I3130" t="s">
        <v>32</v>
      </c>
      <c r="J3130" t="s">
        <v>21</v>
      </c>
      <c r="K3130" t="s">
        <v>20</v>
      </c>
      <c r="L3130" t="s">
        <v>33</v>
      </c>
      <c r="M3130" t="s">
        <v>20</v>
      </c>
      <c r="N3130" t="s">
        <v>25</v>
      </c>
      <c r="O3130">
        <v>54.73</v>
      </c>
      <c r="P3130">
        <v>939.12</v>
      </c>
      <c r="Q3130">
        <v>1</v>
      </c>
      <c r="R3130" t="s">
        <v>21</v>
      </c>
    </row>
    <row r="3131" spans="1:18" x14ac:dyDescent="0.35">
      <c r="A3131" t="s">
        <v>3171</v>
      </c>
      <c r="B3131" t="s">
        <v>36</v>
      </c>
      <c r="C3131">
        <v>0</v>
      </c>
      <c r="D3131" t="s">
        <v>20</v>
      </c>
      <c r="E3131" t="s">
        <v>20</v>
      </c>
      <c r="F3131" t="s">
        <v>58</v>
      </c>
      <c r="G3131">
        <v>37</v>
      </c>
      <c r="H3131" t="s">
        <v>20</v>
      </c>
      <c r="I3131" t="s">
        <v>23</v>
      </c>
      <c r="J3131" t="s">
        <v>21</v>
      </c>
      <c r="K3131" t="s">
        <v>21</v>
      </c>
      <c r="L3131" t="s">
        <v>24</v>
      </c>
      <c r="M3131" t="s">
        <v>20</v>
      </c>
      <c r="N3131" t="s">
        <v>30</v>
      </c>
      <c r="O3131">
        <v>87.67</v>
      </c>
      <c r="P3131">
        <v>3323.31</v>
      </c>
      <c r="Q3131">
        <v>1</v>
      </c>
      <c r="R3131" t="s">
        <v>21</v>
      </c>
    </row>
    <row r="3132" spans="1:18" x14ac:dyDescent="0.35">
      <c r="A3132" t="s">
        <v>2957</v>
      </c>
      <c r="B3132" t="s">
        <v>36</v>
      </c>
      <c r="C3132">
        <v>0</v>
      </c>
      <c r="D3132" t="s">
        <v>21</v>
      </c>
      <c r="E3132" t="s">
        <v>21</v>
      </c>
      <c r="F3132" t="s">
        <v>45</v>
      </c>
      <c r="G3132">
        <v>30</v>
      </c>
      <c r="H3132" t="s">
        <v>20</v>
      </c>
      <c r="I3132" t="s">
        <v>23</v>
      </c>
      <c r="J3132" t="s">
        <v>21</v>
      </c>
      <c r="K3132" t="s">
        <v>21</v>
      </c>
      <c r="L3132" t="s">
        <v>33</v>
      </c>
      <c r="M3132" t="s">
        <v>21</v>
      </c>
      <c r="N3132" t="s">
        <v>25</v>
      </c>
      <c r="O3132">
        <v>90.61</v>
      </c>
      <c r="P3132">
        <v>2661.7</v>
      </c>
      <c r="Q3132">
        <v>1</v>
      </c>
      <c r="R3132" t="s">
        <v>21</v>
      </c>
    </row>
    <row r="3133" spans="1:18" x14ac:dyDescent="0.35">
      <c r="A3133" t="s">
        <v>3172</v>
      </c>
      <c r="B3133" t="s">
        <v>36</v>
      </c>
      <c r="C3133">
        <v>1</v>
      </c>
      <c r="D3133" t="s">
        <v>21</v>
      </c>
      <c r="E3133" t="s">
        <v>21</v>
      </c>
      <c r="F3133" t="s">
        <v>49</v>
      </c>
      <c r="G3133">
        <v>41</v>
      </c>
      <c r="H3133" t="s">
        <v>20</v>
      </c>
      <c r="I3133" t="s">
        <v>21</v>
      </c>
      <c r="J3133" t="s">
        <v>28</v>
      </c>
      <c r="K3133" t="s">
        <v>28</v>
      </c>
      <c r="L3133" t="s">
        <v>24</v>
      </c>
      <c r="M3133" t="s">
        <v>20</v>
      </c>
      <c r="N3133" t="s">
        <v>34</v>
      </c>
      <c r="O3133">
        <v>32.04</v>
      </c>
      <c r="P3133">
        <v>1351.81</v>
      </c>
      <c r="Q3133">
        <v>0</v>
      </c>
      <c r="R3133" t="s">
        <v>21</v>
      </c>
    </row>
    <row r="3134" spans="1:18" x14ac:dyDescent="0.35">
      <c r="A3134" t="s">
        <v>3173</v>
      </c>
      <c r="B3134" t="s">
        <v>36</v>
      </c>
      <c r="C3134">
        <v>0</v>
      </c>
      <c r="D3134" t="s">
        <v>20</v>
      </c>
      <c r="E3134" t="s">
        <v>20</v>
      </c>
      <c r="F3134" t="s">
        <v>37</v>
      </c>
      <c r="G3134">
        <v>18</v>
      </c>
      <c r="H3134" t="s">
        <v>20</v>
      </c>
      <c r="I3134" t="s">
        <v>32</v>
      </c>
      <c r="J3134" t="s">
        <v>21</v>
      </c>
      <c r="K3134" t="s">
        <v>20</v>
      </c>
      <c r="L3134" t="s">
        <v>29</v>
      </c>
      <c r="M3134" t="s">
        <v>20</v>
      </c>
      <c r="N3134" t="s">
        <v>43</v>
      </c>
      <c r="O3134">
        <v>63.99</v>
      </c>
      <c r="P3134">
        <v>1117.9100000000001</v>
      </c>
      <c r="Q3134">
        <v>3</v>
      </c>
      <c r="R3134" t="s">
        <v>20</v>
      </c>
    </row>
    <row r="3135" spans="1:18" x14ac:dyDescent="0.35">
      <c r="A3135" t="s">
        <v>3174</v>
      </c>
      <c r="B3135" t="s">
        <v>19</v>
      </c>
      <c r="C3135">
        <v>0</v>
      </c>
      <c r="D3135" t="s">
        <v>20</v>
      </c>
      <c r="E3135" t="s">
        <v>20</v>
      </c>
      <c r="F3135" t="s">
        <v>58</v>
      </c>
      <c r="G3135">
        <v>8</v>
      </c>
      <c r="H3135" t="s">
        <v>20</v>
      </c>
      <c r="I3135" t="s">
        <v>23</v>
      </c>
      <c r="J3135" t="s">
        <v>21</v>
      </c>
      <c r="K3135" t="s">
        <v>21</v>
      </c>
      <c r="L3135" t="s">
        <v>33</v>
      </c>
      <c r="M3135" t="s">
        <v>20</v>
      </c>
      <c r="N3135" t="s">
        <v>25</v>
      </c>
      <c r="O3135">
        <v>87.29</v>
      </c>
      <c r="P3135">
        <v>717.41</v>
      </c>
      <c r="Q3135">
        <v>4</v>
      </c>
      <c r="R3135" t="s">
        <v>20</v>
      </c>
    </row>
    <row r="3136" spans="1:18" x14ac:dyDescent="0.35">
      <c r="A3136" t="s">
        <v>3175</v>
      </c>
      <c r="B3136" t="s">
        <v>19</v>
      </c>
      <c r="C3136">
        <v>0</v>
      </c>
      <c r="D3136" t="s">
        <v>20</v>
      </c>
      <c r="E3136" t="s">
        <v>21</v>
      </c>
      <c r="F3136" t="s">
        <v>49</v>
      </c>
      <c r="G3136">
        <v>32</v>
      </c>
      <c r="H3136" t="s">
        <v>20</v>
      </c>
      <c r="I3136" t="s">
        <v>21</v>
      </c>
      <c r="J3136" t="s">
        <v>28</v>
      </c>
      <c r="K3136" t="s">
        <v>28</v>
      </c>
      <c r="L3136" t="s">
        <v>33</v>
      </c>
      <c r="M3136" t="s">
        <v>21</v>
      </c>
      <c r="N3136" t="s">
        <v>30</v>
      </c>
      <c r="O3136">
        <v>35.56</v>
      </c>
      <c r="P3136">
        <v>1158.95</v>
      </c>
      <c r="Q3136">
        <v>1</v>
      </c>
      <c r="R3136" t="s">
        <v>21</v>
      </c>
    </row>
    <row r="3137" spans="1:18" x14ac:dyDescent="0.35">
      <c r="A3137" t="s">
        <v>3176</v>
      </c>
      <c r="B3137" t="s">
        <v>36</v>
      </c>
      <c r="C3137">
        <v>1</v>
      </c>
      <c r="D3137" t="s">
        <v>20</v>
      </c>
      <c r="E3137" t="s">
        <v>21</v>
      </c>
      <c r="F3137" t="s">
        <v>47</v>
      </c>
      <c r="G3137">
        <v>72</v>
      </c>
      <c r="H3137" t="s">
        <v>20</v>
      </c>
      <c r="I3137" t="s">
        <v>32</v>
      </c>
      <c r="J3137" t="s">
        <v>21</v>
      </c>
      <c r="K3137" t="s">
        <v>21</v>
      </c>
      <c r="L3137" t="s">
        <v>24</v>
      </c>
      <c r="M3137" t="s">
        <v>21</v>
      </c>
      <c r="N3137" t="s">
        <v>43</v>
      </c>
      <c r="O3137">
        <v>49.15</v>
      </c>
      <c r="P3137">
        <v>3474.69</v>
      </c>
      <c r="Q3137">
        <v>1</v>
      </c>
      <c r="R3137" t="s">
        <v>21</v>
      </c>
    </row>
    <row r="3138" spans="1:18" x14ac:dyDescent="0.35">
      <c r="A3138" t="s">
        <v>3177</v>
      </c>
      <c r="B3138" t="s">
        <v>19</v>
      </c>
      <c r="C3138">
        <v>0</v>
      </c>
      <c r="D3138" t="s">
        <v>20</v>
      </c>
      <c r="E3138" t="s">
        <v>21</v>
      </c>
      <c r="F3138" t="s">
        <v>58</v>
      </c>
      <c r="G3138">
        <v>26</v>
      </c>
      <c r="H3138" t="s">
        <v>20</v>
      </c>
      <c r="I3138" t="s">
        <v>32</v>
      </c>
      <c r="J3138" t="s">
        <v>20</v>
      </c>
      <c r="K3138" t="s">
        <v>20</v>
      </c>
      <c r="L3138" t="s">
        <v>29</v>
      </c>
      <c r="M3138" t="s">
        <v>20</v>
      </c>
      <c r="N3138" t="s">
        <v>25</v>
      </c>
      <c r="O3138">
        <v>72.209999999999994</v>
      </c>
      <c r="P3138">
        <v>1913.48</v>
      </c>
      <c r="Q3138">
        <v>2</v>
      </c>
      <c r="R3138" t="s">
        <v>21</v>
      </c>
    </row>
    <row r="3139" spans="1:18" x14ac:dyDescent="0.35">
      <c r="A3139" t="s">
        <v>3178</v>
      </c>
      <c r="B3139" t="s">
        <v>19</v>
      </c>
      <c r="C3139">
        <v>0</v>
      </c>
      <c r="D3139" t="s">
        <v>20</v>
      </c>
      <c r="E3139" t="s">
        <v>20</v>
      </c>
      <c r="F3139" t="s">
        <v>39</v>
      </c>
      <c r="G3139">
        <v>33</v>
      </c>
      <c r="H3139" t="s">
        <v>20</v>
      </c>
      <c r="I3139" t="s">
        <v>32</v>
      </c>
      <c r="J3139" t="s">
        <v>21</v>
      </c>
      <c r="K3139" t="s">
        <v>21</v>
      </c>
      <c r="L3139" t="s">
        <v>33</v>
      </c>
      <c r="M3139" t="s">
        <v>21</v>
      </c>
      <c r="N3139" t="s">
        <v>43</v>
      </c>
      <c r="O3139">
        <v>49.23</v>
      </c>
      <c r="P3139">
        <v>1581.8</v>
      </c>
      <c r="Q3139">
        <v>3</v>
      </c>
      <c r="R3139" t="s">
        <v>21</v>
      </c>
    </row>
    <row r="3140" spans="1:18" x14ac:dyDescent="0.35">
      <c r="A3140" t="s">
        <v>3179</v>
      </c>
      <c r="B3140" t="s">
        <v>19</v>
      </c>
      <c r="C3140">
        <v>0</v>
      </c>
      <c r="D3140" t="s">
        <v>20</v>
      </c>
      <c r="E3140" t="s">
        <v>20</v>
      </c>
      <c r="F3140" t="s">
        <v>41</v>
      </c>
      <c r="G3140">
        <v>27</v>
      </c>
      <c r="H3140" t="s">
        <v>20</v>
      </c>
      <c r="I3140" t="s">
        <v>23</v>
      </c>
      <c r="J3140" t="s">
        <v>21</v>
      </c>
      <c r="K3140" t="s">
        <v>21</v>
      </c>
      <c r="L3140" t="s">
        <v>33</v>
      </c>
      <c r="M3140" t="s">
        <v>20</v>
      </c>
      <c r="N3140" t="s">
        <v>30</v>
      </c>
      <c r="O3140">
        <v>89.16</v>
      </c>
      <c r="P3140">
        <v>2420.8000000000002</v>
      </c>
      <c r="Q3140">
        <v>2</v>
      </c>
      <c r="R3140" t="s">
        <v>20</v>
      </c>
    </row>
    <row r="3141" spans="1:18" x14ac:dyDescent="0.35">
      <c r="A3141" t="s">
        <v>3180</v>
      </c>
      <c r="B3141" t="s">
        <v>36</v>
      </c>
      <c r="C3141">
        <v>0</v>
      </c>
      <c r="D3141" t="s">
        <v>20</v>
      </c>
      <c r="E3141" t="s">
        <v>20</v>
      </c>
      <c r="F3141" t="s">
        <v>49</v>
      </c>
      <c r="G3141">
        <v>64</v>
      </c>
      <c r="H3141" t="s">
        <v>20</v>
      </c>
      <c r="I3141" t="s">
        <v>23</v>
      </c>
      <c r="J3141" t="s">
        <v>21</v>
      </c>
      <c r="K3141" t="s">
        <v>21</v>
      </c>
      <c r="L3141" t="s">
        <v>24</v>
      </c>
      <c r="M3141" t="s">
        <v>20</v>
      </c>
      <c r="N3141" t="s">
        <v>43</v>
      </c>
      <c r="O3141">
        <v>91.12</v>
      </c>
      <c r="P3141">
        <v>5902.96</v>
      </c>
      <c r="Q3141">
        <v>0</v>
      </c>
      <c r="R3141" t="s">
        <v>21</v>
      </c>
    </row>
    <row r="3142" spans="1:18" x14ac:dyDescent="0.35">
      <c r="A3142" t="s">
        <v>3181</v>
      </c>
      <c r="B3142" t="s">
        <v>19</v>
      </c>
      <c r="C3142">
        <v>0</v>
      </c>
      <c r="D3142" t="s">
        <v>20</v>
      </c>
      <c r="E3142" t="s">
        <v>21</v>
      </c>
      <c r="F3142" t="s">
        <v>49</v>
      </c>
      <c r="G3142">
        <v>33</v>
      </c>
      <c r="H3142" t="s">
        <v>20</v>
      </c>
      <c r="I3142" t="s">
        <v>21</v>
      </c>
      <c r="J3142" t="s">
        <v>28</v>
      </c>
      <c r="K3142" t="s">
        <v>28</v>
      </c>
      <c r="L3142" t="s">
        <v>33</v>
      </c>
      <c r="M3142" t="s">
        <v>20</v>
      </c>
      <c r="N3142" t="s">
        <v>34</v>
      </c>
      <c r="O3142">
        <v>24.68</v>
      </c>
      <c r="P3142">
        <v>810.04</v>
      </c>
      <c r="Q3142">
        <v>3</v>
      </c>
      <c r="R3142" t="s">
        <v>20</v>
      </c>
    </row>
    <row r="3143" spans="1:18" x14ac:dyDescent="0.35">
      <c r="A3143" t="s">
        <v>3182</v>
      </c>
      <c r="B3143" t="s">
        <v>36</v>
      </c>
      <c r="C3143">
        <v>1</v>
      </c>
      <c r="D3143" t="s">
        <v>21</v>
      </c>
      <c r="E3143" t="s">
        <v>21</v>
      </c>
      <c r="F3143" t="s">
        <v>37</v>
      </c>
      <c r="G3143">
        <v>54</v>
      </c>
      <c r="H3143" t="s">
        <v>20</v>
      </c>
      <c r="I3143" t="s">
        <v>23</v>
      </c>
      <c r="J3143" t="s">
        <v>21</v>
      </c>
      <c r="K3143" t="s">
        <v>21</v>
      </c>
      <c r="L3143" t="s">
        <v>29</v>
      </c>
      <c r="M3143" t="s">
        <v>21</v>
      </c>
      <c r="N3143" t="s">
        <v>25</v>
      </c>
      <c r="O3143">
        <v>83.39</v>
      </c>
      <c r="P3143">
        <v>4626.38</v>
      </c>
      <c r="Q3143">
        <v>1</v>
      </c>
      <c r="R3143" t="s">
        <v>21</v>
      </c>
    </row>
    <row r="3144" spans="1:18" x14ac:dyDescent="0.35">
      <c r="A3144" t="s">
        <v>3183</v>
      </c>
      <c r="B3144" t="s">
        <v>19</v>
      </c>
      <c r="C3144">
        <v>0</v>
      </c>
      <c r="D3144" t="s">
        <v>20</v>
      </c>
      <c r="E3144" t="s">
        <v>20</v>
      </c>
      <c r="F3144" t="s">
        <v>27</v>
      </c>
      <c r="G3144">
        <v>55</v>
      </c>
      <c r="H3144" t="s">
        <v>21</v>
      </c>
      <c r="I3144" t="s">
        <v>23</v>
      </c>
      <c r="J3144" t="s">
        <v>20</v>
      </c>
      <c r="K3144" t="s">
        <v>20</v>
      </c>
      <c r="L3144" t="s">
        <v>24</v>
      </c>
      <c r="M3144" t="s">
        <v>21</v>
      </c>
      <c r="N3144" t="s">
        <v>25</v>
      </c>
      <c r="O3144">
        <v>92.01</v>
      </c>
      <c r="P3144">
        <v>4991.2700000000004</v>
      </c>
      <c r="Q3144">
        <v>5</v>
      </c>
      <c r="R3144" t="s">
        <v>21</v>
      </c>
    </row>
    <row r="3145" spans="1:18" x14ac:dyDescent="0.35">
      <c r="A3145" t="s">
        <v>3184</v>
      </c>
      <c r="B3145" t="s">
        <v>36</v>
      </c>
      <c r="C3145">
        <v>0</v>
      </c>
      <c r="D3145" t="s">
        <v>20</v>
      </c>
      <c r="E3145" t="s">
        <v>21</v>
      </c>
      <c r="F3145" t="s">
        <v>27</v>
      </c>
      <c r="G3145">
        <v>21</v>
      </c>
      <c r="H3145" t="s">
        <v>20</v>
      </c>
      <c r="I3145" t="s">
        <v>32</v>
      </c>
      <c r="J3145" t="s">
        <v>21</v>
      </c>
      <c r="K3145" t="s">
        <v>21</v>
      </c>
      <c r="L3145" t="s">
        <v>33</v>
      </c>
      <c r="M3145" t="s">
        <v>21</v>
      </c>
      <c r="N3145" t="s">
        <v>34</v>
      </c>
      <c r="O3145">
        <v>69</v>
      </c>
      <c r="P3145">
        <v>1419.56</v>
      </c>
      <c r="Q3145">
        <v>1</v>
      </c>
      <c r="R3145" t="s">
        <v>21</v>
      </c>
    </row>
    <row r="3146" spans="1:18" x14ac:dyDescent="0.35">
      <c r="A3146" t="s">
        <v>3185</v>
      </c>
      <c r="B3146" t="s">
        <v>36</v>
      </c>
      <c r="C3146">
        <v>0</v>
      </c>
      <c r="D3146" t="s">
        <v>21</v>
      </c>
      <c r="E3146" t="s">
        <v>21</v>
      </c>
      <c r="F3146" t="s">
        <v>56</v>
      </c>
      <c r="G3146">
        <v>29</v>
      </c>
      <c r="H3146" t="s">
        <v>20</v>
      </c>
      <c r="I3146" t="s">
        <v>21</v>
      </c>
      <c r="J3146" t="s">
        <v>28</v>
      </c>
      <c r="K3146" t="s">
        <v>28</v>
      </c>
      <c r="L3146" t="s">
        <v>33</v>
      </c>
      <c r="M3146" t="s">
        <v>21</v>
      </c>
      <c r="N3146" t="s">
        <v>34</v>
      </c>
      <c r="O3146">
        <v>39.82</v>
      </c>
      <c r="P3146">
        <v>1184.8</v>
      </c>
      <c r="Q3146">
        <v>2</v>
      </c>
      <c r="R3146" t="s">
        <v>20</v>
      </c>
    </row>
    <row r="3147" spans="1:18" x14ac:dyDescent="0.35">
      <c r="A3147" t="s">
        <v>3186</v>
      </c>
      <c r="B3147" t="s">
        <v>36</v>
      </c>
      <c r="C3147">
        <v>0</v>
      </c>
      <c r="D3147" t="s">
        <v>21</v>
      </c>
      <c r="E3147" t="s">
        <v>20</v>
      </c>
      <c r="F3147" t="s">
        <v>75</v>
      </c>
      <c r="G3147">
        <v>19</v>
      </c>
      <c r="H3147" t="s">
        <v>20</v>
      </c>
      <c r="I3147" t="s">
        <v>23</v>
      </c>
      <c r="J3147" t="s">
        <v>20</v>
      </c>
      <c r="K3147" t="s">
        <v>21</v>
      </c>
      <c r="L3147" t="s">
        <v>33</v>
      </c>
      <c r="M3147" t="s">
        <v>20</v>
      </c>
      <c r="N3147" t="s">
        <v>34</v>
      </c>
      <c r="O3147">
        <v>88.83</v>
      </c>
      <c r="P3147">
        <v>1638.85</v>
      </c>
      <c r="Q3147">
        <v>5</v>
      </c>
      <c r="R3147" t="s">
        <v>20</v>
      </c>
    </row>
    <row r="3148" spans="1:18" x14ac:dyDescent="0.35">
      <c r="A3148" t="s">
        <v>3187</v>
      </c>
      <c r="B3148" t="s">
        <v>19</v>
      </c>
      <c r="C3148">
        <v>0</v>
      </c>
      <c r="D3148" t="s">
        <v>20</v>
      </c>
      <c r="E3148" t="s">
        <v>20</v>
      </c>
      <c r="F3148" t="s">
        <v>41</v>
      </c>
      <c r="G3148">
        <v>38</v>
      </c>
      <c r="H3148" t="s">
        <v>20</v>
      </c>
      <c r="I3148" t="s">
        <v>23</v>
      </c>
      <c r="J3148" t="s">
        <v>21</v>
      </c>
      <c r="K3148" t="s">
        <v>21</v>
      </c>
      <c r="L3148" t="s">
        <v>33</v>
      </c>
      <c r="M3148" t="s">
        <v>21</v>
      </c>
      <c r="N3148" t="s">
        <v>34</v>
      </c>
      <c r="O3148">
        <v>89.42</v>
      </c>
      <c r="P3148">
        <v>3349.05</v>
      </c>
      <c r="Q3148">
        <v>1</v>
      </c>
      <c r="R3148" t="s">
        <v>21</v>
      </c>
    </row>
    <row r="3149" spans="1:18" x14ac:dyDescent="0.35">
      <c r="A3149" t="s">
        <v>3188</v>
      </c>
      <c r="B3149" t="s">
        <v>36</v>
      </c>
      <c r="C3149">
        <v>0</v>
      </c>
      <c r="D3149" t="s">
        <v>21</v>
      </c>
      <c r="E3149" t="s">
        <v>21</v>
      </c>
      <c r="F3149" t="s">
        <v>49</v>
      </c>
      <c r="G3149">
        <v>65</v>
      </c>
      <c r="H3149" t="s">
        <v>20</v>
      </c>
      <c r="I3149" t="s">
        <v>23</v>
      </c>
      <c r="J3149" t="s">
        <v>21</v>
      </c>
      <c r="K3149" t="s">
        <v>20</v>
      </c>
      <c r="L3149" t="s">
        <v>24</v>
      </c>
      <c r="M3149" t="s">
        <v>21</v>
      </c>
      <c r="N3149" t="s">
        <v>25</v>
      </c>
      <c r="O3149">
        <v>87.77</v>
      </c>
      <c r="P3149">
        <v>5751.31</v>
      </c>
      <c r="Q3149">
        <v>1</v>
      </c>
      <c r="R3149" t="s">
        <v>21</v>
      </c>
    </row>
    <row r="3150" spans="1:18" x14ac:dyDescent="0.35">
      <c r="A3150" t="s">
        <v>3189</v>
      </c>
      <c r="B3150" t="s">
        <v>19</v>
      </c>
      <c r="C3150">
        <v>1</v>
      </c>
      <c r="D3150" t="s">
        <v>20</v>
      </c>
      <c r="E3150" t="s">
        <v>20</v>
      </c>
      <c r="F3150" t="s">
        <v>37</v>
      </c>
      <c r="G3150">
        <v>27</v>
      </c>
      <c r="H3150" t="s">
        <v>20</v>
      </c>
      <c r="I3150" t="s">
        <v>21</v>
      </c>
      <c r="J3150" t="s">
        <v>28</v>
      </c>
      <c r="K3150" t="s">
        <v>28</v>
      </c>
      <c r="L3150" t="s">
        <v>29</v>
      </c>
      <c r="M3150" t="s">
        <v>20</v>
      </c>
      <c r="N3150" t="s">
        <v>43</v>
      </c>
      <c r="O3150">
        <v>29.81</v>
      </c>
      <c r="P3150">
        <v>808.52</v>
      </c>
      <c r="Q3150">
        <v>0</v>
      </c>
      <c r="R3150" t="s">
        <v>21</v>
      </c>
    </row>
    <row r="3151" spans="1:18" x14ac:dyDescent="0.35">
      <c r="A3151" t="s">
        <v>3190</v>
      </c>
      <c r="B3151" t="s">
        <v>19</v>
      </c>
      <c r="C3151">
        <v>0</v>
      </c>
      <c r="D3151" t="s">
        <v>20</v>
      </c>
      <c r="E3151" t="s">
        <v>21</v>
      </c>
      <c r="F3151" t="s">
        <v>49</v>
      </c>
      <c r="G3151">
        <v>19</v>
      </c>
      <c r="H3151" t="s">
        <v>20</v>
      </c>
      <c r="I3151" t="s">
        <v>23</v>
      </c>
      <c r="J3151" t="s">
        <v>21</v>
      </c>
      <c r="K3151" t="s">
        <v>20</v>
      </c>
      <c r="L3151" t="s">
        <v>33</v>
      </c>
      <c r="M3151" t="s">
        <v>20</v>
      </c>
      <c r="N3151" t="s">
        <v>43</v>
      </c>
      <c r="O3151">
        <v>83.79</v>
      </c>
      <c r="P3151">
        <v>1605.65</v>
      </c>
      <c r="Q3151">
        <v>1</v>
      </c>
      <c r="R3151" t="s">
        <v>20</v>
      </c>
    </row>
    <row r="3152" spans="1:18" x14ac:dyDescent="0.35">
      <c r="A3152" t="s">
        <v>3191</v>
      </c>
      <c r="B3152" t="s">
        <v>19</v>
      </c>
      <c r="C3152">
        <v>0</v>
      </c>
      <c r="D3152" t="s">
        <v>21</v>
      </c>
      <c r="E3152" t="s">
        <v>20</v>
      </c>
      <c r="F3152" t="s">
        <v>45</v>
      </c>
      <c r="G3152">
        <v>15</v>
      </c>
      <c r="H3152" t="s">
        <v>20</v>
      </c>
      <c r="I3152" t="s">
        <v>23</v>
      </c>
      <c r="J3152" t="s">
        <v>21</v>
      </c>
      <c r="K3152" t="s">
        <v>21</v>
      </c>
      <c r="L3152" t="s">
        <v>33</v>
      </c>
      <c r="M3152" t="s">
        <v>21</v>
      </c>
      <c r="N3152" t="s">
        <v>43</v>
      </c>
      <c r="O3152">
        <v>96.16</v>
      </c>
      <c r="P3152">
        <v>1454.15</v>
      </c>
      <c r="Q3152">
        <v>5</v>
      </c>
      <c r="R3152" t="s">
        <v>20</v>
      </c>
    </row>
    <row r="3153" spans="1:18" x14ac:dyDescent="0.35">
      <c r="A3153" t="s">
        <v>3192</v>
      </c>
      <c r="B3153" t="s">
        <v>19</v>
      </c>
      <c r="C3153">
        <v>0</v>
      </c>
      <c r="D3153" t="s">
        <v>21</v>
      </c>
      <c r="E3153" t="s">
        <v>21</v>
      </c>
      <c r="F3153" t="s">
        <v>22</v>
      </c>
      <c r="G3153">
        <v>59</v>
      </c>
      <c r="H3153" t="s">
        <v>20</v>
      </c>
      <c r="I3153" t="s">
        <v>32</v>
      </c>
      <c r="J3153" t="s">
        <v>20</v>
      </c>
      <c r="K3153" t="s">
        <v>20</v>
      </c>
      <c r="L3153" t="s">
        <v>24</v>
      </c>
      <c r="M3153" t="s">
        <v>20</v>
      </c>
      <c r="N3153" t="s">
        <v>34</v>
      </c>
      <c r="O3153">
        <v>79.14</v>
      </c>
      <c r="P3153">
        <v>4616.4399999999996</v>
      </c>
      <c r="Q3153">
        <v>1</v>
      </c>
      <c r="R3153" t="s">
        <v>21</v>
      </c>
    </row>
    <row r="3154" spans="1:18" x14ac:dyDescent="0.35">
      <c r="A3154" t="s">
        <v>3193</v>
      </c>
      <c r="B3154" t="s">
        <v>19</v>
      </c>
      <c r="C3154">
        <v>0</v>
      </c>
      <c r="D3154" t="s">
        <v>21</v>
      </c>
      <c r="E3154" t="s">
        <v>21</v>
      </c>
      <c r="F3154" t="s">
        <v>58</v>
      </c>
      <c r="G3154">
        <v>1</v>
      </c>
      <c r="H3154" t="s">
        <v>20</v>
      </c>
      <c r="I3154" t="s">
        <v>32</v>
      </c>
      <c r="J3154" t="s">
        <v>20</v>
      </c>
      <c r="K3154" t="s">
        <v>20</v>
      </c>
      <c r="L3154" t="s">
        <v>33</v>
      </c>
      <c r="M3154" t="s">
        <v>21</v>
      </c>
      <c r="N3154" t="s">
        <v>43</v>
      </c>
      <c r="O3154">
        <v>58.63</v>
      </c>
      <c r="P3154">
        <v>59.22</v>
      </c>
      <c r="Q3154">
        <v>1</v>
      </c>
      <c r="R3154" t="s">
        <v>21</v>
      </c>
    </row>
    <row r="3155" spans="1:18" x14ac:dyDescent="0.35">
      <c r="A3155" t="s">
        <v>3194</v>
      </c>
      <c r="B3155" t="s">
        <v>19</v>
      </c>
      <c r="C3155">
        <v>1</v>
      </c>
      <c r="D3155" t="s">
        <v>20</v>
      </c>
      <c r="E3155" t="s">
        <v>21</v>
      </c>
      <c r="F3155" t="s">
        <v>65</v>
      </c>
      <c r="G3155">
        <v>19</v>
      </c>
      <c r="H3155" t="s">
        <v>20</v>
      </c>
      <c r="I3155" t="s">
        <v>21</v>
      </c>
      <c r="J3155" t="s">
        <v>28</v>
      </c>
      <c r="K3155" t="s">
        <v>28</v>
      </c>
      <c r="L3155" t="s">
        <v>33</v>
      </c>
      <c r="M3155" t="s">
        <v>20</v>
      </c>
      <c r="N3155" t="s">
        <v>25</v>
      </c>
      <c r="O3155">
        <v>25.38</v>
      </c>
      <c r="P3155">
        <v>473.07</v>
      </c>
      <c r="Q3155">
        <v>1</v>
      </c>
      <c r="R3155" t="s">
        <v>21</v>
      </c>
    </row>
    <row r="3156" spans="1:18" x14ac:dyDescent="0.35">
      <c r="A3156" t="s">
        <v>3195</v>
      </c>
      <c r="B3156" t="s">
        <v>36</v>
      </c>
      <c r="C3156">
        <v>0</v>
      </c>
      <c r="D3156" t="s">
        <v>20</v>
      </c>
      <c r="E3156" t="s">
        <v>20</v>
      </c>
      <c r="F3156" t="s">
        <v>56</v>
      </c>
      <c r="G3156">
        <v>28</v>
      </c>
      <c r="H3156" t="s">
        <v>21</v>
      </c>
      <c r="I3156" t="s">
        <v>21</v>
      </c>
      <c r="J3156" t="s">
        <v>28</v>
      </c>
      <c r="K3156" t="s">
        <v>28</v>
      </c>
      <c r="L3156" t="s">
        <v>29</v>
      </c>
      <c r="M3156" t="s">
        <v>21</v>
      </c>
      <c r="N3156" t="s">
        <v>34</v>
      </c>
      <c r="O3156">
        <v>18</v>
      </c>
      <c r="P3156">
        <v>490.66</v>
      </c>
      <c r="Q3156">
        <v>2</v>
      </c>
      <c r="R3156" t="s">
        <v>21</v>
      </c>
    </row>
    <row r="3157" spans="1:18" x14ac:dyDescent="0.35">
      <c r="A3157" t="s">
        <v>3196</v>
      </c>
      <c r="B3157" t="s">
        <v>36</v>
      </c>
      <c r="C3157">
        <v>0</v>
      </c>
      <c r="D3157" t="s">
        <v>20</v>
      </c>
      <c r="E3157" t="s">
        <v>21</v>
      </c>
      <c r="F3157" t="s">
        <v>22</v>
      </c>
      <c r="G3157">
        <v>58</v>
      </c>
      <c r="H3157" t="s">
        <v>20</v>
      </c>
      <c r="I3157" t="s">
        <v>23</v>
      </c>
      <c r="J3157" t="s">
        <v>20</v>
      </c>
      <c r="K3157" t="s">
        <v>20</v>
      </c>
      <c r="L3157" t="s">
        <v>24</v>
      </c>
      <c r="M3157" t="s">
        <v>21</v>
      </c>
      <c r="N3157" t="s">
        <v>43</v>
      </c>
      <c r="O3157">
        <v>95.81</v>
      </c>
      <c r="P3157">
        <v>5663.28</v>
      </c>
      <c r="Q3157">
        <v>3</v>
      </c>
      <c r="R3157" t="s">
        <v>21</v>
      </c>
    </row>
    <row r="3158" spans="1:18" x14ac:dyDescent="0.35">
      <c r="A3158" t="s">
        <v>3197</v>
      </c>
      <c r="B3158" t="s">
        <v>19</v>
      </c>
      <c r="C3158">
        <v>0</v>
      </c>
      <c r="D3158" t="s">
        <v>20</v>
      </c>
      <c r="E3158" t="s">
        <v>20</v>
      </c>
      <c r="F3158" t="s">
        <v>37</v>
      </c>
      <c r="G3158">
        <v>6</v>
      </c>
      <c r="H3158" t="s">
        <v>20</v>
      </c>
      <c r="I3158" t="s">
        <v>23</v>
      </c>
      <c r="J3158" t="s">
        <v>20</v>
      </c>
      <c r="K3158" t="s">
        <v>21</v>
      </c>
      <c r="L3158" t="s">
        <v>33</v>
      </c>
      <c r="M3158" t="s">
        <v>20</v>
      </c>
      <c r="N3158" t="s">
        <v>43</v>
      </c>
      <c r="O3158">
        <v>99.6</v>
      </c>
      <c r="P3158">
        <v>610.49</v>
      </c>
      <c r="Q3158">
        <v>5</v>
      </c>
      <c r="R3158" t="s">
        <v>20</v>
      </c>
    </row>
    <row r="3159" spans="1:18" x14ac:dyDescent="0.35">
      <c r="A3159" t="s">
        <v>3198</v>
      </c>
      <c r="B3159" t="s">
        <v>19</v>
      </c>
      <c r="C3159">
        <v>1</v>
      </c>
      <c r="D3159" t="s">
        <v>21</v>
      </c>
      <c r="E3159" t="s">
        <v>21</v>
      </c>
      <c r="F3159" t="s">
        <v>58</v>
      </c>
      <c r="G3159">
        <v>44</v>
      </c>
      <c r="H3159" t="s">
        <v>21</v>
      </c>
      <c r="I3159" t="s">
        <v>21</v>
      </c>
      <c r="J3159" t="s">
        <v>28</v>
      </c>
      <c r="K3159" t="s">
        <v>28</v>
      </c>
      <c r="L3159" t="s">
        <v>24</v>
      </c>
      <c r="M3159" t="s">
        <v>21</v>
      </c>
      <c r="N3159" t="s">
        <v>34</v>
      </c>
      <c r="O3159">
        <v>35.25</v>
      </c>
      <c r="P3159">
        <v>1529.91</v>
      </c>
      <c r="Q3159">
        <v>1</v>
      </c>
      <c r="R3159" t="s">
        <v>21</v>
      </c>
    </row>
    <row r="3160" spans="1:18" x14ac:dyDescent="0.35">
      <c r="A3160" t="s">
        <v>3199</v>
      </c>
      <c r="B3160" t="s">
        <v>36</v>
      </c>
      <c r="C3160">
        <v>0</v>
      </c>
      <c r="D3160" t="s">
        <v>20</v>
      </c>
      <c r="E3160" t="s">
        <v>20</v>
      </c>
      <c r="F3160" t="s">
        <v>65</v>
      </c>
      <c r="G3160">
        <v>2</v>
      </c>
      <c r="H3160" t="s">
        <v>20</v>
      </c>
      <c r="I3160" t="s">
        <v>23</v>
      </c>
      <c r="J3160" t="s">
        <v>20</v>
      </c>
      <c r="K3160" t="s">
        <v>21</v>
      </c>
      <c r="L3160" t="s">
        <v>33</v>
      </c>
      <c r="M3160" t="s">
        <v>20</v>
      </c>
      <c r="N3160" t="s">
        <v>25</v>
      </c>
      <c r="O3160">
        <v>97.6</v>
      </c>
      <c r="P3160">
        <v>190.68</v>
      </c>
      <c r="Q3160">
        <v>4</v>
      </c>
      <c r="R3160" t="s">
        <v>20</v>
      </c>
    </row>
    <row r="3161" spans="1:18" x14ac:dyDescent="0.35">
      <c r="A3161" t="s">
        <v>3200</v>
      </c>
      <c r="B3161" t="s">
        <v>19</v>
      </c>
      <c r="C3161">
        <v>0</v>
      </c>
      <c r="D3161" t="s">
        <v>21</v>
      </c>
      <c r="E3161" t="s">
        <v>21</v>
      </c>
      <c r="F3161" t="s">
        <v>65</v>
      </c>
      <c r="G3161">
        <v>9</v>
      </c>
      <c r="H3161" t="s">
        <v>20</v>
      </c>
      <c r="I3161" t="s">
        <v>32</v>
      </c>
      <c r="J3161" t="s">
        <v>21</v>
      </c>
      <c r="K3161" t="s">
        <v>21</v>
      </c>
      <c r="L3161" t="s">
        <v>33</v>
      </c>
      <c r="M3161" t="s">
        <v>21</v>
      </c>
      <c r="N3161" t="s">
        <v>25</v>
      </c>
      <c r="O3161">
        <v>60.52</v>
      </c>
      <c r="P3161">
        <v>560.45000000000005</v>
      </c>
      <c r="Q3161">
        <v>0</v>
      </c>
      <c r="R3161" t="s">
        <v>20</v>
      </c>
    </row>
    <row r="3162" spans="1:18" x14ac:dyDescent="0.35">
      <c r="A3162" t="s">
        <v>3201</v>
      </c>
      <c r="B3162" t="s">
        <v>36</v>
      </c>
      <c r="C3162">
        <v>1</v>
      </c>
      <c r="D3162" t="s">
        <v>21</v>
      </c>
      <c r="E3162" t="s">
        <v>21</v>
      </c>
      <c r="F3162" t="s">
        <v>56</v>
      </c>
      <c r="G3162">
        <v>24</v>
      </c>
      <c r="H3162" t="s">
        <v>20</v>
      </c>
      <c r="I3162" t="s">
        <v>32</v>
      </c>
      <c r="J3162" t="s">
        <v>21</v>
      </c>
      <c r="K3162" t="s">
        <v>21</v>
      </c>
      <c r="L3162" t="s">
        <v>33</v>
      </c>
      <c r="M3162" t="s">
        <v>20</v>
      </c>
      <c r="N3162" t="s">
        <v>34</v>
      </c>
      <c r="O3162">
        <v>45.94</v>
      </c>
      <c r="P3162">
        <v>1070.6300000000001</v>
      </c>
      <c r="Q3162">
        <v>0</v>
      </c>
      <c r="R3162" t="s">
        <v>21</v>
      </c>
    </row>
    <row r="3163" spans="1:18" x14ac:dyDescent="0.35">
      <c r="A3163" t="s">
        <v>3202</v>
      </c>
      <c r="B3163" t="s">
        <v>19</v>
      </c>
      <c r="C3163">
        <v>1</v>
      </c>
      <c r="D3163" t="s">
        <v>20</v>
      </c>
      <c r="E3163" t="s">
        <v>20</v>
      </c>
      <c r="F3163" t="s">
        <v>58</v>
      </c>
      <c r="G3163">
        <v>21</v>
      </c>
      <c r="H3163" t="s">
        <v>20</v>
      </c>
      <c r="I3163" t="s">
        <v>23</v>
      </c>
      <c r="J3163" t="s">
        <v>21</v>
      </c>
      <c r="K3163" t="s">
        <v>20</v>
      </c>
      <c r="L3163" t="s">
        <v>33</v>
      </c>
      <c r="M3163" t="s">
        <v>21</v>
      </c>
      <c r="N3163" t="s">
        <v>34</v>
      </c>
      <c r="O3163">
        <v>91.63</v>
      </c>
      <c r="P3163">
        <v>1905.41</v>
      </c>
      <c r="Q3163">
        <v>3</v>
      </c>
      <c r="R3163" t="s">
        <v>21</v>
      </c>
    </row>
    <row r="3164" spans="1:18" x14ac:dyDescent="0.35">
      <c r="A3164" t="s">
        <v>3203</v>
      </c>
      <c r="B3164" t="s">
        <v>36</v>
      </c>
      <c r="C3164">
        <v>0</v>
      </c>
      <c r="D3164" t="s">
        <v>20</v>
      </c>
      <c r="E3164" t="s">
        <v>20</v>
      </c>
      <c r="F3164" t="s">
        <v>58</v>
      </c>
      <c r="G3164">
        <v>6</v>
      </c>
      <c r="H3164" t="s">
        <v>20</v>
      </c>
      <c r="I3164" t="s">
        <v>21</v>
      </c>
      <c r="J3164" t="s">
        <v>28</v>
      </c>
      <c r="K3164" t="s">
        <v>28</v>
      </c>
      <c r="L3164" t="s">
        <v>33</v>
      </c>
      <c r="M3164" t="s">
        <v>20</v>
      </c>
      <c r="N3164" t="s">
        <v>34</v>
      </c>
      <c r="O3164">
        <v>21.45</v>
      </c>
      <c r="P3164">
        <v>128.26</v>
      </c>
      <c r="Q3164">
        <v>1</v>
      </c>
      <c r="R3164" t="s">
        <v>20</v>
      </c>
    </row>
    <row r="3165" spans="1:18" x14ac:dyDescent="0.35">
      <c r="A3165" t="s">
        <v>3204</v>
      </c>
      <c r="B3165" t="s">
        <v>19</v>
      </c>
      <c r="C3165">
        <v>0</v>
      </c>
      <c r="D3165" t="s">
        <v>21</v>
      </c>
      <c r="E3165" t="s">
        <v>21</v>
      </c>
      <c r="F3165" t="s">
        <v>37</v>
      </c>
      <c r="G3165">
        <v>33</v>
      </c>
      <c r="H3165" t="s">
        <v>20</v>
      </c>
      <c r="I3165" t="s">
        <v>23</v>
      </c>
      <c r="J3165" t="s">
        <v>21</v>
      </c>
      <c r="K3165" t="s">
        <v>20</v>
      </c>
      <c r="L3165" t="s">
        <v>29</v>
      </c>
      <c r="M3165" t="s">
        <v>20</v>
      </c>
      <c r="N3165" t="s">
        <v>34</v>
      </c>
      <c r="O3165">
        <v>82.4</v>
      </c>
      <c r="P3165">
        <v>2706.48</v>
      </c>
      <c r="Q3165">
        <v>5</v>
      </c>
      <c r="R3165" t="s">
        <v>21</v>
      </c>
    </row>
    <row r="3166" spans="1:18" x14ac:dyDescent="0.35">
      <c r="A3166" t="s">
        <v>3205</v>
      </c>
      <c r="B3166" t="s">
        <v>19</v>
      </c>
      <c r="C3166">
        <v>0</v>
      </c>
      <c r="D3166" t="s">
        <v>20</v>
      </c>
      <c r="E3166" t="s">
        <v>21</v>
      </c>
      <c r="F3166" t="s">
        <v>27</v>
      </c>
      <c r="G3166">
        <v>17</v>
      </c>
      <c r="H3166" t="s">
        <v>20</v>
      </c>
      <c r="I3166" t="s">
        <v>21</v>
      </c>
      <c r="J3166" t="s">
        <v>28</v>
      </c>
      <c r="K3166" t="s">
        <v>28</v>
      </c>
      <c r="L3166" t="s">
        <v>33</v>
      </c>
      <c r="M3166" t="s">
        <v>20</v>
      </c>
      <c r="N3166" t="s">
        <v>30</v>
      </c>
      <c r="O3166">
        <v>21.85</v>
      </c>
      <c r="P3166">
        <v>375.01</v>
      </c>
      <c r="Q3166">
        <v>0</v>
      </c>
      <c r="R3166" t="s">
        <v>20</v>
      </c>
    </row>
    <row r="3167" spans="1:18" x14ac:dyDescent="0.35">
      <c r="A3167" t="s">
        <v>3206</v>
      </c>
      <c r="B3167" t="s">
        <v>36</v>
      </c>
      <c r="C3167">
        <v>0</v>
      </c>
      <c r="D3167" t="s">
        <v>20</v>
      </c>
      <c r="E3167" t="s">
        <v>21</v>
      </c>
      <c r="F3167" t="s">
        <v>27</v>
      </c>
      <c r="G3167">
        <v>2</v>
      </c>
      <c r="H3167" t="s">
        <v>21</v>
      </c>
      <c r="I3167" t="s">
        <v>32</v>
      </c>
      <c r="J3167" t="s">
        <v>21</v>
      </c>
      <c r="K3167" t="s">
        <v>20</v>
      </c>
      <c r="L3167" t="s">
        <v>33</v>
      </c>
      <c r="M3167" t="s">
        <v>20</v>
      </c>
      <c r="N3167" t="s">
        <v>30</v>
      </c>
      <c r="O3167">
        <v>51.88</v>
      </c>
      <c r="P3167">
        <v>104.83</v>
      </c>
      <c r="Q3167">
        <v>1</v>
      </c>
      <c r="R3167" t="s">
        <v>20</v>
      </c>
    </row>
    <row r="3168" spans="1:18" x14ac:dyDescent="0.35">
      <c r="A3168" t="s">
        <v>3207</v>
      </c>
      <c r="B3168" t="s">
        <v>19</v>
      </c>
      <c r="C3168">
        <v>0</v>
      </c>
      <c r="D3168" t="s">
        <v>20</v>
      </c>
      <c r="E3168" t="s">
        <v>20</v>
      </c>
      <c r="F3168" t="s">
        <v>58</v>
      </c>
      <c r="G3168">
        <v>47</v>
      </c>
      <c r="H3168" t="s">
        <v>20</v>
      </c>
      <c r="I3168" t="s">
        <v>23</v>
      </c>
      <c r="J3168" t="s">
        <v>21</v>
      </c>
      <c r="K3168" t="s">
        <v>20</v>
      </c>
      <c r="L3168" t="s">
        <v>33</v>
      </c>
      <c r="M3168" t="s">
        <v>20</v>
      </c>
      <c r="N3168" t="s">
        <v>30</v>
      </c>
      <c r="O3168">
        <v>87.97</v>
      </c>
      <c r="P3168">
        <v>4058.59</v>
      </c>
      <c r="Q3168">
        <v>3</v>
      </c>
      <c r="R3168" t="s">
        <v>20</v>
      </c>
    </row>
    <row r="3169" spans="1:18" x14ac:dyDescent="0.35">
      <c r="A3169" t="s">
        <v>3208</v>
      </c>
      <c r="B3169" t="s">
        <v>19</v>
      </c>
      <c r="C3169">
        <v>0</v>
      </c>
      <c r="D3169" t="s">
        <v>21</v>
      </c>
      <c r="E3169" t="s">
        <v>21</v>
      </c>
      <c r="F3169" t="s">
        <v>47</v>
      </c>
      <c r="G3169">
        <v>14</v>
      </c>
      <c r="H3169" t="s">
        <v>20</v>
      </c>
      <c r="I3169" t="s">
        <v>23</v>
      </c>
      <c r="J3169" t="s">
        <v>20</v>
      </c>
      <c r="K3169" t="s">
        <v>21</v>
      </c>
      <c r="L3169" t="s">
        <v>33</v>
      </c>
      <c r="M3169" t="s">
        <v>21</v>
      </c>
      <c r="N3169" t="s">
        <v>34</v>
      </c>
      <c r="O3169">
        <v>85.67</v>
      </c>
      <c r="P3169">
        <v>1222.3800000000001</v>
      </c>
      <c r="Q3169">
        <v>4</v>
      </c>
      <c r="R3169" t="s">
        <v>20</v>
      </c>
    </row>
    <row r="3170" spans="1:18" x14ac:dyDescent="0.35">
      <c r="A3170" t="s">
        <v>3209</v>
      </c>
      <c r="B3170" t="s">
        <v>19</v>
      </c>
      <c r="C3170">
        <v>0</v>
      </c>
      <c r="D3170" t="s">
        <v>21</v>
      </c>
      <c r="E3170" t="s">
        <v>21</v>
      </c>
      <c r="F3170" t="s">
        <v>37</v>
      </c>
      <c r="G3170">
        <v>10</v>
      </c>
      <c r="H3170" t="s">
        <v>20</v>
      </c>
      <c r="I3170" t="s">
        <v>23</v>
      </c>
      <c r="J3170" t="s">
        <v>20</v>
      </c>
      <c r="K3170" t="s">
        <v>21</v>
      </c>
      <c r="L3170" t="s">
        <v>33</v>
      </c>
      <c r="M3170" t="s">
        <v>20</v>
      </c>
      <c r="N3170" t="s">
        <v>25</v>
      </c>
      <c r="O3170">
        <v>85.71</v>
      </c>
      <c r="P3170">
        <v>841.32</v>
      </c>
      <c r="Q3170">
        <v>0</v>
      </c>
      <c r="R3170" t="s">
        <v>21</v>
      </c>
    </row>
    <row r="3171" spans="1:18" x14ac:dyDescent="0.35">
      <c r="A3171" t="s">
        <v>3210</v>
      </c>
      <c r="B3171" t="s">
        <v>19</v>
      </c>
      <c r="C3171">
        <v>0</v>
      </c>
      <c r="D3171" t="s">
        <v>20</v>
      </c>
      <c r="E3171" t="s">
        <v>21</v>
      </c>
      <c r="F3171" t="s">
        <v>58</v>
      </c>
      <c r="G3171">
        <v>3</v>
      </c>
      <c r="H3171" t="s">
        <v>20</v>
      </c>
      <c r="I3171" t="s">
        <v>23</v>
      </c>
      <c r="J3171" t="s">
        <v>21</v>
      </c>
      <c r="K3171" t="s">
        <v>21</v>
      </c>
      <c r="L3171" t="s">
        <v>33</v>
      </c>
      <c r="M3171" t="s">
        <v>20</v>
      </c>
      <c r="N3171" t="s">
        <v>34</v>
      </c>
      <c r="O3171">
        <v>81.709999999999994</v>
      </c>
      <c r="P3171">
        <v>240.35</v>
      </c>
      <c r="Q3171">
        <v>3</v>
      </c>
      <c r="R3171" t="s">
        <v>20</v>
      </c>
    </row>
    <row r="3172" spans="1:18" x14ac:dyDescent="0.35">
      <c r="A3172" t="s">
        <v>3211</v>
      </c>
      <c r="B3172" t="s">
        <v>36</v>
      </c>
      <c r="C3172">
        <v>0</v>
      </c>
      <c r="D3172" t="s">
        <v>21</v>
      </c>
      <c r="E3172" t="s">
        <v>21</v>
      </c>
      <c r="F3172" t="s">
        <v>47</v>
      </c>
      <c r="G3172">
        <v>12</v>
      </c>
      <c r="H3172" t="s">
        <v>20</v>
      </c>
      <c r="I3172" t="s">
        <v>23</v>
      </c>
      <c r="J3172" t="s">
        <v>20</v>
      </c>
      <c r="K3172" t="s">
        <v>21</v>
      </c>
      <c r="L3172" t="s">
        <v>33</v>
      </c>
      <c r="M3172" t="s">
        <v>20</v>
      </c>
      <c r="N3172" t="s">
        <v>34</v>
      </c>
      <c r="O3172">
        <v>86.32</v>
      </c>
      <c r="P3172">
        <v>1013.21</v>
      </c>
      <c r="Q3172">
        <v>4</v>
      </c>
      <c r="R3172" t="s">
        <v>20</v>
      </c>
    </row>
    <row r="3173" spans="1:18" x14ac:dyDescent="0.35">
      <c r="A3173" t="s">
        <v>3212</v>
      </c>
      <c r="B3173" t="s">
        <v>19</v>
      </c>
      <c r="C3173">
        <v>0</v>
      </c>
      <c r="D3173" t="s">
        <v>20</v>
      </c>
      <c r="E3173" t="s">
        <v>21</v>
      </c>
      <c r="F3173" t="s">
        <v>27</v>
      </c>
      <c r="G3173">
        <v>33</v>
      </c>
      <c r="H3173" t="s">
        <v>20</v>
      </c>
      <c r="I3173" t="s">
        <v>21</v>
      </c>
      <c r="J3173" t="s">
        <v>28</v>
      </c>
      <c r="K3173" t="s">
        <v>28</v>
      </c>
      <c r="L3173" t="s">
        <v>24</v>
      </c>
      <c r="M3173" t="s">
        <v>20</v>
      </c>
      <c r="N3173" t="s">
        <v>34</v>
      </c>
      <c r="O3173">
        <v>31.6</v>
      </c>
      <c r="P3173">
        <v>1040.18</v>
      </c>
      <c r="Q3173">
        <v>2</v>
      </c>
      <c r="R3173" t="s">
        <v>21</v>
      </c>
    </row>
    <row r="3174" spans="1:18" x14ac:dyDescent="0.35">
      <c r="A3174" t="s">
        <v>3213</v>
      </c>
      <c r="B3174" t="s">
        <v>36</v>
      </c>
      <c r="C3174">
        <v>0</v>
      </c>
      <c r="D3174" t="s">
        <v>20</v>
      </c>
      <c r="E3174" t="s">
        <v>20</v>
      </c>
      <c r="F3174" t="s">
        <v>37</v>
      </c>
      <c r="G3174">
        <v>45</v>
      </c>
      <c r="H3174" t="s">
        <v>20</v>
      </c>
      <c r="I3174" t="s">
        <v>32</v>
      </c>
      <c r="J3174" t="s">
        <v>21</v>
      </c>
      <c r="K3174" t="s">
        <v>20</v>
      </c>
      <c r="L3174" t="s">
        <v>24</v>
      </c>
      <c r="M3174" t="s">
        <v>20</v>
      </c>
      <c r="N3174" t="s">
        <v>34</v>
      </c>
      <c r="O3174">
        <v>62.12</v>
      </c>
      <c r="P3174">
        <v>2803.17</v>
      </c>
      <c r="Q3174">
        <v>0</v>
      </c>
      <c r="R3174" t="s">
        <v>21</v>
      </c>
    </row>
    <row r="3175" spans="1:18" x14ac:dyDescent="0.35">
      <c r="A3175" t="s">
        <v>3214</v>
      </c>
      <c r="B3175" t="s">
        <v>36</v>
      </c>
      <c r="C3175">
        <v>0</v>
      </c>
      <c r="D3175" t="s">
        <v>21</v>
      </c>
      <c r="E3175" t="s">
        <v>21</v>
      </c>
      <c r="F3175" t="s">
        <v>37</v>
      </c>
      <c r="G3175">
        <v>12</v>
      </c>
      <c r="H3175" t="s">
        <v>20</v>
      </c>
      <c r="I3175" t="s">
        <v>23</v>
      </c>
      <c r="J3175" t="s">
        <v>21</v>
      </c>
      <c r="K3175" t="s">
        <v>21</v>
      </c>
      <c r="L3175" t="s">
        <v>33</v>
      </c>
      <c r="M3175" t="s">
        <v>21</v>
      </c>
      <c r="N3175" t="s">
        <v>25</v>
      </c>
      <c r="O3175">
        <v>85.62</v>
      </c>
      <c r="P3175">
        <v>1054.79</v>
      </c>
      <c r="Q3175">
        <v>1</v>
      </c>
      <c r="R3175" t="s">
        <v>20</v>
      </c>
    </row>
    <row r="3176" spans="1:18" x14ac:dyDescent="0.35">
      <c r="A3176" t="s">
        <v>3215</v>
      </c>
      <c r="B3176" t="s">
        <v>36</v>
      </c>
      <c r="C3176">
        <v>0</v>
      </c>
      <c r="D3176" t="s">
        <v>20</v>
      </c>
      <c r="E3176" t="s">
        <v>20</v>
      </c>
      <c r="F3176" t="s">
        <v>65</v>
      </c>
      <c r="G3176">
        <v>24</v>
      </c>
      <c r="H3176" t="s">
        <v>20</v>
      </c>
      <c r="I3176" t="s">
        <v>244</v>
      </c>
      <c r="J3176" t="s">
        <v>21</v>
      </c>
      <c r="K3176" t="s">
        <v>20</v>
      </c>
      <c r="L3176" t="s">
        <v>33</v>
      </c>
      <c r="M3176" t="s">
        <v>21</v>
      </c>
      <c r="N3176" t="s">
        <v>34</v>
      </c>
      <c r="O3176">
        <v>90.13</v>
      </c>
      <c r="P3176">
        <v>2110.38</v>
      </c>
      <c r="Q3176">
        <v>2</v>
      </c>
      <c r="R3176" t="s">
        <v>21</v>
      </c>
    </row>
    <row r="3177" spans="1:18" x14ac:dyDescent="0.35">
      <c r="A3177" t="s">
        <v>3216</v>
      </c>
      <c r="B3177" t="s">
        <v>36</v>
      </c>
      <c r="C3177">
        <v>0</v>
      </c>
      <c r="D3177" t="s">
        <v>21</v>
      </c>
      <c r="E3177" t="s">
        <v>20</v>
      </c>
      <c r="F3177" t="s">
        <v>37</v>
      </c>
      <c r="G3177">
        <v>33</v>
      </c>
      <c r="H3177" t="s">
        <v>21</v>
      </c>
      <c r="I3177" t="s">
        <v>32</v>
      </c>
      <c r="J3177" t="s">
        <v>20</v>
      </c>
      <c r="K3177" t="s">
        <v>21</v>
      </c>
      <c r="L3177" t="s">
        <v>24</v>
      </c>
      <c r="M3177" t="s">
        <v>20</v>
      </c>
      <c r="N3177" t="s">
        <v>34</v>
      </c>
      <c r="O3177">
        <v>73.150000000000006</v>
      </c>
      <c r="P3177">
        <v>2399.3200000000002</v>
      </c>
      <c r="Q3177">
        <v>2</v>
      </c>
      <c r="R3177" t="s">
        <v>21</v>
      </c>
    </row>
    <row r="3178" spans="1:18" x14ac:dyDescent="0.35">
      <c r="A3178" t="s">
        <v>3217</v>
      </c>
      <c r="B3178" t="s">
        <v>19</v>
      </c>
      <c r="C3178">
        <v>0</v>
      </c>
      <c r="D3178" t="s">
        <v>20</v>
      </c>
      <c r="E3178" t="s">
        <v>20</v>
      </c>
      <c r="F3178" t="s">
        <v>75</v>
      </c>
      <c r="G3178">
        <v>9</v>
      </c>
      <c r="H3178" t="s">
        <v>20</v>
      </c>
      <c r="I3178" t="s">
        <v>23</v>
      </c>
      <c r="J3178" t="s">
        <v>21</v>
      </c>
      <c r="K3178" t="s">
        <v>20</v>
      </c>
      <c r="L3178" t="s">
        <v>33</v>
      </c>
      <c r="M3178" t="s">
        <v>21</v>
      </c>
      <c r="N3178" t="s">
        <v>25</v>
      </c>
      <c r="O3178">
        <v>93.99</v>
      </c>
      <c r="P3178">
        <v>828.44</v>
      </c>
      <c r="Q3178">
        <v>3</v>
      </c>
      <c r="R3178" t="s">
        <v>21</v>
      </c>
    </row>
    <row r="3179" spans="1:18" x14ac:dyDescent="0.35">
      <c r="A3179" t="s">
        <v>3218</v>
      </c>
      <c r="B3179" t="s">
        <v>19</v>
      </c>
      <c r="C3179">
        <v>1</v>
      </c>
      <c r="D3179" t="s">
        <v>20</v>
      </c>
      <c r="E3179" t="s">
        <v>21</v>
      </c>
      <c r="F3179" t="s">
        <v>47</v>
      </c>
      <c r="G3179">
        <v>14</v>
      </c>
      <c r="H3179" t="s">
        <v>21</v>
      </c>
      <c r="I3179" t="s">
        <v>32</v>
      </c>
      <c r="J3179" t="s">
        <v>21</v>
      </c>
      <c r="K3179" t="s">
        <v>20</v>
      </c>
      <c r="L3179" t="s">
        <v>33</v>
      </c>
      <c r="M3179" t="s">
        <v>20</v>
      </c>
      <c r="N3179" t="s">
        <v>25</v>
      </c>
      <c r="O3179">
        <v>45.34</v>
      </c>
      <c r="P3179">
        <v>618.62</v>
      </c>
      <c r="Q3179">
        <v>0</v>
      </c>
      <c r="R3179" t="s">
        <v>20</v>
      </c>
    </row>
    <row r="3180" spans="1:18" x14ac:dyDescent="0.35">
      <c r="A3180" t="s">
        <v>3219</v>
      </c>
      <c r="B3180" t="s">
        <v>19</v>
      </c>
      <c r="C3180">
        <v>0</v>
      </c>
      <c r="D3180" t="s">
        <v>20</v>
      </c>
      <c r="E3180" t="s">
        <v>21</v>
      </c>
      <c r="F3180" t="s">
        <v>56</v>
      </c>
      <c r="G3180">
        <v>13</v>
      </c>
      <c r="H3180" t="s">
        <v>20</v>
      </c>
      <c r="I3180" t="s">
        <v>21</v>
      </c>
      <c r="J3180" t="s">
        <v>28</v>
      </c>
      <c r="K3180" t="s">
        <v>28</v>
      </c>
      <c r="L3180" t="s">
        <v>33</v>
      </c>
      <c r="M3180" t="s">
        <v>20</v>
      </c>
      <c r="N3180" t="s">
        <v>43</v>
      </c>
      <c r="O3180">
        <v>34.659999999999997</v>
      </c>
      <c r="P3180">
        <v>448.67</v>
      </c>
      <c r="Q3180">
        <v>2</v>
      </c>
      <c r="R3180" t="s">
        <v>20</v>
      </c>
    </row>
    <row r="3181" spans="1:18" x14ac:dyDescent="0.35">
      <c r="A3181" t="s">
        <v>3220</v>
      </c>
      <c r="B3181" t="s">
        <v>19</v>
      </c>
      <c r="C3181">
        <v>0</v>
      </c>
      <c r="D3181" t="s">
        <v>21</v>
      </c>
      <c r="E3181" t="s">
        <v>21</v>
      </c>
      <c r="F3181" t="s">
        <v>39</v>
      </c>
      <c r="G3181">
        <v>58</v>
      </c>
      <c r="H3181" t="s">
        <v>20</v>
      </c>
      <c r="I3181" t="s">
        <v>32</v>
      </c>
      <c r="J3181" t="s">
        <v>20</v>
      </c>
      <c r="K3181" t="s">
        <v>21</v>
      </c>
      <c r="L3181" t="s">
        <v>24</v>
      </c>
      <c r="M3181" t="s">
        <v>20</v>
      </c>
      <c r="N3181" t="s">
        <v>34</v>
      </c>
      <c r="O3181">
        <v>69.8</v>
      </c>
      <c r="P3181">
        <v>4014.63</v>
      </c>
      <c r="Q3181">
        <v>0</v>
      </c>
      <c r="R3181" t="s">
        <v>21</v>
      </c>
    </row>
    <row r="3182" spans="1:18" x14ac:dyDescent="0.35">
      <c r="A3182" t="s">
        <v>3221</v>
      </c>
      <c r="B3182" t="s">
        <v>19</v>
      </c>
      <c r="C3182">
        <v>0</v>
      </c>
      <c r="D3182" t="s">
        <v>21</v>
      </c>
      <c r="E3182" t="s">
        <v>20</v>
      </c>
      <c r="F3182" t="s">
        <v>75</v>
      </c>
      <c r="G3182">
        <v>28</v>
      </c>
      <c r="H3182" t="s">
        <v>20</v>
      </c>
      <c r="I3182" t="s">
        <v>21</v>
      </c>
      <c r="J3182" t="s">
        <v>28</v>
      </c>
      <c r="K3182" t="s">
        <v>28</v>
      </c>
      <c r="L3182" t="s">
        <v>33</v>
      </c>
      <c r="M3182" t="s">
        <v>21</v>
      </c>
      <c r="N3182" t="s">
        <v>43</v>
      </c>
      <c r="O3182">
        <v>24.52</v>
      </c>
      <c r="P3182">
        <v>678.7</v>
      </c>
      <c r="Q3182">
        <v>1</v>
      </c>
      <c r="R3182" t="s">
        <v>20</v>
      </c>
    </row>
    <row r="3183" spans="1:18" x14ac:dyDescent="0.35">
      <c r="A3183" t="s">
        <v>3222</v>
      </c>
      <c r="B3183" t="s">
        <v>19</v>
      </c>
      <c r="C3183">
        <v>0</v>
      </c>
      <c r="D3183" t="s">
        <v>21</v>
      </c>
      <c r="E3183" t="s">
        <v>21</v>
      </c>
      <c r="F3183" t="s">
        <v>45</v>
      </c>
      <c r="G3183">
        <v>61</v>
      </c>
      <c r="H3183" t="s">
        <v>20</v>
      </c>
      <c r="I3183" t="s">
        <v>23</v>
      </c>
      <c r="J3183" t="s">
        <v>21</v>
      </c>
      <c r="K3183" t="s">
        <v>20</v>
      </c>
      <c r="L3183" t="s">
        <v>24</v>
      </c>
      <c r="M3183" t="s">
        <v>20</v>
      </c>
      <c r="N3183" t="s">
        <v>30</v>
      </c>
      <c r="O3183">
        <v>88.82</v>
      </c>
      <c r="P3183">
        <v>5533.94</v>
      </c>
      <c r="Q3183">
        <v>4</v>
      </c>
      <c r="R3183" t="s">
        <v>21</v>
      </c>
    </row>
    <row r="3184" spans="1:18" x14ac:dyDescent="0.35">
      <c r="A3184" t="s">
        <v>3223</v>
      </c>
      <c r="B3184" t="s">
        <v>19</v>
      </c>
      <c r="C3184">
        <v>1</v>
      </c>
      <c r="D3184" t="s">
        <v>21</v>
      </c>
      <c r="E3184" t="s">
        <v>21</v>
      </c>
      <c r="F3184" t="s">
        <v>39</v>
      </c>
      <c r="G3184">
        <v>32</v>
      </c>
      <c r="H3184" t="s">
        <v>20</v>
      </c>
      <c r="I3184" t="s">
        <v>23</v>
      </c>
      <c r="J3184" t="s">
        <v>21</v>
      </c>
      <c r="K3184" t="s">
        <v>21</v>
      </c>
      <c r="L3184" t="s">
        <v>33</v>
      </c>
      <c r="M3184" t="s">
        <v>21</v>
      </c>
      <c r="N3184" t="s">
        <v>34</v>
      </c>
      <c r="O3184">
        <v>77.47</v>
      </c>
      <c r="P3184">
        <v>2427.66</v>
      </c>
      <c r="Q3184">
        <v>1</v>
      </c>
      <c r="R3184" t="s">
        <v>20</v>
      </c>
    </row>
    <row r="3185" spans="1:18" x14ac:dyDescent="0.35">
      <c r="A3185" t="s">
        <v>3224</v>
      </c>
      <c r="B3185" t="s">
        <v>19</v>
      </c>
      <c r="C3185">
        <v>0</v>
      </c>
      <c r="D3185" t="s">
        <v>20</v>
      </c>
      <c r="E3185" t="s">
        <v>21</v>
      </c>
      <c r="F3185" t="s">
        <v>45</v>
      </c>
      <c r="G3185">
        <v>24</v>
      </c>
      <c r="H3185" t="s">
        <v>21</v>
      </c>
      <c r="I3185" t="s">
        <v>32</v>
      </c>
      <c r="J3185" t="s">
        <v>20</v>
      </c>
      <c r="K3185" t="s">
        <v>20</v>
      </c>
      <c r="L3185" t="s">
        <v>33</v>
      </c>
      <c r="M3185" t="s">
        <v>21</v>
      </c>
      <c r="N3185" t="s">
        <v>25</v>
      </c>
      <c r="O3185">
        <v>46.52</v>
      </c>
      <c r="P3185">
        <v>1109.8599999999999</v>
      </c>
      <c r="Q3185">
        <v>1</v>
      </c>
      <c r="R3185" t="s">
        <v>21</v>
      </c>
    </row>
    <row r="3186" spans="1:18" x14ac:dyDescent="0.35">
      <c r="A3186" t="s">
        <v>3225</v>
      </c>
      <c r="B3186" t="s">
        <v>36</v>
      </c>
      <c r="C3186">
        <v>0</v>
      </c>
      <c r="D3186" t="s">
        <v>21</v>
      </c>
      <c r="E3186" t="s">
        <v>21</v>
      </c>
      <c r="F3186" t="s">
        <v>58</v>
      </c>
      <c r="G3186">
        <v>12</v>
      </c>
      <c r="H3186" t="s">
        <v>21</v>
      </c>
      <c r="I3186" t="s">
        <v>23</v>
      </c>
      <c r="J3186" t="s">
        <v>21</v>
      </c>
      <c r="K3186" t="s">
        <v>21</v>
      </c>
      <c r="L3186" t="s">
        <v>33</v>
      </c>
      <c r="M3186" t="s">
        <v>21</v>
      </c>
      <c r="N3186" t="s">
        <v>34</v>
      </c>
      <c r="O3186">
        <v>77.290000000000006</v>
      </c>
      <c r="P3186">
        <v>921.07</v>
      </c>
      <c r="Q3186">
        <v>0</v>
      </c>
      <c r="R3186" t="s">
        <v>20</v>
      </c>
    </row>
    <row r="3187" spans="1:18" x14ac:dyDescent="0.35">
      <c r="A3187" t="s">
        <v>3226</v>
      </c>
      <c r="B3187" t="s">
        <v>19</v>
      </c>
      <c r="C3187">
        <v>1</v>
      </c>
      <c r="D3187" t="s">
        <v>21</v>
      </c>
      <c r="E3187" t="s">
        <v>21</v>
      </c>
      <c r="F3187" t="s">
        <v>41</v>
      </c>
      <c r="G3187">
        <v>66</v>
      </c>
      <c r="H3187" t="s">
        <v>20</v>
      </c>
      <c r="I3187" t="s">
        <v>23</v>
      </c>
      <c r="J3187" t="s">
        <v>21</v>
      </c>
      <c r="K3187" t="s">
        <v>21</v>
      </c>
      <c r="L3187" t="s">
        <v>24</v>
      </c>
      <c r="M3187" t="s">
        <v>20</v>
      </c>
      <c r="N3187" t="s">
        <v>34</v>
      </c>
      <c r="O3187">
        <v>84.24</v>
      </c>
      <c r="P3187">
        <v>5590.16</v>
      </c>
      <c r="Q3187">
        <v>1</v>
      </c>
      <c r="R3187" t="s">
        <v>21</v>
      </c>
    </row>
    <row r="3188" spans="1:18" x14ac:dyDescent="0.35">
      <c r="A3188" t="s">
        <v>3227</v>
      </c>
      <c r="B3188" t="s">
        <v>36</v>
      </c>
      <c r="C3188">
        <v>0</v>
      </c>
      <c r="D3188" t="s">
        <v>20</v>
      </c>
      <c r="E3188" t="s">
        <v>20</v>
      </c>
      <c r="F3188" t="s">
        <v>49</v>
      </c>
      <c r="G3188">
        <v>15</v>
      </c>
      <c r="H3188" t="s">
        <v>20</v>
      </c>
      <c r="I3188" t="s">
        <v>23</v>
      </c>
      <c r="J3188" t="s">
        <v>20</v>
      </c>
      <c r="K3188" t="s">
        <v>20</v>
      </c>
      <c r="L3188" t="s">
        <v>33</v>
      </c>
      <c r="M3188" t="s">
        <v>20</v>
      </c>
      <c r="N3188" t="s">
        <v>34</v>
      </c>
      <c r="O3188">
        <v>85.97</v>
      </c>
      <c r="P3188">
        <v>1264.99</v>
      </c>
      <c r="Q3188">
        <v>0</v>
      </c>
      <c r="R3188" t="s">
        <v>21</v>
      </c>
    </row>
    <row r="3189" spans="1:18" x14ac:dyDescent="0.35">
      <c r="A3189" t="s">
        <v>3228</v>
      </c>
      <c r="B3189" t="s">
        <v>19</v>
      </c>
      <c r="C3189">
        <v>0</v>
      </c>
      <c r="D3189" t="s">
        <v>21</v>
      </c>
      <c r="E3189" t="s">
        <v>21</v>
      </c>
      <c r="F3189" t="s">
        <v>41</v>
      </c>
      <c r="G3189">
        <v>21</v>
      </c>
      <c r="H3189" t="s">
        <v>20</v>
      </c>
      <c r="I3189" t="s">
        <v>32</v>
      </c>
      <c r="J3189" t="s">
        <v>20</v>
      </c>
      <c r="K3189" t="s">
        <v>20</v>
      </c>
      <c r="L3189" t="s">
        <v>29</v>
      </c>
      <c r="M3189" t="s">
        <v>20</v>
      </c>
      <c r="N3189" t="s">
        <v>30</v>
      </c>
      <c r="O3189">
        <v>70.040000000000006</v>
      </c>
      <c r="P3189">
        <v>1433.14</v>
      </c>
      <c r="Q3189">
        <v>2</v>
      </c>
      <c r="R3189" t="s">
        <v>21</v>
      </c>
    </row>
    <row r="3190" spans="1:18" x14ac:dyDescent="0.35">
      <c r="A3190" t="s">
        <v>3229</v>
      </c>
      <c r="B3190" t="s">
        <v>36</v>
      </c>
      <c r="C3190">
        <v>0</v>
      </c>
      <c r="D3190" t="s">
        <v>20</v>
      </c>
      <c r="E3190" t="s">
        <v>21</v>
      </c>
      <c r="F3190" t="s">
        <v>47</v>
      </c>
      <c r="G3190">
        <v>29</v>
      </c>
      <c r="H3190" t="s">
        <v>20</v>
      </c>
      <c r="I3190" t="s">
        <v>32</v>
      </c>
      <c r="J3190" t="s">
        <v>20</v>
      </c>
      <c r="K3190" t="s">
        <v>21</v>
      </c>
      <c r="L3190" t="s">
        <v>29</v>
      </c>
      <c r="M3190" t="s">
        <v>20</v>
      </c>
      <c r="N3190" t="s">
        <v>25</v>
      </c>
      <c r="O3190">
        <v>54.03</v>
      </c>
      <c r="P3190">
        <v>1545.03</v>
      </c>
      <c r="Q3190">
        <v>2</v>
      </c>
      <c r="R3190" t="s">
        <v>21</v>
      </c>
    </row>
    <row r="3191" spans="1:18" x14ac:dyDescent="0.35">
      <c r="A3191" t="s">
        <v>3230</v>
      </c>
      <c r="B3191" t="s">
        <v>19</v>
      </c>
      <c r="C3191">
        <v>0</v>
      </c>
      <c r="D3191" t="s">
        <v>21</v>
      </c>
      <c r="E3191" t="s">
        <v>21</v>
      </c>
      <c r="F3191" t="s">
        <v>58</v>
      </c>
      <c r="G3191">
        <v>19</v>
      </c>
      <c r="H3191" t="s">
        <v>20</v>
      </c>
      <c r="I3191" t="s">
        <v>32</v>
      </c>
      <c r="J3191" t="s">
        <v>21</v>
      </c>
      <c r="K3191" t="s">
        <v>21</v>
      </c>
      <c r="L3191" t="s">
        <v>33</v>
      </c>
      <c r="M3191" t="s">
        <v>20</v>
      </c>
      <c r="N3191" t="s">
        <v>30</v>
      </c>
      <c r="O3191">
        <v>45.21</v>
      </c>
      <c r="P3191">
        <v>858.45</v>
      </c>
      <c r="Q3191">
        <v>0</v>
      </c>
      <c r="R3191" t="s">
        <v>21</v>
      </c>
    </row>
    <row r="3192" spans="1:18" x14ac:dyDescent="0.35">
      <c r="A3192" t="s">
        <v>3231</v>
      </c>
      <c r="B3192" t="s">
        <v>36</v>
      </c>
      <c r="C3192">
        <v>0</v>
      </c>
      <c r="D3192" t="s">
        <v>21</v>
      </c>
      <c r="E3192" t="s">
        <v>21</v>
      </c>
      <c r="F3192" t="s">
        <v>65</v>
      </c>
      <c r="G3192">
        <v>59</v>
      </c>
      <c r="H3192" t="s">
        <v>20</v>
      </c>
      <c r="I3192" t="s">
        <v>23</v>
      </c>
      <c r="J3192" t="s">
        <v>21</v>
      </c>
      <c r="K3192" t="s">
        <v>20</v>
      </c>
      <c r="L3192" t="s">
        <v>24</v>
      </c>
      <c r="M3192" t="s">
        <v>21</v>
      </c>
      <c r="N3192" t="s">
        <v>34</v>
      </c>
      <c r="O3192">
        <v>93.34</v>
      </c>
      <c r="P3192">
        <v>5625.79</v>
      </c>
      <c r="Q3192">
        <v>3</v>
      </c>
      <c r="R3192" t="s">
        <v>21</v>
      </c>
    </row>
    <row r="3193" spans="1:18" x14ac:dyDescent="0.35">
      <c r="A3193" t="s">
        <v>3232</v>
      </c>
      <c r="B3193" t="s">
        <v>36</v>
      </c>
      <c r="C3193">
        <v>0</v>
      </c>
      <c r="D3193" t="s">
        <v>20</v>
      </c>
      <c r="E3193" t="s">
        <v>21</v>
      </c>
      <c r="F3193" t="s">
        <v>39</v>
      </c>
      <c r="G3193">
        <v>22</v>
      </c>
      <c r="H3193" t="s">
        <v>20</v>
      </c>
      <c r="I3193" t="s">
        <v>23</v>
      </c>
      <c r="J3193" t="s">
        <v>21</v>
      </c>
      <c r="K3193" t="s">
        <v>20</v>
      </c>
      <c r="L3193" t="s">
        <v>33</v>
      </c>
      <c r="M3193" t="s">
        <v>21</v>
      </c>
      <c r="N3193" t="s">
        <v>34</v>
      </c>
      <c r="O3193">
        <v>87.49</v>
      </c>
      <c r="P3193">
        <v>1953.35</v>
      </c>
      <c r="Q3193">
        <v>3</v>
      </c>
      <c r="R3193" t="s">
        <v>21</v>
      </c>
    </row>
    <row r="3194" spans="1:18" x14ac:dyDescent="0.35">
      <c r="A3194" t="s">
        <v>3233</v>
      </c>
      <c r="B3194" t="s">
        <v>19</v>
      </c>
      <c r="C3194">
        <v>0</v>
      </c>
      <c r="D3194" t="s">
        <v>20</v>
      </c>
      <c r="E3194" t="s">
        <v>21</v>
      </c>
      <c r="F3194" t="s">
        <v>37</v>
      </c>
      <c r="G3194">
        <v>2</v>
      </c>
      <c r="H3194" t="s">
        <v>20</v>
      </c>
      <c r="I3194" t="s">
        <v>23</v>
      </c>
      <c r="J3194" t="s">
        <v>21</v>
      </c>
      <c r="K3194" t="s">
        <v>20</v>
      </c>
      <c r="L3194" t="s">
        <v>33</v>
      </c>
      <c r="M3194" t="s">
        <v>20</v>
      </c>
      <c r="N3194" t="s">
        <v>34</v>
      </c>
      <c r="O3194">
        <v>80.27</v>
      </c>
      <c r="P3194">
        <v>159.56</v>
      </c>
      <c r="Q3194">
        <v>3</v>
      </c>
      <c r="R3194" t="s">
        <v>20</v>
      </c>
    </row>
    <row r="3195" spans="1:18" x14ac:dyDescent="0.35">
      <c r="A3195" t="s">
        <v>3234</v>
      </c>
      <c r="B3195" t="s">
        <v>19</v>
      </c>
      <c r="C3195">
        <v>0</v>
      </c>
      <c r="D3195" t="s">
        <v>21</v>
      </c>
      <c r="E3195" t="s">
        <v>21</v>
      </c>
      <c r="F3195" t="s">
        <v>27</v>
      </c>
      <c r="G3195">
        <v>58</v>
      </c>
      <c r="H3195" t="s">
        <v>20</v>
      </c>
      <c r="I3195" t="s">
        <v>21</v>
      </c>
      <c r="J3195" t="s">
        <v>28</v>
      </c>
      <c r="K3195" t="s">
        <v>28</v>
      </c>
      <c r="L3195" t="s">
        <v>24</v>
      </c>
      <c r="M3195" t="s">
        <v>20</v>
      </c>
      <c r="N3195" t="s">
        <v>25</v>
      </c>
      <c r="O3195">
        <v>33.14</v>
      </c>
      <c r="P3195">
        <v>1916.93</v>
      </c>
      <c r="Q3195">
        <v>1</v>
      </c>
      <c r="R3195" t="s">
        <v>21</v>
      </c>
    </row>
    <row r="3196" spans="1:18" x14ac:dyDescent="0.35">
      <c r="A3196" t="s">
        <v>3235</v>
      </c>
      <c r="B3196" t="s">
        <v>19</v>
      </c>
      <c r="C3196">
        <v>0</v>
      </c>
      <c r="D3196" t="s">
        <v>21</v>
      </c>
      <c r="E3196" t="s">
        <v>21</v>
      </c>
      <c r="F3196" t="s">
        <v>37</v>
      </c>
      <c r="G3196">
        <v>13</v>
      </c>
      <c r="H3196" t="s">
        <v>20</v>
      </c>
      <c r="I3196" t="s">
        <v>23</v>
      </c>
      <c r="J3196" t="s">
        <v>20</v>
      </c>
      <c r="K3196" t="s">
        <v>21</v>
      </c>
      <c r="L3196" t="s">
        <v>33</v>
      </c>
      <c r="M3196" t="s">
        <v>20</v>
      </c>
      <c r="N3196" t="s">
        <v>34</v>
      </c>
      <c r="O3196">
        <v>91.26</v>
      </c>
      <c r="P3196">
        <v>1164.8900000000001</v>
      </c>
      <c r="Q3196">
        <v>2</v>
      </c>
      <c r="R3196" t="s">
        <v>20</v>
      </c>
    </row>
    <row r="3197" spans="1:18" x14ac:dyDescent="0.35">
      <c r="A3197" t="s">
        <v>3236</v>
      </c>
      <c r="B3197" t="s">
        <v>36</v>
      </c>
      <c r="C3197">
        <v>1</v>
      </c>
      <c r="D3197" t="s">
        <v>20</v>
      </c>
      <c r="E3197" t="s">
        <v>20</v>
      </c>
      <c r="F3197" t="s">
        <v>75</v>
      </c>
      <c r="G3197">
        <v>36</v>
      </c>
      <c r="H3197" t="s">
        <v>21</v>
      </c>
      <c r="I3197" t="s">
        <v>32</v>
      </c>
      <c r="J3197" t="s">
        <v>21</v>
      </c>
      <c r="K3197" t="s">
        <v>21</v>
      </c>
      <c r="L3197" t="s">
        <v>24</v>
      </c>
      <c r="M3197" t="s">
        <v>20</v>
      </c>
      <c r="N3197" t="s">
        <v>34</v>
      </c>
      <c r="O3197">
        <v>42.73</v>
      </c>
      <c r="P3197">
        <v>1511.91</v>
      </c>
      <c r="Q3197">
        <v>1</v>
      </c>
      <c r="R3197" t="s">
        <v>21</v>
      </c>
    </row>
    <row r="3198" spans="1:18" x14ac:dyDescent="0.35">
      <c r="A3198" t="s">
        <v>3237</v>
      </c>
      <c r="B3198" t="s">
        <v>36</v>
      </c>
      <c r="C3198">
        <v>1</v>
      </c>
      <c r="D3198" t="s">
        <v>20</v>
      </c>
      <c r="E3198" t="s">
        <v>21</v>
      </c>
      <c r="F3198" t="s">
        <v>49</v>
      </c>
      <c r="G3198">
        <v>23</v>
      </c>
      <c r="H3198" t="s">
        <v>20</v>
      </c>
      <c r="I3198" t="s">
        <v>21</v>
      </c>
      <c r="J3198" t="s">
        <v>28</v>
      </c>
      <c r="K3198" t="s">
        <v>28</v>
      </c>
      <c r="L3198" t="s">
        <v>33</v>
      </c>
      <c r="M3198" t="s">
        <v>21</v>
      </c>
      <c r="N3198" t="s">
        <v>25</v>
      </c>
      <c r="O3198">
        <v>29.73</v>
      </c>
      <c r="P3198">
        <v>684.17</v>
      </c>
      <c r="Q3198">
        <v>1</v>
      </c>
      <c r="R3198" t="s">
        <v>21</v>
      </c>
    </row>
    <row r="3199" spans="1:18" x14ac:dyDescent="0.35">
      <c r="A3199" t="s">
        <v>3238</v>
      </c>
      <c r="B3199" t="s">
        <v>36</v>
      </c>
      <c r="C3199">
        <v>0</v>
      </c>
      <c r="D3199" t="s">
        <v>21</v>
      </c>
      <c r="E3199" t="s">
        <v>21</v>
      </c>
      <c r="F3199" t="s">
        <v>37</v>
      </c>
      <c r="G3199">
        <v>27</v>
      </c>
      <c r="H3199" t="s">
        <v>20</v>
      </c>
      <c r="I3199" t="s">
        <v>23</v>
      </c>
      <c r="J3199" t="s">
        <v>20</v>
      </c>
      <c r="K3199" t="s">
        <v>20</v>
      </c>
      <c r="L3199" t="s">
        <v>33</v>
      </c>
      <c r="M3199" t="s">
        <v>21</v>
      </c>
      <c r="N3199" t="s">
        <v>25</v>
      </c>
      <c r="O3199">
        <v>105.08</v>
      </c>
      <c r="P3199">
        <v>2873.72</v>
      </c>
      <c r="Q3199">
        <v>1</v>
      </c>
      <c r="R3199" t="s">
        <v>21</v>
      </c>
    </row>
    <row r="3200" spans="1:18" x14ac:dyDescent="0.35">
      <c r="A3200" t="s">
        <v>3239</v>
      </c>
      <c r="B3200" t="s">
        <v>36</v>
      </c>
      <c r="C3200">
        <v>0</v>
      </c>
      <c r="D3200" t="s">
        <v>20</v>
      </c>
      <c r="E3200" t="s">
        <v>20</v>
      </c>
      <c r="F3200" t="s">
        <v>56</v>
      </c>
      <c r="G3200">
        <v>30</v>
      </c>
      <c r="H3200" t="s">
        <v>20</v>
      </c>
      <c r="I3200" t="s">
        <v>32</v>
      </c>
      <c r="J3200" t="s">
        <v>20</v>
      </c>
      <c r="K3200" t="s">
        <v>20</v>
      </c>
      <c r="L3200" t="s">
        <v>33</v>
      </c>
      <c r="M3200" t="s">
        <v>20</v>
      </c>
      <c r="N3200" t="s">
        <v>30</v>
      </c>
      <c r="O3200">
        <v>59.72</v>
      </c>
      <c r="Q3200">
        <v>3</v>
      </c>
      <c r="R3200" t="s">
        <v>21</v>
      </c>
    </row>
    <row r="3201" spans="1:18" x14ac:dyDescent="0.35">
      <c r="A3201" t="s">
        <v>3240</v>
      </c>
      <c r="B3201" t="s">
        <v>36</v>
      </c>
      <c r="C3201">
        <v>0</v>
      </c>
      <c r="D3201" t="s">
        <v>21</v>
      </c>
      <c r="E3201" t="s">
        <v>21</v>
      </c>
      <c r="F3201" t="s">
        <v>49</v>
      </c>
      <c r="G3201">
        <v>16</v>
      </c>
      <c r="H3201" t="s">
        <v>20</v>
      </c>
      <c r="I3201" t="s">
        <v>23</v>
      </c>
      <c r="J3201" t="s">
        <v>21</v>
      </c>
      <c r="K3201" t="s">
        <v>21</v>
      </c>
      <c r="L3201" t="s">
        <v>33</v>
      </c>
      <c r="M3201" t="s">
        <v>20</v>
      </c>
      <c r="N3201" t="s">
        <v>30</v>
      </c>
      <c r="O3201">
        <v>83.42</v>
      </c>
      <c r="P3201">
        <v>1313.44</v>
      </c>
      <c r="Q3201">
        <v>2</v>
      </c>
      <c r="R3201" t="s">
        <v>20</v>
      </c>
    </row>
    <row r="3202" spans="1:18" x14ac:dyDescent="0.35">
      <c r="A3202" t="s">
        <v>3241</v>
      </c>
      <c r="B3202" t="s">
        <v>19</v>
      </c>
      <c r="C3202">
        <v>0</v>
      </c>
      <c r="D3202" t="s">
        <v>21</v>
      </c>
      <c r="E3202" t="s">
        <v>21</v>
      </c>
      <c r="F3202" t="s">
        <v>56</v>
      </c>
      <c r="G3202">
        <v>46</v>
      </c>
      <c r="H3202" t="s">
        <v>20</v>
      </c>
      <c r="I3202" t="s">
        <v>21</v>
      </c>
      <c r="J3202" t="s">
        <v>28</v>
      </c>
      <c r="K3202" t="s">
        <v>28</v>
      </c>
      <c r="L3202" t="s">
        <v>24</v>
      </c>
      <c r="M3202" t="s">
        <v>20</v>
      </c>
      <c r="N3202" t="s">
        <v>43</v>
      </c>
      <c r="O3202">
        <v>34.94</v>
      </c>
      <c r="P3202">
        <v>1563.33</v>
      </c>
      <c r="Q3202">
        <v>0</v>
      </c>
      <c r="R3202" t="s">
        <v>21</v>
      </c>
    </row>
    <row r="3203" spans="1:18" x14ac:dyDescent="0.35">
      <c r="A3203" t="s">
        <v>3242</v>
      </c>
      <c r="B3203" t="s">
        <v>36</v>
      </c>
      <c r="C3203">
        <v>1</v>
      </c>
      <c r="D3203" t="s">
        <v>21</v>
      </c>
      <c r="E3203" t="s">
        <v>21</v>
      </c>
      <c r="F3203" t="s">
        <v>41</v>
      </c>
      <c r="G3203">
        <v>14</v>
      </c>
      <c r="H3203" t="s">
        <v>20</v>
      </c>
      <c r="I3203" t="s">
        <v>21</v>
      </c>
      <c r="J3203" t="s">
        <v>28</v>
      </c>
      <c r="K3203" t="s">
        <v>28</v>
      </c>
      <c r="L3203" t="s">
        <v>33</v>
      </c>
      <c r="M3203" t="s">
        <v>20</v>
      </c>
      <c r="N3203" t="s">
        <v>30</v>
      </c>
      <c r="O3203">
        <v>27.7</v>
      </c>
      <c r="P3203">
        <v>383.84</v>
      </c>
      <c r="Q3203">
        <v>3</v>
      </c>
      <c r="R3203" t="s">
        <v>20</v>
      </c>
    </row>
    <row r="3204" spans="1:18" x14ac:dyDescent="0.35">
      <c r="A3204" t="s">
        <v>3243</v>
      </c>
      <c r="B3204" t="s">
        <v>19</v>
      </c>
      <c r="C3204">
        <v>0</v>
      </c>
      <c r="D3204" t="s">
        <v>20</v>
      </c>
      <c r="E3204" t="s">
        <v>21</v>
      </c>
      <c r="F3204" t="s">
        <v>37</v>
      </c>
      <c r="G3204">
        <v>38</v>
      </c>
      <c r="H3204" t="s">
        <v>20</v>
      </c>
      <c r="I3204" t="s">
        <v>21</v>
      </c>
      <c r="J3204" t="s">
        <v>28</v>
      </c>
      <c r="K3204" t="s">
        <v>28</v>
      </c>
      <c r="L3204" t="s">
        <v>33</v>
      </c>
      <c r="M3204" t="s">
        <v>21</v>
      </c>
      <c r="N3204" t="s">
        <v>25</v>
      </c>
      <c r="O3204">
        <v>33.99</v>
      </c>
      <c r="P3204">
        <v>1272.68</v>
      </c>
      <c r="Q3204">
        <v>1</v>
      </c>
      <c r="R3204" t="s">
        <v>21</v>
      </c>
    </row>
    <row r="3205" spans="1:18" x14ac:dyDescent="0.35">
      <c r="A3205" t="s">
        <v>3244</v>
      </c>
      <c r="B3205" t="s">
        <v>36</v>
      </c>
      <c r="C3205">
        <v>1</v>
      </c>
      <c r="D3205" t="s">
        <v>20</v>
      </c>
      <c r="E3205" t="s">
        <v>21</v>
      </c>
      <c r="F3205" t="s">
        <v>27</v>
      </c>
      <c r="G3205">
        <v>47</v>
      </c>
      <c r="H3205" t="s">
        <v>21</v>
      </c>
      <c r="I3205" t="s">
        <v>23</v>
      </c>
      <c r="J3205" t="s">
        <v>21</v>
      </c>
      <c r="K3205" t="s">
        <v>21</v>
      </c>
      <c r="L3205" t="s">
        <v>29</v>
      </c>
      <c r="M3205" t="s">
        <v>20</v>
      </c>
      <c r="N3205" t="s">
        <v>43</v>
      </c>
      <c r="O3205">
        <v>60.73</v>
      </c>
      <c r="P3205">
        <v>2872.95</v>
      </c>
      <c r="Q3205">
        <v>1</v>
      </c>
      <c r="R3205" t="s">
        <v>20</v>
      </c>
    </row>
    <row r="3206" spans="1:18" x14ac:dyDescent="0.35">
      <c r="A3206" t="s">
        <v>3245</v>
      </c>
      <c r="B3206" t="s">
        <v>36</v>
      </c>
      <c r="C3206">
        <v>0</v>
      </c>
      <c r="D3206" t="s">
        <v>20</v>
      </c>
      <c r="E3206" t="s">
        <v>21</v>
      </c>
      <c r="F3206" t="s">
        <v>58</v>
      </c>
      <c r="G3206">
        <v>28</v>
      </c>
      <c r="H3206" t="s">
        <v>20</v>
      </c>
      <c r="I3206" t="s">
        <v>32</v>
      </c>
      <c r="J3206" t="s">
        <v>20</v>
      </c>
      <c r="K3206" t="s">
        <v>21</v>
      </c>
      <c r="L3206" t="s">
        <v>24</v>
      </c>
      <c r="M3206" t="s">
        <v>20</v>
      </c>
      <c r="N3206" t="s">
        <v>43</v>
      </c>
      <c r="O3206">
        <v>68.28</v>
      </c>
      <c r="P3206">
        <v>1909.51</v>
      </c>
      <c r="Q3206">
        <v>0</v>
      </c>
      <c r="R3206" t="s">
        <v>21</v>
      </c>
    </row>
    <row r="3207" spans="1:18" x14ac:dyDescent="0.35">
      <c r="A3207" t="s">
        <v>3246</v>
      </c>
      <c r="B3207" t="s">
        <v>19</v>
      </c>
      <c r="C3207">
        <v>0</v>
      </c>
      <c r="D3207" t="s">
        <v>20</v>
      </c>
      <c r="E3207" t="s">
        <v>21</v>
      </c>
      <c r="F3207" t="s">
        <v>58</v>
      </c>
      <c r="G3207">
        <v>15</v>
      </c>
      <c r="H3207" t="s">
        <v>20</v>
      </c>
      <c r="I3207" t="s">
        <v>32</v>
      </c>
      <c r="J3207" t="s">
        <v>21</v>
      </c>
      <c r="K3207" t="s">
        <v>21</v>
      </c>
      <c r="L3207" t="s">
        <v>33</v>
      </c>
      <c r="M3207" t="s">
        <v>20</v>
      </c>
      <c r="N3207" t="s">
        <v>30</v>
      </c>
      <c r="O3207">
        <v>63.3</v>
      </c>
      <c r="P3207">
        <v>941.26</v>
      </c>
      <c r="Q3207">
        <v>1</v>
      </c>
      <c r="R3207" t="s">
        <v>21</v>
      </c>
    </row>
    <row r="3208" spans="1:18" x14ac:dyDescent="0.35">
      <c r="A3208" t="s">
        <v>3247</v>
      </c>
      <c r="B3208" t="s">
        <v>19</v>
      </c>
      <c r="C3208">
        <v>0</v>
      </c>
      <c r="D3208" t="s">
        <v>20</v>
      </c>
      <c r="E3208" t="s">
        <v>21</v>
      </c>
      <c r="F3208" t="s">
        <v>37</v>
      </c>
      <c r="G3208">
        <v>6</v>
      </c>
      <c r="H3208" t="s">
        <v>20</v>
      </c>
      <c r="I3208" t="s">
        <v>23</v>
      </c>
      <c r="J3208" t="s">
        <v>21</v>
      </c>
      <c r="K3208" t="s">
        <v>20</v>
      </c>
      <c r="L3208" t="s">
        <v>33</v>
      </c>
      <c r="M3208" t="s">
        <v>20</v>
      </c>
      <c r="N3208" t="s">
        <v>25</v>
      </c>
      <c r="O3208">
        <v>102.42</v>
      </c>
      <c r="P3208">
        <v>630</v>
      </c>
      <c r="Q3208">
        <v>2</v>
      </c>
      <c r="R3208" t="s">
        <v>21</v>
      </c>
    </row>
    <row r="3209" spans="1:18" x14ac:dyDescent="0.35">
      <c r="A3209" t="s">
        <v>3248</v>
      </c>
      <c r="B3209" t="s">
        <v>36</v>
      </c>
      <c r="C3209">
        <v>0</v>
      </c>
      <c r="D3209" t="s">
        <v>20</v>
      </c>
      <c r="E3209" t="s">
        <v>21</v>
      </c>
      <c r="F3209" t="s">
        <v>58</v>
      </c>
      <c r="G3209">
        <v>38</v>
      </c>
      <c r="H3209" t="s">
        <v>20</v>
      </c>
      <c r="I3209" t="s">
        <v>21</v>
      </c>
      <c r="J3209" t="s">
        <v>28</v>
      </c>
      <c r="K3209" t="s">
        <v>28</v>
      </c>
      <c r="L3209" t="s">
        <v>24</v>
      </c>
      <c r="M3209" t="s">
        <v>20</v>
      </c>
      <c r="N3209" t="s">
        <v>43</v>
      </c>
      <c r="O3209">
        <v>24.62</v>
      </c>
      <c r="P3209">
        <v>918.46</v>
      </c>
      <c r="Q3209">
        <v>0</v>
      </c>
      <c r="R3209" t="s">
        <v>21</v>
      </c>
    </row>
    <row r="3210" spans="1:18" x14ac:dyDescent="0.35">
      <c r="A3210" t="s">
        <v>3249</v>
      </c>
      <c r="B3210" t="s">
        <v>19</v>
      </c>
      <c r="C3210">
        <v>0</v>
      </c>
      <c r="D3210" t="s">
        <v>21</v>
      </c>
      <c r="E3210" t="s">
        <v>21</v>
      </c>
      <c r="F3210" t="s">
        <v>58</v>
      </c>
      <c r="G3210">
        <v>27</v>
      </c>
      <c r="H3210" t="s">
        <v>21</v>
      </c>
      <c r="I3210" t="s">
        <v>21</v>
      </c>
      <c r="J3210" t="s">
        <v>28</v>
      </c>
      <c r="K3210" t="s">
        <v>28</v>
      </c>
      <c r="L3210" t="s">
        <v>29</v>
      </c>
      <c r="M3210" t="s">
        <v>21</v>
      </c>
      <c r="N3210" t="s">
        <v>25</v>
      </c>
      <c r="O3210">
        <v>21.88</v>
      </c>
      <c r="P3210">
        <v>581.17999999999995</v>
      </c>
      <c r="Q3210">
        <v>4</v>
      </c>
      <c r="R3210" t="s">
        <v>20</v>
      </c>
    </row>
    <row r="3211" spans="1:18" x14ac:dyDescent="0.35">
      <c r="A3211" t="s">
        <v>3250</v>
      </c>
      <c r="B3211" t="s">
        <v>36</v>
      </c>
      <c r="C3211">
        <v>0</v>
      </c>
      <c r="D3211" t="s">
        <v>21</v>
      </c>
      <c r="E3211" t="s">
        <v>21</v>
      </c>
      <c r="F3211" t="s">
        <v>27</v>
      </c>
      <c r="G3211">
        <v>8</v>
      </c>
      <c r="H3211" t="s">
        <v>20</v>
      </c>
      <c r="I3211" t="s">
        <v>23</v>
      </c>
      <c r="J3211" t="s">
        <v>20</v>
      </c>
      <c r="K3211" t="s">
        <v>20</v>
      </c>
      <c r="L3211" t="s">
        <v>33</v>
      </c>
      <c r="M3211" t="s">
        <v>21</v>
      </c>
      <c r="N3211" t="s">
        <v>34</v>
      </c>
      <c r="O3211">
        <v>95.06</v>
      </c>
      <c r="P3211">
        <v>769.13</v>
      </c>
      <c r="Q3211">
        <v>2</v>
      </c>
      <c r="R3211" t="s">
        <v>21</v>
      </c>
    </row>
    <row r="3212" spans="1:18" x14ac:dyDescent="0.35">
      <c r="A3212" t="s">
        <v>3251</v>
      </c>
      <c r="B3212" t="s">
        <v>36</v>
      </c>
      <c r="C3212">
        <v>0</v>
      </c>
      <c r="D3212" t="s">
        <v>20</v>
      </c>
      <c r="E3212" t="s">
        <v>21</v>
      </c>
      <c r="F3212" t="s">
        <v>56</v>
      </c>
      <c r="G3212">
        <v>47</v>
      </c>
      <c r="H3212" t="s">
        <v>20</v>
      </c>
      <c r="I3212" t="s">
        <v>23</v>
      </c>
      <c r="J3212" t="s">
        <v>20</v>
      </c>
      <c r="K3212" t="s">
        <v>21</v>
      </c>
      <c r="L3212" t="s">
        <v>29</v>
      </c>
      <c r="M3212" t="s">
        <v>20</v>
      </c>
      <c r="N3212" t="s">
        <v>25</v>
      </c>
      <c r="O3212">
        <v>102.64</v>
      </c>
      <c r="P3212">
        <v>4928.2299999999996</v>
      </c>
      <c r="Q3212">
        <v>3</v>
      </c>
      <c r="R3212" t="s">
        <v>21</v>
      </c>
    </row>
    <row r="3213" spans="1:18" x14ac:dyDescent="0.35">
      <c r="A3213" t="s">
        <v>3252</v>
      </c>
      <c r="B3213" t="s">
        <v>36</v>
      </c>
      <c r="C3213">
        <v>0</v>
      </c>
      <c r="D3213" t="s">
        <v>20</v>
      </c>
      <c r="E3213" t="s">
        <v>21</v>
      </c>
      <c r="F3213" t="s">
        <v>45</v>
      </c>
      <c r="G3213">
        <v>4</v>
      </c>
      <c r="H3213" t="s">
        <v>20</v>
      </c>
      <c r="I3213" t="s">
        <v>21</v>
      </c>
      <c r="J3213" t="s">
        <v>28</v>
      </c>
      <c r="K3213" t="s">
        <v>28</v>
      </c>
      <c r="L3213" t="s">
        <v>33</v>
      </c>
      <c r="M3213" t="s">
        <v>21</v>
      </c>
      <c r="N3213" t="s">
        <v>43</v>
      </c>
      <c r="O3213">
        <v>33.49</v>
      </c>
      <c r="P3213">
        <v>130.11000000000001</v>
      </c>
      <c r="Q3213">
        <v>1</v>
      </c>
      <c r="R3213" t="s">
        <v>21</v>
      </c>
    </row>
    <row r="3214" spans="1:18" x14ac:dyDescent="0.35">
      <c r="A3214" t="s">
        <v>3253</v>
      </c>
      <c r="B3214" t="s">
        <v>36</v>
      </c>
      <c r="C3214">
        <v>0</v>
      </c>
      <c r="D3214" t="s">
        <v>21</v>
      </c>
      <c r="E3214" t="s">
        <v>21</v>
      </c>
      <c r="F3214" t="s">
        <v>47</v>
      </c>
      <c r="G3214">
        <v>51</v>
      </c>
      <c r="H3214" t="s">
        <v>20</v>
      </c>
      <c r="I3214" t="s">
        <v>21</v>
      </c>
      <c r="J3214" t="s">
        <v>28</v>
      </c>
      <c r="K3214" t="s">
        <v>28</v>
      </c>
      <c r="L3214" t="s">
        <v>29</v>
      </c>
      <c r="M3214" t="s">
        <v>21</v>
      </c>
      <c r="N3214" t="s">
        <v>30</v>
      </c>
      <c r="O3214">
        <v>47.11</v>
      </c>
      <c r="P3214">
        <v>2407.5</v>
      </c>
      <c r="Q3214">
        <v>2</v>
      </c>
      <c r="R3214" t="s">
        <v>21</v>
      </c>
    </row>
    <row r="3215" spans="1:18" x14ac:dyDescent="0.35">
      <c r="A3215" t="s">
        <v>3254</v>
      </c>
      <c r="B3215" t="s">
        <v>36</v>
      </c>
      <c r="C3215">
        <v>0</v>
      </c>
      <c r="D3215" t="s">
        <v>21</v>
      </c>
      <c r="E3215" t="s">
        <v>21</v>
      </c>
      <c r="F3215" t="s">
        <v>39</v>
      </c>
      <c r="G3215">
        <v>72</v>
      </c>
      <c r="H3215" t="s">
        <v>20</v>
      </c>
      <c r="I3215" t="s">
        <v>23</v>
      </c>
      <c r="J3215" t="s">
        <v>21</v>
      </c>
      <c r="K3215" t="s">
        <v>20</v>
      </c>
      <c r="L3215" t="s">
        <v>24</v>
      </c>
      <c r="M3215" t="s">
        <v>20</v>
      </c>
      <c r="N3215" t="s">
        <v>34</v>
      </c>
      <c r="O3215">
        <v>87.93</v>
      </c>
      <c r="P3215">
        <v>6197.27</v>
      </c>
      <c r="Q3215">
        <v>1</v>
      </c>
      <c r="R3215" t="s">
        <v>21</v>
      </c>
    </row>
    <row r="3216" spans="1:18" x14ac:dyDescent="0.35">
      <c r="A3216" t="s">
        <v>3255</v>
      </c>
      <c r="B3216" t="s">
        <v>19</v>
      </c>
      <c r="C3216">
        <v>0</v>
      </c>
      <c r="D3216" t="s">
        <v>21</v>
      </c>
      <c r="E3216" t="s">
        <v>21</v>
      </c>
      <c r="F3216" t="s">
        <v>41</v>
      </c>
      <c r="G3216">
        <v>28</v>
      </c>
      <c r="H3216" t="s">
        <v>20</v>
      </c>
      <c r="I3216" t="s">
        <v>23</v>
      </c>
      <c r="J3216" t="s">
        <v>20</v>
      </c>
      <c r="K3216" t="s">
        <v>20</v>
      </c>
      <c r="L3216" t="s">
        <v>29</v>
      </c>
      <c r="M3216" t="s">
        <v>20</v>
      </c>
      <c r="N3216" t="s">
        <v>25</v>
      </c>
      <c r="O3216">
        <v>102.15</v>
      </c>
      <c r="P3216">
        <v>2894.41</v>
      </c>
      <c r="Q3216">
        <v>1</v>
      </c>
      <c r="R3216" t="s">
        <v>21</v>
      </c>
    </row>
    <row r="3217" spans="1:18" x14ac:dyDescent="0.35">
      <c r="A3217" t="s">
        <v>3256</v>
      </c>
      <c r="B3217" t="s">
        <v>36</v>
      </c>
      <c r="C3217">
        <v>0</v>
      </c>
      <c r="D3217" t="s">
        <v>21</v>
      </c>
      <c r="E3217" t="s">
        <v>21</v>
      </c>
      <c r="F3217" t="s">
        <v>65</v>
      </c>
      <c r="G3217">
        <v>14</v>
      </c>
      <c r="H3217" t="s">
        <v>20</v>
      </c>
      <c r="I3217" t="s">
        <v>23</v>
      </c>
      <c r="J3217" t="s">
        <v>21</v>
      </c>
      <c r="K3217" t="s">
        <v>21</v>
      </c>
      <c r="L3217" t="s">
        <v>33</v>
      </c>
      <c r="M3217" t="s">
        <v>20</v>
      </c>
      <c r="N3217" t="s">
        <v>34</v>
      </c>
      <c r="O3217">
        <v>83.19</v>
      </c>
      <c r="P3217">
        <v>1158.3499999999999</v>
      </c>
      <c r="Q3217">
        <v>1</v>
      </c>
      <c r="R3217" t="s">
        <v>20</v>
      </c>
    </row>
    <row r="3218" spans="1:18" x14ac:dyDescent="0.35">
      <c r="A3218" t="s">
        <v>3257</v>
      </c>
      <c r="B3218" t="s">
        <v>19</v>
      </c>
      <c r="C3218">
        <v>0</v>
      </c>
      <c r="D3218" t="s">
        <v>21</v>
      </c>
      <c r="E3218" t="s">
        <v>21</v>
      </c>
      <c r="F3218" t="s">
        <v>58</v>
      </c>
      <c r="G3218">
        <v>3</v>
      </c>
      <c r="H3218" t="s">
        <v>20</v>
      </c>
      <c r="I3218" t="s">
        <v>23</v>
      </c>
      <c r="J3218" t="s">
        <v>21</v>
      </c>
      <c r="K3218" t="s">
        <v>21</v>
      </c>
      <c r="L3218" t="s">
        <v>33</v>
      </c>
      <c r="M3218" t="s">
        <v>21</v>
      </c>
      <c r="N3218" t="s">
        <v>25</v>
      </c>
      <c r="O3218">
        <v>96.01</v>
      </c>
      <c r="P3218">
        <v>296.47000000000003</v>
      </c>
      <c r="Q3218">
        <v>3</v>
      </c>
      <c r="R3218" t="s">
        <v>21</v>
      </c>
    </row>
    <row r="3219" spans="1:18" x14ac:dyDescent="0.35">
      <c r="A3219" t="s">
        <v>3258</v>
      </c>
      <c r="B3219" t="s">
        <v>36</v>
      </c>
      <c r="C3219">
        <v>0</v>
      </c>
      <c r="D3219" t="s">
        <v>21</v>
      </c>
      <c r="E3219" t="s">
        <v>20</v>
      </c>
      <c r="F3219" t="s">
        <v>49</v>
      </c>
      <c r="G3219">
        <v>51</v>
      </c>
      <c r="H3219" t="s">
        <v>20</v>
      </c>
      <c r="I3219" t="s">
        <v>21</v>
      </c>
      <c r="J3219" t="s">
        <v>28</v>
      </c>
      <c r="K3219" t="s">
        <v>28</v>
      </c>
      <c r="L3219" t="s">
        <v>24</v>
      </c>
      <c r="M3219" t="s">
        <v>21</v>
      </c>
      <c r="N3219" t="s">
        <v>25</v>
      </c>
      <c r="O3219">
        <v>30.86</v>
      </c>
      <c r="P3219">
        <v>1595.64</v>
      </c>
      <c r="Q3219">
        <v>0</v>
      </c>
      <c r="R3219" t="s">
        <v>21</v>
      </c>
    </row>
    <row r="3220" spans="1:18" x14ac:dyDescent="0.35">
      <c r="A3220" t="s">
        <v>3259</v>
      </c>
      <c r="B3220" t="s">
        <v>36</v>
      </c>
      <c r="C3220">
        <v>0</v>
      </c>
      <c r="D3220" t="s">
        <v>21</v>
      </c>
      <c r="E3220" t="s">
        <v>21</v>
      </c>
      <c r="F3220" t="s">
        <v>27</v>
      </c>
      <c r="G3220">
        <v>25</v>
      </c>
      <c r="H3220" t="s">
        <v>20</v>
      </c>
      <c r="I3220" t="s">
        <v>23</v>
      </c>
      <c r="J3220" t="s">
        <v>21</v>
      </c>
      <c r="K3220" t="s">
        <v>20</v>
      </c>
      <c r="L3220" t="s">
        <v>33</v>
      </c>
      <c r="M3220" t="s">
        <v>21</v>
      </c>
      <c r="N3220" t="s">
        <v>43</v>
      </c>
      <c r="O3220">
        <v>96.67</v>
      </c>
      <c r="P3220">
        <v>2382.8200000000002</v>
      </c>
      <c r="Q3220">
        <v>4</v>
      </c>
      <c r="R3220" t="s">
        <v>20</v>
      </c>
    </row>
    <row r="3221" spans="1:18" x14ac:dyDescent="0.35">
      <c r="A3221" t="s">
        <v>3260</v>
      </c>
      <c r="B3221" t="s">
        <v>36</v>
      </c>
      <c r="C3221">
        <v>0</v>
      </c>
      <c r="D3221" t="s">
        <v>21</v>
      </c>
      <c r="E3221" t="s">
        <v>21</v>
      </c>
      <c r="F3221" t="s">
        <v>45</v>
      </c>
      <c r="G3221">
        <v>2</v>
      </c>
      <c r="H3221" t="s">
        <v>20</v>
      </c>
      <c r="I3221" t="s">
        <v>23</v>
      </c>
      <c r="J3221" t="s">
        <v>21</v>
      </c>
      <c r="K3221" t="s">
        <v>20</v>
      </c>
      <c r="L3221" t="s">
        <v>33</v>
      </c>
      <c r="M3221" t="s">
        <v>20</v>
      </c>
      <c r="N3221" t="s">
        <v>25</v>
      </c>
      <c r="O3221">
        <v>98.47</v>
      </c>
      <c r="P3221">
        <v>196.38</v>
      </c>
      <c r="Q3221">
        <v>6</v>
      </c>
      <c r="R3221" t="s">
        <v>20</v>
      </c>
    </row>
    <row r="3222" spans="1:18" x14ac:dyDescent="0.35">
      <c r="A3222" t="s">
        <v>3261</v>
      </c>
      <c r="B3222" t="s">
        <v>36</v>
      </c>
      <c r="C3222">
        <v>0</v>
      </c>
      <c r="D3222" t="s">
        <v>21</v>
      </c>
      <c r="E3222" t="s">
        <v>21</v>
      </c>
      <c r="F3222" t="s">
        <v>39</v>
      </c>
      <c r="G3222">
        <v>43</v>
      </c>
      <c r="H3222" t="s">
        <v>20</v>
      </c>
      <c r="I3222" t="s">
        <v>32</v>
      </c>
      <c r="J3222" t="s">
        <v>21</v>
      </c>
      <c r="K3222" t="s">
        <v>20</v>
      </c>
      <c r="L3222" t="s">
        <v>29</v>
      </c>
      <c r="M3222" t="s">
        <v>21</v>
      </c>
      <c r="N3222" t="s">
        <v>43</v>
      </c>
      <c r="O3222">
        <v>66.05</v>
      </c>
      <c r="P3222">
        <v>2757.56</v>
      </c>
      <c r="Q3222">
        <v>0</v>
      </c>
      <c r="R3222" t="s">
        <v>21</v>
      </c>
    </row>
    <row r="3223" spans="1:18" x14ac:dyDescent="0.35">
      <c r="A3223" t="s">
        <v>3262</v>
      </c>
      <c r="B3223" t="s">
        <v>19</v>
      </c>
      <c r="C3223">
        <v>0</v>
      </c>
      <c r="D3223" t="s">
        <v>21</v>
      </c>
      <c r="E3223" t="s">
        <v>20</v>
      </c>
      <c r="F3223" t="s">
        <v>45</v>
      </c>
      <c r="G3223">
        <v>54</v>
      </c>
      <c r="H3223" t="s">
        <v>20</v>
      </c>
      <c r="I3223" t="s">
        <v>23</v>
      </c>
      <c r="J3223" t="s">
        <v>21</v>
      </c>
      <c r="K3223" t="s">
        <v>21</v>
      </c>
      <c r="L3223" t="s">
        <v>29</v>
      </c>
      <c r="M3223" t="s">
        <v>21</v>
      </c>
      <c r="N3223" t="s">
        <v>34</v>
      </c>
      <c r="O3223">
        <v>94.45</v>
      </c>
      <c r="P3223">
        <v>5072.8900000000003</v>
      </c>
      <c r="Q3223">
        <v>4</v>
      </c>
      <c r="R3223" t="s">
        <v>21</v>
      </c>
    </row>
    <row r="3224" spans="1:18" x14ac:dyDescent="0.35">
      <c r="A3224" t="s">
        <v>3263</v>
      </c>
      <c r="B3224" t="s">
        <v>36</v>
      </c>
      <c r="C3224">
        <v>0</v>
      </c>
      <c r="D3224" t="s">
        <v>21</v>
      </c>
      <c r="E3224" t="s">
        <v>21</v>
      </c>
      <c r="F3224" t="s">
        <v>41</v>
      </c>
      <c r="G3224">
        <v>6</v>
      </c>
      <c r="H3224" t="s">
        <v>20</v>
      </c>
      <c r="I3224" t="s">
        <v>23</v>
      </c>
      <c r="J3224" t="s">
        <v>20</v>
      </c>
      <c r="K3224" t="s">
        <v>21</v>
      </c>
      <c r="L3224" t="s">
        <v>33</v>
      </c>
      <c r="M3224" t="s">
        <v>21</v>
      </c>
      <c r="N3224" t="s">
        <v>43</v>
      </c>
      <c r="O3224">
        <v>91.68</v>
      </c>
      <c r="P3224">
        <v>566.01</v>
      </c>
      <c r="Q3224">
        <v>2</v>
      </c>
      <c r="R3224" t="s">
        <v>20</v>
      </c>
    </row>
    <row r="3225" spans="1:18" x14ac:dyDescent="0.35">
      <c r="A3225" t="s">
        <v>3264</v>
      </c>
      <c r="B3225" t="s">
        <v>36</v>
      </c>
      <c r="C3225">
        <v>0</v>
      </c>
      <c r="D3225" t="s">
        <v>21</v>
      </c>
      <c r="E3225" t="s">
        <v>21</v>
      </c>
      <c r="F3225" t="s">
        <v>58</v>
      </c>
      <c r="G3225">
        <v>25</v>
      </c>
      <c r="H3225" t="s">
        <v>20</v>
      </c>
      <c r="I3225" t="s">
        <v>32</v>
      </c>
      <c r="J3225" t="s">
        <v>21</v>
      </c>
      <c r="K3225" t="s">
        <v>20</v>
      </c>
      <c r="L3225" t="s">
        <v>29</v>
      </c>
      <c r="M3225" t="s">
        <v>21</v>
      </c>
      <c r="N3225" t="s">
        <v>43</v>
      </c>
      <c r="O3225">
        <v>72.959999999999994</v>
      </c>
      <c r="P3225">
        <v>1875.92</v>
      </c>
      <c r="Q3225">
        <v>1</v>
      </c>
      <c r="R3225" t="s">
        <v>21</v>
      </c>
    </row>
    <row r="3226" spans="1:18" x14ac:dyDescent="0.35">
      <c r="A3226" t="s">
        <v>3265</v>
      </c>
      <c r="B3226" t="s">
        <v>36</v>
      </c>
      <c r="C3226">
        <v>0</v>
      </c>
      <c r="D3226" t="s">
        <v>21</v>
      </c>
      <c r="E3226" t="s">
        <v>21</v>
      </c>
      <c r="F3226" t="s">
        <v>65</v>
      </c>
      <c r="G3226">
        <v>34</v>
      </c>
      <c r="H3226" t="s">
        <v>20</v>
      </c>
      <c r="I3226" t="s">
        <v>23</v>
      </c>
      <c r="J3226" t="s">
        <v>20</v>
      </c>
      <c r="K3226" t="s">
        <v>20</v>
      </c>
      <c r="L3226" t="s">
        <v>24</v>
      </c>
      <c r="M3226" t="s">
        <v>20</v>
      </c>
      <c r="N3226" t="s">
        <v>34</v>
      </c>
      <c r="O3226">
        <v>100.97</v>
      </c>
      <c r="P3226">
        <v>3470.56</v>
      </c>
      <c r="Q3226">
        <v>1</v>
      </c>
      <c r="R3226" t="s">
        <v>21</v>
      </c>
    </row>
    <row r="3227" spans="1:18" x14ac:dyDescent="0.35">
      <c r="A3227" t="s">
        <v>3266</v>
      </c>
      <c r="B3227" t="s">
        <v>36</v>
      </c>
      <c r="C3227">
        <v>0</v>
      </c>
      <c r="D3227" t="s">
        <v>20</v>
      </c>
      <c r="E3227" t="s">
        <v>20</v>
      </c>
      <c r="F3227" t="s">
        <v>37</v>
      </c>
      <c r="G3227">
        <v>20</v>
      </c>
      <c r="H3227" t="s">
        <v>20</v>
      </c>
      <c r="I3227" t="s">
        <v>21</v>
      </c>
      <c r="J3227" t="s">
        <v>28</v>
      </c>
      <c r="K3227" t="s">
        <v>28</v>
      </c>
      <c r="L3227" t="s">
        <v>33</v>
      </c>
      <c r="M3227" t="s">
        <v>21</v>
      </c>
      <c r="N3227" t="s">
        <v>34</v>
      </c>
      <c r="O3227">
        <v>34.729999999999997</v>
      </c>
      <c r="P3227">
        <v>708.13</v>
      </c>
      <c r="Q3227">
        <v>1</v>
      </c>
      <c r="R3227" t="s">
        <v>21</v>
      </c>
    </row>
    <row r="3228" spans="1:18" x14ac:dyDescent="0.35">
      <c r="A3228" t="s">
        <v>3267</v>
      </c>
      <c r="B3228" t="s">
        <v>36</v>
      </c>
      <c r="C3228">
        <v>0</v>
      </c>
      <c r="D3228" t="s">
        <v>20</v>
      </c>
      <c r="E3228" t="s">
        <v>20</v>
      </c>
      <c r="F3228" t="s">
        <v>47</v>
      </c>
      <c r="G3228">
        <v>54</v>
      </c>
      <c r="H3228" t="s">
        <v>20</v>
      </c>
      <c r="I3228" t="s">
        <v>23</v>
      </c>
      <c r="J3228" t="s">
        <v>21</v>
      </c>
      <c r="K3228" t="s">
        <v>21</v>
      </c>
      <c r="L3228" t="s">
        <v>24</v>
      </c>
      <c r="M3228" t="s">
        <v>21</v>
      </c>
      <c r="N3228" t="s">
        <v>43</v>
      </c>
      <c r="O3228">
        <v>91.7</v>
      </c>
      <c r="P3228">
        <v>4889.42</v>
      </c>
      <c r="Q3228">
        <v>4</v>
      </c>
      <c r="R3228" t="s">
        <v>21</v>
      </c>
    </row>
    <row r="3229" spans="1:18" x14ac:dyDescent="0.35">
      <c r="A3229" t="s">
        <v>3268</v>
      </c>
      <c r="B3229" t="s">
        <v>36</v>
      </c>
      <c r="C3229">
        <v>0</v>
      </c>
      <c r="D3229" t="s">
        <v>20</v>
      </c>
      <c r="E3229" t="s">
        <v>21</v>
      </c>
      <c r="F3229" t="s">
        <v>58</v>
      </c>
      <c r="G3229">
        <v>15</v>
      </c>
      <c r="H3229" t="s">
        <v>20</v>
      </c>
      <c r="I3229" t="s">
        <v>23</v>
      </c>
      <c r="J3229" t="s">
        <v>21</v>
      </c>
      <c r="K3229" t="s">
        <v>21</v>
      </c>
      <c r="L3229" t="s">
        <v>33</v>
      </c>
      <c r="M3229" t="s">
        <v>21</v>
      </c>
      <c r="N3229" t="s">
        <v>34</v>
      </c>
      <c r="O3229">
        <v>91.91</v>
      </c>
      <c r="P3229">
        <v>1367.72</v>
      </c>
      <c r="Q3229">
        <v>3</v>
      </c>
      <c r="R3229" t="s">
        <v>21</v>
      </c>
    </row>
    <row r="3230" spans="1:18" x14ac:dyDescent="0.35">
      <c r="A3230" t="s">
        <v>3269</v>
      </c>
      <c r="B3230" t="s">
        <v>36</v>
      </c>
      <c r="C3230">
        <v>1</v>
      </c>
      <c r="D3230" t="s">
        <v>21</v>
      </c>
      <c r="E3230" t="s">
        <v>21</v>
      </c>
      <c r="F3230" t="s">
        <v>49</v>
      </c>
      <c r="G3230">
        <v>38</v>
      </c>
      <c r="H3230" t="s">
        <v>20</v>
      </c>
      <c r="I3230" t="s">
        <v>32</v>
      </c>
      <c r="J3230" t="s">
        <v>20</v>
      </c>
      <c r="K3230" t="s">
        <v>21</v>
      </c>
      <c r="L3230" t="s">
        <v>29</v>
      </c>
      <c r="M3230" t="s">
        <v>20</v>
      </c>
      <c r="N3230" t="s">
        <v>30</v>
      </c>
      <c r="O3230">
        <v>56.63</v>
      </c>
      <c r="P3230">
        <v>2109.81</v>
      </c>
      <c r="Q3230">
        <v>3</v>
      </c>
      <c r="R3230" t="s">
        <v>21</v>
      </c>
    </row>
    <row r="3231" spans="1:18" x14ac:dyDescent="0.35">
      <c r="A3231" t="s">
        <v>3270</v>
      </c>
      <c r="B3231" t="s">
        <v>19</v>
      </c>
      <c r="C3231">
        <v>0</v>
      </c>
      <c r="D3231" t="s">
        <v>21</v>
      </c>
      <c r="E3231" t="s">
        <v>21</v>
      </c>
      <c r="F3231" t="s">
        <v>39</v>
      </c>
      <c r="G3231">
        <v>12</v>
      </c>
      <c r="H3231" t="s">
        <v>20</v>
      </c>
      <c r="I3231" t="s">
        <v>23</v>
      </c>
      <c r="J3231" t="s">
        <v>21</v>
      </c>
      <c r="K3231" t="s">
        <v>21</v>
      </c>
      <c r="L3231" t="s">
        <v>33</v>
      </c>
      <c r="M3231" t="s">
        <v>21</v>
      </c>
      <c r="N3231" t="s">
        <v>25</v>
      </c>
      <c r="O3231">
        <v>83.31</v>
      </c>
      <c r="P3231">
        <v>1026.73</v>
      </c>
      <c r="Q3231">
        <v>5</v>
      </c>
      <c r="R3231" t="s">
        <v>20</v>
      </c>
    </row>
    <row r="3232" spans="1:18" x14ac:dyDescent="0.35">
      <c r="A3232" t="s">
        <v>3271</v>
      </c>
      <c r="B3232" t="s">
        <v>19</v>
      </c>
      <c r="C3232">
        <v>0</v>
      </c>
      <c r="D3232" t="s">
        <v>21</v>
      </c>
      <c r="E3232" t="s">
        <v>21</v>
      </c>
      <c r="F3232" t="s">
        <v>39</v>
      </c>
      <c r="G3232">
        <v>43</v>
      </c>
      <c r="H3232" t="s">
        <v>20</v>
      </c>
      <c r="I3232" t="s">
        <v>23</v>
      </c>
      <c r="J3232" t="s">
        <v>21</v>
      </c>
      <c r="K3232" t="s">
        <v>21</v>
      </c>
      <c r="L3232" t="s">
        <v>24</v>
      </c>
      <c r="M3232" t="s">
        <v>20</v>
      </c>
      <c r="N3232" t="s">
        <v>25</v>
      </c>
      <c r="O3232">
        <v>90.02</v>
      </c>
      <c r="P3232">
        <v>3829.53</v>
      </c>
      <c r="Q3232">
        <v>3</v>
      </c>
      <c r="R3232" t="s">
        <v>21</v>
      </c>
    </row>
    <row r="3233" spans="1:18" x14ac:dyDescent="0.35">
      <c r="A3233" t="s">
        <v>3272</v>
      </c>
      <c r="B3233" t="s">
        <v>19</v>
      </c>
      <c r="C3233">
        <v>0</v>
      </c>
      <c r="D3233" t="s">
        <v>20</v>
      </c>
      <c r="E3233" t="s">
        <v>21</v>
      </c>
      <c r="F3233" t="s">
        <v>49</v>
      </c>
      <c r="G3233">
        <v>50</v>
      </c>
      <c r="H3233" t="s">
        <v>20</v>
      </c>
      <c r="I3233" t="s">
        <v>23</v>
      </c>
      <c r="J3233" t="s">
        <v>21</v>
      </c>
      <c r="K3233" t="s">
        <v>21</v>
      </c>
      <c r="L3233" t="s">
        <v>24</v>
      </c>
      <c r="M3233" t="s">
        <v>20</v>
      </c>
      <c r="N3233" t="s">
        <v>30</v>
      </c>
      <c r="O3233">
        <v>82.37</v>
      </c>
      <c r="P3233">
        <v>4002.08</v>
      </c>
      <c r="Q3233">
        <v>2</v>
      </c>
      <c r="R3233" t="s">
        <v>21</v>
      </c>
    </row>
    <row r="3234" spans="1:18" x14ac:dyDescent="0.35">
      <c r="A3234" t="s">
        <v>3273</v>
      </c>
      <c r="B3234" t="s">
        <v>19</v>
      </c>
      <c r="C3234">
        <v>0</v>
      </c>
      <c r="D3234" t="s">
        <v>21</v>
      </c>
      <c r="E3234" t="s">
        <v>21</v>
      </c>
      <c r="F3234" t="s">
        <v>39</v>
      </c>
      <c r="G3234">
        <v>36</v>
      </c>
      <c r="H3234" t="s">
        <v>20</v>
      </c>
      <c r="I3234" t="s">
        <v>23</v>
      </c>
      <c r="J3234" t="s">
        <v>20</v>
      </c>
      <c r="K3234" t="s">
        <v>21</v>
      </c>
      <c r="L3234" t="s">
        <v>24</v>
      </c>
      <c r="M3234" t="s">
        <v>20</v>
      </c>
      <c r="N3234" t="s">
        <v>25</v>
      </c>
      <c r="O3234">
        <v>77.72</v>
      </c>
      <c r="P3234">
        <v>2809.12</v>
      </c>
      <c r="Q3234">
        <v>0</v>
      </c>
      <c r="R3234" t="s">
        <v>21</v>
      </c>
    </row>
    <row r="3235" spans="1:18" x14ac:dyDescent="0.35">
      <c r="A3235" t="s">
        <v>3274</v>
      </c>
      <c r="B3235" t="s">
        <v>36</v>
      </c>
      <c r="C3235">
        <v>1</v>
      </c>
      <c r="D3235" t="s">
        <v>20</v>
      </c>
      <c r="E3235" t="s">
        <v>21</v>
      </c>
      <c r="F3235" t="s">
        <v>47</v>
      </c>
      <c r="G3235">
        <v>55</v>
      </c>
      <c r="H3235" t="s">
        <v>20</v>
      </c>
      <c r="I3235" t="s">
        <v>32</v>
      </c>
      <c r="J3235" t="s">
        <v>21</v>
      </c>
      <c r="K3235" t="s">
        <v>21</v>
      </c>
      <c r="L3235" t="s">
        <v>24</v>
      </c>
      <c r="M3235" t="s">
        <v>20</v>
      </c>
      <c r="N3235" t="s">
        <v>43</v>
      </c>
      <c r="O3235">
        <v>57.8</v>
      </c>
      <c r="P3235">
        <v>3189.6</v>
      </c>
      <c r="Q3235">
        <v>0</v>
      </c>
      <c r="R3235" t="s">
        <v>21</v>
      </c>
    </row>
    <row r="3236" spans="1:18" x14ac:dyDescent="0.35">
      <c r="A3236" t="s">
        <v>3275</v>
      </c>
      <c r="B3236" t="s">
        <v>19</v>
      </c>
      <c r="C3236">
        <v>0</v>
      </c>
      <c r="D3236" t="s">
        <v>21</v>
      </c>
      <c r="E3236" t="s">
        <v>20</v>
      </c>
      <c r="F3236" t="s">
        <v>75</v>
      </c>
      <c r="G3236">
        <v>8</v>
      </c>
      <c r="H3236" t="s">
        <v>20</v>
      </c>
      <c r="I3236" t="s">
        <v>23</v>
      </c>
      <c r="J3236" t="s">
        <v>20</v>
      </c>
      <c r="K3236" t="s">
        <v>20</v>
      </c>
      <c r="L3236" t="s">
        <v>33</v>
      </c>
      <c r="M3236" t="s">
        <v>20</v>
      </c>
      <c r="N3236" t="s">
        <v>43</v>
      </c>
      <c r="O3236">
        <v>102.99</v>
      </c>
      <c r="P3236">
        <v>836.9</v>
      </c>
      <c r="Q3236">
        <v>1</v>
      </c>
      <c r="R3236" t="s">
        <v>21</v>
      </c>
    </row>
    <row r="3237" spans="1:18" x14ac:dyDescent="0.35">
      <c r="A3237" t="s">
        <v>3276</v>
      </c>
      <c r="B3237" t="s">
        <v>36</v>
      </c>
      <c r="C3237">
        <v>0</v>
      </c>
      <c r="D3237" t="s">
        <v>21</v>
      </c>
      <c r="E3237" t="s">
        <v>21</v>
      </c>
      <c r="F3237" t="s">
        <v>27</v>
      </c>
      <c r="G3237">
        <v>23</v>
      </c>
      <c r="H3237" t="s">
        <v>20</v>
      </c>
      <c r="I3237" t="s">
        <v>23</v>
      </c>
      <c r="J3237" t="s">
        <v>21</v>
      </c>
      <c r="K3237" t="s">
        <v>21</v>
      </c>
      <c r="L3237" t="s">
        <v>33</v>
      </c>
      <c r="M3237" t="s">
        <v>20</v>
      </c>
      <c r="N3237" t="s">
        <v>34</v>
      </c>
      <c r="O3237">
        <v>86.9</v>
      </c>
      <c r="P3237">
        <v>2022.39</v>
      </c>
      <c r="Q3237">
        <v>1</v>
      </c>
      <c r="R3237" t="s">
        <v>20</v>
      </c>
    </row>
    <row r="3238" spans="1:18" x14ac:dyDescent="0.35">
      <c r="A3238" t="s">
        <v>3277</v>
      </c>
      <c r="B3238" t="s">
        <v>19</v>
      </c>
      <c r="C3238">
        <v>0</v>
      </c>
      <c r="D3238" t="s">
        <v>20</v>
      </c>
      <c r="E3238" t="s">
        <v>21</v>
      </c>
      <c r="F3238" t="s">
        <v>56</v>
      </c>
      <c r="G3238">
        <v>49</v>
      </c>
      <c r="H3238" t="s">
        <v>20</v>
      </c>
      <c r="I3238" t="s">
        <v>23</v>
      </c>
      <c r="J3238" t="s">
        <v>20</v>
      </c>
      <c r="K3238" t="s">
        <v>21</v>
      </c>
      <c r="L3238" t="s">
        <v>29</v>
      </c>
      <c r="M3238" t="s">
        <v>20</v>
      </c>
      <c r="N3238" t="s">
        <v>25</v>
      </c>
      <c r="O3238">
        <v>94.01</v>
      </c>
      <c r="P3238">
        <v>4493.6400000000003</v>
      </c>
      <c r="Q3238">
        <v>2</v>
      </c>
      <c r="R3238" t="s">
        <v>21</v>
      </c>
    </row>
    <row r="3239" spans="1:18" x14ac:dyDescent="0.35">
      <c r="A3239" t="s">
        <v>3278</v>
      </c>
      <c r="B3239" t="s">
        <v>19</v>
      </c>
      <c r="C3239">
        <v>0</v>
      </c>
      <c r="D3239" t="s">
        <v>21</v>
      </c>
      <c r="E3239" t="s">
        <v>21</v>
      </c>
      <c r="F3239" t="s">
        <v>37</v>
      </c>
      <c r="G3239">
        <v>18</v>
      </c>
      <c r="H3239" t="s">
        <v>20</v>
      </c>
      <c r="I3239" t="s">
        <v>23</v>
      </c>
      <c r="J3239" t="s">
        <v>21</v>
      </c>
      <c r="K3239" t="s">
        <v>21</v>
      </c>
      <c r="L3239" t="s">
        <v>33</v>
      </c>
      <c r="M3239" t="s">
        <v>20</v>
      </c>
      <c r="N3239" t="s">
        <v>34</v>
      </c>
      <c r="O3239">
        <v>76.12</v>
      </c>
      <c r="P3239">
        <v>1409.16</v>
      </c>
      <c r="Q3239">
        <v>2</v>
      </c>
      <c r="R3239" t="s">
        <v>21</v>
      </c>
    </row>
    <row r="3240" spans="1:18" x14ac:dyDescent="0.35">
      <c r="A3240" t="s">
        <v>615</v>
      </c>
      <c r="B3240" t="s">
        <v>19</v>
      </c>
      <c r="C3240">
        <v>0</v>
      </c>
      <c r="D3240" t="s">
        <v>21</v>
      </c>
      <c r="E3240" t="s">
        <v>21</v>
      </c>
      <c r="F3240" t="s">
        <v>49</v>
      </c>
      <c r="G3240">
        <v>52</v>
      </c>
      <c r="H3240" t="s">
        <v>20</v>
      </c>
      <c r="I3240" t="s">
        <v>21</v>
      </c>
      <c r="J3240" t="s">
        <v>28</v>
      </c>
      <c r="K3240" t="s">
        <v>28</v>
      </c>
      <c r="L3240" t="s">
        <v>33</v>
      </c>
      <c r="M3240" t="s">
        <v>20</v>
      </c>
      <c r="N3240" t="s">
        <v>34</v>
      </c>
      <c r="O3240">
        <v>27.97</v>
      </c>
      <c r="P3240">
        <v>1448.71</v>
      </c>
      <c r="Q3240">
        <v>2</v>
      </c>
      <c r="R3240" t="s">
        <v>21</v>
      </c>
    </row>
    <row r="3241" spans="1:18" x14ac:dyDescent="0.35">
      <c r="A3241" t="s">
        <v>3279</v>
      </c>
      <c r="B3241" t="s">
        <v>36</v>
      </c>
      <c r="C3241">
        <v>1</v>
      </c>
      <c r="D3241" t="s">
        <v>20</v>
      </c>
      <c r="E3241" t="s">
        <v>21</v>
      </c>
      <c r="F3241" t="s">
        <v>22</v>
      </c>
      <c r="G3241">
        <v>53</v>
      </c>
      <c r="H3241" t="s">
        <v>20</v>
      </c>
      <c r="I3241" t="s">
        <v>32</v>
      </c>
      <c r="J3241" t="s">
        <v>21</v>
      </c>
      <c r="K3241" t="s">
        <v>21</v>
      </c>
      <c r="L3241" t="s">
        <v>24</v>
      </c>
      <c r="M3241" t="s">
        <v>21</v>
      </c>
      <c r="N3241" t="s">
        <v>25</v>
      </c>
      <c r="O3241">
        <v>54.31</v>
      </c>
      <c r="P3241">
        <v>2867.29</v>
      </c>
      <c r="Q3241">
        <v>0</v>
      </c>
      <c r="R3241" t="s">
        <v>21</v>
      </c>
    </row>
    <row r="3242" spans="1:18" x14ac:dyDescent="0.35">
      <c r="A3242" t="s">
        <v>3280</v>
      </c>
      <c r="B3242" t="s">
        <v>19</v>
      </c>
      <c r="C3242">
        <v>0</v>
      </c>
      <c r="D3242" t="s">
        <v>21</v>
      </c>
      <c r="E3242" t="s">
        <v>21</v>
      </c>
      <c r="F3242" t="s">
        <v>56</v>
      </c>
      <c r="G3242">
        <v>17</v>
      </c>
      <c r="H3242" t="s">
        <v>20</v>
      </c>
      <c r="I3242" t="s">
        <v>23</v>
      </c>
      <c r="J3242" t="s">
        <v>20</v>
      </c>
      <c r="K3242" t="s">
        <v>21</v>
      </c>
      <c r="L3242" t="s">
        <v>33</v>
      </c>
      <c r="M3242" t="s">
        <v>20</v>
      </c>
      <c r="N3242" t="s">
        <v>43</v>
      </c>
      <c r="O3242">
        <v>94.61</v>
      </c>
      <c r="P3242">
        <v>1602.68</v>
      </c>
      <c r="Q3242">
        <v>3</v>
      </c>
      <c r="R3242" t="s">
        <v>20</v>
      </c>
    </row>
    <row r="3243" spans="1:18" x14ac:dyDescent="0.35">
      <c r="A3243" t="s">
        <v>3281</v>
      </c>
      <c r="B3243" t="s">
        <v>36</v>
      </c>
      <c r="C3243">
        <v>0</v>
      </c>
      <c r="D3243" t="s">
        <v>21</v>
      </c>
      <c r="E3243" t="s">
        <v>21</v>
      </c>
      <c r="F3243" t="s">
        <v>45</v>
      </c>
      <c r="G3243">
        <v>32</v>
      </c>
      <c r="H3243" t="s">
        <v>21</v>
      </c>
      <c r="I3243" t="s">
        <v>23</v>
      </c>
      <c r="J3243" t="s">
        <v>21</v>
      </c>
      <c r="K3243" t="s">
        <v>20</v>
      </c>
      <c r="L3243" t="s">
        <v>33</v>
      </c>
      <c r="M3243" t="s">
        <v>20</v>
      </c>
      <c r="N3243" t="s">
        <v>43</v>
      </c>
      <c r="O3243">
        <v>77.05</v>
      </c>
      <c r="P3243">
        <v>2493.44</v>
      </c>
      <c r="Q3243">
        <v>3</v>
      </c>
      <c r="R3243" t="s">
        <v>20</v>
      </c>
    </row>
    <row r="3244" spans="1:18" x14ac:dyDescent="0.35">
      <c r="A3244" t="s">
        <v>3282</v>
      </c>
      <c r="B3244" t="s">
        <v>19</v>
      </c>
      <c r="C3244">
        <v>0</v>
      </c>
      <c r="D3244" t="s">
        <v>21</v>
      </c>
      <c r="E3244" t="s">
        <v>21</v>
      </c>
      <c r="F3244" t="s">
        <v>49</v>
      </c>
      <c r="G3244">
        <v>7</v>
      </c>
      <c r="H3244" t="s">
        <v>20</v>
      </c>
      <c r="I3244" t="s">
        <v>32</v>
      </c>
      <c r="J3244" t="s">
        <v>20</v>
      </c>
      <c r="K3244" t="s">
        <v>21</v>
      </c>
      <c r="L3244" t="s">
        <v>33</v>
      </c>
      <c r="M3244" t="s">
        <v>21</v>
      </c>
      <c r="N3244" t="s">
        <v>43</v>
      </c>
      <c r="O3244">
        <v>58.59</v>
      </c>
      <c r="P3244">
        <v>404.29</v>
      </c>
      <c r="Q3244">
        <v>1</v>
      </c>
      <c r="R3244" t="s">
        <v>20</v>
      </c>
    </row>
    <row r="3245" spans="1:18" x14ac:dyDescent="0.35">
      <c r="A3245" t="s">
        <v>3283</v>
      </c>
      <c r="B3245" t="s">
        <v>36</v>
      </c>
      <c r="C3245">
        <v>0</v>
      </c>
      <c r="D3245" t="s">
        <v>21</v>
      </c>
      <c r="E3245" t="s">
        <v>21</v>
      </c>
      <c r="F3245" t="s">
        <v>37</v>
      </c>
      <c r="G3245">
        <v>17</v>
      </c>
      <c r="H3245" t="s">
        <v>20</v>
      </c>
      <c r="I3245" t="s">
        <v>32</v>
      </c>
      <c r="J3245" t="s">
        <v>21</v>
      </c>
      <c r="K3245" t="s">
        <v>20</v>
      </c>
      <c r="L3245" t="s">
        <v>33</v>
      </c>
      <c r="M3245" t="s">
        <v>21</v>
      </c>
      <c r="N3245" t="s">
        <v>34</v>
      </c>
      <c r="O3245">
        <v>58.92</v>
      </c>
      <c r="P3245">
        <v>1007.17</v>
      </c>
      <c r="Q3245">
        <v>0</v>
      </c>
      <c r="R3245" t="s">
        <v>21</v>
      </c>
    </row>
    <row r="3246" spans="1:18" x14ac:dyDescent="0.35">
      <c r="A3246" t="s">
        <v>3284</v>
      </c>
      <c r="B3246" t="s">
        <v>36</v>
      </c>
      <c r="C3246">
        <v>1</v>
      </c>
      <c r="D3246" t="s">
        <v>20</v>
      </c>
      <c r="E3246" t="s">
        <v>21</v>
      </c>
      <c r="F3246" t="s">
        <v>45</v>
      </c>
      <c r="G3246">
        <v>48</v>
      </c>
      <c r="H3246" t="s">
        <v>20</v>
      </c>
      <c r="I3246" t="s">
        <v>21</v>
      </c>
      <c r="J3246" t="s">
        <v>28</v>
      </c>
      <c r="K3246" t="s">
        <v>28</v>
      </c>
      <c r="L3246" t="s">
        <v>24</v>
      </c>
      <c r="M3246" t="s">
        <v>20</v>
      </c>
      <c r="N3246" t="s">
        <v>43</v>
      </c>
      <c r="O3246">
        <v>36.83</v>
      </c>
      <c r="P3246">
        <v>1722.58</v>
      </c>
      <c r="Q3246">
        <v>5</v>
      </c>
      <c r="R3246" t="s">
        <v>21</v>
      </c>
    </row>
    <row r="3247" spans="1:18" x14ac:dyDescent="0.35">
      <c r="A3247" t="s">
        <v>3285</v>
      </c>
      <c r="B3247" t="s">
        <v>36</v>
      </c>
      <c r="C3247">
        <v>0</v>
      </c>
      <c r="D3247" t="s">
        <v>20</v>
      </c>
      <c r="E3247" t="s">
        <v>21</v>
      </c>
      <c r="F3247" t="s">
        <v>56</v>
      </c>
      <c r="G3247">
        <v>50</v>
      </c>
      <c r="H3247" t="s">
        <v>21</v>
      </c>
      <c r="I3247" t="s">
        <v>23</v>
      </c>
      <c r="J3247" t="s">
        <v>20</v>
      </c>
      <c r="K3247" t="s">
        <v>21</v>
      </c>
      <c r="L3247" t="s">
        <v>24</v>
      </c>
      <c r="M3247" t="s">
        <v>21</v>
      </c>
      <c r="N3247" t="s">
        <v>34</v>
      </c>
      <c r="O3247">
        <v>74.430000000000007</v>
      </c>
      <c r="P3247">
        <v>3618.16</v>
      </c>
      <c r="Q3247">
        <v>3</v>
      </c>
      <c r="R3247" t="s">
        <v>21</v>
      </c>
    </row>
    <row r="3248" spans="1:18" x14ac:dyDescent="0.35">
      <c r="A3248" t="s">
        <v>3286</v>
      </c>
      <c r="B3248" t="s">
        <v>19</v>
      </c>
      <c r="C3248">
        <v>0</v>
      </c>
      <c r="D3248" t="s">
        <v>21</v>
      </c>
      <c r="E3248" t="s">
        <v>21</v>
      </c>
      <c r="F3248" t="s">
        <v>27</v>
      </c>
      <c r="G3248">
        <v>72</v>
      </c>
      <c r="H3248" t="s">
        <v>20</v>
      </c>
      <c r="I3248" t="s">
        <v>23</v>
      </c>
      <c r="J3248" t="s">
        <v>21</v>
      </c>
      <c r="K3248" t="s">
        <v>20</v>
      </c>
      <c r="L3248" t="s">
        <v>24</v>
      </c>
      <c r="M3248" t="s">
        <v>21</v>
      </c>
      <c r="N3248" t="s">
        <v>30</v>
      </c>
      <c r="O3248">
        <v>96.39</v>
      </c>
      <c r="P3248">
        <v>6881.69</v>
      </c>
      <c r="Q3248">
        <v>0</v>
      </c>
      <c r="R3248" t="s">
        <v>21</v>
      </c>
    </row>
    <row r="3249" spans="1:18" x14ac:dyDescent="0.35">
      <c r="A3249" t="s">
        <v>3287</v>
      </c>
      <c r="B3249" t="s">
        <v>19</v>
      </c>
      <c r="C3249">
        <v>0</v>
      </c>
      <c r="D3249" t="s">
        <v>20</v>
      </c>
      <c r="E3249" t="s">
        <v>20</v>
      </c>
      <c r="F3249" t="s">
        <v>27</v>
      </c>
      <c r="G3249">
        <v>10</v>
      </c>
      <c r="H3249" t="s">
        <v>20</v>
      </c>
      <c r="I3249" t="s">
        <v>32</v>
      </c>
      <c r="J3249" t="s">
        <v>21</v>
      </c>
      <c r="K3249" t="s">
        <v>21</v>
      </c>
      <c r="L3249" t="s">
        <v>33</v>
      </c>
      <c r="M3249" t="s">
        <v>20</v>
      </c>
      <c r="N3249" t="s">
        <v>34</v>
      </c>
      <c r="O3249">
        <v>59.71</v>
      </c>
      <c r="P3249">
        <v>592.01</v>
      </c>
      <c r="Q3249">
        <v>1</v>
      </c>
      <c r="R3249" t="s">
        <v>20</v>
      </c>
    </row>
    <row r="3250" spans="1:18" x14ac:dyDescent="0.35">
      <c r="A3250" t="s">
        <v>3288</v>
      </c>
      <c r="B3250" t="s">
        <v>19</v>
      </c>
      <c r="C3250">
        <v>0</v>
      </c>
      <c r="D3250" t="s">
        <v>21</v>
      </c>
      <c r="E3250" t="s">
        <v>21</v>
      </c>
      <c r="F3250" t="s">
        <v>22</v>
      </c>
      <c r="G3250">
        <v>68</v>
      </c>
      <c r="H3250" t="s">
        <v>20</v>
      </c>
      <c r="I3250" t="s">
        <v>23</v>
      </c>
      <c r="J3250" t="s">
        <v>20</v>
      </c>
      <c r="K3250" t="s">
        <v>21</v>
      </c>
      <c r="L3250" t="s">
        <v>24</v>
      </c>
      <c r="M3250" t="s">
        <v>21</v>
      </c>
      <c r="N3250" t="s">
        <v>43</v>
      </c>
      <c r="O3250">
        <v>95.4</v>
      </c>
      <c r="P3250">
        <v>6425.93</v>
      </c>
      <c r="Q3250">
        <v>2</v>
      </c>
      <c r="R3250" t="s">
        <v>21</v>
      </c>
    </row>
    <row r="3251" spans="1:18" x14ac:dyDescent="0.35">
      <c r="A3251" t="s">
        <v>3289</v>
      </c>
      <c r="B3251" t="s">
        <v>36</v>
      </c>
      <c r="C3251">
        <v>0</v>
      </c>
      <c r="D3251" t="s">
        <v>21</v>
      </c>
      <c r="E3251" t="s">
        <v>21</v>
      </c>
      <c r="F3251" t="s">
        <v>49</v>
      </c>
      <c r="G3251">
        <v>51</v>
      </c>
      <c r="H3251" t="s">
        <v>20</v>
      </c>
      <c r="I3251" t="s">
        <v>32</v>
      </c>
      <c r="J3251" t="s">
        <v>21</v>
      </c>
      <c r="K3251" t="s">
        <v>21</v>
      </c>
      <c r="L3251" t="s">
        <v>24</v>
      </c>
      <c r="M3251" t="s">
        <v>20</v>
      </c>
      <c r="N3251" t="s">
        <v>34</v>
      </c>
      <c r="O3251">
        <v>53.19</v>
      </c>
      <c r="P3251">
        <v>2646.05</v>
      </c>
      <c r="Q3251">
        <v>3</v>
      </c>
      <c r="R3251" t="s">
        <v>21</v>
      </c>
    </row>
    <row r="3252" spans="1:18" x14ac:dyDescent="0.35">
      <c r="A3252" t="s">
        <v>3290</v>
      </c>
      <c r="B3252" t="s">
        <v>19</v>
      </c>
      <c r="C3252">
        <v>0</v>
      </c>
      <c r="D3252" t="s">
        <v>20</v>
      </c>
      <c r="E3252" t="s">
        <v>21</v>
      </c>
      <c r="F3252" t="s">
        <v>45</v>
      </c>
      <c r="G3252">
        <v>16</v>
      </c>
      <c r="H3252" t="s">
        <v>21</v>
      </c>
      <c r="I3252" t="s">
        <v>32</v>
      </c>
      <c r="J3252" t="s">
        <v>20</v>
      </c>
      <c r="K3252" t="s">
        <v>21</v>
      </c>
      <c r="L3252" t="s">
        <v>33</v>
      </c>
      <c r="M3252" t="s">
        <v>20</v>
      </c>
      <c r="N3252" t="s">
        <v>43</v>
      </c>
      <c r="O3252">
        <v>49.01</v>
      </c>
      <c r="P3252">
        <v>777.71</v>
      </c>
      <c r="Q3252">
        <v>4</v>
      </c>
      <c r="R3252" t="s">
        <v>21</v>
      </c>
    </row>
    <row r="3253" spans="1:18" x14ac:dyDescent="0.35">
      <c r="A3253" t="s">
        <v>3291</v>
      </c>
      <c r="B3253" t="s">
        <v>19</v>
      </c>
      <c r="C3253">
        <v>0</v>
      </c>
      <c r="D3253" t="s">
        <v>20</v>
      </c>
      <c r="E3253" t="s">
        <v>20</v>
      </c>
      <c r="F3253" t="s">
        <v>45</v>
      </c>
      <c r="G3253">
        <v>18</v>
      </c>
      <c r="H3253" t="s">
        <v>21</v>
      </c>
      <c r="I3253" t="s">
        <v>32</v>
      </c>
      <c r="J3253" t="s">
        <v>21</v>
      </c>
      <c r="K3253" t="s">
        <v>21</v>
      </c>
      <c r="L3253" t="s">
        <v>33</v>
      </c>
      <c r="M3253" t="s">
        <v>20</v>
      </c>
      <c r="N3253" t="s">
        <v>34</v>
      </c>
      <c r="O3253">
        <v>49.09</v>
      </c>
      <c r="P3253">
        <v>868.11</v>
      </c>
      <c r="Q3253">
        <v>0</v>
      </c>
      <c r="R3253" t="s">
        <v>21</v>
      </c>
    </row>
    <row r="3254" spans="1:18" x14ac:dyDescent="0.35">
      <c r="A3254" t="s">
        <v>3292</v>
      </c>
      <c r="B3254" t="s">
        <v>36</v>
      </c>
      <c r="C3254">
        <v>0</v>
      </c>
      <c r="D3254" t="s">
        <v>20</v>
      </c>
      <c r="E3254" t="s">
        <v>21</v>
      </c>
      <c r="F3254" t="s">
        <v>27</v>
      </c>
      <c r="G3254">
        <v>19</v>
      </c>
      <c r="H3254" t="s">
        <v>20</v>
      </c>
      <c r="I3254" t="s">
        <v>23</v>
      </c>
      <c r="J3254" t="s">
        <v>20</v>
      </c>
      <c r="K3254" t="s">
        <v>21</v>
      </c>
      <c r="L3254" t="s">
        <v>33</v>
      </c>
      <c r="M3254" t="s">
        <v>20</v>
      </c>
      <c r="N3254" t="s">
        <v>30</v>
      </c>
      <c r="O3254">
        <v>94.07</v>
      </c>
      <c r="P3254">
        <v>1790.42</v>
      </c>
      <c r="Q3254">
        <v>3</v>
      </c>
      <c r="R3254" t="s">
        <v>20</v>
      </c>
    </row>
    <row r="3255" spans="1:18" x14ac:dyDescent="0.35">
      <c r="A3255" t="s">
        <v>3293</v>
      </c>
      <c r="B3255" t="s">
        <v>19</v>
      </c>
      <c r="C3255">
        <v>0</v>
      </c>
      <c r="D3255" t="s">
        <v>20</v>
      </c>
      <c r="E3255" t="s">
        <v>20</v>
      </c>
      <c r="F3255" t="s">
        <v>75</v>
      </c>
      <c r="G3255">
        <v>16</v>
      </c>
      <c r="H3255" t="s">
        <v>20</v>
      </c>
      <c r="I3255" t="s">
        <v>32</v>
      </c>
      <c r="J3255" t="s">
        <v>20</v>
      </c>
      <c r="K3255" t="s">
        <v>21</v>
      </c>
      <c r="L3255" t="s">
        <v>33</v>
      </c>
      <c r="M3255" t="s">
        <v>20</v>
      </c>
      <c r="N3255" t="s">
        <v>43</v>
      </c>
      <c r="O3255">
        <v>59.95</v>
      </c>
      <c r="P3255">
        <v>966.67</v>
      </c>
      <c r="Q3255">
        <v>2</v>
      </c>
      <c r="R3255" t="s">
        <v>21</v>
      </c>
    </row>
    <row r="3256" spans="1:18" x14ac:dyDescent="0.35">
      <c r="A3256" t="s">
        <v>3294</v>
      </c>
      <c r="B3256" t="s">
        <v>36</v>
      </c>
      <c r="C3256">
        <v>0</v>
      </c>
      <c r="D3256" t="s">
        <v>21</v>
      </c>
      <c r="E3256" t="s">
        <v>21</v>
      </c>
      <c r="F3256" t="s">
        <v>65</v>
      </c>
      <c r="G3256">
        <v>72</v>
      </c>
      <c r="H3256" t="s">
        <v>20</v>
      </c>
      <c r="I3256" t="s">
        <v>32</v>
      </c>
      <c r="J3256" t="s">
        <v>20</v>
      </c>
      <c r="K3256" t="s">
        <v>20</v>
      </c>
      <c r="L3256" t="s">
        <v>24</v>
      </c>
      <c r="M3256" t="s">
        <v>20</v>
      </c>
      <c r="N3256" t="s">
        <v>30</v>
      </c>
      <c r="O3256">
        <v>63.17</v>
      </c>
      <c r="P3256">
        <v>4530.3100000000004</v>
      </c>
      <c r="Q3256">
        <v>0</v>
      </c>
      <c r="R3256" t="s">
        <v>21</v>
      </c>
    </row>
    <row r="3257" spans="1:18" x14ac:dyDescent="0.35">
      <c r="A3257" t="s">
        <v>3295</v>
      </c>
      <c r="B3257" t="s">
        <v>36</v>
      </c>
      <c r="C3257">
        <v>0</v>
      </c>
      <c r="D3257" t="s">
        <v>20</v>
      </c>
      <c r="E3257" t="s">
        <v>20</v>
      </c>
      <c r="F3257" t="s">
        <v>56</v>
      </c>
      <c r="G3257">
        <v>36</v>
      </c>
      <c r="H3257" t="s">
        <v>20</v>
      </c>
      <c r="I3257" t="s">
        <v>23</v>
      </c>
      <c r="J3257" t="s">
        <v>21</v>
      </c>
      <c r="K3257" t="s">
        <v>21</v>
      </c>
      <c r="L3257" t="s">
        <v>29</v>
      </c>
      <c r="M3257" t="s">
        <v>21</v>
      </c>
      <c r="N3257" t="s">
        <v>34</v>
      </c>
      <c r="O3257">
        <v>85.12</v>
      </c>
      <c r="P3257">
        <v>3141.08</v>
      </c>
      <c r="Q3257">
        <v>3</v>
      </c>
      <c r="R3257" t="s">
        <v>20</v>
      </c>
    </row>
    <row r="3258" spans="1:18" x14ac:dyDescent="0.35">
      <c r="A3258" t="s">
        <v>3296</v>
      </c>
      <c r="B3258" t="s">
        <v>36</v>
      </c>
      <c r="C3258">
        <v>0</v>
      </c>
      <c r="D3258" t="s">
        <v>20</v>
      </c>
      <c r="E3258" t="s">
        <v>20</v>
      </c>
      <c r="F3258" t="s">
        <v>39</v>
      </c>
      <c r="G3258">
        <v>56</v>
      </c>
      <c r="H3258" t="s">
        <v>20</v>
      </c>
      <c r="I3258" t="s">
        <v>23</v>
      </c>
      <c r="J3258" t="s">
        <v>20</v>
      </c>
      <c r="K3258" t="s">
        <v>21</v>
      </c>
      <c r="L3258" t="s">
        <v>24</v>
      </c>
      <c r="M3258" t="s">
        <v>20</v>
      </c>
      <c r="N3258" t="s">
        <v>30</v>
      </c>
      <c r="O3258">
        <v>87.67</v>
      </c>
      <c r="P3258">
        <v>4913.99</v>
      </c>
      <c r="Q3258">
        <v>1</v>
      </c>
      <c r="R3258" t="s">
        <v>21</v>
      </c>
    </row>
    <row r="3259" spans="1:18" x14ac:dyDescent="0.35">
      <c r="A3259" t="s">
        <v>3297</v>
      </c>
      <c r="B3259" t="s">
        <v>36</v>
      </c>
      <c r="C3259">
        <v>1</v>
      </c>
      <c r="D3259" t="s">
        <v>20</v>
      </c>
      <c r="E3259" t="s">
        <v>20</v>
      </c>
      <c r="F3259" t="s">
        <v>27</v>
      </c>
      <c r="G3259">
        <v>22</v>
      </c>
      <c r="H3259" t="s">
        <v>20</v>
      </c>
      <c r="I3259" t="s">
        <v>32</v>
      </c>
      <c r="J3259" t="s">
        <v>21</v>
      </c>
      <c r="K3259" t="s">
        <v>20</v>
      </c>
      <c r="L3259" t="s">
        <v>33</v>
      </c>
      <c r="M3259" t="s">
        <v>21</v>
      </c>
      <c r="N3259" t="s">
        <v>34</v>
      </c>
      <c r="O3259">
        <v>59.91</v>
      </c>
      <c r="P3259">
        <v>1318.81</v>
      </c>
      <c r="Q3259">
        <v>1</v>
      </c>
      <c r="R3259" t="s">
        <v>20</v>
      </c>
    </row>
    <row r="3260" spans="1:18" x14ac:dyDescent="0.35">
      <c r="A3260" t="s">
        <v>3298</v>
      </c>
      <c r="B3260" t="s">
        <v>36</v>
      </c>
      <c r="C3260">
        <v>0</v>
      </c>
      <c r="D3260" t="s">
        <v>20</v>
      </c>
      <c r="E3260" t="s">
        <v>21</v>
      </c>
      <c r="F3260" t="s">
        <v>58</v>
      </c>
      <c r="G3260">
        <v>4</v>
      </c>
      <c r="H3260" t="s">
        <v>20</v>
      </c>
      <c r="I3260" t="s">
        <v>23</v>
      </c>
      <c r="J3260" t="s">
        <v>20</v>
      </c>
      <c r="K3260" t="s">
        <v>21</v>
      </c>
      <c r="L3260" t="s">
        <v>33</v>
      </c>
      <c r="M3260" t="s">
        <v>21</v>
      </c>
      <c r="N3260" t="s">
        <v>25</v>
      </c>
      <c r="O3260">
        <v>80.459999999999994</v>
      </c>
      <c r="P3260">
        <v>314.48</v>
      </c>
      <c r="Q3260">
        <v>1</v>
      </c>
      <c r="R3260" t="s">
        <v>21</v>
      </c>
    </row>
    <row r="3261" spans="1:18" x14ac:dyDescent="0.35">
      <c r="A3261" t="s">
        <v>3299</v>
      </c>
      <c r="B3261" t="s">
        <v>19</v>
      </c>
      <c r="C3261">
        <v>0</v>
      </c>
      <c r="D3261" t="s">
        <v>20</v>
      </c>
      <c r="E3261" t="s">
        <v>21</v>
      </c>
      <c r="F3261" t="s">
        <v>75</v>
      </c>
      <c r="G3261">
        <v>24</v>
      </c>
      <c r="H3261" t="s">
        <v>20</v>
      </c>
      <c r="I3261" t="s">
        <v>21</v>
      </c>
      <c r="J3261" t="s">
        <v>28</v>
      </c>
      <c r="K3261" t="s">
        <v>28</v>
      </c>
      <c r="L3261" t="s">
        <v>33</v>
      </c>
      <c r="M3261" t="s">
        <v>20</v>
      </c>
      <c r="N3261" t="s">
        <v>34</v>
      </c>
      <c r="O3261">
        <v>33.229999999999997</v>
      </c>
      <c r="P3261">
        <v>778.45</v>
      </c>
      <c r="Q3261">
        <v>1</v>
      </c>
      <c r="R3261" t="s">
        <v>21</v>
      </c>
    </row>
    <row r="3262" spans="1:18" x14ac:dyDescent="0.35">
      <c r="A3262" t="s">
        <v>3300</v>
      </c>
      <c r="B3262" t="s">
        <v>36</v>
      </c>
      <c r="C3262">
        <v>0</v>
      </c>
      <c r="D3262" t="s">
        <v>20</v>
      </c>
      <c r="E3262" t="s">
        <v>20</v>
      </c>
      <c r="F3262" t="s">
        <v>37</v>
      </c>
      <c r="G3262">
        <v>72</v>
      </c>
      <c r="H3262" t="s">
        <v>20</v>
      </c>
      <c r="I3262" t="s">
        <v>32</v>
      </c>
      <c r="J3262" t="s">
        <v>20</v>
      </c>
      <c r="K3262" t="s">
        <v>20</v>
      </c>
      <c r="L3262" t="s">
        <v>24</v>
      </c>
      <c r="M3262" t="s">
        <v>20</v>
      </c>
      <c r="N3262" t="s">
        <v>25</v>
      </c>
      <c r="O3262">
        <v>72.81</v>
      </c>
      <c r="P3262">
        <v>5354.14</v>
      </c>
      <c r="Q3262">
        <v>0</v>
      </c>
      <c r="R3262" t="s">
        <v>21</v>
      </c>
    </row>
    <row r="3263" spans="1:18" x14ac:dyDescent="0.35">
      <c r="A3263" t="s">
        <v>3301</v>
      </c>
      <c r="B3263" t="s">
        <v>36</v>
      </c>
      <c r="C3263">
        <v>1</v>
      </c>
      <c r="D3263" t="s">
        <v>20</v>
      </c>
      <c r="E3263" t="s">
        <v>21</v>
      </c>
      <c r="F3263" t="s">
        <v>58</v>
      </c>
      <c r="G3263">
        <v>0</v>
      </c>
      <c r="H3263" t="s">
        <v>20</v>
      </c>
      <c r="I3263" t="s">
        <v>32</v>
      </c>
      <c r="J3263" t="s">
        <v>20</v>
      </c>
      <c r="K3263" t="s">
        <v>21</v>
      </c>
      <c r="L3263" t="s">
        <v>29</v>
      </c>
      <c r="M3263" t="s">
        <v>21</v>
      </c>
      <c r="N3263" t="s">
        <v>34</v>
      </c>
      <c r="O3263">
        <v>59.23</v>
      </c>
      <c r="Q3263">
        <v>1</v>
      </c>
      <c r="R3263" t="s">
        <v>21</v>
      </c>
    </row>
    <row r="3264" spans="1:18" x14ac:dyDescent="0.35">
      <c r="A3264" t="s">
        <v>3302</v>
      </c>
      <c r="B3264" t="s">
        <v>19</v>
      </c>
      <c r="C3264">
        <v>0</v>
      </c>
      <c r="D3264" t="s">
        <v>20</v>
      </c>
      <c r="E3264" t="s">
        <v>20</v>
      </c>
      <c r="F3264" t="s">
        <v>65</v>
      </c>
      <c r="G3264">
        <v>20</v>
      </c>
      <c r="H3264" t="s">
        <v>20</v>
      </c>
      <c r="I3264" t="s">
        <v>32</v>
      </c>
      <c r="J3264" t="s">
        <v>21</v>
      </c>
      <c r="K3264" t="s">
        <v>20</v>
      </c>
      <c r="L3264" t="s">
        <v>29</v>
      </c>
      <c r="M3264" t="s">
        <v>21</v>
      </c>
      <c r="N3264" t="s">
        <v>34</v>
      </c>
      <c r="O3264">
        <v>59.95</v>
      </c>
      <c r="P3264">
        <v>1195.78</v>
      </c>
      <c r="Q3264">
        <v>0</v>
      </c>
      <c r="R3264" t="s">
        <v>21</v>
      </c>
    </row>
    <row r="3265" spans="1:18" x14ac:dyDescent="0.35">
      <c r="A3265" t="s">
        <v>3303</v>
      </c>
      <c r="B3265" t="s">
        <v>36</v>
      </c>
      <c r="C3265">
        <v>1</v>
      </c>
      <c r="D3265" t="s">
        <v>21</v>
      </c>
      <c r="E3265" t="s">
        <v>21</v>
      </c>
      <c r="F3265" t="s">
        <v>41</v>
      </c>
      <c r="G3265">
        <v>48</v>
      </c>
      <c r="H3265" t="s">
        <v>20</v>
      </c>
      <c r="I3265" t="s">
        <v>21</v>
      </c>
      <c r="J3265" t="s">
        <v>28</v>
      </c>
      <c r="K3265" t="s">
        <v>28</v>
      </c>
      <c r="L3265" t="s">
        <v>24</v>
      </c>
      <c r="M3265" t="s">
        <v>20</v>
      </c>
      <c r="N3265" t="s">
        <v>30</v>
      </c>
      <c r="O3265">
        <v>32.1</v>
      </c>
      <c r="P3265">
        <v>1530.89</v>
      </c>
      <c r="Q3265">
        <v>1</v>
      </c>
      <c r="R3265" t="s">
        <v>21</v>
      </c>
    </row>
    <row r="3266" spans="1:18" x14ac:dyDescent="0.35">
      <c r="A3266" t="s">
        <v>3304</v>
      </c>
      <c r="B3266" t="s">
        <v>36</v>
      </c>
      <c r="C3266">
        <v>0</v>
      </c>
      <c r="D3266" t="s">
        <v>21</v>
      </c>
      <c r="E3266" t="s">
        <v>20</v>
      </c>
      <c r="F3266" t="s">
        <v>49</v>
      </c>
      <c r="G3266">
        <v>49</v>
      </c>
      <c r="H3266" t="s">
        <v>21</v>
      </c>
      <c r="I3266" t="s">
        <v>32</v>
      </c>
      <c r="J3266" t="s">
        <v>20</v>
      </c>
      <c r="K3266" t="s">
        <v>20</v>
      </c>
      <c r="L3266" t="s">
        <v>29</v>
      </c>
      <c r="M3266" t="s">
        <v>20</v>
      </c>
      <c r="N3266" t="s">
        <v>34</v>
      </c>
      <c r="O3266">
        <v>56.79</v>
      </c>
      <c r="P3266">
        <v>2841.13</v>
      </c>
      <c r="Q3266">
        <v>0</v>
      </c>
      <c r="R3266" t="s">
        <v>21</v>
      </c>
    </row>
    <row r="3267" spans="1:18" x14ac:dyDescent="0.35">
      <c r="A3267" t="s">
        <v>3305</v>
      </c>
      <c r="B3267" t="s">
        <v>19</v>
      </c>
      <c r="C3267">
        <v>0</v>
      </c>
      <c r="D3267" t="s">
        <v>21</v>
      </c>
      <c r="E3267" t="s">
        <v>21</v>
      </c>
      <c r="F3267" t="s">
        <v>22</v>
      </c>
      <c r="G3267">
        <v>9</v>
      </c>
      <c r="H3267" t="s">
        <v>20</v>
      </c>
      <c r="I3267" t="s">
        <v>32</v>
      </c>
      <c r="J3267" t="s">
        <v>20</v>
      </c>
      <c r="K3267" t="s">
        <v>21</v>
      </c>
      <c r="L3267" t="s">
        <v>33</v>
      </c>
      <c r="M3267" t="s">
        <v>21</v>
      </c>
      <c r="N3267" t="s">
        <v>30</v>
      </c>
      <c r="O3267">
        <v>60.75</v>
      </c>
      <c r="P3267">
        <v>559.91</v>
      </c>
      <c r="Q3267">
        <v>2</v>
      </c>
      <c r="R3267" t="s">
        <v>20</v>
      </c>
    </row>
    <row r="3268" spans="1:18" x14ac:dyDescent="0.35">
      <c r="A3268" t="s">
        <v>3306</v>
      </c>
      <c r="B3268" t="s">
        <v>36</v>
      </c>
      <c r="C3268">
        <v>0</v>
      </c>
      <c r="D3268" t="s">
        <v>20</v>
      </c>
      <c r="E3268" t="s">
        <v>21</v>
      </c>
      <c r="F3268" t="s">
        <v>27</v>
      </c>
      <c r="G3268">
        <v>23</v>
      </c>
      <c r="H3268" t="s">
        <v>20</v>
      </c>
      <c r="I3268" t="s">
        <v>23</v>
      </c>
      <c r="J3268" t="s">
        <v>21</v>
      </c>
      <c r="K3268" t="s">
        <v>21</v>
      </c>
      <c r="L3268" t="s">
        <v>33</v>
      </c>
      <c r="M3268" t="s">
        <v>20</v>
      </c>
      <c r="N3268" t="s">
        <v>30</v>
      </c>
      <c r="O3268">
        <v>76.569999999999993</v>
      </c>
      <c r="P3268">
        <v>1748.96</v>
      </c>
      <c r="Q3268">
        <v>0</v>
      </c>
      <c r="R3268" t="s">
        <v>20</v>
      </c>
    </row>
    <row r="3269" spans="1:18" x14ac:dyDescent="0.35">
      <c r="A3269" t="s">
        <v>3307</v>
      </c>
      <c r="B3269" t="s">
        <v>36</v>
      </c>
      <c r="C3269">
        <v>1</v>
      </c>
      <c r="D3269" t="s">
        <v>21</v>
      </c>
      <c r="E3269" t="s">
        <v>21</v>
      </c>
      <c r="F3269" t="s">
        <v>37</v>
      </c>
      <c r="G3269">
        <v>60</v>
      </c>
      <c r="H3269" t="s">
        <v>20</v>
      </c>
      <c r="I3269" t="s">
        <v>32</v>
      </c>
      <c r="J3269" t="s">
        <v>20</v>
      </c>
      <c r="K3269" t="s">
        <v>21</v>
      </c>
      <c r="L3269" t="s">
        <v>29</v>
      </c>
      <c r="M3269" t="s">
        <v>21</v>
      </c>
      <c r="N3269" t="s">
        <v>34</v>
      </c>
      <c r="O3269">
        <v>58.88</v>
      </c>
      <c r="P3269">
        <v>3432.94</v>
      </c>
      <c r="Q3269">
        <v>1</v>
      </c>
      <c r="R3269" t="s">
        <v>21</v>
      </c>
    </row>
    <row r="3270" spans="1:18" x14ac:dyDescent="0.35">
      <c r="A3270" t="s">
        <v>3308</v>
      </c>
      <c r="B3270" t="s">
        <v>19</v>
      </c>
      <c r="C3270">
        <v>0</v>
      </c>
      <c r="D3270" t="s">
        <v>21</v>
      </c>
      <c r="E3270" t="s">
        <v>21</v>
      </c>
      <c r="F3270" t="s">
        <v>39</v>
      </c>
      <c r="G3270">
        <v>34</v>
      </c>
      <c r="H3270" t="s">
        <v>20</v>
      </c>
      <c r="I3270" t="s">
        <v>21</v>
      </c>
      <c r="J3270" t="s">
        <v>28</v>
      </c>
      <c r="K3270" t="s">
        <v>28</v>
      </c>
      <c r="L3270" t="s">
        <v>33</v>
      </c>
      <c r="M3270" t="s">
        <v>20</v>
      </c>
      <c r="N3270" t="s">
        <v>34</v>
      </c>
      <c r="O3270">
        <v>38.299999999999997</v>
      </c>
      <c r="P3270">
        <v>1310.85</v>
      </c>
      <c r="Q3270">
        <v>1</v>
      </c>
      <c r="R3270" t="s">
        <v>21</v>
      </c>
    </row>
    <row r="3271" spans="1:18" x14ac:dyDescent="0.35">
      <c r="A3271" t="s">
        <v>3309</v>
      </c>
      <c r="B3271" t="s">
        <v>19</v>
      </c>
      <c r="C3271">
        <v>0</v>
      </c>
      <c r="D3271" t="s">
        <v>21</v>
      </c>
      <c r="E3271" t="s">
        <v>20</v>
      </c>
      <c r="F3271" t="s">
        <v>75</v>
      </c>
      <c r="G3271">
        <v>39</v>
      </c>
      <c r="H3271" t="s">
        <v>20</v>
      </c>
      <c r="I3271" t="s">
        <v>21</v>
      </c>
      <c r="J3271" t="s">
        <v>28</v>
      </c>
      <c r="K3271" t="s">
        <v>28</v>
      </c>
      <c r="L3271" t="s">
        <v>29</v>
      </c>
      <c r="M3271" t="s">
        <v>20</v>
      </c>
      <c r="N3271" t="s">
        <v>43</v>
      </c>
      <c r="O3271">
        <v>24.86</v>
      </c>
      <c r="P3271">
        <v>967.74</v>
      </c>
      <c r="Q3271">
        <v>0</v>
      </c>
      <c r="R3271" t="s">
        <v>21</v>
      </c>
    </row>
    <row r="3272" spans="1:18" x14ac:dyDescent="0.35">
      <c r="A3272" t="s">
        <v>3310</v>
      </c>
      <c r="B3272" t="s">
        <v>19</v>
      </c>
      <c r="C3272">
        <v>0</v>
      </c>
      <c r="D3272" t="s">
        <v>20</v>
      </c>
      <c r="E3272" t="s">
        <v>20</v>
      </c>
      <c r="F3272" t="s">
        <v>47</v>
      </c>
      <c r="G3272">
        <v>51</v>
      </c>
      <c r="H3272" t="s">
        <v>20</v>
      </c>
      <c r="I3272" t="s">
        <v>21</v>
      </c>
      <c r="J3272" t="s">
        <v>28</v>
      </c>
      <c r="K3272" t="s">
        <v>28</v>
      </c>
      <c r="L3272" t="s">
        <v>24</v>
      </c>
      <c r="M3272" t="s">
        <v>20</v>
      </c>
      <c r="N3272" t="s">
        <v>30</v>
      </c>
      <c r="O3272">
        <v>35.32</v>
      </c>
      <c r="P3272">
        <v>1760.73</v>
      </c>
      <c r="Q3272">
        <v>2</v>
      </c>
      <c r="R3272" t="s">
        <v>21</v>
      </c>
    </row>
    <row r="3273" spans="1:18" x14ac:dyDescent="0.35">
      <c r="A3273" t="s">
        <v>3311</v>
      </c>
      <c r="B3273" t="s">
        <v>19</v>
      </c>
      <c r="C3273">
        <v>0</v>
      </c>
      <c r="D3273" t="s">
        <v>21</v>
      </c>
      <c r="E3273" t="s">
        <v>21</v>
      </c>
      <c r="F3273" t="s">
        <v>45</v>
      </c>
      <c r="G3273">
        <v>64</v>
      </c>
      <c r="H3273" t="s">
        <v>20</v>
      </c>
      <c r="I3273" t="s">
        <v>23</v>
      </c>
      <c r="J3273" t="s">
        <v>21</v>
      </c>
      <c r="K3273" t="s">
        <v>20</v>
      </c>
      <c r="L3273" t="s">
        <v>24</v>
      </c>
      <c r="M3273" t="s">
        <v>21</v>
      </c>
      <c r="N3273" t="s">
        <v>34</v>
      </c>
      <c r="O3273">
        <v>87.15</v>
      </c>
      <c r="P3273">
        <v>5476.43</v>
      </c>
      <c r="Q3273">
        <v>3</v>
      </c>
      <c r="R3273" t="s">
        <v>21</v>
      </c>
    </row>
    <row r="3274" spans="1:18" x14ac:dyDescent="0.35">
      <c r="A3274" t="s">
        <v>3312</v>
      </c>
      <c r="B3274" t="s">
        <v>19</v>
      </c>
      <c r="C3274">
        <v>0</v>
      </c>
      <c r="D3274" t="s">
        <v>20</v>
      </c>
      <c r="E3274" t="s">
        <v>21</v>
      </c>
      <c r="F3274" t="s">
        <v>56</v>
      </c>
      <c r="G3274">
        <v>23</v>
      </c>
      <c r="H3274" t="s">
        <v>20</v>
      </c>
      <c r="I3274" t="s">
        <v>23</v>
      </c>
      <c r="J3274" t="s">
        <v>21</v>
      </c>
      <c r="K3274" t="s">
        <v>21</v>
      </c>
      <c r="L3274" t="s">
        <v>33</v>
      </c>
      <c r="M3274" t="s">
        <v>20</v>
      </c>
      <c r="N3274" t="s">
        <v>34</v>
      </c>
      <c r="O3274">
        <v>73.290000000000006</v>
      </c>
      <c r="P3274">
        <v>1729.45</v>
      </c>
      <c r="Q3274">
        <v>1</v>
      </c>
      <c r="R3274" t="s">
        <v>20</v>
      </c>
    </row>
    <row r="3275" spans="1:18" x14ac:dyDescent="0.35">
      <c r="A3275" t="s">
        <v>3313</v>
      </c>
      <c r="B3275" t="s">
        <v>19</v>
      </c>
      <c r="C3275">
        <v>0</v>
      </c>
      <c r="D3275" t="s">
        <v>20</v>
      </c>
      <c r="E3275" t="s">
        <v>20</v>
      </c>
      <c r="F3275" t="s">
        <v>39</v>
      </c>
      <c r="G3275">
        <v>6</v>
      </c>
      <c r="H3275" t="s">
        <v>20</v>
      </c>
      <c r="I3275" t="s">
        <v>23</v>
      </c>
      <c r="J3275" t="s">
        <v>21</v>
      </c>
      <c r="K3275" t="s">
        <v>20</v>
      </c>
      <c r="L3275" t="s">
        <v>33</v>
      </c>
      <c r="M3275" t="s">
        <v>20</v>
      </c>
      <c r="N3275" t="s">
        <v>34</v>
      </c>
      <c r="O3275">
        <v>88</v>
      </c>
      <c r="P3275">
        <v>543.30999999999995</v>
      </c>
      <c r="Q3275">
        <v>2</v>
      </c>
      <c r="R3275" t="s">
        <v>20</v>
      </c>
    </row>
    <row r="3276" spans="1:18" x14ac:dyDescent="0.35">
      <c r="A3276" t="s">
        <v>3314</v>
      </c>
      <c r="B3276" t="s">
        <v>19</v>
      </c>
      <c r="C3276">
        <v>0</v>
      </c>
      <c r="D3276" t="s">
        <v>21</v>
      </c>
      <c r="E3276" t="s">
        <v>21</v>
      </c>
      <c r="F3276" t="s">
        <v>45</v>
      </c>
      <c r="G3276">
        <v>51</v>
      </c>
      <c r="H3276" t="s">
        <v>20</v>
      </c>
      <c r="I3276" t="s">
        <v>23</v>
      </c>
      <c r="J3276" t="s">
        <v>21</v>
      </c>
      <c r="K3276" t="s">
        <v>20</v>
      </c>
      <c r="L3276" t="s">
        <v>24</v>
      </c>
      <c r="M3276" t="s">
        <v>20</v>
      </c>
      <c r="N3276" t="s">
        <v>34</v>
      </c>
      <c r="O3276">
        <v>88.34</v>
      </c>
      <c r="P3276">
        <v>4443.01</v>
      </c>
      <c r="Q3276">
        <v>2</v>
      </c>
      <c r="R3276" t="s">
        <v>21</v>
      </c>
    </row>
    <row r="3277" spans="1:18" x14ac:dyDescent="0.35">
      <c r="A3277" t="s">
        <v>3315</v>
      </c>
      <c r="B3277" t="s">
        <v>19</v>
      </c>
      <c r="C3277">
        <v>0</v>
      </c>
      <c r="D3277" t="s">
        <v>20</v>
      </c>
      <c r="E3277" t="s">
        <v>21</v>
      </c>
      <c r="F3277" t="s">
        <v>39</v>
      </c>
      <c r="G3277">
        <v>31</v>
      </c>
      <c r="H3277" t="s">
        <v>20</v>
      </c>
      <c r="I3277" t="s">
        <v>21</v>
      </c>
      <c r="J3277" t="s">
        <v>28</v>
      </c>
      <c r="K3277" t="s">
        <v>28</v>
      </c>
      <c r="L3277" t="s">
        <v>33</v>
      </c>
      <c r="M3277" t="s">
        <v>21</v>
      </c>
      <c r="N3277" t="s">
        <v>30</v>
      </c>
      <c r="O3277">
        <v>29.05</v>
      </c>
      <c r="P3277">
        <v>922.63</v>
      </c>
      <c r="Q3277">
        <v>2</v>
      </c>
      <c r="R3277" t="s">
        <v>21</v>
      </c>
    </row>
    <row r="3278" spans="1:18" x14ac:dyDescent="0.35">
      <c r="A3278" t="s">
        <v>3316</v>
      </c>
      <c r="B3278" t="s">
        <v>36</v>
      </c>
      <c r="C3278">
        <v>1</v>
      </c>
      <c r="D3278" t="s">
        <v>20</v>
      </c>
      <c r="E3278" t="s">
        <v>20</v>
      </c>
      <c r="F3278" t="s">
        <v>65</v>
      </c>
      <c r="G3278">
        <v>72</v>
      </c>
      <c r="H3278" t="s">
        <v>20</v>
      </c>
      <c r="I3278" t="s">
        <v>21</v>
      </c>
      <c r="J3278" t="s">
        <v>28</v>
      </c>
      <c r="K3278" t="s">
        <v>28</v>
      </c>
      <c r="L3278" t="s">
        <v>24</v>
      </c>
      <c r="M3278" t="s">
        <v>21</v>
      </c>
      <c r="N3278" t="s">
        <v>34</v>
      </c>
      <c r="O3278">
        <v>24.33</v>
      </c>
      <c r="P3278">
        <v>1737.23</v>
      </c>
      <c r="Q3278">
        <v>1</v>
      </c>
      <c r="R3278" t="s">
        <v>21</v>
      </c>
    </row>
    <row r="3279" spans="1:18" x14ac:dyDescent="0.35">
      <c r="A3279" t="s">
        <v>3317</v>
      </c>
      <c r="B3279" t="s">
        <v>19</v>
      </c>
      <c r="C3279">
        <v>1</v>
      </c>
      <c r="D3279" t="s">
        <v>21</v>
      </c>
      <c r="E3279" t="s">
        <v>21</v>
      </c>
      <c r="F3279" t="s">
        <v>45</v>
      </c>
      <c r="G3279">
        <v>10</v>
      </c>
      <c r="H3279" t="s">
        <v>20</v>
      </c>
      <c r="I3279" t="s">
        <v>21</v>
      </c>
      <c r="J3279" t="s">
        <v>28</v>
      </c>
      <c r="K3279" t="s">
        <v>28</v>
      </c>
      <c r="L3279" t="s">
        <v>33</v>
      </c>
      <c r="M3279" t="s">
        <v>20</v>
      </c>
      <c r="N3279" t="s">
        <v>25</v>
      </c>
      <c r="O3279">
        <v>28.97</v>
      </c>
      <c r="P3279">
        <v>296.29000000000002</v>
      </c>
      <c r="Q3279">
        <v>1</v>
      </c>
      <c r="R3279" t="s">
        <v>20</v>
      </c>
    </row>
    <row r="3280" spans="1:18" x14ac:dyDescent="0.35">
      <c r="A3280" t="s">
        <v>3318</v>
      </c>
      <c r="B3280" t="s">
        <v>36</v>
      </c>
      <c r="C3280">
        <v>0</v>
      </c>
      <c r="D3280" t="s">
        <v>21</v>
      </c>
      <c r="E3280" t="s">
        <v>21</v>
      </c>
      <c r="F3280" t="s">
        <v>49</v>
      </c>
      <c r="G3280">
        <v>24</v>
      </c>
      <c r="H3280" t="s">
        <v>20</v>
      </c>
      <c r="I3280" t="s">
        <v>32</v>
      </c>
      <c r="J3280" t="s">
        <v>21</v>
      </c>
      <c r="K3280" t="s">
        <v>21</v>
      </c>
      <c r="L3280" t="s">
        <v>33</v>
      </c>
      <c r="M3280" t="s">
        <v>20</v>
      </c>
      <c r="N3280" t="s">
        <v>34</v>
      </c>
      <c r="O3280">
        <v>43.3</v>
      </c>
      <c r="P3280">
        <v>1048.07</v>
      </c>
      <c r="Q3280">
        <v>1</v>
      </c>
      <c r="R3280" t="s">
        <v>21</v>
      </c>
    </row>
    <row r="3281" spans="1:18" x14ac:dyDescent="0.35">
      <c r="A3281" t="s">
        <v>3319</v>
      </c>
      <c r="B3281" t="s">
        <v>19</v>
      </c>
      <c r="C3281">
        <v>0</v>
      </c>
      <c r="D3281" t="s">
        <v>20</v>
      </c>
      <c r="E3281" t="s">
        <v>21</v>
      </c>
      <c r="F3281" t="s">
        <v>47</v>
      </c>
      <c r="G3281">
        <v>5</v>
      </c>
      <c r="H3281" t="s">
        <v>20</v>
      </c>
      <c r="I3281" t="s">
        <v>32</v>
      </c>
      <c r="J3281" t="s">
        <v>21</v>
      </c>
      <c r="K3281" t="s">
        <v>21</v>
      </c>
      <c r="L3281" t="s">
        <v>33</v>
      </c>
      <c r="M3281" t="s">
        <v>20</v>
      </c>
      <c r="N3281" t="s">
        <v>30</v>
      </c>
      <c r="O3281">
        <v>51.73</v>
      </c>
      <c r="P3281">
        <v>253.92</v>
      </c>
      <c r="Q3281">
        <v>1</v>
      </c>
      <c r="R3281" t="s">
        <v>20</v>
      </c>
    </row>
    <row r="3282" spans="1:18" x14ac:dyDescent="0.35">
      <c r="A3282" t="s">
        <v>3320</v>
      </c>
      <c r="B3282" t="s">
        <v>19</v>
      </c>
      <c r="C3282">
        <v>0</v>
      </c>
      <c r="D3282" t="s">
        <v>20</v>
      </c>
      <c r="E3282" t="s">
        <v>20</v>
      </c>
      <c r="F3282" t="s">
        <v>37</v>
      </c>
      <c r="G3282">
        <v>60</v>
      </c>
      <c r="H3282" t="s">
        <v>20</v>
      </c>
      <c r="I3282" t="s">
        <v>23</v>
      </c>
      <c r="J3282" t="s">
        <v>21</v>
      </c>
      <c r="K3282" t="s">
        <v>20</v>
      </c>
      <c r="L3282" t="s">
        <v>24</v>
      </c>
      <c r="M3282" t="s">
        <v>21</v>
      </c>
      <c r="N3282" t="s">
        <v>25</v>
      </c>
      <c r="O3282">
        <v>90.6</v>
      </c>
      <c r="P3282">
        <v>5525.54</v>
      </c>
      <c r="Q3282">
        <v>3</v>
      </c>
      <c r="R3282" t="s">
        <v>21</v>
      </c>
    </row>
    <row r="3283" spans="1:18" x14ac:dyDescent="0.35">
      <c r="A3283" t="s">
        <v>3321</v>
      </c>
      <c r="B3283" t="s">
        <v>19</v>
      </c>
      <c r="C3283">
        <v>0</v>
      </c>
      <c r="D3283" t="s">
        <v>21</v>
      </c>
      <c r="E3283" t="s">
        <v>21</v>
      </c>
      <c r="F3283" t="s">
        <v>27</v>
      </c>
      <c r="G3283">
        <v>42</v>
      </c>
      <c r="H3283" t="s">
        <v>20</v>
      </c>
      <c r="I3283" t="s">
        <v>23</v>
      </c>
      <c r="J3283" t="s">
        <v>21</v>
      </c>
      <c r="K3283" t="s">
        <v>21</v>
      </c>
      <c r="L3283" t="s">
        <v>29</v>
      </c>
      <c r="M3283" t="s">
        <v>20</v>
      </c>
      <c r="N3283" t="s">
        <v>30</v>
      </c>
      <c r="O3283">
        <v>78.22</v>
      </c>
      <c r="P3283">
        <v>3296.91</v>
      </c>
      <c r="Q3283">
        <v>3</v>
      </c>
      <c r="R3283" t="s">
        <v>21</v>
      </c>
    </row>
    <row r="3284" spans="1:18" x14ac:dyDescent="0.35">
      <c r="A3284" t="s">
        <v>3322</v>
      </c>
      <c r="B3284" t="s">
        <v>36</v>
      </c>
      <c r="C3284">
        <v>1</v>
      </c>
      <c r="D3284" t="s">
        <v>21</v>
      </c>
      <c r="E3284" t="s">
        <v>21</v>
      </c>
      <c r="F3284" t="s">
        <v>56</v>
      </c>
      <c r="G3284">
        <v>16</v>
      </c>
      <c r="H3284" t="s">
        <v>20</v>
      </c>
      <c r="I3284" t="s">
        <v>32</v>
      </c>
      <c r="J3284" t="s">
        <v>21</v>
      </c>
      <c r="K3284" t="s">
        <v>21</v>
      </c>
      <c r="L3284" t="s">
        <v>33</v>
      </c>
      <c r="M3284" t="s">
        <v>21</v>
      </c>
      <c r="N3284" t="s">
        <v>43</v>
      </c>
      <c r="O3284">
        <v>46.05</v>
      </c>
      <c r="P3284">
        <v>733.22</v>
      </c>
      <c r="Q3284">
        <v>5</v>
      </c>
      <c r="R3284" t="s">
        <v>21</v>
      </c>
    </row>
    <row r="3285" spans="1:18" x14ac:dyDescent="0.35">
      <c r="A3285" t="s">
        <v>3323</v>
      </c>
      <c r="B3285" t="s">
        <v>19</v>
      </c>
      <c r="C3285">
        <v>0</v>
      </c>
      <c r="D3285" t="s">
        <v>21</v>
      </c>
      <c r="E3285" t="s">
        <v>20</v>
      </c>
      <c r="F3285" t="s">
        <v>49</v>
      </c>
      <c r="G3285">
        <v>36</v>
      </c>
      <c r="H3285" t="s">
        <v>20</v>
      </c>
      <c r="I3285" t="s">
        <v>23</v>
      </c>
      <c r="J3285" t="s">
        <v>21</v>
      </c>
      <c r="K3285" t="s">
        <v>20</v>
      </c>
      <c r="L3285" t="s">
        <v>33</v>
      </c>
      <c r="M3285" t="s">
        <v>20</v>
      </c>
      <c r="N3285" t="s">
        <v>43</v>
      </c>
      <c r="O3285">
        <v>95.33</v>
      </c>
      <c r="P3285">
        <v>3467.69</v>
      </c>
      <c r="Q3285">
        <v>1</v>
      </c>
      <c r="R3285" t="s">
        <v>21</v>
      </c>
    </row>
    <row r="3286" spans="1:18" x14ac:dyDescent="0.35">
      <c r="A3286" t="s">
        <v>3324</v>
      </c>
      <c r="B3286" t="s">
        <v>19</v>
      </c>
      <c r="C3286">
        <v>1</v>
      </c>
      <c r="D3286" t="s">
        <v>21</v>
      </c>
      <c r="E3286" t="s">
        <v>21</v>
      </c>
      <c r="F3286" t="s">
        <v>56</v>
      </c>
      <c r="G3286">
        <v>72</v>
      </c>
      <c r="H3286" t="s">
        <v>20</v>
      </c>
      <c r="I3286" t="s">
        <v>32</v>
      </c>
      <c r="J3286" t="s">
        <v>21</v>
      </c>
      <c r="K3286" t="s">
        <v>21</v>
      </c>
      <c r="L3286" t="s">
        <v>24</v>
      </c>
      <c r="M3286" t="s">
        <v>21</v>
      </c>
      <c r="N3286" t="s">
        <v>25</v>
      </c>
      <c r="O3286">
        <v>58.67</v>
      </c>
      <c r="P3286">
        <v>4240.67</v>
      </c>
      <c r="Q3286">
        <v>2</v>
      </c>
      <c r="R3286" t="s">
        <v>21</v>
      </c>
    </row>
    <row r="3287" spans="1:18" x14ac:dyDescent="0.35">
      <c r="A3287" t="s">
        <v>3325</v>
      </c>
      <c r="B3287" t="s">
        <v>19</v>
      </c>
      <c r="C3287">
        <v>0</v>
      </c>
      <c r="D3287" t="s">
        <v>20</v>
      </c>
      <c r="E3287" t="s">
        <v>21</v>
      </c>
      <c r="F3287" t="s">
        <v>58</v>
      </c>
      <c r="G3287">
        <v>55</v>
      </c>
      <c r="H3287" t="s">
        <v>20</v>
      </c>
      <c r="I3287" t="s">
        <v>23</v>
      </c>
      <c r="J3287" t="s">
        <v>20</v>
      </c>
      <c r="K3287" t="s">
        <v>21</v>
      </c>
      <c r="L3287" t="s">
        <v>24</v>
      </c>
      <c r="M3287" t="s">
        <v>20</v>
      </c>
      <c r="N3287" t="s">
        <v>43</v>
      </c>
      <c r="O3287">
        <v>90.8</v>
      </c>
      <c r="P3287">
        <v>5082.25</v>
      </c>
      <c r="Q3287">
        <v>3</v>
      </c>
      <c r="R3287" t="s">
        <v>21</v>
      </c>
    </row>
    <row r="3288" spans="1:18" x14ac:dyDescent="0.35">
      <c r="A3288" t="s">
        <v>3326</v>
      </c>
      <c r="B3288" t="s">
        <v>19</v>
      </c>
      <c r="C3288">
        <v>0</v>
      </c>
      <c r="D3288" t="s">
        <v>21</v>
      </c>
      <c r="E3288" t="s">
        <v>21</v>
      </c>
      <c r="F3288" t="s">
        <v>27</v>
      </c>
      <c r="G3288">
        <v>35</v>
      </c>
      <c r="H3288" t="s">
        <v>20</v>
      </c>
      <c r="I3288" t="s">
        <v>21</v>
      </c>
      <c r="J3288" t="s">
        <v>28</v>
      </c>
      <c r="K3288" t="s">
        <v>28</v>
      </c>
      <c r="L3288" t="s">
        <v>29</v>
      </c>
      <c r="M3288" t="s">
        <v>20</v>
      </c>
      <c r="N3288" t="s">
        <v>43</v>
      </c>
      <c r="O3288">
        <v>28.98</v>
      </c>
      <c r="P3288">
        <v>1018.44</v>
      </c>
      <c r="Q3288">
        <v>0</v>
      </c>
      <c r="R3288" t="s">
        <v>21</v>
      </c>
    </row>
    <row r="3289" spans="1:18" x14ac:dyDescent="0.35">
      <c r="A3289" t="s">
        <v>3327</v>
      </c>
      <c r="B3289" t="s">
        <v>36</v>
      </c>
      <c r="C3289">
        <v>0</v>
      </c>
      <c r="D3289" t="s">
        <v>20</v>
      </c>
      <c r="E3289" t="s">
        <v>20</v>
      </c>
      <c r="F3289" t="s">
        <v>47</v>
      </c>
      <c r="G3289">
        <v>5</v>
      </c>
      <c r="H3289" t="s">
        <v>20</v>
      </c>
      <c r="I3289" t="s">
        <v>23</v>
      </c>
      <c r="J3289" t="s">
        <v>21</v>
      </c>
      <c r="K3289" t="s">
        <v>21</v>
      </c>
      <c r="L3289" t="s">
        <v>33</v>
      </c>
      <c r="M3289" t="s">
        <v>20</v>
      </c>
      <c r="N3289" t="s">
        <v>43</v>
      </c>
      <c r="O3289">
        <v>79.47</v>
      </c>
      <c r="P3289">
        <v>401.87</v>
      </c>
      <c r="Q3289">
        <v>3</v>
      </c>
      <c r="R3289" t="s">
        <v>20</v>
      </c>
    </row>
    <row r="3290" spans="1:18" x14ac:dyDescent="0.35">
      <c r="A3290" t="s">
        <v>3328</v>
      </c>
      <c r="B3290" t="s">
        <v>19</v>
      </c>
      <c r="C3290">
        <v>0</v>
      </c>
      <c r="D3290" t="s">
        <v>20</v>
      </c>
      <c r="E3290" t="s">
        <v>20</v>
      </c>
      <c r="F3290" t="s">
        <v>41</v>
      </c>
      <c r="G3290">
        <v>4</v>
      </c>
      <c r="H3290" t="s">
        <v>20</v>
      </c>
      <c r="I3290" t="s">
        <v>32</v>
      </c>
      <c r="J3290" t="s">
        <v>21</v>
      </c>
      <c r="K3290" t="s">
        <v>20</v>
      </c>
      <c r="L3290" t="s">
        <v>33</v>
      </c>
      <c r="M3290" t="s">
        <v>21</v>
      </c>
      <c r="N3290" t="s">
        <v>30</v>
      </c>
      <c r="O3290">
        <v>67.489999999999995</v>
      </c>
      <c r="P3290">
        <v>277.62</v>
      </c>
      <c r="Q3290">
        <v>1</v>
      </c>
      <c r="R3290" t="s">
        <v>20</v>
      </c>
    </row>
    <row r="3291" spans="1:18" x14ac:dyDescent="0.35">
      <c r="A3291" t="s">
        <v>3329</v>
      </c>
      <c r="B3291" t="s">
        <v>36</v>
      </c>
      <c r="C3291">
        <v>0</v>
      </c>
      <c r="D3291" t="s">
        <v>21</v>
      </c>
      <c r="E3291" t="s">
        <v>21</v>
      </c>
      <c r="F3291" t="s">
        <v>47</v>
      </c>
      <c r="G3291">
        <v>22</v>
      </c>
      <c r="H3291" t="s">
        <v>20</v>
      </c>
      <c r="I3291" t="s">
        <v>23</v>
      </c>
      <c r="J3291" t="s">
        <v>20</v>
      </c>
      <c r="K3291" t="s">
        <v>20</v>
      </c>
      <c r="L3291" t="s">
        <v>33</v>
      </c>
      <c r="M3291" t="s">
        <v>20</v>
      </c>
      <c r="N3291" t="s">
        <v>34</v>
      </c>
      <c r="O3291">
        <v>80.89</v>
      </c>
      <c r="P3291">
        <v>1803.95</v>
      </c>
      <c r="Q3291">
        <v>2</v>
      </c>
      <c r="R3291" t="s">
        <v>21</v>
      </c>
    </row>
    <row r="3292" spans="1:18" x14ac:dyDescent="0.35">
      <c r="A3292" t="s">
        <v>3330</v>
      </c>
      <c r="B3292" t="s">
        <v>36</v>
      </c>
      <c r="C3292">
        <v>0</v>
      </c>
      <c r="D3292" t="s">
        <v>20</v>
      </c>
      <c r="E3292" t="s">
        <v>21</v>
      </c>
      <c r="F3292" t="s">
        <v>41</v>
      </c>
      <c r="G3292">
        <v>7</v>
      </c>
      <c r="H3292" t="s">
        <v>21</v>
      </c>
      <c r="I3292" t="s">
        <v>23</v>
      </c>
      <c r="J3292" t="s">
        <v>21</v>
      </c>
      <c r="K3292" t="s">
        <v>21</v>
      </c>
      <c r="L3292" t="s">
        <v>33</v>
      </c>
      <c r="M3292" t="s">
        <v>20</v>
      </c>
      <c r="N3292" t="s">
        <v>25</v>
      </c>
      <c r="O3292">
        <v>77.959999999999994</v>
      </c>
      <c r="P3292">
        <v>534.87</v>
      </c>
      <c r="Q3292">
        <v>3</v>
      </c>
      <c r="R3292" t="s">
        <v>20</v>
      </c>
    </row>
    <row r="3293" spans="1:18" x14ac:dyDescent="0.35">
      <c r="A3293" t="s">
        <v>3331</v>
      </c>
      <c r="B3293" t="s">
        <v>19</v>
      </c>
      <c r="C3293">
        <v>1</v>
      </c>
      <c r="D3293" t="s">
        <v>21</v>
      </c>
      <c r="E3293" t="s">
        <v>21</v>
      </c>
      <c r="F3293" t="s">
        <v>45</v>
      </c>
      <c r="G3293">
        <v>26</v>
      </c>
      <c r="H3293" t="s">
        <v>20</v>
      </c>
      <c r="I3293" t="s">
        <v>23</v>
      </c>
      <c r="J3293" t="s">
        <v>21</v>
      </c>
      <c r="K3293" t="s">
        <v>21</v>
      </c>
      <c r="L3293" t="s">
        <v>29</v>
      </c>
      <c r="M3293" t="s">
        <v>21</v>
      </c>
      <c r="N3293" t="s">
        <v>34</v>
      </c>
      <c r="O3293">
        <v>84.82</v>
      </c>
      <c r="P3293">
        <v>2210.41</v>
      </c>
      <c r="Q3293">
        <v>1</v>
      </c>
      <c r="R3293" t="s">
        <v>21</v>
      </c>
    </row>
    <row r="3294" spans="1:18" x14ac:dyDescent="0.35">
      <c r="A3294" t="s">
        <v>3332</v>
      </c>
      <c r="B3294" t="s">
        <v>19</v>
      </c>
      <c r="C3294">
        <v>0</v>
      </c>
      <c r="D3294" t="s">
        <v>21</v>
      </c>
      <c r="E3294" t="s">
        <v>21</v>
      </c>
      <c r="F3294" t="s">
        <v>41</v>
      </c>
      <c r="G3294">
        <v>6</v>
      </c>
      <c r="H3294" t="s">
        <v>20</v>
      </c>
      <c r="I3294" t="s">
        <v>23</v>
      </c>
      <c r="J3294" t="s">
        <v>20</v>
      </c>
      <c r="K3294" t="s">
        <v>20</v>
      </c>
      <c r="L3294" t="s">
        <v>33</v>
      </c>
      <c r="M3294" t="s">
        <v>20</v>
      </c>
      <c r="N3294" t="s">
        <v>30</v>
      </c>
      <c r="O3294">
        <v>104.85</v>
      </c>
      <c r="P3294">
        <v>616.22</v>
      </c>
      <c r="Q3294">
        <v>1</v>
      </c>
      <c r="R3294" t="s">
        <v>20</v>
      </c>
    </row>
    <row r="3295" spans="1:18" x14ac:dyDescent="0.35">
      <c r="A3295" t="s">
        <v>3333</v>
      </c>
      <c r="B3295" t="s">
        <v>19</v>
      </c>
      <c r="C3295">
        <v>1</v>
      </c>
      <c r="D3295" t="s">
        <v>20</v>
      </c>
      <c r="E3295" t="s">
        <v>20</v>
      </c>
      <c r="F3295" t="s">
        <v>56</v>
      </c>
      <c r="G3295">
        <v>62</v>
      </c>
      <c r="H3295" t="s">
        <v>20</v>
      </c>
      <c r="I3295" t="s">
        <v>32</v>
      </c>
      <c r="J3295" t="s">
        <v>21</v>
      </c>
      <c r="K3295" t="s">
        <v>20</v>
      </c>
      <c r="L3295" t="s">
        <v>24</v>
      </c>
      <c r="M3295" t="s">
        <v>20</v>
      </c>
      <c r="N3295" t="s">
        <v>25</v>
      </c>
      <c r="O3295">
        <v>60.43</v>
      </c>
      <c r="Q3295">
        <v>1</v>
      </c>
      <c r="R3295" t="s">
        <v>21</v>
      </c>
    </row>
    <row r="3296" spans="1:18" x14ac:dyDescent="0.35">
      <c r="A3296" t="s">
        <v>3334</v>
      </c>
      <c r="B3296" t="s">
        <v>19</v>
      </c>
      <c r="C3296">
        <v>0</v>
      </c>
      <c r="D3296" t="s">
        <v>21</v>
      </c>
      <c r="E3296" t="s">
        <v>21</v>
      </c>
      <c r="F3296" t="s">
        <v>58</v>
      </c>
      <c r="G3296">
        <v>54</v>
      </c>
      <c r="H3296" t="s">
        <v>20</v>
      </c>
      <c r="I3296" t="s">
        <v>21</v>
      </c>
      <c r="J3296" t="s">
        <v>28</v>
      </c>
      <c r="K3296" t="s">
        <v>28</v>
      </c>
      <c r="L3296" t="s">
        <v>29</v>
      </c>
      <c r="M3296" t="s">
        <v>21</v>
      </c>
      <c r="N3296" t="s">
        <v>43</v>
      </c>
      <c r="O3296">
        <v>32.06</v>
      </c>
      <c r="P3296">
        <v>1737.65</v>
      </c>
      <c r="Q3296">
        <v>1</v>
      </c>
      <c r="R3296" t="s">
        <v>21</v>
      </c>
    </row>
    <row r="3297" spans="1:18" x14ac:dyDescent="0.35">
      <c r="A3297" t="s">
        <v>3335</v>
      </c>
      <c r="B3297" t="s">
        <v>19</v>
      </c>
      <c r="C3297">
        <v>0</v>
      </c>
      <c r="D3297" t="s">
        <v>20</v>
      </c>
      <c r="E3297" t="s">
        <v>20</v>
      </c>
      <c r="F3297" t="s">
        <v>41</v>
      </c>
      <c r="G3297">
        <v>16</v>
      </c>
      <c r="H3297" t="s">
        <v>20</v>
      </c>
      <c r="I3297" t="s">
        <v>21</v>
      </c>
      <c r="J3297" t="s">
        <v>28</v>
      </c>
      <c r="K3297" t="s">
        <v>28</v>
      </c>
      <c r="L3297" t="s">
        <v>33</v>
      </c>
      <c r="M3297" t="s">
        <v>21</v>
      </c>
      <c r="N3297" t="s">
        <v>25</v>
      </c>
      <c r="O3297">
        <v>28.93</v>
      </c>
      <c r="P3297">
        <v>463.03</v>
      </c>
      <c r="Q3297">
        <v>1</v>
      </c>
      <c r="R3297" t="s">
        <v>20</v>
      </c>
    </row>
    <row r="3298" spans="1:18" x14ac:dyDescent="0.35">
      <c r="A3298" t="s">
        <v>3336</v>
      </c>
      <c r="B3298" t="s">
        <v>36</v>
      </c>
      <c r="C3298">
        <v>0</v>
      </c>
      <c r="D3298" t="s">
        <v>21</v>
      </c>
      <c r="E3298" t="s">
        <v>21</v>
      </c>
      <c r="F3298" t="s">
        <v>37</v>
      </c>
      <c r="G3298">
        <v>57</v>
      </c>
      <c r="H3298" t="s">
        <v>20</v>
      </c>
      <c r="I3298" t="s">
        <v>21</v>
      </c>
      <c r="J3298" t="s">
        <v>28</v>
      </c>
      <c r="K3298" t="s">
        <v>28</v>
      </c>
      <c r="L3298" t="s">
        <v>29</v>
      </c>
      <c r="M3298" t="s">
        <v>21</v>
      </c>
      <c r="N3298" t="s">
        <v>30</v>
      </c>
      <c r="O3298">
        <v>28.59</v>
      </c>
      <c r="P3298">
        <v>1619.78</v>
      </c>
      <c r="Q3298">
        <v>2</v>
      </c>
      <c r="R3298" t="s">
        <v>21</v>
      </c>
    </row>
    <row r="3299" spans="1:18" x14ac:dyDescent="0.35">
      <c r="A3299" t="s">
        <v>3337</v>
      </c>
      <c r="B3299" t="s">
        <v>19</v>
      </c>
      <c r="C3299">
        <v>0</v>
      </c>
      <c r="D3299" t="s">
        <v>20</v>
      </c>
      <c r="E3299" t="s">
        <v>20</v>
      </c>
      <c r="F3299" t="s">
        <v>47</v>
      </c>
      <c r="G3299">
        <v>35</v>
      </c>
      <c r="H3299" t="s">
        <v>20</v>
      </c>
      <c r="I3299" t="s">
        <v>21</v>
      </c>
      <c r="J3299" t="s">
        <v>28</v>
      </c>
      <c r="K3299" t="s">
        <v>28</v>
      </c>
      <c r="L3299" t="s">
        <v>29</v>
      </c>
      <c r="M3299" t="s">
        <v>20</v>
      </c>
      <c r="N3299" t="s">
        <v>34</v>
      </c>
      <c r="O3299">
        <v>29.84</v>
      </c>
      <c r="P3299">
        <v>1059.71</v>
      </c>
      <c r="Q3299">
        <v>2</v>
      </c>
      <c r="R3299" t="s">
        <v>21</v>
      </c>
    </row>
    <row r="3300" spans="1:18" x14ac:dyDescent="0.35">
      <c r="A3300" t="s">
        <v>3338</v>
      </c>
      <c r="B3300" t="s">
        <v>36</v>
      </c>
      <c r="C3300">
        <v>0</v>
      </c>
      <c r="D3300" t="s">
        <v>20</v>
      </c>
      <c r="E3300" t="s">
        <v>21</v>
      </c>
      <c r="F3300" t="s">
        <v>27</v>
      </c>
      <c r="G3300">
        <v>58</v>
      </c>
      <c r="H3300" t="s">
        <v>20</v>
      </c>
      <c r="I3300" t="s">
        <v>23</v>
      </c>
      <c r="J3300" t="s">
        <v>21</v>
      </c>
      <c r="K3300" t="s">
        <v>21</v>
      </c>
      <c r="L3300" t="s">
        <v>33</v>
      </c>
      <c r="M3300" t="s">
        <v>21</v>
      </c>
      <c r="N3300" t="s">
        <v>43</v>
      </c>
      <c r="O3300">
        <v>84.35</v>
      </c>
      <c r="P3300">
        <v>4959.4799999999996</v>
      </c>
      <c r="Q3300">
        <v>1</v>
      </c>
      <c r="R3300" t="s">
        <v>21</v>
      </c>
    </row>
    <row r="3301" spans="1:18" x14ac:dyDescent="0.35">
      <c r="A3301" t="s">
        <v>3339</v>
      </c>
      <c r="B3301" t="s">
        <v>19</v>
      </c>
      <c r="C3301">
        <v>0</v>
      </c>
      <c r="D3301" t="s">
        <v>20</v>
      </c>
      <c r="E3301" t="s">
        <v>21</v>
      </c>
      <c r="F3301" t="s">
        <v>58</v>
      </c>
      <c r="G3301">
        <v>10</v>
      </c>
      <c r="H3301" t="s">
        <v>20</v>
      </c>
      <c r="I3301" t="s">
        <v>32</v>
      </c>
      <c r="J3301" t="s">
        <v>21</v>
      </c>
      <c r="K3301" t="s">
        <v>20</v>
      </c>
      <c r="L3301" t="s">
        <v>33</v>
      </c>
      <c r="M3301" t="s">
        <v>21</v>
      </c>
      <c r="N3301" t="s">
        <v>34</v>
      </c>
      <c r="O3301">
        <v>74.38</v>
      </c>
      <c r="P3301">
        <v>738.9</v>
      </c>
      <c r="Q3301">
        <v>1</v>
      </c>
      <c r="R3301" t="s">
        <v>21</v>
      </c>
    </row>
    <row r="3302" spans="1:18" x14ac:dyDescent="0.35">
      <c r="A3302" t="s">
        <v>3340</v>
      </c>
      <c r="B3302" t="s">
        <v>36</v>
      </c>
      <c r="C3302">
        <v>0</v>
      </c>
      <c r="D3302" t="s">
        <v>21</v>
      </c>
      <c r="E3302" t="s">
        <v>21</v>
      </c>
      <c r="F3302" t="s">
        <v>47</v>
      </c>
      <c r="G3302">
        <v>72</v>
      </c>
      <c r="H3302" t="s">
        <v>20</v>
      </c>
      <c r="I3302" t="s">
        <v>21</v>
      </c>
      <c r="J3302" t="s">
        <v>28</v>
      </c>
      <c r="K3302" t="s">
        <v>28</v>
      </c>
      <c r="L3302" t="s">
        <v>29</v>
      </c>
      <c r="M3302" t="s">
        <v>20</v>
      </c>
      <c r="N3302" t="s">
        <v>30</v>
      </c>
      <c r="O3302">
        <v>29.5</v>
      </c>
      <c r="P3302">
        <v>2119.63</v>
      </c>
      <c r="Q3302">
        <v>2</v>
      </c>
      <c r="R3302" t="s">
        <v>21</v>
      </c>
    </row>
    <row r="3303" spans="1:18" x14ac:dyDescent="0.35">
      <c r="A3303" t="s">
        <v>3341</v>
      </c>
      <c r="B3303" t="s">
        <v>36</v>
      </c>
      <c r="C3303">
        <v>0</v>
      </c>
      <c r="D3303" t="s">
        <v>21</v>
      </c>
      <c r="E3303" t="s">
        <v>21</v>
      </c>
      <c r="F3303" t="s">
        <v>45</v>
      </c>
      <c r="G3303">
        <v>9</v>
      </c>
      <c r="H3303" t="s">
        <v>20</v>
      </c>
      <c r="I3303" t="s">
        <v>32</v>
      </c>
      <c r="J3303" t="s">
        <v>21</v>
      </c>
      <c r="K3303" t="s">
        <v>20</v>
      </c>
      <c r="L3303" t="s">
        <v>33</v>
      </c>
      <c r="M3303" t="s">
        <v>21</v>
      </c>
      <c r="N3303" t="s">
        <v>43</v>
      </c>
      <c r="O3303">
        <v>50.14</v>
      </c>
      <c r="P3303">
        <v>447.01</v>
      </c>
      <c r="Q3303">
        <v>2</v>
      </c>
      <c r="R3303" t="s">
        <v>21</v>
      </c>
    </row>
    <row r="3304" spans="1:18" x14ac:dyDescent="0.35">
      <c r="A3304" t="s">
        <v>3342</v>
      </c>
      <c r="B3304" t="s">
        <v>36</v>
      </c>
      <c r="C3304">
        <v>1</v>
      </c>
      <c r="D3304" t="s">
        <v>20</v>
      </c>
      <c r="E3304" t="s">
        <v>20</v>
      </c>
      <c r="F3304" t="s">
        <v>22</v>
      </c>
      <c r="G3304">
        <v>30</v>
      </c>
      <c r="H3304" t="s">
        <v>20</v>
      </c>
      <c r="I3304" t="s">
        <v>21</v>
      </c>
      <c r="J3304" t="s">
        <v>28</v>
      </c>
      <c r="K3304" t="s">
        <v>28</v>
      </c>
      <c r="L3304" t="s">
        <v>33</v>
      </c>
      <c r="M3304" t="s">
        <v>20</v>
      </c>
      <c r="N3304" t="s">
        <v>34</v>
      </c>
      <c r="O3304">
        <v>21.57</v>
      </c>
      <c r="P3304">
        <v>636.08000000000004</v>
      </c>
      <c r="Q3304">
        <v>1</v>
      </c>
      <c r="R3304" t="s">
        <v>20</v>
      </c>
    </row>
    <row r="3305" spans="1:18" x14ac:dyDescent="0.35">
      <c r="A3305" t="s">
        <v>3343</v>
      </c>
      <c r="B3305" t="s">
        <v>19</v>
      </c>
      <c r="C3305">
        <v>0</v>
      </c>
      <c r="D3305" t="s">
        <v>21</v>
      </c>
      <c r="E3305" t="s">
        <v>21</v>
      </c>
      <c r="F3305" t="s">
        <v>47</v>
      </c>
      <c r="G3305">
        <v>46</v>
      </c>
      <c r="H3305" t="s">
        <v>20</v>
      </c>
      <c r="I3305" t="s">
        <v>23</v>
      </c>
      <c r="J3305" t="s">
        <v>21</v>
      </c>
      <c r="K3305" t="s">
        <v>21</v>
      </c>
      <c r="L3305" t="s">
        <v>33</v>
      </c>
      <c r="M3305" t="s">
        <v>20</v>
      </c>
      <c r="N3305" t="s">
        <v>34</v>
      </c>
      <c r="O3305">
        <v>73.02</v>
      </c>
      <c r="P3305">
        <v>3350.24</v>
      </c>
      <c r="Q3305">
        <v>1</v>
      </c>
      <c r="R3305" t="s">
        <v>21</v>
      </c>
    </row>
    <row r="3306" spans="1:18" x14ac:dyDescent="0.35">
      <c r="A3306" t="s">
        <v>3344</v>
      </c>
      <c r="B3306" t="s">
        <v>19</v>
      </c>
      <c r="C3306">
        <v>0</v>
      </c>
      <c r="D3306" t="s">
        <v>20</v>
      </c>
      <c r="E3306" t="s">
        <v>21</v>
      </c>
      <c r="F3306" t="s">
        <v>65</v>
      </c>
      <c r="G3306">
        <v>37</v>
      </c>
      <c r="H3306" t="s">
        <v>20</v>
      </c>
      <c r="I3306" t="s">
        <v>21</v>
      </c>
      <c r="J3306" t="s">
        <v>28</v>
      </c>
      <c r="K3306" t="s">
        <v>28</v>
      </c>
      <c r="L3306" t="s">
        <v>29</v>
      </c>
      <c r="M3306" t="s">
        <v>21</v>
      </c>
      <c r="N3306" t="s">
        <v>25</v>
      </c>
      <c r="O3306">
        <v>20.54</v>
      </c>
      <c r="P3306">
        <v>772.29</v>
      </c>
      <c r="Q3306">
        <v>1</v>
      </c>
      <c r="R3306" t="s">
        <v>21</v>
      </c>
    </row>
    <row r="3307" spans="1:18" x14ac:dyDescent="0.35">
      <c r="A3307" t="s">
        <v>3345</v>
      </c>
      <c r="B3307" t="s">
        <v>19</v>
      </c>
      <c r="C3307">
        <v>1</v>
      </c>
      <c r="D3307" t="s">
        <v>20</v>
      </c>
      <c r="E3307" t="s">
        <v>20</v>
      </c>
      <c r="F3307" t="s">
        <v>47</v>
      </c>
      <c r="G3307">
        <v>11</v>
      </c>
      <c r="H3307" t="s">
        <v>21</v>
      </c>
      <c r="I3307" t="s">
        <v>23</v>
      </c>
      <c r="J3307" t="s">
        <v>21</v>
      </c>
      <c r="K3307" t="s">
        <v>21</v>
      </c>
      <c r="L3307" t="s">
        <v>33</v>
      </c>
      <c r="M3307" t="s">
        <v>21</v>
      </c>
      <c r="N3307" t="s">
        <v>34</v>
      </c>
      <c r="O3307">
        <v>69.39</v>
      </c>
      <c r="P3307">
        <v>772.81</v>
      </c>
      <c r="Q3307">
        <v>3</v>
      </c>
      <c r="R3307" t="s">
        <v>20</v>
      </c>
    </row>
    <row r="3308" spans="1:18" x14ac:dyDescent="0.35">
      <c r="A3308" t="s">
        <v>3346</v>
      </c>
      <c r="B3308" t="s">
        <v>36</v>
      </c>
      <c r="C3308">
        <v>0</v>
      </c>
      <c r="D3308" t="s">
        <v>21</v>
      </c>
      <c r="E3308" t="s">
        <v>21</v>
      </c>
      <c r="F3308" t="s">
        <v>22</v>
      </c>
      <c r="G3308">
        <v>21</v>
      </c>
      <c r="H3308" t="s">
        <v>21</v>
      </c>
      <c r="I3308" t="s">
        <v>21</v>
      </c>
      <c r="J3308" t="s">
        <v>28</v>
      </c>
      <c r="K3308" t="s">
        <v>28</v>
      </c>
      <c r="L3308" t="s">
        <v>33</v>
      </c>
      <c r="M3308" t="s">
        <v>20</v>
      </c>
      <c r="N3308" t="s">
        <v>34</v>
      </c>
      <c r="O3308">
        <v>18</v>
      </c>
      <c r="P3308">
        <v>369.1</v>
      </c>
      <c r="Q3308">
        <v>1</v>
      </c>
      <c r="R3308" t="s">
        <v>21</v>
      </c>
    </row>
    <row r="3309" spans="1:18" x14ac:dyDescent="0.35">
      <c r="A3309" t="s">
        <v>3347</v>
      </c>
      <c r="B3309" t="s">
        <v>19</v>
      </c>
      <c r="C3309">
        <v>0</v>
      </c>
      <c r="D3309" t="s">
        <v>21</v>
      </c>
      <c r="E3309" t="s">
        <v>20</v>
      </c>
      <c r="F3309" t="s">
        <v>45</v>
      </c>
      <c r="G3309">
        <v>60</v>
      </c>
      <c r="H3309" t="s">
        <v>20</v>
      </c>
      <c r="I3309" t="s">
        <v>32</v>
      </c>
      <c r="J3309" t="s">
        <v>20</v>
      </c>
      <c r="K3309" t="s">
        <v>21</v>
      </c>
      <c r="L3309" t="s">
        <v>24</v>
      </c>
      <c r="M3309" t="s">
        <v>20</v>
      </c>
      <c r="N3309" t="s">
        <v>43</v>
      </c>
      <c r="O3309">
        <v>64.599999999999994</v>
      </c>
      <c r="P3309">
        <v>3890.08</v>
      </c>
      <c r="Q3309">
        <v>1</v>
      </c>
      <c r="R3309" t="s">
        <v>21</v>
      </c>
    </row>
    <row r="3310" spans="1:18" x14ac:dyDescent="0.35">
      <c r="A3310" t="s">
        <v>3348</v>
      </c>
      <c r="B3310" t="s">
        <v>19</v>
      </c>
      <c r="C3310">
        <v>0</v>
      </c>
      <c r="D3310" t="s">
        <v>20</v>
      </c>
      <c r="E3310" t="s">
        <v>20</v>
      </c>
      <c r="F3310" t="s">
        <v>47</v>
      </c>
      <c r="G3310">
        <v>53</v>
      </c>
      <c r="H3310" t="s">
        <v>20</v>
      </c>
      <c r="I3310" t="s">
        <v>32</v>
      </c>
      <c r="J3310" t="s">
        <v>21</v>
      </c>
      <c r="K3310" t="s">
        <v>20</v>
      </c>
      <c r="L3310" t="s">
        <v>24</v>
      </c>
      <c r="M3310" t="s">
        <v>21</v>
      </c>
      <c r="N3310" t="s">
        <v>43</v>
      </c>
      <c r="O3310">
        <v>58.78</v>
      </c>
      <c r="P3310">
        <v>3079.48</v>
      </c>
      <c r="Q3310">
        <v>2</v>
      </c>
      <c r="R3310" t="s">
        <v>21</v>
      </c>
    </row>
    <row r="3311" spans="1:18" x14ac:dyDescent="0.35">
      <c r="A3311" t="s">
        <v>3349</v>
      </c>
      <c r="B3311" t="s">
        <v>19</v>
      </c>
      <c r="C3311">
        <v>0</v>
      </c>
      <c r="D3311" t="s">
        <v>20</v>
      </c>
      <c r="E3311" t="s">
        <v>21</v>
      </c>
      <c r="F3311" t="s">
        <v>27</v>
      </c>
      <c r="G3311">
        <v>3</v>
      </c>
      <c r="H3311" t="s">
        <v>20</v>
      </c>
      <c r="I3311" t="s">
        <v>32</v>
      </c>
      <c r="J3311" t="s">
        <v>20</v>
      </c>
      <c r="K3311" t="s">
        <v>20</v>
      </c>
      <c r="L3311" t="s">
        <v>33</v>
      </c>
      <c r="M3311" t="s">
        <v>20</v>
      </c>
      <c r="N3311" t="s">
        <v>25</v>
      </c>
      <c r="O3311">
        <v>68.11</v>
      </c>
      <c r="P3311">
        <v>207.22</v>
      </c>
      <c r="Q3311">
        <v>1</v>
      </c>
      <c r="R3311" t="s">
        <v>21</v>
      </c>
    </row>
    <row r="3312" spans="1:18" x14ac:dyDescent="0.35">
      <c r="A3312" t="s">
        <v>3350</v>
      </c>
      <c r="B3312" t="s">
        <v>36</v>
      </c>
      <c r="C3312">
        <v>0</v>
      </c>
      <c r="D3312" t="s">
        <v>21</v>
      </c>
      <c r="E3312" t="s">
        <v>21</v>
      </c>
      <c r="F3312" t="s">
        <v>41</v>
      </c>
      <c r="G3312">
        <v>16</v>
      </c>
      <c r="H3312" t="s">
        <v>21</v>
      </c>
      <c r="I3312" t="s">
        <v>21</v>
      </c>
      <c r="J3312" t="s">
        <v>28</v>
      </c>
      <c r="K3312" t="s">
        <v>28</v>
      </c>
      <c r="L3312" t="s">
        <v>33</v>
      </c>
      <c r="M3312" t="s">
        <v>21</v>
      </c>
      <c r="N3312" t="s">
        <v>43</v>
      </c>
      <c r="O3312">
        <v>24.3</v>
      </c>
      <c r="P3312">
        <v>394.66</v>
      </c>
      <c r="Q3312">
        <v>1</v>
      </c>
      <c r="R3312" t="s">
        <v>21</v>
      </c>
    </row>
    <row r="3313" spans="1:18" x14ac:dyDescent="0.35">
      <c r="A3313" t="s">
        <v>3351</v>
      </c>
      <c r="B3313" t="s">
        <v>36</v>
      </c>
      <c r="C3313">
        <v>0</v>
      </c>
      <c r="D3313" t="s">
        <v>20</v>
      </c>
      <c r="E3313" t="s">
        <v>21</v>
      </c>
      <c r="F3313" t="s">
        <v>37</v>
      </c>
      <c r="G3313">
        <v>34</v>
      </c>
      <c r="H3313" t="s">
        <v>20</v>
      </c>
      <c r="I3313" t="s">
        <v>32</v>
      </c>
      <c r="J3313" t="s">
        <v>20</v>
      </c>
      <c r="K3313" t="s">
        <v>21</v>
      </c>
      <c r="L3313" t="s">
        <v>33</v>
      </c>
      <c r="M3313" t="s">
        <v>20</v>
      </c>
      <c r="N3313" t="s">
        <v>43</v>
      </c>
      <c r="O3313">
        <v>57.47</v>
      </c>
      <c r="P3313">
        <v>2008.46</v>
      </c>
      <c r="Q3313">
        <v>2</v>
      </c>
      <c r="R3313" t="s">
        <v>21</v>
      </c>
    </row>
    <row r="3314" spans="1:18" x14ac:dyDescent="0.35">
      <c r="A3314" t="s">
        <v>3352</v>
      </c>
      <c r="B3314" t="s">
        <v>19</v>
      </c>
      <c r="C3314">
        <v>0</v>
      </c>
      <c r="D3314" t="s">
        <v>21</v>
      </c>
      <c r="E3314" t="s">
        <v>21</v>
      </c>
      <c r="F3314" t="s">
        <v>65</v>
      </c>
      <c r="G3314">
        <v>24</v>
      </c>
      <c r="H3314" t="s">
        <v>21</v>
      </c>
      <c r="I3314" t="s">
        <v>32</v>
      </c>
      <c r="J3314" t="s">
        <v>21</v>
      </c>
      <c r="K3314" t="s">
        <v>21</v>
      </c>
      <c r="L3314" t="s">
        <v>33</v>
      </c>
      <c r="M3314" t="s">
        <v>21</v>
      </c>
      <c r="N3314" t="s">
        <v>34</v>
      </c>
      <c r="O3314">
        <v>46.98</v>
      </c>
      <c r="P3314">
        <v>1107.07</v>
      </c>
      <c r="Q3314">
        <v>1</v>
      </c>
      <c r="R3314" t="s">
        <v>21</v>
      </c>
    </row>
    <row r="3315" spans="1:18" x14ac:dyDescent="0.35">
      <c r="A3315" t="s">
        <v>3353</v>
      </c>
      <c r="B3315" t="s">
        <v>19</v>
      </c>
      <c r="C3315">
        <v>0</v>
      </c>
      <c r="D3315" t="s">
        <v>21</v>
      </c>
      <c r="E3315" t="s">
        <v>21</v>
      </c>
      <c r="F3315" t="s">
        <v>58</v>
      </c>
      <c r="G3315">
        <v>30</v>
      </c>
      <c r="H3315" t="s">
        <v>20</v>
      </c>
      <c r="I3315" t="s">
        <v>32</v>
      </c>
      <c r="J3315" t="s">
        <v>21</v>
      </c>
      <c r="K3315" t="s">
        <v>21</v>
      </c>
      <c r="L3315" t="s">
        <v>29</v>
      </c>
      <c r="M3315" t="s">
        <v>20</v>
      </c>
      <c r="N3315" t="s">
        <v>25</v>
      </c>
      <c r="O3315">
        <v>52.21</v>
      </c>
      <c r="P3315">
        <v>1570.51</v>
      </c>
      <c r="Q3315">
        <v>2</v>
      </c>
      <c r="R3315" t="s">
        <v>21</v>
      </c>
    </row>
    <row r="3316" spans="1:18" x14ac:dyDescent="0.35">
      <c r="A3316" t="s">
        <v>2312</v>
      </c>
      <c r="B3316" t="s">
        <v>36</v>
      </c>
      <c r="C3316">
        <v>0</v>
      </c>
      <c r="D3316" t="s">
        <v>21</v>
      </c>
      <c r="E3316" t="s">
        <v>21</v>
      </c>
      <c r="F3316" t="s">
        <v>39</v>
      </c>
      <c r="G3316">
        <v>16</v>
      </c>
      <c r="H3316" t="s">
        <v>20</v>
      </c>
      <c r="I3316" t="s">
        <v>21</v>
      </c>
      <c r="J3316" t="s">
        <v>28</v>
      </c>
      <c r="K3316" t="s">
        <v>28</v>
      </c>
      <c r="L3316" t="s">
        <v>33</v>
      </c>
      <c r="M3316" t="s">
        <v>20</v>
      </c>
      <c r="N3316" t="s">
        <v>25</v>
      </c>
      <c r="O3316">
        <v>31.44</v>
      </c>
      <c r="P3316">
        <v>509.01</v>
      </c>
      <c r="Q3316">
        <v>0</v>
      </c>
      <c r="R3316" t="s">
        <v>21</v>
      </c>
    </row>
    <row r="3317" spans="1:18" x14ac:dyDescent="0.35">
      <c r="A3317" t="s">
        <v>3354</v>
      </c>
      <c r="B3317" t="s">
        <v>36</v>
      </c>
      <c r="C3317">
        <v>0</v>
      </c>
      <c r="D3317" t="s">
        <v>21</v>
      </c>
      <c r="E3317" t="s">
        <v>20</v>
      </c>
      <c r="F3317" t="s">
        <v>75</v>
      </c>
      <c r="G3317">
        <v>72</v>
      </c>
      <c r="H3317" t="s">
        <v>20</v>
      </c>
      <c r="I3317" t="s">
        <v>21</v>
      </c>
      <c r="J3317" t="s">
        <v>28</v>
      </c>
      <c r="K3317" t="s">
        <v>28</v>
      </c>
      <c r="L3317" t="s">
        <v>24</v>
      </c>
      <c r="M3317" t="s">
        <v>21</v>
      </c>
      <c r="N3317" t="s">
        <v>34</v>
      </c>
      <c r="O3317">
        <v>37.22</v>
      </c>
      <c r="P3317">
        <v>2670.35</v>
      </c>
      <c r="Q3317">
        <v>0</v>
      </c>
      <c r="R3317" t="s">
        <v>21</v>
      </c>
    </row>
    <row r="3318" spans="1:18" x14ac:dyDescent="0.35">
      <c r="A3318" t="s">
        <v>3355</v>
      </c>
      <c r="B3318" t="s">
        <v>36</v>
      </c>
      <c r="C3318">
        <v>1</v>
      </c>
      <c r="D3318" t="s">
        <v>21</v>
      </c>
      <c r="E3318" t="s">
        <v>20</v>
      </c>
      <c r="F3318" t="s">
        <v>56</v>
      </c>
      <c r="G3318">
        <v>58</v>
      </c>
      <c r="H3318" t="s">
        <v>20</v>
      </c>
      <c r="I3318" t="s">
        <v>23</v>
      </c>
      <c r="J3318" t="s">
        <v>20</v>
      </c>
      <c r="K3318" t="s">
        <v>21</v>
      </c>
      <c r="L3318" t="s">
        <v>29</v>
      </c>
      <c r="M3318" t="s">
        <v>20</v>
      </c>
      <c r="N3318" t="s">
        <v>30</v>
      </c>
      <c r="O3318">
        <v>97.78</v>
      </c>
      <c r="P3318">
        <v>5668.41</v>
      </c>
      <c r="Q3318">
        <v>1</v>
      </c>
      <c r="R3318" t="s">
        <v>21</v>
      </c>
    </row>
    <row r="3319" spans="1:18" x14ac:dyDescent="0.35">
      <c r="A3319" t="s">
        <v>3356</v>
      </c>
      <c r="B3319" t="s">
        <v>36</v>
      </c>
      <c r="C3319">
        <v>0</v>
      </c>
      <c r="D3319" t="s">
        <v>20</v>
      </c>
      <c r="E3319" t="s">
        <v>20</v>
      </c>
      <c r="F3319" t="s">
        <v>58</v>
      </c>
      <c r="G3319">
        <v>25</v>
      </c>
      <c r="H3319" t="s">
        <v>20</v>
      </c>
      <c r="I3319" t="s">
        <v>32</v>
      </c>
      <c r="J3319" t="s">
        <v>21</v>
      </c>
      <c r="K3319" t="s">
        <v>21</v>
      </c>
      <c r="L3319" t="s">
        <v>24</v>
      </c>
      <c r="M3319" t="s">
        <v>20</v>
      </c>
      <c r="N3319" t="s">
        <v>34</v>
      </c>
      <c r="O3319">
        <v>46.86</v>
      </c>
      <c r="P3319">
        <v>1153.1300000000001</v>
      </c>
      <c r="Q3319">
        <v>0</v>
      </c>
      <c r="R3319" t="s">
        <v>21</v>
      </c>
    </row>
    <row r="3320" spans="1:18" x14ac:dyDescent="0.35">
      <c r="A3320" t="s">
        <v>3357</v>
      </c>
      <c r="B3320" t="s">
        <v>36</v>
      </c>
      <c r="C3320">
        <v>0</v>
      </c>
      <c r="D3320" t="s">
        <v>20</v>
      </c>
      <c r="E3320" t="s">
        <v>20</v>
      </c>
      <c r="F3320" t="s">
        <v>27</v>
      </c>
      <c r="G3320">
        <v>10</v>
      </c>
      <c r="H3320" t="s">
        <v>20</v>
      </c>
      <c r="I3320" t="s">
        <v>32</v>
      </c>
      <c r="J3320" t="s">
        <v>21</v>
      </c>
      <c r="K3320" t="s">
        <v>21</v>
      </c>
      <c r="L3320" t="s">
        <v>33</v>
      </c>
      <c r="M3320" t="s">
        <v>20</v>
      </c>
      <c r="N3320" t="s">
        <v>34</v>
      </c>
      <c r="O3320">
        <v>50.3</v>
      </c>
      <c r="P3320">
        <v>504.92</v>
      </c>
      <c r="Q3320">
        <v>2</v>
      </c>
      <c r="R3320" t="s">
        <v>20</v>
      </c>
    </row>
    <row r="3321" spans="1:18" x14ac:dyDescent="0.35">
      <c r="A3321" t="s">
        <v>3358</v>
      </c>
      <c r="B3321" t="s">
        <v>19</v>
      </c>
      <c r="C3321">
        <v>0</v>
      </c>
      <c r="D3321" t="s">
        <v>21</v>
      </c>
      <c r="E3321" t="s">
        <v>21</v>
      </c>
      <c r="F3321" t="s">
        <v>47</v>
      </c>
      <c r="G3321">
        <v>5</v>
      </c>
      <c r="H3321" t="s">
        <v>20</v>
      </c>
      <c r="I3321" t="s">
        <v>23</v>
      </c>
      <c r="J3321" t="s">
        <v>20</v>
      </c>
      <c r="K3321" t="s">
        <v>21</v>
      </c>
      <c r="L3321" t="s">
        <v>33</v>
      </c>
      <c r="M3321" t="s">
        <v>20</v>
      </c>
      <c r="N3321" t="s">
        <v>34</v>
      </c>
      <c r="O3321">
        <v>92.98</v>
      </c>
      <c r="P3321">
        <v>456.4</v>
      </c>
      <c r="Q3321">
        <v>2</v>
      </c>
      <c r="R3321" t="s">
        <v>20</v>
      </c>
    </row>
    <row r="3322" spans="1:18" x14ac:dyDescent="0.35">
      <c r="A3322" t="s">
        <v>3359</v>
      </c>
      <c r="B3322" t="s">
        <v>19</v>
      </c>
      <c r="C3322">
        <v>0</v>
      </c>
      <c r="D3322" t="s">
        <v>21</v>
      </c>
      <c r="E3322" t="s">
        <v>21</v>
      </c>
      <c r="F3322" t="s">
        <v>37</v>
      </c>
      <c r="G3322">
        <v>34</v>
      </c>
      <c r="H3322" t="s">
        <v>20</v>
      </c>
      <c r="I3322" t="s">
        <v>23</v>
      </c>
      <c r="J3322" t="s">
        <v>21</v>
      </c>
      <c r="K3322" t="s">
        <v>21</v>
      </c>
      <c r="L3322" t="s">
        <v>29</v>
      </c>
      <c r="M3322" t="s">
        <v>20</v>
      </c>
      <c r="N3322" t="s">
        <v>34</v>
      </c>
      <c r="O3322">
        <v>79.09</v>
      </c>
      <c r="P3322">
        <v>2678.9</v>
      </c>
      <c r="Q3322">
        <v>3</v>
      </c>
      <c r="R3322" t="s">
        <v>20</v>
      </c>
    </row>
    <row r="3323" spans="1:18" x14ac:dyDescent="0.35">
      <c r="A3323" t="s">
        <v>2736</v>
      </c>
      <c r="B3323" t="s">
        <v>36</v>
      </c>
      <c r="C3323">
        <v>0</v>
      </c>
      <c r="D3323" t="s">
        <v>20</v>
      </c>
      <c r="E3323" t="s">
        <v>21</v>
      </c>
      <c r="F3323" t="s">
        <v>39</v>
      </c>
      <c r="G3323">
        <v>1</v>
      </c>
      <c r="H3323" t="s">
        <v>20</v>
      </c>
      <c r="I3323" t="s">
        <v>32</v>
      </c>
      <c r="J3323" t="s">
        <v>21</v>
      </c>
      <c r="K3323" t="s">
        <v>20</v>
      </c>
      <c r="L3323" t="s">
        <v>33</v>
      </c>
      <c r="M3323" t="s">
        <v>21</v>
      </c>
      <c r="N3323" t="s">
        <v>25</v>
      </c>
      <c r="O3323">
        <v>54.1</v>
      </c>
      <c r="P3323">
        <v>53.56</v>
      </c>
      <c r="Q3323">
        <v>1</v>
      </c>
      <c r="R3323" t="s">
        <v>20</v>
      </c>
    </row>
    <row r="3324" spans="1:18" x14ac:dyDescent="0.35">
      <c r="A3324" t="s">
        <v>3360</v>
      </c>
      <c r="B3324" t="s">
        <v>19</v>
      </c>
      <c r="C3324">
        <v>0</v>
      </c>
      <c r="D3324" t="s">
        <v>21</v>
      </c>
      <c r="E3324" t="s">
        <v>21</v>
      </c>
      <c r="F3324" t="s">
        <v>75</v>
      </c>
      <c r="G3324">
        <v>4</v>
      </c>
      <c r="H3324" t="s">
        <v>21</v>
      </c>
      <c r="I3324" t="s">
        <v>23</v>
      </c>
      <c r="J3324" t="s">
        <v>21</v>
      </c>
      <c r="K3324" t="s">
        <v>21</v>
      </c>
      <c r="L3324" t="s">
        <v>29</v>
      </c>
      <c r="M3324" t="s">
        <v>21</v>
      </c>
      <c r="N3324" t="s">
        <v>30</v>
      </c>
      <c r="O3324">
        <v>69.56</v>
      </c>
      <c r="P3324">
        <v>273.8</v>
      </c>
      <c r="Q3324">
        <v>0</v>
      </c>
      <c r="R3324" t="s">
        <v>21</v>
      </c>
    </row>
    <row r="3325" spans="1:18" x14ac:dyDescent="0.35">
      <c r="A3325" t="s">
        <v>3361</v>
      </c>
      <c r="B3325" t="s">
        <v>19</v>
      </c>
      <c r="C3325">
        <v>0</v>
      </c>
      <c r="D3325" t="s">
        <v>21</v>
      </c>
      <c r="E3325" t="s">
        <v>21</v>
      </c>
      <c r="F3325" t="s">
        <v>75</v>
      </c>
      <c r="G3325">
        <v>7</v>
      </c>
      <c r="H3325" t="s">
        <v>20</v>
      </c>
      <c r="I3325" t="s">
        <v>23</v>
      </c>
      <c r="J3325" t="s">
        <v>21</v>
      </c>
      <c r="K3325" t="s">
        <v>21</v>
      </c>
      <c r="L3325" t="s">
        <v>33</v>
      </c>
      <c r="M3325" t="s">
        <v>20</v>
      </c>
      <c r="N3325" t="s">
        <v>34</v>
      </c>
      <c r="O3325">
        <v>87.44</v>
      </c>
      <c r="P3325">
        <v>620.34</v>
      </c>
      <c r="Q3325">
        <v>3</v>
      </c>
      <c r="R3325" t="s">
        <v>20</v>
      </c>
    </row>
    <row r="3326" spans="1:18" x14ac:dyDescent="0.35">
      <c r="A3326" t="s">
        <v>3362</v>
      </c>
      <c r="B3326" t="s">
        <v>36</v>
      </c>
      <c r="C3326">
        <v>1</v>
      </c>
      <c r="D3326" t="s">
        <v>21</v>
      </c>
      <c r="E3326" t="s">
        <v>21</v>
      </c>
      <c r="F3326" t="s">
        <v>3363</v>
      </c>
      <c r="G3326">
        <v>58</v>
      </c>
      <c r="H3326" t="s">
        <v>21</v>
      </c>
      <c r="I3326" t="s">
        <v>21</v>
      </c>
      <c r="J3326" t="s">
        <v>28</v>
      </c>
      <c r="K3326" t="s">
        <v>28</v>
      </c>
      <c r="L3326" t="s">
        <v>24</v>
      </c>
      <c r="M3326" t="s">
        <v>20</v>
      </c>
      <c r="N3326" t="s">
        <v>30</v>
      </c>
      <c r="O3326">
        <v>18</v>
      </c>
      <c r="P3326">
        <v>1034.3399999999999</v>
      </c>
      <c r="Q3326">
        <v>2</v>
      </c>
      <c r="R3326" t="s">
        <v>21</v>
      </c>
    </row>
    <row r="3327" spans="1:18" x14ac:dyDescent="0.35">
      <c r="A3327" t="s">
        <v>3364</v>
      </c>
      <c r="B3327" t="s">
        <v>36</v>
      </c>
      <c r="C3327">
        <v>0</v>
      </c>
      <c r="D3327" t="s">
        <v>20</v>
      </c>
      <c r="E3327" t="s">
        <v>21</v>
      </c>
      <c r="F3327" t="s">
        <v>37</v>
      </c>
      <c r="G3327">
        <v>35</v>
      </c>
      <c r="H3327" t="s">
        <v>20</v>
      </c>
      <c r="I3327" t="s">
        <v>32</v>
      </c>
      <c r="J3327" t="s">
        <v>21</v>
      </c>
      <c r="K3327" t="s">
        <v>21</v>
      </c>
      <c r="L3327" t="s">
        <v>33</v>
      </c>
      <c r="M3327" t="s">
        <v>20</v>
      </c>
      <c r="N3327" t="s">
        <v>30</v>
      </c>
      <c r="O3327">
        <v>53.41</v>
      </c>
      <c r="P3327">
        <v>1819.61</v>
      </c>
      <c r="Q3327">
        <v>1</v>
      </c>
      <c r="R3327" t="s">
        <v>21</v>
      </c>
    </row>
    <row r="3328" spans="1:18" x14ac:dyDescent="0.35">
      <c r="A3328" t="s">
        <v>3365</v>
      </c>
      <c r="B3328" t="s">
        <v>19</v>
      </c>
      <c r="C3328">
        <v>0</v>
      </c>
      <c r="D3328" t="s">
        <v>21</v>
      </c>
      <c r="E3328" t="s">
        <v>21</v>
      </c>
      <c r="F3328" t="s">
        <v>39</v>
      </c>
      <c r="G3328">
        <v>15</v>
      </c>
      <c r="H3328" t="s">
        <v>20</v>
      </c>
      <c r="I3328" t="s">
        <v>21</v>
      </c>
      <c r="J3328" t="s">
        <v>28</v>
      </c>
      <c r="K3328" t="s">
        <v>28</v>
      </c>
      <c r="L3328" t="s">
        <v>29</v>
      </c>
      <c r="M3328" t="s">
        <v>21</v>
      </c>
      <c r="N3328" t="s">
        <v>30</v>
      </c>
      <c r="O3328">
        <v>24.51</v>
      </c>
      <c r="P3328">
        <v>375.47</v>
      </c>
      <c r="Q3328">
        <v>1</v>
      </c>
      <c r="R3328" t="s">
        <v>21</v>
      </c>
    </row>
    <row r="3329" spans="1:18" x14ac:dyDescent="0.35">
      <c r="A3329" t="s">
        <v>3366</v>
      </c>
      <c r="B3329" t="s">
        <v>36</v>
      </c>
      <c r="C3329">
        <v>0</v>
      </c>
      <c r="D3329" t="s">
        <v>21</v>
      </c>
      <c r="E3329" t="s">
        <v>21</v>
      </c>
      <c r="F3329" t="s">
        <v>41</v>
      </c>
      <c r="G3329">
        <v>50</v>
      </c>
      <c r="H3329" t="s">
        <v>20</v>
      </c>
      <c r="I3329" t="s">
        <v>21</v>
      </c>
      <c r="J3329" t="s">
        <v>28</v>
      </c>
      <c r="K3329" t="s">
        <v>28</v>
      </c>
      <c r="L3329" t="s">
        <v>24</v>
      </c>
      <c r="M3329" t="s">
        <v>20</v>
      </c>
      <c r="N3329" t="s">
        <v>43</v>
      </c>
      <c r="O3329">
        <v>32.950000000000003</v>
      </c>
      <c r="P3329">
        <v>1626.52</v>
      </c>
      <c r="Q3329">
        <v>4</v>
      </c>
      <c r="R3329" t="s">
        <v>21</v>
      </c>
    </row>
    <row r="3330" spans="1:18" x14ac:dyDescent="0.35">
      <c r="A3330" t="s">
        <v>3367</v>
      </c>
      <c r="B3330" t="s">
        <v>19</v>
      </c>
      <c r="C3330">
        <v>1</v>
      </c>
      <c r="D3330" t="s">
        <v>21</v>
      </c>
      <c r="E3330" t="s">
        <v>21</v>
      </c>
      <c r="F3330" t="s">
        <v>65</v>
      </c>
      <c r="G3330">
        <v>23</v>
      </c>
      <c r="H3330" t="s">
        <v>21</v>
      </c>
      <c r="I3330" t="s">
        <v>32</v>
      </c>
      <c r="J3330" t="s">
        <v>20</v>
      </c>
      <c r="K3330" t="s">
        <v>21</v>
      </c>
      <c r="L3330" t="s">
        <v>24</v>
      </c>
      <c r="M3330" t="s">
        <v>20</v>
      </c>
      <c r="N3330" t="s">
        <v>43</v>
      </c>
      <c r="O3330">
        <v>43.7</v>
      </c>
      <c r="P3330">
        <v>984.03</v>
      </c>
      <c r="Q3330">
        <v>2</v>
      </c>
      <c r="R3330" t="s">
        <v>21</v>
      </c>
    </row>
    <row r="3331" spans="1:18" x14ac:dyDescent="0.35">
      <c r="A3331" t="s">
        <v>3368</v>
      </c>
      <c r="B3331" t="s">
        <v>36</v>
      </c>
      <c r="C3331">
        <v>0</v>
      </c>
      <c r="D3331" t="s">
        <v>20</v>
      </c>
      <c r="E3331" t="s">
        <v>21</v>
      </c>
      <c r="F3331" t="s">
        <v>47</v>
      </c>
      <c r="G3331">
        <v>53</v>
      </c>
      <c r="H3331" t="s">
        <v>20</v>
      </c>
      <c r="I3331" t="s">
        <v>21</v>
      </c>
      <c r="J3331" t="s">
        <v>28</v>
      </c>
      <c r="K3331" t="s">
        <v>28</v>
      </c>
      <c r="L3331" t="s">
        <v>24</v>
      </c>
      <c r="M3331" t="s">
        <v>20</v>
      </c>
      <c r="N3331" t="s">
        <v>34</v>
      </c>
      <c r="O3331">
        <v>27.91</v>
      </c>
      <c r="P3331">
        <v>1471.9</v>
      </c>
      <c r="Q3331">
        <v>0</v>
      </c>
      <c r="R3331" t="s">
        <v>21</v>
      </c>
    </row>
    <row r="3332" spans="1:18" x14ac:dyDescent="0.35">
      <c r="A3332" t="s">
        <v>3369</v>
      </c>
      <c r="B3332" t="s">
        <v>19</v>
      </c>
      <c r="C3332">
        <v>0</v>
      </c>
      <c r="D3332" t="s">
        <v>20</v>
      </c>
      <c r="E3332" t="s">
        <v>20</v>
      </c>
      <c r="F3332" t="s">
        <v>37</v>
      </c>
      <c r="G3332">
        <v>9</v>
      </c>
      <c r="H3332" t="s">
        <v>20</v>
      </c>
      <c r="I3332" t="s">
        <v>32</v>
      </c>
      <c r="J3332" t="s">
        <v>21</v>
      </c>
      <c r="K3332" t="s">
        <v>21</v>
      </c>
      <c r="L3332" t="s">
        <v>33</v>
      </c>
      <c r="M3332" t="s">
        <v>20</v>
      </c>
      <c r="N3332" t="s">
        <v>25</v>
      </c>
      <c r="O3332">
        <v>59.53</v>
      </c>
      <c r="P3332">
        <v>548.14</v>
      </c>
      <c r="Q3332">
        <v>1</v>
      </c>
      <c r="R3332" t="s">
        <v>20</v>
      </c>
    </row>
    <row r="3333" spans="1:18" x14ac:dyDescent="0.35">
      <c r="A3333" t="s">
        <v>3370</v>
      </c>
      <c r="B3333" t="s">
        <v>36</v>
      </c>
      <c r="C3333">
        <v>0</v>
      </c>
      <c r="D3333" t="s">
        <v>21</v>
      </c>
      <c r="E3333" t="s">
        <v>21</v>
      </c>
      <c r="F3333" t="s">
        <v>41</v>
      </c>
      <c r="G3333">
        <v>13</v>
      </c>
      <c r="H3333" t="s">
        <v>20</v>
      </c>
      <c r="I3333" t="s">
        <v>32</v>
      </c>
      <c r="J3333" t="s">
        <v>21</v>
      </c>
      <c r="K3333" t="s">
        <v>20</v>
      </c>
      <c r="L3333" t="s">
        <v>33</v>
      </c>
      <c r="M3333" t="s">
        <v>20</v>
      </c>
      <c r="N3333" t="s">
        <v>43</v>
      </c>
      <c r="O3333">
        <v>57.65</v>
      </c>
      <c r="P3333">
        <v>728.71</v>
      </c>
      <c r="Q3333">
        <v>0</v>
      </c>
      <c r="R3333" t="s">
        <v>21</v>
      </c>
    </row>
    <row r="3334" spans="1:18" x14ac:dyDescent="0.35">
      <c r="A3334" t="s">
        <v>3371</v>
      </c>
      <c r="B3334" t="s">
        <v>36</v>
      </c>
      <c r="C3334">
        <v>0</v>
      </c>
      <c r="D3334" t="s">
        <v>20</v>
      </c>
      <c r="E3334" t="s">
        <v>21</v>
      </c>
      <c r="F3334" t="s">
        <v>49</v>
      </c>
      <c r="G3334">
        <v>64</v>
      </c>
      <c r="H3334" t="s">
        <v>20</v>
      </c>
      <c r="I3334" t="s">
        <v>32</v>
      </c>
      <c r="J3334" t="s">
        <v>20</v>
      </c>
      <c r="K3334" t="s">
        <v>21</v>
      </c>
      <c r="L3334" t="s">
        <v>24</v>
      </c>
      <c r="M3334" t="s">
        <v>21</v>
      </c>
      <c r="N3334" t="s">
        <v>34</v>
      </c>
      <c r="O3334">
        <v>63.7</v>
      </c>
      <c r="P3334">
        <v>4142.8999999999996</v>
      </c>
      <c r="Q3334">
        <v>1</v>
      </c>
      <c r="R3334" t="s">
        <v>21</v>
      </c>
    </row>
    <row r="3335" spans="1:18" x14ac:dyDescent="0.35">
      <c r="A3335" t="s">
        <v>3372</v>
      </c>
      <c r="B3335" t="s">
        <v>36</v>
      </c>
      <c r="C3335">
        <v>0</v>
      </c>
      <c r="D3335" t="s">
        <v>20</v>
      </c>
      <c r="E3335" t="s">
        <v>21</v>
      </c>
      <c r="F3335" t="s">
        <v>58</v>
      </c>
      <c r="G3335">
        <v>23</v>
      </c>
      <c r="H3335" t="s">
        <v>20</v>
      </c>
      <c r="I3335" t="s">
        <v>21</v>
      </c>
      <c r="J3335" t="s">
        <v>28</v>
      </c>
      <c r="K3335" t="s">
        <v>28</v>
      </c>
      <c r="L3335" t="s">
        <v>29</v>
      </c>
      <c r="M3335" t="s">
        <v>20</v>
      </c>
      <c r="N3335" t="s">
        <v>43</v>
      </c>
      <c r="O3335">
        <v>35.36</v>
      </c>
      <c r="P3335">
        <v>805.79</v>
      </c>
      <c r="Q3335">
        <v>1</v>
      </c>
      <c r="R3335" t="s">
        <v>21</v>
      </c>
    </row>
    <row r="3336" spans="1:18" x14ac:dyDescent="0.35">
      <c r="A3336" t="s">
        <v>3373</v>
      </c>
      <c r="B3336" t="s">
        <v>36</v>
      </c>
      <c r="C3336">
        <v>0</v>
      </c>
      <c r="D3336" t="s">
        <v>21</v>
      </c>
      <c r="E3336" t="s">
        <v>21</v>
      </c>
      <c r="F3336" t="s">
        <v>41</v>
      </c>
      <c r="G3336">
        <v>9</v>
      </c>
      <c r="H3336" t="s">
        <v>20</v>
      </c>
      <c r="I3336" t="s">
        <v>32</v>
      </c>
      <c r="J3336" t="s">
        <v>21</v>
      </c>
      <c r="K3336" t="s">
        <v>21</v>
      </c>
      <c r="L3336" t="s">
        <v>33</v>
      </c>
      <c r="M3336" t="s">
        <v>20</v>
      </c>
      <c r="N3336" t="s">
        <v>43</v>
      </c>
      <c r="O3336">
        <v>55.52</v>
      </c>
      <c r="P3336">
        <v>501.71</v>
      </c>
      <c r="Q3336">
        <v>3</v>
      </c>
      <c r="R3336" t="s">
        <v>20</v>
      </c>
    </row>
    <row r="3337" spans="1:18" x14ac:dyDescent="0.35">
      <c r="A3337" t="s">
        <v>3374</v>
      </c>
      <c r="B3337" t="s">
        <v>36</v>
      </c>
      <c r="C3337">
        <v>0</v>
      </c>
      <c r="D3337" t="s">
        <v>21</v>
      </c>
      <c r="E3337" t="s">
        <v>21</v>
      </c>
      <c r="F3337" t="s">
        <v>41</v>
      </c>
      <c r="G3337">
        <v>24</v>
      </c>
      <c r="H3337" t="s">
        <v>20</v>
      </c>
      <c r="I3337" t="s">
        <v>21</v>
      </c>
      <c r="J3337" t="s">
        <v>28</v>
      </c>
      <c r="K3337" t="s">
        <v>28</v>
      </c>
      <c r="L3337" t="s">
        <v>33</v>
      </c>
      <c r="M3337" t="s">
        <v>20</v>
      </c>
      <c r="N3337" t="s">
        <v>25</v>
      </c>
      <c r="O3337">
        <v>25.82</v>
      </c>
      <c r="P3337">
        <v>616.26</v>
      </c>
      <c r="Q3337">
        <v>0</v>
      </c>
      <c r="R3337" t="s">
        <v>21</v>
      </c>
    </row>
    <row r="3338" spans="1:18" x14ac:dyDescent="0.35">
      <c r="A3338" t="s">
        <v>3375</v>
      </c>
      <c r="B3338" t="s">
        <v>36</v>
      </c>
      <c r="C3338">
        <v>0</v>
      </c>
      <c r="D3338" t="s">
        <v>21</v>
      </c>
      <c r="E3338" t="s">
        <v>21</v>
      </c>
      <c r="F3338" t="s">
        <v>41</v>
      </c>
      <c r="G3338">
        <v>36</v>
      </c>
      <c r="H3338" t="s">
        <v>20</v>
      </c>
      <c r="I3338" t="s">
        <v>21</v>
      </c>
      <c r="J3338" t="s">
        <v>28</v>
      </c>
      <c r="K3338" t="s">
        <v>28</v>
      </c>
      <c r="L3338" t="s">
        <v>29</v>
      </c>
      <c r="M3338" t="s">
        <v>21</v>
      </c>
      <c r="N3338" t="s">
        <v>25</v>
      </c>
      <c r="O3338">
        <v>31.66</v>
      </c>
      <c r="P3338">
        <v>1140.56</v>
      </c>
      <c r="Q3338">
        <v>1</v>
      </c>
      <c r="R3338" t="s">
        <v>21</v>
      </c>
    </row>
    <row r="3339" spans="1:18" x14ac:dyDescent="0.35">
      <c r="A3339" t="s">
        <v>3376</v>
      </c>
      <c r="B3339" t="s">
        <v>19</v>
      </c>
      <c r="C3339">
        <v>1</v>
      </c>
      <c r="D3339" t="s">
        <v>21</v>
      </c>
      <c r="E3339" t="s">
        <v>21</v>
      </c>
      <c r="F3339" t="s">
        <v>45</v>
      </c>
      <c r="G3339">
        <v>54</v>
      </c>
      <c r="H3339" t="s">
        <v>20</v>
      </c>
      <c r="I3339" t="s">
        <v>21</v>
      </c>
      <c r="J3339" t="s">
        <v>28</v>
      </c>
      <c r="K3339" t="s">
        <v>28</v>
      </c>
      <c r="L3339" t="s">
        <v>24</v>
      </c>
      <c r="M3339" t="s">
        <v>21</v>
      </c>
      <c r="N3339" t="s">
        <v>30</v>
      </c>
      <c r="O3339">
        <v>37.58</v>
      </c>
      <c r="P3339">
        <v>2059.48</v>
      </c>
      <c r="Q3339">
        <v>1</v>
      </c>
      <c r="R3339" t="s">
        <v>21</v>
      </c>
    </row>
    <row r="3340" spans="1:18" x14ac:dyDescent="0.35">
      <c r="A3340" t="s">
        <v>3377</v>
      </c>
      <c r="B3340" t="s">
        <v>36</v>
      </c>
      <c r="C3340">
        <v>1</v>
      </c>
      <c r="D3340" t="s">
        <v>21</v>
      </c>
      <c r="E3340" t="s">
        <v>21</v>
      </c>
      <c r="F3340" t="s">
        <v>47</v>
      </c>
      <c r="G3340">
        <v>8</v>
      </c>
      <c r="H3340" t="s">
        <v>20</v>
      </c>
      <c r="I3340" t="s">
        <v>32</v>
      </c>
      <c r="J3340" t="s">
        <v>21</v>
      </c>
      <c r="K3340" t="s">
        <v>20</v>
      </c>
      <c r="L3340" t="s">
        <v>33</v>
      </c>
      <c r="M3340" t="s">
        <v>21</v>
      </c>
      <c r="N3340" t="s">
        <v>34</v>
      </c>
      <c r="O3340">
        <v>59.36</v>
      </c>
      <c r="P3340">
        <v>474.57</v>
      </c>
      <c r="Q3340">
        <v>0</v>
      </c>
      <c r="R3340" t="s">
        <v>21</v>
      </c>
    </row>
    <row r="3341" spans="1:18" x14ac:dyDescent="0.35">
      <c r="A3341" t="s">
        <v>3378</v>
      </c>
      <c r="B3341" t="s">
        <v>19</v>
      </c>
      <c r="C3341">
        <v>0</v>
      </c>
      <c r="D3341" t="s">
        <v>20</v>
      </c>
      <c r="E3341" t="s">
        <v>21</v>
      </c>
      <c r="F3341" t="s">
        <v>45</v>
      </c>
      <c r="G3341">
        <v>36</v>
      </c>
      <c r="H3341" t="s">
        <v>20</v>
      </c>
      <c r="I3341" t="s">
        <v>21</v>
      </c>
      <c r="J3341" t="s">
        <v>28</v>
      </c>
      <c r="K3341" t="s">
        <v>28</v>
      </c>
      <c r="L3341" t="s">
        <v>33</v>
      </c>
      <c r="M3341" t="s">
        <v>20</v>
      </c>
      <c r="N3341" t="s">
        <v>34</v>
      </c>
      <c r="O3341">
        <v>22.97</v>
      </c>
      <c r="P3341">
        <v>843.76</v>
      </c>
      <c r="Q3341">
        <v>0</v>
      </c>
      <c r="R3341" t="s">
        <v>21</v>
      </c>
    </row>
    <row r="3342" spans="1:18" x14ac:dyDescent="0.35">
      <c r="A3342" t="s">
        <v>3379</v>
      </c>
      <c r="B3342" t="s">
        <v>36</v>
      </c>
      <c r="C3342">
        <v>0</v>
      </c>
      <c r="D3342" t="s">
        <v>21</v>
      </c>
      <c r="E3342" t="s">
        <v>21</v>
      </c>
      <c r="F3342" t="s">
        <v>49</v>
      </c>
      <c r="G3342">
        <v>35</v>
      </c>
      <c r="H3342" t="s">
        <v>20</v>
      </c>
      <c r="I3342" t="s">
        <v>32</v>
      </c>
      <c r="J3342" t="s">
        <v>20</v>
      </c>
      <c r="K3342" t="s">
        <v>21</v>
      </c>
      <c r="L3342" t="s">
        <v>24</v>
      </c>
      <c r="M3342" t="s">
        <v>20</v>
      </c>
      <c r="N3342" t="s">
        <v>43</v>
      </c>
      <c r="O3342">
        <v>52.15</v>
      </c>
      <c r="P3342">
        <v>1835.29</v>
      </c>
      <c r="Q3342">
        <v>2</v>
      </c>
      <c r="R3342" t="s">
        <v>21</v>
      </c>
    </row>
    <row r="3343" spans="1:18" x14ac:dyDescent="0.35">
      <c r="A3343" t="s">
        <v>3380</v>
      </c>
      <c r="B3343" t="s">
        <v>36</v>
      </c>
      <c r="C3343">
        <v>0</v>
      </c>
      <c r="D3343" t="s">
        <v>21</v>
      </c>
      <c r="E3343" t="s">
        <v>21</v>
      </c>
      <c r="F3343" t="s">
        <v>22</v>
      </c>
      <c r="G3343">
        <v>20</v>
      </c>
      <c r="H3343" t="s">
        <v>20</v>
      </c>
      <c r="I3343" t="s">
        <v>32</v>
      </c>
      <c r="J3343" t="s">
        <v>21</v>
      </c>
      <c r="K3343" t="s">
        <v>21</v>
      </c>
      <c r="L3343" t="s">
        <v>33</v>
      </c>
      <c r="M3343" t="s">
        <v>20</v>
      </c>
      <c r="N3343" t="s">
        <v>25</v>
      </c>
      <c r="O3343">
        <v>60.62</v>
      </c>
      <c r="P3343">
        <v>1202.1099999999999</v>
      </c>
      <c r="Q3343">
        <v>2</v>
      </c>
      <c r="R3343" t="s">
        <v>20</v>
      </c>
    </row>
    <row r="3344" spans="1:18" x14ac:dyDescent="0.35">
      <c r="A3344" t="s">
        <v>3381</v>
      </c>
      <c r="B3344" t="s">
        <v>19</v>
      </c>
      <c r="C3344">
        <v>0</v>
      </c>
      <c r="D3344" t="s">
        <v>20</v>
      </c>
      <c r="E3344" t="s">
        <v>21</v>
      </c>
      <c r="F3344" t="s">
        <v>27</v>
      </c>
      <c r="G3344">
        <v>28</v>
      </c>
      <c r="H3344" t="s">
        <v>20</v>
      </c>
      <c r="I3344" t="s">
        <v>32</v>
      </c>
      <c r="J3344" t="s">
        <v>20</v>
      </c>
      <c r="K3344" t="s">
        <v>20</v>
      </c>
      <c r="L3344" t="s">
        <v>33</v>
      </c>
      <c r="M3344" t="s">
        <v>21</v>
      </c>
      <c r="N3344" t="s">
        <v>34</v>
      </c>
      <c r="O3344">
        <v>63.99</v>
      </c>
      <c r="P3344">
        <v>1799.99</v>
      </c>
      <c r="Q3344">
        <v>2</v>
      </c>
      <c r="R3344" t="s">
        <v>21</v>
      </c>
    </row>
    <row r="3345" spans="1:18" x14ac:dyDescent="0.35">
      <c r="A3345" t="s">
        <v>3382</v>
      </c>
      <c r="B3345" t="s">
        <v>36</v>
      </c>
      <c r="C3345">
        <v>0</v>
      </c>
      <c r="D3345" t="s">
        <v>20</v>
      </c>
      <c r="E3345" t="s">
        <v>20</v>
      </c>
      <c r="F3345" t="s">
        <v>39</v>
      </c>
      <c r="G3345">
        <v>37</v>
      </c>
      <c r="H3345" t="s">
        <v>20</v>
      </c>
      <c r="I3345" t="s">
        <v>32</v>
      </c>
      <c r="J3345" t="s">
        <v>21</v>
      </c>
      <c r="K3345" t="s">
        <v>21</v>
      </c>
      <c r="L3345" t="s">
        <v>24</v>
      </c>
      <c r="M3345" t="s">
        <v>21</v>
      </c>
      <c r="N3345" t="s">
        <v>34</v>
      </c>
      <c r="O3345">
        <v>55.22</v>
      </c>
      <c r="P3345">
        <v>2059</v>
      </c>
      <c r="Q3345">
        <v>2</v>
      </c>
      <c r="R3345" t="s">
        <v>21</v>
      </c>
    </row>
    <row r="3346" spans="1:18" x14ac:dyDescent="0.35">
      <c r="A3346" t="s">
        <v>3383</v>
      </c>
      <c r="B3346" t="s">
        <v>19</v>
      </c>
      <c r="C3346">
        <v>0</v>
      </c>
      <c r="D3346" t="s">
        <v>20</v>
      </c>
      <c r="E3346" t="s">
        <v>21</v>
      </c>
      <c r="F3346" t="s">
        <v>56</v>
      </c>
      <c r="G3346">
        <v>44</v>
      </c>
      <c r="H3346" t="s">
        <v>20</v>
      </c>
      <c r="I3346" t="s">
        <v>23</v>
      </c>
      <c r="J3346" t="s">
        <v>21</v>
      </c>
      <c r="K3346" t="s">
        <v>21</v>
      </c>
      <c r="L3346" t="s">
        <v>29</v>
      </c>
      <c r="M3346" t="s">
        <v>20</v>
      </c>
      <c r="N3346" t="s">
        <v>34</v>
      </c>
      <c r="O3346">
        <v>88.77</v>
      </c>
      <c r="P3346">
        <v>3820.82</v>
      </c>
      <c r="Q3346">
        <v>1</v>
      </c>
      <c r="R3346" t="s">
        <v>21</v>
      </c>
    </row>
    <row r="3347" spans="1:18" x14ac:dyDescent="0.35">
      <c r="A3347" t="s">
        <v>3384</v>
      </c>
      <c r="B3347" t="s">
        <v>36</v>
      </c>
      <c r="C3347">
        <v>0</v>
      </c>
      <c r="D3347" t="s">
        <v>20</v>
      </c>
      <c r="E3347" t="s">
        <v>21</v>
      </c>
      <c r="F3347" t="s">
        <v>41</v>
      </c>
      <c r="G3347">
        <v>12</v>
      </c>
      <c r="H3347" t="s">
        <v>20</v>
      </c>
      <c r="I3347" t="s">
        <v>23</v>
      </c>
      <c r="J3347" t="s">
        <v>20</v>
      </c>
      <c r="K3347" t="s">
        <v>21</v>
      </c>
      <c r="L3347" t="s">
        <v>33</v>
      </c>
      <c r="M3347" t="s">
        <v>20</v>
      </c>
      <c r="N3347" t="s">
        <v>30</v>
      </c>
      <c r="O3347">
        <v>77.59</v>
      </c>
      <c r="P3347">
        <v>947.98</v>
      </c>
      <c r="Q3347">
        <v>2</v>
      </c>
      <c r="R3347" t="s">
        <v>21</v>
      </c>
    </row>
    <row r="3348" spans="1:18" x14ac:dyDescent="0.35">
      <c r="A3348" t="s">
        <v>3385</v>
      </c>
      <c r="B3348" t="s">
        <v>36</v>
      </c>
      <c r="C3348">
        <v>0</v>
      </c>
      <c r="D3348" t="s">
        <v>20</v>
      </c>
      <c r="E3348" t="s">
        <v>20</v>
      </c>
      <c r="F3348" t="s">
        <v>58</v>
      </c>
      <c r="G3348">
        <v>4</v>
      </c>
      <c r="H3348" t="s">
        <v>20</v>
      </c>
      <c r="I3348" t="s">
        <v>23</v>
      </c>
      <c r="J3348" t="s">
        <v>21</v>
      </c>
      <c r="K3348" t="s">
        <v>20</v>
      </c>
      <c r="L3348" t="s">
        <v>33</v>
      </c>
      <c r="M3348" t="s">
        <v>20</v>
      </c>
      <c r="N3348" t="s">
        <v>25</v>
      </c>
      <c r="O3348">
        <v>90.74</v>
      </c>
      <c r="P3348">
        <v>363.4</v>
      </c>
      <c r="Q3348">
        <v>4</v>
      </c>
      <c r="R3348" t="s">
        <v>20</v>
      </c>
    </row>
    <row r="3349" spans="1:18" x14ac:dyDescent="0.35">
      <c r="A3349" t="s">
        <v>3386</v>
      </c>
      <c r="B3349" t="s">
        <v>19</v>
      </c>
      <c r="C3349">
        <v>0</v>
      </c>
      <c r="D3349" t="s">
        <v>20</v>
      </c>
      <c r="E3349" t="s">
        <v>21</v>
      </c>
      <c r="F3349" t="s">
        <v>39</v>
      </c>
      <c r="G3349">
        <v>25</v>
      </c>
      <c r="H3349" t="s">
        <v>20</v>
      </c>
      <c r="I3349" t="s">
        <v>23</v>
      </c>
      <c r="J3349" t="s">
        <v>21</v>
      </c>
      <c r="K3349" t="s">
        <v>21</v>
      </c>
      <c r="L3349" t="s">
        <v>24</v>
      </c>
      <c r="M3349" t="s">
        <v>20</v>
      </c>
      <c r="N3349" t="s">
        <v>43</v>
      </c>
      <c r="O3349">
        <v>78.69</v>
      </c>
      <c r="P3349">
        <v>2002.28</v>
      </c>
      <c r="Q3349">
        <v>1</v>
      </c>
      <c r="R3349" t="s">
        <v>21</v>
      </c>
    </row>
    <row r="3350" spans="1:18" x14ac:dyDescent="0.35">
      <c r="A3350" t="s">
        <v>3387</v>
      </c>
      <c r="B3350" t="s">
        <v>36</v>
      </c>
      <c r="C3350">
        <v>1</v>
      </c>
      <c r="D3350" t="s">
        <v>21</v>
      </c>
      <c r="E3350" t="s">
        <v>20</v>
      </c>
      <c r="F3350" t="s">
        <v>41</v>
      </c>
      <c r="G3350">
        <v>48</v>
      </c>
      <c r="H3350" t="s">
        <v>20</v>
      </c>
      <c r="I3350" t="s">
        <v>21</v>
      </c>
      <c r="J3350" t="s">
        <v>28</v>
      </c>
      <c r="K3350" t="s">
        <v>28</v>
      </c>
      <c r="L3350" t="s">
        <v>33</v>
      </c>
      <c r="M3350" t="s">
        <v>21</v>
      </c>
      <c r="N3350" t="s">
        <v>25</v>
      </c>
      <c r="O3350">
        <v>36.33</v>
      </c>
      <c r="P3350">
        <v>1702.21</v>
      </c>
      <c r="Q3350">
        <v>0</v>
      </c>
      <c r="R3350" t="s">
        <v>21</v>
      </c>
    </row>
    <row r="3351" spans="1:18" x14ac:dyDescent="0.35">
      <c r="A3351" t="s">
        <v>3388</v>
      </c>
      <c r="B3351" t="s">
        <v>36</v>
      </c>
      <c r="C3351">
        <v>0</v>
      </c>
      <c r="D3351" t="s">
        <v>20</v>
      </c>
      <c r="E3351" t="s">
        <v>21</v>
      </c>
      <c r="F3351" t="s">
        <v>47</v>
      </c>
      <c r="G3351">
        <v>18</v>
      </c>
      <c r="H3351" t="s">
        <v>20</v>
      </c>
      <c r="I3351" t="s">
        <v>32</v>
      </c>
      <c r="J3351" t="s">
        <v>21</v>
      </c>
      <c r="K3351" t="s">
        <v>21</v>
      </c>
      <c r="L3351" t="s">
        <v>33</v>
      </c>
      <c r="M3351" t="s">
        <v>21</v>
      </c>
      <c r="N3351" t="s">
        <v>25</v>
      </c>
      <c r="O3351">
        <v>49.8</v>
      </c>
      <c r="P3351">
        <v>906.23</v>
      </c>
      <c r="Q3351">
        <v>3</v>
      </c>
      <c r="R3351" t="s">
        <v>21</v>
      </c>
    </row>
    <row r="3352" spans="1:18" x14ac:dyDescent="0.35">
      <c r="A3352" t="s">
        <v>3389</v>
      </c>
      <c r="B3352" t="s">
        <v>19</v>
      </c>
      <c r="C3352">
        <v>0</v>
      </c>
      <c r="D3352" t="s">
        <v>21</v>
      </c>
      <c r="E3352" t="s">
        <v>21</v>
      </c>
      <c r="F3352" t="s">
        <v>56</v>
      </c>
      <c r="G3352">
        <v>4</v>
      </c>
      <c r="H3352" t="s">
        <v>20</v>
      </c>
      <c r="I3352" t="s">
        <v>32</v>
      </c>
      <c r="J3352" t="s">
        <v>21</v>
      </c>
      <c r="K3352" t="s">
        <v>21</v>
      </c>
      <c r="L3352" t="s">
        <v>33</v>
      </c>
      <c r="M3352" t="s">
        <v>21</v>
      </c>
      <c r="N3352" t="s">
        <v>34</v>
      </c>
      <c r="O3352">
        <v>47.05</v>
      </c>
      <c r="P3352">
        <v>183.98</v>
      </c>
      <c r="Q3352">
        <v>1</v>
      </c>
      <c r="R3352" t="s">
        <v>21</v>
      </c>
    </row>
    <row r="3353" spans="1:18" x14ac:dyDescent="0.35">
      <c r="A3353" t="s">
        <v>3390</v>
      </c>
      <c r="B3353" t="s">
        <v>19</v>
      </c>
      <c r="C3353">
        <v>0</v>
      </c>
      <c r="D3353" t="s">
        <v>20</v>
      </c>
      <c r="E3353" t="s">
        <v>20</v>
      </c>
      <c r="F3353" t="s">
        <v>37</v>
      </c>
      <c r="G3353">
        <v>5</v>
      </c>
      <c r="H3353" t="s">
        <v>20</v>
      </c>
      <c r="I3353" t="s">
        <v>23</v>
      </c>
      <c r="J3353" t="s">
        <v>20</v>
      </c>
      <c r="K3353" t="s">
        <v>20</v>
      </c>
      <c r="L3353" t="s">
        <v>33</v>
      </c>
      <c r="M3353" t="s">
        <v>20</v>
      </c>
      <c r="N3353" t="s">
        <v>30</v>
      </c>
      <c r="O3353">
        <v>98.91</v>
      </c>
      <c r="P3353">
        <v>488.34</v>
      </c>
      <c r="Q3353">
        <v>1</v>
      </c>
      <c r="R3353" t="s">
        <v>20</v>
      </c>
    </row>
    <row r="3354" spans="1:18" x14ac:dyDescent="0.35">
      <c r="A3354" t="s">
        <v>3391</v>
      </c>
      <c r="B3354" t="s">
        <v>36</v>
      </c>
      <c r="C3354">
        <v>0</v>
      </c>
      <c r="D3354" t="s">
        <v>21</v>
      </c>
      <c r="E3354" t="s">
        <v>21</v>
      </c>
      <c r="F3354" t="s">
        <v>37</v>
      </c>
      <c r="G3354">
        <v>12</v>
      </c>
      <c r="H3354" t="s">
        <v>21</v>
      </c>
      <c r="I3354" t="s">
        <v>32</v>
      </c>
      <c r="J3354" t="s">
        <v>21</v>
      </c>
      <c r="K3354" t="s">
        <v>21</v>
      </c>
      <c r="L3354" t="s">
        <v>33</v>
      </c>
      <c r="M3354" t="s">
        <v>21</v>
      </c>
      <c r="N3354" t="s">
        <v>43</v>
      </c>
      <c r="O3354">
        <v>44.5</v>
      </c>
      <c r="P3354">
        <v>542.53</v>
      </c>
      <c r="Q3354">
        <v>1</v>
      </c>
      <c r="R3354" t="s">
        <v>21</v>
      </c>
    </row>
    <row r="3355" spans="1:18" x14ac:dyDescent="0.35">
      <c r="A3355" t="s">
        <v>3392</v>
      </c>
      <c r="B3355" t="s">
        <v>36</v>
      </c>
      <c r="C3355">
        <v>1</v>
      </c>
      <c r="D3355" t="s">
        <v>20</v>
      </c>
      <c r="E3355" t="s">
        <v>21</v>
      </c>
      <c r="F3355" t="s">
        <v>47</v>
      </c>
      <c r="G3355">
        <v>26</v>
      </c>
      <c r="H3355" t="s">
        <v>20</v>
      </c>
      <c r="I3355" t="s">
        <v>32</v>
      </c>
      <c r="J3355" t="s">
        <v>21</v>
      </c>
      <c r="K3355" t="s">
        <v>20</v>
      </c>
      <c r="L3355" t="s">
        <v>33</v>
      </c>
      <c r="M3355" t="s">
        <v>20</v>
      </c>
      <c r="N3355" t="s">
        <v>34</v>
      </c>
      <c r="O3355">
        <v>62.46</v>
      </c>
      <c r="P3355">
        <v>1600.33</v>
      </c>
      <c r="Q3355">
        <v>0</v>
      </c>
      <c r="R3355" t="s">
        <v>20</v>
      </c>
    </row>
    <row r="3356" spans="1:18" x14ac:dyDescent="0.35">
      <c r="A3356" t="s">
        <v>3393</v>
      </c>
      <c r="B3356" t="s">
        <v>19</v>
      </c>
      <c r="C3356">
        <v>1</v>
      </c>
      <c r="D3356" t="s">
        <v>21</v>
      </c>
      <c r="E3356" t="s">
        <v>21</v>
      </c>
      <c r="F3356" t="s">
        <v>65</v>
      </c>
      <c r="G3356">
        <v>31</v>
      </c>
      <c r="H3356" t="s">
        <v>20</v>
      </c>
      <c r="I3356" t="s">
        <v>32</v>
      </c>
      <c r="J3356" t="s">
        <v>20</v>
      </c>
      <c r="K3356" t="s">
        <v>21</v>
      </c>
      <c r="L3356" t="s">
        <v>33</v>
      </c>
      <c r="M3356" t="s">
        <v>20</v>
      </c>
      <c r="N3356" t="s">
        <v>25</v>
      </c>
      <c r="O3356">
        <v>60.89</v>
      </c>
      <c r="P3356">
        <v>1835.42</v>
      </c>
      <c r="Q3356">
        <v>3</v>
      </c>
      <c r="R3356" t="s">
        <v>21</v>
      </c>
    </row>
    <row r="3357" spans="1:18" x14ac:dyDescent="0.35">
      <c r="A3357" t="s">
        <v>3394</v>
      </c>
      <c r="B3357" t="s">
        <v>36</v>
      </c>
      <c r="C3357">
        <v>0</v>
      </c>
      <c r="D3357" t="s">
        <v>21</v>
      </c>
      <c r="E3357" t="s">
        <v>21</v>
      </c>
      <c r="F3357" t="s">
        <v>56</v>
      </c>
      <c r="G3357">
        <v>6</v>
      </c>
      <c r="H3357" t="s">
        <v>20</v>
      </c>
      <c r="I3357" t="s">
        <v>32</v>
      </c>
      <c r="J3357" t="s">
        <v>21</v>
      </c>
      <c r="K3357" t="s">
        <v>20</v>
      </c>
      <c r="L3357" t="s">
        <v>33</v>
      </c>
      <c r="M3357" t="s">
        <v>21</v>
      </c>
      <c r="N3357" t="s">
        <v>30</v>
      </c>
      <c r="O3357">
        <v>70.260000000000005</v>
      </c>
      <c r="P3357">
        <v>427.64</v>
      </c>
      <c r="Q3357">
        <v>0</v>
      </c>
      <c r="R3357" t="s">
        <v>20</v>
      </c>
    </row>
    <row r="3358" spans="1:18" x14ac:dyDescent="0.35">
      <c r="A3358" t="s">
        <v>3395</v>
      </c>
      <c r="B3358" t="s">
        <v>19</v>
      </c>
      <c r="C3358">
        <v>0</v>
      </c>
      <c r="D3358" t="s">
        <v>21</v>
      </c>
      <c r="E3358" t="s">
        <v>21</v>
      </c>
      <c r="F3358" t="s">
        <v>41</v>
      </c>
      <c r="G3358">
        <v>28</v>
      </c>
      <c r="H3358" t="s">
        <v>20</v>
      </c>
      <c r="I3358" t="s">
        <v>23</v>
      </c>
      <c r="J3358" t="s">
        <v>21</v>
      </c>
      <c r="K3358" t="s">
        <v>21</v>
      </c>
      <c r="L3358" t="s">
        <v>33</v>
      </c>
      <c r="M3358" t="s">
        <v>20</v>
      </c>
      <c r="N3358" t="s">
        <v>34</v>
      </c>
      <c r="O3358">
        <v>73.7</v>
      </c>
      <c r="P3358">
        <v>2100.7199999999998</v>
      </c>
      <c r="Q3358">
        <v>2</v>
      </c>
      <c r="R3358" t="s">
        <v>20</v>
      </c>
    </row>
    <row r="3359" spans="1:18" x14ac:dyDescent="0.35">
      <c r="A3359" t="s">
        <v>3396</v>
      </c>
      <c r="B3359" t="s">
        <v>19</v>
      </c>
      <c r="C3359">
        <v>0</v>
      </c>
      <c r="D3359" t="s">
        <v>21</v>
      </c>
      <c r="E3359" t="s">
        <v>21</v>
      </c>
      <c r="F3359" t="s">
        <v>27</v>
      </c>
      <c r="G3359">
        <v>17</v>
      </c>
      <c r="H3359" t="s">
        <v>20</v>
      </c>
      <c r="I3359" t="s">
        <v>23</v>
      </c>
      <c r="J3359" t="s">
        <v>20</v>
      </c>
      <c r="K3359" t="s">
        <v>21</v>
      </c>
      <c r="L3359" t="s">
        <v>33</v>
      </c>
      <c r="M3359" t="s">
        <v>21</v>
      </c>
      <c r="N3359" t="s">
        <v>34</v>
      </c>
      <c r="O3359">
        <v>91.88</v>
      </c>
      <c r="Q3359">
        <v>1</v>
      </c>
      <c r="R3359" t="s">
        <v>20</v>
      </c>
    </row>
    <row r="3360" spans="1:18" x14ac:dyDescent="0.35">
      <c r="A3360" t="s">
        <v>3397</v>
      </c>
      <c r="B3360" t="s">
        <v>19</v>
      </c>
      <c r="C3360">
        <v>0</v>
      </c>
      <c r="D3360" t="s">
        <v>21</v>
      </c>
      <c r="E3360" t="s">
        <v>21</v>
      </c>
      <c r="F3360" t="s">
        <v>27</v>
      </c>
      <c r="G3360">
        <v>16</v>
      </c>
      <c r="H3360" t="s">
        <v>20</v>
      </c>
      <c r="I3360" t="s">
        <v>23</v>
      </c>
      <c r="J3360" t="s">
        <v>20</v>
      </c>
      <c r="K3360" t="s">
        <v>21</v>
      </c>
      <c r="L3360" t="s">
        <v>33</v>
      </c>
      <c r="M3360" t="s">
        <v>20</v>
      </c>
      <c r="N3360" t="s">
        <v>34</v>
      </c>
      <c r="O3360">
        <v>90.92</v>
      </c>
      <c r="P3360">
        <v>1467.6</v>
      </c>
      <c r="Q3360">
        <v>2</v>
      </c>
      <c r="R3360" t="s">
        <v>21</v>
      </c>
    </row>
    <row r="3361" spans="1:18" x14ac:dyDescent="0.35">
      <c r="A3361" t="s">
        <v>3398</v>
      </c>
      <c r="B3361" t="s">
        <v>19</v>
      </c>
      <c r="C3361">
        <v>1</v>
      </c>
      <c r="D3361" t="s">
        <v>20</v>
      </c>
      <c r="E3361" t="s">
        <v>20</v>
      </c>
      <c r="F3361" t="s">
        <v>47</v>
      </c>
      <c r="G3361">
        <v>42</v>
      </c>
      <c r="H3361" t="s">
        <v>20</v>
      </c>
      <c r="I3361" t="s">
        <v>21</v>
      </c>
      <c r="J3361" t="s">
        <v>28</v>
      </c>
      <c r="K3361" t="s">
        <v>28</v>
      </c>
      <c r="L3361" t="s">
        <v>29</v>
      </c>
      <c r="M3361" t="s">
        <v>21</v>
      </c>
      <c r="N3361" t="s">
        <v>43</v>
      </c>
      <c r="O3361">
        <v>38.03</v>
      </c>
      <c r="P3361">
        <v>1632.52</v>
      </c>
      <c r="Q3361">
        <v>1</v>
      </c>
      <c r="R3361" t="s">
        <v>21</v>
      </c>
    </row>
    <row r="3362" spans="1:18" x14ac:dyDescent="0.35">
      <c r="A3362" t="s">
        <v>3399</v>
      </c>
      <c r="B3362" t="s">
        <v>19</v>
      </c>
      <c r="C3362">
        <v>0</v>
      </c>
      <c r="D3362" t="s">
        <v>21</v>
      </c>
      <c r="E3362" t="s">
        <v>20</v>
      </c>
      <c r="F3362" t="s">
        <v>27</v>
      </c>
      <c r="G3362">
        <v>3</v>
      </c>
      <c r="H3362" t="s">
        <v>20</v>
      </c>
      <c r="I3362" t="s">
        <v>23</v>
      </c>
      <c r="J3362" t="s">
        <v>21</v>
      </c>
      <c r="K3362" t="s">
        <v>21</v>
      </c>
      <c r="L3362" t="s">
        <v>33</v>
      </c>
      <c r="M3362" t="s">
        <v>20</v>
      </c>
      <c r="N3362" t="s">
        <v>34</v>
      </c>
      <c r="O3362">
        <v>88.95</v>
      </c>
      <c r="P3362">
        <v>262.52</v>
      </c>
      <c r="Q3362">
        <v>3</v>
      </c>
      <c r="R3362" t="s">
        <v>20</v>
      </c>
    </row>
    <row r="3363" spans="1:18" x14ac:dyDescent="0.35">
      <c r="A3363" t="s">
        <v>3400</v>
      </c>
      <c r="B3363" t="s">
        <v>36</v>
      </c>
      <c r="C3363">
        <v>0</v>
      </c>
      <c r="D3363" t="s">
        <v>21</v>
      </c>
      <c r="E3363" t="s">
        <v>21</v>
      </c>
      <c r="F3363" t="s">
        <v>47</v>
      </c>
      <c r="G3363">
        <v>16</v>
      </c>
      <c r="H3363" t="s">
        <v>20</v>
      </c>
      <c r="I3363" t="s">
        <v>21</v>
      </c>
      <c r="J3363" t="s">
        <v>28</v>
      </c>
      <c r="K3363" t="s">
        <v>28</v>
      </c>
      <c r="L3363" t="s">
        <v>33</v>
      </c>
      <c r="M3363" t="s">
        <v>21</v>
      </c>
      <c r="N3363" t="s">
        <v>34</v>
      </c>
      <c r="O3363">
        <v>33.15</v>
      </c>
      <c r="P3363">
        <v>531.94000000000005</v>
      </c>
      <c r="Q3363">
        <v>0</v>
      </c>
      <c r="R3363" t="s">
        <v>21</v>
      </c>
    </row>
    <row r="3364" spans="1:18" x14ac:dyDescent="0.35">
      <c r="A3364" t="s">
        <v>3401</v>
      </c>
      <c r="B3364" t="s">
        <v>19</v>
      </c>
      <c r="C3364">
        <v>1</v>
      </c>
      <c r="D3364" t="s">
        <v>20</v>
      </c>
      <c r="E3364" t="s">
        <v>20</v>
      </c>
      <c r="F3364" t="s">
        <v>58</v>
      </c>
      <c r="G3364">
        <v>36</v>
      </c>
      <c r="H3364" t="s">
        <v>20</v>
      </c>
      <c r="I3364" t="s">
        <v>23</v>
      </c>
      <c r="J3364" t="s">
        <v>20</v>
      </c>
      <c r="K3364" t="s">
        <v>21</v>
      </c>
      <c r="L3364" t="s">
        <v>29</v>
      </c>
      <c r="M3364" t="s">
        <v>21</v>
      </c>
      <c r="N3364" t="s">
        <v>30</v>
      </c>
      <c r="O3364">
        <v>85.7</v>
      </c>
      <c r="P3364">
        <v>3105.04</v>
      </c>
      <c r="Q3364">
        <v>5</v>
      </c>
      <c r="R3364" t="s">
        <v>21</v>
      </c>
    </row>
    <row r="3365" spans="1:18" x14ac:dyDescent="0.35">
      <c r="A3365" t="s">
        <v>3402</v>
      </c>
      <c r="B3365" t="s">
        <v>19</v>
      </c>
      <c r="C3365">
        <v>0</v>
      </c>
      <c r="D3365" t="s">
        <v>21</v>
      </c>
      <c r="E3365" t="s">
        <v>21</v>
      </c>
      <c r="F3365" t="s">
        <v>75</v>
      </c>
      <c r="G3365">
        <v>22</v>
      </c>
      <c r="H3365" t="s">
        <v>20</v>
      </c>
      <c r="I3365" t="s">
        <v>32</v>
      </c>
      <c r="J3365" t="s">
        <v>21</v>
      </c>
      <c r="K3365" t="s">
        <v>21</v>
      </c>
      <c r="L3365" t="s">
        <v>33</v>
      </c>
      <c r="M3365" t="s">
        <v>21</v>
      </c>
      <c r="N3365" t="s">
        <v>43</v>
      </c>
      <c r="O3365">
        <v>56.37</v>
      </c>
      <c r="P3365">
        <v>1221.0999999999999</v>
      </c>
      <c r="Q3365">
        <v>1</v>
      </c>
      <c r="R3365" t="s">
        <v>21</v>
      </c>
    </row>
    <row r="3366" spans="1:18" x14ac:dyDescent="0.35">
      <c r="A3366" t="s">
        <v>3403</v>
      </c>
      <c r="B3366" t="s">
        <v>19</v>
      </c>
      <c r="C3366">
        <v>0</v>
      </c>
      <c r="D3366" t="s">
        <v>21</v>
      </c>
      <c r="E3366" t="s">
        <v>21</v>
      </c>
      <c r="F3366" t="s">
        <v>65</v>
      </c>
      <c r="G3366">
        <v>72</v>
      </c>
      <c r="H3366" t="s">
        <v>20</v>
      </c>
      <c r="I3366" t="s">
        <v>21</v>
      </c>
      <c r="J3366" t="s">
        <v>28</v>
      </c>
      <c r="K3366" t="s">
        <v>28</v>
      </c>
      <c r="L3366" t="s">
        <v>24</v>
      </c>
      <c r="M3366" t="s">
        <v>20</v>
      </c>
      <c r="N3366" t="s">
        <v>30</v>
      </c>
      <c r="O3366">
        <v>29.07</v>
      </c>
      <c r="P3366">
        <v>2154.9899999999998</v>
      </c>
      <c r="Q3366">
        <v>0</v>
      </c>
      <c r="R3366" t="s">
        <v>21</v>
      </c>
    </row>
    <row r="3367" spans="1:18" x14ac:dyDescent="0.35">
      <c r="A3367" t="s">
        <v>3404</v>
      </c>
      <c r="B3367" t="s">
        <v>19</v>
      </c>
      <c r="C3367">
        <v>0</v>
      </c>
      <c r="D3367" t="s">
        <v>20</v>
      </c>
      <c r="E3367" t="s">
        <v>20</v>
      </c>
      <c r="F3367" t="s">
        <v>56</v>
      </c>
      <c r="G3367">
        <v>13</v>
      </c>
      <c r="H3367" t="s">
        <v>20</v>
      </c>
      <c r="I3367" t="s">
        <v>23</v>
      </c>
      <c r="J3367" t="s">
        <v>21</v>
      </c>
      <c r="K3367" t="s">
        <v>21</v>
      </c>
      <c r="L3367" t="s">
        <v>33</v>
      </c>
      <c r="M3367" t="s">
        <v>20</v>
      </c>
      <c r="N3367" t="s">
        <v>34</v>
      </c>
      <c r="O3367">
        <v>84.5</v>
      </c>
      <c r="P3367">
        <v>1084.54</v>
      </c>
      <c r="Q3367">
        <v>4</v>
      </c>
      <c r="R3367" t="s">
        <v>21</v>
      </c>
    </row>
    <row r="3368" spans="1:18" x14ac:dyDescent="0.35">
      <c r="A3368" t="s">
        <v>3405</v>
      </c>
      <c r="B3368" t="s">
        <v>36</v>
      </c>
      <c r="C3368">
        <v>0</v>
      </c>
      <c r="D3368" t="s">
        <v>21</v>
      </c>
      <c r="E3368" t="s">
        <v>21</v>
      </c>
      <c r="F3368" t="s">
        <v>39</v>
      </c>
      <c r="G3368">
        <v>8</v>
      </c>
      <c r="H3368" t="s">
        <v>20</v>
      </c>
      <c r="I3368" t="s">
        <v>21</v>
      </c>
      <c r="J3368" t="s">
        <v>28</v>
      </c>
      <c r="K3368" t="s">
        <v>28</v>
      </c>
      <c r="L3368" t="s">
        <v>33</v>
      </c>
      <c r="M3368" t="s">
        <v>20</v>
      </c>
      <c r="N3368" t="s">
        <v>34</v>
      </c>
      <c r="O3368">
        <v>34.25</v>
      </c>
      <c r="P3368">
        <v>277.32</v>
      </c>
      <c r="Q3368">
        <v>1</v>
      </c>
      <c r="R3368" t="s">
        <v>21</v>
      </c>
    </row>
    <row r="3369" spans="1:18" x14ac:dyDescent="0.35">
      <c r="A3369" t="s">
        <v>3406</v>
      </c>
      <c r="B3369" t="s">
        <v>36</v>
      </c>
      <c r="C3369">
        <v>0</v>
      </c>
      <c r="D3369" t="s">
        <v>20</v>
      </c>
      <c r="E3369" t="s">
        <v>20</v>
      </c>
      <c r="F3369" t="s">
        <v>75</v>
      </c>
      <c r="G3369">
        <v>11</v>
      </c>
      <c r="H3369" t="s">
        <v>20</v>
      </c>
      <c r="I3369" t="s">
        <v>32</v>
      </c>
      <c r="J3369" t="s">
        <v>21</v>
      </c>
      <c r="K3369" t="s">
        <v>20</v>
      </c>
      <c r="L3369" t="s">
        <v>33</v>
      </c>
      <c r="M3369" t="s">
        <v>20</v>
      </c>
      <c r="N3369" t="s">
        <v>43</v>
      </c>
      <c r="O3369">
        <v>66.27</v>
      </c>
      <c r="P3369">
        <v>711</v>
      </c>
      <c r="Q3369">
        <v>1</v>
      </c>
      <c r="R3369" t="s">
        <v>21</v>
      </c>
    </row>
    <row r="3370" spans="1:18" x14ac:dyDescent="0.35">
      <c r="A3370" t="s">
        <v>3407</v>
      </c>
      <c r="B3370" t="s">
        <v>19</v>
      </c>
      <c r="C3370">
        <v>0</v>
      </c>
      <c r="D3370" t="s">
        <v>20</v>
      </c>
      <c r="E3370" t="s">
        <v>20</v>
      </c>
      <c r="F3370" t="s">
        <v>22</v>
      </c>
      <c r="G3370">
        <v>36</v>
      </c>
      <c r="H3370" t="s">
        <v>20</v>
      </c>
      <c r="I3370" t="s">
        <v>32</v>
      </c>
      <c r="J3370" t="s">
        <v>20</v>
      </c>
      <c r="K3370" t="s">
        <v>20</v>
      </c>
      <c r="L3370" t="s">
        <v>24</v>
      </c>
      <c r="M3370" t="s">
        <v>20</v>
      </c>
      <c r="N3370" t="s">
        <v>34</v>
      </c>
      <c r="O3370">
        <v>71.37</v>
      </c>
      <c r="P3370">
        <v>2605.88</v>
      </c>
      <c r="Q3370">
        <v>1</v>
      </c>
      <c r="R3370" t="s">
        <v>21</v>
      </c>
    </row>
    <row r="3371" spans="1:18" x14ac:dyDescent="0.35">
      <c r="A3371" t="s">
        <v>3408</v>
      </c>
      <c r="B3371" t="s">
        <v>36</v>
      </c>
      <c r="C3371">
        <v>0</v>
      </c>
      <c r="D3371" t="s">
        <v>21</v>
      </c>
      <c r="E3371" t="s">
        <v>21</v>
      </c>
      <c r="F3371" t="s">
        <v>58</v>
      </c>
      <c r="G3371">
        <v>14</v>
      </c>
      <c r="H3371" t="s">
        <v>20</v>
      </c>
      <c r="I3371" t="s">
        <v>23</v>
      </c>
      <c r="J3371" t="s">
        <v>20</v>
      </c>
      <c r="K3371" t="s">
        <v>20</v>
      </c>
      <c r="L3371" t="s">
        <v>33</v>
      </c>
      <c r="M3371" t="s">
        <v>20</v>
      </c>
      <c r="N3371" t="s">
        <v>25</v>
      </c>
      <c r="O3371">
        <v>101.9</v>
      </c>
      <c r="P3371">
        <v>1455.3</v>
      </c>
      <c r="Q3371">
        <v>2</v>
      </c>
      <c r="R3371" t="s">
        <v>21</v>
      </c>
    </row>
    <row r="3372" spans="1:18" x14ac:dyDescent="0.35">
      <c r="A3372" t="s">
        <v>3409</v>
      </c>
      <c r="B3372" t="s">
        <v>36</v>
      </c>
      <c r="C3372">
        <v>1</v>
      </c>
      <c r="D3372" t="s">
        <v>20</v>
      </c>
      <c r="E3372" t="s">
        <v>21</v>
      </c>
      <c r="F3372" t="s">
        <v>45</v>
      </c>
      <c r="G3372">
        <v>19</v>
      </c>
      <c r="H3372" t="s">
        <v>20</v>
      </c>
      <c r="I3372" t="s">
        <v>23</v>
      </c>
      <c r="J3372" t="s">
        <v>20</v>
      </c>
      <c r="K3372" t="s">
        <v>21</v>
      </c>
      <c r="L3372" t="s">
        <v>33</v>
      </c>
      <c r="M3372" t="s">
        <v>20</v>
      </c>
      <c r="N3372" t="s">
        <v>43</v>
      </c>
      <c r="O3372">
        <v>100.26</v>
      </c>
      <c r="P3372">
        <v>1950.73</v>
      </c>
      <c r="Q3372">
        <v>5</v>
      </c>
      <c r="R3372" t="s">
        <v>21</v>
      </c>
    </row>
    <row r="3373" spans="1:18" x14ac:dyDescent="0.35">
      <c r="A3373" t="s">
        <v>3410</v>
      </c>
      <c r="B3373" t="s">
        <v>36</v>
      </c>
      <c r="C3373">
        <v>1</v>
      </c>
      <c r="D3373" t="s">
        <v>20</v>
      </c>
      <c r="E3373" t="s">
        <v>21</v>
      </c>
      <c r="F3373" t="s">
        <v>45</v>
      </c>
      <c r="G3373">
        <v>10</v>
      </c>
      <c r="H3373" t="s">
        <v>20</v>
      </c>
      <c r="I3373" t="s">
        <v>23</v>
      </c>
      <c r="J3373" t="s">
        <v>20</v>
      </c>
      <c r="K3373" t="s">
        <v>20</v>
      </c>
      <c r="L3373" t="s">
        <v>29</v>
      </c>
      <c r="M3373" t="s">
        <v>20</v>
      </c>
      <c r="N3373" t="s">
        <v>25</v>
      </c>
      <c r="O3373">
        <v>92.26</v>
      </c>
      <c r="P3373">
        <v>932.73</v>
      </c>
      <c r="Q3373">
        <v>3</v>
      </c>
      <c r="R3373" t="s">
        <v>21</v>
      </c>
    </row>
    <row r="3374" spans="1:18" x14ac:dyDescent="0.35">
      <c r="A3374" t="s">
        <v>3411</v>
      </c>
      <c r="B3374" t="s">
        <v>19</v>
      </c>
      <c r="C3374">
        <v>0</v>
      </c>
      <c r="D3374" t="s">
        <v>21</v>
      </c>
      <c r="E3374" t="s">
        <v>21</v>
      </c>
      <c r="F3374" t="s">
        <v>27</v>
      </c>
      <c r="G3374">
        <v>47</v>
      </c>
      <c r="H3374" t="s">
        <v>20</v>
      </c>
      <c r="I3374" t="s">
        <v>32</v>
      </c>
      <c r="J3374" t="s">
        <v>20</v>
      </c>
      <c r="K3374" t="s">
        <v>21</v>
      </c>
      <c r="L3374" t="s">
        <v>24</v>
      </c>
      <c r="M3374" t="s">
        <v>20</v>
      </c>
      <c r="N3374" t="s">
        <v>43</v>
      </c>
      <c r="O3374">
        <v>61.82</v>
      </c>
      <c r="P3374">
        <v>2957.18</v>
      </c>
      <c r="Q3374">
        <v>0</v>
      </c>
      <c r="R3374" t="s">
        <v>21</v>
      </c>
    </row>
    <row r="3375" spans="1:18" x14ac:dyDescent="0.35">
      <c r="A3375" t="s">
        <v>3412</v>
      </c>
      <c r="B3375" t="s">
        <v>19</v>
      </c>
      <c r="C3375">
        <v>0</v>
      </c>
      <c r="D3375" t="s">
        <v>20</v>
      </c>
      <c r="E3375" t="s">
        <v>21</v>
      </c>
      <c r="F3375" t="s">
        <v>22</v>
      </c>
      <c r="G3375">
        <v>46</v>
      </c>
      <c r="H3375" t="s">
        <v>20</v>
      </c>
      <c r="I3375" t="s">
        <v>23</v>
      </c>
      <c r="J3375" t="s">
        <v>20</v>
      </c>
      <c r="K3375" t="s">
        <v>21</v>
      </c>
      <c r="L3375" t="s">
        <v>33</v>
      </c>
      <c r="M3375" t="s">
        <v>20</v>
      </c>
      <c r="N3375" t="s">
        <v>34</v>
      </c>
      <c r="O3375">
        <v>81.569999999999993</v>
      </c>
      <c r="P3375">
        <v>3819.82</v>
      </c>
      <c r="Q3375">
        <v>3</v>
      </c>
      <c r="R3375" t="s">
        <v>20</v>
      </c>
    </row>
    <row r="3376" spans="1:18" x14ac:dyDescent="0.35">
      <c r="A3376" t="s">
        <v>3413</v>
      </c>
      <c r="B3376" t="s">
        <v>36</v>
      </c>
      <c r="C3376">
        <v>0</v>
      </c>
      <c r="D3376" t="s">
        <v>20</v>
      </c>
      <c r="E3376" t="s">
        <v>20</v>
      </c>
      <c r="F3376" t="s">
        <v>58</v>
      </c>
      <c r="G3376">
        <v>22</v>
      </c>
      <c r="H3376" t="s">
        <v>20</v>
      </c>
      <c r="I3376" t="s">
        <v>23</v>
      </c>
      <c r="J3376" t="s">
        <v>21</v>
      </c>
      <c r="K3376" t="s">
        <v>21</v>
      </c>
      <c r="L3376" t="s">
        <v>33</v>
      </c>
      <c r="M3376" t="s">
        <v>21</v>
      </c>
      <c r="N3376" t="s">
        <v>30</v>
      </c>
      <c r="O3376">
        <v>82.13</v>
      </c>
      <c r="P3376">
        <v>1845.03</v>
      </c>
      <c r="Q3376">
        <v>3</v>
      </c>
      <c r="R3376" t="s">
        <v>21</v>
      </c>
    </row>
    <row r="3377" spans="1:18" x14ac:dyDescent="0.35">
      <c r="A3377" t="s">
        <v>3414</v>
      </c>
      <c r="B3377" t="s">
        <v>19</v>
      </c>
      <c r="C3377">
        <v>0</v>
      </c>
      <c r="D3377" t="s">
        <v>21</v>
      </c>
      <c r="E3377" t="s">
        <v>21</v>
      </c>
      <c r="F3377" t="s">
        <v>75</v>
      </c>
      <c r="G3377">
        <v>8</v>
      </c>
      <c r="H3377" t="s">
        <v>20</v>
      </c>
      <c r="I3377" t="s">
        <v>21</v>
      </c>
      <c r="J3377" t="s">
        <v>28</v>
      </c>
      <c r="K3377" t="s">
        <v>28</v>
      </c>
      <c r="L3377" t="s">
        <v>33</v>
      </c>
      <c r="M3377" t="s">
        <v>21</v>
      </c>
      <c r="N3377" t="s">
        <v>25</v>
      </c>
      <c r="O3377">
        <v>32.520000000000003</v>
      </c>
      <c r="P3377">
        <v>256.38</v>
      </c>
      <c r="Q3377">
        <v>0</v>
      </c>
      <c r="R3377" t="s">
        <v>20</v>
      </c>
    </row>
    <row r="3378" spans="1:18" x14ac:dyDescent="0.35">
      <c r="A3378" t="s">
        <v>3415</v>
      </c>
      <c r="B3378" t="s">
        <v>36</v>
      </c>
      <c r="C3378">
        <v>0</v>
      </c>
      <c r="D3378" t="s">
        <v>21</v>
      </c>
      <c r="E3378" t="s">
        <v>21</v>
      </c>
      <c r="F3378" t="s">
        <v>56</v>
      </c>
      <c r="G3378">
        <v>10</v>
      </c>
      <c r="H3378" t="s">
        <v>21</v>
      </c>
      <c r="I3378" t="s">
        <v>32</v>
      </c>
      <c r="J3378" t="s">
        <v>21</v>
      </c>
      <c r="K3378" t="s">
        <v>21</v>
      </c>
      <c r="L3378" t="s">
        <v>33</v>
      </c>
      <c r="M3378" t="s">
        <v>20</v>
      </c>
      <c r="N3378" t="s">
        <v>34</v>
      </c>
      <c r="O3378">
        <v>44.89</v>
      </c>
      <c r="P3378">
        <v>443.77</v>
      </c>
      <c r="Q3378">
        <v>1</v>
      </c>
      <c r="R3378" t="s">
        <v>21</v>
      </c>
    </row>
    <row r="3379" spans="1:18" x14ac:dyDescent="0.35">
      <c r="A3379" t="s">
        <v>3416</v>
      </c>
      <c r="B3379" t="s">
        <v>36</v>
      </c>
      <c r="C3379">
        <v>0</v>
      </c>
      <c r="D3379" t="s">
        <v>20</v>
      </c>
      <c r="E3379" t="s">
        <v>20</v>
      </c>
      <c r="F3379" t="s">
        <v>56</v>
      </c>
      <c r="G3379">
        <v>51</v>
      </c>
      <c r="H3379" t="s">
        <v>20</v>
      </c>
      <c r="I3379" t="s">
        <v>23</v>
      </c>
      <c r="J3379" t="s">
        <v>21</v>
      </c>
      <c r="K3379" t="s">
        <v>21</v>
      </c>
      <c r="L3379" t="s">
        <v>33</v>
      </c>
      <c r="M3379" t="s">
        <v>20</v>
      </c>
      <c r="N3379" t="s">
        <v>34</v>
      </c>
      <c r="O3379">
        <v>82</v>
      </c>
      <c r="P3379">
        <v>4300.1400000000003</v>
      </c>
      <c r="Q3379">
        <v>4</v>
      </c>
      <c r="R3379" t="s">
        <v>20</v>
      </c>
    </row>
    <row r="3380" spans="1:18" x14ac:dyDescent="0.35">
      <c r="A3380" t="s">
        <v>3417</v>
      </c>
      <c r="B3380" t="s">
        <v>19</v>
      </c>
      <c r="C3380">
        <v>0</v>
      </c>
      <c r="D3380" t="s">
        <v>20</v>
      </c>
      <c r="E3380" t="s">
        <v>21</v>
      </c>
      <c r="F3380" t="s">
        <v>49</v>
      </c>
      <c r="G3380">
        <v>32</v>
      </c>
      <c r="H3380" t="s">
        <v>20</v>
      </c>
      <c r="I3380" t="s">
        <v>32</v>
      </c>
      <c r="J3380" t="s">
        <v>21</v>
      </c>
      <c r="K3380" t="s">
        <v>21</v>
      </c>
      <c r="L3380" t="s">
        <v>29</v>
      </c>
      <c r="M3380" t="s">
        <v>21</v>
      </c>
      <c r="N3380" t="s">
        <v>34</v>
      </c>
      <c r="O3380">
        <v>62.58</v>
      </c>
      <c r="P3380">
        <v>1998.93</v>
      </c>
      <c r="Q3380">
        <v>1</v>
      </c>
      <c r="R3380" t="s">
        <v>21</v>
      </c>
    </row>
    <row r="3381" spans="1:18" x14ac:dyDescent="0.35">
      <c r="A3381" t="s">
        <v>3418</v>
      </c>
      <c r="B3381" t="s">
        <v>36</v>
      </c>
      <c r="C3381">
        <v>0</v>
      </c>
      <c r="D3381" t="s">
        <v>21</v>
      </c>
      <c r="E3381" t="s">
        <v>21</v>
      </c>
      <c r="F3381" t="s">
        <v>22</v>
      </c>
      <c r="G3381">
        <v>22</v>
      </c>
      <c r="H3381" t="s">
        <v>20</v>
      </c>
      <c r="I3381" t="s">
        <v>32</v>
      </c>
      <c r="J3381" t="s">
        <v>21</v>
      </c>
      <c r="K3381" t="s">
        <v>21</v>
      </c>
      <c r="L3381" t="s">
        <v>29</v>
      </c>
      <c r="M3381" t="s">
        <v>20</v>
      </c>
      <c r="N3381" t="s">
        <v>34</v>
      </c>
      <c r="O3381">
        <v>57.6</v>
      </c>
      <c r="P3381">
        <v>1294.25</v>
      </c>
      <c r="Q3381">
        <v>0</v>
      </c>
      <c r="R3381" t="s">
        <v>21</v>
      </c>
    </row>
    <row r="3382" spans="1:18" x14ac:dyDescent="0.35">
      <c r="A3382" t="s">
        <v>3419</v>
      </c>
      <c r="B3382" t="s">
        <v>19</v>
      </c>
      <c r="C3382">
        <v>1</v>
      </c>
      <c r="D3382" t="s">
        <v>20</v>
      </c>
      <c r="E3382" t="s">
        <v>20</v>
      </c>
      <c r="F3382" t="s">
        <v>37</v>
      </c>
      <c r="G3382">
        <v>25</v>
      </c>
      <c r="H3382" t="s">
        <v>21</v>
      </c>
      <c r="I3382" t="s">
        <v>21</v>
      </c>
      <c r="J3382" t="s">
        <v>28</v>
      </c>
      <c r="K3382" t="s">
        <v>28</v>
      </c>
      <c r="L3382" t="s">
        <v>33</v>
      </c>
      <c r="M3382" t="s">
        <v>20</v>
      </c>
      <c r="N3382" t="s">
        <v>43</v>
      </c>
      <c r="O3382">
        <v>18</v>
      </c>
      <c r="P3382">
        <v>461.84</v>
      </c>
      <c r="Q3382">
        <v>0</v>
      </c>
      <c r="R3382" t="s">
        <v>21</v>
      </c>
    </row>
    <row r="3383" spans="1:18" x14ac:dyDescent="0.35">
      <c r="A3383" t="s">
        <v>3420</v>
      </c>
      <c r="B3383" t="s">
        <v>36</v>
      </c>
      <c r="C3383">
        <v>0</v>
      </c>
      <c r="D3383" t="s">
        <v>21</v>
      </c>
      <c r="E3383" t="s">
        <v>21</v>
      </c>
      <c r="F3383" t="s">
        <v>39</v>
      </c>
      <c r="G3383">
        <v>18</v>
      </c>
      <c r="H3383" t="s">
        <v>20</v>
      </c>
      <c r="I3383" t="s">
        <v>32</v>
      </c>
      <c r="J3383" t="s">
        <v>21</v>
      </c>
      <c r="K3383" t="s">
        <v>21</v>
      </c>
      <c r="L3383" t="s">
        <v>33</v>
      </c>
      <c r="M3383" t="s">
        <v>20</v>
      </c>
      <c r="N3383" t="s">
        <v>30</v>
      </c>
      <c r="O3383">
        <v>50.51</v>
      </c>
      <c r="P3383">
        <v>897.22</v>
      </c>
      <c r="Q3383">
        <v>0</v>
      </c>
      <c r="R3383" t="s">
        <v>21</v>
      </c>
    </row>
    <row r="3384" spans="1:18" x14ac:dyDescent="0.35">
      <c r="A3384" t="s">
        <v>3421</v>
      </c>
      <c r="B3384" t="s">
        <v>36</v>
      </c>
      <c r="C3384">
        <v>0</v>
      </c>
      <c r="D3384" t="s">
        <v>21</v>
      </c>
      <c r="E3384" t="s">
        <v>21</v>
      </c>
      <c r="F3384" t="s">
        <v>75</v>
      </c>
      <c r="G3384">
        <v>13</v>
      </c>
      <c r="H3384" t="s">
        <v>20</v>
      </c>
      <c r="I3384" t="s">
        <v>21</v>
      </c>
      <c r="J3384" t="s">
        <v>28</v>
      </c>
      <c r="K3384" t="s">
        <v>28</v>
      </c>
      <c r="L3384" t="s">
        <v>33</v>
      </c>
      <c r="M3384" t="s">
        <v>20</v>
      </c>
      <c r="N3384" t="s">
        <v>34</v>
      </c>
      <c r="O3384">
        <v>35.33</v>
      </c>
      <c r="P3384">
        <v>451.47</v>
      </c>
      <c r="Q3384">
        <v>0</v>
      </c>
      <c r="R3384" t="s">
        <v>21</v>
      </c>
    </row>
    <row r="3385" spans="1:18" x14ac:dyDescent="0.35">
      <c r="A3385" t="s">
        <v>3422</v>
      </c>
      <c r="B3385" t="s">
        <v>36</v>
      </c>
      <c r="C3385">
        <v>0</v>
      </c>
      <c r="D3385" t="s">
        <v>21</v>
      </c>
      <c r="E3385" t="s">
        <v>21</v>
      </c>
      <c r="F3385" t="s">
        <v>27</v>
      </c>
      <c r="G3385">
        <v>28</v>
      </c>
      <c r="H3385" t="s">
        <v>20</v>
      </c>
      <c r="I3385" t="s">
        <v>32</v>
      </c>
      <c r="J3385" t="s">
        <v>21</v>
      </c>
      <c r="K3385" t="s">
        <v>21</v>
      </c>
      <c r="L3385" t="s">
        <v>33</v>
      </c>
      <c r="M3385" t="s">
        <v>21</v>
      </c>
      <c r="N3385" t="s">
        <v>30</v>
      </c>
      <c r="O3385">
        <v>57.85</v>
      </c>
      <c r="P3385">
        <v>1654.43</v>
      </c>
      <c r="Q3385">
        <v>2</v>
      </c>
      <c r="R3385" t="s">
        <v>21</v>
      </c>
    </row>
    <row r="3386" spans="1:18" x14ac:dyDescent="0.35">
      <c r="A3386" t="s">
        <v>3423</v>
      </c>
      <c r="B3386" t="s">
        <v>36</v>
      </c>
      <c r="C3386">
        <v>0</v>
      </c>
      <c r="D3386" t="s">
        <v>20</v>
      </c>
      <c r="E3386" t="s">
        <v>21</v>
      </c>
      <c r="F3386" t="s">
        <v>65</v>
      </c>
      <c r="G3386">
        <v>21</v>
      </c>
      <c r="H3386" t="s">
        <v>20</v>
      </c>
      <c r="I3386" t="s">
        <v>32</v>
      </c>
      <c r="J3386" t="s">
        <v>21</v>
      </c>
      <c r="K3386" t="s">
        <v>20</v>
      </c>
      <c r="L3386" t="s">
        <v>24</v>
      </c>
      <c r="M3386" t="s">
        <v>21</v>
      </c>
      <c r="N3386" t="s">
        <v>30</v>
      </c>
      <c r="O3386">
        <v>49.67</v>
      </c>
      <c r="P3386">
        <v>1044.29</v>
      </c>
      <c r="Q3386">
        <v>1</v>
      </c>
      <c r="R3386" t="s">
        <v>21</v>
      </c>
    </row>
    <row r="3387" spans="1:18" x14ac:dyDescent="0.35">
      <c r="A3387" t="s">
        <v>3424</v>
      </c>
      <c r="B3387" t="s">
        <v>36</v>
      </c>
      <c r="C3387">
        <v>0</v>
      </c>
      <c r="D3387" t="s">
        <v>20</v>
      </c>
      <c r="E3387" t="s">
        <v>20</v>
      </c>
      <c r="F3387" t="s">
        <v>37</v>
      </c>
      <c r="G3387">
        <v>17</v>
      </c>
      <c r="H3387" t="s">
        <v>20</v>
      </c>
      <c r="I3387" t="s">
        <v>32</v>
      </c>
      <c r="J3387" t="s">
        <v>21</v>
      </c>
      <c r="K3387" t="s">
        <v>21</v>
      </c>
      <c r="L3387" t="s">
        <v>33</v>
      </c>
      <c r="M3387" t="s">
        <v>21</v>
      </c>
      <c r="N3387" t="s">
        <v>34</v>
      </c>
      <c r="O3387">
        <v>48.66</v>
      </c>
      <c r="P3387">
        <v>812.68</v>
      </c>
      <c r="Q3387">
        <v>1</v>
      </c>
      <c r="R3387" t="s">
        <v>20</v>
      </c>
    </row>
    <row r="3388" spans="1:18" x14ac:dyDescent="0.35">
      <c r="A3388" t="s">
        <v>3425</v>
      </c>
      <c r="B3388" t="s">
        <v>19</v>
      </c>
      <c r="C3388">
        <v>0</v>
      </c>
      <c r="D3388" t="s">
        <v>20</v>
      </c>
      <c r="E3388" t="s">
        <v>20</v>
      </c>
      <c r="F3388" t="s">
        <v>75</v>
      </c>
      <c r="G3388">
        <v>66</v>
      </c>
      <c r="H3388" t="s">
        <v>21</v>
      </c>
      <c r="I3388" t="s">
        <v>23</v>
      </c>
      <c r="J3388" t="s">
        <v>21</v>
      </c>
      <c r="K3388" t="s">
        <v>21</v>
      </c>
      <c r="L3388" t="s">
        <v>24</v>
      </c>
      <c r="M3388" t="s">
        <v>20</v>
      </c>
      <c r="N3388" t="s">
        <v>34</v>
      </c>
      <c r="O3388">
        <v>79.62</v>
      </c>
      <c r="P3388">
        <v>5391.35</v>
      </c>
      <c r="Q3388">
        <v>3</v>
      </c>
      <c r="R3388" t="s">
        <v>21</v>
      </c>
    </row>
    <row r="3389" spans="1:18" x14ac:dyDescent="0.35">
      <c r="A3389" t="s">
        <v>3426</v>
      </c>
      <c r="B3389" t="s">
        <v>19</v>
      </c>
      <c r="C3389">
        <v>1</v>
      </c>
      <c r="D3389" t="s">
        <v>20</v>
      </c>
      <c r="E3389" t="s">
        <v>21</v>
      </c>
      <c r="F3389" t="s">
        <v>65</v>
      </c>
      <c r="G3389">
        <v>19</v>
      </c>
      <c r="H3389" t="s">
        <v>20</v>
      </c>
      <c r="I3389" t="s">
        <v>23</v>
      </c>
      <c r="J3389" t="s">
        <v>21</v>
      </c>
      <c r="K3389" t="s">
        <v>21</v>
      </c>
      <c r="L3389" t="s">
        <v>33</v>
      </c>
      <c r="M3389" t="s">
        <v>21</v>
      </c>
      <c r="N3389" t="s">
        <v>25</v>
      </c>
      <c r="O3389">
        <v>85.06</v>
      </c>
      <c r="P3389">
        <v>1627.01</v>
      </c>
      <c r="Q3389">
        <v>2</v>
      </c>
      <c r="R3389" t="s">
        <v>20</v>
      </c>
    </row>
    <row r="3390" spans="1:18" x14ac:dyDescent="0.35">
      <c r="A3390" t="s">
        <v>3427</v>
      </c>
      <c r="B3390" t="s">
        <v>36</v>
      </c>
      <c r="C3390">
        <v>0</v>
      </c>
      <c r="D3390" t="s">
        <v>21</v>
      </c>
      <c r="E3390" t="s">
        <v>21</v>
      </c>
      <c r="F3390" t="s">
        <v>37</v>
      </c>
      <c r="G3390">
        <v>9</v>
      </c>
      <c r="H3390" t="s">
        <v>20</v>
      </c>
      <c r="I3390" t="s">
        <v>23</v>
      </c>
      <c r="J3390" t="s">
        <v>20</v>
      </c>
      <c r="K3390" t="s">
        <v>20</v>
      </c>
      <c r="L3390" t="s">
        <v>33</v>
      </c>
      <c r="M3390" t="s">
        <v>20</v>
      </c>
      <c r="N3390" t="s">
        <v>34</v>
      </c>
      <c r="O3390">
        <v>99.25</v>
      </c>
      <c r="P3390">
        <v>898.93</v>
      </c>
      <c r="Q3390">
        <v>1</v>
      </c>
      <c r="R3390" t="s">
        <v>21</v>
      </c>
    </row>
    <row r="3391" spans="1:18" x14ac:dyDescent="0.35">
      <c r="A3391" t="s">
        <v>3428</v>
      </c>
      <c r="B3391" t="s">
        <v>19</v>
      </c>
      <c r="C3391">
        <v>0</v>
      </c>
      <c r="D3391" t="s">
        <v>21</v>
      </c>
      <c r="E3391" t="s">
        <v>21</v>
      </c>
      <c r="F3391" t="s">
        <v>41</v>
      </c>
      <c r="G3391">
        <v>41</v>
      </c>
      <c r="H3391" t="s">
        <v>20</v>
      </c>
      <c r="I3391" t="s">
        <v>21</v>
      </c>
      <c r="J3391" t="s">
        <v>28</v>
      </c>
      <c r="K3391" t="s">
        <v>28</v>
      </c>
      <c r="L3391" t="s">
        <v>24</v>
      </c>
      <c r="M3391" t="s">
        <v>21</v>
      </c>
      <c r="N3391" t="s">
        <v>34</v>
      </c>
      <c r="O3391">
        <v>30.82</v>
      </c>
      <c r="P3391">
        <v>1285.3399999999999</v>
      </c>
      <c r="Q3391">
        <v>1</v>
      </c>
      <c r="R3391" t="s">
        <v>21</v>
      </c>
    </row>
    <row r="3392" spans="1:18" x14ac:dyDescent="0.35">
      <c r="A3392" t="s">
        <v>3429</v>
      </c>
      <c r="B3392" t="s">
        <v>19</v>
      </c>
      <c r="C3392">
        <v>1</v>
      </c>
      <c r="D3392" t="s">
        <v>21</v>
      </c>
      <c r="E3392" t="s">
        <v>21</v>
      </c>
      <c r="F3392" t="s">
        <v>56</v>
      </c>
      <c r="G3392">
        <v>65</v>
      </c>
      <c r="H3392" t="s">
        <v>20</v>
      </c>
      <c r="I3392" t="s">
        <v>32</v>
      </c>
      <c r="J3392" t="s">
        <v>21</v>
      </c>
      <c r="K3392" t="s">
        <v>21</v>
      </c>
      <c r="L3392" t="s">
        <v>29</v>
      </c>
      <c r="M3392" t="s">
        <v>20</v>
      </c>
      <c r="N3392" t="s">
        <v>43</v>
      </c>
      <c r="O3392">
        <v>57.81</v>
      </c>
      <c r="P3392">
        <v>3763.51</v>
      </c>
      <c r="Q3392">
        <v>1</v>
      </c>
      <c r="R3392" t="s">
        <v>21</v>
      </c>
    </row>
    <row r="3393" spans="1:18" x14ac:dyDescent="0.35">
      <c r="A3393" t="s">
        <v>3430</v>
      </c>
      <c r="B3393" t="s">
        <v>19</v>
      </c>
      <c r="C3393">
        <v>0</v>
      </c>
      <c r="D3393" t="s">
        <v>20</v>
      </c>
      <c r="E3393" t="s">
        <v>20</v>
      </c>
      <c r="F3393" t="s">
        <v>65</v>
      </c>
      <c r="G3393">
        <v>18</v>
      </c>
      <c r="H3393" t="s">
        <v>20</v>
      </c>
      <c r="I3393" t="s">
        <v>32</v>
      </c>
      <c r="J3393" t="s">
        <v>20</v>
      </c>
      <c r="K3393" t="s">
        <v>20</v>
      </c>
      <c r="L3393" t="s">
        <v>33</v>
      </c>
      <c r="M3393" t="s">
        <v>20</v>
      </c>
      <c r="N3393" t="s">
        <v>34</v>
      </c>
      <c r="O3393">
        <v>66.069999999999993</v>
      </c>
      <c r="P3393">
        <v>1181.47</v>
      </c>
      <c r="Q3393">
        <v>2</v>
      </c>
      <c r="R3393" t="s">
        <v>21</v>
      </c>
    </row>
    <row r="3394" spans="1:18" x14ac:dyDescent="0.35">
      <c r="A3394" t="s">
        <v>3431</v>
      </c>
      <c r="B3394" t="s">
        <v>36</v>
      </c>
      <c r="C3394">
        <v>0</v>
      </c>
      <c r="D3394" t="s">
        <v>21</v>
      </c>
      <c r="E3394" t="s">
        <v>21</v>
      </c>
      <c r="F3394" t="s">
        <v>27</v>
      </c>
      <c r="G3394">
        <v>14</v>
      </c>
      <c r="H3394" t="s">
        <v>21</v>
      </c>
      <c r="I3394" t="s">
        <v>32</v>
      </c>
      <c r="J3394" t="s">
        <v>20</v>
      </c>
      <c r="K3394" t="s">
        <v>21</v>
      </c>
      <c r="L3394" t="s">
        <v>33</v>
      </c>
      <c r="M3394" t="s">
        <v>21</v>
      </c>
      <c r="N3394" t="s">
        <v>34</v>
      </c>
      <c r="O3394">
        <v>60.46</v>
      </c>
      <c r="P3394">
        <v>854.46</v>
      </c>
      <c r="Q3394">
        <v>2</v>
      </c>
      <c r="R3394" t="s">
        <v>21</v>
      </c>
    </row>
    <row r="3395" spans="1:18" x14ac:dyDescent="0.35">
      <c r="A3395" t="s">
        <v>3432</v>
      </c>
      <c r="B3395" t="s">
        <v>19</v>
      </c>
      <c r="C3395">
        <v>0</v>
      </c>
      <c r="D3395" t="s">
        <v>20</v>
      </c>
      <c r="E3395" t="s">
        <v>20</v>
      </c>
      <c r="F3395" t="s">
        <v>37</v>
      </c>
      <c r="G3395">
        <v>61</v>
      </c>
      <c r="H3395" t="s">
        <v>21</v>
      </c>
      <c r="I3395" t="s">
        <v>32</v>
      </c>
      <c r="J3395" t="s">
        <v>20</v>
      </c>
      <c r="K3395" t="s">
        <v>20</v>
      </c>
      <c r="L3395" t="s">
        <v>24</v>
      </c>
      <c r="M3395" t="s">
        <v>20</v>
      </c>
      <c r="N3395" t="s">
        <v>34</v>
      </c>
      <c r="O3395">
        <v>54.41</v>
      </c>
      <c r="P3395">
        <v>3406.93</v>
      </c>
      <c r="Q3395">
        <v>0</v>
      </c>
      <c r="R3395" t="s">
        <v>21</v>
      </c>
    </row>
    <row r="3396" spans="1:18" x14ac:dyDescent="0.35">
      <c r="A3396" t="s">
        <v>3433</v>
      </c>
      <c r="B3396" t="s">
        <v>36</v>
      </c>
      <c r="C3396">
        <v>1</v>
      </c>
      <c r="D3396" t="s">
        <v>21</v>
      </c>
      <c r="E3396" t="s">
        <v>21</v>
      </c>
      <c r="F3396" t="s">
        <v>41</v>
      </c>
      <c r="G3396">
        <v>3</v>
      </c>
      <c r="H3396" t="s">
        <v>20</v>
      </c>
      <c r="I3396" t="s">
        <v>21</v>
      </c>
      <c r="J3396" t="s">
        <v>28</v>
      </c>
      <c r="K3396" t="s">
        <v>28</v>
      </c>
      <c r="L3396" t="s">
        <v>33</v>
      </c>
      <c r="M3396" t="s">
        <v>20</v>
      </c>
      <c r="N3396" t="s">
        <v>43</v>
      </c>
      <c r="O3396">
        <v>25.15</v>
      </c>
      <c r="P3396">
        <v>73.62</v>
      </c>
      <c r="Q3396">
        <v>2</v>
      </c>
      <c r="R3396" t="s">
        <v>20</v>
      </c>
    </row>
    <row r="3397" spans="1:18" x14ac:dyDescent="0.35">
      <c r="A3397" t="s">
        <v>3434</v>
      </c>
      <c r="B3397" t="s">
        <v>19</v>
      </c>
      <c r="C3397">
        <v>0</v>
      </c>
      <c r="D3397" t="s">
        <v>20</v>
      </c>
      <c r="E3397" t="s">
        <v>21</v>
      </c>
      <c r="F3397" t="s">
        <v>65</v>
      </c>
      <c r="G3397">
        <v>9</v>
      </c>
      <c r="H3397" t="s">
        <v>20</v>
      </c>
      <c r="I3397" t="s">
        <v>32</v>
      </c>
      <c r="J3397" t="s">
        <v>21</v>
      </c>
      <c r="K3397" t="s">
        <v>21</v>
      </c>
      <c r="L3397" t="s">
        <v>33</v>
      </c>
      <c r="M3397" t="s">
        <v>20</v>
      </c>
      <c r="N3397" t="s">
        <v>34</v>
      </c>
      <c r="O3397">
        <v>63.94</v>
      </c>
      <c r="P3397">
        <v>589.04999999999995</v>
      </c>
      <c r="Q3397">
        <v>2</v>
      </c>
      <c r="R3397" t="s">
        <v>20</v>
      </c>
    </row>
    <row r="3398" spans="1:18" x14ac:dyDescent="0.35">
      <c r="A3398" t="s">
        <v>3435</v>
      </c>
      <c r="B3398" t="s">
        <v>19</v>
      </c>
      <c r="C3398">
        <v>1</v>
      </c>
      <c r="D3398" t="s">
        <v>21</v>
      </c>
      <c r="E3398" t="s">
        <v>20</v>
      </c>
      <c r="F3398" t="s">
        <v>58</v>
      </c>
      <c r="G3398">
        <v>29</v>
      </c>
      <c r="H3398" t="s">
        <v>20</v>
      </c>
      <c r="I3398" t="s">
        <v>21</v>
      </c>
      <c r="J3398" t="s">
        <v>28</v>
      </c>
      <c r="K3398" t="s">
        <v>28</v>
      </c>
      <c r="L3398" t="s">
        <v>33</v>
      </c>
      <c r="M3398" t="s">
        <v>21</v>
      </c>
      <c r="N3398" t="s">
        <v>34</v>
      </c>
      <c r="O3398">
        <v>26.89</v>
      </c>
      <c r="P3398">
        <v>774.6</v>
      </c>
      <c r="Q3398">
        <v>0</v>
      </c>
      <c r="R3398" t="s">
        <v>21</v>
      </c>
    </row>
    <row r="3399" spans="1:18" x14ac:dyDescent="0.35">
      <c r="A3399" t="s">
        <v>3436</v>
      </c>
      <c r="B3399" t="s">
        <v>36</v>
      </c>
      <c r="C3399">
        <v>0</v>
      </c>
      <c r="D3399" t="s">
        <v>20</v>
      </c>
      <c r="E3399" t="s">
        <v>20</v>
      </c>
      <c r="F3399" t="s">
        <v>27</v>
      </c>
      <c r="G3399">
        <v>6</v>
      </c>
      <c r="H3399" t="s">
        <v>20</v>
      </c>
      <c r="I3399" t="s">
        <v>23</v>
      </c>
      <c r="J3399" t="s">
        <v>20</v>
      </c>
      <c r="K3399" t="s">
        <v>20</v>
      </c>
      <c r="L3399" t="s">
        <v>33</v>
      </c>
      <c r="M3399" t="s">
        <v>20</v>
      </c>
      <c r="N3399" t="s">
        <v>34</v>
      </c>
      <c r="O3399">
        <v>93.24</v>
      </c>
      <c r="P3399">
        <v>547.79</v>
      </c>
      <c r="Q3399">
        <v>2</v>
      </c>
      <c r="R3399" t="s">
        <v>20</v>
      </c>
    </row>
    <row r="3400" spans="1:18" x14ac:dyDescent="0.35">
      <c r="A3400" t="s">
        <v>3437</v>
      </c>
      <c r="B3400" t="s">
        <v>36</v>
      </c>
      <c r="C3400">
        <v>0</v>
      </c>
      <c r="D3400" t="s">
        <v>21</v>
      </c>
      <c r="E3400" t="s">
        <v>21</v>
      </c>
      <c r="F3400" t="s">
        <v>45</v>
      </c>
      <c r="G3400">
        <v>26</v>
      </c>
      <c r="H3400" t="s">
        <v>20</v>
      </c>
      <c r="I3400" t="s">
        <v>23</v>
      </c>
      <c r="J3400" t="s">
        <v>21</v>
      </c>
      <c r="K3400" t="s">
        <v>20</v>
      </c>
      <c r="L3400" t="s">
        <v>24</v>
      </c>
      <c r="M3400" t="s">
        <v>20</v>
      </c>
      <c r="N3400" t="s">
        <v>43</v>
      </c>
      <c r="O3400">
        <v>89.08</v>
      </c>
      <c r="P3400">
        <v>2304.9</v>
      </c>
      <c r="Q3400">
        <v>1</v>
      </c>
      <c r="R3400" t="s">
        <v>21</v>
      </c>
    </row>
    <row r="3401" spans="1:18" x14ac:dyDescent="0.35">
      <c r="A3401" t="s">
        <v>3438</v>
      </c>
      <c r="B3401" t="s">
        <v>36</v>
      </c>
      <c r="C3401">
        <v>0</v>
      </c>
      <c r="D3401" t="s">
        <v>21</v>
      </c>
      <c r="E3401" t="s">
        <v>21</v>
      </c>
      <c r="F3401" t="s">
        <v>27</v>
      </c>
      <c r="G3401">
        <v>72</v>
      </c>
      <c r="H3401" t="s">
        <v>20</v>
      </c>
      <c r="I3401" t="s">
        <v>21</v>
      </c>
      <c r="J3401" t="s">
        <v>28</v>
      </c>
      <c r="K3401" t="s">
        <v>28</v>
      </c>
      <c r="L3401" t="s">
        <v>29</v>
      </c>
      <c r="M3401" t="s">
        <v>20</v>
      </c>
      <c r="N3401" t="s">
        <v>43</v>
      </c>
      <c r="O3401">
        <v>26.56</v>
      </c>
      <c r="P3401">
        <v>1931.93</v>
      </c>
      <c r="Q3401">
        <v>0</v>
      </c>
      <c r="R3401" t="s">
        <v>21</v>
      </c>
    </row>
    <row r="3402" spans="1:18" x14ac:dyDescent="0.35">
      <c r="A3402" t="s">
        <v>3439</v>
      </c>
      <c r="B3402" t="s">
        <v>36</v>
      </c>
      <c r="C3402">
        <v>0</v>
      </c>
      <c r="D3402" t="s">
        <v>20</v>
      </c>
      <c r="E3402" t="s">
        <v>21</v>
      </c>
      <c r="F3402" t="s">
        <v>75</v>
      </c>
      <c r="G3402">
        <v>8</v>
      </c>
      <c r="H3402" t="s">
        <v>20</v>
      </c>
      <c r="I3402" t="s">
        <v>23</v>
      </c>
      <c r="J3402" t="s">
        <v>20</v>
      </c>
      <c r="K3402" t="s">
        <v>21</v>
      </c>
      <c r="L3402" t="s">
        <v>33</v>
      </c>
      <c r="M3402" t="s">
        <v>20</v>
      </c>
      <c r="N3402" t="s">
        <v>43</v>
      </c>
      <c r="O3402">
        <v>101.34</v>
      </c>
      <c r="P3402">
        <v>820.65</v>
      </c>
      <c r="Q3402">
        <v>3</v>
      </c>
      <c r="R3402" t="s">
        <v>20</v>
      </c>
    </row>
    <row r="3403" spans="1:18" x14ac:dyDescent="0.35">
      <c r="A3403" t="s">
        <v>3440</v>
      </c>
      <c r="B3403" t="s">
        <v>19</v>
      </c>
      <c r="C3403">
        <v>1</v>
      </c>
      <c r="D3403" t="s">
        <v>21</v>
      </c>
      <c r="E3403" t="s">
        <v>21</v>
      </c>
      <c r="F3403" t="s">
        <v>39</v>
      </c>
      <c r="G3403">
        <v>3</v>
      </c>
      <c r="H3403" t="s">
        <v>20</v>
      </c>
      <c r="I3403" t="s">
        <v>32</v>
      </c>
      <c r="J3403" t="s">
        <v>21</v>
      </c>
      <c r="K3403" t="s">
        <v>21</v>
      </c>
      <c r="L3403" t="s">
        <v>33</v>
      </c>
      <c r="M3403" t="s">
        <v>21</v>
      </c>
      <c r="N3403" t="s">
        <v>34</v>
      </c>
      <c r="O3403">
        <v>61.17</v>
      </c>
      <c r="P3403">
        <v>181.74</v>
      </c>
      <c r="Q3403">
        <v>2</v>
      </c>
      <c r="R3403" t="s">
        <v>21</v>
      </c>
    </row>
    <row r="3404" spans="1:18" x14ac:dyDescent="0.35">
      <c r="A3404" t="s">
        <v>3441</v>
      </c>
      <c r="B3404" t="s">
        <v>19</v>
      </c>
      <c r="C3404">
        <v>0</v>
      </c>
      <c r="D3404" t="s">
        <v>21</v>
      </c>
      <c r="E3404" t="s">
        <v>21</v>
      </c>
      <c r="F3404" t="s">
        <v>75</v>
      </c>
      <c r="G3404">
        <v>57</v>
      </c>
      <c r="H3404" t="s">
        <v>20</v>
      </c>
      <c r="I3404" t="s">
        <v>23</v>
      </c>
      <c r="J3404" t="s">
        <v>20</v>
      </c>
      <c r="K3404" t="s">
        <v>21</v>
      </c>
      <c r="L3404" t="s">
        <v>24</v>
      </c>
      <c r="M3404" t="s">
        <v>21</v>
      </c>
      <c r="N3404" t="s">
        <v>34</v>
      </c>
      <c r="O3404">
        <v>96.61</v>
      </c>
      <c r="P3404">
        <v>5378.3</v>
      </c>
      <c r="Q3404">
        <v>1</v>
      </c>
      <c r="R3404" t="s">
        <v>21</v>
      </c>
    </row>
    <row r="3405" spans="1:18" x14ac:dyDescent="0.35">
      <c r="A3405" t="s">
        <v>3442</v>
      </c>
      <c r="B3405" t="s">
        <v>19</v>
      </c>
      <c r="C3405">
        <v>1</v>
      </c>
      <c r="D3405" t="s">
        <v>20</v>
      </c>
      <c r="E3405" t="s">
        <v>21</v>
      </c>
      <c r="F3405" t="s">
        <v>49</v>
      </c>
      <c r="G3405">
        <v>55</v>
      </c>
      <c r="H3405" t="s">
        <v>20</v>
      </c>
      <c r="I3405" t="s">
        <v>23</v>
      </c>
      <c r="J3405" t="s">
        <v>21</v>
      </c>
      <c r="K3405" t="s">
        <v>20</v>
      </c>
      <c r="L3405" t="s">
        <v>29</v>
      </c>
      <c r="M3405" t="s">
        <v>21</v>
      </c>
      <c r="N3405" t="s">
        <v>25</v>
      </c>
      <c r="O3405">
        <v>94.37</v>
      </c>
      <c r="P3405">
        <v>5144.03</v>
      </c>
      <c r="Q3405">
        <v>2</v>
      </c>
      <c r="R3405" t="s">
        <v>20</v>
      </c>
    </row>
    <row r="3406" spans="1:18" x14ac:dyDescent="0.35">
      <c r="A3406" t="s">
        <v>3443</v>
      </c>
      <c r="B3406" t="s">
        <v>36</v>
      </c>
      <c r="C3406">
        <v>0</v>
      </c>
      <c r="D3406" t="s">
        <v>20</v>
      </c>
      <c r="E3406" t="s">
        <v>21</v>
      </c>
      <c r="F3406" t="s">
        <v>39</v>
      </c>
      <c r="G3406">
        <v>49</v>
      </c>
      <c r="H3406" t="s">
        <v>20</v>
      </c>
      <c r="I3406" t="s">
        <v>32</v>
      </c>
      <c r="J3406" t="s">
        <v>21</v>
      </c>
      <c r="K3406" t="s">
        <v>20</v>
      </c>
      <c r="L3406" t="s">
        <v>29</v>
      </c>
      <c r="M3406" t="s">
        <v>20</v>
      </c>
      <c r="N3406" t="s">
        <v>34</v>
      </c>
      <c r="O3406">
        <v>62.25</v>
      </c>
      <c r="P3406">
        <v>3064.83</v>
      </c>
      <c r="Q3406">
        <v>1</v>
      </c>
      <c r="R3406" t="s">
        <v>21</v>
      </c>
    </row>
    <row r="3407" spans="1:18" x14ac:dyDescent="0.35">
      <c r="A3407" t="s">
        <v>3444</v>
      </c>
      <c r="B3407" t="s">
        <v>36</v>
      </c>
      <c r="C3407">
        <v>0</v>
      </c>
      <c r="D3407" t="s">
        <v>20</v>
      </c>
      <c r="E3407" t="s">
        <v>21</v>
      </c>
      <c r="F3407" t="s">
        <v>41</v>
      </c>
      <c r="G3407">
        <v>50</v>
      </c>
      <c r="H3407" t="s">
        <v>21</v>
      </c>
      <c r="I3407" t="s">
        <v>23</v>
      </c>
      <c r="J3407" t="s">
        <v>21</v>
      </c>
      <c r="K3407" t="s">
        <v>21</v>
      </c>
      <c r="L3407" t="s">
        <v>29</v>
      </c>
      <c r="M3407" t="s">
        <v>20</v>
      </c>
      <c r="N3407" t="s">
        <v>43</v>
      </c>
      <c r="O3407">
        <v>75.760000000000005</v>
      </c>
      <c r="P3407">
        <v>3869.14</v>
      </c>
      <c r="Q3407">
        <v>1</v>
      </c>
      <c r="R3407" t="s">
        <v>21</v>
      </c>
    </row>
    <row r="3408" spans="1:18" x14ac:dyDescent="0.35">
      <c r="A3408" t="s">
        <v>3445</v>
      </c>
      <c r="B3408" t="s">
        <v>19</v>
      </c>
      <c r="C3408">
        <v>0</v>
      </c>
      <c r="D3408" t="s">
        <v>20</v>
      </c>
      <c r="E3408" t="s">
        <v>21</v>
      </c>
      <c r="F3408" t="s">
        <v>65</v>
      </c>
      <c r="G3408">
        <v>7</v>
      </c>
      <c r="H3408" t="s">
        <v>20</v>
      </c>
      <c r="I3408" t="s">
        <v>23</v>
      </c>
      <c r="J3408" t="s">
        <v>21</v>
      </c>
      <c r="K3408" t="s">
        <v>21</v>
      </c>
      <c r="L3408" t="s">
        <v>33</v>
      </c>
      <c r="M3408" t="s">
        <v>20</v>
      </c>
      <c r="N3408" t="s">
        <v>34</v>
      </c>
      <c r="O3408">
        <v>92.56</v>
      </c>
      <c r="P3408">
        <v>656.31</v>
      </c>
      <c r="Q3408">
        <v>1</v>
      </c>
      <c r="R3408" t="s">
        <v>20</v>
      </c>
    </row>
    <row r="3409" spans="1:18" x14ac:dyDescent="0.35">
      <c r="A3409" t="s">
        <v>3446</v>
      </c>
      <c r="B3409" t="s">
        <v>19</v>
      </c>
      <c r="C3409">
        <v>0</v>
      </c>
      <c r="D3409" t="s">
        <v>21</v>
      </c>
      <c r="E3409" t="s">
        <v>21</v>
      </c>
      <c r="F3409" t="s">
        <v>49</v>
      </c>
      <c r="G3409">
        <v>43</v>
      </c>
      <c r="H3409" t="s">
        <v>20</v>
      </c>
      <c r="I3409" t="s">
        <v>23</v>
      </c>
      <c r="J3409" t="s">
        <v>21</v>
      </c>
      <c r="K3409" t="s">
        <v>20</v>
      </c>
      <c r="L3409" t="s">
        <v>29</v>
      </c>
      <c r="M3409" t="s">
        <v>20</v>
      </c>
      <c r="N3409" t="s">
        <v>34</v>
      </c>
      <c r="O3409">
        <v>95.13</v>
      </c>
      <c r="P3409">
        <v>4153.46</v>
      </c>
      <c r="Q3409">
        <v>0</v>
      </c>
      <c r="R3409" t="s">
        <v>21</v>
      </c>
    </row>
    <row r="3410" spans="1:18" x14ac:dyDescent="0.35">
      <c r="A3410" t="s">
        <v>3447</v>
      </c>
      <c r="B3410" t="s">
        <v>36</v>
      </c>
      <c r="C3410">
        <v>0</v>
      </c>
      <c r="D3410" t="s">
        <v>21</v>
      </c>
      <c r="E3410" t="s">
        <v>21</v>
      </c>
      <c r="F3410" t="s">
        <v>56</v>
      </c>
      <c r="G3410">
        <v>36</v>
      </c>
      <c r="H3410" t="s">
        <v>20</v>
      </c>
      <c r="I3410" t="s">
        <v>32</v>
      </c>
      <c r="J3410" t="s">
        <v>21</v>
      </c>
      <c r="K3410" t="s">
        <v>21</v>
      </c>
      <c r="L3410" t="s">
        <v>29</v>
      </c>
      <c r="M3410" t="s">
        <v>20</v>
      </c>
      <c r="N3410" t="s">
        <v>43</v>
      </c>
      <c r="O3410">
        <v>50.97</v>
      </c>
      <c r="P3410">
        <v>1785.65</v>
      </c>
      <c r="Q3410">
        <v>2</v>
      </c>
      <c r="R3410" t="s">
        <v>21</v>
      </c>
    </row>
    <row r="3411" spans="1:18" x14ac:dyDescent="0.35">
      <c r="A3411" t="s">
        <v>3448</v>
      </c>
      <c r="B3411" t="s">
        <v>36</v>
      </c>
      <c r="C3411">
        <v>0</v>
      </c>
      <c r="D3411" t="s">
        <v>21</v>
      </c>
      <c r="E3411" t="s">
        <v>21</v>
      </c>
      <c r="F3411" t="s">
        <v>45</v>
      </c>
      <c r="G3411">
        <v>46</v>
      </c>
      <c r="H3411" t="s">
        <v>20</v>
      </c>
      <c r="I3411" t="s">
        <v>21</v>
      </c>
      <c r="J3411" t="s">
        <v>28</v>
      </c>
      <c r="K3411" t="s">
        <v>28</v>
      </c>
      <c r="L3411" t="s">
        <v>24</v>
      </c>
      <c r="M3411" t="s">
        <v>21</v>
      </c>
      <c r="N3411" t="s">
        <v>43</v>
      </c>
      <c r="O3411">
        <v>24.33</v>
      </c>
      <c r="P3411">
        <v>1102.17</v>
      </c>
      <c r="Q3411">
        <v>2</v>
      </c>
      <c r="R3411" t="s">
        <v>21</v>
      </c>
    </row>
    <row r="3412" spans="1:18" x14ac:dyDescent="0.35">
      <c r="A3412" t="s">
        <v>3449</v>
      </c>
      <c r="B3412" t="s">
        <v>19</v>
      </c>
      <c r="C3412">
        <v>0</v>
      </c>
      <c r="D3412" t="s">
        <v>21</v>
      </c>
      <c r="E3412" t="s">
        <v>21</v>
      </c>
      <c r="F3412" t="s">
        <v>56</v>
      </c>
      <c r="G3412">
        <v>24</v>
      </c>
      <c r="H3412" t="s">
        <v>20</v>
      </c>
      <c r="I3412" t="s">
        <v>21</v>
      </c>
      <c r="J3412" t="s">
        <v>28</v>
      </c>
      <c r="K3412" t="s">
        <v>28</v>
      </c>
      <c r="L3412" t="s">
        <v>33</v>
      </c>
      <c r="M3412" t="s">
        <v>21</v>
      </c>
      <c r="N3412" t="s">
        <v>34</v>
      </c>
      <c r="O3412">
        <v>32.17</v>
      </c>
      <c r="P3412">
        <v>754.12</v>
      </c>
      <c r="Q3412">
        <v>1</v>
      </c>
      <c r="R3412" t="s">
        <v>20</v>
      </c>
    </row>
    <row r="3413" spans="1:18" x14ac:dyDescent="0.35">
      <c r="A3413" t="s">
        <v>3450</v>
      </c>
      <c r="B3413" t="s">
        <v>19</v>
      </c>
      <c r="C3413">
        <v>0</v>
      </c>
      <c r="D3413" t="s">
        <v>20</v>
      </c>
      <c r="E3413" t="s">
        <v>21</v>
      </c>
      <c r="F3413" t="s">
        <v>75</v>
      </c>
      <c r="G3413">
        <v>15</v>
      </c>
      <c r="H3413" t="s">
        <v>20</v>
      </c>
      <c r="I3413" t="s">
        <v>23</v>
      </c>
      <c r="J3413" t="s">
        <v>21</v>
      </c>
      <c r="K3413" t="s">
        <v>21</v>
      </c>
      <c r="L3413" t="s">
        <v>33</v>
      </c>
      <c r="M3413" t="s">
        <v>20</v>
      </c>
      <c r="N3413" t="s">
        <v>25</v>
      </c>
      <c r="O3413">
        <v>84.53</v>
      </c>
      <c r="P3413">
        <v>1260.01</v>
      </c>
      <c r="Q3413">
        <v>3</v>
      </c>
      <c r="R3413" t="s">
        <v>20</v>
      </c>
    </row>
    <row r="3414" spans="1:18" x14ac:dyDescent="0.35">
      <c r="A3414" t="s">
        <v>3451</v>
      </c>
      <c r="B3414" t="s">
        <v>19</v>
      </c>
      <c r="C3414">
        <v>0</v>
      </c>
      <c r="D3414" t="s">
        <v>20</v>
      </c>
      <c r="E3414" t="s">
        <v>21</v>
      </c>
      <c r="F3414" t="s">
        <v>47</v>
      </c>
      <c r="G3414">
        <v>51</v>
      </c>
      <c r="H3414" t="s">
        <v>20</v>
      </c>
      <c r="I3414" t="s">
        <v>32</v>
      </c>
      <c r="J3414" t="s">
        <v>21</v>
      </c>
      <c r="K3414" t="s">
        <v>20</v>
      </c>
      <c r="L3414" t="s">
        <v>24</v>
      </c>
      <c r="M3414" t="s">
        <v>20</v>
      </c>
      <c r="N3414" t="s">
        <v>30</v>
      </c>
      <c r="O3414">
        <v>50.53</v>
      </c>
      <c r="P3414">
        <v>2653.56</v>
      </c>
      <c r="Q3414">
        <v>1</v>
      </c>
      <c r="R3414" t="s">
        <v>21</v>
      </c>
    </row>
    <row r="3415" spans="1:18" x14ac:dyDescent="0.35">
      <c r="A3415" t="s">
        <v>3452</v>
      </c>
      <c r="B3415" t="s">
        <v>19</v>
      </c>
      <c r="C3415">
        <v>0</v>
      </c>
      <c r="D3415" t="s">
        <v>20</v>
      </c>
      <c r="E3415" t="s">
        <v>21</v>
      </c>
      <c r="F3415" t="s">
        <v>27</v>
      </c>
      <c r="G3415">
        <v>21</v>
      </c>
      <c r="H3415" t="s">
        <v>20</v>
      </c>
      <c r="I3415" t="s">
        <v>32</v>
      </c>
      <c r="J3415" t="s">
        <v>21</v>
      </c>
      <c r="K3415" t="s">
        <v>21</v>
      </c>
      <c r="L3415" t="s">
        <v>24</v>
      </c>
      <c r="M3415" t="s">
        <v>20</v>
      </c>
      <c r="N3415" t="s">
        <v>30</v>
      </c>
      <c r="O3415">
        <v>43.14</v>
      </c>
      <c r="P3415">
        <v>927.45</v>
      </c>
      <c r="Q3415">
        <v>2</v>
      </c>
      <c r="R3415" t="s">
        <v>21</v>
      </c>
    </row>
    <row r="3416" spans="1:18" x14ac:dyDescent="0.35">
      <c r="A3416" t="s">
        <v>3453</v>
      </c>
      <c r="B3416" t="s">
        <v>36</v>
      </c>
      <c r="C3416">
        <v>0</v>
      </c>
      <c r="D3416" t="s">
        <v>20</v>
      </c>
      <c r="E3416" t="s">
        <v>20</v>
      </c>
      <c r="F3416" t="s">
        <v>37</v>
      </c>
      <c r="G3416">
        <v>52</v>
      </c>
      <c r="H3416" t="s">
        <v>20</v>
      </c>
      <c r="I3416" t="s">
        <v>23</v>
      </c>
      <c r="J3416" t="s">
        <v>21</v>
      </c>
      <c r="K3416" t="s">
        <v>21</v>
      </c>
      <c r="L3416" t="s">
        <v>29</v>
      </c>
      <c r="M3416" t="s">
        <v>20</v>
      </c>
      <c r="N3416" t="s">
        <v>34</v>
      </c>
      <c r="O3416">
        <v>93.47</v>
      </c>
      <c r="P3416">
        <v>4781.82</v>
      </c>
      <c r="Q3416">
        <v>5</v>
      </c>
      <c r="R3416" t="s">
        <v>20</v>
      </c>
    </row>
    <row r="3417" spans="1:18" x14ac:dyDescent="0.35">
      <c r="A3417" t="s">
        <v>3454</v>
      </c>
      <c r="B3417" t="s">
        <v>19</v>
      </c>
      <c r="C3417">
        <v>1</v>
      </c>
      <c r="D3417" t="s">
        <v>21</v>
      </c>
      <c r="E3417" t="s">
        <v>21</v>
      </c>
      <c r="F3417" t="s">
        <v>45</v>
      </c>
      <c r="G3417">
        <v>57</v>
      </c>
      <c r="H3417" t="s">
        <v>20</v>
      </c>
      <c r="I3417" t="s">
        <v>23</v>
      </c>
      <c r="J3417" t="s">
        <v>21</v>
      </c>
      <c r="K3417" t="s">
        <v>21</v>
      </c>
      <c r="L3417" t="s">
        <v>29</v>
      </c>
      <c r="M3417" t="s">
        <v>21</v>
      </c>
      <c r="N3417" t="s">
        <v>30</v>
      </c>
      <c r="O3417">
        <v>89.68</v>
      </c>
      <c r="P3417">
        <v>5202.2700000000004</v>
      </c>
      <c r="Q3417">
        <v>6</v>
      </c>
      <c r="R3417" t="s">
        <v>21</v>
      </c>
    </row>
    <row r="3418" spans="1:18" x14ac:dyDescent="0.35">
      <c r="A3418" t="s">
        <v>3455</v>
      </c>
      <c r="B3418" t="s">
        <v>36</v>
      </c>
      <c r="C3418">
        <v>0</v>
      </c>
      <c r="D3418" t="s">
        <v>21</v>
      </c>
      <c r="E3418" t="s">
        <v>21</v>
      </c>
      <c r="F3418" t="s">
        <v>65</v>
      </c>
      <c r="G3418">
        <v>23</v>
      </c>
      <c r="H3418" t="s">
        <v>20</v>
      </c>
      <c r="I3418" t="s">
        <v>23</v>
      </c>
      <c r="J3418" t="s">
        <v>21</v>
      </c>
      <c r="K3418" t="s">
        <v>20</v>
      </c>
      <c r="L3418" t="s">
        <v>33</v>
      </c>
      <c r="M3418" t="s">
        <v>20</v>
      </c>
      <c r="N3418" t="s">
        <v>25</v>
      </c>
      <c r="O3418">
        <v>89.25</v>
      </c>
      <c r="P3418">
        <v>2095.63</v>
      </c>
      <c r="Q3418">
        <v>3</v>
      </c>
      <c r="R3418" t="s">
        <v>20</v>
      </c>
    </row>
    <row r="3419" spans="1:18" x14ac:dyDescent="0.35">
      <c r="A3419" t="s">
        <v>3456</v>
      </c>
      <c r="B3419" t="s">
        <v>36</v>
      </c>
      <c r="C3419">
        <v>0</v>
      </c>
      <c r="D3419" t="s">
        <v>20</v>
      </c>
      <c r="E3419" t="s">
        <v>21</v>
      </c>
      <c r="F3419" t="s">
        <v>49</v>
      </c>
      <c r="G3419">
        <v>63</v>
      </c>
      <c r="H3419" t="s">
        <v>20</v>
      </c>
      <c r="I3419" t="s">
        <v>32</v>
      </c>
      <c r="J3419" t="s">
        <v>21</v>
      </c>
      <c r="K3419" t="s">
        <v>20</v>
      </c>
      <c r="L3419" t="s">
        <v>24</v>
      </c>
      <c r="M3419" t="s">
        <v>20</v>
      </c>
      <c r="N3419" t="s">
        <v>30</v>
      </c>
      <c r="O3419">
        <v>64.09</v>
      </c>
      <c r="P3419">
        <v>3931.7</v>
      </c>
      <c r="Q3419">
        <v>0</v>
      </c>
      <c r="R3419" t="s">
        <v>21</v>
      </c>
    </row>
    <row r="3420" spans="1:18" x14ac:dyDescent="0.35">
      <c r="A3420" t="s">
        <v>3457</v>
      </c>
      <c r="B3420" t="s">
        <v>19</v>
      </c>
      <c r="C3420">
        <v>0</v>
      </c>
      <c r="D3420" t="s">
        <v>21</v>
      </c>
      <c r="E3420" t="s">
        <v>21</v>
      </c>
      <c r="F3420" t="s">
        <v>37</v>
      </c>
      <c r="G3420">
        <v>72</v>
      </c>
      <c r="H3420" t="s">
        <v>20</v>
      </c>
      <c r="I3420" t="s">
        <v>32</v>
      </c>
      <c r="J3420" t="s">
        <v>20</v>
      </c>
      <c r="K3420" t="s">
        <v>21</v>
      </c>
      <c r="L3420" t="s">
        <v>24</v>
      </c>
      <c r="M3420" t="s">
        <v>20</v>
      </c>
      <c r="N3420" t="s">
        <v>43</v>
      </c>
      <c r="O3420">
        <v>64.47</v>
      </c>
      <c r="P3420">
        <v>4550.99</v>
      </c>
      <c r="Q3420">
        <v>2</v>
      </c>
      <c r="R3420" t="s">
        <v>21</v>
      </c>
    </row>
    <row r="3421" spans="1:18" x14ac:dyDescent="0.35">
      <c r="A3421" t="s">
        <v>3458</v>
      </c>
      <c r="B3421" t="s">
        <v>36</v>
      </c>
      <c r="C3421">
        <v>0</v>
      </c>
      <c r="D3421" t="s">
        <v>20</v>
      </c>
      <c r="E3421" t="s">
        <v>21</v>
      </c>
      <c r="F3421" t="s">
        <v>56</v>
      </c>
      <c r="G3421">
        <v>38</v>
      </c>
      <c r="H3421" t="s">
        <v>20</v>
      </c>
      <c r="I3421" t="s">
        <v>23</v>
      </c>
      <c r="J3421" t="s">
        <v>20</v>
      </c>
      <c r="K3421" t="s">
        <v>21</v>
      </c>
      <c r="L3421" t="s">
        <v>29</v>
      </c>
      <c r="M3421" t="s">
        <v>20</v>
      </c>
      <c r="N3421" t="s">
        <v>43</v>
      </c>
      <c r="O3421">
        <v>78.33</v>
      </c>
      <c r="P3421">
        <v>2986.49</v>
      </c>
      <c r="Q3421">
        <v>4</v>
      </c>
      <c r="R3421" t="s">
        <v>21</v>
      </c>
    </row>
    <row r="3422" spans="1:18" x14ac:dyDescent="0.35">
      <c r="A3422" t="s">
        <v>3459</v>
      </c>
      <c r="B3422" t="s">
        <v>36</v>
      </c>
      <c r="C3422">
        <v>0</v>
      </c>
      <c r="D3422" t="s">
        <v>21</v>
      </c>
      <c r="E3422" t="s">
        <v>21</v>
      </c>
      <c r="F3422" t="s">
        <v>49</v>
      </c>
      <c r="G3422">
        <v>4</v>
      </c>
      <c r="H3422" t="s">
        <v>21</v>
      </c>
      <c r="I3422" t="s">
        <v>32</v>
      </c>
      <c r="J3422" t="s">
        <v>20</v>
      </c>
      <c r="K3422" t="s">
        <v>21</v>
      </c>
      <c r="L3422" t="s">
        <v>33</v>
      </c>
      <c r="M3422" t="s">
        <v>20</v>
      </c>
      <c r="N3422" t="s">
        <v>34</v>
      </c>
      <c r="O3422">
        <v>52.56</v>
      </c>
      <c r="P3422">
        <v>207.36</v>
      </c>
      <c r="Q3422">
        <v>0</v>
      </c>
      <c r="R3422" t="s">
        <v>21</v>
      </c>
    </row>
    <row r="3423" spans="1:18" x14ac:dyDescent="0.35">
      <c r="A3423" t="s">
        <v>3460</v>
      </c>
      <c r="B3423" t="s">
        <v>19</v>
      </c>
      <c r="C3423">
        <v>1</v>
      </c>
      <c r="D3423" t="s">
        <v>20</v>
      </c>
      <c r="E3423" t="s">
        <v>21</v>
      </c>
      <c r="F3423" t="s">
        <v>41</v>
      </c>
      <c r="G3423">
        <v>2</v>
      </c>
      <c r="H3423" t="s">
        <v>20</v>
      </c>
      <c r="I3423" t="s">
        <v>32</v>
      </c>
      <c r="J3423" t="s">
        <v>21</v>
      </c>
      <c r="K3423" t="s">
        <v>20</v>
      </c>
      <c r="L3423" t="s">
        <v>33</v>
      </c>
      <c r="M3423" t="s">
        <v>20</v>
      </c>
      <c r="N3423" t="s">
        <v>30</v>
      </c>
      <c r="O3423">
        <v>52.07</v>
      </c>
      <c r="P3423">
        <v>102.87</v>
      </c>
      <c r="Q3423">
        <v>4</v>
      </c>
      <c r="R3423" t="s">
        <v>20</v>
      </c>
    </row>
    <row r="3424" spans="1:18" x14ac:dyDescent="0.35">
      <c r="A3424" t="s">
        <v>3461</v>
      </c>
      <c r="B3424" t="s">
        <v>36</v>
      </c>
      <c r="C3424">
        <v>1</v>
      </c>
      <c r="D3424" t="s">
        <v>20</v>
      </c>
      <c r="E3424" t="s">
        <v>21</v>
      </c>
      <c r="F3424" t="s">
        <v>27</v>
      </c>
      <c r="G3424">
        <v>52</v>
      </c>
      <c r="H3424" t="s">
        <v>20</v>
      </c>
      <c r="I3424" t="s">
        <v>32</v>
      </c>
      <c r="J3424" t="s">
        <v>21</v>
      </c>
      <c r="K3424" t="s">
        <v>20</v>
      </c>
      <c r="L3424" t="s">
        <v>24</v>
      </c>
      <c r="M3424" t="s">
        <v>20</v>
      </c>
      <c r="N3424" t="s">
        <v>34</v>
      </c>
      <c r="O3424">
        <v>41.18</v>
      </c>
      <c r="P3424">
        <v>2183.19</v>
      </c>
      <c r="Q3424">
        <v>2</v>
      </c>
      <c r="R3424" t="s">
        <v>21</v>
      </c>
    </row>
    <row r="3425" spans="1:18" x14ac:dyDescent="0.35">
      <c r="A3425" t="s">
        <v>3462</v>
      </c>
      <c r="B3425" t="s">
        <v>19</v>
      </c>
      <c r="C3425">
        <v>1</v>
      </c>
      <c r="D3425" t="s">
        <v>21</v>
      </c>
      <c r="E3425" t="s">
        <v>21</v>
      </c>
      <c r="F3425" t="s">
        <v>39</v>
      </c>
      <c r="G3425">
        <v>43</v>
      </c>
      <c r="H3425" t="s">
        <v>21</v>
      </c>
      <c r="I3425" t="s">
        <v>32</v>
      </c>
      <c r="J3425" t="s">
        <v>21</v>
      </c>
      <c r="K3425" t="s">
        <v>21</v>
      </c>
      <c r="L3425" t="s">
        <v>29</v>
      </c>
      <c r="M3425" t="s">
        <v>20</v>
      </c>
      <c r="N3425" t="s">
        <v>43</v>
      </c>
      <c r="O3425">
        <v>42.48</v>
      </c>
      <c r="P3425">
        <v>1838.8</v>
      </c>
      <c r="Q3425">
        <v>1</v>
      </c>
      <c r="R3425" t="s">
        <v>21</v>
      </c>
    </row>
    <row r="3426" spans="1:18" x14ac:dyDescent="0.35">
      <c r="A3426" t="s">
        <v>3463</v>
      </c>
      <c r="B3426" t="s">
        <v>19</v>
      </c>
      <c r="C3426">
        <v>1</v>
      </c>
      <c r="D3426" t="s">
        <v>20</v>
      </c>
      <c r="E3426" t="s">
        <v>21</v>
      </c>
      <c r="F3426" t="s">
        <v>45</v>
      </c>
      <c r="G3426">
        <v>15</v>
      </c>
      <c r="H3426" t="s">
        <v>21</v>
      </c>
      <c r="I3426" t="s">
        <v>32</v>
      </c>
      <c r="J3426" t="s">
        <v>20</v>
      </c>
      <c r="K3426" t="s">
        <v>21</v>
      </c>
      <c r="L3426" t="s">
        <v>33</v>
      </c>
      <c r="M3426" t="s">
        <v>20</v>
      </c>
      <c r="N3426" t="s">
        <v>34</v>
      </c>
      <c r="O3426">
        <v>55.78</v>
      </c>
      <c r="P3426">
        <v>813.72</v>
      </c>
      <c r="Q3426">
        <v>2</v>
      </c>
      <c r="R3426" t="s">
        <v>20</v>
      </c>
    </row>
    <row r="3427" spans="1:18" x14ac:dyDescent="0.35">
      <c r="A3427" t="s">
        <v>3464</v>
      </c>
      <c r="B3427" t="s">
        <v>19</v>
      </c>
      <c r="C3427">
        <v>0</v>
      </c>
      <c r="D3427" t="s">
        <v>21</v>
      </c>
      <c r="E3427" t="s">
        <v>21</v>
      </c>
      <c r="F3427" t="s">
        <v>56</v>
      </c>
      <c r="G3427">
        <v>54</v>
      </c>
      <c r="H3427" t="s">
        <v>20</v>
      </c>
      <c r="I3427" t="s">
        <v>32</v>
      </c>
      <c r="J3427" t="s">
        <v>20</v>
      </c>
      <c r="K3427" t="s">
        <v>20</v>
      </c>
      <c r="L3427" t="s">
        <v>24</v>
      </c>
      <c r="M3427" t="s">
        <v>20</v>
      </c>
      <c r="N3427" t="s">
        <v>34</v>
      </c>
      <c r="O3427">
        <v>59.59</v>
      </c>
      <c r="P3427">
        <v>3238.95</v>
      </c>
      <c r="Q3427">
        <v>2</v>
      </c>
      <c r="R3427" t="s">
        <v>21</v>
      </c>
    </row>
    <row r="3428" spans="1:18" x14ac:dyDescent="0.35">
      <c r="A3428" t="s">
        <v>3465</v>
      </c>
      <c r="B3428" t="s">
        <v>19</v>
      </c>
      <c r="C3428">
        <v>0</v>
      </c>
      <c r="D3428" t="s">
        <v>20</v>
      </c>
      <c r="E3428" t="s">
        <v>21</v>
      </c>
      <c r="F3428" t="s">
        <v>37</v>
      </c>
      <c r="G3428">
        <v>18</v>
      </c>
      <c r="H3428" t="s">
        <v>20</v>
      </c>
      <c r="I3428" t="s">
        <v>32</v>
      </c>
      <c r="J3428" t="s">
        <v>21</v>
      </c>
      <c r="K3428" t="s">
        <v>21</v>
      </c>
      <c r="L3428" t="s">
        <v>33</v>
      </c>
      <c r="M3428" t="s">
        <v>21</v>
      </c>
      <c r="N3428" t="s">
        <v>34</v>
      </c>
      <c r="O3428">
        <v>61.28</v>
      </c>
      <c r="P3428">
        <v>1121.4100000000001</v>
      </c>
      <c r="Q3428">
        <v>1</v>
      </c>
      <c r="R3428" t="s">
        <v>21</v>
      </c>
    </row>
    <row r="3429" spans="1:18" x14ac:dyDescent="0.35">
      <c r="A3429" t="s">
        <v>3466</v>
      </c>
      <c r="B3429" t="s">
        <v>36</v>
      </c>
      <c r="C3429">
        <v>0</v>
      </c>
      <c r="D3429" t="s">
        <v>21</v>
      </c>
      <c r="E3429" t="s">
        <v>21</v>
      </c>
      <c r="F3429" t="s">
        <v>41</v>
      </c>
      <c r="G3429">
        <v>17</v>
      </c>
      <c r="H3429" t="s">
        <v>20</v>
      </c>
      <c r="I3429" t="s">
        <v>21</v>
      </c>
      <c r="J3429" t="s">
        <v>28</v>
      </c>
      <c r="K3429" t="s">
        <v>28</v>
      </c>
      <c r="L3429" t="s">
        <v>29</v>
      </c>
      <c r="M3429" t="s">
        <v>20</v>
      </c>
      <c r="N3429" t="s">
        <v>34</v>
      </c>
      <c r="O3429">
        <v>28.4</v>
      </c>
      <c r="P3429">
        <v>497.11</v>
      </c>
      <c r="Q3429">
        <v>2</v>
      </c>
      <c r="R3429" t="s">
        <v>21</v>
      </c>
    </row>
    <row r="3430" spans="1:18" x14ac:dyDescent="0.35">
      <c r="A3430" t="s">
        <v>3467</v>
      </c>
      <c r="B3430" t="s">
        <v>19</v>
      </c>
      <c r="C3430">
        <v>0</v>
      </c>
      <c r="D3430" t="s">
        <v>21</v>
      </c>
      <c r="E3430" t="s">
        <v>21</v>
      </c>
      <c r="F3430" t="s">
        <v>65</v>
      </c>
      <c r="G3430">
        <v>72</v>
      </c>
      <c r="H3430" t="s">
        <v>20</v>
      </c>
      <c r="I3430" t="s">
        <v>32</v>
      </c>
      <c r="J3430" t="s">
        <v>21</v>
      </c>
      <c r="K3430" t="s">
        <v>20</v>
      </c>
      <c r="L3430" t="s">
        <v>24</v>
      </c>
      <c r="M3430" t="s">
        <v>20</v>
      </c>
      <c r="N3430" t="s">
        <v>43</v>
      </c>
      <c r="O3430">
        <v>46.1</v>
      </c>
      <c r="P3430">
        <v>3227.02</v>
      </c>
      <c r="Q3430">
        <v>1</v>
      </c>
      <c r="R3430" t="s">
        <v>21</v>
      </c>
    </row>
    <row r="3431" spans="1:18" x14ac:dyDescent="0.35">
      <c r="A3431" t="s">
        <v>3468</v>
      </c>
      <c r="B3431" t="s">
        <v>36</v>
      </c>
      <c r="C3431">
        <v>0</v>
      </c>
      <c r="D3431" t="s">
        <v>21</v>
      </c>
      <c r="E3431" t="s">
        <v>21</v>
      </c>
      <c r="F3431" t="s">
        <v>37</v>
      </c>
      <c r="G3431">
        <v>7</v>
      </c>
      <c r="H3431" t="s">
        <v>20</v>
      </c>
      <c r="I3431" t="s">
        <v>32</v>
      </c>
      <c r="J3431" t="s">
        <v>21</v>
      </c>
      <c r="K3431" t="s">
        <v>21</v>
      </c>
      <c r="L3431" t="s">
        <v>33</v>
      </c>
      <c r="M3431" t="s">
        <v>21</v>
      </c>
      <c r="N3431" t="s">
        <v>43</v>
      </c>
      <c r="O3431">
        <v>49.35</v>
      </c>
      <c r="P3431">
        <v>339.1</v>
      </c>
      <c r="Q3431">
        <v>1</v>
      </c>
      <c r="R3431" t="s">
        <v>21</v>
      </c>
    </row>
    <row r="3432" spans="1:18" x14ac:dyDescent="0.35">
      <c r="A3432" t="s">
        <v>3469</v>
      </c>
      <c r="B3432" t="s">
        <v>36</v>
      </c>
      <c r="C3432">
        <v>0</v>
      </c>
      <c r="D3432" t="s">
        <v>21</v>
      </c>
      <c r="E3432" t="s">
        <v>21</v>
      </c>
      <c r="F3432" t="s">
        <v>22</v>
      </c>
      <c r="G3432">
        <v>63</v>
      </c>
      <c r="H3432" t="s">
        <v>20</v>
      </c>
      <c r="I3432" t="s">
        <v>32</v>
      </c>
      <c r="J3432" t="s">
        <v>20</v>
      </c>
      <c r="K3432" t="s">
        <v>20</v>
      </c>
      <c r="L3432" t="s">
        <v>24</v>
      </c>
      <c r="M3432" t="s">
        <v>21</v>
      </c>
      <c r="N3432" t="s">
        <v>34</v>
      </c>
      <c r="O3432">
        <v>66.599999999999994</v>
      </c>
      <c r="P3432">
        <v>4170.8599999999997</v>
      </c>
      <c r="Q3432">
        <v>0</v>
      </c>
      <c r="R3432" t="s">
        <v>21</v>
      </c>
    </row>
    <row r="3433" spans="1:18" x14ac:dyDescent="0.35">
      <c r="A3433" t="s">
        <v>541</v>
      </c>
      <c r="B3433" t="s">
        <v>19</v>
      </c>
      <c r="C3433">
        <v>0</v>
      </c>
      <c r="D3433" t="s">
        <v>21</v>
      </c>
      <c r="E3433" t="s">
        <v>21</v>
      </c>
      <c r="F3433" t="s">
        <v>45</v>
      </c>
      <c r="G3433">
        <v>42</v>
      </c>
      <c r="H3433" t="s">
        <v>20</v>
      </c>
      <c r="I3433" t="s">
        <v>21</v>
      </c>
      <c r="J3433" t="s">
        <v>28</v>
      </c>
      <c r="K3433" t="s">
        <v>28</v>
      </c>
      <c r="L3433" t="s">
        <v>29</v>
      </c>
      <c r="M3433" t="s">
        <v>21</v>
      </c>
      <c r="N3433" t="s">
        <v>43</v>
      </c>
      <c r="O3433">
        <v>28.07</v>
      </c>
      <c r="P3433">
        <v>1191.0999999999999</v>
      </c>
      <c r="Q3433">
        <v>0</v>
      </c>
      <c r="R3433" t="s">
        <v>21</v>
      </c>
    </row>
    <row r="3434" spans="1:18" x14ac:dyDescent="0.35">
      <c r="A3434" t="s">
        <v>3470</v>
      </c>
      <c r="B3434" t="s">
        <v>19</v>
      </c>
      <c r="C3434">
        <v>1</v>
      </c>
      <c r="D3434" t="s">
        <v>20</v>
      </c>
      <c r="E3434" t="s">
        <v>21</v>
      </c>
      <c r="F3434" t="s">
        <v>65</v>
      </c>
      <c r="G3434">
        <v>7</v>
      </c>
      <c r="H3434" t="s">
        <v>20</v>
      </c>
      <c r="I3434" t="s">
        <v>21</v>
      </c>
      <c r="J3434" t="s">
        <v>28</v>
      </c>
      <c r="K3434" t="s">
        <v>28</v>
      </c>
      <c r="L3434" t="s">
        <v>33</v>
      </c>
      <c r="M3434" t="s">
        <v>21</v>
      </c>
      <c r="N3434" t="s">
        <v>30</v>
      </c>
      <c r="O3434">
        <v>36.82</v>
      </c>
      <c r="P3434">
        <v>252.42</v>
      </c>
      <c r="Q3434">
        <v>0</v>
      </c>
      <c r="R3434" t="s">
        <v>20</v>
      </c>
    </row>
    <row r="3435" spans="1:18" x14ac:dyDescent="0.35">
      <c r="A3435" t="s">
        <v>3471</v>
      </c>
      <c r="B3435" t="s">
        <v>19</v>
      </c>
      <c r="C3435">
        <v>0</v>
      </c>
      <c r="D3435" t="s">
        <v>21</v>
      </c>
      <c r="E3435" t="s">
        <v>21</v>
      </c>
      <c r="F3435" t="s">
        <v>56</v>
      </c>
      <c r="G3435">
        <v>16</v>
      </c>
      <c r="H3435" t="s">
        <v>20</v>
      </c>
      <c r="I3435" t="s">
        <v>23</v>
      </c>
      <c r="J3435" t="s">
        <v>21</v>
      </c>
      <c r="K3435" t="s">
        <v>20</v>
      </c>
      <c r="L3435" t="s">
        <v>29</v>
      </c>
      <c r="M3435" t="s">
        <v>20</v>
      </c>
      <c r="N3435" t="s">
        <v>34</v>
      </c>
      <c r="O3435">
        <v>94.03</v>
      </c>
      <c r="P3435">
        <v>1510.13</v>
      </c>
      <c r="Q3435">
        <v>2</v>
      </c>
      <c r="R3435" t="s">
        <v>20</v>
      </c>
    </row>
    <row r="3436" spans="1:18" x14ac:dyDescent="0.35">
      <c r="A3436" t="s">
        <v>3472</v>
      </c>
      <c r="B3436" t="s">
        <v>19</v>
      </c>
      <c r="C3436">
        <v>0</v>
      </c>
      <c r="D3436" t="s">
        <v>21</v>
      </c>
      <c r="E3436" t="s">
        <v>21</v>
      </c>
      <c r="F3436" t="s">
        <v>41</v>
      </c>
      <c r="G3436">
        <v>31</v>
      </c>
      <c r="H3436" t="s">
        <v>20</v>
      </c>
      <c r="I3436" t="s">
        <v>32</v>
      </c>
      <c r="J3436" t="s">
        <v>21</v>
      </c>
      <c r="K3436" t="s">
        <v>20</v>
      </c>
      <c r="L3436" t="s">
        <v>29</v>
      </c>
      <c r="M3436" t="s">
        <v>21</v>
      </c>
      <c r="N3436" t="s">
        <v>34</v>
      </c>
      <c r="O3436">
        <v>57.31</v>
      </c>
      <c r="Q3436">
        <v>1</v>
      </c>
      <c r="R3436" t="s">
        <v>21</v>
      </c>
    </row>
    <row r="3437" spans="1:18" x14ac:dyDescent="0.35">
      <c r="A3437" t="s">
        <v>3473</v>
      </c>
      <c r="B3437" t="s">
        <v>36</v>
      </c>
      <c r="C3437">
        <v>0</v>
      </c>
      <c r="D3437" t="s">
        <v>20</v>
      </c>
      <c r="E3437" t="s">
        <v>20</v>
      </c>
      <c r="F3437" t="s">
        <v>56</v>
      </c>
      <c r="G3437">
        <v>44</v>
      </c>
      <c r="H3437" t="s">
        <v>20</v>
      </c>
      <c r="I3437" t="s">
        <v>23</v>
      </c>
      <c r="J3437" t="s">
        <v>20</v>
      </c>
      <c r="K3437" t="s">
        <v>21</v>
      </c>
      <c r="L3437" t="s">
        <v>24</v>
      </c>
      <c r="M3437" t="s">
        <v>20</v>
      </c>
      <c r="N3437" t="s">
        <v>25</v>
      </c>
      <c r="O3437">
        <v>93.29</v>
      </c>
      <c r="P3437">
        <v>4119</v>
      </c>
      <c r="Q3437">
        <v>4</v>
      </c>
      <c r="R3437" t="s">
        <v>21</v>
      </c>
    </row>
    <row r="3438" spans="1:18" x14ac:dyDescent="0.35">
      <c r="A3438" t="s">
        <v>3474</v>
      </c>
      <c r="B3438" t="s">
        <v>19</v>
      </c>
      <c r="C3438">
        <v>1</v>
      </c>
      <c r="D3438" t="s">
        <v>21</v>
      </c>
      <c r="E3438" t="s">
        <v>21</v>
      </c>
      <c r="F3438" t="s">
        <v>37</v>
      </c>
      <c r="G3438">
        <v>11</v>
      </c>
      <c r="H3438" t="s">
        <v>20</v>
      </c>
      <c r="I3438" t="s">
        <v>21</v>
      </c>
      <c r="J3438" t="s">
        <v>28</v>
      </c>
      <c r="K3438" t="s">
        <v>28</v>
      </c>
      <c r="L3438" t="s">
        <v>33</v>
      </c>
      <c r="M3438" t="s">
        <v>20</v>
      </c>
      <c r="N3438" t="s">
        <v>30</v>
      </c>
      <c r="O3438">
        <v>33.64</v>
      </c>
      <c r="P3438">
        <v>372.05</v>
      </c>
      <c r="Q3438">
        <v>1</v>
      </c>
      <c r="R3438" t="s">
        <v>20</v>
      </c>
    </row>
    <row r="3439" spans="1:18" x14ac:dyDescent="0.35">
      <c r="A3439" t="s">
        <v>3475</v>
      </c>
      <c r="B3439" t="s">
        <v>19</v>
      </c>
      <c r="C3439">
        <v>0</v>
      </c>
      <c r="D3439" t="s">
        <v>20</v>
      </c>
      <c r="E3439" t="s">
        <v>21</v>
      </c>
      <c r="F3439" t="s">
        <v>47</v>
      </c>
      <c r="G3439">
        <v>15</v>
      </c>
      <c r="H3439" t="s">
        <v>20</v>
      </c>
      <c r="I3439" t="s">
        <v>23</v>
      </c>
      <c r="J3439" t="s">
        <v>21</v>
      </c>
      <c r="K3439" t="s">
        <v>21</v>
      </c>
      <c r="L3439" t="s">
        <v>33</v>
      </c>
      <c r="M3439" t="s">
        <v>20</v>
      </c>
      <c r="N3439" t="s">
        <v>43</v>
      </c>
      <c r="O3439">
        <v>86.34</v>
      </c>
      <c r="P3439">
        <v>1269.0999999999999</v>
      </c>
      <c r="Q3439">
        <v>3</v>
      </c>
      <c r="R3439" t="s">
        <v>20</v>
      </c>
    </row>
    <row r="3440" spans="1:18" x14ac:dyDescent="0.35">
      <c r="A3440" t="s">
        <v>3476</v>
      </c>
      <c r="B3440" t="s">
        <v>36</v>
      </c>
      <c r="C3440">
        <v>0</v>
      </c>
      <c r="D3440" t="s">
        <v>20</v>
      </c>
      <c r="E3440" t="s">
        <v>20</v>
      </c>
      <c r="F3440" t="s">
        <v>75</v>
      </c>
      <c r="G3440">
        <v>17</v>
      </c>
      <c r="H3440" t="s">
        <v>20</v>
      </c>
      <c r="I3440" t="s">
        <v>32</v>
      </c>
      <c r="J3440" t="s">
        <v>20</v>
      </c>
      <c r="K3440" t="s">
        <v>20</v>
      </c>
      <c r="L3440" t="s">
        <v>29</v>
      </c>
      <c r="M3440" t="s">
        <v>21</v>
      </c>
      <c r="N3440" t="s">
        <v>43</v>
      </c>
      <c r="O3440">
        <v>67.72</v>
      </c>
      <c r="P3440">
        <v>1179.32</v>
      </c>
      <c r="Q3440">
        <v>3</v>
      </c>
      <c r="R3440" t="s">
        <v>21</v>
      </c>
    </row>
    <row r="3441" spans="1:18" x14ac:dyDescent="0.35">
      <c r="A3441" t="s">
        <v>3477</v>
      </c>
      <c r="B3441" t="s">
        <v>19</v>
      </c>
      <c r="C3441">
        <v>0</v>
      </c>
      <c r="D3441" t="s">
        <v>21</v>
      </c>
      <c r="E3441" t="s">
        <v>21</v>
      </c>
      <c r="F3441" t="s">
        <v>47</v>
      </c>
      <c r="G3441">
        <v>6</v>
      </c>
      <c r="H3441" t="s">
        <v>20</v>
      </c>
      <c r="I3441" t="s">
        <v>23</v>
      </c>
      <c r="J3441" t="s">
        <v>21</v>
      </c>
      <c r="K3441" t="s">
        <v>21</v>
      </c>
      <c r="L3441" t="s">
        <v>33</v>
      </c>
      <c r="M3441" t="s">
        <v>20</v>
      </c>
      <c r="N3441" t="s">
        <v>43</v>
      </c>
      <c r="O3441">
        <v>76.55</v>
      </c>
      <c r="P3441">
        <v>447.3</v>
      </c>
      <c r="Q3441">
        <v>2</v>
      </c>
      <c r="R3441" t="s">
        <v>20</v>
      </c>
    </row>
    <row r="3442" spans="1:18" x14ac:dyDescent="0.35">
      <c r="A3442" t="s">
        <v>3478</v>
      </c>
      <c r="B3442" t="s">
        <v>36</v>
      </c>
      <c r="C3442">
        <v>0</v>
      </c>
      <c r="D3442" t="s">
        <v>21</v>
      </c>
      <c r="E3442" t="s">
        <v>21</v>
      </c>
      <c r="F3442" t="s">
        <v>58</v>
      </c>
      <c r="G3442">
        <v>24</v>
      </c>
      <c r="H3442" t="s">
        <v>20</v>
      </c>
      <c r="I3442" t="s">
        <v>21</v>
      </c>
      <c r="J3442" t="s">
        <v>28</v>
      </c>
      <c r="K3442" t="s">
        <v>28</v>
      </c>
      <c r="L3442" t="s">
        <v>24</v>
      </c>
      <c r="M3442" t="s">
        <v>20</v>
      </c>
      <c r="N3442" t="s">
        <v>43</v>
      </c>
      <c r="O3442">
        <v>30.51</v>
      </c>
      <c r="P3442">
        <v>751.38</v>
      </c>
      <c r="Q3442">
        <v>2</v>
      </c>
      <c r="R3442" t="s">
        <v>21</v>
      </c>
    </row>
    <row r="3443" spans="1:18" x14ac:dyDescent="0.35">
      <c r="A3443" t="s">
        <v>3479</v>
      </c>
      <c r="B3443" t="s">
        <v>36</v>
      </c>
      <c r="C3443">
        <v>0</v>
      </c>
      <c r="D3443" t="s">
        <v>21</v>
      </c>
      <c r="E3443" t="s">
        <v>20</v>
      </c>
      <c r="F3443" t="s">
        <v>37</v>
      </c>
      <c r="G3443">
        <v>54</v>
      </c>
      <c r="H3443" t="s">
        <v>20</v>
      </c>
      <c r="I3443" t="s">
        <v>32</v>
      </c>
      <c r="J3443" t="s">
        <v>21</v>
      </c>
      <c r="K3443" t="s">
        <v>20</v>
      </c>
      <c r="L3443" t="s">
        <v>29</v>
      </c>
      <c r="M3443" t="s">
        <v>20</v>
      </c>
      <c r="N3443" t="s">
        <v>30</v>
      </c>
      <c r="O3443">
        <v>62.73</v>
      </c>
      <c r="P3443">
        <v>3474.42</v>
      </c>
      <c r="Q3443">
        <v>0</v>
      </c>
      <c r="R3443" t="s">
        <v>21</v>
      </c>
    </row>
    <row r="3444" spans="1:18" x14ac:dyDescent="0.35">
      <c r="A3444" t="s">
        <v>3480</v>
      </c>
      <c r="B3444" t="s">
        <v>36</v>
      </c>
      <c r="C3444">
        <v>1</v>
      </c>
      <c r="D3444" t="s">
        <v>20</v>
      </c>
      <c r="E3444" t="s">
        <v>21</v>
      </c>
      <c r="F3444" t="s">
        <v>58</v>
      </c>
      <c r="G3444">
        <v>48</v>
      </c>
      <c r="H3444" t="s">
        <v>20</v>
      </c>
      <c r="I3444" t="s">
        <v>23</v>
      </c>
      <c r="J3444" t="s">
        <v>20</v>
      </c>
      <c r="K3444" t="s">
        <v>20</v>
      </c>
      <c r="L3444" t="s">
        <v>24</v>
      </c>
      <c r="M3444" t="s">
        <v>21</v>
      </c>
      <c r="N3444" t="s">
        <v>43</v>
      </c>
      <c r="O3444">
        <v>98.03</v>
      </c>
      <c r="P3444">
        <v>4618.54</v>
      </c>
      <c r="Q3444">
        <v>3</v>
      </c>
      <c r="R3444" t="s">
        <v>21</v>
      </c>
    </row>
    <row r="3445" spans="1:18" x14ac:dyDescent="0.35">
      <c r="A3445" t="s">
        <v>3481</v>
      </c>
      <c r="B3445" t="s">
        <v>19</v>
      </c>
      <c r="C3445">
        <v>0</v>
      </c>
      <c r="D3445" t="s">
        <v>20</v>
      </c>
      <c r="E3445" t="s">
        <v>20</v>
      </c>
      <c r="F3445" t="s">
        <v>37</v>
      </c>
      <c r="G3445">
        <v>50</v>
      </c>
      <c r="H3445" t="s">
        <v>20</v>
      </c>
      <c r="I3445" t="s">
        <v>21</v>
      </c>
      <c r="J3445" t="s">
        <v>28</v>
      </c>
      <c r="K3445" t="s">
        <v>28</v>
      </c>
      <c r="L3445" t="s">
        <v>24</v>
      </c>
      <c r="M3445" t="s">
        <v>21</v>
      </c>
      <c r="N3445" t="s">
        <v>30</v>
      </c>
      <c r="O3445">
        <v>30.9</v>
      </c>
      <c r="P3445">
        <v>1538.4</v>
      </c>
      <c r="Q3445">
        <v>0</v>
      </c>
      <c r="R3445" t="s">
        <v>21</v>
      </c>
    </row>
    <row r="3446" spans="1:18" x14ac:dyDescent="0.35">
      <c r="A3446" t="s">
        <v>3482</v>
      </c>
      <c r="B3446" t="s">
        <v>19</v>
      </c>
      <c r="C3446">
        <v>1</v>
      </c>
      <c r="D3446" t="s">
        <v>21</v>
      </c>
      <c r="E3446" t="s">
        <v>21</v>
      </c>
      <c r="F3446" t="s">
        <v>49</v>
      </c>
      <c r="G3446">
        <v>1</v>
      </c>
      <c r="H3446" t="s">
        <v>20</v>
      </c>
      <c r="I3446" t="s">
        <v>32</v>
      </c>
      <c r="J3446" t="s">
        <v>20</v>
      </c>
      <c r="K3446" t="s">
        <v>20</v>
      </c>
      <c r="L3446" t="s">
        <v>33</v>
      </c>
      <c r="M3446" t="s">
        <v>21</v>
      </c>
      <c r="N3446" t="s">
        <v>30</v>
      </c>
      <c r="O3446">
        <v>64.05</v>
      </c>
      <c r="P3446">
        <v>64.11</v>
      </c>
      <c r="Q3446">
        <v>0</v>
      </c>
      <c r="R3446" t="s">
        <v>21</v>
      </c>
    </row>
    <row r="3447" spans="1:18" x14ac:dyDescent="0.35">
      <c r="A3447" t="s">
        <v>3483</v>
      </c>
      <c r="B3447" t="s">
        <v>19</v>
      </c>
      <c r="C3447">
        <v>0</v>
      </c>
      <c r="D3447" t="s">
        <v>21</v>
      </c>
      <c r="E3447" t="s">
        <v>21</v>
      </c>
      <c r="F3447" t="s">
        <v>45</v>
      </c>
      <c r="G3447">
        <v>38</v>
      </c>
      <c r="H3447" t="s">
        <v>20</v>
      </c>
      <c r="I3447" t="s">
        <v>21</v>
      </c>
      <c r="J3447" t="s">
        <v>28</v>
      </c>
      <c r="K3447" t="s">
        <v>28</v>
      </c>
      <c r="L3447" t="s">
        <v>29</v>
      </c>
      <c r="M3447" t="s">
        <v>21</v>
      </c>
      <c r="N3447" t="s">
        <v>30</v>
      </c>
      <c r="O3447">
        <v>25.33</v>
      </c>
      <c r="P3447">
        <v>964.03</v>
      </c>
      <c r="Q3447">
        <v>1</v>
      </c>
      <c r="R3447" t="s">
        <v>21</v>
      </c>
    </row>
    <row r="3448" spans="1:18" x14ac:dyDescent="0.35">
      <c r="A3448" t="s">
        <v>3484</v>
      </c>
      <c r="B3448" t="s">
        <v>36</v>
      </c>
      <c r="C3448">
        <v>1</v>
      </c>
      <c r="D3448" t="s">
        <v>20</v>
      </c>
      <c r="E3448" t="s">
        <v>21</v>
      </c>
      <c r="F3448" t="s">
        <v>65</v>
      </c>
      <c r="G3448">
        <v>58</v>
      </c>
      <c r="H3448" t="s">
        <v>21</v>
      </c>
      <c r="I3448" t="s">
        <v>21</v>
      </c>
      <c r="J3448" t="s">
        <v>28</v>
      </c>
      <c r="K3448" t="s">
        <v>28</v>
      </c>
      <c r="L3448" t="s">
        <v>24</v>
      </c>
      <c r="M3448" t="s">
        <v>20</v>
      </c>
      <c r="N3448" t="s">
        <v>25</v>
      </c>
      <c r="O3448">
        <v>18</v>
      </c>
      <c r="P3448">
        <v>1053.06</v>
      </c>
      <c r="Q3448">
        <v>0</v>
      </c>
      <c r="R3448" t="s">
        <v>21</v>
      </c>
    </row>
    <row r="3449" spans="1:18" x14ac:dyDescent="0.35">
      <c r="A3449" t="s">
        <v>3485</v>
      </c>
      <c r="B3449" t="s">
        <v>36</v>
      </c>
      <c r="C3449">
        <v>0</v>
      </c>
      <c r="D3449" t="s">
        <v>20</v>
      </c>
      <c r="E3449" t="s">
        <v>20</v>
      </c>
      <c r="F3449" t="s">
        <v>49</v>
      </c>
      <c r="G3449">
        <v>45</v>
      </c>
      <c r="H3449" t="s">
        <v>20</v>
      </c>
      <c r="I3449" t="s">
        <v>32</v>
      </c>
      <c r="J3449" t="s">
        <v>21</v>
      </c>
      <c r="K3449" t="s">
        <v>21</v>
      </c>
      <c r="L3449" t="s">
        <v>29</v>
      </c>
      <c r="M3449" t="s">
        <v>20</v>
      </c>
      <c r="N3449" t="s">
        <v>30</v>
      </c>
      <c r="O3449">
        <v>45.68</v>
      </c>
      <c r="P3449">
        <v>2042.29</v>
      </c>
      <c r="Q3449">
        <v>3</v>
      </c>
      <c r="R3449" t="s">
        <v>21</v>
      </c>
    </row>
    <row r="3450" spans="1:18" x14ac:dyDescent="0.35">
      <c r="A3450" t="s">
        <v>3486</v>
      </c>
      <c r="B3450" t="s">
        <v>19</v>
      </c>
      <c r="C3450">
        <v>1</v>
      </c>
      <c r="D3450" t="s">
        <v>21</v>
      </c>
      <c r="E3450" t="s">
        <v>21</v>
      </c>
      <c r="F3450" t="s">
        <v>47</v>
      </c>
      <c r="G3450">
        <v>20</v>
      </c>
      <c r="H3450" t="s">
        <v>20</v>
      </c>
      <c r="I3450" t="s">
        <v>23</v>
      </c>
      <c r="J3450" t="s">
        <v>20</v>
      </c>
      <c r="K3450" t="s">
        <v>20</v>
      </c>
      <c r="L3450" t="s">
        <v>33</v>
      </c>
      <c r="M3450" t="s">
        <v>21</v>
      </c>
      <c r="N3450" t="s">
        <v>25</v>
      </c>
      <c r="O3450">
        <v>101.08</v>
      </c>
      <c r="P3450">
        <v>1974.47</v>
      </c>
      <c r="Q3450">
        <v>2</v>
      </c>
      <c r="R3450" t="s">
        <v>20</v>
      </c>
    </row>
    <row r="3451" spans="1:18" x14ac:dyDescent="0.35">
      <c r="A3451" t="s">
        <v>3487</v>
      </c>
      <c r="B3451" t="s">
        <v>36</v>
      </c>
      <c r="C3451">
        <v>0</v>
      </c>
      <c r="D3451" t="s">
        <v>20</v>
      </c>
      <c r="E3451" t="s">
        <v>21</v>
      </c>
      <c r="F3451" t="s">
        <v>56</v>
      </c>
      <c r="G3451">
        <v>30</v>
      </c>
      <c r="H3451" t="s">
        <v>20</v>
      </c>
      <c r="I3451" t="s">
        <v>32</v>
      </c>
      <c r="J3451" t="s">
        <v>20</v>
      </c>
      <c r="K3451" t="s">
        <v>21</v>
      </c>
      <c r="L3451" t="s">
        <v>33</v>
      </c>
      <c r="M3451" t="s">
        <v>20</v>
      </c>
      <c r="N3451" t="s">
        <v>43</v>
      </c>
      <c r="O3451">
        <v>57.3</v>
      </c>
      <c r="P3451">
        <v>1709.56</v>
      </c>
      <c r="Q3451">
        <v>1</v>
      </c>
      <c r="R3451" t="s">
        <v>21</v>
      </c>
    </row>
    <row r="3452" spans="1:18" x14ac:dyDescent="0.35">
      <c r="A3452" t="s">
        <v>3488</v>
      </c>
      <c r="B3452" t="s">
        <v>19</v>
      </c>
      <c r="C3452">
        <v>0</v>
      </c>
      <c r="D3452" t="s">
        <v>20</v>
      </c>
      <c r="E3452" t="s">
        <v>20</v>
      </c>
      <c r="F3452" t="s">
        <v>65</v>
      </c>
      <c r="G3452">
        <v>25</v>
      </c>
      <c r="H3452" t="s">
        <v>20</v>
      </c>
      <c r="I3452" t="s">
        <v>23</v>
      </c>
      <c r="J3452" t="s">
        <v>21</v>
      </c>
      <c r="K3452" t="s">
        <v>20</v>
      </c>
      <c r="L3452" t="s">
        <v>29</v>
      </c>
      <c r="M3452" t="s">
        <v>21</v>
      </c>
      <c r="N3452" t="s">
        <v>34</v>
      </c>
      <c r="O3452">
        <v>90.99</v>
      </c>
      <c r="P3452">
        <v>2328.1999999999998</v>
      </c>
      <c r="Q3452">
        <v>2</v>
      </c>
      <c r="R3452" t="s">
        <v>21</v>
      </c>
    </row>
    <row r="3453" spans="1:18" x14ac:dyDescent="0.35">
      <c r="A3453" t="s">
        <v>3489</v>
      </c>
      <c r="B3453" t="s">
        <v>19</v>
      </c>
      <c r="C3453">
        <v>0</v>
      </c>
      <c r="D3453" t="s">
        <v>20</v>
      </c>
      <c r="E3453" t="s">
        <v>20</v>
      </c>
      <c r="F3453" t="s">
        <v>75</v>
      </c>
      <c r="G3453">
        <v>72</v>
      </c>
      <c r="H3453" t="s">
        <v>20</v>
      </c>
      <c r="I3453" t="s">
        <v>32</v>
      </c>
      <c r="J3453" t="s">
        <v>21</v>
      </c>
      <c r="K3453" t="s">
        <v>20</v>
      </c>
      <c r="L3453" t="s">
        <v>24</v>
      </c>
      <c r="M3453" t="s">
        <v>20</v>
      </c>
      <c r="N3453" t="s">
        <v>43</v>
      </c>
      <c r="O3453">
        <v>56.85</v>
      </c>
      <c r="P3453">
        <v>4131.33</v>
      </c>
      <c r="Q3453">
        <v>1</v>
      </c>
      <c r="R3453" t="s">
        <v>21</v>
      </c>
    </row>
    <row r="3454" spans="1:18" x14ac:dyDescent="0.35">
      <c r="A3454" t="s">
        <v>3490</v>
      </c>
      <c r="B3454" t="s">
        <v>19</v>
      </c>
      <c r="C3454">
        <v>0</v>
      </c>
      <c r="D3454" t="s">
        <v>20</v>
      </c>
      <c r="E3454" t="s">
        <v>21</v>
      </c>
      <c r="F3454" t="s">
        <v>27</v>
      </c>
      <c r="G3454">
        <v>58</v>
      </c>
      <c r="H3454" t="s">
        <v>20</v>
      </c>
      <c r="I3454" t="s">
        <v>23</v>
      </c>
      <c r="J3454" t="s">
        <v>21</v>
      </c>
      <c r="K3454" t="s">
        <v>21</v>
      </c>
      <c r="L3454" t="s">
        <v>33</v>
      </c>
      <c r="M3454" t="s">
        <v>21</v>
      </c>
      <c r="N3454" t="s">
        <v>43</v>
      </c>
      <c r="O3454">
        <v>83.06</v>
      </c>
      <c r="P3454">
        <v>4905.16</v>
      </c>
      <c r="Q3454">
        <v>2</v>
      </c>
      <c r="R3454" t="s">
        <v>20</v>
      </c>
    </row>
    <row r="3455" spans="1:18" x14ac:dyDescent="0.35">
      <c r="A3455" t="s">
        <v>3491</v>
      </c>
      <c r="B3455" t="s">
        <v>19</v>
      </c>
      <c r="C3455">
        <v>0</v>
      </c>
      <c r="D3455" t="s">
        <v>20</v>
      </c>
      <c r="E3455" t="s">
        <v>21</v>
      </c>
      <c r="F3455" t="s">
        <v>58</v>
      </c>
      <c r="G3455">
        <v>54</v>
      </c>
      <c r="H3455" t="s">
        <v>20</v>
      </c>
      <c r="I3455" t="s">
        <v>23</v>
      </c>
      <c r="J3455" t="s">
        <v>21</v>
      </c>
      <c r="K3455" t="s">
        <v>21</v>
      </c>
      <c r="L3455" t="s">
        <v>29</v>
      </c>
      <c r="M3455" t="s">
        <v>20</v>
      </c>
      <c r="N3455" t="s">
        <v>30</v>
      </c>
      <c r="O3455">
        <v>83.46</v>
      </c>
      <c r="P3455">
        <v>4480.13</v>
      </c>
      <c r="Q3455">
        <v>2</v>
      </c>
      <c r="R3455" t="s">
        <v>21</v>
      </c>
    </row>
    <row r="3456" spans="1:18" x14ac:dyDescent="0.35">
      <c r="A3456" t="s">
        <v>3492</v>
      </c>
      <c r="B3456" t="s">
        <v>19</v>
      </c>
      <c r="C3456">
        <v>0</v>
      </c>
      <c r="D3456" t="s">
        <v>21</v>
      </c>
      <c r="E3456" t="s">
        <v>21</v>
      </c>
      <c r="F3456" t="s">
        <v>56</v>
      </c>
      <c r="G3456">
        <v>7</v>
      </c>
      <c r="H3456" t="s">
        <v>20</v>
      </c>
      <c r="I3456" t="s">
        <v>32</v>
      </c>
      <c r="J3456" t="s">
        <v>21</v>
      </c>
      <c r="K3456" t="s">
        <v>21</v>
      </c>
      <c r="L3456" t="s">
        <v>33</v>
      </c>
      <c r="M3456" t="s">
        <v>21</v>
      </c>
      <c r="N3456" t="s">
        <v>34</v>
      </c>
      <c r="O3456">
        <v>50.99</v>
      </c>
      <c r="P3456">
        <v>358.31</v>
      </c>
      <c r="Q3456">
        <v>0</v>
      </c>
      <c r="R3456" t="s">
        <v>21</v>
      </c>
    </row>
    <row r="3457" spans="1:18" x14ac:dyDescent="0.35">
      <c r="A3457" t="s">
        <v>3493</v>
      </c>
      <c r="B3457" t="s">
        <v>36</v>
      </c>
      <c r="C3457">
        <v>0</v>
      </c>
      <c r="D3457" t="s">
        <v>20</v>
      </c>
      <c r="E3457" t="s">
        <v>21</v>
      </c>
      <c r="F3457" t="s">
        <v>37</v>
      </c>
      <c r="G3457">
        <v>22</v>
      </c>
      <c r="H3457" t="s">
        <v>20</v>
      </c>
      <c r="I3457" t="s">
        <v>32</v>
      </c>
      <c r="J3457" t="s">
        <v>20</v>
      </c>
      <c r="K3457" t="s">
        <v>20</v>
      </c>
      <c r="L3457" t="s">
        <v>33</v>
      </c>
      <c r="M3457" t="s">
        <v>21</v>
      </c>
      <c r="N3457" t="s">
        <v>34</v>
      </c>
      <c r="O3457">
        <v>63.47</v>
      </c>
      <c r="P3457">
        <v>1389.83</v>
      </c>
      <c r="Q3457">
        <v>1</v>
      </c>
      <c r="R3457" t="s">
        <v>21</v>
      </c>
    </row>
    <row r="3458" spans="1:18" x14ac:dyDescent="0.35">
      <c r="A3458" t="s">
        <v>3494</v>
      </c>
      <c r="B3458" t="s">
        <v>19</v>
      </c>
      <c r="C3458">
        <v>0</v>
      </c>
      <c r="D3458" t="s">
        <v>21</v>
      </c>
      <c r="E3458" t="s">
        <v>21</v>
      </c>
      <c r="F3458" t="s">
        <v>56</v>
      </c>
      <c r="G3458">
        <v>13</v>
      </c>
      <c r="H3458" t="s">
        <v>20</v>
      </c>
      <c r="I3458" t="s">
        <v>23</v>
      </c>
      <c r="J3458" t="s">
        <v>21</v>
      </c>
      <c r="K3458" t="s">
        <v>20</v>
      </c>
      <c r="L3458" t="s">
        <v>33</v>
      </c>
      <c r="M3458" t="s">
        <v>20</v>
      </c>
      <c r="N3458" t="s">
        <v>43</v>
      </c>
      <c r="O3458">
        <v>90.75</v>
      </c>
      <c r="P3458">
        <v>1204.3800000000001</v>
      </c>
      <c r="Q3458">
        <v>4</v>
      </c>
      <c r="R3458" t="s">
        <v>20</v>
      </c>
    </row>
    <row r="3459" spans="1:18" x14ac:dyDescent="0.35">
      <c r="A3459" t="s">
        <v>3495</v>
      </c>
      <c r="B3459" t="s">
        <v>19</v>
      </c>
      <c r="C3459">
        <v>0</v>
      </c>
      <c r="D3459" t="s">
        <v>21</v>
      </c>
      <c r="E3459" t="s">
        <v>21</v>
      </c>
      <c r="F3459" t="s">
        <v>41</v>
      </c>
      <c r="G3459">
        <v>48</v>
      </c>
      <c r="H3459" t="s">
        <v>20</v>
      </c>
      <c r="I3459" t="s">
        <v>23</v>
      </c>
      <c r="J3459" t="s">
        <v>20</v>
      </c>
      <c r="K3459" t="s">
        <v>20</v>
      </c>
      <c r="L3459" t="s">
        <v>24</v>
      </c>
      <c r="M3459" t="s">
        <v>21</v>
      </c>
      <c r="N3459" t="s">
        <v>34</v>
      </c>
      <c r="O3459">
        <v>95.22</v>
      </c>
      <c r="P3459">
        <v>4624.3100000000004</v>
      </c>
      <c r="Q3459">
        <v>1</v>
      </c>
      <c r="R3459" t="s">
        <v>21</v>
      </c>
    </row>
    <row r="3460" spans="1:18" x14ac:dyDescent="0.35">
      <c r="A3460" t="s">
        <v>3496</v>
      </c>
      <c r="B3460" t="s">
        <v>36</v>
      </c>
      <c r="C3460">
        <v>0</v>
      </c>
      <c r="D3460" t="s">
        <v>21</v>
      </c>
      <c r="E3460" t="s">
        <v>21</v>
      </c>
      <c r="F3460" t="s">
        <v>65</v>
      </c>
      <c r="G3460">
        <v>3</v>
      </c>
      <c r="H3460" t="s">
        <v>21</v>
      </c>
      <c r="I3460" t="s">
        <v>23</v>
      </c>
      <c r="J3460" t="s">
        <v>21</v>
      </c>
      <c r="K3460" t="s">
        <v>20</v>
      </c>
      <c r="L3460" t="s">
        <v>33</v>
      </c>
      <c r="M3460" t="s">
        <v>21</v>
      </c>
      <c r="N3460" t="s">
        <v>25</v>
      </c>
      <c r="O3460">
        <v>76.67</v>
      </c>
      <c r="P3460">
        <v>231.35</v>
      </c>
      <c r="Q3460">
        <v>1</v>
      </c>
      <c r="R3460" t="s">
        <v>20</v>
      </c>
    </row>
    <row r="3461" spans="1:18" x14ac:dyDescent="0.35">
      <c r="A3461" t="s">
        <v>3497</v>
      </c>
      <c r="B3461" t="s">
        <v>36</v>
      </c>
      <c r="C3461">
        <v>0</v>
      </c>
      <c r="D3461" t="s">
        <v>20</v>
      </c>
      <c r="E3461" t="s">
        <v>20</v>
      </c>
      <c r="F3461" t="s">
        <v>47</v>
      </c>
      <c r="G3461">
        <v>9</v>
      </c>
      <c r="H3461" t="s">
        <v>20</v>
      </c>
      <c r="I3461" t="s">
        <v>23</v>
      </c>
      <c r="J3461" t="s">
        <v>21</v>
      </c>
      <c r="K3461" t="s">
        <v>21</v>
      </c>
      <c r="L3461" t="s">
        <v>33</v>
      </c>
      <c r="M3461" t="s">
        <v>20</v>
      </c>
      <c r="N3461" t="s">
        <v>43</v>
      </c>
      <c r="O3461">
        <v>80.98</v>
      </c>
      <c r="P3461">
        <v>735.13</v>
      </c>
      <c r="Q3461">
        <v>3</v>
      </c>
      <c r="R3461" t="s">
        <v>20</v>
      </c>
    </row>
    <row r="3462" spans="1:18" x14ac:dyDescent="0.35">
      <c r="A3462" t="s">
        <v>3498</v>
      </c>
      <c r="B3462" t="s">
        <v>36</v>
      </c>
      <c r="C3462">
        <v>0</v>
      </c>
      <c r="D3462" t="s">
        <v>20</v>
      </c>
      <c r="E3462" t="s">
        <v>20</v>
      </c>
      <c r="F3462" t="s">
        <v>39</v>
      </c>
      <c r="G3462">
        <v>33</v>
      </c>
      <c r="H3462" t="s">
        <v>20</v>
      </c>
      <c r="I3462" t="s">
        <v>21</v>
      </c>
      <c r="J3462" t="s">
        <v>28</v>
      </c>
      <c r="K3462" t="s">
        <v>28</v>
      </c>
      <c r="L3462" t="s">
        <v>29</v>
      </c>
      <c r="M3462" t="s">
        <v>21</v>
      </c>
      <c r="N3462" t="s">
        <v>43</v>
      </c>
      <c r="O3462">
        <v>27.24</v>
      </c>
      <c r="P3462">
        <v>878.36</v>
      </c>
      <c r="Q3462">
        <v>1</v>
      </c>
      <c r="R3462" t="s">
        <v>21</v>
      </c>
    </row>
    <row r="3463" spans="1:18" x14ac:dyDescent="0.35">
      <c r="A3463" t="s">
        <v>3499</v>
      </c>
      <c r="B3463" t="s">
        <v>36</v>
      </c>
      <c r="C3463">
        <v>0</v>
      </c>
      <c r="D3463" t="s">
        <v>20</v>
      </c>
      <c r="E3463" t="s">
        <v>21</v>
      </c>
      <c r="F3463" t="s">
        <v>45</v>
      </c>
      <c r="G3463">
        <v>32</v>
      </c>
      <c r="H3463" t="s">
        <v>20</v>
      </c>
      <c r="I3463" t="s">
        <v>244</v>
      </c>
      <c r="J3463" t="s">
        <v>20</v>
      </c>
      <c r="K3463" t="s">
        <v>20</v>
      </c>
      <c r="L3463" t="s">
        <v>33</v>
      </c>
      <c r="M3463" t="s">
        <v>20</v>
      </c>
      <c r="N3463" t="s">
        <v>34</v>
      </c>
      <c r="O3463">
        <v>85.25</v>
      </c>
      <c r="P3463">
        <v>2779.07</v>
      </c>
      <c r="Q3463">
        <v>2</v>
      </c>
      <c r="R3463" t="s">
        <v>21</v>
      </c>
    </row>
    <row r="3464" spans="1:18" x14ac:dyDescent="0.35">
      <c r="A3464" t="s">
        <v>3500</v>
      </c>
      <c r="B3464" t="s">
        <v>36</v>
      </c>
      <c r="C3464">
        <v>0</v>
      </c>
      <c r="D3464" t="s">
        <v>21</v>
      </c>
      <c r="E3464" t="s">
        <v>21</v>
      </c>
      <c r="F3464" t="s">
        <v>37</v>
      </c>
      <c r="G3464">
        <v>41</v>
      </c>
      <c r="H3464" t="s">
        <v>20</v>
      </c>
      <c r="I3464" t="s">
        <v>23</v>
      </c>
      <c r="J3464" t="s">
        <v>20</v>
      </c>
      <c r="K3464" t="s">
        <v>20</v>
      </c>
      <c r="L3464" t="s">
        <v>24</v>
      </c>
      <c r="M3464" t="s">
        <v>20</v>
      </c>
      <c r="N3464" t="s">
        <v>43</v>
      </c>
      <c r="O3464">
        <v>96.9</v>
      </c>
      <c r="P3464">
        <v>3926.79</v>
      </c>
      <c r="Q3464">
        <v>3</v>
      </c>
      <c r="R3464" t="s">
        <v>20</v>
      </c>
    </row>
    <row r="3465" spans="1:18" x14ac:dyDescent="0.35">
      <c r="A3465" t="s">
        <v>3501</v>
      </c>
      <c r="B3465" t="s">
        <v>19</v>
      </c>
      <c r="C3465">
        <v>0</v>
      </c>
      <c r="D3465" t="s">
        <v>21</v>
      </c>
      <c r="E3465" t="s">
        <v>21</v>
      </c>
      <c r="F3465" t="s">
        <v>27</v>
      </c>
      <c r="G3465">
        <v>47</v>
      </c>
      <c r="H3465" t="s">
        <v>20</v>
      </c>
      <c r="I3465" t="s">
        <v>32</v>
      </c>
      <c r="J3465" t="s">
        <v>21</v>
      </c>
      <c r="K3465" t="s">
        <v>21</v>
      </c>
      <c r="L3465" t="s">
        <v>33</v>
      </c>
      <c r="M3465" t="s">
        <v>20</v>
      </c>
      <c r="N3465" t="s">
        <v>43</v>
      </c>
      <c r="O3465">
        <v>39.11</v>
      </c>
      <c r="P3465">
        <v>1801.32</v>
      </c>
      <c r="Q3465">
        <v>3</v>
      </c>
      <c r="R3465" t="s">
        <v>21</v>
      </c>
    </row>
    <row r="3466" spans="1:18" x14ac:dyDescent="0.35">
      <c r="A3466" t="s">
        <v>3502</v>
      </c>
      <c r="B3466" t="s">
        <v>19</v>
      </c>
      <c r="C3466">
        <v>0</v>
      </c>
      <c r="D3466" t="s">
        <v>21</v>
      </c>
      <c r="E3466" t="s">
        <v>21</v>
      </c>
      <c r="F3466" t="s">
        <v>65</v>
      </c>
      <c r="G3466">
        <v>17</v>
      </c>
      <c r="H3466" t="s">
        <v>21</v>
      </c>
      <c r="I3466" t="s">
        <v>23</v>
      </c>
      <c r="J3466" t="s">
        <v>21</v>
      </c>
      <c r="K3466" t="s">
        <v>21</v>
      </c>
      <c r="L3466" t="s">
        <v>33</v>
      </c>
      <c r="M3466" t="s">
        <v>21</v>
      </c>
      <c r="N3466" t="s">
        <v>25</v>
      </c>
      <c r="O3466">
        <v>75.430000000000007</v>
      </c>
      <c r="P3466">
        <v>1313.87</v>
      </c>
      <c r="Q3466">
        <v>0</v>
      </c>
      <c r="R3466" t="s">
        <v>20</v>
      </c>
    </row>
    <row r="3467" spans="1:18" x14ac:dyDescent="0.35">
      <c r="A3467" t="s">
        <v>3503</v>
      </c>
      <c r="B3467" t="s">
        <v>19</v>
      </c>
      <c r="C3467">
        <v>0</v>
      </c>
      <c r="D3467" t="s">
        <v>20</v>
      </c>
      <c r="E3467" t="s">
        <v>20</v>
      </c>
      <c r="F3467" t="s">
        <v>45</v>
      </c>
      <c r="G3467">
        <v>48</v>
      </c>
      <c r="H3467" t="s">
        <v>20</v>
      </c>
      <c r="I3467" t="s">
        <v>21</v>
      </c>
      <c r="J3467" t="s">
        <v>28</v>
      </c>
      <c r="K3467" t="s">
        <v>28</v>
      </c>
      <c r="L3467" t="s">
        <v>24</v>
      </c>
      <c r="M3467" t="s">
        <v>21</v>
      </c>
      <c r="N3467" t="s">
        <v>25</v>
      </c>
      <c r="O3467">
        <v>28.78</v>
      </c>
      <c r="P3467">
        <v>1344.18</v>
      </c>
      <c r="Q3467">
        <v>2</v>
      </c>
      <c r="R3467" t="s">
        <v>21</v>
      </c>
    </row>
    <row r="3468" spans="1:18" x14ac:dyDescent="0.35">
      <c r="A3468" t="s">
        <v>3504</v>
      </c>
      <c r="B3468" t="s">
        <v>36</v>
      </c>
      <c r="C3468">
        <v>0</v>
      </c>
      <c r="D3468" t="s">
        <v>20</v>
      </c>
      <c r="E3468" t="s">
        <v>20</v>
      </c>
      <c r="F3468" t="s">
        <v>27</v>
      </c>
      <c r="G3468">
        <v>15</v>
      </c>
      <c r="H3468" t="s">
        <v>20</v>
      </c>
      <c r="I3468" t="s">
        <v>32</v>
      </c>
      <c r="J3468" t="s">
        <v>21</v>
      </c>
      <c r="K3468" t="s">
        <v>21</v>
      </c>
      <c r="L3468" t="s">
        <v>33</v>
      </c>
      <c r="M3468" t="s">
        <v>21</v>
      </c>
      <c r="N3468" t="s">
        <v>43</v>
      </c>
      <c r="O3468">
        <v>51.9</v>
      </c>
      <c r="P3468">
        <v>766.43</v>
      </c>
      <c r="Q3468">
        <v>1</v>
      </c>
      <c r="R3468" t="s">
        <v>20</v>
      </c>
    </row>
    <row r="3469" spans="1:18" x14ac:dyDescent="0.35">
      <c r="A3469" t="s">
        <v>3505</v>
      </c>
      <c r="B3469" t="s">
        <v>36</v>
      </c>
      <c r="C3469">
        <v>0</v>
      </c>
      <c r="D3469" t="s">
        <v>20</v>
      </c>
      <c r="E3469" t="s">
        <v>20</v>
      </c>
      <c r="F3469" t="s">
        <v>58</v>
      </c>
      <c r="G3469">
        <v>21</v>
      </c>
      <c r="H3469" t="s">
        <v>20</v>
      </c>
      <c r="I3469" t="s">
        <v>21</v>
      </c>
      <c r="J3469" t="s">
        <v>28</v>
      </c>
      <c r="K3469" t="s">
        <v>28</v>
      </c>
      <c r="L3469" t="s">
        <v>33</v>
      </c>
      <c r="M3469" t="s">
        <v>20</v>
      </c>
      <c r="N3469" t="s">
        <v>34</v>
      </c>
      <c r="O3469">
        <v>33.369999999999997</v>
      </c>
      <c r="P3469">
        <v>690.34</v>
      </c>
      <c r="Q3469">
        <v>3</v>
      </c>
      <c r="R3469" t="s">
        <v>21</v>
      </c>
    </row>
    <row r="3470" spans="1:18" x14ac:dyDescent="0.35">
      <c r="A3470" t="s">
        <v>3506</v>
      </c>
      <c r="B3470" t="s">
        <v>36</v>
      </c>
      <c r="C3470">
        <v>0</v>
      </c>
      <c r="D3470" t="s">
        <v>21</v>
      </c>
      <c r="E3470" t="s">
        <v>21</v>
      </c>
      <c r="F3470" t="s">
        <v>49</v>
      </c>
      <c r="G3470">
        <v>8</v>
      </c>
      <c r="H3470" t="s">
        <v>20</v>
      </c>
      <c r="I3470" t="s">
        <v>21</v>
      </c>
      <c r="J3470" t="s">
        <v>28</v>
      </c>
      <c r="K3470" t="s">
        <v>28</v>
      </c>
      <c r="L3470" t="s">
        <v>29</v>
      </c>
      <c r="M3470" t="s">
        <v>20</v>
      </c>
      <c r="N3470" t="s">
        <v>30</v>
      </c>
      <c r="O3470">
        <v>25.16</v>
      </c>
      <c r="P3470">
        <v>195.97</v>
      </c>
      <c r="Q3470">
        <v>2</v>
      </c>
      <c r="R3470" t="s">
        <v>20</v>
      </c>
    </row>
    <row r="3471" spans="1:18" x14ac:dyDescent="0.35">
      <c r="A3471" t="s">
        <v>3507</v>
      </c>
      <c r="B3471" t="s">
        <v>36</v>
      </c>
      <c r="C3471">
        <v>0</v>
      </c>
      <c r="D3471" t="s">
        <v>20</v>
      </c>
      <c r="E3471" t="s">
        <v>21</v>
      </c>
      <c r="F3471" t="s">
        <v>27</v>
      </c>
      <c r="G3471">
        <v>8</v>
      </c>
      <c r="H3471" t="s">
        <v>20</v>
      </c>
      <c r="I3471" t="s">
        <v>21</v>
      </c>
      <c r="J3471" t="s">
        <v>28</v>
      </c>
      <c r="K3471" t="s">
        <v>28</v>
      </c>
      <c r="L3471" t="s">
        <v>33</v>
      </c>
      <c r="M3471" t="s">
        <v>21</v>
      </c>
      <c r="N3471" t="s">
        <v>34</v>
      </c>
      <c r="O3471">
        <v>33.700000000000003</v>
      </c>
      <c r="P3471">
        <v>277.06</v>
      </c>
      <c r="Q3471">
        <v>0</v>
      </c>
      <c r="R3471" t="s">
        <v>21</v>
      </c>
    </row>
    <row r="3472" spans="1:18" x14ac:dyDescent="0.35">
      <c r="A3472" t="s">
        <v>3508</v>
      </c>
      <c r="B3472" t="s">
        <v>19</v>
      </c>
      <c r="C3472">
        <v>0</v>
      </c>
      <c r="D3472" t="s">
        <v>20</v>
      </c>
      <c r="E3472" t="s">
        <v>21</v>
      </c>
      <c r="F3472" t="s">
        <v>27</v>
      </c>
      <c r="G3472">
        <v>34</v>
      </c>
      <c r="H3472" t="s">
        <v>20</v>
      </c>
      <c r="I3472" t="s">
        <v>21</v>
      </c>
      <c r="J3472" t="s">
        <v>28</v>
      </c>
      <c r="K3472" t="s">
        <v>28</v>
      </c>
      <c r="L3472" t="s">
        <v>24</v>
      </c>
      <c r="M3472" t="s">
        <v>20</v>
      </c>
      <c r="N3472" t="s">
        <v>25</v>
      </c>
      <c r="O3472">
        <v>28.56</v>
      </c>
      <c r="P3472">
        <v>954.37</v>
      </c>
      <c r="Q3472">
        <v>1</v>
      </c>
      <c r="R3472" t="s">
        <v>21</v>
      </c>
    </row>
    <row r="3473" spans="1:18" x14ac:dyDescent="0.35">
      <c r="A3473" t="s">
        <v>3509</v>
      </c>
      <c r="B3473" t="s">
        <v>36</v>
      </c>
      <c r="C3473">
        <v>0</v>
      </c>
      <c r="D3473" t="s">
        <v>21</v>
      </c>
      <c r="E3473" t="s">
        <v>21</v>
      </c>
      <c r="F3473" t="s">
        <v>39</v>
      </c>
      <c r="G3473">
        <v>45</v>
      </c>
      <c r="H3473" t="s">
        <v>20</v>
      </c>
      <c r="I3473" t="s">
        <v>32</v>
      </c>
      <c r="J3473" t="s">
        <v>21</v>
      </c>
      <c r="K3473" t="s">
        <v>20</v>
      </c>
      <c r="L3473" t="s">
        <v>33</v>
      </c>
      <c r="M3473" t="s">
        <v>20</v>
      </c>
      <c r="N3473" t="s">
        <v>30</v>
      </c>
      <c r="O3473">
        <v>67.099999999999994</v>
      </c>
      <c r="P3473">
        <v>3043.93</v>
      </c>
      <c r="Q3473">
        <v>2</v>
      </c>
      <c r="R3473" t="s">
        <v>21</v>
      </c>
    </row>
    <row r="3474" spans="1:18" x14ac:dyDescent="0.35">
      <c r="A3474" t="s">
        <v>3510</v>
      </c>
      <c r="B3474" t="s">
        <v>19</v>
      </c>
      <c r="C3474">
        <v>0</v>
      </c>
      <c r="D3474" t="s">
        <v>20</v>
      </c>
      <c r="E3474" t="s">
        <v>20</v>
      </c>
      <c r="F3474" t="s">
        <v>45</v>
      </c>
      <c r="G3474">
        <v>5</v>
      </c>
      <c r="H3474" t="s">
        <v>20</v>
      </c>
      <c r="I3474" t="s">
        <v>23</v>
      </c>
      <c r="J3474" t="s">
        <v>21</v>
      </c>
      <c r="K3474" t="s">
        <v>21</v>
      </c>
      <c r="L3474" t="s">
        <v>33</v>
      </c>
      <c r="M3474" t="s">
        <v>21</v>
      </c>
      <c r="N3474" t="s">
        <v>30</v>
      </c>
      <c r="O3474">
        <v>87.48</v>
      </c>
      <c r="P3474">
        <v>435.55</v>
      </c>
      <c r="Q3474">
        <v>2</v>
      </c>
      <c r="R3474" t="s">
        <v>20</v>
      </c>
    </row>
    <row r="3475" spans="1:18" x14ac:dyDescent="0.35">
      <c r="A3475" t="s">
        <v>3511</v>
      </c>
      <c r="B3475" t="s">
        <v>36</v>
      </c>
      <c r="C3475">
        <v>0</v>
      </c>
      <c r="D3475" t="s">
        <v>21</v>
      </c>
      <c r="E3475" t="s">
        <v>21</v>
      </c>
      <c r="F3475" t="s">
        <v>45</v>
      </c>
      <c r="G3475">
        <v>45</v>
      </c>
      <c r="H3475" t="s">
        <v>20</v>
      </c>
      <c r="I3475" t="s">
        <v>23</v>
      </c>
      <c r="J3475" t="s">
        <v>21</v>
      </c>
      <c r="K3475" t="s">
        <v>20</v>
      </c>
      <c r="L3475" t="s">
        <v>24</v>
      </c>
      <c r="M3475" t="s">
        <v>20</v>
      </c>
      <c r="N3475" t="s">
        <v>30</v>
      </c>
      <c r="O3475">
        <v>85.21</v>
      </c>
      <c r="P3475">
        <v>3925.43</v>
      </c>
      <c r="Q3475">
        <v>3</v>
      </c>
      <c r="R3475" t="s">
        <v>21</v>
      </c>
    </row>
    <row r="3476" spans="1:18" x14ac:dyDescent="0.35">
      <c r="A3476" t="s">
        <v>3512</v>
      </c>
      <c r="B3476" t="s">
        <v>19</v>
      </c>
      <c r="C3476">
        <v>0</v>
      </c>
      <c r="D3476" t="s">
        <v>21</v>
      </c>
      <c r="E3476" t="s">
        <v>21</v>
      </c>
      <c r="F3476" t="s">
        <v>37</v>
      </c>
      <c r="G3476">
        <v>14</v>
      </c>
      <c r="H3476" t="s">
        <v>20</v>
      </c>
      <c r="I3476" t="s">
        <v>32</v>
      </c>
      <c r="J3476" t="s">
        <v>21</v>
      </c>
      <c r="K3476" t="s">
        <v>21</v>
      </c>
      <c r="L3476" t="s">
        <v>33</v>
      </c>
      <c r="M3476" t="s">
        <v>21</v>
      </c>
      <c r="N3476" t="s">
        <v>25</v>
      </c>
      <c r="O3476">
        <v>50.29</v>
      </c>
      <c r="P3476">
        <v>701.36</v>
      </c>
      <c r="Q3476">
        <v>2</v>
      </c>
      <c r="R3476" t="s">
        <v>20</v>
      </c>
    </row>
    <row r="3477" spans="1:18" x14ac:dyDescent="0.35">
      <c r="A3477" t="s">
        <v>3513</v>
      </c>
      <c r="B3477" t="s">
        <v>19</v>
      </c>
      <c r="C3477">
        <v>0</v>
      </c>
      <c r="D3477" t="s">
        <v>20</v>
      </c>
      <c r="E3477" t="s">
        <v>21</v>
      </c>
      <c r="F3477" t="s">
        <v>37</v>
      </c>
      <c r="G3477">
        <v>39</v>
      </c>
      <c r="H3477" t="s">
        <v>21</v>
      </c>
      <c r="I3477" t="s">
        <v>23</v>
      </c>
      <c r="J3477" t="s">
        <v>21</v>
      </c>
      <c r="K3477" t="s">
        <v>21</v>
      </c>
      <c r="L3477" t="s">
        <v>33</v>
      </c>
      <c r="M3477" t="s">
        <v>20</v>
      </c>
      <c r="N3477" t="s">
        <v>43</v>
      </c>
      <c r="O3477">
        <v>67.81</v>
      </c>
      <c r="P3477">
        <v>2575.71</v>
      </c>
      <c r="Q3477">
        <v>6</v>
      </c>
      <c r="R3477" t="s">
        <v>20</v>
      </c>
    </row>
    <row r="3478" spans="1:18" x14ac:dyDescent="0.35">
      <c r="A3478" t="s">
        <v>3514</v>
      </c>
      <c r="B3478" t="s">
        <v>19</v>
      </c>
      <c r="C3478">
        <v>0</v>
      </c>
      <c r="D3478" t="s">
        <v>21</v>
      </c>
      <c r="E3478" t="s">
        <v>21</v>
      </c>
      <c r="F3478" t="s">
        <v>56</v>
      </c>
      <c r="G3478">
        <v>35</v>
      </c>
      <c r="H3478" t="s">
        <v>20</v>
      </c>
      <c r="I3478" t="s">
        <v>23</v>
      </c>
      <c r="J3478" t="s">
        <v>20</v>
      </c>
      <c r="K3478" t="s">
        <v>20</v>
      </c>
      <c r="L3478" t="s">
        <v>24</v>
      </c>
      <c r="M3478" t="s">
        <v>21</v>
      </c>
      <c r="N3478" t="s">
        <v>25</v>
      </c>
      <c r="O3478">
        <v>104.82</v>
      </c>
      <c r="P3478">
        <v>3560.11</v>
      </c>
      <c r="Q3478">
        <v>3</v>
      </c>
      <c r="R3478" t="s">
        <v>21</v>
      </c>
    </row>
    <row r="3479" spans="1:18" x14ac:dyDescent="0.35">
      <c r="A3479" t="s">
        <v>3515</v>
      </c>
      <c r="B3479" t="s">
        <v>19</v>
      </c>
      <c r="C3479">
        <v>0</v>
      </c>
      <c r="D3479" t="s">
        <v>21</v>
      </c>
      <c r="E3479" t="s">
        <v>21</v>
      </c>
      <c r="F3479" t="s">
        <v>22</v>
      </c>
      <c r="G3479">
        <v>5</v>
      </c>
      <c r="H3479" t="s">
        <v>20</v>
      </c>
      <c r="I3479" t="s">
        <v>23</v>
      </c>
      <c r="J3479" t="s">
        <v>20</v>
      </c>
      <c r="K3479" t="s">
        <v>21</v>
      </c>
      <c r="L3479" t="s">
        <v>33</v>
      </c>
      <c r="M3479" t="s">
        <v>21</v>
      </c>
      <c r="N3479" t="s">
        <v>30</v>
      </c>
      <c r="O3479">
        <v>89.1</v>
      </c>
      <c r="P3479">
        <v>435.03</v>
      </c>
      <c r="Q3479">
        <v>3</v>
      </c>
      <c r="R3479" t="s">
        <v>20</v>
      </c>
    </row>
    <row r="3480" spans="1:18" x14ac:dyDescent="0.35">
      <c r="A3480" t="s">
        <v>3516</v>
      </c>
      <c r="B3480" t="s">
        <v>19</v>
      </c>
      <c r="C3480">
        <v>0</v>
      </c>
      <c r="D3480" t="s">
        <v>20</v>
      </c>
      <c r="E3480" t="s">
        <v>21</v>
      </c>
      <c r="F3480" t="s">
        <v>41</v>
      </c>
      <c r="G3480">
        <v>9</v>
      </c>
      <c r="H3480" t="s">
        <v>20</v>
      </c>
      <c r="I3480" t="s">
        <v>32</v>
      </c>
      <c r="J3480" t="s">
        <v>20</v>
      </c>
      <c r="K3480" t="s">
        <v>20</v>
      </c>
      <c r="L3480" t="s">
        <v>33</v>
      </c>
      <c r="M3480" t="s">
        <v>20</v>
      </c>
      <c r="N3480" t="s">
        <v>34</v>
      </c>
      <c r="O3480">
        <v>74.89</v>
      </c>
      <c r="P3480">
        <v>658.7</v>
      </c>
      <c r="Q3480">
        <v>1</v>
      </c>
      <c r="R3480" t="s">
        <v>21</v>
      </c>
    </row>
    <row r="3481" spans="1:18" x14ac:dyDescent="0.35">
      <c r="A3481" t="s">
        <v>3517</v>
      </c>
      <c r="B3481" t="s">
        <v>36</v>
      </c>
      <c r="C3481">
        <v>0</v>
      </c>
      <c r="D3481" t="s">
        <v>21</v>
      </c>
      <c r="E3481" t="s">
        <v>21</v>
      </c>
      <c r="F3481" t="s">
        <v>49</v>
      </c>
      <c r="G3481">
        <v>23</v>
      </c>
      <c r="H3481" t="s">
        <v>20</v>
      </c>
      <c r="I3481" t="s">
        <v>21</v>
      </c>
      <c r="J3481" t="s">
        <v>28</v>
      </c>
      <c r="K3481" t="s">
        <v>28</v>
      </c>
      <c r="L3481" t="s">
        <v>33</v>
      </c>
      <c r="M3481" t="s">
        <v>21</v>
      </c>
      <c r="N3481" t="s">
        <v>25</v>
      </c>
      <c r="O3481">
        <v>24.22</v>
      </c>
      <c r="P3481">
        <v>557.02</v>
      </c>
      <c r="Q3481">
        <v>4</v>
      </c>
      <c r="R3481" t="s">
        <v>20</v>
      </c>
    </row>
    <row r="3482" spans="1:18" x14ac:dyDescent="0.35">
      <c r="A3482" t="s">
        <v>3518</v>
      </c>
      <c r="B3482" t="s">
        <v>36</v>
      </c>
      <c r="C3482">
        <v>1</v>
      </c>
      <c r="D3482" t="s">
        <v>21</v>
      </c>
      <c r="E3482" t="s">
        <v>21</v>
      </c>
      <c r="F3482" t="s">
        <v>45</v>
      </c>
      <c r="G3482">
        <v>10</v>
      </c>
      <c r="H3482" t="s">
        <v>20</v>
      </c>
      <c r="I3482" t="s">
        <v>23</v>
      </c>
      <c r="J3482" t="s">
        <v>20</v>
      </c>
      <c r="K3482" t="s">
        <v>20</v>
      </c>
      <c r="L3482" t="s">
        <v>33</v>
      </c>
      <c r="M3482" t="s">
        <v>20</v>
      </c>
      <c r="N3482" t="s">
        <v>34</v>
      </c>
      <c r="O3482">
        <v>101.55</v>
      </c>
      <c r="P3482">
        <v>1022.15</v>
      </c>
      <c r="Q3482">
        <v>1</v>
      </c>
      <c r="R3482" t="s">
        <v>21</v>
      </c>
    </row>
    <row r="3483" spans="1:18" x14ac:dyDescent="0.35">
      <c r="A3483" t="s">
        <v>3519</v>
      </c>
      <c r="B3483" t="s">
        <v>36</v>
      </c>
      <c r="C3483">
        <v>0</v>
      </c>
      <c r="D3483" t="s">
        <v>20</v>
      </c>
      <c r="E3483" t="s">
        <v>20</v>
      </c>
      <c r="F3483" t="s">
        <v>41</v>
      </c>
      <c r="G3483">
        <v>5</v>
      </c>
      <c r="H3483" t="s">
        <v>20</v>
      </c>
      <c r="I3483" t="s">
        <v>32</v>
      </c>
      <c r="J3483" t="s">
        <v>21</v>
      </c>
      <c r="K3483" t="s">
        <v>21</v>
      </c>
      <c r="L3483" t="s">
        <v>33</v>
      </c>
      <c r="M3483" t="s">
        <v>20</v>
      </c>
      <c r="N3483" t="s">
        <v>34</v>
      </c>
      <c r="O3483">
        <v>54.66</v>
      </c>
      <c r="P3483">
        <v>279.58999999999997</v>
      </c>
      <c r="Q3483">
        <v>1</v>
      </c>
      <c r="R3483" t="s">
        <v>20</v>
      </c>
    </row>
    <row r="3484" spans="1:18" x14ac:dyDescent="0.35">
      <c r="A3484" t="s">
        <v>3520</v>
      </c>
      <c r="B3484" t="s">
        <v>19</v>
      </c>
      <c r="C3484">
        <v>0</v>
      </c>
      <c r="D3484" t="s">
        <v>20</v>
      </c>
      <c r="E3484" t="s">
        <v>20</v>
      </c>
      <c r="F3484" t="s">
        <v>45</v>
      </c>
      <c r="G3484">
        <v>43</v>
      </c>
      <c r="H3484" t="s">
        <v>20</v>
      </c>
      <c r="I3484" t="s">
        <v>21</v>
      </c>
      <c r="J3484" t="s">
        <v>28</v>
      </c>
      <c r="K3484" t="s">
        <v>28</v>
      </c>
      <c r="L3484" t="s">
        <v>33</v>
      </c>
      <c r="M3484" t="s">
        <v>21</v>
      </c>
      <c r="N3484" t="s">
        <v>43</v>
      </c>
      <c r="O3484">
        <v>29.12</v>
      </c>
      <c r="P3484">
        <v>1218.75</v>
      </c>
      <c r="Q3484">
        <v>1</v>
      </c>
      <c r="R3484" t="s">
        <v>21</v>
      </c>
    </row>
    <row r="3485" spans="1:18" x14ac:dyDescent="0.35">
      <c r="A3485" t="s">
        <v>3521</v>
      </c>
      <c r="B3485" t="s">
        <v>19</v>
      </c>
      <c r="C3485">
        <v>1</v>
      </c>
      <c r="D3485" t="s">
        <v>20</v>
      </c>
      <c r="E3485" t="s">
        <v>21</v>
      </c>
      <c r="F3485" t="s">
        <v>65</v>
      </c>
      <c r="G3485">
        <v>35</v>
      </c>
      <c r="H3485" t="s">
        <v>20</v>
      </c>
      <c r="I3485" t="s">
        <v>23</v>
      </c>
      <c r="J3485" t="s">
        <v>20</v>
      </c>
      <c r="K3485" t="s">
        <v>20</v>
      </c>
      <c r="L3485" t="s">
        <v>29</v>
      </c>
      <c r="M3485" t="s">
        <v>20</v>
      </c>
      <c r="N3485" t="s">
        <v>30</v>
      </c>
      <c r="O3485">
        <v>89.76</v>
      </c>
      <c r="P3485">
        <v>3151.98</v>
      </c>
      <c r="Q3485">
        <v>2</v>
      </c>
      <c r="R3485" t="s">
        <v>21</v>
      </c>
    </row>
    <row r="3486" spans="1:18" x14ac:dyDescent="0.35">
      <c r="A3486" t="s">
        <v>3522</v>
      </c>
      <c r="B3486" t="s">
        <v>36</v>
      </c>
      <c r="C3486">
        <v>0</v>
      </c>
      <c r="D3486" t="s">
        <v>21</v>
      </c>
      <c r="E3486" t="s">
        <v>21</v>
      </c>
      <c r="F3486" t="s">
        <v>58</v>
      </c>
      <c r="G3486">
        <v>30</v>
      </c>
      <c r="H3486" t="s">
        <v>20</v>
      </c>
      <c r="I3486" t="s">
        <v>32</v>
      </c>
      <c r="J3486" t="s">
        <v>21</v>
      </c>
      <c r="K3486" t="s">
        <v>21</v>
      </c>
      <c r="L3486" t="s">
        <v>33</v>
      </c>
      <c r="M3486" t="s">
        <v>20</v>
      </c>
      <c r="N3486" t="s">
        <v>30</v>
      </c>
      <c r="O3486">
        <v>53.95</v>
      </c>
      <c r="P3486">
        <v>1599.91</v>
      </c>
      <c r="Q3486">
        <v>1</v>
      </c>
      <c r="R3486" t="s">
        <v>20</v>
      </c>
    </row>
    <row r="3487" spans="1:18" x14ac:dyDescent="0.35">
      <c r="A3487" t="s">
        <v>3523</v>
      </c>
      <c r="B3487" t="s">
        <v>19</v>
      </c>
      <c r="C3487">
        <v>0</v>
      </c>
      <c r="D3487" t="s">
        <v>21</v>
      </c>
      <c r="E3487" t="s">
        <v>21</v>
      </c>
      <c r="F3487" t="s">
        <v>27</v>
      </c>
      <c r="G3487">
        <v>54</v>
      </c>
      <c r="H3487" t="s">
        <v>20</v>
      </c>
      <c r="I3487" t="s">
        <v>23</v>
      </c>
      <c r="J3487" t="s">
        <v>21</v>
      </c>
      <c r="K3487" t="s">
        <v>20</v>
      </c>
      <c r="L3487" t="s">
        <v>24</v>
      </c>
      <c r="M3487" t="s">
        <v>21</v>
      </c>
      <c r="N3487" t="s">
        <v>34</v>
      </c>
      <c r="O3487">
        <v>85.99</v>
      </c>
      <c r="P3487">
        <v>4665.6899999999996</v>
      </c>
      <c r="Q3487">
        <v>0</v>
      </c>
      <c r="R3487" t="s">
        <v>21</v>
      </c>
    </row>
    <row r="3488" spans="1:18" x14ac:dyDescent="0.35">
      <c r="A3488" t="s">
        <v>3524</v>
      </c>
      <c r="B3488" t="s">
        <v>19</v>
      </c>
      <c r="C3488">
        <v>0</v>
      </c>
      <c r="D3488" t="s">
        <v>21</v>
      </c>
      <c r="E3488" t="s">
        <v>21</v>
      </c>
      <c r="F3488" t="s">
        <v>49</v>
      </c>
      <c r="G3488">
        <v>72</v>
      </c>
      <c r="H3488" t="s">
        <v>20</v>
      </c>
      <c r="I3488" t="s">
        <v>21</v>
      </c>
      <c r="J3488" t="s">
        <v>28</v>
      </c>
      <c r="K3488" t="s">
        <v>28</v>
      </c>
      <c r="L3488" t="s">
        <v>24</v>
      </c>
      <c r="M3488" t="s">
        <v>20</v>
      </c>
      <c r="N3488" t="s">
        <v>25</v>
      </c>
      <c r="O3488">
        <v>34.659999999999997</v>
      </c>
      <c r="P3488">
        <v>2462.08</v>
      </c>
      <c r="Q3488">
        <v>0</v>
      </c>
      <c r="R3488" t="s">
        <v>21</v>
      </c>
    </row>
    <row r="3489" spans="1:18" x14ac:dyDescent="0.35">
      <c r="A3489" t="s">
        <v>3525</v>
      </c>
      <c r="B3489" t="s">
        <v>36</v>
      </c>
      <c r="C3489">
        <v>0</v>
      </c>
      <c r="D3489" t="s">
        <v>20</v>
      </c>
      <c r="E3489" t="s">
        <v>20</v>
      </c>
      <c r="F3489" t="s">
        <v>47</v>
      </c>
      <c r="G3489">
        <v>19</v>
      </c>
      <c r="H3489" t="s">
        <v>20</v>
      </c>
      <c r="I3489" t="s">
        <v>32</v>
      </c>
      <c r="J3489" t="s">
        <v>20</v>
      </c>
      <c r="K3489" t="s">
        <v>20</v>
      </c>
      <c r="L3489" t="s">
        <v>33</v>
      </c>
      <c r="M3489" t="s">
        <v>21</v>
      </c>
      <c r="N3489" t="s">
        <v>34</v>
      </c>
      <c r="O3489">
        <v>63.2</v>
      </c>
      <c r="P3489">
        <v>1190.53</v>
      </c>
      <c r="Q3489">
        <v>1</v>
      </c>
      <c r="R3489" t="s">
        <v>21</v>
      </c>
    </row>
    <row r="3490" spans="1:18" x14ac:dyDescent="0.35">
      <c r="A3490" t="s">
        <v>3526</v>
      </c>
      <c r="B3490" t="s">
        <v>19</v>
      </c>
      <c r="C3490">
        <v>0</v>
      </c>
      <c r="D3490" t="s">
        <v>21</v>
      </c>
      <c r="E3490" t="s">
        <v>21</v>
      </c>
      <c r="F3490" t="s">
        <v>2142</v>
      </c>
      <c r="G3490">
        <v>37</v>
      </c>
      <c r="H3490" t="s">
        <v>20</v>
      </c>
      <c r="I3490" t="s">
        <v>32</v>
      </c>
      <c r="J3490" t="s">
        <v>20</v>
      </c>
      <c r="K3490" t="s">
        <v>21</v>
      </c>
      <c r="L3490" t="s">
        <v>24</v>
      </c>
      <c r="M3490" t="s">
        <v>20</v>
      </c>
      <c r="N3490" t="s">
        <v>43</v>
      </c>
      <c r="O3490">
        <v>65.05</v>
      </c>
      <c r="P3490">
        <v>2460.2800000000002</v>
      </c>
      <c r="Q3490">
        <v>0</v>
      </c>
      <c r="R3490" t="s">
        <v>21</v>
      </c>
    </row>
    <row r="3491" spans="1:18" x14ac:dyDescent="0.35">
      <c r="A3491" t="s">
        <v>3527</v>
      </c>
      <c r="B3491" t="s">
        <v>19</v>
      </c>
      <c r="C3491">
        <v>0</v>
      </c>
      <c r="D3491" t="s">
        <v>21</v>
      </c>
      <c r="E3491" t="s">
        <v>21</v>
      </c>
      <c r="F3491" t="s">
        <v>75</v>
      </c>
      <c r="G3491">
        <v>3</v>
      </c>
      <c r="H3491" t="s">
        <v>20</v>
      </c>
      <c r="I3491" t="s">
        <v>32</v>
      </c>
      <c r="J3491" t="s">
        <v>21</v>
      </c>
      <c r="K3491" t="s">
        <v>21</v>
      </c>
      <c r="L3491" t="s">
        <v>29</v>
      </c>
      <c r="M3491" t="s">
        <v>21</v>
      </c>
      <c r="N3491" t="s">
        <v>30</v>
      </c>
      <c r="O3491">
        <v>56.23</v>
      </c>
      <c r="P3491">
        <v>170.45</v>
      </c>
      <c r="Q3491">
        <v>1</v>
      </c>
      <c r="R3491" t="s">
        <v>20</v>
      </c>
    </row>
    <row r="3492" spans="1:18" x14ac:dyDescent="0.35">
      <c r="A3492" t="s">
        <v>3528</v>
      </c>
      <c r="B3492" t="s">
        <v>36</v>
      </c>
      <c r="C3492">
        <v>0</v>
      </c>
      <c r="D3492" t="s">
        <v>20</v>
      </c>
      <c r="E3492" t="s">
        <v>21</v>
      </c>
      <c r="F3492" t="s">
        <v>56</v>
      </c>
      <c r="G3492">
        <v>4</v>
      </c>
      <c r="H3492" t="s">
        <v>20</v>
      </c>
      <c r="I3492" t="s">
        <v>23</v>
      </c>
      <c r="J3492" t="s">
        <v>20</v>
      </c>
      <c r="K3492" t="s">
        <v>21</v>
      </c>
      <c r="L3492" t="s">
        <v>29</v>
      </c>
      <c r="M3492" t="s">
        <v>20</v>
      </c>
      <c r="N3492" t="s">
        <v>34</v>
      </c>
      <c r="O3492">
        <v>93.16</v>
      </c>
      <c r="P3492">
        <v>369.95</v>
      </c>
      <c r="Q3492">
        <v>1</v>
      </c>
      <c r="R3492" t="s">
        <v>20</v>
      </c>
    </row>
    <row r="3493" spans="1:18" x14ac:dyDescent="0.35">
      <c r="A3493" t="s">
        <v>3529</v>
      </c>
      <c r="B3493" t="s">
        <v>36</v>
      </c>
      <c r="C3493">
        <v>0</v>
      </c>
      <c r="D3493" t="s">
        <v>20</v>
      </c>
      <c r="E3493" t="s">
        <v>21</v>
      </c>
      <c r="F3493" t="s">
        <v>27</v>
      </c>
      <c r="G3493">
        <v>14</v>
      </c>
      <c r="H3493" t="s">
        <v>20</v>
      </c>
      <c r="I3493" t="s">
        <v>32</v>
      </c>
      <c r="J3493" t="s">
        <v>20</v>
      </c>
      <c r="K3493" t="s">
        <v>20</v>
      </c>
      <c r="L3493" t="s">
        <v>33</v>
      </c>
      <c r="M3493" t="s">
        <v>21</v>
      </c>
      <c r="N3493" t="s">
        <v>30</v>
      </c>
      <c r="O3493">
        <v>68.11</v>
      </c>
      <c r="P3493">
        <v>927.3</v>
      </c>
      <c r="Q3493">
        <v>0</v>
      </c>
      <c r="R3493" t="s">
        <v>21</v>
      </c>
    </row>
    <row r="3494" spans="1:18" x14ac:dyDescent="0.35">
      <c r="A3494" t="s">
        <v>3530</v>
      </c>
      <c r="B3494" t="s">
        <v>36</v>
      </c>
      <c r="C3494">
        <v>0</v>
      </c>
      <c r="D3494" t="s">
        <v>21</v>
      </c>
      <c r="E3494" t="s">
        <v>21</v>
      </c>
      <c r="F3494" t="s">
        <v>49</v>
      </c>
      <c r="G3494">
        <v>17</v>
      </c>
      <c r="H3494" t="s">
        <v>20</v>
      </c>
      <c r="I3494" t="s">
        <v>32</v>
      </c>
      <c r="J3494" t="s">
        <v>20</v>
      </c>
      <c r="K3494" t="s">
        <v>20</v>
      </c>
      <c r="L3494" t="s">
        <v>33</v>
      </c>
      <c r="M3494" t="s">
        <v>21</v>
      </c>
      <c r="N3494" t="s">
        <v>43</v>
      </c>
      <c r="O3494">
        <v>72.97</v>
      </c>
      <c r="P3494">
        <v>1258.48</v>
      </c>
      <c r="Q3494">
        <v>0</v>
      </c>
      <c r="R3494" t="s">
        <v>21</v>
      </c>
    </row>
    <row r="3495" spans="1:18" x14ac:dyDescent="0.35">
      <c r="A3495" t="s">
        <v>3531</v>
      </c>
      <c r="B3495" t="s">
        <v>36</v>
      </c>
      <c r="C3495">
        <v>1</v>
      </c>
      <c r="D3495" t="s">
        <v>20</v>
      </c>
      <c r="E3495" t="s">
        <v>21</v>
      </c>
      <c r="F3495" t="s">
        <v>22</v>
      </c>
      <c r="G3495">
        <v>5</v>
      </c>
      <c r="H3495" t="s">
        <v>20</v>
      </c>
      <c r="I3495" t="s">
        <v>21</v>
      </c>
      <c r="J3495" t="s">
        <v>28</v>
      </c>
      <c r="K3495" t="s">
        <v>28</v>
      </c>
      <c r="L3495" t="s">
        <v>33</v>
      </c>
      <c r="M3495" t="s">
        <v>20</v>
      </c>
      <c r="N3495" t="s">
        <v>30</v>
      </c>
      <c r="O3495">
        <v>26.74</v>
      </c>
      <c r="P3495">
        <v>136.94</v>
      </c>
      <c r="Q3495">
        <v>0</v>
      </c>
      <c r="R3495" t="s">
        <v>21</v>
      </c>
    </row>
    <row r="3496" spans="1:18" x14ac:dyDescent="0.35">
      <c r="A3496" t="s">
        <v>3532</v>
      </c>
      <c r="B3496" t="s">
        <v>19</v>
      </c>
      <c r="C3496">
        <v>0</v>
      </c>
      <c r="D3496" t="s">
        <v>21</v>
      </c>
      <c r="E3496" t="s">
        <v>21</v>
      </c>
      <c r="F3496" t="s">
        <v>49</v>
      </c>
      <c r="G3496">
        <v>33</v>
      </c>
      <c r="H3496" t="s">
        <v>20</v>
      </c>
      <c r="I3496" t="s">
        <v>23</v>
      </c>
      <c r="J3496" t="s">
        <v>21</v>
      </c>
      <c r="K3496" t="s">
        <v>21</v>
      </c>
      <c r="L3496" t="s">
        <v>24</v>
      </c>
      <c r="M3496" t="s">
        <v>20</v>
      </c>
      <c r="N3496" t="s">
        <v>25</v>
      </c>
      <c r="O3496">
        <v>83.53</v>
      </c>
      <c r="P3496">
        <v>2796.31</v>
      </c>
      <c r="Q3496">
        <v>3</v>
      </c>
      <c r="R3496" t="s">
        <v>21</v>
      </c>
    </row>
    <row r="3497" spans="1:18" x14ac:dyDescent="0.35">
      <c r="A3497" t="s">
        <v>3533</v>
      </c>
      <c r="B3497" t="s">
        <v>36</v>
      </c>
      <c r="C3497">
        <v>1</v>
      </c>
      <c r="D3497" t="s">
        <v>20</v>
      </c>
      <c r="E3497" t="s">
        <v>20</v>
      </c>
      <c r="F3497" t="s">
        <v>49</v>
      </c>
      <c r="G3497">
        <v>37</v>
      </c>
      <c r="H3497" t="s">
        <v>20</v>
      </c>
      <c r="I3497" t="s">
        <v>23</v>
      </c>
      <c r="J3497" t="s">
        <v>21</v>
      </c>
      <c r="K3497" t="s">
        <v>21</v>
      </c>
      <c r="L3497" t="s">
        <v>29</v>
      </c>
      <c r="M3497" t="s">
        <v>20</v>
      </c>
      <c r="N3497" t="s">
        <v>34</v>
      </c>
      <c r="O3497">
        <v>93.79</v>
      </c>
      <c r="P3497">
        <v>3370.31</v>
      </c>
      <c r="Q3497">
        <v>1</v>
      </c>
      <c r="R3497" t="s">
        <v>21</v>
      </c>
    </row>
    <row r="3498" spans="1:18" x14ac:dyDescent="0.35">
      <c r="A3498" t="s">
        <v>3534</v>
      </c>
      <c r="B3498" t="s">
        <v>36</v>
      </c>
      <c r="C3498">
        <v>1</v>
      </c>
      <c r="D3498" t="s">
        <v>20</v>
      </c>
      <c r="E3498" t="s">
        <v>21</v>
      </c>
      <c r="F3498" t="s">
        <v>45</v>
      </c>
      <c r="G3498">
        <v>52</v>
      </c>
      <c r="H3498" t="s">
        <v>20</v>
      </c>
      <c r="I3498" t="s">
        <v>23</v>
      </c>
      <c r="J3498" t="s">
        <v>20</v>
      </c>
      <c r="K3498" t="s">
        <v>21</v>
      </c>
      <c r="L3498" t="s">
        <v>29</v>
      </c>
      <c r="M3498" t="s">
        <v>21</v>
      </c>
      <c r="N3498" t="s">
        <v>43</v>
      </c>
      <c r="O3498">
        <v>83.97</v>
      </c>
      <c r="P3498">
        <v>4439.16</v>
      </c>
      <c r="Q3498">
        <v>4</v>
      </c>
      <c r="R3498" t="s">
        <v>21</v>
      </c>
    </row>
    <row r="3499" spans="1:18" x14ac:dyDescent="0.35">
      <c r="A3499" t="s">
        <v>3535</v>
      </c>
      <c r="B3499" t="s">
        <v>36</v>
      </c>
      <c r="C3499">
        <v>0</v>
      </c>
      <c r="D3499" t="s">
        <v>20</v>
      </c>
      <c r="E3499" t="s">
        <v>20</v>
      </c>
      <c r="F3499" t="s">
        <v>45</v>
      </c>
      <c r="G3499">
        <v>40</v>
      </c>
      <c r="H3499" t="s">
        <v>20</v>
      </c>
      <c r="I3499" t="s">
        <v>32</v>
      </c>
      <c r="J3499" t="s">
        <v>21</v>
      </c>
      <c r="K3499" t="s">
        <v>20</v>
      </c>
      <c r="L3499" t="s">
        <v>33</v>
      </c>
      <c r="M3499" t="s">
        <v>20</v>
      </c>
      <c r="N3499" t="s">
        <v>34</v>
      </c>
      <c r="O3499">
        <v>56.64</v>
      </c>
      <c r="P3499">
        <v>2250.27</v>
      </c>
      <c r="Q3499">
        <v>1</v>
      </c>
      <c r="R3499" t="s">
        <v>21</v>
      </c>
    </row>
    <row r="3500" spans="1:18" x14ac:dyDescent="0.35">
      <c r="A3500" t="s">
        <v>3536</v>
      </c>
      <c r="B3500" t="s">
        <v>19</v>
      </c>
      <c r="C3500">
        <v>0</v>
      </c>
      <c r="D3500" t="s">
        <v>20</v>
      </c>
      <c r="E3500" t="s">
        <v>21</v>
      </c>
      <c r="F3500" t="s">
        <v>41</v>
      </c>
      <c r="G3500">
        <v>42</v>
      </c>
      <c r="H3500" t="s">
        <v>20</v>
      </c>
      <c r="I3500" t="s">
        <v>21</v>
      </c>
      <c r="J3500" t="s">
        <v>28</v>
      </c>
      <c r="K3500" t="s">
        <v>28</v>
      </c>
      <c r="L3500" t="s">
        <v>29</v>
      </c>
      <c r="M3500" t="s">
        <v>20</v>
      </c>
      <c r="N3500" t="s">
        <v>34</v>
      </c>
      <c r="O3500">
        <v>23.51</v>
      </c>
      <c r="P3500">
        <v>964.84</v>
      </c>
      <c r="Q3500">
        <v>1</v>
      </c>
      <c r="R3500" t="s">
        <v>21</v>
      </c>
    </row>
    <row r="3501" spans="1:18" x14ac:dyDescent="0.35">
      <c r="A3501" t="s">
        <v>3537</v>
      </c>
      <c r="B3501" t="s">
        <v>36</v>
      </c>
      <c r="C3501">
        <v>0</v>
      </c>
      <c r="D3501" t="s">
        <v>21</v>
      </c>
      <c r="E3501" t="s">
        <v>21</v>
      </c>
      <c r="F3501" t="s">
        <v>58</v>
      </c>
      <c r="G3501">
        <v>14</v>
      </c>
      <c r="H3501" t="s">
        <v>20</v>
      </c>
      <c r="I3501" t="s">
        <v>32</v>
      </c>
      <c r="J3501" t="s">
        <v>21</v>
      </c>
      <c r="K3501" t="s">
        <v>21</v>
      </c>
      <c r="L3501" t="s">
        <v>33</v>
      </c>
      <c r="M3501" t="s">
        <v>20</v>
      </c>
      <c r="N3501" t="s">
        <v>43</v>
      </c>
      <c r="O3501">
        <v>50.06</v>
      </c>
      <c r="P3501">
        <v>687.74</v>
      </c>
      <c r="Q3501">
        <v>1</v>
      </c>
      <c r="R3501" t="s">
        <v>21</v>
      </c>
    </row>
    <row r="3502" spans="1:18" x14ac:dyDescent="0.35">
      <c r="A3502" t="s">
        <v>3538</v>
      </c>
      <c r="B3502" t="s">
        <v>36</v>
      </c>
      <c r="C3502">
        <v>0</v>
      </c>
      <c r="D3502" t="s">
        <v>21</v>
      </c>
      <c r="E3502" t="s">
        <v>21</v>
      </c>
      <c r="F3502" t="s">
        <v>37</v>
      </c>
      <c r="G3502">
        <v>28</v>
      </c>
      <c r="H3502" t="s">
        <v>20</v>
      </c>
      <c r="I3502" t="s">
        <v>21</v>
      </c>
      <c r="J3502" t="s">
        <v>28</v>
      </c>
      <c r="K3502" t="s">
        <v>28</v>
      </c>
      <c r="L3502" t="s">
        <v>29</v>
      </c>
      <c r="M3502" t="s">
        <v>21</v>
      </c>
      <c r="N3502" t="s">
        <v>34</v>
      </c>
      <c r="O3502">
        <v>31.36</v>
      </c>
      <c r="P3502">
        <v>883.31</v>
      </c>
      <c r="Q3502">
        <v>3</v>
      </c>
      <c r="R3502" t="s">
        <v>21</v>
      </c>
    </row>
    <row r="3503" spans="1:18" x14ac:dyDescent="0.35">
      <c r="A3503" t="s">
        <v>3539</v>
      </c>
      <c r="B3503" t="s">
        <v>19</v>
      </c>
      <c r="C3503">
        <v>0</v>
      </c>
      <c r="D3503" t="s">
        <v>21</v>
      </c>
      <c r="E3503" t="s">
        <v>21</v>
      </c>
      <c r="F3503" t="s">
        <v>22</v>
      </c>
      <c r="G3503">
        <v>46</v>
      </c>
      <c r="H3503" t="s">
        <v>20</v>
      </c>
      <c r="I3503" t="s">
        <v>21</v>
      </c>
      <c r="J3503" t="s">
        <v>28</v>
      </c>
      <c r="K3503" t="s">
        <v>28</v>
      </c>
      <c r="L3503" t="s">
        <v>24</v>
      </c>
      <c r="M3503" t="s">
        <v>20</v>
      </c>
      <c r="N3503" t="s">
        <v>34</v>
      </c>
      <c r="O3503">
        <v>40.369999999999997</v>
      </c>
      <c r="P3503">
        <v>1890.46</v>
      </c>
      <c r="Q3503">
        <v>1</v>
      </c>
      <c r="R3503" t="s">
        <v>21</v>
      </c>
    </row>
    <row r="3504" spans="1:18" x14ac:dyDescent="0.35">
      <c r="A3504" t="s">
        <v>3540</v>
      </c>
      <c r="B3504" t="s">
        <v>19</v>
      </c>
      <c r="C3504">
        <v>0</v>
      </c>
      <c r="D3504" t="s">
        <v>21</v>
      </c>
      <c r="E3504" t="s">
        <v>21</v>
      </c>
      <c r="F3504" t="s">
        <v>41</v>
      </c>
      <c r="G3504">
        <v>28</v>
      </c>
      <c r="H3504" t="s">
        <v>20</v>
      </c>
      <c r="I3504" t="s">
        <v>32</v>
      </c>
      <c r="J3504" t="s">
        <v>21</v>
      </c>
      <c r="K3504" t="s">
        <v>20</v>
      </c>
      <c r="L3504" t="s">
        <v>33</v>
      </c>
      <c r="M3504" t="s">
        <v>20</v>
      </c>
      <c r="N3504" t="s">
        <v>30</v>
      </c>
      <c r="O3504">
        <v>66.069999999999993</v>
      </c>
      <c r="P3504">
        <v>1814.4</v>
      </c>
      <c r="Q3504">
        <v>2</v>
      </c>
      <c r="R3504" t="s">
        <v>21</v>
      </c>
    </row>
    <row r="3505" spans="1:18" x14ac:dyDescent="0.35">
      <c r="A3505" t="s">
        <v>3541</v>
      </c>
      <c r="B3505" t="s">
        <v>19</v>
      </c>
      <c r="C3505">
        <v>0</v>
      </c>
      <c r="D3505" t="s">
        <v>20</v>
      </c>
      <c r="E3505" t="s">
        <v>21</v>
      </c>
      <c r="F3505" t="s">
        <v>75</v>
      </c>
      <c r="G3505">
        <v>51</v>
      </c>
      <c r="H3505" t="s">
        <v>20</v>
      </c>
      <c r="I3505" t="s">
        <v>21</v>
      </c>
      <c r="J3505" t="s">
        <v>28</v>
      </c>
      <c r="K3505" t="s">
        <v>28</v>
      </c>
      <c r="L3505" t="s">
        <v>24</v>
      </c>
      <c r="M3505" t="s">
        <v>21</v>
      </c>
      <c r="N3505" t="s">
        <v>43</v>
      </c>
      <c r="O3505">
        <v>42.15</v>
      </c>
      <c r="P3505">
        <v>2164.5500000000002</v>
      </c>
      <c r="Q3505">
        <v>2</v>
      </c>
      <c r="R3505" t="s">
        <v>21</v>
      </c>
    </row>
    <row r="3506" spans="1:18" x14ac:dyDescent="0.35">
      <c r="A3506" t="s">
        <v>3542</v>
      </c>
      <c r="B3506" t="s">
        <v>36</v>
      </c>
      <c r="C3506">
        <v>0</v>
      </c>
      <c r="D3506" t="s">
        <v>20</v>
      </c>
      <c r="E3506" t="s">
        <v>20</v>
      </c>
      <c r="F3506" t="s">
        <v>47</v>
      </c>
      <c r="G3506">
        <v>19</v>
      </c>
      <c r="H3506" t="s">
        <v>20</v>
      </c>
      <c r="I3506" t="s">
        <v>23</v>
      </c>
      <c r="J3506" t="s">
        <v>20</v>
      </c>
      <c r="K3506" t="s">
        <v>20</v>
      </c>
      <c r="L3506" t="s">
        <v>29</v>
      </c>
      <c r="M3506" t="s">
        <v>20</v>
      </c>
      <c r="N3506" t="s">
        <v>25</v>
      </c>
      <c r="O3506">
        <v>105.2</v>
      </c>
      <c r="P3506">
        <v>2050.7399999999998</v>
      </c>
      <c r="Q3506">
        <v>4</v>
      </c>
      <c r="R3506" t="s">
        <v>21</v>
      </c>
    </row>
    <row r="3507" spans="1:18" x14ac:dyDescent="0.35">
      <c r="A3507" t="s">
        <v>3543</v>
      </c>
      <c r="B3507" t="s">
        <v>36</v>
      </c>
      <c r="C3507">
        <v>0</v>
      </c>
      <c r="D3507" t="s">
        <v>20</v>
      </c>
      <c r="E3507" t="s">
        <v>21</v>
      </c>
      <c r="F3507" t="s">
        <v>75</v>
      </c>
      <c r="G3507">
        <v>11</v>
      </c>
      <c r="H3507" t="s">
        <v>20</v>
      </c>
      <c r="I3507" t="s">
        <v>23</v>
      </c>
      <c r="J3507" t="s">
        <v>20</v>
      </c>
      <c r="K3507" t="s">
        <v>20</v>
      </c>
      <c r="L3507" t="s">
        <v>33</v>
      </c>
      <c r="M3507" t="s">
        <v>21</v>
      </c>
      <c r="N3507" t="s">
        <v>30</v>
      </c>
      <c r="O3507">
        <v>90.03</v>
      </c>
      <c r="P3507">
        <v>984.78</v>
      </c>
      <c r="Q3507">
        <v>2</v>
      </c>
      <c r="R3507" t="s">
        <v>20</v>
      </c>
    </row>
    <row r="3508" spans="1:18" x14ac:dyDescent="0.35">
      <c r="A3508" t="s">
        <v>3544</v>
      </c>
      <c r="B3508" t="s">
        <v>36</v>
      </c>
      <c r="C3508">
        <v>1</v>
      </c>
      <c r="D3508" t="s">
        <v>20</v>
      </c>
      <c r="E3508" t="s">
        <v>21</v>
      </c>
      <c r="F3508" t="s">
        <v>65</v>
      </c>
      <c r="G3508">
        <v>59</v>
      </c>
      <c r="H3508" t="s">
        <v>20</v>
      </c>
      <c r="I3508" t="s">
        <v>21</v>
      </c>
      <c r="J3508" t="s">
        <v>28</v>
      </c>
      <c r="K3508" t="s">
        <v>28</v>
      </c>
      <c r="L3508" t="s">
        <v>24</v>
      </c>
      <c r="M3508" t="s">
        <v>21</v>
      </c>
      <c r="N3508" t="s">
        <v>43</v>
      </c>
      <c r="O3508">
        <v>31.25</v>
      </c>
      <c r="P3508">
        <v>1816.27</v>
      </c>
      <c r="Q3508">
        <v>1</v>
      </c>
      <c r="R3508" t="s">
        <v>21</v>
      </c>
    </row>
    <row r="3509" spans="1:18" x14ac:dyDescent="0.35">
      <c r="A3509" t="s">
        <v>3545</v>
      </c>
      <c r="B3509" t="s">
        <v>36</v>
      </c>
      <c r="C3509">
        <v>1</v>
      </c>
      <c r="D3509" t="s">
        <v>20</v>
      </c>
      <c r="E3509" t="s">
        <v>20</v>
      </c>
      <c r="F3509" t="s">
        <v>47</v>
      </c>
      <c r="G3509">
        <v>3</v>
      </c>
      <c r="H3509" t="s">
        <v>20</v>
      </c>
      <c r="I3509" t="s">
        <v>23</v>
      </c>
      <c r="J3509" t="s">
        <v>20</v>
      </c>
      <c r="K3509" t="s">
        <v>20</v>
      </c>
      <c r="L3509" t="s">
        <v>33</v>
      </c>
      <c r="M3509" t="s">
        <v>20</v>
      </c>
      <c r="N3509" t="s">
        <v>43</v>
      </c>
      <c r="O3509">
        <v>92.46</v>
      </c>
      <c r="P3509">
        <v>271.04000000000002</v>
      </c>
      <c r="Q3509">
        <v>5</v>
      </c>
      <c r="R3509" t="s">
        <v>21</v>
      </c>
    </row>
    <row r="3510" spans="1:18" x14ac:dyDescent="0.35">
      <c r="A3510" t="s">
        <v>3546</v>
      </c>
      <c r="B3510" t="s">
        <v>19</v>
      </c>
      <c r="C3510">
        <v>0</v>
      </c>
      <c r="D3510" t="s">
        <v>21</v>
      </c>
      <c r="E3510" t="s">
        <v>21</v>
      </c>
      <c r="F3510" t="s">
        <v>39</v>
      </c>
      <c r="G3510">
        <v>7</v>
      </c>
      <c r="H3510" t="s">
        <v>20</v>
      </c>
      <c r="I3510" t="s">
        <v>32</v>
      </c>
      <c r="J3510" t="s">
        <v>20</v>
      </c>
      <c r="K3510" t="s">
        <v>21</v>
      </c>
      <c r="L3510" t="s">
        <v>29</v>
      </c>
      <c r="M3510" t="s">
        <v>21</v>
      </c>
      <c r="N3510" t="s">
        <v>43</v>
      </c>
      <c r="O3510">
        <v>57.21</v>
      </c>
      <c r="P3510">
        <v>406.42</v>
      </c>
      <c r="Q3510">
        <v>3</v>
      </c>
      <c r="R3510" t="s">
        <v>21</v>
      </c>
    </row>
    <row r="3511" spans="1:18" x14ac:dyDescent="0.35">
      <c r="A3511" t="s">
        <v>3547</v>
      </c>
      <c r="B3511" t="s">
        <v>36</v>
      </c>
      <c r="C3511">
        <v>1</v>
      </c>
      <c r="D3511" t="s">
        <v>21</v>
      </c>
      <c r="E3511" t="s">
        <v>20</v>
      </c>
      <c r="F3511" t="s">
        <v>49</v>
      </c>
      <c r="G3511">
        <v>4</v>
      </c>
      <c r="H3511" t="s">
        <v>21</v>
      </c>
      <c r="I3511" t="s">
        <v>23</v>
      </c>
      <c r="J3511" t="s">
        <v>21</v>
      </c>
      <c r="K3511" t="s">
        <v>21</v>
      </c>
      <c r="L3511" t="s">
        <v>33</v>
      </c>
      <c r="M3511" t="s">
        <v>21</v>
      </c>
      <c r="N3511" t="s">
        <v>43</v>
      </c>
      <c r="O3511">
        <v>81.33</v>
      </c>
      <c r="P3511">
        <v>318.81</v>
      </c>
      <c r="Q3511">
        <v>4</v>
      </c>
      <c r="R3511" t="s">
        <v>21</v>
      </c>
    </row>
    <row r="3512" spans="1:18" x14ac:dyDescent="0.35">
      <c r="A3512" t="s">
        <v>3548</v>
      </c>
      <c r="B3512" t="s">
        <v>19</v>
      </c>
      <c r="C3512">
        <v>1</v>
      </c>
      <c r="D3512" t="s">
        <v>21</v>
      </c>
      <c r="E3512" t="s">
        <v>21</v>
      </c>
      <c r="F3512" t="s">
        <v>41</v>
      </c>
      <c r="G3512">
        <v>21</v>
      </c>
      <c r="H3512" t="s">
        <v>20</v>
      </c>
      <c r="I3512" t="s">
        <v>32</v>
      </c>
      <c r="J3512" t="s">
        <v>21</v>
      </c>
      <c r="K3512" t="s">
        <v>21</v>
      </c>
      <c r="L3512" t="s">
        <v>24</v>
      </c>
      <c r="M3512" t="s">
        <v>20</v>
      </c>
      <c r="N3512" t="s">
        <v>25</v>
      </c>
      <c r="O3512">
        <v>45.96</v>
      </c>
      <c r="P3512">
        <v>944.41</v>
      </c>
      <c r="Q3512">
        <v>1</v>
      </c>
      <c r="R3512" t="s">
        <v>21</v>
      </c>
    </row>
    <row r="3513" spans="1:18" x14ac:dyDescent="0.35">
      <c r="A3513" t="s">
        <v>3549</v>
      </c>
      <c r="B3513" t="s">
        <v>19</v>
      </c>
      <c r="C3513">
        <v>0</v>
      </c>
      <c r="D3513" t="s">
        <v>20</v>
      </c>
      <c r="E3513" t="s">
        <v>20</v>
      </c>
      <c r="F3513" t="s">
        <v>41</v>
      </c>
      <c r="G3513">
        <v>35</v>
      </c>
      <c r="H3513" t="s">
        <v>20</v>
      </c>
      <c r="I3513" t="s">
        <v>32</v>
      </c>
      <c r="J3513" t="s">
        <v>21</v>
      </c>
      <c r="K3513" t="s">
        <v>21</v>
      </c>
      <c r="L3513" t="s">
        <v>29</v>
      </c>
      <c r="M3513" t="s">
        <v>20</v>
      </c>
      <c r="N3513" t="s">
        <v>25</v>
      </c>
      <c r="O3513">
        <v>73.569999999999993</v>
      </c>
      <c r="P3513">
        <v>2579.62</v>
      </c>
      <c r="Q3513">
        <v>4</v>
      </c>
      <c r="R3513" t="s">
        <v>21</v>
      </c>
    </row>
    <row r="3514" spans="1:18" x14ac:dyDescent="0.35">
      <c r="A3514" t="s">
        <v>3550</v>
      </c>
      <c r="B3514" t="s">
        <v>19</v>
      </c>
      <c r="C3514">
        <v>0</v>
      </c>
      <c r="D3514" t="s">
        <v>20</v>
      </c>
      <c r="E3514" t="s">
        <v>21</v>
      </c>
      <c r="F3514" t="s">
        <v>27</v>
      </c>
      <c r="G3514">
        <v>38</v>
      </c>
      <c r="H3514" t="s">
        <v>20</v>
      </c>
      <c r="I3514" t="s">
        <v>23</v>
      </c>
      <c r="J3514" t="s">
        <v>20</v>
      </c>
      <c r="K3514" t="s">
        <v>21</v>
      </c>
      <c r="L3514" t="s">
        <v>29</v>
      </c>
      <c r="M3514" t="s">
        <v>20</v>
      </c>
      <c r="N3514" t="s">
        <v>34</v>
      </c>
      <c r="O3514">
        <v>84.74</v>
      </c>
      <c r="P3514">
        <v>3246.19</v>
      </c>
      <c r="Q3514">
        <v>1</v>
      </c>
      <c r="R3514" t="s">
        <v>21</v>
      </c>
    </row>
    <row r="3515" spans="1:18" x14ac:dyDescent="0.35">
      <c r="A3515" t="s">
        <v>3551</v>
      </c>
      <c r="B3515" t="s">
        <v>19</v>
      </c>
      <c r="C3515">
        <v>0</v>
      </c>
      <c r="D3515" t="s">
        <v>20</v>
      </c>
      <c r="E3515" t="s">
        <v>21</v>
      </c>
      <c r="F3515" t="s">
        <v>56</v>
      </c>
      <c r="G3515">
        <v>33</v>
      </c>
      <c r="H3515" t="s">
        <v>21</v>
      </c>
      <c r="I3515" t="s">
        <v>21</v>
      </c>
      <c r="J3515" t="s">
        <v>28</v>
      </c>
      <c r="K3515" t="s">
        <v>28</v>
      </c>
      <c r="L3515" t="s">
        <v>29</v>
      </c>
      <c r="M3515" t="s">
        <v>21</v>
      </c>
      <c r="N3515" t="s">
        <v>34</v>
      </c>
      <c r="O3515">
        <v>23.24</v>
      </c>
      <c r="P3515">
        <v>782.75</v>
      </c>
      <c r="Q3515">
        <v>0</v>
      </c>
      <c r="R3515" t="s">
        <v>21</v>
      </c>
    </row>
    <row r="3516" spans="1:18" x14ac:dyDescent="0.35">
      <c r="A3516" t="s">
        <v>3552</v>
      </c>
      <c r="B3516" t="s">
        <v>36</v>
      </c>
      <c r="C3516">
        <v>1</v>
      </c>
      <c r="D3516" t="s">
        <v>21</v>
      </c>
      <c r="E3516" t="s">
        <v>21</v>
      </c>
      <c r="F3516" t="s">
        <v>58</v>
      </c>
      <c r="G3516">
        <v>65</v>
      </c>
      <c r="H3516" t="s">
        <v>20</v>
      </c>
      <c r="I3516" t="s">
        <v>23</v>
      </c>
      <c r="J3516" t="s">
        <v>21</v>
      </c>
      <c r="K3516" t="s">
        <v>21</v>
      </c>
      <c r="L3516" t="s">
        <v>24</v>
      </c>
      <c r="M3516" t="s">
        <v>20</v>
      </c>
      <c r="N3516" t="s">
        <v>25</v>
      </c>
      <c r="O3516">
        <v>88</v>
      </c>
      <c r="P3516">
        <v>5774.19</v>
      </c>
      <c r="Q3516">
        <v>4</v>
      </c>
      <c r="R3516" t="s">
        <v>21</v>
      </c>
    </row>
    <row r="3517" spans="1:18" x14ac:dyDescent="0.35">
      <c r="A3517" t="s">
        <v>3553</v>
      </c>
      <c r="B3517" t="s">
        <v>19</v>
      </c>
      <c r="C3517">
        <v>1</v>
      </c>
      <c r="D3517" t="s">
        <v>21</v>
      </c>
      <c r="E3517" t="s">
        <v>21</v>
      </c>
      <c r="F3517" t="s">
        <v>41</v>
      </c>
      <c r="G3517">
        <v>11</v>
      </c>
      <c r="H3517" t="s">
        <v>20</v>
      </c>
      <c r="I3517" t="s">
        <v>21</v>
      </c>
      <c r="J3517" t="s">
        <v>28</v>
      </c>
      <c r="K3517" t="s">
        <v>28</v>
      </c>
      <c r="L3517" t="s">
        <v>33</v>
      </c>
      <c r="M3517" t="s">
        <v>21</v>
      </c>
      <c r="N3517" t="s">
        <v>34</v>
      </c>
      <c r="O3517">
        <v>45.09</v>
      </c>
      <c r="P3517">
        <v>498.93</v>
      </c>
      <c r="Q3517">
        <v>0</v>
      </c>
      <c r="R3517" t="s">
        <v>20</v>
      </c>
    </row>
    <row r="3518" spans="1:18" x14ac:dyDescent="0.35">
      <c r="A3518" t="s">
        <v>3554</v>
      </c>
      <c r="B3518" t="s">
        <v>19</v>
      </c>
      <c r="C3518">
        <v>0</v>
      </c>
      <c r="D3518" t="s">
        <v>21</v>
      </c>
      <c r="E3518" t="s">
        <v>21</v>
      </c>
      <c r="F3518" t="s">
        <v>65</v>
      </c>
      <c r="G3518">
        <v>36</v>
      </c>
      <c r="H3518" t="s">
        <v>20</v>
      </c>
      <c r="I3518" t="s">
        <v>23</v>
      </c>
      <c r="J3518" t="s">
        <v>20</v>
      </c>
      <c r="K3518" t="s">
        <v>20</v>
      </c>
      <c r="L3518" t="s">
        <v>24</v>
      </c>
      <c r="M3518" t="s">
        <v>20</v>
      </c>
      <c r="N3518" t="s">
        <v>34</v>
      </c>
      <c r="O3518">
        <v>94.34</v>
      </c>
      <c r="P3518">
        <v>3386.92</v>
      </c>
      <c r="Q3518">
        <v>2</v>
      </c>
      <c r="R3518" t="s">
        <v>21</v>
      </c>
    </row>
    <row r="3519" spans="1:18" x14ac:dyDescent="0.35">
      <c r="A3519" t="s">
        <v>3555</v>
      </c>
      <c r="B3519" t="s">
        <v>19</v>
      </c>
      <c r="C3519">
        <v>0</v>
      </c>
      <c r="D3519" t="s">
        <v>20</v>
      </c>
      <c r="E3519" t="s">
        <v>20</v>
      </c>
      <c r="F3519" t="s">
        <v>45</v>
      </c>
      <c r="G3519">
        <v>29</v>
      </c>
      <c r="H3519" t="s">
        <v>20</v>
      </c>
      <c r="I3519" t="s">
        <v>32</v>
      </c>
      <c r="J3519" t="s">
        <v>20</v>
      </c>
      <c r="K3519" t="s">
        <v>21</v>
      </c>
      <c r="L3519" t="s">
        <v>29</v>
      </c>
      <c r="M3519" t="s">
        <v>21</v>
      </c>
      <c r="N3519" t="s">
        <v>43</v>
      </c>
      <c r="O3519">
        <v>63.66</v>
      </c>
      <c r="P3519">
        <v>1874.85</v>
      </c>
      <c r="Q3519">
        <v>0</v>
      </c>
      <c r="R3519" t="s">
        <v>21</v>
      </c>
    </row>
    <row r="3520" spans="1:18" x14ac:dyDescent="0.35">
      <c r="A3520" t="s">
        <v>3556</v>
      </c>
      <c r="B3520" t="s">
        <v>36</v>
      </c>
      <c r="C3520">
        <v>1</v>
      </c>
      <c r="D3520" t="s">
        <v>20</v>
      </c>
      <c r="E3520" t="s">
        <v>21</v>
      </c>
      <c r="F3520" t="s">
        <v>27</v>
      </c>
      <c r="G3520">
        <v>60</v>
      </c>
      <c r="H3520" t="s">
        <v>20</v>
      </c>
      <c r="I3520" t="s">
        <v>23</v>
      </c>
      <c r="J3520" t="s">
        <v>21</v>
      </c>
      <c r="K3520" t="s">
        <v>21</v>
      </c>
      <c r="L3520" t="s">
        <v>24</v>
      </c>
      <c r="M3520" t="s">
        <v>21</v>
      </c>
      <c r="N3520" t="s">
        <v>34</v>
      </c>
      <c r="O3520">
        <v>84.27</v>
      </c>
      <c r="P3520">
        <v>5166.1499999999996</v>
      </c>
      <c r="Q3520">
        <v>0</v>
      </c>
      <c r="R3520" t="s">
        <v>21</v>
      </c>
    </row>
    <row r="3521" spans="1:18" x14ac:dyDescent="0.35">
      <c r="A3521" t="s">
        <v>3557</v>
      </c>
      <c r="B3521" t="s">
        <v>19</v>
      </c>
      <c r="C3521">
        <v>0</v>
      </c>
      <c r="D3521" t="s">
        <v>20</v>
      </c>
      <c r="E3521" t="s">
        <v>20</v>
      </c>
      <c r="F3521" t="s">
        <v>65</v>
      </c>
      <c r="G3521">
        <v>14</v>
      </c>
      <c r="H3521" t="s">
        <v>20</v>
      </c>
      <c r="I3521" t="s">
        <v>32</v>
      </c>
      <c r="J3521" t="s">
        <v>21</v>
      </c>
      <c r="K3521" t="s">
        <v>20</v>
      </c>
      <c r="L3521" t="s">
        <v>33</v>
      </c>
      <c r="M3521" t="s">
        <v>20</v>
      </c>
      <c r="N3521" t="s">
        <v>30</v>
      </c>
      <c r="O3521">
        <v>63.28</v>
      </c>
      <c r="P3521">
        <v>865.62</v>
      </c>
      <c r="Q3521">
        <v>2</v>
      </c>
      <c r="R3521" t="s">
        <v>21</v>
      </c>
    </row>
    <row r="3522" spans="1:18" x14ac:dyDescent="0.35">
      <c r="A3522" t="s">
        <v>3558</v>
      </c>
      <c r="B3522" t="s">
        <v>36</v>
      </c>
      <c r="C3522">
        <v>0</v>
      </c>
      <c r="D3522" t="s">
        <v>21</v>
      </c>
      <c r="E3522" t="s">
        <v>21</v>
      </c>
      <c r="F3522" t="s">
        <v>47</v>
      </c>
      <c r="G3522">
        <v>17</v>
      </c>
      <c r="H3522" t="s">
        <v>20</v>
      </c>
      <c r="I3522" t="s">
        <v>23</v>
      </c>
      <c r="J3522" t="s">
        <v>21</v>
      </c>
      <c r="K3522" t="s">
        <v>20</v>
      </c>
      <c r="L3522" t="s">
        <v>33</v>
      </c>
      <c r="M3522" t="s">
        <v>20</v>
      </c>
      <c r="N3522" t="s">
        <v>34</v>
      </c>
      <c r="O3522">
        <v>97.49</v>
      </c>
      <c r="P3522">
        <v>1660.19</v>
      </c>
      <c r="Q3522">
        <v>3</v>
      </c>
      <c r="R3522" t="s">
        <v>21</v>
      </c>
    </row>
    <row r="3523" spans="1:18" x14ac:dyDescent="0.35">
      <c r="A3523" t="s">
        <v>3559</v>
      </c>
      <c r="B3523" t="s">
        <v>19</v>
      </c>
      <c r="C3523">
        <v>0</v>
      </c>
      <c r="D3523" t="s">
        <v>20</v>
      </c>
      <c r="E3523" t="s">
        <v>21</v>
      </c>
      <c r="F3523" t="s">
        <v>65</v>
      </c>
      <c r="G3523">
        <v>2</v>
      </c>
      <c r="H3523" t="s">
        <v>20</v>
      </c>
      <c r="I3523" t="s">
        <v>23</v>
      </c>
      <c r="J3523" t="s">
        <v>21</v>
      </c>
      <c r="K3523" t="s">
        <v>20</v>
      </c>
      <c r="L3523" t="s">
        <v>29</v>
      </c>
      <c r="M3523" t="s">
        <v>20</v>
      </c>
      <c r="N3523" t="s">
        <v>25</v>
      </c>
      <c r="O3523">
        <v>94.85</v>
      </c>
      <c r="P3523">
        <v>195.15</v>
      </c>
      <c r="Q3523">
        <v>4</v>
      </c>
      <c r="R3523" t="s">
        <v>20</v>
      </c>
    </row>
    <row r="3524" spans="1:18" x14ac:dyDescent="0.35">
      <c r="A3524" t="s">
        <v>3560</v>
      </c>
      <c r="B3524" t="s">
        <v>19</v>
      </c>
      <c r="C3524">
        <v>0</v>
      </c>
      <c r="D3524" t="s">
        <v>20</v>
      </c>
      <c r="E3524" t="s">
        <v>21</v>
      </c>
      <c r="F3524" t="s">
        <v>58</v>
      </c>
      <c r="G3524">
        <v>59</v>
      </c>
      <c r="H3524" t="s">
        <v>20</v>
      </c>
      <c r="I3524" t="s">
        <v>23</v>
      </c>
      <c r="J3524" t="s">
        <v>21</v>
      </c>
      <c r="K3524" t="s">
        <v>20</v>
      </c>
      <c r="L3524" t="s">
        <v>24</v>
      </c>
      <c r="M3524" t="s">
        <v>21</v>
      </c>
      <c r="N3524" t="s">
        <v>30</v>
      </c>
      <c r="O3524">
        <v>97.29</v>
      </c>
      <c r="P3524">
        <v>5609.95</v>
      </c>
      <c r="Q3524">
        <v>0</v>
      </c>
      <c r="R3524" t="s">
        <v>21</v>
      </c>
    </row>
    <row r="3525" spans="1:18" x14ac:dyDescent="0.35">
      <c r="A3525" t="s">
        <v>3561</v>
      </c>
      <c r="B3525" t="s">
        <v>19</v>
      </c>
      <c r="C3525">
        <v>0</v>
      </c>
      <c r="D3525" t="s">
        <v>21</v>
      </c>
      <c r="E3525" t="s">
        <v>21</v>
      </c>
      <c r="F3525" t="s">
        <v>49</v>
      </c>
      <c r="G3525">
        <v>60</v>
      </c>
      <c r="H3525" t="s">
        <v>20</v>
      </c>
      <c r="I3525" t="s">
        <v>21</v>
      </c>
      <c r="J3525" t="s">
        <v>28</v>
      </c>
      <c r="K3525" t="s">
        <v>28</v>
      </c>
      <c r="L3525" t="s">
        <v>24</v>
      </c>
      <c r="M3525" t="s">
        <v>20</v>
      </c>
      <c r="N3525" t="s">
        <v>25</v>
      </c>
      <c r="O3525">
        <v>30.86</v>
      </c>
      <c r="P3525">
        <v>1802.51</v>
      </c>
      <c r="Q3525">
        <v>0</v>
      </c>
      <c r="R3525" t="s">
        <v>21</v>
      </c>
    </row>
    <row r="3526" spans="1:18" x14ac:dyDescent="0.35">
      <c r="A3526" t="s">
        <v>3562</v>
      </c>
      <c r="B3526" t="s">
        <v>19</v>
      </c>
      <c r="C3526">
        <v>0</v>
      </c>
      <c r="D3526" t="s">
        <v>20</v>
      </c>
      <c r="E3526" t="s">
        <v>20</v>
      </c>
      <c r="F3526" t="s">
        <v>56</v>
      </c>
      <c r="G3526">
        <v>33</v>
      </c>
      <c r="H3526" t="s">
        <v>20</v>
      </c>
      <c r="I3526" t="s">
        <v>32</v>
      </c>
      <c r="J3526" t="s">
        <v>21</v>
      </c>
      <c r="K3526" t="s">
        <v>21</v>
      </c>
      <c r="L3526" t="s">
        <v>29</v>
      </c>
      <c r="M3526" t="s">
        <v>20</v>
      </c>
      <c r="N3526" t="s">
        <v>43</v>
      </c>
      <c r="O3526">
        <v>52.61</v>
      </c>
      <c r="P3526">
        <v>1707.48</v>
      </c>
      <c r="Q3526">
        <v>1</v>
      </c>
      <c r="R3526" t="s">
        <v>21</v>
      </c>
    </row>
    <row r="3527" spans="1:18" x14ac:dyDescent="0.35">
      <c r="A3527" t="s">
        <v>3563</v>
      </c>
      <c r="B3527" t="s">
        <v>19</v>
      </c>
      <c r="C3527">
        <v>0</v>
      </c>
      <c r="D3527" t="s">
        <v>21</v>
      </c>
      <c r="E3527" t="s">
        <v>21</v>
      </c>
      <c r="F3527" t="s">
        <v>65</v>
      </c>
      <c r="G3527">
        <v>21</v>
      </c>
      <c r="H3527" t="s">
        <v>20</v>
      </c>
      <c r="I3527" t="s">
        <v>23</v>
      </c>
      <c r="J3527" t="s">
        <v>21</v>
      </c>
      <c r="K3527" t="s">
        <v>20</v>
      </c>
      <c r="L3527" t="s">
        <v>33</v>
      </c>
      <c r="M3527" t="s">
        <v>20</v>
      </c>
      <c r="N3527" t="s">
        <v>34</v>
      </c>
      <c r="O3527">
        <v>98.28</v>
      </c>
      <c r="P3527">
        <v>2104.79</v>
      </c>
      <c r="Q3527">
        <v>4</v>
      </c>
      <c r="R3527" t="s">
        <v>20</v>
      </c>
    </row>
    <row r="3528" spans="1:18" x14ac:dyDescent="0.35">
      <c r="A3528" t="s">
        <v>3564</v>
      </c>
      <c r="B3528" t="s">
        <v>36</v>
      </c>
      <c r="C3528">
        <v>0</v>
      </c>
      <c r="D3528" t="s">
        <v>21</v>
      </c>
      <c r="E3528" t="s">
        <v>21</v>
      </c>
      <c r="F3528" t="s">
        <v>45</v>
      </c>
      <c r="G3528">
        <v>23</v>
      </c>
      <c r="H3528" t="s">
        <v>20</v>
      </c>
      <c r="I3528" t="s">
        <v>23</v>
      </c>
      <c r="J3528" t="s">
        <v>20</v>
      </c>
      <c r="K3528" t="s">
        <v>21</v>
      </c>
      <c r="L3528" t="s">
        <v>33</v>
      </c>
      <c r="M3528" t="s">
        <v>20</v>
      </c>
      <c r="N3528" t="s">
        <v>34</v>
      </c>
      <c r="O3528">
        <v>93</v>
      </c>
      <c r="P3528">
        <v>2176.0300000000002</v>
      </c>
      <c r="Q3528">
        <v>3</v>
      </c>
      <c r="R3528" t="s">
        <v>21</v>
      </c>
    </row>
    <row r="3529" spans="1:18" x14ac:dyDescent="0.35">
      <c r="A3529" t="s">
        <v>3565</v>
      </c>
      <c r="B3529" t="s">
        <v>36</v>
      </c>
      <c r="C3529">
        <v>0</v>
      </c>
      <c r="D3529" t="s">
        <v>21</v>
      </c>
      <c r="E3529" t="s">
        <v>21</v>
      </c>
      <c r="F3529" t="s">
        <v>39</v>
      </c>
      <c r="G3529">
        <v>36</v>
      </c>
      <c r="H3529" t="s">
        <v>20</v>
      </c>
      <c r="I3529" t="s">
        <v>32</v>
      </c>
      <c r="J3529" t="s">
        <v>21</v>
      </c>
      <c r="K3529" t="s">
        <v>21</v>
      </c>
      <c r="L3529" t="s">
        <v>29</v>
      </c>
      <c r="M3529" t="s">
        <v>20</v>
      </c>
      <c r="N3529" t="s">
        <v>34</v>
      </c>
      <c r="O3529">
        <v>49.58</v>
      </c>
      <c r="P3529">
        <v>1745.76</v>
      </c>
      <c r="Q3529">
        <v>0</v>
      </c>
      <c r="R3529" t="s">
        <v>21</v>
      </c>
    </row>
    <row r="3530" spans="1:18" x14ac:dyDescent="0.35">
      <c r="A3530" t="s">
        <v>3566</v>
      </c>
      <c r="B3530" t="s">
        <v>19</v>
      </c>
      <c r="C3530">
        <v>0</v>
      </c>
      <c r="D3530" t="s">
        <v>20</v>
      </c>
      <c r="E3530" t="s">
        <v>20</v>
      </c>
      <c r="F3530" t="s">
        <v>56</v>
      </c>
      <c r="G3530">
        <v>41</v>
      </c>
      <c r="H3530" t="s">
        <v>20</v>
      </c>
      <c r="I3530" t="s">
        <v>32</v>
      </c>
      <c r="J3530" t="s">
        <v>21</v>
      </c>
      <c r="K3530" t="s">
        <v>21</v>
      </c>
      <c r="L3530" t="s">
        <v>33</v>
      </c>
      <c r="M3530" t="s">
        <v>21</v>
      </c>
      <c r="N3530" t="s">
        <v>34</v>
      </c>
      <c r="O3530">
        <v>52.12</v>
      </c>
      <c r="P3530">
        <v>2186.6</v>
      </c>
      <c r="Q3530">
        <v>2</v>
      </c>
      <c r="R3530" t="s">
        <v>21</v>
      </c>
    </row>
    <row r="3531" spans="1:18" x14ac:dyDescent="0.35">
      <c r="A3531" t="s">
        <v>3567</v>
      </c>
      <c r="B3531" t="s">
        <v>19</v>
      </c>
      <c r="C3531">
        <v>0</v>
      </c>
      <c r="D3531" t="s">
        <v>20</v>
      </c>
      <c r="E3531" t="s">
        <v>21</v>
      </c>
      <c r="F3531" t="s">
        <v>39</v>
      </c>
      <c r="G3531">
        <v>61</v>
      </c>
      <c r="H3531" t="s">
        <v>20</v>
      </c>
      <c r="I3531" t="s">
        <v>21</v>
      </c>
      <c r="J3531" t="s">
        <v>28</v>
      </c>
      <c r="K3531" t="s">
        <v>28</v>
      </c>
      <c r="L3531" t="s">
        <v>29</v>
      </c>
      <c r="M3531" t="s">
        <v>21</v>
      </c>
      <c r="N3531" t="s">
        <v>34</v>
      </c>
      <c r="O3531">
        <v>33.869999999999997</v>
      </c>
      <c r="P3531">
        <v>2081.0500000000002</v>
      </c>
      <c r="Q3531">
        <v>2</v>
      </c>
      <c r="R3531" t="s">
        <v>20</v>
      </c>
    </row>
    <row r="3532" spans="1:18" x14ac:dyDescent="0.35">
      <c r="A3532" t="s">
        <v>3568</v>
      </c>
      <c r="B3532" t="s">
        <v>36</v>
      </c>
      <c r="C3532">
        <v>0</v>
      </c>
      <c r="D3532" t="s">
        <v>20</v>
      </c>
      <c r="E3532" t="s">
        <v>21</v>
      </c>
      <c r="F3532" t="s">
        <v>37</v>
      </c>
      <c r="G3532">
        <v>33</v>
      </c>
      <c r="H3532" t="s">
        <v>20</v>
      </c>
      <c r="I3532" t="s">
        <v>32</v>
      </c>
      <c r="J3532" t="s">
        <v>21</v>
      </c>
      <c r="K3532" t="s">
        <v>21</v>
      </c>
      <c r="L3532" t="s">
        <v>33</v>
      </c>
      <c r="M3532" t="s">
        <v>20</v>
      </c>
      <c r="N3532" t="s">
        <v>25</v>
      </c>
      <c r="O3532">
        <v>50.32</v>
      </c>
      <c r="P3532">
        <v>1617.51</v>
      </c>
      <c r="Q3532">
        <v>2</v>
      </c>
      <c r="R3532" t="s">
        <v>21</v>
      </c>
    </row>
    <row r="3533" spans="1:18" x14ac:dyDescent="0.35">
      <c r="A3533" t="s">
        <v>3569</v>
      </c>
      <c r="B3533" t="s">
        <v>36</v>
      </c>
      <c r="C3533">
        <v>1</v>
      </c>
      <c r="D3533" t="s">
        <v>21</v>
      </c>
      <c r="E3533" t="s">
        <v>21</v>
      </c>
      <c r="F3533" t="s">
        <v>41</v>
      </c>
      <c r="G3533">
        <v>55</v>
      </c>
      <c r="H3533" t="s">
        <v>20</v>
      </c>
      <c r="I3533" t="s">
        <v>23</v>
      </c>
      <c r="J3533" t="s">
        <v>20</v>
      </c>
      <c r="K3533" t="s">
        <v>21</v>
      </c>
      <c r="L3533" t="s">
        <v>29</v>
      </c>
      <c r="M3533" t="s">
        <v>20</v>
      </c>
      <c r="N3533" t="s">
        <v>43</v>
      </c>
      <c r="O3533">
        <v>84.86</v>
      </c>
      <c r="P3533">
        <v>4772.1499999999996</v>
      </c>
      <c r="Q3533">
        <v>1</v>
      </c>
      <c r="R3533" t="s">
        <v>21</v>
      </c>
    </row>
    <row r="3534" spans="1:18" x14ac:dyDescent="0.35">
      <c r="A3534" t="s">
        <v>215</v>
      </c>
      <c r="B3534" t="s">
        <v>19</v>
      </c>
      <c r="C3534">
        <v>0</v>
      </c>
      <c r="D3534" t="s">
        <v>20</v>
      </c>
      <c r="E3534" t="s">
        <v>20</v>
      </c>
      <c r="F3534" t="s">
        <v>49</v>
      </c>
      <c r="G3534">
        <v>68</v>
      </c>
      <c r="H3534" t="s">
        <v>21</v>
      </c>
      <c r="I3534" t="s">
        <v>23</v>
      </c>
      <c r="J3534" t="s">
        <v>21</v>
      </c>
      <c r="K3534" t="s">
        <v>20</v>
      </c>
      <c r="L3534" t="s">
        <v>24</v>
      </c>
      <c r="M3534" t="s">
        <v>21</v>
      </c>
      <c r="N3534" t="s">
        <v>34</v>
      </c>
      <c r="O3534">
        <v>75.13</v>
      </c>
      <c r="P3534">
        <v>5038.3599999999997</v>
      </c>
      <c r="Q3534">
        <v>2</v>
      </c>
      <c r="R3534" t="s">
        <v>21</v>
      </c>
    </row>
    <row r="3535" spans="1:18" x14ac:dyDescent="0.35">
      <c r="A3535" t="s">
        <v>2748</v>
      </c>
      <c r="B3535" t="s">
        <v>36</v>
      </c>
      <c r="C3535">
        <v>0</v>
      </c>
      <c r="D3535" t="s">
        <v>21</v>
      </c>
      <c r="E3535" t="s">
        <v>21</v>
      </c>
      <c r="F3535" t="s">
        <v>37</v>
      </c>
      <c r="G3535">
        <v>41</v>
      </c>
      <c r="H3535" t="s">
        <v>20</v>
      </c>
      <c r="I3535" t="s">
        <v>23</v>
      </c>
      <c r="J3535" t="s">
        <v>21</v>
      </c>
      <c r="K3535" t="s">
        <v>21</v>
      </c>
      <c r="L3535" t="s">
        <v>33</v>
      </c>
      <c r="M3535" t="s">
        <v>21</v>
      </c>
      <c r="N3535" t="s">
        <v>43</v>
      </c>
      <c r="O3535">
        <v>86.43</v>
      </c>
      <c r="P3535">
        <v>3606.59</v>
      </c>
      <c r="Q3535">
        <v>3</v>
      </c>
      <c r="R3535" t="s">
        <v>20</v>
      </c>
    </row>
    <row r="3536" spans="1:18" x14ac:dyDescent="0.35">
      <c r="A3536" t="s">
        <v>3570</v>
      </c>
      <c r="B3536" t="s">
        <v>36</v>
      </c>
      <c r="C3536">
        <v>0</v>
      </c>
      <c r="D3536" t="s">
        <v>20</v>
      </c>
      <c r="E3536" t="s">
        <v>20</v>
      </c>
      <c r="F3536" t="s">
        <v>56</v>
      </c>
      <c r="G3536">
        <v>19</v>
      </c>
      <c r="H3536" t="s">
        <v>20</v>
      </c>
      <c r="I3536" t="s">
        <v>21</v>
      </c>
      <c r="J3536" t="s">
        <v>28</v>
      </c>
      <c r="K3536" t="s">
        <v>28</v>
      </c>
      <c r="L3536" t="s">
        <v>33</v>
      </c>
      <c r="M3536" t="s">
        <v>20</v>
      </c>
      <c r="N3536" t="s">
        <v>25</v>
      </c>
      <c r="O3536">
        <v>36.01</v>
      </c>
      <c r="P3536">
        <v>680.36</v>
      </c>
      <c r="Q3536">
        <v>1</v>
      </c>
      <c r="R3536" t="s">
        <v>21</v>
      </c>
    </row>
    <row r="3537" spans="1:18" x14ac:dyDescent="0.35">
      <c r="A3537" t="s">
        <v>3571</v>
      </c>
      <c r="B3537" t="s">
        <v>36</v>
      </c>
      <c r="C3537">
        <v>0</v>
      </c>
      <c r="D3537" t="s">
        <v>20</v>
      </c>
      <c r="E3537" t="s">
        <v>20</v>
      </c>
      <c r="F3537" t="s">
        <v>75</v>
      </c>
      <c r="G3537">
        <v>41</v>
      </c>
      <c r="H3537" t="s">
        <v>20</v>
      </c>
      <c r="I3537" t="s">
        <v>32</v>
      </c>
      <c r="J3537" t="s">
        <v>20</v>
      </c>
      <c r="K3537" t="s">
        <v>21</v>
      </c>
      <c r="L3537" t="s">
        <v>33</v>
      </c>
      <c r="M3537" t="s">
        <v>20</v>
      </c>
      <c r="N3537" t="s">
        <v>43</v>
      </c>
      <c r="O3537">
        <v>59.45</v>
      </c>
      <c r="P3537">
        <v>2490.58</v>
      </c>
      <c r="Q3537">
        <v>2</v>
      </c>
      <c r="R3537" t="s">
        <v>21</v>
      </c>
    </row>
    <row r="3538" spans="1:18" x14ac:dyDescent="0.35">
      <c r="A3538" t="s">
        <v>3572</v>
      </c>
      <c r="B3538" t="s">
        <v>19</v>
      </c>
      <c r="C3538">
        <v>0</v>
      </c>
      <c r="D3538" t="s">
        <v>20</v>
      </c>
      <c r="E3538" t="s">
        <v>21</v>
      </c>
      <c r="F3538" t="s">
        <v>75</v>
      </c>
      <c r="G3538">
        <v>13</v>
      </c>
      <c r="H3538" t="s">
        <v>21</v>
      </c>
      <c r="I3538" t="s">
        <v>21</v>
      </c>
      <c r="J3538" t="s">
        <v>28</v>
      </c>
      <c r="K3538" t="s">
        <v>28</v>
      </c>
      <c r="L3538" t="s">
        <v>29</v>
      </c>
      <c r="M3538" t="s">
        <v>21</v>
      </c>
      <c r="N3538" t="s">
        <v>34</v>
      </c>
      <c r="O3538">
        <v>23.89</v>
      </c>
      <c r="P3538">
        <v>304.01</v>
      </c>
      <c r="Q3538">
        <v>1</v>
      </c>
      <c r="R3538" t="s">
        <v>21</v>
      </c>
    </row>
    <row r="3539" spans="1:18" x14ac:dyDescent="0.35">
      <c r="A3539" t="s">
        <v>3573</v>
      </c>
      <c r="B3539" t="s">
        <v>19</v>
      </c>
      <c r="C3539">
        <v>0</v>
      </c>
      <c r="D3539" t="s">
        <v>21</v>
      </c>
      <c r="E3539" t="s">
        <v>21</v>
      </c>
      <c r="F3539" t="s">
        <v>49</v>
      </c>
      <c r="G3539">
        <v>23</v>
      </c>
      <c r="H3539" t="s">
        <v>20</v>
      </c>
      <c r="I3539" t="s">
        <v>21</v>
      </c>
      <c r="J3539" t="s">
        <v>28</v>
      </c>
      <c r="K3539" t="s">
        <v>28</v>
      </c>
      <c r="L3539" t="s">
        <v>24</v>
      </c>
      <c r="M3539" t="s">
        <v>20</v>
      </c>
      <c r="N3539" t="s">
        <v>30</v>
      </c>
      <c r="O3539">
        <v>28.8</v>
      </c>
      <c r="P3539">
        <v>643</v>
      </c>
      <c r="Q3539">
        <v>2</v>
      </c>
      <c r="R3539" t="s">
        <v>21</v>
      </c>
    </row>
    <row r="3540" spans="1:18" x14ac:dyDescent="0.35">
      <c r="A3540" t="s">
        <v>3574</v>
      </c>
      <c r="B3540" t="s">
        <v>19</v>
      </c>
      <c r="C3540">
        <v>0</v>
      </c>
      <c r="D3540" t="s">
        <v>20</v>
      </c>
      <c r="E3540" t="s">
        <v>21</v>
      </c>
      <c r="F3540" t="s">
        <v>58</v>
      </c>
      <c r="G3540">
        <v>46</v>
      </c>
      <c r="H3540" t="s">
        <v>20</v>
      </c>
      <c r="I3540" t="s">
        <v>23</v>
      </c>
      <c r="J3540" t="s">
        <v>21</v>
      </c>
      <c r="K3540" t="s">
        <v>21</v>
      </c>
      <c r="L3540" t="s">
        <v>33</v>
      </c>
      <c r="M3540" t="s">
        <v>21</v>
      </c>
      <c r="N3540" t="s">
        <v>34</v>
      </c>
      <c r="O3540">
        <v>71.88</v>
      </c>
      <c r="P3540">
        <v>3310.9</v>
      </c>
      <c r="Q3540">
        <v>2</v>
      </c>
      <c r="R3540" t="s">
        <v>21</v>
      </c>
    </row>
    <row r="3541" spans="1:18" x14ac:dyDescent="0.35">
      <c r="A3541" t="s">
        <v>3575</v>
      </c>
      <c r="B3541" t="s">
        <v>19</v>
      </c>
      <c r="C3541">
        <v>0</v>
      </c>
      <c r="D3541" t="s">
        <v>20</v>
      </c>
      <c r="E3541" t="s">
        <v>20</v>
      </c>
      <c r="F3541" t="s">
        <v>27</v>
      </c>
      <c r="G3541">
        <v>24</v>
      </c>
      <c r="H3541" t="s">
        <v>20</v>
      </c>
      <c r="I3541" t="s">
        <v>23</v>
      </c>
      <c r="J3541" t="s">
        <v>21</v>
      </c>
      <c r="K3541" t="s">
        <v>21</v>
      </c>
      <c r="L3541" t="s">
        <v>33</v>
      </c>
      <c r="M3541" t="s">
        <v>20</v>
      </c>
      <c r="N3541" t="s">
        <v>30</v>
      </c>
      <c r="O3541">
        <v>86.28</v>
      </c>
      <c r="P3541">
        <v>2071.62</v>
      </c>
      <c r="Q3541">
        <v>3</v>
      </c>
      <c r="R3541" t="s">
        <v>20</v>
      </c>
    </row>
    <row r="3542" spans="1:18" x14ac:dyDescent="0.35">
      <c r="A3542" t="s">
        <v>3576</v>
      </c>
      <c r="B3542" t="s">
        <v>19</v>
      </c>
      <c r="C3542">
        <v>1</v>
      </c>
      <c r="D3542" t="s">
        <v>20</v>
      </c>
      <c r="E3542" t="s">
        <v>21</v>
      </c>
      <c r="F3542" t="s">
        <v>49</v>
      </c>
      <c r="G3542">
        <v>30</v>
      </c>
      <c r="H3542" t="s">
        <v>20</v>
      </c>
      <c r="I3542" t="s">
        <v>32</v>
      </c>
      <c r="J3542" t="s">
        <v>21</v>
      </c>
      <c r="K3542" t="s">
        <v>20</v>
      </c>
      <c r="L3542" t="s">
        <v>24</v>
      </c>
      <c r="M3542" t="s">
        <v>20</v>
      </c>
      <c r="N3542" t="s">
        <v>43</v>
      </c>
      <c r="O3542">
        <v>55.17</v>
      </c>
      <c r="P3542">
        <v>1630.38</v>
      </c>
      <c r="Q3542">
        <v>2</v>
      </c>
      <c r="R3542" t="s">
        <v>21</v>
      </c>
    </row>
    <row r="3543" spans="1:18" x14ac:dyDescent="0.35">
      <c r="A3543" t="s">
        <v>3577</v>
      </c>
      <c r="B3543" t="s">
        <v>19</v>
      </c>
      <c r="C3543">
        <v>0</v>
      </c>
      <c r="D3543" t="s">
        <v>21</v>
      </c>
      <c r="E3543" t="s">
        <v>21</v>
      </c>
      <c r="F3543" t="s">
        <v>56</v>
      </c>
      <c r="G3543">
        <v>9</v>
      </c>
      <c r="H3543" t="s">
        <v>20</v>
      </c>
      <c r="I3543" t="s">
        <v>23</v>
      </c>
      <c r="J3543" t="s">
        <v>21</v>
      </c>
      <c r="K3543" t="s">
        <v>20</v>
      </c>
      <c r="L3543" t="s">
        <v>33</v>
      </c>
      <c r="M3543" t="s">
        <v>20</v>
      </c>
      <c r="N3543" t="s">
        <v>34</v>
      </c>
      <c r="O3543">
        <v>99.82</v>
      </c>
      <c r="P3543">
        <v>891.29</v>
      </c>
      <c r="Q3543">
        <v>3</v>
      </c>
      <c r="R3543" t="s">
        <v>20</v>
      </c>
    </row>
    <row r="3544" spans="1:18" x14ac:dyDescent="0.35">
      <c r="A3544" t="s">
        <v>3578</v>
      </c>
      <c r="B3544" t="s">
        <v>19</v>
      </c>
      <c r="C3544">
        <v>0</v>
      </c>
      <c r="D3544" t="s">
        <v>20</v>
      </c>
      <c r="E3544" t="s">
        <v>21</v>
      </c>
      <c r="F3544" t="s">
        <v>45</v>
      </c>
      <c r="G3544">
        <v>27</v>
      </c>
      <c r="H3544" t="s">
        <v>20</v>
      </c>
      <c r="I3544" t="s">
        <v>21</v>
      </c>
      <c r="J3544" t="s">
        <v>28</v>
      </c>
      <c r="K3544" t="s">
        <v>28</v>
      </c>
      <c r="L3544" t="s">
        <v>24</v>
      </c>
      <c r="M3544" t="s">
        <v>21</v>
      </c>
      <c r="N3544" t="s">
        <v>34</v>
      </c>
      <c r="O3544">
        <v>27.29</v>
      </c>
      <c r="P3544">
        <v>744.99</v>
      </c>
      <c r="Q3544">
        <v>3</v>
      </c>
      <c r="R3544" t="s">
        <v>21</v>
      </c>
    </row>
    <row r="3545" spans="1:18" x14ac:dyDescent="0.35">
      <c r="A3545" t="s">
        <v>3579</v>
      </c>
      <c r="B3545" t="s">
        <v>19</v>
      </c>
      <c r="C3545">
        <v>0</v>
      </c>
      <c r="D3545" t="s">
        <v>20</v>
      </c>
      <c r="E3545" t="s">
        <v>21</v>
      </c>
      <c r="F3545" t="s">
        <v>56</v>
      </c>
      <c r="G3545">
        <v>9</v>
      </c>
      <c r="H3545" t="s">
        <v>20</v>
      </c>
      <c r="I3545" t="s">
        <v>21</v>
      </c>
      <c r="J3545" t="s">
        <v>28</v>
      </c>
      <c r="K3545" t="s">
        <v>28</v>
      </c>
      <c r="L3545" t="s">
        <v>33</v>
      </c>
      <c r="M3545" t="s">
        <v>20</v>
      </c>
      <c r="N3545" t="s">
        <v>43</v>
      </c>
      <c r="O3545">
        <v>22.05</v>
      </c>
      <c r="P3545">
        <v>195.46</v>
      </c>
      <c r="Q3545">
        <v>3</v>
      </c>
      <c r="R3545" t="s">
        <v>21</v>
      </c>
    </row>
    <row r="3546" spans="1:18" x14ac:dyDescent="0.35">
      <c r="A3546" t="s">
        <v>3580</v>
      </c>
      <c r="B3546" t="s">
        <v>19</v>
      </c>
      <c r="C3546">
        <v>0</v>
      </c>
      <c r="D3546" t="s">
        <v>20</v>
      </c>
      <c r="E3546" t="s">
        <v>20</v>
      </c>
      <c r="F3546" t="s">
        <v>47</v>
      </c>
      <c r="G3546">
        <v>10</v>
      </c>
      <c r="H3546" t="s">
        <v>21</v>
      </c>
      <c r="I3546" t="s">
        <v>23</v>
      </c>
      <c r="J3546" t="s">
        <v>20</v>
      </c>
      <c r="K3546" t="s">
        <v>20</v>
      </c>
      <c r="L3546" t="s">
        <v>33</v>
      </c>
      <c r="M3546" t="s">
        <v>20</v>
      </c>
      <c r="N3546" t="s">
        <v>25</v>
      </c>
      <c r="O3546">
        <v>86.86</v>
      </c>
      <c r="P3546">
        <v>880.26</v>
      </c>
      <c r="Q3546">
        <v>4</v>
      </c>
      <c r="R3546" t="s">
        <v>20</v>
      </c>
    </row>
    <row r="3547" spans="1:18" x14ac:dyDescent="0.35">
      <c r="A3547" t="s">
        <v>3581</v>
      </c>
      <c r="B3547" t="s">
        <v>36</v>
      </c>
      <c r="C3547">
        <v>0</v>
      </c>
      <c r="D3547" t="s">
        <v>21</v>
      </c>
      <c r="E3547" t="s">
        <v>21</v>
      </c>
      <c r="F3547" t="s">
        <v>37</v>
      </c>
      <c r="G3547">
        <v>46</v>
      </c>
      <c r="H3547" t="s">
        <v>20</v>
      </c>
      <c r="I3547" t="s">
        <v>32</v>
      </c>
      <c r="J3547" t="s">
        <v>20</v>
      </c>
      <c r="K3547" t="s">
        <v>21</v>
      </c>
      <c r="L3547" t="s">
        <v>24</v>
      </c>
      <c r="M3547" t="s">
        <v>21</v>
      </c>
      <c r="N3547" t="s">
        <v>25</v>
      </c>
      <c r="O3547">
        <v>58.43</v>
      </c>
      <c r="P3547">
        <v>2672.28</v>
      </c>
      <c r="Q3547">
        <v>3</v>
      </c>
      <c r="R3547" t="s">
        <v>21</v>
      </c>
    </row>
    <row r="3548" spans="1:18" x14ac:dyDescent="0.35">
      <c r="A3548" t="s">
        <v>3582</v>
      </c>
      <c r="B3548" t="s">
        <v>36</v>
      </c>
      <c r="C3548">
        <v>0</v>
      </c>
      <c r="D3548" t="s">
        <v>20</v>
      </c>
      <c r="E3548" t="s">
        <v>21</v>
      </c>
      <c r="F3548" t="s">
        <v>56</v>
      </c>
      <c r="G3548">
        <v>13</v>
      </c>
      <c r="H3548" t="s">
        <v>21</v>
      </c>
      <c r="I3548" t="s">
        <v>32</v>
      </c>
      <c r="J3548" t="s">
        <v>21</v>
      </c>
      <c r="K3548" t="s">
        <v>21</v>
      </c>
      <c r="L3548" t="s">
        <v>33</v>
      </c>
      <c r="M3548" t="s">
        <v>21</v>
      </c>
      <c r="N3548" t="s">
        <v>43</v>
      </c>
      <c r="O3548">
        <v>47.48</v>
      </c>
      <c r="P3548">
        <v>605.38</v>
      </c>
      <c r="Q3548">
        <v>3</v>
      </c>
      <c r="R3548" t="s">
        <v>20</v>
      </c>
    </row>
    <row r="3549" spans="1:18" x14ac:dyDescent="0.35">
      <c r="A3549" t="s">
        <v>3583</v>
      </c>
      <c r="B3549" t="s">
        <v>19</v>
      </c>
      <c r="C3549">
        <v>0</v>
      </c>
      <c r="D3549" t="s">
        <v>20</v>
      </c>
      <c r="E3549" t="s">
        <v>21</v>
      </c>
      <c r="F3549" t="s">
        <v>47</v>
      </c>
      <c r="G3549">
        <v>42</v>
      </c>
      <c r="H3549" t="s">
        <v>20</v>
      </c>
      <c r="I3549" t="s">
        <v>32</v>
      </c>
      <c r="J3549" t="s">
        <v>21</v>
      </c>
      <c r="K3549" t="s">
        <v>21</v>
      </c>
      <c r="L3549" t="s">
        <v>24</v>
      </c>
      <c r="M3549" t="s">
        <v>21</v>
      </c>
      <c r="N3549" t="s">
        <v>30</v>
      </c>
      <c r="O3549">
        <v>44.27</v>
      </c>
      <c r="P3549">
        <v>1850.1</v>
      </c>
      <c r="Q3549">
        <v>0</v>
      </c>
      <c r="R3549" t="s">
        <v>21</v>
      </c>
    </row>
    <row r="3550" spans="1:18" x14ac:dyDescent="0.35">
      <c r="A3550" t="s">
        <v>3584</v>
      </c>
      <c r="B3550" t="s">
        <v>36</v>
      </c>
      <c r="C3550">
        <v>0</v>
      </c>
      <c r="D3550" t="s">
        <v>20</v>
      </c>
      <c r="E3550" t="s">
        <v>21</v>
      </c>
      <c r="F3550" t="s">
        <v>75</v>
      </c>
      <c r="G3550">
        <v>30</v>
      </c>
      <c r="H3550" t="s">
        <v>20</v>
      </c>
      <c r="I3550" t="s">
        <v>32</v>
      </c>
      <c r="J3550" t="s">
        <v>21</v>
      </c>
      <c r="K3550" t="s">
        <v>21</v>
      </c>
      <c r="L3550" t="s">
        <v>29</v>
      </c>
      <c r="M3550" t="s">
        <v>20</v>
      </c>
      <c r="N3550" t="s">
        <v>30</v>
      </c>
      <c r="O3550">
        <v>57.56</v>
      </c>
      <c r="P3550">
        <v>1713.83</v>
      </c>
      <c r="Q3550">
        <v>0</v>
      </c>
      <c r="R3550" t="s">
        <v>21</v>
      </c>
    </row>
    <row r="3551" spans="1:18" x14ac:dyDescent="0.35">
      <c r="A3551" t="s">
        <v>3585</v>
      </c>
      <c r="B3551" t="s">
        <v>36</v>
      </c>
      <c r="C3551">
        <v>1</v>
      </c>
      <c r="D3551" t="s">
        <v>20</v>
      </c>
      <c r="E3551" t="s">
        <v>20</v>
      </c>
      <c r="F3551" t="s">
        <v>39</v>
      </c>
      <c r="G3551">
        <v>52</v>
      </c>
      <c r="H3551" t="s">
        <v>20</v>
      </c>
      <c r="I3551" t="s">
        <v>21</v>
      </c>
      <c r="J3551" t="s">
        <v>28</v>
      </c>
      <c r="K3551" t="s">
        <v>28</v>
      </c>
      <c r="L3551" t="s">
        <v>29</v>
      </c>
      <c r="M3551" t="s">
        <v>20</v>
      </c>
      <c r="N3551" t="s">
        <v>43</v>
      </c>
      <c r="O3551">
        <v>24.71</v>
      </c>
      <c r="P3551">
        <v>1319.88</v>
      </c>
      <c r="Q3551">
        <v>0</v>
      </c>
      <c r="R3551" t="s">
        <v>21</v>
      </c>
    </row>
    <row r="3552" spans="1:18" x14ac:dyDescent="0.35">
      <c r="A3552" t="s">
        <v>3586</v>
      </c>
      <c r="B3552" t="s">
        <v>36</v>
      </c>
      <c r="C3552">
        <v>0</v>
      </c>
      <c r="D3552" t="s">
        <v>21</v>
      </c>
      <c r="E3552" t="s">
        <v>21</v>
      </c>
      <c r="F3552" t="s">
        <v>45</v>
      </c>
      <c r="G3552">
        <v>13</v>
      </c>
      <c r="H3552" t="s">
        <v>20</v>
      </c>
      <c r="I3552" t="s">
        <v>23</v>
      </c>
      <c r="J3552" t="s">
        <v>21</v>
      </c>
      <c r="K3552" t="s">
        <v>21</v>
      </c>
      <c r="L3552" t="s">
        <v>33</v>
      </c>
      <c r="M3552" t="s">
        <v>20</v>
      </c>
      <c r="N3552" t="s">
        <v>30</v>
      </c>
      <c r="O3552">
        <v>94.58</v>
      </c>
      <c r="P3552">
        <v>1258.6400000000001</v>
      </c>
      <c r="Q3552">
        <v>2</v>
      </c>
      <c r="R3552" t="s">
        <v>21</v>
      </c>
    </row>
    <row r="3553" spans="1:18" x14ac:dyDescent="0.35">
      <c r="A3553" t="s">
        <v>3587</v>
      </c>
      <c r="B3553" t="s">
        <v>36</v>
      </c>
      <c r="C3553">
        <v>0</v>
      </c>
      <c r="D3553" t="s">
        <v>21</v>
      </c>
      <c r="E3553" t="s">
        <v>21</v>
      </c>
      <c r="F3553" t="s">
        <v>56</v>
      </c>
      <c r="G3553">
        <v>32</v>
      </c>
      <c r="H3553" t="s">
        <v>20</v>
      </c>
      <c r="I3553" t="s">
        <v>21</v>
      </c>
      <c r="J3553" t="s">
        <v>28</v>
      </c>
      <c r="K3553" t="s">
        <v>28</v>
      </c>
      <c r="L3553" t="s">
        <v>24</v>
      </c>
      <c r="M3553" t="s">
        <v>21</v>
      </c>
      <c r="N3553" t="s">
        <v>43</v>
      </c>
      <c r="O3553">
        <v>38.520000000000003</v>
      </c>
      <c r="P3553">
        <v>1226.77</v>
      </c>
      <c r="Q3553">
        <v>3</v>
      </c>
      <c r="R3553" t="s">
        <v>21</v>
      </c>
    </row>
    <row r="3554" spans="1:18" x14ac:dyDescent="0.35">
      <c r="A3554" t="s">
        <v>3588</v>
      </c>
      <c r="B3554" t="s">
        <v>19</v>
      </c>
      <c r="C3554">
        <v>1</v>
      </c>
      <c r="D3554" t="s">
        <v>20</v>
      </c>
      <c r="E3554" t="s">
        <v>21</v>
      </c>
      <c r="F3554" t="s">
        <v>58</v>
      </c>
      <c r="G3554">
        <v>7</v>
      </c>
      <c r="H3554" t="s">
        <v>21</v>
      </c>
      <c r="I3554" t="s">
        <v>23</v>
      </c>
      <c r="J3554" t="s">
        <v>21</v>
      </c>
      <c r="K3554" t="s">
        <v>21</v>
      </c>
      <c r="L3554" t="s">
        <v>33</v>
      </c>
      <c r="M3554" t="s">
        <v>21</v>
      </c>
      <c r="N3554" t="s">
        <v>34</v>
      </c>
      <c r="O3554">
        <v>87</v>
      </c>
      <c r="P3554">
        <v>596.53</v>
      </c>
      <c r="Q3554">
        <v>2</v>
      </c>
      <c r="R3554" t="s">
        <v>21</v>
      </c>
    </row>
    <row r="3555" spans="1:18" x14ac:dyDescent="0.35">
      <c r="A3555" t="s">
        <v>3589</v>
      </c>
      <c r="B3555" t="s">
        <v>36</v>
      </c>
      <c r="C3555">
        <v>1</v>
      </c>
      <c r="D3555" t="s">
        <v>20</v>
      </c>
      <c r="E3555" t="s">
        <v>20</v>
      </c>
      <c r="F3555" t="s">
        <v>39</v>
      </c>
      <c r="G3555">
        <v>19</v>
      </c>
      <c r="H3555" t="s">
        <v>20</v>
      </c>
      <c r="I3555" t="s">
        <v>32</v>
      </c>
      <c r="J3555" t="s">
        <v>21</v>
      </c>
      <c r="K3555" t="s">
        <v>20</v>
      </c>
      <c r="L3555" t="s">
        <v>33</v>
      </c>
      <c r="M3555" t="s">
        <v>21</v>
      </c>
      <c r="N3555" t="s">
        <v>30</v>
      </c>
      <c r="O3555">
        <v>55.58</v>
      </c>
      <c r="P3555">
        <v>1083.55</v>
      </c>
      <c r="Q3555">
        <v>2</v>
      </c>
      <c r="R3555" t="s">
        <v>21</v>
      </c>
    </row>
    <row r="3556" spans="1:18" x14ac:dyDescent="0.35">
      <c r="A3556" t="s">
        <v>3590</v>
      </c>
      <c r="B3556" t="s">
        <v>36</v>
      </c>
      <c r="C3556">
        <v>0</v>
      </c>
      <c r="D3556" t="s">
        <v>20</v>
      </c>
      <c r="E3556" t="s">
        <v>21</v>
      </c>
      <c r="F3556" t="s">
        <v>27</v>
      </c>
      <c r="G3556">
        <v>40</v>
      </c>
      <c r="H3556" t="s">
        <v>20</v>
      </c>
      <c r="I3556" t="s">
        <v>32</v>
      </c>
      <c r="J3556" t="s">
        <v>21</v>
      </c>
      <c r="K3556" t="s">
        <v>21</v>
      </c>
      <c r="L3556" t="s">
        <v>24</v>
      </c>
      <c r="M3556" t="s">
        <v>21</v>
      </c>
      <c r="N3556" t="s">
        <v>30</v>
      </c>
      <c r="O3556">
        <v>57.38</v>
      </c>
      <c r="P3556">
        <v>2339.3200000000002</v>
      </c>
      <c r="Q3556">
        <v>1</v>
      </c>
      <c r="R3556" t="s">
        <v>21</v>
      </c>
    </row>
    <row r="3557" spans="1:18" x14ac:dyDescent="0.35">
      <c r="A3557" t="s">
        <v>3591</v>
      </c>
      <c r="B3557" t="s">
        <v>36</v>
      </c>
      <c r="C3557">
        <v>0</v>
      </c>
      <c r="D3557" t="s">
        <v>20</v>
      </c>
      <c r="E3557" t="s">
        <v>20</v>
      </c>
      <c r="F3557" t="s">
        <v>41</v>
      </c>
      <c r="G3557">
        <v>30</v>
      </c>
      <c r="H3557" t="s">
        <v>20</v>
      </c>
      <c r="I3557" t="s">
        <v>23</v>
      </c>
      <c r="J3557" t="s">
        <v>21</v>
      </c>
      <c r="K3557" t="s">
        <v>21</v>
      </c>
      <c r="L3557" t="s">
        <v>29</v>
      </c>
      <c r="M3557" t="s">
        <v>21</v>
      </c>
      <c r="N3557" t="s">
        <v>34</v>
      </c>
      <c r="O3557">
        <v>79.53</v>
      </c>
      <c r="P3557">
        <v>2330.88</v>
      </c>
      <c r="Q3557">
        <v>5</v>
      </c>
      <c r="R3557" t="s">
        <v>21</v>
      </c>
    </row>
    <row r="3558" spans="1:18" x14ac:dyDescent="0.35">
      <c r="A3558" t="s">
        <v>3592</v>
      </c>
      <c r="B3558" t="s">
        <v>36</v>
      </c>
      <c r="C3558">
        <v>0</v>
      </c>
      <c r="D3558" t="s">
        <v>20</v>
      </c>
      <c r="E3558" t="s">
        <v>21</v>
      </c>
      <c r="F3558" t="s">
        <v>45</v>
      </c>
      <c r="G3558">
        <v>17</v>
      </c>
      <c r="H3558" t="s">
        <v>20</v>
      </c>
      <c r="I3558" t="s">
        <v>21</v>
      </c>
      <c r="J3558" t="s">
        <v>28</v>
      </c>
      <c r="K3558" t="s">
        <v>28</v>
      </c>
      <c r="L3558" t="s">
        <v>29</v>
      </c>
      <c r="M3558" t="s">
        <v>21</v>
      </c>
      <c r="N3558" t="s">
        <v>25</v>
      </c>
      <c r="O3558">
        <v>26.88</v>
      </c>
      <c r="P3558">
        <v>464.58</v>
      </c>
      <c r="Q3558">
        <v>1</v>
      </c>
      <c r="R3558" t="s">
        <v>21</v>
      </c>
    </row>
    <row r="3559" spans="1:18" x14ac:dyDescent="0.35">
      <c r="A3559" t="s">
        <v>3593</v>
      </c>
      <c r="B3559" t="s">
        <v>36</v>
      </c>
      <c r="C3559">
        <v>0</v>
      </c>
      <c r="D3559" t="s">
        <v>20</v>
      </c>
      <c r="E3559" t="s">
        <v>20</v>
      </c>
      <c r="F3559" t="s">
        <v>22</v>
      </c>
      <c r="G3559">
        <v>37</v>
      </c>
      <c r="H3559" t="s">
        <v>20</v>
      </c>
      <c r="I3559" t="s">
        <v>23</v>
      </c>
      <c r="J3559" t="s">
        <v>21</v>
      </c>
      <c r="K3559" t="s">
        <v>21</v>
      </c>
      <c r="L3559" t="s">
        <v>29</v>
      </c>
      <c r="M3559" t="s">
        <v>20</v>
      </c>
      <c r="N3559" t="s">
        <v>30</v>
      </c>
      <c r="O3559">
        <v>87.82</v>
      </c>
      <c r="P3559">
        <v>3292.46</v>
      </c>
      <c r="Q3559">
        <v>0</v>
      </c>
      <c r="R3559" t="s">
        <v>21</v>
      </c>
    </row>
    <row r="3560" spans="1:18" x14ac:dyDescent="0.35">
      <c r="A3560" t="s">
        <v>3594</v>
      </c>
      <c r="B3560" t="s">
        <v>36</v>
      </c>
      <c r="C3560">
        <v>1</v>
      </c>
      <c r="D3560" t="s">
        <v>21</v>
      </c>
      <c r="E3560" t="s">
        <v>21</v>
      </c>
      <c r="F3560" t="s">
        <v>65</v>
      </c>
      <c r="G3560">
        <v>24</v>
      </c>
      <c r="H3560" t="s">
        <v>20</v>
      </c>
      <c r="I3560" t="s">
        <v>23</v>
      </c>
      <c r="J3560" t="s">
        <v>21</v>
      </c>
      <c r="K3560" t="s">
        <v>21</v>
      </c>
      <c r="L3560" t="s">
        <v>33</v>
      </c>
      <c r="M3560" t="s">
        <v>20</v>
      </c>
      <c r="N3560" t="s">
        <v>25</v>
      </c>
      <c r="O3560">
        <v>87.08</v>
      </c>
      <c r="P3560">
        <v>2052.9899999999998</v>
      </c>
      <c r="Q3560">
        <v>0</v>
      </c>
      <c r="R3560" t="s">
        <v>21</v>
      </c>
    </row>
    <row r="3561" spans="1:18" x14ac:dyDescent="0.35">
      <c r="A3561" t="s">
        <v>3595</v>
      </c>
      <c r="B3561" t="s">
        <v>19</v>
      </c>
      <c r="C3561">
        <v>0</v>
      </c>
      <c r="D3561" t="s">
        <v>21</v>
      </c>
      <c r="E3561" t="s">
        <v>21</v>
      </c>
      <c r="F3561" t="s">
        <v>39</v>
      </c>
      <c r="G3561">
        <v>30</v>
      </c>
      <c r="H3561" t="s">
        <v>20</v>
      </c>
      <c r="I3561" t="s">
        <v>23</v>
      </c>
      <c r="J3561" t="s">
        <v>21</v>
      </c>
      <c r="K3561" t="s">
        <v>20</v>
      </c>
      <c r="L3561" t="s">
        <v>33</v>
      </c>
      <c r="M3561" t="s">
        <v>21</v>
      </c>
      <c r="N3561" t="s">
        <v>34</v>
      </c>
      <c r="O3561">
        <v>85.37</v>
      </c>
      <c r="P3561">
        <v>2631.39</v>
      </c>
      <c r="Q3561">
        <v>1</v>
      </c>
      <c r="R3561" t="s">
        <v>20</v>
      </c>
    </row>
    <row r="3562" spans="1:18" x14ac:dyDescent="0.35">
      <c r="A3562" t="s">
        <v>3596</v>
      </c>
      <c r="B3562" t="s">
        <v>36</v>
      </c>
      <c r="C3562">
        <v>0</v>
      </c>
      <c r="D3562" t="s">
        <v>20</v>
      </c>
      <c r="E3562" t="s">
        <v>20</v>
      </c>
      <c r="F3562" t="s">
        <v>56</v>
      </c>
      <c r="G3562">
        <v>31</v>
      </c>
      <c r="H3562" t="s">
        <v>20</v>
      </c>
      <c r="I3562" t="s">
        <v>23</v>
      </c>
      <c r="J3562" t="s">
        <v>21</v>
      </c>
      <c r="K3562" t="s">
        <v>21</v>
      </c>
      <c r="L3562" t="s">
        <v>29</v>
      </c>
      <c r="M3562" t="s">
        <v>21</v>
      </c>
      <c r="N3562" t="s">
        <v>43</v>
      </c>
      <c r="O3562">
        <v>84.53</v>
      </c>
      <c r="P3562">
        <v>2567.21</v>
      </c>
      <c r="Q3562">
        <v>1</v>
      </c>
      <c r="R3562" t="s">
        <v>21</v>
      </c>
    </row>
    <row r="3563" spans="1:18" x14ac:dyDescent="0.35">
      <c r="A3563" t="s">
        <v>3597</v>
      </c>
      <c r="B3563" t="s">
        <v>36</v>
      </c>
      <c r="C3563">
        <v>0</v>
      </c>
      <c r="D3563" t="s">
        <v>20</v>
      </c>
      <c r="E3563" t="s">
        <v>21</v>
      </c>
      <c r="F3563" t="s">
        <v>27</v>
      </c>
      <c r="G3563">
        <v>25</v>
      </c>
      <c r="H3563" t="s">
        <v>20</v>
      </c>
      <c r="I3563" t="s">
        <v>23</v>
      </c>
      <c r="J3563" t="s">
        <v>21</v>
      </c>
      <c r="K3563" t="s">
        <v>21</v>
      </c>
      <c r="L3563" t="s">
        <v>24</v>
      </c>
      <c r="M3563" t="s">
        <v>21</v>
      </c>
      <c r="N3563" t="s">
        <v>25</v>
      </c>
      <c r="O3563">
        <v>88.77</v>
      </c>
      <c r="P3563">
        <v>2275.1999999999998</v>
      </c>
      <c r="Q3563">
        <v>2</v>
      </c>
      <c r="R3563" t="s">
        <v>21</v>
      </c>
    </row>
    <row r="3564" spans="1:18" x14ac:dyDescent="0.35">
      <c r="A3564" t="s">
        <v>3598</v>
      </c>
      <c r="B3564" t="s">
        <v>36</v>
      </c>
      <c r="C3564">
        <v>0</v>
      </c>
      <c r="D3564" t="s">
        <v>20</v>
      </c>
      <c r="E3564" t="s">
        <v>20</v>
      </c>
      <c r="F3564" t="s">
        <v>75</v>
      </c>
      <c r="G3564">
        <v>58</v>
      </c>
      <c r="H3564" t="s">
        <v>20</v>
      </c>
      <c r="I3564" t="s">
        <v>23</v>
      </c>
      <c r="J3564" t="s">
        <v>20</v>
      </c>
      <c r="K3564" t="s">
        <v>21</v>
      </c>
      <c r="L3564" t="s">
        <v>29</v>
      </c>
      <c r="M3564" t="s">
        <v>20</v>
      </c>
      <c r="N3564" t="s">
        <v>34</v>
      </c>
      <c r="O3564">
        <v>90.72</v>
      </c>
      <c r="P3564">
        <v>5225.5</v>
      </c>
      <c r="Q3564">
        <v>1</v>
      </c>
      <c r="R3564" t="s">
        <v>21</v>
      </c>
    </row>
    <row r="3565" spans="1:18" x14ac:dyDescent="0.35">
      <c r="A3565" t="s">
        <v>3599</v>
      </c>
      <c r="B3565" t="s">
        <v>36</v>
      </c>
      <c r="C3565">
        <v>1</v>
      </c>
      <c r="D3565" t="s">
        <v>21</v>
      </c>
      <c r="E3565" t="s">
        <v>20</v>
      </c>
      <c r="F3565" t="s">
        <v>45</v>
      </c>
      <c r="G3565">
        <v>7</v>
      </c>
      <c r="H3565" t="s">
        <v>20</v>
      </c>
      <c r="I3565" t="s">
        <v>32</v>
      </c>
      <c r="J3565" t="s">
        <v>21</v>
      </c>
      <c r="K3565" t="s">
        <v>21</v>
      </c>
      <c r="L3565" t="s">
        <v>33</v>
      </c>
      <c r="M3565" t="s">
        <v>20</v>
      </c>
      <c r="N3565" t="s">
        <v>34</v>
      </c>
      <c r="O3565">
        <v>55.57</v>
      </c>
      <c r="P3565">
        <v>389.13</v>
      </c>
      <c r="Q3565">
        <v>2</v>
      </c>
      <c r="R3565" t="s">
        <v>21</v>
      </c>
    </row>
    <row r="3566" spans="1:18" x14ac:dyDescent="0.35">
      <c r="A3566" t="s">
        <v>3600</v>
      </c>
      <c r="B3566" t="s">
        <v>36</v>
      </c>
      <c r="C3566">
        <v>1</v>
      </c>
      <c r="D3566" t="s">
        <v>20</v>
      </c>
      <c r="E3566" t="s">
        <v>21</v>
      </c>
      <c r="F3566" t="s">
        <v>37</v>
      </c>
      <c r="G3566">
        <v>34</v>
      </c>
      <c r="H3566" t="s">
        <v>20</v>
      </c>
      <c r="I3566" t="s">
        <v>23</v>
      </c>
      <c r="J3566" t="s">
        <v>21</v>
      </c>
      <c r="K3566" t="s">
        <v>21</v>
      </c>
      <c r="L3566" t="s">
        <v>24</v>
      </c>
      <c r="M3566" t="s">
        <v>20</v>
      </c>
      <c r="N3566" t="s">
        <v>34</v>
      </c>
      <c r="O3566">
        <v>89.93</v>
      </c>
      <c r="P3566">
        <v>3035.72</v>
      </c>
      <c r="Q3566">
        <v>4</v>
      </c>
      <c r="R3566" t="s">
        <v>21</v>
      </c>
    </row>
    <row r="3567" spans="1:18" x14ac:dyDescent="0.35">
      <c r="A3567" t="s">
        <v>3601</v>
      </c>
      <c r="B3567" t="s">
        <v>36</v>
      </c>
      <c r="C3567">
        <v>1</v>
      </c>
      <c r="D3567" t="s">
        <v>21</v>
      </c>
      <c r="E3567" t="s">
        <v>21</v>
      </c>
      <c r="F3567" t="s">
        <v>27</v>
      </c>
      <c r="G3567">
        <v>57</v>
      </c>
      <c r="H3567" t="s">
        <v>20</v>
      </c>
      <c r="I3567" t="s">
        <v>21</v>
      </c>
      <c r="J3567" t="s">
        <v>28</v>
      </c>
      <c r="K3567" t="s">
        <v>28</v>
      </c>
      <c r="L3567" t="s">
        <v>33</v>
      </c>
      <c r="M3567" t="s">
        <v>20</v>
      </c>
      <c r="N3567" t="s">
        <v>43</v>
      </c>
      <c r="O3567">
        <v>18.600000000000001</v>
      </c>
      <c r="P3567">
        <v>1075.25</v>
      </c>
      <c r="Q3567">
        <v>0</v>
      </c>
      <c r="R3567" t="s">
        <v>21</v>
      </c>
    </row>
    <row r="3568" spans="1:18" x14ac:dyDescent="0.35">
      <c r="A3568" t="s">
        <v>3602</v>
      </c>
      <c r="B3568" t="s">
        <v>36</v>
      </c>
      <c r="C3568">
        <v>1</v>
      </c>
      <c r="D3568" t="s">
        <v>20</v>
      </c>
      <c r="E3568" t="s">
        <v>21</v>
      </c>
      <c r="F3568" t="s">
        <v>45</v>
      </c>
      <c r="G3568">
        <v>11</v>
      </c>
      <c r="H3568" t="s">
        <v>20</v>
      </c>
      <c r="I3568" t="s">
        <v>23</v>
      </c>
      <c r="J3568" t="s">
        <v>20</v>
      </c>
      <c r="K3568" t="s">
        <v>21</v>
      </c>
      <c r="L3568" t="s">
        <v>33</v>
      </c>
      <c r="M3568" t="s">
        <v>21</v>
      </c>
      <c r="N3568" t="s">
        <v>30</v>
      </c>
      <c r="O3568">
        <v>81.52</v>
      </c>
      <c r="P3568">
        <v>878.55</v>
      </c>
      <c r="Q3568">
        <v>5</v>
      </c>
      <c r="R3568" t="s">
        <v>20</v>
      </c>
    </row>
    <row r="3569" spans="1:18" x14ac:dyDescent="0.35">
      <c r="A3569" t="s">
        <v>3603</v>
      </c>
      <c r="B3569" t="s">
        <v>36</v>
      </c>
      <c r="C3569">
        <v>0</v>
      </c>
      <c r="D3569" t="s">
        <v>21</v>
      </c>
      <c r="E3569" t="s">
        <v>21</v>
      </c>
      <c r="F3569" t="s">
        <v>22</v>
      </c>
      <c r="G3569">
        <v>37</v>
      </c>
      <c r="H3569" t="s">
        <v>20</v>
      </c>
      <c r="I3569" t="s">
        <v>23</v>
      </c>
      <c r="J3569" t="s">
        <v>21</v>
      </c>
      <c r="K3569" t="s">
        <v>21</v>
      </c>
      <c r="L3569" t="s">
        <v>24</v>
      </c>
      <c r="M3569" t="s">
        <v>20</v>
      </c>
      <c r="N3569" t="s">
        <v>30</v>
      </c>
      <c r="O3569">
        <v>80.7</v>
      </c>
      <c r="P3569">
        <v>3052</v>
      </c>
      <c r="Q3569">
        <v>0</v>
      </c>
      <c r="R3569" t="s">
        <v>21</v>
      </c>
    </row>
    <row r="3570" spans="1:18" x14ac:dyDescent="0.35">
      <c r="A3570" t="s">
        <v>3604</v>
      </c>
      <c r="B3570" t="s">
        <v>19</v>
      </c>
      <c r="C3570">
        <v>0</v>
      </c>
      <c r="D3570" t="s">
        <v>21</v>
      </c>
      <c r="E3570" t="s">
        <v>21</v>
      </c>
      <c r="F3570" t="s">
        <v>47</v>
      </c>
      <c r="G3570">
        <v>16</v>
      </c>
      <c r="H3570" t="s">
        <v>20</v>
      </c>
      <c r="I3570" t="s">
        <v>32</v>
      </c>
      <c r="J3570" t="s">
        <v>21</v>
      </c>
      <c r="K3570" t="s">
        <v>20</v>
      </c>
      <c r="L3570" t="s">
        <v>24</v>
      </c>
      <c r="M3570" t="s">
        <v>20</v>
      </c>
      <c r="N3570" t="s">
        <v>30</v>
      </c>
      <c r="O3570">
        <v>70.819999999999993</v>
      </c>
      <c r="P3570">
        <v>1103.29</v>
      </c>
      <c r="Q3570">
        <v>0</v>
      </c>
      <c r="R3570" t="s">
        <v>21</v>
      </c>
    </row>
    <row r="3571" spans="1:18" x14ac:dyDescent="0.35">
      <c r="A3571" t="s">
        <v>3605</v>
      </c>
      <c r="B3571" t="s">
        <v>19</v>
      </c>
      <c r="C3571">
        <v>0</v>
      </c>
      <c r="D3571" t="s">
        <v>20</v>
      </c>
      <c r="E3571" t="s">
        <v>20</v>
      </c>
      <c r="F3571" t="s">
        <v>27</v>
      </c>
      <c r="G3571">
        <v>60</v>
      </c>
      <c r="H3571" t="s">
        <v>21</v>
      </c>
      <c r="I3571" t="s">
        <v>23</v>
      </c>
      <c r="J3571" t="s">
        <v>20</v>
      </c>
      <c r="K3571" t="s">
        <v>21</v>
      </c>
      <c r="L3571" t="s">
        <v>24</v>
      </c>
      <c r="M3571" t="s">
        <v>21</v>
      </c>
      <c r="N3571" t="s">
        <v>30</v>
      </c>
      <c r="O3571">
        <v>84.73</v>
      </c>
      <c r="P3571">
        <v>4963.71</v>
      </c>
      <c r="Q3571">
        <v>2</v>
      </c>
      <c r="R3571" t="s">
        <v>21</v>
      </c>
    </row>
    <row r="3572" spans="1:18" x14ac:dyDescent="0.35">
      <c r="A3572" t="s">
        <v>3606</v>
      </c>
      <c r="B3572" t="s">
        <v>19</v>
      </c>
      <c r="C3572">
        <v>1</v>
      </c>
      <c r="D3572" t="s">
        <v>21</v>
      </c>
      <c r="E3572" t="s">
        <v>21</v>
      </c>
      <c r="F3572" t="s">
        <v>75</v>
      </c>
      <c r="G3572">
        <v>39</v>
      </c>
      <c r="H3572" t="s">
        <v>20</v>
      </c>
      <c r="I3572" t="s">
        <v>32</v>
      </c>
      <c r="J3572" t="s">
        <v>20</v>
      </c>
      <c r="K3572" t="s">
        <v>21</v>
      </c>
      <c r="L3572" t="s">
        <v>24</v>
      </c>
      <c r="M3572" t="s">
        <v>20</v>
      </c>
      <c r="N3572" t="s">
        <v>43</v>
      </c>
      <c r="O3572">
        <v>78.41</v>
      </c>
      <c r="P3572">
        <v>3129.87</v>
      </c>
      <c r="Q3572">
        <v>2</v>
      </c>
      <c r="R3572" t="s">
        <v>21</v>
      </c>
    </row>
    <row r="3573" spans="1:18" x14ac:dyDescent="0.35">
      <c r="A3573" t="s">
        <v>3607</v>
      </c>
      <c r="B3573" t="s">
        <v>19</v>
      </c>
      <c r="C3573">
        <v>0</v>
      </c>
      <c r="D3573" t="s">
        <v>20</v>
      </c>
      <c r="E3573" t="s">
        <v>21</v>
      </c>
      <c r="F3573" t="s">
        <v>39</v>
      </c>
      <c r="G3573">
        <v>56</v>
      </c>
      <c r="H3573" t="s">
        <v>20</v>
      </c>
      <c r="I3573" t="s">
        <v>23</v>
      </c>
      <c r="J3573" t="s">
        <v>21</v>
      </c>
      <c r="K3573" t="s">
        <v>21</v>
      </c>
      <c r="L3573" t="s">
        <v>33</v>
      </c>
      <c r="M3573" t="s">
        <v>20</v>
      </c>
      <c r="N3573" t="s">
        <v>43</v>
      </c>
      <c r="O3573">
        <v>81.63</v>
      </c>
      <c r="P3573">
        <v>4452.34</v>
      </c>
      <c r="Q3573">
        <v>2</v>
      </c>
      <c r="R3573" t="s">
        <v>20</v>
      </c>
    </row>
    <row r="3574" spans="1:18" x14ac:dyDescent="0.35">
      <c r="A3574" t="s">
        <v>3608</v>
      </c>
      <c r="B3574" t="s">
        <v>19</v>
      </c>
      <c r="C3574">
        <v>1</v>
      </c>
      <c r="D3574" t="s">
        <v>21</v>
      </c>
      <c r="E3574" t="s">
        <v>21</v>
      </c>
      <c r="F3574" t="s">
        <v>56</v>
      </c>
      <c r="G3574">
        <v>16</v>
      </c>
      <c r="H3574" t="s">
        <v>20</v>
      </c>
      <c r="I3574" t="s">
        <v>32</v>
      </c>
      <c r="J3574" t="s">
        <v>20</v>
      </c>
      <c r="K3574" t="s">
        <v>21</v>
      </c>
      <c r="L3574" t="s">
        <v>33</v>
      </c>
      <c r="M3574" t="s">
        <v>21</v>
      </c>
      <c r="N3574" t="s">
        <v>34</v>
      </c>
      <c r="O3574">
        <v>57.13</v>
      </c>
      <c r="P3574">
        <v>926.36</v>
      </c>
      <c r="Q3574">
        <v>2</v>
      </c>
      <c r="R3574" t="s">
        <v>21</v>
      </c>
    </row>
    <row r="3575" spans="1:18" x14ac:dyDescent="0.35">
      <c r="A3575" t="s">
        <v>3609</v>
      </c>
      <c r="B3575" t="s">
        <v>36</v>
      </c>
      <c r="C3575">
        <v>0</v>
      </c>
      <c r="D3575" t="s">
        <v>21</v>
      </c>
      <c r="E3575" t="s">
        <v>21</v>
      </c>
      <c r="F3575" t="s">
        <v>56</v>
      </c>
      <c r="G3575">
        <v>9</v>
      </c>
      <c r="H3575" t="s">
        <v>21</v>
      </c>
      <c r="I3575" t="s">
        <v>32</v>
      </c>
      <c r="J3575" t="s">
        <v>21</v>
      </c>
      <c r="K3575" t="s">
        <v>21</v>
      </c>
      <c r="L3575" t="s">
        <v>33</v>
      </c>
      <c r="M3575" t="s">
        <v>21</v>
      </c>
      <c r="N3575" t="s">
        <v>43</v>
      </c>
      <c r="O3575">
        <v>52.26</v>
      </c>
      <c r="P3575">
        <v>463.39</v>
      </c>
      <c r="Q3575">
        <v>0</v>
      </c>
      <c r="R3575" t="s">
        <v>20</v>
      </c>
    </row>
    <row r="3576" spans="1:18" x14ac:dyDescent="0.35">
      <c r="A3576" t="s">
        <v>3610</v>
      </c>
      <c r="B3576" t="s">
        <v>19</v>
      </c>
      <c r="C3576">
        <v>0</v>
      </c>
      <c r="D3576" t="s">
        <v>21</v>
      </c>
      <c r="E3576" t="s">
        <v>21</v>
      </c>
      <c r="F3576" t="s">
        <v>75</v>
      </c>
      <c r="G3576">
        <v>19</v>
      </c>
      <c r="H3576" t="s">
        <v>20</v>
      </c>
      <c r="I3576" t="s">
        <v>21</v>
      </c>
      <c r="J3576" t="s">
        <v>28</v>
      </c>
      <c r="K3576" t="s">
        <v>28</v>
      </c>
      <c r="L3576" t="s">
        <v>33</v>
      </c>
      <c r="M3576" t="s">
        <v>20</v>
      </c>
      <c r="N3576" t="s">
        <v>25</v>
      </c>
      <c r="O3576">
        <v>33.29</v>
      </c>
      <c r="P3576">
        <v>641.27</v>
      </c>
      <c r="Q3576">
        <v>0</v>
      </c>
      <c r="R3576" t="s">
        <v>21</v>
      </c>
    </row>
    <row r="3577" spans="1:18" x14ac:dyDescent="0.35">
      <c r="A3577" t="s">
        <v>3611</v>
      </c>
      <c r="B3577" t="s">
        <v>19</v>
      </c>
      <c r="C3577">
        <v>0</v>
      </c>
      <c r="D3577" t="s">
        <v>21</v>
      </c>
      <c r="E3577" t="s">
        <v>21</v>
      </c>
      <c r="F3577" t="s">
        <v>65</v>
      </c>
      <c r="G3577">
        <v>20</v>
      </c>
      <c r="H3577" t="s">
        <v>20</v>
      </c>
      <c r="I3577" t="s">
        <v>21</v>
      </c>
      <c r="J3577" t="s">
        <v>28</v>
      </c>
      <c r="K3577" t="s">
        <v>28</v>
      </c>
      <c r="L3577" t="s">
        <v>33</v>
      </c>
      <c r="M3577" t="s">
        <v>21</v>
      </c>
      <c r="N3577" t="s">
        <v>43</v>
      </c>
      <c r="O3577">
        <v>34.340000000000003</v>
      </c>
      <c r="P3577">
        <v>697.84</v>
      </c>
      <c r="Q3577">
        <v>0</v>
      </c>
      <c r="R3577" t="s">
        <v>21</v>
      </c>
    </row>
    <row r="3578" spans="1:18" x14ac:dyDescent="0.35">
      <c r="A3578" t="s">
        <v>3612</v>
      </c>
      <c r="B3578" t="s">
        <v>19</v>
      </c>
      <c r="C3578">
        <v>0</v>
      </c>
      <c r="D3578" t="s">
        <v>21</v>
      </c>
      <c r="E3578" t="s">
        <v>21</v>
      </c>
      <c r="F3578" t="s">
        <v>56</v>
      </c>
      <c r="G3578">
        <v>5</v>
      </c>
      <c r="H3578" t="s">
        <v>20</v>
      </c>
      <c r="I3578" t="s">
        <v>32</v>
      </c>
      <c r="J3578" t="s">
        <v>20</v>
      </c>
      <c r="K3578" t="s">
        <v>21</v>
      </c>
      <c r="L3578" t="s">
        <v>33</v>
      </c>
      <c r="M3578" t="s">
        <v>20</v>
      </c>
      <c r="N3578" t="s">
        <v>34</v>
      </c>
      <c r="O3578">
        <v>67.31</v>
      </c>
      <c r="P3578">
        <v>331.92</v>
      </c>
      <c r="Q3578">
        <v>0</v>
      </c>
      <c r="R3578" t="s">
        <v>20</v>
      </c>
    </row>
    <row r="3579" spans="1:18" x14ac:dyDescent="0.35">
      <c r="A3579" t="s">
        <v>3613</v>
      </c>
      <c r="B3579" t="s">
        <v>19</v>
      </c>
      <c r="C3579">
        <v>1</v>
      </c>
      <c r="D3579" t="s">
        <v>21</v>
      </c>
      <c r="E3579" t="s">
        <v>21</v>
      </c>
      <c r="F3579" t="s">
        <v>39</v>
      </c>
      <c r="G3579">
        <v>20</v>
      </c>
      <c r="H3579" t="s">
        <v>20</v>
      </c>
      <c r="I3579" t="s">
        <v>32</v>
      </c>
      <c r="J3579" t="s">
        <v>20</v>
      </c>
      <c r="K3579" t="s">
        <v>20</v>
      </c>
      <c r="L3579" t="s">
        <v>33</v>
      </c>
      <c r="M3579" t="s">
        <v>21</v>
      </c>
      <c r="N3579" t="s">
        <v>30</v>
      </c>
      <c r="O3579">
        <v>64.22</v>
      </c>
      <c r="P3579">
        <v>1257.22</v>
      </c>
      <c r="Q3579">
        <v>0</v>
      </c>
      <c r="R3579" t="s">
        <v>20</v>
      </c>
    </row>
    <row r="3580" spans="1:18" x14ac:dyDescent="0.35">
      <c r="A3580" t="s">
        <v>3614</v>
      </c>
      <c r="B3580" t="s">
        <v>36</v>
      </c>
      <c r="C3580">
        <v>0</v>
      </c>
      <c r="D3580" t="s">
        <v>20</v>
      </c>
      <c r="E3580" t="s">
        <v>21</v>
      </c>
      <c r="F3580" t="s">
        <v>37</v>
      </c>
      <c r="G3580">
        <v>44</v>
      </c>
      <c r="H3580" t="s">
        <v>20</v>
      </c>
      <c r="I3580" t="s">
        <v>23</v>
      </c>
      <c r="J3580" t="s">
        <v>21</v>
      </c>
      <c r="K3580" t="s">
        <v>21</v>
      </c>
      <c r="L3580" t="s">
        <v>29</v>
      </c>
      <c r="M3580" t="s">
        <v>21</v>
      </c>
      <c r="N3580" t="s">
        <v>34</v>
      </c>
      <c r="O3580">
        <v>89.89</v>
      </c>
      <c r="P3580">
        <v>4026</v>
      </c>
      <c r="Q3580">
        <v>3</v>
      </c>
      <c r="R3580" t="s">
        <v>21</v>
      </c>
    </row>
    <row r="3581" spans="1:18" x14ac:dyDescent="0.35">
      <c r="A3581" t="s">
        <v>3615</v>
      </c>
      <c r="B3581" t="s">
        <v>36</v>
      </c>
      <c r="C3581">
        <v>0</v>
      </c>
      <c r="D3581" t="s">
        <v>20</v>
      </c>
      <c r="E3581" t="s">
        <v>21</v>
      </c>
      <c r="F3581" t="s">
        <v>37</v>
      </c>
      <c r="G3581">
        <v>45</v>
      </c>
      <c r="H3581" t="s">
        <v>20</v>
      </c>
      <c r="I3581" t="s">
        <v>32</v>
      </c>
      <c r="J3581" t="s">
        <v>21</v>
      </c>
      <c r="K3581" t="s">
        <v>20</v>
      </c>
      <c r="L3581" t="s">
        <v>33</v>
      </c>
      <c r="M3581" t="s">
        <v>20</v>
      </c>
      <c r="N3581" t="s">
        <v>25</v>
      </c>
      <c r="O3581">
        <v>61.61</v>
      </c>
      <c r="P3581">
        <v>2761.57</v>
      </c>
      <c r="Q3581">
        <v>2</v>
      </c>
      <c r="R3581" t="s">
        <v>21</v>
      </c>
    </row>
    <row r="3582" spans="1:18" x14ac:dyDescent="0.35">
      <c r="A3582" t="s">
        <v>3616</v>
      </c>
      <c r="B3582" t="s">
        <v>36</v>
      </c>
      <c r="C3582">
        <v>0</v>
      </c>
      <c r="D3582" t="s">
        <v>21</v>
      </c>
      <c r="E3582" t="s">
        <v>20</v>
      </c>
      <c r="F3582" t="s">
        <v>22</v>
      </c>
      <c r="G3582">
        <v>63</v>
      </c>
      <c r="H3582" t="s">
        <v>20</v>
      </c>
      <c r="I3582" t="s">
        <v>21</v>
      </c>
      <c r="J3582" t="s">
        <v>28</v>
      </c>
      <c r="K3582" t="s">
        <v>28</v>
      </c>
      <c r="L3582" t="s">
        <v>24</v>
      </c>
      <c r="M3582" t="s">
        <v>21</v>
      </c>
      <c r="N3582" t="s">
        <v>30</v>
      </c>
      <c r="O3582">
        <v>26.95</v>
      </c>
      <c r="P3582">
        <v>1708.81</v>
      </c>
      <c r="Q3582">
        <v>1</v>
      </c>
      <c r="R3582" t="s">
        <v>21</v>
      </c>
    </row>
    <row r="3583" spans="1:18" x14ac:dyDescent="0.35">
      <c r="A3583" t="s">
        <v>3617</v>
      </c>
      <c r="B3583" t="s">
        <v>19</v>
      </c>
      <c r="C3583">
        <v>0</v>
      </c>
      <c r="D3583" t="s">
        <v>21</v>
      </c>
      <c r="E3583" t="s">
        <v>21</v>
      </c>
      <c r="F3583" t="s">
        <v>58</v>
      </c>
      <c r="G3583">
        <v>9</v>
      </c>
      <c r="H3583" t="s">
        <v>20</v>
      </c>
      <c r="I3583" t="s">
        <v>21</v>
      </c>
      <c r="J3583" t="s">
        <v>28</v>
      </c>
      <c r="K3583" t="s">
        <v>28</v>
      </c>
      <c r="L3583" t="s">
        <v>33</v>
      </c>
      <c r="M3583" t="s">
        <v>20</v>
      </c>
      <c r="N3583" t="s">
        <v>43</v>
      </c>
      <c r="O3583">
        <v>24.9</v>
      </c>
      <c r="P3583">
        <v>222.55</v>
      </c>
      <c r="Q3583">
        <v>2</v>
      </c>
      <c r="R3583" t="s">
        <v>20</v>
      </c>
    </row>
    <row r="3584" spans="1:18" x14ac:dyDescent="0.35">
      <c r="A3584" t="s">
        <v>3618</v>
      </c>
      <c r="B3584" t="s">
        <v>19</v>
      </c>
      <c r="C3584">
        <v>0</v>
      </c>
      <c r="D3584" t="s">
        <v>20</v>
      </c>
      <c r="E3584" t="s">
        <v>20</v>
      </c>
      <c r="F3584" t="s">
        <v>47</v>
      </c>
      <c r="G3584">
        <v>30</v>
      </c>
      <c r="H3584" t="s">
        <v>20</v>
      </c>
      <c r="I3584" t="s">
        <v>23</v>
      </c>
      <c r="J3584" t="s">
        <v>21</v>
      </c>
      <c r="K3584" t="s">
        <v>21</v>
      </c>
      <c r="L3584" t="s">
        <v>33</v>
      </c>
      <c r="M3584" t="s">
        <v>21</v>
      </c>
      <c r="N3584" t="s">
        <v>34</v>
      </c>
      <c r="O3584">
        <v>83.49</v>
      </c>
      <c r="P3584">
        <v>2558.5</v>
      </c>
      <c r="Q3584">
        <v>2</v>
      </c>
      <c r="R3584" t="s">
        <v>20</v>
      </c>
    </row>
    <row r="3585" spans="1:18" x14ac:dyDescent="0.35">
      <c r="A3585" t="s">
        <v>3619</v>
      </c>
      <c r="B3585" t="s">
        <v>36</v>
      </c>
      <c r="C3585">
        <v>1</v>
      </c>
      <c r="D3585" t="s">
        <v>21</v>
      </c>
      <c r="E3585" t="s">
        <v>21</v>
      </c>
      <c r="F3585" t="s">
        <v>27</v>
      </c>
      <c r="G3585">
        <v>39</v>
      </c>
      <c r="H3585" t="s">
        <v>21</v>
      </c>
      <c r="I3585" t="s">
        <v>32</v>
      </c>
      <c r="J3585" t="s">
        <v>20</v>
      </c>
      <c r="K3585" t="s">
        <v>21</v>
      </c>
      <c r="L3585" t="s">
        <v>24</v>
      </c>
      <c r="M3585" t="s">
        <v>21</v>
      </c>
      <c r="N3585" t="s">
        <v>25</v>
      </c>
      <c r="O3585">
        <v>55.35</v>
      </c>
      <c r="P3585">
        <v>2223.0300000000002</v>
      </c>
      <c r="Q3585">
        <v>5</v>
      </c>
      <c r="R3585" t="s">
        <v>21</v>
      </c>
    </row>
    <row r="3586" spans="1:18" x14ac:dyDescent="0.35">
      <c r="A3586" t="s">
        <v>3620</v>
      </c>
      <c r="B3586" t="s">
        <v>36</v>
      </c>
      <c r="C3586">
        <v>0</v>
      </c>
      <c r="D3586" t="s">
        <v>20</v>
      </c>
      <c r="E3586" t="s">
        <v>21</v>
      </c>
      <c r="F3586" t="s">
        <v>41</v>
      </c>
      <c r="G3586">
        <v>13</v>
      </c>
      <c r="H3586" t="s">
        <v>20</v>
      </c>
      <c r="I3586" t="s">
        <v>32</v>
      </c>
      <c r="J3586" t="s">
        <v>21</v>
      </c>
      <c r="K3586" t="s">
        <v>20</v>
      </c>
      <c r="L3586" t="s">
        <v>33</v>
      </c>
      <c r="M3586" t="s">
        <v>21</v>
      </c>
      <c r="N3586" t="s">
        <v>34</v>
      </c>
      <c r="O3586">
        <v>57.33</v>
      </c>
      <c r="P3586">
        <v>758.93</v>
      </c>
      <c r="Q3586">
        <v>2</v>
      </c>
      <c r="R3586" t="s">
        <v>20</v>
      </c>
    </row>
    <row r="3587" spans="1:18" x14ac:dyDescent="0.35">
      <c r="A3587" t="s">
        <v>3621</v>
      </c>
      <c r="B3587" t="s">
        <v>19</v>
      </c>
      <c r="C3587">
        <v>0</v>
      </c>
      <c r="D3587" t="s">
        <v>21</v>
      </c>
      <c r="E3587" t="s">
        <v>21</v>
      </c>
      <c r="F3587" t="s">
        <v>22</v>
      </c>
      <c r="G3587">
        <v>18</v>
      </c>
      <c r="H3587" t="s">
        <v>20</v>
      </c>
      <c r="I3587" t="s">
        <v>21</v>
      </c>
      <c r="J3587" t="s">
        <v>28</v>
      </c>
      <c r="K3587" t="s">
        <v>28</v>
      </c>
      <c r="L3587" t="s">
        <v>33</v>
      </c>
      <c r="M3587" t="s">
        <v>21</v>
      </c>
      <c r="N3587" t="s">
        <v>43</v>
      </c>
      <c r="O3587">
        <v>31.09</v>
      </c>
      <c r="P3587">
        <v>567.87</v>
      </c>
      <c r="Q3587">
        <v>0</v>
      </c>
      <c r="R3587" t="s">
        <v>21</v>
      </c>
    </row>
    <row r="3588" spans="1:18" x14ac:dyDescent="0.35">
      <c r="A3588" t="s">
        <v>3622</v>
      </c>
      <c r="B3588" t="s">
        <v>36</v>
      </c>
      <c r="C3588">
        <v>0</v>
      </c>
      <c r="D3588" t="s">
        <v>21</v>
      </c>
      <c r="E3588" t="s">
        <v>20</v>
      </c>
      <c r="F3588" t="s">
        <v>56</v>
      </c>
      <c r="G3588">
        <v>46</v>
      </c>
      <c r="H3588" t="s">
        <v>20</v>
      </c>
      <c r="I3588" t="s">
        <v>23</v>
      </c>
      <c r="J3588" t="s">
        <v>21</v>
      </c>
      <c r="K3588" t="s">
        <v>21</v>
      </c>
      <c r="L3588" t="s">
        <v>29</v>
      </c>
      <c r="M3588" t="s">
        <v>20</v>
      </c>
      <c r="N3588" t="s">
        <v>34</v>
      </c>
      <c r="O3588">
        <v>82.93</v>
      </c>
      <c r="P3588">
        <v>3819.41</v>
      </c>
      <c r="Q3588">
        <v>1</v>
      </c>
      <c r="R3588" t="s">
        <v>21</v>
      </c>
    </row>
    <row r="3589" spans="1:18" x14ac:dyDescent="0.35">
      <c r="A3589" t="s">
        <v>3623</v>
      </c>
      <c r="B3589" t="s">
        <v>19</v>
      </c>
      <c r="C3589">
        <v>1</v>
      </c>
      <c r="D3589" t="s">
        <v>21</v>
      </c>
      <c r="E3589" t="s">
        <v>21</v>
      </c>
      <c r="F3589" t="s">
        <v>47</v>
      </c>
      <c r="G3589">
        <v>31</v>
      </c>
      <c r="H3589" t="s">
        <v>20</v>
      </c>
      <c r="I3589" t="s">
        <v>32</v>
      </c>
      <c r="J3589" t="s">
        <v>20</v>
      </c>
      <c r="K3589" t="s">
        <v>20</v>
      </c>
      <c r="L3589" t="s">
        <v>33</v>
      </c>
      <c r="M3589" t="s">
        <v>20</v>
      </c>
      <c r="N3589" t="s">
        <v>25</v>
      </c>
      <c r="O3589">
        <v>58.66</v>
      </c>
      <c r="P3589">
        <v>1848.11</v>
      </c>
      <c r="Q3589">
        <v>0</v>
      </c>
      <c r="R3589" t="s">
        <v>21</v>
      </c>
    </row>
    <row r="3590" spans="1:18" x14ac:dyDescent="0.35">
      <c r="A3590" t="s">
        <v>3624</v>
      </c>
      <c r="B3590" t="s">
        <v>19</v>
      </c>
      <c r="C3590">
        <v>1</v>
      </c>
      <c r="D3590" t="s">
        <v>20</v>
      </c>
      <c r="E3590" t="s">
        <v>20</v>
      </c>
      <c r="F3590" t="s">
        <v>47</v>
      </c>
      <c r="G3590">
        <v>9</v>
      </c>
      <c r="H3590" t="s">
        <v>20</v>
      </c>
      <c r="I3590" t="s">
        <v>32</v>
      </c>
      <c r="J3590" t="s">
        <v>21</v>
      </c>
      <c r="K3590" t="s">
        <v>20</v>
      </c>
      <c r="L3590" t="s">
        <v>33</v>
      </c>
      <c r="M3590" t="s">
        <v>20</v>
      </c>
      <c r="N3590" t="s">
        <v>43</v>
      </c>
      <c r="O3590">
        <v>57.23</v>
      </c>
      <c r="P3590">
        <v>503.35</v>
      </c>
      <c r="Q3590">
        <v>1</v>
      </c>
      <c r="R3590" t="s">
        <v>21</v>
      </c>
    </row>
    <row r="3591" spans="1:18" x14ac:dyDescent="0.35">
      <c r="A3591" t="s">
        <v>3625</v>
      </c>
      <c r="B3591" t="s">
        <v>36</v>
      </c>
      <c r="C3591">
        <v>0</v>
      </c>
      <c r="D3591" t="s">
        <v>21</v>
      </c>
      <c r="E3591" t="s">
        <v>21</v>
      </c>
      <c r="F3591" t="s">
        <v>37</v>
      </c>
      <c r="G3591">
        <v>25</v>
      </c>
      <c r="H3591" t="s">
        <v>20</v>
      </c>
      <c r="I3591" t="s">
        <v>23</v>
      </c>
      <c r="J3591" t="s">
        <v>20</v>
      </c>
      <c r="K3591" t="s">
        <v>21</v>
      </c>
      <c r="L3591" t="s">
        <v>33</v>
      </c>
      <c r="M3591" t="s">
        <v>21</v>
      </c>
      <c r="N3591" t="s">
        <v>30</v>
      </c>
      <c r="O3591">
        <v>90.2</v>
      </c>
      <c r="P3591">
        <v>2308.9</v>
      </c>
      <c r="Q3591">
        <v>4</v>
      </c>
      <c r="R3591" t="s">
        <v>21</v>
      </c>
    </row>
    <row r="3592" spans="1:18" x14ac:dyDescent="0.35">
      <c r="A3592" t="s">
        <v>3626</v>
      </c>
      <c r="B3592" t="s">
        <v>19</v>
      </c>
      <c r="C3592">
        <v>0</v>
      </c>
      <c r="D3592" t="s">
        <v>20</v>
      </c>
      <c r="E3592" t="s">
        <v>20</v>
      </c>
      <c r="F3592" t="s">
        <v>58</v>
      </c>
      <c r="G3592">
        <v>25</v>
      </c>
      <c r="H3592" t="s">
        <v>21</v>
      </c>
      <c r="I3592" t="s">
        <v>32</v>
      </c>
      <c r="J3592" t="s">
        <v>21</v>
      </c>
      <c r="K3592" t="s">
        <v>20</v>
      </c>
      <c r="L3592" t="s">
        <v>33</v>
      </c>
      <c r="M3592" t="s">
        <v>20</v>
      </c>
      <c r="N3592" t="s">
        <v>34</v>
      </c>
      <c r="O3592">
        <v>49.41</v>
      </c>
      <c r="P3592">
        <v>1270.69</v>
      </c>
      <c r="Q3592">
        <v>2</v>
      </c>
      <c r="R3592" t="s">
        <v>21</v>
      </c>
    </row>
    <row r="3593" spans="1:18" x14ac:dyDescent="0.35">
      <c r="A3593" t="s">
        <v>3627</v>
      </c>
      <c r="B3593" t="s">
        <v>19</v>
      </c>
      <c r="C3593">
        <v>0</v>
      </c>
      <c r="D3593" t="s">
        <v>20</v>
      </c>
      <c r="E3593" t="s">
        <v>21</v>
      </c>
      <c r="F3593" t="s">
        <v>27</v>
      </c>
      <c r="G3593">
        <v>14</v>
      </c>
      <c r="H3593" t="s">
        <v>20</v>
      </c>
      <c r="I3593" t="s">
        <v>23</v>
      </c>
      <c r="J3593" t="s">
        <v>21</v>
      </c>
      <c r="K3593" t="s">
        <v>20</v>
      </c>
      <c r="L3593" t="s">
        <v>33</v>
      </c>
      <c r="M3593" t="s">
        <v>20</v>
      </c>
      <c r="N3593" t="s">
        <v>30</v>
      </c>
      <c r="O3593">
        <v>95.8</v>
      </c>
      <c r="P3593">
        <v>1337.3</v>
      </c>
      <c r="Q3593">
        <v>3</v>
      </c>
      <c r="R3593" t="s">
        <v>20</v>
      </c>
    </row>
    <row r="3594" spans="1:18" x14ac:dyDescent="0.35">
      <c r="A3594" t="s">
        <v>3628</v>
      </c>
      <c r="B3594" t="s">
        <v>36</v>
      </c>
      <c r="C3594">
        <v>0</v>
      </c>
      <c r="D3594" t="s">
        <v>20</v>
      </c>
      <c r="E3594" t="s">
        <v>21</v>
      </c>
      <c r="F3594" t="s">
        <v>56</v>
      </c>
      <c r="G3594">
        <v>28</v>
      </c>
      <c r="H3594" t="s">
        <v>20</v>
      </c>
      <c r="I3594" t="s">
        <v>32</v>
      </c>
      <c r="J3594" t="s">
        <v>21</v>
      </c>
      <c r="K3594" t="s">
        <v>21</v>
      </c>
      <c r="L3594" t="s">
        <v>33</v>
      </c>
      <c r="M3594" t="s">
        <v>20</v>
      </c>
      <c r="N3594" t="s">
        <v>34</v>
      </c>
      <c r="O3594">
        <v>61.61</v>
      </c>
      <c r="P3594">
        <v>1683.66</v>
      </c>
      <c r="Q3594">
        <v>0</v>
      </c>
      <c r="R3594" t="s">
        <v>21</v>
      </c>
    </row>
    <row r="3595" spans="1:18" x14ac:dyDescent="0.35">
      <c r="A3595" t="s">
        <v>3629</v>
      </c>
      <c r="B3595" t="s">
        <v>19</v>
      </c>
      <c r="C3595">
        <v>0</v>
      </c>
      <c r="D3595" t="s">
        <v>20</v>
      </c>
      <c r="E3595" t="s">
        <v>20</v>
      </c>
      <c r="F3595" t="s">
        <v>65</v>
      </c>
      <c r="G3595">
        <v>14</v>
      </c>
      <c r="H3595" t="s">
        <v>20</v>
      </c>
      <c r="I3595" t="s">
        <v>21</v>
      </c>
      <c r="J3595" t="s">
        <v>28</v>
      </c>
      <c r="K3595" t="s">
        <v>28</v>
      </c>
      <c r="L3595" t="s">
        <v>29</v>
      </c>
      <c r="M3595" t="s">
        <v>20</v>
      </c>
      <c r="N3595" t="s">
        <v>34</v>
      </c>
      <c r="O3595">
        <v>32.659999999999997</v>
      </c>
      <c r="P3595">
        <v>447.15</v>
      </c>
      <c r="Q3595">
        <v>1</v>
      </c>
      <c r="R3595" t="s">
        <v>21</v>
      </c>
    </row>
    <row r="3596" spans="1:18" x14ac:dyDescent="0.35">
      <c r="A3596" t="s">
        <v>3630</v>
      </c>
      <c r="B3596" t="s">
        <v>19</v>
      </c>
      <c r="C3596">
        <v>0</v>
      </c>
      <c r="D3596" t="s">
        <v>21</v>
      </c>
      <c r="E3596" t="s">
        <v>21</v>
      </c>
      <c r="F3596" t="s">
        <v>22</v>
      </c>
      <c r="G3596">
        <v>17</v>
      </c>
      <c r="H3596" t="s">
        <v>20</v>
      </c>
      <c r="I3596" t="s">
        <v>21</v>
      </c>
      <c r="J3596" t="s">
        <v>28</v>
      </c>
      <c r="K3596" t="s">
        <v>28</v>
      </c>
      <c r="L3596" t="s">
        <v>33</v>
      </c>
      <c r="M3596" t="s">
        <v>21</v>
      </c>
      <c r="N3596" t="s">
        <v>30</v>
      </c>
      <c r="O3596">
        <v>45.83</v>
      </c>
      <c r="P3596">
        <v>757.57</v>
      </c>
      <c r="Q3596">
        <v>1</v>
      </c>
      <c r="R3596" t="s">
        <v>20</v>
      </c>
    </row>
    <row r="3597" spans="1:18" x14ac:dyDescent="0.35">
      <c r="A3597" t="s">
        <v>3631</v>
      </c>
      <c r="B3597" t="s">
        <v>19</v>
      </c>
      <c r="C3597">
        <v>0</v>
      </c>
      <c r="D3597" t="s">
        <v>20</v>
      </c>
      <c r="E3597" t="s">
        <v>20</v>
      </c>
      <c r="F3597" t="s">
        <v>45</v>
      </c>
      <c r="G3597">
        <v>70</v>
      </c>
      <c r="H3597" t="s">
        <v>20</v>
      </c>
      <c r="I3597" t="s">
        <v>23</v>
      </c>
      <c r="J3597" t="s">
        <v>21</v>
      </c>
      <c r="K3597" t="s">
        <v>21</v>
      </c>
      <c r="L3597" t="s">
        <v>24</v>
      </c>
      <c r="M3597" t="s">
        <v>21</v>
      </c>
      <c r="N3597" t="s">
        <v>34</v>
      </c>
      <c r="O3597">
        <v>91.85</v>
      </c>
      <c r="P3597">
        <v>6283.59</v>
      </c>
      <c r="Q3597">
        <v>0</v>
      </c>
      <c r="R3597" t="s">
        <v>21</v>
      </c>
    </row>
    <row r="3598" spans="1:18" x14ac:dyDescent="0.35">
      <c r="A3598" t="s">
        <v>3632</v>
      </c>
      <c r="B3598" t="s">
        <v>19</v>
      </c>
      <c r="C3598">
        <v>0</v>
      </c>
      <c r="D3598" t="s">
        <v>20</v>
      </c>
      <c r="E3598" t="s">
        <v>21</v>
      </c>
      <c r="F3598" t="s">
        <v>39</v>
      </c>
      <c r="G3598">
        <v>5</v>
      </c>
      <c r="H3598" t="s">
        <v>20</v>
      </c>
      <c r="I3598" t="s">
        <v>32</v>
      </c>
      <c r="J3598" t="s">
        <v>21</v>
      </c>
      <c r="K3598" t="s">
        <v>21</v>
      </c>
      <c r="L3598" t="s">
        <v>33</v>
      </c>
      <c r="M3598" t="s">
        <v>20</v>
      </c>
      <c r="N3598" t="s">
        <v>25</v>
      </c>
      <c r="O3598">
        <v>41.21</v>
      </c>
      <c r="P3598">
        <v>211.63</v>
      </c>
      <c r="Q3598">
        <v>1</v>
      </c>
      <c r="R3598" t="s">
        <v>20</v>
      </c>
    </row>
    <row r="3599" spans="1:18" x14ac:dyDescent="0.35">
      <c r="A3599" t="s">
        <v>3633</v>
      </c>
      <c r="B3599" t="s">
        <v>19</v>
      </c>
      <c r="C3599">
        <v>0</v>
      </c>
      <c r="D3599" t="s">
        <v>21</v>
      </c>
      <c r="E3599" t="s">
        <v>21</v>
      </c>
      <c r="F3599" t="s">
        <v>65</v>
      </c>
      <c r="G3599">
        <v>6</v>
      </c>
      <c r="H3599" t="s">
        <v>20</v>
      </c>
      <c r="I3599" t="s">
        <v>32</v>
      </c>
      <c r="J3599" t="s">
        <v>21</v>
      </c>
      <c r="K3599" t="s">
        <v>21</v>
      </c>
      <c r="L3599" t="s">
        <v>33</v>
      </c>
      <c r="M3599" t="s">
        <v>21</v>
      </c>
      <c r="N3599" t="s">
        <v>30</v>
      </c>
      <c r="O3599">
        <v>61.7</v>
      </c>
      <c r="P3599">
        <v>373.75</v>
      </c>
      <c r="Q3599">
        <v>1</v>
      </c>
      <c r="R3599" t="s">
        <v>20</v>
      </c>
    </row>
    <row r="3600" spans="1:18" x14ac:dyDescent="0.35">
      <c r="A3600" t="s">
        <v>3634</v>
      </c>
      <c r="B3600" t="s">
        <v>19</v>
      </c>
      <c r="C3600">
        <v>0</v>
      </c>
      <c r="D3600" t="s">
        <v>21</v>
      </c>
      <c r="E3600" t="s">
        <v>21</v>
      </c>
      <c r="F3600" t="s">
        <v>45</v>
      </c>
      <c r="G3600">
        <v>14</v>
      </c>
      <c r="H3600" t="s">
        <v>20</v>
      </c>
      <c r="I3600" t="s">
        <v>23</v>
      </c>
      <c r="J3600" t="s">
        <v>20</v>
      </c>
      <c r="K3600" t="s">
        <v>21</v>
      </c>
      <c r="L3600" t="s">
        <v>33</v>
      </c>
      <c r="M3600" t="s">
        <v>20</v>
      </c>
      <c r="N3600" t="s">
        <v>34</v>
      </c>
      <c r="O3600">
        <v>83.72</v>
      </c>
      <c r="P3600">
        <v>1137.17</v>
      </c>
      <c r="Q3600">
        <v>1</v>
      </c>
      <c r="R3600" t="s">
        <v>21</v>
      </c>
    </row>
    <row r="3601" spans="1:18" x14ac:dyDescent="0.35">
      <c r="A3601" t="s">
        <v>3635</v>
      </c>
      <c r="B3601" t="s">
        <v>19</v>
      </c>
      <c r="C3601">
        <v>0</v>
      </c>
      <c r="D3601" t="s">
        <v>21</v>
      </c>
      <c r="E3601" t="s">
        <v>21</v>
      </c>
      <c r="F3601" t="s">
        <v>58</v>
      </c>
      <c r="G3601">
        <v>15</v>
      </c>
      <c r="H3601" t="s">
        <v>20</v>
      </c>
      <c r="I3601" t="s">
        <v>32</v>
      </c>
      <c r="J3601" t="s">
        <v>20</v>
      </c>
      <c r="K3601" t="s">
        <v>21</v>
      </c>
      <c r="L3601" t="s">
        <v>33</v>
      </c>
      <c r="M3601" t="s">
        <v>21</v>
      </c>
      <c r="N3601" t="s">
        <v>43</v>
      </c>
      <c r="O3601">
        <v>56.17</v>
      </c>
      <c r="P3601">
        <v>821.43</v>
      </c>
      <c r="Q3601">
        <v>2</v>
      </c>
      <c r="R3601" t="s">
        <v>21</v>
      </c>
    </row>
    <row r="3602" spans="1:18" x14ac:dyDescent="0.35">
      <c r="A3602" t="s">
        <v>3636</v>
      </c>
      <c r="B3602" t="s">
        <v>19</v>
      </c>
      <c r="C3602">
        <v>1</v>
      </c>
      <c r="D3602" t="s">
        <v>20</v>
      </c>
      <c r="E3602" t="s">
        <v>20</v>
      </c>
      <c r="F3602" t="s">
        <v>22</v>
      </c>
      <c r="G3602">
        <v>19</v>
      </c>
      <c r="H3602" t="s">
        <v>21</v>
      </c>
      <c r="I3602" t="s">
        <v>32</v>
      </c>
      <c r="J3602" t="s">
        <v>21</v>
      </c>
      <c r="K3602" t="s">
        <v>21</v>
      </c>
      <c r="L3602" t="s">
        <v>33</v>
      </c>
      <c r="M3602" t="s">
        <v>21</v>
      </c>
      <c r="N3602" t="s">
        <v>30</v>
      </c>
      <c r="O3602">
        <v>46.04</v>
      </c>
      <c r="P3602">
        <v>869.28</v>
      </c>
      <c r="Q3602">
        <v>0</v>
      </c>
      <c r="R3602" t="s">
        <v>20</v>
      </c>
    </row>
    <row r="3603" spans="1:18" x14ac:dyDescent="0.35">
      <c r="A3603" t="s">
        <v>3637</v>
      </c>
      <c r="B3603" t="s">
        <v>36</v>
      </c>
      <c r="C3603">
        <v>0</v>
      </c>
      <c r="D3603" t="s">
        <v>20</v>
      </c>
      <c r="E3603" t="s">
        <v>20</v>
      </c>
      <c r="F3603" t="s">
        <v>47</v>
      </c>
      <c r="G3603">
        <v>6</v>
      </c>
      <c r="H3603" t="s">
        <v>20</v>
      </c>
      <c r="I3603" t="s">
        <v>23</v>
      </c>
      <c r="J3603" t="s">
        <v>21</v>
      </c>
      <c r="K3603" t="s">
        <v>20</v>
      </c>
      <c r="L3603" t="s">
        <v>33</v>
      </c>
      <c r="M3603" t="s">
        <v>21</v>
      </c>
      <c r="N3603" t="s">
        <v>34</v>
      </c>
      <c r="O3603">
        <v>88.73</v>
      </c>
      <c r="P3603">
        <v>519.57000000000005</v>
      </c>
      <c r="Q3603">
        <v>2</v>
      </c>
      <c r="R3603" t="s">
        <v>20</v>
      </c>
    </row>
    <row r="3604" spans="1:18" x14ac:dyDescent="0.35">
      <c r="A3604" t="s">
        <v>3638</v>
      </c>
      <c r="B3604" t="s">
        <v>36</v>
      </c>
      <c r="C3604">
        <v>0</v>
      </c>
      <c r="D3604" t="s">
        <v>21</v>
      </c>
      <c r="E3604" t="s">
        <v>21</v>
      </c>
      <c r="F3604" t="s">
        <v>41</v>
      </c>
      <c r="G3604">
        <v>11</v>
      </c>
      <c r="H3604" t="s">
        <v>20</v>
      </c>
      <c r="I3604" t="s">
        <v>23</v>
      </c>
      <c r="J3604" t="s">
        <v>21</v>
      </c>
      <c r="K3604" t="s">
        <v>21</v>
      </c>
      <c r="L3604" t="s">
        <v>33</v>
      </c>
      <c r="M3604" t="s">
        <v>21</v>
      </c>
      <c r="N3604" t="s">
        <v>25</v>
      </c>
      <c r="O3604">
        <v>78</v>
      </c>
      <c r="P3604">
        <v>861.25</v>
      </c>
      <c r="Q3604">
        <v>1</v>
      </c>
      <c r="R3604" t="s">
        <v>20</v>
      </c>
    </row>
    <row r="3605" spans="1:18" x14ac:dyDescent="0.35">
      <c r="A3605" t="s">
        <v>3639</v>
      </c>
      <c r="B3605" t="s">
        <v>36</v>
      </c>
      <c r="C3605">
        <v>1</v>
      </c>
      <c r="D3605" t="s">
        <v>21</v>
      </c>
      <c r="E3605" t="s">
        <v>21</v>
      </c>
      <c r="F3605" t="s">
        <v>47</v>
      </c>
      <c r="G3605">
        <v>37</v>
      </c>
      <c r="H3605" t="s">
        <v>20</v>
      </c>
      <c r="I3605" t="s">
        <v>21</v>
      </c>
      <c r="J3605" t="s">
        <v>28</v>
      </c>
      <c r="K3605" t="s">
        <v>28</v>
      </c>
      <c r="L3605" t="s">
        <v>29</v>
      </c>
      <c r="M3605" t="s">
        <v>20</v>
      </c>
      <c r="N3605" t="s">
        <v>25</v>
      </c>
      <c r="O3605">
        <v>31.69</v>
      </c>
      <c r="P3605">
        <v>1178.6199999999999</v>
      </c>
      <c r="Q3605">
        <v>3</v>
      </c>
      <c r="R3605" t="s">
        <v>20</v>
      </c>
    </row>
    <row r="3606" spans="1:18" x14ac:dyDescent="0.35">
      <c r="A3606" t="s">
        <v>3640</v>
      </c>
      <c r="B3606" t="s">
        <v>36</v>
      </c>
      <c r="C3606">
        <v>0</v>
      </c>
      <c r="D3606" t="s">
        <v>21</v>
      </c>
      <c r="E3606" t="s">
        <v>21</v>
      </c>
      <c r="F3606" t="s">
        <v>27</v>
      </c>
      <c r="G3606">
        <v>61</v>
      </c>
      <c r="H3606" t="s">
        <v>21</v>
      </c>
      <c r="I3606" t="s">
        <v>23</v>
      </c>
      <c r="J3606" t="s">
        <v>21</v>
      </c>
      <c r="K3606" t="s">
        <v>21</v>
      </c>
      <c r="L3606" t="s">
        <v>24</v>
      </c>
      <c r="M3606" t="s">
        <v>20</v>
      </c>
      <c r="N3606" t="s">
        <v>43</v>
      </c>
      <c r="O3606">
        <v>67.790000000000006</v>
      </c>
      <c r="P3606">
        <v>4032.51</v>
      </c>
      <c r="Q3606">
        <v>1</v>
      </c>
      <c r="R3606" t="s">
        <v>21</v>
      </c>
    </row>
    <row r="3607" spans="1:18" x14ac:dyDescent="0.35">
      <c r="A3607" t="s">
        <v>3641</v>
      </c>
      <c r="B3607" t="s">
        <v>19</v>
      </c>
      <c r="C3607">
        <v>0</v>
      </c>
      <c r="D3607" t="s">
        <v>21</v>
      </c>
      <c r="E3607" t="s">
        <v>21</v>
      </c>
      <c r="F3607" t="s">
        <v>56</v>
      </c>
      <c r="G3607">
        <v>20</v>
      </c>
      <c r="H3607" t="s">
        <v>20</v>
      </c>
      <c r="I3607" t="s">
        <v>23</v>
      </c>
      <c r="J3607" t="s">
        <v>21</v>
      </c>
      <c r="K3607" t="s">
        <v>20</v>
      </c>
      <c r="L3607" t="s">
        <v>33</v>
      </c>
      <c r="M3607" t="s">
        <v>21</v>
      </c>
      <c r="N3607" t="s">
        <v>30</v>
      </c>
      <c r="O3607">
        <v>94.1</v>
      </c>
      <c r="P3607">
        <v>1835.69</v>
      </c>
      <c r="Q3607">
        <v>2</v>
      </c>
      <c r="R3607" t="s">
        <v>20</v>
      </c>
    </row>
    <row r="3608" spans="1:18" x14ac:dyDescent="0.35">
      <c r="A3608" t="s">
        <v>3642</v>
      </c>
      <c r="B3608" t="s">
        <v>19</v>
      </c>
      <c r="C3608">
        <v>0</v>
      </c>
      <c r="D3608" t="s">
        <v>20</v>
      </c>
      <c r="E3608" t="s">
        <v>21</v>
      </c>
      <c r="F3608" t="s">
        <v>45</v>
      </c>
      <c r="G3608">
        <v>28</v>
      </c>
      <c r="H3608" t="s">
        <v>20</v>
      </c>
      <c r="I3608" t="s">
        <v>21</v>
      </c>
      <c r="J3608" t="s">
        <v>28</v>
      </c>
      <c r="K3608" t="s">
        <v>28</v>
      </c>
      <c r="L3608" t="s">
        <v>29</v>
      </c>
      <c r="M3608" t="s">
        <v>20</v>
      </c>
      <c r="N3608" t="s">
        <v>34</v>
      </c>
      <c r="O3608">
        <v>27.34</v>
      </c>
      <c r="P3608">
        <v>769.74</v>
      </c>
      <c r="Q3608">
        <v>2</v>
      </c>
      <c r="R3608" t="s">
        <v>21</v>
      </c>
    </row>
    <row r="3609" spans="1:18" x14ac:dyDescent="0.35">
      <c r="A3609" t="s">
        <v>3643</v>
      </c>
      <c r="B3609" t="s">
        <v>19</v>
      </c>
      <c r="C3609">
        <v>0</v>
      </c>
      <c r="D3609" t="s">
        <v>21</v>
      </c>
      <c r="E3609" t="s">
        <v>21</v>
      </c>
      <c r="F3609" t="s">
        <v>56</v>
      </c>
      <c r="G3609">
        <v>53</v>
      </c>
      <c r="H3609" t="s">
        <v>20</v>
      </c>
      <c r="I3609" t="s">
        <v>23</v>
      </c>
      <c r="J3609" t="s">
        <v>21</v>
      </c>
      <c r="K3609" t="s">
        <v>21</v>
      </c>
      <c r="L3609" t="s">
        <v>33</v>
      </c>
      <c r="M3609" t="s">
        <v>21</v>
      </c>
      <c r="N3609" t="s">
        <v>30</v>
      </c>
      <c r="O3609">
        <v>89.74</v>
      </c>
      <c r="P3609">
        <v>4749.3500000000004</v>
      </c>
      <c r="Q3609">
        <v>2</v>
      </c>
      <c r="R3609" t="s">
        <v>20</v>
      </c>
    </row>
    <row r="3610" spans="1:18" x14ac:dyDescent="0.35">
      <c r="A3610" t="s">
        <v>3644</v>
      </c>
      <c r="B3610" t="s">
        <v>36</v>
      </c>
      <c r="C3610">
        <v>0</v>
      </c>
      <c r="D3610" t="s">
        <v>20</v>
      </c>
      <c r="E3610" t="s">
        <v>20</v>
      </c>
      <c r="F3610" t="s">
        <v>56</v>
      </c>
      <c r="G3610">
        <v>54</v>
      </c>
      <c r="H3610" t="s">
        <v>20</v>
      </c>
      <c r="I3610" t="s">
        <v>23</v>
      </c>
      <c r="J3610" t="s">
        <v>21</v>
      </c>
      <c r="K3610" t="s">
        <v>20</v>
      </c>
      <c r="L3610" t="s">
        <v>24</v>
      </c>
      <c r="M3610" t="s">
        <v>20</v>
      </c>
      <c r="N3610" t="s">
        <v>34</v>
      </c>
      <c r="O3610">
        <v>87.99</v>
      </c>
      <c r="P3610">
        <v>4718.1400000000003</v>
      </c>
      <c r="Q3610">
        <v>1</v>
      </c>
      <c r="R3610" t="s">
        <v>21</v>
      </c>
    </row>
    <row r="3611" spans="1:18" x14ac:dyDescent="0.35">
      <c r="A3611" t="s">
        <v>3645</v>
      </c>
      <c r="B3611" t="s">
        <v>36</v>
      </c>
      <c r="C3611">
        <v>1</v>
      </c>
      <c r="D3611" t="s">
        <v>21</v>
      </c>
      <c r="E3611" t="s">
        <v>20</v>
      </c>
      <c r="F3611" t="s">
        <v>39</v>
      </c>
      <c r="G3611">
        <v>13</v>
      </c>
      <c r="H3611" t="s">
        <v>20</v>
      </c>
      <c r="I3611" t="s">
        <v>23</v>
      </c>
      <c r="J3611" t="s">
        <v>21</v>
      </c>
      <c r="K3611" t="s">
        <v>21</v>
      </c>
      <c r="L3611" t="s">
        <v>33</v>
      </c>
      <c r="M3611" t="s">
        <v>21</v>
      </c>
      <c r="N3611" t="s">
        <v>43</v>
      </c>
      <c r="O3611">
        <v>87.57</v>
      </c>
      <c r="P3611">
        <v>1160.45</v>
      </c>
      <c r="Q3611">
        <v>0</v>
      </c>
      <c r="R3611" t="s">
        <v>21</v>
      </c>
    </row>
    <row r="3612" spans="1:18" x14ac:dyDescent="0.35">
      <c r="A3612" t="s">
        <v>3646</v>
      </c>
      <c r="B3612" t="s">
        <v>36</v>
      </c>
      <c r="C3612">
        <v>0</v>
      </c>
      <c r="D3612" t="s">
        <v>21</v>
      </c>
      <c r="E3612" t="s">
        <v>20</v>
      </c>
      <c r="F3612" t="s">
        <v>56</v>
      </c>
      <c r="G3612">
        <v>7</v>
      </c>
      <c r="H3612" t="s">
        <v>20</v>
      </c>
      <c r="I3612" t="s">
        <v>21</v>
      </c>
      <c r="J3612" t="s">
        <v>28</v>
      </c>
      <c r="K3612" t="s">
        <v>28</v>
      </c>
      <c r="L3612" t="s">
        <v>33</v>
      </c>
      <c r="M3612" t="s">
        <v>20</v>
      </c>
      <c r="N3612" t="s">
        <v>34</v>
      </c>
      <c r="O3612">
        <v>33.97</v>
      </c>
      <c r="P3612">
        <v>238.72</v>
      </c>
      <c r="Q3612">
        <v>2</v>
      </c>
      <c r="R3612" t="s">
        <v>20</v>
      </c>
    </row>
    <row r="3613" spans="1:18" x14ac:dyDescent="0.35">
      <c r="A3613" t="s">
        <v>3647</v>
      </c>
      <c r="B3613" t="s">
        <v>19</v>
      </c>
      <c r="C3613">
        <v>0</v>
      </c>
      <c r="D3613" t="s">
        <v>21</v>
      </c>
      <c r="E3613" t="s">
        <v>21</v>
      </c>
      <c r="F3613" t="s">
        <v>56</v>
      </c>
      <c r="G3613">
        <v>14</v>
      </c>
      <c r="H3613" t="s">
        <v>20</v>
      </c>
      <c r="I3613" t="s">
        <v>23</v>
      </c>
      <c r="J3613" t="s">
        <v>21</v>
      </c>
      <c r="K3613" t="s">
        <v>20</v>
      </c>
      <c r="L3613" t="s">
        <v>33</v>
      </c>
      <c r="M3613" t="s">
        <v>20</v>
      </c>
      <c r="N3613" t="s">
        <v>30</v>
      </c>
      <c r="O3613">
        <v>95.89</v>
      </c>
      <c r="P3613">
        <v>1342.04</v>
      </c>
      <c r="Q3613">
        <v>2</v>
      </c>
      <c r="R3613" t="s">
        <v>21</v>
      </c>
    </row>
    <row r="3614" spans="1:18" x14ac:dyDescent="0.35">
      <c r="A3614" t="s">
        <v>3648</v>
      </c>
      <c r="B3614" t="s">
        <v>36</v>
      </c>
      <c r="C3614">
        <v>0</v>
      </c>
      <c r="D3614" t="s">
        <v>20</v>
      </c>
      <c r="E3614" t="s">
        <v>20</v>
      </c>
      <c r="F3614" t="s">
        <v>41</v>
      </c>
      <c r="G3614">
        <v>18</v>
      </c>
      <c r="H3614" t="s">
        <v>20</v>
      </c>
      <c r="I3614" t="s">
        <v>23</v>
      </c>
      <c r="J3614" t="s">
        <v>21</v>
      </c>
      <c r="K3614" t="s">
        <v>20</v>
      </c>
      <c r="L3614" t="s">
        <v>33</v>
      </c>
      <c r="M3614" t="s">
        <v>21</v>
      </c>
      <c r="N3614" t="s">
        <v>25</v>
      </c>
      <c r="O3614">
        <v>103.03</v>
      </c>
      <c r="P3614">
        <v>1864.93</v>
      </c>
      <c r="Q3614">
        <v>2</v>
      </c>
      <c r="R3614" t="s">
        <v>20</v>
      </c>
    </row>
    <row r="3615" spans="1:18" x14ac:dyDescent="0.35">
      <c r="A3615" t="s">
        <v>3649</v>
      </c>
      <c r="B3615" t="s">
        <v>19</v>
      </c>
      <c r="C3615">
        <v>0</v>
      </c>
      <c r="D3615" t="s">
        <v>21</v>
      </c>
      <c r="E3615" t="s">
        <v>21</v>
      </c>
      <c r="F3615" t="s">
        <v>39</v>
      </c>
      <c r="G3615">
        <v>14</v>
      </c>
      <c r="H3615" t="s">
        <v>21</v>
      </c>
      <c r="I3615" t="s">
        <v>32</v>
      </c>
      <c r="J3615" t="s">
        <v>20</v>
      </c>
      <c r="K3615" t="s">
        <v>21</v>
      </c>
      <c r="L3615" t="s">
        <v>33</v>
      </c>
      <c r="M3615" t="s">
        <v>20</v>
      </c>
      <c r="N3615" t="s">
        <v>34</v>
      </c>
      <c r="O3615">
        <v>46.39</v>
      </c>
      <c r="P3615">
        <v>637.54999999999995</v>
      </c>
      <c r="Q3615">
        <v>3</v>
      </c>
      <c r="R3615" t="s">
        <v>20</v>
      </c>
    </row>
    <row r="3616" spans="1:18" x14ac:dyDescent="0.35">
      <c r="A3616" t="s">
        <v>3650</v>
      </c>
      <c r="B3616" t="s">
        <v>19</v>
      </c>
      <c r="C3616">
        <v>0</v>
      </c>
      <c r="D3616" t="s">
        <v>21</v>
      </c>
      <c r="E3616" t="s">
        <v>21</v>
      </c>
      <c r="F3616" t="s">
        <v>39</v>
      </c>
      <c r="G3616">
        <v>21</v>
      </c>
      <c r="H3616" t="s">
        <v>20</v>
      </c>
      <c r="I3616" t="s">
        <v>21</v>
      </c>
      <c r="J3616" t="s">
        <v>28</v>
      </c>
      <c r="K3616" t="s">
        <v>28</v>
      </c>
      <c r="L3616" t="s">
        <v>24</v>
      </c>
      <c r="M3616" t="s">
        <v>21</v>
      </c>
      <c r="N3616" t="s">
        <v>34</v>
      </c>
      <c r="O3616">
        <v>25.89</v>
      </c>
      <c r="P3616">
        <v>541.28</v>
      </c>
      <c r="Q3616">
        <v>1</v>
      </c>
      <c r="R3616" t="s">
        <v>21</v>
      </c>
    </row>
    <row r="3617" spans="1:18" x14ac:dyDescent="0.35">
      <c r="A3617" t="s">
        <v>3651</v>
      </c>
      <c r="B3617" t="s">
        <v>19</v>
      </c>
      <c r="C3617">
        <v>0</v>
      </c>
      <c r="D3617" t="s">
        <v>21</v>
      </c>
      <c r="E3617" t="s">
        <v>21</v>
      </c>
      <c r="F3617" t="s">
        <v>58</v>
      </c>
      <c r="G3617">
        <v>19</v>
      </c>
      <c r="H3617" t="s">
        <v>20</v>
      </c>
      <c r="I3617" t="s">
        <v>32</v>
      </c>
      <c r="J3617" t="s">
        <v>21</v>
      </c>
      <c r="K3617" t="s">
        <v>21</v>
      </c>
      <c r="L3617" t="s">
        <v>33</v>
      </c>
      <c r="M3617" t="s">
        <v>20</v>
      </c>
      <c r="N3617" t="s">
        <v>43</v>
      </c>
      <c r="O3617">
        <v>55.1</v>
      </c>
      <c r="P3617">
        <v>1056.03</v>
      </c>
      <c r="Q3617">
        <v>1</v>
      </c>
      <c r="R3617" t="s">
        <v>21</v>
      </c>
    </row>
    <row r="3618" spans="1:18" x14ac:dyDescent="0.35">
      <c r="A3618" t="s">
        <v>3652</v>
      </c>
      <c r="B3618" t="s">
        <v>36</v>
      </c>
      <c r="C3618">
        <v>0</v>
      </c>
      <c r="D3618" t="s">
        <v>21</v>
      </c>
      <c r="E3618" t="s">
        <v>21</v>
      </c>
      <c r="F3618" t="s">
        <v>47</v>
      </c>
      <c r="G3618">
        <v>8</v>
      </c>
      <c r="H3618" t="s">
        <v>20</v>
      </c>
      <c r="I3618" t="s">
        <v>23</v>
      </c>
      <c r="J3618" t="s">
        <v>21</v>
      </c>
      <c r="K3618" t="s">
        <v>21</v>
      </c>
      <c r="L3618" t="s">
        <v>33</v>
      </c>
      <c r="M3618" t="s">
        <v>21</v>
      </c>
      <c r="N3618" t="s">
        <v>43</v>
      </c>
      <c r="O3618">
        <v>87.27</v>
      </c>
      <c r="P3618">
        <v>703.78</v>
      </c>
      <c r="Q3618">
        <v>4</v>
      </c>
      <c r="R3618" t="s">
        <v>20</v>
      </c>
    </row>
    <row r="3619" spans="1:18" x14ac:dyDescent="0.35">
      <c r="A3619" t="s">
        <v>3653</v>
      </c>
      <c r="B3619" t="s">
        <v>36</v>
      </c>
      <c r="C3619">
        <v>0</v>
      </c>
      <c r="D3619" t="s">
        <v>21</v>
      </c>
      <c r="E3619" t="s">
        <v>21</v>
      </c>
      <c r="F3619" t="s">
        <v>41</v>
      </c>
      <c r="G3619">
        <v>27</v>
      </c>
      <c r="H3619" t="s">
        <v>20</v>
      </c>
      <c r="I3619" t="s">
        <v>32</v>
      </c>
      <c r="J3619" t="s">
        <v>21</v>
      </c>
      <c r="K3619" t="s">
        <v>21</v>
      </c>
      <c r="L3619" t="s">
        <v>33</v>
      </c>
      <c r="M3619" t="s">
        <v>21</v>
      </c>
      <c r="N3619" t="s">
        <v>43</v>
      </c>
      <c r="O3619">
        <v>59.79</v>
      </c>
      <c r="P3619">
        <v>1624.1</v>
      </c>
      <c r="Q3619">
        <v>2</v>
      </c>
      <c r="R3619" t="s">
        <v>21</v>
      </c>
    </row>
    <row r="3620" spans="1:18" x14ac:dyDescent="0.35">
      <c r="A3620" t="s">
        <v>3654</v>
      </c>
      <c r="B3620" t="s">
        <v>19</v>
      </c>
      <c r="C3620">
        <v>1</v>
      </c>
      <c r="D3620" t="s">
        <v>21</v>
      </c>
      <c r="E3620" t="s">
        <v>20</v>
      </c>
      <c r="F3620" t="s">
        <v>75</v>
      </c>
      <c r="G3620">
        <v>42</v>
      </c>
      <c r="H3620" t="s">
        <v>20</v>
      </c>
      <c r="I3620" t="s">
        <v>23</v>
      </c>
      <c r="J3620" t="s">
        <v>21</v>
      </c>
      <c r="K3620" t="s">
        <v>21</v>
      </c>
      <c r="L3620" t="s">
        <v>29</v>
      </c>
      <c r="M3620" t="s">
        <v>21</v>
      </c>
      <c r="N3620" t="s">
        <v>34</v>
      </c>
      <c r="O3620">
        <v>85.13</v>
      </c>
      <c r="P3620">
        <v>3478.71</v>
      </c>
      <c r="Q3620">
        <v>3</v>
      </c>
      <c r="R3620" t="s">
        <v>21</v>
      </c>
    </row>
    <row r="3621" spans="1:18" x14ac:dyDescent="0.35">
      <c r="A3621" t="s">
        <v>3655</v>
      </c>
      <c r="B3621" t="s">
        <v>19</v>
      </c>
      <c r="C3621">
        <v>0</v>
      </c>
      <c r="D3621" t="s">
        <v>21</v>
      </c>
      <c r="E3621" t="s">
        <v>21</v>
      </c>
      <c r="F3621" t="s">
        <v>49</v>
      </c>
      <c r="G3621">
        <v>66</v>
      </c>
      <c r="H3621" t="s">
        <v>20</v>
      </c>
      <c r="I3621" t="s">
        <v>23</v>
      </c>
      <c r="J3621" t="s">
        <v>21</v>
      </c>
      <c r="K3621" t="s">
        <v>21</v>
      </c>
      <c r="L3621" t="s">
        <v>24</v>
      </c>
      <c r="M3621" t="s">
        <v>20</v>
      </c>
      <c r="N3621" t="s">
        <v>34</v>
      </c>
      <c r="O3621">
        <v>74.53</v>
      </c>
      <c r="P3621">
        <v>4789.88</v>
      </c>
      <c r="Q3621">
        <v>2</v>
      </c>
      <c r="R3621" t="s">
        <v>21</v>
      </c>
    </row>
    <row r="3622" spans="1:18" x14ac:dyDescent="0.35">
      <c r="A3622" t="s">
        <v>3656</v>
      </c>
      <c r="B3622" t="s">
        <v>36</v>
      </c>
      <c r="C3622">
        <v>1</v>
      </c>
      <c r="D3622" t="s">
        <v>20</v>
      </c>
      <c r="E3622" t="s">
        <v>21</v>
      </c>
      <c r="F3622" t="s">
        <v>45</v>
      </c>
      <c r="G3622">
        <v>14</v>
      </c>
      <c r="H3622" t="s">
        <v>20</v>
      </c>
      <c r="I3622" t="s">
        <v>23</v>
      </c>
      <c r="J3622" t="s">
        <v>21</v>
      </c>
      <c r="K3622" t="s">
        <v>21</v>
      </c>
      <c r="L3622" t="s">
        <v>33</v>
      </c>
      <c r="M3622" t="s">
        <v>20</v>
      </c>
      <c r="N3622" t="s">
        <v>43</v>
      </c>
      <c r="O3622">
        <v>73.319999999999993</v>
      </c>
      <c r="P3622">
        <v>1041.78</v>
      </c>
      <c r="Q3622">
        <v>3</v>
      </c>
      <c r="R3622" t="s">
        <v>20</v>
      </c>
    </row>
    <row r="3623" spans="1:18" x14ac:dyDescent="0.35">
      <c r="A3623" t="s">
        <v>3657</v>
      </c>
      <c r="B3623" t="s">
        <v>19</v>
      </c>
      <c r="C3623">
        <v>0</v>
      </c>
      <c r="D3623" t="s">
        <v>21</v>
      </c>
      <c r="E3623" t="s">
        <v>21</v>
      </c>
      <c r="F3623" t="s">
        <v>65</v>
      </c>
      <c r="G3623">
        <v>14</v>
      </c>
      <c r="H3623" t="s">
        <v>20</v>
      </c>
      <c r="I3623" t="s">
        <v>32</v>
      </c>
      <c r="J3623" t="s">
        <v>20</v>
      </c>
      <c r="K3623" t="s">
        <v>21</v>
      </c>
      <c r="L3623" t="s">
        <v>33</v>
      </c>
      <c r="M3623" t="s">
        <v>20</v>
      </c>
      <c r="N3623" t="s">
        <v>43</v>
      </c>
      <c r="O3623">
        <v>53.13</v>
      </c>
      <c r="P3623">
        <v>764.42</v>
      </c>
      <c r="Q3623">
        <v>0</v>
      </c>
      <c r="R3623" t="s">
        <v>20</v>
      </c>
    </row>
    <row r="3624" spans="1:18" x14ac:dyDescent="0.35">
      <c r="A3624" t="s">
        <v>3658</v>
      </c>
      <c r="B3624" t="s">
        <v>19</v>
      </c>
      <c r="C3624">
        <v>0</v>
      </c>
      <c r="D3624" t="s">
        <v>21</v>
      </c>
      <c r="E3624" t="s">
        <v>21</v>
      </c>
      <c r="F3624" t="s">
        <v>37</v>
      </c>
      <c r="G3624">
        <v>59</v>
      </c>
      <c r="H3624" t="s">
        <v>20</v>
      </c>
      <c r="I3624" t="s">
        <v>32</v>
      </c>
      <c r="J3624" t="s">
        <v>21</v>
      </c>
      <c r="K3624" t="s">
        <v>21</v>
      </c>
      <c r="L3624" t="s">
        <v>24</v>
      </c>
      <c r="M3624" t="s">
        <v>20</v>
      </c>
      <c r="N3624" t="s">
        <v>25</v>
      </c>
      <c r="O3624">
        <v>60.4</v>
      </c>
      <c r="P3624">
        <v>3664.69</v>
      </c>
      <c r="Q3624">
        <v>4</v>
      </c>
      <c r="R3624" t="s">
        <v>21</v>
      </c>
    </row>
    <row r="3625" spans="1:18" x14ac:dyDescent="0.35">
      <c r="A3625" t="s">
        <v>3659</v>
      </c>
      <c r="B3625" t="s">
        <v>19</v>
      </c>
      <c r="C3625">
        <v>0</v>
      </c>
      <c r="D3625" t="s">
        <v>20</v>
      </c>
      <c r="E3625" t="s">
        <v>21</v>
      </c>
      <c r="F3625" t="s">
        <v>22</v>
      </c>
      <c r="G3625">
        <v>23</v>
      </c>
      <c r="H3625" t="s">
        <v>20</v>
      </c>
      <c r="I3625" t="s">
        <v>21</v>
      </c>
      <c r="J3625" t="s">
        <v>28</v>
      </c>
      <c r="K3625" t="s">
        <v>28</v>
      </c>
      <c r="L3625" t="s">
        <v>33</v>
      </c>
      <c r="M3625" t="s">
        <v>20</v>
      </c>
      <c r="N3625" t="s">
        <v>34</v>
      </c>
      <c r="O3625">
        <v>22.13</v>
      </c>
      <c r="P3625">
        <v>516.16999999999996</v>
      </c>
      <c r="Q3625">
        <v>1</v>
      </c>
      <c r="R3625" t="s">
        <v>20</v>
      </c>
    </row>
    <row r="3626" spans="1:18" x14ac:dyDescent="0.35">
      <c r="A3626" t="s">
        <v>3660</v>
      </c>
      <c r="B3626" t="s">
        <v>36</v>
      </c>
      <c r="C3626">
        <v>0</v>
      </c>
      <c r="D3626" t="s">
        <v>21</v>
      </c>
      <c r="E3626" t="s">
        <v>21</v>
      </c>
      <c r="F3626" t="s">
        <v>45</v>
      </c>
      <c r="G3626">
        <v>7</v>
      </c>
      <c r="H3626" t="s">
        <v>20</v>
      </c>
      <c r="I3626" t="s">
        <v>21</v>
      </c>
      <c r="J3626" t="s">
        <v>28</v>
      </c>
      <c r="K3626" t="s">
        <v>28</v>
      </c>
      <c r="L3626" t="s">
        <v>33</v>
      </c>
      <c r="M3626" t="s">
        <v>21</v>
      </c>
      <c r="N3626" t="s">
        <v>34</v>
      </c>
      <c r="O3626">
        <v>39.18</v>
      </c>
      <c r="P3626">
        <v>266.98</v>
      </c>
      <c r="Q3626">
        <v>1</v>
      </c>
      <c r="R3626" t="s">
        <v>20</v>
      </c>
    </row>
    <row r="3627" spans="1:18" x14ac:dyDescent="0.35">
      <c r="A3627" t="s">
        <v>3661</v>
      </c>
      <c r="B3627" t="s">
        <v>19</v>
      </c>
      <c r="C3627">
        <v>1</v>
      </c>
      <c r="D3627" t="s">
        <v>21</v>
      </c>
      <c r="E3627" t="s">
        <v>21</v>
      </c>
      <c r="F3627" t="s">
        <v>56</v>
      </c>
      <c r="G3627">
        <v>39</v>
      </c>
      <c r="H3627" t="s">
        <v>20</v>
      </c>
      <c r="I3627" t="s">
        <v>21</v>
      </c>
      <c r="J3627" t="s">
        <v>28</v>
      </c>
      <c r="K3627" t="s">
        <v>28</v>
      </c>
      <c r="L3627" t="s">
        <v>29</v>
      </c>
      <c r="M3627" t="s">
        <v>20</v>
      </c>
      <c r="N3627" t="s">
        <v>25</v>
      </c>
      <c r="O3627">
        <v>24.62</v>
      </c>
      <c r="P3627">
        <v>944.85</v>
      </c>
      <c r="Q3627">
        <v>0</v>
      </c>
      <c r="R3627" t="s">
        <v>21</v>
      </c>
    </row>
    <row r="3628" spans="1:18" x14ac:dyDescent="0.35">
      <c r="A3628" t="s">
        <v>3662</v>
      </c>
      <c r="B3628" t="s">
        <v>19</v>
      </c>
      <c r="C3628">
        <v>0</v>
      </c>
      <c r="D3628" t="s">
        <v>20</v>
      </c>
      <c r="E3628" t="s">
        <v>21</v>
      </c>
      <c r="F3628" t="s">
        <v>37</v>
      </c>
      <c r="G3628">
        <v>31</v>
      </c>
      <c r="H3628" t="s">
        <v>20</v>
      </c>
      <c r="I3628" t="s">
        <v>21</v>
      </c>
      <c r="J3628" t="s">
        <v>28</v>
      </c>
      <c r="K3628" t="s">
        <v>28</v>
      </c>
      <c r="L3628" t="s">
        <v>29</v>
      </c>
      <c r="M3628" t="s">
        <v>21</v>
      </c>
      <c r="N3628" t="s">
        <v>25</v>
      </c>
      <c r="O3628">
        <v>35.58</v>
      </c>
      <c r="P3628">
        <v>1102.1500000000001</v>
      </c>
      <c r="Q3628">
        <v>1</v>
      </c>
      <c r="R3628" t="s">
        <v>21</v>
      </c>
    </row>
    <row r="3629" spans="1:18" x14ac:dyDescent="0.35">
      <c r="A3629" t="s">
        <v>3663</v>
      </c>
      <c r="B3629" t="s">
        <v>19</v>
      </c>
      <c r="C3629">
        <v>0</v>
      </c>
      <c r="D3629" t="s">
        <v>21</v>
      </c>
      <c r="E3629" t="s">
        <v>21</v>
      </c>
      <c r="F3629" t="s">
        <v>58</v>
      </c>
      <c r="G3629">
        <v>72</v>
      </c>
      <c r="H3629" t="s">
        <v>20</v>
      </c>
      <c r="I3629" t="s">
        <v>23</v>
      </c>
      <c r="J3629" t="s">
        <v>21</v>
      </c>
      <c r="K3629" t="s">
        <v>21</v>
      </c>
      <c r="L3629" t="s">
        <v>29</v>
      </c>
      <c r="M3629" t="s">
        <v>21</v>
      </c>
      <c r="N3629" t="s">
        <v>30</v>
      </c>
      <c r="O3629">
        <v>81.89</v>
      </c>
      <c r="P3629">
        <v>6045.98</v>
      </c>
      <c r="Q3629">
        <v>1</v>
      </c>
      <c r="R3629" t="s">
        <v>21</v>
      </c>
    </row>
    <row r="3630" spans="1:18" x14ac:dyDescent="0.35">
      <c r="A3630" t="s">
        <v>3664</v>
      </c>
      <c r="B3630" t="s">
        <v>36</v>
      </c>
      <c r="C3630">
        <v>1</v>
      </c>
      <c r="D3630" t="s">
        <v>21</v>
      </c>
      <c r="E3630" t="s">
        <v>21</v>
      </c>
      <c r="F3630" t="s">
        <v>45</v>
      </c>
      <c r="G3630">
        <v>31</v>
      </c>
      <c r="H3630" t="s">
        <v>21</v>
      </c>
      <c r="I3630" t="s">
        <v>23</v>
      </c>
      <c r="J3630" t="s">
        <v>20</v>
      </c>
      <c r="K3630" t="s">
        <v>20</v>
      </c>
      <c r="L3630" t="s">
        <v>29</v>
      </c>
      <c r="M3630" t="s">
        <v>21</v>
      </c>
      <c r="N3630" t="s">
        <v>34</v>
      </c>
      <c r="O3630">
        <v>70.58</v>
      </c>
      <c r="P3630">
        <v>2177.56</v>
      </c>
      <c r="Q3630">
        <v>1</v>
      </c>
      <c r="R3630" t="s">
        <v>21</v>
      </c>
    </row>
    <row r="3631" spans="1:18" x14ac:dyDescent="0.35">
      <c r="A3631" t="s">
        <v>3665</v>
      </c>
      <c r="B3631" t="s">
        <v>19</v>
      </c>
      <c r="C3631">
        <v>0</v>
      </c>
      <c r="D3631" t="s">
        <v>20</v>
      </c>
      <c r="E3631" t="s">
        <v>20</v>
      </c>
      <c r="F3631" t="s">
        <v>45</v>
      </c>
      <c r="G3631">
        <v>18</v>
      </c>
      <c r="H3631" t="s">
        <v>20</v>
      </c>
      <c r="I3631" t="s">
        <v>32</v>
      </c>
      <c r="J3631" t="s">
        <v>20</v>
      </c>
      <c r="K3631" t="s">
        <v>20</v>
      </c>
      <c r="L3631" t="s">
        <v>33</v>
      </c>
      <c r="M3631" t="s">
        <v>20</v>
      </c>
      <c r="N3631" t="s">
        <v>43</v>
      </c>
      <c r="O3631">
        <v>69.069999999999993</v>
      </c>
      <c r="P3631">
        <v>1228.67</v>
      </c>
      <c r="Q3631">
        <v>1</v>
      </c>
      <c r="R3631" t="s">
        <v>21</v>
      </c>
    </row>
    <row r="3632" spans="1:18" x14ac:dyDescent="0.35">
      <c r="A3632" t="s">
        <v>3666</v>
      </c>
      <c r="B3632" t="s">
        <v>19</v>
      </c>
      <c r="C3632">
        <v>0</v>
      </c>
      <c r="D3632" t="s">
        <v>20</v>
      </c>
      <c r="E3632" t="s">
        <v>21</v>
      </c>
      <c r="F3632" t="s">
        <v>41</v>
      </c>
      <c r="G3632">
        <v>45</v>
      </c>
      <c r="H3632" t="s">
        <v>20</v>
      </c>
      <c r="I3632" t="s">
        <v>21</v>
      </c>
      <c r="J3632" t="s">
        <v>28</v>
      </c>
      <c r="K3632" t="s">
        <v>28</v>
      </c>
      <c r="L3632" t="s">
        <v>29</v>
      </c>
      <c r="M3632" t="s">
        <v>21</v>
      </c>
      <c r="N3632" t="s">
        <v>34</v>
      </c>
      <c r="O3632">
        <v>41.49</v>
      </c>
      <c r="P3632">
        <v>1835.28</v>
      </c>
      <c r="Q3632">
        <v>0</v>
      </c>
      <c r="R3632" t="s">
        <v>21</v>
      </c>
    </row>
    <row r="3633" spans="1:18" x14ac:dyDescent="0.35">
      <c r="A3633" t="s">
        <v>3667</v>
      </c>
      <c r="B3633" t="s">
        <v>36</v>
      </c>
      <c r="C3633">
        <v>0</v>
      </c>
      <c r="D3633" t="s">
        <v>21</v>
      </c>
      <c r="E3633" t="s">
        <v>21</v>
      </c>
      <c r="F3633" t="s">
        <v>39</v>
      </c>
      <c r="G3633">
        <v>16</v>
      </c>
      <c r="H3633" t="s">
        <v>20</v>
      </c>
      <c r="I3633" t="s">
        <v>21</v>
      </c>
      <c r="J3633" t="s">
        <v>28</v>
      </c>
      <c r="K3633" t="s">
        <v>28</v>
      </c>
      <c r="L3633" t="s">
        <v>33</v>
      </c>
      <c r="M3633" t="s">
        <v>21</v>
      </c>
      <c r="N3633" t="s">
        <v>30</v>
      </c>
      <c r="O3633">
        <v>28.7</v>
      </c>
      <c r="P3633">
        <v>455.44</v>
      </c>
      <c r="Q3633">
        <v>2</v>
      </c>
      <c r="R3633" t="s">
        <v>20</v>
      </c>
    </row>
    <row r="3634" spans="1:18" x14ac:dyDescent="0.35">
      <c r="A3634" t="s">
        <v>3668</v>
      </c>
      <c r="B3634" t="s">
        <v>36</v>
      </c>
      <c r="C3634">
        <v>0</v>
      </c>
      <c r="D3634" t="s">
        <v>20</v>
      </c>
      <c r="E3634" t="s">
        <v>20</v>
      </c>
      <c r="F3634" t="s">
        <v>22</v>
      </c>
      <c r="G3634">
        <v>19</v>
      </c>
      <c r="H3634" t="s">
        <v>20</v>
      </c>
      <c r="I3634" t="s">
        <v>32</v>
      </c>
      <c r="J3634" t="s">
        <v>21</v>
      </c>
      <c r="K3634" t="s">
        <v>20</v>
      </c>
      <c r="L3634" t="s">
        <v>29</v>
      </c>
      <c r="M3634" t="s">
        <v>21</v>
      </c>
      <c r="N3634" t="s">
        <v>34</v>
      </c>
      <c r="O3634">
        <v>57.84</v>
      </c>
      <c r="P3634">
        <v>1114.2</v>
      </c>
      <c r="Q3634">
        <v>0</v>
      </c>
      <c r="R3634" t="s">
        <v>21</v>
      </c>
    </row>
    <row r="3635" spans="1:18" x14ac:dyDescent="0.35">
      <c r="A3635" t="s">
        <v>3669</v>
      </c>
      <c r="B3635" t="s">
        <v>36</v>
      </c>
      <c r="C3635">
        <v>0</v>
      </c>
      <c r="D3635" t="s">
        <v>20</v>
      </c>
      <c r="E3635" t="s">
        <v>21</v>
      </c>
      <c r="F3635" t="s">
        <v>37</v>
      </c>
      <c r="G3635">
        <v>21</v>
      </c>
      <c r="H3635" t="s">
        <v>20</v>
      </c>
      <c r="I3635" t="s">
        <v>32</v>
      </c>
      <c r="J3635" t="s">
        <v>21</v>
      </c>
      <c r="K3635" t="s">
        <v>20</v>
      </c>
      <c r="L3635" t="s">
        <v>33</v>
      </c>
      <c r="M3635" t="s">
        <v>21</v>
      </c>
      <c r="N3635" t="s">
        <v>25</v>
      </c>
      <c r="O3635">
        <v>71.349999999999994</v>
      </c>
      <c r="P3635">
        <v>1459.5</v>
      </c>
      <c r="Q3635">
        <v>2</v>
      </c>
      <c r="R3635" t="s">
        <v>21</v>
      </c>
    </row>
    <row r="3636" spans="1:18" x14ac:dyDescent="0.35">
      <c r="A3636" t="s">
        <v>3670</v>
      </c>
      <c r="B3636" t="s">
        <v>19</v>
      </c>
      <c r="C3636">
        <v>1</v>
      </c>
      <c r="D3636" t="s">
        <v>21</v>
      </c>
      <c r="E3636" t="s">
        <v>21</v>
      </c>
      <c r="F3636" t="s">
        <v>47</v>
      </c>
      <c r="G3636">
        <v>11</v>
      </c>
      <c r="H3636" t="s">
        <v>21</v>
      </c>
      <c r="I3636" t="s">
        <v>23</v>
      </c>
      <c r="J3636" t="s">
        <v>21</v>
      </c>
      <c r="K3636" t="s">
        <v>21</v>
      </c>
      <c r="L3636" t="s">
        <v>33</v>
      </c>
      <c r="M3636" t="s">
        <v>20</v>
      </c>
      <c r="N3636" t="s">
        <v>25</v>
      </c>
      <c r="O3636">
        <v>77.27</v>
      </c>
      <c r="P3636">
        <v>843.51</v>
      </c>
      <c r="Q3636">
        <v>0</v>
      </c>
      <c r="R3636" t="s">
        <v>21</v>
      </c>
    </row>
    <row r="3637" spans="1:18" x14ac:dyDescent="0.35">
      <c r="A3637" t="s">
        <v>3671</v>
      </c>
      <c r="B3637" t="s">
        <v>36</v>
      </c>
      <c r="C3637">
        <v>0</v>
      </c>
      <c r="D3637" t="s">
        <v>20</v>
      </c>
      <c r="E3637" t="s">
        <v>21</v>
      </c>
      <c r="F3637" t="s">
        <v>45</v>
      </c>
      <c r="G3637">
        <v>19</v>
      </c>
      <c r="H3637" t="s">
        <v>20</v>
      </c>
      <c r="I3637" t="s">
        <v>23</v>
      </c>
      <c r="J3637" t="s">
        <v>20</v>
      </c>
      <c r="K3637" t="s">
        <v>21</v>
      </c>
      <c r="L3637" t="s">
        <v>33</v>
      </c>
      <c r="M3637" t="s">
        <v>20</v>
      </c>
      <c r="N3637" t="s">
        <v>34</v>
      </c>
      <c r="O3637">
        <v>92.21</v>
      </c>
      <c r="P3637">
        <v>1727.79</v>
      </c>
      <c r="Q3637">
        <v>2</v>
      </c>
      <c r="R3637" t="s">
        <v>21</v>
      </c>
    </row>
    <row r="3638" spans="1:18" x14ac:dyDescent="0.35">
      <c r="A3638" t="s">
        <v>3672</v>
      </c>
      <c r="B3638" t="s">
        <v>36</v>
      </c>
      <c r="C3638">
        <v>0</v>
      </c>
      <c r="D3638" t="s">
        <v>20</v>
      </c>
      <c r="E3638" t="s">
        <v>20</v>
      </c>
      <c r="F3638" t="s">
        <v>22</v>
      </c>
      <c r="G3638">
        <v>9</v>
      </c>
      <c r="H3638" t="s">
        <v>20</v>
      </c>
      <c r="I3638" t="s">
        <v>23</v>
      </c>
      <c r="J3638" t="s">
        <v>21</v>
      </c>
      <c r="K3638" t="s">
        <v>21</v>
      </c>
      <c r="L3638" t="s">
        <v>33</v>
      </c>
      <c r="M3638" t="s">
        <v>21</v>
      </c>
      <c r="N3638" t="s">
        <v>34</v>
      </c>
      <c r="O3638">
        <v>72.97</v>
      </c>
      <c r="P3638">
        <v>666.12</v>
      </c>
      <c r="Q3638">
        <v>2</v>
      </c>
      <c r="R3638" t="s">
        <v>20</v>
      </c>
    </row>
    <row r="3639" spans="1:18" x14ac:dyDescent="0.35">
      <c r="A3639" t="s">
        <v>3673</v>
      </c>
      <c r="B3639" t="s">
        <v>36</v>
      </c>
      <c r="C3639">
        <v>0</v>
      </c>
      <c r="D3639" t="s">
        <v>21</v>
      </c>
      <c r="E3639" t="s">
        <v>20</v>
      </c>
      <c r="F3639" t="s">
        <v>65</v>
      </c>
      <c r="G3639">
        <v>32</v>
      </c>
      <c r="H3639" t="s">
        <v>20</v>
      </c>
      <c r="I3639" t="s">
        <v>32</v>
      </c>
      <c r="J3639" t="s">
        <v>20</v>
      </c>
      <c r="K3639" t="s">
        <v>21</v>
      </c>
      <c r="L3639" t="s">
        <v>33</v>
      </c>
      <c r="M3639" t="s">
        <v>21</v>
      </c>
      <c r="N3639" t="s">
        <v>34</v>
      </c>
      <c r="O3639">
        <v>57.74</v>
      </c>
      <c r="P3639">
        <v>1852.26</v>
      </c>
      <c r="Q3639">
        <v>2</v>
      </c>
      <c r="R3639" t="s">
        <v>21</v>
      </c>
    </row>
    <row r="3640" spans="1:18" x14ac:dyDescent="0.35">
      <c r="A3640" t="s">
        <v>3674</v>
      </c>
      <c r="B3640" t="s">
        <v>36</v>
      </c>
      <c r="C3640">
        <v>0</v>
      </c>
      <c r="D3640" t="s">
        <v>20</v>
      </c>
      <c r="E3640" t="s">
        <v>20</v>
      </c>
      <c r="F3640" t="s">
        <v>47</v>
      </c>
      <c r="G3640">
        <v>27</v>
      </c>
      <c r="H3640" t="s">
        <v>20</v>
      </c>
      <c r="I3640" t="s">
        <v>32</v>
      </c>
      <c r="J3640" t="s">
        <v>21</v>
      </c>
      <c r="K3640" t="s">
        <v>20</v>
      </c>
      <c r="L3640" t="s">
        <v>33</v>
      </c>
      <c r="M3640" t="s">
        <v>20</v>
      </c>
      <c r="N3640" t="s">
        <v>25</v>
      </c>
      <c r="O3640">
        <v>57.93</v>
      </c>
      <c r="P3640">
        <v>1601.46</v>
      </c>
      <c r="Q3640">
        <v>2</v>
      </c>
      <c r="R3640" t="s">
        <v>21</v>
      </c>
    </row>
    <row r="3641" spans="1:18" x14ac:dyDescent="0.35">
      <c r="A3641" t="s">
        <v>3675</v>
      </c>
      <c r="B3641" t="s">
        <v>36</v>
      </c>
      <c r="C3641">
        <v>0</v>
      </c>
      <c r="D3641" t="s">
        <v>20</v>
      </c>
      <c r="E3641" t="s">
        <v>21</v>
      </c>
      <c r="F3641" t="s">
        <v>39</v>
      </c>
      <c r="G3641">
        <v>36</v>
      </c>
      <c r="H3641" t="s">
        <v>20</v>
      </c>
      <c r="I3641" t="s">
        <v>21</v>
      </c>
      <c r="J3641" t="s">
        <v>28</v>
      </c>
      <c r="K3641" t="s">
        <v>28</v>
      </c>
      <c r="L3641" t="s">
        <v>29</v>
      </c>
      <c r="M3641" t="s">
        <v>21</v>
      </c>
      <c r="N3641" t="s">
        <v>34</v>
      </c>
      <c r="O3641">
        <v>35.44</v>
      </c>
      <c r="P3641">
        <v>1248.27</v>
      </c>
      <c r="Q3641">
        <v>1</v>
      </c>
      <c r="R3641" t="s">
        <v>21</v>
      </c>
    </row>
    <row r="3642" spans="1:18" x14ac:dyDescent="0.35">
      <c r="A3642" t="s">
        <v>3676</v>
      </c>
      <c r="B3642" t="s">
        <v>36</v>
      </c>
      <c r="C3642">
        <v>0</v>
      </c>
      <c r="D3642" t="s">
        <v>21</v>
      </c>
      <c r="E3642" t="s">
        <v>21</v>
      </c>
      <c r="F3642" t="s">
        <v>47</v>
      </c>
      <c r="G3642">
        <v>8</v>
      </c>
      <c r="H3642" t="s">
        <v>20</v>
      </c>
      <c r="I3642" t="s">
        <v>23</v>
      </c>
      <c r="J3642" t="s">
        <v>21</v>
      </c>
      <c r="K3642" t="s">
        <v>21</v>
      </c>
      <c r="L3642" t="s">
        <v>33</v>
      </c>
      <c r="M3642" t="s">
        <v>20</v>
      </c>
      <c r="N3642" t="s">
        <v>30</v>
      </c>
      <c r="O3642">
        <v>79.47</v>
      </c>
      <c r="P3642">
        <v>635.19000000000005</v>
      </c>
      <c r="Q3642">
        <v>2</v>
      </c>
      <c r="R3642" t="s">
        <v>20</v>
      </c>
    </row>
    <row r="3643" spans="1:18" x14ac:dyDescent="0.35">
      <c r="A3643" t="s">
        <v>3677</v>
      </c>
      <c r="B3643" t="s">
        <v>36</v>
      </c>
      <c r="C3643">
        <v>0</v>
      </c>
      <c r="D3643" t="s">
        <v>20</v>
      </c>
      <c r="E3643" t="s">
        <v>21</v>
      </c>
      <c r="F3643" t="s">
        <v>45</v>
      </c>
      <c r="G3643">
        <v>38</v>
      </c>
      <c r="H3643" t="s">
        <v>20</v>
      </c>
      <c r="I3643" t="s">
        <v>23</v>
      </c>
      <c r="J3643" t="s">
        <v>20</v>
      </c>
      <c r="K3643" t="s">
        <v>20</v>
      </c>
      <c r="L3643" t="s">
        <v>33</v>
      </c>
      <c r="M3643" t="s">
        <v>20</v>
      </c>
      <c r="N3643" t="s">
        <v>25</v>
      </c>
      <c r="O3643">
        <v>107.24</v>
      </c>
      <c r="P3643">
        <v>4000.75</v>
      </c>
      <c r="Q3643">
        <v>2</v>
      </c>
      <c r="R3643" t="s">
        <v>20</v>
      </c>
    </row>
    <row r="3644" spans="1:18" x14ac:dyDescent="0.35">
      <c r="A3644" t="s">
        <v>3678</v>
      </c>
      <c r="B3644" t="s">
        <v>19</v>
      </c>
      <c r="C3644">
        <v>0</v>
      </c>
      <c r="D3644" t="s">
        <v>20</v>
      </c>
      <c r="E3644" t="s">
        <v>20</v>
      </c>
      <c r="F3644" t="s">
        <v>58</v>
      </c>
      <c r="G3644">
        <v>24</v>
      </c>
      <c r="H3644" t="s">
        <v>20</v>
      </c>
      <c r="I3644" t="s">
        <v>23</v>
      </c>
      <c r="J3644" t="s">
        <v>21</v>
      </c>
      <c r="K3644" t="s">
        <v>20</v>
      </c>
      <c r="L3644" t="s">
        <v>33</v>
      </c>
      <c r="M3644" t="s">
        <v>21</v>
      </c>
      <c r="N3644" t="s">
        <v>34</v>
      </c>
      <c r="O3644">
        <v>87.62</v>
      </c>
      <c r="P3644">
        <v>2058.9299999999998</v>
      </c>
      <c r="Q3644">
        <v>2</v>
      </c>
      <c r="R3644" t="s">
        <v>20</v>
      </c>
    </row>
    <row r="3645" spans="1:18" x14ac:dyDescent="0.35">
      <c r="A3645" t="s">
        <v>3679</v>
      </c>
      <c r="B3645" t="s">
        <v>19</v>
      </c>
      <c r="C3645">
        <v>0</v>
      </c>
      <c r="D3645" t="s">
        <v>20</v>
      </c>
      <c r="E3645" t="s">
        <v>21</v>
      </c>
      <c r="F3645" t="s">
        <v>27</v>
      </c>
      <c r="G3645">
        <v>6</v>
      </c>
      <c r="H3645" t="s">
        <v>20</v>
      </c>
      <c r="I3645" t="s">
        <v>23</v>
      </c>
      <c r="J3645" t="s">
        <v>21</v>
      </c>
      <c r="K3645" t="s">
        <v>21</v>
      </c>
      <c r="L3645" t="s">
        <v>29</v>
      </c>
      <c r="M3645" t="s">
        <v>20</v>
      </c>
      <c r="N3645" t="s">
        <v>34</v>
      </c>
      <c r="O3645">
        <v>90.74</v>
      </c>
      <c r="P3645">
        <v>541.23</v>
      </c>
      <c r="Q3645">
        <v>2</v>
      </c>
      <c r="R3645" t="s">
        <v>20</v>
      </c>
    </row>
    <row r="3646" spans="1:18" x14ac:dyDescent="0.35">
      <c r="A3646" t="s">
        <v>3680</v>
      </c>
      <c r="B3646" t="s">
        <v>36</v>
      </c>
      <c r="C3646">
        <v>0</v>
      </c>
      <c r="D3646" t="s">
        <v>20</v>
      </c>
      <c r="E3646" t="s">
        <v>20</v>
      </c>
      <c r="F3646" t="s">
        <v>65</v>
      </c>
      <c r="G3646">
        <v>8</v>
      </c>
      <c r="H3646" t="s">
        <v>20</v>
      </c>
      <c r="I3646" t="s">
        <v>21</v>
      </c>
      <c r="J3646" t="s">
        <v>28</v>
      </c>
      <c r="K3646" t="s">
        <v>28</v>
      </c>
      <c r="L3646" t="s">
        <v>33</v>
      </c>
      <c r="M3646" t="s">
        <v>21</v>
      </c>
      <c r="N3646" t="s">
        <v>43</v>
      </c>
      <c r="O3646">
        <v>24.89</v>
      </c>
      <c r="P3646">
        <v>200.61</v>
      </c>
      <c r="Q3646">
        <v>3</v>
      </c>
      <c r="R3646" t="s">
        <v>21</v>
      </c>
    </row>
    <row r="3647" spans="1:18" x14ac:dyDescent="0.35">
      <c r="A3647" t="s">
        <v>3681</v>
      </c>
      <c r="B3647" t="s">
        <v>36</v>
      </c>
      <c r="C3647">
        <v>0</v>
      </c>
      <c r="D3647" t="s">
        <v>21</v>
      </c>
      <c r="E3647" t="s">
        <v>21</v>
      </c>
      <c r="F3647" t="s">
        <v>41</v>
      </c>
      <c r="G3647">
        <v>61</v>
      </c>
      <c r="H3647" t="s">
        <v>20</v>
      </c>
      <c r="I3647" t="s">
        <v>23</v>
      </c>
      <c r="J3647" t="s">
        <v>21</v>
      </c>
      <c r="K3647" t="s">
        <v>21</v>
      </c>
      <c r="L3647" t="s">
        <v>29</v>
      </c>
      <c r="M3647" t="s">
        <v>21</v>
      </c>
      <c r="N3647" t="s">
        <v>30</v>
      </c>
      <c r="O3647">
        <v>85.83</v>
      </c>
      <c r="P3647">
        <v>5185.1400000000003</v>
      </c>
      <c r="Q3647">
        <v>1</v>
      </c>
      <c r="R3647" t="s">
        <v>21</v>
      </c>
    </row>
    <row r="3648" spans="1:18" x14ac:dyDescent="0.35">
      <c r="A3648" t="s">
        <v>3682</v>
      </c>
      <c r="B3648" t="s">
        <v>19</v>
      </c>
      <c r="C3648">
        <v>0</v>
      </c>
      <c r="D3648" t="s">
        <v>20</v>
      </c>
      <c r="E3648" t="s">
        <v>21</v>
      </c>
      <c r="F3648" t="s">
        <v>39</v>
      </c>
      <c r="G3648">
        <v>42</v>
      </c>
      <c r="H3648" t="s">
        <v>20</v>
      </c>
      <c r="I3648" t="s">
        <v>23</v>
      </c>
      <c r="J3648" t="s">
        <v>20</v>
      </c>
      <c r="K3648" t="s">
        <v>21</v>
      </c>
      <c r="L3648" t="s">
        <v>33</v>
      </c>
      <c r="M3648" t="s">
        <v>20</v>
      </c>
      <c r="N3648" t="s">
        <v>34</v>
      </c>
      <c r="O3648">
        <v>85.02</v>
      </c>
      <c r="P3648">
        <v>3615.09</v>
      </c>
      <c r="Q3648">
        <v>1</v>
      </c>
      <c r="R3648" t="s">
        <v>20</v>
      </c>
    </row>
    <row r="3649" spans="1:18" x14ac:dyDescent="0.35">
      <c r="A3649" t="s">
        <v>3683</v>
      </c>
      <c r="B3649" t="s">
        <v>19</v>
      </c>
      <c r="C3649">
        <v>1</v>
      </c>
      <c r="D3649" t="s">
        <v>21</v>
      </c>
      <c r="E3649" t="s">
        <v>20</v>
      </c>
      <c r="F3649" t="s">
        <v>58</v>
      </c>
      <c r="G3649">
        <v>58</v>
      </c>
      <c r="H3649" t="s">
        <v>20</v>
      </c>
      <c r="I3649" t="s">
        <v>23</v>
      </c>
      <c r="J3649" t="s">
        <v>21</v>
      </c>
      <c r="K3649" t="s">
        <v>21</v>
      </c>
      <c r="L3649" t="s">
        <v>24</v>
      </c>
      <c r="M3649" t="s">
        <v>20</v>
      </c>
      <c r="N3649" t="s">
        <v>34</v>
      </c>
      <c r="O3649">
        <v>86.59</v>
      </c>
      <c r="P3649">
        <v>4928.82</v>
      </c>
      <c r="Q3649">
        <v>2</v>
      </c>
      <c r="R3649" t="s">
        <v>21</v>
      </c>
    </row>
    <row r="3650" spans="1:18" x14ac:dyDescent="0.35">
      <c r="A3650" t="s">
        <v>3684</v>
      </c>
      <c r="B3650" t="s">
        <v>19</v>
      </c>
      <c r="C3650">
        <v>0</v>
      </c>
      <c r="D3650" t="s">
        <v>20</v>
      </c>
      <c r="E3650" t="s">
        <v>20</v>
      </c>
      <c r="F3650" t="s">
        <v>75</v>
      </c>
      <c r="G3650">
        <v>24</v>
      </c>
      <c r="H3650" t="s">
        <v>20</v>
      </c>
      <c r="I3650" t="s">
        <v>23</v>
      </c>
      <c r="J3650" t="s">
        <v>21</v>
      </c>
      <c r="K3650" t="s">
        <v>21</v>
      </c>
      <c r="L3650" t="s">
        <v>29</v>
      </c>
      <c r="M3650" t="s">
        <v>20</v>
      </c>
      <c r="N3650" t="s">
        <v>34</v>
      </c>
      <c r="O3650">
        <v>82.77</v>
      </c>
      <c r="P3650">
        <v>2024.17</v>
      </c>
      <c r="Q3650">
        <v>2</v>
      </c>
      <c r="R3650" t="s">
        <v>21</v>
      </c>
    </row>
    <row r="3651" spans="1:18" x14ac:dyDescent="0.35">
      <c r="A3651" t="s">
        <v>3685</v>
      </c>
      <c r="B3651" t="s">
        <v>36</v>
      </c>
      <c r="C3651">
        <v>1</v>
      </c>
      <c r="D3651" t="s">
        <v>20</v>
      </c>
      <c r="E3651" t="s">
        <v>20</v>
      </c>
      <c r="F3651" t="s">
        <v>56</v>
      </c>
      <c r="G3651">
        <v>71</v>
      </c>
      <c r="H3651" t="s">
        <v>20</v>
      </c>
      <c r="I3651" t="s">
        <v>23</v>
      </c>
      <c r="J3651" t="s">
        <v>21</v>
      </c>
      <c r="K3651" t="s">
        <v>21</v>
      </c>
      <c r="L3651" t="s">
        <v>24</v>
      </c>
      <c r="M3651" t="s">
        <v>20</v>
      </c>
      <c r="N3651" t="s">
        <v>34</v>
      </c>
      <c r="O3651">
        <v>84.07</v>
      </c>
      <c r="P3651">
        <v>6131.69</v>
      </c>
      <c r="Q3651">
        <v>1</v>
      </c>
      <c r="R3651" t="s">
        <v>21</v>
      </c>
    </row>
    <row r="3652" spans="1:18" x14ac:dyDescent="0.35">
      <c r="A3652" t="s">
        <v>3686</v>
      </c>
      <c r="B3652" t="s">
        <v>36</v>
      </c>
      <c r="C3652">
        <v>0</v>
      </c>
      <c r="D3652" t="s">
        <v>20</v>
      </c>
      <c r="E3652" t="s">
        <v>21</v>
      </c>
      <c r="F3652" t="s">
        <v>41</v>
      </c>
      <c r="G3652">
        <v>59</v>
      </c>
      <c r="H3652" t="s">
        <v>20</v>
      </c>
      <c r="I3652" t="s">
        <v>32</v>
      </c>
      <c r="J3652" t="s">
        <v>21</v>
      </c>
      <c r="K3652" t="s">
        <v>20</v>
      </c>
      <c r="L3652" t="s">
        <v>24</v>
      </c>
      <c r="M3652" t="s">
        <v>20</v>
      </c>
      <c r="N3652" t="s">
        <v>34</v>
      </c>
      <c r="O3652">
        <v>58.87</v>
      </c>
      <c r="P3652">
        <v>3376.32</v>
      </c>
      <c r="Q3652">
        <v>1</v>
      </c>
      <c r="R3652" t="s">
        <v>21</v>
      </c>
    </row>
    <row r="3653" spans="1:18" x14ac:dyDescent="0.35">
      <c r="A3653" t="s">
        <v>3687</v>
      </c>
      <c r="B3653" t="s">
        <v>19</v>
      </c>
      <c r="C3653">
        <v>0</v>
      </c>
      <c r="D3653" t="s">
        <v>20</v>
      </c>
      <c r="E3653" t="s">
        <v>20</v>
      </c>
      <c r="F3653" t="s">
        <v>37</v>
      </c>
      <c r="G3653">
        <v>46</v>
      </c>
      <c r="H3653" t="s">
        <v>21</v>
      </c>
      <c r="I3653" t="s">
        <v>21</v>
      </c>
      <c r="J3653" t="s">
        <v>28</v>
      </c>
      <c r="K3653" t="s">
        <v>28</v>
      </c>
      <c r="L3653" t="s">
        <v>33</v>
      </c>
      <c r="M3653" t="s">
        <v>20</v>
      </c>
      <c r="N3653" t="s">
        <v>30</v>
      </c>
      <c r="O3653">
        <v>18.73</v>
      </c>
      <c r="P3653">
        <v>860.34</v>
      </c>
      <c r="Q3653">
        <v>2</v>
      </c>
      <c r="R3653" t="s">
        <v>21</v>
      </c>
    </row>
    <row r="3654" spans="1:18" x14ac:dyDescent="0.35">
      <c r="A3654" t="s">
        <v>3688</v>
      </c>
      <c r="B3654" t="s">
        <v>19</v>
      </c>
      <c r="C3654">
        <v>0</v>
      </c>
      <c r="D3654" t="s">
        <v>21</v>
      </c>
      <c r="E3654" t="s">
        <v>21</v>
      </c>
      <c r="F3654" t="s">
        <v>65</v>
      </c>
      <c r="G3654">
        <v>4</v>
      </c>
      <c r="H3654" t="s">
        <v>20</v>
      </c>
      <c r="I3654" t="s">
        <v>21</v>
      </c>
      <c r="J3654" t="s">
        <v>28</v>
      </c>
      <c r="K3654" t="s">
        <v>28</v>
      </c>
      <c r="L3654" t="s">
        <v>33</v>
      </c>
      <c r="M3654" t="s">
        <v>20</v>
      </c>
      <c r="N3654" t="s">
        <v>34</v>
      </c>
      <c r="O3654">
        <v>44.02</v>
      </c>
      <c r="P3654">
        <v>181.13</v>
      </c>
      <c r="Q3654">
        <v>0</v>
      </c>
      <c r="R3654" t="s">
        <v>21</v>
      </c>
    </row>
    <row r="3655" spans="1:18" x14ac:dyDescent="0.35">
      <c r="A3655" t="s">
        <v>3689</v>
      </c>
      <c r="B3655" t="s">
        <v>36</v>
      </c>
      <c r="C3655">
        <v>0</v>
      </c>
      <c r="D3655" t="s">
        <v>21</v>
      </c>
      <c r="E3655" t="s">
        <v>21</v>
      </c>
      <c r="F3655" t="s">
        <v>56</v>
      </c>
      <c r="G3655">
        <v>55</v>
      </c>
      <c r="H3655" t="s">
        <v>20</v>
      </c>
      <c r="I3655" t="s">
        <v>244</v>
      </c>
      <c r="J3655" t="s">
        <v>20</v>
      </c>
      <c r="K3655" t="s">
        <v>21</v>
      </c>
      <c r="L3655" t="s">
        <v>24</v>
      </c>
      <c r="M3655" t="s">
        <v>20</v>
      </c>
      <c r="N3655" t="s">
        <v>25</v>
      </c>
      <c r="O3655">
        <v>91.98</v>
      </c>
      <c r="P3655">
        <v>5195.63</v>
      </c>
      <c r="Q3655">
        <v>0</v>
      </c>
      <c r="R3655" t="s">
        <v>21</v>
      </c>
    </row>
    <row r="3656" spans="1:18" x14ac:dyDescent="0.35">
      <c r="A3656" t="s">
        <v>3690</v>
      </c>
      <c r="B3656" t="s">
        <v>36</v>
      </c>
      <c r="C3656">
        <v>0</v>
      </c>
      <c r="D3656" t="s">
        <v>20</v>
      </c>
      <c r="E3656" t="s">
        <v>21</v>
      </c>
      <c r="F3656" t="s">
        <v>39</v>
      </c>
      <c r="G3656">
        <v>18</v>
      </c>
      <c r="H3656" t="s">
        <v>20</v>
      </c>
      <c r="I3656" t="s">
        <v>23</v>
      </c>
      <c r="J3656" t="s">
        <v>21</v>
      </c>
      <c r="K3656" t="s">
        <v>20</v>
      </c>
      <c r="L3656" t="s">
        <v>33</v>
      </c>
      <c r="M3656" t="s">
        <v>21</v>
      </c>
      <c r="N3656" t="s">
        <v>30</v>
      </c>
      <c r="O3656">
        <v>86.54</v>
      </c>
      <c r="P3656">
        <v>1528.86</v>
      </c>
      <c r="Q3656">
        <v>0</v>
      </c>
      <c r="R3656" t="s">
        <v>20</v>
      </c>
    </row>
    <row r="3657" spans="1:18" x14ac:dyDescent="0.35">
      <c r="A3657" t="s">
        <v>3691</v>
      </c>
      <c r="B3657" t="s">
        <v>19</v>
      </c>
      <c r="C3657">
        <v>0</v>
      </c>
      <c r="D3657" t="s">
        <v>20</v>
      </c>
      <c r="E3657" t="s">
        <v>21</v>
      </c>
      <c r="F3657" t="s">
        <v>56</v>
      </c>
      <c r="G3657">
        <v>15</v>
      </c>
      <c r="H3657" t="s">
        <v>20</v>
      </c>
      <c r="I3657" t="s">
        <v>23</v>
      </c>
      <c r="J3657" t="s">
        <v>20</v>
      </c>
      <c r="K3657" t="s">
        <v>20</v>
      </c>
      <c r="L3657" t="s">
        <v>33</v>
      </c>
      <c r="M3657" t="s">
        <v>21</v>
      </c>
      <c r="N3657" t="s">
        <v>25</v>
      </c>
      <c r="O3657">
        <v>93.51</v>
      </c>
      <c r="P3657">
        <v>1429.54</v>
      </c>
      <c r="Q3657">
        <v>1</v>
      </c>
      <c r="R3657" t="s">
        <v>20</v>
      </c>
    </row>
    <row r="3658" spans="1:18" x14ac:dyDescent="0.35">
      <c r="A3658" t="s">
        <v>3692</v>
      </c>
      <c r="B3658" t="s">
        <v>36</v>
      </c>
      <c r="C3658">
        <v>0</v>
      </c>
      <c r="D3658" t="s">
        <v>20</v>
      </c>
      <c r="E3658" t="s">
        <v>20</v>
      </c>
      <c r="F3658" t="s">
        <v>45</v>
      </c>
      <c r="G3658">
        <v>6</v>
      </c>
      <c r="H3658" t="s">
        <v>20</v>
      </c>
      <c r="I3658" t="s">
        <v>32</v>
      </c>
      <c r="J3658" t="s">
        <v>21</v>
      </c>
      <c r="K3658" t="s">
        <v>20</v>
      </c>
      <c r="L3658" t="s">
        <v>33</v>
      </c>
      <c r="M3658" t="s">
        <v>20</v>
      </c>
      <c r="N3658" t="s">
        <v>30</v>
      </c>
      <c r="O3658">
        <v>64.14</v>
      </c>
      <c r="P3658">
        <v>375.12</v>
      </c>
      <c r="Q3658">
        <v>3</v>
      </c>
      <c r="R3658" t="s">
        <v>21</v>
      </c>
    </row>
    <row r="3659" spans="1:18" x14ac:dyDescent="0.35">
      <c r="A3659" t="s">
        <v>3693</v>
      </c>
      <c r="B3659" t="s">
        <v>19</v>
      </c>
      <c r="C3659">
        <v>0</v>
      </c>
      <c r="D3659" t="s">
        <v>20</v>
      </c>
      <c r="E3659" t="s">
        <v>21</v>
      </c>
      <c r="F3659" t="s">
        <v>56</v>
      </c>
      <c r="G3659">
        <v>49</v>
      </c>
      <c r="H3659" t="s">
        <v>20</v>
      </c>
      <c r="I3659" t="s">
        <v>23</v>
      </c>
      <c r="J3659" t="s">
        <v>20</v>
      </c>
      <c r="K3659" t="s">
        <v>21</v>
      </c>
      <c r="L3659" t="s">
        <v>29</v>
      </c>
      <c r="M3659" t="s">
        <v>20</v>
      </c>
      <c r="N3659" t="s">
        <v>43</v>
      </c>
      <c r="O3659">
        <v>79.25</v>
      </c>
      <c r="P3659">
        <v>3867.22</v>
      </c>
      <c r="Q3659">
        <v>1</v>
      </c>
      <c r="R3659" t="s">
        <v>21</v>
      </c>
    </row>
    <row r="3660" spans="1:18" x14ac:dyDescent="0.35">
      <c r="A3660" t="s">
        <v>3694</v>
      </c>
      <c r="B3660" t="s">
        <v>19</v>
      </c>
      <c r="C3660">
        <v>0</v>
      </c>
      <c r="D3660" t="s">
        <v>20</v>
      </c>
      <c r="E3660" t="s">
        <v>21</v>
      </c>
      <c r="F3660" t="s">
        <v>58</v>
      </c>
      <c r="G3660">
        <v>35</v>
      </c>
      <c r="H3660" t="s">
        <v>21</v>
      </c>
      <c r="I3660" t="s">
        <v>23</v>
      </c>
      <c r="J3660" t="s">
        <v>20</v>
      </c>
      <c r="K3660" t="s">
        <v>21</v>
      </c>
      <c r="L3660" t="s">
        <v>24</v>
      </c>
      <c r="M3660" t="s">
        <v>21</v>
      </c>
      <c r="N3660" t="s">
        <v>34</v>
      </c>
      <c r="O3660">
        <v>68.98</v>
      </c>
      <c r="P3660">
        <v>2443.89</v>
      </c>
      <c r="Q3660">
        <v>2</v>
      </c>
      <c r="R3660" t="s">
        <v>21</v>
      </c>
    </row>
    <row r="3661" spans="1:18" x14ac:dyDescent="0.35">
      <c r="A3661" t="s">
        <v>3695</v>
      </c>
      <c r="B3661" t="s">
        <v>19</v>
      </c>
      <c r="C3661">
        <v>0</v>
      </c>
      <c r="D3661" t="s">
        <v>20</v>
      </c>
      <c r="E3661" t="s">
        <v>21</v>
      </c>
      <c r="F3661" t="s">
        <v>75</v>
      </c>
      <c r="G3661">
        <v>48</v>
      </c>
      <c r="H3661" t="s">
        <v>20</v>
      </c>
      <c r="I3661" t="s">
        <v>21</v>
      </c>
      <c r="J3661" t="s">
        <v>28</v>
      </c>
      <c r="K3661" t="s">
        <v>28</v>
      </c>
      <c r="L3661" t="s">
        <v>24</v>
      </c>
      <c r="M3661" t="s">
        <v>21</v>
      </c>
      <c r="N3661" t="s">
        <v>34</v>
      </c>
      <c r="O3661">
        <v>30.47</v>
      </c>
      <c r="P3661">
        <v>1456.65</v>
      </c>
      <c r="Q3661">
        <v>0</v>
      </c>
      <c r="R3661" t="s">
        <v>21</v>
      </c>
    </row>
    <row r="3662" spans="1:18" x14ac:dyDescent="0.35">
      <c r="A3662" t="s">
        <v>3696</v>
      </c>
      <c r="B3662" t="s">
        <v>19</v>
      </c>
      <c r="C3662">
        <v>0</v>
      </c>
      <c r="D3662" t="s">
        <v>21</v>
      </c>
      <c r="E3662" t="s">
        <v>21</v>
      </c>
      <c r="F3662" t="s">
        <v>56</v>
      </c>
      <c r="G3662">
        <v>53</v>
      </c>
      <c r="H3662" t="s">
        <v>20</v>
      </c>
      <c r="I3662" t="s">
        <v>32</v>
      </c>
      <c r="J3662" t="s">
        <v>20</v>
      </c>
      <c r="K3662" t="s">
        <v>20</v>
      </c>
      <c r="L3662" t="s">
        <v>24</v>
      </c>
      <c r="M3662" t="s">
        <v>21</v>
      </c>
      <c r="N3662" t="s">
        <v>25</v>
      </c>
      <c r="O3662">
        <v>48.81</v>
      </c>
      <c r="P3662">
        <v>2538.16</v>
      </c>
      <c r="Q3662">
        <v>1</v>
      </c>
      <c r="R3662" t="s">
        <v>21</v>
      </c>
    </row>
    <row r="3663" spans="1:18" x14ac:dyDescent="0.35">
      <c r="A3663" t="s">
        <v>3697</v>
      </c>
      <c r="B3663" t="s">
        <v>36</v>
      </c>
      <c r="C3663">
        <v>0</v>
      </c>
      <c r="D3663" t="s">
        <v>21</v>
      </c>
      <c r="E3663" t="s">
        <v>21</v>
      </c>
      <c r="F3663" t="s">
        <v>22</v>
      </c>
      <c r="G3663">
        <v>4</v>
      </c>
      <c r="H3663" t="s">
        <v>20</v>
      </c>
      <c r="I3663" t="s">
        <v>23</v>
      </c>
      <c r="J3663" t="s">
        <v>21</v>
      </c>
      <c r="K3663" t="s">
        <v>20</v>
      </c>
      <c r="L3663" t="s">
        <v>33</v>
      </c>
      <c r="M3663" t="s">
        <v>20</v>
      </c>
      <c r="N3663" t="s">
        <v>30</v>
      </c>
      <c r="O3663">
        <v>93.84</v>
      </c>
      <c r="P3663">
        <v>376.81</v>
      </c>
      <c r="Q3663">
        <v>2</v>
      </c>
      <c r="R3663" t="s">
        <v>20</v>
      </c>
    </row>
    <row r="3664" spans="1:18" x14ac:dyDescent="0.35">
      <c r="A3664" t="s">
        <v>3698</v>
      </c>
      <c r="B3664" t="s">
        <v>19</v>
      </c>
      <c r="C3664">
        <v>1</v>
      </c>
      <c r="D3664" t="s">
        <v>20</v>
      </c>
      <c r="E3664" t="s">
        <v>20</v>
      </c>
      <c r="F3664" t="s">
        <v>45</v>
      </c>
      <c r="G3664">
        <v>8</v>
      </c>
      <c r="H3664" t="s">
        <v>21</v>
      </c>
      <c r="I3664" t="s">
        <v>32</v>
      </c>
      <c r="J3664" t="s">
        <v>20</v>
      </c>
      <c r="K3664" t="s">
        <v>21</v>
      </c>
      <c r="L3664" t="s">
        <v>33</v>
      </c>
      <c r="M3664" t="s">
        <v>20</v>
      </c>
      <c r="N3664" t="s">
        <v>43</v>
      </c>
      <c r="O3664">
        <v>50.96</v>
      </c>
      <c r="P3664">
        <v>415.84</v>
      </c>
      <c r="Q3664">
        <v>1</v>
      </c>
      <c r="R3664" t="s">
        <v>20</v>
      </c>
    </row>
    <row r="3665" spans="1:18" x14ac:dyDescent="0.35">
      <c r="A3665" t="s">
        <v>3699</v>
      </c>
      <c r="B3665" t="s">
        <v>19</v>
      </c>
      <c r="C3665">
        <v>0</v>
      </c>
      <c r="D3665" t="s">
        <v>21</v>
      </c>
      <c r="E3665" t="s">
        <v>21</v>
      </c>
      <c r="F3665" t="s">
        <v>22</v>
      </c>
      <c r="G3665">
        <v>56</v>
      </c>
      <c r="H3665" t="s">
        <v>20</v>
      </c>
      <c r="I3665" t="s">
        <v>23</v>
      </c>
      <c r="J3665" t="s">
        <v>20</v>
      </c>
      <c r="K3665" t="s">
        <v>20</v>
      </c>
      <c r="L3665" t="s">
        <v>24</v>
      </c>
      <c r="M3665" t="s">
        <v>20</v>
      </c>
      <c r="N3665" t="s">
        <v>43</v>
      </c>
      <c r="O3665">
        <v>102.38</v>
      </c>
      <c r="P3665">
        <v>5678.86</v>
      </c>
      <c r="Q3665">
        <v>1</v>
      </c>
      <c r="R3665" t="s">
        <v>21</v>
      </c>
    </row>
    <row r="3666" spans="1:18" x14ac:dyDescent="0.35">
      <c r="A3666" t="s">
        <v>3700</v>
      </c>
      <c r="B3666" t="s">
        <v>36</v>
      </c>
      <c r="C3666">
        <v>1</v>
      </c>
      <c r="D3666" t="s">
        <v>20</v>
      </c>
      <c r="E3666" t="s">
        <v>20</v>
      </c>
      <c r="F3666" t="s">
        <v>65</v>
      </c>
      <c r="G3666">
        <v>47</v>
      </c>
      <c r="H3666" t="s">
        <v>20</v>
      </c>
      <c r="I3666" t="s">
        <v>32</v>
      </c>
      <c r="J3666" t="s">
        <v>21</v>
      </c>
      <c r="K3666" t="s">
        <v>21</v>
      </c>
      <c r="L3666" t="s">
        <v>29</v>
      </c>
      <c r="M3666" t="s">
        <v>21</v>
      </c>
      <c r="N3666" t="s">
        <v>25</v>
      </c>
      <c r="O3666">
        <v>50.28</v>
      </c>
      <c r="P3666">
        <v>2358.48</v>
      </c>
      <c r="Q3666">
        <v>1</v>
      </c>
      <c r="R3666" t="s">
        <v>21</v>
      </c>
    </row>
    <row r="3667" spans="1:18" x14ac:dyDescent="0.35">
      <c r="A3667" t="s">
        <v>3701</v>
      </c>
      <c r="B3667" t="s">
        <v>36</v>
      </c>
      <c r="C3667">
        <v>0</v>
      </c>
      <c r="D3667" t="s">
        <v>20</v>
      </c>
      <c r="E3667" t="s">
        <v>20</v>
      </c>
      <c r="F3667" t="s">
        <v>22</v>
      </c>
      <c r="G3667">
        <v>28</v>
      </c>
      <c r="H3667" t="s">
        <v>20</v>
      </c>
      <c r="I3667" t="s">
        <v>21</v>
      </c>
      <c r="J3667" t="s">
        <v>28</v>
      </c>
      <c r="K3667" t="s">
        <v>28</v>
      </c>
      <c r="L3667" t="s">
        <v>29</v>
      </c>
      <c r="M3667" t="s">
        <v>21</v>
      </c>
      <c r="N3667" t="s">
        <v>25</v>
      </c>
      <c r="O3667">
        <v>30.71</v>
      </c>
      <c r="P3667">
        <v>848.92</v>
      </c>
      <c r="Q3667">
        <v>2</v>
      </c>
      <c r="R3667" t="s">
        <v>21</v>
      </c>
    </row>
    <row r="3668" spans="1:18" x14ac:dyDescent="0.35">
      <c r="A3668" t="s">
        <v>3702</v>
      </c>
      <c r="B3668" t="s">
        <v>19</v>
      </c>
      <c r="C3668">
        <v>0</v>
      </c>
      <c r="D3668" t="s">
        <v>21</v>
      </c>
      <c r="E3668" t="s">
        <v>21</v>
      </c>
      <c r="F3668" t="s">
        <v>47</v>
      </c>
      <c r="G3668">
        <v>11</v>
      </c>
      <c r="H3668" t="s">
        <v>21</v>
      </c>
      <c r="I3668" t="s">
        <v>21</v>
      </c>
      <c r="J3668" t="s">
        <v>28</v>
      </c>
      <c r="K3668" t="s">
        <v>28</v>
      </c>
      <c r="L3668" t="s">
        <v>33</v>
      </c>
      <c r="M3668" t="s">
        <v>21</v>
      </c>
      <c r="N3668" t="s">
        <v>43</v>
      </c>
      <c r="O3668">
        <v>23.36</v>
      </c>
      <c r="P3668">
        <v>262.52</v>
      </c>
      <c r="Q3668">
        <v>2</v>
      </c>
      <c r="R3668" t="s">
        <v>20</v>
      </c>
    </row>
    <row r="3669" spans="1:18" x14ac:dyDescent="0.35">
      <c r="A3669" t="s">
        <v>3703</v>
      </c>
      <c r="B3669" t="s">
        <v>19</v>
      </c>
      <c r="C3669">
        <v>0</v>
      </c>
      <c r="D3669" t="s">
        <v>20</v>
      </c>
      <c r="E3669" t="s">
        <v>21</v>
      </c>
      <c r="F3669" t="s">
        <v>75</v>
      </c>
      <c r="G3669">
        <v>23</v>
      </c>
      <c r="H3669" t="s">
        <v>20</v>
      </c>
      <c r="I3669" t="s">
        <v>23</v>
      </c>
      <c r="J3669" t="s">
        <v>21</v>
      </c>
      <c r="K3669" t="s">
        <v>20</v>
      </c>
      <c r="L3669" t="s">
        <v>29</v>
      </c>
      <c r="M3669" t="s">
        <v>20</v>
      </c>
      <c r="N3669" t="s">
        <v>34</v>
      </c>
      <c r="O3669">
        <v>88.38</v>
      </c>
      <c r="P3669">
        <v>2024.3</v>
      </c>
      <c r="Q3669">
        <v>1</v>
      </c>
      <c r="R3669" t="s">
        <v>21</v>
      </c>
    </row>
    <row r="3670" spans="1:18" x14ac:dyDescent="0.35">
      <c r="A3670" t="s">
        <v>3704</v>
      </c>
      <c r="B3670" t="s">
        <v>19</v>
      </c>
      <c r="C3670">
        <v>0</v>
      </c>
      <c r="D3670" t="s">
        <v>21</v>
      </c>
      <c r="E3670" t="s">
        <v>21</v>
      </c>
      <c r="F3670" t="s">
        <v>22</v>
      </c>
      <c r="G3670">
        <v>22</v>
      </c>
      <c r="H3670" t="s">
        <v>20</v>
      </c>
      <c r="I3670" t="s">
        <v>23</v>
      </c>
      <c r="J3670" t="s">
        <v>20</v>
      </c>
      <c r="K3670" t="s">
        <v>20</v>
      </c>
      <c r="L3670" t="s">
        <v>29</v>
      </c>
      <c r="M3670" t="s">
        <v>20</v>
      </c>
      <c r="N3670" t="s">
        <v>34</v>
      </c>
      <c r="O3670">
        <v>86.57</v>
      </c>
      <c r="P3670">
        <v>1853.77</v>
      </c>
      <c r="Q3670">
        <v>1</v>
      </c>
      <c r="R3670" t="s">
        <v>21</v>
      </c>
    </row>
    <row r="3671" spans="1:18" x14ac:dyDescent="0.35">
      <c r="A3671" t="s">
        <v>3705</v>
      </c>
      <c r="B3671" t="s">
        <v>36</v>
      </c>
      <c r="C3671">
        <v>1</v>
      </c>
      <c r="D3671" t="s">
        <v>20</v>
      </c>
      <c r="E3671" t="s">
        <v>20</v>
      </c>
      <c r="F3671" t="s">
        <v>27</v>
      </c>
      <c r="G3671">
        <v>12</v>
      </c>
      <c r="H3671" t="s">
        <v>20</v>
      </c>
      <c r="I3671" t="s">
        <v>32</v>
      </c>
      <c r="J3671" t="s">
        <v>21</v>
      </c>
      <c r="K3671" t="s">
        <v>21</v>
      </c>
      <c r="L3671" t="s">
        <v>33</v>
      </c>
      <c r="M3671" t="s">
        <v>20</v>
      </c>
      <c r="N3671" t="s">
        <v>25</v>
      </c>
      <c r="O3671">
        <v>57.57</v>
      </c>
      <c r="P3671">
        <v>694.11</v>
      </c>
      <c r="Q3671">
        <v>1</v>
      </c>
      <c r="R3671" t="s">
        <v>20</v>
      </c>
    </row>
    <row r="3672" spans="1:18" x14ac:dyDescent="0.35">
      <c r="A3672" t="s">
        <v>393</v>
      </c>
      <c r="B3672" t="s">
        <v>19</v>
      </c>
      <c r="C3672">
        <v>0</v>
      </c>
      <c r="D3672" t="s">
        <v>20</v>
      </c>
      <c r="E3672" t="s">
        <v>20</v>
      </c>
      <c r="F3672" t="s">
        <v>37</v>
      </c>
      <c r="G3672">
        <v>12</v>
      </c>
      <c r="H3672" t="s">
        <v>20</v>
      </c>
      <c r="I3672" t="s">
        <v>23</v>
      </c>
      <c r="J3672" t="s">
        <v>21</v>
      </c>
      <c r="K3672" t="s">
        <v>20</v>
      </c>
      <c r="L3672" t="s">
        <v>33</v>
      </c>
      <c r="M3672" t="s">
        <v>21</v>
      </c>
      <c r="N3672" t="s">
        <v>43</v>
      </c>
      <c r="O3672">
        <v>85.62</v>
      </c>
      <c r="P3672">
        <v>999.22</v>
      </c>
      <c r="Q3672">
        <v>1</v>
      </c>
      <c r="R3672" t="s">
        <v>20</v>
      </c>
    </row>
    <row r="3673" spans="1:18" x14ac:dyDescent="0.35">
      <c r="A3673" t="s">
        <v>3706</v>
      </c>
      <c r="B3673" t="s">
        <v>36</v>
      </c>
      <c r="C3673">
        <v>0</v>
      </c>
      <c r="D3673" t="s">
        <v>21</v>
      </c>
      <c r="E3673" t="s">
        <v>21</v>
      </c>
      <c r="F3673" t="s">
        <v>41</v>
      </c>
      <c r="G3673">
        <v>1</v>
      </c>
      <c r="H3673" t="s">
        <v>20</v>
      </c>
      <c r="I3673" t="s">
        <v>23</v>
      </c>
      <c r="J3673" t="s">
        <v>20</v>
      </c>
      <c r="K3673" t="s">
        <v>21</v>
      </c>
      <c r="L3673" t="s">
        <v>33</v>
      </c>
      <c r="M3673" t="s">
        <v>20</v>
      </c>
      <c r="N3673" t="s">
        <v>34</v>
      </c>
      <c r="O3673">
        <v>92.11</v>
      </c>
      <c r="P3673">
        <v>92.69</v>
      </c>
      <c r="Q3673">
        <v>6</v>
      </c>
      <c r="R3673" t="s">
        <v>20</v>
      </c>
    </row>
    <row r="3674" spans="1:18" x14ac:dyDescent="0.35">
      <c r="A3674" t="s">
        <v>3707</v>
      </c>
      <c r="B3674" t="s">
        <v>36</v>
      </c>
      <c r="C3674">
        <v>0</v>
      </c>
      <c r="D3674" t="s">
        <v>21</v>
      </c>
      <c r="E3674" t="s">
        <v>21</v>
      </c>
      <c r="F3674" t="s">
        <v>22</v>
      </c>
      <c r="G3674">
        <v>10</v>
      </c>
      <c r="H3674" t="s">
        <v>20</v>
      </c>
      <c r="I3674" t="s">
        <v>23</v>
      </c>
      <c r="J3674" t="s">
        <v>20</v>
      </c>
      <c r="K3674" t="s">
        <v>21</v>
      </c>
      <c r="L3674" t="s">
        <v>33</v>
      </c>
      <c r="M3674" t="s">
        <v>21</v>
      </c>
      <c r="N3674" t="s">
        <v>34</v>
      </c>
      <c r="O3674">
        <v>93.6</v>
      </c>
      <c r="P3674">
        <v>938.23</v>
      </c>
      <c r="Q3674">
        <v>0</v>
      </c>
      <c r="R3674" t="s">
        <v>20</v>
      </c>
    </row>
    <row r="3675" spans="1:18" x14ac:dyDescent="0.35">
      <c r="A3675" t="s">
        <v>3708</v>
      </c>
      <c r="B3675" t="s">
        <v>36</v>
      </c>
      <c r="C3675">
        <v>1</v>
      </c>
      <c r="D3675" t="s">
        <v>21</v>
      </c>
      <c r="E3675" t="s">
        <v>21</v>
      </c>
      <c r="F3675" t="s">
        <v>65</v>
      </c>
      <c r="G3675">
        <v>43</v>
      </c>
      <c r="H3675" t="s">
        <v>20</v>
      </c>
      <c r="I3675" t="s">
        <v>21</v>
      </c>
      <c r="J3675" t="s">
        <v>28</v>
      </c>
      <c r="K3675" t="s">
        <v>28</v>
      </c>
      <c r="L3675" t="s">
        <v>29</v>
      </c>
      <c r="M3675" t="s">
        <v>20</v>
      </c>
      <c r="N3675" t="s">
        <v>30</v>
      </c>
      <c r="O3675">
        <v>20.149999999999999</v>
      </c>
      <c r="P3675">
        <v>857.32</v>
      </c>
      <c r="Q3675">
        <v>1</v>
      </c>
      <c r="R3675" t="s">
        <v>21</v>
      </c>
    </row>
    <row r="3676" spans="1:18" x14ac:dyDescent="0.35">
      <c r="A3676" t="s">
        <v>3709</v>
      </c>
      <c r="B3676" t="s">
        <v>19</v>
      </c>
      <c r="C3676">
        <v>0</v>
      </c>
      <c r="D3676" t="s">
        <v>20</v>
      </c>
      <c r="E3676" t="s">
        <v>20</v>
      </c>
      <c r="F3676" t="s">
        <v>58</v>
      </c>
      <c r="G3676">
        <v>12</v>
      </c>
      <c r="H3676" t="s">
        <v>21</v>
      </c>
      <c r="I3676" t="s">
        <v>32</v>
      </c>
      <c r="J3676" t="s">
        <v>21</v>
      </c>
      <c r="K3676" t="s">
        <v>21</v>
      </c>
      <c r="L3676" t="s">
        <v>29</v>
      </c>
      <c r="M3676" t="s">
        <v>20</v>
      </c>
      <c r="N3676" t="s">
        <v>25</v>
      </c>
      <c r="O3676">
        <v>45.56</v>
      </c>
      <c r="P3676">
        <v>562.24</v>
      </c>
      <c r="Q3676">
        <v>0</v>
      </c>
      <c r="R3676" t="s">
        <v>21</v>
      </c>
    </row>
    <row r="3677" spans="1:18" x14ac:dyDescent="0.35">
      <c r="A3677" t="s">
        <v>3710</v>
      </c>
      <c r="B3677" t="s">
        <v>19</v>
      </c>
      <c r="C3677">
        <v>0</v>
      </c>
      <c r="D3677" t="s">
        <v>21</v>
      </c>
      <c r="E3677" t="s">
        <v>21</v>
      </c>
      <c r="F3677" t="s">
        <v>37</v>
      </c>
      <c r="G3677">
        <v>16</v>
      </c>
      <c r="H3677" t="s">
        <v>20</v>
      </c>
      <c r="I3677" t="s">
        <v>21</v>
      </c>
      <c r="J3677" t="s">
        <v>28</v>
      </c>
      <c r="K3677" t="s">
        <v>28</v>
      </c>
      <c r="L3677" t="s">
        <v>33</v>
      </c>
      <c r="M3677" t="s">
        <v>21</v>
      </c>
      <c r="N3677" t="s">
        <v>34</v>
      </c>
      <c r="O3677">
        <v>24.4</v>
      </c>
      <c r="P3677">
        <v>398.96</v>
      </c>
      <c r="Q3677">
        <v>2</v>
      </c>
      <c r="R3677" t="s">
        <v>20</v>
      </c>
    </row>
    <row r="3678" spans="1:18" x14ac:dyDescent="0.35">
      <c r="A3678" t="s">
        <v>3711</v>
      </c>
      <c r="B3678" t="s">
        <v>19</v>
      </c>
      <c r="C3678">
        <v>1</v>
      </c>
      <c r="D3678" t="s">
        <v>20</v>
      </c>
      <c r="E3678" t="s">
        <v>21</v>
      </c>
      <c r="F3678" t="s">
        <v>75</v>
      </c>
      <c r="G3678">
        <v>31</v>
      </c>
      <c r="H3678" t="s">
        <v>20</v>
      </c>
      <c r="I3678" t="s">
        <v>32</v>
      </c>
      <c r="J3678" t="s">
        <v>20</v>
      </c>
      <c r="K3678" t="s">
        <v>21</v>
      </c>
      <c r="L3678" t="s">
        <v>29</v>
      </c>
      <c r="M3678" t="s">
        <v>21</v>
      </c>
      <c r="N3678" t="s">
        <v>34</v>
      </c>
      <c r="O3678">
        <v>52.72</v>
      </c>
      <c r="P3678">
        <v>1648.43</v>
      </c>
      <c r="Q3678">
        <v>3</v>
      </c>
      <c r="R3678" t="s">
        <v>21</v>
      </c>
    </row>
    <row r="3679" spans="1:18" x14ac:dyDescent="0.35">
      <c r="A3679" t="s">
        <v>3712</v>
      </c>
      <c r="B3679" t="s">
        <v>36</v>
      </c>
      <c r="C3679">
        <v>1</v>
      </c>
      <c r="D3679" t="s">
        <v>21</v>
      </c>
      <c r="E3679" t="s">
        <v>21</v>
      </c>
      <c r="F3679" t="s">
        <v>49</v>
      </c>
      <c r="G3679">
        <v>36</v>
      </c>
      <c r="H3679" t="s">
        <v>20</v>
      </c>
      <c r="I3679" t="s">
        <v>21</v>
      </c>
      <c r="J3679" t="s">
        <v>28</v>
      </c>
      <c r="K3679" t="s">
        <v>28</v>
      </c>
      <c r="L3679" t="s">
        <v>24</v>
      </c>
      <c r="M3679" t="s">
        <v>20</v>
      </c>
      <c r="N3679" t="s">
        <v>25</v>
      </c>
      <c r="O3679">
        <v>34.619999999999997</v>
      </c>
      <c r="P3679">
        <v>1209.24</v>
      </c>
      <c r="Q3679">
        <v>0</v>
      </c>
      <c r="R3679" t="s">
        <v>21</v>
      </c>
    </row>
    <row r="3680" spans="1:18" x14ac:dyDescent="0.35">
      <c r="A3680" t="s">
        <v>3713</v>
      </c>
      <c r="B3680" t="s">
        <v>36</v>
      </c>
      <c r="C3680">
        <v>1</v>
      </c>
      <c r="D3680" t="s">
        <v>21</v>
      </c>
      <c r="E3680" t="s">
        <v>21</v>
      </c>
      <c r="F3680" t="s">
        <v>37</v>
      </c>
      <c r="G3680">
        <v>24</v>
      </c>
      <c r="H3680" t="s">
        <v>20</v>
      </c>
      <c r="I3680" t="s">
        <v>23</v>
      </c>
      <c r="J3680" t="s">
        <v>21</v>
      </c>
      <c r="K3680" t="s">
        <v>20</v>
      </c>
      <c r="L3680" t="s">
        <v>33</v>
      </c>
      <c r="M3680" t="s">
        <v>20</v>
      </c>
      <c r="N3680" t="s">
        <v>25</v>
      </c>
      <c r="O3680">
        <v>92.48</v>
      </c>
      <c r="P3680">
        <v>2275.62</v>
      </c>
      <c r="Q3680">
        <v>4</v>
      </c>
      <c r="R3680" t="s">
        <v>21</v>
      </c>
    </row>
    <row r="3681" spans="1:18" x14ac:dyDescent="0.35">
      <c r="A3681" t="s">
        <v>3714</v>
      </c>
      <c r="B3681" t="s">
        <v>19</v>
      </c>
      <c r="C3681">
        <v>1</v>
      </c>
      <c r="D3681" t="s">
        <v>21</v>
      </c>
      <c r="E3681" t="s">
        <v>21</v>
      </c>
      <c r="F3681" t="s">
        <v>37</v>
      </c>
      <c r="G3681">
        <v>3</v>
      </c>
      <c r="H3681" t="s">
        <v>21</v>
      </c>
      <c r="I3681" t="s">
        <v>23</v>
      </c>
      <c r="J3681" t="s">
        <v>21</v>
      </c>
      <c r="K3681" t="s">
        <v>21</v>
      </c>
      <c r="L3681" t="s">
        <v>33</v>
      </c>
      <c r="M3681" t="s">
        <v>20</v>
      </c>
      <c r="N3681" t="s">
        <v>34</v>
      </c>
      <c r="O3681">
        <v>78.17</v>
      </c>
      <c r="P3681">
        <v>238.21</v>
      </c>
      <c r="Q3681">
        <v>3</v>
      </c>
      <c r="R3681" t="s">
        <v>20</v>
      </c>
    </row>
    <row r="3682" spans="1:18" x14ac:dyDescent="0.35">
      <c r="A3682" t="s">
        <v>3715</v>
      </c>
      <c r="B3682" t="s">
        <v>36</v>
      </c>
      <c r="C3682">
        <v>0</v>
      </c>
      <c r="D3682" t="s">
        <v>20</v>
      </c>
      <c r="E3682" t="s">
        <v>20</v>
      </c>
      <c r="F3682" t="s">
        <v>22</v>
      </c>
      <c r="G3682">
        <v>72</v>
      </c>
      <c r="H3682" t="s">
        <v>20</v>
      </c>
      <c r="I3682" t="s">
        <v>32</v>
      </c>
      <c r="J3682" t="s">
        <v>20</v>
      </c>
      <c r="K3682" t="s">
        <v>21</v>
      </c>
      <c r="L3682" t="s">
        <v>24</v>
      </c>
      <c r="M3682" t="s">
        <v>20</v>
      </c>
      <c r="N3682" t="s">
        <v>25</v>
      </c>
      <c r="O3682">
        <v>59.64</v>
      </c>
      <c r="P3682">
        <v>4192.79</v>
      </c>
      <c r="Q3682">
        <v>5</v>
      </c>
      <c r="R3682" t="s">
        <v>21</v>
      </c>
    </row>
    <row r="3683" spans="1:18" x14ac:dyDescent="0.35">
      <c r="A3683" t="s">
        <v>3716</v>
      </c>
      <c r="B3683" t="s">
        <v>36</v>
      </c>
      <c r="C3683">
        <v>0</v>
      </c>
      <c r="D3683" t="s">
        <v>20</v>
      </c>
      <c r="E3683" t="s">
        <v>20</v>
      </c>
      <c r="F3683" t="s">
        <v>22</v>
      </c>
      <c r="G3683">
        <v>29</v>
      </c>
      <c r="H3683" t="s">
        <v>20</v>
      </c>
      <c r="I3683" t="s">
        <v>21</v>
      </c>
      <c r="J3683" t="s">
        <v>28</v>
      </c>
      <c r="K3683" t="s">
        <v>28</v>
      </c>
      <c r="L3683" t="s">
        <v>29</v>
      </c>
      <c r="M3683" t="s">
        <v>20</v>
      </c>
      <c r="N3683" t="s">
        <v>30</v>
      </c>
      <c r="O3683">
        <v>18</v>
      </c>
      <c r="P3683">
        <v>527.13</v>
      </c>
      <c r="Q3683">
        <v>0</v>
      </c>
      <c r="R3683" t="s">
        <v>21</v>
      </c>
    </row>
    <row r="3684" spans="1:18" x14ac:dyDescent="0.35">
      <c r="A3684" t="s">
        <v>3717</v>
      </c>
      <c r="B3684" t="s">
        <v>36</v>
      </c>
      <c r="C3684">
        <v>0</v>
      </c>
      <c r="D3684" t="s">
        <v>21</v>
      </c>
      <c r="E3684" t="s">
        <v>21</v>
      </c>
      <c r="F3684" t="s">
        <v>65</v>
      </c>
      <c r="G3684">
        <v>0</v>
      </c>
      <c r="H3684" t="s">
        <v>20</v>
      </c>
      <c r="I3684" t="s">
        <v>23</v>
      </c>
      <c r="J3684" t="s">
        <v>21</v>
      </c>
      <c r="K3684" t="s">
        <v>21</v>
      </c>
      <c r="L3684" t="s">
        <v>29</v>
      </c>
      <c r="M3684" t="s">
        <v>21</v>
      </c>
      <c r="N3684" t="s">
        <v>43</v>
      </c>
      <c r="O3684">
        <v>75.77</v>
      </c>
      <c r="Q3684">
        <v>2</v>
      </c>
      <c r="R3684" t="s">
        <v>21</v>
      </c>
    </row>
    <row r="3685" spans="1:18" x14ac:dyDescent="0.35">
      <c r="A3685" t="s">
        <v>3718</v>
      </c>
      <c r="B3685" t="s">
        <v>19</v>
      </c>
      <c r="C3685">
        <v>0</v>
      </c>
      <c r="D3685" t="s">
        <v>21</v>
      </c>
      <c r="E3685" t="s">
        <v>21</v>
      </c>
      <c r="F3685" t="s">
        <v>41</v>
      </c>
      <c r="G3685">
        <v>15</v>
      </c>
      <c r="H3685" t="s">
        <v>20</v>
      </c>
      <c r="I3685" t="s">
        <v>23</v>
      </c>
      <c r="J3685" t="s">
        <v>20</v>
      </c>
      <c r="K3685" t="s">
        <v>21</v>
      </c>
      <c r="L3685" t="s">
        <v>33</v>
      </c>
      <c r="M3685" t="s">
        <v>21</v>
      </c>
      <c r="N3685" t="s">
        <v>34</v>
      </c>
      <c r="O3685">
        <v>74.569999999999993</v>
      </c>
      <c r="P3685">
        <v>1137.48</v>
      </c>
      <c r="Q3685">
        <v>0</v>
      </c>
      <c r="R3685" t="s">
        <v>20</v>
      </c>
    </row>
    <row r="3686" spans="1:18" x14ac:dyDescent="0.35">
      <c r="A3686" t="s">
        <v>3719</v>
      </c>
      <c r="B3686" t="s">
        <v>19</v>
      </c>
      <c r="C3686">
        <v>0</v>
      </c>
      <c r="D3686" t="s">
        <v>20</v>
      </c>
      <c r="E3686" t="s">
        <v>21</v>
      </c>
      <c r="F3686" t="s">
        <v>45</v>
      </c>
      <c r="G3686">
        <v>16</v>
      </c>
      <c r="H3686" t="s">
        <v>20</v>
      </c>
      <c r="I3686" t="s">
        <v>23</v>
      </c>
      <c r="J3686" t="s">
        <v>21</v>
      </c>
      <c r="K3686" t="s">
        <v>21</v>
      </c>
      <c r="L3686" t="s">
        <v>29</v>
      </c>
      <c r="M3686" t="s">
        <v>20</v>
      </c>
      <c r="N3686" t="s">
        <v>34</v>
      </c>
      <c r="O3686">
        <v>85.76</v>
      </c>
      <c r="P3686">
        <v>1346.63</v>
      </c>
      <c r="Q3686">
        <v>2</v>
      </c>
      <c r="R3686" t="s">
        <v>20</v>
      </c>
    </row>
    <row r="3687" spans="1:18" x14ac:dyDescent="0.35">
      <c r="A3687" t="s">
        <v>3720</v>
      </c>
      <c r="B3687" t="s">
        <v>19</v>
      </c>
      <c r="C3687">
        <v>1</v>
      </c>
      <c r="D3687" t="s">
        <v>21</v>
      </c>
      <c r="E3687" t="s">
        <v>21</v>
      </c>
      <c r="F3687" t="s">
        <v>65</v>
      </c>
      <c r="G3687">
        <v>5</v>
      </c>
      <c r="H3687" t="s">
        <v>20</v>
      </c>
      <c r="I3687" t="s">
        <v>21</v>
      </c>
      <c r="J3687" t="s">
        <v>28</v>
      </c>
      <c r="K3687" t="s">
        <v>28</v>
      </c>
      <c r="L3687" t="s">
        <v>33</v>
      </c>
      <c r="M3687" t="s">
        <v>20</v>
      </c>
      <c r="N3687" t="s">
        <v>30</v>
      </c>
      <c r="O3687">
        <v>36.57</v>
      </c>
      <c r="P3687">
        <v>181.43</v>
      </c>
      <c r="Q3687">
        <v>2</v>
      </c>
      <c r="R3687" t="s">
        <v>20</v>
      </c>
    </row>
    <row r="3688" spans="1:18" x14ac:dyDescent="0.35">
      <c r="A3688" t="s">
        <v>3721</v>
      </c>
      <c r="B3688" t="s">
        <v>19</v>
      </c>
      <c r="C3688">
        <v>0</v>
      </c>
      <c r="D3688" t="s">
        <v>21</v>
      </c>
      <c r="E3688" t="s">
        <v>21</v>
      </c>
      <c r="F3688" t="s">
        <v>37</v>
      </c>
      <c r="G3688">
        <v>29</v>
      </c>
      <c r="H3688" t="s">
        <v>20</v>
      </c>
      <c r="I3688" t="s">
        <v>32</v>
      </c>
      <c r="J3688" t="s">
        <v>20</v>
      </c>
      <c r="K3688" t="s">
        <v>21</v>
      </c>
      <c r="L3688" t="s">
        <v>29</v>
      </c>
      <c r="M3688" t="s">
        <v>21</v>
      </c>
      <c r="N3688" t="s">
        <v>34</v>
      </c>
      <c r="O3688">
        <v>60.24</v>
      </c>
      <c r="P3688">
        <v>1723.21</v>
      </c>
      <c r="Q3688">
        <v>1</v>
      </c>
      <c r="R3688" t="s">
        <v>21</v>
      </c>
    </row>
    <row r="3689" spans="1:18" x14ac:dyDescent="0.35">
      <c r="A3689" t="s">
        <v>3722</v>
      </c>
      <c r="B3689" t="s">
        <v>36</v>
      </c>
      <c r="C3689">
        <v>0</v>
      </c>
      <c r="D3689" t="s">
        <v>20</v>
      </c>
      <c r="E3689" t="s">
        <v>20</v>
      </c>
      <c r="F3689" t="s">
        <v>58</v>
      </c>
      <c r="G3689">
        <v>43</v>
      </c>
      <c r="H3689" t="s">
        <v>20</v>
      </c>
      <c r="I3689" t="s">
        <v>23</v>
      </c>
      <c r="J3689" t="s">
        <v>21</v>
      </c>
      <c r="K3689" t="s">
        <v>21</v>
      </c>
      <c r="L3689" t="s">
        <v>24</v>
      </c>
      <c r="M3689" t="s">
        <v>20</v>
      </c>
      <c r="N3689" t="s">
        <v>30</v>
      </c>
      <c r="O3689">
        <v>87.17</v>
      </c>
      <c r="P3689">
        <v>3665.03</v>
      </c>
      <c r="Q3689">
        <v>4</v>
      </c>
      <c r="R3689" t="s">
        <v>21</v>
      </c>
    </row>
    <row r="3690" spans="1:18" x14ac:dyDescent="0.35">
      <c r="A3690" t="s">
        <v>3723</v>
      </c>
      <c r="B3690" t="s">
        <v>19</v>
      </c>
      <c r="C3690">
        <v>0</v>
      </c>
      <c r="D3690" t="s">
        <v>21</v>
      </c>
      <c r="E3690" t="s">
        <v>21</v>
      </c>
      <c r="F3690" t="s">
        <v>41</v>
      </c>
      <c r="G3690">
        <v>32</v>
      </c>
      <c r="H3690" t="s">
        <v>20</v>
      </c>
      <c r="I3690" t="s">
        <v>32</v>
      </c>
      <c r="J3690" t="s">
        <v>20</v>
      </c>
      <c r="K3690" t="s">
        <v>20</v>
      </c>
      <c r="L3690" t="s">
        <v>24</v>
      </c>
      <c r="M3690" t="s">
        <v>21</v>
      </c>
      <c r="N3690" t="s">
        <v>34</v>
      </c>
      <c r="O3690">
        <v>61.05</v>
      </c>
      <c r="P3690">
        <v>1966.21</v>
      </c>
      <c r="Q3690">
        <v>0</v>
      </c>
      <c r="R3690" t="s">
        <v>21</v>
      </c>
    </row>
    <row r="3691" spans="1:18" x14ac:dyDescent="0.35">
      <c r="A3691" t="s">
        <v>3724</v>
      </c>
      <c r="B3691" t="s">
        <v>19</v>
      </c>
      <c r="C3691">
        <v>0</v>
      </c>
      <c r="D3691" t="s">
        <v>20</v>
      </c>
      <c r="E3691" t="s">
        <v>21</v>
      </c>
      <c r="F3691" t="s">
        <v>41</v>
      </c>
      <c r="G3691">
        <v>3</v>
      </c>
      <c r="H3691" t="s">
        <v>20</v>
      </c>
      <c r="I3691" t="s">
        <v>23</v>
      </c>
      <c r="J3691" t="s">
        <v>20</v>
      </c>
      <c r="K3691" t="s">
        <v>21</v>
      </c>
      <c r="L3691" t="s">
        <v>33</v>
      </c>
      <c r="M3691" t="s">
        <v>20</v>
      </c>
      <c r="N3691" t="s">
        <v>25</v>
      </c>
      <c r="O3691">
        <v>90.12</v>
      </c>
      <c r="P3691">
        <v>267.12</v>
      </c>
      <c r="Q3691">
        <v>2</v>
      </c>
      <c r="R3691" t="s">
        <v>20</v>
      </c>
    </row>
    <row r="3692" spans="1:18" x14ac:dyDescent="0.35">
      <c r="A3692" t="s">
        <v>3725</v>
      </c>
      <c r="B3692" t="s">
        <v>19</v>
      </c>
      <c r="C3692">
        <v>1</v>
      </c>
      <c r="D3692" t="s">
        <v>21</v>
      </c>
      <c r="E3692" t="s">
        <v>20</v>
      </c>
      <c r="F3692" t="s">
        <v>22</v>
      </c>
      <c r="G3692">
        <v>61</v>
      </c>
      <c r="H3692" t="s">
        <v>20</v>
      </c>
      <c r="I3692" t="s">
        <v>32</v>
      </c>
      <c r="J3692" t="s">
        <v>21</v>
      </c>
      <c r="K3692" t="s">
        <v>21</v>
      </c>
      <c r="L3692" t="s">
        <v>29</v>
      </c>
      <c r="M3692" t="s">
        <v>21</v>
      </c>
      <c r="N3692" t="s">
        <v>30</v>
      </c>
      <c r="O3692">
        <v>53.58</v>
      </c>
      <c r="P3692">
        <v>3182.78</v>
      </c>
      <c r="Q3692">
        <v>1</v>
      </c>
      <c r="R3692" t="s">
        <v>21</v>
      </c>
    </row>
    <row r="3693" spans="1:18" x14ac:dyDescent="0.35">
      <c r="A3693" t="s">
        <v>3726</v>
      </c>
      <c r="B3693" t="s">
        <v>36</v>
      </c>
      <c r="C3693">
        <v>0</v>
      </c>
      <c r="D3693" t="s">
        <v>20</v>
      </c>
      <c r="E3693" t="s">
        <v>21</v>
      </c>
      <c r="F3693" t="s">
        <v>22</v>
      </c>
      <c r="G3693">
        <v>72</v>
      </c>
      <c r="H3693" t="s">
        <v>21</v>
      </c>
      <c r="I3693" t="s">
        <v>23</v>
      </c>
      <c r="J3693" t="s">
        <v>20</v>
      </c>
      <c r="K3693" t="s">
        <v>20</v>
      </c>
      <c r="L3693" t="s">
        <v>24</v>
      </c>
      <c r="M3693" t="s">
        <v>21</v>
      </c>
      <c r="N3693" t="s">
        <v>43</v>
      </c>
      <c r="O3693">
        <v>82.63</v>
      </c>
      <c r="P3693">
        <v>6072.33</v>
      </c>
      <c r="Q3693">
        <v>0</v>
      </c>
      <c r="R3693" t="s">
        <v>21</v>
      </c>
    </row>
    <row r="3694" spans="1:18" x14ac:dyDescent="0.35">
      <c r="A3694" t="s">
        <v>3727</v>
      </c>
      <c r="B3694" t="s">
        <v>19</v>
      </c>
      <c r="C3694">
        <v>0</v>
      </c>
      <c r="D3694" t="s">
        <v>20</v>
      </c>
      <c r="E3694" t="s">
        <v>20</v>
      </c>
      <c r="F3694" t="s">
        <v>65</v>
      </c>
      <c r="G3694">
        <v>21</v>
      </c>
      <c r="H3694" t="s">
        <v>20</v>
      </c>
      <c r="I3694" t="s">
        <v>23</v>
      </c>
      <c r="J3694" t="s">
        <v>20</v>
      </c>
      <c r="K3694" t="s">
        <v>21</v>
      </c>
      <c r="L3694" t="s">
        <v>33</v>
      </c>
      <c r="M3694" t="s">
        <v>21</v>
      </c>
      <c r="N3694" t="s">
        <v>25</v>
      </c>
      <c r="O3694">
        <v>90.53</v>
      </c>
      <c r="P3694">
        <v>1849.73</v>
      </c>
      <c r="Q3694">
        <v>3</v>
      </c>
      <c r="R3694" t="s">
        <v>20</v>
      </c>
    </row>
    <row r="3695" spans="1:18" x14ac:dyDescent="0.35">
      <c r="A3695" t="s">
        <v>3728</v>
      </c>
      <c r="B3695" t="s">
        <v>36</v>
      </c>
      <c r="C3695">
        <v>0</v>
      </c>
      <c r="D3695" t="s">
        <v>20</v>
      </c>
      <c r="E3695" t="s">
        <v>20</v>
      </c>
      <c r="F3695" t="s">
        <v>37</v>
      </c>
      <c r="G3695">
        <v>45</v>
      </c>
      <c r="H3695" t="s">
        <v>20</v>
      </c>
      <c r="I3695" t="s">
        <v>23</v>
      </c>
      <c r="J3695" t="s">
        <v>21</v>
      </c>
      <c r="K3695" t="s">
        <v>21</v>
      </c>
      <c r="L3695" t="s">
        <v>29</v>
      </c>
      <c r="M3695" t="s">
        <v>21</v>
      </c>
      <c r="N3695" t="s">
        <v>34</v>
      </c>
      <c r="O3695">
        <v>78.819999999999993</v>
      </c>
      <c r="P3695">
        <v>3633.39</v>
      </c>
      <c r="Q3695">
        <v>3</v>
      </c>
      <c r="R3695" t="s">
        <v>21</v>
      </c>
    </row>
    <row r="3696" spans="1:18" x14ac:dyDescent="0.35">
      <c r="A3696" t="s">
        <v>3729</v>
      </c>
      <c r="B3696" t="s">
        <v>19</v>
      </c>
      <c r="C3696">
        <v>0</v>
      </c>
      <c r="D3696" t="s">
        <v>20</v>
      </c>
      <c r="E3696" t="s">
        <v>20</v>
      </c>
      <c r="F3696" t="s">
        <v>49</v>
      </c>
      <c r="G3696">
        <v>22</v>
      </c>
      <c r="H3696" t="s">
        <v>20</v>
      </c>
      <c r="I3696" t="s">
        <v>23</v>
      </c>
      <c r="J3696" t="s">
        <v>21</v>
      </c>
      <c r="K3696" t="s">
        <v>21</v>
      </c>
      <c r="L3696" t="s">
        <v>29</v>
      </c>
      <c r="M3696" t="s">
        <v>20</v>
      </c>
      <c r="N3696" t="s">
        <v>25</v>
      </c>
      <c r="O3696">
        <v>86.37</v>
      </c>
      <c r="P3696">
        <v>1926.46</v>
      </c>
      <c r="Q3696">
        <v>3</v>
      </c>
      <c r="R3696" t="s">
        <v>21</v>
      </c>
    </row>
    <row r="3697" spans="1:18" x14ac:dyDescent="0.35">
      <c r="A3697" t="s">
        <v>3730</v>
      </c>
      <c r="B3697" t="s">
        <v>36</v>
      </c>
      <c r="C3697">
        <v>1</v>
      </c>
      <c r="D3697" t="s">
        <v>21</v>
      </c>
      <c r="E3697" t="s">
        <v>21</v>
      </c>
      <c r="F3697" t="s">
        <v>45</v>
      </c>
      <c r="G3697">
        <v>43</v>
      </c>
      <c r="H3697" t="s">
        <v>21</v>
      </c>
      <c r="I3697" t="s">
        <v>23</v>
      </c>
      <c r="J3697" t="s">
        <v>20</v>
      </c>
      <c r="K3697" t="s">
        <v>20</v>
      </c>
      <c r="L3697" t="s">
        <v>24</v>
      </c>
      <c r="M3697" t="s">
        <v>20</v>
      </c>
      <c r="N3697" t="s">
        <v>25</v>
      </c>
      <c r="O3697">
        <v>75.010000000000005</v>
      </c>
      <c r="P3697">
        <v>3180.9</v>
      </c>
      <c r="Q3697">
        <v>1</v>
      </c>
      <c r="R3697" t="s">
        <v>21</v>
      </c>
    </row>
    <row r="3698" spans="1:18" x14ac:dyDescent="0.35">
      <c r="A3698" t="s">
        <v>3731</v>
      </c>
      <c r="B3698" t="s">
        <v>36</v>
      </c>
      <c r="C3698">
        <v>1</v>
      </c>
      <c r="D3698" t="s">
        <v>21</v>
      </c>
      <c r="E3698" t="s">
        <v>21</v>
      </c>
      <c r="F3698" t="s">
        <v>56</v>
      </c>
      <c r="G3698">
        <v>32</v>
      </c>
      <c r="H3698" t="s">
        <v>20</v>
      </c>
      <c r="I3698" t="s">
        <v>23</v>
      </c>
      <c r="J3698" t="s">
        <v>20</v>
      </c>
      <c r="K3698" t="s">
        <v>20</v>
      </c>
      <c r="L3698" t="s">
        <v>29</v>
      </c>
      <c r="M3698" t="s">
        <v>20</v>
      </c>
      <c r="N3698" t="s">
        <v>30</v>
      </c>
      <c r="O3698">
        <v>100.85</v>
      </c>
      <c r="P3698">
        <v>3139.06</v>
      </c>
      <c r="Q3698">
        <v>5</v>
      </c>
      <c r="R3698" t="s">
        <v>21</v>
      </c>
    </row>
    <row r="3699" spans="1:18" x14ac:dyDescent="0.35">
      <c r="A3699" t="s">
        <v>3732</v>
      </c>
      <c r="B3699" t="s">
        <v>36</v>
      </c>
      <c r="C3699">
        <v>1</v>
      </c>
      <c r="D3699" t="s">
        <v>21</v>
      </c>
      <c r="E3699" t="s">
        <v>21</v>
      </c>
      <c r="F3699" t="s">
        <v>75</v>
      </c>
      <c r="G3699">
        <v>45</v>
      </c>
      <c r="H3699" t="s">
        <v>20</v>
      </c>
      <c r="I3699" t="s">
        <v>32</v>
      </c>
      <c r="J3699" t="s">
        <v>21</v>
      </c>
      <c r="K3699" t="s">
        <v>21</v>
      </c>
      <c r="L3699" t="s">
        <v>24</v>
      </c>
      <c r="M3699" t="s">
        <v>21</v>
      </c>
      <c r="N3699" t="s">
        <v>34</v>
      </c>
      <c r="O3699">
        <v>43.71</v>
      </c>
      <c r="P3699">
        <v>1981.6</v>
      </c>
      <c r="Q3699">
        <v>0</v>
      </c>
      <c r="R3699" t="s">
        <v>21</v>
      </c>
    </row>
    <row r="3700" spans="1:18" x14ac:dyDescent="0.35">
      <c r="A3700" t="s">
        <v>3733</v>
      </c>
      <c r="B3700" t="s">
        <v>36</v>
      </c>
      <c r="C3700">
        <v>0</v>
      </c>
      <c r="D3700" t="s">
        <v>20</v>
      </c>
      <c r="E3700" t="s">
        <v>21</v>
      </c>
      <c r="F3700" t="s">
        <v>75</v>
      </c>
      <c r="G3700">
        <v>38</v>
      </c>
      <c r="H3700" t="s">
        <v>20</v>
      </c>
      <c r="I3700" t="s">
        <v>32</v>
      </c>
      <c r="J3700" t="s">
        <v>20</v>
      </c>
      <c r="K3700" t="s">
        <v>21</v>
      </c>
      <c r="L3700" t="s">
        <v>24</v>
      </c>
      <c r="M3700" t="s">
        <v>20</v>
      </c>
      <c r="N3700" t="s">
        <v>30</v>
      </c>
      <c r="O3700">
        <v>66.510000000000005</v>
      </c>
      <c r="P3700">
        <v>2509.5100000000002</v>
      </c>
      <c r="Q3700">
        <v>1</v>
      </c>
      <c r="R3700" t="s">
        <v>21</v>
      </c>
    </row>
    <row r="3701" spans="1:18" x14ac:dyDescent="0.35">
      <c r="A3701" t="s">
        <v>3734</v>
      </c>
      <c r="B3701" t="s">
        <v>19</v>
      </c>
      <c r="C3701">
        <v>0</v>
      </c>
      <c r="D3701" t="s">
        <v>21</v>
      </c>
      <c r="E3701" t="s">
        <v>21</v>
      </c>
      <c r="F3701" t="s">
        <v>65</v>
      </c>
      <c r="G3701">
        <v>53</v>
      </c>
      <c r="H3701" t="s">
        <v>20</v>
      </c>
      <c r="I3701" t="s">
        <v>32</v>
      </c>
      <c r="J3701" t="s">
        <v>21</v>
      </c>
      <c r="K3701" t="s">
        <v>21</v>
      </c>
      <c r="L3701" t="s">
        <v>24</v>
      </c>
      <c r="M3701" t="s">
        <v>20</v>
      </c>
      <c r="N3701" t="s">
        <v>34</v>
      </c>
      <c r="O3701">
        <v>68.900000000000006</v>
      </c>
      <c r="P3701">
        <v>3562.93</v>
      </c>
      <c r="Q3701">
        <v>2</v>
      </c>
      <c r="R3701" t="s">
        <v>21</v>
      </c>
    </row>
    <row r="3702" spans="1:18" x14ac:dyDescent="0.35">
      <c r="A3702" t="s">
        <v>3735</v>
      </c>
      <c r="B3702" t="s">
        <v>19</v>
      </c>
      <c r="C3702">
        <v>0</v>
      </c>
      <c r="D3702" t="s">
        <v>20</v>
      </c>
      <c r="E3702" t="s">
        <v>21</v>
      </c>
      <c r="F3702" t="s">
        <v>65</v>
      </c>
      <c r="G3702">
        <v>67</v>
      </c>
      <c r="H3702" t="s">
        <v>20</v>
      </c>
      <c r="I3702" t="s">
        <v>23</v>
      </c>
      <c r="J3702" t="s">
        <v>21</v>
      </c>
      <c r="K3702" t="s">
        <v>21</v>
      </c>
      <c r="L3702" t="s">
        <v>24</v>
      </c>
      <c r="M3702" t="s">
        <v>20</v>
      </c>
      <c r="N3702" t="s">
        <v>43</v>
      </c>
      <c r="O3702">
        <v>86.91</v>
      </c>
      <c r="P3702">
        <v>5686.81</v>
      </c>
      <c r="Q3702">
        <v>2</v>
      </c>
      <c r="R3702" t="s">
        <v>21</v>
      </c>
    </row>
    <row r="3703" spans="1:18" x14ac:dyDescent="0.35">
      <c r="A3703" t="s">
        <v>3736</v>
      </c>
      <c r="B3703" t="s">
        <v>36</v>
      </c>
      <c r="C3703">
        <v>0</v>
      </c>
      <c r="D3703" t="s">
        <v>21</v>
      </c>
      <c r="E3703" t="s">
        <v>21</v>
      </c>
      <c r="F3703" t="s">
        <v>47</v>
      </c>
      <c r="G3703">
        <v>29</v>
      </c>
      <c r="H3703" t="s">
        <v>20</v>
      </c>
      <c r="I3703" t="s">
        <v>32</v>
      </c>
      <c r="J3703" t="s">
        <v>21</v>
      </c>
      <c r="K3703" t="s">
        <v>21</v>
      </c>
      <c r="L3703" t="s">
        <v>24</v>
      </c>
      <c r="M3703" t="s">
        <v>20</v>
      </c>
      <c r="N3703" t="s">
        <v>34</v>
      </c>
      <c r="O3703">
        <v>50.4</v>
      </c>
      <c r="P3703">
        <v>1463.02</v>
      </c>
      <c r="Q3703">
        <v>2</v>
      </c>
      <c r="R3703" t="s">
        <v>21</v>
      </c>
    </row>
    <row r="3704" spans="1:18" x14ac:dyDescent="0.35">
      <c r="A3704" t="s">
        <v>3737</v>
      </c>
      <c r="B3704" t="s">
        <v>36</v>
      </c>
      <c r="C3704">
        <v>0</v>
      </c>
      <c r="D3704" t="s">
        <v>20</v>
      </c>
      <c r="E3704" t="s">
        <v>21</v>
      </c>
      <c r="F3704" t="s">
        <v>22</v>
      </c>
      <c r="G3704">
        <v>64</v>
      </c>
      <c r="H3704" t="s">
        <v>20</v>
      </c>
      <c r="I3704" t="s">
        <v>23</v>
      </c>
      <c r="J3704" t="s">
        <v>21</v>
      </c>
      <c r="K3704" t="s">
        <v>20</v>
      </c>
      <c r="L3704" t="s">
        <v>24</v>
      </c>
      <c r="M3704" t="s">
        <v>20</v>
      </c>
      <c r="N3704" t="s">
        <v>34</v>
      </c>
      <c r="O3704">
        <v>94.07</v>
      </c>
      <c r="P3704">
        <v>6014.11</v>
      </c>
      <c r="Q3704">
        <v>1</v>
      </c>
      <c r="R3704" t="s">
        <v>21</v>
      </c>
    </row>
    <row r="3705" spans="1:18" x14ac:dyDescent="0.35">
      <c r="A3705" t="s">
        <v>3738</v>
      </c>
      <c r="B3705" t="s">
        <v>36</v>
      </c>
      <c r="C3705">
        <v>0</v>
      </c>
      <c r="D3705" t="s">
        <v>20</v>
      </c>
      <c r="E3705" t="s">
        <v>21</v>
      </c>
      <c r="F3705" t="s">
        <v>45</v>
      </c>
      <c r="G3705">
        <v>16</v>
      </c>
      <c r="H3705" t="s">
        <v>20</v>
      </c>
      <c r="I3705" t="s">
        <v>32</v>
      </c>
      <c r="J3705" t="s">
        <v>21</v>
      </c>
      <c r="K3705" t="s">
        <v>20</v>
      </c>
      <c r="L3705" t="s">
        <v>33</v>
      </c>
      <c r="M3705" t="s">
        <v>21</v>
      </c>
      <c r="N3705" t="s">
        <v>43</v>
      </c>
      <c r="O3705">
        <v>57.13</v>
      </c>
      <c r="P3705">
        <v>927.3</v>
      </c>
      <c r="Q3705">
        <v>1</v>
      </c>
      <c r="R3705" t="s">
        <v>20</v>
      </c>
    </row>
    <row r="3706" spans="1:18" x14ac:dyDescent="0.35">
      <c r="A3706" t="s">
        <v>3739</v>
      </c>
      <c r="B3706" t="s">
        <v>36</v>
      </c>
      <c r="C3706">
        <v>1</v>
      </c>
      <c r="D3706" t="s">
        <v>21</v>
      </c>
      <c r="E3706" t="s">
        <v>21</v>
      </c>
      <c r="F3706" t="s">
        <v>58</v>
      </c>
      <c r="G3706">
        <v>30</v>
      </c>
      <c r="H3706" t="s">
        <v>20</v>
      </c>
      <c r="I3706" t="s">
        <v>23</v>
      </c>
      <c r="J3706" t="s">
        <v>20</v>
      </c>
      <c r="K3706" t="s">
        <v>20</v>
      </c>
      <c r="L3706" t="s">
        <v>24</v>
      </c>
      <c r="M3706" t="s">
        <v>20</v>
      </c>
      <c r="N3706" t="s">
        <v>43</v>
      </c>
      <c r="O3706">
        <v>91.34</v>
      </c>
      <c r="P3706">
        <v>2671.15</v>
      </c>
      <c r="Q3706">
        <v>1</v>
      </c>
      <c r="R3706" t="s">
        <v>21</v>
      </c>
    </row>
    <row r="3707" spans="1:18" x14ac:dyDescent="0.35">
      <c r="A3707" t="s">
        <v>3740</v>
      </c>
      <c r="B3707" t="s">
        <v>36</v>
      </c>
      <c r="C3707">
        <v>0</v>
      </c>
      <c r="D3707" t="s">
        <v>20</v>
      </c>
      <c r="E3707" t="s">
        <v>20</v>
      </c>
      <c r="F3707" t="s">
        <v>22</v>
      </c>
      <c r="G3707">
        <v>52</v>
      </c>
      <c r="H3707" t="s">
        <v>20</v>
      </c>
      <c r="I3707" t="s">
        <v>23</v>
      </c>
      <c r="J3707" t="s">
        <v>21</v>
      </c>
      <c r="K3707" t="s">
        <v>20</v>
      </c>
      <c r="L3707" t="s">
        <v>24</v>
      </c>
      <c r="M3707" t="s">
        <v>20</v>
      </c>
      <c r="N3707" t="s">
        <v>43</v>
      </c>
      <c r="O3707">
        <v>87.15</v>
      </c>
      <c r="P3707">
        <v>4612.33</v>
      </c>
      <c r="Q3707">
        <v>0</v>
      </c>
      <c r="R3707" t="s">
        <v>21</v>
      </c>
    </row>
    <row r="3708" spans="1:18" x14ac:dyDescent="0.35">
      <c r="A3708" t="s">
        <v>3741</v>
      </c>
      <c r="B3708" t="s">
        <v>36</v>
      </c>
      <c r="C3708">
        <v>0</v>
      </c>
      <c r="D3708" t="s">
        <v>20</v>
      </c>
      <c r="E3708" t="s">
        <v>21</v>
      </c>
      <c r="F3708" t="s">
        <v>22</v>
      </c>
      <c r="G3708">
        <v>39</v>
      </c>
      <c r="H3708" t="s">
        <v>20</v>
      </c>
      <c r="I3708" t="s">
        <v>23</v>
      </c>
      <c r="J3708" t="s">
        <v>21</v>
      </c>
      <c r="K3708" t="s">
        <v>20</v>
      </c>
      <c r="L3708" t="s">
        <v>24</v>
      </c>
      <c r="M3708" t="s">
        <v>21</v>
      </c>
      <c r="N3708" t="s">
        <v>34</v>
      </c>
      <c r="O3708">
        <v>90.85</v>
      </c>
      <c r="P3708">
        <v>3485.05</v>
      </c>
      <c r="Q3708">
        <v>0</v>
      </c>
      <c r="R3708" t="s">
        <v>21</v>
      </c>
    </row>
    <row r="3709" spans="1:18" x14ac:dyDescent="0.35">
      <c r="A3709" t="s">
        <v>3742</v>
      </c>
      <c r="B3709" t="s">
        <v>36</v>
      </c>
      <c r="C3709">
        <v>0</v>
      </c>
      <c r="D3709" t="s">
        <v>21</v>
      </c>
      <c r="E3709" t="s">
        <v>21</v>
      </c>
      <c r="F3709" t="s">
        <v>56</v>
      </c>
      <c r="G3709">
        <v>10</v>
      </c>
      <c r="H3709" t="s">
        <v>20</v>
      </c>
      <c r="I3709" t="s">
        <v>23</v>
      </c>
      <c r="J3709" t="s">
        <v>21</v>
      </c>
      <c r="K3709" t="s">
        <v>20</v>
      </c>
      <c r="L3709" t="s">
        <v>33</v>
      </c>
      <c r="M3709" t="s">
        <v>20</v>
      </c>
      <c r="N3709" t="s">
        <v>34</v>
      </c>
      <c r="O3709">
        <v>93.82</v>
      </c>
      <c r="P3709">
        <v>943.56</v>
      </c>
      <c r="Q3709">
        <v>2</v>
      </c>
      <c r="R3709" t="s">
        <v>20</v>
      </c>
    </row>
    <row r="3710" spans="1:18" x14ac:dyDescent="0.35">
      <c r="A3710" t="s">
        <v>3743</v>
      </c>
      <c r="B3710" t="s">
        <v>19</v>
      </c>
      <c r="C3710">
        <v>1</v>
      </c>
      <c r="D3710" t="s">
        <v>20</v>
      </c>
      <c r="E3710" t="s">
        <v>21</v>
      </c>
      <c r="F3710" t="s">
        <v>27</v>
      </c>
      <c r="G3710">
        <v>23</v>
      </c>
      <c r="H3710" t="s">
        <v>20</v>
      </c>
      <c r="I3710" t="s">
        <v>23</v>
      </c>
      <c r="J3710" t="s">
        <v>21</v>
      </c>
      <c r="K3710" t="s">
        <v>21</v>
      </c>
      <c r="L3710" t="s">
        <v>24</v>
      </c>
      <c r="M3710" t="s">
        <v>21</v>
      </c>
      <c r="N3710" t="s">
        <v>43</v>
      </c>
      <c r="O3710">
        <v>85.4</v>
      </c>
      <c r="P3710">
        <v>1968.67</v>
      </c>
      <c r="Q3710">
        <v>4</v>
      </c>
      <c r="R3710" t="s">
        <v>21</v>
      </c>
    </row>
    <row r="3711" spans="1:18" x14ac:dyDescent="0.35">
      <c r="A3711" t="s">
        <v>3744</v>
      </c>
      <c r="B3711" t="s">
        <v>19</v>
      </c>
      <c r="C3711">
        <v>0</v>
      </c>
      <c r="D3711" t="s">
        <v>20</v>
      </c>
      <c r="E3711" t="s">
        <v>20</v>
      </c>
      <c r="F3711" t="s">
        <v>75</v>
      </c>
      <c r="G3711">
        <v>21</v>
      </c>
      <c r="H3711" t="s">
        <v>20</v>
      </c>
      <c r="I3711" t="s">
        <v>23</v>
      </c>
      <c r="J3711" t="s">
        <v>21</v>
      </c>
      <c r="K3711" t="s">
        <v>21</v>
      </c>
      <c r="L3711" t="s">
        <v>33</v>
      </c>
      <c r="M3711" t="s">
        <v>21</v>
      </c>
      <c r="N3711" t="s">
        <v>30</v>
      </c>
      <c r="O3711">
        <v>89.83</v>
      </c>
      <c r="P3711">
        <v>1882.97</v>
      </c>
      <c r="Q3711">
        <v>1</v>
      </c>
      <c r="R3711" t="s">
        <v>20</v>
      </c>
    </row>
    <row r="3712" spans="1:18" x14ac:dyDescent="0.35">
      <c r="A3712" t="s">
        <v>3745</v>
      </c>
      <c r="B3712" t="s">
        <v>19</v>
      </c>
      <c r="C3712">
        <v>0</v>
      </c>
      <c r="D3712" t="s">
        <v>20</v>
      </c>
      <c r="E3712" t="s">
        <v>20</v>
      </c>
      <c r="F3712" t="s">
        <v>45</v>
      </c>
      <c r="G3712">
        <v>31</v>
      </c>
      <c r="H3712" t="s">
        <v>20</v>
      </c>
      <c r="I3712" t="s">
        <v>32</v>
      </c>
      <c r="J3712" t="s">
        <v>21</v>
      </c>
      <c r="K3712" t="s">
        <v>21</v>
      </c>
      <c r="L3712" t="s">
        <v>29</v>
      </c>
      <c r="M3712" t="s">
        <v>20</v>
      </c>
      <c r="N3712" t="s">
        <v>25</v>
      </c>
      <c r="O3712">
        <v>64.959999999999994</v>
      </c>
      <c r="P3712">
        <v>2000.88</v>
      </c>
      <c r="Q3712">
        <v>3</v>
      </c>
      <c r="R3712" t="s">
        <v>21</v>
      </c>
    </row>
    <row r="3713" spans="1:18" x14ac:dyDescent="0.35">
      <c r="A3713" t="s">
        <v>3746</v>
      </c>
      <c r="B3713" t="s">
        <v>19</v>
      </c>
      <c r="C3713">
        <v>0</v>
      </c>
      <c r="D3713" t="s">
        <v>21</v>
      </c>
      <c r="E3713" t="s">
        <v>21</v>
      </c>
      <c r="F3713" t="s">
        <v>39</v>
      </c>
      <c r="G3713">
        <v>55</v>
      </c>
      <c r="H3713" t="s">
        <v>21</v>
      </c>
      <c r="I3713" t="s">
        <v>21</v>
      </c>
      <c r="J3713" t="s">
        <v>28</v>
      </c>
      <c r="K3713" t="s">
        <v>28</v>
      </c>
      <c r="L3713" t="s">
        <v>29</v>
      </c>
      <c r="M3713" t="s">
        <v>20</v>
      </c>
      <c r="N3713" t="s">
        <v>43</v>
      </c>
      <c r="O3713">
        <v>18.5</v>
      </c>
      <c r="P3713">
        <v>1023.09</v>
      </c>
      <c r="Q3713">
        <v>0</v>
      </c>
      <c r="R3713" t="s">
        <v>21</v>
      </c>
    </row>
    <row r="3714" spans="1:18" x14ac:dyDescent="0.35">
      <c r="A3714" t="s">
        <v>3747</v>
      </c>
      <c r="B3714" t="s">
        <v>19</v>
      </c>
      <c r="C3714">
        <v>0</v>
      </c>
      <c r="D3714" t="s">
        <v>21</v>
      </c>
      <c r="E3714" t="s">
        <v>21</v>
      </c>
      <c r="F3714" t="s">
        <v>22</v>
      </c>
      <c r="G3714">
        <v>57</v>
      </c>
      <c r="H3714" t="s">
        <v>20</v>
      </c>
      <c r="I3714" t="s">
        <v>32</v>
      </c>
      <c r="J3714" t="s">
        <v>21</v>
      </c>
      <c r="K3714" t="s">
        <v>20</v>
      </c>
      <c r="L3714" t="s">
        <v>24</v>
      </c>
      <c r="M3714" t="s">
        <v>21</v>
      </c>
      <c r="N3714" t="s">
        <v>25</v>
      </c>
      <c r="O3714">
        <v>60.07</v>
      </c>
      <c r="P3714">
        <v>3324.12</v>
      </c>
      <c r="Q3714">
        <v>3</v>
      </c>
      <c r="R3714" t="s">
        <v>21</v>
      </c>
    </row>
    <row r="3715" spans="1:18" x14ac:dyDescent="0.35">
      <c r="A3715" t="s">
        <v>3748</v>
      </c>
      <c r="B3715" t="s">
        <v>19</v>
      </c>
      <c r="C3715">
        <v>0</v>
      </c>
      <c r="D3715" t="s">
        <v>20</v>
      </c>
      <c r="E3715" t="s">
        <v>20</v>
      </c>
      <c r="F3715" t="s">
        <v>56</v>
      </c>
      <c r="G3715">
        <v>46</v>
      </c>
      <c r="H3715" t="s">
        <v>20</v>
      </c>
      <c r="I3715" t="s">
        <v>23</v>
      </c>
      <c r="J3715" t="s">
        <v>21</v>
      </c>
      <c r="K3715" t="s">
        <v>21</v>
      </c>
      <c r="L3715" t="s">
        <v>24</v>
      </c>
      <c r="M3715" t="s">
        <v>20</v>
      </c>
      <c r="N3715" t="s">
        <v>25</v>
      </c>
      <c r="O3715">
        <v>82.45</v>
      </c>
      <c r="P3715">
        <v>3815.84</v>
      </c>
      <c r="Q3715">
        <v>3</v>
      </c>
      <c r="R3715" t="s">
        <v>20</v>
      </c>
    </row>
    <row r="3716" spans="1:18" x14ac:dyDescent="0.35">
      <c r="A3716" t="s">
        <v>3749</v>
      </c>
      <c r="B3716" t="s">
        <v>36</v>
      </c>
      <c r="C3716">
        <v>0</v>
      </c>
      <c r="D3716" t="s">
        <v>21</v>
      </c>
      <c r="E3716" t="s">
        <v>21</v>
      </c>
      <c r="F3716" t="s">
        <v>49</v>
      </c>
      <c r="G3716">
        <v>45</v>
      </c>
      <c r="H3716" t="s">
        <v>21</v>
      </c>
      <c r="I3716" t="s">
        <v>21</v>
      </c>
      <c r="J3716" t="s">
        <v>28</v>
      </c>
      <c r="K3716" t="s">
        <v>28</v>
      </c>
      <c r="L3716" t="s">
        <v>24</v>
      </c>
      <c r="M3716" t="s">
        <v>20</v>
      </c>
      <c r="N3716" t="s">
        <v>34</v>
      </c>
      <c r="O3716">
        <v>18</v>
      </c>
      <c r="P3716">
        <v>816.47</v>
      </c>
      <c r="Q3716">
        <v>1</v>
      </c>
      <c r="R3716" t="s">
        <v>21</v>
      </c>
    </row>
    <row r="3717" spans="1:18" x14ac:dyDescent="0.35">
      <c r="A3717" t="s">
        <v>3750</v>
      </c>
      <c r="B3717" t="s">
        <v>36</v>
      </c>
      <c r="C3717">
        <v>0</v>
      </c>
      <c r="D3717" t="s">
        <v>21</v>
      </c>
      <c r="E3717" t="s">
        <v>21</v>
      </c>
      <c r="F3717" t="s">
        <v>75</v>
      </c>
      <c r="G3717">
        <v>34</v>
      </c>
      <c r="H3717" t="s">
        <v>21</v>
      </c>
      <c r="I3717" t="s">
        <v>21</v>
      </c>
      <c r="J3717" t="s">
        <v>28</v>
      </c>
      <c r="K3717" t="s">
        <v>28</v>
      </c>
      <c r="L3717" t="s">
        <v>29</v>
      </c>
      <c r="M3717" t="s">
        <v>21</v>
      </c>
      <c r="N3717" t="s">
        <v>25</v>
      </c>
      <c r="O3717">
        <v>28.66</v>
      </c>
      <c r="P3717">
        <v>976.95</v>
      </c>
      <c r="Q3717">
        <v>4</v>
      </c>
      <c r="R3717" t="s">
        <v>21</v>
      </c>
    </row>
    <row r="3718" spans="1:18" x14ac:dyDescent="0.35">
      <c r="A3718" t="s">
        <v>3751</v>
      </c>
      <c r="B3718" t="s">
        <v>19</v>
      </c>
      <c r="C3718">
        <v>0</v>
      </c>
      <c r="D3718" t="s">
        <v>20</v>
      </c>
      <c r="E3718" t="s">
        <v>21</v>
      </c>
      <c r="F3718" t="s">
        <v>22</v>
      </c>
      <c r="G3718">
        <v>8</v>
      </c>
      <c r="H3718" t="s">
        <v>20</v>
      </c>
      <c r="I3718" t="s">
        <v>23</v>
      </c>
      <c r="J3718" t="s">
        <v>21</v>
      </c>
      <c r="K3718" t="s">
        <v>21</v>
      </c>
      <c r="L3718" t="s">
        <v>33</v>
      </c>
      <c r="M3718" t="s">
        <v>20</v>
      </c>
      <c r="N3718" t="s">
        <v>30</v>
      </c>
      <c r="O3718">
        <v>79.7</v>
      </c>
      <c r="P3718">
        <v>634.38</v>
      </c>
      <c r="Q3718">
        <v>3</v>
      </c>
      <c r="R3718" t="s">
        <v>20</v>
      </c>
    </row>
    <row r="3719" spans="1:18" x14ac:dyDescent="0.35">
      <c r="A3719" t="s">
        <v>3752</v>
      </c>
      <c r="B3719" t="s">
        <v>36</v>
      </c>
      <c r="C3719">
        <v>1</v>
      </c>
      <c r="D3719" t="s">
        <v>21</v>
      </c>
      <c r="E3719" t="s">
        <v>21</v>
      </c>
      <c r="F3719" t="s">
        <v>56</v>
      </c>
      <c r="G3719">
        <v>34</v>
      </c>
      <c r="H3719" t="s">
        <v>21</v>
      </c>
      <c r="I3719" t="s">
        <v>21</v>
      </c>
      <c r="J3719" t="s">
        <v>28</v>
      </c>
      <c r="K3719" t="s">
        <v>28</v>
      </c>
      <c r="L3719" t="s">
        <v>24</v>
      </c>
      <c r="M3719" t="s">
        <v>20</v>
      </c>
      <c r="N3719" t="s">
        <v>34</v>
      </c>
      <c r="O3719">
        <v>18</v>
      </c>
      <c r="P3719">
        <v>596.13</v>
      </c>
      <c r="Q3719">
        <v>0</v>
      </c>
      <c r="R3719" t="s">
        <v>21</v>
      </c>
    </row>
    <row r="3720" spans="1:18" x14ac:dyDescent="0.35">
      <c r="A3720" t="s">
        <v>3753</v>
      </c>
      <c r="B3720" t="s">
        <v>19</v>
      </c>
      <c r="C3720">
        <v>1</v>
      </c>
      <c r="D3720" t="s">
        <v>21</v>
      </c>
      <c r="E3720" t="s">
        <v>21</v>
      </c>
      <c r="F3720" t="s">
        <v>65</v>
      </c>
      <c r="G3720">
        <v>25</v>
      </c>
      <c r="H3720" t="s">
        <v>20</v>
      </c>
      <c r="I3720" t="s">
        <v>32</v>
      </c>
      <c r="J3720" t="s">
        <v>21</v>
      </c>
      <c r="K3720" t="s">
        <v>20</v>
      </c>
      <c r="L3720" t="s">
        <v>24</v>
      </c>
      <c r="M3720" t="s">
        <v>20</v>
      </c>
      <c r="N3720" t="s">
        <v>25</v>
      </c>
      <c r="O3720">
        <v>72.55</v>
      </c>
      <c r="P3720">
        <v>1777.05</v>
      </c>
      <c r="Q3720">
        <v>1</v>
      </c>
      <c r="R3720" t="s">
        <v>21</v>
      </c>
    </row>
    <row r="3721" spans="1:18" x14ac:dyDescent="0.35">
      <c r="A3721" t="s">
        <v>3754</v>
      </c>
      <c r="B3721" t="s">
        <v>19</v>
      </c>
      <c r="C3721">
        <v>0</v>
      </c>
      <c r="D3721" t="s">
        <v>20</v>
      </c>
      <c r="E3721" t="s">
        <v>21</v>
      </c>
      <c r="F3721" t="s">
        <v>22</v>
      </c>
      <c r="G3721">
        <v>37</v>
      </c>
      <c r="H3721" t="s">
        <v>21</v>
      </c>
      <c r="I3721" t="s">
        <v>23</v>
      </c>
      <c r="J3721" t="s">
        <v>21</v>
      </c>
      <c r="K3721" t="s">
        <v>21</v>
      </c>
      <c r="L3721" t="s">
        <v>33</v>
      </c>
      <c r="M3721" t="s">
        <v>20</v>
      </c>
      <c r="N3721" t="s">
        <v>25</v>
      </c>
      <c r="O3721">
        <v>69.63</v>
      </c>
      <c r="P3721">
        <v>2528.1</v>
      </c>
      <c r="Q3721">
        <v>2</v>
      </c>
      <c r="R3721" t="s">
        <v>20</v>
      </c>
    </row>
    <row r="3722" spans="1:18" x14ac:dyDescent="0.35">
      <c r="A3722" t="s">
        <v>3755</v>
      </c>
      <c r="B3722" t="s">
        <v>19</v>
      </c>
      <c r="C3722">
        <v>0</v>
      </c>
      <c r="D3722" t="s">
        <v>21</v>
      </c>
      <c r="E3722" t="s">
        <v>21</v>
      </c>
      <c r="F3722" t="s">
        <v>56</v>
      </c>
      <c r="G3722">
        <v>8</v>
      </c>
      <c r="H3722" t="s">
        <v>20</v>
      </c>
      <c r="I3722" t="s">
        <v>23</v>
      </c>
      <c r="J3722" t="s">
        <v>20</v>
      </c>
      <c r="K3722" t="s">
        <v>21</v>
      </c>
      <c r="L3722" t="s">
        <v>33</v>
      </c>
      <c r="M3722" t="s">
        <v>21</v>
      </c>
      <c r="N3722" t="s">
        <v>30</v>
      </c>
      <c r="O3722">
        <v>96.83</v>
      </c>
      <c r="P3722">
        <v>752.86</v>
      </c>
      <c r="Q3722">
        <v>0</v>
      </c>
      <c r="R3722" t="s">
        <v>20</v>
      </c>
    </row>
    <row r="3723" spans="1:18" x14ac:dyDescent="0.35">
      <c r="A3723" t="s">
        <v>3756</v>
      </c>
      <c r="B3723" t="s">
        <v>36</v>
      </c>
      <c r="C3723">
        <v>0</v>
      </c>
      <c r="D3723" t="s">
        <v>20</v>
      </c>
      <c r="E3723" t="s">
        <v>20</v>
      </c>
      <c r="F3723" t="s">
        <v>27</v>
      </c>
      <c r="G3723">
        <v>47</v>
      </c>
      <c r="H3723" t="s">
        <v>20</v>
      </c>
      <c r="I3723" t="s">
        <v>23</v>
      </c>
      <c r="J3723" t="s">
        <v>21</v>
      </c>
      <c r="K3723" t="s">
        <v>21</v>
      </c>
      <c r="L3723" t="s">
        <v>24</v>
      </c>
      <c r="M3723" t="s">
        <v>20</v>
      </c>
      <c r="N3723" t="s">
        <v>43</v>
      </c>
      <c r="O3723">
        <v>77.510000000000005</v>
      </c>
      <c r="P3723">
        <v>3606.35</v>
      </c>
      <c r="Q3723">
        <v>2</v>
      </c>
      <c r="R3723" t="s">
        <v>21</v>
      </c>
    </row>
    <row r="3724" spans="1:18" x14ac:dyDescent="0.35">
      <c r="A3724" t="s">
        <v>3757</v>
      </c>
      <c r="B3724" t="s">
        <v>36</v>
      </c>
      <c r="C3724">
        <v>0</v>
      </c>
      <c r="D3724" t="s">
        <v>21</v>
      </c>
      <c r="E3724" t="s">
        <v>21</v>
      </c>
      <c r="F3724" t="s">
        <v>45</v>
      </c>
      <c r="G3724">
        <v>8</v>
      </c>
      <c r="H3724" t="s">
        <v>20</v>
      </c>
      <c r="I3724" t="s">
        <v>23</v>
      </c>
      <c r="J3724" t="s">
        <v>21</v>
      </c>
      <c r="K3724" t="s">
        <v>20</v>
      </c>
      <c r="L3724" t="s">
        <v>33</v>
      </c>
      <c r="M3724" t="s">
        <v>21</v>
      </c>
      <c r="N3724" t="s">
        <v>34</v>
      </c>
      <c r="O3724">
        <v>85.71</v>
      </c>
      <c r="P3724">
        <v>692.42</v>
      </c>
      <c r="Q3724">
        <v>0</v>
      </c>
      <c r="R3724" t="s">
        <v>21</v>
      </c>
    </row>
    <row r="3725" spans="1:18" x14ac:dyDescent="0.35">
      <c r="A3725" t="s">
        <v>3758</v>
      </c>
      <c r="B3725" t="s">
        <v>36</v>
      </c>
      <c r="C3725">
        <v>0</v>
      </c>
      <c r="D3725" t="s">
        <v>21</v>
      </c>
      <c r="E3725" t="s">
        <v>20</v>
      </c>
      <c r="F3725" t="s">
        <v>58</v>
      </c>
      <c r="G3725">
        <v>10</v>
      </c>
      <c r="H3725" t="s">
        <v>20</v>
      </c>
      <c r="I3725" t="s">
        <v>32</v>
      </c>
      <c r="J3725" t="s">
        <v>21</v>
      </c>
      <c r="K3725" t="s">
        <v>20</v>
      </c>
      <c r="L3725" t="s">
        <v>29</v>
      </c>
      <c r="M3725" t="s">
        <v>21</v>
      </c>
      <c r="N3725" t="s">
        <v>25</v>
      </c>
      <c r="O3725">
        <v>62.04</v>
      </c>
      <c r="P3725">
        <v>624.78</v>
      </c>
      <c r="Q3725">
        <v>1</v>
      </c>
      <c r="R3725" t="s">
        <v>21</v>
      </c>
    </row>
    <row r="3726" spans="1:18" x14ac:dyDescent="0.35">
      <c r="A3726" t="s">
        <v>3759</v>
      </c>
      <c r="B3726" t="s">
        <v>36</v>
      </c>
      <c r="C3726">
        <v>0</v>
      </c>
      <c r="D3726" t="s">
        <v>21</v>
      </c>
      <c r="E3726" t="s">
        <v>21</v>
      </c>
      <c r="F3726" t="s">
        <v>37</v>
      </c>
      <c r="G3726">
        <v>55</v>
      </c>
      <c r="H3726" t="s">
        <v>21</v>
      </c>
      <c r="I3726" t="s">
        <v>23</v>
      </c>
      <c r="J3726" t="s">
        <v>21</v>
      </c>
      <c r="K3726" t="s">
        <v>20</v>
      </c>
      <c r="L3726" t="s">
        <v>24</v>
      </c>
      <c r="M3726" t="s">
        <v>20</v>
      </c>
      <c r="N3726" t="s">
        <v>34</v>
      </c>
      <c r="O3726">
        <v>68.53</v>
      </c>
      <c r="P3726">
        <v>3805.53</v>
      </c>
      <c r="Q3726">
        <v>4</v>
      </c>
      <c r="R3726" t="s">
        <v>21</v>
      </c>
    </row>
    <row r="3727" spans="1:18" x14ac:dyDescent="0.35">
      <c r="A3727" t="s">
        <v>3760</v>
      </c>
      <c r="B3727" t="s">
        <v>19</v>
      </c>
      <c r="C3727">
        <v>0</v>
      </c>
      <c r="D3727" t="s">
        <v>20</v>
      </c>
      <c r="E3727" t="s">
        <v>21</v>
      </c>
      <c r="F3727" t="s">
        <v>27</v>
      </c>
      <c r="G3727">
        <v>27</v>
      </c>
      <c r="H3727" t="s">
        <v>20</v>
      </c>
      <c r="I3727" t="s">
        <v>23</v>
      </c>
      <c r="J3727" t="s">
        <v>21</v>
      </c>
      <c r="K3727" t="s">
        <v>21</v>
      </c>
      <c r="L3727" t="s">
        <v>33</v>
      </c>
      <c r="M3727" t="s">
        <v>20</v>
      </c>
      <c r="N3727" t="s">
        <v>25</v>
      </c>
      <c r="O3727">
        <v>84.79</v>
      </c>
      <c r="P3727">
        <v>2281.7199999999998</v>
      </c>
      <c r="Q3727">
        <v>1</v>
      </c>
      <c r="R3727" t="s">
        <v>21</v>
      </c>
    </row>
    <row r="3728" spans="1:18" x14ac:dyDescent="0.35">
      <c r="A3728" t="s">
        <v>3761</v>
      </c>
      <c r="B3728" t="s">
        <v>36</v>
      </c>
      <c r="C3728">
        <v>0</v>
      </c>
      <c r="D3728" t="s">
        <v>20</v>
      </c>
      <c r="E3728" t="s">
        <v>20</v>
      </c>
      <c r="F3728" t="s">
        <v>45</v>
      </c>
      <c r="G3728">
        <v>7</v>
      </c>
      <c r="H3728" t="s">
        <v>21</v>
      </c>
      <c r="I3728" t="s">
        <v>21</v>
      </c>
      <c r="J3728" t="s">
        <v>28</v>
      </c>
      <c r="K3728" t="s">
        <v>28</v>
      </c>
      <c r="L3728" t="s">
        <v>33</v>
      </c>
      <c r="M3728" t="s">
        <v>21</v>
      </c>
      <c r="N3728" t="s">
        <v>25</v>
      </c>
      <c r="O3728">
        <v>29.37</v>
      </c>
      <c r="P3728">
        <v>211.54</v>
      </c>
      <c r="Q3728">
        <v>3</v>
      </c>
      <c r="R3728" t="s">
        <v>20</v>
      </c>
    </row>
    <row r="3729" spans="1:18" x14ac:dyDescent="0.35">
      <c r="A3729" t="s">
        <v>3762</v>
      </c>
      <c r="B3729" t="s">
        <v>19</v>
      </c>
      <c r="C3729">
        <v>0</v>
      </c>
      <c r="D3729" t="s">
        <v>20</v>
      </c>
      <c r="E3729" t="s">
        <v>20</v>
      </c>
      <c r="F3729" t="s">
        <v>75</v>
      </c>
      <c r="G3729">
        <v>36</v>
      </c>
      <c r="H3729" t="s">
        <v>20</v>
      </c>
      <c r="I3729" t="s">
        <v>32</v>
      </c>
      <c r="J3729" t="s">
        <v>21</v>
      </c>
      <c r="K3729" t="s">
        <v>21</v>
      </c>
      <c r="L3729" t="s">
        <v>33</v>
      </c>
      <c r="M3729" t="s">
        <v>20</v>
      </c>
      <c r="N3729" t="s">
        <v>30</v>
      </c>
      <c r="O3729">
        <v>66.209999999999994</v>
      </c>
      <c r="P3729">
        <v>2332.62</v>
      </c>
      <c r="Q3729">
        <v>2</v>
      </c>
      <c r="R3729" t="s">
        <v>20</v>
      </c>
    </row>
    <row r="3730" spans="1:18" x14ac:dyDescent="0.35">
      <c r="A3730" t="s">
        <v>3763</v>
      </c>
      <c r="B3730" t="s">
        <v>36</v>
      </c>
      <c r="C3730">
        <v>0</v>
      </c>
      <c r="D3730" t="s">
        <v>21</v>
      </c>
      <c r="E3730" t="s">
        <v>21</v>
      </c>
      <c r="F3730" t="s">
        <v>56</v>
      </c>
      <c r="G3730">
        <v>2</v>
      </c>
      <c r="H3730" t="s">
        <v>20</v>
      </c>
      <c r="I3730" t="s">
        <v>21</v>
      </c>
      <c r="J3730" t="s">
        <v>28</v>
      </c>
      <c r="K3730" t="s">
        <v>28</v>
      </c>
      <c r="L3730" t="s">
        <v>33</v>
      </c>
      <c r="M3730" t="s">
        <v>21</v>
      </c>
      <c r="N3730" t="s">
        <v>43</v>
      </c>
      <c r="O3730">
        <v>25.63</v>
      </c>
      <c r="P3730">
        <v>50.67</v>
      </c>
      <c r="Q3730">
        <v>0</v>
      </c>
      <c r="R3730" t="s">
        <v>21</v>
      </c>
    </row>
    <row r="3731" spans="1:18" x14ac:dyDescent="0.35">
      <c r="A3731" t="s">
        <v>3764</v>
      </c>
      <c r="B3731" t="s">
        <v>36</v>
      </c>
      <c r="C3731">
        <v>0</v>
      </c>
      <c r="D3731" t="s">
        <v>21</v>
      </c>
      <c r="E3731" t="s">
        <v>21</v>
      </c>
      <c r="F3731" t="s">
        <v>58</v>
      </c>
      <c r="G3731">
        <v>70</v>
      </c>
      <c r="H3731" t="s">
        <v>20</v>
      </c>
      <c r="I3731" t="s">
        <v>23</v>
      </c>
      <c r="J3731" t="s">
        <v>21</v>
      </c>
      <c r="K3731" t="s">
        <v>20</v>
      </c>
      <c r="L3731" t="s">
        <v>24</v>
      </c>
      <c r="M3731" t="s">
        <v>20</v>
      </c>
      <c r="N3731" t="s">
        <v>43</v>
      </c>
      <c r="O3731">
        <v>87.1</v>
      </c>
      <c r="P3731">
        <v>6160.95</v>
      </c>
      <c r="Q3731">
        <v>2</v>
      </c>
      <c r="R3731" t="s">
        <v>21</v>
      </c>
    </row>
    <row r="3732" spans="1:18" x14ac:dyDescent="0.35">
      <c r="A3732" t="s">
        <v>3765</v>
      </c>
      <c r="B3732" t="s">
        <v>36</v>
      </c>
      <c r="C3732">
        <v>0</v>
      </c>
      <c r="D3732" t="s">
        <v>20</v>
      </c>
      <c r="E3732" t="s">
        <v>20</v>
      </c>
      <c r="F3732" t="s">
        <v>56</v>
      </c>
      <c r="G3732">
        <v>60</v>
      </c>
      <c r="H3732" t="s">
        <v>20</v>
      </c>
      <c r="I3732" t="s">
        <v>21</v>
      </c>
      <c r="J3732" t="s">
        <v>28</v>
      </c>
      <c r="K3732" t="s">
        <v>28</v>
      </c>
      <c r="L3732" t="s">
        <v>33</v>
      </c>
      <c r="M3732" t="s">
        <v>20</v>
      </c>
      <c r="N3732" t="s">
        <v>34</v>
      </c>
      <c r="O3732">
        <v>27.55</v>
      </c>
      <c r="P3732">
        <v>1647.58</v>
      </c>
      <c r="Q3732">
        <v>1</v>
      </c>
      <c r="R3732" t="s">
        <v>21</v>
      </c>
    </row>
    <row r="3733" spans="1:18" x14ac:dyDescent="0.35">
      <c r="A3733" t="s">
        <v>3766</v>
      </c>
      <c r="B3733" t="s">
        <v>19</v>
      </c>
      <c r="C3733">
        <v>0</v>
      </c>
      <c r="D3733" t="s">
        <v>20</v>
      </c>
      <c r="E3733" t="s">
        <v>21</v>
      </c>
      <c r="F3733" t="s">
        <v>22</v>
      </c>
      <c r="G3733">
        <v>9</v>
      </c>
      <c r="H3733" t="s">
        <v>20</v>
      </c>
      <c r="I3733" t="s">
        <v>21</v>
      </c>
      <c r="J3733" t="s">
        <v>28</v>
      </c>
      <c r="K3733" t="s">
        <v>28</v>
      </c>
      <c r="L3733" t="s">
        <v>33</v>
      </c>
      <c r="M3733" t="s">
        <v>20</v>
      </c>
      <c r="N3733" t="s">
        <v>43</v>
      </c>
      <c r="O3733">
        <v>31.45</v>
      </c>
      <c r="P3733">
        <v>287.8</v>
      </c>
      <c r="Q3733">
        <v>0</v>
      </c>
      <c r="R3733" t="s">
        <v>21</v>
      </c>
    </row>
    <row r="3734" spans="1:18" x14ac:dyDescent="0.35">
      <c r="A3734" t="s">
        <v>3767</v>
      </c>
      <c r="B3734" t="s">
        <v>19</v>
      </c>
      <c r="C3734">
        <v>0</v>
      </c>
      <c r="D3734" t="s">
        <v>21</v>
      </c>
      <c r="E3734" t="s">
        <v>21</v>
      </c>
      <c r="F3734" t="s">
        <v>27</v>
      </c>
      <c r="G3734">
        <v>23</v>
      </c>
      <c r="H3734" t="s">
        <v>20</v>
      </c>
      <c r="I3734" t="s">
        <v>23</v>
      </c>
      <c r="J3734" t="s">
        <v>21</v>
      </c>
      <c r="K3734" t="s">
        <v>21</v>
      </c>
      <c r="L3734" t="s">
        <v>33</v>
      </c>
      <c r="M3734" t="s">
        <v>20</v>
      </c>
      <c r="N3734" t="s">
        <v>34</v>
      </c>
      <c r="O3734">
        <v>84.79</v>
      </c>
      <c r="P3734">
        <v>1985.3</v>
      </c>
      <c r="Q3734">
        <v>1</v>
      </c>
      <c r="R3734" t="s">
        <v>20</v>
      </c>
    </row>
    <row r="3735" spans="1:18" x14ac:dyDescent="0.35">
      <c r="A3735" t="s">
        <v>3768</v>
      </c>
      <c r="B3735" t="s">
        <v>19</v>
      </c>
      <c r="C3735">
        <v>0</v>
      </c>
      <c r="D3735" t="s">
        <v>20</v>
      </c>
      <c r="E3735" t="s">
        <v>21</v>
      </c>
      <c r="F3735" t="s">
        <v>65</v>
      </c>
      <c r="G3735">
        <v>26</v>
      </c>
      <c r="H3735" t="s">
        <v>20</v>
      </c>
      <c r="I3735" t="s">
        <v>32</v>
      </c>
      <c r="J3735" t="s">
        <v>21</v>
      </c>
      <c r="K3735" t="s">
        <v>20</v>
      </c>
      <c r="L3735" t="s">
        <v>33</v>
      </c>
      <c r="M3735" t="s">
        <v>20</v>
      </c>
      <c r="N3735" t="s">
        <v>25</v>
      </c>
      <c r="O3735">
        <v>61.03</v>
      </c>
      <c r="P3735">
        <v>1629.52</v>
      </c>
      <c r="Q3735">
        <v>3</v>
      </c>
      <c r="R3735" t="s">
        <v>21</v>
      </c>
    </row>
    <row r="3736" spans="1:18" x14ac:dyDescent="0.35">
      <c r="A3736" t="s">
        <v>3769</v>
      </c>
      <c r="B3736" t="s">
        <v>36</v>
      </c>
      <c r="C3736">
        <v>0</v>
      </c>
      <c r="D3736" t="s">
        <v>21</v>
      </c>
      <c r="E3736" t="s">
        <v>21</v>
      </c>
      <c r="F3736" t="s">
        <v>45</v>
      </c>
      <c r="G3736">
        <v>26</v>
      </c>
      <c r="H3736" t="s">
        <v>20</v>
      </c>
      <c r="I3736" t="s">
        <v>32</v>
      </c>
      <c r="J3736" t="s">
        <v>21</v>
      </c>
      <c r="K3736" t="s">
        <v>20</v>
      </c>
      <c r="L3736" t="s">
        <v>29</v>
      </c>
      <c r="M3736" t="s">
        <v>20</v>
      </c>
      <c r="N3736" t="s">
        <v>43</v>
      </c>
      <c r="O3736">
        <v>59.9</v>
      </c>
      <c r="P3736">
        <v>1536.71</v>
      </c>
      <c r="Q3736">
        <v>2</v>
      </c>
      <c r="R3736" t="s">
        <v>21</v>
      </c>
    </row>
    <row r="3737" spans="1:18" x14ac:dyDescent="0.35">
      <c r="A3737" t="s">
        <v>3770</v>
      </c>
      <c r="B3737" t="s">
        <v>19</v>
      </c>
      <c r="C3737">
        <v>0</v>
      </c>
      <c r="D3737" t="s">
        <v>20</v>
      </c>
      <c r="E3737" t="s">
        <v>20</v>
      </c>
      <c r="F3737" t="s">
        <v>37</v>
      </c>
      <c r="G3737">
        <v>31</v>
      </c>
      <c r="H3737" t="s">
        <v>20</v>
      </c>
      <c r="I3737" t="s">
        <v>32</v>
      </c>
      <c r="J3737" t="s">
        <v>21</v>
      </c>
      <c r="K3737" t="s">
        <v>21</v>
      </c>
      <c r="L3737" t="s">
        <v>29</v>
      </c>
      <c r="M3737" t="s">
        <v>20</v>
      </c>
      <c r="N3737" t="s">
        <v>30</v>
      </c>
      <c r="O3737">
        <v>50.72</v>
      </c>
      <c r="P3737">
        <v>1596.91</v>
      </c>
      <c r="Q3737">
        <v>0</v>
      </c>
      <c r="R3737" t="s">
        <v>21</v>
      </c>
    </row>
    <row r="3738" spans="1:18" x14ac:dyDescent="0.35">
      <c r="A3738" t="s">
        <v>3771</v>
      </c>
      <c r="B3738" t="s">
        <v>36</v>
      </c>
      <c r="C3738">
        <v>1</v>
      </c>
      <c r="D3738" t="s">
        <v>21</v>
      </c>
      <c r="E3738" t="s">
        <v>20</v>
      </c>
      <c r="F3738" t="s">
        <v>27</v>
      </c>
      <c r="G3738">
        <v>31</v>
      </c>
      <c r="H3738" t="s">
        <v>20</v>
      </c>
      <c r="I3738" t="s">
        <v>32</v>
      </c>
      <c r="J3738" t="s">
        <v>20</v>
      </c>
      <c r="K3738" t="s">
        <v>21</v>
      </c>
      <c r="L3738" t="s">
        <v>33</v>
      </c>
      <c r="M3738" t="s">
        <v>20</v>
      </c>
      <c r="N3738" t="s">
        <v>30</v>
      </c>
      <c r="O3738">
        <v>64.56</v>
      </c>
      <c r="P3738">
        <v>1942.12</v>
      </c>
      <c r="Q3738">
        <v>0</v>
      </c>
      <c r="R3738" t="s">
        <v>21</v>
      </c>
    </row>
    <row r="3739" spans="1:18" x14ac:dyDescent="0.35">
      <c r="A3739" t="s">
        <v>3772</v>
      </c>
      <c r="B3739" t="s">
        <v>19</v>
      </c>
      <c r="C3739">
        <v>0</v>
      </c>
      <c r="D3739" t="s">
        <v>21</v>
      </c>
      <c r="E3739" t="s">
        <v>21</v>
      </c>
      <c r="F3739" t="s">
        <v>39</v>
      </c>
      <c r="G3739">
        <v>26</v>
      </c>
      <c r="H3739" t="s">
        <v>20</v>
      </c>
      <c r="I3739" t="s">
        <v>21</v>
      </c>
      <c r="J3739" t="s">
        <v>28</v>
      </c>
      <c r="K3739" t="s">
        <v>28</v>
      </c>
      <c r="L3739" t="s">
        <v>33</v>
      </c>
      <c r="M3739" t="s">
        <v>20</v>
      </c>
      <c r="N3739" t="s">
        <v>43</v>
      </c>
      <c r="O3739">
        <v>40.85</v>
      </c>
      <c r="P3739">
        <v>1069.42</v>
      </c>
      <c r="Q3739">
        <v>2</v>
      </c>
      <c r="R3739" t="s">
        <v>20</v>
      </c>
    </row>
    <row r="3740" spans="1:18" x14ac:dyDescent="0.35">
      <c r="A3740" t="s">
        <v>3773</v>
      </c>
      <c r="B3740" t="s">
        <v>19</v>
      </c>
      <c r="C3740">
        <v>0</v>
      </c>
      <c r="D3740" t="s">
        <v>20</v>
      </c>
      <c r="E3740" t="s">
        <v>21</v>
      </c>
      <c r="F3740" t="s">
        <v>27</v>
      </c>
      <c r="G3740">
        <v>14</v>
      </c>
      <c r="H3740" t="s">
        <v>21</v>
      </c>
      <c r="I3740" t="s">
        <v>32</v>
      </c>
      <c r="J3740" t="s">
        <v>21</v>
      </c>
      <c r="K3740" t="s">
        <v>21</v>
      </c>
      <c r="L3740" t="s">
        <v>33</v>
      </c>
      <c r="M3740" t="s">
        <v>20</v>
      </c>
      <c r="N3740" t="s">
        <v>25</v>
      </c>
      <c r="O3740">
        <v>49.35</v>
      </c>
      <c r="P3740">
        <v>706.53</v>
      </c>
      <c r="Q3740">
        <v>3</v>
      </c>
      <c r="R3740" t="s">
        <v>20</v>
      </c>
    </row>
    <row r="3741" spans="1:18" x14ac:dyDescent="0.35">
      <c r="A3741" t="s">
        <v>3774</v>
      </c>
      <c r="B3741" t="s">
        <v>36</v>
      </c>
      <c r="C3741">
        <v>1</v>
      </c>
      <c r="D3741" t="s">
        <v>20</v>
      </c>
      <c r="E3741" t="s">
        <v>21</v>
      </c>
      <c r="F3741" t="s">
        <v>75</v>
      </c>
      <c r="G3741">
        <v>16</v>
      </c>
      <c r="H3741" t="s">
        <v>20</v>
      </c>
      <c r="I3741" t="s">
        <v>21</v>
      </c>
      <c r="J3741" t="s">
        <v>28</v>
      </c>
      <c r="K3741" t="s">
        <v>28</v>
      </c>
      <c r="L3741" t="s">
        <v>29</v>
      </c>
      <c r="M3741" t="s">
        <v>21</v>
      </c>
      <c r="N3741" t="s">
        <v>34</v>
      </c>
      <c r="O3741">
        <v>41.09</v>
      </c>
      <c r="P3741">
        <v>655.20000000000005</v>
      </c>
      <c r="Q3741">
        <v>1</v>
      </c>
      <c r="R3741" t="s">
        <v>21</v>
      </c>
    </row>
    <row r="3742" spans="1:18" x14ac:dyDescent="0.35">
      <c r="A3742" t="s">
        <v>3775</v>
      </c>
      <c r="B3742" t="s">
        <v>19</v>
      </c>
      <c r="C3742">
        <v>0</v>
      </c>
      <c r="D3742" t="s">
        <v>21</v>
      </c>
      <c r="E3742" t="s">
        <v>20</v>
      </c>
      <c r="F3742" t="s">
        <v>45</v>
      </c>
      <c r="G3742">
        <v>4</v>
      </c>
      <c r="H3742" t="s">
        <v>20</v>
      </c>
      <c r="I3742" t="s">
        <v>32</v>
      </c>
      <c r="J3742" t="s">
        <v>20</v>
      </c>
      <c r="K3742" t="s">
        <v>20</v>
      </c>
      <c r="L3742" t="s">
        <v>33</v>
      </c>
      <c r="M3742" t="s">
        <v>21</v>
      </c>
      <c r="N3742" t="s">
        <v>43</v>
      </c>
      <c r="O3742">
        <v>63.34</v>
      </c>
      <c r="P3742">
        <v>254.55</v>
      </c>
      <c r="Q3742">
        <v>1</v>
      </c>
      <c r="R3742" t="s">
        <v>21</v>
      </c>
    </row>
    <row r="3743" spans="1:18" x14ac:dyDescent="0.35">
      <c r="A3743" t="s">
        <v>3776</v>
      </c>
      <c r="B3743" t="s">
        <v>19</v>
      </c>
      <c r="C3743">
        <v>0</v>
      </c>
      <c r="D3743" t="s">
        <v>20</v>
      </c>
      <c r="E3743" t="s">
        <v>21</v>
      </c>
      <c r="F3743" t="s">
        <v>45</v>
      </c>
      <c r="G3743">
        <v>50</v>
      </c>
      <c r="H3743" t="s">
        <v>20</v>
      </c>
      <c r="I3743" t="s">
        <v>23</v>
      </c>
      <c r="J3743" t="s">
        <v>20</v>
      </c>
      <c r="K3743" t="s">
        <v>21</v>
      </c>
      <c r="L3743" t="s">
        <v>24</v>
      </c>
      <c r="M3743" t="s">
        <v>21</v>
      </c>
      <c r="N3743" t="s">
        <v>25</v>
      </c>
      <c r="O3743">
        <v>78.72</v>
      </c>
      <c r="P3743">
        <v>4038.97</v>
      </c>
      <c r="Q3743">
        <v>4</v>
      </c>
      <c r="R3743" t="s">
        <v>21</v>
      </c>
    </row>
    <row r="3744" spans="1:18" x14ac:dyDescent="0.35">
      <c r="A3744" t="s">
        <v>3777</v>
      </c>
      <c r="B3744" t="s">
        <v>36</v>
      </c>
      <c r="C3744">
        <v>0</v>
      </c>
      <c r="D3744" t="s">
        <v>21</v>
      </c>
      <c r="E3744" t="s">
        <v>21</v>
      </c>
      <c r="F3744" t="s">
        <v>45</v>
      </c>
      <c r="G3744">
        <v>11</v>
      </c>
      <c r="H3744" t="s">
        <v>20</v>
      </c>
      <c r="I3744" t="s">
        <v>23</v>
      </c>
      <c r="J3744" t="s">
        <v>21</v>
      </c>
      <c r="K3744" t="s">
        <v>20</v>
      </c>
      <c r="L3744" t="s">
        <v>33</v>
      </c>
      <c r="M3744" t="s">
        <v>21</v>
      </c>
      <c r="N3744" t="s">
        <v>43</v>
      </c>
      <c r="O3744">
        <v>96.69</v>
      </c>
      <c r="P3744">
        <v>1067.27</v>
      </c>
      <c r="Q3744">
        <v>0</v>
      </c>
      <c r="R3744" t="s">
        <v>20</v>
      </c>
    </row>
    <row r="3745" spans="1:18" x14ac:dyDescent="0.35">
      <c r="A3745" t="s">
        <v>3778</v>
      </c>
      <c r="B3745" t="s">
        <v>36</v>
      </c>
      <c r="C3745">
        <v>0</v>
      </c>
      <c r="D3745" t="s">
        <v>20</v>
      </c>
      <c r="E3745" t="s">
        <v>20</v>
      </c>
      <c r="F3745" t="s">
        <v>45</v>
      </c>
      <c r="G3745">
        <v>13</v>
      </c>
      <c r="H3745" t="s">
        <v>20</v>
      </c>
      <c r="I3745" t="s">
        <v>21</v>
      </c>
      <c r="J3745" t="s">
        <v>28</v>
      </c>
      <c r="K3745" t="s">
        <v>28</v>
      </c>
      <c r="L3745" t="s">
        <v>33</v>
      </c>
      <c r="M3745" t="s">
        <v>20</v>
      </c>
      <c r="N3745" t="s">
        <v>43</v>
      </c>
      <c r="O3745">
        <v>25.4</v>
      </c>
      <c r="P3745">
        <v>323.12</v>
      </c>
      <c r="Q3745">
        <v>2</v>
      </c>
      <c r="R3745" t="s">
        <v>21</v>
      </c>
    </row>
    <row r="3746" spans="1:18" x14ac:dyDescent="0.35">
      <c r="A3746" t="s">
        <v>3779</v>
      </c>
      <c r="B3746" t="s">
        <v>36</v>
      </c>
      <c r="C3746">
        <v>0</v>
      </c>
      <c r="D3746" t="s">
        <v>21</v>
      </c>
      <c r="E3746" t="s">
        <v>21</v>
      </c>
      <c r="F3746" t="s">
        <v>56</v>
      </c>
      <c r="G3746">
        <v>32</v>
      </c>
      <c r="H3746" t="s">
        <v>20</v>
      </c>
      <c r="I3746" t="s">
        <v>23</v>
      </c>
      <c r="J3746" t="s">
        <v>20</v>
      </c>
      <c r="K3746" t="s">
        <v>21</v>
      </c>
      <c r="L3746" t="s">
        <v>24</v>
      </c>
      <c r="M3746" t="s">
        <v>21</v>
      </c>
      <c r="N3746" t="s">
        <v>43</v>
      </c>
      <c r="O3746">
        <v>81.99</v>
      </c>
      <c r="P3746">
        <v>2573.85</v>
      </c>
      <c r="Q3746">
        <v>2</v>
      </c>
      <c r="R3746" t="s">
        <v>21</v>
      </c>
    </row>
    <row r="3747" spans="1:18" x14ac:dyDescent="0.35">
      <c r="A3747" t="s">
        <v>3780</v>
      </c>
      <c r="B3747" t="s">
        <v>36</v>
      </c>
      <c r="C3747">
        <v>0</v>
      </c>
      <c r="D3747" t="s">
        <v>20</v>
      </c>
      <c r="E3747" t="s">
        <v>21</v>
      </c>
      <c r="F3747" t="s">
        <v>22</v>
      </c>
      <c r="G3747">
        <v>56</v>
      </c>
      <c r="H3747" t="s">
        <v>20</v>
      </c>
      <c r="I3747" t="s">
        <v>32</v>
      </c>
      <c r="J3747" t="s">
        <v>21</v>
      </c>
      <c r="K3747" t="s">
        <v>21</v>
      </c>
      <c r="L3747" t="s">
        <v>24</v>
      </c>
      <c r="M3747" t="s">
        <v>20</v>
      </c>
      <c r="N3747" t="s">
        <v>30</v>
      </c>
      <c r="O3747">
        <v>51.26</v>
      </c>
      <c r="P3747">
        <v>2903.2</v>
      </c>
      <c r="Q3747">
        <v>3</v>
      </c>
      <c r="R3747" t="s">
        <v>21</v>
      </c>
    </row>
    <row r="3748" spans="1:18" x14ac:dyDescent="0.35">
      <c r="A3748" t="s">
        <v>3781</v>
      </c>
      <c r="B3748" t="s">
        <v>36</v>
      </c>
      <c r="C3748">
        <v>0</v>
      </c>
      <c r="D3748" t="s">
        <v>20</v>
      </c>
      <c r="E3748" t="s">
        <v>20</v>
      </c>
      <c r="F3748" t="s">
        <v>45</v>
      </c>
      <c r="G3748">
        <v>4</v>
      </c>
      <c r="H3748" t="s">
        <v>20</v>
      </c>
      <c r="I3748" t="s">
        <v>32</v>
      </c>
      <c r="J3748" t="s">
        <v>21</v>
      </c>
      <c r="K3748" t="s">
        <v>21</v>
      </c>
      <c r="L3748" t="s">
        <v>33</v>
      </c>
      <c r="M3748" t="s">
        <v>20</v>
      </c>
      <c r="N3748" t="s">
        <v>43</v>
      </c>
      <c r="O3748">
        <v>57.74</v>
      </c>
      <c r="P3748">
        <v>226.94</v>
      </c>
      <c r="Q3748">
        <v>2</v>
      </c>
      <c r="R3748" t="s">
        <v>20</v>
      </c>
    </row>
    <row r="3749" spans="1:18" x14ac:dyDescent="0.35">
      <c r="A3749" t="s">
        <v>3782</v>
      </c>
      <c r="B3749" t="s">
        <v>36</v>
      </c>
      <c r="C3749">
        <v>0</v>
      </c>
      <c r="D3749" t="s">
        <v>20</v>
      </c>
      <c r="E3749" t="s">
        <v>20</v>
      </c>
      <c r="F3749" t="s">
        <v>39</v>
      </c>
      <c r="G3749">
        <v>42</v>
      </c>
      <c r="H3749" t="s">
        <v>20</v>
      </c>
      <c r="I3749" t="s">
        <v>23</v>
      </c>
      <c r="J3749" t="s">
        <v>20</v>
      </c>
      <c r="K3749" t="s">
        <v>21</v>
      </c>
      <c r="L3749" t="s">
        <v>29</v>
      </c>
      <c r="M3749" t="s">
        <v>20</v>
      </c>
      <c r="N3749" t="s">
        <v>34</v>
      </c>
      <c r="O3749">
        <v>89.74</v>
      </c>
      <c r="P3749">
        <v>3776.23</v>
      </c>
      <c r="Q3749">
        <v>3</v>
      </c>
      <c r="R3749" t="s">
        <v>21</v>
      </c>
    </row>
    <row r="3750" spans="1:18" x14ac:dyDescent="0.35">
      <c r="A3750" t="s">
        <v>3783</v>
      </c>
      <c r="B3750" t="s">
        <v>36</v>
      </c>
      <c r="C3750">
        <v>0</v>
      </c>
      <c r="D3750" t="s">
        <v>20</v>
      </c>
      <c r="E3750" t="s">
        <v>20</v>
      </c>
      <c r="F3750" t="s">
        <v>27</v>
      </c>
      <c r="G3750">
        <v>33</v>
      </c>
      <c r="H3750" t="s">
        <v>20</v>
      </c>
      <c r="I3750" t="s">
        <v>23</v>
      </c>
      <c r="J3750" t="s">
        <v>20</v>
      </c>
      <c r="K3750" t="s">
        <v>21</v>
      </c>
      <c r="L3750" t="s">
        <v>29</v>
      </c>
      <c r="M3750" t="s">
        <v>20</v>
      </c>
      <c r="N3750" t="s">
        <v>30</v>
      </c>
      <c r="O3750">
        <v>81.34</v>
      </c>
      <c r="P3750">
        <v>2732.38</v>
      </c>
      <c r="Q3750">
        <v>1</v>
      </c>
      <c r="R3750" t="s">
        <v>21</v>
      </c>
    </row>
    <row r="3751" spans="1:18" x14ac:dyDescent="0.35">
      <c r="A3751" t="s">
        <v>3784</v>
      </c>
      <c r="B3751" t="s">
        <v>36</v>
      </c>
      <c r="C3751">
        <v>0</v>
      </c>
      <c r="D3751" t="s">
        <v>21</v>
      </c>
      <c r="E3751" t="s">
        <v>21</v>
      </c>
      <c r="F3751" t="s">
        <v>45</v>
      </c>
      <c r="G3751">
        <v>34</v>
      </c>
      <c r="H3751" t="s">
        <v>20</v>
      </c>
      <c r="I3751" t="s">
        <v>32</v>
      </c>
      <c r="J3751" t="s">
        <v>20</v>
      </c>
      <c r="K3751" t="s">
        <v>21</v>
      </c>
      <c r="L3751" t="s">
        <v>29</v>
      </c>
      <c r="M3751" t="s">
        <v>20</v>
      </c>
      <c r="N3751" t="s">
        <v>25</v>
      </c>
      <c r="O3751">
        <v>53.39</v>
      </c>
      <c r="P3751">
        <v>1786.5</v>
      </c>
      <c r="Q3751">
        <v>3</v>
      </c>
      <c r="R3751" t="s">
        <v>21</v>
      </c>
    </row>
    <row r="3752" spans="1:18" x14ac:dyDescent="0.35">
      <c r="A3752" t="s">
        <v>3785</v>
      </c>
      <c r="B3752" t="s">
        <v>36</v>
      </c>
      <c r="C3752">
        <v>0</v>
      </c>
      <c r="D3752" t="s">
        <v>20</v>
      </c>
      <c r="E3752" t="s">
        <v>21</v>
      </c>
      <c r="F3752" t="s">
        <v>3786</v>
      </c>
      <c r="G3752">
        <v>52</v>
      </c>
      <c r="H3752" t="s">
        <v>20</v>
      </c>
      <c r="I3752" t="s">
        <v>32</v>
      </c>
      <c r="J3752" t="s">
        <v>21</v>
      </c>
      <c r="K3752" t="s">
        <v>20</v>
      </c>
      <c r="L3752" t="s">
        <v>29</v>
      </c>
      <c r="M3752" t="s">
        <v>20</v>
      </c>
      <c r="N3752" t="s">
        <v>30</v>
      </c>
      <c r="O3752">
        <v>66.95</v>
      </c>
      <c r="P3752">
        <v>3414.57</v>
      </c>
      <c r="Q3752">
        <v>1</v>
      </c>
      <c r="R3752" t="s">
        <v>21</v>
      </c>
    </row>
    <row r="3753" spans="1:18" x14ac:dyDescent="0.35">
      <c r="A3753" t="s">
        <v>3787</v>
      </c>
      <c r="B3753" t="s">
        <v>19</v>
      </c>
      <c r="C3753">
        <v>0</v>
      </c>
      <c r="D3753" t="s">
        <v>21</v>
      </c>
      <c r="E3753" t="s">
        <v>21</v>
      </c>
      <c r="F3753" t="s">
        <v>22</v>
      </c>
      <c r="G3753">
        <v>42</v>
      </c>
      <c r="H3753" t="s">
        <v>20</v>
      </c>
      <c r="I3753" t="s">
        <v>23</v>
      </c>
      <c r="J3753" t="s">
        <v>20</v>
      </c>
      <c r="K3753" t="s">
        <v>21</v>
      </c>
      <c r="L3753" t="s">
        <v>29</v>
      </c>
      <c r="M3753" t="s">
        <v>20</v>
      </c>
      <c r="N3753" t="s">
        <v>30</v>
      </c>
      <c r="O3753">
        <v>94.81</v>
      </c>
      <c r="P3753">
        <v>3934.72</v>
      </c>
      <c r="Q3753">
        <v>0</v>
      </c>
      <c r="R3753" t="s">
        <v>20</v>
      </c>
    </row>
    <row r="3754" spans="1:18" x14ac:dyDescent="0.35">
      <c r="A3754" t="s">
        <v>3788</v>
      </c>
      <c r="B3754" t="s">
        <v>36</v>
      </c>
      <c r="C3754">
        <v>1</v>
      </c>
      <c r="D3754" t="s">
        <v>20</v>
      </c>
      <c r="E3754" t="s">
        <v>21</v>
      </c>
      <c r="F3754" t="s">
        <v>45</v>
      </c>
      <c r="G3754">
        <v>21</v>
      </c>
      <c r="H3754" t="s">
        <v>21</v>
      </c>
      <c r="I3754" t="s">
        <v>23</v>
      </c>
      <c r="J3754" t="s">
        <v>21</v>
      </c>
      <c r="K3754" t="s">
        <v>20</v>
      </c>
      <c r="L3754" t="s">
        <v>33</v>
      </c>
      <c r="M3754" t="s">
        <v>21</v>
      </c>
      <c r="N3754" t="s">
        <v>25</v>
      </c>
      <c r="O3754">
        <v>84.3</v>
      </c>
      <c r="P3754">
        <v>1773.96</v>
      </c>
      <c r="Q3754">
        <v>5</v>
      </c>
      <c r="R3754" t="s">
        <v>21</v>
      </c>
    </row>
    <row r="3755" spans="1:18" x14ac:dyDescent="0.35">
      <c r="A3755" t="s">
        <v>3789</v>
      </c>
      <c r="B3755" t="s">
        <v>36</v>
      </c>
      <c r="C3755">
        <v>1</v>
      </c>
      <c r="D3755" t="s">
        <v>21</v>
      </c>
      <c r="E3755" t="s">
        <v>21</v>
      </c>
      <c r="F3755" t="s">
        <v>75</v>
      </c>
      <c r="G3755">
        <v>35</v>
      </c>
      <c r="H3755" t="s">
        <v>20</v>
      </c>
      <c r="I3755" t="s">
        <v>32</v>
      </c>
      <c r="J3755" t="s">
        <v>21</v>
      </c>
      <c r="K3755" t="s">
        <v>21</v>
      </c>
      <c r="L3755" t="s">
        <v>33</v>
      </c>
      <c r="M3755" t="s">
        <v>20</v>
      </c>
      <c r="N3755" t="s">
        <v>43</v>
      </c>
      <c r="O3755">
        <v>56.74</v>
      </c>
      <c r="P3755">
        <v>1948.53</v>
      </c>
      <c r="Q3755">
        <v>0</v>
      </c>
      <c r="R3755" t="s">
        <v>21</v>
      </c>
    </row>
    <row r="3756" spans="1:18" x14ac:dyDescent="0.35">
      <c r="A3756" t="s">
        <v>3790</v>
      </c>
      <c r="B3756" t="s">
        <v>36</v>
      </c>
      <c r="C3756">
        <v>0</v>
      </c>
      <c r="D3756" t="s">
        <v>21</v>
      </c>
      <c r="E3756" t="s">
        <v>21</v>
      </c>
      <c r="F3756" t="s">
        <v>45</v>
      </c>
      <c r="G3756">
        <v>18</v>
      </c>
      <c r="H3756" t="s">
        <v>20</v>
      </c>
      <c r="I3756" t="s">
        <v>23</v>
      </c>
      <c r="J3756" t="s">
        <v>21</v>
      </c>
      <c r="K3756" t="s">
        <v>21</v>
      </c>
      <c r="L3756" t="s">
        <v>33</v>
      </c>
      <c r="M3756" t="s">
        <v>20</v>
      </c>
      <c r="N3756" t="s">
        <v>30</v>
      </c>
      <c r="O3756">
        <v>90.96</v>
      </c>
      <c r="P3756">
        <v>1657.71</v>
      </c>
      <c r="Q3756">
        <v>5</v>
      </c>
      <c r="R3756" t="s">
        <v>20</v>
      </c>
    </row>
    <row r="3757" spans="1:18" x14ac:dyDescent="0.35">
      <c r="A3757" t="s">
        <v>3791</v>
      </c>
      <c r="B3757" t="s">
        <v>19</v>
      </c>
      <c r="C3757">
        <v>0</v>
      </c>
      <c r="D3757" t="s">
        <v>21</v>
      </c>
      <c r="E3757" t="s">
        <v>21</v>
      </c>
      <c r="F3757" t="s">
        <v>49</v>
      </c>
      <c r="G3757">
        <v>27</v>
      </c>
      <c r="H3757" t="s">
        <v>20</v>
      </c>
      <c r="I3757" t="s">
        <v>32</v>
      </c>
      <c r="J3757" t="s">
        <v>20</v>
      </c>
      <c r="K3757" t="s">
        <v>20</v>
      </c>
      <c r="L3757" t="s">
        <v>33</v>
      </c>
      <c r="M3757" t="s">
        <v>21</v>
      </c>
      <c r="N3757" t="s">
        <v>30</v>
      </c>
      <c r="O3757">
        <v>70.56</v>
      </c>
      <c r="P3757">
        <v>1917.56</v>
      </c>
      <c r="Q3757">
        <v>2</v>
      </c>
      <c r="R3757" t="s">
        <v>21</v>
      </c>
    </row>
    <row r="3758" spans="1:18" x14ac:dyDescent="0.35">
      <c r="A3758" t="s">
        <v>3792</v>
      </c>
      <c r="B3758" t="s">
        <v>19</v>
      </c>
      <c r="C3758">
        <v>0</v>
      </c>
      <c r="D3758" t="s">
        <v>20</v>
      </c>
      <c r="E3758" t="s">
        <v>21</v>
      </c>
      <c r="F3758" t="s">
        <v>56</v>
      </c>
      <c r="G3758">
        <v>16</v>
      </c>
      <c r="H3758" t="s">
        <v>20</v>
      </c>
      <c r="I3758" t="s">
        <v>23</v>
      </c>
      <c r="J3758" t="s">
        <v>20</v>
      </c>
      <c r="K3758" t="s">
        <v>20</v>
      </c>
      <c r="L3758" t="s">
        <v>33</v>
      </c>
      <c r="M3758" t="s">
        <v>20</v>
      </c>
      <c r="N3758" t="s">
        <v>34</v>
      </c>
      <c r="O3758">
        <v>107.56</v>
      </c>
      <c r="P3758">
        <v>1671.01</v>
      </c>
      <c r="Q3758">
        <v>3</v>
      </c>
      <c r="R3758" t="s">
        <v>20</v>
      </c>
    </row>
    <row r="3759" spans="1:18" x14ac:dyDescent="0.35">
      <c r="A3759" t="s">
        <v>3793</v>
      </c>
      <c r="B3759" t="s">
        <v>19</v>
      </c>
      <c r="C3759">
        <v>1</v>
      </c>
      <c r="D3759" t="s">
        <v>20</v>
      </c>
      <c r="E3759" t="s">
        <v>21</v>
      </c>
      <c r="F3759" t="s">
        <v>27</v>
      </c>
      <c r="G3759">
        <v>23</v>
      </c>
      <c r="H3759" t="s">
        <v>20</v>
      </c>
      <c r="I3759" t="s">
        <v>32</v>
      </c>
      <c r="J3759" t="s">
        <v>20</v>
      </c>
      <c r="K3759" t="s">
        <v>21</v>
      </c>
      <c r="L3759" t="s">
        <v>33</v>
      </c>
      <c r="M3759" t="s">
        <v>20</v>
      </c>
      <c r="N3759" t="s">
        <v>43</v>
      </c>
      <c r="O3759">
        <v>46.42</v>
      </c>
      <c r="P3759">
        <v>1049.27</v>
      </c>
      <c r="Q3759">
        <v>1</v>
      </c>
      <c r="R3759" t="s">
        <v>20</v>
      </c>
    </row>
    <row r="3760" spans="1:18" x14ac:dyDescent="0.35">
      <c r="A3760" t="s">
        <v>3794</v>
      </c>
      <c r="B3760" t="s">
        <v>19</v>
      </c>
      <c r="C3760">
        <v>0</v>
      </c>
      <c r="D3760" t="s">
        <v>20</v>
      </c>
      <c r="E3760" t="s">
        <v>20</v>
      </c>
      <c r="F3760" t="s">
        <v>37</v>
      </c>
      <c r="G3760">
        <v>17</v>
      </c>
      <c r="H3760" t="s">
        <v>20</v>
      </c>
      <c r="I3760" t="s">
        <v>23</v>
      </c>
      <c r="J3760" t="s">
        <v>21</v>
      </c>
      <c r="K3760" t="s">
        <v>20</v>
      </c>
      <c r="L3760" t="s">
        <v>33</v>
      </c>
      <c r="M3760" t="s">
        <v>20</v>
      </c>
      <c r="N3760" t="s">
        <v>30</v>
      </c>
      <c r="O3760">
        <v>99.96</v>
      </c>
      <c r="P3760">
        <v>1655.46</v>
      </c>
      <c r="Q3760">
        <v>1</v>
      </c>
      <c r="R3760" t="s">
        <v>21</v>
      </c>
    </row>
    <row r="3761" spans="1:18" x14ac:dyDescent="0.35">
      <c r="A3761" t="s">
        <v>3795</v>
      </c>
      <c r="B3761" t="s">
        <v>19</v>
      </c>
      <c r="C3761">
        <v>0</v>
      </c>
      <c r="D3761" t="s">
        <v>20</v>
      </c>
      <c r="E3761" t="s">
        <v>21</v>
      </c>
      <c r="F3761" t="s">
        <v>27</v>
      </c>
      <c r="G3761">
        <v>4</v>
      </c>
      <c r="H3761" t="s">
        <v>20</v>
      </c>
      <c r="I3761" t="s">
        <v>32</v>
      </c>
      <c r="J3761" t="s">
        <v>21</v>
      </c>
      <c r="K3761" t="s">
        <v>21</v>
      </c>
      <c r="L3761" t="s">
        <v>33</v>
      </c>
      <c r="M3761" t="s">
        <v>21</v>
      </c>
      <c r="N3761" t="s">
        <v>43</v>
      </c>
      <c r="O3761">
        <v>51.37</v>
      </c>
      <c r="P3761">
        <v>203.89</v>
      </c>
      <c r="Q3761">
        <v>1</v>
      </c>
      <c r="R3761" t="s">
        <v>21</v>
      </c>
    </row>
    <row r="3762" spans="1:18" x14ac:dyDescent="0.35">
      <c r="A3762" t="s">
        <v>3796</v>
      </c>
      <c r="B3762" t="s">
        <v>36</v>
      </c>
      <c r="C3762">
        <v>0</v>
      </c>
      <c r="D3762" t="s">
        <v>21</v>
      </c>
      <c r="E3762" t="s">
        <v>21</v>
      </c>
      <c r="F3762" t="s">
        <v>58</v>
      </c>
      <c r="G3762">
        <v>67</v>
      </c>
      <c r="H3762" t="s">
        <v>20</v>
      </c>
      <c r="I3762" t="s">
        <v>21</v>
      </c>
      <c r="J3762" t="s">
        <v>28</v>
      </c>
      <c r="K3762" t="s">
        <v>28</v>
      </c>
      <c r="L3762" t="s">
        <v>24</v>
      </c>
      <c r="M3762" t="s">
        <v>20</v>
      </c>
      <c r="N3762" t="s">
        <v>25</v>
      </c>
      <c r="O3762">
        <v>27.65</v>
      </c>
      <c r="P3762">
        <v>1878.83</v>
      </c>
      <c r="Q3762">
        <v>0</v>
      </c>
      <c r="R3762" t="s">
        <v>21</v>
      </c>
    </row>
    <row r="3763" spans="1:18" x14ac:dyDescent="0.35">
      <c r="A3763" t="s">
        <v>3797</v>
      </c>
      <c r="B3763" t="s">
        <v>19</v>
      </c>
      <c r="C3763">
        <v>0</v>
      </c>
      <c r="D3763" t="s">
        <v>20</v>
      </c>
      <c r="E3763" t="s">
        <v>20</v>
      </c>
      <c r="F3763" t="s">
        <v>47</v>
      </c>
      <c r="G3763">
        <v>15</v>
      </c>
      <c r="H3763" t="s">
        <v>20</v>
      </c>
      <c r="I3763" t="s">
        <v>23</v>
      </c>
      <c r="J3763" t="s">
        <v>21</v>
      </c>
      <c r="K3763" t="s">
        <v>21</v>
      </c>
      <c r="L3763" t="s">
        <v>33</v>
      </c>
      <c r="M3763" t="s">
        <v>20</v>
      </c>
      <c r="N3763" t="s">
        <v>34</v>
      </c>
      <c r="O3763">
        <v>77.260000000000005</v>
      </c>
      <c r="P3763">
        <v>1161.17</v>
      </c>
      <c r="Q3763">
        <v>3</v>
      </c>
      <c r="R3763" t="s">
        <v>20</v>
      </c>
    </row>
    <row r="3764" spans="1:18" x14ac:dyDescent="0.35">
      <c r="A3764" t="s">
        <v>3798</v>
      </c>
      <c r="B3764" t="s">
        <v>36</v>
      </c>
      <c r="C3764">
        <v>1</v>
      </c>
      <c r="D3764" t="s">
        <v>20</v>
      </c>
      <c r="E3764" t="s">
        <v>21</v>
      </c>
      <c r="F3764" t="s">
        <v>39</v>
      </c>
      <c r="G3764">
        <v>49</v>
      </c>
      <c r="H3764" t="s">
        <v>20</v>
      </c>
      <c r="I3764" t="s">
        <v>21</v>
      </c>
      <c r="J3764" t="s">
        <v>28</v>
      </c>
      <c r="K3764" t="s">
        <v>28</v>
      </c>
      <c r="L3764" t="s">
        <v>24</v>
      </c>
      <c r="M3764" t="s">
        <v>21</v>
      </c>
      <c r="N3764" t="s">
        <v>43</v>
      </c>
      <c r="O3764">
        <v>33.590000000000003</v>
      </c>
      <c r="P3764">
        <v>1650.96</v>
      </c>
      <c r="Q3764">
        <v>0</v>
      </c>
      <c r="R3764" t="s">
        <v>21</v>
      </c>
    </row>
    <row r="3765" spans="1:18" x14ac:dyDescent="0.35">
      <c r="A3765" t="s">
        <v>3799</v>
      </c>
      <c r="B3765" t="s">
        <v>36</v>
      </c>
      <c r="C3765">
        <v>0</v>
      </c>
      <c r="D3765" t="s">
        <v>21</v>
      </c>
      <c r="E3765" t="s">
        <v>21</v>
      </c>
      <c r="F3765" t="s">
        <v>56</v>
      </c>
      <c r="G3765">
        <v>18</v>
      </c>
      <c r="H3765" t="s">
        <v>20</v>
      </c>
      <c r="I3765" t="s">
        <v>32</v>
      </c>
      <c r="J3765" t="s">
        <v>20</v>
      </c>
      <c r="K3765" t="s">
        <v>20</v>
      </c>
      <c r="L3765" t="s">
        <v>33</v>
      </c>
      <c r="M3765" t="s">
        <v>20</v>
      </c>
      <c r="N3765" t="s">
        <v>43</v>
      </c>
      <c r="O3765">
        <v>74.83</v>
      </c>
      <c r="P3765">
        <v>1309.52</v>
      </c>
      <c r="Q3765">
        <v>1</v>
      </c>
      <c r="R3765" t="s">
        <v>21</v>
      </c>
    </row>
    <row r="3766" spans="1:18" x14ac:dyDescent="0.35">
      <c r="A3766" t="s">
        <v>3800</v>
      </c>
      <c r="B3766" t="s">
        <v>19</v>
      </c>
      <c r="C3766">
        <v>0</v>
      </c>
      <c r="D3766" t="s">
        <v>21</v>
      </c>
      <c r="E3766" t="s">
        <v>21</v>
      </c>
      <c r="F3766" t="s">
        <v>45</v>
      </c>
      <c r="G3766">
        <v>7</v>
      </c>
      <c r="H3766" t="s">
        <v>20</v>
      </c>
      <c r="I3766" t="s">
        <v>23</v>
      </c>
      <c r="J3766" t="s">
        <v>21</v>
      </c>
      <c r="K3766" t="s">
        <v>21</v>
      </c>
      <c r="L3766" t="s">
        <v>33</v>
      </c>
      <c r="M3766" t="s">
        <v>20</v>
      </c>
      <c r="N3766" t="s">
        <v>25</v>
      </c>
      <c r="O3766">
        <v>88.84</v>
      </c>
      <c r="P3766">
        <v>618.17999999999995</v>
      </c>
      <c r="Q3766">
        <v>0</v>
      </c>
      <c r="R3766" t="s">
        <v>21</v>
      </c>
    </row>
    <row r="3767" spans="1:18" x14ac:dyDescent="0.35">
      <c r="A3767" t="s">
        <v>3801</v>
      </c>
      <c r="B3767" t="s">
        <v>19</v>
      </c>
      <c r="C3767">
        <v>0</v>
      </c>
      <c r="D3767" t="s">
        <v>21</v>
      </c>
      <c r="E3767" t="s">
        <v>20</v>
      </c>
      <c r="F3767" t="s">
        <v>45</v>
      </c>
      <c r="G3767">
        <v>34</v>
      </c>
      <c r="H3767" t="s">
        <v>20</v>
      </c>
      <c r="I3767" t="s">
        <v>21</v>
      </c>
      <c r="J3767" t="s">
        <v>28</v>
      </c>
      <c r="K3767" t="s">
        <v>28</v>
      </c>
      <c r="L3767" t="s">
        <v>24</v>
      </c>
      <c r="M3767" t="s">
        <v>21</v>
      </c>
      <c r="N3767" t="s">
        <v>34</v>
      </c>
      <c r="O3767">
        <v>37.020000000000003</v>
      </c>
      <c r="P3767">
        <v>1237.02</v>
      </c>
      <c r="Q3767">
        <v>5</v>
      </c>
      <c r="R3767" t="s">
        <v>21</v>
      </c>
    </row>
    <row r="3768" spans="1:18" x14ac:dyDescent="0.35">
      <c r="A3768" t="s">
        <v>3802</v>
      </c>
      <c r="B3768" t="s">
        <v>19</v>
      </c>
      <c r="C3768">
        <v>0</v>
      </c>
      <c r="D3768" t="s">
        <v>21</v>
      </c>
      <c r="E3768" t="s">
        <v>21</v>
      </c>
      <c r="F3768" t="s">
        <v>49</v>
      </c>
      <c r="G3768">
        <v>48</v>
      </c>
      <c r="H3768" t="s">
        <v>20</v>
      </c>
      <c r="I3768" t="s">
        <v>23</v>
      </c>
      <c r="J3768" t="s">
        <v>21</v>
      </c>
      <c r="K3768" t="s">
        <v>21</v>
      </c>
      <c r="L3768" t="s">
        <v>33</v>
      </c>
      <c r="M3768" t="s">
        <v>21</v>
      </c>
      <c r="N3768" t="s">
        <v>34</v>
      </c>
      <c r="O3768">
        <v>86.54</v>
      </c>
      <c r="P3768">
        <v>4056.46</v>
      </c>
      <c r="Q3768">
        <v>2</v>
      </c>
      <c r="R3768" t="s">
        <v>20</v>
      </c>
    </row>
    <row r="3769" spans="1:18" x14ac:dyDescent="0.35">
      <c r="A3769" t="s">
        <v>3803</v>
      </c>
      <c r="B3769" t="s">
        <v>19</v>
      </c>
      <c r="C3769">
        <v>0</v>
      </c>
      <c r="D3769" t="s">
        <v>20</v>
      </c>
      <c r="E3769" t="s">
        <v>20</v>
      </c>
      <c r="F3769" t="s">
        <v>47</v>
      </c>
      <c r="G3769">
        <v>17</v>
      </c>
      <c r="H3769" t="s">
        <v>20</v>
      </c>
      <c r="I3769" t="s">
        <v>21</v>
      </c>
      <c r="J3769" t="s">
        <v>28</v>
      </c>
      <c r="K3769" t="s">
        <v>28</v>
      </c>
      <c r="L3769" t="s">
        <v>33</v>
      </c>
      <c r="M3769" t="s">
        <v>20</v>
      </c>
      <c r="N3769" t="s">
        <v>43</v>
      </c>
      <c r="O3769">
        <v>37.57</v>
      </c>
      <c r="P3769">
        <v>641.11</v>
      </c>
      <c r="Q3769">
        <v>1</v>
      </c>
      <c r="R3769" t="s">
        <v>21</v>
      </c>
    </row>
    <row r="3770" spans="1:18" x14ac:dyDescent="0.35">
      <c r="A3770" t="s">
        <v>3804</v>
      </c>
      <c r="B3770" t="s">
        <v>19</v>
      </c>
      <c r="C3770">
        <v>0</v>
      </c>
      <c r="D3770" t="s">
        <v>20</v>
      </c>
      <c r="E3770" t="s">
        <v>21</v>
      </c>
      <c r="F3770" t="s">
        <v>39</v>
      </c>
      <c r="G3770">
        <v>32</v>
      </c>
      <c r="H3770" t="s">
        <v>20</v>
      </c>
      <c r="I3770" t="s">
        <v>32</v>
      </c>
      <c r="J3770" t="s">
        <v>21</v>
      </c>
      <c r="K3770" t="s">
        <v>20</v>
      </c>
      <c r="L3770" t="s">
        <v>24</v>
      </c>
      <c r="M3770" t="s">
        <v>20</v>
      </c>
      <c r="N3770" t="s">
        <v>43</v>
      </c>
      <c r="O3770">
        <v>57.34</v>
      </c>
      <c r="P3770">
        <v>1869.71</v>
      </c>
      <c r="Q3770">
        <v>0</v>
      </c>
      <c r="R3770" t="s">
        <v>21</v>
      </c>
    </row>
    <row r="3771" spans="1:18" x14ac:dyDescent="0.35">
      <c r="A3771" t="s">
        <v>3805</v>
      </c>
      <c r="B3771" t="s">
        <v>36</v>
      </c>
      <c r="C3771">
        <v>0</v>
      </c>
      <c r="D3771" t="s">
        <v>20</v>
      </c>
      <c r="E3771" t="s">
        <v>20</v>
      </c>
      <c r="F3771" t="s">
        <v>27</v>
      </c>
      <c r="G3771">
        <v>65</v>
      </c>
      <c r="H3771" t="s">
        <v>20</v>
      </c>
      <c r="I3771" t="s">
        <v>23</v>
      </c>
      <c r="J3771" t="s">
        <v>21</v>
      </c>
      <c r="K3771" t="s">
        <v>21</v>
      </c>
      <c r="L3771" t="s">
        <v>24</v>
      </c>
      <c r="M3771" t="s">
        <v>21</v>
      </c>
      <c r="N3771" t="s">
        <v>34</v>
      </c>
      <c r="O3771">
        <v>90.65</v>
      </c>
      <c r="P3771">
        <v>5727.56</v>
      </c>
      <c r="Q3771">
        <v>2</v>
      </c>
      <c r="R3771" t="s">
        <v>21</v>
      </c>
    </row>
    <row r="3772" spans="1:18" x14ac:dyDescent="0.35">
      <c r="A3772" t="s">
        <v>3806</v>
      </c>
      <c r="B3772" t="s">
        <v>36</v>
      </c>
      <c r="C3772">
        <v>0</v>
      </c>
      <c r="D3772" t="s">
        <v>21</v>
      </c>
      <c r="E3772" t="s">
        <v>21</v>
      </c>
      <c r="F3772" t="s">
        <v>65</v>
      </c>
      <c r="G3772">
        <v>38</v>
      </c>
      <c r="H3772" t="s">
        <v>20</v>
      </c>
      <c r="I3772" t="s">
        <v>32</v>
      </c>
      <c r="J3772" t="s">
        <v>21</v>
      </c>
      <c r="K3772" t="s">
        <v>21</v>
      </c>
      <c r="L3772" t="s">
        <v>29</v>
      </c>
      <c r="M3772" t="s">
        <v>20</v>
      </c>
      <c r="N3772" t="s">
        <v>25</v>
      </c>
      <c r="O3772">
        <v>64.34</v>
      </c>
      <c r="P3772">
        <v>2385.3200000000002</v>
      </c>
      <c r="Q3772">
        <v>2</v>
      </c>
      <c r="R3772" t="s">
        <v>21</v>
      </c>
    </row>
    <row r="3773" spans="1:18" x14ac:dyDescent="0.35">
      <c r="A3773" t="s">
        <v>3807</v>
      </c>
      <c r="B3773" t="s">
        <v>19</v>
      </c>
      <c r="C3773">
        <v>0</v>
      </c>
      <c r="D3773" t="s">
        <v>21</v>
      </c>
      <c r="E3773" t="s">
        <v>21</v>
      </c>
      <c r="F3773" t="s">
        <v>49</v>
      </c>
      <c r="G3773">
        <v>21</v>
      </c>
      <c r="H3773" t="s">
        <v>20</v>
      </c>
      <c r="I3773" t="s">
        <v>21</v>
      </c>
      <c r="J3773" t="s">
        <v>28</v>
      </c>
      <c r="K3773" t="s">
        <v>28</v>
      </c>
      <c r="L3773" t="s">
        <v>33</v>
      </c>
      <c r="M3773" t="s">
        <v>20</v>
      </c>
      <c r="N3773" t="s">
        <v>34</v>
      </c>
      <c r="O3773">
        <v>26.43</v>
      </c>
      <c r="P3773">
        <v>549.55999999999995</v>
      </c>
      <c r="Q3773">
        <v>1</v>
      </c>
      <c r="R3773" t="s">
        <v>20</v>
      </c>
    </row>
    <row r="3774" spans="1:18" x14ac:dyDescent="0.35">
      <c r="A3774" t="s">
        <v>3808</v>
      </c>
      <c r="B3774" t="s">
        <v>36</v>
      </c>
      <c r="C3774">
        <v>0</v>
      </c>
      <c r="D3774" t="s">
        <v>20</v>
      </c>
      <c r="E3774" t="s">
        <v>20</v>
      </c>
      <c r="F3774" t="s">
        <v>75</v>
      </c>
      <c r="G3774">
        <v>30</v>
      </c>
      <c r="H3774" t="s">
        <v>20</v>
      </c>
      <c r="I3774" t="s">
        <v>23</v>
      </c>
      <c r="J3774" t="s">
        <v>21</v>
      </c>
      <c r="K3774" t="s">
        <v>21</v>
      </c>
      <c r="L3774" t="s">
        <v>24</v>
      </c>
      <c r="M3774" t="s">
        <v>20</v>
      </c>
      <c r="N3774" t="s">
        <v>25</v>
      </c>
      <c r="O3774">
        <v>83.83</v>
      </c>
      <c r="P3774">
        <v>2478.84</v>
      </c>
      <c r="Q3774">
        <v>1</v>
      </c>
      <c r="R3774" t="s">
        <v>20</v>
      </c>
    </row>
    <row r="3775" spans="1:18" x14ac:dyDescent="0.35">
      <c r="A3775" t="s">
        <v>3809</v>
      </c>
      <c r="B3775" t="s">
        <v>19</v>
      </c>
      <c r="C3775">
        <v>0</v>
      </c>
      <c r="D3775" t="s">
        <v>21</v>
      </c>
      <c r="E3775" t="s">
        <v>21</v>
      </c>
      <c r="F3775" t="s">
        <v>58</v>
      </c>
      <c r="G3775">
        <v>44</v>
      </c>
      <c r="H3775" t="s">
        <v>20</v>
      </c>
      <c r="I3775" t="s">
        <v>32</v>
      </c>
      <c r="J3775" t="s">
        <v>20</v>
      </c>
      <c r="K3775" t="s">
        <v>20</v>
      </c>
      <c r="L3775" t="s">
        <v>24</v>
      </c>
      <c r="M3775" t="s">
        <v>20</v>
      </c>
      <c r="N3775" t="s">
        <v>34</v>
      </c>
      <c r="O3775">
        <v>65.16</v>
      </c>
      <c r="P3775">
        <v>2876.7</v>
      </c>
      <c r="Q3775">
        <v>0</v>
      </c>
      <c r="R3775" t="s">
        <v>21</v>
      </c>
    </row>
    <row r="3776" spans="1:18" x14ac:dyDescent="0.35">
      <c r="A3776" t="s">
        <v>3810</v>
      </c>
      <c r="B3776" t="s">
        <v>19</v>
      </c>
      <c r="C3776">
        <v>0</v>
      </c>
      <c r="D3776" t="s">
        <v>20</v>
      </c>
      <c r="E3776" t="s">
        <v>21</v>
      </c>
      <c r="F3776" t="s">
        <v>47</v>
      </c>
      <c r="G3776">
        <v>38</v>
      </c>
      <c r="H3776" t="s">
        <v>20</v>
      </c>
      <c r="I3776" t="s">
        <v>32</v>
      </c>
      <c r="J3776" t="s">
        <v>21</v>
      </c>
      <c r="K3776" t="s">
        <v>21</v>
      </c>
      <c r="L3776" t="s">
        <v>29</v>
      </c>
      <c r="M3776" t="s">
        <v>20</v>
      </c>
      <c r="N3776" t="s">
        <v>43</v>
      </c>
      <c r="O3776">
        <v>56.88</v>
      </c>
      <c r="P3776">
        <v>2118.21</v>
      </c>
      <c r="Q3776">
        <v>2</v>
      </c>
      <c r="R3776" t="s">
        <v>21</v>
      </c>
    </row>
    <row r="3777" spans="1:18" x14ac:dyDescent="0.35">
      <c r="A3777" t="s">
        <v>3811</v>
      </c>
      <c r="B3777" t="s">
        <v>36</v>
      </c>
      <c r="C3777">
        <v>1</v>
      </c>
      <c r="D3777" t="s">
        <v>21</v>
      </c>
      <c r="E3777" t="s">
        <v>21</v>
      </c>
      <c r="F3777" t="s">
        <v>45</v>
      </c>
      <c r="G3777">
        <v>16</v>
      </c>
      <c r="H3777" t="s">
        <v>20</v>
      </c>
      <c r="I3777" t="s">
        <v>23</v>
      </c>
      <c r="J3777" t="s">
        <v>21</v>
      </c>
      <c r="K3777" t="s">
        <v>21</v>
      </c>
      <c r="L3777" t="s">
        <v>33</v>
      </c>
      <c r="M3777" t="s">
        <v>20</v>
      </c>
      <c r="N3777" t="s">
        <v>34</v>
      </c>
      <c r="O3777">
        <v>95.71</v>
      </c>
      <c r="P3777">
        <v>1562.05</v>
      </c>
      <c r="Q3777">
        <v>3</v>
      </c>
      <c r="R3777" t="s">
        <v>20</v>
      </c>
    </row>
    <row r="3778" spans="1:18" x14ac:dyDescent="0.35">
      <c r="A3778" t="s">
        <v>3812</v>
      </c>
      <c r="B3778" t="s">
        <v>36</v>
      </c>
      <c r="C3778">
        <v>0</v>
      </c>
      <c r="D3778" t="s">
        <v>20</v>
      </c>
      <c r="E3778" t="s">
        <v>21</v>
      </c>
      <c r="F3778" t="s">
        <v>27</v>
      </c>
      <c r="G3778">
        <v>26</v>
      </c>
      <c r="H3778" t="s">
        <v>20</v>
      </c>
      <c r="I3778" t="s">
        <v>23</v>
      </c>
      <c r="J3778" t="s">
        <v>21</v>
      </c>
      <c r="K3778" t="s">
        <v>21</v>
      </c>
      <c r="L3778" t="s">
        <v>33</v>
      </c>
      <c r="M3778" t="s">
        <v>21</v>
      </c>
      <c r="N3778" t="s">
        <v>34</v>
      </c>
      <c r="O3778">
        <v>76.05</v>
      </c>
      <c r="P3778">
        <v>2031.87</v>
      </c>
      <c r="Q3778">
        <v>3</v>
      </c>
      <c r="R3778" t="s">
        <v>20</v>
      </c>
    </row>
    <row r="3779" spans="1:18" x14ac:dyDescent="0.35">
      <c r="A3779" t="s">
        <v>3813</v>
      </c>
      <c r="B3779" t="s">
        <v>36</v>
      </c>
      <c r="C3779">
        <v>0</v>
      </c>
      <c r="D3779" t="s">
        <v>21</v>
      </c>
      <c r="E3779" t="s">
        <v>21</v>
      </c>
      <c r="F3779" t="s">
        <v>22</v>
      </c>
      <c r="G3779">
        <v>25</v>
      </c>
      <c r="H3779" t="s">
        <v>20</v>
      </c>
      <c r="I3779" t="s">
        <v>23</v>
      </c>
      <c r="J3779" t="s">
        <v>20</v>
      </c>
      <c r="K3779" t="s">
        <v>21</v>
      </c>
      <c r="L3779" t="s">
        <v>33</v>
      </c>
      <c r="M3779" t="s">
        <v>21</v>
      </c>
      <c r="N3779" t="s">
        <v>34</v>
      </c>
      <c r="O3779">
        <v>81.349999999999994</v>
      </c>
      <c r="P3779">
        <v>2025.02</v>
      </c>
      <c r="Q3779">
        <v>4</v>
      </c>
      <c r="R3779" t="s">
        <v>20</v>
      </c>
    </row>
    <row r="3780" spans="1:18" x14ac:dyDescent="0.35">
      <c r="A3780" t="s">
        <v>3814</v>
      </c>
      <c r="B3780" t="s">
        <v>36</v>
      </c>
      <c r="C3780">
        <v>0</v>
      </c>
      <c r="D3780" t="s">
        <v>20</v>
      </c>
      <c r="E3780" t="s">
        <v>21</v>
      </c>
      <c r="F3780" t="s">
        <v>65</v>
      </c>
      <c r="G3780">
        <v>11</v>
      </c>
      <c r="H3780" t="s">
        <v>20</v>
      </c>
      <c r="I3780" t="s">
        <v>23</v>
      </c>
      <c r="J3780" t="s">
        <v>20</v>
      </c>
      <c r="K3780" t="s">
        <v>21</v>
      </c>
      <c r="L3780" t="s">
        <v>33</v>
      </c>
      <c r="M3780" t="s">
        <v>20</v>
      </c>
      <c r="N3780" t="s">
        <v>25</v>
      </c>
      <c r="O3780">
        <v>83.51</v>
      </c>
      <c r="P3780">
        <v>937.49</v>
      </c>
      <c r="Q3780">
        <v>0</v>
      </c>
      <c r="R3780" t="s">
        <v>21</v>
      </c>
    </row>
    <row r="3781" spans="1:18" x14ac:dyDescent="0.35">
      <c r="A3781" t="s">
        <v>3815</v>
      </c>
      <c r="B3781" t="s">
        <v>19</v>
      </c>
      <c r="C3781">
        <v>1</v>
      </c>
      <c r="D3781" t="s">
        <v>20</v>
      </c>
      <c r="E3781" t="s">
        <v>20</v>
      </c>
      <c r="F3781" t="s">
        <v>39</v>
      </c>
      <c r="G3781">
        <v>31</v>
      </c>
      <c r="H3781" t="s">
        <v>20</v>
      </c>
      <c r="I3781" t="s">
        <v>23</v>
      </c>
      <c r="J3781" t="s">
        <v>21</v>
      </c>
      <c r="K3781" t="s">
        <v>20</v>
      </c>
      <c r="L3781" t="s">
        <v>29</v>
      </c>
      <c r="M3781" t="s">
        <v>21</v>
      </c>
      <c r="N3781" t="s">
        <v>34</v>
      </c>
      <c r="O3781">
        <v>89.79</v>
      </c>
      <c r="P3781">
        <v>2747.95</v>
      </c>
      <c r="Q3781">
        <v>2</v>
      </c>
      <c r="R3781" t="s">
        <v>21</v>
      </c>
    </row>
    <row r="3782" spans="1:18" x14ac:dyDescent="0.35">
      <c r="A3782" t="s">
        <v>3816</v>
      </c>
      <c r="B3782" t="s">
        <v>19</v>
      </c>
      <c r="C3782">
        <v>1</v>
      </c>
      <c r="D3782" t="s">
        <v>21</v>
      </c>
      <c r="E3782" t="s">
        <v>20</v>
      </c>
      <c r="F3782" t="s">
        <v>75</v>
      </c>
      <c r="G3782">
        <v>43</v>
      </c>
      <c r="H3782" t="s">
        <v>20</v>
      </c>
      <c r="I3782" t="s">
        <v>23</v>
      </c>
      <c r="J3782" t="s">
        <v>21</v>
      </c>
      <c r="K3782" t="s">
        <v>20</v>
      </c>
      <c r="L3782" t="s">
        <v>24</v>
      </c>
      <c r="M3782" t="s">
        <v>21</v>
      </c>
      <c r="N3782" t="s">
        <v>30</v>
      </c>
      <c r="O3782">
        <v>84.1</v>
      </c>
      <c r="P3782">
        <v>3712.25</v>
      </c>
      <c r="Q3782">
        <v>1</v>
      </c>
      <c r="R3782" t="s">
        <v>21</v>
      </c>
    </row>
    <row r="3783" spans="1:18" x14ac:dyDescent="0.35">
      <c r="A3783" t="s">
        <v>3817</v>
      </c>
      <c r="B3783" t="s">
        <v>36</v>
      </c>
      <c r="C3783">
        <v>0</v>
      </c>
      <c r="D3783" t="s">
        <v>20</v>
      </c>
      <c r="E3783" t="s">
        <v>20</v>
      </c>
      <c r="F3783" t="s">
        <v>47</v>
      </c>
      <c r="G3783">
        <v>56</v>
      </c>
      <c r="H3783" t="s">
        <v>20</v>
      </c>
      <c r="I3783" t="s">
        <v>21</v>
      </c>
      <c r="J3783" t="s">
        <v>28</v>
      </c>
      <c r="K3783" t="s">
        <v>28</v>
      </c>
      <c r="L3783" t="s">
        <v>29</v>
      </c>
      <c r="M3783" t="s">
        <v>20</v>
      </c>
      <c r="N3783" t="s">
        <v>43</v>
      </c>
      <c r="O3783">
        <v>29.8</v>
      </c>
      <c r="P3783">
        <v>1621.89</v>
      </c>
      <c r="Q3783">
        <v>2</v>
      </c>
      <c r="R3783" t="s">
        <v>21</v>
      </c>
    </row>
    <row r="3784" spans="1:18" x14ac:dyDescent="0.35">
      <c r="A3784" t="s">
        <v>3818</v>
      </c>
      <c r="B3784" t="s">
        <v>19</v>
      </c>
      <c r="C3784">
        <v>0</v>
      </c>
      <c r="D3784" t="s">
        <v>20</v>
      </c>
      <c r="E3784" t="s">
        <v>20</v>
      </c>
      <c r="F3784" t="s">
        <v>49</v>
      </c>
      <c r="G3784">
        <v>4</v>
      </c>
      <c r="H3784" t="s">
        <v>20</v>
      </c>
      <c r="I3784" t="s">
        <v>21</v>
      </c>
      <c r="J3784" t="s">
        <v>28</v>
      </c>
      <c r="K3784" t="s">
        <v>28</v>
      </c>
      <c r="L3784" t="s">
        <v>33</v>
      </c>
      <c r="M3784" t="s">
        <v>21</v>
      </c>
      <c r="N3784" t="s">
        <v>25</v>
      </c>
      <c r="O3784">
        <v>40.409999999999997</v>
      </c>
      <c r="P3784">
        <v>160.57</v>
      </c>
      <c r="Q3784">
        <v>1</v>
      </c>
      <c r="R3784" t="s">
        <v>21</v>
      </c>
    </row>
    <row r="3785" spans="1:18" x14ac:dyDescent="0.35">
      <c r="A3785" t="s">
        <v>3819</v>
      </c>
      <c r="B3785" t="s">
        <v>36</v>
      </c>
      <c r="C3785">
        <v>1</v>
      </c>
      <c r="D3785" t="s">
        <v>20</v>
      </c>
      <c r="E3785" t="s">
        <v>20</v>
      </c>
      <c r="F3785" t="s">
        <v>45</v>
      </c>
      <c r="G3785">
        <v>38</v>
      </c>
      <c r="H3785" t="s">
        <v>20</v>
      </c>
      <c r="I3785" t="s">
        <v>32</v>
      </c>
      <c r="J3785" t="s">
        <v>21</v>
      </c>
      <c r="K3785" t="s">
        <v>21</v>
      </c>
      <c r="L3785" t="s">
        <v>29</v>
      </c>
      <c r="M3785" t="s">
        <v>20</v>
      </c>
      <c r="N3785" t="s">
        <v>34</v>
      </c>
      <c r="O3785">
        <v>59.99</v>
      </c>
      <c r="P3785">
        <v>2291.13</v>
      </c>
      <c r="Q3785">
        <v>0</v>
      </c>
      <c r="R3785" t="s">
        <v>20</v>
      </c>
    </row>
    <row r="3786" spans="1:18" x14ac:dyDescent="0.35">
      <c r="A3786" t="s">
        <v>3820</v>
      </c>
      <c r="B3786" t="s">
        <v>36</v>
      </c>
      <c r="C3786">
        <v>0</v>
      </c>
      <c r="D3786" t="s">
        <v>21</v>
      </c>
      <c r="E3786" t="s">
        <v>21</v>
      </c>
      <c r="F3786" t="s">
        <v>22</v>
      </c>
      <c r="G3786">
        <v>30</v>
      </c>
      <c r="H3786" t="s">
        <v>20</v>
      </c>
      <c r="I3786" t="s">
        <v>23</v>
      </c>
      <c r="J3786" t="s">
        <v>21</v>
      </c>
      <c r="K3786" t="s">
        <v>20</v>
      </c>
      <c r="L3786" t="s">
        <v>29</v>
      </c>
      <c r="M3786" t="s">
        <v>21</v>
      </c>
      <c r="N3786" t="s">
        <v>25</v>
      </c>
      <c r="O3786">
        <v>85.62</v>
      </c>
      <c r="P3786">
        <v>2603.5</v>
      </c>
      <c r="Q3786">
        <v>2</v>
      </c>
      <c r="R3786" t="s">
        <v>21</v>
      </c>
    </row>
    <row r="3787" spans="1:18" x14ac:dyDescent="0.35">
      <c r="A3787" t="s">
        <v>3821</v>
      </c>
      <c r="B3787" t="s">
        <v>19</v>
      </c>
      <c r="C3787">
        <v>0</v>
      </c>
      <c r="D3787" t="s">
        <v>20</v>
      </c>
      <c r="E3787" t="s">
        <v>20</v>
      </c>
      <c r="F3787" t="s">
        <v>22</v>
      </c>
      <c r="G3787">
        <v>12</v>
      </c>
      <c r="H3787" t="s">
        <v>20</v>
      </c>
      <c r="I3787" t="s">
        <v>32</v>
      </c>
      <c r="J3787" t="s">
        <v>21</v>
      </c>
      <c r="K3787" t="s">
        <v>21</v>
      </c>
      <c r="L3787" t="s">
        <v>33</v>
      </c>
      <c r="M3787" t="s">
        <v>20</v>
      </c>
      <c r="N3787" t="s">
        <v>43</v>
      </c>
      <c r="O3787">
        <v>50.65</v>
      </c>
      <c r="P3787">
        <v>620.36</v>
      </c>
      <c r="Q3787">
        <v>2</v>
      </c>
      <c r="R3787" t="s">
        <v>21</v>
      </c>
    </row>
    <row r="3788" spans="1:18" x14ac:dyDescent="0.35">
      <c r="A3788" t="s">
        <v>3822</v>
      </c>
      <c r="B3788" t="s">
        <v>36</v>
      </c>
      <c r="C3788">
        <v>0</v>
      </c>
      <c r="D3788" t="s">
        <v>20</v>
      </c>
      <c r="E3788" t="s">
        <v>21</v>
      </c>
      <c r="F3788" t="s">
        <v>56</v>
      </c>
      <c r="G3788">
        <v>20</v>
      </c>
      <c r="H3788" t="s">
        <v>20</v>
      </c>
      <c r="I3788" t="s">
        <v>23</v>
      </c>
      <c r="J3788" t="s">
        <v>21</v>
      </c>
      <c r="K3788" t="s">
        <v>21</v>
      </c>
      <c r="L3788" t="s">
        <v>33</v>
      </c>
      <c r="M3788" t="s">
        <v>20</v>
      </c>
      <c r="N3788" t="s">
        <v>34</v>
      </c>
      <c r="O3788">
        <v>85.73</v>
      </c>
      <c r="P3788">
        <v>1687.97</v>
      </c>
      <c r="Q3788">
        <v>0</v>
      </c>
      <c r="R3788" t="s">
        <v>21</v>
      </c>
    </row>
    <row r="3789" spans="1:18" x14ac:dyDescent="0.35">
      <c r="A3789" t="s">
        <v>3823</v>
      </c>
      <c r="B3789" t="s">
        <v>36</v>
      </c>
      <c r="C3789">
        <v>0</v>
      </c>
      <c r="D3789" t="s">
        <v>20</v>
      </c>
      <c r="E3789" t="s">
        <v>21</v>
      </c>
      <c r="F3789" t="s">
        <v>49</v>
      </c>
      <c r="G3789">
        <v>33</v>
      </c>
      <c r="H3789" t="s">
        <v>20</v>
      </c>
      <c r="I3789" t="s">
        <v>32</v>
      </c>
      <c r="J3789" t="s">
        <v>20</v>
      </c>
      <c r="K3789" t="s">
        <v>21</v>
      </c>
      <c r="L3789" t="s">
        <v>29</v>
      </c>
      <c r="M3789" t="s">
        <v>21</v>
      </c>
      <c r="N3789" t="s">
        <v>43</v>
      </c>
      <c r="O3789">
        <v>65.19</v>
      </c>
      <c r="P3789">
        <v>2091.77</v>
      </c>
      <c r="Q3789">
        <v>1</v>
      </c>
      <c r="R3789" t="s">
        <v>21</v>
      </c>
    </row>
    <row r="3790" spans="1:18" x14ac:dyDescent="0.35">
      <c r="A3790" t="s">
        <v>3824</v>
      </c>
      <c r="B3790" t="s">
        <v>36</v>
      </c>
      <c r="C3790">
        <v>0</v>
      </c>
      <c r="D3790" t="s">
        <v>21</v>
      </c>
      <c r="E3790" t="s">
        <v>21</v>
      </c>
      <c r="F3790" t="s">
        <v>58</v>
      </c>
      <c r="G3790">
        <v>23</v>
      </c>
      <c r="H3790" t="s">
        <v>20</v>
      </c>
      <c r="I3790" t="s">
        <v>23</v>
      </c>
      <c r="J3790" t="s">
        <v>21</v>
      </c>
      <c r="K3790" t="s">
        <v>21</v>
      </c>
      <c r="L3790" t="s">
        <v>33</v>
      </c>
      <c r="M3790" t="s">
        <v>20</v>
      </c>
      <c r="N3790" t="s">
        <v>43</v>
      </c>
      <c r="O3790">
        <v>86.85</v>
      </c>
      <c r="P3790">
        <v>1970.96</v>
      </c>
      <c r="Q3790">
        <v>2</v>
      </c>
      <c r="R3790" t="s">
        <v>21</v>
      </c>
    </row>
    <row r="3791" spans="1:18" x14ac:dyDescent="0.35">
      <c r="A3791" t="s">
        <v>3825</v>
      </c>
      <c r="B3791" t="s">
        <v>19</v>
      </c>
      <c r="C3791">
        <v>1</v>
      </c>
      <c r="D3791" t="s">
        <v>20</v>
      </c>
      <c r="E3791" t="s">
        <v>21</v>
      </c>
      <c r="F3791" t="s">
        <v>49</v>
      </c>
      <c r="G3791">
        <v>6</v>
      </c>
      <c r="H3791" t="s">
        <v>20</v>
      </c>
      <c r="I3791" t="s">
        <v>23</v>
      </c>
      <c r="J3791" t="s">
        <v>21</v>
      </c>
      <c r="K3791" t="s">
        <v>20</v>
      </c>
      <c r="L3791" t="s">
        <v>33</v>
      </c>
      <c r="M3791" t="s">
        <v>20</v>
      </c>
      <c r="N3791" t="s">
        <v>34</v>
      </c>
      <c r="O3791">
        <v>105.47</v>
      </c>
      <c r="P3791">
        <v>620.16999999999996</v>
      </c>
      <c r="Q3791">
        <v>1</v>
      </c>
      <c r="R3791" t="s">
        <v>20</v>
      </c>
    </row>
    <row r="3792" spans="1:18" x14ac:dyDescent="0.35">
      <c r="A3792" t="s">
        <v>3826</v>
      </c>
      <c r="B3792" t="s">
        <v>36</v>
      </c>
      <c r="C3792">
        <v>0</v>
      </c>
      <c r="D3792" t="s">
        <v>21</v>
      </c>
      <c r="E3792" t="s">
        <v>21</v>
      </c>
      <c r="F3792" t="s">
        <v>37</v>
      </c>
      <c r="G3792">
        <v>40</v>
      </c>
      <c r="H3792" t="s">
        <v>20</v>
      </c>
      <c r="I3792" t="s">
        <v>32</v>
      </c>
      <c r="J3792" t="s">
        <v>21</v>
      </c>
      <c r="K3792" t="s">
        <v>20</v>
      </c>
      <c r="L3792" t="s">
        <v>33</v>
      </c>
      <c r="M3792" t="s">
        <v>21</v>
      </c>
      <c r="N3792" t="s">
        <v>34</v>
      </c>
      <c r="O3792">
        <v>68.47</v>
      </c>
      <c r="P3792">
        <v>2693.09</v>
      </c>
      <c r="Q3792">
        <v>0</v>
      </c>
      <c r="R3792" t="s">
        <v>20</v>
      </c>
    </row>
    <row r="3793" spans="1:18" x14ac:dyDescent="0.35">
      <c r="A3793" t="s">
        <v>3827</v>
      </c>
      <c r="B3793" t="s">
        <v>36</v>
      </c>
      <c r="C3793">
        <v>0</v>
      </c>
      <c r="D3793" t="s">
        <v>21</v>
      </c>
      <c r="E3793" t="s">
        <v>21</v>
      </c>
      <c r="F3793" t="s">
        <v>58</v>
      </c>
      <c r="G3793">
        <v>38</v>
      </c>
      <c r="H3793" t="s">
        <v>21</v>
      </c>
      <c r="I3793" t="s">
        <v>32</v>
      </c>
      <c r="J3793" t="s">
        <v>20</v>
      </c>
      <c r="K3793" t="s">
        <v>21</v>
      </c>
      <c r="L3793" t="s">
        <v>33</v>
      </c>
      <c r="M3793" t="s">
        <v>21</v>
      </c>
      <c r="N3793" t="s">
        <v>34</v>
      </c>
      <c r="O3793">
        <v>42.85</v>
      </c>
      <c r="P3793">
        <v>1594.55</v>
      </c>
      <c r="Q3793">
        <v>2</v>
      </c>
      <c r="R3793" t="s">
        <v>21</v>
      </c>
    </row>
    <row r="3794" spans="1:18" x14ac:dyDescent="0.35">
      <c r="A3794" t="s">
        <v>3828</v>
      </c>
      <c r="B3794" t="s">
        <v>36</v>
      </c>
      <c r="C3794">
        <v>0</v>
      </c>
      <c r="D3794" t="s">
        <v>20</v>
      </c>
      <c r="E3794" t="s">
        <v>20</v>
      </c>
      <c r="F3794" t="s">
        <v>39</v>
      </c>
      <c r="G3794">
        <v>6</v>
      </c>
      <c r="H3794" t="s">
        <v>20</v>
      </c>
      <c r="I3794" t="s">
        <v>23</v>
      </c>
      <c r="J3794" t="s">
        <v>20</v>
      </c>
      <c r="K3794" t="s">
        <v>21</v>
      </c>
      <c r="L3794" t="s">
        <v>33</v>
      </c>
      <c r="M3794" t="s">
        <v>20</v>
      </c>
      <c r="N3794" t="s">
        <v>25</v>
      </c>
      <c r="O3794">
        <v>96.18</v>
      </c>
      <c r="P3794">
        <v>568.59</v>
      </c>
      <c r="Q3794">
        <v>1</v>
      </c>
      <c r="R3794" t="s">
        <v>20</v>
      </c>
    </row>
    <row r="3795" spans="1:18" x14ac:dyDescent="0.35">
      <c r="A3795" t="s">
        <v>3829</v>
      </c>
      <c r="B3795" t="s">
        <v>19</v>
      </c>
      <c r="C3795">
        <v>0</v>
      </c>
      <c r="D3795" t="s">
        <v>20</v>
      </c>
      <c r="E3795" t="s">
        <v>21</v>
      </c>
      <c r="F3795" t="s">
        <v>65</v>
      </c>
      <c r="G3795">
        <v>38</v>
      </c>
      <c r="H3795" t="s">
        <v>21</v>
      </c>
      <c r="I3795" t="s">
        <v>23</v>
      </c>
      <c r="J3795" t="s">
        <v>21</v>
      </c>
      <c r="K3795" t="s">
        <v>20</v>
      </c>
      <c r="L3795" t="s">
        <v>29</v>
      </c>
      <c r="M3795" t="s">
        <v>21</v>
      </c>
      <c r="N3795" t="s">
        <v>34</v>
      </c>
      <c r="O3795">
        <v>77.91</v>
      </c>
      <c r="P3795">
        <v>2942.83</v>
      </c>
      <c r="Q3795">
        <v>4</v>
      </c>
      <c r="R3795" t="s">
        <v>21</v>
      </c>
    </row>
    <row r="3796" spans="1:18" x14ac:dyDescent="0.35">
      <c r="A3796" t="s">
        <v>3830</v>
      </c>
      <c r="B3796" t="s">
        <v>19</v>
      </c>
      <c r="C3796">
        <v>1</v>
      </c>
      <c r="D3796" t="s">
        <v>20</v>
      </c>
      <c r="E3796" t="s">
        <v>21</v>
      </c>
      <c r="F3796" t="s">
        <v>41</v>
      </c>
      <c r="G3796">
        <v>9</v>
      </c>
      <c r="H3796" t="s">
        <v>20</v>
      </c>
      <c r="I3796" t="s">
        <v>32</v>
      </c>
      <c r="J3796" t="s">
        <v>21</v>
      </c>
      <c r="K3796" t="s">
        <v>21</v>
      </c>
      <c r="L3796" t="s">
        <v>33</v>
      </c>
      <c r="M3796" t="s">
        <v>21</v>
      </c>
      <c r="N3796" t="s">
        <v>34</v>
      </c>
      <c r="O3796">
        <v>48.95</v>
      </c>
      <c r="P3796">
        <v>433.3</v>
      </c>
      <c r="Q3796">
        <v>1</v>
      </c>
      <c r="R3796" t="s">
        <v>20</v>
      </c>
    </row>
    <row r="3797" spans="1:18" x14ac:dyDescent="0.35">
      <c r="A3797" t="s">
        <v>3831</v>
      </c>
      <c r="B3797" t="s">
        <v>19</v>
      </c>
      <c r="C3797">
        <v>0</v>
      </c>
      <c r="D3797" t="s">
        <v>20</v>
      </c>
      <c r="E3797" t="s">
        <v>20</v>
      </c>
      <c r="F3797" t="s">
        <v>41</v>
      </c>
      <c r="G3797">
        <v>41</v>
      </c>
      <c r="H3797" t="s">
        <v>20</v>
      </c>
      <c r="I3797" t="s">
        <v>21</v>
      </c>
      <c r="J3797" t="s">
        <v>28</v>
      </c>
      <c r="K3797" t="s">
        <v>28</v>
      </c>
      <c r="L3797" t="s">
        <v>24</v>
      </c>
      <c r="M3797" t="s">
        <v>21</v>
      </c>
      <c r="N3797" t="s">
        <v>25</v>
      </c>
      <c r="O3797">
        <v>35.270000000000003</v>
      </c>
      <c r="P3797">
        <v>1454.16</v>
      </c>
      <c r="Q3797">
        <v>2</v>
      </c>
      <c r="R3797" t="s">
        <v>21</v>
      </c>
    </row>
    <row r="3798" spans="1:18" x14ac:dyDescent="0.35">
      <c r="A3798" t="s">
        <v>3832</v>
      </c>
      <c r="B3798" t="s">
        <v>36</v>
      </c>
      <c r="C3798">
        <v>1</v>
      </c>
      <c r="D3798" t="s">
        <v>21</v>
      </c>
      <c r="E3798" t="s">
        <v>21</v>
      </c>
      <c r="F3798" t="s">
        <v>27</v>
      </c>
      <c r="G3798">
        <v>49</v>
      </c>
      <c r="H3798" t="s">
        <v>20</v>
      </c>
      <c r="I3798" t="s">
        <v>23</v>
      </c>
      <c r="J3798" t="s">
        <v>20</v>
      </c>
      <c r="K3798" t="s">
        <v>20</v>
      </c>
      <c r="L3798" t="s">
        <v>29</v>
      </c>
      <c r="M3798" t="s">
        <v>21</v>
      </c>
      <c r="N3798" t="s">
        <v>34</v>
      </c>
      <c r="O3798">
        <v>100.28</v>
      </c>
      <c r="P3798">
        <v>4977.01</v>
      </c>
      <c r="Q3798">
        <v>2</v>
      </c>
      <c r="R3798" t="s">
        <v>21</v>
      </c>
    </row>
    <row r="3799" spans="1:18" x14ac:dyDescent="0.35">
      <c r="A3799" t="s">
        <v>3833</v>
      </c>
      <c r="B3799" t="s">
        <v>19</v>
      </c>
      <c r="C3799">
        <v>0</v>
      </c>
      <c r="D3799" t="s">
        <v>21</v>
      </c>
      <c r="E3799" t="s">
        <v>21</v>
      </c>
      <c r="F3799" t="s">
        <v>41</v>
      </c>
      <c r="G3799">
        <v>68</v>
      </c>
      <c r="H3799" t="s">
        <v>20</v>
      </c>
      <c r="I3799" t="s">
        <v>21</v>
      </c>
      <c r="J3799" t="s">
        <v>28</v>
      </c>
      <c r="K3799" t="s">
        <v>28</v>
      </c>
      <c r="L3799" t="s">
        <v>24</v>
      </c>
      <c r="M3799" t="s">
        <v>21</v>
      </c>
      <c r="N3799" t="s">
        <v>43</v>
      </c>
      <c r="O3799">
        <v>28.59</v>
      </c>
      <c r="P3799">
        <v>1988.92</v>
      </c>
      <c r="Q3799">
        <v>1</v>
      </c>
      <c r="R3799" t="s">
        <v>21</v>
      </c>
    </row>
    <row r="3800" spans="1:18" x14ac:dyDescent="0.35">
      <c r="A3800" t="s">
        <v>3834</v>
      </c>
      <c r="B3800" t="s">
        <v>36</v>
      </c>
      <c r="C3800">
        <v>0</v>
      </c>
      <c r="D3800" t="s">
        <v>20</v>
      </c>
      <c r="E3800" t="s">
        <v>21</v>
      </c>
      <c r="F3800" t="s">
        <v>58</v>
      </c>
      <c r="G3800">
        <v>45</v>
      </c>
      <c r="H3800" t="s">
        <v>20</v>
      </c>
      <c r="I3800" t="s">
        <v>32</v>
      </c>
      <c r="J3800" t="s">
        <v>21</v>
      </c>
      <c r="K3800" t="s">
        <v>21</v>
      </c>
      <c r="L3800" t="s">
        <v>33</v>
      </c>
      <c r="M3800" t="s">
        <v>20</v>
      </c>
      <c r="N3800" t="s">
        <v>43</v>
      </c>
      <c r="O3800">
        <v>54.64</v>
      </c>
      <c r="P3800">
        <v>2521.02</v>
      </c>
      <c r="Q3800">
        <v>0</v>
      </c>
      <c r="R3800" t="s">
        <v>21</v>
      </c>
    </row>
    <row r="3801" spans="1:18" x14ac:dyDescent="0.35">
      <c r="A3801" t="s">
        <v>3835</v>
      </c>
      <c r="B3801" t="s">
        <v>36</v>
      </c>
      <c r="C3801">
        <v>0</v>
      </c>
      <c r="D3801" t="s">
        <v>21</v>
      </c>
      <c r="E3801" t="s">
        <v>21</v>
      </c>
      <c r="F3801" t="s">
        <v>58</v>
      </c>
      <c r="G3801">
        <v>53</v>
      </c>
      <c r="H3801" t="s">
        <v>20</v>
      </c>
      <c r="I3801" t="s">
        <v>32</v>
      </c>
      <c r="J3801" t="s">
        <v>20</v>
      </c>
      <c r="K3801" t="s">
        <v>20</v>
      </c>
      <c r="L3801" t="s">
        <v>33</v>
      </c>
      <c r="M3801" t="s">
        <v>21</v>
      </c>
      <c r="N3801" t="s">
        <v>43</v>
      </c>
      <c r="O3801">
        <v>62.08</v>
      </c>
      <c r="P3801">
        <v>3225.23</v>
      </c>
      <c r="Q3801">
        <v>1</v>
      </c>
      <c r="R3801" t="s">
        <v>21</v>
      </c>
    </row>
    <row r="3802" spans="1:18" x14ac:dyDescent="0.35">
      <c r="A3802" t="s">
        <v>3836</v>
      </c>
      <c r="B3802" t="s">
        <v>19</v>
      </c>
      <c r="C3802">
        <v>0</v>
      </c>
      <c r="D3802" t="s">
        <v>21</v>
      </c>
      <c r="E3802" t="s">
        <v>21</v>
      </c>
      <c r="F3802" t="s">
        <v>75</v>
      </c>
      <c r="G3802">
        <v>8</v>
      </c>
      <c r="H3802" t="s">
        <v>20</v>
      </c>
      <c r="I3802" t="s">
        <v>23</v>
      </c>
      <c r="J3802" t="s">
        <v>21</v>
      </c>
      <c r="K3802" t="s">
        <v>21</v>
      </c>
      <c r="L3802" t="s">
        <v>33</v>
      </c>
      <c r="M3802" t="s">
        <v>20</v>
      </c>
      <c r="N3802" t="s">
        <v>34</v>
      </c>
      <c r="O3802">
        <v>82.28</v>
      </c>
      <c r="P3802">
        <v>645.39</v>
      </c>
      <c r="Q3802">
        <v>1</v>
      </c>
      <c r="R3802" t="s">
        <v>20</v>
      </c>
    </row>
    <row r="3803" spans="1:18" x14ac:dyDescent="0.35">
      <c r="A3803" t="s">
        <v>3837</v>
      </c>
      <c r="B3803" t="s">
        <v>19</v>
      </c>
      <c r="C3803">
        <v>0</v>
      </c>
      <c r="D3803" t="s">
        <v>21</v>
      </c>
      <c r="E3803" t="s">
        <v>20</v>
      </c>
      <c r="F3803" t="s">
        <v>75</v>
      </c>
      <c r="G3803">
        <v>17</v>
      </c>
      <c r="H3803" t="s">
        <v>20</v>
      </c>
      <c r="I3803" t="s">
        <v>21</v>
      </c>
      <c r="J3803" t="s">
        <v>28</v>
      </c>
      <c r="K3803" t="s">
        <v>28</v>
      </c>
      <c r="L3803" t="s">
        <v>29</v>
      </c>
      <c r="M3803" t="s">
        <v>20</v>
      </c>
      <c r="N3803" t="s">
        <v>25</v>
      </c>
      <c r="O3803">
        <v>28.14</v>
      </c>
      <c r="P3803">
        <v>485.75</v>
      </c>
      <c r="Q3803">
        <v>0</v>
      </c>
      <c r="R3803" t="s">
        <v>21</v>
      </c>
    </row>
    <row r="3804" spans="1:18" x14ac:dyDescent="0.35">
      <c r="A3804" t="s">
        <v>3838</v>
      </c>
      <c r="B3804" t="s">
        <v>36</v>
      </c>
      <c r="C3804">
        <v>1</v>
      </c>
      <c r="D3804" t="s">
        <v>21</v>
      </c>
      <c r="E3804" t="s">
        <v>20</v>
      </c>
      <c r="F3804" t="s">
        <v>39</v>
      </c>
      <c r="G3804">
        <v>4</v>
      </c>
      <c r="H3804" t="s">
        <v>20</v>
      </c>
      <c r="I3804" t="s">
        <v>23</v>
      </c>
      <c r="J3804" t="s">
        <v>21</v>
      </c>
      <c r="K3804" t="s">
        <v>21</v>
      </c>
      <c r="L3804" t="s">
        <v>33</v>
      </c>
      <c r="M3804" t="s">
        <v>21</v>
      </c>
      <c r="N3804" t="s">
        <v>43</v>
      </c>
      <c r="O3804">
        <v>73.87</v>
      </c>
      <c r="P3804">
        <v>300.02</v>
      </c>
      <c r="Q3804">
        <v>5</v>
      </c>
      <c r="R3804" t="s">
        <v>20</v>
      </c>
    </row>
    <row r="3805" spans="1:18" x14ac:dyDescent="0.35">
      <c r="A3805" t="s">
        <v>3839</v>
      </c>
      <c r="B3805" t="s">
        <v>36</v>
      </c>
      <c r="C3805">
        <v>1</v>
      </c>
      <c r="D3805" t="s">
        <v>20</v>
      </c>
      <c r="E3805" t="s">
        <v>20</v>
      </c>
      <c r="F3805" t="s">
        <v>75</v>
      </c>
      <c r="G3805">
        <v>18</v>
      </c>
      <c r="H3805" t="s">
        <v>20</v>
      </c>
      <c r="I3805" t="s">
        <v>23</v>
      </c>
      <c r="J3805" t="s">
        <v>21</v>
      </c>
      <c r="K3805" t="s">
        <v>21</v>
      </c>
      <c r="L3805" t="s">
        <v>33</v>
      </c>
      <c r="M3805" t="s">
        <v>21</v>
      </c>
      <c r="N3805" t="s">
        <v>25</v>
      </c>
      <c r="O3805">
        <v>77.03</v>
      </c>
      <c r="P3805">
        <v>1347.05</v>
      </c>
      <c r="Q3805">
        <v>4</v>
      </c>
      <c r="R3805" t="s">
        <v>20</v>
      </c>
    </row>
    <row r="3806" spans="1:18" x14ac:dyDescent="0.35">
      <c r="A3806" t="s">
        <v>3840</v>
      </c>
      <c r="B3806" t="s">
        <v>36</v>
      </c>
      <c r="C3806">
        <v>0</v>
      </c>
      <c r="D3806" t="s">
        <v>21</v>
      </c>
      <c r="E3806" t="s">
        <v>21</v>
      </c>
      <c r="F3806" t="s">
        <v>22</v>
      </c>
      <c r="G3806">
        <v>9</v>
      </c>
      <c r="H3806" t="s">
        <v>20</v>
      </c>
      <c r="I3806" t="s">
        <v>23</v>
      </c>
      <c r="J3806" t="s">
        <v>21</v>
      </c>
      <c r="K3806" t="s">
        <v>20</v>
      </c>
      <c r="L3806" t="s">
        <v>33</v>
      </c>
      <c r="M3806" t="s">
        <v>20</v>
      </c>
      <c r="N3806" t="s">
        <v>25</v>
      </c>
      <c r="O3806">
        <v>91.17</v>
      </c>
      <c r="P3806">
        <v>818.69</v>
      </c>
      <c r="Q3806">
        <v>0</v>
      </c>
      <c r="R3806" t="s">
        <v>21</v>
      </c>
    </row>
    <row r="3807" spans="1:18" x14ac:dyDescent="0.35">
      <c r="A3807" t="s">
        <v>3841</v>
      </c>
      <c r="B3807" t="s">
        <v>19</v>
      </c>
      <c r="C3807">
        <v>0</v>
      </c>
      <c r="D3807" t="s">
        <v>21</v>
      </c>
      <c r="E3807" t="s">
        <v>21</v>
      </c>
      <c r="F3807" t="s">
        <v>45</v>
      </c>
      <c r="G3807">
        <v>38</v>
      </c>
      <c r="H3807" t="s">
        <v>20</v>
      </c>
      <c r="I3807" t="s">
        <v>23</v>
      </c>
      <c r="J3807" t="s">
        <v>20</v>
      </c>
      <c r="K3807" t="s">
        <v>20</v>
      </c>
      <c r="L3807" t="s">
        <v>24</v>
      </c>
      <c r="M3807" t="s">
        <v>20</v>
      </c>
      <c r="N3807" t="s">
        <v>25</v>
      </c>
      <c r="O3807">
        <v>94.07</v>
      </c>
      <c r="P3807">
        <v>3617.88</v>
      </c>
      <c r="Q3807">
        <v>2</v>
      </c>
      <c r="R3807" t="s">
        <v>21</v>
      </c>
    </row>
    <row r="3808" spans="1:18" x14ac:dyDescent="0.35">
      <c r="A3808" t="s">
        <v>3842</v>
      </c>
      <c r="B3808" t="s">
        <v>19</v>
      </c>
      <c r="C3808">
        <v>0</v>
      </c>
      <c r="D3808" t="s">
        <v>21</v>
      </c>
      <c r="E3808" t="s">
        <v>21</v>
      </c>
      <c r="F3808" t="s">
        <v>58</v>
      </c>
      <c r="G3808">
        <v>10</v>
      </c>
      <c r="H3808" t="s">
        <v>20</v>
      </c>
      <c r="I3808" t="s">
        <v>23</v>
      </c>
      <c r="J3808" t="s">
        <v>20</v>
      </c>
      <c r="K3808" t="s">
        <v>21</v>
      </c>
      <c r="L3808" t="s">
        <v>33</v>
      </c>
      <c r="M3808" t="s">
        <v>21</v>
      </c>
      <c r="N3808" t="s">
        <v>34</v>
      </c>
      <c r="O3808">
        <v>91.17</v>
      </c>
      <c r="P3808">
        <v>936.66</v>
      </c>
      <c r="Q3808">
        <v>4</v>
      </c>
      <c r="R3808" t="s">
        <v>21</v>
      </c>
    </row>
    <row r="3809" spans="1:18" x14ac:dyDescent="0.35">
      <c r="A3809" t="s">
        <v>3843</v>
      </c>
      <c r="B3809" t="s">
        <v>36</v>
      </c>
      <c r="C3809">
        <v>0</v>
      </c>
      <c r="D3809" t="s">
        <v>21</v>
      </c>
      <c r="E3809" t="s">
        <v>21</v>
      </c>
      <c r="F3809" t="s">
        <v>41</v>
      </c>
      <c r="G3809">
        <v>27</v>
      </c>
      <c r="H3809" t="s">
        <v>20</v>
      </c>
      <c r="I3809" t="s">
        <v>32</v>
      </c>
      <c r="J3809" t="s">
        <v>21</v>
      </c>
      <c r="K3809" t="s">
        <v>21</v>
      </c>
      <c r="L3809" t="s">
        <v>33</v>
      </c>
      <c r="M3809" t="s">
        <v>20</v>
      </c>
      <c r="N3809" t="s">
        <v>34</v>
      </c>
      <c r="O3809">
        <v>57.74</v>
      </c>
      <c r="P3809">
        <v>1582.66</v>
      </c>
      <c r="Q3809">
        <v>2</v>
      </c>
      <c r="R3809" t="s">
        <v>20</v>
      </c>
    </row>
    <row r="3810" spans="1:18" x14ac:dyDescent="0.35">
      <c r="A3810" t="s">
        <v>3844</v>
      </c>
      <c r="B3810" t="s">
        <v>19</v>
      </c>
      <c r="C3810">
        <v>0</v>
      </c>
      <c r="D3810" t="s">
        <v>21</v>
      </c>
      <c r="E3810" t="s">
        <v>21</v>
      </c>
      <c r="F3810" t="s">
        <v>22</v>
      </c>
      <c r="G3810">
        <v>59</v>
      </c>
      <c r="H3810" t="s">
        <v>20</v>
      </c>
      <c r="I3810" t="s">
        <v>21</v>
      </c>
      <c r="J3810" t="s">
        <v>28</v>
      </c>
      <c r="K3810" t="s">
        <v>28</v>
      </c>
      <c r="L3810" t="s">
        <v>24</v>
      </c>
      <c r="M3810" t="s">
        <v>20</v>
      </c>
      <c r="N3810" t="s">
        <v>34</v>
      </c>
      <c r="O3810">
        <v>34.39</v>
      </c>
      <c r="P3810">
        <v>2070.0100000000002</v>
      </c>
      <c r="Q3810">
        <v>0</v>
      </c>
      <c r="R3810" t="s">
        <v>21</v>
      </c>
    </row>
    <row r="3811" spans="1:18" x14ac:dyDescent="0.35">
      <c r="A3811" t="s">
        <v>3845</v>
      </c>
      <c r="B3811" t="s">
        <v>19</v>
      </c>
      <c r="C3811">
        <v>0</v>
      </c>
      <c r="D3811" t="s">
        <v>21</v>
      </c>
      <c r="E3811" t="s">
        <v>21</v>
      </c>
      <c r="F3811" t="s">
        <v>39</v>
      </c>
      <c r="G3811">
        <v>2</v>
      </c>
      <c r="H3811" t="s">
        <v>20</v>
      </c>
      <c r="I3811" t="s">
        <v>23</v>
      </c>
      <c r="J3811" t="s">
        <v>20</v>
      </c>
      <c r="K3811" t="s">
        <v>21</v>
      </c>
      <c r="L3811" t="s">
        <v>33</v>
      </c>
      <c r="M3811" t="s">
        <v>20</v>
      </c>
      <c r="N3811" t="s">
        <v>30</v>
      </c>
      <c r="O3811">
        <v>82.92</v>
      </c>
      <c r="P3811">
        <v>163.61000000000001</v>
      </c>
      <c r="Q3811">
        <v>4</v>
      </c>
      <c r="R3811" t="s">
        <v>20</v>
      </c>
    </row>
    <row r="3812" spans="1:18" x14ac:dyDescent="0.35">
      <c r="A3812" t="s">
        <v>3846</v>
      </c>
      <c r="B3812" t="s">
        <v>19</v>
      </c>
      <c r="C3812">
        <v>0</v>
      </c>
      <c r="D3812" t="s">
        <v>21</v>
      </c>
      <c r="E3812" t="s">
        <v>21</v>
      </c>
      <c r="F3812" t="s">
        <v>37</v>
      </c>
      <c r="G3812">
        <v>34</v>
      </c>
      <c r="H3812" t="s">
        <v>20</v>
      </c>
      <c r="I3812" t="s">
        <v>23</v>
      </c>
      <c r="J3812" t="s">
        <v>20</v>
      </c>
      <c r="K3812" t="s">
        <v>20</v>
      </c>
      <c r="L3812" t="s">
        <v>33</v>
      </c>
      <c r="M3812" t="s">
        <v>20</v>
      </c>
      <c r="N3812" t="s">
        <v>30</v>
      </c>
      <c r="O3812">
        <v>95.92</v>
      </c>
      <c r="P3812">
        <v>3250.06</v>
      </c>
      <c r="Q3812">
        <v>1</v>
      </c>
      <c r="R3812" t="s">
        <v>20</v>
      </c>
    </row>
    <row r="3813" spans="1:18" x14ac:dyDescent="0.35">
      <c r="A3813" t="s">
        <v>3847</v>
      </c>
      <c r="B3813" t="s">
        <v>19</v>
      </c>
      <c r="C3813">
        <v>0</v>
      </c>
      <c r="D3813" t="s">
        <v>20</v>
      </c>
      <c r="E3813" t="s">
        <v>21</v>
      </c>
      <c r="F3813" t="s">
        <v>45</v>
      </c>
      <c r="G3813">
        <v>24</v>
      </c>
      <c r="H3813" t="s">
        <v>20</v>
      </c>
      <c r="I3813" t="s">
        <v>23</v>
      </c>
      <c r="J3813" t="s">
        <v>20</v>
      </c>
      <c r="K3813" t="s">
        <v>20</v>
      </c>
      <c r="L3813" t="s">
        <v>33</v>
      </c>
      <c r="M3813" t="s">
        <v>21</v>
      </c>
      <c r="N3813" t="s">
        <v>43</v>
      </c>
      <c r="O3813">
        <v>96.95</v>
      </c>
      <c r="P3813">
        <v>2258.59</v>
      </c>
      <c r="Q3813">
        <v>1</v>
      </c>
      <c r="R3813" t="s">
        <v>21</v>
      </c>
    </row>
    <row r="3814" spans="1:18" x14ac:dyDescent="0.35">
      <c r="A3814" t="s">
        <v>3848</v>
      </c>
      <c r="B3814" t="s">
        <v>36</v>
      </c>
      <c r="C3814">
        <v>0</v>
      </c>
      <c r="D3814" t="s">
        <v>20</v>
      </c>
      <c r="E3814" t="s">
        <v>20</v>
      </c>
      <c r="F3814" t="s">
        <v>37</v>
      </c>
      <c r="G3814">
        <v>23</v>
      </c>
      <c r="H3814" t="s">
        <v>20</v>
      </c>
      <c r="I3814" t="s">
        <v>21</v>
      </c>
      <c r="J3814" t="s">
        <v>28</v>
      </c>
      <c r="K3814" t="s">
        <v>28</v>
      </c>
      <c r="L3814" t="s">
        <v>33</v>
      </c>
      <c r="M3814" t="s">
        <v>20</v>
      </c>
      <c r="N3814" t="s">
        <v>34</v>
      </c>
      <c r="O3814">
        <v>28.68</v>
      </c>
      <c r="P3814">
        <v>655.17999999999995</v>
      </c>
      <c r="Q3814">
        <v>0</v>
      </c>
      <c r="R3814" t="s">
        <v>21</v>
      </c>
    </row>
    <row r="3815" spans="1:18" x14ac:dyDescent="0.35">
      <c r="A3815" t="s">
        <v>3849</v>
      </c>
      <c r="B3815" t="s">
        <v>19</v>
      </c>
      <c r="C3815">
        <v>0</v>
      </c>
      <c r="D3815" t="s">
        <v>20</v>
      </c>
      <c r="E3815" t="s">
        <v>21</v>
      </c>
      <c r="F3815" t="s">
        <v>27</v>
      </c>
      <c r="G3815">
        <v>23</v>
      </c>
      <c r="H3815" t="s">
        <v>20</v>
      </c>
      <c r="I3815" t="s">
        <v>21</v>
      </c>
      <c r="J3815" t="s">
        <v>28</v>
      </c>
      <c r="K3815" t="s">
        <v>28</v>
      </c>
      <c r="L3815" t="s">
        <v>29</v>
      </c>
      <c r="M3815" t="s">
        <v>21</v>
      </c>
      <c r="N3815" t="s">
        <v>30</v>
      </c>
      <c r="O3815">
        <v>19.52</v>
      </c>
      <c r="P3815">
        <v>453.01</v>
      </c>
      <c r="Q3815">
        <v>1</v>
      </c>
      <c r="R3815" t="s">
        <v>21</v>
      </c>
    </row>
    <row r="3816" spans="1:18" x14ac:dyDescent="0.35">
      <c r="A3816" t="s">
        <v>3850</v>
      </c>
      <c r="B3816" t="s">
        <v>36</v>
      </c>
      <c r="C3816">
        <v>0</v>
      </c>
      <c r="D3816" t="s">
        <v>21</v>
      </c>
      <c r="E3816" t="s">
        <v>20</v>
      </c>
      <c r="F3816" t="s">
        <v>37</v>
      </c>
      <c r="G3816">
        <v>58</v>
      </c>
      <c r="H3816" t="s">
        <v>20</v>
      </c>
      <c r="I3816" t="s">
        <v>32</v>
      </c>
      <c r="J3816" t="s">
        <v>21</v>
      </c>
      <c r="K3816" t="s">
        <v>20</v>
      </c>
      <c r="L3816" t="s">
        <v>33</v>
      </c>
      <c r="M3816" t="s">
        <v>21</v>
      </c>
      <c r="N3816" t="s">
        <v>43</v>
      </c>
      <c r="O3816">
        <v>62.92</v>
      </c>
      <c r="P3816">
        <v>3693.38</v>
      </c>
      <c r="Q3816">
        <v>1</v>
      </c>
      <c r="R3816" t="s">
        <v>21</v>
      </c>
    </row>
    <row r="3817" spans="1:18" x14ac:dyDescent="0.35">
      <c r="A3817" t="s">
        <v>3851</v>
      </c>
      <c r="B3817" t="s">
        <v>19</v>
      </c>
      <c r="C3817">
        <v>0</v>
      </c>
      <c r="D3817" t="s">
        <v>20</v>
      </c>
      <c r="E3817" t="s">
        <v>20</v>
      </c>
      <c r="F3817" t="s">
        <v>58</v>
      </c>
      <c r="G3817">
        <v>13</v>
      </c>
      <c r="H3817" t="s">
        <v>21</v>
      </c>
      <c r="I3817" t="s">
        <v>32</v>
      </c>
      <c r="J3817" t="s">
        <v>21</v>
      </c>
      <c r="K3817" t="s">
        <v>21</v>
      </c>
      <c r="L3817" t="s">
        <v>33</v>
      </c>
      <c r="M3817" t="s">
        <v>21</v>
      </c>
      <c r="N3817" t="s">
        <v>43</v>
      </c>
      <c r="O3817">
        <v>43.74</v>
      </c>
      <c r="P3817">
        <v>577.75</v>
      </c>
      <c r="Q3817">
        <v>2</v>
      </c>
      <c r="R3817" t="s">
        <v>21</v>
      </c>
    </row>
    <row r="3818" spans="1:18" x14ac:dyDescent="0.35">
      <c r="A3818" t="s">
        <v>3852</v>
      </c>
      <c r="B3818" t="s">
        <v>36</v>
      </c>
      <c r="C3818">
        <v>0</v>
      </c>
      <c r="D3818" t="s">
        <v>21</v>
      </c>
      <c r="E3818" t="s">
        <v>21</v>
      </c>
      <c r="F3818" t="s">
        <v>49</v>
      </c>
      <c r="G3818">
        <v>7</v>
      </c>
      <c r="H3818" t="s">
        <v>20</v>
      </c>
      <c r="I3818" t="s">
        <v>32</v>
      </c>
      <c r="J3818" t="s">
        <v>20</v>
      </c>
      <c r="K3818" t="s">
        <v>21</v>
      </c>
      <c r="L3818" t="s">
        <v>33</v>
      </c>
      <c r="M3818" t="s">
        <v>20</v>
      </c>
      <c r="N3818" t="s">
        <v>34</v>
      </c>
      <c r="O3818">
        <v>67.14</v>
      </c>
      <c r="P3818">
        <v>476.2</v>
      </c>
      <c r="Q3818">
        <v>3</v>
      </c>
      <c r="R3818" t="s">
        <v>20</v>
      </c>
    </row>
    <row r="3819" spans="1:18" x14ac:dyDescent="0.35">
      <c r="A3819" t="s">
        <v>3853</v>
      </c>
      <c r="B3819" t="s">
        <v>19</v>
      </c>
      <c r="C3819">
        <v>0</v>
      </c>
      <c r="D3819" t="s">
        <v>20</v>
      </c>
      <c r="E3819" t="s">
        <v>21</v>
      </c>
      <c r="F3819" t="s">
        <v>49</v>
      </c>
      <c r="G3819">
        <v>20</v>
      </c>
      <c r="H3819" t="s">
        <v>20</v>
      </c>
      <c r="I3819" t="s">
        <v>23</v>
      </c>
      <c r="J3819" t="s">
        <v>21</v>
      </c>
      <c r="K3819" t="s">
        <v>21</v>
      </c>
      <c r="L3819" t="s">
        <v>33</v>
      </c>
      <c r="M3819" t="s">
        <v>20</v>
      </c>
      <c r="N3819" t="s">
        <v>25</v>
      </c>
      <c r="O3819">
        <v>77.599999999999994</v>
      </c>
      <c r="P3819">
        <v>1532.98</v>
      </c>
      <c r="Q3819">
        <v>1</v>
      </c>
      <c r="R3819" t="s">
        <v>21</v>
      </c>
    </row>
    <row r="3820" spans="1:18" x14ac:dyDescent="0.35">
      <c r="A3820" t="s">
        <v>3854</v>
      </c>
      <c r="B3820" t="s">
        <v>19</v>
      </c>
      <c r="C3820">
        <v>1</v>
      </c>
      <c r="D3820" t="s">
        <v>21</v>
      </c>
      <c r="E3820" t="s">
        <v>21</v>
      </c>
      <c r="F3820" t="s">
        <v>56</v>
      </c>
      <c r="G3820">
        <v>72</v>
      </c>
      <c r="H3820" t="s">
        <v>20</v>
      </c>
      <c r="I3820" t="s">
        <v>23</v>
      </c>
      <c r="J3820" t="s">
        <v>21</v>
      </c>
      <c r="K3820" t="s">
        <v>21</v>
      </c>
      <c r="L3820" t="s">
        <v>24</v>
      </c>
      <c r="M3820" t="s">
        <v>21</v>
      </c>
      <c r="N3820" t="s">
        <v>30</v>
      </c>
      <c r="O3820">
        <v>79.540000000000006</v>
      </c>
      <c r="P3820">
        <v>5703.72</v>
      </c>
      <c r="Q3820">
        <v>0</v>
      </c>
      <c r="R3820" t="s">
        <v>21</v>
      </c>
    </row>
    <row r="3821" spans="1:18" x14ac:dyDescent="0.35">
      <c r="A3821" t="s">
        <v>3855</v>
      </c>
      <c r="B3821" t="s">
        <v>19</v>
      </c>
      <c r="C3821">
        <v>0</v>
      </c>
      <c r="D3821" t="s">
        <v>21</v>
      </c>
      <c r="E3821" t="s">
        <v>20</v>
      </c>
      <c r="F3821" t="s">
        <v>49</v>
      </c>
      <c r="G3821">
        <v>26</v>
      </c>
      <c r="H3821" t="s">
        <v>20</v>
      </c>
      <c r="I3821" t="s">
        <v>32</v>
      </c>
      <c r="J3821" t="s">
        <v>21</v>
      </c>
      <c r="K3821" t="s">
        <v>21</v>
      </c>
      <c r="L3821" t="s">
        <v>29</v>
      </c>
      <c r="M3821" t="s">
        <v>21</v>
      </c>
      <c r="N3821" t="s">
        <v>43</v>
      </c>
      <c r="O3821">
        <v>58.92</v>
      </c>
      <c r="P3821">
        <v>1546.09</v>
      </c>
      <c r="Q3821">
        <v>3</v>
      </c>
      <c r="R3821" t="s">
        <v>21</v>
      </c>
    </row>
    <row r="3822" spans="1:18" x14ac:dyDescent="0.35">
      <c r="A3822" t="s">
        <v>3856</v>
      </c>
      <c r="B3822" t="s">
        <v>36</v>
      </c>
      <c r="C3822">
        <v>0</v>
      </c>
      <c r="D3822" t="s">
        <v>20</v>
      </c>
      <c r="E3822" t="s">
        <v>20</v>
      </c>
      <c r="F3822" t="s">
        <v>47</v>
      </c>
      <c r="G3822">
        <v>6</v>
      </c>
      <c r="H3822" t="s">
        <v>21</v>
      </c>
      <c r="I3822" t="s">
        <v>23</v>
      </c>
      <c r="J3822" t="s">
        <v>21</v>
      </c>
      <c r="K3822" t="s">
        <v>21</v>
      </c>
      <c r="L3822" t="s">
        <v>33</v>
      </c>
      <c r="M3822" t="s">
        <v>20</v>
      </c>
      <c r="N3822" t="s">
        <v>25</v>
      </c>
      <c r="O3822">
        <v>71.59</v>
      </c>
      <c r="P3822">
        <v>424.36</v>
      </c>
      <c r="Q3822">
        <v>2</v>
      </c>
      <c r="R3822" t="s">
        <v>21</v>
      </c>
    </row>
    <row r="3823" spans="1:18" x14ac:dyDescent="0.35">
      <c r="A3823" t="s">
        <v>3857</v>
      </c>
      <c r="B3823" t="s">
        <v>19</v>
      </c>
      <c r="C3823">
        <v>0</v>
      </c>
      <c r="D3823" t="s">
        <v>21</v>
      </c>
      <c r="E3823" t="s">
        <v>21</v>
      </c>
      <c r="F3823" t="s">
        <v>49</v>
      </c>
      <c r="G3823">
        <v>50</v>
      </c>
      <c r="H3823" t="s">
        <v>20</v>
      </c>
      <c r="I3823" t="s">
        <v>23</v>
      </c>
      <c r="J3823" t="s">
        <v>20</v>
      </c>
      <c r="K3823" t="s">
        <v>21</v>
      </c>
      <c r="L3823" t="s">
        <v>29</v>
      </c>
      <c r="M3823" t="s">
        <v>20</v>
      </c>
      <c r="N3823" t="s">
        <v>30</v>
      </c>
      <c r="O3823">
        <v>101.88</v>
      </c>
      <c r="P3823">
        <v>5003.7</v>
      </c>
      <c r="Q3823">
        <v>1</v>
      </c>
      <c r="R3823" t="s">
        <v>21</v>
      </c>
    </row>
    <row r="3824" spans="1:18" x14ac:dyDescent="0.35">
      <c r="A3824" t="s">
        <v>3858</v>
      </c>
      <c r="B3824" t="s">
        <v>19</v>
      </c>
      <c r="C3824">
        <v>1</v>
      </c>
      <c r="D3824" t="s">
        <v>20</v>
      </c>
      <c r="E3824" t="s">
        <v>20</v>
      </c>
      <c r="F3824" t="s">
        <v>75</v>
      </c>
      <c r="G3824">
        <v>21</v>
      </c>
      <c r="H3824" t="s">
        <v>20</v>
      </c>
      <c r="I3824" t="s">
        <v>23</v>
      </c>
      <c r="J3824" t="s">
        <v>20</v>
      </c>
      <c r="K3824" t="s">
        <v>21</v>
      </c>
      <c r="L3824" t="s">
        <v>33</v>
      </c>
      <c r="M3824" t="s">
        <v>20</v>
      </c>
      <c r="N3824" t="s">
        <v>43</v>
      </c>
      <c r="O3824">
        <v>87.6</v>
      </c>
      <c r="P3824">
        <v>1799.51</v>
      </c>
      <c r="Q3824">
        <v>2</v>
      </c>
      <c r="R3824" t="s">
        <v>21</v>
      </c>
    </row>
    <row r="3825" spans="1:18" x14ac:dyDescent="0.35">
      <c r="A3825" t="s">
        <v>3859</v>
      </c>
      <c r="B3825" t="s">
        <v>36</v>
      </c>
      <c r="C3825">
        <v>0</v>
      </c>
      <c r="D3825" t="s">
        <v>21</v>
      </c>
      <c r="E3825" t="s">
        <v>21</v>
      </c>
      <c r="F3825" t="s">
        <v>58</v>
      </c>
      <c r="G3825">
        <v>6</v>
      </c>
      <c r="H3825" t="s">
        <v>20</v>
      </c>
      <c r="I3825" t="s">
        <v>21</v>
      </c>
      <c r="J3825" t="s">
        <v>28</v>
      </c>
      <c r="K3825" t="s">
        <v>28</v>
      </c>
      <c r="L3825" t="s">
        <v>33</v>
      </c>
      <c r="M3825" t="s">
        <v>21</v>
      </c>
      <c r="N3825" t="s">
        <v>25</v>
      </c>
      <c r="O3825">
        <v>33.17</v>
      </c>
      <c r="P3825">
        <v>195.32</v>
      </c>
      <c r="Q3825">
        <v>0</v>
      </c>
      <c r="R3825" t="s">
        <v>20</v>
      </c>
    </row>
    <row r="3826" spans="1:18" x14ac:dyDescent="0.35">
      <c r="A3826" t="s">
        <v>3860</v>
      </c>
      <c r="B3826" t="s">
        <v>36</v>
      </c>
      <c r="C3826">
        <v>0</v>
      </c>
      <c r="D3826" t="s">
        <v>20</v>
      </c>
      <c r="E3826" t="s">
        <v>21</v>
      </c>
      <c r="F3826" t="s">
        <v>75</v>
      </c>
      <c r="G3826">
        <v>14</v>
      </c>
      <c r="H3826" t="s">
        <v>20</v>
      </c>
      <c r="I3826" t="s">
        <v>32</v>
      </c>
      <c r="J3826" t="s">
        <v>21</v>
      </c>
      <c r="K3826" t="s">
        <v>21</v>
      </c>
      <c r="L3826" t="s">
        <v>33</v>
      </c>
      <c r="M3826" t="s">
        <v>20</v>
      </c>
      <c r="N3826" t="s">
        <v>25</v>
      </c>
      <c r="O3826">
        <v>53.96</v>
      </c>
      <c r="Q3826">
        <v>3</v>
      </c>
      <c r="R3826" t="s">
        <v>21</v>
      </c>
    </row>
    <row r="3827" spans="1:18" x14ac:dyDescent="0.35">
      <c r="A3827" t="s">
        <v>3861</v>
      </c>
      <c r="B3827" t="s">
        <v>36</v>
      </c>
      <c r="C3827">
        <v>1</v>
      </c>
      <c r="D3827" t="s">
        <v>20</v>
      </c>
      <c r="E3827" t="s">
        <v>21</v>
      </c>
      <c r="F3827" t="s">
        <v>58</v>
      </c>
      <c r="G3827">
        <v>21</v>
      </c>
      <c r="H3827" t="s">
        <v>20</v>
      </c>
      <c r="I3827" t="s">
        <v>32</v>
      </c>
      <c r="J3827" t="s">
        <v>20</v>
      </c>
      <c r="K3827" t="s">
        <v>21</v>
      </c>
      <c r="L3827" t="s">
        <v>29</v>
      </c>
      <c r="M3827" t="s">
        <v>21</v>
      </c>
      <c r="N3827" t="s">
        <v>34</v>
      </c>
      <c r="O3827">
        <v>68.099999999999994</v>
      </c>
      <c r="P3827">
        <v>1443.17</v>
      </c>
      <c r="Q3827">
        <v>1</v>
      </c>
      <c r="R3827" t="s">
        <v>21</v>
      </c>
    </row>
    <row r="3828" spans="1:18" x14ac:dyDescent="0.35">
      <c r="A3828" t="s">
        <v>3862</v>
      </c>
      <c r="B3828" t="s">
        <v>36</v>
      </c>
      <c r="C3828">
        <v>0</v>
      </c>
      <c r="D3828" t="s">
        <v>20</v>
      </c>
      <c r="E3828" t="s">
        <v>21</v>
      </c>
      <c r="F3828" t="s">
        <v>75</v>
      </c>
      <c r="G3828">
        <v>26</v>
      </c>
      <c r="H3828" t="s">
        <v>21</v>
      </c>
      <c r="I3828" t="s">
        <v>32</v>
      </c>
      <c r="J3828" t="s">
        <v>21</v>
      </c>
      <c r="K3828" t="s">
        <v>21</v>
      </c>
      <c r="L3828" t="s">
        <v>33</v>
      </c>
      <c r="M3828" t="s">
        <v>21</v>
      </c>
      <c r="N3828" t="s">
        <v>25</v>
      </c>
      <c r="O3828">
        <v>47.28</v>
      </c>
      <c r="P3828">
        <v>1215.53</v>
      </c>
      <c r="Q3828">
        <v>1</v>
      </c>
      <c r="R3828" t="s">
        <v>20</v>
      </c>
    </row>
    <row r="3829" spans="1:18" x14ac:dyDescent="0.35">
      <c r="A3829" t="s">
        <v>3863</v>
      </c>
      <c r="B3829" t="s">
        <v>19</v>
      </c>
      <c r="C3829">
        <v>0</v>
      </c>
      <c r="D3829" t="s">
        <v>20</v>
      </c>
      <c r="E3829" t="s">
        <v>21</v>
      </c>
      <c r="F3829" t="s">
        <v>65</v>
      </c>
      <c r="G3829">
        <v>6</v>
      </c>
      <c r="H3829" t="s">
        <v>20</v>
      </c>
      <c r="I3829" t="s">
        <v>32</v>
      </c>
      <c r="J3829" t="s">
        <v>21</v>
      </c>
      <c r="K3829" t="s">
        <v>21</v>
      </c>
      <c r="L3829" t="s">
        <v>33</v>
      </c>
      <c r="M3829" t="s">
        <v>20</v>
      </c>
      <c r="N3829" t="s">
        <v>43</v>
      </c>
      <c r="O3829">
        <v>47.01</v>
      </c>
      <c r="P3829">
        <v>277.29000000000002</v>
      </c>
      <c r="Q3829">
        <v>3</v>
      </c>
      <c r="R3829" t="s">
        <v>21</v>
      </c>
    </row>
    <row r="3830" spans="1:18" x14ac:dyDescent="0.35">
      <c r="A3830" t="s">
        <v>3864</v>
      </c>
      <c r="B3830" t="s">
        <v>19</v>
      </c>
      <c r="C3830">
        <v>1</v>
      </c>
      <c r="D3830" t="s">
        <v>21</v>
      </c>
      <c r="E3830" t="s">
        <v>21</v>
      </c>
      <c r="F3830" t="s">
        <v>56</v>
      </c>
      <c r="G3830">
        <v>47</v>
      </c>
      <c r="H3830" t="s">
        <v>20</v>
      </c>
      <c r="I3830" t="s">
        <v>21</v>
      </c>
      <c r="J3830" t="s">
        <v>28</v>
      </c>
      <c r="K3830" t="s">
        <v>28</v>
      </c>
      <c r="L3830" t="s">
        <v>33</v>
      </c>
      <c r="M3830" t="s">
        <v>21</v>
      </c>
      <c r="N3830" t="s">
        <v>43</v>
      </c>
      <c r="O3830">
        <v>35.840000000000003</v>
      </c>
      <c r="P3830">
        <v>1722.2</v>
      </c>
      <c r="Q3830">
        <v>1</v>
      </c>
      <c r="R3830" t="s">
        <v>20</v>
      </c>
    </row>
    <row r="3831" spans="1:18" x14ac:dyDescent="0.35">
      <c r="A3831" t="s">
        <v>3865</v>
      </c>
      <c r="B3831" t="s">
        <v>36</v>
      </c>
      <c r="C3831">
        <v>0</v>
      </c>
      <c r="D3831" t="s">
        <v>21</v>
      </c>
      <c r="E3831" t="s">
        <v>21</v>
      </c>
      <c r="F3831" t="s">
        <v>65</v>
      </c>
      <c r="G3831">
        <v>25</v>
      </c>
      <c r="H3831" t="s">
        <v>20</v>
      </c>
      <c r="I3831" t="s">
        <v>32</v>
      </c>
      <c r="J3831" t="s">
        <v>21</v>
      </c>
      <c r="K3831" t="s">
        <v>21</v>
      </c>
      <c r="L3831" t="s">
        <v>33</v>
      </c>
      <c r="M3831" t="s">
        <v>20</v>
      </c>
      <c r="N3831" t="s">
        <v>43</v>
      </c>
      <c r="O3831">
        <v>48.41</v>
      </c>
      <c r="P3831">
        <v>1197.1099999999999</v>
      </c>
      <c r="Q3831">
        <v>2</v>
      </c>
      <c r="R3831" t="s">
        <v>20</v>
      </c>
    </row>
    <row r="3832" spans="1:18" x14ac:dyDescent="0.35">
      <c r="A3832" t="s">
        <v>3866</v>
      </c>
      <c r="B3832" t="s">
        <v>36</v>
      </c>
      <c r="C3832">
        <v>0</v>
      </c>
      <c r="D3832" t="s">
        <v>20</v>
      </c>
      <c r="E3832" t="s">
        <v>21</v>
      </c>
      <c r="F3832" t="s">
        <v>65</v>
      </c>
      <c r="G3832">
        <v>6</v>
      </c>
      <c r="H3832" t="s">
        <v>20</v>
      </c>
      <c r="I3832" t="s">
        <v>23</v>
      </c>
      <c r="J3832" t="s">
        <v>20</v>
      </c>
      <c r="K3832" t="s">
        <v>21</v>
      </c>
      <c r="L3832" t="s">
        <v>33</v>
      </c>
      <c r="M3832" t="s">
        <v>20</v>
      </c>
      <c r="N3832" t="s">
        <v>30</v>
      </c>
      <c r="O3832">
        <v>86.75</v>
      </c>
      <c r="P3832">
        <v>514.83000000000004</v>
      </c>
      <c r="Q3832">
        <v>2</v>
      </c>
      <c r="R3832" t="s">
        <v>21</v>
      </c>
    </row>
    <row r="3833" spans="1:18" x14ac:dyDescent="0.35">
      <c r="A3833" t="s">
        <v>3867</v>
      </c>
      <c r="B3833" t="s">
        <v>19</v>
      </c>
      <c r="C3833">
        <v>0</v>
      </c>
      <c r="D3833" t="s">
        <v>21</v>
      </c>
      <c r="E3833" t="s">
        <v>21</v>
      </c>
      <c r="F3833" t="s">
        <v>47</v>
      </c>
      <c r="G3833">
        <v>4</v>
      </c>
      <c r="H3833" t="s">
        <v>20</v>
      </c>
      <c r="I3833" t="s">
        <v>23</v>
      </c>
      <c r="J3833" t="s">
        <v>21</v>
      </c>
      <c r="K3833" t="s">
        <v>20</v>
      </c>
      <c r="L3833" t="s">
        <v>33</v>
      </c>
      <c r="M3833" t="s">
        <v>21</v>
      </c>
      <c r="N3833" t="s">
        <v>43</v>
      </c>
      <c r="O3833">
        <v>90.21</v>
      </c>
      <c r="P3833">
        <v>362.15</v>
      </c>
      <c r="Q3833">
        <v>1</v>
      </c>
      <c r="R3833" t="s">
        <v>20</v>
      </c>
    </row>
    <row r="3834" spans="1:18" x14ac:dyDescent="0.35">
      <c r="A3834" t="s">
        <v>3868</v>
      </c>
      <c r="B3834" t="s">
        <v>19</v>
      </c>
      <c r="C3834">
        <v>0</v>
      </c>
      <c r="D3834" t="s">
        <v>21</v>
      </c>
      <c r="E3834" t="s">
        <v>21</v>
      </c>
      <c r="F3834" t="s">
        <v>58</v>
      </c>
      <c r="G3834">
        <v>53</v>
      </c>
      <c r="H3834" t="s">
        <v>20</v>
      </c>
      <c r="I3834" t="s">
        <v>21</v>
      </c>
      <c r="J3834" t="s">
        <v>28</v>
      </c>
      <c r="K3834" t="s">
        <v>28</v>
      </c>
      <c r="L3834" t="s">
        <v>29</v>
      </c>
      <c r="M3834" t="s">
        <v>20</v>
      </c>
      <c r="N3834" t="s">
        <v>25</v>
      </c>
      <c r="O3834">
        <v>23.29</v>
      </c>
      <c r="P3834">
        <v>1256.6199999999999</v>
      </c>
      <c r="Q3834">
        <v>3</v>
      </c>
      <c r="R3834" t="s">
        <v>21</v>
      </c>
    </row>
    <row r="3835" spans="1:18" x14ac:dyDescent="0.35">
      <c r="A3835" t="s">
        <v>3869</v>
      </c>
      <c r="B3835" t="s">
        <v>36</v>
      </c>
      <c r="C3835">
        <v>0</v>
      </c>
      <c r="D3835" t="s">
        <v>20</v>
      </c>
      <c r="E3835" t="s">
        <v>21</v>
      </c>
      <c r="F3835" t="s">
        <v>39</v>
      </c>
      <c r="G3835">
        <v>11</v>
      </c>
      <c r="H3835" t="s">
        <v>20</v>
      </c>
      <c r="I3835" t="s">
        <v>21</v>
      </c>
      <c r="J3835" t="s">
        <v>28</v>
      </c>
      <c r="K3835" t="s">
        <v>28</v>
      </c>
      <c r="L3835" t="s">
        <v>33</v>
      </c>
      <c r="M3835" t="s">
        <v>20</v>
      </c>
      <c r="N3835" t="s">
        <v>34</v>
      </c>
      <c r="O3835">
        <v>20.93</v>
      </c>
      <c r="P3835">
        <v>233.69</v>
      </c>
      <c r="Q3835">
        <v>0</v>
      </c>
      <c r="R3835" t="s">
        <v>21</v>
      </c>
    </row>
    <row r="3836" spans="1:18" x14ac:dyDescent="0.35">
      <c r="A3836" t="s">
        <v>3870</v>
      </c>
      <c r="B3836" t="s">
        <v>36</v>
      </c>
      <c r="C3836">
        <v>0</v>
      </c>
      <c r="D3836" t="s">
        <v>21</v>
      </c>
      <c r="E3836" t="s">
        <v>21</v>
      </c>
      <c r="F3836" t="s">
        <v>39</v>
      </c>
      <c r="G3836">
        <v>15</v>
      </c>
      <c r="H3836" t="s">
        <v>20</v>
      </c>
      <c r="I3836" t="s">
        <v>23</v>
      </c>
      <c r="J3836" t="s">
        <v>21</v>
      </c>
      <c r="K3836" t="s">
        <v>20</v>
      </c>
      <c r="L3836" t="s">
        <v>33</v>
      </c>
      <c r="M3836" t="s">
        <v>21</v>
      </c>
      <c r="N3836" t="s">
        <v>34</v>
      </c>
      <c r="O3836">
        <v>94.77</v>
      </c>
      <c r="P3836">
        <v>1449.15</v>
      </c>
      <c r="Q3836">
        <v>1</v>
      </c>
      <c r="R3836" t="s">
        <v>21</v>
      </c>
    </row>
    <row r="3837" spans="1:18" x14ac:dyDescent="0.35">
      <c r="A3837" t="s">
        <v>3871</v>
      </c>
      <c r="B3837" t="s">
        <v>36</v>
      </c>
      <c r="C3837">
        <v>0</v>
      </c>
      <c r="D3837" t="s">
        <v>21</v>
      </c>
      <c r="E3837" t="s">
        <v>21</v>
      </c>
      <c r="F3837" t="s">
        <v>49</v>
      </c>
      <c r="G3837">
        <v>51</v>
      </c>
      <c r="H3837" t="s">
        <v>20</v>
      </c>
      <c r="I3837" t="s">
        <v>21</v>
      </c>
      <c r="J3837" t="s">
        <v>28</v>
      </c>
      <c r="K3837" t="s">
        <v>28</v>
      </c>
      <c r="L3837" t="s">
        <v>29</v>
      </c>
      <c r="M3837" t="s">
        <v>20</v>
      </c>
      <c r="N3837" t="s">
        <v>30</v>
      </c>
      <c r="O3837">
        <v>27</v>
      </c>
      <c r="P3837">
        <v>1367.57</v>
      </c>
      <c r="Q3837">
        <v>2</v>
      </c>
      <c r="R3837" t="s">
        <v>21</v>
      </c>
    </row>
    <row r="3838" spans="1:18" x14ac:dyDescent="0.35">
      <c r="A3838" t="s">
        <v>3872</v>
      </c>
      <c r="B3838" t="s">
        <v>19</v>
      </c>
      <c r="C3838">
        <v>0</v>
      </c>
      <c r="D3838" t="s">
        <v>21</v>
      </c>
      <c r="E3838" t="s">
        <v>21</v>
      </c>
      <c r="F3838" t="s">
        <v>47</v>
      </c>
      <c r="G3838">
        <v>12</v>
      </c>
      <c r="H3838" t="s">
        <v>20</v>
      </c>
      <c r="I3838" t="s">
        <v>23</v>
      </c>
      <c r="J3838" t="s">
        <v>21</v>
      </c>
      <c r="K3838" t="s">
        <v>20</v>
      </c>
      <c r="L3838" t="s">
        <v>33</v>
      </c>
      <c r="M3838" t="s">
        <v>21</v>
      </c>
      <c r="N3838" t="s">
        <v>34</v>
      </c>
      <c r="O3838">
        <v>90.82</v>
      </c>
      <c r="P3838">
        <v>1072.3499999999999</v>
      </c>
      <c r="Q3838">
        <v>2</v>
      </c>
      <c r="R3838" t="s">
        <v>21</v>
      </c>
    </row>
    <row r="3839" spans="1:18" x14ac:dyDescent="0.35">
      <c r="A3839" t="s">
        <v>3873</v>
      </c>
      <c r="B3839" t="s">
        <v>36</v>
      </c>
      <c r="C3839">
        <v>0</v>
      </c>
      <c r="D3839" t="s">
        <v>20</v>
      </c>
      <c r="E3839" t="s">
        <v>21</v>
      </c>
      <c r="F3839" t="s">
        <v>27</v>
      </c>
      <c r="G3839">
        <v>30</v>
      </c>
      <c r="H3839" t="s">
        <v>20</v>
      </c>
      <c r="I3839" t="s">
        <v>23</v>
      </c>
      <c r="J3839" t="s">
        <v>21</v>
      </c>
      <c r="K3839" t="s">
        <v>20</v>
      </c>
      <c r="L3839" t="s">
        <v>24</v>
      </c>
      <c r="M3839" t="s">
        <v>20</v>
      </c>
      <c r="N3839" t="s">
        <v>34</v>
      </c>
      <c r="O3839">
        <v>95.61</v>
      </c>
      <c r="P3839">
        <v>2788.28</v>
      </c>
      <c r="Q3839">
        <v>4</v>
      </c>
      <c r="R3839" t="s">
        <v>21</v>
      </c>
    </row>
    <row r="3840" spans="1:18" x14ac:dyDescent="0.35">
      <c r="A3840" t="s">
        <v>3874</v>
      </c>
      <c r="B3840" t="s">
        <v>36</v>
      </c>
      <c r="C3840">
        <v>0</v>
      </c>
      <c r="D3840" t="s">
        <v>21</v>
      </c>
      <c r="E3840" t="s">
        <v>21</v>
      </c>
      <c r="F3840" t="s">
        <v>22</v>
      </c>
      <c r="G3840">
        <v>43</v>
      </c>
      <c r="H3840" t="s">
        <v>20</v>
      </c>
      <c r="I3840" t="s">
        <v>21</v>
      </c>
      <c r="J3840" t="s">
        <v>28</v>
      </c>
      <c r="K3840" t="s">
        <v>28</v>
      </c>
      <c r="L3840" t="s">
        <v>29</v>
      </c>
      <c r="M3840" t="s">
        <v>21</v>
      </c>
      <c r="N3840" t="s">
        <v>34</v>
      </c>
      <c r="O3840">
        <v>30.19</v>
      </c>
      <c r="P3840">
        <v>1289.48</v>
      </c>
      <c r="Q3840">
        <v>1</v>
      </c>
      <c r="R3840" t="s">
        <v>21</v>
      </c>
    </row>
    <row r="3841" spans="1:18" x14ac:dyDescent="0.35">
      <c r="A3841" t="s">
        <v>3875</v>
      </c>
      <c r="B3841" t="s">
        <v>19</v>
      </c>
      <c r="C3841">
        <v>0</v>
      </c>
      <c r="D3841" t="s">
        <v>20</v>
      </c>
      <c r="E3841" t="s">
        <v>21</v>
      </c>
      <c r="F3841" t="s">
        <v>39</v>
      </c>
      <c r="G3841">
        <v>43</v>
      </c>
      <c r="H3841" t="s">
        <v>20</v>
      </c>
      <c r="I3841" t="s">
        <v>23</v>
      </c>
      <c r="J3841" t="s">
        <v>20</v>
      </c>
      <c r="K3841" t="s">
        <v>21</v>
      </c>
      <c r="L3841" t="s">
        <v>29</v>
      </c>
      <c r="M3841" t="s">
        <v>21</v>
      </c>
      <c r="N3841" t="s">
        <v>34</v>
      </c>
      <c r="O3841">
        <v>84.67</v>
      </c>
      <c r="P3841">
        <v>3725.35</v>
      </c>
      <c r="Q3841">
        <v>0</v>
      </c>
      <c r="R3841" t="s">
        <v>20</v>
      </c>
    </row>
    <row r="3842" spans="1:18" x14ac:dyDescent="0.35">
      <c r="A3842" t="s">
        <v>3876</v>
      </c>
      <c r="B3842" t="s">
        <v>36</v>
      </c>
      <c r="C3842">
        <v>0</v>
      </c>
      <c r="D3842" t="s">
        <v>21</v>
      </c>
      <c r="E3842" t="s">
        <v>21</v>
      </c>
      <c r="F3842" t="s">
        <v>56</v>
      </c>
      <c r="G3842">
        <v>14</v>
      </c>
      <c r="H3842" t="s">
        <v>20</v>
      </c>
      <c r="I3842" t="s">
        <v>21</v>
      </c>
      <c r="J3842" t="s">
        <v>28</v>
      </c>
      <c r="K3842" t="s">
        <v>28</v>
      </c>
      <c r="L3842" t="s">
        <v>33</v>
      </c>
      <c r="M3842" t="s">
        <v>21</v>
      </c>
      <c r="N3842" t="s">
        <v>25</v>
      </c>
      <c r="O3842">
        <v>38.6</v>
      </c>
      <c r="P3842">
        <v>540.69000000000005</v>
      </c>
      <c r="Q3842">
        <v>2</v>
      </c>
      <c r="R3842" t="s">
        <v>21</v>
      </c>
    </row>
    <row r="3843" spans="1:18" x14ac:dyDescent="0.35">
      <c r="A3843" t="s">
        <v>3877</v>
      </c>
      <c r="B3843" t="s">
        <v>19</v>
      </c>
      <c r="C3843">
        <v>0</v>
      </c>
      <c r="D3843" t="s">
        <v>21</v>
      </c>
      <c r="E3843" t="s">
        <v>21</v>
      </c>
      <c r="F3843" t="s">
        <v>49</v>
      </c>
      <c r="G3843">
        <v>47</v>
      </c>
      <c r="H3843" t="s">
        <v>20</v>
      </c>
      <c r="I3843" t="s">
        <v>23</v>
      </c>
      <c r="J3843" t="s">
        <v>21</v>
      </c>
      <c r="K3843" t="s">
        <v>21</v>
      </c>
      <c r="L3843" t="s">
        <v>24</v>
      </c>
      <c r="M3843" t="s">
        <v>21</v>
      </c>
      <c r="N3843" t="s">
        <v>34</v>
      </c>
      <c r="O3843">
        <v>88.12</v>
      </c>
      <c r="P3843">
        <v>4198.16</v>
      </c>
      <c r="Q3843">
        <v>0</v>
      </c>
      <c r="R3843" t="s">
        <v>21</v>
      </c>
    </row>
    <row r="3844" spans="1:18" x14ac:dyDescent="0.35">
      <c r="A3844" t="s">
        <v>3878</v>
      </c>
      <c r="B3844" t="s">
        <v>36</v>
      </c>
      <c r="C3844">
        <v>0</v>
      </c>
      <c r="D3844" t="s">
        <v>20</v>
      </c>
      <c r="E3844" t="s">
        <v>20</v>
      </c>
      <c r="F3844" t="s">
        <v>58</v>
      </c>
      <c r="G3844">
        <v>26</v>
      </c>
      <c r="H3844" t="s">
        <v>20</v>
      </c>
      <c r="I3844" t="s">
        <v>32</v>
      </c>
      <c r="J3844" t="s">
        <v>21</v>
      </c>
      <c r="K3844" t="s">
        <v>21</v>
      </c>
      <c r="L3844" t="s">
        <v>29</v>
      </c>
      <c r="M3844" t="s">
        <v>20</v>
      </c>
      <c r="N3844" t="s">
        <v>30</v>
      </c>
      <c r="O3844">
        <v>64.23</v>
      </c>
      <c r="P3844">
        <v>1624.82</v>
      </c>
      <c r="Q3844">
        <v>1</v>
      </c>
      <c r="R3844" t="s">
        <v>21</v>
      </c>
    </row>
    <row r="3845" spans="1:18" x14ac:dyDescent="0.35">
      <c r="A3845" t="s">
        <v>3879</v>
      </c>
      <c r="B3845" t="s">
        <v>19</v>
      </c>
      <c r="C3845">
        <v>0</v>
      </c>
      <c r="D3845" t="s">
        <v>20</v>
      </c>
      <c r="E3845" t="s">
        <v>21</v>
      </c>
      <c r="F3845" t="s">
        <v>75</v>
      </c>
      <c r="G3845">
        <v>18</v>
      </c>
      <c r="H3845" t="s">
        <v>20</v>
      </c>
      <c r="I3845" t="s">
        <v>21</v>
      </c>
      <c r="J3845" t="s">
        <v>28</v>
      </c>
      <c r="K3845" t="s">
        <v>28</v>
      </c>
      <c r="L3845" t="s">
        <v>33</v>
      </c>
      <c r="M3845" t="s">
        <v>20</v>
      </c>
      <c r="N3845" t="s">
        <v>25</v>
      </c>
      <c r="O3845">
        <v>30.89</v>
      </c>
      <c r="P3845">
        <v>544.41</v>
      </c>
      <c r="Q3845">
        <v>2</v>
      </c>
      <c r="R3845" t="s">
        <v>21</v>
      </c>
    </row>
    <row r="3846" spans="1:18" x14ac:dyDescent="0.35">
      <c r="A3846" t="s">
        <v>3880</v>
      </c>
      <c r="B3846" t="s">
        <v>19</v>
      </c>
      <c r="C3846">
        <v>0</v>
      </c>
      <c r="D3846" t="s">
        <v>21</v>
      </c>
      <c r="E3846" t="s">
        <v>21</v>
      </c>
      <c r="F3846" t="s">
        <v>49</v>
      </c>
      <c r="G3846">
        <v>14</v>
      </c>
      <c r="H3846" t="s">
        <v>20</v>
      </c>
      <c r="I3846" t="s">
        <v>23</v>
      </c>
      <c r="J3846" t="s">
        <v>21</v>
      </c>
      <c r="K3846" t="s">
        <v>20</v>
      </c>
      <c r="L3846" t="s">
        <v>33</v>
      </c>
      <c r="M3846" t="s">
        <v>20</v>
      </c>
      <c r="N3846" t="s">
        <v>34</v>
      </c>
      <c r="O3846">
        <v>86.16</v>
      </c>
      <c r="P3846">
        <v>1174.18</v>
      </c>
      <c r="Q3846">
        <v>1</v>
      </c>
      <c r="R3846" t="s">
        <v>21</v>
      </c>
    </row>
    <row r="3847" spans="1:18" x14ac:dyDescent="0.35">
      <c r="A3847" t="s">
        <v>3881</v>
      </c>
      <c r="B3847" t="s">
        <v>19</v>
      </c>
      <c r="C3847">
        <v>0</v>
      </c>
      <c r="D3847" t="s">
        <v>20</v>
      </c>
      <c r="E3847" t="s">
        <v>20</v>
      </c>
      <c r="F3847" t="s">
        <v>41</v>
      </c>
      <c r="G3847">
        <v>7</v>
      </c>
      <c r="H3847" t="s">
        <v>21</v>
      </c>
      <c r="I3847" t="s">
        <v>32</v>
      </c>
      <c r="J3847" t="s">
        <v>21</v>
      </c>
      <c r="K3847" t="s">
        <v>21</v>
      </c>
      <c r="L3847" t="s">
        <v>33</v>
      </c>
      <c r="M3847" t="s">
        <v>20</v>
      </c>
      <c r="N3847" t="s">
        <v>25</v>
      </c>
      <c r="O3847">
        <v>48.03</v>
      </c>
      <c r="P3847">
        <v>333.1</v>
      </c>
      <c r="Q3847">
        <v>2</v>
      </c>
      <c r="R3847" t="s">
        <v>20</v>
      </c>
    </row>
    <row r="3848" spans="1:18" x14ac:dyDescent="0.35">
      <c r="A3848" t="s">
        <v>3742</v>
      </c>
      <c r="B3848" t="s">
        <v>36</v>
      </c>
      <c r="C3848">
        <v>0</v>
      </c>
      <c r="D3848" t="s">
        <v>21</v>
      </c>
      <c r="E3848" t="s">
        <v>21</v>
      </c>
      <c r="F3848" t="s">
        <v>56</v>
      </c>
      <c r="G3848">
        <v>10</v>
      </c>
      <c r="H3848" t="s">
        <v>20</v>
      </c>
      <c r="I3848" t="s">
        <v>23</v>
      </c>
      <c r="J3848" t="s">
        <v>21</v>
      </c>
      <c r="K3848" t="s">
        <v>20</v>
      </c>
      <c r="L3848" t="s">
        <v>33</v>
      </c>
      <c r="M3848" t="s">
        <v>20</v>
      </c>
      <c r="N3848" t="s">
        <v>34</v>
      </c>
      <c r="O3848">
        <v>93.82</v>
      </c>
      <c r="P3848">
        <v>943.56</v>
      </c>
      <c r="Q3848">
        <v>2</v>
      </c>
      <c r="R3848" t="s">
        <v>20</v>
      </c>
    </row>
    <row r="3849" spans="1:18" x14ac:dyDescent="0.35">
      <c r="A3849" t="s">
        <v>3882</v>
      </c>
      <c r="B3849" t="s">
        <v>36</v>
      </c>
      <c r="C3849">
        <v>0</v>
      </c>
      <c r="D3849" t="s">
        <v>20</v>
      </c>
      <c r="E3849" t="s">
        <v>21</v>
      </c>
      <c r="F3849" t="s">
        <v>58</v>
      </c>
      <c r="G3849">
        <v>29</v>
      </c>
      <c r="H3849" t="s">
        <v>20</v>
      </c>
      <c r="I3849" t="s">
        <v>21</v>
      </c>
      <c r="J3849" t="s">
        <v>28</v>
      </c>
      <c r="K3849" t="s">
        <v>28</v>
      </c>
      <c r="L3849" t="s">
        <v>33</v>
      </c>
      <c r="M3849" t="s">
        <v>20</v>
      </c>
      <c r="N3849" t="s">
        <v>30</v>
      </c>
      <c r="O3849">
        <v>35.950000000000003</v>
      </c>
      <c r="P3849">
        <v>1044.3499999999999</v>
      </c>
      <c r="Q3849">
        <v>0</v>
      </c>
      <c r="R3849" t="s">
        <v>20</v>
      </c>
    </row>
    <row r="3850" spans="1:18" x14ac:dyDescent="0.35">
      <c r="A3850" t="s">
        <v>3883</v>
      </c>
      <c r="B3850" t="s">
        <v>36</v>
      </c>
      <c r="C3850">
        <v>0</v>
      </c>
      <c r="D3850" t="s">
        <v>21</v>
      </c>
      <c r="E3850" t="s">
        <v>21</v>
      </c>
      <c r="F3850" t="s">
        <v>41</v>
      </c>
      <c r="G3850">
        <v>13</v>
      </c>
      <c r="H3850" t="s">
        <v>20</v>
      </c>
      <c r="I3850" t="s">
        <v>23</v>
      </c>
      <c r="J3850" t="s">
        <v>20</v>
      </c>
      <c r="K3850" t="s">
        <v>21</v>
      </c>
      <c r="L3850" t="s">
        <v>29</v>
      </c>
      <c r="M3850" t="s">
        <v>20</v>
      </c>
      <c r="N3850" t="s">
        <v>30</v>
      </c>
      <c r="O3850">
        <v>95.76</v>
      </c>
      <c r="P3850">
        <v>1282.02</v>
      </c>
      <c r="Q3850">
        <v>0</v>
      </c>
      <c r="R3850" t="s">
        <v>20</v>
      </c>
    </row>
    <row r="3851" spans="1:18" x14ac:dyDescent="0.35">
      <c r="A3851" t="s">
        <v>3884</v>
      </c>
      <c r="B3851" t="s">
        <v>36</v>
      </c>
      <c r="C3851">
        <v>0</v>
      </c>
      <c r="D3851" t="s">
        <v>20</v>
      </c>
      <c r="E3851" t="s">
        <v>21</v>
      </c>
      <c r="F3851" t="s">
        <v>45</v>
      </c>
      <c r="G3851">
        <v>44</v>
      </c>
      <c r="H3851" t="s">
        <v>20</v>
      </c>
      <c r="I3851" t="s">
        <v>23</v>
      </c>
      <c r="J3851" t="s">
        <v>20</v>
      </c>
      <c r="K3851" t="s">
        <v>21</v>
      </c>
      <c r="L3851" t="s">
        <v>24</v>
      </c>
      <c r="M3851" t="s">
        <v>20</v>
      </c>
      <c r="N3851" t="s">
        <v>30</v>
      </c>
      <c r="O3851">
        <v>87.97</v>
      </c>
      <c r="P3851">
        <v>3855.81</v>
      </c>
      <c r="Q3851">
        <v>2</v>
      </c>
      <c r="R3851" t="s">
        <v>21</v>
      </c>
    </row>
    <row r="3852" spans="1:18" x14ac:dyDescent="0.35">
      <c r="A3852" t="s">
        <v>3885</v>
      </c>
      <c r="B3852" t="s">
        <v>19</v>
      </c>
      <c r="C3852">
        <v>0</v>
      </c>
      <c r="D3852" t="s">
        <v>20</v>
      </c>
      <c r="E3852" t="s">
        <v>21</v>
      </c>
      <c r="F3852" t="s">
        <v>58</v>
      </c>
      <c r="G3852">
        <v>56</v>
      </c>
      <c r="H3852" t="s">
        <v>20</v>
      </c>
      <c r="I3852" t="s">
        <v>21</v>
      </c>
      <c r="J3852" t="s">
        <v>28</v>
      </c>
      <c r="K3852" t="s">
        <v>28</v>
      </c>
      <c r="L3852" t="s">
        <v>24</v>
      </c>
      <c r="M3852" t="s">
        <v>20</v>
      </c>
      <c r="N3852" t="s">
        <v>30</v>
      </c>
      <c r="O3852">
        <v>34.94</v>
      </c>
      <c r="P3852">
        <v>1902.11</v>
      </c>
      <c r="Q3852">
        <v>1</v>
      </c>
      <c r="R3852" t="s">
        <v>21</v>
      </c>
    </row>
    <row r="3853" spans="1:18" x14ac:dyDescent="0.35">
      <c r="A3853" t="s">
        <v>3886</v>
      </c>
      <c r="B3853" t="s">
        <v>36</v>
      </c>
      <c r="C3853">
        <v>0</v>
      </c>
      <c r="D3853" t="s">
        <v>21</v>
      </c>
      <c r="E3853" t="s">
        <v>21</v>
      </c>
      <c r="F3853" t="s">
        <v>45</v>
      </c>
      <c r="G3853">
        <v>2</v>
      </c>
      <c r="H3853" t="s">
        <v>20</v>
      </c>
      <c r="I3853" t="s">
        <v>23</v>
      </c>
      <c r="J3853" t="s">
        <v>21</v>
      </c>
      <c r="K3853" t="s">
        <v>21</v>
      </c>
      <c r="L3853" t="s">
        <v>33</v>
      </c>
      <c r="M3853" t="s">
        <v>20</v>
      </c>
      <c r="N3853" t="s">
        <v>30</v>
      </c>
      <c r="O3853">
        <v>71.05</v>
      </c>
      <c r="P3853">
        <v>138.53</v>
      </c>
      <c r="Q3853">
        <v>0</v>
      </c>
      <c r="R3853" t="s">
        <v>20</v>
      </c>
    </row>
    <row r="3854" spans="1:18" x14ac:dyDescent="0.35">
      <c r="A3854" t="s">
        <v>3887</v>
      </c>
      <c r="B3854" t="s">
        <v>36</v>
      </c>
      <c r="C3854">
        <v>0</v>
      </c>
      <c r="D3854" t="s">
        <v>20</v>
      </c>
      <c r="E3854" t="s">
        <v>21</v>
      </c>
      <c r="F3854" t="s">
        <v>56</v>
      </c>
      <c r="G3854">
        <v>57</v>
      </c>
      <c r="H3854" t="s">
        <v>20</v>
      </c>
      <c r="I3854" t="s">
        <v>21</v>
      </c>
      <c r="J3854" t="s">
        <v>28</v>
      </c>
      <c r="K3854" t="s">
        <v>28</v>
      </c>
      <c r="L3854" t="s">
        <v>24</v>
      </c>
      <c r="M3854" t="s">
        <v>21</v>
      </c>
      <c r="N3854" t="s">
        <v>25</v>
      </c>
      <c r="O3854">
        <v>36.32</v>
      </c>
      <c r="P3854">
        <v>2128.86</v>
      </c>
      <c r="Q3854">
        <v>2</v>
      </c>
      <c r="R3854" t="s">
        <v>21</v>
      </c>
    </row>
    <row r="3855" spans="1:18" x14ac:dyDescent="0.35">
      <c r="A3855" t="s">
        <v>3888</v>
      </c>
      <c r="B3855" t="s">
        <v>19</v>
      </c>
      <c r="C3855">
        <v>0</v>
      </c>
      <c r="D3855" t="s">
        <v>20</v>
      </c>
      <c r="E3855" t="s">
        <v>21</v>
      </c>
      <c r="F3855" t="s">
        <v>45</v>
      </c>
      <c r="G3855">
        <v>50</v>
      </c>
      <c r="H3855" t="s">
        <v>20</v>
      </c>
      <c r="I3855" t="s">
        <v>21</v>
      </c>
      <c r="J3855" t="s">
        <v>28</v>
      </c>
      <c r="K3855" t="s">
        <v>28</v>
      </c>
      <c r="L3855" t="s">
        <v>24</v>
      </c>
      <c r="M3855" t="s">
        <v>20</v>
      </c>
      <c r="N3855" t="s">
        <v>30</v>
      </c>
      <c r="O3855">
        <v>19.23</v>
      </c>
      <c r="P3855">
        <v>979.1</v>
      </c>
      <c r="Q3855">
        <v>1</v>
      </c>
      <c r="R3855" t="s">
        <v>21</v>
      </c>
    </row>
    <row r="3856" spans="1:18" x14ac:dyDescent="0.35">
      <c r="A3856" t="s">
        <v>3889</v>
      </c>
      <c r="B3856" t="s">
        <v>36</v>
      </c>
      <c r="C3856">
        <v>0</v>
      </c>
      <c r="D3856" t="s">
        <v>20</v>
      </c>
      <c r="E3856" t="s">
        <v>20</v>
      </c>
      <c r="F3856" t="s">
        <v>65</v>
      </c>
      <c r="G3856">
        <v>21</v>
      </c>
      <c r="H3856" t="s">
        <v>20</v>
      </c>
      <c r="I3856" t="s">
        <v>21</v>
      </c>
      <c r="J3856" t="s">
        <v>28</v>
      </c>
      <c r="K3856" t="s">
        <v>28</v>
      </c>
      <c r="L3856" t="s">
        <v>29</v>
      </c>
      <c r="M3856" t="s">
        <v>20</v>
      </c>
      <c r="N3856" t="s">
        <v>30</v>
      </c>
      <c r="O3856">
        <v>26.84</v>
      </c>
      <c r="P3856">
        <v>558.65</v>
      </c>
      <c r="Q3856">
        <v>5</v>
      </c>
      <c r="R3856" t="s">
        <v>21</v>
      </c>
    </row>
    <row r="3857" spans="1:18" x14ac:dyDescent="0.35">
      <c r="A3857" t="s">
        <v>3890</v>
      </c>
      <c r="B3857" t="s">
        <v>36</v>
      </c>
      <c r="C3857">
        <v>0</v>
      </c>
      <c r="D3857" t="s">
        <v>20</v>
      </c>
      <c r="E3857" t="s">
        <v>21</v>
      </c>
      <c r="F3857" t="s">
        <v>41</v>
      </c>
      <c r="G3857">
        <v>36</v>
      </c>
      <c r="H3857" t="s">
        <v>20</v>
      </c>
      <c r="I3857" t="s">
        <v>32</v>
      </c>
      <c r="J3857" t="s">
        <v>21</v>
      </c>
      <c r="K3857" t="s">
        <v>21</v>
      </c>
      <c r="L3857" t="s">
        <v>33</v>
      </c>
      <c r="M3857" t="s">
        <v>20</v>
      </c>
      <c r="N3857" t="s">
        <v>43</v>
      </c>
      <c r="O3857">
        <v>60.31</v>
      </c>
      <c r="P3857">
        <v>2191.0500000000002</v>
      </c>
      <c r="Q3857">
        <v>3</v>
      </c>
      <c r="R3857" t="s">
        <v>20</v>
      </c>
    </row>
    <row r="3858" spans="1:18" x14ac:dyDescent="0.35">
      <c r="A3858" t="s">
        <v>3891</v>
      </c>
      <c r="B3858" t="s">
        <v>36</v>
      </c>
      <c r="C3858">
        <v>0</v>
      </c>
      <c r="D3858" t="s">
        <v>20</v>
      </c>
      <c r="E3858" t="s">
        <v>21</v>
      </c>
      <c r="F3858" t="s">
        <v>45</v>
      </c>
      <c r="G3858">
        <v>8</v>
      </c>
      <c r="H3858" t="s">
        <v>20</v>
      </c>
      <c r="I3858" t="s">
        <v>23</v>
      </c>
      <c r="J3858" t="s">
        <v>21</v>
      </c>
      <c r="K3858" t="s">
        <v>21</v>
      </c>
      <c r="L3858" t="s">
        <v>33</v>
      </c>
      <c r="M3858" t="s">
        <v>21</v>
      </c>
      <c r="N3858" t="s">
        <v>25</v>
      </c>
      <c r="O3858">
        <v>79.44</v>
      </c>
      <c r="P3858">
        <v>634.45000000000005</v>
      </c>
      <c r="Q3858">
        <v>0</v>
      </c>
      <c r="R3858" t="s">
        <v>21</v>
      </c>
    </row>
    <row r="3859" spans="1:18" x14ac:dyDescent="0.35">
      <c r="A3859" t="s">
        <v>3892</v>
      </c>
      <c r="B3859" t="s">
        <v>19</v>
      </c>
      <c r="C3859">
        <v>1</v>
      </c>
      <c r="D3859" t="s">
        <v>20</v>
      </c>
      <c r="E3859" t="s">
        <v>21</v>
      </c>
      <c r="F3859" t="s">
        <v>37</v>
      </c>
      <c r="G3859">
        <v>55</v>
      </c>
      <c r="H3859" t="s">
        <v>20</v>
      </c>
      <c r="I3859" t="s">
        <v>21</v>
      </c>
      <c r="J3859" t="s">
        <v>28</v>
      </c>
      <c r="K3859" t="s">
        <v>28</v>
      </c>
      <c r="L3859" t="s">
        <v>24</v>
      </c>
      <c r="M3859" t="s">
        <v>21</v>
      </c>
      <c r="N3859" t="s">
        <v>30</v>
      </c>
      <c r="O3859">
        <v>28.18</v>
      </c>
      <c r="P3859">
        <v>1541.48</v>
      </c>
      <c r="Q3859">
        <v>1</v>
      </c>
      <c r="R3859" t="s">
        <v>21</v>
      </c>
    </row>
    <row r="3860" spans="1:18" x14ac:dyDescent="0.35">
      <c r="A3860" t="s">
        <v>3893</v>
      </c>
      <c r="B3860" t="s">
        <v>36</v>
      </c>
      <c r="C3860">
        <v>0</v>
      </c>
      <c r="D3860" t="s">
        <v>20</v>
      </c>
      <c r="E3860" t="s">
        <v>21</v>
      </c>
      <c r="F3860" t="s">
        <v>47</v>
      </c>
      <c r="G3860">
        <v>17</v>
      </c>
      <c r="H3860" t="s">
        <v>20</v>
      </c>
      <c r="I3860" t="s">
        <v>23</v>
      </c>
      <c r="J3860" t="s">
        <v>21</v>
      </c>
      <c r="K3860" t="s">
        <v>21</v>
      </c>
      <c r="L3860" t="s">
        <v>33</v>
      </c>
      <c r="M3860" t="s">
        <v>21</v>
      </c>
      <c r="N3860" t="s">
        <v>34</v>
      </c>
      <c r="O3860">
        <v>83.38</v>
      </c>
      <c r="P3860">
        <v>1382.83</v>
      </c>
      <c r="Q3860">
        <v>4</v>
      </c>
      <c r="R3860" t="s">
        <v>20</v>
      </c>
    </row>
    <row r="3861" spans="1:18" x14ac:dyDescent="0.35">
      <c r="A3861" t="s">
        <v>3894</v>
      </c>
      <c r="B3861" t="s">
        <v>19</v>
      </c>
      <c r="C3861">
        <v>0</v>
      </c>
      <c r="D3861" t="s">
        <v>21</v>
      </c>
      <c r="E3861" t="s">
        <v>21</v>
      </c>
      <c r="F3861" t="s">
        <v>39</v>
      </c>
      <c r="G3861">
        <v>56</v>
      </c>
      <c r="H3861" t="s">
        <v>20</v>
      </c>
      <c r="I3861" t="s">
        <v>23</v>
      </c>
      <c r="J3861" t="s">
        <v>21</v>
      </c>
      <c r="K3861" t="s">
        <v>20</v>
      </c>
      <c r="L3861" t="s">
        <v>29</v>
      </c>
      <c r="M3861" t="s">
        <v>21</v>
      </c>
      <c r="N3861" t="s">
        <v>43</v>
      </c>
      <c r="O3861">
        <v>83.15</v>
      </c>
      <c r="P3861">
        <v>4524.97</v>
      </c>
      <c r="Q3861">
        <v>1</v>
      </c>
      <c r="R3861" t="s">
        <v>21</v>
      </c>
    </row>
    <row r="3862" spans="1:18" x14ac:dyDescent="0.35">
      <c r="A3862" t="s">
        <v>3895</v>
      </c>
      <c r="B3862" t="s">
        <v>19</v>
      </c>
      <c r="C3862">
        <v>0</v>
      </c>
      <c r="D3862" t="s">
        <v>20</v>
      </c>
      <c r="E3862" t="s">
        <v>21</v>
      </c>
      <c r="F3862" t="s">
        <v>75</v>
      </c>
      <c r="G3862">
        <v>16</v>
      </c>
      <c r="H3862" t="s">
        <v>20</v>
      </c>
      <c r="I3862" t="s">
        <v>23</v>
      </c>
      <c r="J3862" t="s">
        <v>21</v>
      </c>
      <c r="K3862" t="s">
        <v>21</v>
      </c>
      <c r="L3862" t="s">
        <v>29</v>
      </c>
      <c r="M3862" t="s">
        <v>20</v>
      </c>
      <c r="N3862" t="s">
        <v>30</v>
      </c>
      <c r="O3862">
        <v>87.07</v>
      </c>
      <c r="P3862">
        <v>1400.67</v>
      </c>
      <c r="Q3862">
        <v>2</v>
      </c>
      <c r="R3862" t="s">
        <v>21</v>
      </c>
    </row>
    <row r="3863" spans="1:18" x14ac:dyDescent="0.35">
      <c r="A3863" t="s">
        <v>3896</v>
      </c>
      <c r="B3863" t="s">
        <v>19</v>
      </c>
      <c r="C3863">
        <v>0</v>
      </c>
      <c r="D3863" t="s">
        <v>21</v>
      </c>
      <c r="E3863" t="s">
        <v>21</v>
      </c>
      <c r="F3863" t="s">
        <v>49</v>
      </c>
      <c r="G3863">
        <v>48</v>
      </c>
      <c r="H3863" t="s">
        <v>20</v>
      </c>
      <c r="I3863" t="s">
        <v>32</v>
      </c>
      <c r="J3863" t="s">
        <v>20</v>
      </c>
      <c r="K3863" t="s">
        <v>20</v>
      </c>
      <c r="L3863" t="s">
        <v>24</v>
      </c>
      <c r="M3863" t="s">
        <v>21</v>
      </c>
      <c r="N3863" t="s">
        <v>34</v>
      </c>
      <c r="O3863">
        <v>67.47</v>
      </c>
      <c r="P3863">
        <v>3257.78</v>
      </c>
      <c r="Q3863">
        <v>0</v>
      </c>
      <c r="R3863" t="s">
        <v>21</v>
      </c>
    </row>
    <row r="3864" spans="1:18" x14ac:dyDescent="0.35">
      <c r="A3864" t="s">
        <v>3897</v>
      </c>
      <c r="B3864" t="s">
        <v>19</v>
      </c>
      <c r="C3864">
        <v>0</v>
      </c>
      <c r="D3864" t="s">
        <v>20</v>
      </c>
      <c r="E3864" t="s">
        <v>20</v>
      </c>
      <c r="F3864" t="s">
        <v>47</v>
      </c>
      <c r="G3864">
        <v>13</v>
      </c>
      <c r="H3864" t="s">
        <v>20</v>
      </c>
      <c r="I3864" t="s">
        <v>23</v>
      </c>
      <c r="J3864" t="s">
        <v>21</v>
      </c>
      <c r="K3864" t="s">
        <v>21</v>
      </c>
      <c r="L3864" t="s">
        <v>33</v>
      </c>
      <c r="M3864" t="s">
        <v>20</v>
      </c>
      <c r="N3864" t="s">
        <v>34</v>
      </c>
      <c r="O3864">
        <v>81.56</v>
      </c>
      <c r="P3864">
        <v>1069.3699999999999</v>
      </c>
      <c r="Q3864">
        <v>3</v>
      </c>
      <c r="R3864" t="s">
        <v>20</v>
      </c>
    </row>
    <row r="3865" spans="1:18" x14ac:dyDescent="0.35">
      <c r="A3865" t="s">
        <v>2333</v>
      </c>
      <c r="B3865" t="s">
        <v>36</v>
      </c>
      <c r="C3865">
        <v>0</v>
      </c>
      <c r="D3865" t="s">
        <v>20</v>
      </c>
      <c r="E3865" t="s">
        <v>20</v>
      </c>
      <c r="F3865" t="s">
        <v>37</v>
      </c>
      <c r="G3865">
        <v>15</v>
      </c>
      <c r="H3865" t="s">
        <v>20</v>
      </c>
      <c r="I3865" t="s">
        <v>23</v>
      </c>
      <c r="J3865" t="s">
        <v>21</v>
      </c>
      <c r="K3865" t="s">
        <v>21</v>
      </c>
      <c r="L3865" t="s">
        <v>33</v>
      </c>
      <c r="M3865" t="s">
        <v>20</v>
      </c>
      <c r="N3865" t="s">
        <v>34</v>
      </c>
      <c r="O3865">
        <v>75.739999999999995</v>
      </c>
      <c r="P3865">
        <v>1123.42</v>
      </c>
      <c r="Q3865">
        <v>4</v>
      </c>
      <c r="R3865" t="s">
        <v>20</v>
      </c>
    </row>
    <row r="3866" spans="1:18" x14ac:dyDescent="0.35">
      <c r="A3866" t="s">
        <v>3898</v>
      </c>
      <c r="B3866" t="s">
        <v>19</v>
      </c>
      <c r="C3866">
        <v>0</v>
      </c>
      <c r="D3866" t="s">
        <v>20</v>
      </c>
      <c r="E3866" t="s">
        <v>21</v>
      </c>
      <c r="F3866" t="s">
        <v>65</v>
      </c>
      <c r="G3866">
        <v>23</v>
      </c>
      <c r="H3866" t="s">
        <v>20</v>
      </c>
      <c r="I3866" t="s">
        <v>23</v>
      </c>
      <c r="J3866" t="s">
        <v>21</v>
      </c>
      <c r="K3866" t="s">
        <v>21</v>
      </c>
      <c r="L3866" t="s">
        <v>33</v>
      </c>
      <c r="M3866" t="s">
        <v>20</v>
      </c>
      <c r="N3866" t="s">
        <v>43</v>
      </c>
      <c r="O3866">
        <v>87.16</v>
      </c>
      <c r="P3866">
        <v>1948.58</v>
      </c>
      <c r="Q3866">
        <v>3</v>
      </c>
      <c r="R3866" t="s">
        <v>20</v>
      </c>
    </row>
    <row r="3867" spans="1:18" x14ac:dyDescent="0.35">
      <c r="A3867" t="s">
        <v>3899</v>
      </c>
      <c r="B3867" t="s">
        <v>36</v>
      </c>
      <c r="C3867">
        <v>1</v>
      </c>
      <c r="D3867" t="s">
        <v>21</v>
      </c>
      <c r="E3867" t="s">
        <v>21</v>
      </c>
      <c r="F3867" t="s">
        <v>45</v>
      </c>
      <c r="G3867">
        <v>13</v>
      </c>
      <c r="H3867" t="s">
        <v>20</v>
      </c>
      <c r="I3867" t="s">
        <v>21</v>
      </c>
      <c r="J3867" t="s">
        <v>28</v>
      </c>
      <c r="K3867" t="s">
        <v>28</v>
      </c>
      <c r="L3867" t="s">
        <v>33</v>
      </c>
      <c r="M3867" t="s">
        <v>20</v>
      </c>
      <c r="N3867" t="s">
        <v>25</v>
      </c>
      <c r="O3867">
        <v>33.32</v>
      </c>
      <c r="P3867">
        <v>442.57</v>
      </c>
      <c r="Q3867">
        <v>2</v>
      </c>
      <c r="R3867" t="s">
        <v>20</v>
      </c>
    </row>
    <row r="3868" spans="1:18" x14ac:dyDescent="0.35">
      <c r="A3868" t="s">
        <v>3900</v>
      </c>
      <c r="B3868" t="s">
        <v>19</v>
      </c>
      <c r="C3868">
        <v>0</v>
      </c>
      <c r="D3868" t="s">
        <v>21</v>
      </c>
      <c r="E3868" t="s">
        <v>21</v>
      </c>
      <c r="F3868" t="s">
        <v>45</v>
      </c>
      <c r="G3868">
        <v>28</v>
      </c>
      <c r="H3868" t="s">
        <v>20</v>
      </c>
      <c r="I3868" t="s">
        <v>244</v>
      </c>
      <c r="J3868" t="s">
        <v>20</v>
      </c>
      <c r="K3868" t="s">
        <v>20</v>
      </c>
      <c r="L3868" t="s">
        <v>29</v>
      </c>
      <c r="M3868" t="s">
        <v>20</v>
      </c>
      <c r="N3868" t="s">
        <v>34</v>
      </c>
      <c r="O3868">
        <v>89.23</v>
      </c>
      <c r="P3868">
        <v>2497.39</v>
      </c>
      <c r="Q3868">
        <v>0</v>
      </c>
      <c r="R3868" t="s">
        <v>21</v>
      </c>
    </row>
    <row r="3869" spans="1:18" x14ac:dyDescent="0.35">
      <c r="A3869" t="s">
        <v>3901</v>
      </c>
      <c r="B3869" t="s">
        <v>19</v>
      </c>
      <c r="C3869">
        <v>0</v>
      </c>
      <c r="D3869" t="s">
        <v>20</v>
      </c>
      <c r="E3869" t="s">
        <v>20</v>
      </c>
      <c r="F3869" t="s">
        <v>58</v>
      </c>
      <c r="G3869">
        <v>11</v>
      </c>
      <c r="H3869" t="s">
        <v>20</v>
      </c>
      <c r="I3869" t="s">
        <v>23</v>
      </c>
      <c r="J3869" t="s">
        <v>21</v>
      </c>
      <c r="K3869" t="s">
        <v>21</v>
      </c>
      <c r="L3869" t="s">
        <v>33</v>
      </c>
      <c r="M3869" t="s">
        <v>21</v>
      </c>
      <c r="N3869" t="s">
        <v>30</v>
      </c>
      <c r="O3869">
        <v>79.36</v>
      </c>
      <c r="P3869">
        <v>881.09</v>
      </c>
      <c r="Q3869">
        <v>3</v>
      </c>
      <c r="R3869" t="s">
        <v>20</v>
      </c>
    </row>
    <row r="3870" spans="1:18" x14ac:dyDescent="0.35">
      <c r="A3870" t="s">
        <v>3902</v>
      </c>
      <c r="B3870" t="s">
        <v>36</v>
      </c>
      <c r="C3870">
        <v>0</v>
      </c>
      <c r="D3870" t="s">
        <v>20</v>
      </c>
      <c r="E3870" t="s">
        <v>20</v>
      </c>
      <c r="F3870" t="s">
        <v>58</v>
      </c>
      <c r="G3870">
        <v>7</v>
      </c>
      <c r="H3870" t="s">
        <v>20</v>
      </c>
      <c r="I3870" t="s">
        <v>21</v>
      </c>
      <c r="J3870" t="s">
        <v>28</v>
      </c>
      <c r="K3870" t="s">
        <v>28</v>
      </c>
      <c r="L3870" t="s">
        <v>33</v>
      </c>
      <c r="M3870" t="s">
        <v>21</v>
      </c>
      <c r="N3870" t="s">
        <v>25</v>
      </c>
      <c r="O3870">
        <v>26.54</v>
      </c>
      <c r="P3870">
        <v>188.89</v>
      </c>
      <c r="Q3870">
        <v>0</v>
      </c>
      <c r="R3870" t="s">
        <v>21</v>
      </c>
    </row>
    <row r="3871" spans="1:18" x14ac:dyDescent="0.35">
      <c r="A3871" t="s">
        <v>3903</v>
      </c>
      <c r="B3871" t="s">
        <v>19</v>
      </c>
      <c r="C3871">
        <v>0</v>
      </c>
      <c r="D3871" t="s">
        <v>20</v>
      </c>
      <c r="E3871" t="s">
        <v>20</v>
      </c>
      <c r="F3871" t="s">
        <v>27</v>
      </c>
      <c r="G3871">
        <v>30</v>
      </c>
      <c r="H3871" t="s">
        <v>20</v>
      </c>
      <c r="I3871" t="s">
        <v>23</v>
      </c>
      <c r="J3871" t="s">
        <v>21</v>
      </c>
      <c r="K3871" t="s">
        <v>21</v>
      </c>
      <c r="L3871" t="s">
        <v>29</v>
      </c>
      <c r="M3871" t="s">
        <v>21</v>
      </c>
      <c r="N3871" t="s">
        <v>34</v>
      </c>
      <c r="O3871">
        <v>83.53</v>
      </c>
      <c r="P3871">
        <v>2517.88</v>
      </c>
      <c r="Q3871">
        <v>2</v>
      </c>
      <c r="R3871" t="s">
        <v>21</v>
      </c>
    </row>
    <row r="3872" spans="1:18" x14ac:dyDescent="0.35">
      <c r="A3872" t="s">
        <v>3904</v>
      </c>
      <c r="B3872" t="s">
        <v>19</v>
      </c>
      <c r="C3872">
        <v>0</v>
      </c>
      <c r="D3872" t="s">
        <v>20</v>
      </c>
      <c r="E3872" t="s">
        <v>21</v>
      </c>
      <c r="F3872" t="s">
        <v>58</v>
      </c>
      <c r="G3872">
        <v>37</v>
      </c>
      <c r="H3872" t="s">
        <v>20</v>
      </c>
      <c r="I3872" t="s">
        <v>23</v>
      </c>
      <c r="J3872" t="s">
        <v>21</v>
      </c>
      <c r="K3872" t="s">
        <v>21</v>
      </c>
      <c r="L3872" t="s">
        <v>33</v>
      </c>
      <c r="M3872" t="s">
        <v>20</v>
      </c>
      <c r="N3872" t="s">
        <v>25</v>
      </c>
      <c r="O3872">
        <v>81.69</v>
      </c>
      <c r="P3872">
        <v>3043.32</v>
      </c>
      <c r="Q3872">
        <v>2</v>
      </c>
      <c r="R3872" t="s">
        <v>20</v>
      </c>
    </row>
    <row r="3873" spans="1:18" x14ac:dyDescent="0.35">
      <c r="A3873" t="s">
        <v>3905</v>
      </c>
      <c r="B3873" t="s">
        <v>36</v>
      </c>
      <c r="C3873">
        <v>0</v>
      </c>
      <c r="D3873" t="s">
        <v>20</v>
      </c>
      <c r="E3873" t="s">
        <v>20</v>
      </c>
      <c r="F3873" t="s">
        <v>39</v>
      </c>
      <c r="G3873">
        <v>25</v>
      </c>
      <c r="H3873" t="s">
        <v>20</v>
      </c>
      <c r="I3873" t="s">
        <v>23</v>
      </c>
      <c r="J3873" t="s">
        <v>20</v>
      </c>
      <c r="K3873" t="s">
        <v>21</v>
      </c>
      <c r="L3873" t="s">
        <v>33</v>
      </c>
      <c r="M3873" t="s">
        <v>20</v>
      </c>
      <c r="N3873" t="s">
        <v>25</v>
      </c>
      <c r="O3873">
        <v>81.12</v>
      </c>
      <c r="P3873">
        <v>1997.64</v>
      </c>
      <c r="Q3873">
        <v>6</v>
      </c>
      <c r="R3873" t="s">
        <v>21</v>
      </c>
    </row>
    <row r="3874" spans="1:18" x14ac:dyDescent="0.35">
      <c r="A3874" t="s">
        <v>3906</v>
      </c>
      <c r="B3874" t="s">
        <v>36</v>
      </c>
      <c r="C3874">
        <v>0</v>
      </c>
      <c r="D3874" t="s">
        <v>20</v>
      </c>
      <c r="E3874" t="s">
        <v>21</v>
      </c>
      <c r="F3874" t="s">
        <v>45</v>
      </c>
      <c r="G3874">
        <v>21</v>
      </c>
      <c r="H3874" t="s">
        <v>21</v>
      </c>
      <c r="I3874" t="s">
        <v>23</v>
      </c>
      <c r="J3874" t="s">
        <v>21</v>
      </c>
      <c r="K3874" t="s">
        <v>21</v>
      </c>
      <c r="L3874" t="s">
        <v>33</v>
      </c>
      <c r="M3874" t="s">
        <v>21</v>
      </c>
      <c r="N3874" t="s">
        <v>25</v>
      </c>
      <c r="O3874">
        <v>65.81</v>
      </c>
      <c r="P3874">
        <v>1348.26</v>
      </c>
      <c r="Q3874">
        <v>2</v>
      </c>
      <c r="R3874" t="s">
        <v>20</v>
      </c>
    </row>
    <row r="3875" spans="1:18" x14ac:dyDescent="0.35">
      <c r="A3875" t="s">
        <v>3907</v>
      </c>
      <c r="B3875" t="s">
        <v>36</v>
      </c>
      <c r="C3875">
        <v>0</v>
      </c>
      <c r="D3875" t="s">
        <v>20</v>
      </c>
      <c r="E3875" t="s">
        <v>21</v>
      </c>
      <c r="F3875" t="s">
        <v>75</v>
      </c>
      <c r="G3875">
        <v>4</v>
      </c>
      <c r="H3875" t="s">
        <v>21</v>
      </c>
      <c r="I3875" t="s">
        <v>23</v>
      </c>
      <c r="J3875" t="s">
        <v>20</v>
      </c>
      <c r="K3875" t="s">
        <v>20</v>
      </c>
      <c r="L3875" t="s">
        <v>33</v>
      </c>
      <c r="M3875" t="s">
        <v>20</v>
      </c>
      <c r="N3875" t="s">
        <v>43</v>
      </c>
      <c r="O3875">
        <v>92.07</v>
      </c>
      <c r="P3875">
        <v>372.5</v>
      </c>
      <c r="Q3875">
        <v>1</v>
      </c>
      <c r="R3875" t="s">
        <v>20</v>
      </c>
    </row>
    <row r="3876" spans="1:18" x14ac:dyDescent="0.35">
      <c r="A3876" t="s">
        <v>3908</v>
      </c>
      <c r="B3876" t="s">
        <v>36</v>
      </c>
      <c r="C3876">
        <v>1</v>
      </c>
      <c r="D3876" t="s">
        <v>20</v>
      </c>
      <c r="E3876" t="s">
        <v>21</v>
      </c>
      <c r="F3876" t="s">
        <v>56</v>
      </c>
      <c r="G3876">
        <v>26</v>
      </c>
      <c r="H3876" t="s">
        <v>20</v>
      </c>
      <c r="I3876" t="s">
        <v>23</v>
      </c>
      <c r="J3876" t="s">
        <v>21</v>
      </c>
      <c r="K3876" t="s">
        <v>20</v>
      </c>
      <c r="L3876" t="s">
        <v>33</v>
      </c>
      <c r="M3876" t="s">
        <v>20</v>
      </c>
      <c r="N3876" t="s">
        <v>43</v>
      </c>
      <c r="O3876">
        <v>90.8</v>
      </c>
      <c r="P3876">
        <v>2397.1</v>
      </c>
      <c r="Q3876">
        <v>1</v>
      </c>
      <c r="R3876" t="s">
        <v>20</v>
      </c>
    </row>
    <row r="3877" spans="1:18" x14ac:dyDescent="0.35">
      <c r="A3877" t="s">
        <v>3909</v>
      </c>
      <c r="B3877" t="s">
        <v>19</v>
      </c>
      <c r="C3877">
        <v>0</v>
      </c>
      <c r="D3877" t="s">
        <v>21</v>
      </c>
      <c r="E3877" t="s">
        <v>21</v>
      </c>
      <c r="F3877" t="s">
        <v>41</v>
      </c>
      <c r="G3877">
        <v>11</v>
      </c>
      <c r="H3877" t="s">
        <v>20</v>
      </c>
      <c r="I3877" t="s">
        <v>23</v>
      </c>
      <c r="J3877" t="s">
        <v>21</v>
      </c>
      <c r="K3877" t="s">
        <v>21</v>
      </c>
      <c r="L3877" t="s">
        <v>33</v>
      </c>
      <c r="M3877" t="s">
        <v>20</v>
      </c>
      <c r="N3877" t="s">
        <v>25</v>
      </c>
      <c r="O3877">
        <v>84.64</v>
      </c>
      <c r="P3877">
        <v>932.29</v>
      </c>
      <c r="Q3877">
        <v>5</v>
      </c>
      <c r="R3877" t="s">
        <v>20</v>
      </c>
    </row>
    <row r="3878" spans="1:18" x14ac:dyDescent="0.35">
      <c r="A3878" t="s">
        <v>3910</v>
      </c>
      <c r="B3878" t="s">
        <v>19</v>
      </c>
      <c r="C3878">
        <v>0</v>
      </c>
      <c r="D3878" t="s">
        <v>21</v>
      </c>
      <c r="E3878" t="s">
        <v>21</v>
      </c>
      <c r="F3878" t="s">
        <v>47</v>
      </c>
      <c r="G3878">
        <v>64</v>
      </c>
      <c r="H3878" t="s">
        <v>20</v>
      </c>
      <c r="I3878" t="s">
        <v>23</v>
      </c>
      <c r="J3878" t="s">
        <v>21</v>
      </c>
      <c r="K3878" t="s">
        <v>21</v>
      </c>
      <c r="L3878" t="s">
        <v>24</v>
      </c>
      <c r="M3878" t="s">
        <v>20</v>
      </c>
      <c r="N3878" t="s">
        <v>30</v>
      </c>
      <c r="O3878">
        <v>90.86</v>
      </c>
      <c r="P3878">
        <v>5966.12</v>
      </c>
      <c r="Q3878">
        <v>5</v>
      </c>
      <c r="R3878" t="s">
        <v>21</v>
      </c>
    </row>
    <row r="3879" spans="1:18" x14ac:dyDescent="0.35">
      <c r="A3879" t="s">
        <v>3911</v>
      </c>
      <c r="B3879" t="s">
        <v>19</v>
      </c>
      <c r="C3879">
        <v>0</v>
      </c>
      <c r="D3879" t="s">
        <v>21</v>
      </c>
      <c r="E3879" t="s">
        <v>21</v>
      </c>
      <c r="F3879" t="s">
        <v>37</v>
      </c>
      <c r="G3879">
        <v>58</v>
      </c>
      <c r="H3879" t="s">
        <v>20</v>
      </c>
      <c r="I3879" t="s">
        <v>23</v>
      </c>
      <c r="J3879" t="s">
        <v>21</v>
      </c>
      <c r="K3879" t="s">
        <v>20</v>
      </c>
      <c r="L3879" t="s">
        <v>24</v>
      </c>
      <c r="M3879" t="s">
        <v>21</v>
      </c>
      <c r="N3879" t="s">
        <v>43</v>
      </c>
      <c r="O3879">
        <v>74.98</v>
      </c>
      <c r="P3879">
        <v>4284.6400000000003</v>
      </c>
      <c r="Q3879">
        <v>0</v>
      </c>
      <c r="R3879" t="s">
        <v>21</v>
      </c>
    </row>
    <row r="3880" spans="1:18" x14ac:dyDescent="0.35">
      <c r="A3880" t="s">
        <v>3912</v>
      </c>
      <c r="B3880" t="s">
        <v>19</v>
      </c>
      <c r="C3880">
        <v>0</v>
      </c>
      <c r="D3880" t="s">
        <v>21</v>
      </c>
      <c r="E3880" t="s">
        <v>21</v>
      </c>
      <c r="F3880" t="s">
        <v>49</v>
      </c>
      <c r="G3880">
        <v>24</v>
      </c>
      <c r="H3880" t="s">
        <v>21</v>
      </c>
      <c r="I3880" t="s">
        <v>23</v>
      </c>
      <c r="J3880" t="s">
        <v>21</v>
      </c>
      <c r="K3880" t="s">
        <v>21</v>
      </c>
      <c r="L3880" t="s">
        <v>29</v>
      </c>
      <c r="M3880" t="s">
        <v>21</v>
      </c>
      <c r="N3880" t="s">
        <v>34</v>
      </c>
      <c r="O3880">
        <v>67.08</v>
      </c>
      <c r="P3880">
        <v>1644.73</v>
      </c>
      <c r="Q3880">
        <v>1</v>
      </c>
      <c r="R3880" t="s">
        <v>21</v>
      </c>
    </row>
    <row r="3881" spans="1:18" x14ac:dyDescent="0.35">
      <c r="A3881" t="s">
        <v>3913</v>
      </c>
      <c r="B3881" t="s">
        <v>36</v>
      </c>
      <c r="C3881">
        <v>0</v>
      </c>
      <c r="D3881" t="s">
        <v>20</v>
      </c>
      <c r="E3881" t="s">
        <v>20</v>
      </c>
      <c r="F3881" t="s">
        <v>45</v>
      </c>
      <c r="G3881">
        <v>37</v>
      </c>
      <c r="H3881" t="s">
        <v>20</v>
      </c>
      <c r="I3881" t="s">
        <v>23</v>
      </c>
      <c r="J3881" t="s">
        <v>21</v>
      </c>
      <c r="K3881" t="s">
        <v>20</v>
      </c>
      <c r="L3881" t="s">
        <v>29</v>
      </c>
      <c r="M3881" t="s">
        <v>21</v>
      </c>
      <c r="N3881" t="s">
        <v>34</v>
      </c>
      <c r="O3881">
        <v>83.29</v>
      </c>
      <c r="P3881">
        <v>3111.82</v>
      </c>
      <c r="Q3881">
        <v>1</v>
      </c>
      <c r="R3881" t="s">
        <v>21</v>
      </c>
    </row>
    <row r="3882" spans="1:18" x14ac:dyDescent="0.35">
      <c r="A3882" t="s">
        <v>3914</v>
      </c>
      <c r="B3882" t="s">
        <v>19</v>
      </c>
      <c r="C3882">
        <v>0</v>
      </c>
      <c r="D3882" t="s">
        <v>20</v>
      </c>
      <c r="E3882" t="s">
        <v>21</v>
      </c>
      <c r="F3882" t="s">
        <v>75</v>
      </c>
      <c r="G3882">
        <v>8</v>
      </c>
      <c r="H3882" t="s">
        <v>20</v>
      </c>
      <c r="I3882" t="s">
        <v>23</v>
      </c>
      <c r="J3882" t="s">
        <v>20</v>
      </c>
      <c r="K3882" t="s">
        <v>20</v>
      </c>
      <c r="L3882" t="s">
        <v>33</v>
      </c>
      <c r="M3882" t="s">
        <v>21</v>
      </c>
      <c r="N3882" t="s">
        <v>43</v>
      </c>
      <c r="O3882">
        <v>87.93</v>
      </c>
      <c r="P3882">
        <v>713.79</v>
      </c>
      <c r="Q3882">
        <v>2</v>
      </c>
      <c r="R3882" t="s">
        <v>20</v>
      </c>
    </row>
    <row r="3883" spans="1:18" x14ac:dyDescent="0.35">
      <c r="A3883" t="s">
        <v>3915</v>
      </c>
      <c r="B3883" t="s">
        <v>19</v>
      </c>
      <c r="C3883">
        <v>0</v>
      </c>
      <c r="D3883" t="s">
        <v>20</v>
      </c>
      <c r="E3883" t="s">
        <v>21</v>
      </c>
      <c r="F3883" t="s">
        <v>27</v>
      </c>
      <c r="G3883">
        <v>10</v>
      </c>
      <c r="H3883" t="s">
        <v>20</v>
      </c>
      <c r="I3883" t="s">
        <v>23</v>
      </c>
      <c r="J3883" t="s">
        <v>21</v>
      </c>
      <c r="K3883" t="s">
        <v>21</v>
      </c>
      <c r="L3883" t="s">
        <v>33</v>
      </c>
      <c r="M3883" t="s">
        <v>20</v>
      </c>
      <c r="N3883" t="s">
        <v>34</v>
      </c>
      <c r="O3883">
        <v>86.52</v>
      </c>
      <c r="P3883">
        <v>849.33</v>
      </c>
      <c r="Q3883">
        <v>2</v>
      </c>
      <c r="R3883" t="s">
        <v>20</v>
      </c>
    </row>
    <row r="3884" spans="1:18" x14ac:dyDescent="0.35">
      <c r="A3884" t="s">
        <v>3916</v>
      </c>
      <c r="B3884" t="s">
        <v>36</v>
      </c>
      <c r="C3884">
        <v>0</v>
      </c>
      <c r="D3884" t="s">
        <v>20</v>
      </c>
      <c r="E3884" t="s">
        <v>21</v>
      </c>
      <c r="F3884" t="s">
        <v>37</v>
      </c>
      <c r="G3884">
        <v>26</v>
      </c>
      <c r="H3884" t="s">
        <v>20</v>
      </c>
      <c r="I3884" t="s">
        <v>32</v>
      </c>
      <c r="J3884" t="s">
        <v>21</v>
      </c>
      <c r="K3884" t="s">
        <v>21</v>
      </c>
      <c r="L3884" t="s">
        <v>33</v>
      </c>
      <c r="M3884" t="s">
        <v>21</v>
      </c>
      <c r="N3884" t="s">
        <v>34</v>
      </c>
      <c r="O3884">
        <v>53.45</v>
      </c>
      <c r="P3884">
        <v>1391.43</v>
      </c>
      <c r="Q3884">
        <v>2</v>
      </c>
      <c r="R3884" t="s">
        <v>20</v>
      </c>
    </row>
    <row r="3885" spans="1:18" x14ac:dyDescent="0.35">
      <c r="A3885" t="s">
        <v>3917</v>
      </c>
      <c r="B3885" t="s">
        <v>19</v>
      </c>
      <c r="C3885">
        <v>1</v>
      </c>
      <c r="D3885" t="s">
        <v>20</v>
      </c>
      <c r="E3885" t="s">
        <v>21</v>
      </c>
      <c r="F3885" t="s">
        <v>58</v>
      </c>
      <c r="G3885">
        <v>6</v>
      </c>
      <c r="H3885" t="s">
        <v>20</v>
      </c>
      <c r="I3885" t="s">
        <v>23</v>
      </c>
      <c r="J3885" t="s">
        <v>21</v>
      </c>
      <c r="K3885" t="s">
        <v>20</v>
      </c>
      <c r="L3885" t="s">
        <v>33</v>
      </c>
      <c r="M3885" t="s">
        <v>21</v>
      </c>
      <c r="N3885" t="s">
        <v>25</v>
      </c>
      <c r="O3885">
        <v>100.47</v>
      </c>
      <c r="P3885">
        <v>620.75</v>
      </c>
      <c r="Q3885">
        <v>1</v>
      </c>
      <c r="R3885" t="s">
        <v>21</v>
      </c>
    </row>
    <row r="3886" spans="1:18" x14ac:dyDescent="0.35">
      <c r="A3886" t="s">
        <v>3918</v>
      </c>
      <c r="B3886" t="s">
        <v>36</v>
      </c>
      <c r="C3886">
        <v>1</v>
      </c>
      <c r="D3886" t="s">
        <v>21</v>
      </c>
      <c r="E3886" t="s">
        <v>21</v>
      </c>
      <c r="F3886" t="s">
        <v>22</v>
      </c>
      <c r="G3886">
        <v>28</v>
      </c>
      <c r="H3886" t="s">
        <v>20</v>
      </c>
      <c r="I3886" t="s">
        <v>23</v>
      </c>
      <c r="J3886" t="s">
        <v>20</v>
      </c>
      <c r="K3886" t="s">
        <v>20</v>
      </c>
      <c r="L3886" t="s">
        <v>29</v>
      </c>
      <c r="M3886" t="s">
        <v>20</v>
      </c>
      <c r="N3886" t="s">
        <v>43</v>
      </c>
      <c r="O3886">
        <v>96.4</v>
      </c>
      <c r="P3886">
        <v>2714.65</v>
      </c>
      <c r="Q3886">
        <v>1</v>
      </c>
      <c r="R3886" t="s">
        <v>21</v>
      </c>
    </row>
    <row r="3887" spans="1:18" x14ac:dyDescent="0.35">
      <c r="A3887" t="s">
        <v>3919</v>
      </c>
      <c r="B3887" t="s">
        <v>19</v>
      </c>
      <c r="C3887">
        <v>0</v>
      </c>
      <c r="D3887" t="s">
        <v>21</v>
      </c>
      <c r="E3887" t="s">
        <v>21</v>
      </c>
      <c r="F3887" t="s">
        <v>22</v>
      </c>
      <c r="G3887">
        <v>56</v>
      </c>
      <c r="H3887" t="s">
        <v>20</v>
      </c>
      <c r="I3887" t="s">
        <v>23</v>
      </c>
      <c r="J3887" t="s">
        <v>21</v>
      </c>
      <c r="K3887" t="s">
        <v>21</v>
      </c>
      <c r="L3887" t="s">
        <v>24</v>
      </c>
      <c r="M3887" t="s">
        <v>20</v>
      </c>
      <c r="N3887" t="s">
        <v>25</v>
      </c>
      <c r="O3887">
        <v>76.95</v>
      </c>
      <c r="P3887">
        <v>4224.71</v>
      </c>
      <c r="Q3887">
        <v>1</v>
      </c>
      <c r="R3887" t="s">
        <v>21</v>
      </c>
    </row>
    <row r="3888" spans="1:18" x14ac:dyDescent="0.35">
      <c r="A3888" t="s">
        <v>3920</v>
      </c>
      <c r="B3888" t="s">
        <v>36</v>
      </c>
      <c r="C3888">
        <v>0</v>
      </c>
      <c r="D3888" t="s">
        <v>21</v>
      </c>
      <c r="E3888" t="s">
        <v>20</v>
      </c>
      <c r="F3888" t="s">
        <v>45</v>
      </c>
      <c r="G3888">
        <v>5</v>
      </c>
      <c r="H3888" t="s">
        <v>20</v>
      </c>
      <c r="I3888" t="s">
        <v>21</v>
      </c>
      <c r="J3888" t="s">
        <v>28</v>
      </c>
      <c r="K3888" t="s">
        <v>28</v>
      </c>
      <c r="L3888" t="s">
        <v>33</v>
      </c>
      <c r="M3888" t="s">
        <v>20</v>
      </c>
      <c r="N3888" t="s">
        <v>34</v>
      </c>
      <c r="O3888">
        <v>32.39</v>
      </c>
      <c r="P3888">
        <v>163.51</v>
      </c>
      <c r="Q3888">
        <v>1</v>
      </c>
      <c r="R3888" t="s">
        <v>21</v>
      </c>
    </row>
    <row r="3889" spans="1:18" x14ac:dyDescent="0.35">
      <c r="A3889" t="s">
        <v>3921</v>
      </c>
      <c r="B3889" t="s">
        <v>36</v>
      </c>
      <c r="C3889">
        <v>1</v>
      </c>
      <c r="D3889" t="s">
        <v>20</v>
      </c>
      <c r="E3889" t="s">
        <v>21</v>
      </c>
      <c r="F3889" t="s">
        <v>58</v>
      </c>
      <c r="G3889">
        <v>36</v>
      </c>
      <c r="H3889" t="s">
        <v>21</v>
      </c>
      <c r="I3889" t="s">
        <v>32</v>
      </c>
      <c r="J3889" t="s">
        <v>21</v>
      </c>
      <c r="K3889" t="s">
        <v>20</v>
      </c>
      <c r="L3889" t="s">
        <v>33</v>
      </c>
      <c r="M3889" t="s">
        <v>20</v>
      </c>
      <c r="N3889" t="s">
        <v>34</v>
      </c>
      <c r="O3889">
        <v>45.53</v>
      </c>
      <c r="P3889">
        <v>1626.48</v>
      </c>
      <c r="Q3889">
        <v>1</v>
      </c>
      <c r="R3889" t="s">
        <v>21</v>
      </c>
    </row>
    <row r="3890" spans="1:18" x14ac:dyDescent="0.35">
      <c r="A3890" t="s">
        <v>3922</v>
      </c>
      <c r="B3890" t="s">
        <v>36</v>
      </c>
      <c r="C3890">
        <v>0</v>
      </c>
      <c r="D3890" t="s">
        <v>21</v>
      </c>
      <c r="E3890" t="s">
        <v>20</v>
      </c>
      <c r="F3890" t="s">
        <v>75</v>
      </c>
      <c r="G3890">
        <v>9</v>
      </c>
      <c r="H3890" t="s">
        <v>20</v>
      </c>
      <c r="I3890" t="s">
        <v>21</v>
      </c>
      <c r="J3890" t="s">
        <v>28</v>
      </c>
      <c r="K3890" t="s">
        <v>28</v>
      </c>
      <c r="L3890" t="s">
        <v>33</v>
      </c>
      <c r="M3890" t="s">
        <v>20</v>
      </c>
      <c r="N3890" t="s">
        <v>30</v>
      </c>
      <c r="O3890">
        <v>24.98</v>
      </c>
      <c r="P3890">
        <v>228.4</v>
      </c>
      <c r="Q3890">
        <v>1</v>
      </c>
      <c r="R3890" t="s">
        <v>20</v>
      </c>
    </row>
    <row r="3891" spans="1:18" x14ac:dyDescent="0.35">
      <c r="A3891" t="s">
        <v>3923</v>
      </c>
      <c r="B3891" t="s">
        <v>36</v>
      </c>
      <c r="C3891">
        <v>1</v>
      </c>
      <c r="D3891" t="s">
        <v>21</v>
      </c>
      <c r="E3891" t="s">
        <v>21</v>
      </c>
      <c r="F3891" t="s">
        <v>41</v>
      </c>
      <c r="G3891">
        <v>50</v>
      </c>
      <c r="H3891" t="s">
        <v>20</v>
      </c>
      <c r="I3891" t="s">
        <v>21</v>
      </c>
      <c r="J3891" t="s">
        <v>28</v>
      </c>
      <c r="K3891" t="s">
        <v>28</v>
      </c>
      <c r="L3891" t="s">
        <v>24</v>
      </c>
      <c r="M3891" t="s">
        <v>21</v>
      </c>
      <c r="N3891" t="s">
        <v>25</v>
      </c>
      <c r="O3891">
        <v>33.56</v>
      </c>
      <c r="P3891">
        <v>1716.64</v>
      </c>
      <c r="Q3891">
        <v>1</v>
      </c>
      <c r="R3891" t="s">
        <v>21</v>
      </c>
    </row>
    <row r="3892" spans="1:18" x14ac:dyDescent="0.35">
      <c r="A3892" t="s">
        <v>3924</v>
      </c>
      <c r="B3892" t="s">
        <v>19</v>
      </c>
      <c r="C3892">
        <v>0</v>
      </c>
      <c r="D3892" t="s">
        <v>20</v>
      </c>
      <c r="E3892" t="s">
        <v>20</v>
      </c>
      <c r="F3892" t="s">
        <v>39</v>
      </c>
      <c r="G3892">
        <v>71</v>
      </c>
      <c r="H3892" t="s">
        <v>20</v>
      </c>
      <c r="I3892" t="s">
        <v>23</v>
      </c>
      <c r="J3892" t="s">
        <v>21</v>
      </c>
      <c r="K3892" t="s">
        <v>21</v>
      </c>
      <c r="L3892" t="s">
        <v>24</v>
      </c>
      <c r="M3892" t="s">
        <v>20</v>
      </c>
      <c r="N3892" t="s">
        <v>43</v>
      </c>
      <c r="O3892">
        <v>82.63</v>
      </c>
      <c r="P3892">
        <v>6020.18</v>
      </c>
      <c r="Q3892">
        <v>2</v>
      </c>
      <c r="R3892" t="s">
        <v>21</v>
      </c>
    </row>
    <row r="3893" spans="1:18" x14ac:dyDescent="0.35">
      <c r="A3893" t="s">
        <v>3925</v>
      </c>
      <c r="B3893" t="s">
        <v>19</v>
      </c>
      <c r="C3893">
        <v>0</v>
      </c>
      <c r="D3893" t="s">
        <v>20</v>
      </c>
      <c r="E3893" t="s">
        <v>21</v>
      </c>
      <c r="F3893" t="s">
        <v>37</v>
      </c>
      <c r="G3893">
        <v>21</v>
      </c>
      <c r="H3893" t="s">
        <v>20</v>
      </c>
      <c r="I3893" t="s">
        <v>32</v>
      </c>
      <c r="J3893" t="s">
        <v>20</v>
      </c>
      <c r="K3893" t="s">
        <v>21</v>
      </c>
      <c r="L3893" t="s">
        <v>33</v>
      </c>
      <c r="M3893" t="s">
        <v>21</v>
      </c>
      <c r="N3893" t="s">
        <v>25</v>
      </c>
      <c r="O3893">
        <v>71.86</v>
      </c>
      <c r="P3893">
        <v>1509.68</v>
      </c>
      <c r="Q3893">
        <v>3</v>
      </c>
      <c r="R3893" t="s">
        <v>21</v>
      </c>
    </row>
    <row r="3894" spans="1:18" x14ac:dyDescent="0.35">
      <c r="A3894" t="s">
        <v>3926</v>
      </c>
      <c r="B3894" t="s">
        <v>19</v>
      </c>
      <c r="C3894">
        <v>0</v>
      </c>
      <c r="D3894" t="s">
        <v>21</v>
      </c>
      <c r="E3894" t="s">
        <v>21</v>
      </c>
      <c r="F3894" t="s">
        <v>22</v>
      </c>
      <c r="G3894">
        <v>39</v>
      </c>
      <c r="H3894" t="s">
        <v>20</v>
      </c>
      <c r="I3894" t="s">
        <v>23</v>
      </c>
      <c r="J3894" t="s">
        <v>21</v>
      </c>
      <c r="K3894" t="s">
        <v>20</v>
      </c>
      <c r="L3894" t="s">
        <v>24</v>
      </c>
      <c r="M3894" t="s">
        <v>21</v>
      </c>
      <c r="N3894" t="s">
        <v>34</v>
      </c>
      <c r="O3894">
        <v>85.69</v>
      </c>
      <c r="P3894">
        <v>3435.97</v>
      </c>
      <c r="Q3894">
        <v>2</v>
      </c>
      <c r="R3894" t="s">
        <v>21</v>
      </c>
    </row>
    <row r="3895" spans="1:18" x14ac:dyDescent="0.35">
      <c r="A3895" t="s">
        <v>3927</v>
      </c>
      <c r="B3895" t="s">
        <v>36</v>
      </c>
      <c r="C3895">
        <v>0</v>
      </c>
      <c r="D3895" t="s">
        <v>21</v>
      </c>
      <c r="E3895" t="s">
        <v>21</v>
      </c>
      <c r="F3895" t="s">
        <v>47</v>
      </c>
      <c r="G3895">
        <v>72</v>
      </c>
      <c r="H3895" t="s">
        <v>20</v>
      </c>
      <c r="I3895" t="s">
        <v>23</v>
      </c>
      <c r="J3895" t="s">
        <v>21</v>
      </c>
      <c r="K3895" t="s">
        <v>21</v>
      </c>
      <c r="L3895" t="s">
        <v>24</v>
      </c>
      <c r="M3895" t="s">
        <v>21</v>
      </c>
      <c r="N3895" t="s">
        <v>25</v>
      </c>
      <c r="O3895">
        <v>79.09</v>
      </c>
      <c r="P3895">
        <v>5805.63</v>
      </c>
      <c r="Q3895">
        <v>3</v>
      </c>
      <c r="R3895" t="s">
        <v>21</v>
      </c>
    </row>
    <row r="3896" spans="1:18" x14ac:dyDescent="0.35">
      <c r="A3896" t="s">
        <v>3928</v>
      </c>
      <c r="B3896" t="s">
        <v>36</v>
      </c>
      <c r="C3896">
        <v>1</v>
      </c>
      <c r="D3896" t="s">
        <v>20</v>
      </c>
      <c r="E3896" t="s">
        <v>20</v>
      </c>
      <c r="F3896" t="s">
        <v>27</v>
      </c>
      <c r="G3896">
        <v>18</v>
      </c>
      <c r="H3896" t="s">
        <v>20</v>
      </c>
      <c r="I3896" t="s">
        <v>32</v>
      </c>
      <c r="J3896" t="s">
        <v>21</v>
      </c>
      <c r="K3896" t="s">
        <v>20</v>
      </c>
      <c r="L3896" t="s">
        <v>29</v>
      </c>
      <c r="M3896" t="s">
        <v>21</v>
      </c>
      <c r="N3896" t="s">
        <v>30</v>
      </c>
      <c r="O3896">
        <v>61.11</v>
      </c>
      <c r="P3896">
        <v>1070.05</v>
      </c>
      <c r="Q3896">
        <v>1</v>
      </c>
      <c r="R3896" t="s">
        <v>21</v>
      </c>
    </row>
    <row r="3897" spans="1:18" x14ac:dyDescent="0.35">
      <c r="A3897" t="s">
        <v>3929</v>
      </c>
      <c r="B3897" t="s">
        <v>19</v>
      </c>
      <c r="C3897">
        <v>0</v>
      </c>
      <c r="D3897" t="s">
        <v>21</v>
      </c>
      <c r="E3897" t="s">
        <v>21</v>
      </c>
      <c r="F3897" t="s">
        <v>75</v>
      </c>
      <c r="G3897">
        <v>45</v>
      </c>
      <c r="H3897" t="s">
        <v>20</v>
      </c>
      <c r="I3897" t="s">
        <v>32</v>
      </c>
      <c r="J3897" t="s">
        <v>21</v>
      </c>
      <c r="K3897" t="s">
        <v>21</v>
      </c>
      <c r="L3897" t="s">
        <v>24</v>
      </c>
      <c r="M3897" t="s">
        <v>21</v>
      </c>
      <c r="N3897" t="s">
        <v>25</v>
      </c>
      <c r="O3897">
        <v>55.05</v>
      </c>
      <c r="P3897">
        <v>2430.46</v>
      </c>
      <c r="Q3897">
        <v>3</v>
      </c>
      <c r="R3897" t="s">
        <v>21</v>
      </c>
    </row>
    <row r="3898" spans="1:18" x14ac:dyDescent="0.35">
      <c r="A3898" t="s">
        <v>3930</v>
      </c>
      <c r="B3898" t="s">
        <v>19</v>
      </c>
      <c r="C3898">
        <v>0</v>
      </c>
      <c r="D3898" t="s">
        <v>20</v>
      </c>
      <c r="E3898" t="s">
        <v>21</v>
      </c>
      <c r="F3898" t="s">
        <v>41</v>
      </c>
      <c r="G3898">
        <v>64</v>
      </c>
      <c r="H3898" t="s">
        <v>20</v>
      </c>
      <c r="I3898" t="s">
        <v>23</v>
      </c>
      <c r="J3898" t="s">
        <v>21</v>
      </c>
      <c r="K3898" t="s">
        <v>21</v>
      </c>
      <c r="L3898" t="s">
        <v>29</v>
      </c>
      <c r="M3898" t="s">
        <v>21</v>
      </c>
      <c r="N3898" t="s">
        <v>34</v>
      </c>
      <c r="O3898">
        <v>85.87</v>
      </c>
      <c r="P3898">
        <v>5332.44</v>
      </c>
      <c r="Q3898">
        <v>4</v>
      </c>
      <c r="R3898" t="s">
        <v>20</v>
      </c>
    </row>
    <row r="3899" spans="1:18" x14ac:dyDescent="0.35">
      <c r="A3899" t="s">
        <v>3931</v>
      </c>
      <c r="B3899" t="s">
        <v>36</v>
      </c>
      <c r="C3899">
        <v>0</v>
      </c>
      <c r="D3899" t="s">
        <v>20</v>
      </c>
      <c r="E3899" t="s">
        <v>21</v>
      </c>
      <c r="F3899" t="s">
        <v>39</v>
      </c>
      <c r="G3899">
        <v>25</v>
      </c>
      <c r="H3899" t="s">
        <v>21</v>
      </c>
      <c r="I3899" t="s">
        <v>23</v>
      </c>
      <c r="J3899" t="s">
        <v>21</v>
      </c>
      <c r="K3899" t="s">
        <v>21</v>
      </c>
      <c r="L3899" t="s">
        <v>33</v>
      </c>
      <c r="M3899" t="s">
        <v>20</v>
      </c>
      <c r="N3899" t="s">
        <v>34</v>
      </c>
      <c r="O3899">
        <v>70.290000000000006</v>
      </c>
      <c r="P3899">
        <v>1764.87</v>
      </c>
      <c r="Q3899">
        <v>4</v>
      </c>
      <c r="R3899" t="s">
        <v>21</v>
      </c>
    </row>
    <row r="3900" spans="1:18" x14ac:dyDescent="0.35">
      <c r="A3900" t="s">
        <v>3932</v>
      </c>
      <c r="B3900" t="s">
        <v>36</v>
      </c>
      <c r="C3900">
        <v>0</v>
      </c>
      <c r="D3900" t="s">
        <v>21</v>
      </c>
      <c r="E3900" t="s">
        <v>21</v>
      </c>
      <c r="F3900" t="s">
        <v>65</v>
      </c>
      <c r="G3900">
        <v>47</v>
      </c>
      <c r="H3900" t="s">
        <v>20</v>
      </c>
      <c r="I3900" t="s">
        <v>23</v>
      </c>
      <c r="J3900" t="s">
        <v>20</v>
      </c>
      <c r="K3900" t="s">
        <v>21</v>
      </c>
      <c r="L3900" t="s">
        <v>29</v>
      </c>
      <c r="M3900" t="s">
        <v>21</v>
      </c>
      <c r="N3900" t="s">
        <v>30</v>
      </c>
      <c r="O3900">
        <v>84.43</v>
      </c>
      <c r="P3900">
        <v>4066.98</v>
      </c>
      <c r="Q3900">
        <v>1</v>
      </c>
      <c r="R3900" t="s">
        <v>21</v>
      </c>
    </row>
    <row r="3901" spans="1:18" x14ac:dyDescent="0.35">
      <c r="A3901" t="s">
        <v>3933</v>
      </c>
      <c r="B3901" t="s">
        <v>36</v>
      </c>
      <c r="C3901">
        <v>0</v>
      </c>
      <c r="D3901" t="s">
        <v>20</v>
      </c>
      <c r="E3901" t="s">
        <v>21</v>
      </c>
      <c r="F3901" t="s">
        <v>45</v>
      </c>
      <c r="G3901">
        <v>38</v>
      </c>
      <c r="H3901" t="s">
        <v>20</v>
      </c>
      <c r="I3901" t="s">
        <v>23</v>
      </c>
      <c r="J3901" t="s">
        <v>20</v>
      </c>
      <c r="K3901" t="s">
        <v>21</v>
      </c>
      <c r="L3901" t="s">
        <v>24</v>
      </c>
      <c r="M3901" t="s">
        <v>20</v>
      </c>
      <c r="N3901" t="s">
        <v>25</v>
      </c>
      <c r="O3901">
        <v>98.31</v>
      </c>
      <c r="P3901">
        <v>3688.12</v>
      </c>
      <c r="Q3901">
        <v>3</v>
      </c>
      <c r="R3901" t="s">
        <v>21</v>
      </c>
    </row>
    <row r="3902" spans="1:18" x14ac:dyDescent="0.35">
      <c r="A3902" t="s">
        <v>3934</v>
      </c>
      <c r="B3902" t="s">
        <v>36</v>
      </c>
      <c r="C3902">
        <v>0</v>
      </c>
      <c r="D3902" t="s">
        <v>20</v>
      </c>
      <c r="E3902" t="s">
        <v>21</v>
      </c>
      <c r="F3902" t="s">
        <v>56</v>
      </c>
      <c r="G3902">
        <v>21</v>
      </c>
      <c r="H3902" t="s">
        <v>21</v>
      </c>
      <c r="I3902" t="s">
        <v>23</v>
      </c>
      <c r="J3902" t="s">
        <v>20</v>
      </c>
      <c r="K3902" t="s">
        <v>21</v>
      </c>
      <c r="L3902" t="s">
        <v>33</v>
      </c>
      <c r="M3902" t="s">
        <v>21</v>
      </c>
      <c r="N3902" t="s">
        <v>30</v>
      </c>
      <c r="O3902">
        <v>80.459999999999994</v>
      </c>
      <c r="P3902">
        <v>1720.31</v>
      </c>
      <c r="Q3902">
        <v>2</v>
      </c>
      <c r="R3902" t="s">
        <v>21</v>
      </c>
    </row>
    <row r="3903" spans="1:18" x14ac:dyDescent="0.35">
      <c r="A3903" t="s">
        <v>3935</v>
      </c>
      <c r="B3903" t="s">
        <v>36</v>
      </c>
      <c r="C3903">
        <v>0</v>
      </c>
      <c r="D3903" t="s">
        <v>20</v>
      </c>
      <c r="E3903" t="s">
        <v>20</v>
      </c>
      <c r="F3903" t="s">
        <v>58</v>
      </c>
      <c r="G3903">
        <v>46</v>
      </c>
      <c r="H3903" t="s">
        <v>20</v>
      </c>
      <c r="I3903" t="s">
        <v>32</v>
      </c>
      <c r="J3903" t="s">
        <v>21</v>
      </c>
      <c r="K3903" t="s">
        <v>20</v>
      </c>
      <c r="L3903" t="s">
        <v>29</v>
      </c>
      <c r="M3903" t="s">
        <v>21</v>
      </c>
      <c r="N3903" t="s">
        <v>30</v>
      </c>
      <c r="O3903">
        <v>49.69</v>
      </c>
      <c r="P3903">
        <v>2326.06</v>
      </c>
      <c r="Q3903">
        <v>1</v>
      </c>
      <c r="R3903" t="s">
        <v>21</v>
      </c>
    </row>
    <row r="3904" spans="1:18" x14ac:dyDescent="0.35">
      <c r="A3904" t="s">
        <v>3936</v>
      </c>
      <c r="B3904" t="s">
        <v>19</v>
      </c>
      <c r="C3904">
        <v>0</v>
      </c>
      <c r="D3904" t="s">
        <v>20</v>
      </c>
      <c r="E3904" t="s">
        <v>20</v>
      </c>
      <c r="F3904" t="s">
        <v>49</v>
      </c>
      <c r="G3904">
        <v>28</v>
      </c>
      <c r="H3904" t="s">
        <v>20</v>
      </c>
      <c r="I3904" t="s">
        <v>23</v>
      </c>
      <c r="J3904" t="s">
        <v>21</v>
      </c>
      <c r="K3904" t="s">
        <v>20</v>
      </c>
      <c r="L3904" t="s">
        <v>29</v>
      </c>
      <c r="M3904" t="s">
        <v>20</v>
      </c>
      <c r="N3904" t="s">
        <v>25</v>
      </c>
      <c r="O3904">
        <v>94.53</v>
      </c>
      <c r="P3904">
        <v>2720.75</v>
      </c>
      <c r="Q3904">
        <v>0</v>
      </c>
      <c r="R3904" t="s">
        <v>21</v>
      </c>
    </row>
    <row r="3905" spans="1:18" x14ac:dyDescent="0.35">
      <c r="A3905" t="s">
        <v>3937</v>
      </c>
      <c r="B3905" t="s">
        <v>19</v>
      </c>
      <c r="C3905">
        <v>1</v>
      </c>
      <c r="D3905" t="s">
        <v>20</v>
      </c>
      <c r="E3905" t="s">
        <v>20</v>
      </c>
      <c r="F3905" t="s">
        <v>3363</v>
      </c>
      <c r="G3905">
        <v>10</v>
      </c>
      <c r="H3905" t="s">
        <v>20</v>
      </c>
      <c r="I3905" t="s">
        <v>23</v>
      </c>
      <c r="J3905" t="s">
        <v>21</v>
      </c>
      <c r="K3905" t="s">
        <v>21</v>
      </c>
      <c r="L3905" t="s">
        <v>33</v>
      </c>
      <c r="M3905" t="s">
        <v>21</v>
      </c>
      <c r="N3905" t="s">
        <v>30</v>
      </c>
      <c r="O3905">
        <v>78.67</v>
      </c>
      <c r="P3905">
        <v>798.11</v>
      </c>
      <c r="Q3905">
        <v>1</v>
      </c>
      <c r="R3905" t="s">
        <v>21</v>
      </c>
    </row>
    <row r="3906" spans="1:18" x14ac:dyDescent="0.35">
      <c r="A3906" t="s">
        <v>3938</v>
      </c>
      <c r="B3906" t="s">
        <v>19</v>
      </c>
      <c r="C3906">
        <v>0</v>
      </c>
      <c r="D3906" t="s">
        <v>21</v>
      </c>
      <c r="E3906" t="s">
        <v>21</v>
      </c>
      <c r="F3906" t="s">
        <v>47</v>
      </c>
      <c r="G3906">
        <v>33</v>
      </c>
      <c r="H3906" t="s">
        <v>20</v>
      </c>
      <c r="I3906" t="s">
        <v>23</v>
      </c>
      <c r="J3906" t="s">
        <v>21</v>
      </c>
      <c r="K3906" t="s">
        <v>20</v>
      </c>
      <c r="L3906" t="s">
        <v>29</v>
      </c>
      <c r="M3906" t="s">
        <v>20</v>
      </c>
      <c r="N3906" t="s">
        <v>34</v>
      </c>
      <c r="O3906">
        <v>89.61</v>
      </c>
      <c r="P3906">
        <v>2886.4</v>
      </c>
      <c r="Q3906">
        <v>2</v>
      </c>
      <c r="R3906" t="s">
        <v>20</v>
      </c>
    </row>
    <row r="3907" spans="1:18" x14ac:dyDescent="0.35">
      <c r="A3907" t="s">
        <v>3939</v>
      </c>
      <c r="B3907" t="s">
        <v>19</v>
      </c>
      <c r="C3907">
        <v>0</v>
      </c>
      <c r="D3907" t="s">
        <v>20</v>
      </c>
      <c r="E3907" t="s">
        <v>21</v>
      </c>
      <c r="F3907" t="s">
        <v>39</v>
      </c>
      <c r="G3907">
        <v>49</v>
      </c>
      <c r="H3907" t="s">
        <v>20</v>
      </c>
      <c r="I3907" t="s">
        <v>23</v>
      </c>
      <c r="J3907" t="s">
        <v>20</v>
      </c>
      <c r="K3907" t="s">
        <v>21</v>
      </c>
      <c r="L3907" t="s">
        <v>24</v>
      </c>
      <c r="M3907" t="s">
        <v>20</v>
      </c>
      <c r="N3907" t="s">
        <v>30</v>
      </c>
      <c r="O3907">
        <v>94.98</v>
      </c>
      <c r="P3907">
        <v>4562.33</v>
      </c>
      <c r="Q3907">
        <v>1</v>
      </c>
      <c r="R3907" t="s">
        <v>21</v>
      </c>
    </row>
    <row r="3908" spans="1:18" x14ac:dyDescent="0.35">
      <c r="A3908" t="s">
        <v>3940</v>
      </c>
      <c r="B3908" t="s">
        <v>19</v>
      </c>
      <c r="C3908">
        <v>0</v>
      </c>
      <c r="D3908" t="s">
        <v>21</v>
      </c>
      <c r="E3908" t="s">
        <v>21</v>
      </c>
      <c r="F3908" t="s">
        <v>75</v>
      </c>
      <c r="G3908">
        <v>49</v>
      </c>
      <c r="H3908" t="s">
        <v>20</v>
      </c>
      <c r="I3908" t="s">
        <v>21</v>
      </c>
      <c r="J3908" t="s">
        <v>28</v>
      </c>
      <c r="K3908" t="s">
        <v>28</v>
      </c>
      <c r="L3908" t="s">
        <v>24</v>
      </c>
      <c r="M3908" t="s">
        <v>21</v>
      </c>
      <c r="N3908" t="s">
        <v>30</v>
      </c>
      <c r="O3908">
        <v>29.41</v>
      </c>
      <c r="P3908">
        <v>1457.49</v>
      </c>
      <c r="Q3908">
        <v>2</v>
      </c>
      <c r="R3908" t="s">
        <v>21</v>
      </c>
    </row>
    <row r="3909" spans="1:18" x14ac:dyDescent="0.35">
      <c r="A3909" t="s">
        <v>3941</v>
      </c>
      <c r="B3909" t="s">
        <v>19</v>
      </c>
      <c r="C3909">
        <v>0</v>
      </c>
      <c r="D3909" t="s">
        <v>21</v>
      </c>
      <c r="E3909" t="s">
        <v>21</v>
      </c>
      <c r="F3909" t="s">
        <v>22</v>
      </c>
      <c r="G3909">
        <v>9</v>
      </c>
      <c r="H3909" t="s">
        <v>21</v>
      </c>
      <c r="I3909" t="s">
        <v>21</v>
      </c>
      <c r="J3909" t="s">
        <v>28</v>
      </c>
      <c r="K3909" t="s">
        <v>28</v>
      </c>
      <c r="L3909" t="s">
        <v>33</v>
      </c>
      <c r="M3909" t="s">
        <v>20</v>
      </c>
      <c r="N3909" t="s">
        <v>30</v>
      </c>
      <c r="O3909">
        <v>18</v>
      </c>
      <c r="P3909">
        <v>164.95</v>
      </c>
      <c r="Q3909">
        <v>2</v>
      </c>
      <c r="R3909" t="s">
        <v>20</v>
      </c>
    </row>
    <row r="3910" spans="1:18" x14ac:dyDescent="0.35">
      <c r="A3910" t="s">
        <v>3942</v>
      </c>
      <c r="B3910" t="s">
        <v>19</v>
      </c>
      <c r="C3910">
        <v>0</v>
      </c>
      <c r="D3910" t="s">
        <v>20</v>
      </c>
      <c r="E3910" t="s">
        <v>21</v>
      </c>
      <c r="F3910" t="s">
        <v>22</v>
      </c>
      <c r="G3910">
        <v>34</v>
      </c>
      <c r="H3910" t="s">
        <v>21</v>
      </c>
      <c r="I3910" t="s">
        <v>32</v>
      </c>
      <c r="J3910" t="s">
        <v>20</v>
      </c>
      <c r="K3910" t="s">
        <v>21</v>
      </c>
      <c r="L3910" t="s">
        <v>33</v>
      </c>
      <c r="M3910" t="s">
        <v>20</v>
      </c>
      <c r="N3910" t="s">
        <v>34</v>
      </c>
      <c r="O3910">
        <v>52.86</v>
      </c>
      <c r="P3910">
        <v>1850.91</v>
      </c>
      <c r="Q3910">
        <v>2</v>
      </c>
      <c r="R3910" t="s">
        <v>20</v>
      </c>
    </row>
    <row r="3911" spans="1:18" x14ac:dyDescent="0.35">
      <c r="A3911" t="s">
        <v>3943</v>
      </c>
      <c r="B3911" t="s">
        <v>19</v>
      </c>
      <c r="C3911">
        <v>0</v>
      </c>
      <c r="D3911" t="s">
        <v>20</v>
      </c>
      <c r="E3911" t="s">
        <v>20</v>
      </c>
      <c r="F3911" t="s">
        <v>47</v>
      </c>
      <c r="G3911">
        <v>23</v>
      </c>
      <c r="H3911" t="s">
        <v>21</v>
      </c>
      <c r="I3911" t="s">
        <v>23</v>
      </c>
      <c r="J3911" t="s">
        <v>21</v>
      </c>
      <c r="K3911" t="s">
        <v>20</v>
      </c>
      <c r="L3911" t="s">
        <v>33</v>
      </c>
      <c r="M3911" t="s">
        <v>21</v>
      </c>
      <c r="N3911" t="s">
        <v>25</v>
      </c>
      <c r="O3911">
        <v>78.239999999999995</v>
      </c>
      <c r="P3911">
        <v>1851.45</v>
      </c>
      <c r="Q3911">
        <v>3</v>
      </c>
      <c r="R3911" t="s">
        <v>21</v>
      </c>
    </row>
    <row r="3912" spans="1:18" x14ac:dyDescent="0.35">
      <c r="A3912" t="s">
        <v>3944</v>
      </c>
      <c r="B3912" t="s">
        <v>36</v>
      </c>
      <c r="C3912">
        <v>1</v>
      </c>
      <c r="D3912" t="s">
        <v>20</v>
      </c>
      <c r="E3912" t="s">
        <v>21</v>
      </c>
      <c r="F3912" t="s">
        <v>27</v>
      </c>
      <c r="G3912">
        <v>37</v>
      </c>
      <c r="H3912" t="s">
        <v>20</v>
      </c>
      <c r="I3912" t="s">
        <v>23</v>
      </c>
      <c r="J3912" t="s">
        <v>21</v>
      </c>
      <c r="K3912" t="s">
        <v>21</v>
      </c>
      <c r="L3912" t="s">
        <v>33</v>
      </c>
      <c r="M3912" t="s">
        <v>21</v>
      </c>
      <c r="N3912" t="s">
        <v>43</v>
      </c>
      <c r="O3912">
        <v>85.75</v>
      </c>
      <c r="P3912">
        <v>3123.05</v>
      </c>
      <c r="Q3912">
        <v>4</v>
      </c>
      <c r="R3912" t="s">
        <v>20</v>
      </c>
    </row>
    <row r="3913" spans="1:18" x14ac:dyDescent="0.35">
      <c r="A3913" t="s">
        <v>3945</v>
      </c>
      <c r="B3913" t="s">
        <v>19</v>
      </c>
      <c r="C3913">
        <v>0</v>
      </c>
      <c r="D3913" t="s">
        <v>21</v>
      </c>
      <c r="E3913" t="s">
        <v>21</v>
      </c>
      <c r="F3913" t="s">
        <v>27</v>
      </c>
      <c r="G3913">
        <v>12</v>
      </c>
      <c r="H3913" t="s">
        <v>20</v>
      </c>
      <c r="I3913" t="s">
        <v>32</v>
      </c>
      <c r="J3913" t="s">
        <v>21</v>
      </c>
      <c r="K3913" t="s">
        <v>20</v>
      </c>
      <c r="L3913" t="s">
        <v>29</v>
      </c>
      <c r="M3913" t="s">
        <v>20</v>
      </c>
      <c r="N3913" t="s">
        <v>30</v>
      </c>
      <c r="O3913">
        <v>55.73</v>
      </c>
      <c r="P3913">
        <v>668.45</v>
      </c>
      <c r="Q3913">
        <v>2</v>
      </c>
      <c r="R3913" t="s">
        <v>21</v>
      </c>
    </row>
    <row r="3914" spans="1:18" x14ac:dyDescent="0.35">
      <c r="A3914" t="s">
        <v>3946</v>
      </c>
      <c r="B3914" t="s">
        <v>19</v>
      </c>
      <c r="C3914">
        <v>0</v>
      </c>
      <c r="D3914" t="s">
        <v>20</v>
      </c>
      <c r="E3914" t="s">
        <v>21</v>
      </c>
      <c r="F3914" t="s">
        <v>1679</v>
      </c>
      <c r="G3914">
        <v>8</v>
      </c>
      <c r="H3914" t="s">
        <v>20</v>
      </c>
      <c r="I3914" t="s">
        <v>32</v>
      </c>
      <c r="J3914" t="s">
        <v>20</v>
      </c>
      <c r="K3914" t="s">
        <v>21</v>
      </c>
      <c r="L3914" t="s">
        <v>29</v>
      </c>
      <c r="M3914" t="s">
        <v>20</v>
      </c>
      <c r="N3914" t="s">
        <v>43</v>
      </c>
      <c r="O3914">
        <v>54.88</v>
      </c>
      <c r="P3914">
        <v>430.9</v>
      </c>
      <c r="Q3914">
        <v>1</v>
      </c>
      <c r="R3914" t="s">
        <v>21</v>
      </c>
    </row>
    <row r="3915" spans="1:18" x14ac:dyDescent="0.35">
      <c r="A3915" t="s">
        <v>3024</v>
      </c>
      <c r="B3915" t="s">
        <v>19</v>
      </c>
      <c r="C3915">
        <v>0</v>
      </c>
      <c r="D3915" t="s">
        <v>20</v>
      </c>
      <c r="E3915" t="s">
        <v>21</v>
      </c>
      <c r="F3915" t="s">
        <v>47</v>
      </c>
      <c r="G3915">
        <v>42</v>
      </c>
      <c r="H3915" t="s">
        <v>20</v>
      </c>
      <c r="I3915" t="s">
        <v>23</v>
      </c>
      <c r="J3915" t="s">
        <v>21</v>
      </c>
      <c r="K3915" t="s">
        <v>21</v>
      </c>
      <c r="L3915" t="s">
        <v>29</v>
      </c>
      <c r="M3915" t="s">
        <v>21</v>
      </c>
      <c r="N3915" t="s">
        <v>43</v>
      </c>
      <c r="O3915">
        <v>83.65</v>
      </c>
      <c r="P3915">
        <v>3608.14</v>
      </c>
      <c r="Q3915">
        <v>4</v>
      </c>
      <c r="R3915" t="s">
        <v>21</v>
      </c>
    </row>
    <row r="3916" spans="1:18" x14ac:dyDescent="0.35">
      <c r="A3916" t="s">
        <v>3947</v>
      </c>
      <c r="B3916" t="s">
        <v>36</v>
      </c>
      <c r="C3916">
        <v>0</v>
      </c>
      <c r="D3916" t="s">
        <v>20</v>
      </c>
      <c r="E3916" t="s">
        <v>21</v>
      </c>
      <c r="F3916" t="s">
        <v>45</v>
      </c>
      <c r="G3916">
        <v>21</v>
      </c>
      <c r="H3916" t="s">
        <v>21</v>
      </c>
      <c r="I3916" t="s">
        <v>32</v>
      </c>
      <c r="J3916" t="s">
        <v>20</v>
      </c>
      <c r="K3916" t="s">
        <v>21</v>
      </c>
      <c r="L3916" t="s">
        <v>33</v>
      </c>
      <c r="M3916" t="s">
        <v>20</v>
      </c>
      <c r="N3916" t="s">
        <v>25</v>
      </c>
      <c r="O3916">
        <v>49.95</v>
      </c>
      <c r="P3916">
        <v>1041.2</v>
      </c>
      <c r="Q3916">
        <v>2</v>
      </c>
      <c r="R3916" t="s">
        <v>20</v>
      </c>
    </row>
    <row r="3917" spans="1:18" x14ac:dyDescent="0.35">
      <c r="A3917" t="s">
        <v>3948</v>
      </c>
      <c r="B3917" t="s">
        <v>36</v>
      </c>
      <c r="C3917">
        <v>0</v>
      </c>
      <c r="D3917" t="s">
        <v>21</v>
      </c>
      <c r="E3917" t="s">
        <v>21</v>
      </c>
      <c r="F3917" t="s">
        <v>75</v>
      </c>
      <c r="G3917">
        <v>32</v>
      </c>
      <c r="H3917" t="s">
        <v>21</v>
      </c>
      <c r="I3917" t="s">
        <v>21</v>
      </c>
      <c r="J3917" t="s">
        <v>28</v>
      </c>
      <c r="K3917" t="s">
        <v>28</v>
      </c>
      <c r="L3917" t="s">
        <v>24</v>
      </c>
      <c r="M3917" t="s">
        <v>20</v>
      </c>
      <c r="N3917" t="s">
        <v>30</v>
      </c>
      <c r="O3917">
        <v>18</v>
      </c>
      <c r="P3917">
        <v>591.05999999999995</v>
      </c>
      <c r="Q3917">
        <v>1</v>
      </c>
      <c r="R3917" t="s">
        <v>21</v>
      </c>
    </row>
    <row r="3918" spans="1:18" x14ac:dyDescent="0.35">
      <c r="A3918" t="s">
        <v>3949</v>
      </c>
      <c r="B3918" t="s">
        <v>19</v>
      </c>
      <c r="C3918">
        <v>0</v>
      </c>
      <c r="D3918" t="s">
        <v>21</v>
      </c>
      <c r="E3918" t="s">
        <v>21</v>
      </c>
      <c r="F3918" t="s">
        <v>58</v>
      </c>
      <c r="G3918">
        <v>4</v>
      </c>
      <c r="H3918" t="s">
        <v>20</v>
      </c>
      <c r="I3918" t="s">
        <v>32</v>
      </c>
      <c r="J3918" t="s">
        <v>20</v>
      </c>
      <c r="K3918" t="s">
        <v>21</v>
      </c>
      <c r="L3918" t="s">
        <v>33</v>
      </c>
      <c r="M3918" t="s">
        <v>20</v>
      </c>
      <c r="N3918" t="s">
        <v>43</v>
      </c>
      <c r="O3918">
        <v>58.83</v>
      </c>
      <c r="P3918">
        <v>235.25</v>
      </c>
      <c r="Q3918">
        <v>1</v>
      </c>
      <c r="R3918" t="s">
        <v>20</v>
      </c>
    </row>
    <row r="3919" spans="1:18" x14ac:dyDescent="0.35">
      <c r="A3919" t="s">
        <v>3950</v>
      </c>
      <c r="B3919" t="s">
        <v>19</v>
      </c>
      <c r="C3919">
        <v>0</v>
      </c>
      <c r="D3919" t="s">
        <v>21</v>
      </c>
      <c r="E3919" t="s">
        <v>20</v>
      </c>
      <c r="F3919" t="s">
        <v>45</v>
      </c>
      <c r="G3919">
        <v>4</v>
      </c>
      <c r="H3919" t="s">
        <v>20</v>
      </c>
      <c r="I3919" t="s">
        <v>32</v>
      </c>
      <c r="J3919" t="s">
        <v>20</v>
      </c>
      <c r="K3919" t="s">
        <v>20</v>
      </c>
      <c r="L3919" t="s">
        <v>33</v>
      </c>
      <c r="M3919" t="s">
        <v>21</v>
      </c>
      <c r="N3919" t="s">
        <v>30</v>
      </c>
      <c r="O3919">
        <v>72.13</v>
      </c>
      <c r="P3919">
        <v>285.58</v>
      </c>
      <c r="Q3919">
        <v>1</v>
      </c>
      <c r="R3919" t="s">
        <v>21</v>
      </c>
    </row>
    <row r="3920" spans="1:18" x14ac:dyDescent="0.35">
      <c r="A3920" t="s">
        <v>3951</v>
      </c>
      <c r="B3920" t="s">
        <v>36</v>
      </c>
      <c r="C3920">
        <v>0</v>
      </c>
      <c r="D3920" t="s">
        <v>21</v>
      </c>
      <c r="E3920" t="s">
        <v>21</v>
      </c>
      <c r="F3920" t="s">
        <v>56</v>
      </c>
      <c r="G3920">
        <v>2</v>
      </c>
      <c r="H3920" t="s">
        <v>20</v>
      </c>
      <c r="I3920" t="s">
        <v>32</v>
      </c>
      <c r="J3920" t="s">
        <v>21</v>
      </c>
      <c r="K3920" t="s">
        <v>21</v>
      </c>
      <c r="L3920" t="s">
        <v>33</v>
      </c>
      <c r="M3920" t="s">
        <v>20</v>
      </c>
      <c r="N3920" t="s">
        <v>25</v>
      </c>
      <c r="O3920">
        <v>55.51</v>
      </c>
      <c r="P3920">
        <v>110.88</v>
      </c>
      <c r="Q3920">
        <v>1</v>
      </c>
      <c r="R3920" t="s">
        <v>20</v>
      </c>
    </row>
    <row r="3921" spans="1:18" x14ac:dyDescent="0.35">
      <c r="A3921" t="s">
        <v>3952</v>
      </c>
      <c r="B3921" t="s">
        <v>19</v>
      </c>
      <c r="C3921">
        <v>0</v>
      </c>
      <c r="D3921" t="s">
        <v>20</v>
      </c>
      <c r="E3921" t="s">
        <v>21</v>
      </c>
      <c r="F3921" t="s">
        <v>47</v>
      </c>
      <c r="G3921">
        <v>2</v>
      </c>
      <c r="H3921" t="s">
        <v>20</v>
      </c>
      <c r="I3921" t="s">
        <v>23</v>
      </c>
      <c r="J3921" t="s">
        <v>21</v>
      </c>
      <c r="K3921" t="s">
        <v>20</v>
      </c>
      <c r="L3921" t="s">
        <v>33</v>
      </c>
      <c r="M3921" t="s">
        <v>21</v>
      </c>
      <c r="N3921" t="s">
        <v>34</v>
      </c>
      <c r="O3921">
        <v>86.16</v>
      </c>
      <c r="P3921">
        <v>171.41</v>
      </c>
      <c r="Q3921">
        <v>4</v>
      </c>
      <c r="R3921" t="s">
        <v>20</v>
      </c>
    </row>
    <row r="3922" spans="1:18" x14ac:dyDescent="0.35">
      <c r="A3922" t="s">
        <v>3953</v>
      </c>
      <c r="B3922" t="s">
        <v>19</v>
      </c>
      <c r="C3922">
        <v>0</v>
      </c>
      <c r="D3922" t="s">
        <v>20</v>
      </c>
      <c r="E3922" t="s">
        <v>21</v>
      </c>
      <c r="F3922" t="s">
        <v>58</v>
      </c>
      <c r="G3922">
        <v>72</v>
      </c>
      <c r="H3922" t="s">
        <v>21</v>
      </c>
      <c r="I3922" t="s">
        <v>23</v>
      </c>
      <c r="J3922" t="s">
        <v>20</v>
      </c>
      <c r="K3922" t="s">
        <v>20</v>
      </c>
      <c r="L3922" t="s">
        <v>24</v>
      </c>
      <c r="M3922" t="s">
        <v>20</v>
      </c>
      <c r="N3922" t="s">
        <v>25</v>
      </c>
      <c r="O3922">
        <v>83.25</v>
      </c>
      <c r="P3922">
        <v>5919.57</v>
      </c>
      <c r="Q3922">
        <v>2</v>
      </c>
      <c r="R3922" t="s">
        <v>21</v>
      </c>
    </row>
    <row r="3923" spans="1:18" x14ac:dyDescent="0.35">
      <c r="A3923" t="s">
        <v>3954</v>
      </c>
      <c r="B3923" t="s">
        <v>36</v>
      </c>
      <c r="C3923">
        <v>0</v>
      </c>
      <c r="D3923" t="s">
        <v>21</v>
      </c>
      <c r="E3923" t="s">
        <v>21</v>
      </c>
      <c r="F3923" t="s">
        <v>47</v>
      </c>
      <c r="G3923">
        <v>33</v>
      </c>
      <c r="H3923" t="s">
        <v>20</v>
      </c>
      <c r="I3923" t="s">
        <v>23</v>
      </c>
      <c r="J3923" t="s">
        <v>21</v>
      </c>
      <c r="K3923" t="s">
        <v>20</v>
      </c>
      <c r="L3923" t="s">
        <v>24</v>
      </c>
      <c r="M3923" t="s">
        <v>20</v>
      </c>
      <c r="N3923" t="s">
        <v>30</v>
      </c>
      <c r="O3923">
        <v>76.75</v>
      </c>
      <c r="P3923">
        <v>2516.6</v>
      </c>
      <c r="Q3923">
        <v>0</v>
      </c>
      <c r="R3923" t="s">
        <v>21</v>
      </c>
    </row>
    <row r="3924" spans="1:18" x14ac:dyDescent="0.35">
      <c r="A3924" t="s">
        <v>3955</v>
      </c>
      <c r="B3924" t="s">
        <v>19</v>
      </c>
      <c r="C3924">
        <v>0</v>
      </c>
      <c r="D3924" t="s">
        <v>21</v>
      </c>
      <c r="E3924" t="s">
        <v>21</v>
      </c>
      <c r="F3924" t="s">
        <v>39</v>
      </c>
      <c r="G3924">
        <v>10</v>
      </c>
      <c r="H3924" t="s">
        <v>21</v>
      </c>
      <c r="I3924" t="s">
        <v>21</v>
      </c>
      <c r="J3924" t="s">
        <v>28</v>
      </c>
      <c r="K3924" t="s">
        <v>28</v>
      </c>
      <c r="L3924" t="s">
        <v>33</v>
      </c>
      <c r="M3924" t="s">
        <v>20</v>
      </c>
      <c r="N3924" t="s">
        <v>34</v>
      </c>
      <c r="O3924">
        <v>23.79</v>
      </c>
      <c r="P3924">
        <v>234.3</v>
      </c>
      <c r="Q3924">
        <v>1</v>
      </c>
      <c r="R3924" t="s">
        <v>20</v>
      </c>
    </row>
    <row r="3925" spans="1:18" x14ac:dyDescent="0.35">
      <c r="A3925" t="s">
        <v>3956</v>
      </c>
      <c r="B3925" t="s">
        <v>36</v>
      </c>
      <c r="C3925">
        <v>0</v>
      </c>
      <c r="D3925" t="s">
        <v>20</v>
      </c>
      <c r="E3925" t="s">
        <v>20</v>
      </c>
      <c r="F3925" t="s">
        <v>27</v>
      </c>
      <c r="G3925">
        <v>6</v>
      </c>
      <c r="H3925" t="s">
        <v>20</v>
      </c>
      <c r="I3925" t="s">
        <v>23</v>
      </c>
      <c r="J3925" t="s">
        <v>20</v>
      </c>
      <c r="K3925" t="s">
        <v>20</v>
      </c>
      <c r="L3925" t="s">
        <v>29</v>
      </c>
      <c r="M3925" t="s">
        <v>20</v>
      </c>
      <c r="N3925" t="s">
        <v>34</v>
      </c>
      <c r="O3925">
        <v>97.68</v>
      </c>
      <c r="P3925">
        <v>596.54999999999995</v>
      </c>
      <c r="Q3925">
        <v>2</v>
      </c>
      <c r="R3925" t="s">
        <v>21</v>
      </c>
    </row>
    <row r="3926" spans="1:18" x14ac:dyDescent="0.35">
      <c r="A3926" t="s">
        <v>3957</v>
      </c>
      <c r="B3926" t="s">
        <v>36</v>
      </c>
      <c r="C3926">
        <v>0</v>
      </c>
      <c r="D3926" t="s">
        <v>21</v>
      </c>
      <c r="E3926" t="s">
        <v>20</v>
      </c>
      <c r="F3926" t="s">
        <v>37</v>
      </c>
      <c r="G3926">
        <v>36</v>
      </c>
      <c r="H3926" t="s">
        <v>20</v>
      </c>
      <c r="I3926" t="s">
        <v>32</v>
      </c>
      <c r="J3926" t="s">
        <v>21</v>
      </c>
      <c r="K3926" t="s">
        <v>20</v>
      </c>
      <c r="L3926" t="s">
        <v>29</v>
      </c>
      <c r="M3926" t="s">
        <v>21</v>
      </c>
      <c r="N3926" t="s">
        <v>43</v>
      </c>
      <c r="O3926">
        <v>65.81</v>
      </c>
      <c r="P3926">
        <v>2385.37</v>
      </c>
      <c r="Q3926">
        <v>0</v>
      </c>
      <c r="R3926" t="s">
        <v>21</v>
      </c>
    </row>
    <row r="3927" spans="1:18" x14ac:dyDescent="0.35">
      <c r="A3927" t="s">
        <v>3958</v>
      </c>
      <c r="B3927" t="s">
        <v>36</v>
      </c>
      <c r="C3927">
        <v>0</v>
      </c>
      <c r="D3927" t="s">
        <v>21</v>
      </c>
      <c r="E3927" t="s">
        <v>21</v>
      </c>
      <c r="F3927" t="s">
        <v>39</v>
      </c>
      <c r="G3927">
        <v>28</v>
      </c>
      <c r="H3927" t="s">
        <v>20</v>
      </c>
      <c r="I3927" t="s">
        <v>23</v>
      </c>
      <c r="J3927" t="s">
        <v>21</v>
      </c>
      <c r="K3927" t="s">
        <v>20</v>
      </c>
      <c r="L3927" t="s">
        <v>33</v>
      </c>
      <c r="M3927" t="s">
        <v>21</v>
      </c>
      <c r="N3927" t="s">
        <v>25</v>
      </c>
      <c r="O3927">
        <v>87.87</v>
      </c>
      <c r="P3927">
        <v>2434.73</v>
      </c>
      <c r="Q3927">
        <v>2</v>
      </c>
      <c r="R3927" t="s">
        <v>20</v>
      </c>
    </row>
    <row r="3928" spans="1:18" x14ac:dyDescent="0.35">
      <c r="A3928" t="s">
        <v>3959</v>
      </c>
      <c r="B3928" t="s">
        <v>19</v>
      </c>
      <c r="C3928">
        <v>0</v>
      </c>
      <c r="D3928" t="s">
        <v>21</v>
      </c>
      <c r="E3928" t="s">
        <v>21</v>
      </c>
      <c r="F3928" t="s">
        <v>45</v>
      </c>
      <c r="G3928">
        <v>33</v>
      </c>
      <c r="H3928" t="s">
        <v>20</v>
      </c>
      <c r="I3928" t="s">
        <v>32</v>
      </c>
      <c r="J3928" t="s">
        <v>21</v>
      </c>
      <c r="K3928" t="s">
        <v>21</v>
      </c>
      <c r="L3928" t="s">
        <v>33</v>
      </c>
      <c r="M3928" t="s">
        <v>21</v>
      </c>
      <c r="N3928" t="s">
        <v>30</v>
      </c>
      <c r="O3928">
        <v>50.41</v>
      </c>
      <c r="P3928">
        <v>1668.94</v>
      </c>
      <c r="Q3928">
        <v>4</v>
      </c>
      <c r="R3928" t="s">
        <v>20</v>
      </c>
    </row>
    <row r="3929" spans="1:18" x14ac:dyDescent="0.35">
      <c r="A3929" t="s">
        <v>3960</v>
      </c>
      <c r="B3929" t="s">
        <v>19</v>
      </c>
      <c r="C3929">
        <v>0</v>
      </c>
      <c r="D3929" t="s">
        <v>21</v>
      </c>
      <c r="E3929" t="s">
        <v>21</v>
      </c>
      <c r="F3929" t="s">
        <v>22</v>
      </c>
      <c r="G3929">
        <v>9</v>
      </c>
      <c r="H3929" t="s">
        <v>21</v>
      </c>
      <c r="I3929" t="s">
        <v>32</v>
      </c>
      <c r="J3929" t="s">
        <v>20</v>
      </c>
      <c r="K3929" t="s">
        <v>20</v>
      </c>
      <c r="L3929" t="s">
        <v>33</v>
      </c>
      <c r="M3929" t="s">
        <v>20</v>
      </c>
      <c r="N3929" t="s">
        <v>30</v>
      </c>
      <c r="O3929">
        <v>63.29</v>
      </c>
      <c r="P3929">
        <v>585.38</v>
      </c>
      <c r="Q3929">
        <v>1</v>
      </c>
      <c r="R3929" t="s">
        <v>21</v>
      </c>
    </row>
    <row r="3930" spans="1:18" x14ac:dyDescent="0.35">
      <c r="A3930" t="s">
        <v>1765</v>
      </c>
      <c r="B3930" t="s">
        <v>36</v>
      </c>
      <c r="C3930">
        <v>0</v>
      </c>
      <c r="D3930" t="s">
        <v>20</v>
      </c>
      <c r="E3930" t="s">
        <v>21</v>
      </c>
      <c r="F3930" t="s">
        <v>65</v>
      </c>
      <c r="G3930">
        <v>58</v>
      </c>
      <c r="H3930" t="s">
        <v>20</v>
      </c>
      <c r="I3930" t="s">
        <v>32</v>
      </c>
      <c r="J3930" t="s">
        <v>21</v>
      </c>
      <c r="K3930" t="s">
        <v>21</v>
      </c>
      <c r="L3930" t="s">
        <v>24</v>
      </c>
      <c r="M3930" t="s">
        <v>20</v>
      </c>
      <c r="N3930" t="s">
        <v>34</v>
      </c>
      <c r="O3930">
        <v>56.03</v>
      </c>
      <c r="P3930">
        <v>3254.4</v>
      </c>
      <c r="Q3930">
        <v>1</v>
      </c>
      <c r="R3930" t="s">
        <v>21</v>
      </c>
    </row>
    <row r="3931" spans="1:18" x14ac:dyDescent="0.35">
      <c r="A3931" t="s">
        <v>3961</v>
      </c>
      <c r="B3931" t="s">
        <v>36</v>
      </c>
      <c r="C3931">
        <v>0</v>
      </c>
      <c r="D3931" t="s">
        <v>21</v>
      </c>
      <c r="E3931" t="s">
        <v>21</v>
      </c>
      <c r="F3931" t="s">
        <v>39</v>
      </c>
      <c r="G3931">
        <v>46</v>
      </c>
      <c r="H3931" t="s">
        <v>20</v>
      </c>
      <c r="I3931" t="s">
        <v>23</v>
      </c>
      <c r="J3931" t="s">
        <v>20</v>
      </c>
      <c r="K3931" t="s">
        <v>21</v>
      </c>
      <c r="L3931" t="s">
        <v>29</v>
      </c>
      <c r="M3931" t="s">
        <v>20</v>
      </c>
      <c r="N3931" t="s">
        <v>34</v>
      </c>
      <c r="O3931">
        <v>92.14</v>
      </c>
      <c r="P3931">
        <v>4139.9399999999996</v>
      </c>
      <c r="Q3931">
        <v>2</v>
      </c>
      <c r="R3931" t="s">
        <v>21</v>
      </c>
    </row>
    <row r="3932" spans="1:18" x14ac:dyDescent="0.35">
      <c r="A3932" t="s">
        <v>3962</v>
      </c>
      <c r="B3932" t="s">
        <v>36</v>
      </c>
      <c r="C3932">
        <v>0</v>
      </c>
      <c r="D3932" t="s">
        <v>20</v>
      </c>
      <c r="E3932" t="s">
        <v>21</v>
      </c>
      <c r="F3932" t="s">
        <v>41</v>
      </c>
      <c r="G3932">
        <v>5</v>
      </c>
      <c r="H3932" t="s">
        <v>20</v>
      </c>
      <c r="I3932" t="s">
        <v>21</v>
      </c>
      <c r="J3932" t="s">
        <v>28</v>
      </c>
      <c r="K3932" t="s">
        <v>28</v>
      </c>
      <c r="L3932" t="s">
        <v>33</v>
      </c>
      <c r="M3932" t="s">
        <v>21</v>
      </c>
      <c r="N3932" t="s">
        <v>25</v>
      </c>
      <c r="O3932">
        <v>18</v>
      </c>
      <c r="P3932">
        <v>87.62</v>
      </c>
      <c r="Q3932">
        <v>1</v>
      </c>
      <c r="R3932" t="s">
        <v>20</v>
      </c>
    </row>
    <row r="3933" spans="1:18" x14ac:dyDescent="0.35">
      <c r="A3933" t="s">
        <v>3963</v>
      </c>
      <c r="B3933" t="s">
        <v>36</v>
      </c>
      <c r="C3933">
        <v>0</v>
      </c>
      <c r="D3933" t="s">
        <v>20</v>
      </c>
      <c r="E3933" t="s">
        <v>21</v>
      </c>
      <c r="F3933" t="s">
        <v>41</v>
      </c>
      <c r="G3933">
        <v>4</v>
      </c>
      <c r="H3933" t="s">
        <v>20</v>
      </c>
      <c r="I3933" t="s">
        <v>32</v>
      </c>
      <c r="J3933" t="s">
        <v>21</v>
      </c>
      <c r="K3933" t="s">
        <v>20</v>
      </c>
      <c r="L3933" t="s">
        <v>33</v>
      </c>
      <c r="M3933" t="s">
        <v>20</v>
      </c>
      <c r="N3933" t="s">
        <v>43</v>
      </c>
      <c r="O3933">
        <v>61.69</v>
      </c>
      <c r="P3933">
        <v>240.56</v>
      </c>
      <c r="Q3933">
        <v>1</v>
      </c>
      <c r="R3933" t="s">
        <v>21</v>
      </c>
    </row>
    <row r="3934" spans="1:18" x14ac:dyDescent="0.35">
      <c r="A3934" t="s">
        <v>3964</v>
      </c>
      <c r="B3934" t="s">
        <v>19</v>
      </c>
      <c r="C3934">
        <v>0</v>
      </c>
      <c r="D3934" t="s">
        <v>20</v>
      </c>
      <c r="E3934" t="s">
        <v>21</v>
      </c>
      <c r="F3934" t="s">
        <v>75</v>
      </c>
      <c r="G3934">
        <v>63</v>
      </c>
      <c r="H3934" t="s">
        <v>20</v>
      </c>
      <c r="I3934" t="s">
        <v>32</v>
      </c>
      <c r="J3934" t="s">
        <v>21</v>
      </c>
      <c r="K3934" t="s">
        <v>21</v>
      </c>
      <c r="L3934" t="s">
        <v>24</v>
      </c>
      <c r="M3934" t="s">
        <v>21</v>
      </c>
      <c r="N3934" t="s">
        <v>34</v>
      </c>
      <c r="O3934">
        <v>54.65</v>
      </c>
      <c r="P3934">
        <v>3491.34</v>
      </c>
      <c r="Q3934">
        <v>0</v>
      </c>
      <c r="R3934" t="s">
        <v>21</v>
      </c>
    </row>
    <row r="3935" spans="1:18" x14ac:dyDescent="0.35">
      <c r="A3935" t="s">
        <v>3965</v>
      </c>
      <c r="B3935" t="s">
        <v>36</v>
      </c>
      <c r="C3935">
        <v>0</v>
      </c>
      <c r="D3935" t="s">
        <v>21</v>
      </c>
      <c r="E3935" t="s">
        <v>21</v>
      </c>
      <c r="F3935" t="s">
        <v>47</v>
      </c>
      <c r="G3935">
        <v>10</v>
      </c>
      <c r="H3935" t="s">
        <v>20</v>
      </c>
      <c r="I3935" t="s">
        <v>23</v>
      </c>
      <c r="J3935" t="s">
        <v>20</v>
      </c>
      <c r="K3935" t="s">
        <v>21</v>
      </c>
      <c r="L3935" t="s">
        <v>33</v>
      </c>
      <c r="M3935" t="s">
        <v>21</v>
      </c>
      <c r="N3935" t="s">
        <v>30</v>
      </c>
      <c r="O3935">
        <v>97.29</v>
      </c>
      <c r="P3935">
        <v>976.37</v>
      </c>
      <c r="Q3935">
        <v>3</v>
      </c>
      <c r="R3935" t="s">
        <v>20</v>
      </c>
    </row>
    <row r="3936" spans="1:18" x14ac:dyDescent="0.35">
      <c r="A3936" t="s">
        <v>3966</v>
      </c>
      <c r="B3936" t="s">
        <v>36</v>
      </c>
      <c r="C3936">
        <v>0</v>
      </c>
      <c r="D3936" t="s">
        <v>20</v>
      </c>
      <c r="E3936" t="s">
        <v>20</v>
      </c>
      <c r="F3936" t="s">
        <v>56</v>
      </c>
      <c r="G3936">
        <v>38</v>
      </c>
      <c r="H3936" t="s">
        <v>21</v>
      </c>
      <c r="I3936" t="s">
        <v>32</v>
      </c>
      <c r="J3936" t="s">
        <v>21</v>
      </c>
      <c r="K3936" t="s">
        <v>20</v>
      </c>
      <c r="L3936" t="s">
        <v>24</v>
      </c>
      <c r="M3936" t="s">
        <v>20</v>
      </c>
      <c r="N3936" t="s">
        <v>25</v>
      </c>
      <c r="O3936">
        <v>50.95</v>
      </c>
      <c r="P3936">
        <v>1930.75</v>
      </c>
      <c r="Q3936">
        <v>0</v>
      </c>
      <c r="R3936" t="s">
        <v>21</v>
      </c>
    </row>
    <row r="3937" spans="1:18" x14ac:dyDescent="0.35">
      <c r="A3937" t="s">
        <v>3967</v>
      </c>
      <c r="B3937" t="s">
        <v>36</v>
      </c>
      <c r="C3937">
        <v>0</v>
      </c>
      <c r="D3937" t="s">
        <v>20</v>
      </c>
      <c r="E3937" t="s">
        <v>21</v>
      </c>
      <c r="F3937" t="s">
        <v>47</v>
      </c>
      <c r="G3937">
        <v>6</v>
      </c>
      <c r="H3937" t="s">
        <v>20</v>
      </c>
      <c r="I3937" t="s">
        <v>23</v>
      </c>
      <c r="J3937" t="s">
        <v>21</v>
      </c>
      <c r="K3937" t="s">
        <v>20</v>
      </c>
      <c r="L3937" t="s">
        <v>33</v>
      </c>
      <c r="M3937" t="s">
        <v>20</v>
      </c>
      <c r="N3937" t="s">
        <v>25</v>
      </c>
      <c r="O3937">
        <v>91.4</v>
      </c>
      <c r="P3937">
        <v>551</v>
      </c>
      <c r="Q3937">
        <v>0</v>
      </c>
      <c r="R3937" t="s">
        <v>21</v>
      </c>
    </row>
    <row r="3938" spans="1:18" x14ac:dyDescent="0.35">
      <c r="A3938" t="s">
        <v>3968</v>
      </c>
      <c r="B3938" t="s">
        <v>36</v>
      </c>
      <c r="C3938">
        <v>0</v>
      </c>
      <c r="D3938" t="s">
        <v>20</v>
      </c>
      <c r="E3938" t="s">
        <v>21</v>
      </c>
      <c r="F3938" t="s">
        <v>45</v>
      </c>
      <c r="G3938">
        <v>37</v>
      </c>
      <c r="H3938" t="s">
        <v>21</v>
      </c>
      <c r="I3938" t="s">
        <v>21</v>
      </c>
      <c r="J3938" t="s">
        <v>28</v>
      </c>
      <c r="K3938" t="s">
        <v>28</v>
      </c>
      <c r="L3938" t="s">
        <v>24</v>
      </c>
      <c r="M3938" t="s">
        <v>20</v>
      </c>
      <c r="N3938" t="s">
        <v>43</v>
      </c>
      <c r="O3938">
        <v>28.52</v>
      </c>
      <c r="P3938">
        <v>1025.6199999999999</v>
      </c>
      <c r="Q3938">
        <v>1</v>
      </c>
      <c r="R3938" t="s">
        <v>21</v>
      </c>
    </row>
    <row r="3939" spans="1:18" x14ac:dyDescent="0.35">
      <c r="A3939" t="s">
        <v>3969</v>
      </c>
      <c r="B3939" t="s">
        <v>19</v>
      </c>
      <c r="C3939">
        <v>1</v>
      </c>
      <c r="D3939" t="s">
        <v>20</v>
      </c>
      <c r="E3939" t="s">
        <v>21</v>
      </c>
      <c r="F3939" t="s">
        <v>37</v>
      </c>
      <c r="G3939">
        <v>33</v>
      </c>
      <c r="H3939" t="s">
        <v>20</v>
      </c>
      <c r="I3939" t="s">
        <v>32</v>
      </c>
      <c r="J3939" t="s">
        <v>20</v>
      </c>
      <c r="K3939" t="s">
        <v>21</v>
      </c>
      <c r="L3939" t="s">
        <v>33</v>
      </c>
      <c r="M3939" t="s">
        <v>20</v>
      </c>
      <c r="N3939" t="s">
        <v>34</v>
      </c>
      <c r="O3939">
        <v>61.38</v>
      </c>
      <c r="P3939">
        <v>2059.4899999999998</v>
      </c>
      <c r="Q3939">
        <v>2</v>
      </c>
      <c r="R3939" t="s">
        <v>20</v>
      </c>
    </row>
    <row r="3940" spans="1:18" x14ac:dyDescent="0.35">
      <c r="A3940" t="s">
        <v>3970</v>
      </c>
      <c r="B3940" t="s">
        <v>19</v>
      </c>
      <c r="C3940">
        <v>0</v>
      </c>
      <c r="D3940" t="s">
        <v>21</v>
      </c>
      <c r="E3940" t="s">
        <v>21</v>
      </c>
      <c r="F3940" t="s">
        <v>27</v>
      </c>
      <c r="G3940">
        <v>53</v>
      </c>
      <c r="H3940" t="s">
        <v>20</v>
      </c>
      <c r="I3940" t="s">
        <v>23</v>
      </c>
      <c r="J3940" t="s">
        <v>20</v>
      </c>
      <c r="K3940" t="s">
        <v>21</v>
      </c>
      <c r="L3940" t="s">
        <v>24</v>
      </c>
      <c r="M3940" t="s">
        <v>20</v>
      </c>
      <c r="N3940" t="s">
        <v>25</v>
      </c>
      <c r="O3940">
        <v>94.63</v>
      </c>
      <c r="P3940">
        <v>5127.76</v>
      </c>
      <c r="Q3940">
        <v>2</v>
      </c>
      <c r="R3940" t="s">
        <v>21</v>
      </c>
    </row>
    <row r="3941" spans="1:18" x14ac:dyDescent="0.35">
      <c r="A3941" t="s">
        <v>3971</v>
      </c>
      <c r="B3941" t="s">
        <v>19</v>
      </c>
      <c r="C3941">
        <v>0</v>
      </c>
      <c r="D3941" t="s">
        <v>21</v>
      </c>
      <c r="E3941" t="s">
        <v>21</v>
      </c>
      <c r="F3941" t="s">
        <v>75</v>
      </c>
      <c r="G3941">
        <v>57</v>
      </c>
      <c r="H3941" t="s">
        <v>20</v>
      </c>
      <c r="I3941" t="s">
        <v>23</v>
      </c>
      <c r="J3941" t="s">
        <v>21</v>
      </c>
      <c r="K3941" t="s">
        <v>20</v>
      </c>
      <c r="L3941" t="s">
        <v>29</v>
      </c>
      <c r="M3941" t="s">
        <v>20</v>
      </c>
      <c r="N3941" t="s">
        <v>25</v>
      </c>
      <c r="O3941">
        <v>90.44</v>
      </c>
      <c r="P3941">
        <v>5240.37</v>
      </c>
      <c r="Q3941">
        <v>5</v>
      </c>
      <c r="R3941" t="s">
        <v>21</v>
      </c>
    </row>
    <row r="3942" spans="1:18" x14ac:dyDescent="0.35">
      <c r="A3942" t="s">
        <v>3972</v>
      </c>
      <c r="B3942" t="s">
        <v>19</v>
      </c>
      <c r="C3942">
        <v>0</v>
      </c>
      <c r="D3942" t="s">
        <v>21</v>
      </c>
      <c r="E3942" t="s">
        <v>20</v>
      </c>
      <c r="F3942" t="s">
        <v>27</v>
      </c>
      <c r="G3942">
        <v>29</v>
      </c>
      <c r="H3942" t="s">
        <v>20</v>
      </c>
      <c r="I3942" t="s">
        <v>32</v>
      </c>
      <c r="J3942" t="s">
        <v>20</v>
      </c>
      <c r="K3942" t="s">
        <v>21</v>
      </c>
      <c r="L3942" t="s">
        <v>33</v>
      </c>
      <c r="M3942" t="s">
        <v>21</v>
      </c>
      <c r="N3942" t="s">
        <v>30</v>
      </c>
      <c r="O3942">
        <v>67.05</v>
      </c>
      <c r="P3942">
        <v>1993.39</v>
      </c>
      <c r="Q3942">
        <v>0</v>
      </c>
      <c r="R3942" t="s">
        <v>20</v>
      </c>
    </row>
    <row r="3943" spans="1:18" x14ac:dyDescent="0.35">
      <c r="A3943" t="s">
        <v>3973</v>
      </c>
      <c r="B3943" t="s">
        <v>36</v>
      </c>
      <c r="C3943">
        <v>0</v>
      </c>
      <c r="D3943" t="s">
        <v>20</v>
      </c>
      <c r="E3943" t="s">
        <v>21</v>
      </c>
      <c r="F3943" t="s">
        <v>39</v>
      </c>
      <c r="G3943">
        <v>2</v>
      </c>
      <c r="H3943" t="s">
        <v>20</v>
      </c>
      <c r="I3943" t="s">
        <v>23</v>
      </c>
      <c r="J3943" t="s">
        <v>21</v>
      </c>
      <c r="K3943" t="s">
        <v>20</v>
      </c>
      <c r="L3943" t="s">
        <v>29</v>
      </c>
      <c r="M3943" t="s">
        <v>21</v>
      </c>
      <c r="N3943" t="s">
        <v>43</v>
      </c>
      <c r="O3943">
        <v>90.77</v>
      </c>
      <c r="P3943">
        <v>178.37</v>
      </c>
      <c r="Q3943">
        <v>5</v>
      </c>
      <c r="R3943" t="s">
        <v>21</v>
      </c>
    </row>
    <row r="3944" spans="1:18" x14ac:dyDescent="0.35">
      <c r="A3944" t="s">
        <v>3974</v>
      </c>
      <c r="B3944" t="s">
        <v>36</v>
      </c>
      <c r="C3944">
        <v>1</v>
      </c>
      <c r="D3944" t="s">
        <v>20</v>
      </c>
      <c r="E3944" t="s">
        <v>21</v>
      </c>
      <c r="F3944" t="s">
        <v>45</v>
      </c>
      <c r="G3944">
        <v>45</v>
      </c>
      <c r="H3944" t="s">
        <v>20</v>
      </c>
      <c r="I3944" t="s">
        <v>21</v>
      </c>
      <c r="J3944" t="s">
        <v>28</v>
      </c>
      <c r="K3944" t="s">
        <v>28</v>
      </c>
      <c r="L3944" t="s">
        <v>24</v>
      </c>
      <c r="M3944" t="s">
        <v>21</v>
      </c>
      <c r="N3944" t="s">
        <v>43</v>
      </c>
      <c r="O3944">
        <v>30.2</v>
      </c>
      <c r="P3944">
        <v>1354.77</v>
      </c>
      <c r="Q3944">
        <v>2</v>
      </c>
      <c r="R3944" t="s">
        <v>21</v>
      </c>
    </row>
    <row r="3945" spans="1:18" x14ac:dyDescent="0.35">
      <c r="A3945" t="s">
        <v>3975</v>
      </c>
      <c r="B3945" t="s">
        <v>19</v>
      </c>
      <c r="C3945">
        <v>0</v>
      </c>
      <c r="D3945" t="s">
        <v>21</v>
      </c>
      <c r="E3945" t="s">
        <v>21</v>
      </c>
      <c r="F3945" t="s">
        <v>65</v>
      </c>
      <c r="G3945">
        <v>40</v>
      </c>
      <c r="H3945" t="s">
        <v>21</v>
      </c>
      <c r="I3945" t="s">
        <v>32</v>
      </c>
      <c r="J3945" t="s">
        <v>21</v>
      </c>
      <c r="K3945" t="s">
        <v>20</v>
      </c>
      <c r="L3945" t="s">
        <v>24</v>
      </c>
      <c r="M3945" t="s">
        <v>21</v>
      </c>
      <c r="N3945" t="s">
        <v>25</v>
      </c>
      <c r="O3945">
        <v>54.15</v>
      </c>
      <c r="P3945">
        <v>2138.75</v>
      </c>
      <c r="Q3945">
        <v>0</v>
      </c>
      <c r="R3945" t="s">
        <v>21</v>
      </c>
    </row>
    <row r="3946" spans="1:18" x14ac:dyDescent="0.35">
      <c r="A3946" t="s">
        <v>3976</v>
      </c>
      <c r="B3946" t="s">
        <v>36</v>
      </c>
      <c r="C3946">
        <v>1</v>
      </c>
      <c r="D3946" t="s">
        <v>20</v>
      </c>
      <c r="E3946" t="s">
        <v>21</v>
      </c>
      <c r="F3946" t="s">
        <v>58</v>
      </c>
      <c r="G3946">
        <v>46</v>
      </c>
      <c r="H3946" t="s">
        <v>21</v>
      </c>
      <c r="I3946" t="s">
        <v>23</v>
      </c>
      <c r="J3946" t="s">
        <v>20</v>
      </c>
      <c r="K3946" t="s">
        <v>21</v>
      </c>
      <c r="L3946" t="s">
        <v>24</v>
      </c>
      <c r="M3946" t="s">
        <v>21</v>
      </c>
      <c r="N3946" t="s">
        <v>25</v>
      </c>
      <c r="O3946">
        <v>90.1</v>
      </c>
      <c r="P3946">
        <v>4123.91</v>
      </c>
      <c r="Q3946">
        <v>4</v>
      </c>
      <c r="R3946" t="s">
        <v>21</v>
      </c>
    </row>
    <row r="3947" spans="1:18" x14ac:dyDescent="0.35">
      <c r="A3947" t="s">
        <v>3977</v>
      </c>
      <c r="B3947" t="s">
        <v>36</v>
      </c>
      <c r="C3947">
        <v>0</v>
      </c>
      <c r="D3947" t="s">
        <v>21</v>
      </c>
      <c r="E3947" t="s">
        <v>21</v>
      </c>
      <c r="F3947" t="s">
        <v>27</v>
      </c>
      <c r="G3947">
        <v>36</v>
      </c>
      <c r="H3947" t="s">
        <v>20</v>
      </c>
      <c r="I3947" t="s">
        <v>21</v>
      </c>
      <c r="J3947" t="s">
        <v>28</v>
      </c>
      <c r="K3947" t="s">
        <v>28</v>
      </c>
      <c r="L3947" t="s">
        <v>24</v>
      </c>
      <c r="M3947" t="s">
        <v>20</v>
      </c>
      <c r="N3947" t="s">
        <v>25</v>
      </c>
      <c r="O3947">
        <v>19.350000000000001</v>
      </c>
      <c r="P3947">
        <v>683.27</v>
      </c>
      <c r="Q3947">
        <v>1</v>
      </c>
      <c r="R3947" t="s">
        <v>21</v>
      </c>
    </row>
    <row r="3948" spans="1:18" x14ac:dyDescent="0.35">
      <c r="A3948" t="s">
        <v>3978</v>
      </c>
      <c r="B3948" t="s">
        <v>36</v>
      </c>
      <c r="C3948">
        <v>0</v>
      </c>
      <c r="D3948" t="s">
        <v>20</v>
      </c>
      <c r="E3948" t="s">
        <v>20</v>
      </c>
      <c r="F3948" t="s">
        <v>58</v>
      </c>
      <c r="G3948">
        <v>42</v>
      </c>
      <c r="H3948" t="s">
        <v>20</v>
      </c>
      <c r="I3948" t="s">
        <v>32</v>
      </c>
      <c r="J3948" t="s">
        <v>21</v>
      </c>
      <c r="K3948" t="s">
        <v>20</v>
      </c>
      <c r="L3948" t="s">
        <v>24</v>
      </c>
      <c r="M3948" t="s">
        <v>20</v>
      </c>
      <c r="N3948" t="s">
        <v>30</v>
      </c>
      <c r="O3948">
        <v>69.28</v>
      </c>
      <c r="P3948">
        <v>2944.28</v>
      </c>
      <c r="Q3948">
        <v>0</v>
      </c>
      <c r="R3948" t="s">
        <v>21</v>
      </c>
    </row>
    <row r="3949" spans="1:18" x14ac:dyDescent="0.35">
      <c r="A3949" t="s">
        <v>3979</v>
      </c>
      <c r="B3949" t="s">
        <v>36</v>
      </c>
      <c r="C3949">
        <v>0</v>
      </c>
      <c r="D3949" t="s">
        <v>21</v>
      </c>
      <c r="E3949" t="s">
        <v>21</v>
      </c>
      <c r="F3949" t="s">
        <v>49</v>
      </c>
      <c r="G3949">
        <v>50</v>
      </c>
      <c r="H3949" t="s">
        <v>20</v>
      </c>
      <c r="I3949" t="s">
        <v>23</v>
      </c>
      <c r="J3949" t="s">
        <v>20</v>
      </c>
      <c r="K3949" t="s">
        <v>21</v>
      </c>
      <c r="L3949" t="s">
        <v>24</v>
      </c>
      <c r="M3949" t="s">
        <v>20</v>
      </c>
      <c r="N3949" t="s">
        <v>43</v>
      </c>
      <c r="O3949">
        <v>84.57</v>
      </c>
      <c r="P3949">
        <v>4206.42</v>
      </c>
      <c r="Q3949">
        <v>1</v>
      </c>
      <c r="R3949" t="s">
        <v>21</v>
      </c>
    </row>
    <row r="3950" spans="1:18" x14ac:dyDescent="0.35">
      <c r="A3950" t="s">
        <v>3980</v>
      </c>
      <c r="B3950" t="s">
        <v>36</v>
      </c>
      <c r="C3950">
        <v>0</v>
      </c>
      <c r="D3950" t="s">
        <v>21</v>
      </c>
      <c r="E3950" t="s">
        <v>21</v>
      </c>
      <c r="F3950" t="s">
        <v>37</v>
      </c>
      <c r="G3950">
        <v>21</v>
      </c>
      <c r="H3950" t="s">
        <v>21</v>
      </c>
      <c r="I3950" t="s">
        <v>23</v>
      </c>
      <c r="J3950" t="s">
        <v>21</v>
      </c>
      <c r="K3950" t="s">
        <v>21</v>
      </c>
      <c r="L3950" t="s">
        <v>29</v>
      </c>
      <c r="M3950" t="s">
        <v>20</v>
      </c>
      <c r="N3950" t="s">
        <v>43</v>
      </c>
      <c r="O3950">
        <v>77.8</v>
      </c>
      <c r="P3950">
        <v>1636.75</v>
      </c>
      <c r="Q3950">
        <v>1</v>
      </c>
      <c r="R3950" t="s">
        <v>21</v>
      </c>
    </row>
    <row r="3951" spans="1:18" x14ac:dyDescent="0.35">
      <c r="A3951" t="s">
        <v>3981</v>
      </c>
      <c r="B3951" t="s">
        <v>19</v>
      </c>
      <c r="C3951">
        <v>0</v>
      </c>
      <c r="D3951" t="s">
        <v>21</v>
      </c>
      <c r="E3951" t="s">
        <v>21</v>
      </c>
      <c r="F3951" t="s">
        <v>37</v>
      </c>
      <c r="G3951">
        <v>24</v>
      </c>
      <c r="H3951" t="s">
        <v>20</v>
      </c>
      <c r="I3951" t="s">
        <v>23</v>
      </c>
      <c r="J3951" t="s">
        <v>21</v>
      </c>
      <c r="K3951" t="s">
        <v>21</v>
      </c>
      <c r="L3951" t="s">
        <v>24</v>
      </c>
      <c r="M3951" t="s">
        <v>20</v>
      </c>
      <c r="N3951" t="s">
        <v>34</v>
      </c>
      <c r="O3951">
        <v>86.68</v>
      </c>
      <c r="P3951">
        <v>2087.38</v>
      </c>
      <c r="Q3951">
        <v>2</v>
      </c>
      <c r="R3951" t="s">
        <v>21</v>
      </c>
    </row>
    <row r="3952" spans="1:18" x14ac:dyDescent="0.35">
      <c r="A3952" t="s">
        <v>3982</v>
      </c>
      <c r="B3952" t="s">
        <v>19</v>
      </c>
      <c r="C3952">
        <v>1</v>
      </c>
      <c r="D3952" t="s">
        <v>21</v>
      </c>
      <c r="E3952" t="s">
        <v>21</v>
      </c>
      <c r="F3952" t="s">
        <v>49</v>
      </c>
      <c r="G3952">
        <v>45</v>
      </c>
      <c r="H3952" t="s">
        <v>20</v>
      </c>
      <c r="I3952" t="s">
        <v>23</v>
      </c>
      <c r="J3952" t="s">
        <v>21</v>
      </c>
      <c r="K3952" t="s">
        <v>21</v>
      </c>
      <c r="L3952" t="s">
        <v>24</v>
      </c>
      <c r="M3952" t="s">
        <v>21</v>
      </c>
      <c r="N3952" t="s">
        <v>43</v>
      </c>
      <c r="O3952">
        <v>83.81</v>
      </c>
      <c r="P3952">
        <v>3705.1</v>
      </c>
      <c r="Q3952">
        <v>1</v>
      </c>
      <c r="R3952" t="s">
        <v>21</v>
      </c>
    </row>
    <row r="3953" spans="1:18" x14ac:dyDescent="0.35">
      <c r="A3953" t="s">
        <v>3983</v>
      </c>
      <c r="B3953" t="s">
        <v>19</v>
      </c>
      <c r="C3953">
        <v>0</v>
      </c>
      <c r="D3953" t="s">
        <v>21</v>
      </c>
      <c r="E3953" t="s">
        <v>21</v>
      </c>
      <c r="F3953" t="s">
        <v>58</v>
      </c>
      <c r="G3953">
        <v>28</v>
      </c>
      <c r="H3953" t="s">
        <v>20</v>
      </c>
      <c r="I3953" t="s">
        <v>21</v>
      </c>
      <c r="J3953" t="s">
        <v>28</v>
      </c>
      <c r="K3953" t="s">
        <v>28</v>
      </c>
      <c r="L3953" t="s">
        <v>24</v>
      </c>
      <c r="M3953" t="s">
        <v>20</v>
      </c>
      <c r="N3953" t="s">
        <v>25</v>
      </c>
      <c r="O3953">
        <v>35.69</v>
      </c>
      <c r="P3953">
        <v>1028.55</v>
      </c>
      <c r="Q3953">
        <v>2</v>
      </c>
      <c r="R3953" t="s">
        <v>21</v>
      </c>
    </row>
    <row r="3954" spans="1:18" x14ac:dyDescent="0.35">
      <c r="A3954" t="s">
        <v>3984</v>
      </c>
      <c r="B3954" t="s">
        <v>36</v>
      </c>
      <c r="C3954">
        <v>0</v>
      </c>
      <c r="D3954" t="s">
        <v>20</v>
      </c>
      <c r="E3954" t="s">
        <v>21</v>
      </c>
      <c r="F3954" t="s">
        <v>41</v>
      </c>
      <c r="G3954">
        <v>50</v>
      </c>
      <c r="H3954" t="s">
        <v>20</v>
      </c>
      <c r="I3954" t="s">
        <v>23</v>
      </c>
      <c r="J3954" t="s">
        <v>21</v>
      </c>
      <c r="K3954" t="s">
        <v>20</v>
      </c>
      <c r="L3954" t="s">
        <v>29</v>
      </c>
      <c r="M3954" t="s">
        <v>20</v>
      </c>
      <c r="N3954" t="s">
        <v>30</v>
      </c>
      <c r="O3954">
        <v>92.72</v>
      </c>
      <c r="P3954">
        <v>4675.79</v>
      </c>
      <c r="Q3954">
        <v>3</v>
      </c>
      <c r="R3954" t="s">
        <v>21</v>
      </c>
    </row>
    <row r="3955" spans="1:18" x14ac:dyDescent="0.35">
      <c r="A3955" t="s">
        <v>3985</v>
      </c>
      <c r="B3955" t="s">
        <v>19</v>
      </c>
      <c r="C3955">
        <v>0</v>
      </c>
      <c r="D3955" t="s">
        <v>20</v>
      </c>
      <c r="E3955" t="s">
        <v>21</v>
      </c>
      <c r="F3955" t="s">
        <v>47</v>
      </c>
      <c r="G3955">
        <v>28</v>
      </c>
      <c r="H3955" t="s">
        <v>20</v>
      </c>
      <c r="I3955" t="s">
        <v>32</v>
      </c>
      <c r="J3955" t="s">
        <v>20</v>
      </c>
      <c r="K3955" t="s">
        <v>20</v>
      </c>
      <c r="L3955" t="s">
        <v>33</v>
      </c>
      <c r="M3955" t="s">
        <v>20</v>
      </c>
      <c r="N3955" t="s">
        <v>25</v>
      </c>
      <c r="O3955">
        <v>64.38</v>
      </c>
      <c r="P3955">
        <v>1790.24</v>
      </c>
      <c r="Q3955">
        <v>0</v>
      </c>
      <c r="R3955" t="s">
        <v>21</v>
      </c>
    </row>
    <row r="3956" spans="1:18" x14ac:dyDescent="0.35">
      <c r="A3956" t="s">
        <v>3986</v>
      </c>
      <c r="B3956" t="s">
        <v>36</v>
      </c>
      <c r="C3956">
        <v>1</v>
      </c>
      <c r="D3956" t="s">
        <v>21</v>
      </c>
      <c r="E3956" t="s">
        <v>21</v>
      </c>
      <c r="F3956" t="s">
        <v>65</v>
      </c>
      <c r="G3956">
        <v>54</v>
      </c>
      <c r="H3956" t="s">
        <v>21</v>
      </c>
      <c r="I3956" t="s">
        <v>23</v>
      </c>
      <c r="J3956" t="s">
        <v>21</v>
      </c>
      <c r="K3956" t="s">
        <v>21</v>
      </c>
      <c r="L3956" t="s">
        <v>24</v>
      </c>
      <c r="M3956" t="s">
        <v>20</v>
      </c>
      <c r="N3956" t="s">
        <v>30</v>
      </c>
      <c r="O3956">
        <v>85.08</v>
      </c>
      <c r="P3956">
        <v>4685.5</v>
      </c>
      <c r="Q3956">
        <v>3</v>
      </c>
      <c r="R3956" t="s">
        <v>20</v>
      </c>
    </row>
    <row r="3957" spans="1:18" x14ac:dyDescent="0.35">
      <c r="A3957" t="s">
        <v>3987</v>
      </c>
      <c r="B3957" t="s">
        <v>19</v>
      </c>
      <c r="C3957">
        <v>0</v>
      </c>
      <c r="D3957" t="s">
        <v>20</v>
      </c>
      <c r="E3957" t="s">
        <v>21</v>
      </c>
      <c r="F3957" t="s">
        <v>22</v>
      </c>
      <c r="G3957">
        <v>4</v>
      </c>
      <c r="H3957" t="s">
        <v>20</v>
      </c>
      <c r="I3957" t="s">
        <v>23</v>
      </c>
      <c r="J3957" t="s">
        <v>21</v>
      </c>
      <c r="K3957" t="s">
        <v>21</v>
      </c>
      <c r="L3957" t="s">
        <v>33</v>
      </c>
      <c r="M3957" t="s">
        <v>21</v>
      </c>
      <c r="N3957" t="s">
        <v>30</v>
      </c>
      <c r="O3957">
        <v>76.67</v>
      </c>
      <c r="P3957">
        <v>298.01</v>
      </c>
      <c r="Q3957">
        <v>3</v>
      </c>
      <c r="R3957" t="s">
        <v>20</v>
      </c>
    </row>
    <row r="3958" spans="1:18" x14ac:dyDescent="0.35">
      <c r="A3958" t="s">
        <v>3988</v>
      </c>
      <c r="B3958" t="s">
        <v>19</v>
      </c>
      <c r="C3958">
        <v>1</v>
      </c>
      <c r="D3958" t="s">
        <v>21</v>
      </c>
      <c r="E3958" t="s">
        <v>21</v>
      </c>
      <c r="F3958" t="s">
        <v>41</v>
      </c>
      <c r="G3958">
        <v>15</v>
      </c>
      <c r="H3958" t="s">
        <v>20</v>
      </c>
      <c r="I3958" t="s">
        <v>32</v>
      </c>
      <c r="J3958" t="s">
        <v>21</v>
      </c>
      <c r="K3958" t="s">
        <v>21</v>
      </c>
      <c r="L3958" t="s">
        <v>29</v>
      </c>
      <c r="M3958" t="s">
        <v>20</v>
      </c>
      <c r="N3958" t="s">
        <v>30</v>
      </c>
      <c r="O3958">
        <v>41.54</v>
      </c>
      <c r="P3958">
        <v>605.01</v>
      </c>
      <c r="Q3958">
        <v>2</v>
      </c>
      <c r="R3958" t="s">
        <v>21</v>
      </c>
    </row>
    <row r="3959" spans="1:18" x14ac:dyDescent="0.35">
      <c r="A3959" t="s">
        <v>3989</v>
      </c>
      <c r="B3959" t="s">
        <v>36</v>
      </c>
      <c r="C3959">
        <v>0</v>
      </c>
      <c r="D3959" t="s">
        <v>20</v>
      </c>
      <c r="E3959" t="s">
        <v>21</v>
      </c>
      <c r="F3959" t="s">
        <v>22</v>
      </c>
      <c r="G3959">
        <v>59</v>
      </c>
      <c r="H3959" t="s">
        <v>20</v>
      </c>
      <c r="I3959" t="s">
        <v>23</v>
      </c>
      <c r="J3959" t="s">
        <v>21</v>
      </c>
      <c r="K3959" t="s">
        <v>21</v>
      </c>
      <c r="L3959" t="s">
        <v>24</v>
      </c>
      <c r="M3959" t="s">
        <v>20</v>
      </c>
      <c r="N3959" t="s">
        <v>25</v>
      </c>
      <c r="O3959">
        <v>79.459999999999994</v>
      </c>
      <c r="P3959">
        <v>4818.3900000000003</v>
      </c>
      <c r="Q3959">
        <v>1</v>
      </c>
      <c r="R3959" t="s">
        <v>21</v>
      </c>
    </row>
    <row r="3960" spans="1:18" x14ac:dyDescent="0.35">
      <c r="A3960" t="s">
        <v>3990</v>
      </c>
      <c r="B3960" t="s">
        <v>36</v>
      </c>
      <c r="C3960">
        <v>0</v>
      </c>
      <c r="D3960" t="s">
        <v>20</v>
      </c>
      <c r="E3960" t="s">
        <v>20</v>
      </c>
      <c r="F3960" t="s">
        <v>58</v>
      </c>
      <c r="G3960">
        <v>14</v>
      </c>
      <c r="H3960" t="s">
        <v>20</v>
      </c>
      <c r="I3960" t="s">
        <v>32</v>
      </c>
      <c r="J3960" t="s">
        <v>20</v>
      </c>
      <c r="K3960" t="s">
        <v>20</v>
      </c>
      <c r="L3960" t="s">
        <v>33</v>
      </c>
      <c r="M3960" t="s">
        <v>20</v>
      </c>
      <c r="N3960" t="s">
        <v>43</v>
      </c>
      <c r="O3960">
        <v>58.37</v>
      </c>
      <c r="P3960">
        <v>815.53</v>
      </c>
      <c r="Q3960">
        <v>0</v>
      </c>
      <c r="R3960" t="s">
        <v>21</v>
      </c>
    </row>
    <row r="3961" spans="1:18" x14ac:dyDescent="0.35">
      <c r="A3961" t="s">
        <v>3991</v>
      </c>
      <c r="B3961" t="s">
        <v>19</v>
      </c>
      <c r="C3961">
        <v>0</v>
      </c>
      <c r="D3961" t="s">
        <v>20</v>
      </c>
      <c r="E3961" t="s">
        <v>21</v>
      </c>
      <c r="F3961" t="s">
        <v>75</v>
      </c>
      <c r="G3961">
        <v>39</v>
      </c>
      <c r="H3961" t="s">
        <v>20</v>
      </c>
      <c r="I3961" t="s">
        <v>23</v>
      </c>
      <c r="J3961" t="s">
        <v>21</v>
      </c>
      <c r="K3961" t="s">
        <v>21</v>
      </c>
      <c r="L3961" t="s">
        <v>33</v>
      </c>
      <c r="M3961" t="s">
        <v>21</v>
      </c>
      <c r="N3961" t="s">
        <v>34</v>
      </c>
      <c r="O3961">
        <v>82.42</v>
      </c>
      <c r="P3961">
        <v>3236.56</v>
      </c>
      <c r="Q3961">
        <v>3</v>
      </c>
      <c r="R3961" t="s">
        <v>21</v>
      </c>
    </row>
    <row r="3962" spans="1:18" x14ac:dyDescent="0.35">
      <c r="A3962" t="s">
        <v>3992</v>
      </c>
      <c r="B3962" t="s">
        <v>36</v>
      </c>
      <c r="C3962">
        <v>1</v>
      </c>
      <c r="D3962" t="s">
        <v>20</v>
      </c>
      <c r="E3962" t="s">
        <v>21</v>
      </c>
      <c r="F3962" t="s">
        <v>41</v>
      </c>
      <c r="G3962">
        <v>34</v>
      </c>
      <c r="H3962" t="s">
        <v>20</v>
      </c>
      <c r="I3962" t="s">
        <v>23</v>
      </c>
      <c r="J3962" t="s">
        <v>21</v>
      </c>
      <c r="K3962" t="s">
        <v>21</v>
      </c>
      <c r="L3962" t="s">
        <v>29</v>
      </c>
      <c r="M3962" t="s">
        <v>20</v>
      </c>
      <c r="N3962" t="s">
        <v>43</v>
      </c>
      <c r="O3962">
        <v>84.57</v>
      </c>
      <c r="P3962">
        <v>2944.11</v>
      </c>
      <c r="Q3962">
        <v>0</v>
      </c>
      <c r="R3962" t="s">
        <v>21</v>
      </c>
    </row>
    <row r="3963" spans="1:18" x14ac:dyDescent="0.35">
      <c r="A3963" t="s">
        <v>3993</v>
      </c>
      <c r="B3963" t="s">
        <v>36</v>
      </c>
      <c r="C3963">
        <v>0</v>
      </c>
      <c r="D3963" t="s">
        <v>21</v>
      </c>
      <c r="E3963" t="s">
        <v>21</v>
      </c>
      <c r="F3963" t="s">
        <v>47</v>
      </c>
      <c r="G3963">
        <v>25</v>
      </c>
      <c r="H3963" t="s">
        <v>21</v>
      </c>
      <c r="I3963" t="s">
        <v>23</v>
      </c>
      <c r="J3963" t="s">
        <v>21</v>
      </c>
      <c r="K3963" t="s">
        <v>21</v>
      </c>
      <c r="L3963" t="s">
        <v>33</v>
      </c>
      <c r="M3963" t="s">
        <v>21</v>
      </c>
      <c r="N3963" t="s">
        <v>30</v>
      </c>
      <c r="O3963">
        <v>76.989999999999995</v>
      </c>
      <c r="P3963">
        <v>1886.03</v>
      </c>
      <c r="Q3963">
        <v>4</v>
      </c>
      <c r="R3963" t="s">
        <v>20</v>
      </c>
    </row>
    <row r="3964" spans="1:18" x14ac:dyDescent="0.35">
      <c r="A3964" t="s">
        <v>3994</v>
      </c>
      <c r="B3964" t="s">
        <v>19</v>
      </c>
      <c r="C3964">
        <v>0</v>
      </c>
      <c r="D3964" t="s">
        <v>20</v>
      </c>
      <c r="E3964" t="s">
        <v>21</v>
      </c>
      <c r="F3964" t="s">
        <v>58</v>
      </c>
      <c r="G3964">
        <v>17</v>
      </c>
      <c r="H3964" t="s">
        <v>20</v>
      </c>
      <c r="I3964" t="s">
        <v>32</v>
      </c>
      <c r="J3964" t="s">
        <v>21</v>
      </c>
      <c r="K3964" t="s">
        <v>20</v>
      </c>
      <c r="L3964" t="s">
        <v>33</v>
      </c>
      <c r="M3964" t="s">
        <v>20</v>
      </c>
      <c r="N3964" t="s">
        <v>34</v>
      </c>
      <c r="O3964">
        <v>54.48</v>
      </c>
      <c r="P3964">
        <v>922.29</v>
      </c>
      <c r="Q3964">
        <v>1</v>
      </c>
      <c r="R3964" t="s">
        <v>20</v>
      </c>
    </row>
    <row r="3965" spans="1:18" x14ac:dyDescent="0.35">
      <c r="A3965" t="s">
        <v>3995</v>
      </c>
      <c r="B3965" t="s">
        <v>19</v>
      </c>
      <c r="C3965">
        <v>0</v>
      </c>
      <c r="D3965" t="s">
        <v>20</v>
      </c>
      <c r="E3965" t="s">
        <v>21</v>
      </c>
      <c r="F3965" t="s">
        <v>22</v>
      </c>
      <c r="G3965">
        <v>20</v>
      </c>
      <c r="H3965" t="s">
        <v>20</v>
      </c>
      <c r="I3965" t="s">
        <v>23</v>
      </c>
      <c r="J3965" t="s">
        <v>21</v>
      </c>
      <c r="K3965" t="s">
        <v>21</v>
      </c>
      <c r="L3965" t="s">
        <v>33</v>
      </c>
      <c r="M3965" t="s">
        <v>21</v>
      </c>
      <c r="N3965" t="s">
        <v>43</v>
      </c>
      <c r="O3965">
        <v>90.97</v>
      </c>
      <c r="P3965">
        <v>1770.73</v>
      </c>
      <c r="Q3965">
        <v>4</v>
      </c>
      <c r="R3965" t="s">
        <v>20</v>
      </c>
    </row>
    <row r="3966" spans="1:18" x14ac:dyDescent="0.35">
      <c r="A3966" t="s">
        <v>3996</v>
      </c>
      <c r="B3966" t="s">
        <v>19</v>
      </c>
      <c r="C3966">
        <v>0</v>
      </c>
      <c r="D3966" t="s">
        <v>21</v>
      </c>
      <c r="E3966" t="s">
        <v>21</v>
      </c>
      <c r="F3966" t="s">
        <v>58</v>
      </c>
      <c r="G3966">
        <v>49</v>
      </c>
      <c r="H3966" t="s">
        <v>20</v>
      </c>
      <c r="I3966" t="s">
        <v>32</v>
      </c>
      <c r="J3966" t="s">
        <v>21</v>
      </c>
      <c r="K3966" t="s">
        <v>21</v>
      </c>
      <c r="L3966" t="s">
        <v>24</v>
      </c>
      <c r="M3966" t="s">
        <v>21</v>
      </c>
      <c r="N3966" t="s">
        <v>30</v>
      </c>
      <c r="O3966">
        <v>64.02</v>
      </c>
      <c r="P3966">
        <v>3112.38</v>
      </c>
      <c r="Q3966">
        <v>3</v>
      </c>
      <c r="R3966" t="s">
        <v>21</v>
      </c>
    </row>
    <row r="3967" spans="1:18" x14ac:dyDescent="0.35">
      <c r="A3967" t="s">
        <v>3997</v>
      </c>
      <c r="B3967" t="s">
        <v>36</v>
      </c>
      <c r="C3967">
        <v>0</v>
      </c>
      <c r="D3967" t="s">
        <v>20</v>
      </c>
      <c r="E3967" t="s">
        <v>20</v>
      </c>
      <c r="F3967" t="s">
        <v>22</v>
      </c>
      <c r="G3967">
        <v>30</v>
      </c>
      <c r="H3967" t="s">
        <v>20</v>
      </c>
      <c r="I3967" t="s">
        <v>32</v>
      </c>
      <c r="J3967" t="s">
        <v>20</v>
      </c>
      <c r="K3967" t="s">
        <v>21</v>
      </c>
      <c r="L3967" t="s">
        <v>33</v>
      </c>
      <c r="M3967" t="s">
        <v>21</v>
      </c>
      <c r="N3967" t="s">
        <v>34</v>
      </c>
      <c r="O3967">
        <v>63.17</v>
      </c>
      <c r="P3967">
        <v>1876.5</v>
      </c>
      <c r="Q3967">
        <v>1</v>
      </c>
      <c r="R3967" t="s">
        <v>21</v>
      </c>
    </row>
    <row r="3968" spans="1:18" x14ac:dyDescent="0.35">
      <c r="A3968" t="s">
        <v>3998</v>
      </c>
      <c r="B3968" t="s">
        <v>19</v>
      </c>
      <c r="C3968">
        <v>0</v>
      </c>
      <c r="D3968" t="s">
        <v>20</v>
      </c>
      <c r="E3968" t="s">
        <v>20</v>
      </c>
      <c r="F3968" t="s">
        <v>65</v>
      </c>
      <c r="G3968">
        <v>15</v>
      </c>
      <c r="H3968" t="s">
        <v>20</v>
      </c>
      <c r="I3968" t="s">
        <v>23</v>
      </c>
      <c r="J3968" t="s">
        <v>21</v>
      </c>
      <c r="K3968" t="s">
        <v>21</v>
      </c>
      <c r="L3968" t="s">
        <v>33</v>
      </c>
      <c r="M3968" t="s">
        <v>20</v>
      </c>
      <c r="N3968" t="s">
        <v>25</v>
      </c>
      <c r="O3968">
        <v>80.77</v>
      </c>
      <c r="P3968">
        <v>1191.76</v>
      </c>
      <c r="Q3968">
        <v>0</v>
      </c>
      <c r="R3968" t="s">
        <v>20</v>
      </c>
    </row>
    <row r="3969" spans="1:18" x14ac:dyDescent="0.35">
      <c r="A3969" t="s">
        <v>3999</v>
      </c>
      <c r="B3969" t="s">
        <v>19</v>
      </c>
      <c r="C3969">
        <v>0</v>
      </c>
      <c r="D3969" t="s">
        <v>21</v>
      </c>
      <c r="E3969" t="s">
        <v>21</v>
      </c>
      <c r="F3969" t="s">
        <v>49</v>
      </c>
      <c r="G3969">
        <v>24</v>
      </c>
      <c r="H3969" t="s">
        <v>20</v>
      </c>
      <c r="I3969" t="s">
        <v>32</v>
      </c>
      <c r="J3969" t="s">
        <v>21</v>
      </c>
      <c r="K3969" t="s">
        <v>20</v>
      </c>
      <c r="L3969" t="s">
        <v>29</v>
      </c>
      <c r="M3969" t="s">
        <v>20</v>
      </c>
      <c r="N3969" t="s">
        <v>34</v>
      </c>
      <c r="O3969">
        <v>61.92</v>
      </c>
      <c r="P3969">
        <v>1505.46</v>
      </c>
      <c r="Q3969">
        <v>2</v>
      </c>
      <c r="R3969" t="s">
        <v>21</v>
      </c>
    </row>
    <row r="3970" spans="1:18" x14ac:dyDescent="0.35">
      <c r="A3970" t="s">
        <v>4000</v>
      </c>
      <c r="B3970" t="s">
        <v>36</v>
      </c>
      <c r="C3970">
        <v>1</v>
      </c>
      <c r="D3970" t="s">
        <v>20</v>
      </c>
      <c r="E3970" t="s">
        <v>21</v>
      </c>
      <c r="F3970" t="s">
        <v>58</v>
      </c>
      <c r="G3970">
        <v>5</v>
      </c>
      <c r="H3970" t="s">
        <v>20</v>
      </c>
      <c r="I3970" t="s">
        <v>32</v>
      </c>
      <c r="J3970" t="s">
        <v>20</v>
      </c>
      <c r="K3970" t="s">
        <v>20</v>
      </c>
      <c r="L3970" t="s">
        <v>33</v>
      </c>
      <c r="M3970" t="s">
        <v>20</v>
      </c>
      <c r="N3970" t="s">
        <v>30</v>
      </c>
      <c r="O3970">
        <v>65.11</v>
      </c>
      <c r="P3970">
        <v>319.23</v>
      </c>
      <c r="Q3970">
        <v>3</v>
      </c>
      <c r="R3970" t="s">
        <v>21</v>
      </c>
    </row>
    <row r="3971" spans="1:18" x14ac:dyDescent="0.35">
      <c r="A3971" t="s">
        <v>4001</v>
      </c>
      <c r="B3971" t="s">
        <v>36</v>
      </c>
      <c r="C3971">
        <v>1</v>
      </c>
      <c r="D3971" t="s">
        <v>20</v>
      </c>
      <c r="E3971" t="s">
        <v>21</v>
      </c>
      <c r="F3971" t="s">
        <v>37</v>
      </c>
      <c r="G3971">
        <v>1</v>
      </c>
      <c r="H3971" t="s">
        <v>20</v>
      </c>
      <c r="I3971" t="s">
        <v>32</v>
      </c>
      <c r="J3971" t="s">
        <v>21</v>
      </c>
      <c r="K3971" t="s">
        <v>21</v>
      </c>
      <c r="L3971" t="s">
        <v>33</v>
      </c>
      <c r="M3971" t="s">
        <v>20</v>
      </c>
      <c r="N3971" t="s">
        <v>43</v>
      </c>
      <c r="O3971">
        <v>55.94</v>
      </c>
      <c r="P3971">
        <v>56.38</v>
      </c>
      <c r="Q3971">
        <v>2</v>
      </c>
      <c r="R3971" t="s">
        <v>21</v>
      </c>
    </row>
    <row r="3972" spans="1:18" x14ac:dyDescent="0.35">
      <c r="A3972" t="s">
        <v>4002</v>
      </c>
      <c r="B3972" t="s">
        <v>19</v>
      </c>
      <c r="C3972">
        <v>0</v>
      </c>
      <c r="D3972" t="s">
        <v>21</v>
      </c>
      <c r="E3972" t="s">
        <v>21</v>
      </c>
      <c r="F3972" t="s">
        <v>41</v>
      </c>
      <c r="G3972">
        <v>22</v>
      </c>
      <c r="H3972" t="s">
        <v>20</v>
      </c>
      <c r="I3972" t="s">
        <v>21</v>
      </c>
      <c r="J3972" t="s">
        <v>28</v>
      </c>
      <c r="K3972" t="s">
        <v>28</v>
      </c>
      <c r="L3972" t="s">
        <v>33</v>
      </c>
      <c r="M3972" t="s">
        <v>20</v>
      </c>
      <c r="N3972" t="s">
        <v>25</v>
      </c>
      <c r="O3972">
        <v>19.440000000000001</v>
      </c>
      <c r="P3972">
        <v>433.97</v>
      </c>
      <c r="Q3972">
        <v>1</v>
      </c>
      <c r="R3972" t="s">
        <v>21</v>
      </c>
    </row>
    <row r="3973" spans="1:18" x14ac:dyDescent="0.35">
      <c r="A3973" t="s">
        <v>4003</v>
      </c>
      <c r="B3973" t="s">
        <v>36</v>
      </c>
      <c r="C3973">
        <v>0</v>
      </c>
      <c r="D3973" t="s">
        <v>20</v>
      </c>
      <c r="E3973" t="s">
        <v>20</v>
      </c>
      <c r="F3973" t="s">
        <v>47</v>
      </c>
      <c r="G3973">
        <v>35</v>
      </c>
      <c r="H3973" t="s">
        <v>20</v>
      </c>
      <c r="I3973" t="s">
        <v>21</v>
      </c>
      <c r="J3973" t="s">
        <v>28</v>
      </c>
      <c r="K3973" t="s">
        <v>28</v>
      </c>
      <c r="L3973" t="s">
        <v>33</v>
      </c>
      <c r="M3973" t="s">
        <v>20</v>
      </c>
      <c r="N3973" t="s">
        <v>43</v>
      </c>
      <c r="O3973">
        <v>34.75</v>
      </c>
      <c r="P3973">
        <v>1244.21</v>
      </c>
      <c r="Q3973">
        <v>1</v>
      </c>
      <c r="R3973" t="s">
        <v>21</v>
      </c>
    </row>
    <row r="3974" spans="1:18" x14ac:dyDescent="0.35">
      <c r="A3974" t="s">
        <v>4004</v>
      </c>
      <c r="B3974" t="s">
        <v>36</v>
      </c>
      <c r="C3974">
        <v>0</v>
      </c>
      <c r="D3974" t="s">
        <v>20</v>
      </c>
      <c r="E3974" t="s">
        <v>20</v>
      </c>
      <c r="F3974" t="s">
        <v>56</v>
      </c>
      <c r="G3974">
        <v>5</v>
      </c>
      <c r="H3974" t="s">
        <v>20</v>
      </c>
      <c r="I3974" t="s">
        <v>32</v>
      </c>
      <c r="J3974" t="s">
        <v>20</v>
      </c>
      <c r="K3974" t="s">
        <v>20</v>
      </c>
      <c r="L3974" t="s">
        <v>33</v>
      </c>
      <c r="M3974" t="s">
        <v>21</v>
      </c>
      <c r="N3974" t="s">
        <v>43</v>
      </c>
      <c r="O3974">
        <v>67.02</v>
      </c>
      <c r="P3974">
        <v>340.53</v>
      </c>
      <c r="Q3974">
        <v>1</v>
      </c>
      <c r="R3974" t="s">
        <v>21</v>
      </c>
    </row>
    <row r="3975" spans="1:18" x14ac:dyDescent="0.35">
      <c r="A3975" t="s">
        <v>4005</v>
      </c>
      <c r="B3975" t="s">
        <v>19</v>
      </c>
      <c r="C3975">
        <v>0</v>
      </c>
      <c r="D3975" t="s">
        <v>21</v>
      </c>
      <c r="E3975" t="s">
        <v>21</v>
      </c>
      <c r="F3975" t="s">
        <v>45</v>
      </c>
      <c r="G3975">
        <v>11</v>
      </c>
      <c r="H3975" t="s">
        <v>21</v>
      </c>
      <c r="I3975" t="s">
        <v>32</v>
      </c>
      <c r="J3975" t="s">
        <v>21</v>
      </c>
      <c r="K3975" t="s">
        <v>21</v>
      </c>
      <c r="L3975" t="s">
        <v>33</v>
      </c>
      <c r="M3975" t="s">
        <v>20</v>
      </c>
      <c r="N3975" t="s">
        <v>43</v>
      </c>
      <c r="O3975">
        <v>37.22</v>
      </c>
      <c r="P3975">
        <v>419.43</v>
      </c>
      <c r="Q3975">
        <v>2</v>
      </c>
      <c r="R3975" t="s">
        <v>21</v>
      </c>
    </row>
    <row r="3976" spans="1:18" x14ac:dyDescent="0.35">
      <c r="A3976" t="s">
        <v>4006</v>
      </c>
      <c r="B3976" t="s">
        <v>19</v>
      </c>
      <c r="C3976">
        <v>0</v>
      </c>
      <c r="D3976" t="s">
        <v>21</v>
      </c>
      <c r="E3976" t="s">
        <v>21</v>
      </c>
      <c r="F3976" t="s">
        <v>37</v>
      </c>
      <c r="G3976">
        <v>31</v>
      </c>
      <c r="H3976" t="s">
        <v>20</v>
      </c>
      <c r="I3976" t="s">
        <v>21</v>
      </c>
      <c r="J3976" t="s">
        <v>28</v>
      </c>
      <c r="K3976" t="s">
        <v>28</v>
      </c>
      <c r="L3976" t="s">
        <v>33</v>
      </c>
      <c r="M3976" t="s">
        <v>20</v>
      </c>
      <c r="N3976" t="s">
        <v>43</v>
      </c>
      <c r="O3976">
        <v>29.55</v>
      </c>
      <c r="P3976">
        <v>915.66</v>
      </c>
      <c r="Q3976">
        <v>2</v>
      </c>
      <c r="R3976" t="s">
        <v>21</v>
      </c>
    </row>
    <row r="3977" spans="1:18" x14ac:dyDescent="0.35">
      <c r="A3977" t="s">
        <v>4007</v>
      </c>
      <c r="B3977" t="s">
        <v>36</v>
      </c>
      <c r="C3977">
        <v>0</v>
      </c>
      <c r="D3977" t="s">
        <v>20</v>
      </c>
      <c r="E3977" t="s">
        <v>21</v>
      </c>
      <c r="F3977" t="s">
        <v>75</v>
      </c>
      <c r="G3977">
        <v>48</v>
      </c>
      <c r="H3977" t="s">
        <v>20</v>
      </c>
      <c r="I3977" t="s">
        <v>32</v>
      </c>
      <c r="J3977" t="s">
        <v>21</v>
      </c>
      <c r="K3977" t="s">
        <v>21</v>
      </c>
      <c r="L3977" t="s">
        <v>29</v>
      </c>
      <c r="M3977" t="s">
        <v>20</v>
      </c>
      <c r="N3977" t="s">
        <v>30</v>
      </c>
      <c r="O3977">
        <v>55.5</v>
      </c>
      <c r="P3977">
        <v>2705.8</v>
      </c>
      <c r="Q3977">
        <v>2</v>
      </c>
      <c r="R3977" t="s">
        <v>21</v>
      </c>
    </row>
    <row r="3978" spans="1:18" x14ac:dyDescent="0.35">
      <c r="A3978" t="s">
        <v>4008</v>
      </c>
      <c r="B3978" t="s">
        <v>36</v>
      </c>
      <c r="C3978">
        <v>0</v>
      </c>
      <c r="D3978" t="s">
        <v>21</v>
      </c>
      <c r="E3978" t="s">
        <v>21</v>
      </c>
      <c r="F3978" t="s">
        <v>37</v>
      </c>
      <c r="G3978">
        <v>16</v>
      </c>
      <c r="H3978" t="s">
        <v>20</v>
      </c>
      <c r="I3978" t="s">
        <v>32</v>
      </c>
      <c r="J3978" t="s">
        <v>21</v>
      </c>
      <c r="K3978" t="s">
        <v>21</v>
      </c>
      <c r="L3978" t="s">
        <v>29</v>
      </c>
      <c r="M3978" t="s">
        <v>20</v>
      </c>
      <c r="N3978" t="s">
        <v>34</v>
      </c>
      <c r="O3978">
        <v>61.33</v>
      </c>
      <c r="P3978">
        <v>997.37</v>
      </c>
      <c r="Q3978">
        <v>4</v>
      </c>
      <c r="R3978" t="s">
        <v>20</v>
      </c>
    </row>
    <row r="3979" spans="1:18" x14ac:dyDescent="0.35">
      <c r="A3979" t="s">
        <v>4009</v>
      </c>
      <c r="B3979" t="s">
        <v>19</v>
      </c>
      <c r="C3979">
        <v>1</v>
      </c>
      <c r="D3979" t="s">
        <v>20</v>
      </c>
      <c r="E3979" t="s">
        <v>20</v>
      </c>
      <c r="F3979" t="s">
        <v>56</v>
      </c>
      <c r="G3979">
        <v>56</v>
      </c>
      <c r="H3979" t="s">
        <v>20</v>
      </c>
      <c r="I3979" t="s">
        <v>21</v>
      </c>
      <c r="J3979" t="s">
        <v>28</v>
      </c>
      <c r="K3979" t="s">
        <v>28</v>
      </c>
      <c r="L3979" t="s">
        <v>24</v>
      </c>
      <c r="M3979" t="s">
        <v>20</v>
      </c>
      <c r="N3979" t="s">
        <v>34</v>
      </c>
      <c r="O3979">
        <v>26.98</v>
      </c>
      <c r="P3979">
        <v>1481.32</v>
      </c>
      <c r="Q3979">
        <v>0</v>
      </c>
      <c r="R3979" t="s">
        <v>21</v>
      </c>
    </row>
    <row r="3980" spans="1:18" x14ac:dyDescent="0.35">
      <c r="A3980" t="s">
        <v>4010</v>
      </c>
      <c r="B3980" t="s">
        <v>19</v>
      </c>
      <c r="C3980">
        <v>0</v>
      </c>
      <c r="D3980" t="s">
        <v>21</v>
      </c>
      <c r="E3980" t="s">
        <v>21</v>
      </c>
      <c r="F3980" t="s">
        <v>41</v>
      </c>
      <c r="G3980">
        <v>41</v>
      </c>
      <c r="H3980" t="s">
        <v>20</v>
      </c>
      <c r="I3980" t="s">
        <v>21</v>
      </c>
      <c r="J3980" t="s">
        <v>28</v>
      </c>
      <c r="K3980" t="s">
        <v>28</v>
      </c>
      <c r="L3980" t="s">
        <v>29</v>
      </c>
      <c r="M3980" t="s">
        <v>20</v>
      </c>
      <c r="N3980" t="s">
        <v>25</v>
      </c>
      <c r="O3980">
        <v>23.57</v>
      </c>
      <c r="P3980">
        <v>988.39</v>
      </c>
      <c r="Q3980">
        <v>2</v>
      </c>
      <c r="R3980" t="s">
        <v>21</v>
      </c>
    </row>
    <row r="3981" spans="1:18" x14ac:dyDescent="0.35">
      <c r="A3981" t="s">
        <v>4011</v>
      </c>
      <c r="B3981" t="s">
        <v>19</v>
      </c>
      <c r="C3981">
        <v>0</v>
      </c>
      <c r="D3981" t="s">
        <v>21</v>
      </c>
      <c r="E3981" t="s">
        <v>21</v>
      </c>
      <c r="F3981" t="s">
        <v>58</v>
      </c>
      <c r="G3981">
        <v>7</v>
      </c>
      <c r="H3981" t="s">
        <v>21</v>
      </c>
      <c r="I3981" t="s">
        <v>21</v>
      </c>
      <c r="J3981" t="s">
        <v>28</v>
      </c>
      <c r="K3981" t="s">
        <v>28</v>
      </c>
      <c r="L3981" t="s">
        <v>33</v>
      </c>
      <c r="M3981" t="s">
        <v>20</v>
      </c>
      <c r="N3981" t="s">
        <v>34</v>
      </c>
      <c r="O3981">
        <v>18</v>
      </c>
      <c r="P3981">
        <v>129.16999999999999</v>
      </c>
      <c r="Q3981">
        <v>0</v>
      </c>
      <c r="R3981" t="s">
        <v>21</v>
      </c>
    </row>
    <row r="3982" spans="1:18" x14ac:dyDescent="0.35">
      <c r="A3982" t="s">
        <v>4012</v>
      </c>
      <c r="B3982" t="s">
        <v>36</v>
      </c>
      <c r="C3982">
        <v>1</v>
      </c>
      <c r="D3982" t="s">
        <v>20</v>
      </c>
      <c r="E3982" t="s">
        <v>20</v>
      </c>
      <c r="F3982" t="s">
        <v>41</v>
      </c>
      <c r="G3982">
        <v>28</v>
      </c>
      <c r="H3982" t="s">
        <v>20</v>
      </c>
      <c r="I3982" t="s">
        <v>23</v>
      </c>
      <c r="J3982" t="s">
        <v>21</v>
      </c>
      <c r="K3982" t="s">
        <v>20</v>
      </c>
      <c r="L3982" t="s">
        <v>33</v>
      </c>
      <c r="M3982" t="s">
        <v>21</v>
      </c>
      <c r="N3982" t="s">
        <v>43</v>
      </c>
      <c r="O3982">
        <v>97.46</v>
      </c>
      <c r="P3982">
        <v>2656.61</v>
      </c>
      <c r="Q3982">
        <v>2</v>
      </c>
      <c r="R3982" t="s">
        <v>20</v>
      </c>
    </row>
    <row r="3983" spans="1:18" x14ac:dyDescent="0.35">
      <c r="A3983" t="s">
        <v>4013</v>
      </c>
      <c r="B3983" t="s">
        <v>19</v>
      </c>
      <c r="C3983">
        <v>1</v>
      </c>
      <c r="D3983" t="s">
        <v>21</v>
      </c>
      <c r="E3983" t="s">
        <v>21</v>
      </c>
      <c r="F3983" t="s">
        <v>45</v>
      </c>
      <c r="G3983">
        <v>34</v>
      </c>
      <c r="H3983" t="s">
        <v>20</v>
      </c>
      <c r="I3983" t="s">
        <v>23</v>
      </c>
      <c r="J3983" t="s">
        <v>20</v>
      </c>
      <c r="K3983" t="s">
        <v>20</v>
      </c>
      <c r="L3983" t="s">
        <v>29</v>
      </c>
      <c r="M3983" t="s">
        <v>21</v>
      </c>
      <c r="N3983" t="s">
        <v>34</v>
      </c>
      <c r="O3983">
        <v>93.24</v>
      </c>
      <c r="P3983">
        <v>3168.41</v>
      </c>
      <c r="Q3983">
        <v>2</v>
      </c>
      <c r="R3983" t="s">
        <v>21</v>
      </c>
    </row>
    <row r="3984" spans="1:18" x14ac:dyDescent="0.35">
      <c r="A3984" t="s">
        <v>4014</v>
      </c>
      <c r="B3984" t="s">
        <v>36</v>
      </c>
      <c r="C3984">
        <v>0</v>
      </c>
      <c r="D3984" t="s">
        <v>20</v>
      </c>
      <c r="E3984" t="s">
        <v>20</v>
      </c>
      <c r="F3984" t="s">
        <v>56</v>
      </c>
      <c r="G3984">
        <v>7</v>
      </c>
      <c r="H3984" t="s">
        <v>20</v>
      </c>
      <c r="I3984" t="s">
        <v>21</v>
      </c>
      <c r="J3984" t="s">
        <v>28</v>
      </c>
      <c r="K3984" t="s">
        <v>28</v>
      </c>
      <c r="L3984" t="s">
        <v>33</v>
      </c>
      <c r="M3984" t="s">
        <v>21</v>
      </c>
      <c r="N3984" t="s">
        <v>34</v>
      </c>
      <c r="O3984">
        <v>36.36</v>
      </c>
      <c r="P3984">
        <v>253.17</v>
      </c>
      <c r="Q3984">
        <v>0</v>
      </c>
      <c r="R3984" t="s">
        <v>20</v>
      </c>
    </row>
    <row r="3985" spans="1:18" x14ac:dyDescent="0.35">
      <c r="A3985" t="s">
        <v>4015</v>
      </c>
      <c r="B3985" t="s">
        <v>36</v>
      </c>
      <c r="C3985">
        <v>0</v>
      </c>
      <c r="D3985" t="s">
        <v>20</v>
      </c>
      <c r="E3985" t="s">
        <v>20</v>
      </c>
      <c r="F3985" t="s">
        <v>27</v>
      </c>
      <c r="G3985">
        <v>59</v>
      </c>
      <c r="H3985" t="s">
        <v>20</v>
      </c>
      <c r="I3985" t="s">
        <v>23</v>
      </c>
      <c r="J3985" t="s">
        <v>20</v>
      </c>
      <c r="K3985" t="s">
        <v>20</v>
      </c>
      <c r="L3985" t="s">
        <v>24</v>
      </c>
      <c r="M3985" t="s">
        <v>20</v>
      </c>
      <c r="N3985" t="s">
        <v>34</v>
      </c>
      <c r="O3985">
        <v>88.59</v>
      </c>
      <c r="P3985">
        <v>5197.8100000000004</v>
      </c>
      <c r="Q3985">
        <v>0</v>
      </c>
      <c r="R3985" t="s">
        <v>21</v>
      </c>
    </row>
    <row r="3986" spans="1:18" x14ac:dyDescent="0.35">
      <c r="A3986" t="s">
        <v>4016</v>
      </c>
      <c r="B3986" t="s">
        <v>36</v>
      </c>
      <c r="C3986">
        <v>0</v>
      </c>
      <c r="D3986" t="s">
        <v>21</v>
      </c>
      <c r="E3986" t="s">
        <v>21</v>
      </c>
      <c r="F3986" t="s">
        <v>37</v>
      </c>
      <c r="G3986">
        <v>26</v>
      </c>
      <c r="H3986" t="s">
        <v>20</v>
      </c>
      <c r="I3986" t="s">
        <v>23</v>
      </c>
      <c r="J3986" t="s">
        <v>20</v>
      </c>
      <c r="K3986" t="s">
        <v>20</v>
      </c>
      <c r="L3986" t="s">
        <v>24</v>
      </c>
      <c r="M3986" t="s">
        <v>21</v>
      </c>
      <c r="N3986" t="s">
        <v>25</v>
      </c>
      <c r="O3986">
        <v>93.95</v>
      </c>
      <c r="P3986">
        <v>2479.75</v>
      </c>
      <c r="Q3986">
        <v>0</v>
      </c>
      <c r="R3986" t="s">
        <v>21</v>
      </c>
    </row>
    <row r="3987" spans="1:18" x14ac:dyDescent="0.35">
      <c r="A3987" t="s">
        <v>4017</v>
      </c>
      <c r="B3987" t="s">
        <v>36</v>
      </c>
      <c r="C3987">
        <v>0</v>
      </c>
      <c r="D3987" t="s">
        <v>21</v>
      </c>
      <c r="E3987" t="s">
        <v>21</v>
      </c>
      <c r="F3987" t="s">
        <v>65</v>
      </c>
      <c r="G3987">
        <v>10</v>
      </c>
      <c r="H3987" t="s">
        <v>20</v>
      </c>
      <c r="I3987" t="s">
        <v>32</v>
      </c>
      <c r="J3987" t="s">
        <v>21</v>
      </c>
      <c r="K3987" t="s">
        <v>21</v>
      </c>
      <c r="L3987" t="s">
        <v>33</v>
      </c>
      <c r="M3987" t="s">
        <v>20</v>
      </c>
      <c r="N3987" t="s">
        <v>25</v>
      </c>
      <c r="O3987">
        <v>51.16</v>
      </c>
      <c r="P3987">
        <v>499.38</v>
      </c>
      <c r="Q3987">
        <v>1</v>
      </c>
      <c r="R3987" t="s">
        <v>21</v>
      </c>
    </row>
    <row r="3988" spans="1:18" x14ac:dyDescent="0.35">
      <c r="A3988" t="s">
        <v>4018</v>
      </c>
      <c r="B3988" t="s">
        <v>36</v>
      </c>
      <c r="C3988">
        <v>0</v>
      </c>
      <c r="D3988" t="s">
        <v>21</v>
      </c>
      <c r="E3988" t="s">
        <v>21</v>
      </c>
      <c r="F3988" t="s">
        <v>75</v>
      </c>
      <c r="G3988">
        <v>15</v>
      </c>
      <c r="H3988" t="s">
        <v>20</v>
      </c>
      <c r="I3988" t="s">
        <v>21</v>
      </c>
      <c r="J3988" t="s">
        <v>28</v>
      </c>
      <c r="K3988" t="s">
        <v>28</v>
      </c>
      <c r="L3988" t="s">
        <v>29</v>
      </c>
      <c r="M3988" t="s">
        <v>21</v>
      </c>
      <c r="N3988" t="s">
        <v>34</v>
      </c>
      <c r="O3988">
        <v>28.97</v>
      </c>
      <c r="P3988">
        <v>422.01</v>
      </c>
      <c r="Q3988">
        <v>3</v>
      </c>
      <c r="R3988" t="s">
        <v>21</v>
      </c>
    </row>
    <row r="3989" spans="1:18" x14ac:dyDescent="0.35">
      <c r="A3989" t="s">
        <v>4019</v>
      </c>
      <c r="B3989" t="s">
        <v>19</v>
      </c>
      <c r="C3989">
        <v>0</v>
      </c>
      <c r="D3989" t="s">
        <v>21</v>
      </c>
      <c r="E3989" t="s">
        <v>20</v>
      </c>
      <c r="F3989" t="s">
        <v>65</v>
      </c>
      <c r="G3989">
        <v>25</v>
      </c>
      <c r="H3989" t="s">
        <v>20</v>
      </c>
      <c r="I3989" t="s">
        <v>21</v>
      </c>
      <c r="J3989" t="s">
        <v>28</v>
      </c>
      <c r="K3989" t="s">
        <v>28</v>
      </c>
      <c r="L3989" t="s">
        <v>24</v>
      </c>
      <c r="M3989" t="s">
        <v>21</v>
      </c>
      <c r="N3989" t="s">
        <v>25</v>
      </c>
      <c r="O3989">
        <v>35.22</v>
      </c>
      <c r="P3989">
        <v>884.39</v>
      </c>
      <c r="Q3989">
        <v>0</v>
      </c>
      <c r="R3989" t="s">
        <v>21</v>
      </c>
    </row>
    <row r="3990" spans="1:18" x14ac:dyDescent="0.35">
      <c r="A3990" t="s">
        <v>4020</v>
      </c>
      <c r="B3990" t="s">
        <v>36</v>
      </c>
      <c r="C3990">
        <v>1</v>
      </c>
      <c r="D3990" t="s">
        <v>20</v>
      </c>
      <c r="E3990" t="s">
        <v>20</v>
      </c>
      <c r="F3990" t="s">
        <v>37</v>
      </c>
      <c r="G3990">
        <v>47</v>
      </c>
      <c r="H3990" t="s">
        <v>20</v>
      </c>
      <c r="I3990" t="s">
        <v>23</v>
      </c>
      <c r="J3990" t="s">
        <v>21</v>
      </c>
      <c r="K3990" t="s">
        <v>21</v>
      </c>
      <c r="L3990" t="s">
        <v>33</v>
      </c>
      <c r="M3990" t="s">
        <v>21</v>
      </c>
      <c r="N3990" t="s">
        <v>30</v>
      </c>
      <c r="O3990">
        <v>88.22</v>
      </c>
      <c r="P3990">
        <v>4068.08</v>
      </c>
      <c r="Q3990">
        <v>3</v>
      </c>
      <c r="R3990" t="s">
        <v>20</v>
      </c>
    </row>
    <row r="3991" spans="1:18" x14ac:dyDescent="0.35">
      <c r="A3991" t="s">
        <v>4021</v>
      </c>
      <c r="B3991" t="s">
        <v>36</v>
      </c>
      <c r="C3991">
        <v>0</v>
      </c>
      <c r="D3991" t="s">
        <v>21</v>
      </c>
      <c r="E3991" t="s">
        <v>21</v>
      </c>
      <c r="F3991" t="s">
        <v>45</v>
      </c>
      <c r="G3991">
        <v>51</v>
      </c>
      <c r="H3991" t="s">
        <v>20</v>
      </c>
      <c r="I3991" t="s">
        <v>32</v>
      </c>
      <c r="J3991" t="s">
        <v>20</v>
      </c>
      <c r="K3991" t="s">
        <v>21</v>
      </c>
      <c r="L3991" t="s">
        <v>24</v>
      </c>
      <c r="M3991" t="s">
        <v>20</v>
      </c>
      <c r="N3991" t="s">
        <v>30</v>
      </c>
      <c r="O3991">
        <v>59.76</v>
      </c>
      <c r="P3991">
        <v>3059.95</v>
      </c>
      <c r="Q3991">
        <v>0</v>
      </c>
      <c r="R3991" t="s">
        <v>21</v>
      </c>
    </row>
    <row r="3992" spans="1:18" x14ac:dyDescent="0.35">
      <c r="A3992" t="s">
        <v>4022</v>
      </c>
      <c r="B3992" t="s">
        <v>19</v>
      </c>
      <c r="C3992">
        <v>0</v>
      </c>
      <c r="D3992" t="s">
        <v>21</v>
      </c>
      <c r="E3992" t="s">
        <v>21</v>
      </c>
      <c r="F3992" t="s">
        <v>47</v>
      </c>
      <c r="G3992">
        <v>26</v>
      </c>
      <c r="H3992" t="s">
        <v>20</v>
      </c>
      <c r="I3992" t="s">
        <v>32</v>
      </c>
      <c r="J3992" t="s">
        <v>21</v>
      </c>
      <c r="K3992" t="s">
        <v>20</v>
      </c>
      <c r="L3992" t="s">
        <v>33</v>
      </c>
      <c r="M3992" t="s">
        <v>21</v>
      </c>
      <c r="N3992" t="s">
        <v>30</v>
      </c>
      <c r="O3992">
        <v>66.91</v>
      </c>
      <c r="P3992">
        <v>1775.87</v>
      </c>
      <c r="Q3992">
        <v>3</v>
      </c>
      <c r="R3992" t="s">
        <v>21</v>
      </c>
    </row>
    <row r="3993" spans="1:18" x14ac:dyDescent="0.35">
      <c r="A3993" t="s">
        <v>4023</v>
      </c>
      <c r="B3993" t="s">
        <v>19</v>
      </c>
      <c r="C3993">
        <v>0</v>
      </c>
      <c r="D3993" t="s">
        <v>20</v>
      </c>
      <c r="E3993" t="s">
        <v>20</v>
      </c>
      <c r="F3993" t="s">
        <v>27</v>
      </c>
      <c r="G3993">
        <v>56</v>
      </c>
      <c r="H3993" t="s">
        <v>20</v>
      </c>
      <c r="I3993" t="s">
        <v>23</v>
      </c>
      <c r="J3993" t="s">
        <v>21</v>
      </c>
      <c r="K3993" t="s">
        <v>21</v>
      </c>
      <c r="L3993" t="s">
        <v>29</v>
      </c>
      <c r="M3993" t="s">
        <v>20</v>
      </c>
      <c r="N3993" t="s">
        <v>34</v>
      </c>
      <c r="O3993">
        <v>77.349999999999994</v>
      </c>
      <c r="P3993">
        <v>4434.62</v>
      </c>
      <c r="Q3993">
        <v>1</v>
      </c>
      <c r="R3993" t="s">
        <v>21</v>
      </c>
    </row>
    <row r="3994" spans="1:18" x14ac:dyDescent="0.35">
      <c r="A3994" t="s">
        <v>4024</v>
      </c>
      <c r="B3994" t="s">
        <v>36</v>
      </c>
      <c r="C3994">
        <v>1</v>
      </c>
      <c r="D3994" t="s">
        <v>20</v>
      </c>
      <c r="E3994" t="s">
        <v>21</v>
      </c>
      <c r="F3994" t="s">
        <v>41</v>
      </c>
      <c r="G3994">
        <v>18</v>
      </c>
      <c r="H3994" t="s">
        <v>20</v>
      </c>
      <c r="I3994" t="s">
        <v>32</v>
      </c>
      <c r="J3994" t="s">
        <v>21</v>
      </c>
      <c r="K3994" t="s">
        <v>21</v>
      </c>
      <c r="L3994" t="s">
        <v>33</v>
      </c>
      <c r="M3994" t="s">
        <v>20</v>
      </c>
      <c r="N3994" t="s">
        <v>30</v>
      </c>
      <c r="O3994">
        <v>55.55</v>
      </c>
      <c r="P3994">
        <v>1001.54</v>
      </c>
      <c r="Q3994">
        <v>2</v>
      </c>
      <c r="R3994" t="s">
        <v>21</v>
      </c>
    </row>
    <row r="3995" spans="1:18" x14ac:dyDescent="0.35">
      <c r="A3995" t="s">
        <v>4025</v>
      </c>
      <c r="B3995" t="s">
        <v>19</v>
      </c>
      <c r="C3995">
        <v>0</v>
      </c>
      <c r="D3995" t="s">
        <v>21</v>
      </c>
      <c r="E3995" t="s">
        <v>21</v>
      </c>
      <c r="F3995" t="s">
        <v>22</v>
      </c>
      <c r="G3995">
        <v>13</v>
      </c>
      <c r="H3995" t="s">
        <v>20</v>
      </c>
      <c r="I3995" t="s">
        <v>23</v>
      </c>
      <c r="J3995" t="s">
        <v>20</v>
      </c>
      <c r="K3995" t="s">
        <v>21</v>
      </c>
      <c r="L3995" t="s">
        <v>33</v>
      </c>
      <c r="M3995" t="s">
        <v>20</v>
      </c>
      <c r="N3995" t="s">
        <v>34</v>
      </c>
      <c r="O3995">
        <v>77.14</v>
      </c>
      <c r="P3995">
        <v>1012.19</v>
      </c>
      <c r="Q3995">
        <v>0</v>
      </c>
      <c r="R3995" t="s">
        <v>21</v>
      </c>
    </row>
    <row r="3996" spans="1:18" x14ac:dyDescent="0.35">
      <c r="A3996" t="s">
        <v>4026</v>
      </c>
      <c r="B3996" t="s">
        <v>36</v>
      </c>
      <c r="C3996">
        <v>0</v>
      </c>
      <c r="D3996" t="s">
        <v>21</v>
      </c>
      <c r="E3996" t="s">
        <v>21</v>
      </c>
      <c r="F3996" t="s">
        <v>39</v>
      </c>
      <c r="G3996">
        <v>48</v>
      </c>
      <c r="H3996" t="s">
        <v>21</v>
      </c>
      <c r="I3996" t="s">
        <v>23</v>
      </c>
      <c r="J3996" t="s">
        <v>20</v>
      </c>
      <c r="K3996" t="s">
        <v>21</v>
      </c>
      <c r="L3996" t="s">
        <v>24</v>
      </c>
      <c r="M3996" t="s">
        <v>21</v>
      </c>
      <c r="N3996" t="s">
        <v>34</v>
      </c>
      <c r="O3996">
        <v>82.76</v>
      </c>
      <c r="P3996">
        <v>3902.24</v>
      </c>
      <c r="Q3996">
        <v>3</v>
      </c>
      <c r="R3996" t="s">
        <v>21</v>
      </c>
    </row>
    <row r="3997" spans="1:18" x14ac:dyDescent="0.35">
      <c r="A3997" t="s">
        <v>4027</v>
      </c>
      <c r="B3997" t="s">
        <v>19</v>
      </c>
      <c r="C3997">
        <v>0</v>
      </c>
      <c r="D3997" t="s">
        <v>20</v>
      </c>
      <c r="E3997" t="s">
        <v>20</v>
      </c>
      <c r="F3997" t="s">
        <v>58</v>
      </c>
      <c r="G3997">
        <v>30</v>
      </c>
      <c r="H3997" t="s">
        <v>20</v>
      </c>
      <c r="I3997" t="s">
        <v>23</v>
      </c>
      <c r="J3997" t="s">
        <v>21</v>
      </c>
      <c r="K3997" t="s">
        <v>21</v>
      </c>
      <c r="L3997" t="s">
        <v>24</v>
      </c>
      <c r="M3997" t="s">
        <v>20</v>
      </c>
      <c r="N3997" t="s">
        <v>43</v>
      </c>
      <c r="O3997">
        <v>82.43</v>
      </c>
      <c r="P3997">
        <v>2412.71</v>
      </c>
      <c r="Q3997">
        <v>0</v>
      </c>
      <c r="R3997" t="s">
        <v>21</v>
      </c>
    </row>
    <row r="3998" spans="1:18" x14ac:dyDescent="0.35">
      <c r="A3998" t="s">
        <v>4028</v>
      </c>
      <c r="B3998" t="s">
        <v>19</v>
      </c>
      <c r="C3998">
        <v>0</v>
      </c>
      <c r="D3998" t="s">
        <v>20</v>
      </c>
      <c r="E3998" t="s">
        <v>21</v>
      </c>
      <c r="F3998" t="s">
        <v>65</v>
      </c>
      <c r="G3998">
        <v>25</v>
      </c>
      <c r="H3998" t="s">
        <v>20</v>
      </c>
      <c r="I3998" t="s">
        <v>23</v>
      </c>
      <c r="J3998" t="s">
        <v>20</v>
      </c>
      <c r="K3998" t="s">
        <v>20</v>
      </c>
      <c r="L3998" t="s">
        <v>29</v>
      </c>
      <c r="M3998" t="s">
        <v>21</v>
      </c>
      <c r="N3998" t="s">
        <v>43</v>
      </c>
      <c r="O3998">
        <v>88.7</v>
      </c>
      <c r="P3998">
        <v>2153.86</v>
      </c>
      <c r="Q3998">
        <v>5</v>
      </c>
      <c r="R3998" t="s">
        <v>21</v>
      </c>
    </row>
    <row r="3999" spans="1:18" x14ac:dyDescent="0.35">
      <c r="A3999" t="s">
        <v>4029</v>
      </c>
      <c r="B3999" t="s">
        <v>19</v>
      </c>
      <c r="C3999">
        <v>0</v>
      </c>
      <c r="D3999" t="s">
        <v>20</v>
      </c>
      <c r="E3999" t="s">
        <v>20</v>
      </c>
      <c r="F3999" t="s">
        <v>75</v>
      </c>
      <c r="G3999">
        <v>56</v>
      </c>
      <c r="H3999" t="s">
        <v>20</v>
      </c>
      <c r="I3999" t="s">
        <v>23</v>
      </c>
      <c r="J3999" t="s">
        <v>20</v>
      </c>
      <c r="K3999" t="s">
        <v>21</v>
      </c>
      <c r="L3999" t="s">
        <v>29</v>
      </c>
      <c r="M3999" t="s">
        <v>20</v>
      </c>
      <c r="N3999" t="s">
        <v>34</v>
      </c>
      <c r="O3999">
        <v>92.96</v>
      </c>
      <c r="P3999">
        <v>5284.47</v>
      </c>
      <c r="Q3999">
        <v>2</v>
      </c>
      <c r="R3999" t="s">
        <v>21</v>
      </c>
    </row>
    <row r="4000" spans="1:18" x14ac:dyDescent="0.35">
      <c r="A4000" t="s">
        <v>4030</v>
      </c>
      <c r="B4000" t="s">
        <v>36</v>
      </c>
      <c r="C4000">
        <v>0</v>
      </c>
      <c r="D4000" t="s">
        <v>21</v>
      </c>
      <c r="E4000" t="s">
        <v>21</v>
      </c>
      <c r="F4000" t="s">
        <v>58</v>
      </c>
      <c r="G4000">
        <v>47</v>
      </c>
      <c r="H4000" t="s">
        <v>20</v>
      </c>
      <c r="I4000" t="s">
        <v>23</v>
      </c>
      <c r="J4000" t="s">
        <v>21</v>
      </c>
      <c r="K4000" t="s">
        <v>21</v>
      </c>
      <c r="L4000" t="s">
        <v>33</v>
      </c>
      <c r="M4000" t="s">
        <v>21</v>
      </c>
      <c r="N4000" t="s">
        <v>30</v>
      </c>
      <c r="O4000">
        <v>76.599999999999994</v>
      </c>
      <c r="P4000">
        <v>3656.58</v>
      </c>
      <c r="Q4000">
        <v>1</v>
      </c>
      <c r="R4000" t="s">
        <v>21</v>
      </c>
    </row>
    <row r="4001" spans="1:18" x14ac:dyDescent="0.35">
      <c r="A4001" t="s">
        <v>4031</v>
      </c>
      <c r="B4001" t="s">
        <v>36</v>
      </c>
      <c r="C4001">
        <v>0</v>
      </c>
      <c r="D4001" t="s">
        <v>20</v>
      </c>
      <c r="E4001" t="s">
        <v>21</v>
      </c>
      <c r="F4001" t="s">
        <v>22</v>
      </c>
      <c r="G4001">
        <v>35</v>
      </c>
      <c r="H4001" t="s">
        <v>20</v>
      </c>
      <c r="I4001" t="s">
        <v>23</v>
      </c>
      <c r="J4001" t="s">
        <v>20</v>
      </c>
      <c r="K4001" t="s">
        <v>20</v>
      </c>
      <c r="L4001" t="s">
        <v>33</v>
      </c>
      <c r="M4001" t="s">
        <v>21</v>
      </c>
      <c r="N4001" t="s">
        <v>34</v>
      </c>
      <c r="O4001">
        <v>101.69</v>
      </c>
      <c r="P4001">
        <v>3583.05</v>
      </c>
      <c r="Q4001">
        <v>2</v>
      </c>
      <c r="R4001" t="s">
        <v>21</v>
      </c>
    </row>
    <row r="4002" spans="1:18" x14ac:dyDescent="0.35">
      <c r="A4002" t="s">
        <v>4032</v>
      </c>
      <c r="B4002" t="s">
        <v>19</v>
      </c>
      <c r="C4002">
        <v>0</v>
      </c>
      <c r="D4002" t="s">
        <v>20</v>
      </c>
      <c r="E4002" t="s">
        <v>21</v>
      </c>
      <c r="F4002" t="s">
        <v>45</v>
      </c>
      <c r="G4002">
        <v>68</v>
      </c>
      <c r="H4002" t="s">
        <v>20</v>
      </c>
      <c r="I4002" t="s">
        <v>21</v>
      </c>
      <c r="J4002" t="s">
        <v>28</v>
      </c>
      <c r="K4002" t="s">
        <v>28</v>
      </c>
      <c r="L4002" t="s">
        <v>24</v>
      </c>
      <c r="M4002" t="s">
        <v>21</v>
      </c>
      <c r="N4002" t="s">
        <v>34</v>
      </c>
      <c r="O4002">
        <v>31.29</v>
      </c>
      <c r="P4002">
        <v>2150.5</v>
      </c>
      <c r="Q4002">
        <v>0</v>
      </c>
      <c r="R4002" t="s">
        <v>21</v>
      </c>
    </row>
    <row r="4003" spans="1:18" x14ac:dyDescent="0.35">
      <c r="A4003" t="s">
        <v>4033</v>
      </c>
      <c r="B4003" t="s">
        <v>36</v>
      </c>
      <c r="C4003">
        <v>0</v>
      </c>
      <c r="D4003" t="s">
        <v>20</v>
      </c>
      <c r="E4003" t="s">
        <v>21</v>
      </c>
      <c r="F4003" t="s">
        <v>49</v>
      </c>
      <c r="G4003">
        <v>58</v>
      </c>
      <c r="H4003" t="s">
        <v>20</v>
      </c>
      <c r="I4003" t="s">
        <v>32</v>
      </c>
      <c r="J4003" t="s">
        <v>20</v>
      </c>
      <c r="K4003" t="s">
        <v>20</v>
      </c>
      <c r="L4003" t="s">
        <v>24</v>
      </c>
      <c r="M4003" t="s">
        <v>20</v>
      </c>
      <c r="N4003" t="s">
        <v>30</v>
      </c>
      <c r="O4003">
        <v>73.98</v>
      </c>
      <c r="P4003">
        <v>4362.25</v>
      </c>
      <c r="Q4003">
        <v>1</v>
      </c>
      <c r="R4003" t="s">
        <v>21</v>
      </c>
    </row>
    <row r="4004" spans="1:18" x14ac:dyDescent="0.35">
      <c r="A4004" t="s">
        <v>4034</v>
      </c>
      <c r="B4004" t="s">
        <v>36</v>
      </c>
      <c r="C4004">
        <v>0</v>
      </c>
      <c r="D4004" t="s">
        <v>20</v>
      </c>
      <c r="E4004" t="s">
        <v>20</v>
      </c>
      <c r="F4004" t="s">
        <v>47</v>
      </c>
      <c r="G4004">
        <v>44</v>
      </c>
      <c r="H4004" t="s">
        <v>20</v>
      </c>
      <c r="I4004" t="s">
        <v>23</v>
      </c>
      <c r="J4004" t="s">
        <v>20</v>
      </c>
      <c r="K4004" t="s">
        <v>21</v>
      </c>
      <c r="L4004" t="s">
        <v>24</v>
      </c>
      <c r="M4004" t="s">
        <v>20</v>
      </c>
      <c r="N4004" t="s">
        <v>43</v>
      </c>
      <c r="O4004">
        <v>88.58</v>
      </c>
      <c r="P4004">
        <v>3890.87</v>
      </c>
      <c r="Q4004">
        <v>3</v>
      </c>
      <c r="R4004" t="s">
        <v>21</v>
      </c>
    </row>
    <row r="4005" spans="1:18" x14ac:dyDescent="0.35">
      <c r="A4005" t="s">
        <v>4035</v>
      </c>
      <c r="B4005" t="s">
        <v>19</v>
      </c>
      <c r="C4005">
        <v>0</v>
      </c>
      <c r="D4005" t="s">
        <v>21</v>
      </c>
      <c r="E4005" t="s">
        <v>20</v>
      </c>
      <c r="F4005" t="s">
        <v>56</v>
      </c>
      <c r="G4005">
        <v>32</v>
      </c>
      <c r="H4005" t="s">
        <v>20</v>
      </c>
      <c r="I4005" t="s">
        <v>32</v>
      </c>
      <c r="J4005" t="s">
        <v>20</v>
      </c>
      <c r="K4005" t="s">
        <v>21</v>
      </c>
      <c r="L4005" t="s">
        <v>33</v>
      </c>
      <c r="M4005" t="s">
        <v>21</v>
      </c>
      <c r="N4005" t="s">
        <v>34</v>
      </c>
      <c r="O4005">
        <v>47.87</v>
      </c>
      <c r="P4005">
        <v>1534.03</v>
      </c>
      <c r="Q4005">
        <v>2</v>
      </c>
      <c r="R4005" t="s">
        <v>21</v>
      </c>
    </row>
    <row r="4006" spans="1:18" x14ac:dyDescent="0.35">
      <c r="A4006" t="s">
        <v>4036</v>
      </c>
      <c r="B4006" t="s">
        <v>36</v>
      </c>
      <c r="C4006">
        <v>0</v>
      </c>
      <c r="D4006" t="s">
        <v>21</v>
      </c>
      <c r="E4006" t="s">
        <v>21</v>
      </c>
      <c r="F4006" t="s">
        <v>39</v>
      </c>
      <c r="G4006">
        <v>32</v>
      </c>
      <c r="H4006" t="s">
        <v>20</v>
      </c>
      <c r="I4006" t="s">
        <v>32</v>
      </c>
      <c r="J4006" t="s">
        <v>21</v>
      </c>
      <c r="K4006" t="s">
        <v>21</v>
      </c>
      <c r="L4006" t="s">
        <v>29</v>
      </c>
      <c r="M4006" t="s">
        <v>21</v>
      </c>
      <c r="N4006" t="s">
        <v>43</v>
      </c>
      <c r="O4006">
        <v>57.55</v>
      </c>
      <c r="P4006">
        <v>1846.58</v>
      </c>
      <c r="Q4006">
        <v>2</v>
      </c>
      <c r="R4006" t="s">
        <v>21</v>
      </c>
    </row>
    <row r="4007" spans="1:18" x14ac:dyDescent="0.35">
      <c r="A4007" t="s">
        <v>4037</v>
      </c>
      <c r="B4007" t="s">
        <v>19</v>
      </c>
      <c r="C4007">
        <v>0</v>
      </c>
      <c r="D4007" t="s">
        <v>20</v>
      </c>
      <c r="E4007" t="s">
        <v>21</v>
      </c>
      <c r="F4007" t="s">
        <v>22</v>
      </c>
      <c r="G4007">
        <v>7</v>
      </c>
      <c r="H4007" t="s">
        <v>21</v>
      </c>
      <c r="I4007" t="s">
        <v>23</v>
      </c>
      <c r="J4007" t="s">
        <v>21</v>
      </c>
      <c r="K4007" t="s">
        <v>21</v>
      </c>
      <c r="L4007" t="s">
        <v>33</v>
      </c>
      <c r="M4007" t="s">
        <v>20</v>
      </c>
      <c r="N4007" t="s">
        <v>43</v>
      </c>
      <c r="O4007">
        <v>83.49</v>
      </c>
      <c r="P4007">
        <v>601.03</v>
      </c>
      <c r="Q4007">
        <v>0</v>
      </c>
      <c r="R4007" t="s">
        <v>20</v>
      </c>
    </row>
    <row r="4008" spans="1:18" x14ac:dyDescent="0.35">
      <c r="A4008" t="s">
        <v>4038</v>
      </c>
      <c r="B4008" t="s">
        <v>36</v>
      </c>
      <c r="C4008">
        <v>0</v>
      </c>
      <c r="D4008" t="s">
        <v>21</v>
      </c>
      <c r="E4008" t="s">
        <v>21</v>
      </c>
      <c r="F4008" t="s">
        <v>47</v>
      </c>
      <c r="G4008">
        <v>32</v>
      </c>
      <c r="H4008" t="s">
        <v>20</v>
      </c>
      <c r="I4008" t="s">
        <v>23</v>
      </c>
      <c r="J4008" t="s">
        <v>21</v>
      </c>
      <c r="K4008" t="s">
        <v>20</v>
      </c>
      <c r="L4008" t="s">
        <v>24</v>
      </c>
      <c r="M4008" t="s">
        <v>21</v>
      </c>
      <c r="N4008" t="s">
        <v>30</v>
      </c>
      <c r="O4008">
        <v>92.84</v>
      </c>
      <c r="P4008">
        <v>3033.28</v>
      </c>
      <c r="Q4008">
        <v>3</v>
      </c>
      <c r="R4008" t="s">
        <v>21</v>
      </c>
    </row>
    <row r="4009" spans="1:18" x14ac:dyDescent="0.35">
      <c r="A4009" t="s">
        <v>4039</v>
      </c>
      <c r="B4009" t="s">
        <v>36</v>
      </c>
      <c r="C4009">
        <v>0</v>
      </c>
      <c r="D4009" t="s">
        <v>21</v>
      </c>
      <c r="E4009" t="s">
        <v>21</v>
      </c>
      <c r="F4009" t="s">
        <v>27</v>
      </c>
      <c r="G4009">
        <v>18</v>
      </c>
      <c r="H4009" t="s">
        <v>20</v>
      </c>
      <c r="I4009" t="s">
        <v>244</v>
      </c>
      <c r="J4009" t="s">
        <v>21</v>
      </c>
      <c r="K4009" t="s">
        <v>21</v>
      </c>
      <c r="L4009" t="s">
        <v>33</v>
      </c>
      <c r="M4009" t="s">
        <v>20</v>
      </c>
      <c r="N4009" t="s">
        <v>43</v>
      </c>
      <c r="O4009">
        <v>74.739999999999995</v>
      </c>
      <c r="P4009">
        <v>1378.96</v>
      </c>
      <c r="Q4009">
        <v>2</v>
      </c>
      <c r="R4009" t="s">
        <v>20</v>
      </c>
    </row>
    <row r="4010" spans="1:18" x14ac:dyDescent="0.35">
      <c r="A4010" t="s">
        <v>4040</v>
      </c>
      <c r="B4010" t="s">
        <v>36</v>
      </c>
      <c r="C4010">
        <v>0</v>
      </c>
      <c r="D4010" t="s">
        <v>20</v>
      </c>
      <c r="E4010" t="s">
        <v>20</v>
      </c>
      <c r="F4010" t="s">
        <v>22</v>
      </c>
      <c r="G4010">
        <v>11</v>
      </c>
      <c r="H4010" t="s">
        <v>20</v>
      </c>
      <c r="I4010" t="s">
        <v>23</v>
      </c>
      <c r="J4010" t="s">
        <v>20</v>
      </c>
      <c r="K4010" t="s">
        <v>21</v>
      </c>
      <c r="L4010" t="s">
        <v>33</v>
      </c>
      <c r="M4010" t="s">
        <v>21</v>
      </c>
      <c r="N4010" t="s">
        <v>25</v>
      </c>
      <c r="O4010">
        <v>88.32</v>
      </c>
      <c r="P4010">
        <v>942.57</v>
      </c>
      <c r="Q4010">
        <v>2</v>
      </c>
      <c r="R4010" t="s">
        <v>21</v>
      </c>
    </row>
    <row r="4011" spans="1:18" x14ac:dyDescent="0.35">
      <c r="A4011" t="s">
        <v>4041</v>
      </c>
      <c r="B4011" t="s">
        <v>19</v>
      </c>
      <c r="C4011">
        <v>0</v>
      </c>
      <c r="D4011" t="s">
        <v>21</v>
      </c>
      <c r="E4011" t="s">
        <v>21</v>
      </c>
      <c r="F4011" t="s">
        <v>49</v>
      </c>
      <c r="G4011">
        <v>21</v>
      </c>
      <c r="H4011" t="s">
        <v>20</v>
      </c>
      <c r="I4011" t="s">
        <v>32</v>
      </c>
      <c r="J4011" t="s">
        <v>20</v>
      </c>
      <c r="K4011" t="s">
        <v>20</v>
      </c>
      <c r="L4011" t="s">
        <v>33</v>
      </c>
      <c r="M4011" t="s">
        <v>20</v>
      </c>
      <c r="N4011" t="s">
        <v>43</v>
      </c>
      <c r="O4011">
        <v>60.84</v>
      </c>
      <c r="P4011">
        <v>1255.6300000000001</v>
      </c>
      <c r="Q4011">
        <v>2</v>
      </c>
      <c r="R4011" t="s">
        <v>20</v>
      </c>
    </row>
    <row r="4012" spans="1:18" x14ac:dyDescent="0.35">
      <c r="A4012" t="s">
        <v>4042</v>
      </c>
      <c r="B4012" t="s">
        <v>19</v>
      </c>
      <c r="C4012">
        <v>1</v>
      </c>
      <c r="D4012" t="s">
        <v>21</v>
      </c>
      <c r="E4012" t="s">
        <v>21</v>
      </c>
      <c r="F4012" t="s">
        <v>56</v>
      </c>
      <c r="G4012">
        <v>29</v>
      </c>
      <c r="H4012" t="s">
        <v>20</v>
      </c>
      <c r="I4012" t="s">
        <v>23</v>
      </c>
      <c r="J4012" t="s">
        <v>21</v>
      </c>
      <c r="K4012" t="s">
        <v>21</v>
      </c>
      <c r="L4012" t="s">
        <v>33</v>
      </c>
      <c r="M4012" t="s">
        <v>20</v>
      </c>
      <c r="N4012" t="s">
        <v>30</v>
      </c>
      <c r="O4012">
        <v>82.32</v>
      </c>
      <c r="P4012">
        <v>2373.4899999999998</v>
      </c>
      <c r="Q4012">
        <v>2</v>
      </c>
      <c r="R4012" t="s">
        <v>21</v>
      </c>
    </row>
    <row r="4013" spans="1:18" x14ac:dyDescent="0.35">
      <c r="A4013" t="s">
        <v>4043</v>
      </c>
      <c r="B4013" t="s">
        <v>36</v>
      </c>
      <c r="C4013">
        <v>0</v>
      </c>
      <c r="D4013" t="s">
        <v>20</v>
      </c>
      <c r="E4013" t="s">
        <v>20</v>
      </c>
      <c r="F4013" t="s">
        <v>75</v>
      </c>
      <c r="G4013">
        <v>9</v>
      </c>
      <c r="H4013" t="s">
        <v>21</v>
      </c>
      <c r="I4013" t="s">
        <v>23</v>
      </c>
      <c r="J4013" t="s">
        <v>21</v>
      </c>
      <c r="K4013" t="s">
        <v>20</v>
      </c>
      <c r="L4013" t="s">
        <v>33</v>
      </c>
      <c r="M4013" t="s">
        <v>20</v>
      </c>
      <c r="N4013" t="s">
        <v>34</v>
      </c>
      <c r="O4013">
        <v>86</v>
      </c>
      <c r="P4013">
        <v>784.48</v>
      </c>
      <c r="Q4013">
        <v>1</v>
      </c>
      <c r="R4013" t="s">
        <v>20</v>
      </c>
    </row>
    <row r="4014" spans="1:18" x14ac:dyDescent="0.35">
      <c r="A4014" t="s">
        <v>4044</v>
      </c>
      <c r="B4014" t="s">
        <v>36</v>
      </c>
      <c r="C4014">
        <v>1</v>
      </c>
      <c r="D4014" t="s">
        <v>21</v>
      </c>
      <c r="E4014" t="s">
        <v>20</v>
      </c>
      <c r="F4014" t="s">
        <v>27</v>
      </c>
      <c r="G4014">
        <v>48</v>
      </c>
      <c r="H4014" t="s">
        <v>20</v>
      </c>
      <c r="I4014" t="s">
        <v>23</v>
      </c>
      <c r="J4014" t="s">
        <v>21</v>
      </c>
      <c r="K4014" t="s">
        <v>21</v>
      </c>
      <c r="L4014" t="s">
        <v>33</v>
      </c>
      <c r="M4014" t="s">
        <v>20</v>
      </c>
      <c r="N4014" t="s">
        <v>34</v>
      </c>
      <c r="O4014">
        <v>79.77</v>
      </c>
      <c r="P4014">
        <v>3790.84</v>
      </c>
      <c r="Q4014">
        <v>2</v>
      </c>
      <c r="R4014" t="s">
        <v>21</v>
      </c>
    </row>
    <row r="4015" spans="1:18" x14ac:dyDescent="0.35">
      <c r="A4015" t="s">
        <v>4045</v>
      </c>
      <c r="B4015" t="s">
        <v>36</v>
      </c>
      <c r="C4015">
        <v>0</v>
      </c>
      <c r="D4015" t="s">
        <v>21</v>
      </c>
      <c r="E4015" t="s">
        <v>21</v>
      </c>
      <c r="F4015" t="s">
        <v>39</v>
      </c>
      <c r="G4015">
        <v>72</v>
      </c>
      <c r="H4015" t="s">
        <v>20</v>
      </c>
      <c r="I4015" t="s">
        <v>23</v>
      </c>
      <c r="J4015" t="s">
        <v>20</v>
      </c>
      <c r="K4015" t="s">
        <v>20</v>
      </c>
      <c r="L4015" t="s">
        <v>24</v>
      </c>
      <c r="M4015" t="s">
        <v>20</v>
      </c>
      <c r="N4015" t="s">
        <v>30</v>
      </c>
      <c r="O4015">
        <v>96.89</v>
      </c>
      <c r="P4015">
        <v>6930.87</v>
      </c>
      <c r="Q4015">
        <v>0</v>
      </c>
      <c r="R4015" t="s">
        <v>21</v>
      </c>
    </row>
    <row r="4016" spans="1:18" x14ac:dyDescent="0.35">
      <c r="A4016" t="s">
        <v>4046</v>
      </c>
      <c r="B4016" t="s">
        <v>19</v>
      </c>
      <c r="C4016">
        <v>0</v>
      </c>
      <c r="D4016" t="s">
        <v>21</v>
      </c>
      <c r="E4016" t="s">
        <v>21</v>
      </c>
      <c r="F4016" t="s">
        <v>47</v>
      </c>
      <c r="G4016">
        <v>64</v>
      </c>
      <c r="H4016" t="s">
        <v>20</v>
      </c>
      <c r="I4016" t="s">
        <v>32</v>
      </c>
      <c r="J4016" t="s">
        <v>21</v>
      </c>
      <c r="K4016" t="s">
        <v>21</v>
      </c>
      <c r="L4016" t="s">
        <v>24</v>
      </c>
      <c r="M4016" t="s">
        <v>21</v>
      </c>
      <c r="N4016" t="s">
        <v>34</v>
      </c>
      <c r="O4016">
        <v>64.23</v>
      </c>
      <c r="P4016">
        <v>4052.98</v>
      </c>
      <c r="Q4016">
        <v>3</v>
      </c>
      <c r="R4016" t="s">
        <v>21</v>
      </c>
    </row>
    <row r="4017" spans="1:18" x14ac:dyDescent="0.35">
      <c r="A4017" t="s">
        <v>4047</v>
      </c>
      <c r="B4017" t="s">
        <v>36</v>
      </c>
      <c r="C4017">
        <v>0</v>
      </c>
      <c r="D4017" t="s">
        <v>20</v>
      </c>
      <c r="E4017" t="s">
        <v>21</v>
      </c>
      <c r="F4017" t="s">
        <v>49</v>
      </c>
      <c r="G4017">
        <v>4</v>
      </c>
      <c r="H4017" t="s">
        <v>20</v>
      </c>
      <c r="I4017" t="s">
        <v>32</v>
      </c>
      <c r="J4017" t="s">
        <v>21</v>
      </c>
      <c r="K4017" t="s">
        <v>20</v>
      </c>
      <c r="L4017" t="s">
        <v>33</v>
      </c>
      <c r="M4017" t="s">
        <v>21</v>
      </c>
      <c r="N4017" t="s">
        <v>43</v>
      </c>
      <c r="O4017">
        <v>55.74</v>
      </c>
      <c r="P4017">
        <v>223.93</v>
      </c>
      <c r="Q4017">
        <v>0</v>
      </c>
      <c r="R4017" t="s">
        <v>21</v>
      </c>
    </row>
    <row r="4018" spans="1:18" x14ac:dyDescent="0.35">
      <c r="A4018" t="s">
        <v>4048</v>
      </c>
      <c r="B4018" t="s">
        <v>19</v>
      </c>
      <c r="C4018">
        <v>0</v>
      </c>
      <c r="D4018" t="s">
        <v>21</v>
      </c>
      <c r="E4018" t="s">
        <v>21</v>
      </c>
      <c r="F4018" t="s">
        <v>22</v>
      </c>
      <c r="G4018">
        <v>32</v>
      </c>
      <c r="H4018" t="s">
        <v>20</v>
      </c>
      <c r="I4018" t="s">
        <v>21</v>
      </c>
      <c r="J4018" t="s">
        <v>28</v>
      </c>
      <c r="K4018" t="s">
        <v>28</v>
      </c>
      <c r="L4018" t="s">
        <v>33</v>
      </c>
      <c r="M4018" t="s">
        <v>20</v>
      </c>
      <c r="N4018" t="s">
        <v>25</v>
      </c>
      <c r="O4018">
        <v>35.64</v>
      </c>
      <c r="P4018">
        <v>1147.69</v>
      </c>
      <c r="Q4018">
        <v>1</v>
      </c>
      <c r="R4018" t="s">
        <v>21</v>
      </c>
    </row>
    <row r="4019" spans="1:18" x14ac:dyDescent="0.35">
      <c r="A4019" t="s">
        <v>4049</v>
      </c>
      <c r="B4019" t="s">
        <v>36</v>
      </c>
      <c r="C4019">
        <v>0</v>
      </c>
      <c r="D4019" t="s">
        <v>20</v>
      </c>
      <c r="E4019" t="s">
        <v>21</v>
      </c>
      <c r="F4019" t="s">
        <v>22</v>
      </c>
      <c r="G4019">
        <v>18</v>
      </c>
      <c r="H4019" t="s">
        <v>20</v>
      </c>
      <c r="I4019" t="s">
        <v>23</v>
      </c>
      <c r="J4019" t="s">
        <v>20</v>
      </c>
      <c r="K4019" t="s">
        <v>21</v>
      </c>
      <c r="L4019" t="s">
        <v>33</v>
      </c>
      <c r="M4019" t="s">
        <v>20</v>
      </c>
      <c r="N4019" t="s">
        <v>30</v>
      </c>
      <c r="O4019">
        <v>89.83</v>
      </c>
      <c r="P4019">
        <v>1641.19</v>
      </c>
      <c r="Q4019">
        <v>3</v>
      </c>
      <c r="R4019" t="s">
        <v>20</v>
      </c>
    </row>
    <row r="4020" spans="1:18" x14ac:dyDescent="0.35">
      <c r="A4020" t="s">
        <v>4050</v>
      </c>
      <c r="B4020" t="s">
        <v>19</v>
      </c>
      <c r="C4020">
        <v>0</v>
      </c>
      <c r="D4020" t="s">
        <v>21</v>
      </c>
      <c r="E4020" t="s">
        <v>21</v>
      </c>
      <c r="F4020" t="s">
        <v>58</v>
      </c>
      <c r="G4020">
        <v>23</v>
      </c>
      <c r="H4020" t="s">
        <v>21</v>
      </c>
      <c r="I4020" t="s">
        <v>23</v>
      </c>
      <c r="J4020" t="s">
        <v>20</v>
      </c>
      <c r="K4020" t="s">
        <v>21</v>
      </c>
      <c r="L4020" t="s">
        <v>29</v>
      </c>
      <c r="M4020" t="s">
        <v>21</v>
      </c>
      <c r="N4020" t="s">
        <v>34</v>
      </c>
      <c r="O4020">
        <v>89.43</v>
      </c>
      <c r="P4020">
        <v>2022.32</v>
      </c>
      <c r="Q4020">
        <v>5</v>
      </c>
      <c r="R4020" t="s">
        <v>20</v>
      </c>
    </row>
    <row r="4021" spans="1:18" x14ac:dyDescent="0.35">
      <c r="A4021" t="s">
        <v>4051</v>
      </c>
      <c r="B4021" t="s">
        <v>19</v>
      </c>
      <c r="C4021">
        <v>0</v>
      </c>
      <c r="D4021" t="s">
        <v>20</v>
      </c>
      <c r="E4021" t="s">
        <v>20</v>
      </c>
      <c r="F4021" t="s">
        <v>65</v>
      </c>
      <c r="G4021">
        <v>21</v>
      </c>
      <c r="H4021" t="s">
        <v>20</v>
      </c>
      <c r="I4021" t="s">
        <v>32</v>
      </c>
      <c r="J4021" t="s">
        <v>21</v>
      </c>
      <c r="K4021" t="s">
        <v>20</v>
      </c>
      <c r="L4021" t="s">
        <v>33</v>
      </c>
      <c r="M4021" t="s">
        <v>21</v>
      </c>
      <c r="N4021" t="s">
        <v>34</v>
      </c>
      <c r="O4021">
        <v>64.25</v>
      </c>
      <c r="P4021">
        <v>1314.78</v>
      </c>
      <c r="Q4021">
        <v>2</v>
      </c>
      <c r="R4021" t="s">
        <v>21</v>
      </c>
    </row>
    <row r="4022" spans="1:18" x14ac:dyDescent="0.35">
      <c r="A4022" t="s">
        <v>4052</v>
      </c>
      <c r="B4022" t="s">
        <v>36</v>
      </c>
      <c r="C4022">
        <v>0</v>
      </c>
      <c r="D4022" t="s">
        <v>20</v>
      </c>
      <c r="E4022" t="s">
        <v>20</v>
      </c>
      <c r="F4022" t="s">
        <v>47</v>
      </c>
      <c r="G4022">
        <v>55</v>
      </c>
      <c r="H4022" t="s">
        <v>20</v>
      </c>
      <c r="I4022" t="s">
        <v>21</v>
      </c>
      <c r="J4022" t="s">
        <v>28</v>
      </c>
      <c r="K4022" t="s">
        <v>28</v>
      </c>
      <c r="L4022" t="s">
        <v>24</v>
      </c>
      <c r="M4022" t="s">
        <v>20</v>
      </c>
      <c r="N4022" t="s">
        <v>34</v>
      </c>
      <c r="O4022">
        <v>25.36</v>
      </c>
      <c r="P4022">
        <v>1428.67</v>
      </c>
      <c r="Q4022">
        <v>0</v>
      </c>
      <c r="R4022" t="s">
        <v>21</v>
      </c>
    </row>
    <row r="4023" spans="1:18" x14ac:dyDescent="0.35">
      <c r="A4023" t="s">
        <v>4053</v>
      </c>
      <c r="B4023" t="s">
        <v>36</v>
      </c>
      <c r="C4023">
        <v>0</v>
      </c>
      <c r="D4023" t="s">
        <v>21</v>
      </c>
      <c r="E4023" t="s">
        <v>21</v>
      </c>
      <c r="F4023" t="s">
        <v>65</v>
      </c>
      <c r="G4023">
        <v>10</v>
      </c>
      <c r="H4023" t="s">
        <v>20</v>
      </c>
      <c r="I4023" t="s">
        <v>32</v>
      </c>
      <c r="J4023" t="s">
        <v>20</v>
      </c>
      <c r="K4023" t="s">
        <v>21</v>
      </c>
      <c r="L4023" t="s">
        <v>33</v>
      </c>
      <c r="M4023" t="s">
        <v>20</v>
      </c>
      <c r="N4023" t="s">
        <v>34</v>
      </c>
      <c r="O4023">
        <v>62.21</v>
      </c>
      <c r="P4023">
        <v>613.41</v>
      </c>
      <c r="Q4023">
        <v>1</v>
      </c>
      <c r="R4023" t="s">
        <v>21</v>
      </c>
    </row>
    <row r="4024" spans="1:18" x14ac:dyDescent="0.35">
      <c r="A4024" t="s">
        <v>4054</v>
      </c>
      <c r="B4024" t="s">
        <v>36</v>
      </c>
      <c r="C4024">
        <v>0</v>
      </c>
      <c r="D4024" t="s">
        <v>20</v>
      </c>
      <c r="E4024" t="s">
        <v>20</v>
      </c>
      <c r="F4024" t="s">
        <v>41</v>
      </c>
      <c r="G4024">
        <v>21</v>
      </c>
      <c r="H4024" t="s">
        <v>21</v>
      </c>
      <c r="I4024" t="s">
        <v>21</v>
      </c>
      <c r="J4024" t="s">
        <v>28</v>
      </c>
      <c r="K4024" t="s">
        <v>28</v>
      </c>
      <c r="L4024" t="s">
        <v>24</v>
      </c>
      <c r="M4024" t="s">
        <v>20</v>
      </c>
      <c r="N4024" t="s">
        <v>25</v>
      </c>
      <c r="O4024">
        <v>26.05</v>
      </c>
      <c r="P4024">
        <v>559.82000000000005</v>
      </c>
      <c r="Q4024">
        <v>0</v>
      </c>
      <c r="R4024" t="s">
        <v>21</v>
      </c>
    </row>
    <row r="4025" spans="1:18" x14ac:dyDescent="0.35">
      <c r="A4025" t="s">
        <v>4055</v>
      </c>
      <c r="B4025" t="s">
        <v>36</v>
      </c>
      <c r="C4025">
        <v>0</v>
      </c>
      <c r="D4025" t="s">
        <v>21</v>
      </c>
      <c r="E4025" t="s">
        <v>21</v>
      </c>
      <c r="F4025" t="s">
        <v>75</v>
      </c>
      <c r="G4025">
        <v>32</v>
      </c>
      <c r="H4025" t="s">
        <v>20</v>
      </c>
      <c r="I4025" t="s">
        <v>23</v>
      </c>
      <c r="J4025" t="s">
        <v>21</v>
      </c>
      <c r="K4025" t="s">
        <v>21</v>
      </c>
      <c r="L4025" t="s">
        <v>24</v>
      </c>
      <c r="M4025" t="s">
        <v>21</v>
      </c>
      <c r="N4025" t="s">
        <v>34</v>
      </c>
      <c r="O4025">
        <v>76.89</v>
      </c>
      <c r="P4025">
        <v>2431.37</v>
      </c>
      <c r="Q4025">
        <v>2</v>
      </c>
      <c r="R4025" t="s">
        <v>21</v>
      </c>
    </row>
    <row r="4026" spans="1:18" x14ac:dyDescent="0.35">
      <c r="A4026" t="s">
        <v>4056</v>
      </c>
      <c r="B4026" t="s">
        <v>19</v>
      </c>
      <c r="C4026">
        <v>0</v>
      </c>
      <c r="D4026" t="s">
        <v>20</v>
      </c>
      <c r="E4026" t="s">
        <v>21</v>
      </c>
      <c r="F4026" t="s">
        <v>27</v>
      </c>
      <c r="G4026">
        <v>72</v>
      </c>
      <c r="H4026" t="s">
        <v>21</v>
      </c>
      <c r="I4026" t="s">
        <v>23</v>
      </c>
      <c r="J4026" t="s">
        <v>20</v>
      </c>
      <c r="K4026" t="s">
        <v>20</v>
      </c>
      <c r="L4026" t="s">
        <v>24</v>
      </c>
      <c r="M4026" t="s">
        <v>20</v>
      </c>
      <c r="N4026" t="s">
        <v>43</v>
      </c>
      <c r="O4026">
        <v>81.89</v>
      </c>
      <c r="P4026">
        <v>5776.18</v>
      </c>
      <c r="Q4026">
        <v>3</v>
      </c>
      <c r="R4026" t="s">
        <v>21</v>
      </c>
    </row>
    <row r="4027" spans="1:18" x14ac:dyDescent="0.35">
      <c r="A4027" t="s">
        <v>4057</v>
      </c>
      <c r="B4027" t="s">
        <v>19</v>
      </c>
      <c r="C4027">
        <v>0</v>
      </c>
      <c r="D4027" t="s">
        <v>20</v>
      </c>
      <c r="E4027" t="s">
        <v>21</v>
      </c>
      <c r="F4027" t="s">
        <v>39</v>
      </c>
      <c r="G4027">
        <v>47</v>
      </c>
      <c r="H4027" t="s">
        <v>20</v>
      </c>
      <c r="I4027" t="s">
        <v>32</v>
      </c>
      <c r="J4027" t="s">
        <v>20</v>
      </c>
      <c r="K4027" t="s">
        <v>21</v>
      </c>
      <c r="L4027" t="s">
        <v>24</v>
      </c>
      <c r="M4027" t="s">
        <v>21</v>
      </c>
      <c r="N4027" t="s">
        <v>34</v>
      </c>
      <c r="O4027">
        <v>58.29</v>
      </c>
      <c r="P4027">
        <v>2791.69</v>
      </c>
      <c r="Q4027">
        <v>1</v>
      </c>
      <c r="R4027" t="s">
        <v>21</v>
      </c>
    </row>
    <row r="4028" spans="1:18" x14ac:dyDescent="0.35">
      <c r="A4028" t="s">
        <v>4058</v>
      </c>
      <c r="B4028" t="s">
        <v>19</v>
      </c>
      <c r="C4028">
        <v>0</v>
      </c>
      <c r="D4028" t="s">
        <v>21</v>
      </c>
      <c r="E4028" t="s">
        <v>21</v>
      </c>
      <c r="F4028" t="s">
        <v>58</v>
      </c>
      <c r="G4028">
        <v>43</v>
      </c>
      <c r="H4028" t="s">
        <v>20</v>
      </c>
      <c r="I4028" t="s">
        <v>23</v>
      </c>
      <c r="J4028" t="s">
        <v>21</v>
      </c>
      <c r="K4028" t="s">
        <v>21</v>
      </c>
      <c r="L4028" t="s">
        <v>29</v>
      </c>
      <c r="M4028" t="s">
        <v>20</v>
      </c>
      <c r="N4028" t="s">
        <v>34</v>
      </c>
      <c r="O4028">
        <v>79.62</v>
      </c>
      <c r="P4028">
        <v>3401.16</v>
      </c>
      <c r="Q4028">
        <v>1</v>
      </c>
      <c r="R4028" t="s">
        <v>21</v>
      </c>
    </row>
    <row r="4029" spans="1:18" x14ac:dyDescent="0.35">
      <c r="A4029" t="s">
        <v>4059</v>
      </c>
      <c r="B4029" t="s">
        <v>19</v>
      </c>
      <c r="C4029">
        <v>0</v>
      </c>
      <c r="D4029" t="s">
        <v>20</v>
      </c>
      <c r="E4029" t="s">
        <v>21</v>
      </c>
      <c r="F4029" t="s">
        <v>65</v>
      </c>
      <c r="G4029">
        <v>8</v>
      </c>
      <c r="H4029" t="s">
        <v>20</v>
      </c>
      <c r="I4029" t="s">
        <v>244</v>
      </c>
      <c r="J4029" t="s">
        <v>20</v>
      </c>
      <c r="K4029" t="s">
        <v>21</v>
      </c>
      <c r="L4029" t="s">
        <v>33</v>
      </c>
      <c r="M4029" t="s">
        <v>20</v>
      </c>
      <c r="N4029" t="s">
        <v>25</v>
      </c>
      <c r="O4029">
        <v>97.74</v>
      </c>
      <c r="P4029">
        <v>792.85</v>
      </c>
      <c r="Q4029">
        <v>3</v>
      </c>
      <c r="R4029" t="s">
        <v>20</v>
      </c>
    </row>
    <row r="4030" spans="1:18" x14ac:dyDescent="0.35">
      <c r="A4030" t="s">
        <v>4060</v>
      </c>
      <c r="B4030" t="s">
        <v>19</v>
      </c>
      <c r="C4030">
        <v>1</v>
      </c>
      <c r="D4030" t="s">
        <v>21</v>
      </c>
      <c r="E4030" t="s">
        <v>21</v>
      </c>
      <c r="F4030" t="s">
        <v>75</v>
      </c>
      <c r="G4030">
        <v>43</v>
      </c>
      <c r="H4030" t="s">
        <v>20</v>
      </c>
      <c r="I4030" t="s">
        <v>23</v>
      </c>
      <c r="J4030" t="s">
        <v>21</v>
      </c>
      <c r="K4030" t="s">
        <v>21</v>
      </c>
      <c r="L4030" t="s">
        <v>24</v>
      </c>
      <c r="M4030" t="s">
        <v>20</v>
      </c>
      <c r="N4030" t="s">
        <v>30</v>
      </c>
      <c r="O4030">
        <v>94.66</v>
      </c>
      <c r="P4030">
        <v>4093.64</v>
      </c>
      <c r="Q4030">
        <v>2</v>
      </c>
      <c r="R4030" t="s">
        <v>21</v>
      </c>
    </row>
    <row r="4031" spans="1:18" x14ac:dyDescent="0.35">
      <c r="A4031" t="s">
        <v>4061</v>
      </c>
      <c r="B4031" t="s">
        <v>36</v>
      </c>
      <c r="C4031">
        <v>0</v>
      </c>
      <c r="D4031" t="s">
        <v>21</v>
      </c>
      <c r="E4031" t="s">
        <v>21</v>
      </c>
      <c r="F4031" t="s">
        <v>75</v>
      </c>
      <c r="G4031">
        <v>60</v>
      </c>
      <c r="H4031" t="s">
        <v>20</v>
      </c>
      <c r="I4031" t="s">
        <v>23</v>
      </c>
      <c r="J4031" t="s">
        <v>21</v>
      </c>
      <c r="K4031" t="s">
        <v>21</v>
      </c>
      <c r="L4031" t="s">
        <v>24</v>
      </c>
      <c r="M4031" t="s">
        <v>20</v>
      </c>
      <c r="N4031" t="s">
        <v>34</v>
      </c>
      <c r="O4031">
        <v>89.49</v>
      </c>
      <c r="P4031">
        <v>5426.64</v>
      </c>
      <c r="Q4031">
        <v>4</v>
      </c>
      <c r="R4031" t="s">
        <v>20</v>
      </c>
    </row>
    <row r="4032" spans="1:18" x14ac:dyDescent="0.35">
      <c r="A4032" t="s">
        <v>4062</v>
      </c>
      <c r="B4032" t="s">
        <v>19</v>
      </c>
      <c r="C4032">
        <v>0</v>
      </c>
      <c r="D4032" t="s">
        <v>21</v>
      </c>
      <c r="E4032" t="s">
        <v>21</v>
      </c>
      <c r="F4032" t="s">
        <v>49</v>
      </c>
      <c r="G4032">
        <v>22</v>
      </c>
      <c r="H4032" t="s">
        <v>20</v>
      </c>
      <c r="I4032" t="s">
        <v>32</v>
      </c>
      <c r="J4032" t="s">
        <v>21</v>
      </c>
      <c r="K4032" t="s">
        <v>21</v>
      </c>
      <c r="L4032" t="s">
        <v>33</v>
      </c>
      <c r="M4032" t="s">
        <v>21</v>
      </c>
      <c r="N4032" t="s">
        <v>34</v>
      </c>
      <c r="O4032">
        <v>60.76</v>
      </c>
      <c r="P4032">
        <v>1370.14</v>
      </c>
      <c r="Q4032">
        <v>0</v>
      </c>
      <c r="R4032" t="s">
        <v>21</v>
      </c>
    </row>
    <row r="4033" spans="1:18" x14ac:dyDescent="0.35">
      <c r="A4033" t="s">
        <v>4063</v>
      </c>
      <c r="B4033" t="s">
        <v>19</v>
      </c>
      <c r="C4033">
        <v>1</v>
      </c>
      <c r="D4033" t="s">
        <v>21</v>
      </c>
      <c r="E4033" t="s">
        <v>21</v>
      </c>
      <c r="F4033" t="s">
        <v>65</v>
      </c>
      <c r="G4033">
        <v>38</v>
      </c>
      <c r="H4033" t="s">
        <v>20</v>
      </c>
      <c r="I4033" t="s">
        <v>23</v>
      </c>
      <c r="J4033" t="s">
        <v>20</v>
      </c>
      <c r="K4033" t="s">
        <v>21</v>
      </c>
      <c r="L4033" t="s">
        <v>24</v>
      </c>
      <c r="M4033" t="s">
        <v>20</v>
      </c>
      <c r="N4033" t="s">
        <v>34</v>
      </c>
      <c r="O4033">
        <v>92.27</v>
      </c>
      <c r="P4033">
        <v>3471.76</v>
      </c>
      <c r="Q4033">
        <v>1</v>
      </c>
      <c r="R4033" t="s">
        <v>21</v>
      </c>
    </row>
    <row r="4034" spans="1:18" x14ac:dyDescent="0.35">
      <c r="A4034" t="s">
        <v>4064</v>
      </c>
      <c r="B4034" t="s">
        <v>36</v>
      </c>
      <c r="C4034">
        <v>0</v>
      </c>
      <c r="D4034" t="s">
        <v>21</v>
      </c>
      <c r="E4034" t="s">
        <v>21</v>
      </c>
      <c r="F4034" t="s">
        <v>27</v>
      </c>
      <c r="G4034">
        <v>32</v>
      </c>
      <c r="H4034" t="s">
        <v>20</v>
      </c>
      <c r="I4034" t="s">
        <v>21</v>
      </c>
      <c r="J4034" t="s">
        <v>28</v>
      </c>
      <c r="K4034" t="s">
        <v>28</v>
      </c>
      <c r="L4034" t="s">
        <v>33</v>
      </c>
      <c r="M4034" t="s">
        <v>21</v>
      </c>
      <c r="N4034" t="s">
        <v>25</v>
      </c>
      <c r="O4034">
        <v>33.200000000000003</v>
      </c>
      <c r="P4034">
        <v>1092.1500000000001</v>
      </c>
      <c r="Q4034">
        <v>4</v>
      </c>
      <c r="R4034" t="s">
        <v>21</v>
      </c>
    </row>
    <row r="4035" spans="1:18" x14ac:dyDescent="0.35">
      <c r="A4035" t="s">
        <v>4065</v>
      </c>
      <c r="B4035" t="s">
        <v>36</v>
      </c>
      <c r="C4035">
        <v>0</v>
      </c>
      <c r="D4035" t="s">
        <v>21</v>
      </c>
      <c r="E4035" t="s">
        <v>21</v>
      </c>
      <c r="F4035" t="s">
        <v>45</v>
      </c>
      <c r="G4035">
        <v>36</v>
      </c>
      <c r="H4035" t="s">
        <v>20</v>
      </c>
      <c r="I4035" t="s">
        <v>21</v>
      </c>
      <c r="J4035" t="s">
        <v>28</v>
      </c>
      <c r="K4035" t="s">
        <v>28</v>
      </c>
      <c r="L4035" t="s">
        <v>33</v>
      </c>
      <c r="M4035" t="s">
        <v>20</v>
      </c>
      <c r="N4035" t="s">
        <v>30</v>
      </c>
      <c r="O4035">
        <v>34.78</v>
      </c>
      <c r="P4035">
        <v>1282.4100000000001</v>
      </c>
      <c r="Q4035">
        <v>2</v>
      </c>
      <c r="R4035" t="s">
        <v>21</v>
      </c>
    </row>
    <row r="4036" spans="1:18" x14ac:dyDescent="0.35">
      <c r="A4036" t="s">
        <v>4066</v>
      </c>
      <c r="B4036" t="s">
        <v>19</v>
      </c>
      <c r="C4036">
        <v>0</v>
      </c>
      <c r="D4036" t="s">
        <v>20</v>
      </c>
      <c r="E4036" t="s">
        <v>21</v>
      </c>
      <c r="F4036" t="s">
        <v>75</v>
      </c>
      <c r="G4036">
        <v>3</v>
      </c>
      <c r="H4036" t="s">
        <v>20</v>
      </c>
      <c r="I4036" t="s">
        <v>21</v>
      </c>
      <c r="J4036" t="s">
        <v>28</v>
      </c>
      <c r="K4036" t="s">
        <v>28</v>
      </c>
      <c r="L4036" t="s">
        <v>33</v>
      </c>
      <c r="M4036" t="s">
        <v>20</v>
      </c>
      <c r="N4036" t="s">
        <v>30</v>
      </c>
      <c r="O4036">
        <v>27.14</v>
      </c>
      <c r="P4036">
        <v>83.83</v>
      </c>
      <c r="Q4036">
        <v>5</v>
      </c>
      <c r="R4036" t="s">
        <v>20</v>
      </c>
    </row>
    <row r="4037" spans="1:18" x14ac:dyDescent="0.35">
      <c r="A4037" t="s">
        <v>4067</v>
      </c>
      <c r="B4037" t="s">
        <v>36</v>
      </c>
      <c r="C4037">
        <v>1</v>
      </c>
      <c r="D4037" t="s">
        <v>20</v>
      </c>
      <c r="E4037" t="s">
        <v>20</v>
      </c>
      <c r="F4037" t="s">
        <v>41</v>
      </c>
      <c r="G4037">
        <v>41</v>
      </c>
      <c r="H4037" t="s">
        <v>20</v>
      </c>
      <c r="I4037" t="s">
        <v>32</v>
      </c>
      <c r="J4037" t="s">
        <v>20</v>
      </c>
      <c r="K4037" t="s">
        <v>20</v>
      </c>
      <c r="L4037" t="s">
        <v>29</v>
      </c>
      <c r="M4037" t="s">
        <v>20</v>
      </c>
      <c r="N4037" t="s">
        <v>25</v>
      </c>
      <c r="O4037">
        <v>61.39</v>
      </c>
      <c r="P4037">
        <v>2494.4699999999998</v>
      </c>
      <c r="Q4037">
        <v>1</v>
      </c>
      <c r="R4037" t="s">
        <v>21</v>
      </c>
    </row>
    <row r="4038" spans="1:18" x14ac:dyDescent="0.35">
      <c r="A4038" t="s">
        <v>4068</v>
      </c>
      <c r="B4038" t="s">
        <v>19</v>
      </c>
      <c r="C4038">
        <v>1</v>
      </c>
      <c r="D4038" t="s">
        <v>21</v>
      </c>
      <c r="E4038" t="s">
        <v>21</v>
      </c>
      <c r="F4038" t="s">
        <v>39</v>
      </c>
      <c r="G4038">
        <v>4</v>
      </c>
      <c r="H4038" t="s">
        <v>20</v>
      </c>
      <c r="I4038" t="s">
        <v>23</v>
      </c>
      <c r="J4038" t="s">
        <v>20</v>
      </c>
      <c r="K4038" t="s">
        <v>21</v>
      </c>
      <c r="L4038" t="s">
        <v>33</v>
      </c>
      <c r="M4038" t="s">
        <v>21</v>
      </c>
      <c r="N4038" t="s">
        <v>34</v>
      </c>
      <c r="O4038">
        <v>104.05</v>
      </c>
      <c r="P4038">
        <v>406.41</v>
      </c>
      <c r="Q4038">
        <v>2</v>
      </c>
      <c r="R4038" t="s">
        <v>20</v>
      </c>
    </row>
    <row r="4039" spans="1:18" x14ac:dyDescent="0.35">
      <c r="A4039" t="s">
        <v>4069</v>
      </c>
      <c r="B4039" t="s">
        <v>36</v>
      </c>
      <c r="C4039">
        <v>1</v>
      </c>
      <c r="D4039" t="s">
        <v>20</v>
      </c>
      <c r="E4039" t="s">
        <v>20</v>
      </c>
      <c r="F4039" t="s">
        <v>22</v>
      </c>
      <c r="G4039">
        <v>9</v>
      </c>
      <c r="H4039" t="s">
        <v>20</v>
      </c>
      <c r="I4039" t="s">
        <v>23</v>
      </c>
      <c r="J4039" t="s">
        <v>20</v>
      </c>
      <c r="K4039" t="s">
        <v>21</v>
      </c>
      <c r="L4039" t="s">
        <v>33</v>
      </c>
      <c r="M4039" t="s">
        <v>20</v>
      </c>
      <c r="N4039" t="s">
        <v>34</v>
      </c>
      <c r="O4039">
        <v>82.06</v>
      </c>
      <c r="P4039">
        <v>716.71</v>
      </c>
      <c r="Q4039">
        <v>1</v>
      </c>
      <c r="R4039" t="s">
        <v>20</v>
      </c>
    </row>
    <row r="4040" spans="1:18" x14ac:dyDescent="0.35">
      <c r="A4040" t="s">
        <v>4070</v>
      </c>
      <c r="B4040" t="s">
        <v>36</v>
      </c>
      <c r="C4040">
        <v>0</v>
      </c>
      <c r="D4040" t="s">
        <v>21</v>
      </c>
      <c r="E4040" t="s">
        <v>21</v>
      </c>
      <c r="F4040" t="s">
        <v>45</v>
      </c>
      <c r="G4040">
        <v>25</v>
      </c>
      <c r="H4040" t="s">
        <v>20</v>
      </c>
      <c r="I4040" t="s">
        <v>23</v>
      </c>
      <c r="J4040" t="s">
        <v>21</v>
      </c>
      <c r="K4040" t="s">
        <v>21</v>
      </c>
      <c r="L4040" t="s">
        <v>29</v>
      </c>
      <c r="M4040" t="s">
        <v>21</v>
      </c>
      <c r="N4040" t="s">
        <v>43</v>
      </c>
      <c r="O4040">
        <v>80.34</v>
      </c>
      <c r="P4040">
        <v>1972.69</v>
      </c>
      <c r="Q4040">
        <v>2</v>
      </c>
      <c r="R4040" t="s">
        <v>21</v>
      </c>
    </row>
    <row r="4041" spans="1:18" x14ac:dyDescent="0.35">
      <c r="A4041" t="s">
        <v>4071</v>
      </c>
      <c r="B4041" t="s">
        <v>36</v>
      </c>
      <c r="C4041">
        <v>0</v>
      </c>
      <c r="D4041" t="s">
        <v>20</v>
      </c>
      <c r="E4041" t="s">
        <v>21</v>
      </c>
      <c r="F4041" t="s">
        <v>49</v>
      </c>
      <c r="G4041">
        <v>57</v>
      </c>
      <c r="H4041" t="s">
        <v>20</v>
      </c>
      <c r="I4041" t="s">
        <v>23</v>
      </c>
      <c r="J4041" t="s">
        <v>21</v>
      </c>
      <c r="K4041" t="s">
        <v>21</v>
      </c>
      <c r="L4041" t="s">
        <v>24</v>
      </c>
      <c r="M4041" t="s">
        <v>20</v>
      </c>
      <c r="N4041" t="s">
        <v>30</v>
      </c>
      <c r="O4041">
        <v>78.31</v>
      </c>
      <c r="P4041">
        <v>4556.6099999999997</v>
      </c>
      <c r="Q4041">
        <v>2</v>
      </c>
      <c r="R4041" t="s">
        <v>21</v>
      </c>
    </row>
    <row r="4042" spans="1:18" x14ac:dyDescent="0.35">
      <c r="A4042" t="s">
        <v>4072</v>
      </c>
      <c r="B4042" t="s">
        <v>36</v>
      </c>
      <c r="C4042">
        <v>0</v>
      </c>
      <c r="D4042" t="s">
        <v>20</v>
      </c>
      <c r="E4042" t="s">
        <v>21</v>
      </c>
      <c r="F4042" t="s">
        <v>75</v>
      </c>
      <c r="G4042">
        <v>32</v>
      </c>
      <c r="H4042" t="s">
        <v>20</v>
      </c>
      <c r="I4042" t="s">
        <v>21</v>
      </c>
      <c r="J4042" t="s">
        <v>28</v>
      </c>
      <c r="K4042" t="s">
        <v>28</v>
      </c>
      <c r="L4042" t="s">
        <v>29</v>
      </c>
      <c r="M4042" t="s">
        <v>21</v>
      </c>
      <c r="N4042" t="s">
        <v>43</v>
      </c>
      <c r="O4042">
        <v>27.37</v>
      </c>
      <c r="P4042">
        <v>877.01</v>
      </c>
      <c r="Q4042">
        <v>1</v>
      </c>
      <c r="R4042" t="s">
        <v>20</v>
      </c>
    </row>
    <row r="4043" spans="1:18" x14ac:dyDescent="0.35">
      <c r="A4043" t="s">
        <v>4073</v>
      </c>
      <c r="B4043" t="s">
        <v>19</v>
      </c>
      <c r="C4043">
        <v>1</v>
      </c>
      <c r="D4043" t="s">
        <v>20</v>
      </c>
      <c r="E4043" t="s">
        <v>20</v>
      </c>
      <c r="F4043" t="s">
        <v>65</v>
      </c>
      <c r="G4043">
        <v>21</v>
      </c>
      <c r="H4043" t="s">
        <v>20</v>
      </c>
      <c r="I4043" t="s">
        <v>23</v>
      </c>
      <c r="J4043" t="s">
        <v>21</v>
      </c>
      <c r="K4043" t="s">
        <v>21</v>
      </c>
      <c r="L4043" t="s">
        <v>29</v>
      </c>
      <c r="M4043" t="s">
        <v>20</v>
      </c>
      <c r="N4043" t="s">
        <v>43</v>
      </c>
      <c r="O4043">
        <v>85.34</v>
      </c>
      <c r="P4043">
        <v>1784.03</v>
      </c>
      <c r="Q4043">
        <v>3</v>
      </c>
      <c r="R4043" t="s">
        <v>21</v>
      </c>
    </row>
    <row r="4044" spans="1:18" x14ac:dyDescent="0.35">
      <c r="A4044" t="s">
        <v>4074</v>
      </c>
      <c r="B4044" t="s">
        <v>19</v>
      </c>
      <c r="C4044">
        <v>0</v>
      </c>
      <c r="D4044" t="s">
        <v>20</v>
      </c>
      <c r="E4044" t="s">
        <v>21</v>
      </c>
      <c r="F4044" t="s">
        <v>41</v>
      </c>
      <c r="G4044">
        <v>72</v>
      </c>
      <c r="H4044" t="s">
        <v>20</v>
      </c>
      <c r="I4044" t="s">
        <v>32</v>
      </c>
      <c r="J4044" t="s">
        <v>20</v>
      </c>
      <c r="K4044" t="s">
        <v>21</v>
      </c>
      <c r="L4044" t="s">
        <v>24</v>
      </c>
      <c r="M4044" t="s">
        <v>20</v>
      </c>
      <c r="N4044" t="s">
        <v>30</v>
      </c>
      <c r="O4044">
        <v>60.05</v>
      </c>
      <c r="P4044">
        <v>4259.43</v>
      </c>
      <c r="Q4044">
        <v>2</v>
      </c>
      <c r="R4044" t="s">
        <v>21</v>
      </c>
    </row>
    <row r="4045" spans="1:18" x14ac:dyDescent="0.35">
      <c r="A4045" t="s">
        <v>4075</v>
      </c>
      <c r="B4045" t="s">
        <v>36</v>
      </c>
      <c r="C4045">
        <v>0</v>
      </c>
      <c r="D4045" t="s">
        <v>20</v>
      </c>
      <c r="E4045" t="s">
        <v>21</v>
      </c>
      <c r="F4045" t="s">
        <v>39</v>
      </c>
      <c r="G4045">
        <v>8</v>
      </c>
      <c r="H4045" t="s">
        <v>20</v>
      </c>
      <c r="I4045" t="s">
        <v>32</v>
      </c>
      <c r="J4045" t="s">
        <v>21</v>
      </c>
      <c r="K4045" t="s">
        <v>21</v>
      </c>
      <c r="L4045" t="s">
        <v>29</v>
      </c>
      <c r="M4045" t="s">
        <v>20</v>
      </c>
      <c r="N4045" t="s">
        <v>25</v>
      </c>
      <c r="O4045">
        <v>47.4</v>
      </c>
      <c r="P4045">
        <v>371.13</v>
      </c>
      <c r="Q4045">
        <v>2</v>
      </c>
      <c r="R4045" t="s">
        <v>20</v>
      </c>
    </row>
    <row r="4046" spans="1:18" x14ac:dyDescent="0.35">
      <c r="A4046" t="s">
        <v>4076</v>
      </c>
      <c r="B4046" t="s">
        <v>19</v>
      </c>
      <c r="C4046">
        <v>0</v>
      </c>
      <c r="D4046" t="s">
        <v>21</v>
      </c>
      <c r="E4046" t="s">
        <v>21</v>
      </c>
      <c r="F4046" t="s">
        <v>65</v>
      </c>
      <c r="G4046">
        <v>72</v>
      </c>
      <c r="H4046" t="s">
        <v>20</v>
      </c>
      <c r="I4046" t="s">
        <v>23</v>
      </c>
      <c r="J4046" t="s">
        <v>21</v>
      </c>
      <c r="K4046" t="s">
        <v>20</v>
      </c>
      <c r="L4046" t="s">
        <v>24</v>
      </c>
      <c r="M4046" t="s">
        <v>20</v>
      </c>
      <c r="N4046" t="s">
        <v>34</v>
      </c>
      <c r="O4046">
        <v>82.14</v>
      </c>
      <c r="P4046">
        <v>5908.86</v>
      </c>
      <c r="Q4046">
        <v>2</v>
      </c>
      <c r="R4046" t="s">
        <v>21</v>
      </c>
    </row>
    <row r="4047" spans="1:18" x14ac:dyDescent="0.35">
      <c r="A4047" t="s">
        <v>4077</v>
      </c>
      <c r="B4047" t="s">
        <v>19</v>
      </c>
      <c r="C4047">
        <v>1</v>
      </c>
      <c r="D4047" t="s">
        <v>21</v>
      </c>
      <c r="E4047" t="s">
        <v>21</v>
      </c>
      <c r="F4047" t="s">
        <v>45</v>
      </c>
      <c r="G4047">
        <v>31</v>
      </c>
      <c r="H4047" t="s">
        <v>20</v>
      </c>
      <c r="I4047" t="s">
        <v>23</v>
      </c>
      <c r="J4047" t="s">
        <v>21</v>
      </c>
      <c r="K4047" t="s">
        <v>20</v>
      </c>
      <c r="L4047" t="s">
        <v>33</v>
      </c>
      <c r="M4047" t="s">
        <v>21</v>
      </c>
      <c r="N4047" t="s">
        <v>34</v>
      </c>
      <c r="O4047">
        <v>83.4</v>
      </c>
      <c r="P4047">
        <v>2541.94</v>
      </c>
      <c r="Q4047">
        <v>2</v>
      </c>
      <c r="R4047" t="s">
        <v>21</v>
      </c>
    </row>
    <row r="4048" spans="1:18" x14ac:dyDescent="0.35">
      <c r="A4048" t="s">
        <v>4078</v>
      </c>
      <c r="B4048" t="s">
        <v>19</v>
      </c>
      <c r="C4048">
        <v>1</v>
      </c>
      <c r="D4048" t="s">
        <v>21</v>
      </c>
      <c r="E4048" t="s">
        <v>21</v>
      </c>
      <c r="F4048" t="s">
        <v>27</v>
      </c>
      <c r="G4048">
        <v>61</v>
      </c>
      <c r="H4048" t="s">
        <v>20</v>
      </c>
      <c r="I4048" t="s">
        <v>23</v>
      </c>
      <c r="J4048" t="s">
        <v>20</v>
      </c>
      <c r="K4048" t="s">
        <v>21</v>
      </c>
      <c r="L4048" t="s">
        <v>24</v>
      </c>
      <c r="M4048" t="s">
        <v>20</v>
      </c>
      <c r="N4048" t="s">
        <v>43</v>
      </c>
      <c r="O4048">
        <v>84.98</v>
      </c>
      <c r="P4048">
        <v>5171.38</v>
      </c>
      <c r="Q4048">
        <v>1</v>
      </c>
      <c r="R4048" t="s">
        <v>21</v>
      </c>
    </row>
    <row r="4049" spans="1:18" x14ac:dyDescent="0.35">
      <c r="A4049" t="s">
        <v>4079</v>
      </c>
      <c r="B4049" t="s">
        <v>19</v>
      </c>
      <c r="C4049">
        <v>0</v>
      </c>
      <c r="D4049" t="s">
        <v>21</v>
      </c>
      <c r="E4049" t="s">
        <v>21</v>
      </c>
      <c r="F4049" t="s">
        <v>27</v>
      </c>
      <c r="G4049">
        <v>40</v>
      </c>
      <c r="H4049" t="s">
        <v>20</v>
      </c>
      <c r="I4049" t="s">
        <v>32</v>
      </c>
      <c r="J4049" t="s">
        <v>21</v>
      </c>
      <c r="K4049" t="s">
        <v>20</v>
      </c>
      <c r="L4049" t="s">
        <v>29</v>
      </c>
      <c r="M4049" t="s">
        <v>20</v>
      </c>
      <c r="N4049" t="s">
        <v>25</v>
      </c>
      <c r="O4049">
        <v>56.07</v>
      </c>
      <c r="P4049">
        <v>2252.84</v>
      </c>
      <c r="Q4049">
        <v>2</v>
      </c>
      <c r="R4049" t="s">
        <v>21</v>
      </c>
    </row>
    <row r="4050" spans="1:18" x14ac:dyDescent="0.35">
      <c r="A4050" t="s">
        <v>4080</v>
      </c>
      <c r="B4050" t="s">
        <v>19</v>
      </c>
      <c r="C4050">
        <v>0</v>
      </c>
      <c r="D4050" t="s">
        <v>20</v>
      </c>
      <c r="E4050" t="s">
        <v>21</v>
      </c>
      <c r="F4050" t="s">
        <v>39</v>
      </c>
      <c r="G4050">
        <v>21</v>
      </c>
      <c r="H4050" t="s">
        <v>20</v>
      </c>
      <c r="I4050" t="s">
        <v>32</v>
      </c>
      <c r="J4050" t="s">
        <v>21</v>
      </c>
      <c r="K4050" t="s">
        <v>21</v>
      </c>
      <c r="L4050" t="s">
        <v>33</v>
      </c>
      <c r="M4050" t="s">
        <v>20</v>
      </c>
      <c r="N4050" t="s">
        <v>30</v>
      </c>
      <c r="O4050">
        <v>65.819999999999993</v>
      </c>
      <c r="P4050">
        <v>1397.53</v>
      </c>
      <c r="Q4050">
        <v>5</v>
      </c>
      <c r="R4050" t="s">
        <v>21</v>
      </c>
    </row>
    <row r="4051" spans="1:18" x14ac:dyDescent="0.35">
      <c r="A4051" t="s">
        <v>4081</v>
      </c>
      <c r="B4051" t="s">
        <v>19</v>
      </c>
      <c r="C4051">
        <v>0</v>
      </c>
      <c r="D4051" t="s">
        <v>21</v>
      </c>
      <c r="E4051" t="s">
        <v>20</v>
      </c>
      <c r="F4051" t="s">
        <v>3786</v>
      </c>
      <c r="G4051">
        <v>19</v>
      </c>
      <c r="H4051" t="s">
        <v>20</v>
      </c>
      <c r="I4051" t="s">
        <v>21</v>
      </c>
      <c r="J4051" t="s">
        <v>28</v>
      </c>
      <c r="K4051" t="s">
        <v>28</v>
      </c>
      <c r="L4051" t="s">
        <v>33</v>
      </c>
      <c r="M4051" t="s">
        <v>21</v>
      </c>
      <c r="N4051" t="s">
        <v>34</v>
      </c>
      <c r="O4051">
        <v>21.05</v>
      </c>
      <c r="P4051">
        <v>404.49</v>
      </c>
      <c r="Q4051">
        <v>0</v>
      </c>
      <c r="R4051" t="s">
        <v>20</v>
      </c>
    </row>
    <row r="4052" spans="1:18" x14ac:dyDescent="0.35">
      <c r="A4052" t="s">
        <v>4082</v>
      </c>
      <c r="B4052" t="s">
        <v>19</v>
      </c>
      <c r="C4052">
        <v>0</v>
      </c>
      <c r="D4052" t="s">
        <v>20</v>
      </c>
      <c r="E4052" t="s">
        <v>21</v>
      </c>
      <c r="F4052" t="s">
        <v>37</v>
      </c>
      <c r="G4052">
        <v>7</v>
      </c>
      <c r="H4052" t="s">
        <v>20</v>
      </c>
      <c r="I4052" t="s">
        <v>23</v>
      </c>
      <c r="J4052" t="s">
        <v>21</v>
      </c>
      <c r="K4052" t="s">
        <v>21</v>
      </c>
      <c r="L4052" t="s">
        <v>29</v>
      </c>
      <c r="M4052" t="s">
        <v>21</v>
      </c>
      <c r="N4052" t="s">
        <v>25</v>
      </c>
      <c r="O4052">
        <v>90.65</v>
      </c>
      <c r="P4052">
        <v>640.96</v>
      </c>
      <c r="Q4052">
        <v>2</v>
      </c>
      <c r="R4052" t="s">
        <v>21</v>
      </c>
    </row>
    <row r="4053" spans="1:18" x14ac:dyDescent="0.35">
      <c r="A4053" t="s">
        <v>4083</v>
      </c>
      <c r="B4053" t="s">
        <v>19</v>
      </c>
      <c r="C4053">
        <v>0</v>
      </c>
      <c r="D4053" t="s">
        <v>21</v>
      </c>
      <c r="E4053" t="s">
        <v>20</v>
      </c>
      <c r="F4053" t="s">
        <v>41</v>
      </c>
      <c r="G4053">
        <v>67</v>
      </c>
      <c r="H4053" t="s">
        <v>20</v>
      </c>
      <c r="I4053" t="s">
        <v>23</v>
      </c>
      <c r="J4053" t="s">
        <v>21</v>
      </c>
      <c r="K4053" t="s">
        <v>21</v>
      </c>
      <c r="L4053" t="s">
        <v>24</v>
      </c>
      <c r="M4053" t="s">
        <v>21</v>
      </c>
      <c r="N4053" t="s">
        <v>25</v>
      </c>
      <c r="O4053">
        <v>87.72</v>
      </c>
      <c r="P4053">
        <v>5885.1</v>
      </c>
      <c r="Q4053">
        <v>1</v>
      </c>
      <c r="R4053" t="s">
        <v>21</v>
      </c>
    </row>
    <row r="4054" spans="1:18" x14ac:dyDescent="0.35">
      <c r="A4054" t="s">
        <v>4084</v>
      </c>
      <c r="B4054" t="s">
        <v>19</v>
      </c>
      <c r="C4054">
        <v>0</v>
      </c>
      <c r="D4054" t="s">
        <v>20</v>
      </c>
      <c r="E4054" t="s">
        <v>20</v>
      </c>
      <c r="F4054" t="s">
        <v>41</v>
      </c>
      <c r="G4054">
        <v>19</v>
      </c>
      <c r="H4054" t="s">
        <v>20</v>
      </c>
      <c r="I4054" t="s">
        <v>32</v>
      </c>
      <c r="J4054" t="s">
        <v>21</v>
      </c>
      <c r="K4054" t="s">
        <v>20</v>
      </c>
      <c r="L4054" t="s">
        <v>29</v>
      </c>
      <c r="M4054" t="s">
        <v>20</v>
      </c>
      <c r="N4054" t="s">
        <v>25</v>
      </c>
      <c r="O4054">
        <v>60.95</v>
      </c>
      <c r="P4054">
        <v>1168.6600000000001</v>
      </c>
      <c r="Q4054">
        <v>0</v>
      </c>
      <c r="R4054" t="s">
        <v>21</v>
      </c>
    </row>
    <row r="4055" spans="1:18" x14ac:dyDescent="0.35">
      <c r="A4055" t="s">
        <v>4085</v>
      </c>
      <c r="B4055" t="s">
        <v>36</v>
      </c>
      <c r="C4055">
        <v>0</v>
      </c>
      <c r="D4055" t="s">
        <v>20</v>
      </c>
      <c r="E4055" t="s">
        <v>20</v>
      </c>
      <c r="F4055" t="s">
        <v>56</v>
      </c>
      <c r="G4055">
        <v>10</v>
      </c>
      <c r="H4055" t="s">
        <v>20</v>
      </c>
      <c r="I4055" t="s">
        <v>32</v>
      </c>
      <c r="J4055" t="s">
        <v>21</v>
      </c>
      <c r="K4055" t="s">
        <v>21</v>
      </c>
      <c r="L4055" t="s">
        <v>33</v>
      </c>
      <c r="M4055" t="s">
        <v>21</v>
      </c>
      <c r="N4055" t="s">
        <v>34</v>
      </c>
      <c r="O4055">
        <v>56.22</v>
      </c>
      <c r="P4055">
        <v>550.23</v>
      </c>
      <c r="Q4055">
        <v>4</v>
      </c>
      <c r="R4055" t="s">
        <v>21</v>
      </c>
    </row>
    <row r="4056" spans="1:18" x14ac:dyDescent="0.35">
      <c r="A4056" t="s">
        <v>4086</v>
      </c>
      <c r="B4056" t="s">
        <v>36</v>
      </c>
      <c r="C4056">
        <v>0</v>
      </c>
      <c r="D4056" t="s">
        <v>21</v>
      </c>
      <c r="E4056" t="s">
        <v>21</v>
      </c>
      <c r="F4056" t="s">
        <v>37</v>
      </c>
      <c r="G4056">
        <v>13</v>
      </c>
      <c r="H4056" t="s">
        <v>20</v>
      </c>
      <c r="I4056" t="s">
        <v>32</v>
      </c>
      <c r="J4056" t="s">
        <v>21</v>
      </c>
      <c r="K4056" t="s">
        <v>21</v>
      </c>
      <c r="L4056" t="s">
        <v>33</v>
      </c>
      <c r="M4056" t="s">
        <v>21</v>
      </c>
      <c r="N4056" t="s">
        <v>30</v>
      </c>
      <c r="O4056">
        <v>59.66</v>
      </c>
      <c r="P4056">
        <v>793.71</v>
      </c>
      <c r="Q4056">
        <v>6</v>
      </c>
      <c r="R4056" t="s">
        <v>20</v>
      </c>
    </row>
    <row r="4057" spans="1:18" x14ac:dyDescent="0.35">
      <c r="A4057" t="s">
        <v>4087</v>
      </c>
      <c r="B4057" t="s">
        <v>36</v>
      </c>
      <c r="C4057">
        <v>0</v>
      </c>
      <c r="D4057" t="s">
        <v>21</v>
      </c>
      <c r="E4057" t="s">
        <v>21</v>
      </c>
      <c r="F4057" t="s">
        <v>75</v>
      </c>
      <c r="G4057">
        <v>12</v>
      </c>
      <c r="H4057" t="s">
        <v>20</v>
      </c>
      <c r="I4057" t="s">
        <v>23</v>
      </c>
      <c r="J4057" t="s">
        <v>21</v>
      </c>
      <c r="K4057" t="s">
        <v>21</v>
      </c>
      <c r="L4057" t="s">
        <v>33</v>
      </c>
      <c r="M4057" t="s">
        <v>20</v>
      </c>
      <c r="N4057" t="s">
        <v>34</v>
      </c>
      <c r="O4057">
        <v>88.86</v>
      </c>
      <c r="P4057">
        <v>1072.3699999999999</v>
      </c>
      <c r="Q4057">
        <v>1</v>
      </c>
      <c r="R4057" t="s">
        <v>20</v>
      </c>
    </row>
    <row r="4058" spans="1:18" x14ac:dyDescent="0.35">
      <c r="A4058" t="s">
        <v>4088</v>
      </c>
      <c r="B4058" t="s">
        <v>19</v>
      </c>
      <c r="C4058">
        <v>0</v>
      </c>
      <c r="D4058" t="s">
        <v>21</v>
      </c>
      <c r="E4058" t="s">
        <v>21</v>
      </c>
      <c r="F4058" t="s">
        <v>39</v>
      </c>
      <c r="G4058">
        <v>56</v>
      </c>
      <c r="H4058" t="s">
        <v>20</v>
      </c>
      <c r="I4058" t="s">
        <v>32</v>
      </c>
      <c r="J4058" t="s">
        <v>21</v>
      </c>
      <c r="K4058" t="s">
        <v>21</v>
      </c>
      <c r="L4058" t="s">
        <v>33</v>
      </c>
      <c r="M4058" t="s">
        <v>20</v>
      </c>
      <c r="N4058" t="s">
        <v>25</v>
      </c>
      <c r="O4058">
        <v>50.22</v>
      </c>
      <c r="P4058">
        <v>2889.68</v>
      </c>
      <c r="Q4058">
        <v>2</v>
      </c>
      <c r="R4058" t="s">
        <v>21</v>
      </c>
    </row>
    <row r="4059" spans="1:18" x14ac:dyDescent="0.35">
      <c r="A4059" t="s">
        <v>4089</v>
      </c>
      <c r="B4059" t="s">
        <v>36</v>
      </c>
      <c r="C4059">
        <v>0</v>
      </c>
      <c r="D4059" t="s">
        <v>20</v>
      </c>
      <c r="E4059" t="s">
        <v>21</v>
      </c>
      <c r="F4059" t="s">
        <v>58</v>
      </c>
      <c r="G4059">
        <v>6</v>
      </c>
      <c r="H4059" t="s">
        <v>20</v>
      </c>
      <c r="I4059" t="s">
        <v>23</v>
      </c>
      <c r="J4059" t="s">
        <v>21</v>
      </c>
      <c r="K4059" t="s">
        <v>21</v>
      </c>
      <c r="L4059" t="s">
        <v>33</v>
      </c>
      <c r="M4059" t="s">
        <v>20</v>
      </c>
      <c r="N4059" t="s">
        <v>43</v>
      </c>
      <c r="O4059">
        <v>83.66</v>
      </c>
      <c r="P4059">
        <v>503.94</v>
      </c>
      <c r="Q4059">
        <v>5</v>
      </c>
      <c r="R4059" t="s">
        <v>20</v>
      </c>
    </row>
    <row r="4060" spans="1:18" x14ac:dyDescent="0.35">
      <c r="A4060" t="s">
        <v>4090</v>
      </c>
      <c r="B4060" t="s">
        <v>36</v>
      </c>
      <c r="C4060">
        <v>0</v>
      </c>
      <c r="D4060" t="s">
        <v>20</v>
      </c>
      <c r="E4060" t="s">
        <v>21</v>
      </c>
      <c r="F4060" t="s">
        <v>65</v>
      </c>
      <c r="G4060">
        <v>36</v>
      </c>
      <c r="H4060" t="s">
        <v>21</v>
      </c>
      <c r="I4060" t="s">
        <v>23</v>
      </c>
      <c r="J4060" t="s">
        <v>20</v>
      </c>
      <c r="K4060" t="s">
        <v>20</v>
      </c>
      <c r="L4060" t="s">
        <v>33</v>
      </c>
      <c r="M4060" t="s">
        <v>20</v>
      </c>
      <c r="N4060" t="s">
        <v>25</v>
      </c>
      <c r="O4060">
        <v>86.3</v>
      </c>
      <c r="P4060">
        <v>3095.86</v>
      </c>
      <c r="Q4060">
        <v>4</v>
      </c>
      <c r="R4060" t="s">
        <v>21</v>
      </c>
    </row>
    <row r="4061" spans="1:18" x14ac:dyDescent="0.35">
      <c r="A4061" t="s">
        <v>4091</v>
      </c>
      <c r="B4061" t="s">
        <v>19</v>
      </c>
      <c r="C4061">
        <v>0</v>
      </c>
      <c r="D4061" t="s">
        <v>21</v>
      </c>
      <c r="E4061" t="s">
        <v>21</v>
      </c>
      <c r="F4061" t="s">
        <v>39</v>
      </c>
      <c r="G4061">
        <v>59</v>
      </c>
      <c r="H4061" t="s">
        <v>20</v>
      </c>
      <c r="I4061" t="s">
        <v>21</v>
      </c>
      <c r="J4061" t="s">
        <v>28</v>
      </c>
      <c r="K4061" t="s">
        <v>28</v>
      </c>
      <c r="L4061" t="s">
        <v>24</v>
      </c>
      <c r="M4061" t="s">
        <v>20</v>
      </c>
      <c r="N4061" t="s">
        <v>34</v>
      </c>
      <c r="O4061">
        <v>30.09</v>
      </c>
      <c r="P4061">
        <v>1770.71</v>
      </c>
      <c r="Q4061">
        <v>0</v>
      </c>
      <c r="R4061" t="s">
        <v>21</v>
      </c>
    </row>
    <row r="4062" spans="1:18" x14ac:dyDescent="0.35">
      <c r="A4062" t="s">
        <v>4092</v>
      </c>
      <c r="B4062" t="s">
        <v>19</v>
      </c>
      <c r="C4062">
        <v>0</v>
      </c>
      <c r="D4062" t="s">
        <v>21</v>
      </c>
      <c r="E4062" t="s">
        <v>21</v>
      </c>
      <c r="F4062" t="s">
        <v>49</v>
      </c>
      <c r="G4062">
        <v>22</v>
      </c>
      <c r="H4062" t="s">
        <v>20</v>
      </c>
      <c r="I4062" t="s">
        <v>23</v>
      </c>
      <c r="J4062" t="s">
        <v>21</v>
      </c>
      <c r="K4062" t="s">
        <v>21</v>
      </c>
      <c r="L4062" t="s">
        <v>24</v>
      </c>
      <c r="M4062" t="s">
        <v>20</v>
      </c>
      <c r="N4062" t="s">
        <v>34</v>
      </c>
      <c r="O4062">
        <v>82.95</v>
      </c>
      <c r="P4062">
        <v>1773.63</v>
      </c>
      <c r="Q4062">
        <v>6</v>
      </c>
      <c r="R4062" t="s">
        <v>21</v>
      </c>
    </row>
    <row r="4063" spans="1:18" x14ac:dyDescent="0.35">
      <c r="A4063" t="s">
        <v>4093</v>
      </c>
      <c r="B4063" t="s">
        <v>36</v>
      </c>
      <c r="C4063">
        <v>0</v>
      </c>
      <c r="D4063" t="s">
        <v>21</v>
      </c>
      <c r="E4063" t="s">
        <v>21</v>
      </c>
      <c r="F4063" t="s">
        <v>49</v>
      </c>
      <c r="G4063">
        <v>3</v>
      </c>
      <c r="H4063" t="s">
        <v>20</v>
      </c>
      <c r="I4063" t="s">
        <v>23</v>
      </c>
      <c r="J4063" t="s">
        <v>20</v>
      </c>
      <c r="K4063" t="s">
        <v>20</v>
      </c>
      <c r="L4063" t="s">
        <v>33</v>
      </c>
      <c r="M4063" t="s">
        <v>21</v>
      </c>
      <c r="N4063" t="s">
        <v>34</v>
      </c>
      <c r="O4063">
        <v>96.54</v>
      </c>
      <c r="P4063">
        <v>291.54000000000002</v>
      </c>
      <c r="Q4063">
        <v>2</v>
      </c>
      <c r="R4063" t="s">
        <v>20</v>
      </c>
    </row>
    <row r="4064" spans="1:18" x14ac:dyDescent="0.35">
      <c r="A4064" t="s">
        <v>4094</v>
      </c>
      <c r="B4064" t="s">
        <v>36</v>
      </c>
      <c r="C4064">
        <v>1</v>
      </c>
      <c r="D4064" t="s">
        <v>20</v>
      </c>
      <c r="E4064" t="s">
        <v>21</v>
      </c>
      <c r="F4064" t="s">
        <v>41</v>
      </c>
      <c r="G4064">
        <v>57</v>
      </c>
      <c r="H4064" t="s">
        <v>20</v>
      </c>
      <c r="I4064" t="s">
        <v>23</v>
      </c>
      <c r="J4064" t="s">
        <v>21</v>
      </c>
      <c r="K4064" t="s">
        <v>21</v>
      </c>
      <c r="L4064" t="s">
        <v>33</v>
      </c>
      <c r="M4064" t="s">
        <v>21</v>
      </c>
      <c r="N4064" t="s">
        <v>34</v>
      </c>
      <c r="O4064">
        <v>83.93</v>
      </c>
      <c r="P4064">
        <v>4787.74</v>
      </c>
      <c r="Q4064">
        <v>1</v>
      </c>
      <c r="R4064" t="s">
        <v>21</v>
      </c>
    </row>
    <row r="4065" spans="1:18" x14ac:dyDescent="0.35">
      <c r="A4065" t="s">
        <v>4095</v>
      </c>
      <c r="B4065" t="s">
        <v>19</v>
      </c>
      <c r="C4065">
        <v>1</v>
      </c>
      <c r="D4065" t="s">
        <v>20</v>
      </c>
      <c r="E4065" t="s">
        <v>21</v>
      </c>
      <c r="F4065" t="s">
        <v>65</v>
      </c>
      <c r="G4065">
        <v>54</v>
      </c>
      <c r="H4065" t="s">
        <v>21</v>
      </c>
      <c r="I4065" t="s">
        <v>23</v>
      </c>
      <c r="J4065" t="s">
        <v>21</v>
      </c>
      <c r="K4065" t="s">
        <v>21</v>
      </c>
      <c r="L4065" t="s">
        <v>24</v>
      </c>
      <c r="M4065" t="s">
        <v>21</v>
      </c>
      <c r="N4065" t="s">
        <v>30</v>
      </c>
      <c r="O4065">
        <v>74.13</v>
      </c>
      <c r="P4065">
        <v>4108.1499999999996</v>
      </c>
      <c r="Q4065">
        <v>1</v>
      </c>
      <c r="R4065" t="s">
        <v>21</v>
      </c>
    </row>
    <row r="4066" spans="1:18" x14ac:dyDescent="0.35">
      <c r="A4066" t="s">
        <v>4096</v>
      </c>
      <c r="B4066" t="s">
        <v>19</v>
      </c>
      <c r="C4066">
        <v>0</v>
      </c>
      <c r="D4066" t="s">
        <v>20</v>
      </c>
      <c r="E4066" t="s">
        <v>21</v>
      </c>
      <c r="F4066" t="s">
        <v>41</v>
      </c>
      <c r="G4066">
        <v>9</v>
      </c>
      <c r="H4066" t="s">
        <v>21</v>
      </c>
      <c r="I4066" t="s">
        <v>21</v>
      </c>
      <c r="J4066" t="s">
        <v>28</v>
      </c>
      <c r="K4066" t="s">
        <v>28</v>
      </c>
      <c r="L4066" t="s">
        <v>24</v>
      </c>
      <c r="M4066" t="s">
        <v>20</v>
      </c>
      <c r="N4066" t="s">
        <v>43</v>
      </c>
      <c r="O4066">
        <v>18.510000000000002</v>
      </c>
      <c r="P4066">
        <v>168.85</v>
      </c>
      <c r="Q4066">
        <v>2</v>
      </c>
      <c r="R4066" t="s">
        <v>21</v>
      </c>
    </row>
    <row r="4067" spans="1:18" x14ac:dyDescent="0.35">
      <c r="A4067" t="s">
        <v>4097</v>
      </c>
      <c r="B4067" t="s">
        <v>36</v>
      </c>
      <c r="C4067">
        <v>1</v>
      </c>
      <c r="D4067" t="s">
        <v>21</v>
      </c>
      <c r="E4067" t="s">
        <v>21</v>
      </c>
      <c r="F4067" t="s">
        <v>45</v>
      </c>
      <c r="G4067">
        <v>12</v>
      </c>
      <c r="H4067" t="s">
        <v>20</v>
      </c>
      <c r="I4067" t="s">
        <v>23</v>
      </c>
      <c r="J4067" t="s">
        <v>20</v>
      </c>
      <c r="K4067" t="s">
        <v>21</v>
      </c>
      <c r="L4067" t="s">
        <v>33</v>
      </c>
      <c r="M4067" t="s">
        <v>20</v>
      </c>
      <c r="N4067" t="s">
        <v>25</v>
      </c>
      <c r="O4067">
        <v>107.69</v>
      </c>
      <c r="P4067">
        <v>1312.17</v>
      </c>
      <c r="Q4067">
        <v>2</v>
      </c>
      <c r="R4067" t="s">
        <v>21</v>
      </c>
    </row>
    <row r="4068" spans="1:18" x14ac:dyDescent="0.35">
      <c r="A4068" t="s">
        <v>4098</v>
      </c>
      <c r="B4068" t="s">
        <v>36</v>
      </c>
      <c r="C4068">
        <v>0</v>
      </c>
      <c r="D4068" t="s">
        <v>20</v>
      </c>
      <c r="E4068" t="s">
        <v>21</v>
      </c>
      <c r="F4068" t="s">
        <v>65</v>
      </c>
      <c r="G4068">
        <v>21</v>
      </c>
      <c r="H4068" t="s">
        <v>20</v>
      </c>
      <c r="I4068" t="s">
        <v>23</v>
      </c>
      <c r="J4068" t="s">
        <v>21</v>
      </c>
      <c r="K4068" t="s">
        <v>20</v>
      </c>
      <c r="L4068" t="s">
        <v>33</v>
      </c>
      <c r="M4068" t="s">
        <v>20</v>
      </c>
      <c r="N4068" t="s">
        <v>34</v>
      </c>
      <c r="O4068">
        <v>100.23</v>
      </c>
      <c r="P4068">
        <v>2130.6799999999998</v>
      </c>
      <c r="Q4068">
        <v>1</v>
      </c>
      <c r="R4068" t="s">
        <v>21</v>
      </c>
    </row>
    <row r="4069" spans="1:18" x14ac:dyDescent="0.35">
      <c r="A4069" t="s">
        <v>4099</v>
      </c>
      <c r="B4069" t="s">
        <v>19</v>
      </c>
      <c r="C4069">
        <v>1</v>
      </c>
      <c r="D4069" t="s">
        <v>21</v>
      </c>
      <c r="E4069" t="s">
        <v>20</v>
      </c>
      <c r="F4069" t="s">
        <v>41</v>
      </c>
      <c r="G4069">
        <v>29</v>
      </c>
      <c r="H4069" t="s">
        <v>20</v>
      </c>
      <c r="I4069" t="s">
        <v>32</v>
      </c>
      <c r="J4069" t="s">
        <v>21</v>
      </c>
      <c r="K4069" t="s">
        <v>20</v>
      </c>
      <c r="L4069" t="s">
        <v>33</v>
      </c>
      <c r="M4069" t="s">
        <v>21</v>
      </c>
      <c r="N4069" t="s">
        <v>30</v>
      </c>
      <c r="O4069">
        <v>60.32</v>
      </c>
      <c r="P4069">
        <v>1711.98</v>
      </c>
      <c r="Q4069">
        <v>1</v>
      </c>
      <c r="R4069" t="s">
        <v>20</v>
      </c>
    </row>
    <row r="4070" spans="1:18" x14ac:dyDescent="0.35">
      <c r="A4070" t="s">
        <v>4100</v>
      </c>
      <c r="B4070" t="s">
        <v>36</v>
      </c>
      <c r="C4070">
        <v>0</v>
      </c>
      <c r="D4070" t="s">
        <v>21</v>
      </c>
      <c r="E4070" t="s">
        <v>21</v>
      </c>
      <c r="F4070" t="s">
        <v>37</v>
      </c>
      <c r="G4070">
        <v>72</v>
      </c>
      <c r="H4070" t="s">
        <v>20</v>
      </c>
      <c r="I4070" t="s">
        <v>21</v>
      </c>
      <c r="J4070" t="s">
        <v>28</v>
      </c>
      <c r="K4070" t="s">
        <v>28</v>
      </c>
      <c r="L4070" t="s">
        <v>24</v>
      </c>
      <c r="M4070" t="s">
        <v>21</v>
      </c>
      <c r="N4070" t="s">
        <v>34</v>
      </c>
      <c r="O4070">
        <v>27.38</v>
      </c>
      <c r="P4070">
        <v>1973.52</v>
      </c>
      <c r="Q4070">
        <v>5</v>
      </c>
      <c r="R4070" t="s">
        <v>21</v>
      </c>
    </row>
    <row r="4071" spans="1:18" x14ac:dyDescent="0.35">
      <c r="A4071" t="s">
        <v>4101</v>
      </c>
      <c r="B4071" t="s">
        <v>19</v>
      </c>
      <c r="C4071">
        <v>0</v>
      </c>
      <c r="D4071" t="s">
        <v>21</v>
      </c>
      <c r="E4071" t="s">
        <v>21</v>
      </c>
      <c r="F4071" t="s">
        <v>58</v>
      </c>
      <c r="G4071">
        <v>3</v>
      </c>
      <c r="H4071" t="s">
        <v>20</v>
      </c>
      <c r="I4071" t="s">
        <v>21</v>
      </c>
      <c r="J4071" t="s">
        <v>28</v>
      </c>
      <c r="K4071" t="s">
        <v>28</v>
      </c>
      <c r="L4071" t="s">
        <v>33</v>
      </c>
      <c r="M4071" t="s">
        <v>20</v>
      </c>
      <c r="N4071" t="s">
        <v>30</v>
      </c>
      <c r="O4071">
        <v>33.83</v>
      </c>
      <c r="P4071">
        <v>103.66</v>
      </c>
      <c r="Q4071">
        <v>2</v>
      </c>
      <c r="R4071" t="s">
        <v>20</v>
      </c>
    </row>
    <row r="4072" spans="1:18" x14ac:dyDescent="0.35">
      <c r="A4072" t="s">
        <v>4102</v>
      </c>
      <c r="B4072" t="s">
        <v>36</v>
      </c>
      <c r="C4072">
        <v>0</v>
      </c>
      <c r="D4072" t="s">
        <v>21</v>
      </c>
      <c r="E4072" t="s">
        <v>21</v>
      </c>
      <c r="F4072" t="s">
        <v>58</v>
      </c>
      <c r="G4072">
        <v>11</v>
      </c>
      <c r="H4072" t="s">
        <v>20</v>
      </c>
      <c r="I4072" t="s">
        <v>32</v>
      </c>
      <c r="J4072" t="s">
        <v>20</v>
      </c>
      <c r="K4072" t="s">
        <v>20</v>
      </c>
      <c r="L4072" t="s">
        <v>33</v>
      </c>
      <c r="M4072" t="s">
        <v>20</v>
      </c>
      <c r="N4072" t="s">
        <v>25</v>
      </c>
      <c r="O4072">
        <v>63.11</v>
      </c>
      <c r="P4072">
        <v>680.22</v>
      </c>
      <c r="Q4072">
        <v>2</v>
      </c>
      <c r="R4072" t="s">
        <v>21</v>
      </c>
    </row>
    <row r="4073" spans="1:18" x14ac:dyDescent="0.35">
      <c r="A4073" t="s">
        <v>4103</v>
      </c>
      <c r="B4073" t="s">
        <v>19</v>
      </c>
      <c r="C4073">
        <v>0</v>
      </c>
      <c r="D4073" t="s">
        <v>21</v>
      </c>
      <c r="E4073" t="s">
        <v>21</v>
      </c>
      <c r="F4073" t="s">
        <v>22</v>
      </c>
      <c r="G4073">
        <v>16</v>
      </c>
      <c r="H4073" t="s">
        <v>20</v>
      </c>
      <c r="I4073" t="s">
        <v>23</v>
      </c>
      <c r="J4073" t="s">
        <v>21</v>
      </c>
      <c r="K4073" t="s">
        <v>21</v>
      </c>
      <c r="L4073" t="s">
        <v>33</v>
      </c>
      <c r="M4073" t="s">
        <v>20</v>
      </c>
      <c r="N4073" t="s">
        <v>25</v>
      </c>
      <c r="O4073">
        <v>94.14</v>
      </c>
      <c r="P4073">
        <v>1472.24</v>
      </c>
      <c r="Q4073">
        <v>4</v>
      </c>
      <c r="R4073" t="s">
        <v>21</v>
      </c>
    </row>
    <row r="4074" spans="1:18" x14ac:dyDescent="0.35">
      <c r="A4074" t="s">
        <v>4104</v>
      </c>
      <c r="B4074" t="s">
        <v>19</v>
      </c>
      <c r="C4074">
        <v>0</v>
      </c>
      <c r="D4074" t="s">
        <v>21</v>
      </c>
      <c r="E4074" t="s">
        <v>21</v>
      </c>
      <c r="F4074" t="s">
        <v>22</v>
      </c>
      <c r="G4074">
        <v>37</v>
      </c>
      <c r="H4074" t="s">
        <v>20</v>
      </c>
      <c r="I4074" t="s">
        <v>23</v>
      </c>
      <c r="J4074" t="s">
        <v>21</v>
      </c>
      <c r="K4074" t="s">
        <v>20</v>
      </c>
      <c r="L4074" t="s">
        <v>24</v>
      </c>
      <c r="M4074" t="s">
        <v>20</v>
      </c>
      <c r="N4074" t="s">
        <v>34</v>
      </c>
      <c r="O4074">
        <v>93.32</v>
      </c>
      <c r="P4074">
        <v>3361.88</v>
      </c>
      <c r="Q4074">
        <v>1</v>
      </c>
      <c r="R4074" t="s">
        <v>21</v>
      </c>
    </row>
    <row r="4075" spans="1:18" x14ac:dyDescent="0.35">
      <c r="A4075" t="s">
        <v>4105</v>
      </c>
      <c r="B4075" t="s">
        <v>36</v>
      </c>
      <c r="C4075">
        <v>1</v>
      </c>
      <c r="D4075" t="s">
        <v>20</v>
      </c>
      <c r="E4075" t="s">
        <v>21</v>
      </c>
      <c r="F4075" t="s">
        <v>45</v>
      </c>
      <c r="G4075">
        <v>30</v>
      </c>
      <c r="H4075" t="s">
        <v>20</v>
      </c>
      <c r="I4075" t="s">
        <v>32</v>
      </c>
      <c r="J4075" t="s">
        <v>21</v>
      </c>
      <c r="K4075" t="s">
        <v>21</v>
      </c>
      <c r="L4075" t="s">
        <v>33</v>
      </c>
      <c r="M4075" t="s">
        <v>20</v>
      </c>
      <c r="N4075" t="s">
        <v>25</v>
      </c>
      <c r="O4075">
        <v>56.63</v>
      </c>
      <c r="P4075">
        <v>1712.68</v>
      </c>
      <c r="Q4075">
        <v>1</v>
      </c>
      <c r="R4075" t="s">
        <v>21</v>
      </c>
    </row>
    <row r="4076" spans="1:18" x14ac:dyDescent="0.35">
      <c r="A4076" t="s">
        <v>4106</v>
      </c>
      <c r="B4076" t="s">
        <v>36</v>
      </c>
      <c r="C4076">
        <v>0</v>
      </c>
      <c r="D4076" t="s">
        <v>20</v>
      </c>
      <c r="E4076" t="s">
        <v>21</v>
      </c>
      <c r="F4076" t="s">
        <v>65</v>
      </c>
      <c r="G4076">
        <v>42</v>
      </c>
      <c r="H4076" t="s">
        <v>20</v>
      </c>
      <c r="I4076" t="s">
        <v>32</v>
      </c>
      <c r="J4076" t="s">
        <v>21</v>
      </c>
      <c r="K4076" t="s">
        <v>21</v>
      </c>
      <c r="L4076" t="s">
        <v>24</v>
      </c>
      <c r="M4076" t="s">
        <v>20</v>
      </c>
      <c r="N4076" t="s">
        <v>34</v>
      </c>
      <c r="O4076">
        <v>48.08</v>
      </c>
      <c r="P4076">
        <v>1973.02</v>
      </c>
      <c r="Q4076">
        <v>1</v>
      </c>
      <c r="R4076" t="s">
        <v>21</v>
      </c>
    </row>
    <row r="4077" spans="1:18" x14ac:dyDescent="0.35">
      <c r="A4077" t="s">
        <v>4107</v>
      </c>
      <c r="B4077" t="s">
        <v>19</v>
      </c>
      <c r="C4077">
        <v>0</v>
      </c>
      <c r="D4077" t="s">
        <v>21</v>
      </c>
      <c r="E4077" t="s">
        <v>21</v>
      </c>
      <c r="F4077" t="s">
        <v>27</v>
      </c>
      <c r="G4077">
        <v>72</v>
      </c>
      <c r="H4077" t="s">
        <v>20</v>
      </c>
      <c r="I4077" t="s">
        <v>32</v>
      </c>
      <c r="J4077" t="s">
        <v>21</v>
      </c>
      <c r="K4077" t="s">
        <v>21</v>
      </c>
      <c r="L4077" t="s">
        <v>24</v>
      </c>
      <c r="M4077" t="s">
        <v>21</v>
      </c>
      <c r="N4077" t="s">
        <v>30</v>
      </c>
      <c r="O4077">
        <v>61</v>
      </c>
      <c r="P4077">
        <v>4373.67</v>
      </c>
      <c r="Q4077">
        <v>2</v>
      </c>
      <c r="R4077" t="s">
        <v>20</v>
      </c>
    </row>
    <row r="4078" spans="1:18" x14ac:dyDescent="0.35">
      <c r="A4078" t="s">
        <v>4108</v>
      </c>
      <c r="B4078" t="s">
        <v>19</v>
      </c>
      <c r="C4078">
        <v>0</v>
      </c>
      <c r="D4078" t="s">
        <v>21</v>
      </c>
      <c r="E4078" t="s">
        <v>21</v>
      </c>
      <c r="F4078" t="s">
        <v>56</v>
      </c>
      <c r="G4078">
        <v>19</v>
      </c>
      <c r="H4078" t="s">
        <v>20</v>
      </c>
      <c r="I4078" t="s">
        <v>32</v>
      </c>
      <c r="J4078" t="s">
        <v>20</v>
      </c>
      <c r="K4078" t="s">
        <v>21</v>
      </c>
      <c r="L4078" t="s">
        <v>33</v>
      </c>
      <c r="M4078" t="s">
        <v>20</v>
      </c>
      <c r="N4078" t="s">
        <v>34</v>
      </c>
      <c r="O4078">
        <v>57.95</v>
      </c>
      <c r="P4078">
        <v>1100.6300000000001</v>
      </c>
      <c r="Q4078">
        <v>1</v>
      </c>
      <c r="R4078" t="s">
        <v>20</v>
      </c>
    </row>
    <row r="4079" spans="1:18" x14ac:dyDescent="0.35">
      <c r="A4079" t="s">
        <v>4109</v>
      </c>
      <c r="B4079" t="s">
        <v>19</v>
      </c>
      <c r="C4079">
        <v>0</v>
      </c>
      <c r="D4079" t="s">
        <v>20</v>
      </c>
      <c r="E4079" t="s">
        <v>20</v>
      </c>
      <c r="F4079" t="s">
        <v>45</v>
      </c>
      <c r="G4079">
        <v>18</v>
      </c>
      <c r="H4079" t="s">
        <v>20</v>
      </c>
      <c r="I4079" t="s">
        <v>23</v>
      </c>
      <c r="J4079" t="s">
        <v>21</v>
      </c>
      <c r="K4079" t="s">
        <v>21</v>
      </c>
      <c r="L4079" t="s">
        <v>33</v>
      </c>
      <c r="M4079" t="s">
        <v>20</v>
      </c>
      <c r="N4079" t="s">
        <v>34</v>
      </c>
      <c r="O4079">
        <v>81.010000000000005</v>
      </c>
      <c r="P4079">
        <v>1437.4</v>
      </c>
      <c r="Q4079">
        <v>4</v>
      </c>
      <c r="R4079" t="s">
        <v>21</v>
      </c>
    </row>
    <row r="4080" spans="1:18" x14ac:dyDescent="0.35">
      <c r="A4080" t="s">
        <v>4110</v>
      </c>
      <c r="B4080" t="s">
        <v>36</v>
      </c>
      <c r="C4080">
        <v>1</v>
      </c>
      <c r="D4080" t="s">
        <v>20</v>
      </c>
      <c r="E4080" t="s">
        <v>21</v>
      </c>
      <c r="F4080" t="s">
        <v>65</v>
      </c>
      <c r="G4080">
        <v>56</v>
      </c>
      <c r="H4080" t="s">
        <v>20</v>
      </c>
      <c r="I4080" t="s">
        <v>32</v>
      </c>
      <c r="J4080" t="s">
        <v>21</v>
      </c>
      <c r="K4080" t="s">
        <v>20</v>
      </c>
      <c r="L4080" t="s">
        <v>29</v>
      </c>
      <c r="M4080" t="s">
        <v>20</v>
      </c>
      <c r="N4080" t="s">
        <v>34</v>
      </c>
      <c r="O4080">
        <v>57.79</v>
      </c>
      <c r="P4080">
        <v>3296.19</v>
      </c>
      <c r="Q4080">
        <v>1</v>
      </c>
      <c r="R4080" t="s">
        <v>21</v>
      </c>
    </row>
    <row r="4081" spans="1:18" x14ac:dyDescent="0.35">
      <c r="A4081" t="s">
        <v>4111</v>
      </c>
      <c r="B4081" t="s">
        <v>19</v>
      </c>
      <c r="C4081">
        <v>0</v>
      </c>
      <c r="D4081" t="s">
        <v>20</v>
      </c>
      <c r="E4081" t="s">
        <v>21</v>
      </c>
      <c r="F4081" t="s">
        <v>22</v>
      </c>
      <c r="G4081">
        <v>11</v>
      </c>
      <c r="H4081" t="s">
        <v>21</v>
      </c>
      <c r="I4081" t="s">
        <v>23</v>
      </c>
      <c r="J4081" t="s">
        <v>20</v>
      </c>
      <c r="K4081" t="s">
        <v>21</v>
      </c>
      <c r="L4081" t="s">
        <v>33</v>
      </c>
      <c r="M4081" t="s">
        <v>21</v>
      </c>
      <c r="N4081" t="s">
        <v>43</v>
      </c>
      <c r="O4081">
        <v>80.680000000000007</v>
      </c>
      <c r="P4081">
        <v>912.64</v>
      </c>
      <c r="Q4081">
        <v>1</v>
      </c>
      <c r="R4081" t="s">
        <v>21</v>
      </c>
    </row>
    <row r="4082" spans="1:18" x14ac:dyDescent="0.35">
      <c r="A4082" t="s">
        <v>4112</v>
      </c>
      <c r="B4082" t="s">
        <v>36</v>
      </c>
      <c r="C4082">
        <v>1</v>
      </c>
      <c r="D4082" t="s">
        <v>20</v>
      </c>
      <c r="E4082" t="s">
        <v>20</v>
      </c>
      <c r="F4082" t="s">
        <v>58</v>
      </c>
      <c r="G4082">
        <v>15</v>
      </c>
      <c r="H4082" t="s">
        <v>20</v>
      </c>
      <c r="I4082" t="s">
        <v>21</v>
      </c>
      <c r="J4082" t="s">
        <v>28</v>
      </c>
      <c r="K4082" t="s">
        <v>28</v>
      </c>
      <c r="L4082" t="s">
        <v>33</v>
      </c>
      <c r="M4082" t="s">
        <v>20</v>
      </c>
      <c r="N4082" t="s">
        <v>34</v>
      </c>
      <c r="O4082">
        <v>33.270000000000003</v>
      </c>
      <c r="P4082">
        <v>498.75</v>
      </c>
      <c r="Q4082">
        <v>1</v>
      </c>
      <c r="R4082" t="s">
        <v>21</v>
      </c>
    </row>
    <row r="4083" spans="1:18" x14ac:dyDescent="0.35">
      <c r="A4083" t="s">
        <v>4113</v>
      </c>
      <c r="B4083" t="s">
        <v>36</v>
      </c>
      <c r="C4083">
        <v>0</v>
      </c>
      <c r="D4083" t="s">
        <v>21</v>
      </c>
      <c r="E4083" t="s">
        <v>21</v>
      </c>
      <c r="F4083" t="s">
        <v>37</v>
      </c>
      <c r="G4083">
        <v>29</v>
      </c>
      <c r="H4083" t="s">
        <v>21</v>
      </c>
      <c r="I4083" t="s">
        <v>32</v>
      </c>
      <c r="J4083" t="s">
        <v>21</v>
      </c>
      <c r="K4083" t="s">
        <v>21</v>
      </c>
      <c r="L4083" t="s">
        <v>29</v>
      </c>
      <c r="M4083" t="s">
        <v>20</v>
      </c>
      <c r="N4083" t="s">
        <v>43</v>
      </c>
      <c r="O4083">
        <v>38.950000000000003</v>
      </c>
      <c r="P4083">
        <v>1096.6199999999999</v>
      </c>
      <c r="Q4083">
        <v>2</v>
      </c>
      <c r="R4083" t="s">
        <v>21</v>
      </c>
    </row>
    <row r="4084" spans="1:18" x14ac:dyDescent="0.35">
      <c r="A4084" t="s">
        <v>4114</v>
      </c>
      <c r="B4084" t="s">
        <v>36</v>
      </c>
      <c r="C4084">
        <v>1</v>
      </c>
      <c r="D4084" t="s">
        <v>20</v>
      </c>
      <c r="E4084" t="s">
        <v>21</v>
      </c>
      <c r="F4084" t="s">
        <v>22</v>
      </c>
      <c r="G4084">
        <v>3</v>
      </c>
      <c r="H4084" t="s">
        <v>20</v>
      </c>
      <c r="I4084" t="s">
        <v>23</v>
      </c>
      <c r="J4084" t="s">
        <v>20</v>
      </c>
      <c r="K4084" t="s">
        <v>21</v>
      </c>
      <c r="L4084" t="s">
        <v>33</v>
      </c>
      <c r="M4084" t="s">
        <v>20</v>
      </c>
      <c r="N4084" t="s">
        <v>43</v>
      </c>
      <c r="O4084">
        <v>88.42</v>
      </c>
      <c r="P4084">
        <v>268.54000000000002</v>
      </c>
      <c r="Q4084">
        <v>3</v>
      </c>
      <c r="R4084" t="s">
        <v>20</v>
      </c>
    </row>
    <row r="4085" spans="1:18" x14ac:dyDescent="0.35">
      <c r="A4085" t="s">
        <v>4115</v>
      </c>
      <c r="B4085" t="s">
        <v>19</v>
      </c>
      <c r="C4085">
        <v>0</v>
      </c>
      <c r="D4085" t="s">
        <v>20</v>
      </c>
      <c r="E4085" t="s">
        <v>20</v>
      </c>
      <c r="F4085" t="s">
        <v>47</v>
      </c>
      <c r="G4085">
        <v>12</v>
      </c>
      <c r="H4085" t="s">
        <v>20</v>
      </c>
      <c r="I4085" t="s">
        <v>23</v>
      </c>
      <c r="J4085" t="s">
        <v>21</v>
      </c>
      <c r="K4085" t="s">
        <v>20</v>
      </c>
      <c r="L4085" t="s">
        <v>33</v>
      </c>
      <c r="M4085" t="s">
        <v>20</v>
      </c>
      <c r="N4085" t="s">
        <v>34</v>
      </c>
      <c r="O4085">
        <v>101.03</v>
      </c>
      <c r="P4085">
        <v>1193.95</v>
      </c>
      <c r="Q4085">
        <v>2</v>
      </c>
      <c r="R4085" t="s">
        <v>20</v>
      </c>
    </row>
    <row r="4086" spans="1:18" x14ac:dyDescent="0.35">
      <c r="A4086" t="s">
        <v>4116</v>
      </c>
      <c r="B4086" t="s">
        <v>19</v>
      </c>
      <c r="C4086">
        <v>0</v>
      </c>
      <c r="D4086" t="s">
        <v>21</v>
      </c>
      <c r="E4086" t="s">
        <v>21</v>
      </c>
      <c r="F4086" t="s">
        <v>27</v>
      </c>
      <c r="G4086">
        <v>8</v>
      </c>
      <c r="H4086" t="s">
        <v>20</v>
      </c>
      <c r="I4086" t="s">
        <v>32</v>
      </c>
      <c r="J4086" t="s">
        <v>21</v>
      </c>
      <c r="K4086" t="s">
        <v>21</v>
      </c>
      <c r="L4086" t="s">
        <v>33</v>
      </c>
      <c r="M4086" t="s">
        <v>20</v>
      </c>
      <c r="N4086" t="s">
        <v>34</v>
      </c>
      <c r="O4086">
        <v>58.09</v>
      </c>
      <c r="P4086">
        <v>464.71</v>
      </c>
      <c r="Q4086">
        <v>0</v>
      </c>
      <c r="R4086" t="s">
        <v>20</v>
      </c>
    </row>
    <row r="4087" spans="1:18" x14ac:dyDescent="0.35">
      <c r="A4087" t="s">
        <v>4117</v>
      </c>
      <c r="B4087" t="s">
        <v>36</v>
      </c>
      <c r="C4087">
        <v>0</v>
      </c>
      <c r="D4087" t="s">
        <v>21</v>
      </c>
      <c r="E4087" t="s">
        <v>21</v>
      </c>
      <c r="F4087" t="s">
        <v>22</v>
      </c>
      <c r="G4087">
        <v>37</v>
      </c>
      <c r="H4087" t="s">
        <v>20</v>
      </c>
      <c r="I4087" t="s">
        <v>32</v>
      </c>
      <c r="J4087" t="s">
        <v>21</v>
      </c>
      <c r="K4087" t="s">
        <v>21</v>
      </c>
      <c r="L4087" t="s">
        <v>33</v>
      </c>
      <c r="M4087" t="s">
        <v>21</v>
      </c>
      <c r="N4087" t="s">
        <v>34</v>
      </c>
      <c r="O4087">
        <v>31.55</v>
      </c>
      <c r="P4087">
        <v>1198.57</v>
      </c>
      <c r="Q4087">
        <v>1</v>
      </c>
      <c r="R4087" t="s">
        <v>21</v>
      </c>
    </row>
    <row r="4088" spans="1:18" x14ac:dyDescent="0.35">
      <c r="A4088" t="s">
        <v>4118</v>
      </c>
      <c r="B4088" t="s">
        <v>19</v>
      </c>
      <c r="C4088">
        <v>0</v>
      </c>
      <c r="D4088" t="s">
        <v>20</v>
      </c>
      <c r="E4088" t="s">
        <v>20</v>
      </c>
      <c r="F4088" t="s">
        <v>56</v>
      </c>
      <c r="G4088">
        <v>50</v>
      </c>
      <c r="H4088" t="s">
        <v>20</v>
      </c>
      <c r="I4088" t="s">
        <v>23</v>
      </c>
      <c r="J4088" t="s">
        <v>20</v>
      </c>
      <c r="K4088" t="s">
        <v>20</v>
      </c>
      <c r="L4088" t="s">
        <v>24</v>
      </c>
      <c r="M4088" t="s">
        <v>21</v>
      </c>
      <c r="N4088" t="s">
        <v>25</v>
      </c>
      <c r="O4088">
        <v>103.18</v>
      </c>
      <c r="P4088">
        <v>5214.71</v>
      </c>
      <c r="Q4088">
        <v>1</v>
      </c>
      <c r="R4088" t="s">
        <v>21</v>
      </c>
    </row>
    <row r="4089" spans="1:18" x14ac:dyDescent="0.35">
      <c r="A4089" t="s">
        <v>4119</v>
      </c>
      <c r="B4089" t="s">
        <v>36</v>
      </c>
      <c r="C4089">
        <v>0</v>
      </c>
      <c r="D4089" t="s">
        <v>21</v>
      </c>
      <c r="E4089" t="s">
        <v>21</v>
      </c>
      <c r="F4089" t="s">
        <v>56</v>
      </c>
      <c r="G4089">
        <v>48</v>
      </c>
      <c r="H4089" t="s">
        <v>21</v>
      </c>
      <c r="I4089" t="s">
        <v>21</v>
      </c>
      <c r="J4089" t="s">
        <v>28</v>
      </c>
      <c r="K4089" t="s">
        <v>28</v>
      </c>
      <c r="L4089" t="s">
        <v>29</v>
      </c>
      <c r="M4089" t="s">
        <v>20</v>
      </c>
      <c r="N4089" t="s">
        <v>34</v>
      </c>
      <c r="O4089">
        <v>28.1</v>
      </c>
      <c r="P4089">
        <v>1339.77</v>
      </c>
      <c r="Q4089">
        <v>1</v>
      </c>
      <c r="R4089" t="s">
        <v>21</v>
      </c>
    </row>
    <row r="4090" spans="1:18" x14ac:dyDescent="0.35">
      <c r="A4090" t="s">
        <v>4120</v>
      </c>
      <c r="B4090" t="s">
        <v>19</v>
      </c>
      <c r="C4090">
        <v>0</v>
      </c>
      <c r="D4090" t="s">
        <v>20</v>
      </c>
      <c r="E4090" t="s">
        <v>21</v>
      </c>
      <c r="F4090" t="s">
        <v>45</v>
      </c>
      <c r="G4090">
        <v>20</v>
      </c>
      <c r="H4090" t="s">
        <v>20</v>
      </c>
      <c r="I4090" t="s">
        <v>32</v>
      </c>
      <c r="J4090" t="s">
        <v>21</v>
      </c>
      <c r="K4090" t="s">
        <v>21</v>
      </c>
      <c r="L4090" t="s">
        <v>33</v>
      </c>
      <c r="M4090" t="s">
        <v>20</v>
      </c>
      <c r="N4090" t="s">
        <v>43</v>
      </c>
      <c r="O4090">
        <v>55.33</v>
      </c>
      <c r="P4090">
        <v>1137.03</v>
      </c>
      <c r="Q4090">
        <v>0</v>
      </c>
      <c r="R4090" t="s">
        <v>20</v>
      </c>
    </row>
    <row r="4091" spans="1:18" x14ac:dyDescent="0.35">
      <c r="A4091" t="s">
        <v>4121</v>
      </c>
      <c r="B4091" t="s">
        <v>19</v>
      </c>
      <c r="C4091">
        <v>0</v>
      </c>
      <c r="D4091" t="s">
        <v>20</v>
      </c>
      <c r="E4091" t="s">
        <v>21</v>
      </c>
      <c r="F4091" t="s">
        <v>27</v>
      </c>
      <c r="G4091">
        <v>41</v>
      </c>
      <c r="H4091" t="s">
        <v>20</v>
      </c>
      <c r="I4091" t="s">
        <v>32</v>
      </c>
      <c r="J4091" t="s">
        <v>21</v>
      </c>
      <c r="K4091" t="s">
        <v>20</v>
      </c>
      <c r="L4091" t="s">
        <v>24</v>
      </c>
      <c r="M4091" t="s">
        <v>20</v>
      </c>
      <c r="N4091" t="s">
        <v>43</v>
      </c>
      <c r="O4091">
        <v>71.5</v>
      </c>
      <c r="P4091">
        <v>2895.82</v>
      </c>
      <c r="Q4091">
        <v>0</v>
      </c>
      <c r="R4091" t="s">
        <v>21</v>
      </c>
    </row>
    <row r="4092" spans="1:18" x14ac:dyDescent="0.35">
      <c r="A4092" t="s">
        <v>4122</v>
      </c>
      <c r="B4092" t="s">
        <v>19</v>
      </c>
      <c r="C4092">
        <v>0</v>
      </c>
      <c r="D4092" t="s">
        <v>21</v>
      </c>
      <c r="E4092" t="s">
        <v>21</v>
      </c>
      <c r="F4092" t="s">
        <v>65</v>
      </c>
      <c r="G4092">
        <v>68</v>
      </c>
      <c r="H4092" t="s">
        <v>21</v>
      </c>
      <c r="I4092" t="s">
        <v>21</v>
      </c>
      <c r="J4092" t="s">
        <v>28</v>
      </c>
      <c r="K4092" t="s">
        <v>28</v>
      </c>
      <c r="L4092" t="s">
        <v>24</v>
      </c>
      <c r="M4092" t="s">
        <v>20</v>
      </c>
      <c r="N4092" t="s">
        <v>25</v>
      </c>
      <c r="O4092">
        <v>18.79</v>
      </c>
      <c r="P4092">
        <v>1253.95</v>
      </c>
      <c r="Q4092">
        <v>0</v>
      </c>
      <c r="R4092" t="s">
        <v>21</v>
      </c>
    </row>
    <row r="4093" spans="1:18" x14ac:dyDescent="0.35">
      <c r="A4093" t="s">
        <v>4123</v>
      </c>
      <c r="B4093" t="s">
        <v>36</v>
      </c>
      <c r="C4093">
        <v>0</v>
      </c>
      <c r="D4093" t="s">
        <v>20</v>
      </c>
      <c r="E4093" t="s">
        <v>20</v>
      </c>
      <c r="F4093" t="s">
        <v>49</v>
      </c>
      <c r="G4093">
        <v>20</v>
      </c>
      <c r="H4093" t="s">
        <v>20</v>
      </c>
      <c r="I4093" t="s">
        <v>32</v>
      </c>
      <c r="J4093" t="s">
        <v>21</v>
      </c>
      <c r="K4093" t="s">
        <v>21</v>
      </c>
      <c r="L4093" t="s">
        <v>33</v>
      </c>
      <c r="M4093" t="s">
        <v>20</v>
      </c>
      <c r="N4093" t="s">
        <v>30</v>
      </c>
      <c r="O4093">
        <v>61.85</v>
      </c>
      <c r="P4093">
        <v>1233.72</v>
      </c>
      <c r="Q4093">
        <v>2</v>
      </c>
      <c r="R4093" t="s">
        <v>21</v>
      </c>
    </row>
    <row r="4094" spans="1:18" x14ac:dyDescent="0.35">
      <c r="A4094" t="s">
        <v>4124</v>
      </c>
      <c r="B4094" t="s">
        <v>19</v>
      </c>
      <c r="C4094">
        <v>0</v>
      </c>
      <c r="D4094" t="s">
        <v>21</v>
      </c>
      <c r="E4094" t="s">
        <v>21</v>
      </c>
      <c r="F4094" t="s">
        <v>39</v>
      </c>
      <c r="G4094">
        <v>52</v>
      </c>
      <c r="H4094" t="s">
        <v>20</v>
      </c>
      <c r="I4094" t="s">
        <v>32</v>
      </c>
      <c r="J4094" t="s">
        <v>21</v>
      </c>
      <c r="K4094" t="s">
        <v>21</v>
      </c>
      <c r="L4094" t="s">
        <v>29</v>
      </c>
      <c r="M4094" t="s">
        <v>21</v>
      </c>
      <c r="N4094" t="s">
        <v>34</v>
      </c>
      <c r="O4094">
        <v>50.44</v>
      </c>
      <c r="P4094">
        <v>2674.9</v>
      </c>
      <c r="Q4094">
        <v>0</v>
      </c>
      <c r="R4094" t="s">
        <v>21</v>
      </c>
    </row>
    <row r="4095" spans="1:18" x14ac:dyDescent="0.35">
      <c r="A4095" t="s">
        <v>4125</v>
      </c>
      <c r="B4095" t="s">
        <v>19</v>
      </c>
      <c r="C4095">
        <v>0</v>
      </c>
      <c r="D4095" t="s">
        <v>21</v>
      </c>
      <c r="E4095" t="s">
        <v>21</v>
      </c>
      <c r="F4095" t="s">
        <v>45</v>
      </c>
      <c r="G4095">
        <v>29</v>
      </c>
      <c r="H4095" t="s">
        <v>20</v>
      </c>
      <c r="I4095" t="s">
        <v>32</v>
      </c>
      <c r="J4095" t="s">
        <v>20</v>
      </c>
      <c r="K4095" t="s">
        <v>21</v>
      </c>
      <c r="L4095" t="s">
        <v>29</v>
      </c>
      <c r="M4095" t="s">
        <v>21</v>
      </c>
      <c r="N4095" t="s">
        <v>43</v>
      </c>
      <c r="O4095">
        <v>51.15</v>
      </c>
      <c r="P4095">
        <v>1470.17</v>
      </c>
      <c r="Q4095">
        <v>0</v>
      </c>
      <c r="R4095" t="s">
        <v>21</v>
      </c>
    </row>
    <row r="4096" spans="1:18" x14ac:dyDescent="0.35">
      <c r="A4096" t="s">
        <v>4126</v>
      </c>
      <c r="B4096" t="s">
        <v>19</v>
      </c>
      <c r="C4096">
        <v>0</v>
      </c>
      <c r="D4096" t="s">
        <v>21</v>
      </c>
      <c r="E4096" t="s">
        <v>21</v>
      </c>
      <c r="F4096" t="s">
        <v>58</v>
      </c>
      <c r="G4096">
        <v>14</v>
      </c>
      <c r="H4096" t="s">
        <v>20</v>
      </c>
      <c r="I4096" t="s">
        <v>23</v>
      </c>
      <c r="J4096" t="s">
        <v>20</v>
      </c>
      <c r="K4096" t="s">
        <v>21</v>
      </c>
      <c r="L4096" t="s">
        <v>33</v>
      </c>
      <c r="M4096" t="s">
        <v>20</v>
      </c>
      <c r="N4096" t="s">
        <v>25</v>
      </c>
      <c r="O4096">
        <v>97.74</v>
      </c>
      <c r="P4096">
        <v>1338.8</v>
      </c>
      <c r="Q4096">
        <v>1</v>
      </c>
      <c r="R4096" t="s">
        <v>20</v>
      </c>
    </row>
    <row r="4097" spans="1:18" x14ac:dyDescent="0.35">
      <c r="A4097" t="s">
        <v>4127</v>
      </c>
      <c r="B4097" t="s">
        <v>19</v>
      </c>
      <c r="C4097">
        <v>0</v>
      </c>
      <c r="D4097" t="s">
        <v>21</v>
      </c>
      <c r="E4097" t="s">
        <v>20</v>
      </c>
      <c r="F4097" t="s">
        <v>3786</v>
      </c>
      <c r="G4097">
        <v>13</v>
      </c>
      <c r="H4097" t="s">
        <v>20</v>
      </c>
      <c r="I4097" t="s">
        <v>23</v>
      </c>
      <c r="J4097" t="s">
        <v>21</v>
      </c>
      <c r="K4097" t="s">
        <v>20</v>
      </c>
      <c r="L4097" t="s">
        <v>33</v>
      </c>
      <c r="M4097" t="s">
        <v>21</v>
      </c>
      <c r="N4097" t="s">
        <v>34</v>
      </c>
      <c r="O4097">
        <v>84.33</v>
      </c>
      <c r="P4097">
        <v>1103.44</v>
      </c>
      <c r="Q4097">
        <v>2</v>
      </c>
      <c r="R4097" t="s">
        <v>20</v>
      </c>
    </row>
    <row r="4098" spans="1:18" x14ac:dyDescent="0.35">
      <c r="A4098" t="s">
        <v>4128</v>
      </c>
      <c r="B4098" t="s">
        <v>36</v>
      </c>
      <c r="C4098">
        <v>0</v>
      </c>
      <c r="D4098" t="s">
        <v>21</v>
      </c>
      <c r="E4098" t="s">
        <v>21</v>
      </c>
      <c r="F4098" t="s">
        <v>37</v>
      </c>
      <c r="G4098">
        <v>23</v>
      </c>
      <c r="H4098" t="s">
        <v>20</v>
      </c>
      <c r="I4098" t="s">
        <v>23</v>
      </c>
      <c r="J4098" t="s">
        <v>21</v>
      </c>
      <c r="K4098" t="s">
        <v>21</v>
      </c>
      <c r="L4098" t="s">
        <v>33</v>
      </c>
      <c r="M4098" t="s">
        <v>20</v>
      </c>
      <c r="N4098" t="s">
        <v>25</v>
      </c>
      <c r="O4098">
        <v>80.430000000000007</v>
      </c>
      <c r="P4098">
        <v>1842.04</v>
      </c>
      <c r="Q4098">
        <v>6</v>
      </c>
      <c r="R4098" t="s">
        <v>20</v>
      </c>
    </row>
    <row r="4099" spans="1:18" x14ac:dyDescent="0.35">
      <c r="A4099" t="s">
        <v>4129</v>
      </c>
      <c r="B4099" t="s">
        <v>19</v>
      </c>
      <c r="C4099">
        <v>1</v>
      </c>
      <c r="D4099" t="s">
        <v>20</v>
      </c>
      <c r="E4099" t="s">
        <v>21</v>
      </c>
      <c r="F4099" t="s">
        <v>22</v>
      </c>
      <c r="G4099">
        <v>19</v>
      </c>
      <c r="H4099" t="s">
        <v>20</v>
      </c>
      <c r="I4099" t="s">
        <v>23</v>
      </c>
      <c r="J4099" t="s">
        <v>20</v>
      </c>
      <c r="K4099" t="s">
        <v>21</v>
      </c>
      <c r="L4099" t="s">
        <v>33</v>
      </c>
      <c r="M4099" t="s">
        <v>20</v>
      </c>
      <c r="N4099" t="s">
        <v>30</v>
      </c>
      <c r="O4099">
        <v>95.49</v>
      </c>
      <c r="P4099">
        <v>1848.29</v>
      </c>
      <c r="Q4099">
        <v>2</v>
      </c>
      <c r="R4099" t="s">
        <v>20</v>
      </c>
    </row>
    <row r="4100" spans="1:18" x14ac:dyDescent="0.35">
      <c r="A4100" t="s">
        <v>4130</v>
      </c>
      <c r="B4100" t="s">
        <v>36</v>
      </c>
      <c r="C4100">
        <v>0</v>
      </c>
      <c r="D4100" t="s">
        <v>21</v>
      </c>
      <c r="E4100" t="s">
        <v>21</v>
      </c>
      <c r="F4100" t="s">
        <v>56</v>
      </c>
      <c r="G4100">
        <v>43</v>
      </c>
      <c r="H4100" t="s">
        <v>20</v>
      </c>
      <c r="I4100" t="s">
        <v>32</v>
      </c>
      <c r="J4100" t="s">
        <v>20</v>
      </c>
      <c r="K4100" t="s">
        <v>20</v>
      </c>
      <c r="L4100" t="s">
        <v>24</v>
      </c>
      <c r="M4100" t="s">
        <v>21</v>
      </c>
      <c r="N4100" t="s">
        <v>43</v>
      </c>
      <c r="O4100">
        <v>66.69</v>
      </c>
      <c r="P4100">
        <v>2910.82</v>
      </c>
      <c r="Q4100">
        <v>0</v>
      </c>
      <c r="R4100" t="s">
        <v>21</v>
      </c>
    </row>
    <row r="4101" spans="1:18" x14ac:dyDescent="0.35">
      <c r="A4101" t="s">
        <v>4131</v>
      </c>
      <c r="B4101" t="s">
        <v>36</v>
      </c>
      <c r="C4101">
        <v>0</v>
      </c>
      <c r="D4101" t="s">
        <v>20</v>
      </c>
      <c r="E4101" t="s">
        <v>20</v>
      </c>
      <c r="F4101" t="s">
        <v>41</v>
      </c>
      <c r="G4101">
        <v>6</v>
      </c>
      <c r="H4101" t="s">
        <v>20</v>
      </c>
      <c r="I4101" t="s">
        <v>32</v>
      </c>
      <c r="J4101" t="s">
        <v>21</v>
      </c>
      <c r="K4101" t="s">
        <v>21</v>
      </c>
      <c r="L4101" t="s">
        <v>33</v>
      </c>
      <c r="M4101" t="s">
        <v>20</v>
      </c>
      <c r="N4101" t="s">
        <v>43</v>
      </c>
      <c r="O4101">
        <v>56.39</v>
      </c>
      <c r="P4101">
        <v>334.59</v>
      </c>
      <c r="Q4101">
        <v>1</v>
      </c>
      <c r="R4101" t="s">
        <v>21</v>
      </c>
    </row>
    <row r="4102" spans="1:18" x14ac:dyDescent="0.35">
      <c r="A4102" t="s">
        <v>4132</v>
      </c>
      <c r="B4102" t="s">
        <v>36</v>
      </c>
      <c r="C4102">
        <v>0</v>
      </c>
      <c r="D4102" t="s">
        <v>21</v>
      </c>
      <c r="E4102" t="s">
        <v>21</v>
      </c>
      <c r="F4102" t="s">
        <v>41</v>
      </c>
      <c r="G4102">
        <v>34</v>
      </c>
      <c r="H4102" t="s">
        <v>21</v>
      </c>
      <c r="I4102" t="s">
        <v>32</v>
      </c>
      <c r="J4102" t="s">
        <v>21</v>
      </c>
      <c r="K4102" t="s">
        <v>20</v>
      </c>
      <c r="L4102" t="s">
        <v>29</v>
      </c>
      <c r="M4102" t="s">
        <v>21</v>
      </c>
      <c r="N4102" t="s">
        <v>30</v>
      </c>
      <c r="O4102">
        <v>49</v>
      </c>
      <c r="P4102">
        <v>1645.95</v>
      </c>
      <c r="Q4102">
        <v>2</v>
      </c>
      <c r="R4102" t="s">
        <v>21</v>
      </c>
    </row>
    <row r="4103" spans="1:18" x14ac:dyDescent="0.35">
      <c r="A4103" t="s">
        <v>4133</v>
      </c>
      <c r="B4103" t="s">
        <v>19</v>
      </c>
      <c r="C4103">
        <v>0</v>
      </c>
      <c r="D4103" t="s">
        <v>21</v>
      </c>
      <c r="E4103" t="s">
        <v>21</v>
      </c>
      <c r="F4103" t="s">
        <v>75</v>
      </c>
      <c r="G4103">
        <v>18</v>
      </c>
      <c r="H4103" t="s">
        <v>20</v>
      </c>
      <c r="I4103" t="s">
        <v>32</v>
      </c>
      <c r="J4103" t="s">
        <v>20</v>
      </c>
      <c r="K4103" t="s">
        <v>21</v>
      </c>
      <c r="L4103" t="s">
        <v>33</v>
      </c>
      <c r="M4103" t="s">
        <v>20</v>
      </c>
      <c r="N4103" t="s">
        <v>34</v>
      </c>
      <c r="O4103">
        <v>60.81</v>
      </c>
      <c r="P4103">
        <v>1078.8</v>
      </c>
      <c r="Q4103">
        <v>2</v>
      </c>
      <c r="R4103" t="s">
        <v>21</v>
      </c>
    </row>
    <row r="4104" spans="1:18" x14ac:dyDescent="0.35">
      <c r="A4104" t="s">
        <v>4134</v>
      </c>
      <c r="B4104" t="s">
        <v>19</v>
      </c>
      <c r="C4104">
        <v>0</v>
      </c>
      <c r="D4104" t="s">
        <v>20</v>
      </c>
      <c r="E4104" t="s">
        <v>20</v>
      </c>
      <c r="F4104" t="s">
        <v>49</v>
      </c>
      <c r="G4104">
        <v>70</v>
      </c>
      <c r="H4104" t="s">
        <v>20</v>
      </c>
      <c r="I4104" t="s">
        <v>21</v>
      </c>
      <c r="J4104" t="s">
        <v>28</v>
      </c>
      <c r="K4104" t="s">
        <v>28</v>
      </c>
      <c r="L4104" t="s">
        <v>24</v>
      </c>
      <c r="M4104" t="s">
        <v>20</v>
      </c>
      <c r="N4104" t="s">
        <v>43</v>
      </c>
      <c r="O4104">
        <v>24.3</v>
      </c>
      <c r="P4104">
        <v>1659.4</v>
      </c>
      <c r="Q4104">
        <v>3</v>
      </c>
      <c r="R4104" t="s">
        <v>21</v>
      </c>
    </row>
    <row r="4105" spans="1:18" x14ac:dyDescent="0.35">
      <c r="A4105" t="s">
        <v>4135</v>
      </c>
      <c r="B4105" t="s">
        <v>36</v>
      </c>
      <c r="C4105">
        <v>0</v>
      </c>
      <c r="D4105" t="s">
        <v>20</v>
      </c>
      <c r="E4105" t="s">
        <v>21</v>
      </c>
      <c r="F4105" t="s">
        <v>41</v>
      </c>
      <c r="G4105">
        <v>12</v>
      </c>
      <c r="H4105" t="s">
        <v>20</v>
      </c>
      <c r="I4105" t="s">
        <v>32</v>
      </c>
      <c r="J4105" t="s">
        <v>20</v>
      </c>
      <c r="K4105" t="s">
        <v>20</v>
      </c>
      <c r="L4105" t="s">
        <v>33</v>
      </c>
      <c r="M4105" t="s">
        <v>20</v>
      </c>
      <c r="N4105" t="s">
        <v>34</v>
      </c>
      <c r="O4105">
        <v>58.2</v>
      </c>
      <c r="P4105">
        <v>681.27</v>
      </c>
      <c r="Q4105">
        <v>1</v>
      </c>
      <c r="R4105" t="s">
        <v>21</v>
      </c>
    </row>
    <row r="4106" spans="1:18" x14ac:dyDescent="0.35">
      <c r="A4106" t="s">
        <v>4136</v>
      </c>
      <c r="B4106" t="s">
        <v>36</v>
      </c>
      <c r="C4106">
        <v>0</v>
      </c>
      <c r="D4106" t="s">
        <v>21</v>
      </c>
      <c r="E4106" t="s">
        <v>20</v>
      </c>
      <c r="F4106" t="s">
        <v>37</v>
      </c>
      <c r="G4106">
        <v>28</v>
      </c>
      <c r="H4106" t="s">
        <v>20</v>
      </c>
      <c r="I4106" t="s">
        <v>32</v>
      </c>
      <c r="J4106" t="s">
        <v>21</v>
      </c>
      <c r="K4106" t="s">
        <v>20</v>
      </c>
      <c r="L4106" t="s">
        <v>33</v>
      </c>
      <c r="M4106" t="s">
        <v>21</v>
      </c>
      <c r="N4106" t="s">
        <v>34</v>
      </c>
      <c r="O4106">
        <v>66.680000000000007</v>
      </c>
      <c r="P4106">
        <v>1838.15</v>
      </c>
      <c r="Q4106">
        <v>1</v>
      </c>
      <c r="R4106" t="s">
        <v>21</v>
      </c>
    </row>
    <row r="4107" spans="1:18" x14ac:dyDescent="0.35">
      <c r="A4107" t="s">
        <v>4137</v>
      </c>
      <c r="B4107" t="s">
        <v>36</v>
      </c>
      <c r="C4107">
        <v>1</v>
      </c>
      <c r="D4107" t="s">
        <v>20</v>
      </c>
      <c r="E4107" t="s">
        <v>20</v>
      </c>
      <c r="F4107" t="s">
        <v>49</v>
      </c>
      <c r="G4107">
        <v>38</v>
      </c>
      <c r="H4107" t="s">
        <v>20</v>
      </c>
      <c r="I4107" t="s">
        <v>32</v>
      </c>
      <c r="J4107" t="s">
        <v>21</v>
      </c>
      <c r="K4107" t="s">
        <v>21</v>
      </c>
      <c r="L4107" t="s">
        <v>24</v>
      </c>
      <c r="M4107" t="s">
        <v>21</v>
      </c>
      <c r="N4107" t="s">
        <v>34</v>
      </c>
      <c r="O4107">
        <v>54.79</v>
      </c>
      <c r="P4107">
        <v>2115.6</v>
      </c>
      <c r="Q4107">
        <v>1</v>
      </c>
      <c r="R4107" t="s">
        <v>21</v>
      </c>
    </row>
    <row r="4108" spans="1:18" x14ac:dyDescent="0.35">
      <c r="A4108" t="s">
        <v>4138</v>
      </c>
      <c r="B4108" t="s">
        <v>19</v>
      </c>
      <c r="C4108">
        <v>0</v>
      </c>
      <c r="D4108" t="s">
        <v>21</v>
      </c>
      <c r="E4108" t="s">
        <v>21</v>
      </c>
      <c r="F4108" t="s">
        <v>75</v>
      </c>
      <c r="G4108">
        <v>11</v>
      </c>
      <c r="H4108" t="s">
        <v>20</v>
      </c>
      <c r="I4108" t="s">
        <v>32</v>
      </c>
      <c r="J4108" t="s">
        <v>20</v>
      </c>
      <c r="K4108" t="s">
        <v>21</v>
      </c>
      <c r="L4108" t="s">
        <v>33</v>
      </c>
      <c r="M4108" t="s">
        <v>21</v>
      </c>
      <c r="N4108" t="s">
        <v>34</v>
      </c>
      <c r="O4108">
        <v>56.96</v>
      </c>
      <c r="P4108">
        <v>621.73</v>
      </c>
      <c r="Q4108">
        <v>4</v>
      </c>
      <c r="R4108" t="s">
        <v>20</v>
      </c>
    </row>
    <row r="4109" spans="1:18" x14ac:dyDescent="0.35">
      <c r="A4109" t="s">
        <v>4139</v>
      </c>
      <c r="B4109" t="s">
        <v>19</v>
      </c>
      <c r="C4109">
        <v>0</v>
      </c>
      <c r="D4109" t="s">
        <v>20</v>
      </c>
      <c r="E4109" t="s">
        <v>20</v>
      </c>
      <c r="F4109" t="s">
        <v>47</v>
      </c>
      <c r="G4109">
        <v>25</v>
      </c>
      <c r="H4109" t="s">
        <v>20</v>
      </c>
      <c r="I4109" t="s">
        <v>32</v>
      </c>
      <c r="J4109" t="s">
        <v>20</v>
      </c>
      <c r="K4109" t="s">
        <v>20</v>
      </c>
      <c r="L4109" t="s">
        <v>33</v>
      </c>
      <c r="M4109" t="s">
        <v>20</v>
      </c>
      <c r="N4109" t="s">
        <v>30</v>
      </c>
      <c r="O4109">
        <v>60.38</v>
      </c>
      <c r="P4109">
        <v>1466.36</v>
      </c>
      <c r="Q4109">
        <v>2</v>
      </c>
      <c r="R4109" t="s">
        <v>21</v>
      </c>
    </row>
    <row r="4110" spans="1:18" x14ac:dyDescent="0.35">
      <c r="A4110" t="s">
        <v>4140</v>
      </c>
      <c r="B4110" t="s">
        <v>36</v>
      </c>
      <c r="C4110">
        <v>0</v>
      </c>
      <c r="D4110" t="s">
        <v>21</v>
      </c>
      <c r="E4110" t="s">
        <v>21</v>
      </c>
      <c r="F4110" t="s">
        <v>41</v>
      </c>
      <c r="G4110">
        <v>2</v>
      </c>
      <c r="H4110" t="s">
        <v>20</v>
      </c>
      <c r="I4110" t="s">
        <v>32</v>
      </c>
      <c r="J4110" t="s">
        <v>21</v>
      </c>
      <c r="K4110" t="s">
        <v>21</v>
      </c>
      <c r="L4110" t="s">
        <v>33</v>
      </c>
      <c r="M4110" t="s">
        <v>20</v>
      </c>
      <c r="N4110" t="s">
        <v>30</v>
      </c>
      <c r="O4110">
        <v>62.65</v>
      </c>
      <c r="P4110">
        <v>127.44</v>
      </c>
      <c r="Q4110">
        <v>2</v>
      </c>
      <c r="R4110" t="s">
        <v>21</v>
      </c>
    </row>
    <row r="4111" spans="1:18" x14ac:dyDescent="0.35">
      <c r="A4111" t="s">
        <v>4141</v>
      </c>
      <c r="B4111" t="s">
        <v>36</v>
      </c>
      <c r="C4111">
        <v>0</v>
      </c>
      <c r="D4111" t="s">
        <v>21</v>
      </c>
      <c r="E4111" t="s">
        <v>21</v>
      </c>
      <c r="F4111" t="s">
        <v>47</v>
      </c>
      <c r="G4111">
        <v>26</v>
      </c>
      <c r="H4111" t="s">
        <v>20</v>
      </c>
      <c r="I4111" t="s">
        <v>32</v>
      </c>
      <c r="J4111" t="s">
        <v>20</v>
      </c>
      <c r="K4111" t="s">
        <v>21</v>
      </c>
      <c r="L4111" t="s">
        <v>33</v>
      </c>
      <c r="M4111" t="s">
        <v>21</v>
      </c>
      <c r="N4111" t="s">
        <v>25</v>
      </c>
      <c r="O4111">
        <v>59.48</v>
      </c>
      <c r="P4111">
        <v>1535.27</v>
      </c>
      <c r="Q4111">
        <v>0</v>
      </c>
      <c r="R4111" t="s">
        <v>21</v>
      </c>
    </row>
    <row r="4112" spans="1:18" x14ac:dyDescent="0.35">
      <c r="A4112" t="s">
        <v>4142</v>
      </c>
      <c r="B4112" t="s">
        <v>19</v>
      </c>
      <c r="C4112">
        <v>0</v>
      </c>
      <c r="D4112" t="s">
        <v>21</v>
      </c>
      <c r="E4112" t="s">
        <v>21</v>
      </c>
      <c r="F4112" t="s">
        <v>22</v>
      </c>
      <c r="G4112">
        <v>14</v>
      </c>
      <c r="H4112" t="s">
        <v>20</v>
      </c>
      <c r="I4112" t="s">
        <v>32</v>
      </c>
      <c r="J4112" t="s">
        <v>20</v>
      </c>
      <c r="K4112" t="s">
        <v>21</v>
      </c>
      <c r="L4112" t="s">
        <v>33</v>
      </c>
      <c r="M4112" t="s">
        <v>21</v>
      </c>
      <c r="N4112" t="s">
        <v>30</v>
      </c>
      <c r="O4112">
        <v>60.38</v>
      </c>
      <c r="P4112">
        <v>839.21</v>
      </c>
      <c r="Q4112">
        <v>3</v>
      </c>
      <c r="R4112" t="s">
        <v>20</v>
      </c>
    </row>
    <row r="4113" spans="1:18" x14ac:dyDescent="0.35">
      <c r="A4113" t="s">
        <v>4143</v>
      </c>
      <c r="B4113" t="s">
        <v>36</v>
      </c>
      <c r="C4113">
        <v>0</v>
      </c>
      <c r="D4113" t="s">
        <v>21</v>
      </c>
      <c r="E4113" t="s">
        <v>21</v>
      </c>
      <c r="F4113" t="s">
        <v>45</v>
      </c>
      <c r="G4113">
        <v>17</v>
      </c>
      <c r="H4113" t="s">
        <v>20</v>
      </c>
      <c r="I4113" t="s">
        <v>32</v>
      </c>
      <c r="J4113" t="s">
        <v>21</v>
      </c>
      <c r="K4113" t="s">
        <v>20</v>
      </c>
      <c r="L4113" t="s">
        <v>33</v>
      </c>
      <c r="M4113" t="s">
        <v>21</v>
      </c>
      <c r="N4113" t="s">
        <v>34</v>
      </c>
      <c r="O4113">
        <v>53.99</v>
      </c>
      <c r="P4113">
        <v>933.5</v>
      </c>
      <c r="Q4113">
        <v>1</v>
      </c>
      <c r="R4113" t="s">
        <v>21</v>
      </c>
    </row>
    <row r="4114" spans="1:18" x14ac:dyDescent="0.35">
      <c r="A4114" t="s">
        <v>4144</v>
      </c>
      <c r="B4114" t="s">
        <v>36</v>
      </c>
      <c r="C4114">
        <v>0</v>
      </c>
      <c r="D4114" t="s">
        <v>21</v>
      </c>
      <c r="E4114" t="s">
        <v>21</v>
      </c>
      <c r="F4114" t="s">
        <v>49</v>
      </c>
      <c r="G4114">
        <v>8</v>
      </c>
      <c r="H4114" t="s">
        <v>20</v>
      </c>
      <c r="I4114" t="s">
        <v>32</v>
      </c>
      <c r="J4114" t="s">
        <v>21</v>
      </c>
      <c r="K4114" t="s">
        <v>21</v>
      </c>
      <c r="L4114" t="s">
        <v>29</v>
      </c>
      <c r="M4114" t="s">
        <v>20</v>
      </c>
      <c r="N4114" t="s">
        <v>25</v>
      </c>
      <c r="O4114">
        <v>52.99</v>
      </c>
      <c r="P4114">
        <v>430.85</v>
      </c>
      <c r="Q4114">
        <v>0</v>
      </c>
      <c r="R4114" t="s">
        <v>21</v>
      </c>
    </row>
    <row r="4115" spans="1:18" x14ac:dyDescent="0.35">
      <c r="A4115" t="s">
        <v>4145</v>
      </c>
      <c r="B4115" t="s">
        <v>36</v>
      </c>
      <c r="C4115">
        <v>1</v>
      </c>
      <c r="D4115" t="s">
        <v>20</v>
      </c>
      <c r="E4115" t="s">
        <v>20</v>
      </c>
      <c r="F4115" t="s">
        <v>45</v>
      </c>
      <c r="G4115">
        <v>62</v>
      </c>
      <c r="H4115" t="s">
        <v>20</v>
      </c>
      <c r="I4115" t="s">
        <v>23</v>
      </c>
      <c r="J4115" t="s">
        <v>20</v>
      </c>
      <c r="K4115" t="s">
        <v>20</v>
      </c>
      <c r="L4115" t="s">
        <v>24</v>
      </c>
      <c r="M4115" t="s">
        <v>21</v>
      </c>
      <c r="N4115" t="s">
        <v>43</v>
      </c>
      <c r="O4115">
        <v>107.6</v>
      </c>
      <c r="P4115">
        <v>6636.68</v>
      </c>
      <c r="Q4115">
        <v>4</v>
      </c>
      <c r="R4115" t="s">
        <v>21</v>
      </c>
    </row>
    <row r="4116" spans="1:18" x14ac:dyDescent="0.35">
      <c r="A4116" t="s">
        <v>4146</v>
      </c>
      <c r="B4116" t="s">
        <v>36</v>
      </c>
      <c r="C4116">
        <v>1</v>
      </c>
      <c r="D4116" t="s">
        <v>20</v>
      </c>
      <c r="E4116" t="s">
        <v>21</v>
      </c>
      <c r="F4116" t="s">
        <v>39</v>
      </c>
      <c r="G4116">
        <v>2</v>
      </c>
      <c r="H4116" t="s">
        <v>20</v>
      </c>
      <c r="I4116" t="s">
        <v>23</v>
      </c>
      <c r="J4116" t="s">
        <v>21</v>
      </c>
      <c r="K4116" t="s">
        <v>20</v>
      </c>
      <c r="L4116" t="s">
        <v>33</v>
      </c>
      <c r="M4116" t="s">
        <v>21</v>
      </c>
      <c r="N4116" t="s">
        <v>34</v>
      </c>
      <c r="O4116">
        <v>91.19</v>
      </c>
      <c r="P4116">
        <v>177.62</v>
      </c>
      <c r="Q4116">
        <v>0</v>
      </c>
      <c r="R4116" t="s">
        <v>20</v>
      </c>
    </row>
    <row r="4117" spans="1:18" x14ac:dyDescent="0.35">
      <c r="A4117" t="s">
        <v>4147</v>
      </c>
      <c r="B4117" t="s">
        <v>36</v>
      </c>
      <c r="C4117">
        <v>0</v>
      </c>
      <c r="D4117" t="s">
        <v>21</v>
      </c>
      <c r="E4117" t="s">
        <v>21</v>
      </c>
      <c r="F4117" t="s">
        <v>47</v>
      </c>
      <c r="G4117">
        <v>32</v>
      </c>
      <c r="H4117" t="s">
        <v>20</v>
      </c>
      <c r="I4117" t="s">
        <v>32</v>
      </c>
      <c r="J4117" t="s">
        <v>21</v>
      </c>
      <c r="K4117" t="s">
        <v>21</v>
      </c>
      <c r="L4117" t="s">
        <v>33</v>
      </c>
      <c r="M4117" t="s">
        <v>21</v>
      </c>
      <c r="N4117" t="s">
        <v>34</v>
      </c>
      <c r="O4117">
        <v>46.2</v>
      </c>
      <c r="P4117">
        <v>1471.28</v>
      </c>
      <c r="Q4117">
        <v>5</v>
      </c>
      <c r="R4117" t="s">
        <v>21</v>
      </c>
    </row>
    <row r="4118" spans="1:18" x14ac:dyDescent="0.35">
      <c r="A4118" t="s">
        <v>4148</v>
      </c>
      <c r="B4118" t="s">
        <v>19</v>
      </c>
      <c r="C4118">
        <v>0</v>
      </c>
      <c r="D4118" t="s">
        <v>21</v>
      </c>
      <c r="E4118" t="s">
        <v>21</v>
      </c>
      <c r="F4118" t="s">
        <v>27</v>
      </c>
      <c r="G4118">
        <v>47</v>
      </c>
      <c r="H4118" t="s">
        <v>20</v>
      </c>
      <c r="I4118" t="s">
        <v>32</v>
      </c>
      <c r="J4118" t="s">
        <v>21</v>
      </c>
      <c r="K4118" t="s">
        <v>21</v>
      </c>
      <c r="L4118" t="s">
        <v>29</v>
      </c>
      <c r="M4118" t="s">
        <v>21</v>
      </c>
      <c r="N4118" t="s">
        <v>43</v>
      </c>
      <c r="O4118">
        <v>45.18</v>
      </c>
      <c r="P4118">
        <v>2109.42</v>
      </c>
      <c r="Q4118">
        <v>1</v>
      </c>
      <c r="R4118" t="s">
        <v>21</v>
      </c>
    </row>
    <row r="4119" spans="1:18" x14ac:dyDescent="0.35">
      <c r="A4119" t="s">
        <v>4149</v>
      </c>
      <c r="B4119" t="s">
        <v>36</v>
      </c>
      <c r="C4119">
        <v>0</v>
      </c>
      <c r="D4119" t="s">
        <v>21</v>
      </c>
      <c r="E4119" t="s">
        <v>21</v>
      </c>
      <c r="F4119" t="s">
        <v>65</v>
      </c>
      <c r="G4119">
        <v>3</v>
      </c>
      <c r="H4119" t="s">
        <v>20</v>
      </c>
      <c r="I4119" t="s">
        <v>21</v>
      </c>
      <c r="J4119" t="s">
        <v>28</v>
      </c>
      <c r="K4119" t="s">
        <v>28</v>
      </c>
      <c r="L4119" t="s">
        <v>33</v>
      </c>
      <c r="M4119" t="s">
        <v>21</v>
      </c>
      <c r="N4119" t="s">
        <v>34</v>
      </c>
      <c r="O4119">
        <v>18</v>
      </c>
      <c r="P4119">
        <v>53.68</v>
      </c>
      <c r="Q4119">
        <v>2</v>
      </c>
      <c r="R4119" t="s">
        <v>21</v>
      </c>
    </row>
    <row r="4120" spans="1:18" x14ac:dyDescent="0.35">
      <c r="A4120" t="s">
        <v>4150</v>
      </c>
      <c r="B4120" t="s">
        <v>19</v>
      </c>
      <c r="C4120">
        <v>0</v>
      </c>
      <c r="D4120" t="s">
        <v>21</v>
      </c>
      <c r="E4120" t="s">
        <v>21</v>
      </c>
      <c r="F4120" t="s">
        <v>39</v>
      </c>
      <c r="G4120">
        <v>16</v>
      </c>
      <c r="H4120" t="s">
        <v>20</v>
      </c>
      <c r="I4120" t="s">
        <v>23</v>
      </c>
      <c r="J4120" t="s">
        <v>21</v>
      </c>
      <c r="K4120" t="s">
        <v>21</v>
      </c>
      <c r="L4120" t="s">
        <v>33</v>
      </c>
      <c r="M4120" t="s">
        <v>20</v>
      </c>
      <c r="N4120" t="s">
        <v>34</v>
      </c>
      <c r="O4120">
        <v>90.16</v>
      </c>
      <c r="P4120">
        <v>1472.04</v>
      </c>
      <c r="Q4120">
        <v>4</v>
      </c>
      <c r="R4120" t="s">
        <v>20</v>
      </c>
    </row>
    <row r="4121" spans="1:18" x14ac:dyDescent="0.35">
      <c r="A4121" t="s">
        <v>4151</v>
      </c>
      <c r="B4121" t="s">
        <v>36</v>
      </c>
      <c r="C4121">
        <v>0</v>
      </c>
      <c r="D4121" t="s">
        <v>21</v>
      </c>
      <c r="E4121" t="s">
        <v>21</v>
      </c>
      <c r="F4121" t="s">
        <v>39</v>
      </c>
      <c r="G4121">
        <v>15</v>
      </c>
      <c r="H4121" t="s">
        <v>20</v>
      </c>
      <c r="I4121" t="s">
        <v>32</v>
      </c>
      <c r="J4121" t="s">
        <v>21</v>
      </c>
      <c r="K4121" t="s">
        <v>21</v>
      </c>
      <c r="L4121" t="s">
        <v>33</v>
      </c>
      <c r="M4121" t="s">
        <v>21</v>
      </c>
      <c r="N4121" t="s">
        <v>25</v>
      </c>
      <c r="O4121">
        <v>60.99</v>
      </c>
      <c r="P4121">
        <v>889.19</v>
      </c>
      <c r="Q4121">
        <v>2</v>
      </c>
      <c r="R4121" t="s">
        <v>21</v>
      </c>
    </row>
    <row r="4122" spans="1:18" x14ac:dyDescent="0.35">
      <c r="A4122" t="s">
        <v>4152</v>
      </c>
      <c r="B4122" t="s">
        <v>36</v>
      </c>
      <c r="C4122">
        <v>0</v>
      </c>
      <c r="D4122" t="s">
        <v>21</v>
      </c>
      <c r="E4122" t="s">
        <v>21</v>
      </c>
      <c r="F4122" t="s">
        <v>27</v>
      </c>
      <c r="G4122">
        <v>28</v>
      </c>
      <c r="H4122" t="s">
        <v>20</v>
      </c>
      <c r="I4122" t="s">
        <v>23</v>
      </c>
      <c r="J4122" t="s">
        <v>21</v>
      </c>
      <c r="K4122" t="s">
        <v>20</v>
      </c>
      <c r="L4122" t="s">
        <v>33</v>
      </c>
      <c r="M4122" t="s">
        <v>20</v>
      </c>
      <c r="N4122" t="s">
        <v>25</v>
      </c>
      <c r="O4122">
        <v>94.27</v>
      </c>
      <c r="P4122">
        <v>2654.49</v>
      </c>
      <c r="Q4122">
        <v>1</v>
      </c>
      <c r="R4122" t="s">
        <v>20</v>
      </c>
    </row>
    <row r="4123" spans="1:18" x14ac:dyDescent="0.35">
      <c r="A4123" t="s">
        <v>4153</v>
      </c>
      <c r="B4123" t="s">
        <v>36</v>
      </c>
      <c r="C4123">
        <v>1</v>
      </c>
      <c r="D4123" t="s">
        <v>21</v>
      </c>
      <c r="E4123" t="s">
        <v>21</v>
      </c>
      <c r="F4123" t="s">
        <v>22</v>
      </c>
      <c r="G4123">
        <v>4</v>
      </c>
      <c r="H4123" t="s">
        <v>20</v>
      </c>
      <c r="I4123" t="s">
        <v>23</v>
      </c>
      <c r="J4123" t="s">
        <v>21</v>
      </c>
      <c r="K4123" t="s">
        <v>21</v>
      </c>
      <c r="L4123" t="s">
        <v>33</v>
      </c>
      <c r="M4123" t="s">
        <v>21</v>
      </c>
      <c r="N4123" t="s">
        <v>43</v>
      </c>
      <c r="O4123">
        <v>84.21</v>
      </c>
      <c r="P4123">
        <v>328.09</v>
      </c>
      <c r="Q4123">
        <v>2</v>
      </c>
      <c r="R4123" t="s">
        <v>20</v>
      </c>
    </row>
    <row r="4124" spans="1:18" x14ac:dyDescent="0.35">
      <c r="A4124" t="s">
        <v>4154</v>
      </c>
      <c r="B4124" t="s">
        <v>19</v>
      </c>
      <c r="C4124">
        <v>0</v>
      </c>
      <c r="D4124" t="s">
        <v>20</v>
      </c>
      <c r="E4124" t="s">
        <v>20</v>
      </c>
      <c r="F4124" t="s">
        <v>75</v>
      </c>
      <c r="G4124">
        <v>35</v>
      </c>
      <c r="H4124" t="s">
        <v>20</v>
      </c>
      <c r="I4124" t="s">
        <v>23</v>
      </c>
      <c r="J4124" t="s">
        <v>21</v>
      </c>
      <c r="K4124" t="s">
        <v>20</v>
      </c>
      <c r="L4124" t="s">
        <v>29</v>
      </c>
      <c r="M4124" t="s">
        <v>20</v>
      </c>
      <c r="N4124" t="s">
        <v>43</v>
      </c>
      <c r="O4124">
        <v>89.89</v>
      </c>
      <c r="P4124">
        <v>3163.5</v>
      </c>
      <c r="Q4124">
        <v>2</v>
      </c>
      <c r="R4124" t="s">
        <v>21</v>
      </c>
    </row>
    <row r="4125" spans="1:18" x14ac:dyDescent="0.35">
      <c r="A4125" t="s">
        <v>4155</v>
      </c>
      <c r="B4125" t="s">
        <v>36</v>
      </c>
      <c r="C4125">
        <v>0</v>
      </c>
      <c r="D4125" t="s">
        <v>21</v>
      </c>
      <c r="E4125" t="s">
        <v>21</v>
      </c>
      <c r="F4125" t="s">
        <v>56</v>
      </c>
      <c r="G4125">
        <v>7</v>
      </c>
      <c r="H4125" t="s">
        <v>21</v>
      </c>
      <c r="I4125" t="s">
        <v>32</v>
      </c>
      <c r="J4125" t="s">
        <v>20</v>
      </c>
      <c r="K4125" t="s">
        <v>21</v>
      </c>
      <c r="L4125" t="s">
        <v>33</v>
      </c>
      <c r="M4125" t="s">
        <v>21</v>
      </c>
      <c r="N4125" t="s">
        <v>30</v>
      </c>
      <c r="O4125">
        <v>47.63</v>
      </c>
      <c r="P4125">
        <v>331.68</v>
      </c>
      <c r="Q4125">
        <v>1</v>
      </c>
      <c r="R4125" t="s">
        <v>21</v>
      </c>
    </row>
    <row r="4126" spans="1:18" x14ac:dyDescent="0.35">
      <c r="A4126" t="s">
        <v>4156</v>
      </c>
      <c r="B4126" t="s">
        <v>19</v>
      </c>
      <c r="C4126">
        <v>0</v>
      </c>
      <c r="D4126" t="s">
        <v>21</v>
      </c>
      <c r="E4126" t="s">
        <v>21</v>
      </c>
      <c r="F4126" t="s">
        <v>65</v>
      </c>
      <c r="G4126">
        <v>58</v>
      </c>
      <c r="H4126" t="s">
        <v>20</v>
      </c>
      <c r="I4126" t="s">
        <v>23</v>
      </c>
      <c r="J4126" t="s">
        <v>21</v>
      </c>
      <c r="K4126" t="s">
        <v>21</v>
      </c>
      <c r="L4126" t="s">
        <v>24</v>
      </c>
      <c r="M4126" t="s">
        <v>21</v>
      </c>
      <c r="N4126" t="s">
        <v>25</v>
      </c>
      <c r="O4126">
        <v>79.78</v>
      </c>
      <c r="P4126">
        <v>4720.87</v>
      </c>
      <c r="Q4126">
        <v>4</v>
      </c>
      <c r="R4126" t="s">
        <v>21</v>
      </c>
    </row>
    <row r="4127" spans="1:18" x14ac:dyDescent="0.35">
      <c r="A4127" t="s">
        <v>4157</v>
      </c>
      <c r="B4127" t="s">
        <v>36</v>
      </c>
      <c r="C4127">
        <v>0</v>
      </c>
      <c r="D4127" t="s">
        <v>21</v>
      </c>
      <c r="E4127" t="s">
        <v>21</v>
      </c>
      <c r="F4127" t="s">
        <v>27</v>
      </c>
      <c r="G4127">
        <v>35</v>
      </c>
      <c r="H4127" t="s">
        <v>20</v>
      </c>
      <c r="I4127" t="s">
        <v>23</v>
      </c>
      <c r="J4127" t="s">
        <v>21</v>
      </c>
      <c r="K4127" t="s">
        <v>21</v>
      </c>
      <c r="L4127" t="s">
        <v>29</v>
      </c>
      <c r="M4127" t="s">
        <v>20</v>
      </c>
      <c r="N4127" t="s">
        <v>30</v>
      </c>
      <c r="O4127">
        <v>80.95</v>
      </c>
      <c r="P4127">
        <v>2814.22</v>
      </c>
      <c r="Q4127">
        <v>4</v>
      </c>
      <c r="R4127" t="s">
        <v>21</v>
      </c>
    </row>
    <row r="4128" spans="1:18" x14ac:dyDescent="0.35">
      <c r="A4128" t="s">
        <v>4158</v>
      </c>
      <c r="B4128" t="s">
        <v>19</v>
      </c>
      <c r="C4128">
        <v>0</v>
      </c>
      <c r="D4128" t="s">
        <v>21</v>
      </c>
      <c r="E4128" t="s">
        <v>21</v>
      </c>
      <c r="F4128" t="s">
        <v>65</v>
      </c>
      <c r="G4128">
        <v>7</v>
      </c>
      <c r="H4128" t="s">
        <v>21</v>
      </c>
      <c r="I4128" t="s">
        <v>23</v>
      </c>
      <c r="J4128" t="s">
        <v>21</v>
      </c>
      <c r="K4128" t="s">
        <v>20</v>
      </c>
      <c r="L4128" t="s">
        <v>33</v>
      </c>
      <c r="M4128" t="s">
        <v>20</v>
      </c>
      <c r="N4128" t="s">
        <v>25</v>
      </c>
      <c r="O4128">
        <v>68.489999999999995</v>
      </c>
      <c r="P4128">
        <v>467.27</v>
      </c>
      <c r="Q4128">
        <v>2</v>
      </c>
      <c r="R4128" t="s">
        <v>20</v>
      </c>
    </row>
    <row r="4129" spans="1:18" x14ac:dyDescent="0.35">
      <c r="A4129" t="s">
        <v>4159</v>
      </c>
      <c r="B4129" t="s">
        <v>36</v>
      </c>
      <c r="C4129">
        <v>0</v>
      </c>
      <c r="D4129" t="s">
        <v>21</v>
      </c>
      <c r="E4129" t="s">
        <v>21</v>
      </c>
      <c r="F4129" t="s">
        <v>37</v>
      </c>
      <c r="G4129">
        <v>54</v>
      </c>
      <c r="H4129" t="s">
        <v>21</v>
      </c>
      <c r="I4129" t="s">
        <v>32</v>
      </c>
      <c r="J4129" t="s">
        <v>21</v>
      </c>
      <c r="K4129" t="s">
        <v>21</v>
      </c>
      <c r="L4129" t="s">
        <v>24</v>
      </c>
      <c r="M4129" t="s">
        <v>20</v>
      </c>
      <c r="N4129" t="s">
        <v>25</v>
      </c>
      <c r="O4129">
        <v>33.71</v>
      </c>
      <c r="P4129">
        <v>1858.8</v>
      </c>
      <c r="Q4129">
        <v>1</v>
      </c>
      <c r="R4129" t="s">
        <v>21</v>
      </c>
    </row>
    <row r="4130" spans="1:18" x14ac:dyDescent="0.35">
      <c r="A4130" t="s">
        <v>4160</v>
      </c>
      <c r="B4130" t="s">
        <v>19</v>
      </c>
      <c r="C4130">
        <v>0</v>
      </c>
      <c r="D4130" t="s">
        <v>21</v>
      </c>
      <c r="E4130" t="s">
        <v>21</v>
      </c>
      <c r="F4130" t="s">
        <v>65</v>
      </c>
      <c r="G4130">
        <v>30</v>
      </c>
      <c r="H4130" t="s">
        <v>20</v>
      </c>
      <c r="I4130" t="s">
        <v>23</v>
      </c>
      <c r="J4130" t="s">
        <v>21</v>
      </c>
      <c r="K4130" t="s">
        <v>21</v>
      </c>
      <c r="L4130" t="s">
        <v>33</v>
      </c>
      <c r="M4130" t="s">
        <v>21</v>
      </c>
      <c r="N4130" t="s">
        <v>34</v>
      </c>
      <c r="O4130">
        <v>88.87</v>
      </c>
      <c r="P4130">
        <v>2735.69</v>
      </c>
      <c r="Q4130">
        <v>6</v>
      </c>
      <c r="R4130" t="s">
        <v>20</v>
      </c>
    </row>
    <row r="4131" spans="1:18" x14ac:dyDescent="0.35">
      <c r="A4131" t="s">
        <v>4161</v>
      </c>
      <c r="B4131" t="s">
        <v>36</v>
      </c>
      <c r="C4131">
        <v>0</v>
      </c>
      <c r="D4131" t="s">
        <v>21</v>
      </c>
      <c r="E4131" t="s">
        <v>21</v>
      </c>
      <c r="F4131" t="s">
        <v>47</v>
      </c>
      <c r="G4131">
        <v>14</v>
      </c>
      <c r="H4131" t="s">
        <v>20</v>
      </c>
      <c r="I4131" t="s">
        <v>23</v>
      </c>
      <c r="J4131" t="s">
        <v>21</v>
      </c>
      <c r="K4131" t="s">
        <v>21</v>
      </c>
      <c r="L4131" t="s">
        <v>33</v>
      </c>
      <c r="M4131" t="s">
        <v>20</v>
      </c>
      <c r="N4131" t="s">
        <v>30</v>
      </c>
      <c r="O4131">
        <v>88.78</v>
      </c>
      <c r="P4131">
        <v>1242.01</v>
      </c>
      <c r="Q4131">
        <v>2</v>
      </c>
      <c r="R4131" t="s">
        <v>20</v>
      </c>
    </row>
    <row r="4132" spans="1:18" x14ac:dyDescent="0.35">
      <c r="A4132" t="s">
        <v>4162</v>
      </c>
      <c r="B4132" t="s">
        <v>36</v>
      </c>
      <c r="C4132">
        <v>0</v>
      </c>
      <c r="D4132" t="s">
        <v>21</v>
      </c>
      <c r="E4132" t="s">
        <v>21</v>
      </c>
      <c r="F4132" t="s">
        <v>39</v>
      </c>
      <c r="G4132">
        <v>10</v>
      </c>
      <c r="H4132" t="s">
        <v>20</v>
      </c>
      <c r="I4132" t="s">
        <v>23</v>
      </c>
      <c r="J4132" t="s">
        <v>21</v>
      </c>
      <c r="K4132" t="s">
        <v>21</v>
      </c>
      <c r="L4132" t="s">
        <v>33</v>
      </c>
      <c r="M4132" t="s">
        <v>21</v>
      </c>
      <c r="N4132" t="s">
        <v>43</v>
      </c>
      <c r="O4132">
        <v>70.39</v>
      </c>
      <c r="P4132">
        <v>708</v>
      </c>
      <c r="Q4132">
        <v>1</v>
      </c>
      <c r="R4132" t="s">
        <v>20</v>
      </c>
    </row>
    <row r="4133" spans="1:18" x14ac:dyDescent="0.35">
      <c r="A4133" t="s">
        <v>4163</v>
      </c>
      <c r="B4133" t="s">
        <v>36</v>
      </c>
      <c r="C4133">
        <v>0</v>
      </c>
      <c r="D4133" t="s">
        <v>20</v>
      </c>
      <c r="E4133" t="s">
        <v>20</v>
      </c>
      <c r="F4133" t="s">
        <v>47</v>
      </c>
      <c r="G4133">
        <v>18</v>
      </c>
      <c r="H4133" t="s">
        <v>20</v>
      </c>
      <c r="I4133" t="s">
        <v>32</v>
      </c>
      <c r="J4133" t="s">
        <v>20</v>
      </c>
      <c r="K4133" t="s">
        <v>20</v>
      </c>
      <c r="L4133" t="s">
        <v>33</v>
      </c>
      <c r="M4133" t="s">
        <v>21</v>
      </c>
      <c r="N4133" t="s">
        <v>30</v>
      </c>
      <c r="O4133">
        <v>52.52</v>
      </c>
      <c r="P4133">
        <v>921.51</v>
      </c>
      <c r="Q4133">
        <v>1</v>
      </c>
      <c r="R4133" t="s">
        <v>21</v>
      </c>
    </row>
    <row r="4134" spans="1:18" x14ac:dyDescent="0.35">
      <c r="A4134" t="s">
        <v>4164</v>
      </c>
      <c r="B4134" t="s">
        <v>19</v>
      </c>
      <c r="C4134">
        <v>0</v>
      </c>
      <c r="D4134" t="s">
        <v>21</v>
      </c>
      <c r="E4134" t="s">
        <v>21</v>
      </c>
      <c r="F4134" t="s">
        <v>47</v>
      </c>
      <c r="G4134">
        <v>27</v>
      </c>
      <c r="H4134" t="s">
        <v>20</v>
      </c>
      <c r="I4134" t="s">
        <v>21</v>
      </c>
      <c r="J4134" t="s">
        <v>28</v>
      </c>
      <c r="K4134" t="s">
        <v>28</v>
      </c>
      <c r="L4134" t="s">
        <v>29</v>
      </c>
      <c r="M4134" t="s">
        <v>20</v>
      </c>
      <c r="N4134" t="s">
        <v>34</v>
      </c>
      <c r="O4134">
        <v>36.86</v>
      </c>
      <c r="P4134">
        <v>967.57</v>
      </c>
      <c r="Q4134">
        <v>1</v>
      </c>
      <c r="R4134" t="s">
        <v>21</v>
      </c>
    </row>
    <row r="4135" spans="1:18" x14ac:dyDescent="0.35">
      <c r="A4135" t="s">
        <v>4165</v>
      </c>
      <c r="B4135" t="s">
        <v>36</v>
      </c>
      <c r="C4135">
        <v>0</v>
      </c>
      <c r="D4135" t="s">
        <v>20</v>
      </c>
      <c r="E4135" t="s">
        <v>21</v>
      </c>
      <c r="F4135" t="s">
        <v>75</v>
      </c>
      <c r="G4135">
        <v>20</v>
      </c>
      <c r="H4135" t="s">
        <v>20</v>
      </c>
      <c r="I4135" t="s">
        <v>21</v>
      </c>
      <c r="J4135" t="s">
        <v>28</v>
      </c>
      <c r="K4135" t="s">
        <v>28</v>
      </c>
      <c r="L4135" t="s">
        <v>29</v>
      </c>
      <c r="M4135" t="s">
        <v>20</v>
      </c>
      <c r="N4135" t="s">
        <v>43</v>
      </c>
      <c r="O4135">
        <v>33.93</v>
      </c>
      <c r="P4135">
        <v>697.72</v>
      </c>
      <c r="Q4135">
        <v>1</v>
      </c>
      <c r="R4135" t="s">
        <v>21</v>
      </c>
    </row>
    <row r="4136" spans="1:18" x14ac:dyDescent="0.35">
      <c r="A4136" t="s">
        <v>4166</v>
      </c>
      <c r="B4136" t="s">
        <v>19</v>
      </c>
      <c r="C4136">
        <v>0</v>
      </c>
      <c r="D4136" t="s">
        <v>20</v>
      </c>
      <c r="E4136" t="s">
        <v>21</v>
      </c>
      <c r="F4136" t="s">
        <v>65</v>
      </c>
      <c r="G4136">
        <v>19</v>
      </c>
      <c r="H4136" t="s">
        <v>21</v>
      </c>
      <c r="I4136" t="s">
        <v>21</v>
      </c>
      <c r="J4136" t="s">
        <v>28</v>
      </c>
      <c r="K4136" t="s">
        <v>28</v>
      </c>
      <c r="L4136" t="s">
        <v>24</v>
      </c>
      <c r="M4136" t="s">
        <v>20</v>
      </c>
      <c r="N4136" t="s">
        <v>43</v>
      </c>
      <c r="O4136">
        <v>18</v>
      </c>
      <c r="P4136">
        <v>350.96</v>
      </c>
      <c r="Q4136">
        <v>1</v>
      </c>
      <c r="R4136" t="s">
        <v>21</v>
      </c>
    </row>
    <row r="4137" spans="1:18" x14ac:dyDescent="0.35">
      <c r="A4137" t="s">
        <v>4167</v>
      </c>
      <c r="B4137" t="s">
        <v>36</v>
      </c>
      <c r="C4137">
        <v>0</v>
      </c>
      <c r="D4137" t="s">
        <v>20</v>
      </c>
      <c r="E4137" t="s">
        <v>21</v>
      </c>
      <c r="F4137" t="s">
        <v>49</v>
      </c>
      <c r="G4137">
        <v>58</v>
      </c>
      <c r="H4137" t="s">
        <v>20</v>
      </c>
      <c r="I4137" t="s">
        <v>23</v>
      </c>
      <c r="J4137" t="s">
        <v>21</v>
      </c>
      <c r="K4137" t="s">
        <v>21</v>
      </c>
      <c r="L4137" t="s">
        <v>24</v>
      </c>
      <c r="M4137" t="s">
        <v>21</v>
      </c>
      <c r="N4137" t="s">
        <v>30</v>
      </c>
      <c r="O4137">
        <v>84.89</v>
      </c>
      <c r="P4137">
        <v>4877.8900000000003</v>
      </c>
      <c r="Q4137">
        <v>2</v>
      </c>
      <c r="R4137" t="s">
        <v>21</v>
      </c>
    </row>
    <row r="4138" spans="1:18" x14ac:dyDescent="0.35">
      <c r="A4138" t="s">
        <v>4168</v>
      </c>
      <c r="B4138" t="s">
        <v>36</v>
      </c>
      <c r="C4138">
        <v>0</v>
      </c>
      <c r="D4138" t="s">
        <v>20</v>
      </c>
      <c r="E4138" t="s">
        <v>20</v>
      </c>
      <c r="F4138" t="s">
        <v>58</v>
      </c>
      <c r="G4138">
        <v>55</v>
      </c>
      <c r="H4138" t="s">
        <v>20</v>
      </c>
      <c r="I4138" t="s">
        <v>32</v>
      </c>
      <c r="J4138" t="s">
        <v>21</v>
      </c>
      <c r="K4138" t="s">
        <v>21</v>
      </c>
      <c r="L4138" t="s">
        <v>24</v>
      </c>
      <c r="M4138" t="s">
        <v>20</v>
      </c>
      <c r="N4138" t="s">
        <v>34</v>
      </c>
      <c r="O4138">
        <v>56.01</v>
      </c>
      <c r="P4138">
        <v>3062.05</v>
      </c>
      <c r="Q4138">
        <v>2</v>
      </c>
      <c r="R4138" t="s">
        <v>21</v>
      </c>
    </row>
    <row r="4139" spans="1:18" x14ac:dyDescent="0.35">
      <c r="A4139" t="s">
        <v>4169</v>
      </c>
      <c r="B4139" t="s">
        <v>19</v>
      </c>
      <c r="C4139">
        <v>0</v>
      </c>
      <c r="D4139" t="s">
        <v>21</v>
      </c>
      <c r="E4139" t="s">
        <v>21</v>
      </c>
      <c r="F4139" t="s">
        <v>58</v>
      </c>
      <c r="G4139">
        <v>44</v>
      </c>
      <c r="H4139" t="s">
        <v>20</v>
      </c>
      <c r="I4139" t="s">
        <v>32</v>
      </c>
      <c r="J4139" t="s">
        <v>21</v>
      </c>
      <c r="K4139" t="s">
        <v>21</v>
      </c>
      <c r="L4139" t="s">
        <v>24</v>
      </c>
      <c r="M4139" t="s">
        <v>21</v>
      </c>
      <c r="N4139" t="s">
        <v>30</v>
      </c>
      <c r="O4139">
        <v>57.8</v>
      </c>
      <c r="P4139">
        <v>2616</v>
      </c>
      <c r="Q4139">
        <v>1</v>
      </c>
      <c r="R4139" t="s">
        <v>21</v>
      </c>
    </row>
    <row r="4140" spans="1:18" x14ac:dyDescent="0.35">
      <c r="A4140" t="s">
        <v>4170</v>
      </c>
      <c r="B4140" t="s">
        <v>19</v>
      </c>
      <c r="C4140">
        <v>1</v>
      </c>
      <c r="D4140" t="s">
        <v>20</v>
      </c>
      <c r="E4140" t="s">
        <v>20</v>
      </c>
      <c r="F4140" t="s">
        <v>56</v>
      </c>
      <c r="G4140">
        <v>18</v>
      </c>
      <c r="H4140" t="s">
        <v>20</v>
      </c>
      <c r="I4140" t="s">
        <v>21</v>
      </c>
      <c r="J4140" t="s">
        <v>28</v>
      </c>
      <c r="K4140" t="s">
        <v>28</v>
      </c>
      <c r="L4140" t="s">
        <v>29</v>
      </c>
      <c r="M4140" t="s">
        <v>20</v>
      </c>
      <c r="N4140" t="s">
        <v>30</v>
      </c>
      <c r="O4140">
        <v>29.71</v>
      </c>
      <c r="P4140">
        <v>522.67999999999995</v>
      </c>
      <c r="Q4140">
        <v>0</v>
      </c>
      <c r="R4140" t="s">
        <v>21</v>
      </c>
    </row>
    <row r="4141" spans="1:18" x14ac:dyDescent="0.35">
      <c r="A4141" t="s">
        <v>4171</v>
      </c>
      <c r="B4141" t="s">
        <v>36</v>
      </c>
      <c r="C4141">
        <v>0</v>
      </c>
      <c r="D4141" t="s">
        <v>21</v>
      </c>
      <c r="E4141" t="s">
        <v>20</v>
      </c>
      <c r="F4141" t="s">
        <v>65</v>
      </c>
      <c r="G4141">
        <v>10</v>
      </c>
      <c r="H4141" t="s">
        <v>20</v>
      </c>
      <c r="I4141" t="s">
        <v>32</v>
      </c>
      <c r="J4141" t="s">
        <v>21</v>
      </c>
      <c r="K4141" t="s">
        <v>20</v>
      </c>
      <c r="L4141" t="s">
        <v>33</v>
      </c>
      <c r="M4141" t="s">
        <v>21</v>
      </c>
      <c r="N4141" t="s">
        <v>43</v>
      </c>
      <c r="O4141">
        <v>51.81</v>
      </c>
      <c r="P4141">
        <v>516.88</v>
      </c>
      <c r="Q4141">
        <v>1</v>
      </c>
      <c r="R4141" t="s">
        <v>21</v>
      </c>
    </row>
    <row r="4142" spans="1:18" x14ac:dyDescent="0.35">
      <c r="A4142" t="s">
        <v>4172</v>
      </c>
      <c r="B4142" t="s">
        <v>36</v>
      </c>
      <c r="C4142">
        <v>1</v>
      </c>
      <c r="D4142" t="s">
        <v>21</v>
      </c>
      <c r="E4142" t="s">
        <v>21</v>
      </c>
      <c r="F4142" t="s">
        <v>41</v>
      </c>
      <c r="G4142">
        <v>15</v>
      </c>
      <c r="H4142" t="s">
        <v>20</v>
      </c>
      <c r="I4142" t="s">
        <v>23</v>
      </c>
      <c r="J4142" t="s">
        <v>20</v>
      </c>
      <c r="K4142" t="s">
        <v>21</v>
      </c>
      <c r="L4142" t="s">
        <v>33</v>
      </c>
      <c r="M4142" t="s">
        <v>21</v>
      </c>
      <c r="N4142" t="s">
        <v>34</v>
      </c>
      <c r="O4142">
        <v>92.73</v>
      </c>
      <c r="P4142">
        <v>1379.19</v>
      </c>
      <c r="Q4142">
        <v>6</v>
      </c>
      <c r="R4142" t="s">
        <v>20</v>
      </c>
    </row>
    <row r="4143" spans="1:18" x14ac:dyDescent="0.35">
      <c r="A4143" t="s">
        <v>4173</v>
      </c>
      <c r="B4143" t="s">
        <v>36</v>
      </c>
      <c r="C4143">
        <v>1</v>
      </c>
      <c r="D4143" t="s">
        <v>21</v>
      </c>
      <c r="E4143" t="s">
        <v>21</v>
      </c>
      <c r="F4143" t="s">
        <v>65</v>
      </c>
      <c r="G4143">
        <v>31</v>
      </c>
      <c r="H4143" t="s">
        <v>20</v>
      </c>
      <c r="I4143" t="s">
        <v>23</v>
      </c>
      <c r="J4143" t="s">
        <v>21</v>
      </c>
      <c r="K4143" t="s">
        <v>21</v>
      </c>
      <c r="L4143" t="s">
        <v>33</v>
      </c>
      <c r="M4143" t="s">
        <v>20</v>
      </c>
      <c r="N4143" t="s">
        <v>43</v>
      </c>
      <c r="O4143">
        <v>84.61</v>
      </c>
      <c r="P4143">
        <v>2628.25</v>
      </c>
      <c r="Q4143">
        <v>2</v>
      </c>
      <c r="R4143" t="s">
        <v>21</v>
      </c>
    </row>
    <row r="4144" spans="1:18" x14ac:dyDescent="0.35">
      <c r="A4144" t="s">
        <v>4174</v>
      </c>
      <c r="B4144" t="s">
        <v>36</v>
      </c>
      <c r="C4144">
        <v>0</v>
      </c>
      <c r="D4144" t="s">
        <v>20</v>
      </c>
      <c r="E4144" t="s">
        <v>21</v>
      </c>
      <c r="F4144" t="s">
        <v>58</v>
      </c>
      <c r="G4144">
        <v>67</v>
      </c>
      <c r="H4144" t="s">
        <v>20</v>
      </c>
      <c r="I4144" t="s">
        <v>23</v>
      </c>
      <c r="J4144" t="s">
        <v>21</v>
      </c>
      <c r="K4144" t="s">
        <v>20</v>
      </c>
      <c r="L4144" t="s">
        <v>24</v>
      </c>
      <c r="M4144" t="s">
        <v>20</v>
      </c>
      <c r="N4144" t="s">
        <v>43</v>
      </c>
      <c r="O4144">
        <v>85.28</v>
      </c>
      <c r="P4144">
        <v>5567.94</v>
      </c>
      <c r="Q4144">
        <v>3</v>
      </c>
      <c r="R4144" t="s">
        <v>21</v>
      </c>
    </row>
    <row r="4145" spans="1:18" x14ac:dyDescent="0.35">
      <c r="A4145" t="s">
        <v>4175</v>
      </c>
      <c r="B4145" t="s">
        <v>36</v>
      </c>
      <c r="C4145">
        <v>0</v>
      </c>
      <c r="D4145" t="s">
        <v>20</v>
      </c>
      <c r="E4145" t="s">
        <v>20</v>
      </c>
      <c r="F4145" t="s">
        <v>49</v>
      </c>
      <c r="G4145">
        <v>46</v>
      </c>
      <c r="H4145" t="s">
        <v>20</v>
      </c>
      <c r="I4145" t="s">
        <v>32</v>
      </c>
      <c r="J4145" t="s">
        <v>20</v>
      </c>
      <c r="K4145" t="s">
        <v>21</v>
      </c>
      <c r="L4145" t="s">
        <v>29</v>
      </c>
      <c r="M4145" t="s">
        <v>20</v>
      </c>
      <c r="N4145" t="s">
        <v>25</v>
      </c>
      <c r="O4145">
        <v>62.87</v>
      </c>
      <c r="P4145">
        <v>2877.73</v>
      </c>
      <c r="Q4145">
        <v>2</v>
      </c>
      <c r="R4145" t="s">
        <v>21</v>
      </c>
    </row>
    <row r="4146" spans="1:18" x14ac:dyDescent="0.35">
      <c r="A4146" t="s">
        <v>4176</v>
      </c>
      <c r="B4146" t="s">
        <v>19</v>
      </c>
      <c r="C4146">
        <v>0</v>
      </c>
      <c r="D4146" t="s">
        <v>21</v>
      </c>
      <c r="E4146" t="s">
        <v>21</v>
      </c>
      <c r="F4146" t="s">
        <v>75</v>
      </c>
      <c r="G4146">
        <v>0</v>
      </c>
      <c r="H4146" t="s">
        <v>20</v>
      </c>
      <c r="I4146" t="s">
        <v>32</v>
      </c>
      <c r="J4146" t="s">
        <v>21</v>
      </c>
      <c r="K4146" t="s">
        <v>21</v>
      </c>
      <c r="L4146" t="s">
        <v>29</v>
      </c>
      <c r="M4146" t="s">
        <v>20</v>
      </c>
      <c r="N4146" t="s">
        <v>34</v>
      </c>
      <c r="O4146">
        <v>57.54</v>
      </c>
      <c r="Q4146">
        <v>3</v>
      </c>
      <c r="R4146" t="s">
        <v>21</v>
      </c>
    </row>
    <row r="4147" spans="1:18" x14ac:dyDescent="0.35">
      <c r="A4147" t="s">
        <v>4177</v>
      </c>
      <c r="B4147" t="s">
        <v>19</v>
      </c>
      <c r="C4147">
        <v>0</v>
      </c>
      <c r="D4147" t="s">
        <v>20</v>
      </c>
      <c r="E4147" t="s">
        <v>21</v>
      </c>
      <c r="F4147" t="s">
        <v>37</v>
      </c>
      <c r="G4147">
        <v>24</v>
      </c>
      <c r="H4147" t="s">
        <v>20</v>
      </c>
      <c r="I4147" t="s">
        <v>32</v>
      </c>
      <c r="J4147" t="s">
        <v>21</v>
      </c>
      <c r="K4147" t="s">
        <v>20</v>
      </c>
      <c r="L4147" t="s">
        <v>33</v>
      </c>
      <c r="M4147" t="s">
        <v>20</v>
      </c>
      <c r="N4147" t="s">
        <v>43</v>
      </c>
      <c r="O4147">
        <v>58.56</v>
      </c>
      <c r="P4147">
        <v>1440.27</v>
      </c>
      <c r="Q4147">
        <v>1</v>
      </c>
      <c r="R4147" t="s">
        <v>20</v>
      </c>
    </row>
    <row r="4148" spans="1:18" x14ac:dyDescent="0.35">
      <c r="A4148" t="s">
        <v>4178</v>
      </c>
      <c r="B4148" t="s">
        <v>19</v>
      </c>
      <c r="C4148">
        <v>1</v>
      </c>
      <c r="D4148" t="s">
        <v>21</v>
      </c>
      <c r="E4148" t="s">
        <v>21</v>
      </c>
      <c r="F4148" t="s">
        <v>45</v>
      </c>
      <c r="G4148">
        <v>17</v>
      </c>
      <c r="H4148" t="s">
        <v>20</v>
      </c>
      <c r="I4148" t="s">
        <v>23</v>
      </c>
      <c r="J4148" t="s">
        <v>21</v>
      </c>
      <c r="K4148" t="s">
        <v>20</v>
      </c>
      <c r="L4148" t="s">
        <v>33</v>
      </c>
      <c r="M4148" t="s">
        <v>21</v>
      </c>
      <c r="N4148" t="s">
        <v>30</v>
      </c>
      <c r="O4148">
        <v>92.58</v>
      </c>
      <c r="P4148">
        <v>1584.7</v>
      </c>
      <c r="Q4148">
        <v>1</v>
      </c>
      <c r="R4148" t="s">
        <v>20</v>
      </c>
    </row>
    <row r="4149" spans="1:18" x14ac:dyDescent="0.35">
      <c r="A4149" t="s">
        <v>4179</v>
      </c>
      <c r="B4149" t="s">
        <v>19</v>
      </c>
      <c r="C4149">
        <v>1</v>
      </c>
      <c r="D4149" t="s">
        <v>20</v>
      </c>
      <c r="E4149" t="s">
        <v>21</v>
      </c>
      <c r="F4149" t="s">
        <v>37</v>
      </c>
      <c r="G4149">
        <v>18</v>
      </c>
      <c r="H4149" t="s">
        <v>20</v>
      </c>
      <c r="I4149" t="s">
        <v>32</v>
      </c>
      <c r="J4149" t="s">
        <v>21</v>
      </c>
      <c r="K4149" t="s">
        <v>21</v>
      </c>
      <c r="L4149" t="s">
        <v>33</v>
      </c>
      <c r="M4149" t="s">
        <v>20</v>
      </c>
      <c r="N4149" t="s">
        <v>43</v>
      </c>
      <c r="O4149">
        <v>68.86</v>
      </c>
      <c r="P4149">
        <v>1207.96</v>
      </c>
      <c r="Q4149">
        <v>0</v>
      </c>
      <c r="R4149" t="s">
        <v>20</v>
      </c>
    </row>
    <row r="4150" spans="1:18" x14ac:dyDescent="0.35">
      <c r="A4150" t="s">
        <v>4180</v>
      </c>
      <c r="B4150" t="s">
        <v>36</v>
      </c>
      <c r="C4150">
        <v>1</v>
      </c>
      <c r="D4150" t="s">
        <v>20</v>
      </c>
      <c r="E4150" t="s">
        <v>21</v>
      </c>
      <c r="F4150" t="s">
        <v>37</v>
      </c>
      <c r="G4150">
        <v>30</v>
      </c>
      <c r="H4150" t="s">
        <v>20</v>
      </c>
      <c r="I4150" t="s">
        <v>32</v>
      </c>
      <c r="J4150" t="s">
        <v>21</v>
      </c>
      <c r="K4150" t="s">
        <v>20</v>
      </c>
      <c r="L4150" t="s">
        <v>29</v>
      </c>
      <c r="M4150" t="s">
        <v>21</v>
      </c>
      <c r="N4150" t="s">
        <v>43</v>
      </c>
      <c r="O4150">
        <v>66.540000000000006</v>
      </c>
      <c r="P4150">
        <v>2046.59</v>
      </c>
      <c r="Q4150">
        <v>1</v>
      </c>
      <c r="R4150" t="s">
        <v>21</v>
      </c>
    </row>
    <row r="4151" spans="1:18" x14ac:dyDescent="0.35">
      <c r="A4151" t="s">
        <v>4181</v>
      </c>
      <c r="B4151" t="s">
        <v>36</v>
      </c>
      <c r="C4151">
        <v>0</v>
      </c>
      <c r="D4151" t="s">
        <v>20</v>
      </c>
      <c r="E4151" t="s">
        <v>21</v>
      </c>
      <c r="F4151" t="s">
        <v>39</v>
      </c>
      <c r="G4151">
        <v>19</v>
      </c>
      <c r="H4151" t="s">
        <v>20</v>
      </c>
      <c r="I4151" t="s">
        <v>23</v>
      </c>
      <c r="J4151" t="s">
        <v>20</v>
      </c>
      <c r="K4151" t="s">
        <v>20</v>
      </c>
      <c r="L4151" t="s">
        <v>33</v>
      </c>
      <c r="M4151" t="s">
        <v>21</v>
      </c>
      <c r="N4151" t="s">
        <v>34</v>
      </c>
      <c r="O4151">
        <v>97.98</v>
      </c>
      <c r="P4151">
        <v>1816.81</v>
      </c>
      <c r="Q4151">
        <v>2</v>
      </c>
      <c r="R4151" t="s">
        <v>21</v>
      </c>
    </row>
    <row r="4152" spans="1:18" x14ac:dyDescent="0.35">
      <c r="A4152" t="s">
        <v>4182</v>
      </c>
      <c r="B4152" t="s">
        <v>36</v>
      </c>
      <c r="C4152">
        <v>1</v>
      </c>
      <c r="D4152" t="s">
        <v>21</v>
      </c>
      <c r="E4152" t="s">
        <v>21</v>
      </c>
      <c r="F4152" t="s">
        <v>47</v>
      </c>
      <c r="G4152">
        <v>10</v>
      </c>
      <c r="H4152" t="s">
        <v>20</v>
      </c>
      <c r="I4152" t="s">
        <v>32</v>
      </c>
      <c r="J4152" t="s">
        <v>21</v>
      </c>
      <c r="K4152" t="s">
        <v>21</v>
      </c>
      <c r="L4152" t="s">
        <v>33</v>
      </c>
      <c r="M4152" t="s">
        <v>20</v>
      </c>
      <c r="N4152" t="s">
        <v>43</v>
      </c>
      <c r="O4152">
        <v>53.57</v>
      </c>
      <c r="P4152">
        <v>549.04999999999995</v>
      </c>
      <c r="Q4152">
        <v>2</v>
      </c>
      <c r="R4152" t="s">
        <v>20</v>
      </c>
    </row>
    <row r="4153" spans="1:18" x14ac:dyDescent="0.35">
      <c r="A4153" t="s">
        <v>4183</v>
      </c>
      <c r="B4153" t="s">
        <v>36</v>
      </c>
      <c r="C4153">
        <v>0</v>
      </c>
      <c r="D4153" t="s">
        <v>20</v>
      </c>
      <c r="E4153" t="s">
        <v>20</v>
      </c>
      <c r="F4153" t="s">
        <v>41</v>
      </c>
      <c r="G4153">
        <v>48</v>
      </c>
      <c r="H4153" t="s">
        <v>20</v>
      </c>
      <c r="I4153" t="s">
        <v>21</v>
      </c>
      <c r="J4153" t="s">
        <v>28</v>
      </c>
      <c r="K4153" t="s">
        <v>28</v>
      </c>
      <c r="L4153" t="s">
        <v>29</v>
      </c>
      <c r="M4153" t="s">
        <v>20</v>
      </c>
      <c r="N4153" t="s">
        <v>25</v>
      </c>
      <c r="O4153">
        <v>34.770000000000003</v>
      </c>
      <c r="P4153">
        <v>1672.18</v>
      </c>
      <c r="Q4153">
        <v>0</v>
      </c>
      <c r="R4153" t="s">
        <v>21</v>
      </c>
    </row>
    <row r="4154" spans="1:18" x14ac:dyDescent="0.35">
      <c r="A4154" t="s">
        <v>4184</v>
      </c>
      <c r="B4154" t="s">
        <v>36</v>
      </c>
      <c r="C4154">
        <v>0</v>
      </c>
      <c r="D4154" t="s">
        <v>21</v>
      </c>
      <c r="E4154" t="s">
        <v>21</v>
      </c>
      <c r="F4154" t="s">
        <v>58</v>
      </c>
      <c r="G4154">
        <v>12</v>
      </c>
      <c r="H4154" t="s">
        <v>20</v>
      </c>
      <c r="I4154" t="s">
        <v>21</v>
      </c>
      <c r="J4154" t="s">
        <v>28</v>
      </c>
      <c r="K4154" t="s">
        <v>28</v>
      </c>
      <c r="L4154" t="s">
        <v>33</v>
      </c>
      <c r="M4154" t="s">
        <v>20</v>
      </c>
      <c r="N4154" t="s">
        <v>25</v>
      </c>
      <c r="O4154">
        <v>29.34</v>
      </c>
      <c r="P4154">
        <v>360.96</v>
      </c>
      <c r="Q4154">
        <v>2</v>
      </c>
      <c r="R4154" t="s">
        <v>21</v>
      </c>
    </row>
    <row r="4155" spans="1:18" x14ac:dyDescent="0.35">
      <c r="A4155" t="s">
        <v>4185</v>
      </c>
      <c r="B4155" t="s">
        <v>19</v>
      </c>
      <c r="C4155">
        <v>0</v>
      </c>
      <c r="D4155" t="s">
        <v>20</v>
      </c>
      <c r="E4155" t="s">
        <v>20</v>
      </c>
      <c r="F4155" t="s">
        <v>22</v>
      </c>
      <c r="G4155">
        <v>62</v>
      </c>
      <c r="H4155" t="s">
        <v>20</v>
      </c>
      <c r="I4155" t="s">
        <v>23</v>
      </c>
      <c r="J4155" t="s">
        <v>21</v>
      </c>
      <c r="K4155" t="s">
        <v>20</v>
      </c>
      <c r="L4155" t="s">
        <v>24</v>
      </c>
      <c r="M4155" t="s">
        <v>20</v>
      </c>
      <c r="N4155" t="s">
        <v>25</v>
      </c>
      <c r="O4155">
        <v>93.23</v>
      </c>
      <c r="P4155">
        <v>5897.74</v>
      </c>
      <c r="Q4155">
        <v>3</v>
      </c>
      <c r="R4155" t="s">
        <v>21</v>
      </c>
    </row>
    <row r="4156" spans="1:18" x14ac:dyDescent="0.35">
      <c r="A4156" t="s">
        <v>4186</v>
      </c>
      <c r="B4156" t="s">
        <v>36</v>
      </c>
      <c r="C4156">
        <v>0</v>
      </c>
      <c r="D4156" t="s">
        <v>20</v>
      </c>
      <c r="E4156" t="s">
        <v>21</v>
      </c>
      <c r="F4156" t="s">
        <v>37</v>
      </c>
      <c r="G4156">
        <v>11</v>
      </c>
      <c r="H4156" t="s">
        <v>20</v>
      </c>
      <c r="I4156" t="s">
        <v>21</v>
      </c>
      <c r="J4156" t="s">
        <v>28</v>
      </c>
      <c r="K4156" t="s">
        <v>28</v>
      </c>
      <c r="L4156" t="s">
        <v>33</v>
      </c>
      <c r="M4156" t="s">
        <v>20</v>
      </c>
      <c r="N4156" t="s">
        <v>30</v>
      </c>
      <c r="O4156">
        <v>28.98</v>
      </c>
      <c r="P4156">
        <v>319.7</v>
      </c>
      <c r="Q4156">
        <v>0</v>
      </c>
      <c r="R4156" t="s">
        <v>21</v>
      </c>
    </row>
    <row r="4157" spans="1:18" x14ac:dyDescent="0.35">
      <c r="A4157" t="s">
        <v>4187</v>
      </c>
      <c r="B4157" t="s">
        <v>19</v>
      </c>
      <c r="C4157">
        <v>0</v>
      </c>
      <c r="D4157" t="s">
        <v>20</v>
      </c>
      <c r="E4157" t="s">
        <v>20</v>
      </c>
      <c r="F4157" t="s">
        <v>47</v>
      </c>
      <c r="G4157">
        <v>9</v>
      </c>
      <c r="H4157" t="s">
        <v>20</v>
      </c>
      <c r="I4157" t="s">
        <v>32</v>
      </c>
      <c r="J4157" t="s">
        <v>20</v>
      </c>
      <c r="K4157" t="s">
        <v>21</v>
      </c>
      <c r="L4157" t="s">
        <v>33</v>
      </c>
      <c r="M4157" t="s">
        <v>20</v>
      </c>
      <c r="N4157" t="s">
        <v>30</v>
      </c>
      <c r="O4157">
        <v>54.26</v>
      </c>
      <c r="P4157">
        <v>479.96</v>
      </c>
      <c r="Q4157">
        <v>1</v>
      </c>
      <c r="R4157" t="s">
        <v>21</v>
      </c>
    </row>
    <row r="4158" spans="1:18" x14ac:dyDescent="0.35">
      <c r="A4158" t="s">
        <v>4188</v>
      </c>
      <c r="B4158" t="s">
        <v>36</v>
      </c>
      <c r="C4158">
        <v>0</v>
      </c>
      <c r="D4158" t="s">
        <v>20</v>
      </c>
      <c r="E4158" t="s">
        <v>21</v>
      </c>
      <c r="F4158" t="s">
        <v>47</v>
      </c>
      <c r="G4158">
        <v>32</v>
      </c>
      <c r="H4158" t="s">
        <v>21</v>
      </c>
      <c r="I4158" t="s">
        <v>32</v>
      </c>
      <c r="J4158" t="s">
        <v>20</v>
      </c>
      <c r="K4158" t="s">
        <v>20</v>
      </c>
      <c r="L4158" t="s">
        <v>29</v>
      </c>
      <c r="M4158" t="s">
        <v>20</v>
      </c>
      <c r="N4158" t="s">
        <v>30</v>
      </c>
      <c r="O4158">
        <v>55.61</v>
      </c>
      <c r="P4158">
        <v>1813.86</v>
      </c>
      <c r="Q4158">
        <v>0</v>
      </c>
      <c r="R4158" t="s">
        <v>21</v>
      </c>
    </row>
    <row r="4159" spans="1:18" x14ac:dyDescent="0.35">
      <c r="A4159" t="s">
        <v>4189</v>
      </c>
      <c r="B4159" t="s">
        <v>36</v>
      </c>
      <c r="C4159">
        <v>1</v>
      </c>
      <c r="D4159" t="s">
        <v>21</v>
      </c>
      <c r="E4159" t="s">
        <v>21</v>
      </c>
      <c r="F4159" t="s">
        <v>56</v>
      </c>
      <c r="G4159">
        <v>23</v>
      </c>
      <c r="H4159" t="s">
        <v>21</v>
      </c>
      <c r="I4159" t="s">
        <v>32</v>
      </c>
      <c r="J4159" t="s">
        <v>20</v>
      </c>
      <c r="K4159" t="s">
        <v>21</v>
      </c>
      <c r="L4159" t="s">
        <v>24</v>
      </c>
      <c r="M4159" t="s">
        <v>21</v>
      </c>
      <c r="N4159" t="s">
        <v>25</v>
      </c>
      <c r="O4159">
        <v>41.77</v>
      </c>
      <c r="P4159">
        <v>972.6</v>
      </c>
      <c r="Q4159">
        <v>1</v>
      </c>
      <c r="R4159" t="s">
        <v>21</v>
      </c>
    </row>
    <row r="4160" spans="1:18" x14ac:dyDescent="0.35">
      <c r="A4160" t="s">
        <v>4190</v>
      </c>
      <c r="B4160" t="s">
        <v>36</v>
      </c>
      <c r="C4160">
        <v>0</v>
      </c>
      <c r="D4160" t="s">
        <v>20</v>
      </c>
      <c r="E4160" t="s">
        <v>21</v>
      </c>
      <c r="F4160" t="s">
        <v>49</v>
      </c>
      <c r="G4160">
        <v>20</v>
      </c>
      <c r="H4160" t="s">
        <v>20</v>
      </c>
      <c r="I4160" t="s">
        <v>23</v>
      </c>
      <c r="J4160" t="s">
        <v>20</v>
      </c>
      <c r="K4160" t="s">
        <v>21</v>
      </c>
      <c r="L4160" t="s">
        <v>33</v>
      </c>
      <c r="M4160" t="s">
        <v>20</v>
      </c>
      <c r="N4160" t="s">
        <v>30</v>
      </c>
      <c r="O4160">
        <v>81.09</v>
      </c>
      <c r="P4160">
        <v>1603.86</v>
      </c>
      <c r="Q4160">
        <v>1</v>
      </c>
      <c r="R4160" t="s">
        <v>21</v>
      </c>
    </row>
    <row r="4161" spans="1:18" x14ac:dyDescent="0.35">
      <c r="A4161" t="s">
        <v>4191</v>
      </c>
      <c r="B4161" t="s">
        <v>36</v>
      </c>
      <c r="C4161">
        <v>0</v>
      </c>
      <c r="D4161" t="s">
        <v>21</v>
      </c>
      <c r="E4161" t="s">
        <v>21</v>
      </c>
      <c r="F4161" t="s">
        <v>27</v>
      </c>
      <c r="G4161">
        <v>26</v>
      </c>
      <c r="H4161" t="s">
        <v>20</v>
      </c>
      <c r="I4161" t="s">
        <v>32</v>
      </c>
      <c r="J4161" t="s">
        <v>21</v>
      </c>
      <c r="K4161" t="s">
        <v>21</v>
      </c>
      <c r="L4161" t="s">
        <v>33</v>
      </c>
      <c r="M4161" t="s">
        <v>20</v>
      </c>
      <c r="N4161" t="s">
        <v>30</v>
      </c>
      <c r="O4161">
        <v>61.84</v>
      </c>
      <c r="P4161">
        <v>1602.92</v>
      </c>
      <c r="Q4161">
        <v>2</v>
      </c>
      <c r="R4161" t="s">
        <v>21</v>
      </c>
    </row>
    <row r="4162" spans="1:18" x14ac:dyDescent="0.35">
      <c r="A4162" t="s">
        <v>4192</v>
      </c>
      <c r="B4162" t="s">
        <v>19</v>
      </c>
      <c r="C4162">
        <v>0</v>
      </c>
      <c r="D4162" t="s">
        <v>21</v>
      </c>
      <c r="E4162" t="s">
        <v>21</v>
      </c>
      <c r="F4162" t="s">
        <v>56</v>
      </c>
      <c r="G4162">
        <v>19</v>
      </c>
      <c r="H4162" t="s">
        <v>20</v>
      </c>
      <c r="I4162" t="s">
        <v>23</v>
      </c>
      <c r="J4162" t="s">
        <v>20</v>
      </c>
      <c r="K4162" t="s">
        <v>20</v>
      </c>
      <c r="L4162" t="s">
        <v>29</v>
      </c>
      <c r="M4162" t="s">
        <v>20</v>
      </c>
      <c r="N4162" t="s">
        <v>34</v>
      </c>
      <c r="O4162">
        <v>93.29</v>
      </c>
      <c r="P4162">
        <v>1745.53</v>
      </c>
      <c r="Q4162">
        <v>1</v>
      </c>
      <c r="R4162" t="s">
        <v>21</v>
      </c>
    </row>
    <row r="4163" spans="1:18" x14ac:dyDescent="0.35">
      <c r="A4163" t="s">
        <v>4193</v>
      </c>
      <c r="B4163" t="s">
        <v>36</v>
      </c>
      <c r="C4163">
        <v>0</v>
      </c>
      <c r="D4163" t="s">
        <v>21</v>
      </c>
      <c r="E4163" t="s">
        <v>21</v>
      </c>
      <c r="F4163" t="s">
        <v>58</v>
      </c>
      <c r="G4163">
        <v>38</v>
      </c>
      <c r="H4163" t="s">
        <v>20</v>
      </c>
      <c r="I4163" t="s">
        <v>23</v>
      </c>
      <c r="J4163" t="s">
        <v>21</v>
      </c>
      <c r="K4163" t="s">
        <v>20</v>
      </c>
      <c r="L4163" t="s">
        <v>29</v>
      </c>
      <c r="M4163" t="s">
        <v>20</v>
      </c>
      <c r="N4163" t="s">
        <v>30</v>
      </c>
      <c r="O4163">
        <v>99</v>
      </c>
      <c r="P4163">
        <v>3812.51</v>
      </c>
      <c r="Q4163">
        <v>3</v>
      </c>
      <c r="R4163" t="s">
        <v>21</v>
      </c>
    </row>
    <row r="4164" spans="1:18" x14ac:dyDescent="0.35">
      <c r="A4164" t="s">
        <v>4194</v>
      </c>
      <c r="B4164" t="s">
        <v>19</v>
      </c>
      <c r="C4164">
        <v>0</v>
      </c>
      <c r="D4164" t="s">
        <v>21</v>
      </c>
      <c r="E4164" t="s">
        <v>21</v>
      </c>
      <c r="F4164" t="s">
        <v>75</v>
      </c>
      <c r="G4164">
        <v>53</v>
      </c>
      <c r="H4164" t="s">
        <v>20</v>
      </c>
      <c r="I4164" t="s">
        <v>23</v>
      </c>
      <c r="J4164" t="s">
        <v>21</v>
      </c>
      <c r="K4164" t="s">
        <v>21</v>
      </c>
      <c r="L4164" t="s">
        <v>29</v>
      </c>
      <c r="M4164" t="s">
        <v>20</v>
      </c>
      <c r="N4164" t="s">
        <v>34</v>
      </c>
      <c r="O4164">
        <v>84.33</v>
      </c>
      <c r="P4164">
        <v>4596.57</v>
      </c>
      <c r="Q4164">
        <v>1</v>
      </c>
      <c r="R4164" t="s">
        <v>21</v>
      </c>
    </row>
    <row r="4165" spans="1:18" x14ac:dyDescent="0.35">
      <c r="A4165" t="s">
        <v>4195</v>
      </c>
      <c r="B4165" t="s">
        <v>19</v>
      </c>
      <c r="C4165">
        <v>0</v>
      </c>
      <c r="D4165" t="s">
        <v>21</v>
      </c>
      <c r="E4165" t="s">
        <v>21</v>
      </c>
      <c r="F4165" t="s">
        <v>27</v>
      </c>
      <c r="G4165">
        <v>1</v>
      </c>
      <c r="H4165" t="s">
        <v>20</v>
      </c>
      <c r="I4165" t="s">
        <v>32</v>
      </c>
      <c r="J4165" t="s">
        <v>20</v>
      </c>
      <c r="K4165" t="s">
        <v>20</v>
      </c>
      <c r="L4165" t="s">
        <v>24</v>
      </c>
      <c r="M4165" t="s">
        <v>20</v>
      </c>
      <c r="N4165" t="s">
        <v>30</v>
      </c>
      <c r="O4165">
        <v>65.69</v>
      </c>
      <c r="P4165">
        <v>66.98</v>
      </c>
      <c r="Q4165">
        <v>2</v>
      </c>
      <c r="R4165" t="s">
        <v>20</v>
      </c>
    </row>
    <row r="4166" spans="1:18" x14ac:dyDescent="0.35">
      <c r="A4166" t="s">
        <v>4196</v>
      </c>
      <c r="B4166" t="s">
        <v>36</v>
      </c>
      <c r="C4166">
        <v>0</v>
      </c>
      <c r="D4166" t="s">
        <v>20</v>
      </c>
      <c r="E4166" t="s">
        <v>20</v>
      </c>
      <c r="F4166" t="s">
        <v>37</v>
      </c>
      <c r="G4166">
        <v>9</v>
      </c>
      <c r="H4166" t="s">
        <v>20</v>
      </c>
      <c r="I4166" t="s">
        <v>23</v>
      </c>
      <c r="J4166" t="s">
        <v>21</v>
      </c>
      <c r="K4166" t="s">
        <v>21</v>
      </c>
      <c r="L4166" t="s">
        <v>33</v>
      </c>
      <c r="M4166" t="s">
        <v>21</v>
      </c>
      <c r="N4166" t="s">
        <v>43</v>
      </c>
      <c r="O4166">
        <v>85.82</v>
      </c>
      <c r="P4166">
        <v>754.8</v>
      </c>
      <c r="Q4166">
        <v>2</v>
      </c>
      <c r="R4166" t="s">
        <v>21</v>
      </c>
    </row>
    <row r="4167" spans="1:18" x14ac:dyDescent="0.35">
      <c r="A4167" t="s">
        <v>4197</v>
      </c>
      <c r="B4167" t="s">
        <v>19</v>
      </c>
      <c r="C4167">
        <v>0</v>
      </c>
      <c r="D4167" t="s">
        <v>21</v>
      </c>
      <c r="E4167" t="s">
        <v>21</v>
      </c>
      <c r="F4167" t="s">
        <v>41</v>
      </c>
      <c r="G4167">
        <v>35</v>
      </c>
      <c r="H4167" t="s">
        <v>21</v>
      </c>
      <c r="I4167" t="s">
        <v>32</v>
      </c>
      <c r="J4167" t="s">
        <v>21</v>
      </c>
      <c r="K4167" t="s">
        <v>21</v>
      </c>
      <c r="L4167" t="s">
        <v>33</v>
      </c>
      <c r="M4167" t="s">
        <v>20</v>
      </c>
      <c r="N4167" t="s">
        <v>25</v>
      </c>
      <c r="O4167">
        <v>42.88</v>
      </c>
      <c r="P4167">
        <v>1473.69</v>
      </c>
      <c r="Q4167">
        <v>0</v>
      </c>
      <c r="R4167" t="s">
        <v>20</v>
      </c>
    </row>
    <row r="4168" spans="1:18" x14ac:dyDescent="0.35">
      <c r="A4168" t="s">
        <v>4198</v>
      </c>
      <c r="B4168" t="s">
        <v>19</v>
      </c>
      <c r="C4168">
        <v>0</v>
      </c>
      <c r="D4168" t="s">
        <v>21</v>
      </c>
      <c r="E4168" t="s">
        <v>21</v>
      </c>
      <c r="F4168" t="s">
        <v>58</v>
      </c>
      <c r="G4168">
        <v>65</v>
      </c>
      <c r="H4168" t="s">
        <v>20</v>
      </c>
      <c r="I4168" t="s">
        <v>21</v>
      </c>
      <c r="J4168" t="s">
        <v>28</v>
      </c>
      <c r="K4168" t="s">
        <v>28</v>
      </c>
      <c r="L4168" t="s">
        <v>24</v>
      </c>
      <c r="M4168" t="s">
        <v>21</v>
      </c>
      <c r="N4168" t="s">
        <v>25</v>
      </c>
      <c r="O4168">
        <v>28.27</v>
      </c>
      <c r="P4168">
        <v>1791.9</v>
      </c>
      <c r="Q4168">
        <v>1</v>
      </c>
      <c r="R4168" t="s">
        <v>21</v>
      </c>
    </row>
    <row r="4169" spans="1:18" x14ac:dyDescent="0.35">
      <c r="A4169" t="s">
        <v>4199</v>
      </c>
      <c r="B4169" t="s">
        <v>36</v>
      </c>
      <c r="C4169">
        <v>0</v>
      </c>
      <c r="D4169" t="s">
        <v>20</v>
      </c>
      <c r="E4169" t="s">
        <v>21</v>
      </c>
      <c r="F4169" t="s">
        <v>41</v>
      </c>
      <c r="G4169">
        <v>14</v>
      </c>
      <c r="H4169" t="s">
        <v>20</v>
      </c>
      <c r="I4169" t="s">
        <v>23</v>
      </c>
      <c r="J4169" t="s">
        <v>21</v>
      </c>
      <c r="K4169" t="s">
        <v>20</v>
      </c>
      <c r="L4169" t="s">
        <v>33</v>
      </c>
      <c r="M4169" t="s">
        <v>20</v>
      </c>
      <c r="N4169" t="s">
        <v>34</v>
      </c>
      <c r="O4169">
        <v>90.18</v>
      </c>
      <c r="P4169">
        <v>1242.46</v>
      </c>
      <c r="Q4169">
        <v>2</v>
      </c>
      <c r="R4169" t="s">
        <v>20</v>
      </c>
    </row>
    <row r="4170" spans="1:18" x14ac:dyDescent="0.35">
      <c r="A4170" t="s">
        <v>4200</v>
      </c>
      <c r="B4170" t="s">
        <v>19</v>
      </c>
      <c r="C4170">
        <v>0</v>
      </c>
      <c r="D4170" t="s">
        <v>20</v>
      </c>
      <c r="E4170" t="s">
        <v>20</v>
      </c>
      <c r="F4170" t="s">
        <v>27</v>
      </c>
      <c r="G4170">
        <v>9</v>
      </c>
      <c r="H4170" t="s">
        <v>20</v>
      </c>
      <c r="I4170" t="s">
        <v>23</v>
      </c>
      <c r="J4170" t="s">
        <v>20</v>
      </c>
      <c r="K4170" t="s">
        <v>21</v>
      </c>
      <c r="L4170" t="s">
        <v>29</v>
      </c>
      <c r="M4170" t="s">
        <v>21</v>
      </c>
      <c r="N4170" t="s">
        <v>34</v>
      </c>
      <c r="O4170">
        <v>81.53</v>
      </c>
      <c r="P4170">
        <v>726.55</v>
      </c>
      <c r="Q4170">
        <v>3</v>
      </c>
      <c r="R4170" t="s">
        <v>21</v>
      </c>
    </row>
    <row r="4171" spans="1:18" x14ac:dyDescent="0.35">
      <c r="A4171" t="s">
        <v>4201</v>
      </c>
      <c r="B4171" t="s">
        <v>36</v>
      </c>
      <c r="C4171">
        <v>0</v>
      </c>
      <c r="D4171" t="s">
        <v>20</v>
      </c>
      <c r="E4171" t="s">
        <v>21</v>
      </c>
      <c r="F4171" t="s">
        <v>41</v>
      </c>
      <c r="G4171">
        <v>13</v>
      </c>
      <c r="H4171" t="s">
        <v>20</v>
      </c>
      <c r="I4171" t="s">
        <v>23</v>
      </c>
      <c r="J4171" t="s">
        <v>21</v>
      </c>
      <c r="K4171" t="s">
        <v>21</v>
      </c>
      <c r="L4171" t="s">
        <v>33</v>
      </c>
      <c r="M4171" t="s">
        <v>21</v>
      </c>
      <c r="N4171" t="s">
        <v>25</v>
      </c>
      <c r="O4171">
        <v>91.6</v>
      </c>
      <c r="P4171">
        <v>1214.0899999999999</v>
      </c>
      <c r="Q4171">
        <v>3</v>
      </c>
      <c r="R4171" t="s">
        <v>20</v>
      </c>
    </row>
    <row r="4172" spans="1:18" x14ac:dyDescent="0.35">
      <c r="A4172" t="s">
        <v>4202</v>
      </c>
      <c r="B4172" t="s">
        <v>36</v>
      </c>
      <c r="C4172">
        <v>1</v>
      </c>
      <c r="D4172" t="s">
        <v>20</v>
      </c>
      <c r="E4172" t="s">
        <v>20</v>
      </c>
      <c r="F4172" t="s">
        <v>45</v>
      </c>
      <c r="G4172">
        <v>20</v>
      </c>
      <c r="H4172" t="s">
        <v>20</v>
      </c>
      <c r="I4172" t="s">
        <v>21</v>
      </c>
      <c r="J4172" t="s">
        <v>28</v>
      </c>
      <c r="K4172" t="s">
        <v>28</v>
      </c>
      <c r="L4172" t="s">
        <v>29</v>
      </c>
      <c r="M4172" t="s">
        <v>21</v>
      </c>
      <c r="N4172" t="s">
        <v>34</v>
      </c>
      <c r="O4172">
        <v>24.88</v>
      </c>
      <c r="P4172">
        <v>501.48</v>
      </c>
      <c r="Q4172">
        <v>2</v>
      </c>
      <c r="R4172" t="s">
        <v>21</v>
      </c>
    </row>
    <row r="4173" spans="1:18" x14ac:dyDescent="0.35">
      <c r="A4173" t="s">
        <v>4203</v>
      </c>
      <c r="B4173" t="s">
        <v>19</v>
      </c>
      <c r="C4173">
        <v>0</v>
      </c>
      <c r="D4173" t="s">
        <v>20</v>
      </c>
      <c r="E4173" t="s">
        <v>21</v>
      </c>
      <c r="F4173" t="s">
        <v>27</v>
      </c>
      <c r="G4173">
        <v>30</v>
      </c>
      <c r="H4173" t="s">
        <v>20</v>
      </c>
      <c r="I4173" t="s">
        <v>21</v>
      </c>
      <c r="J4173" t="s">
        <v>28</v>
      </c>
      <c r="K4173" t="s">
        <v>28</v>
      </c>
      <c r="L4173" t="s">
        <v>33</v>
      </c>
      <c r="M4173" t="s">
        <v>20</v>
      </c>
      <c r="N4173" t="s">
        <v>34</v>
      </c>
      <c r="O4173">
        <v>31.37</v>
      </c>
      <c r="P4173">
        <v>945.55</v>
      </c>
      <c r="Q4173">
        <v>3</v>
      </c>
      <c r="R4173" t="s">
        <v>21</v>
      </c>
    </row>
    <row r="4174" spans="1:18" x14ac:dyDescent="0.35">
      <c r="A4174" t="s">
        <v>4204</v>
      </c>
      <c r="B4174" t="s">
        <v>36</v>
      </c>
      <c r="C4174">
        <v>0</v>
      </c>
      <c r="D4174" t="s">
        <v>21</v>
      </c>
      <c r="E4174" t="s">
        <v>21</v>
      </c>
      <c r="F4174" t="s">
        <v>56</v>
      </c>
      <c r="G4174">
        <v>62</v>
      </c>
      <c r="H4174" t="s">
        <v>20</v>
      </c>
      <c r="I4174" t="s">
        <v>32</v>
      </c>
      <c r="J4174" t="s">
        <v>20</v>
      </c>
      <c r="K4174" t="s">
        <v>20</v>
      </c>
      <c r="L4174" t="s">
        <v>24</v>
      </c>
      <c r="M4174" t="s">
        <v>20</v>
      </c>
      <c r="N4174" t="s">
        <v>34</v>
      </c>
      <c r="O4174">
        <v>65.33</v>
      </c>
      <c r="P4174">
        <v>4103.16</v>
      </c>
      <c r="Q4174">
        <v>0</v>
      </c>
      <c r="R4174" t="s">
        <v>21</v>
      </c>
    </row>
    <row r="4175" spans="1:18" x14ac:dyDescent="0.35">
      <c r="A4175" t="s">
        <v>4205</v>
      </c>
      <c r="B4175" t="s">
        <v>36</v>
      </c>
      <c r="C4175">
        <v>0</v>
      </c>
      <c r="D4175" t="s">
        <v>20</v>
      </c>
      <c r="E4175" t="s">
        <v>20</v>
      </c>
      <c r="F4175" t="s">
        <v>56</v>
      </c>
      <c r="G4175">
        <v>4</v>
      </c>
      <c r="H4175" t="s">
        <v>20</v>
      </c>
      <c r="I4175" t="s">
        <v>32</v>
      </c>
      <c r="J4175" t="s">
        <v>21</v>
      </c>
      <c r="K4175" t="s">
        <v>20</v>
      </c>
      <c r="L4175" t="s">
        <v>33</v>
      </c>
      <c r="M4175" t="s">
        <v>20</v>
      </c>
      <c r="N4175" t="s">
        <v>25</v>
      </c>
      <c r="O4175">
        <v>56.49</v>
      </c>
      <c r="P4175">
        <v>227.56</v>
      </c>
      <c r="Q4175">
        <v>1</v>
      </c>
      <c r="R4175" t="s">
        <v>21</v>
      </c>
    </row>
    <row r="4176" spans="1:18" x14ac:dyDescent="0.35">
      <c r="A4176" t="s">
        <v>4206</v>
      </c>
      <c r="B4176" t="s">
        <v>36</v>
      </c>
      <c r="C4176">
        <v>0</v>
      </c>
      <c r="D4176" t="s">
        <v>21</v>
      </c>
      <c r="E4176" t="s">
        <v>21</v>
      </c>
      <c r="F4176" t="s">
        <v>56</v>
      </c>
      <c r="G4176">
        <v>12</v>
      </c>
      <c r="H4176" t="s">
        <v>21</v>
      </c>
      <c r="I4176" t="s">
        <v>23</v>
      </c>
      <c r="J4176" t="s">
        <v>21</v>
      </c>
      <c r="K4176" t="s">
        <v>20</v>
      </c>
      <c r="L4176" t="s">
        <v>33</v>
      </c>
      <c r="M4176" t="s">
        <v>21</v>
      </c>
      <c r="N4176" t="s">
        <v>34</v>
      </c>
      <c r="O4176">
        <v>67.87</v>
      </c>
      <c r="P4176">
        <v>832.24</v>
      </c>
      <c r="Q4176">
        <v>1</v>
      </c>
      <c r="R4176" t="s">
        <v>21</v>
      </c>
    </row>
    <row r="4177" spans="1:18" x14ac:dyDescent="0.35">
      <c r="A4177" t="s">
        <v>4207</v>
      </c>
      <c r="B4177" t="s">
        <v>19</v>
      </c>
      <c r="C4177">
        <v>0</v>
      </c>
      <c r="D4177" t="s">
        <v>21</v>
      </c>
      <c r="E4177" t="s">
        <v>21</v>
      </c>
      <c r="F4177" t="s">
        <v>22</v>
      </c>
      <c r="G4177">
        <v>42</v>
      </c>
      <c r="H4177" t="s">
        <v>20</v>
      </c>
      <c r="I4177" t="s">
        <v>23</v>
      </c>
      <c r="J4177" t="s">
        <v>21</v>
      </c>
      <c r="K4177" t="s">
        <v>21</v>
      </c>
      <c r="L4177" t="s">
        <v>24</v>
      </c>
      <c r="M4177" t="s">
        <v>20</v>
      </c>
      <c r="N4177" t="s">
        <v>30</v>
      </c>
      <c r="O4177">
        <v>79.739999999999995</v>
      </c>
      <c r="P4177">
        <v>3431.72</v>
      </c>
      <c r="Q4177">
        <v>2</v>
      </c>
      <c r="R4177" t="s">
        <v>21</v>
      </c>
    </row>
    <row r="4178" spans="1:18" x14ac:dyDescent="0.35">
      <c r="A4178" t="s">
        <v>4208</v>
      </c>
      <c r="B4178" t="s">
        <v>19</v>
      </c>
      <c r="C4178">
        <v>0</v>
      </c>
      <c r="D4178" t="s">
        <v>20</v>
      </c>
      <c r="E4178" t="s">
        <v>21</v>
      </c>
      <c r="F4178" t="s">
        <v>75</v>
      </c>
      <c r="G4178">
        <v>18</v>
      </c>
      <c r="H4178" t="s">
        <v>20</v>
      </c>
      <c r="I4178" t="s">
        <v>32</v>
      </c>
      <c r="J4178" t="s">
        <v>21</v>
      </c>
      <c r="K4178" t="s">
        <v>21</v>
      </c>
      <c r="L4178" t="s">
        <v>33</v>
      </c>
      <c r="M4178" t="s">
        <v>21</v>
      </c>
      <c r="N4178" t="s">
        <v>43</v>
      </c>
      <c r="O4178">
        <v>58.78</v>
      </c>
      <c r="P4178">
        <v>1051.5899999999999</v>
      </c>
      <c r="Q4178">
        <v>3</v>
      </c>
      <c r="R4178" t="s">
        <v>20</v>
      </c>
    </row>
    <row r="4179" spans="1:18" x14ac:dyDescent="0.35">
      <c r="A4179" t="s">
        <v>4209</v>
      </c>
      <c r="B4179" t="s">
        <v>19</v>
      </c>
      <c r="C4179">
        <v>0</v>
      </c>
      <c r="D4179" t="s">
        <v>20</v>
      </c>
      <c r="E4179" t="s">
        <v>20</v>
      </c>
      <c r="F4179" t="s">
        <v>39</v>
      </c>
      <c r="G4179">
        <v>13</v>
      </c>
      <c r="H4179" t="s">
        <v>20</v>
      </c>
      <c r="I4179" t="s">
        <v>23</v>
      </c>
      <c r="J4179" t="s">
        <v>21</v>
      </c>
      <c r="K4179" t="s">
        <v>21</v>
      </c>
      <c r="L4179" t="s">
        <v>33</v>
      </c>
      <c r="M4179" t="s">
        <v>20</v>
      </c>
      <c r="N4179" t="s">
        <v>30</v>
      </c>
      <c r="O4179">
        <v>85.95</v>
      </c>
      <c r="P4179">
        <v>1136.7</v>
      </c>
      <c r="Q4179">
        <v>2</v>
      </c>
      <c r="R4179" t="s">
        <v>20</v>
      </c>
    </row>
    <row r="4180" spans="1:18" x14ac:dyDescent="0.35">
      <c r="A4180" t="s">
        <v>4210</v>
      </c>
      <c r="B4180" t="s">
        <v>19</v>
      </c>
      <c r="C4180">
        <v>0</v>
      </c>
      <c r="D4180" t="s">
        <v>21</v>
      </c>
      <c r="E4180" t="s">
        <v>21</v>
      </c>
      <c r="F4180" t="s">
        <v>65</v>
      </c>
      <c r="G4180">
        <v>9</v>
      </c>
      <c r="H4180" t="s">
        <v>20</v>
      </c>
      <c r="I4180" t="s">
        <v>23</v>
      </c>
      <c r="J4180" t="s">
        <v>21</v>
      </c>
      <c r="K4180" t="s">
        <v>21</v>
      </c>
      <c r="L4180" t="s">
        <v>33</v>
      </c>
      <c r="M4180" t="s">
        <v>21</v>
      </c>
      <c r="N4180" t="s">
        <v>43</v>
      </c>
      <c r="O4180">
        <v>71.37</v>
      </c>
      <c r="P4180">
        <v>625.66</v>
      </c>
      <c r="Q4180">
        <v>0</v>
      </c>
      <c r="R4180" t="s">
        <v>20</v>
      </c>
    </row>
    <row r="4181" spans="1:18" x14ac:dyDescent="0.35">
      <c r="A4181" t="s">
        <v>4211</v>
      </c>
      <c r="B4181" t="s">
        <v>36</v>
      </c>
      <c r="C4181">
        <v>0</v>
      </c>
      <c r="D4181" t="s">
        <v>20</v>
      </c>
      <c r="E4181" t="s">
        <v>20</v>
      </c>
      <c r="F4181" t="s">
        <v>56</v>
      </c>
      <c r="G4181">
        <v>50</v>
      </c>
      <c r="H4181" t="s">
        <v>20</v>
      </c>
      <c r="I4181" t="s">
        <v>23</v>
      </c>
      <c r="J4181" t="s">
        <v>21</v>
      </c>
      <c r="K4181" t="s">
        <v>20</v>
      </c>
      <c r="L4181" t="s">
        <v>24</v>
      </c>
      <c r="M4181" t="s">
        <v>21</v>
      </c>
      <c r="N4181" t="s">
        <v>34</v>
      </c>
      <c r="O4181">
        <v>100.65</v>
      </c>
      <c r="P4181">
        <v>5061.59</v>
      </c>
      <c r="Q4181">
        <v>1</v>
      </c>
      <c r="R4181" t="s">
        <v>21</v>
      </c>
    </row>
    <row r="4182" spans="1:18" x14ac:dyDescent="0.35">
      <c r="A4182" t="s">
        <v>4212</v>
      </c>
      <c r="B4182" t="s">
        <v>36</v>
      </c>
      <c r="C4182">
        <v>0</v>
      </c>
      <c r="D4182" t="s">
        <v>20</v>
      </c>
      <c r="E4182" t="s">
        <v>20</v>
      </c>
      <c r="F4182" t="s">
        <v>45</v>
      </c>
      <c r="G4182">
        <v>42</v>
      </c>
      <c r="H4182" t="s">
        <v>21</v>
      </c>
      <c r="I4182" t="s">
        <v>21</v>
      </c>
      <c r="J4182" t="s">
        <v>28</v>
      </c>
      <c r="K4182" t="s">
        <v>28</v>
      </c>
      <c r="L4182" t="s">
        <v>29</v>
      </c>
      <c r="M4182" t="s">
        <v>21</v>
      </c>
      <c r="N4182" t="s">
        <v>25</v>
      </c>
      <c r="O4182">
        <v>19.79</v>
      </c>
      <c r="P4182">
        <v>853.13</v>
      </c>
      <c r="Q4182">
        <v>1</v>
      </c>
      <c r="R4182" t="s">
        <v>21</v>
      </c>
    </row>
    <row r="4183" spans="1:18" x14ac:dyDescent="0.35">
      <c r="A4183" t="s">
        <v>4213</v>
      </c>
      <c r="B4183" t="s">
        <v>19</v>
      </c>
      <c r="C4183">
        <v>0</v>
      </c>
      <c r="D4183" t="s">
        <v>21</v>
      </c>
      <c r="E4183" t="s">
        <v>21</v>
      </c>
      <c r="F4183" t="s">
        <v>27</v>
      </c>
      <c r="G4183">
        <v>18</v>
      </c>
      <c r="H4183" t="s">
        <v>20</v>
      </c>
      <c r="I4183" t="s">
        <v>23</v>
      </c>
      <c r="J4183" t="s">
        <v>21</v>
      </c>
      <c r="K4183" t="s">
        <v>21</v>
      </c>
      <c r="L4183" t="s">
        <v>33</v>
      </c>
      <c r="M4183" t="s">
        <v>21</v>
      </c>
      <c r="N4183" t="s">
        <v>34</v>
      </c>
      <c r="O4183">
        <v>89.13</v>
      </c>
      <c r="P4183">
        <v>1586.27</v>
      </c>
      <c r="Q4183">
        <v>2</v>
      </c>
      <c r="R4183" t="s">
        <v>21</v>
      </c>
    </row>
    <row r="4184" spans="1:18" x14ac:dyDescent="0.35">
      <c r="A4184" t="s">
        <v>4214</v>
      </c>
      <c r="B4184" t="s">
        <v>36</v>
      </c>
      <c r="C4184">
        <v>0</v>
      </c>
      <c r="D4184" t="s">
        <v>20</v>
      </c>
      <c r="E4184" t="s">
        <v>21</v>
      </c>
      <c r="F4184" t="s">
        <v>75</v>
      </c>
      <c r="G4184">
        <v>6</v>
      </c>
      <c r="H4184" t="s">
        <v>20</v>
      </c>
      <c r="I4184" t="s">
        <v>32</v>
      </c>
      <c r="J4184" t="s">
        <v>20</v>
      </c>
      <c r="K4184" t="s">
        <v>21</v>
      </c>
      <c r="L4184" t="s">
        <v>33</v>
      </c>
      <c r="M4184" t="s">
        <v>21</v>
      </c>
      <c r="N4184" t="s">
        <v>34</v>
      </c>
      <c r="O4184">
        <v>66.91</v>
      </c>
      <c r="P4184">
        <v>401.37</v>
      </c>
      <c r="Q4184">
        <v>2</v>
      </c>
      <c r="R4184" t="s">
        <v>20</v>
      </c>
    </row>
    <row r="4185" spans="1:18" x14ac:dyDescent="0.35">
      <c r="A4185" t="s">
        <v>4215</v>
      </c>
      <c r="B4185" t="s">
        <v>19</v>
      </c>
      <c r="C4185">
        <v>0</v>
      </c>
      <c r="D4185" t="s">
        <v>21</v>
      </c>
      <c r="E4185" t="s">
        <v>21</v>
      </c>
      <c r="F4185" t="s">
        <v>47</v>
      </c>
      <c r="G4185">
        <v>11</v>
      </c>
      <c r="H4185" t="s">
        <v>20</v>
      </c>
      <c r="I4185" t="s">
        <v>32</v>
      </c>
      <c r="J4185" t="s">
        <v>21</v>
      </c>
      <c r="K4185" t="s">
        <v>20</v>
      </c>
      <c r="L4185" t="s">
        <v>29</v>
      </c>
      <c r="M4185" t="s">
        <v>20</v>
      </c>
      <c r="N4185" t="s">
        <v>34</v>
      </c>
      <c r="O4185">
        <v>64.27</v>
      </c>
      <c r="P4185">
        <v>716.99</v>
      </c>
      <c r="Q4185">
        <v>3</v>
      </c>
      <c r="R4185" t="s">
        <v>21</v>
      </c>
    </row>
    <row r="4186" spans="1:18" x14ac:dyDescent="0.35">
      <c r="A4186" t="s">
        <v>4216</v>
      </c>
      <c r="B4186" t="s">
        <v>19</v>
      </c>
      <c r="C4186">
        <v>0</v>
      </c>
      <c r="D4186" t="s">
        <v>21</v>
      </c>
      <c r="E4186" t="s">
        <v>21</v>
      </c>
      <c r="F4186" t="s">
        <v>49</v>
      </c>
      <c r="G4186">
        <v>72</v>
      </c>
      <c r="H4186" t="s">
        <v>20</v>
      </c>
      <c r="I4186" t="s">
        <v>32</v>
      </c>
      <c r="J4186" t="s">
        <v>21</v>
      </c>
      <c r="K4186" t="s">
        <v>20</v>
      </c>
      <c r="L4186" t="s">
        <v>24</v>
      </c>
      <c r="M4186" t="s">
        <v>20</v>
      </c>
      <c r="N4186" t="s">
        <v>34</v>
      </c>
      <c r="O4186">
        <v>65.62</v>
      </c>
      <c r="P4186">
        <v>4854.18</v>
      </c>
      <c r="Q4186">
        <v>5</v>
      </c>
      <c r="R4186" t="s">
        <v>21</v>
      </c>
    </row>
    <row r="4187" spans="1:18" x14ac:dyDescent="0.35">
      <c r="A4187" t="s">
        <v>4217</v>
      </c>
      <c r="B4187" t="s">
        <v>36</v>
      </c>
      <c r="C4187">
        <v>0</v>
      </c>
      <c r="D4187" t="s">
        <v>20</v>
      </c>
      <c r="E4187" t="s">
        <v>21</v>
      </c>
      <c r="F4187" t="s">
        <v>65</v>
      </c>
      <c r="G4187">
        <v>56</v>
      </c>
      <c r="H4187" t="s">
        <v>20</v>
      </c>
      <c r="I4187" t="s">
        <v>23</v>
      </c>
      <c r="J4187" t="s">
        <v>20</v>
      </c>
      <c r="K4187" t="s">
        <v>20</v>
      </c>
      <c r="L4187" t="s">
        <v>24</v>
      </c>
      <c r="M4187" t="s">
        <v>21</v>
      </c>
      <c r="N4187" t="s">
        <v>34</v>
      </c>
      <c r="O4187">
        <v>88.65</v>
      </c>
      <c r="P4187">
        <v>5061.04</v>
      </c>
      <c r="Q4187">
        <v>2</v>
      </c>
      <c r="R4187" t="s">
        <v>21</v>
      </c>
    </row>
    <row r="4188" spans="1:18" x14ac:dyDescent="0.35">
      <c r="A4188" t="s">
        <v>4218</v>
      </c>
      <c r="B4188" t="s">
        <v>19</v>
      </c>
      <c r="C4188">
        <v>1</v>
      </c>
      <c r="D4188" t="s">
        <v>20</v>
      </c>
      <c r="E4188" t="s">
        <v>21</v>
      </c>
      <c r="F4188" t="s">
        <v>37</v>
      </c>
      <c r="G4188">
        <v>47</v>
      </c>
      <c r="H4188" t="s">
        <v>20</v>
      </c>
      <c r="I4188" t="s">
        <v>32</v>
      </c>
      <c r="J4188" t="s">
        <v>21</v>
      </c>
      <c r="K4188" t="s">
        <v>21</v>
      </c>
      <c r="L4188" t="s">
        <v>33</v>
      </c>
      <c r="M4188" t="s">
        <v>20</v>
      </c>
      <c r="N4188" t="s">
        <v>43</v>
      </c>
      <c r="O4188">
        <v>46.4</v>
      </c>
      <c r="P4188">
        <v>2222.89</v>
      </c>
      <c r="Q4188">
        <v>1</v>
      </c>
      <c r="R4188" t="s">
        <v>21</v>
      </c>
    </row>
    <row r="4189" spans="1:18" x14ac:dyDescent="0.35">
      <c r="A4189" t="s">
        <v>4219</v>
      </c>
      <c r="B4189" t="s">
        <v>19</v>
      </c>
      <c r="C4189">
        <v>0</v>
      </c>
      <c r="D4189" t="s">
        <v>20</v>
      </c>
      <c r="E4189" t="s">
        <v>20</v>
      </c>
      <c r="F4189" t="s">
        <v>45</v>
      </c>
      <c r="G4189">
        <v>67</v>
      </c>
      <c r="H4189" t="s">
        <v>20</v>
      </c>
      <c r="I4189" t="s">
        <v>23</v>
      </c>
      <c r="J4189" t="s">
        <v>20</v>
      </c>
      <c r="K4189" t="s">
        <v>21</v>
      </c>
      <c r="L4189" t="s">
        <v>29</v>
      </c>
      <c r="M4189" t="s">
        <v>20</v>
      </c>
      <c r="N4189" t="s">
        <v>34</v>
      </c>
      <c r="O4189">
        <v>87.85</v>
      </c>
      <c r="P4189">
        <v>5819</v>
      </c>
      <c r="Q4189">
        <v>3</v>
      </c>
      <c r="R4189" t="s">
        <v>21</v>
      </c>
    </row>
    <row r="4190" spans="1:18" x14ac:dyDescent="0.35">
      <c r="A4190" t="s">
        <v>4220</v>
      </c>
      <c r="B4190" t="s">
        <v>19</v>
      </c>
      <c r="C4190">
        <v>0</v>
      </c>
      <c r="D4190" t="s">
        <v>21</v>
      </c>
      <c r="E4190" t="s">
        <v>21</v>
      </c>
      <c r="F4190" t="s">
        <v>75</v>
      </c>
      <c r="G4190">
        <v>56</v>
      </c>
      <c r="H4190" t="s">
        <v>20</v>
      </c>
      <c r="I4190" t="s">
        <v>23</v>
      </c>
      <c r="J4190" t="s">
        <v>20</v>
      </c>
      <c r="K4190" t="s">
        <v>21</v>
      </c>
      <c r="L4190" t="s">
        <v>24</v>
      </c>
      <c r="M4190" t="s">
        <v>20</v>
      </c>
      <c r="N4190" t="s">
        <v>34</v>
      </c>
      <c r="O4190">
        <v>91.69</v>
      </c>
      <c r="P4190">
        <v>5168.2</v>
      </c>
      <c r="Q4190">
        <v>1</v>
      </c>
      <c r="R4190" t="s">
        <v>21</v>
      </c>
    </row>
    <row r="4191" spans="1:18" x14ac:dyDescent="0.35">
      <c r="A4191" t="s">
        <v>4221</v>
      </c>
      <c r="B4191" t="s">
        <v>19</v>
      </c>
      <c r="C4191">
        <v>0</v>
      </c>
      <c r="D4191" t="s">
        <v>21</v>
      </c>
      <c r="E4191" t="s">
        <v>21</v>
      </c>
      <c r="F4191" t="s">
        <v>56</v>
      </c>
      <c r="G4191">
        <v>25</v>
      </c>
      <c r="H4191" t="s">
        <v>20</v>
      </c>
      <c r="I4191" t="s">
        <v>23</v>
      </c>
      <c r="J4191" t="s">
        <v>20</v>
      </c>
      <c r="K4191" t="s">
        <v>21</v>
      </c>
      <c r="L4191" t="s">
        <v>33</v>
      </c>
      <c r="M4191" t="s">
        <v>20</v>
      </c>
      <c r="N4191" t="s">
        <v>43</v>
      </c>
      <c r="O4191">
        <v>82.74</v>
      </c>
      <c r="P4191">
        <v>2016.99</v>
      </c>
      <c r="Q4191">
        <v>3</v>
      </c>
      <c r="R4191" t="s">
        <v>20</v>
      </c>
    </row>
    <row r="4192" spans="1:18" x14ac:dyDescent="0.35">
      <c r="A4192" t="s">
        <v>4222</v>
      </c>
      <c r="B4192" t="s">
        <v>36</v>
      </c>
      <c r="C4192">
        <v>0</v>
      </c>
      <c r="D4192" t="s">
        <v>21</v>
      </c>
      <c r="E4192" t="s">
        <v>21</v>
      </c>
      <c r="F4192" t="s">
        <v>22</v>
      </c>
      <c r="G4192">
        <v>35</v>
      </c>
      <c r="H4192" t="s">
        <v>20</v>
      </c>
      <c r="I4192" t="s">
        <v>23</v>
      </c>
      <c r="J4192" t="s">
        <v>21</v>
      </c>
      <c r="K4192" t="s">
        <v>21</v>
      </c>
      <c r="L4192" t="s">
        <v>33</v>
      </c>
      <c r="M4192" t="s">
        <v>21</v>
      </c>
      <c r="N4192" t="s">
        <v>34</v>
      </c>
      <c r="O4192">
        <v>82.99</v>
      </c>
      <c r="P4192">
        <v>2987.07</v>
      </c>
      <c r="Q4192">
        <v>0</v>
      </c>
      <c r="R4192" t="s">
        <v>20</v>
      </c>
    </row>
    <row r="4193" spans="1:18" x14ac:dyDescent="0.35">
      <c r="A4193" t="s">
        <v>4223</v>
      </c>
      <c r="B4193" t="s">
        <v>36</v>
      </c>
      <c r="C4193">
        <v>1</v>
      </c>
      <c r="D4193" t="s">
        <v>20</v>
      </c>
      <c r="E4193" t="s">
        <v>21</v>
      </c>
      <c r="F4193" t="s">
        <v>41</v>
      </c>
      <c r="G4193">
        <v>22</v>
      </c>
      <c r="H4193" t="s">
        <v>20</v>
      </c>
      <c r="I4193" t="s">
        <v>21</v>
      </c>
      <c r="J4193" t="s">
        <v>28</v>
      </c>
      <c r="K4193" t="s">
        <v>28</v>
      </c>
      <c r="L4193" t="s">
        <v>33</v>
      </c>
      <c r="M4193" t="s">
        <v>20</v>
      </c>
      <c r="N4193" t="s">
        <v>25</v>
      </c>
      <c r="O4193">
        <v>32.619999999999997</v>
      </c>
      <c r="P4193">
        <v>697.71</v>
      </c>
      <c r="Q4193">
        <v>2</v>
      </c>
      <c r="R4193" t="s">
        <v>20</v>
      </c>
    </row>
    <row r="4194" spans="1:18" x14ac:dyDescent="0.35">
      <c r="A4194" t="s">
        <v>4224</v>
      </c>
      <c r="B4194" t="s">
        <v>19</v>
      </c>
      <c r="C4194">
        <v>0</v>
      </c>
      <c r="D4194" t="s">
        <v>20</v>
      </c>
      <c r="E4194" t="s">
        <v>21</v>
      </c>
      <c r="F4194" t="s">
        <v>56</v>
      </c>
      <c r="G4194">
        <v>39</v>
      </c>
      <c r="H4194" t="s">
        <v>20</v>
      </c>
      <c r="I4194" t="s">
        <v>32</v>
      </c>
      <c r="J4194" t="s">
        <v>21</v>
      </c>
      <c r="K4194" t="s">
        <v>21</v>
      </c>
      <c r="L4194" t="s">
        <v>29</v>
      </c>
      <c r="M4194" t="s">
        <v>20</v>
      </c>
      <c r="N4194" t="s">
        <v>34</v>
      </c>
      <c r="O4194">
        <v>52.98</v>
      </c>
      <c r="P4194">
        <v>2022.24</v>
      </c>
      <c r="Q4194">
        <v>1</v>
      </c>
      <c r="R4194" t="s">
        <v>21</v>
      </c>
    </row>
    <row r="4195" spans="1:18" x14ac:dyDescent="0.35">
      <c r="A4195" t="s">
        <v>4225</v>
      </c>
      <c r="B4195" t="s">
        <v>19</v>
      </c>
      <c r="C4195">
        <v>0</v>
      </c>
      <c r="D4195" t="s">
        <v>20</v>
      </c>
      <c r="E4195" t="s">
        <v>20</v>
      </c>
      <c r="F4195" t="s">
        <v>65</v>
      </c>
      <c r="G4195">
        <v>53</v>
      </c>
      <c r="H4195" t="s">
        <v>20</v>
      </c>
      <c r="I4195" t="s">
        <v>32</v>
      </c>
      <c r="J4195" t="s">
        <v>20</v>
      </c>
      <c r="K4195" t="s">
        <v>21</v>
      </c>
      <c r="L4195" t="s">
        <v>24</v>
      </c>
      <c r="M4195" t="s">
        <v>21</v>
      </c>
      <c r="N4195" t="s">
        <v>34</v>
      </c>
      <c r="O4195">
        <v>62.63</v>
      </c>
      <c r="P4195">
        <v>3371.73</v>
      </c>
      <c r="Q4195">
        <v>2</v>
      </c>
      <c r="R4195" t="s">
        <v>21</v>
      </c>
    </row>
    <row r="4196" spans="1:18" x14ac:dyDescent="0.35">
      <c r="A4196" t="s">
        <v>4226</v>
      </c>
      <c r="B4196" t="s">
        <v>36</v>
      </c>
      <c r="C4196">
        <v>0</v>
      </c>
      <c r="D4196" t="s">
        <v>20</v>
      </c>
      <c r="E4196" t="s">
        <v>21</v>
      </c>
      <c r="F4196" t="s">
        <v>37</v>
      </c>
      <c r="G4196">
        <v>19</v>
      </c>
      <c r="H4196" t="s">
        <v>20</v>
      </c>
      <c r="I4196" t="s">
        <v>32</v>
      </c>
      <c r="J4196" t="s">
        <v>21</v>
      </c>
      <c r="K4196" t="s">
        <v>21</v>
      </c>
      <c r="L4196" t="s">
        <v>24</v>
      </c>
      <c r="M4196" t="s">
        <v>21</v>
      </c>
      <c r="N4196" t="s">
        <v>34</v>
      </c>
      <c r="O4196">
        <v>53.81</v>
      </c>
      <c r="P4196">
        <v>998.8</v>
      </c>
      <c r="Q4196">
        <v>1</v>
      </c>
      <c r="R4196" t="s">
        <v>21</v>
      </c>
    </row>
    <row r="4197" spans="1:18" x14ac:dyDescent="0.35">
      <c r="A4197" t="s">
        <v>4227</v>
      </c>
      <c r="B4197" t="s">
        <v>19</v>
      </c>
      <c r="C4197">
        <v>0</v>
      </c>
      <c r="D4197" t="s">
        <v>20</v>
      </c>
      <c r="E4197" t="s">
        <v>21</v>
      </c>
      <c r="F4197" t="s">
        <v>45</v>
      </c>
      <c r="G4197">
        <v>6</v>
      </c>
      <c r="H4197" t="s">
        <v>20</v>
      </c>
      <c r="I4197" t="s">
        <v>32</v>
      </c>
      <c r="J4197" t="s">
        <v>21</v>
      </c>
      <c r="K4197" t="s">
        <v>21</v>
      </c>
      <c r="L4197" t="s">
        <v>33</v>
      </c>
      <c r="M4197" t="s">
        <v>20</v>
      </c>
      <c r="N4197" t="s">
        <v>30</v>
      </c>
      <c r="O4197">
        <v>68.790000000000006</v>
      </c>
      <c r="P4197">
        <v>412.4</v>
      </c>
      <c r="Q4197">
        <v>1</v>
      </c>
      <c r="R4197" t="s">
        <v>20</v>
      </c>
    </row>
    <row r="4198" spans="1:18" x14ac:dyDescent="0.35">
      <c r="A4198" t="s">
        <v>4228</v>
      </c>
      <c r="B4198" t="s">
        <v>36</v>
      </c>
      <c r="C4198">
        <v>0</v>
      </c>
      <c r="D4198" t="s">
        <v>21</v>
      </c>
      <c r="E4198" t="s">
        <v>20</v>
      </c>
      <c r="F4198" t="s">
        <v>49</v>
      </c>
      <c r="G4198">
        <v>20</v>
      </c>
      <c r="H4198" t="s">
        <v>21</v>
      </c>
      <c r="I4198" t="s">
        <v>32</v>
      </c>
      <c r="J4198" t="s">
        <v>21</v>
      </c>
      <c r="K4198" t="s">
        <v>21</v>
      </c>
      <c r="L4198" t="s">
        <v>33</v>
      </c>
      <c r="M4198" t="s">
        <v>20</v>
      </c>
      <c r="N4198" t="s">
        <v>34</v>
      </c>
      <c r="O4198">
        <v>47.72</v>
      </c>
      <c r="P4198">
        <v>941.85</v>
      </c>
      <c r="Q4198">
        <v>1</v>
      </c>
      <c r="R4198" t="s">
        <v>21</v>
      </c>
    </row>
    <row r="4199" spans="1:18" x14ac:dyDescent="0.35">
      <c r="A4199" t="s">
        <v>4229</v>
      </c>
      <c r="B4199" t="s">
        <v>36</v>
      </c>
      <c r="C4199">
        <v>0</v>
      </c>
      <c r="D4199" t="s">
        <v>20</v>
      </c>
      <c r="E4199" t="s">
        <v>21</v>
      </c>
      <c r="F4199" t="s">
        <v>58</v>
      </c>
      <c r="G4199">
        <v>55</v>
      </c>
      <c r="H4199" t="s">
        <v>20</v>
      </c>
      <c r="I4199" t="s">
        <v>23</v>
      </c>
      <c r="J4199" t="s">
        <v>21</v>
      </c>
      <c r="K4199" t="s">
        <v>21</v>
      </c>
      <c r="L4199" t="s">
        <v>24</v>
      </c>
      <c r="M4199" t="s">
        <v>20</v>
      </c>
      <c r="N4199" t="s">
        <v>43</v>
      </c>
      <c r="O4199">
        <v>85.27</v>
      </c>
      <c r="P4199">
        <v>4803.71</v>
      </c>
      <c r="Q4199">
        <v>1</v>
      </c>
      <c r="R4199" t="s">
        <v>21</v>
      </c>
    </row>
    <row r="4200" spans="1:18" x14ac:dyDescent="0.35">
      <c r="A4200" t="s">
        <v>4230</v>
      </c>
      <c r="B4200" t="s">
        <v>19</v>
      </c>
      <c r="C4200">
        <v>0</v>
      </c>
      <c r="D4200" t="s">
        <v>21</v>
      </c>
      <c r="E4200" t="s">
        <v>21</v>
      </c>
      <c r="F4200" t="s">
        <v>75</v>
      </c>
      <c r="G4200">
        <v>10</v>
      </c>
      <c r="H4200" t="s">
        <v>21</v>
      </c>
      <c r="I4200" t="s">
        <v>21</v>
      </c>
      <c r="J4200" t="s">
        <v>28</v>
      </c>
      <c r="K4200" t="s">
        <v>28</v>
      </c>
      <c r="L4200" t="s">
        <v>33</v>
      </c>
      <c r="M4200" t="s">
        <v>20</v>
      </c>
      <c r="N4200" t="s">
        <v>34</v>
      </c>
      <c r="O4200">
        <v>22.54</v>
      </c>
      <c r="P4200">
        <v>220.35</v>
      </c>
      <c r="Q4200">
        <v>4</v>
      </c>
      <c r="R4200" t="s">
        <v>20</v>
      </c>
    </row>
    <row r="4201" spans="1:18" x14ac:dyDescent="0.35">
      <c r="A4201" t="s">
        <v>4231</v>
      </c>
      <c r="B4201" t="s">
        <v>19</v>
      </c>
      <c r="C4201">
        <v>0</v>
      </c>
      <c r="D4201" t="s">
        <v>21</v>
      </c>
      <c r="E4201" t="s">
        <v>21</v>
      </c>
      <c r="F4201" t="s">
        <v>45</v>
      </c>
      <c r="G4201">
        <v>32</v>
      </c>
      <c r="H4201" t="s">
        <v>20</v>
      </c>
      <c r="I4201" t="s">
        <v>23</v>
      </c>
      <c r="J4201" t="s">
        <v>20</v>
      </c>
      <c r="K4201" t="s">
        <v>21</v>
      </c>
      <c r="L4201" t="s">
        <v>33</v>
      </c>
      <c r="M4201" t="s">
        <v>20</v>
      </c>
      <c r="N4201" t="s">
        <v>34</v>
      </c>
      <c r="O4201">
        <v>88.1</v>
      </c>
      <c r="P4201">
        <v>2888.75</v>
      </c>
      <c r="Q4201">
        <v>0</v>
      </c>
      <c r="R4201" t="s">
        <v>21</v>
      </c>
    </row>
    <row r="4202" spans="1:18" x14ac:dyDescent="0.35">
      <c r="A4202" t="s">
        <v>4232</v>
      </c>
      <c r="B4202" t="s">
        <v>19</v>
      </c>
      <c r="C4202">
        <v>0</v>
      </c>
      <c r="D4202" t="s">
        <v>20</v>
      </c>
      <c r="E4202" t="s">
        <v>20</v>
      </c>
      <c r="F4202" t="s">
        <v>47</v>
      </c>
      <c r="G4202">
        <v>16</v>
      </c>
      <c r="H4202" t="s">
        <v>20</v>
      </c>
      <c r="I4202" t="s">
        <v>23</v>
      </c>
      <c r="J4202" t="s">
        <v>20</v>
      </c>
      <c r="K4202" t="s">
        <v>21</v>
      </c>
      <c r="L4202" t="s">
        <v>33</v>
      </c>
      <c r="M4202" t="s">
        <v>21</v>
      </c>
      <c r="N4202" t="s">
        <v>43</v>
      </c>
      <c r="O4202">
        <v>88.93</v>
      </c>
      <c r="P4202">
        <v>1452.47</v>
      </c>
      <c r="Q4202">
        <v>2</v>
      </c>
      <c r="R4202" t="s">
        <v>20</v>
      </c>
    </row>
    <row r="4203" spans="1:18" x14ac:dyDescent="0.35">
      <c r="A4203" t="s">
        <v>4233</v>
      </c>
      <c r="B4203" t="s">
        <v>19</v>
      </c>
      <c r="C4203">
        <v>1</v>
      </c>
      <c r="D4203" t="s">
        <v>20</v>
      </c>
      <c r="E4203" t="s">
        <v>20</v>
      </c>
      <c r="F4203" t="s">
        <v>49</v>
      </c>
      <c r="G4203">
        <v>38</v>
      </c>
      <c r="H4203" t="s">
        <v>21</v>
      </c>
      <c r="I4203" t="s">
        <v>32</v>
      </c>
      <c r="J4203" t="s">
        <v>20</v>
      </c>
      <c r="K4203" t="s">
        <v>20</v>
      </c>
      <c r="L4203" t="s">
        <v>33</v>
      </c>
      <c r="M4203" t="s">
        <v>20</v>
      </c>
      <c r="N4203" t="s">
        <v>34</v>
      </c>
      <c r="O4203">
        <v>47.93</v>
      </c>
      <c r="P4203">
        <v>1782.92</v>
      </c>
      <c r="Q4203">
        <v>2</v>
      </c>
      <c r="R4203" t="s">
        <v>21</v>
      </c>
    </row>
    <row r="4204" spans="1:18" x14ac:dyDescent="0.35">
      <c r="A4204" t="s">
        <v>4234</v>
      </c>
      <c r="B4204" t="s">
        <v>19</v>
      </c>
      <c r="C4204">
        <v>1</v>
      </c>
      <c r="D4204" t="s">
        <v>21</v>
      </c>
      <c r="E4204" t="s">
        <v>21</v>
      </c>
      <c r="F4204" t="s">
        <v>56</v>
      </c>
      <c r="G4204">
        <v>40</v>
      </c>
      <c r="H4204" t="s">
        <v>21</v>
      </c>
      <c r="I4204" t="s">
        <v>32</v>
      </c>
      <c r="J4204" t="s">
        <v>20</v>
      </c>
      <c r="K4204" t="s">
        <v>20</v>
      </c>
      <c r="L4204" t="s">
        <v>29</v>
      </c>
      <c r="M4204" t="s">
        <v>21</v>
      </c>
      <c r="N4204" t="s">
        <v>30</v>
      </c>
      <c r="O4204">
        <v>51.54</v>
      </c>
      <c r="P4204">
        <v>2103.46</v>
      </c>
      <c r="Q4204">
        <v>1</v>
      </c>
      <c r="R4204" t="s">
        <v>21</v>
      </c>
    </row>
    <row r="4205" spans="1:18" x14ac:dyDescent="0.35">
      <c r="A4205" t="s">
        <v>4235</v>
      </c>
      <c r="B4205" t="s">
        <v>19</v>
      </c>
      <c r="C4205">
        <v>0</v>
      </c>
      <c r="D4205" t="s">
        <v>20</v>
      </c>
      <c r="E4205" t="s">
        <v>21</v>
      </c>
      <c r="F4205" t="s">
        <v>39</v>
      </c>
      <c r="G4205">
        <v>19</v>
      </c>
      <c r="H4205" t="s">
        <v>20</v>
      </c>
      <c r="I4205" t="s">
        <v>21</v>
      </c>
      <c r="J4205" t="s">
        <v>28</v>
      </c>
      <c r="K4205" t="s">
        <v>28</v>
      </c>
      <c r="L4205" t="s">
        <v>33</v>
      </c>
      <c r="M4205" t="s">
        <v>21</v>
      </c>
      <c r="N4205" t="s">
        <v>34</v>
      </c>
      <c r="O4205">
        <v>28.34</v>
      </c>
      <c r="P4205">
        <v>524.94000000000005</v>
      </c>
      <c r="Q4205">
        <v>0</v>
      </c>
      <c r="R4205" t="s">
        <v>20</v>
      </c>
    </row>
    <row r="4206" spans="1:18" x14ac:dyDescent="0.35">
      <c r="A4206" t="s">
        <v>4236</v>
      </c>
      <c r="B4206" t="s">
        <v>36</v>
      </c>
      <c r="C4206">
        <v>0</v>
      </c>
      <c r="D4206" t="s">
        <v>21</v>
      </c>
      <c r="E4206" t="s">
        <v>21</v>
      </c>
      <c r="F4206" t="s">
        <v>75</v>
      </c>
      <c r="G4206">
        <v>21</v>
      </c>
      <c r="H4206" t="s">
        <v>20</v>
      </c>
      <c r="I4206" t="s">
        <v>23</v>
      </c>
      <c r="J4206" t="s">
        <v>21</v>
      </c>
      <c r="K4206" t="s">
        <v>21</v>
      </c>
      <c r="L4206" t="s">
        <v>29</v>
      </c>
      <c r="M4206" t="s">
        <v>20</v>
      </c>
      <c r="N4206" t="s">
        <v>30</v>
      </c>
      <c r="O4206">
        <v>93.43</v>
      </c>
      <c r="P4206">
        <v>1903.58</v>
      </c>
      <c r="Q4206">
        <v>0</v>
      </c>
      <c r="R4206" t="s">
        <v>21</v>
      </c>
    </row>
    <row r="4207" spans="1:18" x14ac:dyDescent="0.35">
      <c r="A4207" t="s">
        <v>4237</v>
      </c>
      <c r="B4207" t="s">
        <v>19</v>
      </c>
      <c r="C4207">
        <v>0</v>
      </c>
      <c r="D4207" t="s">
        <v>21</v>
      </c>
      <c r="E4207" t="s">
        <v>20</v>
      </c>
      <c r="F4207" t="s">
        <v>39</v>
      </c>
      <c r="G4207">
        <v>55</v>
      </c>
      <c r="H4207" t="s">
        <v>20</v>
      </c>
      <c r="I4207" t="s">
        <v>23</v>
      </c>
      <c r="J4207" t="s">
        <v>21</v>
      </c>
      <c r="K4207" t="s">
        <v>21</v>
      </c>
      <c r="L4207" t="s">
        <v>24</v>
      </c>
      <c r="M4207" t="s">
        <v>21</v>
      </c>
      <c r="N4207" t="s">
        <v>34</v>
      </c>
      <c r="O4207">
        <v>82.21</v>
      </c>
      <c r="P4207">
        <v>4434.33</v>
      </c>
      <c r="Q4207">
        <v>4</v>
      </c>
      <c r="R4207" t="s">
        <v>21</v>
      </c>
    </row>
    <row r="4208" spans="1:18" x14ac:dyDescent="0.35">
      <c r="A4208" t="s">
        <v>4238</v>
      </c>
      <c r="B4208" t="s">
        <v>19</v>
      </c>
      <c r="C4208">
        <v>0</v>
      </c>
      <c r="D4208" t="s">
        <v>21</v>
      </c>
      <c r="E4208" t="s">
        <v>20</v>
      </c>
      <c r="F4208" t="s">
        <v>45</v>
      </c>
      <c r="G4208">
        <v>17</v>
      </c>
      <c r="H4208" t="s">
        <v>20</v>
      </c>
      <c r="I4208" t="s">
        <v>32</v>
      </c>
      <c r="J4208" t="s">
        <v>21</v>
      </c>
      <c r="K4208" t="s">
        <v>21</v>
      </c>
      <c r="L4208" t="s">
        <v>33</v>
      </c>
      <c r="M4208" t="s">
        <v>21</v>
      </c>
      <c r="N4208" t="s">
        <v>43</v>
      </c>
      <c r="O4208">
        <v>67.38</v>
      </c>
      <c r="P4208">
        <v>1160.07</v>
      </c>
      <c r="Q4208">
        <v>5</v>
      </c>
      <c r="R4208" t="s">
        <v>20</v>
      </c>
    </row>
    <row r="4209" spans="1:18" x14ac:dyDescent="0.35">
      <c r="A4209" t="s">
        <v>4239</v>
      </c>
      <c r="B4209" t="s">
        <v>19</v>
      </c>
      <c r="C4209">
        <v>0</v>
      </c>
      <c r="D4209" t="s">
        <v>20</v>
      </c>
      <c r="E4209" t="s">
        <v>20</v>
      </c>
      <c r="F4209" t="s">
        <v>39</v>
      </c>
      <c r="G4209">
        <v>8</v>
      </c>
      <c r="H4209" t="s">
        <v>20</v>
      </c>
      <c r="I4209" t="s">
        <v>21</v>
      </c>
      <c r="J4209" t="s">
        <v>28</v>
      </c>
      <c r="K4209" t="s">
        <v>28</v>
      </c>
      <c r="L4209" t="s">
        <v>33</v>
      </c>
      <c r="M4209" t="s">
        <v>21</v>
      </c>
      <c r="N4209" t="s">
        <v>34</v>
      </c>
      <c r="O4209">
        <v>30.54</v>
      </c>
      <c r="P4209">
        <v>247.13</v>
      </c>
      <c r="Q4209">
        <v>1</v>
      </c>
      <c r="R4209" t="s">
        <v>20</v>
      </c>
    </row>
    <row r="4210" spans="1:18" x14ac:dyDescent="0.35">
      <c r="A4210" t="s">
        <v>4240</v>
      </c>
      <c r="B4210" t="s">
        <v>19</v>
      </c>
      <c r="C4210">
        <v>0</v>
      </c>
      <c r="D4210" t="s">
        <v>20</v>
      </c>
      <c r="E4210" t="s">
        <v>21</v>
      </c>
      <c r="F4210" t="s">
        <v>49</v>
      </c>
      <c r="G4210">
        <v>23</v>
      </c>
      <c r="H4210" t="s">
        <v>20</v>
      </c>
      <c r="I4210" t="s">
        <v>32</v>
      </c>
      <c r="J4210" t="s">
        <v>21</v>
      </c>
      <c r="K4210" t="s">
        <v>21</v>
      </c>
      <c r="L4210" t="s">
        <v>29</v>
      </c>
      <c r="M4210" t="s">
        <v>21</v>
      </c>
      <c r="N4210" t="s">
        <v>34</v>
      </c>
      <c r="O4210">
        <v>64.430000000000007</v>
      </c>
      <c r="P4210">
        <v>1462.29</v>
      </c>
      <c r="Q4210">
        <v>0</v>
      </c>
      <c r="R4210" t="s">
        <v>20</v>
      </c>
    </row>
    <row r="4211" spans="1:18" x14ac:dyDescent="0.35">
      <c r="A4211" t="s">
        <v>4241</v>
      </c>
      <c r="B4211" t="s">
        <v>36</v>
      </c>
      <c r="C4211">
        <v>0</v>
      </c>
      <c r="D4211" t="s">
        <v>20</v>
      </c>
      <c r="E4211" t="s">
        <v>21</v>
      </c>
      <c r="F4211" t="s">
        <v>45</v>
      </c>
      <c r="G4211">
        <v>54</v>
      </c>
      <c r="H4211" t="s">
        <v>20</v>
      </c>
      <c r="I4211" t="s">
        <v>21</v>
      </c>
      <c r="J4211" t="s">
        <v>28</v>
      </c>
      <c r="K4211" t="s">
        <v>28</v>
      </c>
      <c r="L4211" t="s">
        <v>29</v>
      </c>
      <c r="M4211" t="s">
        <v>21</v>
      </c>
      <c r="N4211" t="s">
        <v>34</v>
      </c>
      <c r="O4211">
        <v>29.09</v>
      </c>
      <c r="P4211">
        <v>1556.72</v>
      </c>
      <c r="Q4211">
        <v>0</v>
      </c>
      <c r="R4211" t="s">
        <v>21</v>
      </c>
    </row>
    <row r="4212" spans="1:18" x14ac:dyDescent="0.35">
      <c r="A4212" t="s">
        <v>4242</v>
      </c>
      <c r="B4212" t="s">
        <v>36</v>
      </c>
      <c r="C4212">
        <v>0</v>
      </c>
      <c r="D4212" t="s">
        <v>20</v>
      </c>
      <c r="E4212" t="s">
        <v>20</v>
      </c>
      <c r="F4212" t="s">
        <v>27</v>
      </c>
      <c r="G4212">
        <v>33</v>
      </c>
      <c r="H4212" t="s">
        <v>20</v>
      </c>
      <c r="I4212" t="s">
        <v>21</v>
      </c>
      <c r="J4212" t="s">
        <v>28</v>
      </c>
      <c r="K4212" t="s">
        <v>28</v>
      </c>
      <c r="L4212" t="s">
        <v>33</v>
      </c>
      <c r="M4212" t="s">
        <v>20</v>
      </c>
      <c r="N4212" t="s">
        <v>43</v>
      </c>
      <c r="O4212">
        <v>24.67</v>
      </c>
      <c r="P4212">
        <v>812.26</v>
      </c>
      <c r="Q4212">
        <v>1</v>
      </c>
      <c r="R4212" t="s">
        <v>20</v>
      </c>
    </row>
    <row r="4213" spans="1:18" x14ac:dyDescent="0.35">
      <c r="A4213" t="s">
        <v>4243</v>
      </c>
      <c r="B4213" t="s">
        <v>19</v>
      </c>
      <c r="C4213">
        <v>0</v>
      </c>
      <c r="D4213" t="s">
        <v>21</v>
      </c>
      <c r="E4213" t="s">
        <v>21</v>
      </c>
      <c r="F4213" t="s">
        <v>39</v>
      </c>
      <c r="G4213">
        <v>10</v>
      </c>
      <c r="H4213" t="s">
        <v>20</v>
      </c>
      <c r="I4213" t="s">
        <v>23</v>
      </c>
      <c r="J4213" t="s">
        <v>21</v>
      </c>
      <c r="K4213" t="s">
        <v>20</v>
      </c>
      <c r="L4213" t="s">
        <v>33</v>
      </c>
      <c r="M4213" t="s">
        <v>20</v>
      </c>
      <c r="N4213" t="s">
        <v>34</v>
      </c>
      <c r="O4213">
        <v>94.57</v>
      </c>
      <c r="P4213">
        <v>933.21</v>
      </c>
      <c r="Q4213">
        <v>1</v>
      </c>
      <c r="R4213" t="s">
        <v>20</v>
      </c>
    </row>
    <row r="4214" spans="1:18" x14ac:dyDescent="0.35">
      <c r="A4214" t="s">
        <v>4244</v>
      </c>
      <c r="B4214" t="s">
        <v>19</v>
      </c>
      <c r="C4214">
        <v>1</v>
      </c>
      <c r="D4214" t="s">
        <v>21</v>
      </c>
      <c r="E4214" t="s">
        <v>20</v>
      </c>
      <c r="F4214" t="s">
        <v>39</v>
      </c>
      <c r="G4214">
        <v>43</v>
      </c>
      <c r="H4214" t="s">
        <v>20</v>
      </c>
      <c r="I4214" t="s">
        <v>23</v>
      </c>
      <c r="J4214" t="s">
        <v>20</v>
      </c>
      <c r="K4214" t="s">
        <v>21</v>
      </c>
      <c r="L4214" t="s">
        <v>24</v>
      </c>
      <c r="M4214" t="s">
        <v>21</v>
      </c>
      <c r="N4214" t="s">
        <v>34</v>
      </c>
      <c r="O4214">
        <v>93.95</v>
      </c>
      <c r="P4214">
        <v>3990.47</v>
      </c>
      <c r="Q4214">
        <v>5</v>
      </c>
      <c r="R4214" t="s">
        <v>21</v>
      </c>
    </row>
    <row r="4215" spans="1:18" x14ac:dyDescent="0.35">
      <c r="A4215" t="s">
        <v>4245</v>
      </c>
      <c r="B4215" t="s">
        <v>19</v>
      </c>
      <c r="C4215">
        <v>0</v>
      </c>
      <c r="D4215" t="s">
        <v>20</v>
      </c>
      <c r="E4215" t="s">
        <v>21</v>
      </c>
      <c r="F4215" t="s">
        <v>27</v>
      </c>
      <c r="G4215">
        <v>27</v>
      </c>
      <c r="H4215" t="s">
        <v>20</v>
      </c>
      <c r="I4215" t="s">
        <v>23</v>
      </c>
      <c r="J4215" t="s">
        <v>21</v>
      </c>
      <c r="K4215" t="s">
        <v>21</v>
      </c>
      <c r="L4215" t="s">
        <v>33</v>
      </c>
      <c r="M4215" t="s">
        <v>20</v>
      </c>
      <c r="N4215" t="s">
        <v>25</v>
      </c>
      <c r="O4215">
        <v>83.17</v>
      </c>
      <c r="P4215">
        <v>2301.2800000000002</v>
      </c>
      <c r="Q4215">
        <v>4</v>
      </c>
      <c r="R4215" t="s">
        <v>20</v>
      </c>
    </row>
    <row r="4216" spans="1:18" x14ac:dyDescent="0.35">
      <c r="A4216" t="s">
        <v>4246</v>
      </c>
      <c r="B4216" t="s">
        <v>36</v>
      </c>
      <c r="C4216">
        <v>1</v>
      </c>
      <c r="D4216" t="s">
        <v>20</v>
      </c>
      <c r="E4216" t="s">
        <v>21</v>
      </c>
      <c r="F4216" t="s">
        <v>41</v>
      </c>
      <c r="G4216">
        <v>62</v>
      </c>
      <c r="H4216" t="s">
        <v>20</v>
      </c>
      <c r="I4216" t="s">
        <v>23</v>
      </c>
      <c r="J4216" t="s">
        <v>20</v>
      </c>
      <c r="K4216" t="s">
        <v>20</v>
      </c>
      <c r="L4216" t="s">
        <v>24</v>
      </c>
      <c r="M4216" t="s">
        <v>21</v>
      </c>
      <c r="N4216" t="s">
        <v>25</v>
      </c>
      <c r="O4216">
        <v>98.97</v>
      </c>
      <c r="P4216">
        <v>6255.76</v>
      </c>
      <c r="Q4216">
        <v>0</v>
      </c>
      <c r="R4216" t="s">
        <v>21</v>
      </c>
    </row>
    <row r="4217" spans="1:18" x14ac:dyDescent="0.35">
      <c r="A4217" t="s">
        <v>4247</v>
      </c>
      <c r="B4217" t="s">
        <v>19</v>
      </c>
      <c r="C4217">
        <v>0</v>
      </c>
      <c r="D4217" t="s">
        <v>20</v>
      </c>
      <c r="E4217" t="s">
        <v>20</v>
      </c>
      <c r="F4217" t="s">
        <v>65</v>
      </c>
      <c r="G4217">
        <v>28</v>
      </c>
      <c r="H4217" t="s">
        <v>20</v>
      </c>
      <c r="I4217" t="s">
        <v>32</v>
      </c>
      <c r="J4217" t="s">
        <v>21</v>
      </c>
      <c r="K4217" t="s">
        <v>21</v>
      </c>
      <c r="L4217" t="s">
        <v>33</v>
      </c>
      <c r="M4217" t="s">
        <v>20</v>
      </c>
      <c r="N4217" t="s">
        <v>34</v>
      </c>
      <c r="O4217">
        <v>48.21</v>
      </c>
      <c r="P4217">
        <v>1365.04</v>
      </c>
      <c r="Q4217">
        <v>1</v>
      </c>
      <c r="R4217" t="s">
        <v>20</v>
      </c>
    </row>
    <row r="4218" spans="1:18" x14ac:dyDescent="0.35">
      <c r="A4218" t="s">
        <v>4248</v>
      </c>
      <c r="B4218" t="s">
        <v>19</v>
      </c>
      <c r="C4218">
        <v>0</v>
      </c>
      <c r="D4218" t="s">
        <v>20</v>
      </c>
      <c r="E4218" t="s">
        <v>20</v>
      </c>
      <c r="F4218" t="s">
        <v>75</v>
      </c>
      <c r="G4218">
        <v>56</v>
      </c>
      <c r="H4218" t="s">
        <v>20</v>
      </c>
      <c r="I4218" t="s">
        <v>23</v>
      </c>
      <c r="J4218" t="s">
        <v>20</v>
      </c>
      <c r="K4218" t="s">
        <v>21</v>
      </c>
      <c r="L4218" t="s">
        <v>24</v>
      </c>
      <c r="M4218" t="s">
        <v>20</v>
      </c>
      <c r="N4218" t="s">
        <v>43</v>
      </c>
      <c r="O4218">
        <v>85.31</v>
      </c>
      <c r="P4218">
        <v>4827.47</v>
      </c>
      <c r="Q4218">
        <v>4</v>
      </c>
      <c r="R4218" t="s">
        <v>21</v>
      </c>
    </row>
    <row r="4219" spans="1:18" x14ac:dyDescent="0.35">
      <c r="A4219" t="s">
        <v>4249</v>
      </c>
      <c r="B4219" t="s">
        <v>36</v>
      </c>
      <c r="C4219">
        <v>0</v>
      </c>
      <c r="D4219" t="s">
        <v>21</v>
      </c>
      <c r="E4219" t="s">
        <v>21</v>
      </c>
      <c r="F4219" t="s">
        <v>27</v>
      </c>
      <c r="G4219">
        <v>9</v>
      </c>
      <c r="H4219" t="s">
        <v>20</v>
      </c>
      <c r="I4219" t="s">
        <v>21</v>
      </c>
      <c r="J4219" t="s">
        <v>28</v>
      </c>
      <c r="K4219" t="s">
        <v>28</v>
      </c>
      <c r="L4219" t="s">
        <v>33</v>
      </c>
      <c r="M4219" t="s">
        <v>21</v>
      </c>
      <c r="N4219" t="s">
        <v>34</v>
      </c>
      <c r="O4219">
        <v>20.66</v>
      </c>
      <c r="P4219">
        <v>183.71</v>
      </c>
      <c r="Q4219">
        <v>1</v>
      </c>
      <c r="R4219" t="s">
        <v>21</v>
      </c>
    </row>
    <row r="4220" spans="1:18" x14ac:dyDescent="0.35">
      <c r="A4220" t="s">
        <v>4250</v>
      </c>
      <c r="B4220" t="s">
        <v>36</v>
      </c>
      <c r="C4220">
        <v>0</v>
      </c>
      <c r="D4220" t="s">
        <v>21</v>
      </c>
      <c r="E4220" t="s">
        <v>21</v>
      </c>
      <c r="F4220" t="s">
        <v>27</v>
      </c>
      <c r="G4220">
        <v>20</v>
      </c>
      <c r="H4220" t="s">
        <v>20</v>
      </c>
      <c r="I4220" t="s">
        <v>32</v>
      </c>
      <c r="J4220" t="s">
        <v>21</v>
      </c>
      <c r="K4220" t="s">
        <v>21</v>
      </c>
      <c r="L4220" t="s">
        <v>29</v>
      </c>
      <c r="M4220" t="s">
        <v>21</v>
      </c>
      <c r="N4220" t="s">
        <v>25</v>
      </c>
      <c r="O4220">
        <v>53.3</v>
      </c>
      <c r="P4220">
        <v>1063.21</v>
      </c>
      <c r="Q4220">
        <v>0</v>
      </c>
      <c r="R4220" t="s">
        <v>21</v>
      </c>
    </row>
    <row r="4221" spans="1:18" x14ac:dyDescent="0.35">
      <c r="A4221" t="s">
        <v>4251</v>
      </c>
      <c r="B4221" t="s">
        <v>36</v>
      </c>
      <c r="C4221">
        <v>1</v>
      </c>
      <c r="D4221" t="s">
        <v>20</v>
      </c>
      <c r="E4221" t="s">
        <v>21</v>
      </c>
      <c r="F4221" t="s">
        <v>45</v>
      </c>
      <c r="G4221">
        <v>40</v>
      </c>
      <c r="H4221" t="s">
        <v>20</v>
      </c>
      <c r="I4221" t="s">
        <v>32</v>
      </c>
      <c r="J4221" t="s">
        <v>20</v>
      </c>
      <c r="K4221" t="s">
        <v>21</v>
      </c>
      <c r="L4221" t="s">
        <v>29</v>
      </c>
      <c r="M4221" t="s">
        <v>20</v>
      </c>
      <c r="N4221" t="s">
        <v>43</v>
      </c>
      <c r="O4221">
        <v>66.55</v>
      </c>
      <c r="P4221">
        <v>2704.99</v>
      </c>
      <c r="Q4221">
        <v>4</v>
      </c>
      <c r="R4221" t="s">
        <v>21</v>
      </c>
    </row>
    <row r="4222" spans="1:18" x14ac:dyDescent="0.35">
      <c r="A4222" t="s">
        <v>4252</v>
      </c>
      <c r="B4222" t="s">
        <v>36</v>
      </c>
      <c r="C4222">
        <v>1</v>
      </c>
      <c r="D4222" t="s">
        <v>21</v>
      </c>
      <c r="E4222" t="s">
        <v>21</v>
      </c>
      <c r="F4222" t="s">
        <v>49</v>
      </c>
      <c r="G4222">
        <v>32</v>
      </c>
      <c r="H4222" t="s">
        <v>20</v>
      </c>
      <c r="I4222" t="s">
        <v>23</v>
      </c>
      <c r="J4222" t="s">
        <v>21</v>
      </c>
      <c r="K4222" t="s">
        <v>20</v>
      </c>
      <c r="L4222" t="s">
        <v>33</v>
      </c>
      <c r="M4222" t="s">
        <v>20</v>
      </c>
      <c r="N4222" t="s">
        <v>30</v>
      </c>
      <c r="O4222">
        <v>98.72</v>
      </c>
      <c r="P4222">
        <v>3204.46</v>
      </c>
      <c r="Q4222">
        <v>1</v>
      </c>
      <c r="R4222" t="s">
        <v>20</v>
      </c>
    </row>
    <row r="4223" spans="1:18" x14ac:dyDescent="0.35">
      <c r="A4223" t="s">
        <v>4253</v>
      </c>
      <c r="B4223" t="s">
        <v>19</v>
      </c>
      <c r="C4223">
        <v>0</v>
      </c>
      <c r="D4223" t="s">
        <v>21</v>
      </c>
      <c r="E4223" t="s">
        <v>21</v>
      </c>
      <c r="F4223" t="s">
        <v>45</v>
      </c>
      <c r="G4223">
        <v>42</v>
      </c>
      <c r="H4223" t="s">
        <v>20</v>
      </c>
      <c r="I4223" t="s">
        <v>32</v>
      </c>
      <c r="J4223" t="s">
        <v>21</v>
      </c>
      <c r="K4223" t="s">
        <v>21</v>
      </c>
      <c r="L4223" t="s">
        <v>33</v>
      </c>
      <c r="M4223" t="s">
        <v>20</v>
      </c>
      <c r="N4223" t="s">
        <v>30</v>
      </c>
      <c r="O4223">
        <v>57.32</v>
      </c>
      <c r="P4223">
        <v>2405.21</v>
      </c>
      <c r="Q4223">
        <v>2</v>
      </c>
      <c r="R4223" t="s">
        <v>20</v>
      </c>
    </row>
    <row r="4224" spans="1:18" x14ac:dyDescent="0.35">
      <c r="A4224" t="s">
        <v>4254</v>
      </c>
      <c r="B4224" t="s">
        <v>36</v>
      </c>
      <c r="C4224">
        <v>0</v>
      </c>
      <c r="D4224" t="s">
        <v>20</v>
      </c>
      <c r="E4224" t="s">
        <v>21</v>
      </c>
      <c r="F4224" t="s">
        <v>22</v>
      </c>
      <c r="G4224">
        <v>47</v>
      </c>
      <c r="H4224" t="s">
        <v>20</v>
      </c>
      <c r="I4224" t="s">
        <v>23</v>
      </c>
      <c r="J4224" t="s">
        <v>20</v>
      </c>
      <c r="K4224" t="s">
        <v>21</v>
      </c>
      <c r="L4224" t="s">
        <v>29</v>
      </c>
      <c r="M4224" t="s">
        <v>20</v>
      </c>
      <c r="N4224" t="s">
        <v>25</v>
      </c>
      <c r="O4224">
        <v>83.89</v>
      </c>
      <c r="P4224">
        <v>3984.91</v>
      </c>
      <c r="Q4224">
        <v>0</v>
      </c>
      <c r="R4224" t="s">
        <v>21</v>
      </c>
    </row>
    <row r="4225" spans="1:18" x14ac:dyDescent="0.35">
      <c r="A4225" t="s">
        <v>4255</v>
      </c>
      <c r="B4225" t="s">
        <v>19</v>
      </c>
      <c r="C4225">
        <v>0</v>
      </c>
      <c r="D4225" t="s">
        <v>21</v>
      </c>
      <c r="E4225" t="s">
        <v>21</v>
      </c>
      <c r="F4225" t="s">
        <v>75</v>
      </c>
      <c r="G4225">
        <v>37</v>
      </c>
      <c r="H4225" t="s">
        <v>20</v>
      </c>
      <c r="I4225" t="s">
        <v>21</v>
      </c>
      <c r="J4225" t="s">
        <v>28</v>
      </c>
      <c r="K4225" t="s">
        <v>28</v>
      </c>
      <c r="L4225" t="s">
        <v>24</v>
      </c>
      <c r="M4225" t="s">
        <v>20</v>
      </c>
      <c r="N4225" t="s">
        <v>34</v>
      </c>
      <c r="O4225">
        <v>27.8</v>
      </c>
      <c r="P4225">
        <v>1015.84</v>
      </c>
      <c r="Q4225">
        <v>3</v>
      </c>
      <c r="R4225" t="s">
        <v>21</v>
      </c>
    </row>
    <row r="4226" spans="1:18" x14ac:dyDescent="0.35">
      <c r="A4226" t="s">
        <v>4256</v>
      </c>
      <c r="B4226" t="s">
        <v>19</v>
      </c>
      <c r="C4226">
        <v>0</v>
      </c>
      <c r="D4226" t="s">
        <v>21</v>
      </c>
      <c r="E4226" t="s">
        <v>21</v>
      </c>
      <c r="F4226" t="s">
        <v>75</v>
      </c>
      <c r="G4226">
        <v>20</v>
      </c>
      <c r="H4226" t="s">
        <v>20</v>
      </c>
      <c r="I4226" t="s">
        <v>21</v>
      </c>
      <c r="J4226" t="s">
        <v>28</v>
      </c>
      <c r="K4226" t="s">
        <v>28</v>
      </c>
      <c r="L4226" t="s">
        <v>33</v>
      </c>
      <c r="M4226" t="s">
        <v>20</v>
      </c>
      <c r="N4226" t="s">
        <v>34</v>
      </c>
      <c r="O4226">
        <v>28.51</v>
      </c>
      <c r="P4226">
        <v>587.30999999999995</v>
      </c>
      <c r="Q4226">
        <v>2</v>
      </c>
      <c r="R4226" t="s">
        <v>21</v>
      </c>
    </row>
    <row r="4227" spans="1:18" x14ac:dyDescent="0.35">
      <c r="A4227" t="s">
        <v>4257</v>
      </c>
      <c r="B4227" t="s">
        <v>19</v>
      </c>
      <c r="C4227">
        <v>0</v>
      </c>
      <c r="D4227" t="s">
        <v>20</v>
      </c>
      <c r="E4227" t="s">
        <v>20</v>
      </c>
      <c r="F4227" t="s">
        <v>45</v>
      </c>
      <c r="G4227">
        <v>19</v>
      </c>
      <c r="H4227" t="s">
        <v>21</v>
      </c>
      <c r="I4227" t="s">
        <v>21</v>
      </c>
      <c r="J4227" t="s">
        <v>28</v>
      </c>
      <c r="K4227" t="s">
        <v>28</v>
      </c>
      <c r="L4227" t="s">
        <v>33</v>
      </c>
      <c r="M4227" t="s">
        <v>21</v>
      </c>
      <c r="N4227" t="s">
        <v>34</v>
      </c>
      <c r="O4227">
        <v>18</v>
      </c>
      <c r="P4227">
        <v>341.66</v>
      </c>
      <c r="Q4227">
        <v>0</v>
      </c>
      <c r="R4227" t="s">
        <v>20</v>
      </c>
    </row>
    <row r="4228" spans="1:18" x14ac:dyDescent="0.35">
      <c r="A4228" t="s">
        <v>4258</v>
      </c>
      <c r="B4228" t="s">
        <v>36</v>
      </c>
      <c r="C4228">
        <v>0</v>
      </c>
      <c r="D4228" t="s">
        <v>21</v>
      </c>
      <c r="E4228" t="s">
        <v>20</v>
      </c>
      <c r="F4228" t="s">
        <v>41</v>
      </c>
      <c r="G4228">
        <v>52</v>
      </c>
      <c r="H4228" t="s">
        <v>20</v>
      </c>
      <c r="I4228" t="s">
        <v>23</v>
      </c>
      <c r="J4228" t="s">
        <v>20</v>
      </c>
      <c r="K4228" t="s">
        <v>21</v>
      </c>
      <c r="L4228" t="s">
        <v>24</v>
      </c>
      <c r="M4228" t="s">
        <v>21</v>
      </c>
      <c r="N4228" t="s">
        <v>25</v>
      </c>
      <c r="O4228">
        <v>91.67</v>
      </c>
      <c r="P4228">
        <v>4745.32</v>
      </c>
      <c r="Q4228">
        <v>2</v>
      </c>
      <c r="R4228" t="s">
        <v>21</v>
      </c>
    </row>
    <row r="4229" spans="1:18" x14ac:dyDescent="0.35">
      <c r="A4229" t="s">
        <v>4259</v>
      </c>
      <c r="B4229" t="s">
        <v>19</v>
      </c>
      <c r="C4229">
        <v>1</v>
      </c>
      <c r="D4229" t="s">
        <v>20</v>
      </c>
      <c r="E4229" t="s">
        <v>21</v>
      </c>
      <c r="F4229" t="s">
        <v>39</v>
      </c>
      <c r="G4229">
        <v>15</v>
      </c>
      <c r="H4229" t="s">
        <v>20</v>
      </c>
      <c r="I4229" t="s">
        <v>21</v>
      </c>
      <c r="J4229" t="s">
        <v>28</v>
      </c>
      <c r="K4229" t="s">
        <v>28</v>
      </c>
      <c r="L4229" t="s">
        <v>33</v>
      </c>
      <c r="M4229" t="s">
        <v>20</v>
      </c>
      <c r="N4229" t="s">
        <v>43</v>
      </c>
      <c r="O4229">
        <v>27.99</v>
      </c>
      <c r="P4229">
        <v>409.42</v>
      </c>
      <c r="Q4229">
        <v>1</v>
      </c>
      <c r="R4229" t="s">
        <v>20</v>
      </c>
    </row>
    <row r="4230" spans="1:18" x14ac:dyDescent="0.35">
      <c r="A4230" t="s">
        <v>4260</v>
      </c>
      <c r="B4230" t="s">
        <v>19</v>
      </c>
      <c r="C4230">
        <v>0</v>
      </c>
      <c r="D4230" t="s">
        <v>21</v>
      </c>
      <c r="E4230" t="s">
        <v>21</v>
      </c>
      <c r="F4230" t="s">
        <v>22</v>
      </c>
      <c r="G4230">
        <v>49</v>
      </c>
      <c r="H4230" t="s">
        <v>20</v>
      </c>
      <c r="I4230" t="s">
        <v>32</v>
      </c>
      <c r="J4230" t="s">
        <v>20</v>
      </c>
      <c r="K4230" t="s">
        <v>21</v>
      </c>
      <c r="L4230" t="s">
        <v>24</v>
      </c>
      <c r="M4230" t="s">
        <v>20</v>
      </c>
      <c r="N4230" t="s">
        <v>43</v>
      </c>
      <c r="O4230">
        <v>61.98</v>
      </c>
      <c r="P4230">
        <v>3097.35</v>
      </c>
      <c r="Q4230">
        <v>0</v>
      </c>
      <c r="R4230" t="s">
        <v>21</v>
      </c>
    </row>
    <row r="4231" spans="1:18" x14ac:dyDescent="0.35">
      <c r="A4231" t="s">
        <v>4261</v>
      </c>
      <c r="B4231" t="s">
        <v>19</v>
      </c>
      <c r="C4231">
        <v>0</v>
      </c>
      <c r="D4231" t="s">
        <v>20</v>
      </c>
      <c r="E4231" t="s">
        <v>21</v>
      </c>
      <c r="F4231" t="s">
        <v>75</v>
      </c>
      <c r="G4231">
        <v>23</v>
      </c>
      <c r="H4231" t="s">
        <v>20</v>
      </c>
      <c r="I4231" t="s">
        <v>32</v>
      </c>
      <c r="J4231" t="s">
        <v>20</v>
      </c>
      <c r="K4231" t="s">
        <v>20</v>
      </c>
      <c r="L4231" t="s">
        <v>33</v>
      </c>
      <c r="M4231" t="s">
        <v>20</v>
      </c>
      <c r="N4231" t="s">
        <v>43</v>
      </c>
      <c r="O4231">
        <v>47.43</v>
      </c>
      <c r="P4231">
        <v>1122.1099999999999</v>
      </c>
      <c r="Q4231">
        <v>0</v>
      </c>
      <c r="R4231" t="s">
        <v>21</v>
      </c>
    </row>
    <row r="4232" spans="1:18" x14ac:dyDescent="0.35">
      <c r="A4232" t="s">
        <v>4262</v>
      </c>
      <c r="B4232" t="s">
        <v>36</v>
      </c>
      <c r="C4232">
        <v>0</v>
      </c>
      <c r="D4232" t="s">
        <v>21</v>
      </c>
      <c r="E4232" t="s">
        <v>21</v>
      </c>
      <c r="F4232" t="s">
        <v>41</v>
      </c>
      <c r="G4232">
        <v>68</v>
      </c>
      <c r="H4232" t="s">
        <v>20</v>
      </c>
      <c r="I4232" t="s">
        <v>23</v>
      </c>
      <c r="J4232" t="s">
        <v>21</v>
      </c>
      <c r="K4232" t="s">
        <v>20</v>
      </c>
      <c r="L4232" t="s">
        <v>24</v>
      </c>
      <c r="M4232" t="s">
        <v>21</v>
      </c>
      <c r="N4232" t="s">
        <v>30</v>
      </c>
      <c r="O4232">
        <v>94.8</v>
      </c>
      <c r="P4232">
        <v>6483.62</v>
      </c>
      <c r="Q4232">
        <v>1</v>
      </c>
      <c r="R4232" t="s">
        <v>21</v>
      </c>
    </row>
    <row r="4233" spans="1:18" x14ac:dyDescent="0.35">
      <c r="A4233" t="s">
        <v>4263</v>
      </c>
      <c r="B4233" t="s">
        <v>19</v>
      </c>
      <c r="C4233">
        <v>0</v>
      </c>
      <c r="D4233" t="s">
        <v>20</v>
      </c>
      <c r="E4233" t="s">
        <v>20</v>
      </c>
      <c r="F4233" t="s">
        <v>45</v>
      </c>
      <c r="G4233">
        <v>64</v>
      </c>
      <c r="H4233" t="s">
        <v>20</v>
      </c>
      <c r="I4233" t="s">
        <v>23</v>
      </c>
      <c r="J4233" t="s">
        <v>20</v>
      </c>
      <c r="K4233" t="s">
        <v>20</v>
      </c>
      <c r="L4233" t="s">
        <v>33</v>
      </c>
      <c r="M4233" t="s">
        <v>20</v>
      </c>
      <c r="N4233" t="s">
        <v>30</v>
      </c>
      <c r="O4233">
        <v>110.46</v>
      </c>
      <c r="P4233">
        <v>7040.05</v>
      </c>
      <c r="Q4233">
        <v>1</v>
      </c>
      <c r="R4233" t="s">
        <v>21</v>
      </c>
    </row>
    <row r="4234" spans="1:18" x14ac:dyDescent="0.35">
      <c r="A4234" t="s">
        <v>4264</v>
      </c>
      <c r="B4234" t="s">
        <v>19</v>
      </c>
      <c r="C4234">
        <v>0</v>
      </c>
      <c r="D4234" t="s">
        <v>20</v>
      </c>
      <c r="E4234" t="s">
        <v>21</v>
      </c>
      <c r="F4234" t="s">
        <v>47</v>
      </c>
      <c r="G4234">
        <v>68</v>
      </c>
      <c r="H4234" t="s">
        <v>20</v>
      </c>
      <c r="I4234" t="s">
        <v>32</v>
      </c>
      <c r="J4234" t="s">
        <v>21</v>
      </c>
      <c r="K4234" t="s">
        <v>20</v>
      </c>
      <c r="L4234" t="s">
        <v>24</v>
      </c>
      <c r="M4234" t="s">
        <v>20</v>
      </c>
      <c r="N4234" t="s">
        <v>25</v>
      </c>
      <c r="O4234">
        <v>43.56</v>
      </c>
      <c r="P4234">
        <v>3043.03</v>
      </c>
      <c r="Q4234">
        <v>0</v>
      </c>
      <c r="R4234" t="s">
        <v>21</v>
      </c>
    </row>
    <row r="4235" spans="1:18" x14ac:dyDescent="0.35">
      <c r="A4235" t="s">
        <v>4265</v>
      </c>
      <c r="B4235" t="s">
        <v>19</v>
      </c>
      <c r="C4235">
        <v>0</v>
      </c>
      <c r="D4235" t="s">
        <v>20</v>
      </c>
      <c r="E4235" t="s">
        <v>20</v>
      </c>
      <c r="F4235" t="s">
        <v>58</v>
      </c>
      <c r="G4235">
        <v>20</v>
      </c>
      <c r="H4235" t="s">
        <v>20</v>
      </c>
      <c r="I4235" t="s">
        <v>32</v>
      </c>
      <c r="J4235" t="s">
        <v>21</v>
      </c>
      <c r="K4235" t="s">
        <v>20</v>
      </c>
      <c r="L4235" t="s">
        <v>33</v>
      </c>
      <c r="M4235" t="s">
        <v>21</v>
      </c>
      <c r="N4235" t="s">
        <v>34</v>
      </c>
      <c r="O4235">
        <v>65.62</v>
      </c>
      <c r="P4235">
        <v>1302.5</v>
      </c>
      <c r="Q4235">
        <v>1</v>
      </c>
      <c r="R4235" t="s">
        <v>21</v>
      </c>
    </row>
    <row r="4236" spans="1:18" x14ac:dyDescent="0.35">
      <c r="A4236" t="s">
        <v>4266</v>
      </c>
      <c r="B4236" t="s">
        <v>36</v>
      </c>
      <c r="C4236">
        <v>0</v>
      </c>
      <c r="D4236" t="s">
        <v>21</v>
      </c>
      <c r="E4236" t="s">
        <v>21</v>
      </c>
      <c r="F4236" t="s">
        <v>45</v>
      </c>
      <c r="G4236">
        <v>45</v>
      </c>
      <c r="H4236" t="s">
        <v>20</v>
      </c>
      <c r="I4236" t="s">
        <v>23</v>
      </c>
      <c r="J4236" t="s">
        <v>21</v>
      </c>
      <c r="K4236" t="s">
        <v>20</v>
      </c>
      <c r="L4236" t="s">
        <v>29</v>
      </c>
      <c r="M4236" t="s">
        <v>20</v>
      </c>
      <c r="N4236" t="s">
        <v>25</v>
      </c>
      <c r="O4236">
        <v>96.79</v>
      </c>
      <c r="P4236">
        <v>4331.8100000000004</v>
      </c>
      <c r="Q4236">
        <v>1</v>
      </c>
      <c r="R4236" t="s">
        <v>21</v>
      </c>
    </row>
    <row r="4237" spans="1:18" x14ac:dyDescent="0.35">
      <c r="A4237" t="s">
        <v>4267</v>
      </c>
      <c r="B4237" t="s">
        <v>36</v>
      </c>
      <c r="C4237">
        <v>0</v>
      </c>
      <c r="D4237" t="s">
        <v>21</v>
      </c>
      <c r="E4237" t="s">
        <v>21</v>
      </c>
      <c r="F4237" t="s">
        <v>58</v>
      </c>
      <c r="G4237">
        <v>23</v>
      </c>
      <c r="H4237" t="s">
        <v>20</v>
      </c>
      <c r="I4237" t="s">
        <v>23</v>
      </c>
      <c r="J4237" t="s">
        <v>21</v>
      </c>
      <c r="K4237" t="s">
        <v>20</v>
      </c>
      <c r="L4237" t="s">
        <v>33</v>
      </c>
      <c r="M4237" t="s">
        <v>21</v>
      </c>
      <c r="N4237" t="s">
        <v>34</v>
      </c>
      <c r="O4237">
        <v>97.4</v>
      </c>
      <c r="P4237">
        <v>2292.56</v>
      </c>
      <c r="Q4237">
        <v>1</v>
      </c>
      <c r="R4237" t="s">
        <v>20</v>
      </c>
    </row>
    <row r="4238" spans="1:18" x14ac:dyDescent="0.35">
      <c r="A4238" t="s">
        <v>3150</v>
      </c>
      <c r="B4238" t="s">
        <v>19</v>
      </c>
      <c r="C4238">
        <v>0</v>
      </c>
      <c r="D4238" t="s">
        <v>21</v>
      </c>
      <c r="E4238" t="s">
        <v>21</v>
      </c>
      <c r="F4238" t="s">
        <v>39</v>
      </c>
      <c r="G4238">
        <v>25</v>
      </c>
      <c r="H4238" t="s">
        <v>20</v>
      </c>
      <c r="I4238" t="s">
        <v>23</v>
      </c>
      <c r="J4238" t="s">
        <v>21</v>
      </c>
      <c r="K4238" t="s">
        <v>20</v>
      </c>
      <c r="L4238" t="s">
        <v>29</v>
      </c>
      <c r="M4238" t="s">
        <v>20</v>
      </c>
      <c r="N4238" t="s">
        <v>43</v>
      </c>
      <c r="O4238">
        <v>81.11</v>
      </c>
      <c r="P4238">
        <v>2005.58</v>
      </c>
      <c r="Q4238">
        <v>3</v>
      </c>
      <c r="R4238" t="s">
        <v>21</v>
      </c>
    </row>
    <row r="4239" spans="1:18" x14ac:dyDescent="0.35">
      <c r="A4239" t="s">
        <v>4268</v>
      </c>
      <c r="B4239" t="s">
        <v>36</v>
      </c>
      <c r="C4239">
        <v>0</v>
      </c>
      <c r="D4239" t="s">
        <v>21</v>
      </c>
      <c r="E4239" t="s">
        <v>20</v>
      </c>
      <c r="F4239" t="s">
        <v>58</v>
      </c>
      <c r="G4239">
        <v>39</v>
      </c>
      <c r="H4239" t="s">
        <v>20</v>
      </c>
      <c r="I4239" t="s">
        <v>23</v>
      </c>
      <c r="J4239" t="s">
        <v>21</v>
      </c>
      <c r="K4239" t="s">
        <v>20</v>
      </c>
      <c r="L4239" t="s">
        <v>29</v>
      </c>
      <c r="M4239" t="s">
        <v>20</v>
      </c>
      <c r="N4239" t="s">
        <v>43</v>
      </c>
      <c r="O4239">
        <v>85.83</v>
      </c>
      <c r="P4239">
        <v>3346.71</v>
      </c>
      <c r="Q4239">
        <v>3</v>
      </c>
      <c r="R4239" t="s">
        <v>21</v>
      </c>
    </row>
    <row r="4240" spans="1:18" x14ac:dyDescent="0.35">
      <c r="A4240" t="s">
        <v>4269</v>
      </c>
      <c r="B4240" t="s">
        <v>19</v>
      </c>
      <c r="C4240">
        <v>0</v>
      </c>
      <c r="D4240" t="s">
        <v>20</v>
      </c>
      <c r="E4240" t="s">
        <v>20</v>
      </c>
      <c r="F4240" t="s">
        <v>41</v>
      </c>
      <c r="G4240">
        <v>3</v>
      </c>
      <c r="H4240" t="s">
        <v>20</v>
      </c>
      <c r="I4240" t="s">
        <v>32</v>
      </c>
      <c r="J4240" t="s">
        <v>20</v>
      </c>
      <c r="K4240" t="s">
        <v>20</v>
      </c>
      <c r="L4240" t="s">
        <v>33</v>
      </c>
      <c r="M4240" t="s">
        <v>20</v>
      </c>
      <c r="N4240" t="s">
        <v>34</v>
      </c>
      <c r="O4240">
        <v>66.989999999999995</v>
      </c>
      <c r="P4240">
        <v>201.54</v>
      </c>
      <c r="Q4240">
        <v>1</v>
      </c>
      <c r="R4240" t="s">
        <v>21</v>
      </c>
    </row>
    <row r="4241" spans="1:18" x14ac:dyDescent="0.35">
      <c r="A4241" t="s">
        <v>4270</v>
      </c>
      <c r="B4241" t="s">
        <v>19</v>
      </c>
      <c r="C4241">
        <v>0</v>
      </c>
      <c r="D4241" t="s">
        <v>20</v>
      </c>
      <c r="E4241" t="s">
        <v>21</v>
      </c>
      <c r="F4241" t="s">
        <v>22</v>
      </c>
      <c r="G4241">
        <v>18</v>
      </c>
      <c r="H4241" t="s">
        <v>20</v>
      </c>
      <c r="I4241" t="s">
        <v>21</v>
      </c>
      <c r="J4241" t="s">
        <v>28</v>
      </c>
      <c r="K4241" t="s">
        <v>28</v>
      </c>
      <c r="L4241" t="s">
        <v>33</v>
      </c>
      <c r="M4241" t="s">
        <v>21</v>
      </c>
      <c r="N4241" t="s">
        <v>43</v>
      </c>
      <c r="O4241">
        <v>28.83</v>
      </c>
      <c r="P4241">
        <v>524.36</v>
      </c>
      <c r="Q4241">
        <v>2</v>
      </c>
      <c r="R4241" t="s">
        <v>21</v>
      </c>
    </row>
    <row r="4242" spans="1:18" x14ac:dyDescent="0.35">
      <c r="A4242" t="s">
        <v>4271</v>
      </c>
      <c r="B4242" t="s">
        <v>19</v>
      </c>
      <c r="C4242">
        <v>0</v>
      </c>
      <c r="D4242" t="s">
        <v>20</v>
      </c>
      <c r="E4242" t="s">
        <v>21</v>
      </c>
      <c r="F4242" t="s">
        <v>75</v>
      </c>
      <c r="G4242">
        <v>12</v>
      </c>
      <c r="H4242" t="s">
        <v>20</v>
      </c>
      <c r="I4242" t="s">
        <v>32</v>
      </c>
      <c r="J4242" t="s">
        <v>21</v>
      </c>
      <c r="K4242" t="s">
        <v>20</v>
      </c>
      <c r="L4242" t="s">
        <v>33</v>
      </c>
      <c r="M4242" t="s">
        <v>21</v>
      </c>
      <c r="N4242" t="s">
        <v>43</v>
      </c>
      <c r="O4242">
        <v>58.45</v>
      </c>
      <c r="P4242">
        <v>721.71</v>
      </c>
      <c r="Q4242">
        <v>2</v>
      </c>
      <c r="R4242" t="s">
        <v>21</v>
      </c>
    </row>
    <row r="4243" spans="1:18" x14ac:dyDescent="0.35">
      <c r="A4243" t="s">
        <v>4272</v>
      </c>
      <c r="B4243" t="s">
        <v>19</v>
      </c>
      <c r="C4243">
        <v>0</v>
      </c>
      <c r="D4243" t="s">
        <v>20</v>
      </c>
      <c r="E4243" t="s">
        <v>21</v>
      </c>
      <c r="F4243" t="s">
        <v>75</v>
      </c>
      <c r="G4243">
        <v>2</v>
      </c>
      <c r="H4243" t="s">
        <v>20</v>
      </c>
      <c r="I4243" t="s">
        <v>32</v>
      </c>
      <c r="J4243" t="s">
        <v>20</v>
      </c>
      <c r="K4243" t="s">
        <v>21</v>
      </c>
      <c r="L4243" t="s">
        <v>33</v>
      </c>
      <c r="M4243" t="s">
        <v>20</v>
      </c>
      <c r="N4243" t="s">
        <v>34</v>
      </c>
      <c r="O4243">
        <v>54.92</v>
      </c>
      <c r="P4243">
        <v>109.57</v>
      </c>
      <c r="Q4243">
        <v>3</v>
      </c>
      <c r="R4243" t="s">
        <v>20</v>
      </c>
    </row>
    <row r="4244" spans="1:18" x14ac:dyDescent="0.35">
      <c r="A4244" t="s">
        <v>4273</v>
      </c>
      <c r="B4244" t="s">
        <v>36</v>
      </c>
      <c r="C4244">
        <v>0</v>
      </c>
      <c r="D4244" t="s">
        <v>21</v>
      </c>
      <c r="E4244" t="s">
        <v>20</v>
      </c>
      <c r="F4244" t="s">
        <v>41</v>
      </c>
      <c r="G4244">
        <v>31</v>
      </c>
      <c r="H4244" t="s">
        <v>20</v>
      </c>
      <c r="I4244" t="s">
        <v>23</v>
      </c>
      <c r="J4244" t="s">
        <v>21</v>
      </c>
      <c r="K4244" t="s">
        <v>20</v>
      </c>
      <c r="L4244" t="s">
        <v>33</v>
      </c>
      <c r="M4244" t="s">
        <v>20</v>
      </c>
      <c r="N4244" t="s">
        <v>43</v>
      </c>
      <c r="O4244">
        <v>86.93</v>
      </c>
      <c r="P4244">
        <v>2707.76</v>
      </c>
      <c r="Q4244">
        <v>0</v>
      </c>
      <c r="R4244" t="s">
        <v>21</v>
      </c>
    </row>
    <row r="4245" spans="1:18" x14ac:dyDescent="0.35">
      <c r="A4245" t="s">
        <v>4274</v>
      </c>
      <c r="B4245" t="s">
        <v>36</v>
      </c>
      <c r="C4245">
        <v>0</v>
      </c>
      <c r="D4245" t="s">
        <v>21</v>
      </c>
      <c r="E4245" t="s">
        <v>21</v>
      </c>
      <c r="F4245" t="s">
        <v>27</v>
      </c>
      <c r="G4245">
        <v>11</v>
      </c>
      <c r="H4245" t="s">
        <v>20</v>
      </c>
      <c r="I4245" t="s">
        <v>23</v>
      </c>
      <c r="J4245" t="s">
        <v>20</v>
      </c>
      <c r="K4245" t="s">
        <v>21</v>
      </c>
      <c r="L4245" t="s">
        <v>33</v>
      </c>
      <c r="M4245" t="s">
        <v>20</v>
      </c>
      <c r="N4245" t="s">
        <v>30</v>
      </c>
      <c r="O4245">
        <v>87.92</v>
      </c>
      <c r="P4245">
        <v>940.65</v>
      </c>
      <c r="Q4245">
        <v>6</v>
      </c>
      <c r="R4245" t="s">
        <v>20</v>
      </c>
    </row>
    <row r="4246" spans="1:18" x14ac:dyDescent="0.35">
      <c r="A4246" t="s">
        <v>4275</v>
      </c>
      <c r="B4246" t="s">
        <v>19</v>
      </c>
      <c r="C4246">
        <v>0</v>
      </c>
      <c r="D4246" t="s">
        <v>21</v>
      </c>
      <c r="E4246" t="s">
        <v>21</v>
      </c>
      <c r="F4246" t="s">
        <v>65</v>
      </c>
      <c r="G4246">
        <v>34</v>
      </c>
      <c r="H4246" t="s">
        <v>20</v>
      </c>
      <c r="I4246" t="s">
        <v>23</v>
      </c>
      <c r="J4246" t="s">
        <v>20</v>
      </c>
      <c r="K4246" t="s">
        <v>20</v>
      </c>
      <c r="L4246" t="s">
        <v>24</v>
      </c>
      <c r="M4246" t="s">
        <v>20</v>
      </c>
      <c r="N4246" t="s">
        <v>34</v>
      </c>
      <c r="O4246">
        <v>82.26</v>
      </c>
      <c r="P4246">
        <v>2730.68</v>
      </c>
      <c r="Q4246">
        <v>3</v>
      </c>
      <c r="R4246" t="s">
        <v>21</v>
      </c>
    </row>
    <row r="4247" spans="1:18" x14ac:dyDescent="0.35">
      <c r="A4247" t="s">
        <v>4276</v>
      </c>
      <c r="B4247" t="s">
        <v>36</v>
      </c>
      <c r="C4247">
        <v>0</v>
      </c>
      <c r="D4247" t="s">
        <v>21</v>
      </c>
      <c r="E4247" t="s">
        <v>21</v>
      </c>
      <c r="F4247" t="s">
        <v>27</v>
      </c>
      <c r="G4247">
        <v>62</v>
      </c>
      <c r="H4247" t="s">
        <v>20</v>
      </c>
      <c r="I4247" t="s">
        <v>32</v>
      </c>
      <c r="J4247" t="s">
        <v>21</v>
      </c>
      <c r="K4247" t="s">
        <v>20</v>
      </c>
      <c r="L4247" t="s">
        <v>24</v>
      </c>
      <c r="M4247" t="s">
        <v>20</v>
      </c>
      <c r="N4247" t="s">
        <v>34</v>
      </c>
      <c r="O4247">
        <v>62.7</v>
      </c>
      <c r="P4247">
        <v>3936.6</v>
      </c>
      <c r="Q4247">
        <v>2</v>
      </c>
      <c r="R4247" t="s">
        <v>21</v>
      </c>
    </row>
    <row r="4248" spans="1:18" x14ac:dyDescent="0.35">
      <c r="A4248" t="s">
        <v>4277</v>
      </c>
      <c r="B4248" t="s">
        <v>19</v>
      </c>
      <c r="C4248">
        <v>0</v>
      </c>
      <c r="D4248" t="s">
        <v>20</v>
      </c>
      <c r="E4248" t="s">
        <v>21</v>
      </c>
      <c r="F4248" t="s">
        <v>65</v>
      </c>
      <c r="G4248">
        <v>27</v>
      </c>
      <c r="H4248" t="s">
        <v>20</v>
      </c>
      <c r="I4248" t="s">
        <v>32</v>
      </c>
      <c r="J4248" t="s">
        <v>20</v>
      </c>
      <c r="K4248" t="s">
        <v>20</v>
      </c>
      <c r="L4248" t="s">
        <v>33</v>
      </c>
      <c r="M4248" t="s">
        <v>20</v>
      </c>
      <c r="N4248" t="s">
        <v>43</v>
      </c>
      <c r="O4248">
        <v>63.67</v>
      </c>
      <c r="P4248">
        <v>1680.58</v>
      </c>
      <c r="Q4248">
        <v>2</v>
      </c>
      <c r="R4248" t="s">
        <v>20</v>
      </c>
    </row>
    <row r="4249" spans="1:18" x14ac:dyDescent="0.35">
      <c r="A4249" t="s">
        <v>4278</v>
      </c>
      <c r="B4249" t="s">
        <v>36</v>
      </c>
      <c r="C4249">
        <v>0</v>
      </c>
      <c r="D4249" t="s">
        <v>20</v>
      </c>
      <c r="E4249" t="s">
        <v>20</v>
      </c>
      <c r="F4249" t="s">
        <v>27</v>
      </c>
      <c r="G4249">
        <v>17</v>
      </c>
      <c r="H4249" t="s">
        <v>20</v>
      </c>
      <c r="I4249" t="s">
        <v>32</v>
      </c>
      <c r="J4249" t="s">
        <v>20</v>
      </c>
      <c r="K4249" t="s">
        <v>21</v>
      </c>
      <c r="L4249" t="s">
        <v>33</v>
      </c>
      <c r="M4249" t="s">
        <v>20</v>
      </c>
      <c r="N4249" t="s">
        <v>34</v>
      </c>
      <c r="O4249">
        <v>44.21</v>
      </c>
      <c r="P4249">
        <v>745.21</v>
      </c>
      <c r="Q4249">
        <v>1</v>
      </c>
      <c r="R4249" t="s">
        <v>20</v>
      </c>
    </row>
    <row r="4250" spans="1:18" x14ac:dyDescent="0.35">
      <c r="A4250" t="s">
        <v>4279</v>
      </c>
      <c r="B4250" t="s">
        <v>36</v>
      </c>
      <c r="C4250">
        <v>0</v>
      </c>
      <c r="D4250" t="s">
        <v>20</v>
      </c>
      <c r="E4250" t="s">
        <v>21</v>
      </c>
      <c r="F4250" t="s">
        <v>47</v>
      </c>
      <c r="G4250">
        <v>14</v>
      </c>
      <c r="H4250" t="s">
        <v>20</v>
      </c>
      <c r="I4250" t="s">
        <v>23</v>
      </c>
      <c r="J4250" t="s">
        <v>21</v>
      </c>
      <c r="K4250" t="s">
        <v>20</v>
      </c>
      <c r="L4250" t="s">
        <v>33</v>
      </c>
      <c r="M4250" t="s">
        <v>20</v>
      </c>
      <c r="N4250" t="s">
        <v>34</v>
      </c>
      <c r="O4250">
        <v>87.66</v>
      </c>
      <c r="P4250">
        <v>1217.9100000000001</v>
      </c>
      <c r="Q4250">
        <v>2</v>
      </c>
      <c r="R4250" t="s">
        <v>20</v>
      </c>
    </row>
    <row r="4251" spans="1:18" x14ac:dyDescent="0.35">
      <c r="A4251" t="s">
        <v>4280</v>
      </c>
      <c r="B4251" t="s">
        <v>36</v>
      </c>
      <c r="C4251">
        <v>0</v>
      </c>
      <c r="D4251" t="s">
        <v>20</v>
      </c>
      <c r="E4251" t="s">
        <v>20</v>
      </c>
      <c r="F4251" t="s">
        <v>45</v>
      </c>
      <c r="G4251">
        <v>2</v>
      </c>
      <c r="H4251" t="s">
        <v>20</v>
      </c>
      <c r="I4251" t="s">
        <v>32</v>
      </c>
      <c r="J4251" t="s">
        <v>20</v>
      </c>
      <c r="K4251" t="s">
        <v>21</v>
      </c>
      <c r="L4251" t="s">
        <v>33</v>
      </c>
      <c r="M4251" t="s">
        <v>20</v>
      </c>
      <c r="N4251" t="s">
        <v>25</v>
      </c>
      <c r="O4251">
        <v>55.51</v>
      </c>
      <c r="P4251">
        <v>113.51</v>
      </c>
      <c r="Q4251">
        <v>1</v>
      </c>
      <c r="R4251" t="s">
        <v>21</v>
      </c>
    </row>
    <row r="4252" spans="1:18" x14ac:dyDescent="0.35">
      <c r="A4252" t="s">
        <v>4281</v>
      </c>
      <c r="B4252" t="s">
        <v>36</v>
      </c>
      <c r="C4252">
        <v>0</v>
      </c>
      <c r="D4252" t="s">
        <v>21</v>
      </c>
      <c r="E4252" t="s">
        <v>21</v>
      </c>
      <c r="F4252" t="s">
        <v>22</v>
      </c>
      <c r="G4252">
        <v>8</v>
      </c>
      <c r="H4252" t="s">
        <v>20</v>
      </c>
      <c r="I4252" t="s">
        <v>23</v>
      </c>
      <c r="J4252" t="s">
        <v>21</v>
      </c>
      <c r="K4252" t="s">
        <v>21</v>
      </c>
      <c r="L4252" t="s">
        <v>33</v>
      </c>
      <c r="M4252" t="s">
        <v>20</v>
      </c>
      <c r="N4252" t="s">
        <v>25</v>
      </c>
      <c r="O4252">
        <v>77.88</v>
      </c>
      <c r="P4252">
        <v>615.30999999999995</v>
      </c>
      <c r="Q4252">
        <v>3</v>
      </c>
      <c r="R4252" t="s">
        <v>20</v>
      </c>
    </row>
    <row r="4253" spans="1:18" x14ac:dyDescent="0.35">
      <c r="A4253" t="s">
        <v>4282</v>
      </c>
      <c r="B4253" t="s">
        <v>36</v>
      </c>
      <c r="C4253">
        <v>0</v>
      </c>
      <c r="D4253" t="s">
        <v>21</v>
      </c>
      <c r="E4253" t="s">
        <v>21</v>
      </c>
      <c r="F4253" t="s">
        <v>47</v>
      </c>
      <c r="G4253">
        <v>59</v>
      </c>
      <c r="H4253" t="s">
        <v>20</v>
      </c>
      <c r="I4253" t="s">
        <v>23</v>
      </c>
      <c r="J4253" t="s">
        <v>20</v>
      </c>
      <c r="K4253" t="s">
        <v>20</v>
      </c>
      <c r="L4253" t="s">
        <v>24</v>
      </c>
      <c r="M4253" t="s">
        <v>20</v>
      </c>
      <c r="N4253" t="s">
        <v>34</v>
      </c>
      <c r="O4253">
        <v>99.16</v>
      </c>
      <c r="P4253">
        <v>5779.88</v>
      </c>
      <c r="Q4253">
        <v>0</v>
      </c>
      <c r="R4253" t="s">
        <v>21</v>
      </c>
    </row>
    <row r="4254" spans="1:18" x14ac:dyDescent="0.35">
      <c r="A4254" t="s">
        <v>4283</v>
      </c>
      <c r="B4254" t="s">
        <v>19</v>
      </c>
      <c r="C4254">
        <v>0</v>
      </c>
      <c r="D4254" t="s">
        <v>20</v>
      </c>
      <c r="E4254" t="s">
        <v>20</v>
      </c>
      <c r="F4254" t="s">
        <v>37</v>
      </c>
      <c r="G4254">
        <v>19</v>
      </c>
      <c r="H4254" t="s">
        <v>20</v>
      </c>
      <c r="I4254" t="s">
        <v>23</v>
      </c>
      <c r="J4254" t="s">
        <v>21</v>
      </c>
      <c r="K4254" t="s">
        <v>21</v>
      </c>
      <c r="L4254" t="s">
        <v>33</v>
      </c>
      <c r="M4254" t="s">
        <v>21</v>
      </c>
      <c r="N4254" t="s">
        <v>25</v>
      </c>
      <c r="O4254">
        <v>82.44</v>
      </c>
      <c r="P4254">
        <v>1523.37</v>
      </c>
      <c r="Q4254">
        <v>1</v>
      </c>
      <c r="R4254" t="s">
        <v>21</v>
      </c>
    </row>
    <row r="4255" spans="1:18" x14ac:dyDescent="0.35">
      <c r="A4255" t="s">
        <v>4284</v>
      </c>
      <c r="B4255" t="s">
        <v>36</v>
      </c>
      <c r="C4255">
        <v>0</v>
      </c>
      <c r="D4255" t="s">
        <v>21</v>
      </c>
      <c r="E4255" t="s">
        <v>21</v>
      </c>
      <c r="F4255" t="s">
        <v>39</v>
      </c>
      <c r="G4255">
        <v>16</v>
      </c>
      <c r="H4255" t="s">
        <v>20</v>
      </c>
      <c r="I4255" t="s">
        <v>23</v>
      </c>
      <c r="J4255" t="s">
        <v>20</v>
      </c>
      <c r="K4255" t="s">
        <v>21</v>
      </c>
      <c r="L4255" t="s">
        <v>29</v>
      </c>
      <c r="M4255" t="s">
        <v>20</v>
      </c>
      <c r="N4255" t="s">
        <v>25</v>
      </c>
      <c r="O4255">
        <v>94.29</v>
      </c>
      <c r="Q4255">
        <v>3</v>
      </c>
      <c r="R4255" t="s">
        <v>20</v>
      </c>
    </row>
    <row r="4256" spans="1:18" x14ac:dyDescent="0.35">
      <c r="A4256" t="s">
        <v>4285</v>
      </c>
      <c r="B4256" t="s">
        <v>19</v>
      </c>
      <c r="C4256">
        <v>0</v>
      </c>
      <c r="D4256" t="s">
        <v>20</v>
      </c>
      <c r="E4256" t="s">
        <v>21</v>
      </c>
      <c r="F4256" t="s">
        <v>58</v>
      </c>
      <c r="G4256">
        <v>6</v>
      </c>
      <c r="H4256" t="s">
        <v>20</v>
      </c>
      <c r="I4256" t="s">
        <v>23</v>
      </c>
      <c r="J4256" t="s">
        <v>21</v>
      </c>
      <c r="K4256" t="s">
        <v>21</v>
      </c>
      <c r="L4256" t="s">
        <v>33</v>
      </c>
      <c r="M4256" t="s">
        <v>20</v>
      </c>
      <c r="N4256" t="s">
        <v>30</v>
      </c>
      <c r="O4256">
        <v>82.91</v>
      </c>
      <c r="P4256">
        <v>483.37</v>
      </c>
      <c r="Q4256">
        <v>2</v>
      </c>
      <c r="R4256" t="s">
        <v>20</v>
      </c>
    </row>
    <row r="4257" spans="1:18" x14ac:dyDescent="0.35">
      <c r="A4257" t="s">
        <v>4286</v>
      </c>
      <c r="B4257" t="s">
        <v>36</v>
      </c>
      <c r="C4257">
        <v>0</v>
      </c>
      <c r="D4257" t="s">
        <v>20</v>
      </c>
      <c r="E4257" t="s">
        <v>21</v>
      </c>
      <c r="F4257" t="s">
        <v>37</v>
      </c>
      <c r="G4257">
        <v>5</v>
      </c>
      <c r="H4257" t="s">
        <v>21</v>
      </c>
      <c r="I4257" t="s">
        <v>23</v>
      </c>
      <c r="J4257" t="s">
        <v>21</v>
      </c>
      <c r="K4257" t="s">
        <v>21</v>
      </c>
      <c r="L4257" t="s">
        <v>33</v>
      </c>
      <c r="M4257" t="s">
        <v>20</v>
      </c>
      <c r="N4257" t="s">
        <v>30</v>
      </c>
      <c r="O4257">
        <v>70.97</v>
      </c>
      <c r="P4257">
        <v>349.3</v>
      </c>
      <c r="Q4257">
        <v>1</v>
      </c>
      <c r="R4257" t="s">
        <v>20</v>
      </c>
    </row>
    <row r="4258" spans="1:18" x14ac:dyDescent="0.35">
      <c r="A4258" t="s">
        <v>4287</v>
      </c>
      <c r="B4258" t="s">
        <v>36</v>
      </c>
      <c r="C4258">
        <v>0</v>
      </c>
      <c r="D4258" t="s">
        <v>20</v>
      </c>
      <c r="E4258" t="s">
        <v>21</v>
      </c>
      <c r="F4258" t="s">
        <v>56</v>
      </c>
      <c r="G4258">
        <v>4</v>
      </c>
      <c r="H4258" t="s">
        <v>20</v>
      </c>
      <c r="I4258" t="s">
        <v>21</v>
      </c>
      <c r="J4258" t="s">
        <v>28</v>
      </c>
      <c r="K4258" t="s">
        <v>28</v>
      </c>
      <c r="L4258" t="s">
        <v>33</v>
      </c>
      <c r="M4258" t="s">
        <v>20</v>
      </c>
      <c r="N4258" t="s">
        <v>30</v>
      </c>
      <c r="O4258">
        <v>34.08</v>
      </c>
      <c r="Q4258">
        <v>0</v>
      </c>
      <c r="R4258" t="s">
        <v>21</v>
      </c>
    </row>
    <row r="4259" spans="1:18" x14ac:dyDescent="0.35">
      <c r="A4259" t="s">
        <v>4288</v>
      </c>
      <c r="B4259" t="s">
        <v>19</v>
      </c>
      <c r="C4259">
        <v>0</v>
      </c>
      <c r="D4259" t="s">
        <v>21</v>
      </c>
      <c r="E4259" t="s">
        <v>21</v>
      </c>
      <c r="F4259" t="s">
        <v>39</v>
      </c>
      <c r="G4259">
        <v>12</v>
      </c>
      <c r="H4259" t="s">
        <v>20</v>
      </c>
      <c r="I4259" t="s">
        <v>23</v>
      </c>
      <c r="J4259" t="s">
        <v>21</v>
      </c>
      <c r="K4259" t="s">
        <v>21</v>
      </c>
      <c r="L4259" t="s">
        <v>33</v>
      </c>
      <c r="M4259" t="s">
        <v>21</v>
      </c>
      <c r="N4259" t="s">
        <v>34</v>
      </c>
      <c r="O4259">
        <v>85.52</v>
      </c>
      <c r="P4259">
        <v>1040.1300000000001</v>
      </c>
      <c r="Q4259">
        <v>5</v>
      </c>
      <c r="R4259" t="s">
        <v>20</v>
      </c>
    </row>
    <row r="4260" spans="1:18" x14ac:dyDescent="0.35">
      <c r="A4260" t="s">
        <v>4289</v>
      </c>
      <c r="B4260" t="s">
        <v>19</v>
      </c>
      <c r="C4260">
        <v>0</v>
      </c>
      <c r="D4260" t="s">
        <v>21</v>
      </c>
      <c r="E4260" t="s">
        <v>21</v>
      </c>
      <c r="F4260" t="s">
        <v>75</v>
      </c>
      <c r="G4260">
        <v>8</v>
      </c>
      <c r="H4260" t="s">
        <v>20</v>
      </c>
      <c r="I4260" t="s">
        <v>21</v>
      </c>
      <c r="J4260" t="s">
        <v>28</v>
      </c>
      <c r="K4260" t="s">
        <v>28</v>
      </c>
      <c r="L4260" t="s">
        <v>33</v>
      </c>
      <c r="M4260" t="s">
        <v>20</v>
      </c>
      <c r="N4260" t="s">
        <v>43</v>
      </c>
      <c r="O4260">
        <v>21.47</v>
      </c>
      <c r="P4260">
        <v>170.17</v>
      </c>
      <c r="Q4260">
        <v>0</v>
      </c>
      <c r="R4260" t="s">
        <v>21</v>
      </c>
    </row>
    <row r="4261" spans="1:18" x14ac:dyDescent="0.35">
      <c r="A4261" t="s">
        <v>4290</v>
      </c>
      <c r="B4261" t="s">
        <v>19</v>
      </c>
      <c r="C4261">
        <v>0</v>
      </c>
      <c r="D4261" t="s">
        <v>20</v>
      </c>
      <c r="E4261" t="s">
        <v>21</v>
      </c>
      <c r="F4261" t="s">
        <v>75</v>
      </c>
      <c r="G4261">
        <v>65</v>
      </c>
      <c r="H4261" t="s">
        <v>20</v>
      </c>
      <c r="I4261" t="s">
        <v>23</v>
      </c>
      <c r="J4261" t="s">
        <v>21</v>
      </c>
      <c r="K4261" t="s">
        <v>20</v>
      </c>
      <c r="L4261" t="s">
        <v>24</v>
      </c>
      <c r="M4261" t="s">
        <v>20</v>
      </c>
      <c r="N4261" t="s">
        <v>30</v>
      </c>
      <c r="O4261">
        <v>99.99</v>
      </c>
      <c r="P4261">
        <v>6619.98</v>
      </c>
      <c r="Q4261">
        <v>2</v>
      </c>
      <c r="R4261" t="s">
        <v>21</v>
      </c>
    </row>
    <row r="4262" spans="1:18" x14ac:dyDescent="0.35">
      <c r="A4262" t="s">
        <v>190</v>
      </c>
      <c r="B4262" t="s">
        <v>19</v>
      </c>
      <c r="C4262">
        <v>0</v>
      </c>
      <c r="D4262" t="s">
        <v>20</v>
      </c>
      <c r="E4262" t="s">
        <v>20</v>
      </c>
      <c r="F4262" t="s">
        <v>56</v>
      </c>
      <c r="G4262">
        <v>31</v>
      </c>
      <c r="H4262" t="s">
        <v>21</v>
      </c>
      <c r="I4262" t="s">
        <v>23</v>
      </c>
      <c r="J4262" t="s">
        <v>21</v>
      </c>
      <c r="K4262" t="s">
        <v>21</v>
      </c>
      <c r="L4262" t="s">
        <v>33</v>
      </c>
      <c r="M4262" t="s">
        <v>21</v>
      </c>
      <c r="N4262" t="s">
        <v>34</v>
      </c>
      <c r="O4262">
        <v>72.53</v>
      </c>
      <c r="P4262">
        <v>2182.39</v>
      </c>
      <c r="Q4262">
        <v>3</v>
      </c>
      <c r="R4262" t="s">
        <v>20</v>
      </c>
    </row>
    <row r="4263" spans="1:18" x14ac:dyDescent="0.35">
      <c r="A4263" t="s">
        <v>4291</v>
      </c>
      <c r="B4263" t="s">
        <v>36</v>
      </c>
      <c r="C4263">
        <v>0</v>
      </c>
      <c r="D4263" t="s">
        <v>21</v>
      </c>
      <c r="E4263" t="s">
        <v>21</v>
      </c>
      <c r="F4263" t="s">
        <v>22</v>
      </c>
      <c r="G4263">
        <v>12</v>
      </c>
      <c r="H4263" t="s">
        <v>20</v>
      </c>
      <c r="I4263" t="s">
        <v>23</v>
      </c>
      <c r="J4263" t="s">
        <v>21</v>
      </c>
      <c r="K4263" t="s">
        <v>20</v>
      </c>
      <c r="L4263" t="s">
        <v>33</v>
      </c>
      <c r="M4263" t="s">
        <v>20</v>
      </c>
      <c r="N4263" t="s">
        <v>43</v>
      </c>
      <c r="O4263">
        <v>88.5</v>
      </c>
      <c r="P4263">
        <v>1033.3699999999999</v>
      </c>
      <c r="Q4263">
        <v>1</v>
      </c>
      <c r="R4263" t="s">
        <v>21</v>
      </c>
    </row>
    <row r="4264" spans="1:18" x14ac:dyDescent="0.35">
      <c r="A4264" t="s">
        <v>4292</v>
      </c>
      <c r="B4264" t="s">
        <v>36</v>
      </c>
      <c r="C4264">
        <v>1</v>
      </c>
      <c r="D4264" t="s">
        <v>20</v>
      </c>
      <c r="E4264" t="s">
        <v>20</v>
      </c>
      <c r="F4264" t="s">
        <v>47</v>
      </c>
      <c r="G4264">
        <v>36</v>
      </c>
      <c r="H4264" t="s">
        <v>21</v>
      </c>
      <c r="I4264" t="s">
        <v>32</v>
      </c>
      <c r="J4264" t="s">
        <v>21</v>
      </c>
      <c r="K4264" t="s">
        <v>21</v>
      </c>
      <c r="L4264" t="s">
        <v>29</v>
      </c>
      <c r="M4264" t="s">
        <v>20</v>
      </c>
      <c r="N4264" t="s">
        <v>30</v>
      </c>
      <c r="O4264">
        <v>47.05</v>
      </c>
      <c r="P4264">
        <v>1673.82</v>
      </c>
      <c r="Q4264">
        <v>2</v>
      </c>
      <c r="R4264" t="s">
        <v>21</v>
      </c>
    </row>
    <row r="4265" spans="1:18" x14ac:dyDescent="0.35">
      <c r="A4265" t="s">
        <v>4293</v>
      </c>
      <c r="B4265" t="s">
        <v>19</v>
      </c>
      <c r="C4265">
        <v>0</v>
      </c>
      <c r="D4265" t="s">
        <v>20</v>
      </c>
      <c r="E4265" t="s">
        <v>20</v>
      </c>
      <c r="F4265" t="s">
        <v>45</v>
      </c>
      <c r="G4265">
        <v>11</v>
      </c>
      <c r="H4265" t="s">
        <v>20</v>
      </c>
      <c r="I4265" t="s">
        <v>21</v>
      </c>
      <c r="J4265" t="s">
        <v>28</v>
      </c>
      <c r="K4265" t="s">
        <v>28</v>
      </c>
      <c r="L4265" t="s">
        <v>33</v>
      </c>
      <c r="M4265" t="s">
        <v>20</v>
      </c>
      <c r="N4265" t="s">
        <v>25</v>
      </c>
      <c r="O4265">
        <v>37.979999999999997</v>
      </c>
      <c r="P4265">
        <v>421.43</v>
      </c>
      <c r="Q4265">
        <v>3</v>
      </c>
      <c r="R4265" t="s">
        <v>21</v>
      </c>
    </row>
    <row r="4266" spans="1:18" x14ac:dyDescent="0.35">
      <c r="A4266" t="s">
        <v>4294</v>
      </c>
      <c r="B4266" t="s">
        <v>36</v>
      </c>
      <c r="C4266">
        <v>1</v>
      </c>
      <c r="D4266" t="s">
        <v>21</v>
      </c>
      <c r="E4266" t="s">
        <v>21</v>
      </c>
      <c r="F4266" t="s">
        <v>47</v>
      </c>
      <c r="G4266">
        <v>36</v>
      </c>
      <c r="H4266" t="s">
        <v>20</v>
      </c>
      <c r="I4266" t="s">
        <v>32</v>
      </c>
      <c r="J4266" t="s">
        <v>20</v>
      </c>
      <c r="K4266" t="s">
        <v>21</v>
      </c>
      <c r="L4266" t="s">
        <v>29</v>
      </c>
      <c r="M4266" t="s">
        <v>21</v>
      </c>
      <c r="N4266" t="s">
        <v>25</v>
      </c>
      <c r="O4266">
        <v>58.68</v>
      </c>
      <c r="P4266">
        <v>2075.85</v>
      </c>
      <c r="Q4266">
        <v>2</v>
      </c>
      <c r="R4266" t="s">
        <v>21</v>
      </c>
    </row>
    <row r="4267" spans="1:18" x14ac:dyDescent="0.35">
      <c r="A4267" t="s">
        <v>4295</v>
      </c>
      <c r="B4267" t="s">
        <v>19</v>
      </c>
      <c r="C4267">
        <v>1</v>
      </c>
      <c r="D4267" t="s">
        <v>20</v>
      </c>
      <c r="E4267" t="s">
        <v>21</v>
      </c>
      <c r="F4267" t="s">
        <v>37</v>
      </c>
      <c r="G4267">
        <v>28</v>
      </c>
      <c r="H4267" t="s">
        <v>20</v>
      </c>
      <c r="I4267" t="s">
        <v>32</v>
      </c>
      <c r="J4267" t="s">
        <v>21</v>
      </c>
      <c r="K4267" t="s">
        <v>20</v>
      </c>
      <c r="L4267" t="s">
        <v>24</v>
      </c>
      <c r="M4267" t="s">
        <v>21</v>
      </c>
      <c r="N4267" t="s">
        <v>30</v>
      </c>
      <c r="O4267">
        <v>59.87</v>
      </c>
      <c r="P4267">
        <v>1656.43</v>
      </c>
      <c r="Q4267">
        <v>1</v>
      </c>
      <c r="R4267" t="s">
        <v>21</v>
      </c>
    </row>
    <row r="4268" spans="1:18" x14ac:dyDescent="0.35">
      <c r="A4268" t="s">
        <v>4296</v>
      </c>
      <c r="B4268" t="s">
        <v>19</v>
      </c>
      <c r="C4268">
        <v>0</v>
      </c>
      <c r="D4268" t="s">
        <v>21</v>
      </c>
      <c r="E4268" t="s">
        <v>21</v>
      </c>
      <c r="F4268" t="s">
        <v>41</v>
      </c>
      <c r="G4268">
        <v>65</v>
      </c>
      <c r="H4268" t="s">
        <v>20</v>
      </c>
      <c r="I4268" t="s">
        <v>23</v>
      </c>
      <c r="J4268" t="s">
        <v>21</v>
      </c>
      <c r="K4268" t="s">
        <v>20</v>
      </c>
      <c r="L4268" t="s">
        <v>29</v>
      </c>
      <c r="M4268" t="s">
        <v>20</v>
      </c>
      <c r="N4268" t="s">
        <v>30</v>
      </c>
      <c r="O4268">
        <v>93.77</v>
      </c>
      <c r="P4268">
        <v>6207.53</v>
      </c>
      <c r="Q4268">
        <v>1</v>
      </c>
      <c r="R4268" t="s">
        <v>21</v>
      </c>
    </row>
    <row r="4269" spans="1:18" x14ac:dyDescent="0.35">
      <c r="A4269" t="s">
        <v>4297</v>
      </c>
      <c r="B4269" t="s">
        <v>19</v>
      </c>
      <c r="C4269">
        <v>0</v>
      </c>
      <c r="D4269" t="s">
        <v>21</v>
      </c>
      <c r="E4269" t="s">
        <v>21</v>
      </c>
      <c r="F4269" t="s">
        <v>27</v>
      </c>
      <c r="G4269">
        <v>26</v>
      </c>
      <c r="H4269" t="s">
        <v>20</v>
      </c>
      <c r="I4269" t="s">
        <v>23</v>
      </c>
      <c r="J4269" t="s">
        <v>21</v>
      </c>
      <c r="K4269" t="s">
        <v>20</v>
      </c>
      <c r="L4269" t="s">
        <v>24</v>
      </c>
      <c r="M4269" t="s">
        <v>21</v>
      </c>
      <c r="N4269" t="s">
        <v>30</v>
      </c>
      <c r="O4269">
        <v>85.66</v>
      </c>
      <c r="P4269">
        <v>2193.7800000000002</v>
      </c>
      <c r="Q4269">
        <v>1</v>
      </c>
      <c r="R4269" t="s">
        <v>21</v>
      </c>
    </row>
    <row r="4270" spans="1:18" x14ac:dyDescent="0.35">
      <c r="A4270" t="s">
        <v>4298</v>
      </c>
      <c r="B4270" t="s">
        <v>19</v>
      </c>
      <c r="C4270">
        <v>1</v>
      </c>
      <c r="D4270" t="s">
        <v>21</v>
      </c>
      <c r="E4270" t="s">
        <v>21</v>
      </c>
      <c r="F4270" t="s">
        <v>47</v>
      </c>
      <c r="G4270">
        <v>16</v>
      </c>
      <c r="H4270" t="s">
        <v>20</v>
      </c>
      <c r="I4270" t="s">
        <v>32</v>
      </c>
      <c r="J4270" t="s">
        <v>21</v>
      </c>
      <c r="K4270" t="s">
        <v>20</v>
      </c>
      <c r="L4270" t="s">
        <v>33</v>
      </c>
      <c r="M4270" t="s">
        <v>21</v>
      </c>
      <c r="N4270" t="s">
        <v>25</v>
      </c>
      <c r="O4270">
        <v>58.89</v>
      </c>
      <c r="P4270">
        <v>923.3</v>
      </c>
      <c r="Q4270">
        <v>3</v>
      </c>
      <c r="R4270" t="s">
        <v>21</v>
      </c>
    </row>
    <row r="4271" spans="1:18" x14ac:dyDescent="0.35">
      <c r="A4271" t="s">
        <v>4299</v>
      </c>
      <c r="B4271" t="s">
        <v>36</v>
      </c>
      <c r="C4271">
        <v>0</v>
      </c>
      <c r="D4271" t="s">
        <v>21</v>
      </c>
      <c r="E4271" t="s">
        <v>20</v>
      </c>
      <c r="F4271" t="s">
        <v>49</v>
      </c>
      <c r="G4271">
        <v>20</v>
      </c>
      <c r="H4271" t="s">
        <v>20</v>
      </c>
      <c r="I4271" t="s">
        <v>21</v>
      </c>
      <c r="J4271" t="s">
        <v>28</v>
      </c>
      <c r="K4271" t="s">
        <v>28</v>
      </c>
      <c r="L4271" t="s">
        <v>29</v>
      </c>
      <c r="M4271" t="s">
        <v>20</v>
      </c>
      <c r="N4271" t="s">
        <v>25</v>
      </c>
      <c r="O4271">
        <v>30.91</v>
      </c>
      <c r="P4271">
        <v>601.46</v>
      </c>
      <c r="Q4271">
        <v>2</v>
      </c>
      <c r="R4271" t="s">
        <v>21</v>
      </c>
    </row>
    <row r="4272" spans="1:18" x14ac:dyDescent="0.35">
      <c r="A4272" t="s">
        <v>4300</v>
      </c>
      <c r="B4272" t="s">
        <v>36</v>
      </c>
      <c r="C4272">
        <v>1</v>
      </c>
      <c r="D4272" t="s">
        <v>20</v>
      </c>
      <c r="E4272" t="s">
        <v>20</v>
      </c>
      <c r="F4272" t="s">
        <v>58</v>
      </c>
      <c r="G4272">
        <v>9</v>
      </c>
      <c r="H4272" t="s">
        <v>20</v>
      </c>
      <c r="I4272" t="s">
        <v>23</v>
      </c>
      <c r="J4272" t="s">
        <v>21</v>
      </c>
      <c r="K4272" t="s">
        <v>21</v>
      </c>
      <c r="L4272" t="s">
        <v>33</v>
      </c>
      <c r="M4272" t="s">
        <v>21</v>
      </c>
      <c r="N4272" t="s">
        <v>30</v>
      </c>
      <c r="O4272">
        <v>84.92</v>
      </c>
      <c r="P4272">
        <v>769.37</v>
      </c>
      <c r="Q4272">
        <v>1</v>
      </c>
      <c r="R4272" t="s">
        <v>20</v>
      </c>
    </row>
    <row r="4273" spans="1:18" x14ac:dyDescent="0.35">
      <c r="A4273" t="s">
        <v>4301</v>
      </c>
      <c r="B4273" t="s">
        <v>19</v>
      </c>
      <c r="C4273">
        <v>0</v>
      </c>
      <c r="D4273" t="s">
        <v>21</v>
      </c>
      <c r="E4273" t="s">
        <v>21</v>
      </c>
      <c r="F4273" t="s">
        <v>47</v>
      </c>
      <c r="G4273">
        <v>68</v>
      </c>
      <c r="H4273" t="s">
        <v>20</v>
      </c>
      <c r="I4273" t="s">
        <v>32</v>
      </c>
      <c r="J4273" t="s">
        <v>21</v>
      </c>
      <c r="K4273" t="s">
        <v>20</v>
      </c>
      <c r="L4273" t="s">
        <v>24</v>
      </c>
      <c r="M4273" t="s">
        <v>21</v>
      </c>
      <c r="N4273" t="s">
        <v>34</v>
      </c>
      <c r="O4273">
        <v>53.01</v>
      </c>
      <c r="P4273">
        <v>3562.35</v>
      </c>
      <c r="Q4273">
        <v>1</v>
      </c>
      <c r="R4273" t="s">
        <v>21</v>
      </c>
    </row>
    <row r="4274" spans="1:18" x14ac:dyDescent="0.35">
      <c r="A4274" t="s">
        <v>4302</v>
      </c>
      <c r="B4274" t="s">
        <v>19</v>
      </c>
      <c r="C4274">
        <v>0</v>
      </c>
      <c r="D4274" t="s">
        <v>21</v>
      </c>
      <c r="E4274" t="s">
        <v>21</v>
      </c>
      <c r="F4274" t="s">
        <v>45</v>
      </c>
      <c r="G4274">
        <v>7</v>
      </c>
      <c r="H4274" t="s">
        <v>21</v>
      </c>
      <c r="I4274" t="s">
        <v>32</v>
      </c>
      <c r="J4274" t="s">
        <v>21</v>
      </c>
      <c r="K4274" t="s">
        <v>20</v>
      </c>
      <c r="L4274" t="s">
        <v>33</v>
      </c>
      <c r="M4274" t="s">
        <v>20</v>
      </c>
      <c r="N4274" t="s">
        <v>34</v>
      </c>
      <c r="O4274">
        <v>50.72</v>
      </c>
      <c r="P4274">
        <v>364.88</v>
      </c>
      <c r="Q4274">
        <v>1</v>
      </c>
      <c r="R4274" t="s">
        <v>21</v>
      </c>
    </row>
    <row r="4275" spans="1:18" x14ac:dyDescent="0.35">
      <c r="A4275" t="s">
        <v>4303</v>
      </c>
      <c r="B4275" t="s">
        <v>19</v>
      </c>
      <c r="C4275">
        <v>0</v>
      </c>
      <c r="D4275" t="s">
        <v>20</v>
      </c>
      <c r="E4275" t="s">
        <v>20</v>
      </c>
      <c r="F4275" t="s">
        <v>47</v>
      </c>
      <c r="G4275">
        <v>16</v>
      </c>
      <c r="H4275" t="s">
        <v>21</v>
      </c>
      <c r="I4275" t="s">
        <v>32</v>
      </c>
      <c r="J4275" t="s">
        <v>20</v>
      </c>
      <c r="K4275" t="s">
        <v>21</v>
      </c>
      <c r="L4275" t="s">
        <v>33</v>
      </c>
      <c r="M4275" t="s">
        <v>21</v>
      </c>
      <c r="N4275" t="s">
        <v>25</v>
      </c>
      <c r="O4275">
        <v>52.5</v>
      </c>
      <c r="P4275">
        <v>822.46</v>
      </c>
      <c r="Q4275">
        <v>0</v>
      </c>
      <c r="R4275" t="s">
        <v>21</v>
      </c>
    </row>
    <row r="4276" spans="1:18" x14ac:dyDescent="0.35">
      <c r="A4276" t="s">
        <v>4304</v>
      </c>
      <c r="B4276" t="s">
        <v>36</v>
      </c>
      <c r="C4276">
        <v>0</v>
      </c>
      <c r="D4276" t="s">
        <v>20</v>
      </c>
      <c r="E4276" t="s">
        <v>20</v>
      </c>
      <c r="F4276" t="s">
        <v>39</v>
      </c>
      <c r="G4276">
        <v>14</v>
      </c>
      <c r="H4276" t="s">
        <v>20</v>
      </c>
      <c r="I4276" t="s">
        <v>244</v>
      </c>
      <c r="J4276" t="s">
        <v>21</v>
      </c>
      <c r="K4276" t="s">
        <v>21</v>
      </c>
      <c r="L4276" t="s">
        <v>33</v>
      </c>
      <c r="M4276" t="s">
        <v>20</v>
      </c>
      <c r="N4276" t="s">
        <v>34</v>
      </c>
      <c r="O4276">
        <v>82.03</v>
      </c>
      <c r="P4276">
        <v>1133.01</v>
      </c>
      <c r="Q4276">
        <v>3</v>
      </c>
      <c r="R4276" t="s">
        <v>20</v>
      </c>
    </row>
    <row r="4277" spans="1:18" x14ac:dyDescent="0.35">
      <c r="A4277" t="s">
        <v>4305</v>
      </c>
      <c r="B4277" t="s">
        <v>36</v>
      </c>
      <c r="C4277">
        <v>0</v>
      </c>
      <c r="D4277" t="s">
        <v>20</v>
      </c>
      <c r="E4277" t="s">
        <v>21</v>
      </c>
      <c r="F4277" t="s">
        <v>49</v>
      </c>
      <c r="G4277">
        <v>7</v>
      </c>
      <c r="H4277" t="s">
        <v>20</v>
      </c>
      <c r="I4277" t="s">
        <v>32</v>
      </c>
      <c r="J4277" t="s">
        <v>20</v>
      </c>
      <c r="K4277" t="s">
        <v>21</v>
      </c>
      <c r="L4277" t="s">
        <v>33</v>
      </c>
      <c r="M4277" t="s">
        <v>21</v>
      </c>
      <c r="N4277" t="s">
        <v>30</v>
      </c>
      <c r="O4277">
        <v>47.34</v>
      </c>
      <c r="P4277">
        <v>329.92</v>
      </c>
      <c r="Q4277">
        <v>1</v>
      </c>
      <c r="R4277" t="s">
        <v>20</v>
      </c>
    </row>
    <row r="4278" spans="1:18" x14ac:dyDescent="0.35">
      <c r="A4278" t="s">
        <v>4306</v>
      </c>
      <c r="B4278" t="s">
        <v>36</v>
      </c>
      <c r="C4278">
        <v>0</v>
      </c>
      <c r="D4278" t="s">
        <v>21</v>
      </c>
      <c r="E4278" t="s">
        <v>21</v>
      </c>
      <c r="F4278" t="s">
        <v>58</v>
      </c>
      <c r="G4278">
        <v>44</v>
      </c>
      <c r="H4278" t="s">
        <v>20</v>
      </c>
      <c r="I4278" t="s">
        <v>23</v>
      </c>
      <c r="J4278" t="s">
        <v>21</v>
      </c>
      <c r="K4278" t="s">
        <v>21</v>
      </c>
      <c r="L4278" t="s">
        <v>24</v>
      </c>
      <c r="M4278" t="s">
        <v>21</v>
      </c>
      <c r="N4278" t="s">
        <v>30</v>
      </c>
      <c r="O4278">
        <v>75</v>
      </c>
      <c r="P4278">
        <v>3297.61</v>
      </c>
      <c r="Q4278">
        <v>0</v>
      </c>
      <c r="R4278" t="s">
        <v>21</v>
      </c>
    </row>
    <row r="4279" spans="1:18" x14ac:dyDescent="0.35">
      <c r="A4279" t="s">
        <v>4307</v>
      </c>
      <c r="B4279" t="s">
        <v>19</v>
      </c>
      <c r="C4279">
        <v>0</v>
      </c>
      <c r="D4279" t="s">
        <v>20</v>
      </c>
      <c r="E4279" t="s">
        <v>21</v>
      </c>
      <c r="F4279" t="s">
        <v>65</v>
      </c>
      <c r="G4279">
        <v>8</v>
      </c>
      <c r="H4279" t="s">
        <v>20</v>
      </c>
      <c r="I4279" t="s">
        <v>21</v>
      </c>
      <c r="J4279" t="s">
        <v>28</v>
      </c>
      <c r="K4279" t="s">
        <v>28</v>
      </c>
      <c r="L4279" t="s">
        <v>33</v>
      </c>
      <c r="M4279" t="s">
        <v>20</v>
      </c>
      <c r="N4279" t="s">
        <v>34</v>
      </c>
      <c r="O4279">
        <v>33.590000000000003</v>
      </c>
      <c r="P4279">
        <v>265.20999999999998</v>
      </c>
      <c r="Q4279">
        <v>1</v>
      </c>
      <c r="R4279" t="s">
        <v>21</v>
      </c>
    </row>
    <row r="4280" spans="1:18" x14ac:dyDescent="0.35">
      <c r="A4280" t="s">
        <v>4308</v>
      </c>
      <c r="B4280" t="s">
        <v>36</v>
      </c>
      <c r="C4280">
        <v>1</v>
      </c>
      <c r="D4280" t="s">
        <v>20</v>
      </c>
      <c r="E4280" t="s">
        <v>21</v>
      </c>
      <c r="F4280" t="s">
        <v>27</v>
      </c>
      <c r="G4280">
        <v>21</v>
      </c>
      <c r="H4280" t="s">
        <v>20</v>
      </c>
      <c r="I4280" t="s">
        <v>23</v>
      </c>
      <c r="J4280" t="s">
        <v>21</v>
      </c>
      <c r="K4280" t="s">
        <v>20</v>
      </c>
      <c r="L4280" t="s">
        <v>33</v>
      </c>
      <c r="M4280" t="s">
        <v>21</v>
      </c>
      <c r="N4280" t="s">
        <v>43</v>
      </c>
      <c r="O4280">
        <v>91.53</v>
      </c>
      <c r="P4280">
        <v>1934.36</v>
      </c>
      <c r="Q4280">
        <v>2</v>
      </c>
      <c r="R4280" t="s">
        <v>21</v>
      </c>
    </row>
    <row r="4281" spans="1:18" x14ac:dyDescent="0.35">
      <c r="A4281" t="s">
        <v>4309</v>
      </c>
      <c r="B4281" t="s">
        <v>19</v>
      </c>
      <c r="C4281">
        <v>0</v>
      </c>
      <c r="D4281" t="s">
        <v>21</v>
      </c>
      <c r="E4281" t="s">
        <v>21</v>
      </c>
      <c r="F4281" t="s">
        <v>58</v>
      </c>
      <c r="G4281">
        <v>13</v>
      </c>
      <c r="H4281" t="s">
        <v>20</v>
      </c>
      <c r="I4281" t="s">
        <v>21</v>
      </c>
      <c r="J4281" t="s">
        <v>28</v>
      </c>
      <c r="K4281" t="s">
        <v>28</v>
      </c>
      <c r="L4281" t="s">
        <v>33</v>
      </c>
      <c r="M4281" t="s">
        <v>20</v>
      </c>
      <c r="N4281" t="s">
        <v>34</v>
      </c>
      <c r="O4281">
        <v>37.82</v>
      </c>
      <c r="P4281">
        <v>480.99</v>
      </c>
      <c r="Q4281">
        <v>0</v>
      </c>
      <c r="R4281" t="s">
        <v>20</v>
      </c>
    </row>
    <row r="4282" spans="1:18" x14ac:dyDescent="0.35">
      <c r="A4282" t="s">
        <v>4310</v>
      </c>
      <c r="B4282" t="s">
        <v>19</v>
      </c>
      <c r="C4282">
        <v>1</v>
      </c>
      <c r="D4282" t="s">
        <v>21</v>
      </c>
      <c r="E4282" t="s">
        <v>21</v>
      </c>
      <c r="F4282" t="s">
        <v>47</v>
      </c>
      <c r="G4282">
        <v>9</v>
      </c>
      <c r="H4282" t="s">
        <v>20</v>
      </c>
      <c r="I4282" t="s">
        <v>32</v>
      </c>
      <c r="J4282" t="s">
        <v>21</v>
      </c>
      <c r="K4282" t="s">
        <v>21</v>
      </c>
      <c r="L4282" t="s">
        <v>33</v>
      </c>
      <c r="M4282" t="s">
        <v>21</v>
      </c>
      <c r="N4282" t="s">
        <v>30</v>
      </c>
      <c r="O4282">
        <v>53.89</v>
      </c>
      <c r="P4282">
        <v>478.79</v>
      </c>
      <c r="Q4282">
        <v>0</v>
      </c>
      <c r="R4282" t="s">
        <v>20</v>
      </c>
    </row>
    <row r="4283" spans="1:18" x14ac:dyDescent="0.35">
      <c r="A4283" t="s">
        <v>4311</v>
      </c>
      <c r="B4283" t="s">
        <v>36</v>
      </c>
      <c r="C4283">
        <v>0</v>
      </c>
      <c r="D4283" t="s">
        <v>20</v>
      </c>
      <c r="E4283" t="s">
        <v>21</v>
      </c>
      <c r="F4283" t="s">
        <v>22</v>
      </c>
      <c r="G4283">
        <v>27</v>
      </c>
      <c r="H4283" t="s">
        <v>20</v>
      </c>
      <c r="I4283" t="s">
        <v>32</v>
      </c>
      <c r="J4283" t="s">
        <v>21</v>
      </c>
      <c r="K4283" t="s">
        <v>21</v>
      </c>
      <c r="L4283" t="s">
        <v>33</v>
      </c>
      <c r="M4283" t="s">
        <v>21</v>
      </c>
      <c r="N4283" t="s">
        <v>30</v>
      </c>
      <c r="O4283">
        <v>58.7</v>
      </c>
      <c r="P4283">
        <v>1610.32</v>
      </c>
      <c r="Q4283">
        <v>1</v>
      </c>
      <c r="R4283" t="s">
        <v>21</v>
      </c>
    </row>
    <row r="4284" spans="1:18" x14ac:dyDescent="0.35">
      <c r="A4284" t="s">
        <v>4312</v>
      </c>
      <c r="B4284" t="s">
        <v>19</v>
      </c>
      <c r="C4284">
        <v>0</v>
      </c>
      <c r="D4284" t="s">
        <v>20</v>
      </c>
      <c r="E4284" t="s">
        <v>21</v>
      </c>
      <c r="F4284" t="s">
        <v>37</v>
      </c>
      <c r="G4284">
        <v>27</v>
      </c>
      <c r="H4284" t="s">
        <v>20</v>
      </c>
      <c r="I4284" t="s">
        <v>32</v>
      </c>
      <c r="J4284" t="s">
        <v>21</v>
      </c>
      <c r="K4284" t="s">
        <v>21</v>
      </c>
      <c r="L4284" t="s">
        <v>33</v>
      </c>
      <c r="M4284" t="s">
        <v>20</v>
      </c>
      <c r="N4284" t="s">
        <v>30</v>
      </c>
      <c r="O4284">
        <v>57.03</v>
      </c>
      <c r="P4284">
        <v>1537.44</v>
      </c>
      <c r="Q4284">
        <v>2</v>
      </c>
      <c r="R4284" t="s">
        <v>21</v>
      </c>
    </row>
    <row r="4285" spans="1:18" x14ac:dyDescent="0.35">
      <c r="A4285" t="s">
        <v>4313</v>
      </c>
      <c r="B4285" t="s">
        <v>36</v>
      </c>
      <c r="C4285">
        <v>0</v>
      </c>
      <c r="D4285" t="s">
        <v>21</v>
      </c>
      <c r="E4285" t="s">
        <v>21</v>
      </c>
      <c r="F4285" t="s">
        <v>39</v>
      </c>
      <c r="G4285">
        <v>72</v>
      </c>
      <c r="H4285" t="s">
        <v>20</v>
      </c>
      <c r="I4285" t="s">
        <v>21</v>
      </c>
      <c r="J4285" t="s">
        <v>28</v>
      </c>
      <c r="K4285" t="s">
        <v>28</v>
      </c>
      <c r="L4285" t="s">
        <v>24</v>
      </c>
      <c r="M4285" t="s">
        <v>20</v>
      </c>
      <c r="N4285" t="s">
        <v>43</v>
      </c>
      <c r="O4285">
        <v>33.130000000000003</v>
      </c>
      <c r="P4285">
        <v>2423.86</v>
      </c>
      <c r="Q4285">
        <v>1</v>
      </c>
      <c r="R4285" t="s">
        <v>21</v>
      </c>
    </row>
    <row r="4286" spans="1:18" x14ac:dyDescent="0.35">
      <c r="A4286" t="s">
        <v>4314</v>
      </c>
      <c r="B4286" t="s">
        <v>36</v>
      </c>
      <c r="C4286">
        <v>0</v>
      </c>
      <c r="D4286" t="s">
        <v>20</v>
      </c>
      <c r="E4286" t="s">
        <v>20</v>
      </c>
      <c r="F4286" t="s">
        <v>56</v>
      </c>
      <c r="G4286">
        <v>61</v>
      </c>
      <c r="H4286" t="s">
        <v>20</v>
      </c>
      <c r="I4286" t="s">
        <v>32</v>
      </c>
      <c r="J4286" t="s">
        <v>20</v>
      </c>
      <c r="K4286" t="s">
        <v>20</v>
      </c>
      <c r="L4286" t="s">
        <v>29</v>
      </c>
      <c r="M4286" t="s">
        <v>20</v>
      </c>
      <c r="N4286" t="s">
        <v>25</v>
      </c>
      <c r="O4286">
        <v>55.86</v>
      </c>
      <c r="P4286">
        <v>3371.26</v>
      </c>
      <c r="Q4286">
        <v>1</v>
      </c>
      <c r="R4286" t="s">
        <v>21</v>
      </c>
    </row>
    <row r="4287" spans="1:18" x14ac:dyDescent="0.35">
      <c r="A4287" t="s">
        <v>4315</v>
      </c>
      <c r="B4287" t="s">
        <v>19</v>
      </c>
      <c r="C4287">
        <v>0</v>
      </c>
      <c r="D4287" t="s">
        <v>20</v>
      </c>
      <c r="E4287" t="s">
        <v>21</v>
      </c>
      <c r="F4287" t="s">
        <v>41</v>
      </c>
      <c r="G4287">
        <v>30</v>
      </c>
      <c r="H4287" t="s">
        <v>20</v>
      </c>
      <c r="I4287" t="s">
        <v>32</v>
      </c>
      <c r="J4287" t="s">
        <v>21</v>
      </c>
      <c r="K4287" t="s">
        <v>20</v>
      </c>
      <c r="L4287" t="s">
        <v>33</v>
      </c>
      <c r="M4287" t="s">
        <v>21</v>
      </c>
      <c r="N4287" t="s">
        <v>34</v>
      </c>
      <c r="O4287">
        <v>66.63</v>
      </c>
      <c r="P4287">
        <v>1975.87</v>
      </c>
      <c r="Q4287">
        <v>1</v>
      </c>
      <c r="R4287" t="s">
        <v>21</v>
      </c>
    </row>
    <row r="4288" spans="1:18" x14ac:dyDescent="0.35">
      <c r="A4288" t="s">
        <v>4316</v>
      </c>
      <c r="B4288" t="s">
        <v>36</v>
      </c>
      <c r="C4288">
        <v>1</v>
      </c>
      <c r="D4288" t="s">
        <v>20</v>
      </c>
      <c r="E4288" t="s">
        <v>21</v>
      </c>
      <c r="F4288" t="s">
        <v>22</v>
      </c>
      <c r="G4288">
        <v>39</v>
      </c>
      <c r="H4288" t="s">
        <v>21</v>
      </c>
      <c r="I4288" t="s">
        <v>32</v>
      </c>
      <c r="J4288" t="s">
        <v>21</v>
      </c>
      <c r="K4288" t="s">
        <v>21</v>
      </c>
      <c r="L4288" t="s">
        <v>29</v>
      </c>
      <c r="M4288" t="s">
        <v>21</v>
      </c>
      <c r="N4288" t="s">
        <v>25</v>
      </c>
      <c r="O4288">
        <v>34.880000000000003</v>
      </c>
      <c r="P4288">
        <v>1386.07</v>
      </c>
      <c r="Q4288">
        <v>0</v>
      </c>
      <c r="R4288" t="s">
        <v>21</v>
      </c>
    </row>
    <row r="4289" spans="1:18" x14ac:dyDescent="0.35">
      <c r="A4289" t="s">
        <v>4317</v>
      </c>
      <c r="B4289" t="s">
        <v>36</v>
      </c>
      <c r="C4289">
        <v>0</v>
      </c>
      <c r="D4289" t="s">
        <v>20</v>
      </c>
      <c r="E4289" t="s">
        <v>21</v>
      </c>
      <c r="F4289" t="s">
        <v>58</v>
      </c>
      <c r="G4289">
        <v>71</v>
      </c>
      <c r="H4289" t="s">
        <v>20</v>
      </c>
      <c r="I4289" t="s">
        <v>23</v>
      </c>
      <c r="J4289" t="s">
        <v>21</v>
      </c>
      <c r="K4289" t="s">
        <v>21</v>
      </c>
      <c r="L4289" t="s">
        <v>24</v>
      </c>
      <c r="M4289" t="s">
        <v>21</v>
      </c>
      <c r="N4289" t="s">
        <v>34</v>
      </c>
      <c r="O4289">
        <v>87.79</v>
      </c>
      <c r="P4289">
        <v>6319.07</v>
      </c>
      <c r="Q4289">
        <v>3</v>
      </c>
      <c r="R4289" t="s">
        <v>21</v>
      </c>
    </row>
    <row r="4290" spans="1:18" x14ac:dyDescent="0.35">
      <c r="A4290" t="s">
        <v>4318</v>
      </c>
      <c r="B4290" t="s">
        <v>36</v>
      </c>
      <c r="C4290">
        <v>0</v>
      </c>
      <c r="D4290" t="s">
        <v>20</v>
      </c>
      <c r="E4290" t="s">
        <v>21</v>
      </c>
      <c r="F4290" t="s">
        <v>56</v>
      </c>
      <c r="G4290">
        <v>59</v>
      </c>
      <c r="H4290" t="s">
        <v>20</v>
      </c>
      <c r="I4290" t="s">
        <v>21</v>
      </c>
      <c r="J4290" t="s">
        <v>28</v>
      </c>
      <c r="K4290" t="s">
        <v>28</v>
      </c>
      <c r="L4290" t="s">
        <v>33</v>
      </c>
      <c r="M4290" t="s">
        <v>20</v>
      </c>
      <c r="N4290" t="s">
        <v>43</v>
      </c>
      <c r="O4290">
        <v>23.38</v>
      </c>
      <c r="P4290">
        <v>1397.37</v>
      </c>
      <c r="Q4290">
        <v>1</v>
      </c>
      <c r="R4290" t="s">
        <v>21</v>
      </c>
    </row>
    <row r="4291" spans="1:18" x14ac:dyDescent="0.35">
      <c r="A4291" t="s">
        <v>4319</v>
      </c>
      <c r="B4291" t="s">
        <v>36</v>
      </c>
      <c r="C4291">
        <v>0</v>
      </c>
      <c r="D4291" t="s">
        <v>20</v>
      </c>
      <c r="E4291" t="s">
        <v>21</v>
      </c>
      <c r="F4291" t="s">
        <v>47</v>
      </c>
      <c r="G4291">
        <v>66</v>
      </c>
      <c r="H4291" t="s">
        <v>20</v>
      </c>
      <c r="I4291" t="s">
        <v>23</v>
      </c>
      <c r="J4291" t="s">
        <v>21</v>
      </c>
      <c r="K4291" t="s">
        <v>21</v>
      </c>
      <c r="L4291" t="s">
        <v>29</v>
      </c>
      <c r="M4291" t="s">
        <v>20</v>
      </c>
      <c r="N4291" t="s">
        <v>30</v>
      </c>
      <c r="O4291">
        <v>84.63</v>
      </c>
      <c r="P4291">
        <v>5632.9</v>
      </c>
      <c r="Q4291">
        <v>3</v>
      </c>
      <c r="R4291" t="s">
        <v>20</v>
      </c>
    </row>
    <row r="4292" spans="1:18" x14ac:dyDescent="0.35">
      <c r="A4292" t="s">
        <v>4320</v>
      </c>
      <c r="B4292" t="s">
        <v>19</v>
      </c>
      <c r="C4292">
        <v>0</v>
      </c>
      <c r="D4292" t="s">
        <v>20</v>
      </c>
      <c r="E4292" t="s">
        <v>21</v>
      </c>
      <c r="F4292" t="s">
        <v>41</v>
      </c>
      <c r="G4292">
        <v>56</v>
      </c>
      <c r="H4292" t="s">
        <v>20</v>
      </c>
      <c r="I4292" t="s">
        <v>32</v>
      </c>
      <c r="J4292" t="s">
        <v>20</v>
      </c>
      <c r="K4292" t="s">
        <v>20</v>
      </c>
      <c r="L4292" t="s">
        <v>24</v>
      </c>
      <c r="M4292" t="s">
        <v>20</v>
      </c>
      <c r="N4292" t="s">
        <v>30</v>
      </c>
      <c r="O4292">
        <v>64.12</v>
      </c>
      <c r="P4292">
        <v>3499.96</v>
      </c>
      <c r="Q4292">
        <v>1</v>
      </c>
      <c r="R4292" t="s">
        <v>21</v>
      </c>
    </row>
    <row r="4293" spans="1:18" x14ac:dyDescent="0.35">
      <c r="A4293" t="s">
        <v>4321</v>
      </c>
      <c r="B4293" t="s">
        <v>36</v>
      </c>
      <c r="C4293">
        <v>0</v>
      </c>
      <c r="D4293" t="s">
        <v>20</v>
      </c>
      <c r="E4293" t="s">
        <v>21</v>
      </c>
      <c r="F4293" t="s">
        <v>56</v>
      </c>
      <c r="G4293">
        <v>31</v>
      </c>
      <c r="H4293" t="s">
        <v>20</v>
      </c>
      <c r="I4293" t="s">
        <v>32</v>
      </c>
      <c r="J4293" t="s">
        <v>21</v>
      </c>
      <c r="K4293" t="s">
        <v>21</v>
      </c>
      <c r="L4293" t="s">
        <v>24</v>
      </c>
      <c r="M4293" t="s">
        <v>20</v>
      </c>
      <c r="N4293" t="s">
        <v>25</v>
      </c>
      <c r="O4293">
        <v>59.73</v>
      </c>
      <c r="P4293">
        <v>1832.51</v>
      </c>
      <c r="Q4293">
        <v>1</v>
      </c>
      <c r="R4293" t="s">
        <v>21</v>
      </c>
    </row>
    <row r="4294" spans="1:18" x14ac:dyDescent="0.35">
      <c r="A4294" t="s">
        <v>4322</v>
      </c>
      <c r="B4294" t="s">
        <v>36</v>
      </c>
      <c r="C4294">
        <v>0</v>
      </c>
      <c r="D4294" t="s">
        <v>20</v>
      </c>
      <c r="E4294" t="s">
        <v>21</v>
      </c>
      <c r="F4294" t="s">
        <v>75</v>
      </c>
      <c r="G4294">
        <v>43</v>
      </c>
      <c r="H4294" t="s">
        <v>20</v>
      </c>
      <c r="I4294" t="s">
        <v>32</v>
      </c>
      <c r="J4294" t="s">
        <v>21</v>
      </c>
      <c r="K4294" t="s">
        <v>20</v>
      </c>
      <c r="L4294" t="s">
        <v>33</v>
      </c>
      <c r="M4294" t="s">
        <v>21</v>
      </c>
      <c r="N4294" t="s">
        <v>34</v>
      </c>
      <c r="O4294">
        <v>71.900000000000006</v>
      </c>
      <c r="P4294">
        <v>3058.94</v>
      </c>
      <c r="Q4294">
        <v>0</v>
      </c>
      <c r="R4294" t="s">
        <v>20</v>
      </c>
    </row>
    <row r="4295" spans="1:18" x14ac:dyDescent="0.35">
      <c r="A4295" t="s">
        <v>4323</v>
      </c>
      <c r="B4295" t="s">
        <v>19</v>
      </c>
      <c r="C4295">
        <v>0</v>
      </c>
      <c r="D4295" t="s">
        <v>20</v>
      </c>
      <c r="E4295" t="s">
        <v>20</v>
      </c>
      <c r="F4295" t="s">
        <v>41</v>
      </c>
      <c r="G4295">
        <v>22</v>
      </c>
      <c r="H4295" t="s">
        <v>20</v>
      </c>
      <c r="I4295" t="s">
        <v>23</v>
      </c>
      <c r="J4295" t="s">
        <v>20</v>
      </c>
      <c r="K4295" t="s">
        <v>20</v>
      </c>
      <c r="L4295" t="s">
        <v>33</v>
      </c>
      <c r="M4295" t="s">
        <v>21</v>
      </c>
      <c r="N4295" t="s">
        <v>43</v>
      </c>
      <c r="O4295">
        <v>103.48</v>
      </c>
      <c r="P4295">
        <v>2283.4299999999998</v>
      </c>
      <c r="Q4295">
        <v>1</v>
      </c>
      <c r="R4295" t="s">
        <v>20</v>
      </c>
    </row>
    <row r="4296" spans="1:18" x14ac:dyDescent="0.35">
      <c r="A4296" t="s">
        <v>3808</v>
      </c>
      <c r="B4296" t="s">
        <v>36</v>
      </c>
      <c r="C4296">
        <v>0</v>
      </c>
      <c r="D4296" t="s">
        <v>20</v>
      </c>
      <c r="E4296" t="s">
        <v>20</v>
      </c>
      <c r="F4296" t="s">
        <v>75</v>
      </c>
      <c r="G4296">
        <v>30</v>
      </c>
      <c r="H4296" t="s">
        <v>20</v>
      </c>
      <c r="I4296" t="s">
        <v>23</v>
      </c>
      <c r="J4296" t="s">
        <v>21</v>
      </c>
      <c r="K4296" t="s">
        <v>21</v>
      </c>
      <c r="L4296" t="s">
        <v>24</v>
      </c>
      <c r="M4296" t="s">
        <v>20</v>
      </c>
      <c r="N4296" t="s">
        <v>25</v>
      </c>
      <c r="O4296">
        <v>83.83</v>
      </c>
      <c r="P4296">
        <v>2478.84</v>
      </c>
      <c r="Q4296">
        <v>1</v>
      </c>
      <c r="R4296" t="s">
        <v>20</v>
      </c>
    </row>
    <row r="4297" spans="1:18" x14ac:dyDescent="0.35">
      <c r="A4297" t="s">
        <v>4324</v>
      </c>
      <c r="B4297" t="s">
        <v>19</v>
      </c>
      <c r="C4297">
        <v>0</v>
      </c>
      <c r="D4297" t="s">
        <v>21</v>
      </c>
      <c r="E4297" t="s">
        <v>21</v>
      </c>
      <c r="F4297" t="s">
        <v>37</v>
      </c>
      <c r="G4297">
        <v>10</v>
      </c>
      <c r="H4297" t="s">
        <v>20</v>
      </c>
      <c r="I4297" t="s">
        <v>23</v>
      </c>
      <c r="J4297" t="s">
        <v>20</v>
      </c>
      <c r="K4297" t="s">
        <v>21</v>
      </c>
      <c r="L4297" t="s">
        <v>33</v>
      </c>
      <c r="M4297" t="s">
        <v>20</v>
      </c>
      <c r="N4297" t="s">
        <v>43</v>
      </c>
      <c r="O4297">
        <v>82.46</v>
      </c>
      <c r="P4297">
        <v>815.26</v>
      </c>
      <c r="Q4297">
        <v>4</v>
      </c>
      <c r="R4297" t="s">
        <v>21</v>
      </c>
    </row>
    <row r="4298" spans="1:18" x14ac:dyDescent="0.35">
      <c r="A4298" t="s">
        <v>4325</v>
      </c>
      <c r="B4298" t="s">
        <v>19</v>
      </c>
      <c r="C4298">
        <v>0</v>
      </c>
      <c r="D4298" t="s">
        <v>20</v>
      </c>
      <c r="E4298" t="s">
        <v>21</v>
      </c>
      <c r="F4298" t="s">
        <v>65</v>
      </c>
      <c r="G4298">
        <v>11</v>
      </c>
      <c r="H4298" t="s">
        <v>20</v>
      </c>
      <c r="I4298" t="s">
        <v>21</v>
      </c>
      <c r="J4298" t="s">
        <v>28</v>
      </c>
      <c r="K4298" t="s">
        <v>28</v>
      </c>
      <c r="L4298" t="s">
        <v>33</v>
      </c>
      <c r="M4298" t="s">
        <v>21</v>
      </c>
      <c r="N4298" t="s">
        <v>34</v>
      </c>
      <c r="O4298">
        <v>33.82</v>
      </c>
      <c r="P4298">
        <v>366.7</v>
      </c>
      <c r="Q4298">
        <v>3</v>
      </c>
      <c r="R4298" t="s">
        <v>21</v>
      </c>
    </row>
    <row r="4299" spans="1:18" x14ac:dyDescent="0.35">
      <c r="A4299" t="s">
        <v>4326</v>
      </c>
      <c r="B4299" t="s">
        <v>19</v>
      </c>
      <c r="C4299">
        <v>0</v>
      </c>
      <c r="D4299" t="s">
        <v>21</v>
      </c>
      <c r="E4299" t="s">
        <v>21</v>
      </c>
      <c r="F4299" t="s">
        <v>49</v>
      </c>
      <c r="G4299">
        <v>20</v>
      </c>
      <c r="H4299" t="s">
        <v>21</v>
      </c>
      <c r="I4299" t="s">
        <v>23</v>
      </c>
      <c r="J4299" t="s">
        <v>21</v>
      </c>
      <c r="K4299" t="s">
        <v>20</v>
      </c>
      <c r="L4299" t="s">
        <v>33</v>
      </c>
      <c r="M4299" t="s">
        <v>20</v>
      </c>
      <c r="N4299" t="s">
        <v>34</v>
      </c>
      <c r="O4299">
        <v>84.87</v>
      </c>
      <c r="P4299">
        <v>1728.53</v>
      </c>
      <c r="Q4299">
        <v>1</v>
      </c>
      <c r="R4299" t="s">
        <v>20</v>
      </c>
    </row>
    <row r="4300" spans="1:18" x14ac:dyDescent="0.35">
      <c r="A4300" t="s">
        <v>4327</v>
      </c>
      <c r="B4300" t="s">
        <v>36</v>
      </c>
      <c r="C4300">
        <v>0</v>
      </c>
      <c r="D4300" t="s">
        <v>21</v>
      </c>
      <c r="E4300" t="s">
        <v>21</v>
      </c>
      <c r="F4300" t="s">
        <v>75</v>
      </c>
      <c r="G4300">
        <v>51</v>
      </c>
      <c r="H4300" t="s">
        <v>20</v>
      </c>
      <c r="I4300" t="s">
        <v>23</v>
      </c>
      <c r="J4300" t="s">
        <v>20</v>
      </c>
      <c r="K4300" t="s">
        <v>21</v>
      </c>
      <c r="L4300" t="s">
        <v>29</v>
      </c>
      <c r="M4300" t="s">
        <v>21</v>
      </c>
      <c r="N4300" t="s">
        <v>34</v>
      </c>
      <c r="O4300">
        <v>88.72</v>
      </c>
      <c r="P4300">
        <v>4480.0600000000004</v>
      </c>
      <c r="Q4300">
        <v>3</v>
      </c>
      <c r="R4300" t="s">
        <v>21</v>
      </c>
    </row>
    <row r="4301" spans="1:18" x14ac:dyDescent="0.35">
      <c r="A4301" t="s">
        <v>4328</v>
      </c>
      <c r="B4301" t="s">
        <v>19</v>
      </c>
      <c r="C4301">
        <v>0</v>
      </c>
      <c r="D4301" t="s">
        <v>20</v>
      </c>
      <c r="E4301" t="s">
        <v>21</v>
      </c>
      <c r="F4301" t="s">
        <v>47</v>
      </c>
      <c r="G4301">
        <v>49</v>
      </c>
      <c r="H4301" t="s">
        <v>20</v>
      </c>
      <c r="I4301" t="s">
        <v>21</v>
      </c>
      <c r="J4301" t="s">
        <v>28</v>
      </c>
      <c r="K4301" t="s">
        <v>28</v>
      </c>
      <c r="L4301" t="s">
        <v>29</v>
      </c>
      <c r="M4301" t="s">
        <v>20</v>
      </c>
      <c r="N4301" t="s">
        <v>25</v>
      </c>
      <c r="O4301">
        <v>33.71</v>
      </c>
      <c r="P4301">
        <v>1617.01</v>
      </c>
      <c r="Q4301">
        <v>4</v>
      </c>
      <c r="R4301" t="s">
        <v>21</v>
      </c>
    </row>
    <row r="4302" spans="1:18" x14ac:dyDescent="0.35">
      <c r="A4302" t="s">
        <v>4329</v>
      </c>
      <c r="B4302" t="s">
        <v>36</v>
      </c>
      <c r="C4302">
        <v>0</v>
      </c>
      <c r="D4302" t="s">
        <v>20</v>
      </c>
      <c r="E4302" t="s">
        <v>20</v>
      </c>
      <c r="F4302" t="s">
        <v>58</v>
      </c>
      <c r="G4302">
        <v>12</v>
      </c>
      <c r="H4302" t="s">
        <v>20</v>
      </c>
      <c r="I4302" t="s">
        <v>32</v>
      </c>
      <c r="J4302" t="s">
        <v>21</v>
      </c>
      <c r="K4302" t="s">
        <v>21</v>
      </c>
      <c r="L4302" t="s">
        <v>33</v>
      </c>
      <c r="M4302" t="s">
        <v>21</v>
      </c>
      <c r="N4302" t="s">
        <v>43</v>
      </c>
      <c r="O4302">
        <v>50.3</v>
      </c>
      <c r="P4302">
        <v>615.46</v>
      </c>
      <c r="Q4302">
        <v>0</v>
      </c>
      <c r="R4302" t="s">
        <v>21</v>
      </c>
    </row>
    <row r="4303" spans="1:18" x14ac:dyDescent="0.35">
      <c r="A4303" t="s">
        <v>4330</v>
      </c>
      <c r="B4303" t="s">
        <v>19</v>
      </c>
      <c r="C4303">
        <v>0</v>
      </c>
      <c r="D4303" t="s">
        <v>20</v>
      </c>
      <c r="E4303" t="s">
        <v>21</v>
      </c>
      <c r="F4303" t="s">
        <v>45</v>
      </c>
      <c r="G4303">
        <v>48</v>
      </c>
      <c r="H4303" t="s">
        <v>20</v>
      </c>
      <c r="I4303" t="s">
        <v>21</v>
      </c>
      <c r="J4303" t="s">
        <v>28</v>
      </c>
      <c r="K4303" t="s">
        <v>28</v>
      </c>
      <c r="L4303" t="s">
        <v>24</v>
      </c>
      <c r="M4303" t="s">
        <v>21</v>
      </c>
      <c r="N4303" t="s">
        <v>34</v>
      </c>
      <c r="O4303">
        <v>27.05</v>
      </c>
      <c r="P4303">
        <v>1265.05</v>
      </c>
      <c r="Q4303">
        <v>2</v>
      </c>
      <c r="R4303" t="s">
        <v>21</v>
      </c>
    </row>
    <row r="4304" spans="1:18" x14ac:dyDescent="0.35">
      <c r="A4304" t="s">
        <v>4331</v>
      </c>
      <c r="B4304" t="s">
        <v>19</v>
      </c>
      <c r="C4304">
        <v>1</v>
      </c>
      <c r="D4304" t="s">
        <v>21</v>
      </c>
      <c r="E4304" t="s">
        <v>21</v>
      </c>
      <c r="F4304" t="s">
        <v>27</v>
      </c>
      <c r="G4304">
        <v>57</v>
      </c>
      <c r="H4304" t="s">
        <v>20</v>
      </c>
      <c r="I4304" t="s">
        <v>32</v>
      </c>
      <c r="J4304" t="s">
        <v>21</v>
      </c>
      <c r="K4304" t="s">
        <v>21</v>
      </c>
      <c r="L4304" t="s">
        <v>24</v>
      </c>
      <c r="M4304" t="s">
        <v>21</v>
      </c>
      <c r="N4304" t="s">
        <v>25</v>
      </c>
      <c r="O4304">
        <v>54.15</v>
      </c>
      <c r="P4304">
        <v>3152.74</v>
      </c>
      <c r="Q4304">
        <v>1</v>
      </c>
      <c r="R4304" t="s">
        <v>21</v>
      </c>
    </row>
    <row r="4305" spans="1:18" x14ac:dyDescent="0.35">
      <c r="A4305" t="s">
        <v>4332</v>
      </c>
      <c r="B4305" t="s">
        <v>36</v>
      </c>
      <c r="C4305">
        <v>0</v>
      </c>
      <c r="D4305" t="s">
        <v>20</v>
      </c>
      <c r="E4305" t="s">
        <v>21</v>
      </c>
      <c r="F4305" t="s">
        <v>27</v>
      </c>
      <c r="G4305">
        <v>4</v>
      </c>
      <c r="H4305" t="s">
        <v>20</v>
      </c>
      <c r="I4305" t="s">
        <v>23</v>
      </c>
      <c r="J4305" t="s">
        <v>21</v>
      </c>
      <c r="K4305" t="s">
        <v>20</v>
      </c>
      <c r="L4305" t="s">
        <v>33</v>
      </c>
      <c r="M4305" t="s">
        <v>20</v>
      </c>
      <c r="N4305" t="s">
        <v>25</v>
      </c>
      <c r="O4305">
        <v>86.84</v>
      </c>
      <c r="P4305">
        <v>350.44</v>
      </c>
      <c r="Q4305">
        <v>3</v>
      </c>
      <c r="R4305" t="s">
        <v>21</v>
      </c>
    </row>
    <row r="4306" spans="1:18" x14ac:dyDescent="0.35">
      <c r="A4306" t="s">
        <v>4333</v>
      </c>
      <c r="B4306" t="s">
        <v>19</v>
      </c>
      <c r="C4306">
        <v>0</v>
      </c>
      <c r="D4306" t="s">
        <v>20</v>
      </c>
      <c r="E4306" t="s">
        <v>20</v>
      </c>
      <c r="F4306" t="s">
        <v>45</v>
      </c>
      <c r="G4306">
        <v>70</v>
      </c>
      <c r="H4306" t="s">
        <v>21</v>
      </c>
      <c r="I4306" t="s">
        <v>21</v>
      </c>
      <c r="J4306" t="s">
        <v>28</v>
      </c>
      <c r="K4306" t="s">
        <v>28</v>
      </c>
      <c r="L4306" t="s">
        <v>24</v>
      </c>
      <c r="M4306" t="s">
        <v>21</v>
      </c>
      <c r="N4306" t="s">
        <v>30</v>
      </c>
      <c r="O4306">
        <v>18</v>
      </c>
      <c r="P4306">
        <v>1246.71</v>
      </c>
      <c r="Q4306">
        <v>2</v>
      </c>
      <c r="R4306" t="s">
        <v>21</v>
      </c>
    </row>
    <row r="4307" spans="1:18" x14ac:dyDescent="0.35">
      <c r="A4307" t="s">
        <v>4334</v>
      </c>
      <c r="B4307" t="s">
        <v>19</v>
      </c>
      <c r="C4307">
        <v>0</v>
      </c>
      <c r="D4307" t="s">
        <v>21</v>
      </c>
      <c r="E4307" t="s">
        <v>21</v>
      </c>
      <c r="F4307" t="s">
        <v>22</v>
      </c>
      <c r="G4307">
        <v>33</v>
      </c>
      <c r="H4307" t="s">
        <v>21</v>
      </c>
      <c r="I4307" t="s">
        <v>32</v>
      </c>
      <c r="J4307" t="s">
        <v>21</v>
      </c>
      <c r="K4307" t="s">
        <v>20</v>
      </c>
      <c r="L4307" t="s">
        <v>24</v>
      </c>
      <c r="M4307" t="s">
        <v>20</v>
      </c>
      <c r="N4307" t="s">
        <v>43</v>
      </c>
      <c r="O4307">
        <v>46.4</v>
      </c>
      <c r="P4307">
        <v>1516.05</v>
      </c>
      <c r="Q4307">
        <v>1</v>
      </c>
      <c r="R4307" t="s">
        <v>21</v>
      </c>
    </row>
    <row r="4308" spans="1:18" x14ac:dyDescent="0.35">
      <c r="A4308" t="s">
        <v>4335</v>
      </c>
      <c r="B4308" t="s">
        <v>36</v>
      </c>
      <c r="C4308">
        <v>0</v>
      </c>
      <c r="D4308" t="s">
        <v>20</v>
      </c>
      <c r="E4308" t="s">
        <v>21</v>
      </c>
      <c r="F4308" t="s">
        <v>58</v>
      </c>
      <c r="G4308">
        <v>3</v>
      </c>
      <c r="H4308" t="s">
        <v>20</v>
      </c>
      <c r="I4308" t="s">
        <v>23</v>
      </c>
      <c r="J4308" t="s">
        <v>20</v>
      </c>
      <c r="K4308" t="s">
        <v>21</v>
      </c>
      <c r="L4308" t="s">
        <v>33</v>
      </c>
      <c r="M4308" t="s">
        <v>20</v>
      </c>
      <c r="N4308" t="s">
        <v>34</v>
      </c>
      <c r="O4308">
        <v>95.13</v>
      </c>
      <c r="P4308">
        <v>277.83</v>
      </c>
      <c r="Q4308">
        <v>5</v>
      </c>
      <c r="R4308" t="s">
        <v>20</v>
      </c>
    </row>
    <row r="4309" spans="1:18" x14ac:dyDescent="0.35">
      <c r="A4309" t="s">
        <v>4336</v>
      </c>
      <c r="B4309" t="s">
        <v>36</v>
      </c>
      <c r="C4309">
        <v>0</v>
      </c>
      <c r="D4309" t="s">
        <v>21</v>
      </c>
      <c r="E4309" t="s">
        <v>20</v>
      </c>
      <c r="F4309" t="s">
        <v>65</v>
      </c>
      <c r="G4309">
        <v>13</v>
      </c>
      <c r="H4309" t="s">
        <v>20</v>
      </c>
      <c r="I4309" t="s">
        <v>23</v>
      </c>
      <c r="J4309" t="s">
        <v>20</v>
      </c>
      <c r="K4309" t="s">
        <v>21</v>
      </c>
      <c r="L4309" t="s">
        <v>33</v>
      </c>
      <c r="M4309" t="s">
        <v>20</v>
      </c>
      <c r="N4309" t="s">
        <v>34</v>
      </c>
      <c r="O4309">
        <v>91.98</v>
      </c>
      <c r="P4309">
        <v>1183.01</v>
      </c>
      <c r="Q4309">
        <v>2</v>
      </c>
      <c r="R4309" t="s">
        <v>21</v>
      </c>
    </row>
    <row r="4310" spans="1:18" x14ac:dyDescent="0.35">
      <c r="A4310" t="s">
        <v>4337</v>
      </c>
      <c r="B4310" t="s">
        <v>19</v>
      </c>
      <c r="C4310">
        <v>0</v>
      </c>
      <c r="D4310" t="s">
        <v>21</v>
      </c>
      <c r="E4310" t="s">
        <v>21</v>
      </c>
      <c r="F4310" t="s">
        <v>58</v>
      </c>
      <c r="G4310">
        <v>14</v>
      </c>
      <c r="H4310" t="s">
        <v>20</v>
      </c>
      <c r="I4310" t="s">
        <v>32</v>
      </c>
      <c r="J4310" t="s">
        <v>20</v>
      </c>
      <c r="K4310" t="s">
        <v>21</v>
      </c>
      <c r="L4310" t="s">
        <v>33</v>
      </c>
      <c r="M4310" t="s">
        <v>20</v>
      </c>
      <c r="N4310" t="s">
        <v>43</v>
      </c>
      <c r="O4310">
        <v>57.47</v>
      </c>
      <c r="P4310">
        <v>813.2</v>
      </c>
      <c r="Q4310">
        <v>1</v>
      </c>
      <c r="R4310" t="s">
        <v>21</v>
      </c>
    </row>
    <row r="4311" spans="1:18" x14ac:dyDescent="0.35">
      <c r="A4311" t="s">
        <v>4338</v>
      </c>
      <c r="B4311" t="s">
        <v>19</v>
      </c>
      <c r="C4311">
        <v>0</v>
      </c>
      <c r="D4311" t="s">
        <v>20</v>
      </c>
      <c r="E4311" t="s">
        <v>20</v>
      </c>
      <c r="F4311" t="s">
        <v>22</v>
      </c>
      <c r="G4311">
        <v>61</v>
      </c>
      <c r="H4311" t="s">
        <v>20</v>
      </c>
      <c r="I4311" t="s">
        <v>21</v>
      </c>
      <c r="J4311" t="s">
        <v>28</v>
      </c>
      <c r="K4311" t="s">
        <v>28</v>
      </c>
      <c r="L4311" t="s">
        <v>24</v>
      </c>
      <c r="M4311" t="s">
        <v>20</v>
      </c>
      <c r="N4311" t="s">
        <v>43</v>
      </c>
      <c r="O4311">
        <v>28.89</v>
      </c>
      <c r="P4311">
        <v>1728.08</v>
      </c>
      <c r="Q4311">
        <v>0</v>
      </c>
      <c r="R4311" t="s">
        <v>21</v>
      </c>
    </row>
    <row r="4312" spans="1:18" x14ac:dyDescent="0.35">
      <c r="A4312" t="s">
        <v>4339</v>
      </c>
      <c r="B4312" t="s">
        <v>19</v>
      </c>
      <c r="C4312">
        <v>1</v>
      </c>
      <c r="D4312" t="s">
        <v>21</v>
      </c>
      <c r="E4312" t="s">
        <v>21</v>
      </c>
      <c r="F4312" t="s">
        <v>65</v>
      </c>
      <c r="G4312">
        <v>47</v>
      </c>
      <c r="H4312" t="s">
        <v>20</v>
      </c>
      <c r="I4312" t="s">
        <v>23</v>
      </c>
      <c r="J4312" t="s">
        <v>21</v>
      </c>
      <c r="K4312" t="s">
        <v>21</v>
      </c>
      <c r="L4312" t="s">
        <v>24</v>
      </c>
      <c r="M4312" t="s">
        <v>21</v>
      </c>
      <c r="N4312" t="s">
        <v>30</v>
      </c>
      <c r="O4312">
        <v>83.72</v>
      </c>
      <c r="P4312">
        <v>3874.18</v>
      </c>
      <c r="Q4312">
        <v>2</v>
      </c>
      <c r="R4312" t="s">
        <v>21</v>
      </c>
    </row>
    <row r="4313" spans="1:18" x14ac:dyDescent="0.35">
      <c r="A4313" t="s">
        <v>4340</v>
      </c>
      <c r="B4313" t="s">
        <v>36</v>
      </c>
      <c r="C4313">
        <v>0</v>
      </c>
      <c r="D4313" t="s">
        <v>20</v>
      </c>
      <c r="E4313" t="s">
        <v>20</v>
      </c>
      <c r="F4313" t="s">
        <v>58</v>
      </c>
      <c r="G4313">
        <v>8</v>
      </c>
      <c r="H4313" t="s">
        <v>20</v>
      </c>
      <c r="I4313" t="s">
        <v>23</v>
      </c>
      <c r="J4313" t="s">
        <v>20</v>
      </c>
      <c r="K4313" t="s">
        <v>21</v>
      </c>
      <c r="L4313" t="s">
        <v>33</v>
      </c>
      <c r="M4313" t="s">
        <v>20</v>
      </c>
      <c r="N4313" t="s">
        <v>43</v>
      </c>
      <c r="O4313">
        <v>90.23</v>
      </c>
      <c r="P4313">
        <v>705.9</v>
      </c>
      <c r="Q4313">
        <v>1</v>
      </c>
      <c r="R4313" t="s">
        <v>20</v>
      </c>
    </row>
    <row r="4314" spans="1:18" x14ac:dyDescent="0.35">
      <c r="A4314" t="s">
        <v>4341</v>
      </c>
      <c r="B4314" t="s">
        <v>36</v>
      </c>
      <c r="C4314">
        <v>0</v>
      </c>
      <c r="D4314" t="s">
        <v>21</v>
      </c>
      <c r="E4314" t="s">
        <v>21</v>
      </c>
      <c r="F4314" t="s">
        <v>56</v>
      </c>
      <c r="G4314">
        <v>21</v>
      </c>
      <c r="H4314" t="s">
        <v>20</v>
      </c>
      <c r="I4314" t="s">
        <v>23</v>
      </c>
      <c r="J4314" t="s">
        <v>21</v>
      </c>
      <c r="K4314" t="s">
        <v>20</v>
      </c>
      <c r="L4314" t="s">
        <v>33</v>
      </c>
      <c r="M4314" t="s">
        <v>21</v>
      </c>
      <c r="N4314" t="s">
        <v>34</v>
      </c>
      <c r="O4314">
        <v>96.69</v>
      </c>
      <c r="P4314">
        <v>2039.16</v>
      </c>
      <c r="Q4314">
        <v>3</v>
      </c>
      <c r="R4314" t="s">
        <v>20</v>
      </c>
    </row>
    <row r="4315" spans="1:18" x14ac:dyDescent="0.35">
      <c r="A4315" t="s">
        <v>4342</v>
      </c>
      <c r="B4315" t="s">
        <v>19</v>
      </c>
      <c r="C4315">
        <v>0</v>
      </c>
      <c r="D4315" t="s">
        <v>20</v>
      </c>
      <c r="E4315" t="s">
        <v>20</v>
      </c>
      <c r="F4315" t="s">
        <v>75</v>
      </c>
      <c r="G4315">
        <v>23</v>
      </c>
      <c r="H4315" t="s">
        <v>20</v>
      </c>
      <c r="I4315" t="s">
        <v>32</v>
      </c>
      <c r="J4315" t="s">
        <v>21</v>
      </c>
      <c r="K4315" t="s">
        <v>20</v>
      </c>
      <c r="L4315" t="s">
        <v>29</v>
      </c>
      <c r="M4315" t="s">
        <v>20</v>
      </c>
      <c r="N4315" t="s">
        <v>30</v>
      </c>
      <c r="O4315">
        <v>50.24</v>
      </c>
      <c r="P4315">
        <v>1183.6400000000001</v>
      </c>
      <c r="Q4315">
        <v>0</v>
      </c>
      <c r="R4315" t="s">
        <v>21</v>
      </c>
    </row>
    <row r="4316" spans="1:18" x14ac:dyDescent="0.35">
      <c r="A4316" t="s">
        <v>4343</v>
      </c>
      <c r="B4316" t="s">
        <v>19</v>
      </c>
      <c r="C4316">
        <v>1</v>
      </c>
      <c r="D4316" t="s">
        <v>21</v>
      </c>
      <c r="E4316" t="s">
        <v>21</v>
      </c>
      <c r="F4316" t="s">
        <v>49</v>
      </c>
      <c r="G4316">
        <v>28</v>
      </c>
      <c r="H4316" t="s">
        <v>20</v>
      </c>
      <c r="I4316" t="s">
        <v>23</v>
      </c>
      <c r="J4316" t="s">
        <v>20</v>
      </c>
      <c r="K4316" t="s">
        <v>21</v>
      </c>
      <c r="L4316" t="s">
        <v>24</v>
      </c>
      <c r="M4316" t="s">
        <v>21</v>
      </c>
      <c r="N4316" t="s">
        <v>43</v>
      </c>
      <c r="O4316">
        <v>93.4</v>
      </c>
      <c r="P4316">
        <v>2554.64</v>
      </c>
      <c r="Q4316">
        <v>1</v>
      </c>
      <c r="R4316" t="s">
        <v>21</v>
      </c>
    </row>
    <row r="4317" spans="1:18" x14ac:dyDescent="0.35">
      <c r="A4317" t="s">
        <v>4344</v>
      </c>
      <c r="B4317" t="s">
        <v>19</v>
      </c>
      <c r="C4317">
        <v>0</v>
      </c>
      <c r="D4317" t="s">
        <v>20</v>
      </c>
      <c r="E4317" t="s">
        <v>21</v>
      </c>
      <c r="F4317" t="s">
        <v>49</v>
      </c>
      <c r="G4317">
        <v>59</v>
      </c>
      <c r="H4317" t="s">
        <v>20</v>
      </c>
      <c r="I4317" t="s">
        <v>21</v>
      </c>
      <c r="J4317" t="s">
        <v>28</v>
      </c>
      <c r="K4317" t="s">
        <v>28</v>
      </c>
      <c r="L4317" t="s">
        <v>24</v>
      </c>
      <c r="M4317" t="s">
        <v>20</v>
      </c>
      <c r="N4317" t="s">
        <v>34</v>
      </c>
      <c r="O4317">
        <v>36.270000000000003</v>
      </c>
      <c r="P4317">
        <v>2076.2800000000002</v>
      </c>
      <c r="Q4317">
        <v>1</v>
      </c>
      <c r="R4317" t="s">
        <v>21</v>
      </c>
    </row>
    <row r="4318" spans="1:18" x14ac:dyDescent="0.35">
      <c r="A4318" t="s">
        <v>4345</v>
      </c>
      <c r="B4318" t="s">
        <v>36</v>
      </c>
      <c r="C4318">
        <v>0</v>
      </c>
      <c r="D4318" t="s">
        <v>20</v>
      </c>
      <c r="E4318" t="s">
        <v>20</v>
      </c>
      <c r="F4318" t="s">
        <v>47</v>
      </c>
      <c r="G4318">
        <v>8</v>
      </c>
      <c r="H4318" t="s">
        <v>20</v>
      </c>
      <c r="I4318" t="s">
        <v>32</v>
      </c>
      <c r="J4318" t="s">
        <v>20</v>
      </c>
      <c r="K4318" t="s">
        <v>21</v>
      </c>
      <c r="L4318" t="s">
        <v>33</v>
      </c>
      <c r="M4318" t="s">
        <v>21</v>
      </c>
      <c r="N4318" t="s">
        <v>30</v>
      </c>
      <c r="O4318">
        <v>56.76</v>
      </c>
      <c r="P4318">
        <v>452.89</v>
      </c>
      <c r="Q4318">
        <v>1</v>
      </c>
      <c r="R4318" t="s">
        <v>21</v>
      </c>
    </row>
    <row r="4319" spans="1:18" x14ac:dyDescent="0.35">
      <c r="A4319" t="s">
        <v>4346</v>
      </c>
      <c r="B4319" t="s">
        <v>19</v>
      </c>
      <c r="C4319">
        <v>0</v>
      </c>
      <c r="D4319" t="s">
        <v>20</v>
      </c>
      <c r="E4319" t="s">
        <v>21</v>
      </c>
      <c r="F4319" t="s">
        <v>27</v>
      </c>
      <c r="G4319">
        <v>11</v>
      </c>
      <c r="H4319" t="s">
        <v>20</v>
      </c>
      <c r="I4319" t="s">
        <v>23</v>
      </c>
      <c r="J4319" t="s">
        <v>21</v>
      </c>
      <c r="K4319" t="s">
        <v>21</v>
      </c>
      <c r="L4319" t="s">
        <v>24</v>
      </c>
      <c r="M4319" t="s">
        <v>20</v>
      </c>
      <c r="N4319" t="s">
        <v>25</v>
      </c>
      <c r="O4319">
        <v>71.83</v>
      </c>
      <c r="P4319">
        <v>770.95</v>
      </c>
      <c r="Q4319">
        <v>2</v>
      </c>
      <c r="R4319" t="s">
        <v>20</v>
      </c>
    </row>
    <row r="4320" spans="1:18" x14ac:dyDescent="0.35">
      <c r="A4320" t="s">
        <v>4347</v>
      </c>
      <c r="B4320" t="s">
        <v>36</v>
      </c>
      <c r="C4320">
        <v>0</v>
      </c>
      <c r="D4320" t="s">
        <v>21</v>
      </c>
      <c r="E4320" t="s">
        <v>20</v>
      </c>
      <c r="F4320" t="s">
        <v>41</v>
      </c>
      <c r="G4320">
        <v>50</v>
      </c>
      <c r="H4320" t="s">
        <v>21</v>
      </c>
      <c r="I4320" t="s">
        <v>32</v>
      </c>
      <c r="J4320" t="s">
        <v>21</v>
      </c>
      <c r="K4320" t="s">
        <v>21</v>
      </c>
      <c r="L4320" t="s">
        <v>24</v>
      </c>
      <c r="M4320" t="s">
        <v>21</v>
      </c>
      <c r="N4320" t="s">
        <v>30</v>
      </c>
      <c r="O4320">
        <v>41.03</v>
      </c>
      <c r="P4320">
        <v>2097.9699999999998</v>
      </c>
      <c r="Q4320">
        <v>3</v>
      </c>
      <c r="R4320" t="s">
        <v>21</v>
      </c>
    </row>
    <row r="4321" spans="1:18" x14ac:dyDescent="0.35">
      <c r="A4321" t="s">
        <v>4348</v>
      </c>
      <c r="B4321" t="s">
        <v>19</v>
      </c>
      <c r="C4321">
        <v>0</v>
      </c>
      <c r="D4321" t="s">
        <v>21</v>
      </c>
      <c r="E4321" t="s">
        <v>20</v>
      </c>
      <c r="F4321" t="s">
        <v>56</v>
      </c>
      <c r="G4321">
        <v>44</v>
      </c>
      <c r="H4321" t="s">
        <v>20</v>
      </c>
      <c r="I4321" t="s">
        <v>21</v>
      </c>
      <c r="J4321" t="s">
        <v>28</v>
      </c>
      <c r="K4321" t="s">
        <v>28</v>
      </c>
      <c r="L4321" t="s">
        <v>33</v>
      </c>
      <c r="M4321" t="s">
        <v>21</v>
      </c>
      <c r="N4321" t="s">
        <v>25</v>
      </c>
      <c r="O4321">
        <v>35.5</v>
      </c>
      <c r="P4321">
        <v>1527.23</v>
      </c>
      <c r="Q4321">
        <v>2</v>
      </c>
      <c r="R4321" t="s">
        <v>20</v>
      </c>
    </row>
    <row r="4322" spans="1:18" x14ac:dyDescent="0.35">
      <c r="A4322" t="s">
        <v>4349</v>
      </c>
      <c r="B4322" t="s">
        <v>19</v>
      </c>
      <c r="C4322">
        <v>0</v>
      </c>
      <c r="D4322" t="s">
        <v>21</v>
      </c>
      <c r="E4322" t="s">
        <v>21</v>
      </c>
      <c r="F4322" t="s">
        <v>58</v>
      </c>
      <c r="G4322">
        <v>16</v>
      </c>
      <c r="H4322" t="s">
        <v>20</v>
      </c>
      <c r="I4322" t="s">
        <v>32</v>
      </c>
      <c r="J4322" t="s">
        <v>21</v>
      </c>
      <c r="K4322" t="s">
        <v>21</v>
      </c>
      <c r="L4322" t="s">
        <v>33</v>
      </c>
      <c r="M4322" t="s">
        <v>20</v>
      </c>
      <c r="N4322" t="s">
        <v>30</v>
      </c>
      <c r="O4322">
        <v>65</v>
      </c>
      <c r="P4322">
        <v>1065.3900000000001</v>
      </c>
      <c r="Q4322">
        <v>2</v>
      </c>
      <c r="R4322" t="s">
        <v>20</v>
      </c>
    </row>
    <row r="4323" spans="1:18" x14ac:dyDescent="0.35">
      <c r="A4323" t="s">
        <v>4350</v>
      </c>
      <c r="B4323" t="s">
        <v>19</v>
      </c>
      <c r="C4323">
        <v>0</v>
      </c>
      <c r="D4323" t="s">
        <v>21</v>
      </c>
      <c r="E4323" t="s">
        <v>21</v>
      </c>
      <c r="F4323" t="s">
        <v>45</v>
      </c>
      <c r="G4323">
        <v>38</v>
      </c>
      <c r="H4323" t="s">
        <v>20</v>
      </c>
      <c r="I4323" t="s">
        <v>23</v>
      </c>
      <c r="J4323" t="s">
        <v>20</v>
      </c>
      <c r="K4323" t="s">
        <v>21</v>
      </c>
      <c r="L4323" t="s">
        <v>29</v>
      </c>
      <c r="M4323" t="s">
        <v>20</v>
      </c>
      <c r="N4323" t="s">
        <v>25</v>
      </c>
      <c r="O4323">
        <v>89.27</v>
      </c>
      <c r="P4323">
        <v>3419.6</v>
      </c>
      <c r="Q4323">
        <v>3</v>
      </c>
      <c r="R4323" t="s">
        <v>21</v>
      </c>
    </row>
    <row r="4324" spans="1:18" x14ac:dyDescent="0.35">
      <c r="A4324" t="s">
        <v>4351</v>
      </c>
      <c r="B4324" t="s">
        <v>19</v>
      </c>
      <c r="C4324">
        <v>0</v>
      </c>
      <c r="D4324" t="s">
        <v>20</v>
      </c>
      <c r="E4324" t="s">
        <v>20</v>
      </c>
      <c r="F4324" t="s">
        <v>49</v>
      </c>
      <c r="G4324">
        <v>17</v>
      </c>
      <c r="H4324" t="s">
        <v>20</v>
      </c>
      <c r="I4324" t="s">
        <v>23</v>
      </c>
      <c r="J4324" t="s">
        <v>21</v>
      </c>
      <c r="K4324" t="s">
        <v>21</v>
      </c>
      <c r="L4324" t="s">
        <v>33</v>
      </c>
      <c r="M4324" t="s">
        <v>21</v>
      </c>
      <c r="N4324" t="s">
        <v>25</v>
      </c>
      <c r="O4324">
        <v>80.86</v>
      </c>
      <c r="P4324">
        <v>1357.59</v>
      </c>
      <c r="Q4324">
        <v>3</v>
      </c>
      <c r="R4324" t="s">
        <v>20</v>
      </c>
    </row>
    <row r="4325" spans="1:18" x14ac:dyDescent="0.35">
      <c r="A4325" t="s">
        <v>4352</v>
      </c>
      <c r="B4325" t="s">
        <v>19</v>
      </c>
      <c r="C4325">
        <v>1</v>
      </c>
      <c r="D4325" t="s">
        <v>20</v>
      </c>
      <c r="E4325" t="s">
        <v>21</v>
      </c>
      <c r="F4325" t="s">
        <v>39</v>
      </c>
      <c r="G4325">
        <v>20</v>
      </c>
      <c r="H4325" t="s">
        <v>21</v>
      </c>
      <c r="I4325" t="s">
        <v>32</v>
      </c>
      <c r="J4325" t="s">
        <v>21</v>
      </c>
      <c r="K4325" t="s">
        <v>20</v>
      </c>
      <c r="L4325" t="s">
        <v>24</v>
      </c>
      <c r="M4325" t="s">
        <v>21</v>
      </c>
      <c r="N4325" t="s">
        <v>34</v>
      </c>
      <c r="O4325">
        <v>58.02</v>
      </c>
      <c r="P4325">
        <v>1175.1400000000001</v>
      </c>
      <c r="Q4325">
        <v>0</v>
      </c>
      <c r="R4325" t="s">
        <v>21</v>
      </c>
    </row>
    <row r="4326" spans="1:18" x14ac:dyDescent="0.35">
      <c r="A4326" t="s">
        <v>4353</v>
      </c>
      <c r="B4326" t="s">
        <v>19</v>
      </c>
      <c r="C4326">
        <v>0</v>
      </c>
      <c r="D4326" t="s">
        <v>21</v>
      </c>
      <c r="E4326" t="s">
        <v>21</v>
      </c>
      <c r="F4326" t="s">
        <v>45</v>
      </c>
      <c r="G4326">
        <v>42</v>
      </c>
      <c r="H4326" t="s">
        <v>20</v>
      </c>
      <c r="I4326" t="s">
        <v>23</v>
      </c>
      <c r="J4326" t="s">
        <v>20</v>
      </c>
      <c r="K4326" t="s">
        <v>20</v>
      </c>
      <c r="L4326" t="s">
        <v>24</v>
      </c>
      <c r="M4326" t="s">
        <v>21</v>
      </c>
      <c r="N4326" t="s">
        <v>30</v>
      </c>
      <c r="O4326">
        <v>101.95</v>
      </c>
      <c r="P4326">
        <v>4304.04</v>
      </c>
      <c r="Q4326">
        <v>4</v>
      </c>
      <c r="R4326" t="s">
        <v>21</v>
      </c>
    </row>
    <row r="4327" spans="1:18" x14ac:dyDescent="0.35">
      <c r="A4327" t="s">
        <v>4354</v>
      </c>
      <c r="B4327" t="s">
        <v>19</v>
      </c>
      <c r="C4327">
        <v>0</v>
      </c>
      <c r="D4327" t="s">
        <v>20</v>
      </c>
      <c r="E4327" t="s">
        <v>21</v>
      </c>
      <c r="F4327" t="s">
        <v>37</v>
      </c>
      <c r="G4327">
        <v>54</v>
      </c>
      <c r="H4327" t="s">
        <v>20</v>
      </c>
      <c r="I4327" t="s">
        <v>32</v>
      </c>
      <c r="J4327" t="s">
        <v>21</v>
      </c>
      <c r="K4327" t="s">
        <v>21</v>
      </c>
      <c r="L4327" t="s">
        <v>24</v>
      </c>
      <c r="M4327" t="s">
        <v>20</v>
      </c>
      <c r="N4327" t="s">
        <v>30</v>
      </c>
      <c r="O4327">
        <v>54.79</v>
      </c>
      <c r="P4327">
        <v>2970.27</v>
      </c>
      <c r="Q4327">
        <v>2</v>
      </c>
      <c r="R4327" t="s">
        <v>21</v>
      </c>
    </row>
    <row r="4328" spans="1:18" x14ac:dyDescent="0.35">
      <c r="A4328" t="s">
        <v>4355</v>
      </c>
      <c r="B4328" t="s">
        <v>19</v>
      </c>
      <c r="C4328">
        <v>0</v>
      </c>
      <c r="D4328" t="s">
        <v>20</v>
      </c>
      <c r="E4328" t="s">
        <v>21</v>
      </c>
      <c r="F4328" t="s">
        <v>58</v>
      </c>
      <c r="G4328">
        <v>24</v>
      </c>
      <c r="H4328" t="s">
        <v>20</v>
      </c>
      <c r="I4328" t="s">
        <v>21</v>
      </c>
      <c r="J4328" t="s">
        <v>28</v>
      </c>
      <c r="K4328" t="s">
        <v>28</v>
      </c>
      <c r="L4328" t="s">
        <v>29</v>
      </c>
      <c r="M4328" t="s">
        <v>20</v>
      </c>
      <c r="N4328" t="s">
        <v>43</v>
      </c>
      <c r="O4328">
        <v>45.49</v>
      </c>
      <c r="P4328">
        <v>1114.46</v>
      </c>
      <c r="Q4328">
        <v>1</v>
      </c>
      <c r="R4328" t="s">
        <v>21</v>
      </c>
    </row>
    <row r="4329" spans="1:18" x14ac:dyDescent="0.35">
      <c r="A4329" t="s">
        <v>4356</v>
      </c>
      <c r="B4329" t="s">
        <v>19</v>
      </c>
      <c r="C4329">
        <v>0</v>
      </c>
      <c r="D4329" t="s">
        <v>21</v>
      </c>
      <c r="E4329" t="s">
        <v>21</v>
      </c>
      <c r="F4329" t="s">
        <v>27</v>
      </c>
      <c r="G4329">
        <v>0</v>
      </c>
      <c r="H4329" t="s">
        <v>20</v>
      </c>
      <c r="I4329" t="s">
        <v>23</v>
      </c>
      <c r="J4329" t="s">
        <v>20</v>
      </c>
      <c r="K4329" t="s">
        <v>21</v>
      </c>
      <c r="L4329" t="s">
        <v>29</v>
      </c>
      <c r="M4329" t="s">
        <v>20</v>
      </c>
      <c r="N4329" t="s">
        <v>30</v>
      </c>
      <c r="O4329">
        <v>86.49</v>
      </c>
      <c r="Q4329">
        <v>3</v>
      </c>
      <c r="R4329" t="s">
        <v>20</v>
      </c>
    </row>
    <row r="4330" spans="1:18" x14ac:dyDescent="0.35">
      <c r="A4330" t="s">
        <v>4357</v>
      </c>
      <c r="B4330" t="s">
        <v>36</v>
      </c>
      <c r="C4330">
        <v>1</v>
      </c>
      <c r="D4330" t="s">
        <v>21</v>
      </c>
      <c r="E4330" t="s">
        <v>21</v>
      </c>
      <c r="F4330" t="s">
        <v>49</v>
      </c>
      <c r="G4330">
        <v>42</v>
      </c>
      <c r="H4330" t="s">
        <v>20</v>
      </c>
      <c r="I4330" t="s">
        <v>32</v>
      </c>
      <c r="J4330" t="s">
        <v>20</v>
      </c>
      <c r="K4330" t="s">
        <v>21</v>
      </c>
      <c r="L4330" t="s">
        <v>33</v>
      </c>
      <c r="M4330" t="s">
        <v>20</v>
      </c>
      <c r="N4330" t="s">
        <v>34</v>
      </c>
      <c r="O4330">
        <v>71.39</v>
      </c>
      <c r="P4330">
        <v>3039.17</v>
      </c>
      <c r="Q4330">
        <v>0</v>
      </c>
      <c r="R4330" t="s">
        <v>21</v>
      </c>
    </row>
    <row r="4331" spans="1:18" x14ac:dyDescent="0.35">
      <c r="A4331" t="s">
        <v>4358</v>
      </c>
      <c r="B4331" t="s">
        <v>19</v>
      </c>
      <c r="C4331">
        <v>0</v>
      </c>
      <c r="D4331" t="s">
        <v>21</v>
      </c>
      <c r="E4331" t="s">
        <v>21</v>
      </c>
      <c r="F4331" t="s">
        <v>56</v>
      </c>
      <c r="G4331">
        <v>13</v>
      </c>
      <c r="H4331" t="s">
        <v>20</v>
      </c>
      <c r="I4331" t="s">
        <v>23</v>
      </c>
      <c r="J4331" t="s">
        <v>21</v>
      </c>
      <c r="K4331" t="s">
        <v>20</v>
      </c>
      <c r="L4331" t="s">
        <v>33</v>
      </c>
      <c r="M4331" t="s">
        <v>21</v>
      </c>
      <c r="N4331" t="s">
        <v>34</v>
      </c>
      <c r="O4331">
        <v>91.44</v>
      </c>
      <c r="P4331">
        <v>1176.5899999999999</v>
      </c>
      <c r="Q4331">
        <v>1</v>
      </c>
      <c r="R4331" t="s">
        <v>20</v>
      </c>
    </row>
    <row r="4332" spans="1:18" x14ac:dyDescent="0.35">
      <c r="A4332" t="s">
        <v>4359</v>
      </c>
      <c r="B4332" t="s">
        <v>36</v>
      </c>
      <c r="C4332">
        <v>0</v>
      </c>
      <c r="D4332" t="s">
        <v>21</v>
      </c>
      <c r="E4332" t="s">
        <v>21</v>
      </c>
      <c r="F4332" t="s">
        <v>49</v>
      </c>
      <c r="G4332">
        <v>16</v>
      </c>
      <c r="H4332" t="s">
        <v>20</v>
      </c>
      <c r="I4332" t="s">
        <v>21</v>
      </c>
      <c r="J4332" t="s">
        <v>28</v>
      </c>
      <c r="K4332" t="s">
        <v>28</v>
      </c>
      <c r="L4332" t="s">
        <v>33</v>
      </c>
      <c r="M4332" t="s">
        <v>20</v>
      </c>
      <c r="N4332" t="s">
        <v>34</v>
      </c>
      <c r="O4332">
        <v>28.29</v>
      </c>
      <c r="P4332">
        <v>451.07</v>
      </c>
      <c r="Q4332">
        <v>2</v>
      </c>
      <c r="R4332" t="s">
        <v>21</v>
      </c>
    </row>
    <row r="4333" spans="1:18" x14ac:dyDescent="0.35">
      <c r="A4333" t="s">
        <v>4360</v>
      </c>
      <c r="B4333" t="s">
        <v>19</v>
      </c>
      <c r="C4333">
        <v>0</v>
      </c>
      <c r="D4333" t="s">
        <v>21</v>
      </c>
      <c r="E4333" t="s">
        <v>21</v>
      </c>
      <c r="F4333" t="s">
        <v>47</v>
      </c>
      <c r="G4333">
        <v>20</v>
      </c>
      <c r="H4333" t="s">
        <v>20</v>
      </c>
      <c r="I4333" t="s">
        <v>21</v>
      </c>
      <c r="J4333" t="s">
        <v>28</v>
      </c>
      <c r="K4333" t="s">
        <v>28</v>
      </c>
      <c r="L4333" t="s">
        <v>24</v>
      </c>
      <c r="M4333" t="s">
        <v>20</v>
      </c>
      <c r="N4333" t="s">
        <v>25</v>
      </c>
      <c r="O4333">
        <v>28.46</v>
      </c>
      <c r="P4333">
        <v>581.38</v>
      </c>
      <c r="Q4333">
        <v>0</v>
      </c>
      <c r="R4333" t="s">
        <v>21</v>
      </c>
    </row>
    <row r="4334" spans="1:18" x14ac:dyDescent="0.35">
      <c r="A4334" t="s">
        <v>4361</v>
      </c>
      <c r="B4334" t="s">
        <v>36</v>
      </c>
      <c r="C4334">
        <v>0</v>
      </c>
      <c r="D4334" t="s">
        <v>20</v>
      </c>
      <c r="E4334" t="s">
        <v>21</v>
      </c>
      <c r="F4334" t="s">
        <v>45</v>
      </c>
      <c r="G4334">
        <v>48</v>
      </c>
      <c r="H4334" t="s">
        <v>20</v>
      </c>
      <c r="I4334" t="s">
        <v>23</v>
      </c>
      <c r="J4334" t="s">
        <v>20</v>
      </c>
      <c r="K4334" t="s">
        <v>21</v>
      </c>
      <c r="L4334" t="s">
        <v>29</v>
      </c>
      <c r="M4334" t="s">
        <v>21</v>
      </c>
      <c r="N4334" t="s">
        <v>25</v>
      </c>
      <c r="O4334">
        <v>95.32</v>
      </c>
      <c r="P4334">
        <v>4543.67</v>
      </c>
      <c r="Q4334">
        <v>3</v>
      </c>
      <c r="R4334" t="s">
        <v>20</v>
      </c>
    </row>
    <row r="4335" spans="1:18" x14ac:dyDescent="0.35">
      <c r="A4335" t="s">
        <v>4362</v>
      </c>
      <c r="B4335" t="s">
        <v>36</v>
      </c>
      <c r="C4335">
        <v>0</v>
      </c>
      <c r="D4335" t="s">
        <v>20</v>
      </c>
      <c r="E4335" t="s">
        <v>20</v>
      </c>
      <c r="F4335" t="s">
        <v>56</v>
      </c>
      <c r="G4335">
        <v>39</v>
      </c>
      <c r="H4335" t="s">
        <v>20</v>
      </c>
      <c r="I4335" t="s">
        <v>21</v>
      </c>
      <c r="J4335" t="s">
        <v>28</v>
      </c>
      <c r="K4335" t="s">
        <v>28</v>
      </c>
      <c r="L4335" t="s">
        <v>24</v>
      </c>
      <c r="M4335" t="s">
        <v>20</v>
      </c>
      <c r="N4335" t="s">
        <v>30</v>
      </c>
      <c r="O4335">
        <v>32.200000000000003</v>
      </c>
      <c r="P4335">
        <v>1258.3399999999999</v>
      </c>
      <c r="Q4335">
        <v>2</v>
      </c>
      <c r="R4335" t="s">
        <v>21</v>
      </c>
    </row>
    <row r="4336" spans="1:18" x14ac:dyDescent="0.35">
      <c r="A4336" t="s">
        <v>4363</v>
      </c>
      <c r="B4336" t="s">
        <v>36</v>
      </c>
      <c r="C4336">
        <v>0</v>
      </c>
      <c r="D4336" t="s">
        <v>21</v>
      </c>
      <c r="E4336" t="s">
        <v>20</v>
      </c>
      <c r="F4336" t="s">
        <v>47</v>
      </c>
      <c r="G4336">
        <v>33</v>
      </c>
      <c r="H4336" t="s">
        <v>20</v>
      </c>
      <c r="I4336" t="s">
        <v>23</v>
      </c>
      <c r="J4336" t="s">
        <v>21</v>
      </c>
      <c r="K4336" t="s">
        <v>21</v>
      </c>
      <c r="L4336" t="s">
        <v>24</v>
      </c>
      <c r="M4336" t="s">
        <v>21</v>
      </c>
      <c r="N4336" t="s">
        <v>43</v>
      </c>
      <c r="O4336">
        <v>93.33</v>
      </c>
      <c r="P4336">
        <v>3015.89</v>
      </c>
      <c r="Q4336">
        <v>4</v>
      </c>
      <c r="R4336" t="s">
        <v>21</v>
      </c>
    </row>
    <row r="4337" spans="1:18" x14ac:dyDescent="0.35">
      <c r="A4337" t="s">
        <v>4364</v>
      </c>
      <c r="B4337" t="s">
        <v>36</v>
      </c>
      <c r="C4337">
        <v>0</v>
      </c>
      <c r="D4337" t="s">
        <v>20</v>
      </c>
      <c r="E4337" t="s">
        <v>20</v>
      </c>
      <c r="F4337" t="s">
        <v>22</v>
      </c>
      <c r="G4337">
        <v>24</v>
      </c>
      <c r="H4337" t="s">
        <v>20</v>
      </c>
      <c r="I4337" t="s">
        <v>21</v>
      </c>
      <c r="J4337" t="s">
        <v>28</v>
      </c>
      <c r="K4337" t="s">
        <v>28</v>
      </c>
      <c r="L4337" t="s">
        <v>33</v>
      </c>
      <c r="M4337" t="s">
        <v>20</v>
      </c>
      <c r="N4337" t="s">
        <v>25</v>
      </c>
      <c r="O4337">
        <v>31.69</v>
      </c>
      <c r="P4337">
        <v>766.42</v>
      </c>
      <c r="Q4337">
        <v>0</v>
      </c>
      <c r="R4337" t="s">
        <v>20</v>
      </c>
    </row>
    <row r="4338" spans="1:18" x14ac:dyDescent="0.35">
      <c r="A4338" t="s">
        <v>4365</v>
      </c>
      <c r="B4338" t="s">
        <v>36</v>
      </c>
      <c r="C4338">
        <v>0</v>
      </c>
      <c r="D4338" t="s">
        <v>21</v>
      </c>
      <c r="E4338" t="s">
        <v>21</v>
      </c>
      <c r="F4338" t="s">
        <v>49</v>
      </c>
      <c r="G4338">
        <v>3</v>
      </c>
      <c r="H4338" t="s">
        <v>20</v>
      </c>
      <c r="I4338" t="s">
        <v>23</v>
      </c>
      <c r="J4338" t="s">
        <v>20</v>
      </c>
      <c r="K4338" t="s">
        <v>21</v>
      </c>
      <c r="L4338" t="s">
        <v>33</v>
      </c>
      <c r="M4338" t="s">
        <v>20</v>
      </c>
      <c r="N4338" t="s">
        <v>34</v>
      </c>
      <c r="O4338">
        <v>93.24</v>
      </c>
      <c r="P4338">
        <v>287.62</v>
      </c>
      <c r="Q4338">
        <v>2</v>
      </c>
      <c r="R4338" t="s">
        <v>20</v>
      </c>
    </row>
    <row r="4339" spans="1:18" x14ac:dyDescent="0.35">
      <c r="A4339" t="s">
        <v>4366</v>
      </c>
      <c r="B4339" t="s">
        <v>36</v>
      </c>
      <c r="C4339">
        <v>0</v>
      </c>
      <c r="D4339" t="s">
        <v>21</v>
      </c>
      <c r="E4339" t="s">
        <v>21</v>
      </c>
      <c r="F4339" t="s">
        <v>22</v>
      </c>
      <c r="G4339">
        <v>30</v>
      </c>
      <c r="H4339" t="s">
        <v>20</v>
      </c>
      <c r="I4339" t="s">
        <v>23</v>
      </c>
      <c r="J4339" t="s">
        <v>21</v>
      </c>
      <c r="K4339" t="s">
        <v>21</v>
      </c>
      <c r="L4339" t="s">
        <v>33</v>
      </c>
      <c r="M4339" t="s">
        <v>21</v>
      </c>
      <c r="N4339" t="s">
        <v>25</v>
      </c>
      <c r="O4339">
        <v>89.47</v>
      </c>
      <c r="P4339">
        <v>2620.4</v>
      </c>
      <c r="Q4339">
        <v>3</v>
      </c>
      <c r="R4339" t="s">
        <v>21</v>
      </c>
    </row>
    <row r="4340" spans="1:18" x14ac:dyDescent="0.35">
      <c r="A4340" t="s">
        <v>4367</v>
      </c>
      <c r="B4340" t="s">
        <v>36</v>
      </c>
      <c r="C4340">
        <v>0</v>
      </c>
      <c r="D4340" t="s">
        <v>21</v>
      </c>
      <c r="E4340" t="s">
        <v>21</v>
      </c>
      <c r="F4340" t="s">
        <v>65</v>
      </c>
      <c r="G4340">
        <v>34</v>
      </c>
      <c r="H4340" t="s">
        <v>20</v>
      </c>
      <c r="I4340" t="s">
        <v>23</v>
      </c>
      <c r="J4340" t="s">
        <v>21</v>
      </c>
      <c r="K4340" t="s">
        <v>21</v>
      </c>
      <c r="L4340" t="s">
        <v>33</v>
      </c>
      <c r="M4340" t="s">
        <v>20</v>
      </c>
      <c r="N4340" t="s">
        <v>34</v>
      </c>
      <c r="O4340">
        <v>85.4</v>
      </c>
      <c r="P4340">
        <v>2926.12</v>
      </c>
      <c r="Q4340">
        <v>1</v>
      </c>
      <c r="R4340" t="s">
        <v>21</v>
      </c>
    </row>
    <row r="4341" spans="1:18" x14ac:dyDescent="0.35">
      <c r="A4341" t="s">
        <v>4368</v>
      </c>
      <c r="B4341" t="s">
        <v>19</v>
      </c>
      <c r="C4341">
        <v>1</v>
      </c>
      <c r="D4341" t="s">
        <v>20</v>
      </c>
      <c r="E4341" t="s">
        <v>20</v>
      </c>
      <c r="F4341" t="s">
        <v>41</v>
      </c>
      <c r="G4341">
        <v>28</v>
      </c>
      <c r="H4341" t="s">
        <v>20</v>
      </c>
      <c r="I4341" t="s">
        <v>23</v>
      </c>
      <c r="J4341" t="s">
        <v>21</v>
      </c>
      <c r="K4341" t="s">
        <v>21</v>
      </c>
      <c r="L4341" t="s">
        <v>33</v>
      </c>
      <c r="M4341" t="s">
        <v>20</v>
      </c>
      <c r="N4341" t="s">
        <v>34</v>
      </c>
      <c r="O4341">
        <v>93.3</v>
      </c>
      <c r="P4341">
        <v>2654.86</v>
      </c>
      <c r="Q4341">
        <v>1</v>
      </c>
      <c r="R4341" t="s">
        <v>20</v>
      </c>
    </row>
    <row r="4342" spans="1:18" x14ac:dyDescent="0.35">
      <c r="A4342" t="s">
        <v>4369</v>
      </c>
      <c r="B4342" t="s">
        <v>36</v>
      </c>
      <c r="C4342">
        <v>0</v>
      </c>
      <c r="D4342" t="s">
        <v>21</v>
      </c>
      <c r="E4342" t="s">
        <v>21</v>
      </c>
      <c r="F4342" t="s">
        <v>56</v>
      </c>
      <c r="G4342">
        <v>47</v>
      </c>
      <c r="H4342" t="s">
        <v>20</v>
      </c>
      <c r="I4342" t="s">
        <v>21</v>
      </c>
      <c r="J4342" t="s">
        <v>28</v>
      </c>
      <c r="K4342" t="s">
        <v>28</v>
      </c>
      <c r="L4342" t="s">
        <v>24</v>
      </c>
      <c r="M4342" t="s">
        <v>20</v>
      </c>
      <c r="N4342" t="s">
        <v>43</v>
      </c>
      <c r="O4342">
        <v>32.200000000000003</v>
      </c>
      <c r="P4342">
        <v>1549</v>
      </c>
      <c r="Q4342">
        <v>2</v>
      </c>
      <c r="R4342" t="s">
        <v>21</v>
      </c>
    </row>
    <row r="4343" spans="1:18" x14ac:dyDescent="0.35">
      <c r="A4343" t="s">
        <v>4370</v>
      </c>
      <c r="B4343" t="s">
        <v>36</v>
      </c>
      <c r="C4343">
        <v>0</v>
      </c>
      <c r="D4343" t="s">
        <v>21</v>
      </c>
      <c r="E4343" t="s">
        <v>21</v>
      </c>
      <c r="F4343" t="s">
        <v>39</v>
      </c>
      <c r="G4343">
        <v>9</v>
      </c>
      <c r="H4343" t="s">
        <v>20</v>
      </c>
      <c r="I4343" t="s">
        <v>32</v>
      </c>
      <c r="J4343" t="s">
        <v>21</v>
      </c>
      <c r="K4343" t="s">
        <v>20</v>
      </c>
      <c r="L4343" t="s">
        <v>33</v>
      </c>
      <c r="M4343" t="s">
        <v>20</v>
      </c>
      <c r="N4343" t="s">
        <v>30</v>
      </c>
      <c r="O4343">
        <v>57.54</v>
      </c>
      <c r="P4343">
        <v>515.71</v>
      </c>
      <c r="Q4343">
        <v>0</v>
      </c>
      <c r="R4343" t="s">
        <v>21</v>
      </c>
    </row>
    <row r="4344" spans="1:18" x14ac:dyDescent="0.35">
      <c r="A4344" t="s">
        <v>4371</v>
      </c>
      <c r="B4344" t="s">
        <v>36</v>
      </c>
      <c r="C4344">
        <v>0</v>
      </c>
      <c r="D4344" t="s">
        <v>20</v>
      </c>
      <c r="E4344" t="s">
        <v>20</v>
      </c>
      <c r="F4344" t="s">
        <v>27</v>
      </c>
      <c r="G4344">
        <v>14</v>
      </c>
      <c r="H4344" t="s">
        <v>20</v>
      </c>
      <c r="I4344" t="s">
        <v>21</v>
      </c>
      <c r="J4344" t="s">
        <v>28</v>
      </c>
      <c r="K4344" t="s">
        <v>28</v>
      </c>
      <c r="L4344" t="s">
        <v>33</v>
      </c>
      <c r="M4344" t="s">
        <v>20</v>
      </c>
      <c r="N4344" t="s">
        <v>25</v>
      </c>
      <c r="O4344">
        <v>22.39</v>
      </c>
      <c r="P4344">
        <v>317.93</v>
      </c>
      <c r="Q4344">
        <v>2</v>
      </c>
      <c r="R4344" t="s">
        <v>21</v>
      </c>
    </row>
    <row r="4345" spans="1:18" x14ac:dyDescent="0.35">
      <c r="A4345" t="s">
        <v>4372</v>
      </c>
      <c r="B4345" t="s">
        <v>36</v>
      </c>
      <c r="C4345">
        <v>1</v>
      </c>
      <c r="D4345" t="s">
        <v>21</v>
      </c>
      <c r="E4345" t="s">
        <v>20</v>
      </c>
      <c r="F4345" t="s">
        <v>65</v>
      </c>
      <c r="G4345">
        <v>60</v>
      </c>
      <c r="H4345" t="s">
        <v>20</v>
      </c>
      <c r="I4345" t="s">
        <v>23</v>
      </c>
      <c r="J4345" t="s">
        <v>21</v>
      </c>
      <c r="K4345" t="s">
        <v>20</v>
      </c>
      <c r="L4345" t="s">
        <v>29</v>
      </c>
      <c r="M4345" t="s">
        <v>20</v>
      </c>
      <c r="N4345" t="s">
        <v>34</v>
      </c>
      <c r="O4345">
        <v>94.82</v>
      </c>
      <c r="P4345">
        <v>5684.64</v>
      </c>
      <c r="Q4345">
        <v>2</v>
      </c>
      <c r="R4345" t="s">
        <v>21</v>
      </c>
    </row>
    <row r="4346" spans="1:18" x14ac:dyDescent="0.35">
      <c r="A4346" t="s">
        <v>4373</v>
      </c>
      <c r="B4346" t="s">
        <v>19</v>
      </c>
      <c r="C4346">
        <v>0</v>
      </c>
      <c r="D4346" t="s">
        <v>21</v>
      </c>
      <c r="E4346" t="s">
        <v>21</v>
      </c>
      <c r="F4346" t="s">
        <v>75</v>
      </c>
      <c r="G4346">
        <v>12</v>
      </c>
      <c r="H4346" t="s">
        <v>20</v>
      </c>
      <c r="I4346" t="s">
        <v>21</v>
      </c>
      <c r="J4346" t="s">
        <v>28</v>
      </c>
      <c r="K4346" t="s">
        <v>28</v>
      </c>
      <c r="L4346" t="s">
        <v>33</v>
      </c>
      <c r="M4346" t="s">
        <v>20</v>
      </c>
      <c r="N4346" t="s">
        <v>34</v>
      </c>
      <c r="O4346">
        <v>32.97</v>
      </c>
      <c r="P4346">
        <v>398.95</v>
      </c>
      <c r="Q4346">
        <v>0</v>
      </c>
      <c r="R4346" t="s">
        <v>21</v>
      </c>
    </row>
    <row r="4347" spans="1:18" x14ac:dyDescent="0.35">
      <c r="A4347" t="s">
        <v>4374</v>
      </c>
      <c r="B4347" t="s">
        <v>19</v>
      </c>
      <c r="C4347">
        <v>0</v>
      </c>
      <c r="D4347" t="s">
        <v>20</v>
      </c>
      <c r="E4347" t="s">
        <v>21</v>
      </c>
      <c r="F4347" t="s">
        <v>37</v>
      </c>
      <c r="G4347">
        <v>19</v>
      </c>
      <c r="H4347" t="s">
        <v>20</v>
      </c>
      <c r="I4347" t="s">
        <v>23</v>
      </c>
      <c r="J4347" t="s">
        <v>20</v>
      </c>
      <c r="K4347" t="s">
        <v>20</v>
      </c>
      <c r="L4347" t="s">
        <v>33</v>
      </c>
      <c r="M4347" t="s">
        <v>21</v>
      </c>
      <c r="N4347" t="s">
        <v>34</v>
      </c>
      <c r="O4347">
        <v>98.63</v>
      </c>
      <c r="P4347">
        <v>1840.72</v>
      </c>
      <c r="Q4347">
        <v>4</v>
      </c>
      <c r="R4347" t="s">
        <v>21</v>
      </c>
    </row>
    <row r="4348" spans="1:18" x14ac:dyDescent="0.35">
      <c r="A4348" t="s">
        <v>4375</v>
      </c>
      <c r="B4348" t="s">
        <v>19</v>
      </c>
      <c r="C4348">
        <v>1</v>
      </c>
      <c r="D4348" t="s">
        <v>21</v>
      </c>
      <c r="E4348" t="s">
        <v>20</v>
      </c>
      <c r="F4348" t="s">
        <v>56</v>
      </c>
      <c r="G4348">
        <v>51</v>
      </c>
      <c r="H4348" t="s">
        <v>20</v>
      </c>
      <c r="I4348" t="s">
        <v>23</v>
      </c>
      <c r="J4348" t="s">
        <v>20</v>
      </c>
      <c r="K4348" t="s">
        <v>21</v>
      </c>
      <c r="L4348" t="s">
        <v>24</v>
      </c>
      <c r="M4348" t="s">
        <v>20</v>
      </c>
      <c r="N4348" t="s">
        <v>43</v>
      </c>
      <c r="O4348">
        <v>84.74</v>
      </c>
      <c r="P4348">
        <v>4280.1899999999996</v>
      </c>
      <c r="Q4348">
        <v>3</v>
      </c>
      <c r="R4348" t="s">
        <v>21</v>
      </c>
    </row>
    <row r="4349" spans="1:18" x14ac:dyDescent="0.35">
      <c r="A4349" t="s">
        <v>4376</v>
      </c>
      <c r="B4349" t="s">
        <v>36</v>
      </c>
      <c r="C4349">
        <v>0</v>
      </c>
      <c r="D4349" t="s">
        <v>21</v>
      </c>
      <c r="E4349" t="s">
        <v>21</v>
      </c>
      <c r="F4349" t="s">
        <v>58</v>
      </c>
      <c r="G4349">
        <v>70</v>
      </c>
      <c r="H4349" t="s">
        <v>20</v>
      </c>
      <c r="I4349" t="s">
        <v>23</v>
      </c>
      <c r="J4349" t="s">
        <v>20</v>
      </c>
      <c r="K4349" t="s">
        <v>21</v>
      </c>
      <c r="L4349" t="s">
        <v>24</v>
      </c>
      <c r="M4349" t="s">
        <v>21</v>
      </c>
      <c r="N4349" t="s">
        <v>30</v>
      </c>
      <c r="O4349">
        <v>90</v>
      </c>
      <c r="P4349">
        <v>6422.45</v>
      </c>
      <c r="Q4349">
        <v>2</v>
      </c>
      <c r="R4349" t="s">
        <v>21</v>
      </c>
    </row>
    <row r="4350" spans="1:18" x14ac:dyDescent="0.35">
      <c r="A4350" t="s">
        <v>4377</v>
      </c>
      <c r="B4350" t="s">
        <v>19</v>
      </c>
      <c r="C4350">
        <v>0</v>
      </c>
      <c r="D4350" t="s">
        <v>21</v>
      </c>
      <c r="E4350" t="s">
        <v>21</v>
      </c>
      <c r="F4350" t="s">
        <v>49</v>
      </c>
      <c r="G4350">
        <v>16</v>
      </c>
      <c r="H4350" t="s">
        <v>20</v>
      </c>
      <c r="I4350" t="s">
        <v>21</v>
      </c>
      <c r="J4350" t="s">
        <v>28</v>
      </c>
      <c r="K4350" t="s">
        <v>28</v>
      </c>
      <c r="L4350" t="s">
        <v>29</v>
      </c>
      <c r="M4350" t="s">
        <v>21</v>
      </c>
      <c r="N4350" t="s">
        <v>43</v>
      </c>
      <c r="O4350">
        <v>22.69</v>
      </c>
      <c r="P4350">
        <v>365.03</v>
      </c>
      <c r="Q4350">
        <v>1</v>
      </c>
      <c r="R4350" t="s">
        <v>21</v>
      </c>
    </row>
    <row r="4351" spans="1:18" x14ac:dyDescent="0.35">
      <c r="A4351" t="s">
        <v>4378</v>
      </c>
      <c r="B4351" t="s">
        <v>36</v>
      </c>
      <c r="C4351">
        <v>0</v>
      </c>
      <c r="D4351" t="s">
        <v>21</v>
      </c>
      <c r="E4351" t="s">
        <v>21</v>
      </c>
      <c r="F4351" t="s">
        <v>58</v>
      </c>
      <c r="G4351">
        <v>7</v>
      </c>
      <c r="H4351" t="s">
        <v>20</v>
      </c>
      <c r="I4351" t="s">
        <v>23</v>
      </c>
      <c r="J4351" t="s">
        <v>21</v>
      </c>
      <c r="K4351" t="s">
        <v>21</v>
      </c>
      <c r="L4351" t="s">
        <v>33</v>
      </c>
      <c r="M4351" t="s">
        <v>21</v>
      </c>
      <c r="N4351" t="s">
        <v>34</v>
      </c>
      <c r="O4351">
        <v>85.07</v>
      </c>
      <c r="P4351">
        <v>585.73</v>
      </c>
      <c r="Q4351">
        <v>2</v>
      </c>
      <c r="R4351" t="s">
        <v>20</v>
      </c>
    </row>
    <row r="4352" spans="1:18" x14ac:dyDescent="0.35">
      <c r="A4352" t="s">
        <v>4379</v>
      </c>
      <c r="B4352" t="s">
        <v>36</v>
      </c>
      <c r="C4352">
        <v>1</v>
      </c>
      <c r="D4352" t="s">
        <v>20</v>
      </c>
      <c r="E4352" t="s">
        <v>20</v>
      </c>
      <c r="F4352" t="s">
        <v>41</v>
      </c>
      <c r="G4352">
        <v>23</v>
      </c>
      <c r="H4352" t="s">
        <v>21</v>
      </c>
      <c r="I4352" t="s">
        <v>23</v>
      </c>
      <c r="J4352" t="s">
        <v>21</v>
      </c>
      <c r="K4352" t="s">
        <v>20</v>
      </c>
      <c r="L4352" t="s">
        <v>29</v>
      </c>
      <c r="M4352" t="s">
        <v>20</v>
      </c>
      <c r="N4352" t="s">
        <v>43</v>
      </c>
      <c r="O4352">
        <v>67.040000000000006</v>
      </c>
      <c r="P4352">
        <v>1570.62</v>
      </c>
      <c r="Q4352">
        <v>0</v>
      </c>
      <c r="R4352" t="s">
        <v>21</v>
      </c>
    </row>
    <row r="4353" spans="1:18" x14ac:dyDescent="0.35">
      <c r="A4353" t="s">
        <v>4380</v>
      </c>
      <c r="B4353" t="s">
        <v>19</v>
      </c>
      <c r="C4353">
        <v>0</v>
      </c>
      <c r="D4353" t="s">
        <v>20</v>
      </c>
      <c r="E4353" t="s">
        <v>21</v>
      </c>
      <c r="F4353" t="s">
        <v>75</v>
      </c>
      <c r="G4353">
        <v>20</v>
      </c>
      <c r="H4353" t="s">
        <v>20</v>
      </c>
      <c r="I4353" t="s">
        <v>23</v>
      </c>
      <c r="J4353" t="s">
        <v>20</v>
      </c>
      <c r="K4353" t="s">
        <v>21</v>
      </c>
      <c r="L4353" t="s">
        <v>33</v>
      </c>
      <c r="M4353" t="s">
        <v>20</v>
      </c>
      <c r="N4353" t="s">
        <v>34</v>
      </c>
      <c r="O4353">
        <v>87.03</v>
      </c>
      <c r="P4353">
        <v>1759.29</v>
      </c>
      <c r="Q4353">
        <v>4</v>
      </c>
      <c r="R4353" t="s">
        <v>20</v>
      </c>
    </row>
    <row r="4354" spans="1:18" x14ac:dyDescent="0.35">
      <c r="A4354" t="s">
        <v>4381</v>
      </c>
      <c r="B4354" t="s">
        <v>19</v>
      </c>
      <c r="C4354">
        <v>0</v>
      </c>
      <c r="D4354" t="s">
        <v>20</v>
      </c>
      <c r="E4354" t="s">
        <v>20</v>
      </c>
      <c r="F4354" t="s">
        <v>37</v>
      </c>
      <c r="G4354">
        <v>10</v>
      </c>
      <c r="H4354" t="s">
        <v>20</v>
      </c>
      <c r="I4354" t="s">
        <v>23</v>
      </c>
      <c r="J4354" t="s">
        <v>20</v>
      </c>
      <c r="K4354" t="s">
        <v>21</v>
      </c>
      <c r="L4354" t="s">
        <v>33</v>
      </c>
      <c r="M4354" t="s">
        <v>21</v>
      </c>
      <c r="N4354" t="s">
        <v>43</v>
      </c>
      <c r="O4354">
        <v>93.53</v>
      </c>
      <c r="P4354">
        <v>954.35</v>
      </c>
      <c r="Q4354">
        <v>1</v>
      </c>
      <c r="R4354" t="s">
        <v>20</v>
      </c>
    </row>
    <row r="4355" spans="1:18" x14ac:dyDescent="0.35">
      <c r="A4355" t="s">
        <v>4382</v>
      </c>
      <c r="B4355" t="s">
        <v>19</v>
      </c>
      <c r="C4355">
        <v>0</v>
      </c>
      <c r="D4355" t="s">
        <v>20</v>
      </c>
      <c r="E4355" t="s">
        <v>20</v>
      </c>
      <c r="F4355" t="s">
        <v>56</v>
      </c>
      <c r="G4355">
        <v>17</v>
      </c>
      <c r="H4355" t="s">
        <v>20</v>
      </c>
      <c r="I4355" t="s">
        <v>23</v>
      </c>
      <c r="J4355" t="s">
        <v>21</v>
      </c>
      <c r="K4355" t="s">
        <v>20</v>
      </c>
      <c r="L4355" t="s">
        <v>33</v>
      </c>
      <c r="M4355" t="s">
        <v>20</v>
      </c>
      <c r="N4355" t="s">
        <v>34</v>
      </c>
      <c r="O4355">
        <v>90.84</v>
      </c>
      <c r="P4355">
        <v>1501.63</v>
      </c>
      <c r="Q4355">
        <v>3</v>
      </c>
      <c r="R4355" t="s">
        <v>21</v>
      </c>
    </row>
    <row r="4356" spans="1:18" x14ac:dyDescent="0.35">
      <c r="A4356" t="s">
        <v>4383</v>
      </c>
      <c r="B4356" t="s">
        <v>36</v>
      </c>
      <c r="C4356">
        <v>0</v>
      </c>
      <c r="D4356" t="s">
        <v>20</v>
      </c>
      <c r="E4356" t="s">
        <v>21</v>
      </c>
      <c r="F4356" t="s">
        <v>41</v>
      </c>
      <c r="G4356">
        <v>49</v>
      </c>
      <c r="H4356" t="s">
        <v>20</v>
      </c>
      <c r="I4356" t="s">
        <v>32</v>
      </c>
      <c r="J4356" t="s">
        <v>21</v>
      </c>
      <c r="K4356" t="s">
        <v>21</v>
      </c>
      <c r="L4356" t="s">
        <v>24</v>
      </c>
      <c r="M4356" t="s">
        <v>20</v>
      </c>
      <c r="N4356" t="s">
        <v>43</v>
      </c>
      <c r="O4356">
        <v>46.6</v>
      </c>
      <c r="P4356">
        <v>2333.34</v>
      </c>
      <c r="Q4356">
        <v>2</v>
      </c>
      <c r="R4356" t="s">
        <v>21</v>
      </c>
    </row>
    <row r="4357" spans="1:18" x14ac:dyDescent="0.35">
      <c r="A4357" t="s">
        <v>4384</v>
      </c>
      <c r="B4357" t="s">
        <v>36</v>
      </c>
      <c r="C4357">
        <v>0</v>
      </c>
      <c r="D4357" t="s">
        <v>20</v>
      </c>
      <c r="E4357" t="s">
        <v>21</v>
      </c>
      <c r="F4357" t="s">
        <v>65</v>
      </c>
      <c r="G4357">
        <v>67</v>
      </c>
      <c r="H4357" t="s">
        <v>20</v>
      </c>
      <c r="I4357" t="s">
        <v>23</v>
      </c>
      <c r="J4357" t="s">
        <v>20</v>
      </c>
      <c r="K4357" t="s">
        <v>21</v>
      </c>
      <c r="L4357" t="s">
        <v>24</v>
      </c>
      <c r="M4357" t="s">
        <v>20</v>
      </c>
      <c r="N4357" t="s">
        <v>25</v>
      </c>
      <c r="O4357">
        <v>90.2</v>
      </c>
      <c r="P4357">
        <v>6180.04</v>
      </c>
      <c r="Q4357">
        <v>1</v>
      </c>
      <c r="R4357" t="s">
        <v>21</v>
      </c>
    </row>
    <row r="4358" spans="1:18" x14ac:dyDescent="0.35">
      <c r="A4358" t="s">
        <v>4385</v>
      </c>
      <c r="B4358" t="s">
        <v>19</v>
      </c>
      <c r="C4358">
        <v>1</v>
      </c>
      <c r="D4358" t="s">
        <v>20</v>
      </c>
      <c r="E4358" t="s">
        <v>21</v>
      </c>
      <c r="F4358" t="s">
        <v>56</v>
      </c>
      <c r="G4358">
        <v>51</v>
      </c>
      <c r="H4358" t="s">
        <v>21</v>
      </c>
      <c r="I4358" t="s">
        <v>23</v>
      </c>
      <c r="J4358" t="s">
        <v>21</v>
      </c>
      <c r="K4358" t="s">
        <v>21</v>
      </c>
      <c r="L4358" t="s">
        <v>24</v>
      </c>
      <c r="M4358" t="s">
        <v>20</v>
      </c>
      <c r="N4358" t="s">
        <v>34</v>
      </c>
      <c r="O4358">
        <v>69.86</v>
      </c>
      <c r="P4358">
        <v>3515.2</v>
      </c>
      <c r="Q4358">
        <v>4</v>
      </c>
      <c r="R4358" t="s">
        <v>21</v>
      </c>
    </row>
    <row r="4359" spans="1:18" x14ac:dyDescent="0.35">
      <c r="A4359" t="s">
        <v>4386</v>
      </c>
      <c r="B4359" t="s">
        <v>36</v>
      </c>
      <c r="C4359">
        <v>0</v>
      </c>
      <c r="D4359" t="s">
        <v>20</v>
      </c>
      <c r="E4359" t="s">
        <v>21</v>
      </c>
      <c r="F4359" t="s">
        <v>49</v>
      </c>
      <c r="G4359">
        <v>38</v>
      </c>
      <c r="H4359" t="s">
        <v>20</v>
      </c>
      <c r="I4359" t="s">
        <v>23</v>
      </c>
      <c r="J4359" t="s">
        <v>21</v>
      </c>
      <c r="K4359" t="s">
        <v>21</v>
      </c>
      <c r="L4359" t="s">
        <v>33</v>
      </c>
      <c r="M4359" t="s">
        <v>21</v>
      </c>
      <c r="N4359" t="s">
        <v>30</v>
      </c>
      <c r="O4359">
        <v>76.510000000000005</v>
      </c>
      <c r="P4359">
        <v>2821.09</v>
      </c>
      <c r="Q4359">
        <v>2</v>
      </c>
      <c r="R4359" t="s">
        <v>20</v>
      </c>
    </row>
    <row r="4360" spans="1:18" x14ac:dyDescent="0.35">
      <c r="A4360" t="s">
        <v>4387</v>
      </c>
      <c r="B4360" t="s">
        <v>19</v>
      </c>
      <c r="C4360">
        <v>1</v>
      </c>
      <c r="D4360" t="s">
        <v>20</v>
      </c>
      <c r="E4360" t="s">
        <v>21</v>
      </c>
      <c r="F4360" t="s">
        <v>56</v>
      </c>
      <c r="G4360">
        <v>49</v>
      </c>
      <c r="H4360" t="s">
        <v>20</v>
      </c>
      <c r="I4360" t="s">
        <v>21</v>
      </c>
      <c r="J4360" t="s">
        <v>28</v>
      </c>
      <c r="K4360" t="s">
        <v>28</v>
      </c>
      <c r="L4360" t="s">
        <v>33</v>
      </c>
      <c r="M4360" t="s">
        <v>21</v>
      </c>
      <c r="N4360" t="s">
        <v>43</v>
      </c>
      <c r="O4360">
        <v>26.89</v>
      </c>
      <c r="P4360">
        <v>1345.48</v>
      </c>
      <c r="Q4360">
        <v>2</v>
      </c>
      <c r="R4360" t="s">
        <v>20</v>
      </c>
    </row>
    <row r="4361" spans="1:18" x14ac:dyDescent="0.35">
      <c r="A4361" t="s">
        <v>4388</v>
      </c>
      <c r="B4361" t="s">
        <v>19</v>
      </c>
      <c r="C4361">
        <v>1</v>
      </c>
      <c r="D4361" t="s">
        <v>21</v>
      </c>
      <c r="E4361" t="s">
        <v>21</v>
      </c>
      <c r="F4361" t="s">
        <v>58</v>
      </c>
      <c r="G4361">
        <v>15</v>
      </c>
      <c r="H4361" t="s">
        <v>21</v>
      </c>
      <c r="I4361" t="s">
        <v>23</v>
      </c>
      <c r="J4361" t="s">
        <v>20</v>
      </c>
      <c r="K4361" t="s">
        <v>20</v>
      </c>
      <c r="L4361" t="s">
        <v>33</v>
      </c>
      <c r="M4361" t="s">
        <v>20</v>
      </c>
      <c r="N4361" t="s">
        <v>30</v>
      </c>
      <c r="O4361">
        <v>91.99</v>
      </c>
      <c r="P4361">
        <v>1355.55</v>
      </c>
      <c r="Q4361">
        <v>2</v>
      </c>
      <c r="R4361" t="s">
        <v>20</v>
      </c>
    </row>
    <row r="4362" spans="1:18" x14ac:dyDescent="0.35">
      <c r="A4362" t="s">
        <v>4389</v>
      </c>
      <c r="B4362" t="s">
        <v>19</v>
      </c>
      <c r="C4362">
        <v>0</v>
      </c>
      <c r="D4362" t="s">
        <v>20</v>
      </c>
      <c r="E4362" t="s">
        <v>21</v>
      </c>
      <c r="F4362" t="s">
        <v>39</v>
      </c>
      <c r="G4362">
        <v>20</v>
      </c>
      <c r="H4362" t="s">
        <v>20</v>
      </c>
      <c r="I4362" t="s">
        <v>23</v>
      </c>
      <c r="J4362" t="s">
        <v>21</v>
      </c>
      <c r="K4362" t="s">
        <v>21</v>
      </c>
      <c r="L4362" t="s">
        <v>33</v>
      </c>
      <c r="M4362" t="s">
        <v>20</v>
      </c>
      <c r="N4362" t="s">
        <v>25</v>
      </c>
      <c r="O4362">
        <v>90.19</v>
      </c>
      <c r="P4362">
        <v>1815.58</v>
      </c>
      <c r="Q4362">
        <v>4</v>
      </c>
      <c r="R4362" t="s">
        <v>20</v>
      </c>
    </row>
    <row r="4363" spans="1:18" x14ac:dyDescent="0.35">
      <c r="A4363" t="s">
        <v>4390</v>
      </c>
      <c r="B4363" t="s">
        <v>36</v>
      </c>
      <c r="C4363">
        <v>0</v>
      </c>
      <c r="D4363" t="s">
        <v>20</v>
      </c>
      <c r="E4363" t="s">
        <v>21</v>
      </c>
      <c r="F4363" t="s">
        <v>56</v>
      </c>
      <c r="G4363">
        <v>49</v>
      </c>
      <c r="H4363" t="s">
        <v>20</v>
      </c>
      <c r="I4363" t="s">
        <v>21</v>
      </c>
      <c r="J4363" t="s">
        <v>28</v>
      </c>
      <c r="K4363" t="s">
        <v>28</v>
      </c>
      <c r="L4363" t="s">
        <v>33</v>
      </c>
      <c r="M4363" t="s">
        <v>20</v>
      </c>
      <c r="N4363" t="s">
        <v>30</v>
      </c>
      <c r="O4363">
        <v>33.26</v>
      </c>
      <c r="P4363">
        <v>1601.59</v>
      </c>
      <c r="Q4363">
        <v>0</v>
      </c>
      <c r="R4363" t="s">
        <v>21</v>
      </c>
    </row>
    <row r="4364" spans="1:18" x14ac:dyDescent="0.35">
      <c r="A4364" t="s">
        <v>4391</v>
      </c>
      <c r="B4364" t="s">
        <v>19</v>
      </c>
      <c r="C4364">
        <v>0</v>
      </c>
      <c r="D4364" t="s">
        <v>20</v>
      </c>
      <c r="E4364" t="s">
        <v>21</v>
      </c>
      <c r="F4364" t="s">
        <v>39</v>
      </c>
      <c r="G4364">
        <v>7</v>
      </c>
      <c r="H4364" t="s">
        <v>20</v>
      </c>
      <c r="I4364" t="s">
        <v>23</v>
      </c>
      <c r="J4364" t="s">
        <v>21</v>
      </c>
      <c r="K4364" t="s">
        <v>20</v>
      </c>
      <c r="L4364" t="s">
        <v>33</v>
      </c>
      <c r="M4364" t="s">
        <v>20</v>
      </c>
      <c r="N4364" t="s">
        <v>34</v>
      </c>
      <c r="O4364">
        <v>92.16</v>
      </c>
      <c r="P4364">
        <v>649.14</v>
      </c>
      <c r="Q4364">
        <v>0</v>
      </c>
      <c r="R4364" t="s">
        <v>21</v>
      </c>
    </row>
    <row r="4365" spans="1:18" x14ac:dyDescent="0.35">
      <c r="A4365" t="s">
        <v>4392</v>
      </c>
      <c r="B4365" t="s">
        <v>36</v>
      </c>
      <c r="C4365">
        <v>0</v>
      </c>
      <c r="D4365" t="s">
        <v>20</v>
      </c>
      <c r="E4365" t="s">
        <v>20</v>
      </c>
      <c r="F4365" t="s">
        <v>37</v>
      </c>
      <c r="G4365">
        <v>38</v>
      </c>
      <c r="H4365" t="s">
        <v>20</v>
      </c>
      <c r="I4365" t="s">
        <v>23</v>
      </c>
      <c r="J4365" t="s">
        <v>20</v>
      </c>
      <c r="K4365" t="s">
        <v>21</v>
      </c>
      <c r="L4365" t="s">
        <v>29</v>
      </c>
      <c r="M4365" t="s">
        <v>21</v>
      </c>
      <c r="N4365" t="s">
        <v>30</v>
      </c>
      <c r="O4365">
        <v>86.85</v>
      </c>
      <c r="P4365">
        <v>3380.33</v>
      </c>
      <c r="Q4365">
        <v>2</v>
      </c>
      <c r="R4365" t="s">
        <v>21</v>
      </c>
    </row>
    <row r="4366" spans="1:18" x14ac:dyDescent="0.35">
      <c r="A4366" t="s">
        <v>4393</v>
      </c>
      <c r="B4366" t="s">
        <v>19</v>
      </c>
      <c r="C4366">
        <v>0</v>
      </c>
      <c r="D4366" t="s">
        <v>21</v>
      </c>
      <c r="E4366" t="s">
        <v>20</v>
      </c>
      <c r="F4366" t="s">
        <v>58</v>
      </c>
      <c r="G4366">
        <v>2</v>
      </c>
      <c r="H4366" t="s">
        <v>20</v>
      </c>
      <c r="I4366" t="s">
        <v>23</v>
      </c>
      <c r="J4366" t="s">
        <v>20</v>
      </c>
      <c r="K4366" t="s">
        <v>20</v>
      </c>
      <c r="L4366" t="s">
        <v>33</v>
      </c>
      <c r="M4366" t="s">
        <v>21</v>
      </c>
      <c r="N4366" t="s">
        <v>25</v>
      </c>
      <c r="O4366">
        <v>85.99</v>
      </c>
      <c r="P4366">
        <v>176.3</v>
      </c>
      <c r="Q4366">
        <v>1</v>
      </c>
      <c r="R4366" t="s">
        <v>21</v>
      </c>
    </row>
    <row r="4367" spans="1:18" x14ac:dyDescent="0.35">
      <c r="A4367" t="s">
        <v>4394</v>
      </c>
      <c r="B4367" t="s">
        <v>19</v>
      </c>
      <c r="C4367">
        <v>0</v>
      </c>
      <c r="D4367" t="s">
        <v>20</v>
      </c>
      <c r="E4367" t="s">
        <v>21</v>
      </c>
      <c r="F4367" t="s">
        <v>27</v>
      </c>
      <c r="G4367">
        <v>48</v>
      </c>
      <c r="H4367" t="s">
        <v>20</v>
      </c>
      <c r="I4367" t="s">
        <v>23</v>
      </c>
      <c r="J4367" t="s">
        <v>21</v>
      </c>
      <c r="K4367" t="s">
        <v>21</v>
      </c>
      <c r="L4367" t="s">
        <v>24</v>
      </c>
      <c r="M4367" t="s">
        <v>20</v>
      </c>
      <c r="N4367" t="s">
        <v>25</v>
      </c>
      <c r="O4367">
        <v>85.29</v>
      </c>
      <c r="P4367">
        <v>4167.5200000000004</v>
      </c>
      <c r="Q4367">
        <v>4</v>
      </c>
      <c r="R4367" t="s">
        <v>21</v>
      </c>
    </row>
    <row r="4368" spans="1:18" x14ac:dyDescent="0.35">
      <c r="A4368" t="s">
        <v>4395</v>
      </c>
      <c r="B4368" t="s">
        <v>19</v>
      </c>
      <c r="C4368">
        <v>0</v>
      </c>
      <c r="D4368" t="s">
        <v>20</v>
      </c>
      <c r="E4368" t="s">
        <v>20</v>
      </c>
      <c r="F4368" t="s">
        <v>49</v>
      </c>
      <c r="G4368">
        <v>71</v>
      </c>
      <c r="H4368" t="s">
        <v>20</v>
      </c>
      <c r="I4368" t="s">
        <v>21</v>
      </c>
      <c r="J4368" t="s">
        <v>28</v>
      </c>
      <c r="K4368" t="s">
        <v>28</v>
      </c>
      <c r="L4368" t="s">
        <v>33</v>
      </c>
      <c r="M4368" t="s">
        <v>20</v>
      </c>
      <c r="N4368" t="s">
        <v>25</v>
      </c>
      <c r="O4368">
        <v>31.84</v>
      </c>
      <c r="P4368">
        <v>2224.1</v>
      </c>
      <c r="Q4368">
        <v>0</v>
      </c>
      <c r="R4368" t="s">
        <v>21</v>
      </c>
    </row>
    <row r="4369" spans="1:18" x14ac:dyDescent="0.35">
      <c r="A4369" t="s">
        <v>4396</v>
      </c>
      <c r="B4369" t="s">
        <v>36</v>
      </c>
      <c r="C4369">
        <v>0</v>
      </c>
      <c r="D4369" t="s">
        <v>20</v>
      </c>
      <c r="E4369" t="s">
        <v>21</v>
      </c>
      <c r="F4369" t="s">
        <v>45</v>
      </c>
      <c r="G4369">
        <v>4</v>
      </c>
      <c r="H4369" t="s">
        <v>20</v>
      </c>
      <c r="I4369" t="s">
        <v>23</v>
      </c>
      <c r="J4369" t="s">
        <v>21</v>
      </c>
      <c r="K4369" t="s">
        <v>21</v>
      </c>
      <c r="L4369" t="s">
        <v>33</v>
      </c>
      <c r="M4369" t="s">
        <v>20</v>
      </c>
      <c r="N4369" t="s">
        <v>43</v>
      </c>
      <c r="O4369">
        <v>87.56</v>
      </c>
      <c r="P4369">
        <v>349.91</v>
      </c>
      <c r="Q4369">
        <v>3</v>
      </c>
      <c r="R4369" t="s">
        <v>20</v>
      </c>
    </row>
    <row r="4370" spans="1:18" x14ac:dyDescent="0.35">
      <c r="A4370" t="s">
        <v>4397</v>
      </c>
      <c r="B4370" t="s">
        <v>36</v>
      </c>
      <c r="C4370">
        <v>1</v>
      </c>
      <c r="D4370" t="s">
        <v>21</v>
      </c>
      <c r="E4370" t="s">
        <v>21</v>
      </c>
      <c r="F4370" t="s">
        <v>37</v>
      </c>
      <c r="G4370">
        <v>46</v>
      </c>
      <c r="H4370" t="s">
        <v>20</v>
      </c>
      <c r="I4370" t="s">
        <v>23</v>
      </c>
      <c r="J4370" t="s">
        <v>20</v>
      </c>
      <c r="K4370" t="s">
        <v>21</v>
      </c>
      <c r="L4370" t="s">
        <v>24</v>
      </c>
      <c r="M4370" t="s">
        <v>20</v>
      </c>
      <c r="N4370" t="s">
        <v>25</v>
      </c>
      <c r="O4370">
        <v>92.74</v>
      </c>
      <c r="P4370">
        <v>4225.1899999999996</v>
      </c>
      <c r="Q4370">
        <v>3</v>
      </c>
      <c r="R4370" t="s">
        <v>21</v>
      </c>
    </row>
    <row r="4371" spans="1:18" x14ac:dyDescent="0.35">
      <c r="A4371" t="s">
        <v>4398</v>
      </c>
      <c r="B4371" t="s">
        <v>36</v>
      </c>
      <c r="C4371">
        <v>0</v>
      </c>
      <c r="D4371" t="s">
        <v>20</v>
      </c>
      <c r="E4371" t="s">
        <v>21</v>
      </c>
      <c r="F4371" t="s">
        <v>39</v>
      </c>
      <c r="G4371">
        <v>6</v>
      </c>
      <c r="H4371" t="s">
        <v>20</v>
      </c>
      <c r="I4371" t="s">
        <v>23</v>
      </c>
      <c r="J4371" t="s">
        <v>20</v>
      </c>
      <c r="K4371" t="s">
        <v>21</v>
      </c>
      <c r="L4371" t="s">
        <v>33</v>
      </c>
      <c r="M4371" t="s">
        <v>21</v>
      </c>
      <c r="N4371" t="s">
        <v>30</v>
      </c>
      <c r="O4371">
        <v>100.04</v>
      </c>
      <c r="P4371">
        <v>601.92999999999995</v>
      </c>
      <c r="Q4371">
        <v>3</v>
      </c>
      <c r="R4371" t="s">
        <v>20</v>
      </c>
    </row>
    <row r="4372" spans="1:18" x14ac:dyDescent="0.35">
      <c r="A4372" t="s">
        <v>4399</v>
      </c>
      <c r="B4372" t="s">
        <v>36</v>
      </c>
      <c r="C4372">
        <v>0</v>
      </c>
      <c r="D4372" t="s">
        <v>21</v>
      </c>
      <c r="E4372" t="s">
        <v>21</v>
      </c>
      <c r="F4372" t="s">
        <v>45</v>
      </c>
      <c r="G4372">
        <v>12</v>
      </c>
      <c r="H4372" t="s">
        <v>20</v>
      </c>
      <c r="I4372" t="s">
        <v>23</v>
      </c>
      <c r="J4372" t="s">
        <v>20</v>
      </c>
      <c r="K4372" t="s">
        <v>21</v>
      </c>
      <c r="L4372" t="s">
        <v>33</v>
      </c>
      <c r="M4372" t="s">
        <v>21</v>
      </c>
      <c r="N4372" t="s">
        <v>43</v>
      </c>
      <c r="O4372">
        <v>97.81</v>
      </c>
      <c r="P4372">
        <v>1186.8</v>
      </c>
      <c r="Q4372">
        <v>4</v>
      </c>
      <c r="R4372" t="s">
        <v>20</v>
      </c>
    </row>
    <row r="4373" spans="1:18" x14ac:dyDescent="0.35">
      <c r="A4373" t="s">
        <v>4400</v>
      </c>
      <c r="B4373" t="s">
        <v>19</v>
      </c>
      <c r="C4373">
        <v>0</v>
      </c>
      <c r="D4373" t="s">
        <v>21</v>
      </c>
      <c r="E4373" t="s">
        <v>21</v>
      </c>
      <c r="F4373" t="s">
        <v>39</v>
      </c>
      <c r="G4373">
        <v>56</v>
      </c>
      <c r="H4373" t="s">
        <v>20</v>
      </c>
      <c r="I4373" t="s">
        <v>21</v>
      </c>
      <c r="J4373" t="s">
        <v>28</v>
      </c>
      <c r="K4373" t="s">
        <v>28</v>
      </c>
      <c r="L4373" t="s">
        <v>24</v>
      </c>
      <c r="M4373" t="s">
        <v>21</v>
      </c>
      <c r="N4373" t="s">
        <v>30</v>
      </c>
      <c r="O4373">
        <v>33.799999999999997</v>
      </c>
      <c r="P4373">
        <v>1857.25</v>
      </c>
      <c r="Q4373">
        <v>0</v>
      </c>
      <c r="R4373" t="s">
        <v>21</v>
      </c>
    </row>
    <row r="4374" spans="1:18" x14ac:dyDescent="0.35">
      <c r="A4374" t="s">
        <v>4401</v>
      </c>
      <c r="B4374" t="s">
        <v>19</v>
      </c>
      <c r="C4374">
        <v>0</v>
      </c>
      <c r="D4374" t="s">
        <v>20</v>
      </c>
      <c r="E4374" t="s">
        <v>21</v>
      </c>
      <c r="F4374" t="s">
        <v>22</v>
      </c>
      <c r="G4374">
        <v>35</v>
      </c>
      <c r="H4374" t="s">
        <v>20</v>
      </c>
      <c r="I4374" t="s">
        <v>21</v>
      </c>
      <c r="J4374" t="s">
        <v>28</v>
      </c>
      <c r="K4374" t="s">
        <v>28</v>
      </c>
      <c r="L4374" t="s">
        <v>33</v>
      </c>
      <c r="M4374" t="s">
        <v>20</v>
      </c>
      <c r="N4374" t="s">
        <v>43</v>
      </c>
      <c r="O4374">
        <v>34.26</v>
      </c>
      <c r="P4374">
        <v>1191.57</v>
      </c>
      <c r="Q4374">
        <v>1</v>
      </c>
      <c r="R4374" t="s">
        <v>21</v>
      </c>
    </row>
    <row r="4375" spans="1:18" x14ac:dyDescent="0.35">
      <c r="A4375" t="s">
        <v>4402</v>
      </c>
      <c r="B4375" t="s">
        <v>19</v>
      </c>
      <c r="C4375">
        <v>0</v>
      </c>
      <c r="D4375" t="s">
        <v>20</v>
      </c>
      <c r="E4375" t="s">
        <v>20</v>
      </c>
      <c r="F4375" t="s">
        <v>37</v>
      </c>
      <c r="G4375">
        <v>37</v>
      </c>
      <c r="H4375" t="s">
        <v>20</v>
      </c>
      <c r="I4375" t="s">
        <v>32</v>
      </c>
      <c r="J4375" t="s">
        <v>21</v>
      </c>
      <c r="K4375" t="s">
        <v>21</v>
      </c>
      <c r="L4375" t="s">
        <v>24</v>
      </c>
      <c r="M4375" t="s">
        <v>20</v>
      </c>
      <c r="N4375" t="s">
        <v>43</v>
      </c>
      <c r="O4375">
        <v>51.36</v>
      </c>
      <c r="P4375">
        <v>1890.9</v>
      </c>
      <c r="Q4375">
        <v>1</v>
      </c>
      <c r="R4375" t="s">
        <v>21</v>
      </c>
    </row>
    <row r="4376" spans="1:18" x14ac:dyDescent="0.35">
      <c r="A4376" t="s">
        <v>4403</v>
      </c>
      <c r="B4376" t="s">
        <v>19</v>
      </c>
      <c r="C4376">
        <v>0</v>
      </c>
      <c r="D4376" t="s">
        <v>20</v>
      </c>
      <c r="E4376" t="s">
        <v>21</v>
      </c>
      <c r="F4376" t="s">
        <v>41</v>
      </c>
      <c r="G4376">
        <v>5</v>
      </c>
      <c r="H4376" t="s">
        <v>20</v>
      </c>
      <c r="I4376" t="s">
        <v>32</v>
      </c>
      <c r="J4376" t="s">
        <v>21</v>
      </c>
      <c r="K4376" t="s">
        <v>21</v>
      </c>
      <c r="L4376" t="s">
        <v>33</v>
      </c>
      <c r="M4376" t="s">
        <v>21</v>
      </c>
      <c r="N4376" t="s">
        <v>30</v>
      </c>
      <c r="O4376">
        <v>46.67</v>
      </c>
      <c r="P4376">
        <v>230.2</v>
      </c>
      <c r="Q4376">
        <v>0</v>
      </c>
      <c r="R4376" t="s">
        <v>21</v>
      </c>
    </row>
    <row r="4377" spans="1:18" x14ac:dyDescent="0.35">
      <c r="A4377" t="s">
        <v>4404</v>
      </c>
      <c r="B4377" t="s">
        <v>19</v>
      </c>
      <c r="C4377">
        <v>0</v>
      </c>
      <c r="D4377" t="s">
        <v>21</v>
      </c>
      <c r="E4377" t="s">
        <v>21</v>
      </c>
      <c r="F4377" t="s">
        <v>49</v>
      </c>
      <c r="G4377">
        <v>43</v>
      </c>
      <c r="H4377" t="s">
        <v>20</v>
      </c>
      <c r="I4377" t="s">
        <v>23</v>
      </c>
      <c r="J4377" t="s">
        <v>21</v>
      </c>
      <c r="K4377" t="s">
        <v>20</v>
      </c>
      <c r="L4377" t="s">
        <v>29</v>
      </c>
      <c r="M4377" t="s">
        <v>20</v>
      </c>
      <c r="N4377" t="s">
        <v>30</v>
      </c>
      <c r="O4377">
        <v>101.23</v>
      </c>
      <c r="P4377">
        <v>4272.97</v>
      </c>
      <c r="Q4377">
        <v>3</v>
      </c>
      <c r="R4377" t="s">
        <v>21</v>
      </c>
    </row>
    <row r="4378" spans="1:18" x14ac:dyDescent="0.35">
      <c r="A4378" t="s">
        <v>4405</v>
      </c>
      <c r="B4378" t="s">
        <v>19</v>
      </c>
      <c r="C4378">
        <v>0</v>
      </c>
      <c r="D4378" t="s">
        <v>21</v>
      </c>
      <c r="E4378" t="s">
        <v>20</v>
      </c>
      <c r="F4378" t="s">
        <v>56</v>
      </c>
      <c r="G4378">
        <v>4</v>
      </c>
      <c r="H4378" t="s">
        <v>20</v>
      </c>
      <c r="I4378" t="s">
        <v>23</v>
      </c>
      <c r="J4378" t="s">
        <v>21</v>
      </c>
      <c r="K4378" t="s">
        <v>21</v>
      </c>
      <c r="L4378" t="s">
        <v>33</v>
      </c>
      <c r="M4378" t="s">
        <v>20</v>
      </c>
      <c r="N4378" t="s">
        <v>34</v>
      </c>
      <c r="O4378">
        <v>81.33</v>
      </c>
      <c r="P4378">
        <v>317.72000000000003</v>
      </c>
      <c r="Q4378">
        <v>1</v>
      </c>
      <c r="R4378" t="s">
        <v>20</v>
      </c>
    </row>
    <row r="4379" spans="1:18" x14ac:dyDescent="0.35">
      <c r="A4379" t="s">
        <v>4406</v>
      </c>
      <c r="B4379" t="s">
        <v>19</v>
      </c>
      <c r="C4379">
        <v>0</v>
      </c>
      <c r="D4379" t="s">
        <v>20</v>
      </c>
      <c r="E4379" t="s">
        <v>21</v>
      </c>
      <c r="F4379" t="s">
        <v>47</v>
      </c>
      <c r="G4379">
        <v>11</v>
      </c>
      <c r="H4379" t="s">
        <v>20</v>
      </c>
      <c r="I4379" t="s">
        <v>23</v>
      </c>
      <c r="J4379" t="s">
        <v>20</v>
      </c>
      <c r="K4379" t="s">
        <v>20</v>
      </c>
      <c r="L4379" t="s">
        <v>33</v>
      </c>
      <c r="M4379" t="s">
        <v>21</v>
      </c>
      <c r="N4379" t="s">
        <v>25</v>
      </c>
      <c r="O4379">
        <v>97.67</v>
      </c>
      <c r="P4379">
        <v>1081.6199999999999</v>
      </c>
      <c r="Q4379">
        <v>1</v>
      </c>
      <c r="R4379" t="s">
        <v>21</v>
      </c>
    </row>
    <row r="4380" spans="1:18" x14ac:dyDescent="0.35">
      <c r="A4380" t="s">
        <v>4407</v>
      </c>
      <c r="B4380" t="s">
        <v>19</v>
      </c>
      <c r="C4380">
        <v>0</v>
      </c>
      <c r="D4380" t="s">
        <v>21</v>
      </c>
      <c r="E4380" t="s">
        <v>21</v>
      </c>
      <c r="F4380" t="s">
        <v>22</v>
      </c>
      <c r="G4380">
        <v>49</v>
      </c>
      <c r="H4380" t="s">
        <v>20</v>
      </c>
      <c r="I4380" t="s">
        <v>32</v>
      </c>
      <c r="J4380" t="s">
        <v>21</v>
      </c>
      <c r="K4380" t="s">
        <v>20</v>
      </c>
      <c r="L4380" t="s">
        <v>24</v>
      </c>
      <c r="M4380" t="s">
        <v>21</v>
      </c>
      <c r="N4380" t="s">
        <v>25</v>
      </c>
      <c r="O4380">
        <v>64.319999999999993</v>
      </c>
      <c r="P4380">
        <v>3133.91</v>
      </c>
      <c r="Q4380">
        <v>1</v>
      </c>
      <c r="R4380" t="s">
        <v>21</v>
      </c>
    </row>
    <row r="4381" spans="1:18" x14ac:dyDescent="0.35">
      <c r="A4381" t="s">
        <v>4408</v>
      </c>
      <c r="B4381" t="s">
        <v>36</v>
      </c>
      <c r="C4381">
        <v>0</v>
      </c>
      <c r="D4381" t="s">
        <v>21</v>
      </c>
      <c r="E4381" t="s">
        <v>20</v>
      </c>
      <c r="F4381" t="s">
        <v>45</v>
      </c>
      <c r="G4381">
        <v>39</v>
      </c>
      <c r="H4381" t="s">
        <v>21</v>
      </c>
      <c r="I4381" t="s">
        <v>32</v>
      </c>
      <c r="J4381" t="s">
        <v>21</v>
      </c>
      <c r="K4381" t="s">
        <v>21</v>
      </c>
      <c r="L4381" t="s">
        <v>33</v>
      </c>
      <c r="M4381" t="s">
        <v>21</v>
      </c>
      <c r="N4381" t="s">
        <v>25</v>
      </c>
      <c r="O4381">
        <v>41.99</v>
      </c>
      <c r="P4381">
        <v>1614.68</v>
      </c>
      <c r="Q4381">
        <v>2</v>
      </c>
      <c r="R4381" t="s">
        <v>20</v>
      </c>
    </row>
    <row r="4382" spans="1:18" x14ac:dyDescent="0.35">
      <c r="A4382" t="s">
        <v>4409</v>
      </c>
      <c r="B4382" t="s">
        <v>36</v>
      </c>
      <c r="C4382">
        <v>0</v>
      </c>
      <c r="D4382" t="s">
        <v>21</v>
      </c>
      <c r="E4382" t="s">
        <v>21</v>
      </c>
      <c r="F4382" t="s">
        <v>56</v>
      </c>
      <c r="G4382">
        <v>14</v>
      </c>
      <c r="H4382" t="s">
        <v>20</v>
      </c>
      <c r="I4382" t="s">
        <v>32</v>
      </c>
      <c r="J4382" t="s">
        <v>20</v>
      </c>
      <c r="K4382" t="s">
        <v>20</v>
      </c>
      <c r="L4382" t="s">
        <v>33</v>
      </c>
      <c r="M4382" t="s">
        <v>21</v>
      </c>
      <c r="N4382" t="s">
        <v>30</v>
      </c>
      <c r="O4382">
        <v>64.25</v>
      </c>
      <c r="P4382">
        <v>915.51</v>
      </c>
      <c r="Q4382">
        <v>2</v>
      </c>
      <c r="R4382" t="s">
        <v>21</v>
      </c>
    </row>
    <row r="4383" spans="1:18" x14ac:dyDescent="0.35">
      <c r="A4383" t="s">
        <v>4410</v>
      </c>
      <c r="B4383" t="s">
        <v>19</v>
      </c>
      <c r="C4383">
        <v>0</v>
      </c>
      <c r="D4383" t="s">
        <v>21</v>
      </c>
      <c r="E4383" t="s">
        <v>20</v>
      </c>
      <c r="F4383" t="s">
        <v>45</v>
      </c>
      <c r="G4383">
        <v>31</v>
      </c>
      <c r="H4383" t="s">
        <v>20</v>
      </c>
      <c r="I4383" t="s">
        <v>23</v>
      </c>
      <c r="J4383" t="s">
        <v>20</v>
      </c>
      <c r="K4383" t="s">
        <v>20</v>
      </c>
      <c r="L4383" t="s">
        <v>33</v>
      </c>
      <c r="M4383" t="s">
        <v>20</v>
      </c>
      <c r="N4383" t="s">
        <v>34</v>
      </c>
      <c r="O4383">
        <v>90.72</v>
      </c>
      <c r="P4383">
        <v>2733.3</v>
      </c>
      <c r="Q4383">
        <v>2</v>
      </c>
      <c r="R4383" t="s">
        <v>21</v>
      </c>
    </row>
    <row r="4384" spans="1:18" x14ac:dyDescent="0.35">
      <c r="A4384" t="s">
        <v>4411</v>
      </c>
      <c r="B4384" t="s">
        <v>36</v>
      </c>
      <c r="C4384">
        <v>1</v>
      </c>
      <c r="D4384" t="s">
        <v>21</v>
      </c>
      <c r="E4384" t="s">
        <v>21</v>
      </c>
      <c r="F4384" t="s">
        <v>58</v>
      </c>
      <c r="G4384">
        <v>5</v>
      </c>
      <c r="H4384" t="s">
        <v>20</v>
      </c>
      <c r="I4384" t="s">
        <v>32</v>
      </c>
      <c r="J4384" t="s">
        <v>21</v>
      </c>
      <c r="K4384" t="s">
        <v>21</v>
      </c>
      <c r="L4384" t="s">
        <v>33</v>
      </c>
      <c r="M4384" t="s">
        <v>21</v>
      </c>
      <c r="N4384" t="s">
        <v>34</v>
      </c>
      <c r="O4384">
        <v>47.5</v>
      </c>
      <c r="P4384">
        <v>242</v>
      </c>
      <c r="Q4384">
        <v>2</v>
      </c>
      <c r="R4384" t="s">
        <v>20</v>
      </c>
    </row>
    <row r="4385" spans="1:18" x14ac:dyDescent="0.35">
      <c r="A4385" t="s">
        <v>4412</v>
      </c>
      <c r="B4385" t="s">
        <v>36</v>
      </c>
      <c r="C4385">
        <v>0</v>
      </c>
      <c r="D4385" t="s">
        <v>20</v>
      </c>
      <c r="E4385" t="s">
        <v>21</v>
      </c>
      <c r="F4385" t="s">
        <v>37</v>
      </c>
      <c r="G4385">
        <v>3</v>
      </c>
      <c r="H4385" t="s">
        <v>20</v>
      </c>
      <c r="I4385" t="s">
        <v>21</v>
      </c>
      <c r="J4385" t="s">
        <v>28</v>
      </c>
      <c r="K4385" t="s">
        <v>28</v>
      </c>
      <c r="L4385" t="s">
        <v>33</v>
      </c>
      <c r="M4385" t="s">
        <v>20</v>
      </c>
      <c r="N4385" t="s">
        <v>34</v>
      </c>
      <c r="O4385">
        <v>34.15</v>
      </c>
      <c r="P4385">
        <v>104.77</v>
      </c>
      <c r="Q4385">
        <v>0</v>
      </c>
      <c r="R4385" t="s">
        <v>21</v>
      </c>
    </row>
    <row r="4386" spans="1:18" x14ac:dyDescent="0.35">
      <c r="A4386" t="s">
        <v>4413</v>
      </c>
      <c r="B4386" t="s">
        <v>19</v>
      </c>
      <c r="C4386">
        <v>0</v>
      </c>
      <c r="D4386" t="s">
        <v>21</v>
      </c>
      <c r="E4386" t="s">
        <v>21</v>
      </c>
      <c r="F4386" t="s">
        <v>41</v>
      </c>
      <c r="G4386">
        <v>28</v>
      </c>
      <c r="H4386" t="s">
        <v>20</v>
      </c>
      <c r="I4386" t="s">
        <v>23</v>
      </c>
      <c r="J4386" t="s">
        <v>21</v>
      </c>
      <c r="K4386" t="s">
        <v>20</v>
      </c>
      <c r="L4386" t="s">
        <v>33</v>
      </c>
      <c r="M4386" t="s">
        <v>20</v>
      </c>
      <c r="N4386" t="s">
        <v>43</v>
      </c>
      <c r="O4386">
        <v>89.08</v>
      </c>
      <c r="P4386">
        <v>2508.19</v>
      </c>
      <c r="Q4386">
        <v>4</v>
      </c>
      <c r="R4386" t="s">
        <v>21</v>
      </c>
    </row>
    <row r="4387" spans="1:18" x14ac:dyDescent="0.35">
      <c r="A4387" t="s">
        <v>4414</v>
      </c>
      <c r="B4387" t="s">
        <v>36</v>
      </c>
      <c r="C4387">
        <v>1</v>
      </c>
      <c r="D4387" t="s">
        <v>21</v>
      </c>
      <c r="E4387" t="s">
        <v>21</v>
      </c>
      <c r="F4387" t="s">
        <v>27</v>
      </c>
      <c r="G4387">
        <v>49</v>
      </c>
      <c r="H4387" t="s">
        <v>20</v>
      </c>
      <c r="I4387" t="s">
        <v>32</v>
      </c>
      <c r="J4387" t="s">
        <v>21</v>
      </c>
      <c r="K4387" t="s">
        <v>20</v>
      </c>
      <c r="L4387" t="s">
        <v>29</v>
      </c>
      <c r="M4387" t="s">
        <v>20</v>
      </c>
      <c r="N4387" t="s">
        <v>30</v>
      </c>
      <c r="O4387">
        <v>66.69</v>
      </c>
      <c r="P4387">
        <v>3256.33</v>
      </c>
      <c r="Q4387">
        <v>1</v>
      </c>
      <c r="R4387" t="s">
        <v>21</v>
      </c>
    </row>
    <row r="4388" spans="1:18" x14ac:dyDescent="0.35">
      <c r="A4388" t="s">
        <v>4415</v>
      </c>
      <c r="B4388" t="s">
        <v>19</v>
      </c>
      <c r="C4388">
        <v>1</v>
      </c>
      <c r="D4388" t="s">
        <v>20</v>
      </c>
      <c r="E4388" t="s">
        <v>21</v>
      </c>
      <c r="F4388" t="s">
        <v>37</v>
      </c>
      <c r="G4388">
        <v>38</v>
      </c>
      <c r="H4388" t="s">
        <v>20</v>
      </c>
      <c r="I4388" t="s">
        <v>23</v>
      </c>
      <c r="J4388" t="s">
        <v>20</v>
      </c>
      <c r="K4388" t="s">
        <v>20</v>
      </c>
      <c r="L4388" t="s">
        <v>29</v>
      </c>
      <c r="M4388" t="s">
        <v>20</v>
      </c>
      <c r="N4388" t="s">
        <v>25</v>
      </c>
      <c r="O4388">
        <v>98.76</v>
      </c>
      <c r="P4388">
        <v>3741.98</v>
      </c>
      <c r="Q4388">
        <v>1</v>
      </c>
      <c r="R4388" t="s">
        <v>21</v>
      </c>
    </row>
    <row r="4389" spans="1:18" x14ac:dyDescent="0.35">
      <c r="A4389" t="s">
        <v>4416</v>
      </c>
      <c r="B4389" t="s">
        <v>36</v>
      </c>
      <c r="C4389">
        <v>1</v>
      </c>
      <c r="D4389" t="s">
        <v>21</v>
      </c>
      <c r="E4389" t="s">
        <v>21</v>
      </c>
      <c r="F4389" t="s">
        <v>27</v>
      </c>
      <c r="G4389">
        <v>59</v>
      </c>
      <c r="H4389" t="s">
        <v>20</v>
      </c>
      <c r="I4389" t="s">
        <v>21</v>
      </c>
      <c r="J4389" t="s">
        <v>28</v>
      </c>
      <c r="K4389" t="s">
        <v>28</v>
      </c>
      <c r="L4389" t="s">
        <v>33</v>
      </c>
      <c r="M4389" t="s">
        <v>21</v>
      </c>
      <c r="N4389" t="s">
        <v>34</v>
      </c>
      <c r="O4389">
        <v>36.840000000000003</v>
      </c>
      <c r="P4389">
        <v>2214.71</v>
      </c>
      <c r="Q4389">
        <v>1</v>
      </c>
      <c r="R4389" t="s">
        <v>21</v>
      </c>
    </row>
    <row r="4390" spans="1:18" x14ac:dyDescent="0.35">
      <c r="A4390" t="s">
        <v>4417</v>
      </c>
      <c r="B4390" t="s">
        <v>36</v>
      </c>
      <c r="C4390">
        <v>0</v>
      </c>
      <c r="D4390" t="s">
        <v>21</v>
      </c>
      <c r="E4390" t="s">
        <v>21</v>
      </c>
      <c r="F4390" t="s">
        <v>56</v>
      </c>
      <c r="G4390">
        <v>30</v>
      </c>
      <c r="H4390" t="s">
        <v>20</v>
      </c>
      <c r="I4390" t="s">
        <v>21</v>
      </c>
      <c r="J4390" t="s">
        <v>28</v>
      </c>
      <c r="K4390" t="s">
        <v>28</v>
      </c>
      <c r="L4390" t="s">
        <v>33</v>
      </c>
      <c r="M4390" t="s">
        <v>21</v>
      </c>
      <c r="N4390" t="s">
        <v>25</v>
      </c>
      <c r="O4390">
        <v>31.58</v>
      </c>
      <c r="P4390">
        <v>949.99</v>
      </c>
      <c r="Q4390">
        <v>1</v>
      </c>
      <c r="R4390" t="s">
        <v>20</v>
      </c>
    </row>
    <row r="4391" spans="1:18" x14ac:dyDescent="0.35">
      <c r="A4391" t="s">
        <v>4418</v>
      </c>
      <c r="B4391" t="s">
        <v>36</v>
      </c>
      <c r="C4391">
        <v>0</v>
      </c>
      <c r="D4391" t="s">
        <v>21</v>
      </c>
      <c r="E4391" t="s">
        <v>20</v>
      </c>
      <c r="F4391" t="s">
        <v>47</v>
      </c>
      <c r="G4391">
        <v>53</v>
      </c>
      <c r="H4391" t="s">
        <v>20</v>
      </c>
      <c r="I4391" t="s">
        <v>23</v>
      </c>
      <c r="J4391" t="s">
        <v>21</v>
      </c>
      <c r="K4391" t="s">
        <v>21</v>
      </c>
      <c r="L4391" t="s">
        <v>24</v>
      </c>
      <c r="M4391" t="s">
        <v>21</v>
      </c>
      <c r="N4391" t="s">
        <v>30</v>
      </c>
      <c r="O4391">
        <v>80.86</v>
      </c>
      <c r="P4391">
        <v>4384.82</v>
      </c>
      <c r="Q4391">
        <v>4</v>
      </c>
      <c r="R4391" t="s">
        <v>21</v>
      </c>
    </row>
    <row r="4392" spans="1:18" x14ac:dyDescent="0.35">
      <c r="A4392" t="s">
        <v>4419</v>
      </c>
      <c r="B4392" t="s">
        <v>19</v>
      </c>
      <c r="C4392">
        <v>1</v>
      </c>
      <c r="D4392" t="s">
        <v>21</v>
      </c>
      <c r="E4392" t="s">
        <v>21</v>
      </c>
      <c r="F4392" t="s">
        <v>75</v>
      </c>
      <c r="G4392">
        <v>0</v>
      </c>
      <c r="H4392" t="s">
        <v>20</v>
      </c>
      <c r="I4392" t="s">
        <v>32</v>
      </c>
      <c r="J4392" t="s">
        <v>21</v>
      </c>
      <c r="K4392" t="s">
        <v>20</v>
      </c>
      <c r="L4392" t="s">
        <v>29</v>
      </c>
      <c r="M4392" t="s">
        <v>21</v>
      </c>
      <c r="N4392" t="s">
        <v>34</v>
      </c>
      <c r="O4392">
        <v>62.9</v>
      </c>
      <c r="Q4392">
        <v>1</v>
      </c>
      <c r="R4392" t="s">
        <v>21</v>
      </c>
    </row>
    <row r="4393" spans="1:18" x14ac:dyDescent="0.35">
      <c r="A4393" t="s">
        <v>4420</v>
      </c>
      <c r="B4393" t="s">
        <v>36</v>
      </c>
      <c r="C4393">
        <v>1</v>
      </c>
      <c r="D4393" t="s">
        <v>20</v>
      </c>
      <c r="E4393" t="s">
        <v>21</v>
      </c>
      <c r="F4393" t="s">
        <v>49</v>
      </c>
      <c r="G4393">
        <v>72</v>
      </c>
      <c r="H4393" t="s">
        <v>20</v>
      </c>
      <c r="I4393" t="s">
        <v>21</v>
      </c>
      <c r="J4393" t="s">
        <v>28</v>
      </c>
      <c r="K4393" t="s">
        <v>28</v>
      </c>
      <c r="L4393" t="s">
        <v>24</v>
      </c>
      <c r="M4393" t="s">
        <v>20</v>
      </c>
      <c r="N4393" t="s">
        <v>25</v>
      </c>
      <c r="O4393">
        <v>30.54</v>
      </c>
      <c r="P4393">
        <v>2182.31</v>
      </c>
      <c r="Q4393">
        <v>1</v>
      </c>
      <c r="R4393" t="s">
        <v>21</v>
      </c>
    </row>
    <row r="4394" spans="1:18" x14ac:dyDescent="0.35">
      <c r="A4394" t="s">
        <v>4421</v>
      </c>
      <c r="B4394" t="s">
        <v>19</v>
      </c>
      <c r="C4394">
        <v>0</v>
      </c>
      <c r="D4394" t="s">
        <v>21</v>
      </c>
      <c r="E4394" t="s">
        <v>21</v>
      </c>
      <c r="F4394" t="s">
        <v>75</v>
      </c>
      <c r="G4394">
        <v>68</v>
      </c>
      <c r="H4394" t="s">
        <v>20</v>
      </c>
      <c r="I4394" t="s">
        <v>21</v>
      </c>
      <c r="J4394" t="s">
        <v>28</v>
      </c>
      <c r="K4394" t="s">
        <v>28</v>
      </c>
      <c r="L4394" t="s">
        <v>24</v>
      </c>
      <c r="M4394" t="s">
        <v>20</v>
      </c>
      <c r="N4394" t="s">
        <v>30</v>
      </c>
      <c r="O4394">
        <v>25.48</v>
      </c>
      <c r="P4394">
        <v>1719.61</v>
      </c>
      <c r="Q4394">
        <v>1</v>
      </c>
      <c r="R4394" t="s">
        <v>21</v>
      </c>
    </row>
    <row r="4395" spans="1:18" x14ac:dyDescent="0.35">
      <c r="A4395" t="s">
        <v>4422</v>
      </c>
      <c r="B4395" t="s">
        <v>36</v>
      </c>
      <c r="C4395">
        <v>0</v>
      </c>
      <c r="D4395" t="s">
        <v>20</v>
      </c>
      <c r="E4395" t="s">
        <v>20</v>
      </c>
      <c r="F4395" t="s">
        <v>27</v>
      </c>
      <c r="G4395">
        <v>8</v>
      </c>
      <c r="H4395" t="s">
        <v>20</v>
      </c>
      <c r="I4395" t="s">
        <v>32</v>
      </c>
      <c r="J4395" t="s">
        <v>20</v>
      </c>
      <c r="K4395" t="s">
        <v>21</v>
      </c>
      <c r="L4395" t="s">
        <v>33</v>
      </c>
      <c r="M4395" t="s">
        <v>20</v>
      </c>
      <c r="N4395" t="s">
        <v>30</v>
      </c>
      <c r="O4395">
        <v>52.4</v>
      </c>
      <c r="P4395">
        <v>408.35</v>
      </c>
      <c r="Q4395">
        <v>3</v>
      </c>
      <c r="R4395" t="s">
        <v>21</v>
      </c>
    </row>
    <row r="4396" spans="1:18" x14ac:dyDescent="0.35">
      <c r="A4396" t="s">
        <v>4423</v>
      </c>
      <c r="B4396" t="s">
        <v>36</v>
      </c>
      <c r="C4396">
        <v>0</v>
      </c>
      <c r="D4396" t="s">
        <v>20</v>
      </c>
      <c r="E4396" t="s">
        <v>20</v>
      </c>
      <c r="F4396" t="s">
        <v>58</v>
      </c>
      <c r="G4396">
        <v>68</v>
      </c>
      <c r="H4396" t="s">
        <v>20</v>
      </c>
      <c r="I4396" t="s">
        <v>21</v>
      </c>
      <c r="J4396" t="s">
        <v>28</v>
      </c>
      <c r="K4396" t="s">
        <v>28</v>
      </c>
      <c r="L4396" t="s">
        <v>24</v>
      </c>
      <c r="M4396" t="s">
        <v>21</v>
      </c>
      <c r="N4396" t="s">
        <v>43</v>
      </c>
      <c r="O4396">
        <v>36.22</v>
      </c>
      <c r="P4396">
        <v>2401.33</v>
      </c>
      <c r="Q4396">
        <v>1</v>
      </c>
      <c r="R4396" t="s">
        <v>21</v>
      </c>
    </row>
    <row r="4397" spans="1:18" x14ac:dyDescent="0.35">
      <c r="A4397" t="s">
        <v>4424</v>
      </c>
      <c r="B4397" t="s">
        <v>36</v>
      </c>
      <c r="C4397">
        <v>0</v>
      </c>
      <c r="D4397" t="s">
        <v>20</v>
      </c>
      <c r="E4397" t="s">
        <v>20</v>
      </c>
      <c r="F4397" t="s">
        <v>37</v>
      </c>
      <c r="G4397">
        <v>5</v>
      </c>
      <c r="H4397" t="s">
        <v>20</v>
      </c>
      <c r="I4397" t="s">
        <v>32</v>
      </c>
      <c r="J4397" t="s">
        <v>21</v>
      </c>
      <c r="K4397" t="s">
        <v>20</v>
      </c>
      <c r="L4397" t="s">
        <v>33</v>
      </c>
      <c r="M4397" t="s">
        <v>20</v>
      </c>
      <c r="N4397" t="s">
        <v>25</v>
      </c>
      <c r="O4397">
        <v>69.290000000000006</v>
      </c>
      <c r="P4397">
        <v>336.5</v>
      </c>
      <c r="Q4397">
        <v>1</v>
      </c>
      <c r="R4397" t="s">
        <v>20</v>
      </c>
    </row>
    <row r="4398" spans="1:18" x14ac:dyDescent="0.35">
      <c r="A4398" t="s">
        <v>4425</v>
      </c>
      <c r="B4398" t="s">
        <v>19</v>
      </c>
      <c r="C4398">
        <v>0</v>
      </c>
      <c r="D4398" t="s">
        <v>20</v>
      </c>
      <c r="E4398" t="s">
        <v>21</v>
      </c>
      <c r="F4398" t="s">
        <v>47</v>
      </c>
      <c r="G4398">
        <v>22</v>
      </c>
      <c r="H4398" t="s">
        <v>20</v>
      </c>
      <c r="I4398" t="s">
        <v>21</v>
      </c>
      <c r="J4398" t="s">
        <v>28</v>
      </c>
      <c r="K4398" t="s">
        <v>28</v>
      </c>
      <c r="L4398" t="s">
        <v>29</v>
      </c>
      <c r="M4398" t="s">
        <v>20</v>
      </c>
      <c r="N4398" t="s">
        <v>34</v>
      </c>
      <c r="O4398">
        <v>22.07</v>
      </c>
      <c r="P4398">
        <v>499.73</v>
      </c>
      <c r="Q4398">
        <v>2</v>
      </c>
      <c r="R4398" t="s">
        <v>21</v>
      </c>
    </row>
    <row r="4399" spans="1:18" x14ac:dyDescent="0.35">
      <c r="A4399" t="s">
        <v>4426</v>
      </c>
      <c r="B4399" t="s">
        <v>36</v>
      </c>
      <c r="C4399">
        <v>0</v>
      </c>
      <c r="D4399" t="s">
        <v>21</v>
      </c>
      <c r="E4399" t="s">
        <v>21</v>
      </c>
      <c r="F4399" t="s">
        <v>75</v>
      </c>
      <c r="G4399">
        <v>67</v>
      </c>
      <c r="H4399" t="s">
        <v>20</v>
      </c>
      <c r="I4399" t="s">
        <v>21</v>
      </c>
      <c r="J4399" t="s">
        <v>28</v>
      </c>
      <c r="K4399" t="s">
        <v>28</v>
      </c>
      <c r="L4399" t="s">
        <v>24</v>
      </c>
      <c r="M4399" t="s">
        <v>20</v>
      </c>
      <c r="N4399" t="s">
        <v>25</v>
      </c>
      <c r="O4399">
        <v>32.340000000000003</v>
      </c>
      <c r="P4399">
        <v>2101.81</v>
      </c>
      <c r="Q4399">
        <v>0</v>
      </c>
      <c r="R4399" t="s">
        <v>21</v>
      </c>
    </row>
    <row r="4400" spans="1:18" x14ac:dyDescent="0.35">
      <c r="A4400" t="s">
        <v>4427</v>
      </c>
      <c r="B4400" t="s">
        <v>19</v>
      </c>
      <c r="C4400">
        <v>0</v>
      </c>
      <c r="D4400" t="s">
        <v>20</v>
      </c>
      <c r="E4400" t="s">
        <v>20</v>
      </c>
      <c r="F4400" t="s">
        <v>39</v>
      </c>
      <c r="G4400">
        <v>7</v>
      </c>
      <c r="H4400" t="s">
        <v>20</v>
      </c>
      <c r="I4400" t="s">
        <v>23</v>
      </c>
      <c r="J4400" t="s">
        <v>20</v>
      </c>
      <c r="K4400" t="s">
        <v>21</v>
      </c>
      <c r="L4400" t="s">
        <v>33</v>
      </c>
      <c r="M4400" t="s">
        <v>20</v>
      </c>
      <c r="N4400" t="s">
        <v>25</v>
      </c>
      <c r="O4400">
        <v>89.94</v>
      </c>
      <c r="P4400">
        <v>619.01</v>
      </c>
      <c r="Q4400">
        <v>2</v>
      </c>
      <c r="R4400" t="s">
        <v>20</v>
      </c>
    </row>
    <row r="4401" spans="1:18" x14ac:dyDescent="0.35">
      <c r="A4401" t="s">
        <v>4428</v>
      </c>
      <c r="B4401" t="s">
        <v>19</v>
      </c>
      <c r="C4401">
        <v>0</v>
      </c>
      <c r="D4401" t="s">
        <v>21</v>
      </c>
      <c r="E4401" t="s">
        <v>21</v>
      </c>
      <c r="F4401" t="s">
        <v>49</v>
      </c>
      <c r="G4401">
        <v>7</v>
      </c>
      <c r="H4401" t="s">
        <v>20</v>
      </c>
      <c r="I4401" t="s">
        <v>21</v>
      </c>
      <c r="J4401" t="s">
        <v>28</v>
      </c>
      <c r="K4401" t="s">
        <v>28</v>
      </c>
      <c r="L4401" t="s">
        <v>33</v>
      </c>
      <c r="M4401" t="s">
        <v>21</v>
      </c>
      <c r="N4401" t="s">
        <v>30</v>
      </c>
      <c r="O4401">
        <v>40.86</v>
      </c>
      <c r="P4401">
        <v>293.32</v>
      </c>
      <c r="Q4401">
        <v>1</v>
      </c>
      <c r="R4401" t="s">
        <v>21</v>
      </c>
    </row>
    <row r="4402" spans="1:18" x14ac:dyDescent="0.35">
      <c r="A4402" t="s">
        <v>4429</v>
      </c>
      <c r="B4402" t="s">
        <v>36</v>
      </c>
      <c r="C4402">
        <v>0</v>
      </c>
      <c r="D4402" t="s">
        <v>20</v>
      </c>
      <c r="E4402" t="s">
        <v>21</v>
      </c>
      <c r="F4402" t="s">
        <v>75</v>
      </c>
      <c r="G4402">
        <v>34</v>
      </c>
      <c r="H4402" t="s">
        <v>20</v>
      </c>
      <c r="I4402" t="s">
        <v>23</v>
      </c>
      <c r="J4402" t="s">
        <v>21</v>
      </c>
      <c r="K4402" t="s">
        <v>21</v>
      </c>
      <c r="L4402" t="s">
        <v>33</v>
      </c>
      <c r="M4402" t="s">
        <v>21</v>
      </c>
      <c r="N4402" t="s">
        <v>25</v>
      </c>
      <c r="O4402">
        <v>82.58</v>
      </c>
      <c r="P4402">
        <v>2886.75</v>
      </c>
      <c r="Q4402">
        <v>2</v>
      </c>
      <c r="R4402" t="s">
        <v>21</v>
      </c>
    </row>
    <row r="4403" spans="1:18" x14ac:dyDescent="0.35">
      <c r="A4403" t="s">
        <v>4430</v>
      </c>
      <c r="B4403" t="s">
        <v>36</v>
      </c>
      <c r="C4403">
        <v>0</v>
      </c>
      <c r="D4403" t="s">
        <v>21</v>
      </c>
      <c r="E4403" t="s">
        <v>20</v>
      </c>
      <c r="F4403" t="s">
        <v>39</v>
      </c>
      <c r="G4403">
        <v>65</v>
      </c>
      <c r="H4403" t="s">
        <v>20</v>
      </c>
      <c r="I4403" t="s">
        <v>21</v>
      </c>
      <c r="J4403" t="s">
        <v>28</v>
      </c>
      <c r="K4403" t="s">
        <v>28</v>
      </c>
      <c r="L4403" t="s">
        <v>24</v>
      </c>
      <c r="M4403" t="s">
        <v>21</v>
      </c>
      <c r="N4403" t="s">
        <v>25</v>
      </c>
      <c r="O4403">
        <v>29.02</v>
      </c>
      <c r="P4403">
        <v>1895.11</v>
      </c>
      <c r="Q4403">
        <v>2</v>
      </c>
      <c r="R4403" t="s">
        <v>21</v>
      </c>
    </row>
    <row r="4404" spans="1:18" x14ac:dyDescent="0.35">
      <c r="A4404" t="s">
        <v>4431</v>
      </c>
      <c r="B4404" t="s">
        <v>19</v>
      </c>
      <c r="C4404">
        <v>0</v>
      </c>
      <c r="D4404" t="s">
        <v>21</v>
      </c>
      <c r="E4404" t="s">
        <v>21</v>
      </c>
      <c r="F4404" t="s">
        <v>45</v>
      </c>
      <c r="G4404">
        <v>67</v>
      </c>
      <c r="H4404" t="s">
        <v>21</v>
      </c>
      <c r="I4404" t="s">
        <v>32</v>
      </c>
      <c r="J4404" t="s">
        <v>21</v>
      </c>
      <c r="K4404" t="s">
        <v>21</v>
      </c>
      <c r="L4404" t="s">
        <v>24</v>
      </c>
      <c r="M4404" t="s">
        <v>21</v>
      </c>
      <c r="N4404" t="s">
        <v>34</v>
      </c>
      <c r="O4404">
        <v>47.7</v>
      </c>
      <c r="P4404">
        <v>3202.57</v>
      </c>
      <c r="Q4404">
        <v>1</v>
      </c>
      <c r="R4404" t="s">
        <v>21</v>
      </c>
    </row>
    <row r="4405" spans="1:18" x14ac:dyDescent="0.35">
      <c r="A4405" t="s">
        <v>4432</v>
      </c>
      <c r="B4405" t="s">
        <v>36</v>
      </c>
      <c r="C4405">
        <v>0</v>
      </c>
      <c r="D4405" t="s">
        <v>21</v>
      </c>
      <c r="E4405" t="s">
        <v>21</v>
      </c>
      <c r="F4405" t="s">
        <v>75</v>
      </c>
      <c r="G4405">
        <v>50</v>
      </c>
      <c r="H4405" t="s">
        <v>20</v>
      </c>
      <c r="I4405" t="s">
        <v>23</v>
      </c>
      <c r="J4405" t="s">
        <v>20</v>
      </c>
      <c r="K4405" t="s">
        <v>21</v>
      </c>
      <c r="L4405" t="s">
        <v>24</v>
      </c>
      <c r="M4405" t="s">
        <v>20</v>
      </c>
      <c r="N4405" t="s">
        <v>34</v>
      </c>
      <c r="O4405">
        <v>97.76</v>
      </c>
      <c r="P4405">
        <v>5015.8</v>
      </c>
      <c r="Q4405">
        <v>5</v>
      </c>
      <c r="R4405" t="s">
        <v>21</v>
      </c>
    </row>
    <row r="4406" spans="1:18" x14ac:dyDescent="0.35">
      <c r="A4406" t="s">
        <v>4433</v>
      </c>
      <c r="B4406" t="s">
        <v>19</v>
      </c>
      <c r="C4406">
        <v>0</v>
      </c>
      <c r="D4406" t="s">
        <v>21</v>
      </c>
      <c r="E4406" t="s">
        <v>21</v>
      </c>
      <c r="F4406" t="s">
        <v>27</v>
      </c>
      <c r="G4406">
        <v>13</v>
      </c>
      <c r="H4406" t="s">
        <v>20</v>
      </c>
      <c r="I4406" t="s">
        <v>32</v>
      </c>
      <c r="J4406" t="s">
        <v>21</v>
      </c>
      <c r="K4406" t="s">
        <v>20</v>
      </c>
      <c r="L4406" t="s">
        <v>29</v>
      </c>
      <c r="M4406" t="s">
        <v>20</v>
      </c>
      <c r="N4406" t="s">
        <v>34</v>
      </c>
      <c r="O4406">
        <v>55.38</v>
      </c>
      <c r="P4406">
        <v>707.85</v>
      </c>
      <c r="Q4406">
        <v>1</v>
      </c>
      <c r="R4406" t="s">
        <v>20</v>
      </c>
    </row>
    <row r="4407" spans="1:18" x14ac:dyDescent="0.35">
      <c r="A4407" t="s">
        <v>4434</v>
      </c>
      <c r="B4407" t="s">
        <v>19</v>
      </c>
      <c r="C4407">
        <v>1</v>
      </c>
      <c r="D4407" t="s">
        <v>20</v>
      </c>
      <c r="E4407" t="s">
        <v>20</v>
      </c>
      <c r="F4407" t="s">
        <v>56</v>
      </c>
      <c r="G4407">
        <v>34</v>
      </c>
      <c r="H4407" t="s">
        <v>20</v>
      </c>
      <c r="I4407" t="s">
        <v>23</v>
      </c>
      <c r="J4407" t="s">
        <v>21</v>
      </c>
      <c r="K4407" t="s">
        <v>20</v>
      </c>
      <c r="L4407" t="s">
        <v>24</v>
      </c>
      <c r="M4407" t="s">
        <v>20</v>
      </c>
      <c r="N4407" t="s">
        <v>34</v>
      </c>
      <c r="O4407">
        <v>98.31</v>
      </c>
      <c r="P4407">
        <v>3245.36</v>
      </c>
      <c r="Q4407">
        <v>1</v>
      </c>
      <c r="R4407" t="s">
        <v>21</v>
      </c>
    </row>
    <row r="4408" spans="1:18" x14ac:dyDescent="0.35">
      <c r="A4408" t="s">
        <v>4435</v>
      </c>
      <c r="B4408" t="s">
        <v>36</v>
      </c>
      <c r="C4408">
        <v>1</v>
      </c>
      <c r="D4408" t="s">
        <v>20</v>
      </c>
      <c r="E4408" t="s">
        <v>21</v>
      </c>
      <c r="F4408" t="s">
        <v>75</v>
      </c>
      <c r="G4408">
        <v>46</v>
      </c>
      <c r="H4408" t="s">
        <v>20</v>
      </c>
      <c r="I4408" t="s">
        <v>32</v>
      </c>
      <c r="J4408" t="s">
        <v>21</v>
      </c>
      <c r="K4408" t="s">
        <v>20</v>
      </c>
      <c r="L4408" t="s">
        <v>29</v>
      </c>
      <c r="M4408" t="s">
        <v>21</v>
      </c>
      <c r="N4408" t="s">
        <v>43</v>
      </c>
      <c r="O4408">
        <v>56.73</v>
      </c>
      <c r="P4408">
        <v>2603.6799999999998</v>
      </c>
      <c r="Q4408">
        <v>3</v>
      </c>
      <c r="R4408" t="s">
        <v>21</v>
      </c>
    </row>
    <row r="4409" spans="1:18" x14ac:dyDescent="0.35">
      <c r="A4409" t="s">
        <v>4436</v>
      </c>
      <c r="B4409" t="s">
        <v>19</v>
      </c>
      <c r="C4409">
        <v>0</v>
      </c>
      <c r="D4409" t="s">
        <v>21</v>
      </c>
      <c r="E4409" t="s">
        <v>21</v>
      </c>
      <c r="F4409" t="s">
        <v>45</v>
      </c>
      <c r="G4409">
        <v>38</v>
      </c>
      <c r="H4409" t="s">
        <v>20</v>
      </c>
      <c r="I4409" t="s">
        <v>23</v>
      </c>
      <c r="J4409" t="s">
        <v>21</v>
      </c>
      <c r="K4409" t="s">
        <v>20</v>
      </c>
      <c r="L4409" t="s">
        <v>33</v>
      </c>
      <c r="M4409" t="s">
        <v>20</v>
      </c>
      <c r="N4409" t="s">
        <v>30</v>
      </c>
      <c r="O4409">
        <v>85.87</v>
      </c>
      <c r="P4409">
        <v>3282.26</v>
      </c>
      <c r="Q4409">
        <v>1</v>
      </c>
      <c r="R4409" t="s">
        <v>21</v>
      </c>
    </row>
    <row r="4410" spans="1:18" x14ac:dyDescent="0.35">
      <c r="A4410" t="s">
        <v>4437</v>
      </c>
      <c r="B4410" t="s">
        <v>36</v>
      </c>
      <c r="C4410">
        <v>0</v>
      </c>
      <c r="D4410" t="s">
        <v>21</v>
      </c>
      <c r="E4410" t="s">
        <v>21</v>
      </c>
      <c r="F4410" t="s">
        <v>39</v>
      </c>
      <c r="G4410">
        <v>21</v>
      </c>
      <c r="H4410" t="s">
        <v>20</v>
      </c>
      <c r="I4410" t="s">
        <v>32</v>
      </c>
      <c r="J4410" t="s">
        <v>20</v>
      </c>
      <c r="K4410" t="s">
        <v>21</v>
      </c>
      <c r="L4410" t="s">
        <v>33</v>
      </c>
      <c r="M4410" t="s">
        <v>20</v>
      </c>
      <c r="N4410" t="s">
        <v>34</v>
      </c>
      <c r="O4410">
        <v>58.96</v>
      </c>
      <c r="P4410">
        <v>1259.02</v>
      </c>
      <c r="Q4410">
        <v>3</v>
      </c>
      <c r="R4410" t="s">
        <v>21</v>
      </c>
    </row>
    <row r="4411" spans="1:18" x14ac:dyDescent="0.35">
      <c r="A4411" t="s">
        <v>4438</v>
      </c>
      <c r="B4411" t="s">
        <v>36</v>
      </c>
      <c r="C4411">
        <v>0</v>
      </c>
      <c r="D4411" t="s">
        <v>20</v>
      </c>
      <c r="E4411" t="s">
        <v>21</v>
      </c>
      <c r="F4411" t="s">
        <v>58</v>
      </c>
      <c r="G4411">
        <v>28</v>
      </c>
      <c r="H4411" t="s">
        <v>20</v>
      </c>
      <c r="I4411" t="s">
        <v>32</v>
      </c>
      <c r="J4411" t="s">
        <v>21</v>
      </c>
      <c r="K4411" t="s">
        <v>20</v>
      </c>
      <c r="L4411" t="s">
        <v>29</v>
      </c>
      <c r="M4411" t="s">
        <v>20</v>
      </c>
      <c r="N4411" t="s">
        <v>30</v>
      </c>
      <c r="O4411">
        <v>62.28</v>
      </c>
      <c r="P4411">
        <v>1708.16</v>
      </c>
      <c r="Q4411">
        <v>1</v>
      </c>
      <c r="R4411" t="s">
        <v>21</v>
      </c>
    </row>
    <row r="4412" spans="1:18" x14ac:dyDescent="0.35">
      <c r="A4412" t="s">
        <v>4439</v>
      </c>
      <c r="B4412" t="s">
        <v>19</v>
      </c>
      <c r="C4412">
        <v>1</v>
      </c>
      <c r="D4412" t="s">
        <v>21</v>
      </c>
      <c r="E4412" t="s">
        <v>21</v>
      </c>
      <c r="F4412" t="s">
        <v>75</v>
      </c>
      <c r="G4412">
        <v>30</v>
      </c>
      <c r="H4412" t="s">
        <v>20</v>
      </c>
      <c r="I4412" t="s">
        <v>23</v>
      </c>
      <c r="J4412" t="s">
        <v>21</v>
      </c>
      <c r="K4412" t="s">
        <v>20</v>
      </c>
      <c r="L4412" t="s">
        <v>33</v>
      </c>
      <c r="M4412" t="s">
        <v>20</v>
      </c>
      <c r="N4412" t="s">
        <v>34</v>
      </c>
      <c r="O4412">
        <v>92.94</v>
      </c>
      <c r="P4412">
        <v>2707</v>
      </c>
      <c r="Q4412">
        <v>0</v>
      </c>
      <c r="R4412" t="s">
        <v>20</v>
      </c>
    </row>
    <row r="4413" spans="1:18" x14ac:dyDescent="0.35">
      <c r="A4413" t="s">
        <v>4440</v>
      </c>
      <c r="B4413" t="s">
        <v>36</v>
      </c>
      <c r="C4413">
        <v>0</v>
      </c>
      <c r="D4413" t="s">
        <v>20</v>
      </c>
      <c r="E4413" t="s">
        <v>20</v>
      </c>
      <c r="F4413" t="s">
        <v>41</v>
      </c>
      <c r="G4413">
        <v>56</v>
      </c>
      <c r="H4413" t="s">
        <v>20</v>
      </c>
      <c r="I4413" t="s">
        <v>32</v>
      </c>
      <c r="J4413" t="s">
        <v>21</v>
      </c>
      <c r="K4413" t="s">
        <v>20</v>
      </c>
      <c r="L4413" t="s">
        <v>24</v>
      </c>
      <c r="M4413" t="s">
        <v>21</v>
      </c>
      <c r="N4413" t="s">
        <v>43</v>
      </c>
      <c r="O4413">
        <v>57.07</v>
      </c>
      <c r="P4413">
        <v>3104.34</v>
      </c>
      <c r="Q4413">
        <v>3</v>
      </c>
      <c r="R4413" t="s">
        <v>21</v>
      </c>
    </row>
    <row r="4414" spans="1:18" x14ac:dyDescent="0.35">
      <c r="A4414" t="s">
        <v>4441</v>
      </c>
      <c r="B4414" t="s">
        <v>36</v>
      </c>
      <c r="C4414">
        <v>0</v>
      </c>
      <c r="D4414" t="s">
        <v>20</v>
      </c>
      <c r="E4414" t="s">
        <v>21</v>
      </c>
      <c r="F4414" t="s">
        <v>49</v>
      </c>
      <c r="G4414">
        <v>31</v>
      </c>
      <c r="H4414" t="s">
        <v>20</v>
      </c>
      <c r="I4414" t="s">
        <v>23</v>
      </c>
      <c r="J4414" t="s">
        <v>21</v>
      </c>
      <c r="K4414" t="s">
        <v>21</v>
      </c>
      <c r="L4414" t="s">
        <v>33</v>
      </c>
      <c r="M4414" t="s">
        <v>21</v>
      </c>
      <c r="N4414" t="s">
        <v>43</v>
      </c>
      <c r="O4414">
        <v>88.38</v>
      </c>
      <c r="P4414">
        <v>2669.11</v>
      </c>
      <c r="Q4414">
        <v>0</v>
      </c>
      <c r="R4414" t="s">
        <v>21</v>
      </c>
    </row>
    <row r="4415" spans="1:18" x14ac:dyDescent="0.35">
      <c r="A4415" t="s">
        <v>4442</v>
      </c>
      <c r="B4415" t="s">
        <v>36</v>
      </c>
      <c r="C4415">
        <v>0</v>
      </c>
      <c r="D4415" t="s">
        <v>20</v>
      </c>
      <c r="E4415" t="s">
        <v>21</v>
      </c>
      <c r="F4415" t="s">
        <v>56</v>
      </c>
      <c r="G4415">
        <v>8</v>
      </c>
      <c r="H4415" t="s">
        <v>20</v>
      </c>
      <c r="I4415" t="s">
        <v>23</v>
      </c>
      <c r="J4415" t="s">
        <v>21</v>
      </c>
      <c r="K4415" t="s">
        <v>20</v>
      </c>
      <c r="L4415" t="s">
        <v>33</v>
      </c>
      <c r="M4415" t="s">
        <v>20</v>
      </c>
      <c r="N4415" t="s">
        <v>34</v>
      </c>
      <c r="O4415">
        <v>87.13</v>
      </c>
      <c r="P4415">
        <v>693.83</v>
      </c>
      <c r="Q4415">
        <v>1</v>
      </c>
      <c r="R4415" t="s">
        <v>21</v>
      </c>
    </row>
    <row r="4416" spans="1:18" x14ac:dyDescent="0.35">
      <c r="A4416" t="s">
        <v>4443</v>
      </c>
      <c r="B4416" t="s">
        <v>19</v>
      </c>
      <c r="C4416">
        <v>0</v>
      </c>
      <c r="D4416" t="s">
        <v>20</v>
      </c>
      <c r="E4416" t="s">
        <v>20</v>
      </c>
      <c r="F4416" t="s">
        <v>49</v>
      </c>
      <c r="G4416">
        <v>12</v>
      </c>
      <c r="H4416" t="s">
        <v>20</v>
      </c>
      <c r="I4416" t="s">
        <v>21</v>
      </c>
      <c r="J4416" t="s">
        <v>28</v>
      </c>
      <c r="K4416" t="s">
        <v>28</v>
      </c>
      <c r="L4416" t="s">
        <v>33</v>
      </c>
      <c r="M4416" t="s">
        <v>21</v>
      </c>
      <c r="N4416" t="s">
        <v>43</v>
      </c>
      <c r="O4416">
        <v>24.45</v>
      </c>
      <c r="P4416">
        <v>292.63</v>
      </c>
      <c r="Q4416">
        <v>1</v>
      </c>
      <c r="R4416" t="s">
        <v>21</v>
      </c>
    </row>
    <row r="4417" spans="1:18" x14ac:dyDescent="0.35">
      <c r="A4417" t="s">
        <v>4444</v>
      </c>
      <c r="B4417" t="s">
        <v>36</v>
      </c>
      <c r="C4417">
        <v>1</v>
      </c>
      <c r="D4417" t="s">
        <v>20</v>
      </c>
      <c r="E4417" t="s">
        <v>21</v>
      </c>
      <c r="F4417" t="s">
        <v>47</v>
      </c>
      <c r="G4417">
        <v>4</v>
      </c>
      <c r="H4417" t="s">
        <v>20</v>
      </c>
      <c r="I4417" t="s">
        <v>23</v>
      </c>
      <c r="J4417" t="s">
        <v>20</v>
      </c>
      <c r="K4417" t="s">
        <v>21</v>
      </c>
      <c r="L4417" t="s">
        <v>29</v>
      </c>
      <c r="M4417" t="s">
        <v>21</v>
      </c>
      <c r="N4417" t="s">
        <v>34</v>
      </c>
      <c r="O4417">
        <v>83.36</v>
      </c>
      <c r="P4417">
        <v>343.39</v>
      </c>
      <c r="Q4417">
        <v>3</v>
      </c>
      <c r="R4417" t="s">
        <v>20</v>
      </c>
    </row>
    <row r="4418" spans="1:18" x14ac:dyDescent="0.35">
      <c r="A4418" t="s">
        <v>4445</v>
      </c>
      <c r="B4418" t="s">
        <v>19</v>
      </c>
      <c r="C4418">
        <v>1</v>
      </c>
      <c r="D4418" t="s">
        <v>21</v>
      </c>
      <c r="E4418" t="s">
        <v>20</v>
      </c>
      <c r="F4418" t="s">
        <v>65</v>
      </c>
      <c r="G4418">
        <v>14</v>
      </c>
      <c r="H4418" t="s">
        <v>20</v>
      </c>
      <c r="I4418" t="s">
        <v>21</v>
      </c>
      <c r="J4418" t="s">
        <v>28</v>
      </c>
      <c r="K4418" t="s">
        <v>28</v>
      </c>
      <c r="L4418" t="s">
        <v>33</v>
      </c>
      <c r="M4418" t="s">
        <v>20</v>
      </c>
      <c r="N4418" t="s">
        <v>25</v>
      </c>
      <c r="O4418">
        <v>31.59</v>
      </c>
      <c r="P4418">
        <v>429.86</v>
      </c>
      <c r="Q4418">
        <v>4</v>
      </c>
      <c r="R4418" t="s">
        <v>20</v>
      </c>
    </row>
    <row r="4419" spans="1:18" x14ac:dyDescent="0.35">
      <c r="A4419" t="s">
        <v>4446</v>
      </c>
      <c r="B4419" t="s">
        <v>36</v>
      </c>
      <c r="C4419">
        <v>0</v>
      </c>
      <c r="D4419" t="s">
        <v>21</v>
      </c>
      <c r="E4419" t="s">
        <v>21</v>
      </c>
      <c r="F4419" t="s">
        <v>47</v>
      </c>
      <c r="G4419">
        <v>59</v>
      </c>
      <c r="H4419" t="s">
        <v>20</v>
      </c>
      <c r="I4419" t="s">
        <v>21</v>
      </c>
      <c r="J4419" t="s">
        <v>28</v>
      </c>
      <c r="K4419" t="s">
        <v>28</v>
      </c>
      <c r="L4419" t="s">
        <v>24</v>
      </c>
      <c r="M4419" t="s">
        <v>21</v>
      </c>
      <c r="N4419" t="s">
        <v>34</v>
      </c>
      <c r="O4419">
        <v>32.380000000000003</v>
      </c>
      <c r="P4419">
        <v>1930.02</v>
      </c>
      <c r="Q4419">
        <v>1</v>
      </c>
      <c r="R4419" t="s">
        <v>21</v>
      </c>
    </row>
    <row r="4420" spans="1:18" x14ac:dyDescent="0.35">
      <c r="A4420" t="s">
        <v>4447</v>
      </c>
      <c r="B4420" t="s">
        <v>19</v>
      </c>
      <c r="C4420">
        <v>0</v>
      </c>
      <c r="D4420" t="s">
        <v>21</v>
      </c>
      <c r="E4420" t="s">
        <v>21</v>
      </c>
      <c r="F4420" t="s">
        <v>65</v>
      </c>
      <c r="G4420">
        <v>36</v>
      </c>
      <c r="H4420" t="s">
        <v>20</v>
      </c>
      <c r="I4420" t="s">
        <v>32</v>
      </c>
      <c r="J4420" t="s">
        <v>21</v>
      </c>
      <c r="K4420" t="s">
        <v>20</v>
      </c>
      <c r="L4420" t="s">
        <v>29</v>
      </c>
      <c r="M4420" t="s">
        <v>20</v>
      </c>
      <c r="N4420" t="s">
        <v>34</v>
      </c>
      <c r="O4420">
        <v>61.92</v>
      </c>
      <c r="P4420">
        <v>2254.48</v>
      </c>
      <c r="Q4420">
        <v>2</v>
      </c>
      <c r="R4420" t="s">
        <v>21</v>
      </c>
    </row>
    <row r="4421" spans="1:18" x14ac:dyDescent="0.35">
      <c r="A4421" t="s">
        <v>4448</v>
      </c>
      <c r="B4421" t="s">
        <v>19</v>
      </c>
      <c r="C4421">
        <v>0</v>
      </c>
      <c r="D4421" t="s">
        <v>21</v>
      </c>
      <c r="E4421" t="s">
        <v>20</v>
      </c>
      <c r="F4421" t="s">
        <v>45</v>
      </c>
      <c r="G4421">
        <v>31</v>
      </c>
      <c r="H4421" t="s">
        <v>20</v>
      </c>
      <c r="I4421" t="s">
        <v>32</v>
      </c>
      <c r="J4421" t="s">
        <v>21</v>
      </c>
      <c r="K4421" t="s">
        <v>20</v>
      </c>
      <c r="L4421" t="s">
        <v>24</v>
      </c>
      <c r="M4421" t="s">
        <v>21</v>
      </c>
      <c r="N4421" t="s">
        <v>30</v>
      </c>
      <c r="O4421">
        <v>65.56</v>
      </c>
      <c r="P4421">
        <v>1990.47</v>
      </c>
      <c r="Q4421">
        <v>2</v>
      </c>
      <c r="R4421" t="s">
        <v>21</v>
      </c>
    </row>
    <row r="4422" spans="1:18" x14ac:dyDescent="0.35">
      <c r="A4422" t="s">
        <v>4449</v>
      </c>
      <c r="B4422" t="s">
        <v>19</v>
      </c>
      <c r="C4422">
        <v>0</v>
      </c>
      <c r="D4422" t="s">
        <v>21</v>
      </c>
      <c r="E4422" t="s">
        <v>21</v>
      </c>
      <c r="F4422" t="s">
        <v>39</v>
      </c>
      <c r="G4422">
        <v>33</v>
      </c>
      <c r="H4422" t="s">
        <v>20</v>
      </c>
      <c r="I4422" t="s">
        <v>23</v>
      </c>
      <c r="J4422" t="s">
        <v>21</v>
      </c>
      <c r="K4422" t="s">
        <v>21</v>
      </c>
      <c r="L4422" t="s">
        <v>24</v>
      </c>
      <c r="M4422" t="s">
        <v>20</v>
      </c>
      <c r="N4422" t="s">
        <v>30</v>
      </c>
      <c r="O4422">
        <v>79.95</v>
      </c>
      <c r="P4422">
        <v>2692.2</v>
      </c>
      <c r="Q4422">
        <v>2</v>
      </c>
      <c r="R4422" t="s">
        <v>21</v>
      </c>
    </row>
    <row r="4423" spans="1:18" x14ac:dyDescent="0.35">
      <c r="A4423" t="s">
        <v>4450</v>
      </c>
      <c r="B4423" t="s">
        <v>19</v>
      </c>
      <c r="C4423">
        <v>0</v>
      </c>
      <c r="D4423" t="s">
        <v>21</v>
      </c>
      <c r="E4423" t="s">
        <v>20</v>
      </c>
      <c r="F4423" t="s">
        <v>41</v>
      </c>
      <c r="G4423">
        <v>4</v>
      </c>
      <c r="H4423" t="s">
        <v>20</v>
      </c>
      <c r="I4423" t="s">
        <v>23</v>
      </c>
      <c r="J4423" t="s">
        <v>20</v>
      </c>
      <c r="K4423" t="s">
        <v>21</v>
      </c>
      <c r="L4423" t="s">
        <v>33</v>
      </c>
      <c r="M4423" t="s">
        <v>20</v>
      </c>
      <c r="N4423" t="s">
        <v>30</v>
      </c>
      <c r="O4423">
        <v>91.13</v>
      </c>
      <c r="P4423">
        <v>371.24</v>
      </c>
      <c r="Q4423">
        <v>4</v>
      </c>
      <c r="R4423" t="s">
        <v>20</v>
      </c>
    </row>
    <row r="4424" spans="1:18" x14ac:dyDescent="0.35">
      <c r="A4424" t="s">
        <v>4451</v>
      </c>
      <c r="B4424" t="s">
        <v>19</v>
      </c>
      <c r="C4424">
        <v>0</v>
      </c>
      <c r="D4424" t="s">
        <v>21</v>
      </c>
      <c r="E4424" t="s">
        <v>21</v>
      </c>
      <c r="F4424" t="s">
        <v>41</v>
      </c>
      <c r="G4424">
        <v>60</v>
      </c>
      <c r="H4424" t="s">
        <v>20</v>
      </c>
      <c r="I4424" t="s">
        <v>21</v>
      </c>
      <c r="J4424" t="s">
        <v>28</v>
      </c>
      <c r="K4424" t="s">
        <v>28</v>
      </c>
      <c r="L4424" t="s">
        <v>29</v>
      </c>
      <c r="M4424" t="s">
        <v>21</v>
      </c>
      <c r="N4424" t="s">
        <v>25</v>
      </c>
      <c r="O4424">
        <v>42.39</v>
      </c>
      <c r="P4424">
        <v>2519.89</v>
      </c>
      <c r="Q4424">
        <v>0</v>
      </c>
      <c r="R4424" t="s">
        <v>20</v>
      </c>
    </row>
    <row r="4425" spans="1:18" x14ac:dyDescent="0.35">
      <c r="A4425" t="s">
        <v>4452</v>
      </c>
      <c r="B4425" t="s">
        <v>19</v>
      </c>
      <c r="C4425">
        <v>1</v>
      </c>
      <c r="D4425" t="s">
        <v>20</v>
      </c>
      <c r="E4425" t="s">
        <v>20</v>
      </c>
      <c r="F4425" t="s">
        <v>47</v>
      </c>
      <c r="G4425">
        <v>12</v>
      </c>
      <c r="H4425" t="s">
        <v>20</v>
      </c>
      <c r="I4425" t="s">
        <v>21</v>
      </c>
      <c r="J4425" t="s">
        <v>28</v>
      </c>
      <c r="K4425" t="s">
        <v>28</v>
      </c>
      <c r="L4425" t="s">
        <v>33</v>
      </c>
      <c r="M4425" t="s">
        <v>20</v>
      </c>
      <c r="N4425" t="s">
        <v>34</v>
      </c>
      <c r="O4425">
        <v>32.21</v>
      </c>
      <c r="P4425">
        <v>393.43</v>
      </c>
      <c r="Q4425">
        <v>2</v>
      </c>
      <c r="R4425" t="s">
        <v>21</v>
      </c>
    </row>
    <row r="4426" spans="1:18" x14ac:dyDescent="0.35">
      <c r="A4426" t="s">
        <v>4152</v>
      </c>
      <c r="B4426" t="s">
        <v>36</v>
      </c>
      <c r="C4426">
        <v>0</v>
      </c>
      <c r="D4426" t="s">
        <v>21</v>
      </c>
      <c r="E4426" t="s">
        <v>21</v>
      </c>
      <c r="F4426" t="s">
        <v>27</v>
      </c>
      <c r="G4426">
        <v>28</v>
      </c>
      <c r="H4426" t="s">
        <v>20</v>
      </c>
      <c r="I4426" t="s">
        <v>23</v>
      </c>
      <c r="J4426" t="s">
        <v>21</v>
      </c>
      <c r="K4426" t="s">
        <v>20</v>
      </c>
      <c r="L4426" t="s">
        <v>33</v>
      </c>
      <c r="M4426" t="s">
        <v>20</v>
      </c>
      <c r="N4426" t="s">
        <v>25</v>
      </c>
      <c r="O4426">
        <v>94.27</v>
      </c>
      <c r="P4426">
        <v>2654.49</v>
      </c>
      <c r="Q4426">
        <v>1</v>
      </c>
      <c r="R4426" t="s">
        <v>20</v>
      </c>
    </row>
    <row r="4427" spans="1:18" x14ac:dyDescent="0.35">
      <c r="A4427" t="s">
        <v>4453</v>
      </c>
      <c r="B4427" t="s">
        <v>19</v>
      </c>
      <c r="C4427">
        <v>0</v>
      </c>
      <c r="D4427" t="s">
        <v>21</v>
      </c>
      <c r="E4427" t="s">
        <v>21</v>
      </c>
      <c r="F4427" t="s">
        <v>47</v>
      </c>
      <c r="G4427">
        <v>26</v>
      </c>
      <c r="H4427" t="s">
        <v>20</v>
      </c>
      <c r="I4427" t="s">
        <v>32</v>
      </c>
      <c r="J4427" t="s">
        <v>21</v>
      </c>
      <c r="K4427" t="s">
        <v>21</v>
      </c>
      <c r="L4427" t="s">
        <v>33</v>
      </c>
      <c r="M4427" t="s">
        <v>21</v>
      </c>
      <c r="N4427" t="s">
        <v>25</v>
      </c>
      <c r="O4427">
        <v>55.57</v>
      </c>
      <c r="P4427">
        <v>1419.79</v>
      </c>
      <c r="Q4427">
        <v>1</v>
      </c>
      <c r="R4427" t="s">
        <v>21</v>
      </c>
    </row>
    <row r="4428" spans="1:18" x14ac:dyDescent="0.35">
      <c r="A4428" t="s">
        <v>4454</v>
      </c>
      <c r="B4428" t="s">
        <v>19</v>
      </c>
      <c r="C4428">
        <v>1</v>
      </c>
      <c r="D4428" t="s">
        <v>21</v>
      </c>
      <c r="E4428" t="s">
        <v>21</v>
      </c>
      <c r="F4428" t="s">
        <v>75</v>
      </c>
      <c r="G4428">
        <v>7</v>
      </c>
      <c r="H4428" t="s">
        <v>20</v>
      </c>
      <c r="I4428" t="s">
        <v>23</v>
      </c>
      <c r="J4428" t="s">
        <v>21</v>
      </c>
      <c r="K4428" t="s">
        <v>21</v>
      </c>
      <c r="L4428" t="s">
        <v>33</v>
      </c>
      <c r="M4428" t="s">
        <v>21</v>
      </c>
      <c r="N4428" t="s">
        <v>30</v>
      </c>
      <c r="O4428">
        <v>73.37</v>
      </c>
      <c r="P4428">
        <v>516.46</v>
      </c>
      <c r="Q4428">
        <v>2</v>
      </c>
      <c r="R4428" t="s">
        <v>20</v>
      </c>
    </row>
    <row r="4429" spans="1:18" x14ac:dyDescent="0.35">
      <c r="A4429" t="s">
        <v>4455</v>
      </c>
      <c r="B4429" t="s">
        <v>36</v>
      </c>
      <c r="C4429">
        <v>0</v>
      </c>
      <c r="D4429" t="s">
        <v>20</v>
      </c>
      <c r="E4429" t="s">
        <v>20</v>
      </c>
      <c r="F4429" t="s">
        <v>37</v>
      </c>
      <c r="G4429">
        <v>48</v>
      </c>
      <c r="H4429" t="s">
        <v>20</v>
      </c>
      <c r="I4429" t="s">
        <v>23</v>
      </c>
      <c r="J4429" t="s">
        <v>21</v>
      </c>
      <c r="K4429" t="s">
        <v>21</v>
      </c>
      <c r="L4429" t="s">
        <v>24</v>
      </c>
      <c r="M4429" t="s">
        <v>20</v>
      </c>
      <c r="N4429" t="s">
        <v>25</v>
      </c>
      <c r="O4429">
        <v>80.180000000000007</v>
      </c>
      <c r="P4429">
        <v>3758.41</v>
      </c>
      <c r="Q4429">
        <v>1</v>
      </c>
      <c r="R4429" t="s">
        <v>21</v>
      </c>
    </row>
    <row r="4430" spans="1:18" x14ac:dyDescent="0.35">
      <c r="A4430" t="s">
        <v>4456</v>
      </c>
      <c r="B4430" t="s">
        <v>36</v>
      </c>
      <c r="C4430">
        <v>0</v>
      </c>
      <c r="D4430" t="s">
        <v>20</v>
      </c>
      <c r="E4430" t="s">
        <v>21</v>
      </c>
      <c r="F4430" t="s">
        <v>39</v>
      </c>
      <c r="G4430">
        <v>50</v>
      </c>
      <c r="H4430" t="s">
        <v>20</v>
      </c>
      <c r="I4430" t="s">
        <v>23</v>
      </c>
      <c r="J4430" t="s">
        <v>21</v>
      </c>
      <c r="K4430" t="s">
        <v>21</v>
      </c>
      <c r="L4430" t="s">
        <v>29</v>
      </c>
      <c r="M4430" t="s">
        <v>21</v>
      </c>
      <c r="N4430" t="s">
        <v>30</v>
      </c>
      <c r="O4430">
        <v>75.52</v>
      </c>
      <c r="P4430">
        <v>3748.84</v>
      </c>
      <c r="Q4430">
        <v>0</v>
      </c>
      <c r="R4430" t="s">
        <v>21</v>
      </c>
    </row>
    <row r="4431" spans="1:18" x14ac:dyDescent="0.35">
      <c r="A4431" t="s">
        <v>4457</v>
      </c>
      <c r="B4431" t="s">
        <v>36</v>
      </c>
      <c r="C4431">
        <v>0</v>
      </c>
      <c r="D4431" t="s">
        <v>20</v>
      </c>
      <c r="E4431" t="s">
        <v>20</v>
      </c>
      <c r="F4431" t="s">
        <v>75</v>
      </c>
      <c r="G4431">
        <v>14</v>
      </c>
      <c r="H4431" t="s">
        <v>21</v>
      </c>
      <c r="I4431" t="s">
        <v>23</v>
      </c>
      <c r="J4431" t="s">
        <v>21</v>
      </c>
      <c r="K4431" t="s">
        <v>21</v>
      </c>
      <c r="L4431" t="s">
        <v>33</v>
      </c>
      <c r="M4431" t="s">
        <v>20</v>
      </c>
      <c r="N4431" t="s">
        <v>25</v>
      </c>
      <c r="O4431">
        <v>75.62</v>
      </c>
      <c r="P4431">
        <v>1080.3800000000001</v>
      </c>
      <c r="Q4431">
        <v>1</v>
      </c>
      <c r="R4431" t="s">
        <v>20</v>
      </c>
    </row>
    <row r="4432" spans="1:18" x14ac:dyDescent="0.35">
      <c r="A4432" t="s">
        <v>4458</v>
      </c>
      <c r="B4432" t="s">
        <v>19</v>
      </c>
      <c r="C4432">
        <v>0</v>
      </c>
      <c r="D4432" t="s">
        <v>20</v>
      </c>
      <c r="E4432" t="s">
        <v>20</v>
      </c>
      <c r="F4432" t="s">
        <v>2408</v>
      </c>
      <c r="G4432">
        <v>15</v>
      </c>
      <c r="H4432" t="s">
        <v>20</v>
      </c>
      <c r="I4432" t="s">
        <v>21</v>
      </c>
      <c r="J4432" t="s">
        <v>28</v>
      </c>
      <c r="K4432" t="s">
        <v>28</v>
      </c>
      <c r="L4432" t="s">
        <v>33</v>
      </c>
      <c r="M4432" t="s">
        <v>20</v>
      </c>
      <c r="N4432" t="s">
        <v>43</v>
      </c>
      <c r="O4432">
        <v>37.58</v>
      </c>
      <c r="P4432">
        <v>552.36</v>
      </c>
      <c r="Q4432">
        <v>1</v>
      </c>
      <c r="R4432" t="s">
        <v>20</v>
      </c>
    </row>
    <row r="4433" spans="1:18" x14ac:dyDescent="0.35">
      <c r="A4433" t="s">
        <v>4459</v>
      </c>
      <c r="B4433" t="s">
        <v>19</v>
      </c>
      <c r="C4433">
        <v>0</v>
      </c>
      <c r="D4433" t="s">
        <v>20</v>
      </c>
      <c r="E4433" t="s">
        <v>21</v>
      </c>
      <c r="F4433" t="s">
        <v>75</v>
      </c>
      <c r="G4433">
        <v>48</v>
      </c>
      <c r="H4433" t="s">
        <v>20</v>
      </c>
      <c r="I4433" t="s">
        <v>21</v>
      </c>
      <c r="J4433" t="s">
        <v>28</v>
      </c>
      <c r="K4433" t="s">
        <v>28</v>
      </c>
      <c r="L4433" t="s">
        <v>24</v>
      </c>
      <c r="M4433" t="s">
        <v>20</v>
      </c>
      <c r="N4433" t="s">
        <v>34</v>
      </c>
      <c r="O4433">
        <v>35.659999999999997</v>
      </c>
      <c r="P4433">
        <v>1738.33</v>
      </c>
      <c r="Q4433">
        <v>3</v>
      </c>
      <c r="R4433" t="s">
        <v>21</v>
      </c>
    </row>
    <row r="4434" spans="1:18" x14ac:dyDescent="0.35">
      <c r="A4434" t="s">
        <v>4460</v>
      </c>
      <c r="B4434" t="s">
        <v>19</v>
      </c>
      <c r="C4434">
        <v>0</v>
      </c>
      <c r="D4434" t="s">
        <v>21</v>
      </c>
      <c r="E4434" t="s">
        <v>21</v>
      </c>
      <c r="F4434" t="s">
        <v>41</v>
      </c>
      <c r="G4434">
        <v>43</v>
      </c>
      <c r="H4434" t="s">
        <v>20</v>
      </c>
      <c r="I4434" t="s">
        <v>23</v>
      </c>
      <c r="J4434" t="s">
        <v>21</v>
      </c>
      <c r="K4434" t="s">
        <v>21</v>
      </c>
      <c r="L4434" t="s">
        <v>29</v>
      </c>
      <c r="M4434" t="s">
        <v>20</v>
      </c>
      <c r="N4434" t="s">
        <v>25</v>
      </c>
      <c r="O4434">
        <v>80.12</v>
      </c>
      <c r="P4434">
        <v>3486.87</v>
      </c>
      <c r="Q4434">
        <v>3</v>
      </c>
      <c r="R4434" t="s">
        <v>20</v>
      </c>
    </row>
    <row r="4435" spans="1:18" x14ac:dyDescent="0.35">
      <c r="A4435" t="s">
        <v>4461</v>
      </c>
      <c r="B4435" t="s">
        <v>36</v>
      </c>
      <c r="C4435">
        <v>0</v>
      </c>
      <c r="D4435" t="s">
        <v>21</v>
      </c>
      <c r="E4435" t="s">
        <v>21</v>
      </c>
      <c r="F4435" t="s">
        <v>45</v>
      </c>
      <c r="G4435">
        <v>29</v>
      </c>
      <c r="H4435" t="s">
        <v>20</v>
      </c>
      <c r="I4435" t="s">
        <v>32</v>
      </c>
      <c r="J4435" t="s">
        <v>21</v>
      </c>
      <c r="K4435" t="s">
        <v>21</v>
      </c>
      <c r="L4435" t="s">
        <v>33</v>
      </c>
      <c r="M4435" t="s">
        <v>20</v>
      </c>
      <c r="N4435" t="s">
        <v>43</v>
      </c>
      <c r="O4435">
        <v>65.81</v>
      </c>
      <c r="P4435">
        <v>1926.95</v>
      </c>
      <c r="Q4435">
        <v>4</v>
      </c>
      <c r="R4435" t="s">
        <v>21</v>
      </c>
    </row>
    <row r="4436" spans="1:18" x14ac:dyDescent="0.35">
      <c r="A4436" t="s">
        <v>4462</v>
      </c>
      <c r="B4436" t="s">
        <v>19</v>
      </c>
      <c r="C4436">
        <v>0</v>
      </c>
      <c r="D4436" t="s">
        <v>21</v>
      </c>
      <c r="E4436" t="s">
        <v>21</v>
      </c>
      <c r="F4436" t="s">
        <v>58</v>
      </c>
      <c r="G4436">
        <v>67</v>
      </c>
      <c r="H4436" t="s">
        <v>20</v>
      </c>
      <c r="I4436" t="s">
        <v>32</v>
      </c>
      <c r="J4436" t="s">
        <v>20</v>
      </c>
      <c r="K4436" t="s">
        <v>20</v>
      </c>
      <c r="L4436" t="s">
        <v>24</v>
      </c>
      <c r="M4436" t="s">
        <v>20</v>
      </c>
      <c r="N4436" t="s">
        <v>30</v>
      </c>
      <c r="O4436">
        <v>62.68</v>
      </c>
      <c r="P4436">
        <v>4182.3599999999997</v>
      </c>
      <c r="Q4436">
        <v>1</v>
      </c>
      <c r="R4436" t="s">
        <v>21</v>
      </c>
    </row>
    <row r="4437" spans="1:18" x14ac:dyDescent="0.35">
      <c r="A4437" t="s">
        <v>4463</v>
      </c>
      <c r="B4437" t="s">
        <v>19</v>
      </c>
      <c r="C4437">
        <v>0</v>
      </c>
      <c r="D4437" t="s">
        <v>20</v>
      </c>
      <c r="E4437" t="s">
        <v>21</v>
      </c>
      <c r="F4437" t="s">
        <v>47</v>
      </c>
      <c r="G4437">
        <v>4</v>
      </c>
      <c r="H4437" t="s">
        <v>20</v>
      </c>
      <c r="I4437" t="s">
        <v>32</v>
      </c>
      <c r="J4437" t="s">
        <v>21</v>
      </c>
      <c r="K4437" t="s">
        <v>21</v>
      </c>
      <c r="L4437" t="s">
        <v>33</v>
      </c>
      <c r="M4437" t="s">
        <v>21</v>
      </c>
      <c r="N4437" t="s">
        <v>34</v>
      </c>
      <c r="O4437">
        <v>48.64</v>
      </c>
      <c r="P4437">
        <v>199.18</v>
      </c>
      <c r="Q4437">
        <v>2</v>
      </c>
      <c r="R4437" t="s">
        <v>20</v>
      </c>
    </row>
    <row r="4438" spans="1:18" x14ac:dyDescent="0.35">
      <c r="A4438" t="s">
        <v>4464</v>
      </c>
      <c r="B4438" t="s">
        <v>19</v>
      </c>
      <c r="C4438">
        <v>0</v>
      </c>
      <c r="D4438" t="s">
        <v>21</v>
      </c>
      <c r="E4438" t="s">
        <v>21</v>
      </c>
      <c r="F4438" t="s">
        <v>41</v>
      </c>
      <c r="G4438">
        <v>25</v>
      </c>
      <c r="H4438" t="s">
        <v>20</v>
      </c>
      <c r="I4438" t="s">
        <v>23</v>
      </c>
      <c r="J4438" t="s">
        <v>21</v>
      </c>
      <c r="K4438" t="s">
        <v>20</v>
      </c>
      <c r="L4438" t="s">
        <v>33</v>
      </c>
      <c r="M4438" t="s">
        <v>20</v>
      </c>
      <c r="N4438" t="s">
        <v>34</v>
      </c>
      <c r="O4438">
        <v>99.24</v>
      </c>
      <c r="P4438">
        <v>2480.19</v>
      </c>
      <c r="Q4438">
        <v>2</v>
      </c>
      <c r="R4438" t="s">
        <v>21</v>
      </c>
    </row>
    <row r="4439" spans="1:18" x14ac:dyDescent="0.35">
      <c r="A4439" t="s">
        <v>4465</v>
      </c>
      <c r="B4439" t="s">
        <v>19</v>
      </c>
      <c r="C4439">
        <v>1</v>
      </c>
      <c r="D4439" t="s">
        <v>21</v>
      </c>
      <c r="E4439" t="s">
        <v>20</v>
      </c>
      <c r="F4439" t="s">
        <v>58</v>
      </c>
      <c r="G4439">
        <v>40</v>
      </c>
      <c r="H4439" t="s">
        <v>21</v>
      </c>
      <c r="I4439" t="s">
        <v>21</v>
      </c>
      <c r="J4439" t="s">
        <v>28</v>
      </c>
      <c r="K4439" t="s">
        <v>28</v>
      </c>
      <c r="L4439" t="s">
        <v>29</v>
      </c>
      <c r="M4439" t="s">
        <v>21</v>
      </c>
      <c r="N4439" t="s">
        <v>43</v>
      </c>
      <c r="O4439">
        <v>18</v>
      </c>
      <c r="P4439">
        <v>724.89</v>
      </c>
      <c r="Q4439">
        <v>1</v>
      </c>
      <c r="R4439" t="s">
        <v>20</v>
      </c>
    </row>
    <row r="4440" spans="1:18" x14ac:dyDescent="0.35">
      <c r="A4440" t="s">
        <v>4466</v>
      </c>
      <c r="B4440" t="s">
        <v>36</v>
      </c>
      <c r="C4440">
        <v>0</v>
      </c>
      <c r="D4440" t="s">
        <v>20</v>
      </c>
      <c r="E4440" t="s">
        <v>21</v>
      </c>
      <c r="F4440" t="s">
        <v>27</v>
      </c>
      <c r="G4440">
        <v>58</v>
      </c>
      <c r="H4440" t="s">
        <v>20</v>
      </c>
      <c r="I4440" t="s">
        <v>23</v>
      </c>
      <c r="J4440" t="s">
        <v>20</v>
      </c>
      <c r="K4440" t="s">
        <v>21</v>
      </c>
      <c r="L4440" t="s">
        <v>24</v>
      </c>
      <c r="M4440" t="s">
        <v>20</v>
      </c>
      <c r="N4440" t="s">
        <v>34</v>
      </c>
      <c r="O4440">
        <v>91.04</v>
      </c>
      <c r="P4440">
        <v>5199.1499999999996</v>
      </c>
      <c r="Q4440">
        <v>1</v>
      </c>
      <c r="R4440" t="s">
        <v>21</v>
      </c>
    </row>
    <row r="4441" spans="1:18" x14ac:dyDescent="0.35">
      <c r="A4441" t="s">
        <v>4467</v>
      </c>
      <c r="B4441" t="s">
        <v>19</v>
      </c>
      <c r="C4441">
        <v>0</v>
      </c>
      <c r="D4441" t="s">
        <v>21</v>
      </c>
      <c r="E4441" t="s">
        <v>21</v>
      </c>
      <c r="F4441" t="s">
        <v>41</v>
      </c>
      <c r="G4441">
        <v>51</v>
      </c>
      <c r="H4441" t="s">
        <v>20</v>
      </c>
      <c r="I4441" t="s">
        <v>23</v>
      </c>
      <c r="J4441" t="s">
        <v>21</v>
      </c>
      <c r="K4441" t="s">
        <v>21</v>
      </c>
      <c r="L4441" t="s">
        <v>29</v>
      </c>
      <c r="M4441" t="s">
        <v>20</v>
      </c>
      <c r="N4441" t="s">
        <v>43</v>
      </c>
      <c r="O4441">
        <v>83.14</v>
      </c>
      <c r="P4441">
        <v>4269.08</v>
      </c>
      <c r="Q4441">
        <v>2</v>
      </c>
      <c r="R4441" t="s">
        <v>21</v>
      </c>
    </row>
    <row r="4442" spans="1:18" x14ac:dyDescent="0.35">
      <c r="A4442" t="s">
        <v>4468</v>
      </c>
      <c r="B4442" t="s">
        <v>19</v>
      </c>
      <c r="C4442">
        <v>0</v>
      </c>
      <c r="D4442" t="s">
        <v>21</v>
      </c>
      <c r="E4442" t="s">
        <v>21</v>
      </c>
      <c r="F4442" t="s">
        <v>58</v>
      </c>
      <c r="G4442">
        <v>20</v>
      </c>
      <c r="H4442" t="s">
        <v>20</v>
      </c>
      <c r="I4442" t="s">
        <v>21</v>
      </c>
      <c r="J4442" t="s">
        <v>28</v>
      </c>
      <c r="K4442" t="s">
        <v>28</v>
      </c>
      <c r="L4442" t="s">
        <v>33</v>
      </c>
      <c r="M4442" t="s">
        <v>21</v>
      </c>
      <c r="N4442" t="s">
        <v>25</v>
      </c>
      <c r="O4442">
        <v>23.05</v>
      </c>
      <c r="P4442">
        <v>450.6</v>
      </c>
      <c r="Q4442">
        <v>2</v>
      </c>
      <c r="R4442" t="s">
        <v>21</v>
      </c>
    </row>
    <row r="4443" spans="1:18" x14ac:dyDescent="0.35">
      <c r="A4443" t="s">
        <v>4469</v>
      </c>
      <c r="B4443" t="s">
        <v>19</v>
      </c>
      <c r="C4443">
        <v>1</v>
      </c>
      <c r="D4443" t="s">
        <v>20</v>
      </c>
      <c r="E4443" t="s">
        <v>21</v>
      </c>
      <c r="F4443" t="s">
        <v>41</v>
      </c>
      <c r="G4443">
        <v>5</v>
      </c>
      <c r="H4443" t="s">
        <v>20</v>
      </c>
      <c r="I4443" t="s">
        <v>21</v>
      </c>
      <c r="J4443" t="s">
        <v>28</v>
      </c>
      <c r="K4443" t="s">
        <v>28</v>
      </c>
      <c r="L4443" t="s">
        <v>33</v>
      </c>
      <c r="M4443" t="s">
        <v>20</v>
      </c>
      <c r="N4443" t="s">
        <v>30</v>
      </c>
      <c r="O4443">
        <v>37.04</v>
      </c>
      <c r="P4443">
        <v>187.25</v>
      </c>
      <c r="Q4443">
        <v>3</v>
      </c>
      <c r="R4443" t="s">
        <v>20</v>
      </c>
    </row>
    <row r="4444" spans="1:18" x14ac:dyDescent="0.35">
      <c r="A4444" t="s">
        <v>4470</v>
      </c>
      <c r="B4444" t="s">
        <v>36</v>
      </c>
      <c r="C4444">
        <v>0</v>
      </c>
      <c r="D4444" t="s">
        <v>21</v>
      </c>
      <c r="E4444" t="s">
        <v>20</v>
      </c>
      <c r="F4444" t="s">
        <v>56</v>
      </c>
      <c r="G4444">
        <v>8</v>
      </c>
      <c r="H4444" t="s">
        <v>20</v>
      </c>
      <c r="I4444" t="s">
        <v>21</v>
      </c>
      <c r="J4444" t="s">
        <v>28</v>
      </c>
      <c r="K4444" t="s">
        <v>28</v>
      </c>
      <c r="L4444" t="s">
        <v>33</v>
      </c>
      <c r="M4444" t="s">
        <v>21</v>
      </c>
      <c r="N4444" t="s">
        <v>25</v>
      </c>
      <c r="O4444">
        <v>39.58</v>
      </c>
      <c r="P4444">
        <v>310.02999999999997</v>
      </c>
      <c r="Q4444">
        <v>1</v>
      </c>
      <c r="R4444" t="s">
        <v>20</v>
      </c>
    </row>
    <row r="4445" spans="1:18" x14ac:dyDescent="0.35">
      <c r="A4445" t="s">
        <v>4471</v>
      </c>
      <c r="B4445" t="s">
        <v>19</v>
      </c>
      <c r="C4445">
        <v>0</v>
      </c>
      <c r="D4445" t="s">
        <v>21</v>
      </c>
      <c r="E4445" t="s">
        <v>21</v>
      </c>
      <c r="F4445" t="s">
        <v>49</v>
      </c>
      <c r="G4445">
        <v>20</v>
      </c>
      <c r="H4445" t="s">
        <v>20</v>
      </c>
      <c r="I4445" t="s">
        <v>23</v>
      </c>
      <c r="J4445" t="s">
        <v>21</v>
      </c>
      <c r="K4445" t="s">
        <v>21</v>
      </c>
      <c r="L4445" t="s">
        <v>33</v>
      </c>
      <c r="M4445" t="s">
        <v>20</v>
      </c>
      <c r="N4445" t="s">
        <v>43</v>
      </c>
      <c r="O4445">
        <v>93.09</v>
      </c>
      <c r="P4445">
        <v>1842.99</v>
      </c>
      <c r="Q4445">
        <v>2</v>
      </c>
      <c r="R4445" t="s">
        <v>21</v>
      </c>
    </row>
    <row r="4446" spans="1:18" x14ac:dyDescent="0.35">
      <c r="A4446" t="s">
        <v>4472</v>
      </c>
      <c r="B4446" t="s">
        <v>36</v>
      </c>
      <c r="C4446">
        <v>0</v>
      </c>
      <c r="D4446" t="s">
        <v>20</v>
      </c>
      <c r="E4446" t="s">
        <v>20</v>
      </c>
      <c r="F4446" t="s">
        <v>39</v>
      </c>
      <c r="G4446">
        <v>42</v>
      </c>
      <c r="H4446" t="s">
        <v>20</v>
      </c>
      <c r="I4446" t="s">
        <v>32</v>
      </c>
      <c r="J4446" t="s">
        <v>21</v>
      </c>
      <c r="K4446" t="s">
        <v>20</v>
      </c>
      <c r="L4446" t="s">
        <v>29</v>
      </c>
      <c r="M4446" t="s">
        <v>20</v>
      </c>
      <c r="N4446" t="s">
        <v>34</v>
      </c>
      <c r="O4446">
        <v>56.99</v>
      </c>
      <c r="P4446">
        <v>2430.9299999999998</v>
      </c>
      <c r="Q4446">
        <v>0</v>
      </c>
      <c r="R4446" t="s">
        <v>21</v>
      </c>
    </row>
    <row r="4447" spans="1:18" x14ac:dyDescent="0.35">
      <c r="A4447" t="s">
        <v>4473</v>
      </c>
      <c r="B4447" t="s">
        <v>19</v>
      </c>
      <c r="C4447">
        <v>0</v>
      </c>
      <c r="D4447" t="s">
        <v>20</v>
      </c>
      <c r="E4447" t="s">
        <v>21</v>
      </c>
      <c r="F4447" t="s">
        <v>41</v>
      </c>
      <c r="G4447">
        <v>7</v>
      </c>
      <c r="H4447" t="s">
        <v>20</v>
      </c>
      <c r="I4447" t="s">
        <v>32</v>
      </c>
      <c r="J4447" t="s">
        <v>21</v>
      </c>
      <c r="K4447" t="s">
        <v>21</v>
      </c>
      <c r="L4447" t="s">
        <v>33</v>
      </c>
      <c r="M4447" t="s">
        <v>21</v>
      </c>
      <c r="N4447" t="s">
        <v>30</v>
      </c>
      <c r="O4447">
        <v>54.77</v>
      </c>
      <c r="P4447">
        <v>393.64</v>
      </c>
      <c r="Q4447">
        <v>1</v>
      </c>
      <c r="R4447" t="s">
        <v>21</v>
      </c>
    </row>
    <row r="4448" spans="1:18" x14ac:dyDescent="0.35">
      <c r="A4448" t="s">
        <v>4474</v>
      </c>
      <c r="B4448" t="s">
        <v>36</v>
      </c>
      <c r="C4448">
        <v>1</v>
      </c>
      <c r="D4448" t="s">
        <v>20</v>
      </c>
      <c r="E4448" t="s">
        <v>21</v>
      </c>
      <c r="F4448" t="s">
        <v>49</v>
      </c>
      <c r="G4448">
        <v>48</v>
      </c>
      <c r="H4448" t="s">
        <v>20</v>
      </c>
      <c r="I4448" t="s">
        <v>21</v>
      </c>
      <c r="J4448" t="s">
        <v>28</v>
      </c>
      <c r="K4448" t="s">
        <v>28</v>
      </c>
      <c r="L4448" t="s">
        <v>24</v>
      </c>
      <c r="M4448" t="s">
        <v>21</v>
      </c>
      <c r="N4448" t="s">
        <v>25</v>
      </c>
      <c r="O4448">
        <v>26.18</v>
      </c>
      <c r="P4448">
        <v>1260.32</v>
      </c>
      <c r="Q4448">
        <v>1</v>
      </c>
      <c r="R4448" t="s">
        <v>21</v>
      </c>
    </row>
    <row r="4449" spans="1:18" x14ac:dyDescent="0.35">
      <c r="A4449" t="s">
        <v>4475</v>
      </c>
      <c r="B4449" t="s">
        <v>36</v>
      </c>
      <c r="C4449">
        <v>0</v>
      </c>
      <c r="D4449" t="s">
        <v>20</v>
      </c>
      <c r="E4449" t="s">
        <v>20</v>
      </c>
      <c r="F4449" t="s">
        <v>56</v>
      </c>
      <c r="G4449">
        <v>56</v>
      </c>
      <c r="H4449" t="s">
        <v>20</v>
      </c>
      <c r="I4449" t="s">
        <v>23</v>
      </c>
      <c r="J4449" t="s">
        <v>20</v>
      </c>
      <c r="K4449" t="s">
        <v>21</v>
      </c>
      <c r="L4449" t="s">
        <v>24</v>
      </c>
      <c r="M4449" t="s">
        <v>21</v>
      </c>
      <c r="N4449" t="s">
        <v>34</v>
      </c>
      <c r="O4449">
        <v>82</v>
      </c>
      <c r="P4449">
        <v>4693.03</v>
      </c>
      <c r="Q4449">
        <v>4</v>
      </c>
      <c r="R4449" t="s">
        <v>21</v>
      </c>
    </row>
    <row r="4450" spans="1:18" x14ac:dyDescent="0.35">
      <c r="A4450" t="s">
        <v>4476</v>
      </c>
      <c r="B4450" t="s">
        <v>36</v>
      </c>
      <c r="C4450">
        <v>1</v>
      </c>
      <c r="D4450" t="s">
        <v>20</v>
      </c>
      <c r="E4450" t="s">
        <v>21</v>
      </c>
      <c r="F4450" t="s">
        <v>75</v>
      </c>
      <c r="G4450">
        <v>8</v>
      </c>
      <c r="H4450" t="s">
        <v>20</v>
      </c>
      <c r="I4450" t="s">
        <v>32</v>
      </c>
      <c r="J4450" t="s">
        <v>20</v>
      </c>
      <c r="K4450" t="s">
        <v>21</v>
      </c>
      <c r="L4450" t="s">
        <v>33</v>
      </c>
      <c r="M4450" t="s">
        <v>21</v>
      </c>
      <c r="N4450" t="s">
        <v>43</v>
      </c>
      <c r="O4450">
        <v>59.72</v>
      </c>
      <c r="P4450">
        <v>475.04</v>
      </c>
      <c r="Q4450">
        <v>1</v>
      </c>
      <c r="R4450" t="s">
        <v>21</v>
      </c>
    </row>
    <row r="4451" spans="1:18" x14ac:dyDescent="0.35">
      <c r="A4451" t="s">
        <v>4477</v>
      </c>
      <c r="B4451" t="s">
        <v>19</v>
      </c>
      <c r="C4451">
        <v>0</v>
      </c>
      <c r="D4451" t="s">
        <v>21</v>
      </c>
      <c r="E4451" t="s">
        <v>21</v>
      </c>
      <c r="F4451" t="s">
        <v>58</v>
      </c>
      <c r="G4451">
        <v>32</v>
      </c>
      <c r="H4451" t="s">
        <v>20</v>
      </c>
      <c r="I4451" t="s">
        <v>21</v>
      </c>
      <c r="J4451" t="s">
        <v>28</v>
      </c>
      <c r="K4451" t="s">
        <v>28</v>
      </c>
      <c r="L4451" t="s">
        <v>24</v>
      </c>
      <c r="M4451" t="s">
        <v>21</v>
      </c>
      <c r="N4451" t="s">
        <v>30</v>
      </c>
      <c r="O4451">
        <v>36.270000000000003</v>
      </c>
      <c r="P4451">
        <v>1164.5</v>
      </c>
      <c r="Q4451">
        <v>2</v>
      </c>
      <c r="R4451" t="s">
        <v>21</v>
      </c>
    </row>
    <row r="4452" spans="1:18" x14ac:dyDescent="0.35">
      <c r="A4452" t="s">
        <v>4478</v>
      </c>
      <c r="B4452" t="s">
        <v>36</v>
      </c>
      <c r="C4452">
        <v>1</v>
      </c>
      <c r="D4452" t="s">
        <v>21</v>
      </c>
      <c r="E4452" t="s">
        <v>21</v>
      </c>
      <c r="F4452" t="s">
        <v>39</v>
      </c>
      <c r="G4452">
        <v>50</v>
      </c>
      <c r="H4452" t="s">
        <v>20</v>
      </c>
      <c r="I4452" t="s">
        <v>32</v>
      </c>
      <c r="J4452" t="s">
        <v>20</v>
      </c>
      <c r="K4452" t="s">
        <v>21</v>
      </c>
      <c r="L4452" t="s">
        <v>33</v>
      </c>
      <c r="M4452" t="s">
        <v>21</v>
      </c>
      <c r="N4452" t="s">
        <v>43</v>
      </c>
      <c r="O4452">
        <v>58.98</v>
      </c>
      <c r="P4452">
        <v>2864.63</v>
      </c>
      <c r="Q4452">
        <v>3</v>
      </c>
      <c r="R4452" t="s">
        <v>21</v>
      </c>
    </row>
    <row r="4453" spans="1:18" x14ac:dyDescent="0.35">
      <c r="A4453" t="s">
        <v>4479</v>
      </c>
      <c r="B4453" t="s">
        <v>19</v>
      </c>
      <c r="C4453">
        <v>0</v>
      </c>
      <c r="D4453" t="s">
        <v>21</v>
      </c>
      <c r="E4453" t="s">
        <v>21</v>
      </c>
      <c r="F4453" t="s">
        <v>27</v>
      </c>
      <c r="G4453">
        <v>15</v>
      </c>
      <c r="H4453" t="s">
        <v>20</v>
      </c>
      <c r="I4453" t="s">
        <v>23</v>
      </c>
      <c r="J4453" t="s">
        <v>21</v>
      </c>
      <c r="K4453" t="s">
        <v>20</v>
      </c>
      <c r="L4453" t="s">
        <v>33</v>
      </c>
      <c r="M4453" t="s">
        <v>21</v>
      </c>
      <c r="N4453" t="s">
        <v>43</v>
      </c>
      <c r="O4453">
        <v>92.35</v>
      </c>
      <c r="P4453">
        <v>1408.57</v>
      </c>
      <c r="Q4453">
        <v>1</v>
      </c>
      <c r="R4453" t="s">
        <v>20</v>
      </c>
    </row>
    <row r="4454" spans="1:18" x14ac:dyDescent="0.35">
      <c r="A4454" t="s">
        <v>4480</v>
      </c>
      <c r="B4454" t="s">
        <v>36</v>
      </c>
      <c r="C4454">
        <v>0</v>
      </c>
      <c r="D4454" t="s">
        <v>21</v>
      </c>
      <c r="E4454" t="s">
        <v>21</v>
      </c>
      <c r="F4454" t="s">
        <v>39</v>
      </c>
      <c r="G4454">
        <v>43</v>
      </c>
      <c r="H4454" t="s">
        <v>20</v>
      </c>
      <c r="I4454" t="s">
        <v>23</v>
      </c>
      <c r="J4454" t="s">
        <v>20</v>
      </c>
      <c r="K4454" t="s">
        <v>21</v>
      </c>
      <c r="L4454" t="s">
        <v>29</v>
      </c>
      <c r="M4454" t="s">
        <v>20</v>
      </c>
      <c r="N4454" t="s">
        <v>30</v>
      </c>
      <c r="O4454">
        <v>100.7</v>
      </c>
      <c r="P4454">
        <v>4250.3</v>
      </c>
      <c r="Q4454">
        <v>4</v>
      </c>
      <c r="R4454" t="s">
        <v>21</v>
      </c>
    </row>
    <row r="4455" spans="1:18" x14ac:dyDescent="0.35">
      <c r="A4455" t="s">
        <v>4481</v>
      </c>
      <c r="B4455" t="s">
        <v>36</v>
      </c>
      <c r="C4455">
        <v>0</v>
      </c>
      <c r="D4455" t="s">
        <v>21</v>
      </c>
      <c r="E4455" t="s">
        <v>20</v>
      </c>
      <c r="F4455" t="s">
        <v>47</v>
      </c>
      <c r="G4455">
        <v>22</v>
      </c>
      <c r="H4455" t="s">
        <v>20</v>
      </c>
      <c r="I4455" t="s">
        <v>23</v>
      </c>
      <c r="J4455" t="s">
        <v>21</v>
      </c>
      <c r="K4455" t="s">
        <v>21</v>
      </c>
      <c r="L4455" t="s">
        <v>33</v>
      </c>
      <c r="M4455" t="s">
        <v>20</v>
      </c>
      <c r="N4455" t="s">
        <v>43</v>
      </c>
      <c r="O4455">
        <v>95.19</v>
      </c>
      <c r="P4455">
        <v>2074.0300000000002</v>
      </c>
      <c r="Q4455">
        <v>0</v>
      </c>
      <c r="R4455" t="s">
        <v>20</v>
      </c>
    </row>
    <row r="4456" spans="1:18" x14ac:dyDescent="0.35">
      <c r="A4456" t="s">
        <v>4482</v>
      </c>
      <c r="B4456" t="s">
        <v>36</v>
      </c>
      <c r="C4456">
        <v>0</v>
      </c>
      <c r="D4456" t="s">
        <v>20</v>
      </c>
      <c r="E4456" t="s">
        <v>21</v>
      </c>
      <c r="F4456" t="s">
        <v>27</v>
      </c>
      <c r="G4456">
        <v>39</v>
      </c>
      <c r="H4456" t="s">
        <v>20</v>
      </c>
      <c r="I4456" t="s">
        <v>21</v>
      </c>
      <c r="J4456" t="s">
        <v>28</v>
      </c>
      <c r="K4456" t="s">
        <v>28</v>
      </c>
      <c r="L4456" t="s">
        <v>33</v>
      </c>
      <c r="M4456" t="s">
        <v>21</v>
      </c>
      <c r="N4456" t="s">
        <v>43</v>
      </c>
      <c r="O4456">
        <v>41.03</v>
      </c>
      <c r="P4456">
        <v>1636.44</v>
      </c>
      <c r="Q4456">
        <v>0</v>
      </c>
      <c r="R4456" t="s">
        <v>21</v>
      </c>
    </row>
    <row r="4457" spans="1:18" x14ac:dyDescent="0.35">
      <c r="A4457" t="s">
        <v>4483</v>
      </c>
      <c r="B4457" t="s">
        <v>19</v>
      </c>
      <c r="C4457">
        <v>1</v>
      </c>
      <c r="D4457" t="s">
        <v>20</v>
      </c>
      <c r="E4457" t="s">
        <v>20</v>
      </c>
      <c r="F4457" t="s">
        <v>39</v>
      </c>
      <c r="G4457">
        <v>41</v>
      </c>
      <c r="H4457" t="s">
        <v>21</v>
      </c>
      <c r="I4457" t="s">
        <v>23</v>
      </c>
      <c r="J4457" t="s">
        <v>21</v>
      </c>
      <c r="K4457" t="s">
        <v>21</v>
      </c>
      <c r="L4457" t="s">
        <v>33</v>
      </c>
      <c r="M4457" t="s">
        <v>21</v>
      </c>
      <c r="N4457" t="s">
        <v>25</v>
      </c>
      <c r="O4457">
        <v>75.02</v>
      </c>
      <c r="P4457">
        <v>3091.23</v>
      </c>
      <c r="Q4457">
        <v>2</v>
      </c>
      <c r="R4457" t="s">
        <v>21</v>
      </c>
    </row>
    <row r="4458" spans="1:18" x14ac:dyDescent="0.35">
      <c r="A4458" t="s">
        <v>4484</v>
      </c>
      <c r="B4458" t="s">
        <v>36</v>
      </c>
      <c r="C4458">
        <v>0</v>
      </c>
      <c r="D4458" t="s">
        <v>20</v>
      </c>
      <c r="E4458" t="s">
        <v>21</v>
      </c>
      <c r="F4458" t="s">
        <v>27</v>
      </c>
      <c r="G4458">
        <v>17</v>
      </c>
      <c r="H4458" t="s">
        <v>20</v>
      </c>
      <c r="I4458" t="s">
        <v>23</v>
      </c>
      <c r="J4458" t="s">
        <v>20</v>
      </c>
      <c r="K4458" t="s">
        <v>21</v>
      </c>
      <c r="L4458" t="s">
        <v>29</v>
      </c>
      <c r="M4458" t="s">
        <v>20</v>
      </c>
      <c r="N4458" t="s">
        <v>43</v>
      </c>
      <c r="O4458">
        <v>91.7</v>
      </c>
      <c r="P4458">
        <v>1590.94</v>
      </c>
      <c r="Q4458">
        <v>1</v>
      </c>
      <c r="R4458" t="s">
        <v>21</v>
      </c>
    </row>
    <row r="4459" spans="1:18" x14ac:dyDescent="0.35">
      <c r="A4459" t="s">
        <v>4485</v>
      </c>
      <c r="B4459" t="s">
        <v>19</v>
      </c>
      <c r="C4459">
        <v>0</v>
      </c>
      <c r="D4459" t="s">
        <v>20</v>
      </c>
      <c r="E4459" t="s">
        <v>20</v>
      </c>
      <c r="F4459" t="s">
        <v>56</v>
      </c>
      <c r="G4459">
        <v>63</v>
      </c>
      <c r="H4459" t="s">
        <v>20</v>
      </c>
      <c r="I4459" t="s">
        <v>21</v>
      </c>
      <c r="J4459" t="s">
        <v>28</v>
      </c>
      <c r="K4459" t="s">
        <v>28</v>
      </c>
      <c r="L4459" t="s">
        <v>24</v>
      </c>
      <c r="M4459" t="s">
        <v>21</v>
      </c>
      <c r="N4459" t="s">
        <v>25</v>
      </c>
      <c r="O4459">
        <v>28.1</v>
      </c>
      <c r="P4459">
        <v>1791.72</v>
      </c>
      <c r="Q4459">
        <v>1</v>
      </c>
      <c r="R4459" t="s">
        <v>21</v>
      </c>
    </row>
    <row r="4460" spans="1:18" x14ac:dyDescent="0.35">
      <c r="A4460" t="s">
        <v>4486</v>
      </c>
      <c r="B4460" t="s">
        <v>19</v>
      </c>
      <c r="C4460">
        <v>0</v>
      </c>
      <c r="D4460" t="s">
        <v>21</v>
      </c>
      <c r="E4460" t="s">
        <v>20</v>
      </c>
      <c r="F4460" t="s">
        <v>56</v>
      </c>
      <c r="G4460">
        <v>44</v>
      </c>
      <c r="H4460" t="s">
        <v>20</v>
      </c>
      <c r="I4460" t="s">
        <v>23</v>
      </c>
      <c r="J4460" t="s">
        <v>20</v>
      </c>
      <c r="K4460" t="s">
        <v>21</v>
      </c>
      <c r="L4460" t="s">
        <v>29</v>
      </c>
      <c r="M4460" t="s">
        <v>20</v>
      </c>
      <c r="N4460" t="s">
        <v>30</v>
      </c>
      <c r="O4460">
        <v>89.91</v>
      </c>
      <c r="P4460">
        <v>3925.72</v>
      </c>
      <c r="Q4460">
        <v>0</v>
      </c>
      <c r="R4460" t="s">
        <v>21</v>
      </c>
    </row>
    <row r="4461" spans="1:18" x14ac:dyDescent="0.35">
      <c r="A4461" t="s">
        <v>4487</v>
      </c>
      <c r="B4461" t="s">
        <v>36</v>
      </c>
      <c r="C4461">
        <v>0</v>
      </c>
      <c r="D4461" t="s">
        <v>21</v>
      </c>
      <c r="E4461" t="s">
        <v>21</v>
      </c>
      <c r="F4461" t="s">
        <v>47</v>
      </c>
      <c r="G4461">
        <v>18</v>
      </c>
      <c r="H4461" t="s">
        <v>20</v>
      </c>
      <c r="I4461" t="s">
        <v>21</v>
      </c>
      <c r="J4461" t="s">
        <v>28</v>
      </c>
      <c r="K4461" t="s">
        <v>28</v>
      </c>
      <c r="L4461" t="s">
        <v>33</v>
      </c>
      <c r="M4461" t="s">
        <v>20</v>
      </c>
      <c r="N4461" t="s">
        <v>43</v>
      </c>
      <c r="O4461">
        <v>39.840000000000003</v>
      </c>
      <c r="P4461">
        <v>736.78</v>
      </c>
      <c r="Q4461">
        <v>1</v>
      </c>
      <c r="R4461" t="s">
        <v>20</v>
      </c>
    </row>
    <row r="4462" spans="1:18" x14ac:dyDescent="0.35">
      <c r="A4462" t="s">
        <v>4488</v>
      </c>
      <c r="B4462" t="s">
        <v>19</v>
      </c>
      <c r="C4462">
        <v>0</v>
      </c>
      <c r="D4462" t="s">
        <v>21</v>
      </c>
      <c r="E4462" t="s">
        <v>21</v>
      </c>
      <c r="F4462" t="s">
        <v>65</v>
      </c>
      <c r="G4462">
        <v>26</v>
      </c>
      <c r="H4462" t="s">
        <v>20</v>
      </c>
      <c r="I4462" t="s">
        <v>32</v>
      </c>
      <c r="J4462" t="s">
        <v>21</v>
      </c>
      <c r="K4462" t="s">
        <v>20</v>
      </c>
      <c r="L4462" t="s">
        <v>24</v>
      </c>
      <c r="M4462" t="s">
        <v>20</v>
      </c>
      <c r="N4462" t="s">
        <v>25</v>
      </c>
      <c r="O4462">
        <v>54.39</v>
      </c>
      <c r="P4462">
        <v>1377.13</v>
      </c>
      <c r="Q4462">
        <v>1</v>
      </c>
      <c r="R4462" t="s">
        <v>21</v>
      </c>
    </row>
    <row r="4463" spans="1:18" x14ac:dyDescent="0.35">
      <c r="A4463" t="s">
        <v>4489</v>
      </c>
      <c r="B4463" t="s">
        <v>19</v>
      </c>
      <c r="C4463">
        <v>0</v>
      </c>
      <c r="D4463" t="s">
        <v>21</v>
      </c>
      <c r="E4463" t="s">
        <v>21</v>
      </c>
      <c r="F4463" t="s">
        <v>56</v>
      </c>
      <c r="G4463">
        <v>18</v>
      </c>
      <c r="H4463" t="s">
        <v>20</v>
      </c>
      <c r="I4463" t="s">
        <v>32</v>
      </c>
      <c r="J4463" t="s">
        <v>21</v>
      </c>
      <c r="K4463" t="s">
        <v>21</v>
      </c>
      <c r="L4463" t="s">
        <v>33</v>
      </c>
      <c r="M4463" t="s">
        <v>21</v>
      </c>
      <c r="N4463" t="s">
        <v>25</v>
      </c>
      <c r="O4463">
        <v>54.94</v>
      </c>
      <c r="P4463">
        <v>973.55</v>
      </c>
      <c r="Q4463">
        <v>1</v>
      </c>
      <c r="R4463" t="s">
        <v>21</v>
      </c>
    </row>
    <row r="4464" spans="1:18" x14ac:dyDescent="0.35">
      <c r="A4464" t="s">
        <v>4490</v>
      </c>
      <c r="B4464" t="s">
        <v>19</v>
      </c>
      <c r="C4464">
        <v>0</v>
      </c>
      <c r="D4464" t="s">
        <v>20</v>
      </c>
      <c r="E4464" t="s">
        <v>20</v>
      </c>
      <c r="F4464" t="s">
        <v>49</v>
      </c>
      <c r="G4464">
        <v>17</v>
      </c>
      <c r="H4464" t="s">
        <v>20</v>
      </c>
      <c r="I4464" t="s">
        <v>32</v>
      </c>
      <c r="J4464" t="s">
        <v>20</v>
      </c>
      <c r="K4464" t="s">
        <v>21</v>
      </c>
      <c r="L4464" t="s">
        <v>33</v>
      </c>
      <c r="M4464" t="s">
        <v>20</v>
      </c>
      <c r="N4464" t="s">
        <v>43</v>
      </c>
      <c r="O4464">
        <v>64.92</v>
      </c>
      <c r="P4464">
        <v>1132.22</v>
      </c>
      <c r="Q4464">
        <v>0</v>
      </c>
      <c r="R4464" t="s">
        <v>21</v>
      </c>
    </row>
    <row r="4465" spans="1:18" x14ac:dyDescent="0.35">
      <c r="A4465" t="s">
        <v>4491</v>
      </c>
      <c r="B4465" t="s">
        <v>36</v>
      </c>
      <c r="C4465">
        <v>0</v>
      </c>
      <c r="D4465" t="s">
        <v>20</v>
      </c>
      <c r="E4465" t="s">
        <v>21</v>
      </c>
      <c r="F4465" t="s">
        <v>22</v>
      </c>
      <c r="G4465">
        <v>37</v>
      </c>
      <c r="H4465" t="s">
        <v>21</v>
      </c>
      <c r="I4465" t="s">
        <v>23</v>
      </c>
      <c r="J4465" t="s">
        <v>20</v>
      </c>
      <c r="K4465" t="s">
        <v>20</v>
      </c>
      <c r="L4465" t="s">
        <v>29</v>
      </c>
      <c r="M4465" t="s">
        <v>21</v>
      </c>
      <c r="N4465" t="s">
        <v>30</v>
      </c>
      <c r="O4465">
        <v>98.3</v>
      </c>
      <c r="P4465">
        <v>3746.1</v>
      </c>
      <c r="Q4465">
        <v>5</v>
      </c>
      <c r="R4465" t="s">
        <v>21</v>
      </c>
    </row>
    <row r="4466" spans="1:18" x14ac:dyDescent="0.35">
      <c r="A4466" t="s">
        <v>4492</v>
      </c>
      <c r="B4466" t="s">
        <v>36</v>
      </c>
      <c r="C4466">
        <v>0</v>
      </c>
      <c r="D4466" t="s">
        <v>20</v>
      </c>
      <c r="E4466" t="s">
        <v>20</v>
      </c>
      <c r="F4466" t="s">
        <v>65</v>
      </c>
      <c r="G4466">
        <v>20</v>
      </c>
      <c r="H4466" t="s">
        <v>20</v>
      </c>
      <c r="I4466" t="s">
        <v>32</v>
      </c>
      <c r="J4466" t="s">
        <v>21</v>
      </c>
      <c r="K4466" t="s">
        <v>20</v>
      </c>
      <c r="L4466" t="s">
        <v>33</v>
      </c>
      <c r="M4466" t="s">
        <v>20</v>
      </c>
      <c r="N4466" t="s">
        <v>30</v>
      </c>
      <c r="O4466">
        <v>60.88</v>
      </c>
      <c r="P4466">
        <v>1209.9100000000001</v>
      </c>
      <c r="Q4466">
        <v>2</v>
      </c>
      <c r="R4466" t="s">
        <v>21</v>
      </c>
    </row>
    <row r="4467" spans="1:18" x14ac:dyDescent="0.35">
      <c r="A4467" t="s">
        <v>4493</v>
      </c>
      <c r="B4467" t="s">
        <v>36</v>
      </c>
      <c r="C4467">
        <v>0</v>
      </c>
      <c r="D4467" t="s">
        <v>20</v>
      </c>
      <c r="E4467" t="s">
        <v>20</v>
      </c>
      <c r="F4467" t="s">
        <v>75</v>
      </c>
      <c r="G4467">
        <v>14</v>
      </c>
      <c r="H4467" t="s">
        <v>21</v>
      </c>
      <c r="I4467" t="s">
        <v>32</v>
      </c>
      <c r="J4467" t="s">
        <v>21</v>
      </c>
      <c r="K4467" t="s">
        <v>21</v>
      </c>
      <c r="L4467" t="s">
        <v>29</v>
      </c>
      <c r="M4467" t="s">
        <v>21</v>
      </c>
      <c r="N4467" t="s">
        <v>43</v>
      </c>
      <c r="O4467">
        <v>39.64</v>
      </c>
      <c r="P4467">
        <v>571.32000000000005</v>
      </c>
      <c r="Q4467">
        <v>1</v>
      </c>
      <c r="R4467" t="s">
        <v>21</v>
      </c>
    </row>
    <row r="4468" spans="1:18" x14ac:dyDescent="0.35">
      <c r="A4468" t="s">
        <v>4494</v>
      </c>
      <c r="B4468" t="s">
        <v>19</v>
      </c>
      <c r="C4468">
        <v>0</v>
      </c>
      <c r="D4468" t="s">
        <v>21</v>
      </c>
      <c r="E4468" t="s">
        <v>20</v>
      </c>
      <c r="F4468" t="s">
        <v>56</v>
      </c>
      <c r="G4468">
        <v>10</v>
      </c>
      <c r="H4468" t="s">
        <v>20</v>
      </c>
      <c r="I4468" t="s">
        <v>21</v>
      </c>
      <c r="J4468" t="s">
        <v>28</v>
      </c>
      <c r="K4468" t="s">
        <v>28</v>
      </c>
      <c r="L4468" t="s">
        <v>33</v>
      </c>
      <c r="M4468" t="s">
        <v>21</v>
      </c>
      <c r="N4468" t="s">
        <v>43</v>
      </c>
      <c r="O4468">
        <v>36.19</v>
      </c>
      <c r="P4468">
        <v>367.53</v>
      </c>
      <c r="Q4468">
        <v>1</v>
      </c>
      <c r="R4468" t="s">
        <v>21</v>
      </c>
    </row>
    <row r="4469" spans="1:18" x14ac:dyDescent="0.35">
      <c r="A4469" t="s">
        <v>4495</v>
      </c>
      <c r="B4469" t="s">
        <v>19</v>
      </c>
      <c r="C4469">
        <v>0</v>
      </c>
      <c r="D4469" t="s">
        <v>20</v>
      </c>
      <c r="E4469" t="s">
        <v>20</v>
      </c>
      <c r="F4469" t="s">
        <v>65</v>
      </c>
      <c r="G4469">
        <v>6</v>
      </c>
      <c r="H4469" t="s">
        <v>20</v>
      </c>
      <c r="I4469" t="s">
        <v>21</v>
      </c>
      <c r="J4469" t="s">
        <v>28</v>
      </c>
      <c r="K4469" t="s">
        <v>28</v>
      </c>
      <c r="L4469" t="s">
        <v>33</v>
      </c>
      <c r="M4469" t="s">
        <v>20</v>
      </c>
      <c r="N4469" t="s">
        <v>34</v>
      </c>
      <c r="O4469">
        <v>19.97</v>
      </c>
      <c r="P4469">
        <v>117.02</v>
      </c>
      <c r="Q4469">
        <v>2</v>
      </c>
      <c r="R4469" t="s">
        <v>20</v>
      </c>
    </row>
    <row r="4470" spans="1:18" x14ac:dyDescent="0.35">
      <c r="A4470" t="s">
        <v>4496</v>
      </c>
      <c r="B4470" t="s">
        <v>36</v>
      </c>
      <c r="C4470">
        <v>1</v>
      </c>
      <c r="D4470" t="s">
        <v>20</v>
      </c>
      <c r="E4470" t="s">
        <v>20</v>
      </c>
      <c r="F4470" t="s">
        <v>27</v>
      </c>
      <c r="G4470">
        <v>7</v>
      </c>
      <c r="H4470" t="s">
        <v>20</v>
      </c>
      <c r="I4470" t="s">
        <v>32</v>
      </c>
      <c r="J4470" t="s">
        <v>20</v>
      </c>
      <c r="K4470" t="s">
        <v>20</v>
      </c>
      <c r="L4470" t="s">
        <v>33</v>
      </c>
      <c r="M4470" t="s">
        <v>21</v>
      </c>
      <c r="N4470" t="s">
        <v>25</v>
      </c>
      <c r="O4470">
        <v>67.53</v>
      </c>
      <c r="P4470">
        <v>460.04</v>
      </c>
      <c r="Q4470">
        <v>2</v>
      </c>
      <c r="R4470" t="s">
        <v>20</v>
      </c>
    </row>
    <row r="4471" spans="1:18" x14ac:dyDescent="0.35">
      <c r="A4471" t="s">
        <v>4497</v>
      </c>
      <c r="B4471" t="s">
        <v>19</v>
      </c>
      <c r="C4471">
        <v>0</v>
      </c>
      <c r="D4471" t="s">
        <v>20</v>
      </c>
      <c r="E4471" t="s">
        <v>20</v>
      </c>
      <c r="F4471" t="s">
        <v>45</v>
      </c>
      <c r="G4471">
        <v>31</v>
      </c>
      <c r="H4471" t="s">
        <v>20</v>
      </c>
      <c r="I4471" t="s">
        <v>23</v>
      </c>
      <c r="J4471" t="s">
        <v>21</v>
      </c>
      <c r="K4471" t="s">
        <v>21</v>
      </c>
      <c r="L4471" t="s">
        <v>24</v>
      </c>
      <c r="M4471" t="s">
        <v>20</v>
      </c>
      <c r="N4471" t="s">
        <v>43</v>
      </c>
      <c r="O4471">
        <v>76.260000000000005</v>
      </c>
      <c r="P4471">
        <v>2376.77</v>
      </c>
      <c r="Q4471">
        <v>2</v>
      </c>
      <c r="R4471" t="s">
        <v>21</v>
      </c>
    </row>
    <row r="4472" spans="1:18" x14ac:dyDescent="0.35">
      <c r="A4472" t="s">
        <v>4498</v>
      </c>
      <c r="B4472" t="s">
        <v>36</v>
      </c>
      <c r="C4472">
        <v>0</v>
      </c>
      <c r="D4472" t="s">
        <v>20</v>
      </c>
      <c r="E4472" t="s">
        <v>20</v>
      </c>
      <c r="F4472" t="s">
        <v>45</v>
      </c>
      <c r="G4472">
        <v>23</v>
      </c>
      <c r="H4472" t="s">
        <v>20</v>
      </c>
      <c r="I4472" t="s">
        <v>23</v>
      </c>
      <c r="J4472" t="s">
        <v>21</v>
      </c>
      <c r="K4472" t="s">
        <v>21</v>
      </c>
      <c r="L4472" t="s">
        <v>33</v>
      </c>
      <c r="M4472" t="s">
        <v>20</v>
      </c>
      <c r="N4472" t="s">
        <v>34</v>
      </c>
      <c r="O4472">
        <v>86.07</v>
      </c>
      <c r="P4472">
        <v>2024.46</v>
      </c>
      <c r="Q4472">
        <v>5</v>
      </c>
      <c r="R4472" t="s">
        <v>20</v>
      </c>
    </row>
    <row r="4473" spans="1:18" x14ac:dyDescent="0.35">
      <c r="A4473" t="s">
        <v>4499</v>
      </c>
      <c r="B4473" t="s">
        <v>36</v>
      </c>
      <c r="C4473">
        <v>0</v>
      </c>
      <c r="D4473" t="s">
        <v>21</v>
      </c>
      <c r="E4473" t="s">
        <v>21</v>
      </c>
      <c r="F4473" t="s">
        <v>41</v>
      </c>
      <c r="G4473">
        <v>18</v>
      </c>
      <c r="H4473" t="s">
        <v>20</v>
      </c>
      <c r="I4473" t="s">
        <v>23</v>
      </c>
      <c r="J4473" t="s">
        <v>21</v>
      </c>
      <c r="K4473" t="s">
        <v>21</v>
      </c>
      <c r="L4473" t="s">
        <v>29</v>
      </c>
      <c r="M4473" t="s">
        <v>21</v>
      </c>
      <c r="N4473" t="s">
        <v>43</v>
      </c>
      <c r="O4473">
        <v>84.76</v>
      </c>
      <c r="P4473">
        <v>1532.68</v>
      </c>
      <c r="Q4473">
        <v>2</v>
      </c>
      <c r="R4473" t="s">
        <v>20</v>
      </c>
    </row>
    <row r="4474" spans="1:18" x14ac:dyDescent="0.35">
      <c r="A4474" t="s">
        <v>4500</v>
      </c>
      <c r="B4474" t="s">
        <v>36</v>
      </c>
      <c r="C4474">
        <v>0</v>
      </c>
      <c r="D4474" t="s">
        <v>21</v>
      </c>
      <c r="E4474" t="s">
        <v>21</v>
      </c>
      <c r="F4474" t="s">
        <v>75</v>
      </c>
      <c r="G4474">
        <v>53</v>
      </c>
      <c r="H4474" t="s">
        <v>20</v>
      </c>
      <c r="I4474" t="s">
        <v>32</v>
      </c>
      <c r="J4474" t="s">
        <v>21</v>
      </c>
      <c r="K4474" t="s">
        <v>21</v>
      </c>
      <c r="L4474" t="s">
        <v>33</v>
      </c>
      <c r="M4474" t="s">
        <v>21</v>
      </c>
      <c r="N4474" t="s">
        <v>30</v>
      </c>
      <c r="O4474">
        <v>52.89</v>
      </c>
      <c r="P4474">
        <v>2867.44</v>
      </c>
      <c r="Q4474">
        <v>0</v>
      </c>
      <c r="R4474" t="s">
        <v>20</v>
      </c>
    </row>
    <row r="4475" spans="1:18" x14ac:dyDescent="0.35">
      <c r="A4475" t="s">
        <v>4501</v>
      </c>
      <c r="B4475" t="s">
        <v>19</v>
      </c>
      <c r="C4475">
        <v>0</v>
      </c>
      <c r="D4475" t="s">
        <v>21</v>
      </c>
      <c r="E4475" t="s">
        <v>21</v>
      </c>
      <c r="F4475" t="s">
        <v>39</v>
      </c>
      <c r="G4475">
        <v>48</v>
      </c>
      <c r="H4475" t="s">
        <v>20</v>
      </c>
      <c r="I4475" t="s">
        <v>23</v>
      </c>
      <c r="J4475" t="s">
        <v>20</v>
      </c>
      <c r="K4475" t="s">
        <v>21</v>
      </c>
      <c r="L4475" t="s">
        <v>24</v>
      </c>
      <c r="M4475" t="s">
        <v>20</v>
      </c>
      <c r="N4475" t="s">
        <v>25</v>
      </c>
      <c r="O4475">
        <v>95.75</v>
      </c>
      <c r="P4475">
        <v>4497.96</v>
      </c>
      <c r="Q4475">
        <v>2</v>
      </c>
      <c r="R4475" t="s">
        <v>21</v>
      </c>
    </row>
    <row r="4476" spans="1:18" x14ac:dyDescent="0.35">
      <c r="A4476" t="s">
        <v>4502</v>
      </c>
      <c r="B4476" t="s">
        <v>36</v>
      </c>
      <c r="C4476">
        <v>0</v>
      </c>
      <c r="D4476" t="s">
        <v>20</v>
      </c>
      <c r="E4476" t="s">
        <v>20</v>
      </c>
      <c r="F4476" t="s">
        <v>27</v>
      </c>
      <c r="G4476">
        <v>46</v>
      </c>
      <c r="H4476" t="s">
        <v>20</v>
      </c>
      <c r="I4476" t="s">
        <v>23</v>
      </c>
      <c r="J4476" t="s">
        <v>20</v>
      </c>
      <c r="K4476" t="s">
        <v>21</v>
      </c>
      <c r="L4476" t="s">
        <v>24</v>
      </c>
      <c r="M4476" t="s">
        <v>20</v>
      </c>
      <c r="N4476" t="s">
        <v>30</v>
      </c>
      <c r="O4476">
        <v>91.57</v>
      </c>
      <c r="P4476">
        <v>4334.42</v>
      </c>
      <c r="Q4476">
        <v>2</v>
      </c>
      <c r="R4476" t="s">
        <v>21</v>
      </c>
    </row>
    <row r="4477" spans="1:18" x14ac:dyDescent="0.35">
      <c r="A4477" t="s">
        <v>4503</v>
      </c>
      <c r="B4477" t="s">
        <v>36</v>
      </c>
      <c r="C4477">
        <v>0</v>
      </c>
      <c r="D4477" t="s">
        <v>21</v>
      </c>
      <c r="E4477" t="s">
        <v>20</v>
      </c>
      <c r="F4477" t="s">
        <v>49</v>
      </c>
      <c r="G4477">
        <v>6</v>
      </c>
      <c r="H4477" t="s">
        <v>20</v>
      </c>
      <c r="I4477" t="s">
        <v>32</v>
      </c>
      <c r="J4477" t="s">
        <v>20</v>
      </c>
      <c r="K4477" t="s">
        <v>21</v>
      </c>
      <c r="L4477" t="s">
        <v>33</v>
      </c>
      <c r="M4477" t="s">
        <v>21</v>
      </c>
      <c r="N4477" t="s">
        <v>43</v>
      </c>
      <c r="O4477">
        <v>61.87</v>
      </c>
      <c r="P4477">
        <v>376.92</v>
      </c>
      <c r="Q4477">
        <v>3</v>
      </c>
      <c r="R4477" t="s">
        <v>20</v>
      </c>
    </row>
    <row r="4478" spans="1:18" x14ac:dyDescent="0.35">
      <c r="A4478" t="s">
        <v>4504</v>
      </c>
      <c r="B4478" t="s">
        <v>36</v>
      </c>
      <c r="C4478">
        <v>0</v>
      </c>
      <c r="D4478" t="s">
        <v>21</v>
      </c>
      <c r="E4478" t="s">
        <v>21</v>
      </c>
      <c r="F4478" t="s">
        <v>56</v>
      </c>
      <c r="G4478">
        <v>13</v>
      </c>
      <c r="H4478" t="s">
        <v>20</v>
      </c>
      <c r="I4478" t="s">
        <v>32</v>
      </c>
      <c r="J4478" t="s">
        <v>20</v>
      </c>
      <c r="K4478" t="s">
        <v>20</v>
      </c>
      <c r="L4478" t="s">
        <v>29</v>
      </c>
      <c r="M4478" t="s">
        <v>21</v>
      </c>
      <c r="N4478" t="s">
        <v>34</v>
      </c>
      <c r="O4478">
        <v>63.04</v>
      </c>
      <c r="P4478">
        <v>813.72</v>
      </c>
      <c r="Q4478">
        <v>2</v>
      </c>
      <c r="R4478" t="s">
        <v>21</v>
      </c>
    </row>
    <row r="4479" spans="1:18" x14ac:dyDescent="0.35">
      <c r="A4479" t="s">
        <v>4505</v>
      </c>
      <c r="B4479" t="s">
        <v>36</v>
      </c>
      <c r="C4479">
        <v>0</v>
      </c>
      <c r="D4479" t="s">
        <v>20</v>
      </c>
      <c r="E4479" t="s">
        <v>20</v>
      </c>
      <c r="F4479" t="s">
        <v>39</v>
      </c>
      <c r="G4479">
        <v>12</v>
      </c>
      <c r="H4479" t="s">
        <v>20</v>
      </c>
      <c r="I4479" t="s">
        <v>23</v>
      </c>
      <c r="J4479" t="s">
        <v>21</v>
      </c>
      <c r="K4479" t="s">
        <v>21</v>
      </c>
      <c r="L4479" t="s">
        <v>33</v>
      </c>
      <c r="M4479" t="s">
        <v>20</v>
      </c>
      <c r="N4479" t="s">
        <v>34</v>
      </c>
      <c r="O4479">
        <v>82.64</v>
      </c>
      <c r="P4479">
        <v>996.65</v>
      </c>
      <c r="Q4479">
        <v>1</v>
      </c>
      <c r="R4479" t="s">
        <v>21</v>
      </c>
    </row>
    <row r="4480" spans="1:18" x14ac:dyDescent="0.35">
      <c r="A4480" t="s">
        <v>4506</v>
      </c>
      <c r="B4480" t="s">
        <v>19</v>
      </c>
      <c r="C4480">
        <v>0</v>
      </c>
      <c r="D4480" t="s">
        <v>21</v>
      </c>
      <c r="E4480" t="s">
        <v>21</v>
      </c>
      <c r="F4480" t="s">
        <v>41</v>
      </c>
      <c r="G4480">
        <v>29</v>
      </c>
      <c r="H4480" t="s">
        <v>20</v>
      </c>
      <c r="I4480" t="s">
        <v>32</v>
      </c>
      <c r="J4480" t="s">
        <v>20</v>
      </c>
      <c r="K4480" t="s">
        <v>20</v>
      </c>
      <c r="L4480" t="s">
        <v>29</v>
      </c>
      <c r="M4480" t="s">
        <v>21</v>
      </c>
      <c r="N4480" t="s">
        <v>34</v>
      </c>
      <c r="O4480">
        <v>71.569999999999993</v>
      </c>
      <c r="P4480">
        <v>2114.3000000000002</v>
      </c>
      <c r="Q4480">
        <v>1</v>
      </c>
      <c r="R4480" t="s">
        <v>21</v>
      </c>
    </row>
    <row r="4481" spans="1:18" x14ac:dyDescent="0.35">
      <c r="A4481" t="s">
        <v>4507</v>
      </c>
      <c r="B4481" t="s">
        <v>19</v>
      </c>
      <c r="C4481">
        <v>0</v>
      </c>
      <c r="D4481" t="s">
        <v>21</v>
      </c>
      <c r="E4481" t="s">
        <v>21</v>
      </c>
      <c r="F4481" t="s">
        <v>37</v>
      </c>
      <c r="G4481">
        <v>14</v>
      </c>
      <c r="H4481" t="s">
        <v>20</v>
      </c>
      <c r="I4481" t="s">
        <v>23</v>
      </c>
      <c r="J4481" t="s">
        <v>20</v>
      </c>
      <c r="K4481" t="s">
        <v>20</v>
      </c>
      <c r="L4481" t="s">
        <v>33</v>
      </c>
      <c r="M4481" t="s">
        <v>20</v>
      </c>
      <c r="N4481" t="s">
        <v>34</v>
      </c>
      <c r="O4481">
        <v>92.06</v>
      </c>
      <c r="P4481">
        <v>1297.83</v>
      </c>
      <c r="Q4481">
        <v>0</v>
      </c>
      <c r="R4481" t="s">
        <v>21</v>
      </c>
    </row>
    <row r="4482" spans="1:18" x14ac:dyDescent="0.35">
      <c r="A4482" t="s">
        <v>4508</v>
      </c>
      <c r="B4482" t="s">
        <v>36</v>
      </c>
      <c r="C4482">
        <v>0</v>
      </c>
      <c r="D4482" t="s">
        <v>20</v>
      </c>
      <c r="E4482" t="s">
        <v>21</v>
      </c>
      <c r="F4482" t="s">
        <v>41</v>
      </c>
      <c r="G4482">
        <v>7</v>
      </c>
      <c r="H4482" t="s">
        <v>20</v>
      </c>
      <c r="I4482" t="s">
        <v>32</v>
      </c>
      <c r="J4482" t="s">
        <v>21</v>
      </c>
      <c r="K4482" t="s">
        <v>20</v>
      </c>
      <c r="L4482" t="s">
        <v>29</v>
      </c>
      <c r="M4482" t="s">
        <v>20</v>
      </c>
      <c r="N4482" t="s">
        <v>34</v>
      </c>
      <c r="O4482">
        <v>64.64</v>
      </c>
      <c r="P4482">
        <v>446.21</v>
      </c>
      <c r="Q4482">
        <v>1</v>
      </c>
      <c r="R4482" t="s">
        <v>21</v>
      </c>
    </row>
    <row r="4483" spans="1:18" x14ac:dyDescent="0.35">
      <c r="A4483" t="s">
        <v>4509</v>
      </c>
      <c r="B4483" t="s">
        <v>36</v>
      </c>
      <c r="C4483">
        <v>0</v>
      </c>
      <c r="D4483" t="s">
        <v>20</v>
      </c>
      <c r="E4483" t="s">
        <v>21</v>
      </c>
      <c r="F4483" t="s">
        <v>58</v>
      </c>
      <c r="G4483">
        <v>13</v>
      </c>
      <c r="H4483" t="s">
        <v>20</v>
      </c>
      <c r="I4483" t="s">
        <v>32</v>
      </c>
      <c r="J4483" t="s">
        <v>20</v>
      </c>
      <c r="K4483" t="s">
        <v>20</v>
      </c>
      <c r="L4483" t="s">
        <v>33</v>
      </c>
      <c r="M4483" t="s">
        <v>20</v>
      </c>
      <c r="N4483" t="s">
        <v>43</v>
      </c>
      <c r="O4483">
        <v>68</v>
      </c>
      <c r="P4483">
        <v>869.12</v>
      </c>
      <c r="Q4483">
        <v>2</v>
      </c>
      <c r="R4483" t="s">
        <v>21</v>
      </c>
    </row>
    <row r="4484" spans="1:18" x14ac:dyDescent="0.35">
      <c r="A4484" t="s">
        <v>4510</v>
      </c>
      <c r="B4484" t="s">
        <v>19</v>
      </c>
      <c r="C4484">
        <v>0</v>
      </c>
      <c r="D4484" t="s">
        <v>20</v>
      </c>
      <c r="E4484" t="s">
        <v>20</v>
      </c>
      <c r="F4484" t="s">
        <v>22</v>
      </c>
      <c r="G4484">
        <v>43</v>
      </c>
      <c r="H4484" t="s">
        <v>20</v>
      </c>
      <c r="I4484" t="s">
        <v>21</v>
      </c>
      <c r="J4484" t="s">
        <v>28</v>
      </c>
      <c r="K4484" t="s">
        <v>28</v>
      </c>
      <c r="L4484" t="s">
        <v>29</v>
      </c>
      <c r="M4484" t="s">
        <v>20</v>
      </c>
      <c r="N4484" t="s">
        <v>30</v>
      </c>
      <c r="O4484">
        <v>22.63</v>
      </c>
      <c r="P4484">
        <v>964.91</v>
      </c>
      <c r="Q4484">
        <v>0</v>
      </c>
      <c r="R4484" t="s">
        <v>20</v>
      </c>
    </row>
    <row r="4485" spans="1:18" x14ac:dyDescent="0.35">
      <c r="A4485" t="s">
        <v>4511</v>
      </c>
      <c r="B4485" t="s">
        <v>36</v>
      </c>
      <c r="C4485">
        <v>0</v>
      </c>
      <c r="D4485" t="s">
        <v>20</v>
      </c>
      <c r="E4485" t="s">
        <v>21</v>
      </c>
      <c r="F4485" t="s">
        <v>49</v>
      </c>
      <c r="G4485">
        <v>16</v>
      </c>
      <c r="H4485" t="s">
        <v>20</v>
      </c>
      <c r="I4485" t="s">
        <v>23</v>
      </c>
      <c r="J4485" t="s">
        <v>21</v>
      </c>
      <c r="K4485" t="s">
        <v>20</v>
      </c>
      <c r="L4485" t="s">
        <v>33</v>
      </c>
      <c r="M4485" t="s">
        <v>21</v>
      </c>
      <c r="N4485" t="s">
        <v>34</v>
      </c>
      <c r="O4485">
        <v>100.46</v>
      </c>
      <c r="P4485">
        <v>1583.65</v>
      </c>
      <c r="Q4485">
        <v>2</v>
      </c>
      <c r="R4485" t="s">
        <v>21</v>
      </c>
    </row>
    <row r="4486" spans="1:18" x14ac:dyDescent="0.35">
      <c r="A4486" t="s">
        <v>4512</v>
      </c>
      <c r="B4486" t="s">
        <v>19</v>
      </c>
      <c r="C4486">
        <v>0</v>
      </c>
      <c r="D4486" t="s">
        <v>21</v>
      </c>
      <c r="E4486" t="s">
        <v>21</v>
      </c>
      <c r="F4486" t="s">
        <v>49</v>
      </c>
      <c r="G4486">
        <v>6</v>
      </c>
      <c r="H4486" t="s">
        <v>20</v>
      </c>
      <c r="I4486" t="s">
        <v>21</v>
      </c>
      <c r="J4486" t="s">
        <v>28</v>
      </c>
      <c r="K4486" t="s">
        <v>28</v>
      </c>
      <c r="L4486" t="s">
        <v>33</v>
      </c>
      <c r="M4486" t="s">
        <v>21</v>
      </c>
      <c r="N4486" t="s">
        <v>30</v>
      </c>
      <c r="O4486">
        <v>28.61</v>
      </c>
      <c r="P4486">
        <v>170.64</v>
      </c>
      <c r="Q4486">
        <v>0</v>
      </c>
      <c r="R4486" t="s">
        <v>20</v>
      </c>
    </row>
    <row r="4487" spans="1:18" x14ac:dyDescent="0.35">
      <c r="A4487" t="s">
        <v>4513</v>
      </c>
      <c r="B4487" t="s">
        <v>36</v>
      </c>
      <c r="C4487">
        <v>0</v>
      </c>
      <c r="D4487" t="s">
        <v>20</v>
      </c>
      <c r="E4487" t="s">
        <v>21</v>
      </c>
      <c r="F4487" t="s">
        <v>41</v>
      </c>
      <c r="G4487">
        <v>26</v>
      </c>
      <c r="H4487" t="s">
        <v>21</v>
      </c>
      <c r="I4487" t="s">
        <v>23</v>
      </c>
      <c r="J4487" t="s">
        <v>21</v>
      </c>
      <c r="K4487" t="s">
        <v>21</v>
      </c>
      <c r="L4487" t="s">
        <v>24</v>
      </c>
      <c r="M4487" t="s">
        <v>20</v>
      </c>
      <c r="N4487" t="s">
        <v>30</v>
      </c>
      <c r="O4487">
        <v>69.67</v>
      </c>
      <c r="P4487">
        <v>1843.63</v>
      </c>
      <c r="Q4487">
        <v>3</v>
      </c>
      <c r="R4487" t="s">
        <v>21</v>
      </c>
    </row>
    <row r="4488" spans="1:18" x14ac:dyDescent="0.35">
      <c r="A4488" t="s">
        <v>4514</v>
      </c>
      <c r="B4488" t="s">
        <v>19</v>
      </c>
      <c r="C4488">
        <v>0</v>
      </c>
      <c r="D4488" t="s">
        <v>20</v>
      </c>
      <c r="E4488" t="s">
        <v>21</v>
      </c>
      <c r="F4488" t="s">
        <v>49</v>
      </c>
      <c r="G4488">
        <v>51</v>
      </c>
      <c r="H4488" t="s">
        <v>20</v>
      </c>
      <c r="I4488" t="s">
        <v>23</v>
      </c>
      <c r="J4488" t="s">
        <v>21</v>
      </c>
      <c r="K4488" t="s">
        <v>21</v>
      </c>
      <c r="L4488" t="s">
        <v>29</v>
      </c>
      <c r="M4488" t="s">
        <v>20</v>
      </c>
      <c r="N4488" t="s">
        <v>34</v>
      </c>
      <c r="O4488">
        <v>82.04</v>
      </c>
      <c r="P4488">
        <v>4115.25</v>
      </c>
      <c r="Q4488">
        <v>2</v>
      </c>
      <c r="R4488" t="s">
        <v>21</v>
      </c>
    </row>
    <row r="4489" spans="1:18" x14ac:dyDescent="0.35">
      <c r="A4489" t="s">
        <v>4515</v>
      </c>
      <c r="B4489" t="s">
        <v>36</v>
      </c>
      <c r="C4489">
        <v>0</v>
      </c>
      <c r="D4489" t="s">
        <v>20</v>
      </c>
      <c r="E4489" t="s">
        <v>21</v>
      </c>
      <c r="F4489" t="s">
        <v>41</v>
      </c>
      <c r="G4489">
        <v>9</v>
      </c>
      <c r="H4489" t="s">
        <v>20</v>
      </c>
      <c r="I4489" t="s">
        <v>23</v>
      </c>
      <c r="J4489" t="s">
        <v>20</v>
      </c>
      <c r="K4489" t="s">
        <v>21</v>
      </c>
      <c r="L4489" t="s">
        <v>33</v>
      </c>
      <c r="M4489" t="s">
        <v>21</v>
      </c>
      <c r="N4489" t="s">
        <v>25</v>
      </c>
      <c r="O4489">
        <v>92.61</v>
      </c>
      <c r="P4489">
        <v>817.35</v>
      </c>
      <c r="Q4489">
        <v>0</v>
      </c>
      <c r="R4489" t="s">
        <v>20</v>
      </c>
    </row>
    <row r="4490" spans="1:18" x14ac:dyDescent="0.35">
      <c r="A4490" t="s">
        <v>4516</v>
      </c>
      <c r="B4490" t="s">
        <v>36</v>
      </c>
      <c r="C4490">
        <v>0</v>
      </c>
      <c r="D4490" t="s">
        <v>20</v>
      </c>
      <c r="E4490" t="s">
        <v>21</v>
      </c>
      <c r="F4490" t="s">
        <v>75</v>
      </c>
      <c r="G4490">
        <v>31</v>
      </c>
      <c r="H4490" t="s">
        <v>20</v>
      </c>
      <c r="I4490" t="s">
        <v>32</v>
      </c>
      <c r="J4490" t="s">
        <v>21</v>
      </c>
      <c r="K4490" t="s">
        <v>21</v>
      </c>
      <c r="L4490" t="s">
        <v>24</v>
      </c>
      <c r="M4490" t="s">
        <v>21</v>
      </c>
      <c r="N4490" t="s">
        <v>34</v>
      </c>
      <c r="O4490">
        <v>51.73</v>
      </c>
      <c r="P4490">
        <v>1629.97</v>
      </c>
      <c r="Q4490">
        <v>1</v>
      </c>
      <c r="R4490" t="s">
        <v>21</v>
      </c>
    </row>
    <row r="4491" spans="1:18" x14ac:dyDescent="0.35">
      <c r="A4491" t="s">
        <v>4517</v>
      </c>
      <c r="B4491" t="s">
        <v>36</v>
      </c>
      <c r="C4491">
        <v>1</v>
      </c>
      <c r="D4491" t="s">
        <v>20</v>
      </c>
      <c r="E4491" t="s">
        <v>21</v>
      </c>
      <c r="F4491" t="s">
        <v>75</v>
      </c>
      <c r="G4491">
        <v>20</v>
      </c>
      <c r="H4491" t="s">
        <v>20</v>
      </c>
      <c r="I4491" t="s">
        <v>23</v>
      </c>
      <c r="J4491" t="s">
        <v>20</v>
      </c>
      <c r="K4491" t="s">
        <v>21</v>
      </c>
      <c r="L4491" t="s">
        <v>33</v>
      </c>
      <c r="M4491" t="s">
        <v>21</v>
      </c>
      <c r="N4491" t="s">
        <v>30</v>
      </c>
      <c r="O4491">
        <v>94.47</v>
      </c>
      <c r="P4491">
        <v>1918.34</v>
      </c>
      <c r="Q4491">
        <v>2</v>
      </c>
      <c r="R4491" t="s">
        <v>20</v>
      </c>
    </row>
    <row r="4492" spans="1:18" x14ac:dyDescent="0.35">
      <c r="A4492" t="s">
        <v>4518</v>
      </c>
      <c r="B4492" t="s">
        <v>19</v>
      </c>
      <c r="C4492">
        <v>0</v>
      </c>
      <c r="D4492" t="s">
        <v>21</v>
      </c>
      <c r="E4492" t="s">
        <v>21</v>
      </c>
      <c r="F4492" t="s">
        <v>37</v>
      </c>
      <c r="G4492">
        <v>45</v>
      </c>
      <c r="H4492" t="s">
        <v>21</v>
      </c>
      <c r="I4492" t="s">
        <v>21</v>
      </c>
      <c r="J4492" t="s">
        <v>28</v>
      </c>
      <c r="K4492" t="s">
        <v>28</v>
      </c>
      <c r="L4492" t="s">
        <v>29</v>
      </c>
      <c r="M4492" t="s">
        <v>20</v>
      </c>
      <c r="N4492" t="s">
        <v>34</v>
      </c>
      <c r="O4492">
        <v>18</v>
      </c>
      <c r="P4492">
        <v>804.62</v>
      </c>
      <c r="Q4492">
        <v>1</v>
      </c>
      <c r="R4492" t="s">
        <v>21</v>
      </c>
    </row>
    <row r="4493" spans="1:18" x14ac:dyDescent="0.35">
      <c r="A4493" t="s">
        <v>4519</v>
      </c>
      <c r="B4493" t="s">
        <v>19</v>
      </c>
      <c r="C4493">
        <v>0</v>
      </c>
      <c r="D4493" t="s">
        <v>20</v>
      </c>
      <c r="E4493" t="s">
        <v>21</v>
      </c>
      <c r="F4493" t="s">
        <v>56</v>
      </c>
      <c r="G4493">
        <v>13</v>
      </c>
      <c r="H4493" t="s">
        <v>20</v>
      </c>
      <c r="I4493" t="s">
        <v>21</v>
      </c>
      <c r="J4493" t="s">
        <v>28</v>
      </c>
      <c r="K4493" t="s">
        <v>28</v>
      </c>
      <c r="L4493" t="s">
        <v>33</v>
      </c>
      <c r="M4493" t="s">
        <v>21</v>
      </c>
      <c r="N4493" t="s">
        <v>30</v>
      </c>
      <c r="O4493">
        <v>27</v>
      </c>
      <c r="P4493">
        <v>349.32</v>
      </c>
      <c r="Q4493">
        <v>2</v>
      </c>
      <c r="R4493" t="s">
        <v>21</v>
      </c>
    </row>
    <row r="4494" spans="1:18" x14ac:dyDescent="0.35">
      <c r="A4494" t="s">
        <v>4520</v>
      </c>
      <c r="B4494" t="s">
        <v>19</v>
      </c>
      <c r="C4494">
        <v>0</v>
      </c>
      <c r="D4494" t="s">
        <v>21</v>
      </c>
      <c r="E4494" t="s">
        <v>21</v>
      </c>
      <c r="F4494" t="s">
        <v>45</v>
      </c>
      <c r="G4494">
        <v>39</v>
      </c>
      <c r="H4494" t="s">
        <v>20</v>
      </c>
      <c r="I4494" t="s">
        <v>23</v>
      </c>
      <c r="J4494" t="s">
        <v>21</v>
      </c>
      <c r="K4494" t="s">
        <v>20</v>
      </c>
      <c r="L4494" t="s">
        <v>29</v>
      </c>
      <c r="M4494" t="s">
        <v>20</v>
      </c>
      <c r="N4494" t="s">
        <v>30</v>
      </c>
      <c r="O4494">
        <v>93.76</v>
      </c>
      <c r="P4494">
        <v>3698.06</v>
      </c>
      <c r="Q4494">
        <v>3</v>
      </c>
      <c r="R4494" t="s">
        <v>21</v>
      </c>
    </row>
    <row r="4495" spans="1:18" x14ac:dyDescent="0.35">
      <c r="A4495" t="s">
        <v>4521</v>
      </c>
      <c r="B4495" t="s">
        <v>19</v>
      </c>
      <c r="C4495">
        <v>1</v>
      </c>
      <c r="D4495" t="s">
        <v>20</v>
      </c>
      <c r="E4495" t="s">
        <v>20</v>
      </c>
      <c r="F4495" t="s">
        <v>41</v>
      </c>
      <c r="G4495">
        <v>9</v>
      </c>
      <c r="H4495" t="s">
        <v>20</v>
      </c>
      <c r="I4495" t="s">
        <v>23</v>
      </c>
      <c r="J4495" t="s">
        <v>21</v>
      </c>
      <c r="K4495" t="s">
        <v>20</v>
      </c>
      <c r="L4495" t="s">
        <v>33</v>
      </c>
      <c r="M4495" t="s">
        <v>21</v>
      </c>
      <c r="N4495" t="s">
        <v>30</v>
      </c>
      <c r="O4495">
        <v>73.67</v>
      </c>
      <c r="P4495">
        <v>669.94</v>
      </c>
      <c r="Q4495">
        <v>2</v>
      </c>
      <c r="R4495" t="s">
        <v>20</v>
      </c>
    </row>
    <row r="4496" spans="1:18" x14ac:dyDescent="0.35">
      <c r="A4496" t="s">
        <v>4522</v>
      </c>
      <c r="B4496" t="s">
        <v>19</v>
      </c>
      <c r="C4496">
        <v>0</v>
      </c>
      <c r="D4496" t="s">
        <v>21</v>
      </c>
      <c r="E4496" t="s">
        <v>21</v>
      </c>
      <c r="F4496" t="s">
        <v>39</v>
      </c>
      <c r="G4496">
        <v>10</v>
      </c>
      <c r="H4496" t="s">
        <v>20</v>
      </c>
      <c r="I4496" t="s">
        <v>32</v>
      </c>
      <c r="J4496" t="s">
        <v>21</v>
      </c>
      <c r="K4496" t="s">
        <v>20</v>
      </c>
      <c r="L4496" t="s">
        <v>33</v>
      </c>
      <c r="M4496" t="s">
        <v>20</v>
      </c>
      <c r="N4496" t="s">
        <v>25</v>
      </c>
      <c r="O4496">
        <v>58.74</v>
      </c>
      <c r="P4496">
        <v>590.32000000000005</v>
      </c>
      <c r="Q4496">
        <v>2</v>
      </c>
      <c r="R4496" t="s">
        <v>21</v>
      </c>
    </row>
    <row r="4497" spans="1:18" x14ac:dyDescent="0.35">
      <c r="A4497" t="s">
        <v>4523</v>
      </c>
      <c r="B4497" t="s">
        <v>36</v>
      </c>
      <c r="C4497">
        <v>0</v>
      </c>
      <c r="D4497" t="s">
        <v>20</v>
      </c>
      <c r="E4497" t="s">
        <v>21</v>
      </c>
      <c r="F4497" t="s">
        <v>58</v>
      </c>
      <c r="G4497">
        <v>41</v>
      </c>
      <c r="H4497" t="s">
        <v>21</v>
      </c>
      <c r="I4497" t="s">
        <v>23</v>
      </c>
      <c r="J4497" t="s">
        <v>21</v>
      </c>
      <c r="K4497" t="s">
        <v>21</v>
      </c>
      <c r="L4497" t="s">
        <v>33</v>
      </c>
      <c r="M4497" t="s">
        <v>20</v>
      </c>
      <c r="N4497" t="s">
        <v>43</v>
      </c>
      <c r="O4497">
        <v>80.14</v>
      </c>
      <c r="P4497">
        <v>3197.64</v>
      </c>
      <c r="Q4497">
        <v>3</v>
      </c>
      <c r="R4497" t="s">
        <v>20</v>
      </c>
    </row>
    <row r="4498" spans="1:18" x14ac:dyDescent="0.35">
      <c r="A4498" t="s">
        <v>4524</v>
      </c>
      <c r="B4498" t="s">
        <v>19</v>
      </c>
      <c r="C4498">
        <v>0</v>
      </c>
      <c r="D4498" t="s">
        <v>21</v>
      </c>
      <c r="E4498" t="s">
        <v>20</v>
      </c>
      <c r="F4498" t="s">
        <v>39</v>
      </c>
      <c r="G4498">
        <v>9</v>
      </c>
      <c r="H4498" t="s">
        <v>20</v>
      </c>
      <c r="I4498" t="s">
        <v>23</v>
      </c>
      <c r="J4498" t="s">
        <v>21</v>
      </c>
      <c r="K4498" t="s">
        <v>21</v>
      </c>
      <c r="L4498" t="s">
        <v>29</v>
      </c>
      <c r="M4498" t="s">
        <v>21</v>
      </c>
      <c r="N4498" t="s">
        <v>30</v>
      </c>
      <c r="O4498">
        <v>91.43</v>
      </c>
      <c r="P4498">
        <v>810.8</v>
      </c>
      <c r="Q4498">
        <v>4</v>
      </c>
      <c r="R4498" t="s">
        <v>20</v>
      </c>
    </row>
    <row r="4499" spans="1:18" x14ac:dyDescent="0.35">
      <c r="A4499" t="s">
        <v>4525</v>
      </c>
      <c r="B4499" t="s">
        <v>19</v>
      </c>
      <c r="C4499">
        <v>0</v>
      </c>
      <c r="D4499" t="s">
        <v>20</v>
      </c>
      <c r="E4499" t="s">
        <v>20</v>
      </c>
      <c r="F4499" t="s">
        <v>27</v>
      </c>
      <c r="G4499">
        <v>72</v>
      </c>
      <c r="H4499" t="s">
        <v>20</v>
      </c>
      <c r="I4499" t="s">
        <v>23</v>
      </c>
      <c r="J4499" t="s">
        <v>21</v>
      </c>
      <c r="K4499" t="s">
        <v>21</v>
      </c>
      <c r="L4499" t="s">
        <v>24</v>
      </c>
      <c r="M4499" t="s">
        <v>21</v>
      </c>
      <c r="N4499" t="s">
        <v>30</v>
      </c>
      <c r="O4499">
        <v>84.36</v>
      </c>
      <c r="P4499">
        <v>6079.49</v>
      </c>
      <c r="Q4499">
        <v>0</v>
      </c>
      <c r="R4499" t="s">
        <v>21</v>
      </c>
    </row>
    <row r="4500" spans="1:18" x14ac:dyDescent="0.35">
      <c r="A4500" t="s">
        <v>4526</v>
      </c>
      <c r="B4500" t="s">
        <v>36</v>
      </c>
      <c r="C4500">
        <v>1</v>
      </c>
      <c r="D4500" t="s">
        <v>21</v>
      </c>
      <c r="E4500" t="s">
        <v>21</v>
      </c>
      <c r="F4500" t="s">
        <v>39</v>
      </c>
      <c r="G4500">
        <v>72</v>
      </c>
      <c r="H4500" t="s">
        <v>20</v>
      </c>
      <c r="I4500" t="s">
        <v>23</v>
      </c>
      <c r="J4500" t="s">
        <v>21</v>
      </c>
      <c r="K4500" t="s">
        <v>21</v>
      </c>
      <c r="L4500" t="s">
        <v>24</v>
      </c>
      <c r="M4500" t="s">
        <v>20</v>
      </c>
      <c r="N4500" t="s">
        <v>34</v>
      </c>
      <c r="O4500">
        <v>90.31</v>
      </c>
      <c r="P4500">
        <v>6632.98</v>
      </c>
      <c r="Q4500">
        <v>3</v>
      </c>
      <c r="R4500" t="s">
        <v>21</v>
      </c>
    </row>
    <row r="4501" spans="1:18" x14ac:dyDescent="0.35">
      <c r="A4501" t="s">
        <v>4527</v>
      </c>
      <c r="B4501" t="s">
        <v>19</v>
      </c>
      <c r="C4501">
        <v>1</v>
      </c>
      <c r="D4501" t="s">
        <v>20</v>
      </c>
      <c r="E4501" t="s">
        <v>20</v>
      </c>
      <c r="F4501" t="s">
        <v>49</v>
      </c>
      <c r="G4501">
        <v>35</v>
      </c>
      <c r="H4501" t="s">
        <v>20</v>
      </c>
      <c r="I4501" t="s">
        <v>23</v>
      </c>
      <c r="J4501" t="s">
        <v>21</v>
      </c>
      <c r="K4501" t="s">
        <v>20</v>
      </c>
      <c r="L4501" t="s">
        <v>33</v>
      </c>
      <c r="M4501" t="s">
        <v>20</v>
      </c>
      <c r="N4501" t="s">
        <v>34</v>
      </c>
      <c r="O4501">
        <v>94.93</v>
      </c>
      <c r="P4501">
        <v>3364.68</v>
      </c>
      <c r="Q4501">
        <v>1</v>
      </c>
      <c r="R4501" t="s">
        <v>20</v>
      </c>
    </row>
    <row r="4502" spans="1:18" x14ac:dyDescent="0.35">
      <c r="A4502" t="s">
        <v>4528</v>
      </c>
      <c r="B4502" t="s">
        <v>19</v>
      </c>
      <c r="C4502">
        <v>0</v>
      </c>
      <c r="D4502" t="s">
        <v>21</v>
      </c>
      <c r="E4502" t="s">
        <v>21</v>
      </c>
      <c r="F4502" t="s">
        <v>65</v>
      </c>
      <c r="G4502">
        <v>9</v>
      </c>
      <c r="H4502" t="s">
        <v>20</v>
      </c>
      <c r="I4502" t="s">
        <v>23</v>
      </c>
      <c r="J4502" t="s">
        <v>21</v>
      </c>
      <c r="K4502" t="s">
        <v>20</v>
      </c>
      <c r="L4502" t="s">
        <v>33</v>
      </c>
      <c r="M4502" t="s">
        <v>20</v>
      </c>
      <c r="N4502" t="s">
        <v>43</v>
      </c>
      <c r="O4502">
        <v>92</v>
      </c>
      <c r="P4502">
        <v>825.46</v>
      </c>
      <c r="Q4502">
        <v>5</v>
      </c>
      <c r="R4502" t="s">
        <v>21</v>
      </c>
    </row>
    <row r="4503" spans="1:18" x14ac:dyDescent="0.35">
      <c r="A4503" t="s">
        <v>4529</v>
      </c>
      <c r="B4503" t="s">
        <v>19</v>
      </c>
      <c r="C4503">
        <v>0</v>
      </c>
      <c r="D4503" t="s">
        <v>20</v>
      </c>
      <c r="E4503" t="s">
        <v>20</v>
      </c>
      <c r="F4503" t="s">
        <v>65</v>
      </c>
      <c r="G4503">
        <v>19</v>
      </c>
      <c r="H4503" t="s">
        <v>21</v>
      </c>
      <c r="I4503" t="s">
        <v>23</v>
      </c>
      <c r="J4503" t="s">
        <v>20</v>
      </c>
      <c r="K4503" t="s">
        <v>21</v>
      </c>
      <c r="L4503" t="s">
        <v>24</v>
      </c>
      <c r="M4503" t="s">
        <v>20</v>
      </c>
      <c r="N4503" t="s">
        <v>25</v>
      </c>
      <c r="O4503">
        <v>79.209999999999994</v>
      </c>
      <c r="P4503">
        <v>1485.89</v>
      </c>
      <c r="Q4503">
        <v>2</v>
      </c>
      <c r="R4503" t="s">
        <v>21</v>
      </c>
    </row>
    <row r="4504" spans="1:18" x14ac:dyDescent="0.35">
      <c r="A4504" t="s">
        <v>4530</v>
      </c>
      <c r="B4504" t="s">
        <v>19</v>
      </c>
      <c r="C4504">
        <v>0</v>
      </c>
      <c r="D4504" t="s">
        <v>20</v>
      </c>
      <c r="E4504" t="s">
        <v>21</v>
      </c>
      <c r="F4504" t="s">
        <v>27</v>
      </c>
      <c r="G4504">
        <v>16</v>
      </c>
      <c r="H4504" t="s">
        <v>20</v>
      </c>
      <c r="I4504" t="s">
        <v>32</v>
      </c>
      <c r="J4504" t="s">
        <v>20</v>
      </c>
      <c r="K4504" t="s">
        <v>20</v>
      </c>
      <c r="L4504" t="s">
        <v>33</v>
      </c>
      <c r="M4504" t="s">
        <v>20</v>
      </c>
      <c r="N4504" t="s">
        <v>34</v>
      </c>
      <c r="O4504">
        <v>69.260000000000005</v>
      </c>
      <c r="P4504">
        <v>1102.31</v>
      </c>
      <c r="Q4504">
        <v>2</v>
      </c>
      <c r="R4504" t="s">
        <v>21</v>
      </c>
    </row>
    <row r="4505" spans="1:18" x14ac:dyDescent="0.35">
      <c r="A4505" t="s">
        <v>4531</v>
      </c>
      <c r="B4505" t="s">
        <v>36</v>
      </c>
      <c r="C4505">
        <v>0</v>
      </c>
      <c r="D4505" t="s">
        <v>21</v>
      </c>
      <c r="E4505" t="s">
        <v>21</v>
      </c>
      <c r="F4505" t="s">
        <v>27</v>
      </c>
      <c r="G4505">
        <v>12</v>
      </c>
      <c r="H4505" t="s">
        <v>20</v>
      </c>
      <c r="I4505" t="s">
        <v>32</v>
      </c>
      <c r="J4505" t="s">
        <v>21</v>
      </c>
      <c r="K4505" t="s">
        <v>21</v>
      </c>
      <c r="L4505" t="s">
        <v>33</v>
      </c>
      <c r="M4505" t="s">
        <v>21</v>
      </c>
      <c r="N4505" t="s">
        <v>34</v>
      </c>
      <c r="O4505">
        <v>55.9</v>
      </c>
      <c r="P4505">
        <v>684.47</v>
      </c>
      <c r="Q4505">
        <v>2</v>
      </c>
      <c r="R4505" t="s">
        <v>21</v>
      </c>
    </row>
    <row r="4506" spans="1:18" x14ac:dyDescent="0.35">
      <c r="A4506" t="s">
        <v>4532</v>
      </c>
      <c r="B4506" t="s">
        <v>36</v>
      </c>
      <c r="C4506">
        <v>0</v>
      </c>
      <c r="D4506" t="s">
        <v>21</v>
      </c>
      <c r="E4506" t="s">
        <v>21</v>
      </c>
      <c r="F4506" t="s">
        <v>27</v>
      </c>
      <c r="G4506">
        <v>47</v>
      </c>
      <c r="H4506" t="s">
        <v>20</v>
      </c>
      <c r="I4506" t="s">
        <v>32</v>
      </c>
      <c r="J4506" t="s">
        <v>20</v>
      </c>
      <c r="K4506" t="s">
        <v>21</v>
      </c>
      <c r="L4506" t="s">
        <v>24</v>
      </c>
      <c r="M4506" t="s">
        <v>20</v>
      </c>
      <c r="N4506" t="s">
        <v>34</v>
      </c>
      <c r="O4506">
        <v>63.53</v>
      </c>
      <c r="P4506">
        <v>2918.86</v>
      </c>
      <c r="Q4506">
        <v>2</v>
      </c>
      <c r="R4506" t="s">
        <v>21</v>
      </c>
    </row>
    <row r="4507" spans="1:18" x14ac:dyDescent="0.35">
      <c r="A4507" t="s">
        <v>4533</v>
      </c>
      <c r="B4507" t="s">
        <v>19</v>
      </c>
      <c r="C4507">
        <v>0</v>
      </c>
      <c r="D4507" t="s">
        <v>21</v>
      </c>
      <c r="E4507" t="s">
        <v>21</v>
      </c>
      <c r="F4507" t="s">
        <v>49</v>
      </c>
      <c r="G4507">
        <v>30</v>
      </c>
      <c r="H4507" t="s">
        <v>20</v>
      </c>
      <c r="I4507" t="s">
        <v>21</v>
      </c>
      <c r="J4507" t="s">
        <v>28</v>
      </c>
      <c r="K4507" t="s">
        <v>28</v>
      </c>
      <c r="L4507" t="s">
        <v>29</v>
      </c>
      <c r="M4507" t="s">
        <v>20</v>
      </c>
      <c r="N4507" t="s">
        <v>34</v>
      </c>
      <c r="O4507">
        <v>25.96</v>
      </c>
      <c r="P4507">
        <v>766.97</v>
      </c>
      <c r="Q4507">
        <v>3</v>
      </c>
      <c r="R4507" t="s">
        <v>21</v>
      </c>
    </row>
    <row r="4508" spans="1:18" x14ac:dyDescent="0.35">
      <c r="A4508" t="s">
        <v>4534</v>
      </c>
      <c r="B4508" t="s">
        <v>36</v>
      </c>
      <c r="C4508">
        <v>0</v>
      </c>
      <c r="D4508" t="s">
        <v>20</v>
      </c>
      <c r="E4508" t="s">
        <v>21</v>
      </c>
      <c r="F4508" t="s">
        <v>65</v>
      </c>
      <c r="G4508">
        <v>2</v>
      </c>
      <c r="H4508" t="s">
        <v>20</v>
      </c>
      <c r="I4508" t="s">
        <v>21</v>
      </c>
      <c r="J4508" t="s">
        <v>28</v>
      </c>
      <c r="K4508" t="s">
        <v>28</v>
      </c>
      <c r="L4508" t="s">
        <v>33</v>
      </c>
      <c r="M4508" t="s">
        <v>20</v>
      </c>
      <c r="N4508" t="s">
        <v>25</v>
      </c>
      <c r="O4508">
        <v>26.08</v>
      </c>
      <c r="P4508">
        <v>52.75</v>
      </c>
      <c r="Q4508">
        <v>3</v>
      </c>
      <c r="R4508" t="s">
        <v>20</v>
      </c>
    </row>
    <row r="4509" spans="1:18" x14ac:dyDescent="0.35">
      <c r="A4509" t="s">
        <v>4535</v>
      </c>
      <c r="B4509" t="s">
        <v>19</v>
      </c>
      <c r="C4509">
        <v>0</v>
      </c>
      <c r="D4509" t="s">
        <v>21</v>
      </c>
      <c r="E4509" t="s">
        <v>21</v>
      </c>
      <c r="F4509" t="s">
        <v>37</v>
      </c>
      <c r="G4509">
        <v>18</v>
      </c>
      <c r="H4509" t="s">
        <v>20</v>
      </c>
      <c r="I4509" t="s">
        <v>23</v>
      </c>
      <c r="J4509" t="s">
        <v>20</v>
      </c>
      <c r="K4509" t="s">
        <v>20</v>
      </c>
      <c r="L4509" t="s">
        <v>29</v>
      </c>
      <c r="M4509" t="s">
        <v>21</v>
      </c>
      <c r="N4509" t="s">
        <v>25</v>
      </c>
      <c r="O4509">
        <v>93.57</v>
      </c>
      <c r="P4509">
        <v>1711.11</v>
      </c>
      <c r="Q4509">
        <v>0</v>
      </c>
      <c r="R4509" t="s">
        <v>21</v>
      </c>
    </row>
    <row r="4510" spans="1:18" x14ac:dyDescent="0.35">
      <c r="A4510" t="s">
        <v>4536</v>
      </c>
      <c r="B4510" t="s">
        <v>19</v>
      </c>
      <c r="C4510">
        <v>0</v>
      </c>
      <c r="D4510" t="s">
        <v>20</v>
      </c>
      <c r="E4510" t="s">
        <v>20</v>
      </c>
      <c r="F4510" t="s">
        <v>22</v>
      </c>
      <c r="G4510">
        <v>27</v>
      </c>
      <c r="H4510" t="s">
        <v>20</v>
      </c>
      <c r="I4510" t="s">
        <v>23</v>
      </c>
      <c r="J4510" t="s">
        <v>21</v>
      </c>
      <c r="K4510" t="s">
        <v>21</v>
      </c>
      <c r="L4510" t="s">
        <v>33</v>
      </c>
      <c r="M4510" t="s">
        <v>21</v>
      </c>
      <c r="N4510" t="s">
        <v>30</v>
      </c>
      <c r="O4510">
        <v>87.87</v>
      </c>
      <c r="P4510">
        <v>2363.42</v>
      </c>
      <c r="Q4510">
        <v>1</v>
      </c>
      <c r="R4510" t="s">
        <v>21</v>
      </c>
    </row>
    <row r="4511" spans="1:18" x14ac:dyDescent="0.35">
      <c r="A4511" t="s">
        <v>4537</v>
      </c>
      <c r="B4511" t="s">
        <v>36</v>
      </c>
      <c r="C4511">
        <v>0</v>
      </c>
      <c r="D4511" t="s">
        <v>20</v>
      </c>
      <c r="E4511" t="s">
        <v>21</v>
      </c>
      <c r="F4511" t="s">
        <v>37</v>
      </c>
      <c r="G4511">
        <v>30</v>
      </c>
      <c r="H4511" t="s">
        <v>20</v>
      </c>
      <c r="I4511" t="s">
        <v>32</v>
      </c>
      <c r="J4511" t="s">
        <v>20</v>
      </c>
      <c r="K4511" t="s">
        <v>20</v>
      </c>
      <c r="L4511" t="s">
        <v>33</v>
      </c>
      <c r="M4511" t="s">
        <v>20</v>
      </c>
      <c r="N4511" t="s">
        <v>30</v>
      </c>
      <c r="O4511">
        <v>73.08</v>
      </c>
      <c r="P4511">
        <v>2197.87</v>
      </c>
      <c r="Q4511">
        <v>1</v>
      </c>
      <c r="R4511" t="s">
        <v>21</v>
      </c>
    </row>
    <row r="4512" spans="1:18" x14ac:dyDescent="0.35">
      <c r="A4512" t="s">
        <v>4538</v>
      </c>
      <c r="B4512" t="s">
        <v>19</v>
      </c>
      <c r="C4512">
        <v>0</v>
      </c>
      <c r="D4512" t="s">
        <v>21</v>
      </c>
      <c r="E4512" t="s">
        <v>21</v>
      </c>
      <c r="F4512" t="s">
        <v>37</v>
      </c>
      <c r="G4512">
        <v>12</v>
      </c>
      <c r="H4512" t="s">
        <v>20</v>
      </c>
      <c r="I4512" t="s">
        <v>23</v>
      </c>
      <c r="J4512" t="s">
        <v>20</v>
      </c>
      <c r="K4512" t="s">
        <v>21</v>
      </c>
      <c r="L4512" t="s">
        <v>33</v>
      </c>
      <c r="M4512" t="s">
        <v>20</v>
      </c>
      <c r="N4512" t="s">
        <v>34</v>
      </c>
      <c r="O4512">
        <v>87.14</v>
      </c>
      <c r="P4512">
        <v>1031.52</v>
      </c>
      <c r="Q4512">
        <v>1</v>
      </c>
      <c r="R4512" t="s">
        <v>21</v>
      </c>
    </row>
    <row r="4513" spans="1:18" x14ac:dyDescent="0.35">
      <c r="A4513" t="s">
        <v>4539</v>
      </c>
      <c r="B4513" t="s">
        <v>36</v>
      </c>
      <c r="C4513">
        <v>0</v>
      </c>
      <c r="D4513" t="s">
        <v>21</v>
      </c>
      <c r="E4513" t="s">
        <v>21</v>
      </c>
      <c r="F4513" t="s">
        <v>58</v>
      </c>
      <c r="G4513">
        <v>5</v>
      </c>
      <c r="H4513" t="s">
        <v>20</v>
      </c>
      <c r="I4513" t="s">
        <v>32</v>
      </c>
      <c r="J4513" t="s">
        <v>20</v>
      </c>
      <c r="K4513" t="s">
        <v>21</v>
      </c>
      <c r="L4513" t="s">
        <v>33</v>
      </c>
      <c r="M4513" t="s">
        <v>21</v>
      </c>
      <c r="N4513" t="s">
        <v>43</v>
      </c>
      <c r="O4513">
        <v>61.38</v>
      </c>
      <c r="P4513">
        <v>315.58</v>
      </c>
      <c r="Q4513">
        <v>0</v>
      </c>
      <c r="R4513" t="s">
        <v>21</v>
      </c>
    </row>
    <row r="4514" spans="1:18" x14ac:dyDescent="0.35">
      <c r="A4514" t="s">
        <v>4540</v>
      </c>
      <c r="B4514" t="s">
        <v>36</v>
      </c>
      <c r="C4514">
        <v>0</v>
      </c>
      <c r="D4514" t="s">
        <v>21</v>
      </c>
      <c r="E4514" t="s">
        <v>21</v>
      </c>
      <c r="F4514" t="s">
        <v>39</v>
      </c>
      <c r="G4514">
        <v>9</v>
      </c>
      <c r="H4514" t="s">
        <v>20</v>
      </c>
      <c r="I4514" t="s">
        <v>23</v>
      </c>
      <c r="J4514" t="s">
        <v>20</v>
      </c>
      <c r="K4514" t="s">
        <v>21</v>
      </c>
      <c r="L4514" t="s">
        <v>33</v>
      </c>
      <c r="M4514" t="s">
        <v>20</v>
      </c>
      <c r="N4514" t="s">
        <v>34</v>
      </c>
      <c r="O4514">
        <v>89.38</v>
      </c>
      <c r="P4514">
        <v>820.93</v>
      </c>
      <c r="Q4514">
        <v>1</v>
      </c>
      <c r="R4514" t="s">
        <v>20</v>
      </c>
    </row>
    <row r="4515" spans="1:18" x14ac:dyDescent="0.35">
      <c r="A4515" t="s">
        <v>4541</v>
      </c>
      <c r="B4515" t="s">
        <v>36</v>
      </c>
      <c r="C4515">
        <v>0</v>
      </c>
      <c r="D4515" t="s">
        <v>20</v>
      </c>
      <c r="E4515" t="s">
        <v>21</v>
      </c>
      <c r="F4515" t="s">
        <v>27</v>
      </c>
      <c r="G4515">
        <v>48</v>
      </c>
      <c r="H4515" t="s">
        <v>20</v>
      </c>
      <c r="I4515" t="s">
        <v>23</v>
      </c>
      <c r="J4515" t="s">
        <v>21</v>
      </c>
      <c r="K4515" t="s">
        <v>21</v>
      </c>
      <c r="L4515" t="s">
        <v>29</v>
      </c>
      <c r="M4515" t="s">
        <v>20</v>
      </c>
      <c r="N4515" t="s">
        <v>34</v>
      </c>
      <c r="O4515">
        <v>76.8</v>
      </c>
      <c r="P4515">
        <v>3661.77</v>
      </c>
      <c r="Q4515">
        <v>5</v>
      </c>
      <c r="R4515" t="s">
        <v>21</v>
      </c>
    </row>
    <row r="4516" spans="1:18" x14ac:dyDescent="0.35">
      <c r="A4516" t="s">
        <v>4542</v>
      </c>
      <c r="B4516" t="s">
        <v>19</v>
      </c>
      <c r="C4516">
        <v>0</v>
      </c>
      <c r="D4516" t="s">
        <v>20</v>
      </c>
      <c r="E4516" t="s">
        <v>20</v>
      </c>
      <c r="F4516" t="s">
        <v>47</v>
      </c>
      <c r="G4516">
        <v>50</v>
      </c>
      <c r="H4516" t="s">
        <v>20</v>
      </c>
      <c r="I4516" t="s">
        <v>32</v>
      </c>
      <c r="J4516" t="s">
        <v>21</v>
      </c>
      <c r="K4516" t="s">
        <v>20</v>
      </c>
      <c r="L4516" t="s">
        <v>24</v>
      </c>
      <c r="M4516" t="s">
        <v>20</v>
      </c>
      <c r="N4516" t="s">
        <v>30</v>
      </c>
      <c r="O4516">
        <v>66.56</v>
      </c>
      <c r="P4516">
        <v>3276.45</v>
      </c>
      <c r="Q4516">
        <v>0</v>
      </c>
      <c r="R4516" t="s">
        <v>21</v>
      </c>
    </row>
    <row r="4517" spans="1:18" x14ac:dyDescent="0.35">
      <c r="A4517" t="s">
        <v>4543</v>
      </c>
      <c r="B4517" t="s">
        <v>19</v>
      </c>
      <c r="C4517">
        <v>0</v>
      </c>
      <c r="D4517" t="s">
        <v>21</v>
      </c>
      <c r="E4517" t="s">
        <v>20</v>
      </c>
      <c r="F4517" t="s">
        <v>39</v>
      </c>
      <c r="G4517">
        <v>44</v>
      </c>
      <c r="H4517" t="s">
        <v>20</v>
      </c>
      <c r="I4517" t="s">
        <v>23</v>
      </c>
      <c r="J4517" t="s">
        <v>20</v>
      </c>
      <c r="K4517" t="s">
        <v>21</v>
      </c>
      <c r="L4517" t="s">
        <v>33</v>
      </c>
      <c r="M4517" t="s">
        <v>21</v>
      </c>
      <c r="N4517" t="s">
        <v>43</v>
      </c>
      <c r="O4517">
        <v>98.82</v>
      </c>
      <c r="P4517">
        <v>4242.7700000000004</v>
      </c>
      <c r="Q4517">
        <v>0</v>
      </c>
      <c r="R4517" t="s">
        <v>20</v>
      </c>
    </row>
    <row r="4518" spans="1:18" x14ac:dyDescent="0.35">
      <c r="A4518" t="s">
        <v>4544</v>
      </c>
      <c r="B4518" t="s">
        <v>36</v>
      </c>
      <c r="C4518">
        <v>1</v>
      </c>
      <c r="D4518" t="s">
        <v>21</v>
      </c>
      <c r="E4518" t="s">
        <v>21</v>
      </c>
      <c r="F4518" t="s">
        <v>65</v>
      </c>
      <c r="G4518">
        <v>32</v>
      </c>
      <c r="H4518" t="s">
        <v>20</v>
      </c>
      <c r="I4518" t="s">
        <v>32</v>
      </c>
      <c r="J4518" t="s">
        <v>21</v>
      </c>
      <c r="K4518" t="s">
        <v>20</v>
      </c>
      <c r="L4518" t="s">
        <v>33</v>
      </c>
      <c r="M4518" t="s">
        <v>21</v>
      </c>
      <c r="N4518" t="s">
        <v>34</v>
      </c>
      <c r="O4518">
        <v>49.33</v>
      </c>
      <c r="P4518">
        <v>1574.99</v>
      </c>
      <c r="Q4518">
        <v>1</v>
      </c>
      <c r="R4518" t="s">
        <v>20</v>
      </c>
    </row>
    <row r="4519" spans="1:18" x14ac:dyDescent="0.35">
      <c r="A4519" t="s">
        <v>4545</v>
      </c>
      <c r="B4519" t="s">
        <v>19</v>
      </c>
      <c r="C4519">
        <v>0</v>
      </c>
      <c r="D4519" t="s">
        <v>20</v>
      </c>
      <c r="E4519" t="s">
        <v>20</v>
      </c>
      <c r="F4519" t="s">
        <v>39</v>
      </c>
      <c r="G4519">
        <v>25</v>
      </c>
      <c r="H4519" t="s">
        <v>20</v>
      </c>
      <c r="I4519" t="s">
        <v>32</v>
      </c>
      <c r="J4519" t="s">
        <v>21</v>
      </c>
      <c r="K4519" t="s">
        <v>21</v>
      </c>
      <c r="L4519" t="s">
        <v>29</v>
      </c>
      <c r="M4519" t="s">
        <v>21</v>
      </c>
      <c r="N4519" t="s">
        <v>43</v>
      </c>
      <c r="O4519">
        <v>65.739999999999995</v>
      </c>
      <c r="P4519">
        <v>1605.25</v>
      </c>
      <c r="Q4519">
        <v>0</v>
      </c>
      <c r="R4519" t="s">
        <v>21</v>
      </c>
    </row>
    <row r="4520" spans="1:18" x14ac:dyDescent="0.35">
      <c r="A4520" t="s">
        <v>4546</v>
      </c>
      <c r="B4520" t="s">
        <v>19</v>
      </c>
      <c r="C4520">
        <v>0</v>
      </c>
      <c r="D4520" t="s">
        <v>21</v>
      </c>
      <c r="E4520" t="s">
        <v>21</v>
      </c>
      <c r="F4520" t="s">
        <v>47</v>
      </c>
      <c r="G4520">
        <v>23</v>
      </c>
      <c r="H4520" t="s">
        <v>21</v>
      </c>
      <c r="I4520" t="s">
        <v>23</v>
      </c>
      <c r="J4520" t="s">
        <v>21</v>
      </c>
      <c r="K4520" t="s">
        <v>20</v>
      </c>
      <c r="L4520" t="s">
        <v>33</v>
      </c>
      <c r="M4520" t="s">
        <v>20</v>
      </c>
      <c r="N4520" t="s">
        <v>34</v>
      </c>
      <c r="O4520">
        <v>83.91</v>
      </c>
      <c r="P4520">
        <v>1892.93</v>
      </c>
      <c r="Q4520">
        <v>3</v>
      </c>
      <c r="R4520" t="s">
        <v>20</v>
      </c>
    </row>
    <row r="4521" spans="1:18" x14ac:dyDescent="0.35">
      <c r="A4521" t="s">
        <v>4547</v>
      </c>
      <c r="B4521" t="s">
        <v>36</v>
      </c>
      <c r="C4521">
        <v>0</v>
      </c>
      <c r="D4521" t="s">
        <v>21</v>
      </c>
      <c r="E4521" t="s">
        <v>21</v>
      </c>
      <c r="F4521" t="s">
        <v>75</v>
      </c>
      <c r="G4521">
        <v>56</v>
      </c>
      <c r="H4521" t="s">
        <v>20</v>
      </c>
      <c r="I4521" t="s">
        <v>23</v>
      </c>
      <c r="J4521" t="s">
        <v>20</v>
      </c>
      <c r="K4521" t="s">
        <v>21</v>
      </c>
      <c r="L4521" t="s">
        <v>24</v>
      </c>
      <c r="M4521" t="s">
        <v>21</v>
      </c>
      <c r="N4521" t="s">
        <v>34</v>
      </c>
      <c r="O4521">
        <v>92.24</v>
      </c>
      <c r="P4521">
        <v>5248.8</v>
      </c>
      <c r="Q4521">
        <v>2</v>
      </c>
      <c r="R4521" t="s">
        <v>21</v>
      </c>
    </row>
    <row r="4522" spans="1:18" x14ac:dyDescent="0.35">
      <c r="A4522" t="s">
        <v>4548</v>
      </c>
      <c r="B4522" t="s">
        <v>19</v>
      </c>
      <c r="C4522">
        <v>0</v>
      </c>
      <c r="D4522" t="s">
        <v>20</v>
      </c>
      <c r="E4522" t="s">
        <v>21</v>
      </c>
      <c r="F4522" t="s">
        <v>22</v>
      </c>
      <c r="G4522">
        <v>30</v>
      </c>
      <c r="H4522" t="s">
        <v>20</v>
      </c>
      <c r="I4522" t="s">
        <v>21</v>
      </c>
      <c r="J4522" t="s">
        <v>28</v>
      </c>
      <c r="K4522" t="s">
        <v>28</v>
      </c>
      <c r="L4522" t="s">
        <v>24</v>
      </c>
      <c r="M4522" t="s">
        <v>20</v>
      </c>
      <c r="N4522" t="s">
        <v>43</v>
      </c>
      <c r="O4522">
        <v>20.420000000000002</v>
      </c>
      <c r="P4522">
        <v>611.41</v>
      </c>
      <c r="Q4522">
        <v>0</v>
      </c>
      <c r="R4522" t="s">
        <v>21</v>
      </c>
    </row>
    <row r="4523" spans="1:18" x14ac:dyDescent="0.35">
      <c r="A4523" t="s">
        <v>4549</v>
      </c>
      <c r="B4523" t="s">
        <v>19</v>
      </c>
      <c r="C4523">
        <v>0</v>
      </c>
      <c r="D4523" t="s">
        <v>20</v>
      </c>
      <c r="E4523" t="s">
        <v>21</v>
      </c>
      <c r="F4523" t="s">
        <v>47</v>
      </c>
      <c r="G4523">
        <v>10</v>
      </c>
      <c r="H4523" t="s">
        <v>20</v>
      </c>
      <c r="I4523" t="s">
        <v>21</v>
      </c>
      <c r="J4523" t="s">
        <v>28</v>
      </c>
      <c r="K4523" t="s">
        <v>28</v>
      </c>
      <c r="L4523" t="s">
        <v>33</v>
      </c>
      <c r="M4523" t="s">
        <v>21</v>
      </c>
      <c r="N4523" t="s">
        <v>30</v>
      </c>
      <c r="O4523">
        <v>22.62</v>
      </c>
      <c r="P4523">
        <v>232.11</v>
      </c>
      <c r="Q4523">
        <v>0</v>
      </c>
      <c r="R4523" t="s">
        <v>21</v>
      </c>
    </row>
    <row r="4524" spans="1:18" x14ac:dyDescent="0.35">
      <c r="A4524" t="s">
        <v>4550</v>
      </c>
      <c r="B4524" t="s">
        <v>36</v>
      </c>
      <c r="C4524">
        <v>0</v>
      </c>
      <c r="D4524" t="s">
        <v>21</v>
      </c>
      <c r="E4524" t="s">
        <v>20</v>
      </c>
      <c r="F4524" t="s">
        <v>22</v>
      </c>
      <c r="G4524">
        <v>21</v>
      </c>
      <c r="H4524" t="s">
        <v>20</v>
      </c>
      <c r="I4524" t="s">
        <v>32</v>
      </c>
      <c r="J4524" t="s">
        <v>21</v>
      </c>
      <c r="K4524" t="s">
        <v>21</v>
      </c>
      <c r="L4524" t="s">
        <v>33</v>
      </c>
      <c r="M4524" t="s">
        <v>20</v>
      </c>
      <c r="N4524" t="s">
        <v>25</v>
      </c>
      <c r="O4524">
        <v>55.12</v>
      </c>
      <c r="P4524">
        <v>1135.57</v>
      </c>
      <c r="Q4524">
        <v>3</v>
      </c>
      <c r="R4524" t="s">
        <v>20</v>
      </c>
    </row>
    <row r="4525" spans="1:18" x14ac:dyDescent="0.35">
      <c r="A4525" t="s">
        <v>4551</v>
      </c>
      <c r="B4525" t="s">
        <v>19</v>
      </c>
      <c r="C4525">
        <v>0</v>
      </c>
      <c r="D4525" t="s">
        <v>21</v>
      </c>
      <c r="E4525" t="s">
        <v>21</v>
      </c>
      <c r="F4525" t="s">
        <v>22</v>
      </c>
      <c r="G4525">
        <v>34</v>
      </c>
      <c r="H4525" t="s">
        <v>20</v>
      </c>
      <c r="I4525" t="s">
        <v>21</v>
      </c>
      <c r="J4525" t="s">
        <v>28</v>
      </c>
      <c r="K4525" t="s">
        <v>28</v>
      </c>
      <c r="L4525" t="s">
        <v>24</v>
      </c>
      <c r="M4525" t="s">
        <v>20</v>
      </c>
      <c r="N4525" t="s">
        <v>30</v>
      </c>
      <c r="O4525">
        <v>23.82</v>
      </c>
      <c r="P4525">
        <v>787.99</v>
      </c>
      <c r="Q4525">
        <v>1</v>
      </c>
      <c r="R4525" t="s">
        <v>21</v>
      </c>
    </row>
    <row r="4526" spans="1:18" x14ac:dyDescent="0.35">
      <c r="A4526" t="s">
        <v>4552</v>
      </c>
      <c r="B4526" t="s">
        <v>36</v>
      </c>
      <c r="C4526">
        <v>0</v>
      </c>
      <c r="D4526" t="s">
        <v>20</v>
      </c>
      <c r="E4526" t="s">
        <v>21</v>
      </c>
      <c r="F4526" t="s">
        <v>39</v>
      </c>
      <c r="G4526">
        <v>15</v>
      </c>
      <c r="H4526" t="s">
        <v>20</v>
      </c>
      <c r="I4526" t="s">
        <v>21</v>
      </c>
      <c r="J4526" t="s">
        <v>28</v>
      </c>
      <c r="K4526" t="s">
        <v>28</v>
      </c>
      <c r="L4526" t="s">
        <v>33</v>
      </c>
      <c r="M4526" t="s">
        <v>20</v>
      </c>
      <c r="N4526" t="s">
        <v>43</v>
      </c>
      <c r="O4526">
        <v>20.16</v>
      </c>
      <c r="P4526">
        <v>310.5</v>
      </c>
      <c r="Q4526">
        <v>0</v>
      </c>
      <c r="R4526" t="s">
        <v>21</v>
      </c>
    </row>
    <row r="4527" spans="1:18" x14ac:dyDescent="0.35">
      <c r="A4527" t="s">
        <v>4553</v>
      </c>
      <c r="B4527" t="s">
        <v>36</v>
      </c>
      <c r="C4527">
        <v>0</v>
      </c>
      <c r="D4527" t="s">
        <v>20</v>
      </c>
      <c r="E4527" t="s">
        <v>21</v>
      </c>
      <c r="F4527" t="s">
        <v>56</v>
      </c>
      <c r="G4527">
        <v>54</v>
      </c>
      <c r="H4527" t="s">
        <v>20</v>
      </c>
      <c r="I4527" t="s">
        <v>32</v>
      </c>
      <c r="J4527" t="s">
        <v>21</v>
      </c>
      <c r="K4527" t="s">
        <v>20</v>
      </c>
      <c r="L4527" t="s">
        <v>24</v>
      </c>
      <c r="M4527" t="s">
        <v>21</v>
      </c>
      <c r="N4527" t="s">
        <v>43</v>
      </c>
      <c r="O4527">
        <v>51.11</v>
      </c>
      <c r="P4527">
        <v>2680.1</v>
      </c>
      <c r="Q4527">
        <v>1</v>
      </c>
      <c r="R4527" t="s">
        <v>21</v>
      </c>
    </row>
    <row r="4528" spans="1:18" x14ac:dyDescent="0.35">
      <c r="A4528" t="s">
        <v>4554</v>
      </c>
      <c r="B4528" t="s">
        <v>36</v>
      </c>
      <c r="C4528">
        <v>0</v>
      </c>
      <c r="D4528" t="s">
        <v>21</v>
      </c>
      <c r="E4528" t="s">
        <v>21</v>
      </c>
      <c r="F4528" t="s">
        <v>75</v>
      </c>
      <c r="G4528">
        <v>63</v>
      </c>
      <c r="H4528" t="s">
        <v>20</v>
      </c>
      <c r="I4528" t="s">
        <v>21</v>
      </c>
      <c r="J4528" t="s">
        <v>28</v>
      </c>
      <c r="K4528" t="s">
        <v>28</v>
      </c>
      <c r="L4528" t="s">
        <v>24</v>
      </c>
      <c r="M4528" t="s">
        <v>20</v>
      </c>
      <c r="N4528" t="s">
        <v>43</v>
      </c>
      <c r="O4528">
        <v>35.99</v>
      </c>
      <c r="P4528">
        <v>2310.58</v>
      </c>
      <c r="Q4528">
        <v>2</v>
      </c>
      <c r="R4528" t="s">
        <v>21</v>
      </c>
    </row>
    <row r="4529" spans="1:18" x14ac:dyDescent="0.35">
      <c r="A4529" t="s">
        <v>4555</v>
      </c>
      <c r="B4529" t="s">
        <v>36</v>
      </c>
      <c r="C4529">
        <v>1</v>
      </c>
      <c r="D4529" t="s">
        <v>21</v>
      </c>
      <c r="E4529" t="s">
        <v>21</v>
      </c>
      <c r="F4529" t="s">
        <v>37</v>
      </c>
      <c r="G4529">
        <v>24</v>
      </c>
      <c r="H4529" t="s">
        <v>20</v>
      </c>
      <c r="I4529" t="s">
        <v>32</v>
      </c>
      <c r="J4529" t="s">
        <v>20</v>
      </c>
      <c r="K4529" t="s">
        <v>20</v>
      </c>
      <c r="L4529" t="s">
        <v>33</v>
      </c>
      <c r="M4529" t="s">
        <v>20</v>
      </c>
      <c r="N4529" t="s">
        <v>43</v>
      </c>
      <c r="O4529">
        <v>58.78</v>
      </c>
      <c r="P4529">
        <v>1404.69</v>
      </c>
      <c r="Q4529">
        <v>3</v>
      </c>
      <c r="R4529" t="s">
        <v>21</v>
      </c>
    </row>
    <row r="4530" spans="1:18" x14ac:dyDescent="0.35">
      <c r="A4530" t="s">
        <v>4556</v>
      </c>
      <c r="B4530" t="s">
        <v>19</v>
      </c>
      <c r="C4530">
        <v>0</v>
      </c>
      <c r="D4530" t="s">
        <v>21</v>
      </c>
      <c r="E4530" t="s">
        <v>21</v>
      </c>
      <c r="F4530" t="s">
        <v>41</v>
      </c>
      <c r="G4530">
        <v>52</v>
      </c>
      <c r="H4530" t="s">
        <v>20</v>
      </c>
      <c r="I4530" t="s">
        <v>32</v>
      </c>
      <c r="J4530" t="s">
        <v>21</v>
      </c>
      <c r="K4530" t="s">
        <v>21</v>
      </c>
      <c r="L4530" t="s">
        <v>24</v>
      </c>
      <c r="M4530" t="s">
        <v>20</v>
      </c>
      <c r="N4530" t="s">
        <v>43</v>
      </c>
      <c r="O4530">
        <v>47.38</v>
      </c>
      <c r="P4530">
        <v>2402.35</v>
      </c>
      <c r="Q4530">
        <v>1</v>
      </c>
      <c r="R4530" t="s">
        <v>21</v>
      </c>
    </row>
    <row r="4531" spans="1:18" x14ac:dyDescent="0.35">
      <c r="A4531" t="s">
        <v>4557</v>
      </c>
      <c r="B4531" t="s">
        <v>36</v>
      </c>
      <c r="C4531">
        <v>0</v>
      </c>
      <c r="D4531" t="s">
        <v>20</v>
      </c>
      <c r="E4531" t="s">
        <v>20</v>
      </c>
      <c r="F4531" t="s">
        <v>41</v>
      </c>
      <c r="G4531">
        <v>15</v>
      </c>
      <c r="H4531" t="s">
        <v>20</v>
      </c>
      <c r="I4531" t="s">
        <v>32</v>
      </c>
      <c r="J4531" t="s">
        <v>21</v>
      </c>
      <c r="K4531" t="s">
        <v>21</v>
      </c>
      <c r="L4531" t="s">
        <v>33</v>
      </c>
      <c r="M4531" t="s">
        <v>21</v>
      </c>
      <c r="N4531" t="s">
        <v>34</v>
      </c>
      <c r="O4531">
        <v>64.23</v>
      </c>
      <c r="P4531">
        <v>980.55</v>
      </c>
      <c r="Q4531">
        <v>0</v>
      </c>
      <c r="R4531" t="s">
        <v>21</v>
      </c>
    </row>
    <row r="4532" spans="1:18" x14ac:dyDescent="0.35">
      <c r="A4532" t="s">
        <v>4558</v>
      </c>
      <c r="B4532" t="s">
        <v>19</v>
      </c>
      <c r="C4532">
        <v>0</v>
      </c>
      <c r="D4532" t="s">
        <v>20</v>
      </c>
      <c r="E4532" t="s">
        <v>21</v>
      </c>
      <c r="F4532" t="s">
        <v>47</v>
      </c>
      <c r="G4532">
        <v>5</v>
      </c>
      <c r="H4532" t="s">
        <v>20</v>
      </c>
      <c r="I4532" t="s">
        <v>32</v>
      </c>
      <c r="J4532" t="s">
        <v>20</v>
      </c>
      <c r="K4532" t="s">
        <v>21</v>
      </c>
      <c r="L4532" t="s">
        <v>33</v>
      </c>
      <c r="M4532" t="s">
        <v>20</v>
      </c>
      <c r="N4532" t="s">
        <v>30</v>
      </c>
      <c r="O4532">
        <v>60.32</v>
      </c>
      <c r="P4532">
        <v>310</v>
      </c>
      <c r="Q4532">
        <v>1</v>
      </c>
      <c r="R4532" t="s">
        <v>20</v>
      </c>
    </row>
    <row r="4533" spans="1:18" x14ac:dyDescent="0.35">
      <c r="A4533" t="s">
        <v>4559</v>
      </c>
      <c r="B4533" t="s">
        <v>36</v>
      </c>
      <c r="C4533">
        <v>0</v>
      </c>
      <c r="D4533" t="s">
        <v>20</v>
      </c>
      <c r="E4533" t="s">
        <v>21</v>
      </c>
      <c r="F4533" t="s">
        <v>37</v>
      </c>
      <c r="G4533">
        <v>21</v>
      </c>
      <c r="H4533" t="s">
        <v>20</v>
      </c>
      <c r="I4533" t="s">
        <v>23</v>
      </c>
      <c r="J4533" t="s">
        <v>21</v>
      </c>
      <c r="K4533" t="s">
        <v>20</v>
      </c>
      <c r="L4533" t="s">
        <v>33</v>
      </c>
      <c r="M4533" t="s">
        <v>20</v>
      </c>
      <c r="N4533" t="s">
        <v>25</v>
      </c>
      <c r="O4533">
        <v>85.88</v>
      </c>
      <c r="P4533">
        <v>1818.94</v>
      </c>
      <c r="Q4533">
        <v>2</v>
      </c>
      <c r="R4533" t="s">
        <v>20</v>
      </c>
    </row>
    <row r="4534" spans="1:18" x14ac:dyDescent="0.35">
      <c r="A4534" t="s">
        <v>4560</v>
      </c>
      <c r="B4534" t="s">
        <v>36</v>
      </c>
      <c r="C4534">
        <v>0</v>
      </c>
      <c r="D4534" t="s">
        <v>21</v>
      </c>
      <c r="E4534" t="s">
        <v>21</v>
      </c>
      <c r="F4534" t="s">
        <v>49</v>
      </c>
      <c r="G4534">
        <v>10</v>
      </c>
      <c r="H4534" t="s">
        <v>20</v>
      </c>
      <c r="I4534" t="s">
        <v>32</v>
      </c>
      <c r="J4534" t="s">
        <v>21</v>
      </c>
      <c r="K4534" t="s">
        <v>21</v>
      </c>
      <c r="L4534" t="s">
        <v>33</v>
      </c>
      <c r="M4534" t="s">
        <v>20</v>
      </c>
      <c r="N4534" t="s">
        <v>25</v>
      </c>
      <c r="O4534">
        <v>50.4</v>
      </c>
      <c r="P4534">
        <v>516.29</v>
      </c>
      <c r="Q4534">
        <v>0</v>
      </c>
      <c r="R4534" t="s">
        <v>21</v>
      </c>
    </row>
    <row r="4535" spans="1:18" x14ac:dyDescent="0.35">
      <c r="A4535" t="s">
        <v>4561</v>
      </c>
      <c r="B4535" t="s">
        <v>19</v>
      </c>
      <c r="C4535">
        <v>0</v>
      </c>
      <c r="D4535" t="s">
        <v>20</v>
      </c>
      <c r="E4535" t="s">
        <v>21</v>
      </c>
      <c r="F4535" t="s">
        <v>27</v>
      </c>
      <c r="G4535">
        <v>5</v>
      </c>
      <c r="H4535" t="s">
        <v>20</v>
      </c>
      <c r="I4535" t="s">
        <v>32</v>
      </c>
      <c r="J4535" t="s">
        <v>21</v>
      </c>
      <c r="K4535" t="s">
        <v>21</v>
      </c>
      <c r="L4535" t="s">
        <v>33</v>
      </c>
      <c r="M4535" t="s">
        <v>20</v>
      </c>
      <c r="N4535" t="s">
        <v>34</v>
      </c>
      <c r="O4535">
        <v>54.37</v>
      </c>
      <c r="P4535">
        <v>278.88</v>
      </c>
      <c r="Q4535">
        <v>2</v>
      </c>
      <c r="R4535" t="s">
        <v>20</v>
      </c>
    </row>
    <row r="4536" spans="1:18" x14ac:dyDescent="0.35">
      <c r="A4536" t="s">
        <v>4562</v>
      </c>
      <c r="B4536" t="s">
        <v>36</v>
      </c>
      <c r="C4536">
        <v>0</v>
      </c>
      <c r="D4536" t="s">
        <v>20</v>
      </c>
      <c r="E4536" t="s">
        <v>21</v>
      </c>
      <c r="F4536" t="s">
        <v>47</v>
      </c>
      <c r="G4536">
        <v>1</v>
      </c>
      <c r="H4536" t="s">
        <v>20</v>
      </c>
      <c r="I4536" t="s">
        <v>21</v>
      </c>
      <c r="J4536" t="s">
        <v>28</v>
      </c>
      <c r="K4536" t="s">
        <v>28</v>
      </c>
      <c r="L4536" t="s">
        <v>29</v>
      </c>
      <c r="M4536" t="s">
        <v>20</v>
      </c>
      <c r="N4536" t="s">
        <v>25</v>
      </c>
      <c r="O4536">
        <v>29.08</v>
      </c>
      <c r="P4536">
        <v>28.69</v>
      </c>
      <c r="Q4536">
        <v>1</v>
      </c>
      <c r="R4536" t="s">
        <v>21</v>
      </c>
    </row>
    <row r="4537" spans="1:18" x14ac:dyDescent="0.35">
      <c r="A4537" t="s">
        <v>4563</v>
      </c>
      <c r="B4537" t="s">
        <v>19</v>
      </c>
      <c r="C4537">
        <v>0</v>
      </c>
      <c r="D4537" t="s">
        <v>21</v>
      </c>
      <c r="E4537" t="s">
        <v>21</v>
      </c>
      <c r="F4537" t="s">
        <v>58</v>
      </c>
      <c r="G4537">
        <v>20</v>
      </c>
      <c r="H4537" t="s">
        <v>20</v>
      </c>
      <c r="I4537" t="s">
        <v>23</v>
      </c>
      <c r="J4537" t="s">
        <v>21</v>
      </c>
      <c r="K4537" t="s">
        <v>20</v>
      </c>
      <c r="L4537" t="s">
        <v>33</v>
      </c>
      <c r="M4537" t="s">
        <v>21</v>
      </c>
      <c r="N4537" t="s">
        <v>34</v>
      </c>
      <c r="O4537">
        <v>87.82</v>
      </c>
      <c r="P4537">
        <v>1705.85</v>
      </c>
      <c r="Q4537">
        <v>1</v>
      </c>
      <c r="R4537" t="s">
        <v>20</v>
      </c>
    </row>
    <row r="4538" spans="1:18" x14ac:dyDescent="0.35">
      <c r="A4538" t="s">
        <v>4564</v>
      </c>
      <c r="B4538" t="s">
        <v>19</v>
      </c>
      <c r="C4538">
        <v>0</v>
      </c>
      <c r="D4538" t="s">
        <v>20</v>
      </c>
      <c r="E4538" t="s">
        <v>21</v>
      </c>
      <c r="F4538" t="s">
        <v>56</v>
      </c>
      <c r="G4538">
        <v>55</v>
      </c>
      <c r="H4538" t="s">
        <v>20</v>
      </c>
      <c r="I4538" t="s">
        <v>21</v>
      </c>
      <c r="J4538" t="s">
        <v>28</v>
      </c>
      <c r="K4538" t="s">
        <v>28</v>
      </c>
      <c r="L4538" t="s">
        <v>24</v>
      </c>
      <c r="M4538" t="s">
        <v>21</v>
      </c>
      <c r="N4538" t="s">
        <v>34</v>
      </c>
      <c r="O4538">
        <v>33.799999999999997</v>
      </c>
      <c r="P4538">
        <v>1872.16</v>
      </c>
      <c r="Q4538">
        <v>3</v>
      </c>
      <c r="R4538" t="s">
        <v>21</v>
      </c>
    </row>
    <row r="4539" spans="1:18" x14ac:dyDescent="0.35">
      <c r="A4539" t="s">
        <v>4565</v>
      </c>
      <c r="B4539" t="s">
        <v>19</v>
      </c>
      <c r="C4539">
        <v>0</v>
      </c>
      <c r="D4539" t="s">
        <v>21</v>
      </c>
      <c r="E4539" t="s">
        <v>21</v>
      </c>
      <c r="F4539" t="s">
        <v>45</v>
      </c>
      <c r="G4539">
        <v>43</v>
      </c>
      <c r="H4539" t="s">
        <v>20</v>
      </c>
      <c r="I4539" t="s">
        <v>21</v>
      </c>
      <c r="J4539" t="s">
        <v>28</v>
      </c>
      <c r="K4539" t="s">
        <v>28</v>
      </c>
      <c r="L4539" t="s">
        <v>24</v>
      </c>
      <c r="M4539" t="s">
        <v>20</v>
      </c>
      <c r="N4539" t="s">
        <v>43</v>
      </c>
      <c r="O4539">
        <v>33.340000000000003</v>
      </c>
      <c r="P4539">
        <v>1415.73</v>
      </c>
      <c r="Q4539">
        <v>2</v>
      </c>
      <c r="R4539" t="s">
        <v>21</v>
      </c>
    </row>
    <row r="4540" spans="1:18" x14ac:dyDescent="0.35">
      <c r="A4540" t="s">
        <v>4566</v>
      </c>
      <c r="B4540" t="s">
        <v>19</v>
      </c>
      <c r="C4540">
        <v>0</v>
      </c>
      <c r="D4540" t="s">
        <v>21</v>
      </c>
      <c r="E4540" t="s">
        <v>21</v>
      </c>
      <c r="F4540" t="s">
        <v>22</v>
      </c>
      <c r="G4540">
        <v>18</v>
      </c>
      <c r="H4540" t="s">
        <v>20</v>
      </c>
      <c r="I4540" t="s">
        <v>32</v>
      </c>
      <c r="J4540" t="s">
        <v>21</v>
      </c>
      <c r="K4540" t="s">
        <v>21</v>
      </c>
      <c r="L4540" t="s">
        <v>33</v>
      </c>
      <c r="M4540" t="s">
        <v>20</v>
      </c>
      <c r="N4540" t="s">
        <v>34</v>
      </c>
      <c r="O4540">
        <v>63.92</v>
      </c>
      <c r="P4540">
        <v>1119.03</v>
      </c>
      <c r="Q4540">
        <v>3</v>
      </c>
      <c r="R4540" t="s">
        <v>21</v>
      </c>
    </row>
    <row r="4541" spans="1:18" x14ac:dyDescent="0.35">
      <c r="A4541" t="s">
        <v>4567</v>
      </c>
      <c r="B4541" t="s">
        <v>19</v>
      </c>
      <c r="C4541">
        <v>1</v>
      </c>
      <c r="D4541" t="s">
        <v>20</v>
      </c>
      <c r="E4541" t="s">
        <v>20</v>
      </c>
      <c r="F4541" t="s">
        <v>41</v>
      </c>
      <c r="G4541">
        <v>25</v>
      </c>
      <c r="H4541" t="s">
        <v>21</v>
      </c>
      <c r="I4541" t="s">
        <v>23</v>
      </c>
      <c r="J4541" t="s">
        <v>21</v>
      </c>
      <c r="K4541" t="s">
        <v>21</v>
      </c>
      <c r="L4541" t="s">
        <v>29</v>
      </c>
      <c r="M4541" t="s">
        <v>20</v>
      </c>
      <c r="N4541" t="s">
        <v>25</v>
      </c>
      <c r="O4541">
        <v>68.290000000000006</v>
      </c>
      <c r="P4541">
        <v>1714.9</v>
      </c>
      <c r="Q4541">
        <v>2</v>
      </c>
      <c r="R4541" t="s">
        <v>21</v>
      </c>
    </row>
    <row r="4542" spans="1:18" x14ac:dyDescent="0.35">
      <c r="A4542" t="s">
        <v>4568</v>
      </c>
      <c r="B4542" t="s">
        <v>36</v>
      </c>
      <c r="C4542">
        <v>0</v>
      </c>
      <c r="D4542" t="s">
        <v>21</v>
      </c>
      <c r="E4542" t="s">
        <v>21</v>
      </c>
      <c r="F4542" t="s">
        <v>75</v>
      </c>
      <c r="G4542">
        <v>26</v>
      </c>
      <c r="H4542" t="s">
        <v>20</v>
      </c>
      <c r="I4542" t="s">
        <v>21</v>
      </c>
      <c r="J4542" t="s">
        <v>28</v>
      </c>
      <c r="K4542" t="s">
        <v>28</v>
      </c>
      <c r="L4542" t="s">
        <v>29</v>
      </c>
      <c r="M4542" t="s">
        <v>21</v>
      </c>
      <c r="N4542" t="s">
        <v>25</v>
      </c>
      <c r="O4542">
        <v>34.65</v>
      </c>
      <c r="P4542">
        <v>881.3</v>
      </c>
      <c r="Q4542">
        <v>0</v>
      </c>
      <c r="R4542" t="s">
        <v>21</v>
      </c>
    </row>
    <row r="4543" spans="1:18" x14ac:dyDescent="0.35">
      <c r="A4543" t="s">
        <v>4569</v>
      </c>
      <c r="B4543" t="s">
        <v>36</v>
      </c>
      <c r="C4543">
        <v>0</v>
      </c>
      <c r="D4543" t="s">
        <v>20</v>
      </c>
      <c r="E4543" t="s">
        <v>20</v>
      </c>
      <c r="F4543" t="s">
        <v>58</v>
      </c>
      <c r="G4543">
        <v>70</v>
      </c>
      <c r="H4543" t="s">
        <v>20</v>
      </c>
      <c r="I4543" t="s">
        <v>23</v>
      </c>
      <c r="J4543" t="s">
        <v>20</v>
      </c>
      <c r="K4543" t="s">
        <v>20</v>
      </c>
      <c r="L4543" t="s">
        <v>33</v>
      </c>
      <c r="M4543" t="s">
        <v>20</v>
      </c>
      <c r="N4543" t="s">
        <v>43</v>
      </c>
      <c r="O4543">
        <v>94</v>
      </c>
      <c r="P4543">
        <v>6690.28</v>
      </c>
      <c r="Q4543">
        <v>2</v>
      </c>
      <c r="R4543" t="s">
        <v>21</v>
      </c>
    </row>
    <row r="4544" spans="1:18" x14ac:dyDescent="0.35">
      <c r="A4544" t="s">
        <v>4570</v>
      </c>
      <c r="B4544" t="s">
        <v>19</v>
      </c>
      <c r="C4544">
        <v>1</v>
      </c>
      <c r="D4544" t="s">
        <v>20</v>
      </c>
      <c r="E4544" t="s">
        <v>20</v>
      </c>
      <c r="F4544" t="s">
        <v>58</v>
      </c>
      <c r="G4544">
        <v>63</v>
      </c>
      <c r="H4544" t="s">
        <v>20</v>
      </c>
      <c r="I4544" t="s">
        <v>23</v>
      </c>
      <c r="J4544" t="s">
        <v>21</v>
      </c>
      <c r="K4544" t="s">
        <v>20</v>
      </c>
      <c r="L4544" t="s">
        <v>24</v>
      </c>
      <c r="M4544" t="s">
        <v>20</v>
      </c>
      <c r="N4544" t="s">
        <v>43</v>
      </c>
      <c r="O4544">
        <v>93.4</v>
      </c>
      <c r="P4544">
        <v>5862.47</v>
      </c>
      <c r="Q4544">
        <v>1</v>
      </c>
      <c r="R4544" t="s">
        <v>21</v>
      </c>
    </row>
    <row r="4545" spans="1:18" x14ac:dyDescent="0.35">
      <c r="A4545" t="s">
        <v>4571</v>
      </c>
      <c r="B4545" t="s">
        <v>36</v>
      </c>
      <c r="C4545">
        <v>0</v>
      </c>
      <c r="D4545" t="s">
        <v>20</v>
      </c>
      <c r="E4545" t="s">
        <v>20</v>
      </c>
      <c r="F4545" t="s">
        <v>47</v>
      </c>
      <c r="G4545">
        <v>62</v>
      </c>
      <c r="H4545" t="s">
        <v>20</v>
      </c>
      <c r="I4545" t="s">
        <v>32</v>
      </c>
      <c r="J4545" t="s">
        <v>21</v>
      </c>
      <c r="K4545" t="s">
        <v>21</v>
      </c>
      <c r="L4545" t="s">
        <v>29</v>
      </c>
      <c r="M4545" t="s">
        <v>21</v>
      </c>
      <c r="N4545" t="s">
        <v>25</v>
      </c>
      <c r="O4545">
        <v>66.239999999999995</v>
      </c>
      <c r="P4545">
        <v>4206.6499999999996</v>
      </c>
      <c r="Q4545">
        <v>1</v>
      </c>
      <c r="R4545" t="s">
        <v>21</v>
      </c>
    </row>
    <row r="4546" spans="1:18" x14ac:dyDescent="0.35">
      <c r="A4546" t="s">
        <v>4572</v>
      </c>
      <c r="B4546" t="s">
        <v>19</v>
      </c>
      <c r="C4546">
        <v>0</v>
      </c>
      <c r="D4546" t="s">
        <v>21</v>
      </c>
      <c r="E4546" t="s">
        <v>21</v>
      </c>
      <c r="F4546" t="s">
        <v>47</v>
      </c>
      <c r="G4546">
        <v>48</v>
      </c>
      <c r="H4546" t="s">
        <v>20</v>
      </c>
      <c r="I4546" t="s">
        <v>32</v>
      </c>
      <c r="J4546" t="s">
        <v>21</v>
      </c>
      <c r="K4546" t="s">
        <v>21</v>
      </c>
      <c r="L4546" t="s">
        <v>29</v>
      </c>
      <c r="M4546" t="s">
        <v>20</v>
      </c>
      <c r="N4546" t="s">
        <v>30</v>
      </c>
      <c r="O4546">
        <v>57.84</v>
      </c>
      <c r="P4546">
        <v>2816.81</v>
      </c>
      <c r="Q4546">
        <v>3</v>
      </c>
      <c r="R4546" t="s">
        <v>20</v>
      </c>
    </row>
    <row r="4547" spans="1:18" x14ac:dyDescent="0.35">
      <c r="A4547" t="s">
        <v>4573</v>
      </c>
      <c r="B4547" t="s">
        <v>36</v>
      </c>
      <c r="C4547">
        <v>0</v>
      </c>
      <c r="D4547" t="s">
        <v>21</v>
      </c>
      <c r="E4547" t="s">
        <v>21</v>
      </c>
      <c r="F4547" t="s">
        <v>58</v>
      </c>
      <c r="G4547">
        <v>55</v>
      </c>
      <c r="H4547" t="s">
        <v>21</v>
      </c>
      <c r="I4547" t="s">
        <v>32</v>
      </c>
      <c r="J4547" t="s">
        <v>20</v>
      </c>
      <c r="K4547" t="s">
        <v>20</v>
      </c>
      <c r="L4547" t="s">
        <v>24</v>
      </c>
      <c r="M4547" t="s">
        <v>20</v>
      </c>
      <c r="N4547" t="s">
        <v>34</v>
      </c>
      <c r="O4547">
        <v>60.68</v>
      </c>
      <c r="P4547">
        <v>3434.86</v>
      </c>
      <c r="Q4547">
        <v>4</v>
      </c>
      <c r="R4547" t="s">
        <v>21</v>
      </c>
    </row>
    <row r="4548" spans="1:18" x14ac:dyDescent="0.35">
      <c r="A4548" t="s">
        <v>4574</v>
      </c>
      <c r="B4548" t="s">
        <v>36</v>
      </c>
      <c r="C4548">
        <v>0</v>
      </c>
      <c r="D4548" t="s">
        <v>20</v>
      </c>
      <c r="E4548" t="s">
        <v>21</v>
      </c>
      <c r="F4548" t="s">
        <v>49</v>
      </c>
      <c r="G4548">
        <v>29</v>
      </c>
      <c r="H4548" t="s">
        <v>20</v>
      </c>
      <c r="I4548" t="s">
        <v>21</v>
      </c>
      <c r="J4548" t="s">
        <v>28</v>
      </c>
      <c r="K4548" t="s">
        <v>28</v>
      </c>
      <c r="L4548" t="s">
        <v>29</v>
      </c>
      <c r="M4548" t="s">
        <v>20</v>
      </c>
      <c r="N4548" t="s">
        <v>43</v>
      </c>
      <c r="O4548">
        <v>30.05</v>
      </c>
      <c r="P4548">
        <v>877.95</v>
      </c>
      <c r="Q4548">
        <v>0</v>
      </c>
      <c r="R4548" t="s">
        <v>20</v>
      </c>
    </row>
    <row r="4549" spans="1:18" x14ac:dyDescent="0.35">
      <c r="A4549" t="s">
        <v>4575</v>
      </c>
      <c r="B4549" t="s">
        <v>19</v>
      </c>
      <c r="C4549">
        <v>0</v>
      </c>
      <c r="D4549" t="s">
        <v>21</v>
      </c>
      <c r="E4549" t="s">
        <v>21</v>
      </c>
      <c r="F4549" t="s">
        <v>75</v>
      </c>
      <c r="G4549">
        <v>50</v>
      </c>
      <c r="H4549" t="s">
        <v>20</v>
      </c>
      <c r="I4549" t="s">
        <v>32</v>
      </c>
      <c r="J4549" t="s">
        <v>21</v>
      </c>
      <c r="K4549" t="s">
        <v>20</v>
      </c>
      <c r="L4549" t="s">
        <v>33</v>
      </c>
      <c r="M4549" t="s">
        <v>20</v>
      </c>
      <c r="N4549" t="s">
        <v>34</v>
      </c>
      <c r="O4549">
        <v>62.95</v>
      </c>
      <c r="P4549">
        <v>3238.66</v>
      </c>
      <c r="Q4549">
        <v>0</v>
      </c>
      <c r="R4549" t="s">
        <v>21</v>
      </c>
    </row>
    <row r="4550" spans="1:18" x14ac:dyDescent="0.35">
      <c r="A4550" t="s">
        <v>4576</v>
      </c>
      <c r="B4550" t="s">
        <v>36</v>
      </c>
      <c r="C4550">
        <v>1</v>
      </c>
      <c r="D4550" t="s">
        <v>21</v>
      </c>
      <c r="E4550" t="s">
        <v>21</v>
      </c>
      <c r="F4550" t="s">
        <v>45</v>
      </c>
      <c r="G4550">
        <v>72</v>
      </c>
      <c r="H4550" t="s">
        <v>20</v>
      </c>
      <c r="I4550" t="s">
        <v>23</v>
      </c>
      <c r="J4550" t="s">
        <v>21</v>
      </c>
      <c r="K4550" t="s">
        <v>21</v>
      </c>
      <c r="L4550" t="s">
        <v>24</v>
      </c>
      <c r="M4550" t="s">
        <v>20</v>
      </c>
      <c r="N4550" t="s">
        <v>34</v>
      </c>
      <c r="O4550">
        <v>91.56</v>
      </c>
      <c r="P4550">
        <v>6578.34</v>
      </c>
      <c r="Q4550">
        <v>3</v>
      </c>
      <c r="R4550" t="s">
        <v>21</v>
      </c>
    </row>
    <row r="4551" spans="1:18" x14ac:dyDescent="0.35">
      <c r="A4551" t="s">
        <v>4577</v>
      </c>
      <c r="B4551" t="s">
        <v>36</v>
      </c>
      <c r="C4551">
        <v>1</v>
      </c>
      <c r="D4551" t="s">
        <v>20</v>
      </c>
      <c r="E4551" t="s">
        <v>20</v>
      </c>
      <c r="F4551" t="s">
        <v>47</v>
      </c>
      <c r="G4551">
        <v>50</v>
      </c>
      <c r="H4551" t="s">
        <v>21</v>
      </c>
      <c r="I4551" t="s">
        <v>32</v>
      </c>
      <c r="J4551" t="s">
        <v>21</v>
      </c>
      <c r="K4551" t="s">
        <v>21</v>
      </c>
      <c r="L4551" t="s">
        <v>24</v>
      </c>
      <c r="M4551" t="s">
        <v>21</v>
      </c>
      <c r="N4551" t="s">
        <v>30</v>
      </c>
      <c r="O4551">
        <v>50.86</v>
      </c>
      <c r="P4551">
        <v>2476.62</v>
      </c>
      <c r="Q4551">
        <v>0</v>
      </c>
      <c r="R4551" t="s">
        <v>21</v>
      </c>
    </row>
    <row r="4552" spans="1:18" x14ac:dyDescent="0.35">
      <c r="A4552" t="s">
        <v>4578</v>
      </c>
      <c r="B4552" t="s">
        <v>36</v>
      </c>
      <c r="C4552">
        <v>0</v>
      </c>
      <c r="D4552" t="s">
        <v>21</v>
      </c>
      <c r="E4552" t="s">
        <v>21</v>
      </c>
      <c r="F4552" t="s">
        <v>75</v>
      </c>
      <c r="G4552">
        <v>15</v>
      </c>
      <c r="H4552" t="s">
        <v>21</v>
      </c>
      <c r="I4552" t="s">
        <v>32</v>
      </c>
      <c r="J4552" t="s">
        <v>21</v>
      </c>
      <c r="K4552" t="s">
        <v>21</v>
      </c>
      <c r="L4552" t="s">
        <v>33</v>
      </c>
      <c r="M4552" t="s">
        <v>20</v>
      </c>
      <c r="N4552" t="s">
        <v>43</v>
      </c>
      <c r="O4552">
        <v>55.09</v>
      </c>
      <c r="P4552">
        <v>825.67</v>
      </c>
      <c r="Q4552">
        <v>1</v>
      </c>
      <c r="R4552" t="s">
        <v>21</v>
      </c>
    </row>
    <row r="4553" spans="1:18" x14ac:dyDescent="0.35">
      <c r="A4553" t="s">
        <v>4579</v>
      </c>
      <c r="B4553" t="s">
        <v>19</v>
      </c>
      <c r="C4553">
        <v>1</v>
      </c>
      <c r="D4553" t="s">
        <v>21</v>
      </c>
      <c r="E4553" t="s">
        <v>21</v>
      </c>
      <c r="F4553" t="s">
        <v>45</v>
      </c>
      <c r="G4553">
        <v>24</v>
      </c>
      <c r="H4553" t="s">
        <v>20</v>
      </c>
      <c r="I4553" t="s">
        <v>32</v>
      </c>
      <c r="J4553" t="s">
        <v>21</v>
      </c>
      <c r="K4553" t="s">
        <v>20</v>
      </c>
      <c r="L4553" t="s">
        <v>33</v>
      </c>
      <c r="M4553" t="s">
        <v>20</v>
      </c>
      <c r="N4553" t="s">
        <v>30</v>
      </c>
      <c r="O4553">
        <v>50.08</v>
      </c>
      <c r="P4553">
        <v>1207.25</v>
      </c>
      <c r="Q4553">
        <v>1</v>
      </c>
      <c r="R4553" t="s">
        <v>21</v>
      </c>
    </row>
    <row r="4554" spans="1:18" x14ac:dyDescent="0.35">
      <c r="A4554" t="s">
        <v>4580</v>
      </c>
      <c r="B4554" t="s">
        <v>19</v>
      </c>
      <c r="C4554">
        <v>0</v>
      </c>
      <c r="D4554" t="s">
        <v>20</v>
      </c>
      <c r="E4554" t="s">
        <v>21</v>
      </c>
      <c r="F4554" t="s">
        <v>47</v>
      </c>
      <c r="G4554">
        <v>45</v>
      </c>
      <c r="H4554" t="s">
        <v>20</v>
      </c>
      <c r="I4554" t="s">
        <v>23</v>
      </c>
      <c r="J4554" t="s">
        <v>21</v>
      </c>
      <c r="K4554" t="s">
        <v>21</v>
      </c>
      <c r="L4554" t="s">
        <v>29</v>
      </c>
      <c r="M4554" t="s">
        <v>20</v>
      </c>
      <c r="N4554" t="s">
        <v>30</v>
      </c>
      <c r="O4554">
        <v>82.97</v>
      </c>
      <c r="P4554">
        <v>3762.52</v>
      </c>
      <c r="Q4554">
        <v>0</v>
      </c>
      <c r="R4554" t="s">
        <v>21</v>
      </c>
    </row>
    <row r="4555" spans="1:18" x14ac:dyDescent="0.35">
      <c r="A4555" t="s">
        <v>4581</v>
      </c>
      <c r="B4555" t="s">
        <v>36</v>
      </c>
      <c r="C4555">
        <v>0</v>
      </c>
      <c r="D4555" t="s">
        <v>20</v>
      </c>
      <c r="E4555" t="s">
        <v>20</v>
      </c>
      <c r="F4555" t="s">
        <v>75</v>
      </c>
      <c r="G4555">
        <v>38</v>
      </c>
      <c r="H4555" t="s">
        <v>20</v>
      </c>
      <c r="I4555" t="s">
        <v>23</v>
      </c>
      <c r="J4555" t="s">
        <v>20</v>
      </c>
      <c r="K4555" t="s">
        <v>20</v>
      </c>
      <c r="L4555" t="s">
        <v>33</v>
      </c>
      <c r="M4555" t="s">
        <v>20</v>
      </c>
      <c r="N4555" t="s">
        <v>34</v>
      </c>
      <c r="O4555">
        <v>96.51</v>
      </c>
      <c r="P4555">
        <v>3668.96</v>
      </c>
      <c r="Q4555">
        <v>1</v>
      </c>
      <c r="R4555" t="s">
        <v>20</v>
      </c>
    </row>
    <row r="4556" spans="1:18" x14ac:dyDescent="0.35">
      <c r="A4556" t="s">
        <v>4582</v>
      </c>
      <c r="B4556" t="s">
        <v>19</v>
      </c>
      <c r="C4556">
        <v>0</v>
      </c>
      <c r="D4556" t="s">
        <v>20</v>
      </c>
      <c r="E4556" t="s">
        <v>21</v>
      </c>
      <c r="F4556" t="s">
        <v>22</v>
      </c>
      <c r="G4556">
        <v>47</v>
      </c>
      <c r="H4556" t="s">
        <v>20</v>
      </c>
      <c r="I4556" t="s">
        <v>32</v>
      </c>
      <c r="J4556" t="s">
        <v>20</v>
      </c>
      <c r="K4556" t="s">
        <v>20</v>
      </c>
      <c r="L4556" t="s">
        <v>24</v>
      </c>
      <c r="M4556" t="s">
        <v>20</v>
      </c>
      <c r="N4556" t="s">
        <v>34</v>
      </c>
      <c r="O4556">
        <v>62.11</v>
      </c>
      <c r="P4556">
        <v>2923.96</v>
      </c>
      <c r="Q4556">
        <v>0</v>
      </c>
      <c r="R4556" t="s">
        <v>21</v>
      </c>
    </row>
    <row r="4557" spans="1:18" x14ac:dyDescent="0.35">
      <c r="A4557" t="s">
        <v>4583</v>
      </c>
      <c r="B4557" t="s">
        <v>36</v>
      </c>
      <c r="C4557">
        <v>0</v>
      </c>
      <c r="D4557" t="s">
        <v>21</v>
      </c>
      <c r="E4557" t="s">
        <v>21</v>
      </c>
      <c r="F4557" t="s">
        <v>37</v>
      </c>
      <c r="G4557">
        <v>3</v>
      </c>
      <c r="H4557" t="s">
        <v>20</v>
      </c>
      <c r="I4557" t="s">
        <v>23</v>
      </c>
      <c r="J4557" t="s">
        <v>21</v>
      </c>
      <c r="K4557" t="s">
        <v>20</v>
      </c>
      <c r="L4557" t="s">
        <v>33</v>
      </c>
      <c r="M4557" t="s">
        <v>20</v>
      </c>
      <c r="N4557" t="s">
        <v>43</v>
      </c>
      <c r="O4557">
        <v>79.959999999999994</v>
      </c>
      <c r="P4557">
        <v>245.75</v>
      </c>
      <c r="Q4557">
        <v>4</v>
      </c>
      <c r="R4557" t="s">
        <v>20</v>
      </c>
    </row>
    <row r="4558" spans="1:18" x14ac:dyDescent="0.35">
      <c r="A4558" t="s">
        <v>4584</v>
      </c>
      <c r="B4558" t="s">
        <v>19</v>
      </c>
      <c r="C4558">
        <v>0</v>
      </c>
      <c r="D4558" t="s">
        <v>21</v>
      </c>
      <c r="E4558" t="s">
        <v>21</v>
      </c>
      <c r="F4558" t="s">
        <v>22</v>
      </c>
      <c r="G4558">
        <v>13</v>
      </c>
      <c r="H4558" t="s">
        <v>20</v>
      </c>
      <c r="I4558" t="s">
        <v>23</v>
      </c>
      <c r="J4558" t="s">
        <v>21</v>
      </c>
      <c r="K4558" t="s">
        <v>21</v>
      </c>
      <c r="L4558" t="s">
        <v>33</v>
      </c>
      <c r="M4558" t="s">
        <v>20</v>
      </c>
      <c r="N4558" t="s">
        <v>30</v>
      </c>
      <c r="O4558">
        <v>87.05</v>
      </c>
      <c r="P4558">
        <v>1144.1600000000001</v>
      </c>
      <c r="Q4558">
        <v>0</v>
      </c>
      <c r="R4558" t="s">
        <v>20</v>
      </c>
    </row>
    <row r="4559" spans="1:18" x14ac:dyDescent="0.35">
      <c r="A4559" t="s">
        <v>4585</v>
      </c>
      <c r="B4559" t="s">
        <v>19</v>
      </c>
      <c r="C4559">
        <v>1</v>
      </c>
      <c r="D4559" t="s">
        <v>20</v>
      </c>
      <c r="E4559" t="s">
        <v>20</v>
      </c>
      <c r="F4559" t="s">
        <v>45</v>
      </c>
      <c r="G4559">
        <v>40</v>
      </c>
      <c r="H4559" t="s">
        <v>20</v>
      </c>
      <c r="I4559" t="s">
        <v>32</v>
      </c>
      <c r="J4559" t="s">
        <v>21</v>
      </c>
      <c r="K4559" t="s">
        <v>20</v>
      </c>
      <c r="L4559" t="s">
        <v>24</v>
      </c>
      <c r="M4559" t="s">
        <v>21</v>
      </c>
      <c r="N4559" t="s">
        <v>43</v>
      </c>
      <c r="O4559">
        <v>55.98</v>
      </c>
      <c r="P4559">
        <v>2209.6799999999998</v>
      </c>
      <c r="Q4559">
        <v>1</v>
      </c>
      <c r="R4559" t="s">
        <v>21</v>
      </c>
    </row>
    <row r="4560" spans="1:18" x14ac:dyDescent="0.35">
      <c r="A4560" t="s">
        <v>4586</v>
      </c>
      <c r="B4560" t="s">
        <v>36</v>
      </c>
      <c r="C4560">
        <v>0</v>
      </c>
      <c r="D4560" t="s">
        <v>20</v>
      </c>
      <c r="E4560" t="s">
        <v>21</v>
      </c>
      <c r="F4560" t="s">
        <v>56</v>
      </c>
      <c r="G4560">
        <v>10</v>
      </c>
      <c r="H4560" t="s">
        <v>20</v>
      </c>
      <c r="I4560" t="s">
        <v>32</v>
      </c>
      <c r="J4560" t="s">
        <v>21</v>
      </c>
      <c r="K4560" t="s">
        <v>21</v>
      </c>
      <c r="L4560" t="s">
        <v>33</v>
      </c>
      <c r="M4560" t="s">
        <v>20</v>
      </c>
      <c r="N4560" t="s">
        <v>25</v>
      </c>
      <c r="O4560">
        <v>57.41</v>
      </c>
      <c r="P4560">
        <v>557.23</v>
      </c>
      <c r="Q4560">
        <v>4</v>
      </c>
      <c r="R4560" t="s">
        <v>20</v>
      </c>
    </row>
    <row r="4561" spans="1:18" x14ac:dyDescent="0.35">
      <c r="A4561" t="s">
        <v>4587</v>
      </c>
      <c r="B4561" t="s">
        <v>19</v>
      </c>
      <c r="C4561">
        <v>0</v>
      </c>
      <c r="D4561" t="s">
        <v>20</v>
      </c>
      <c r="E4561" t="s">
        <v>21</v>
      </c>
      <c r="F4561" t="s">
        <v>37</v>
      </c>
      <c r="G4561">
        <v>36</v>
      </c>
      <c r="H4561" t="s">
        <v>20</v>
      </c>
      <c r="I4561" t="s">
        <v>23</v>
      </c>
      <c r="J4561" t="s">
        <v>21</v>
      </c>
      <c r="K4561" t="s">
        <v>21</v>
      </c>
      <c r="L4561" t="s">
        <v>33</v>
      </c>
      <c r="M4561" t="s">
        <v>21</v>
      </c>
      <c r="N4561" t="s">
        <v>30</v>
      </c>
      <c r="O4561">
        <v>81.349999999999994</v>
      </c>
      <c r="P4561">
        <v>2973.06</v>
      </c>
      <c r="Q4561">
        <v>3</v>
      </c>
      <c r="R4561" t="s">
        <v>20</v>
      </c>
    </row>
    <row r="4562" spans="1:18" x14ac:dyDescent="0.35">
      <c r="A4562" t="s">
        <v>4588</v>
      </c>
      <c r="B4562" t="s">
        <v>36</v>
      </c>
      <c r="C4562">
        <v>0</v>
      </c>
      <c r="D4562" t="s">
        <v>20</v>
      </c>
      <c r="E4562" t="s">
        <v>21</v>
      </c>
      <c r="F4562" t="s">
        <v>27</v>
      </c>
      <c r="G4562">
        <v>62</v>
      </c>
      <c r="H4562" t="s">
        <v>20</v>
      </c>
      <c r="I4562" t="s">
        <v>32</v>
      </c>
      <c r="J4562" t="s">
        <v>21</v>
      </c>
      <c r="K4562" t="s">
        <v>21</v>
      </c>
      <c r="L4562" t="s">
        <v>24</v>
      </c>
      <c r="M4562" t="s">
        <v>21</v>
      </c>
      <c r="N4562" t="s">
        <v>34</v>
      </c>
      <c r="O4562">
        <v>54</v>
      </c>
      <c r="P4562">
        <v>3391.79</v>
      </c>
      <c r="Q4562">
        <v>1</v>
      </c>
      <c r="R4562" t="s">
        <v>21</v>
      </c>
    </row>
    <row r="4563" spans="1:18" x14ac:dyDescent="0.35">
      <c r="A4563" t="s">
        <v>4589</v>
      </c>
      <c r="B4563" t="s">
        <v>36</v>
      </c>
      <c r="C4563">
        <v>0</v>
      </c>
      <c r="D4563" t="s">
        <v>21</v>
      </c>
      <c r="E4563" t="s">
        <v>21</v>
      </c>
      <c r="F4563" t="s">
        <v>39</v>
      </c>
      <c r="G4563">
        <v>44</v>
      </c>
      <c r="H4563" t="s">
        <v>20</v>
      </c>
      <c r="I4563" t="s">
        <v>21</v>
      </c>
      <c r="J4563" t="s">
        <v>28</v>
      </c>
      <c r="K4563" t="s">
        <v>28</v>
      </c>
      <c r="L4563" t="s">
        <v>33</v>
      </c>
      <c r="M4563" t="s">
        <v>20</v>
      </c>
      <c r="N4563" t="s">
        <v>30</v>
      </c>
      <c r="O4563">
        <v>37.99</v>
      </c>
      <c r="P4563">
        <v>1623.54</v>
      </c>
      <c r="Q4563">
        <v>1</v>
      </c>
      <c r="R4563" t="s">
        <v>21</v>
      </c>
    </row>
    <row r="4564" spans="1:18" x14ac:dyDescent="0.35">
      <c r="A4564" t="s">
        <v>4590</v>
      </c>
      <c r="B4564" t="s">
        <v>36</v>
      </c>
      <c r="C4564">
        <v>1</v>
      </c>
      <c r="D4564" t="s">
        <v>20</v>
      </c>
      <c r="E4564" t="s">
        <v>21</v>
      </c>
      <c r="F4564" t="s">
        <v>65</v>
      </c>
      <c r="G4564">
        <v>36</v>
      </c>
      <c r="H4564" t="s">
        <v>20</v>
      </c>
      <c r="I4564" t="s">
        <v>21</v>
      </c>
      <c r="J4564" t="s">
        <v>28</v>
      </c>
      <c r="K4564" t="s">
        <v>28</v>
      </c>
      <c r="L4564" t="s">
        <v>33</v>
      </c>
      <c r="M4564" t="s">
        <v>20</v>
      </c>
      <c r="N4564" t="s">
        <v>34</v>
      </c>
      <c r="O4564">
        <v>30</v>
      </c>
      <c r="P4564">
        <v>1108.3699999999999</v>
      </c>
      <c r="Q4564">
        <v>1</v>
      </c>
      <c r="R4564" t="s">
        <v>20</v>
      </c>
    </row>
    <row r="4565" spans="1:18" x14ac:dyDescent="0.35">
      <c r="A4565" t="s">
        <v>4591</v>
      </c>
      <c r="B4565" t="s">
        <v>19</v>
      </c>
      <c r="C4565">
        <v>0</v>
      </c>
      <c r="D4565" t="s">
        <v>20</v>
      </c>
      <c r="E4565" t="s">
        <v>21</v>
      </c>
      <c r="F4565" t="s">
        <v>56</v>
      </c>
      <c r="G4565">
        <v>1</v>
      </c>
      <c r="H4565" t="s">
        <v>20</v>
      </c>
      <c r="I4565" t="s">
        <v>21</v>
      </c>
      <c r="J4565" t="s">
        <v>28</v>
      </c>
      <c r="K4565" t="s">
        <v>28</v>
      </c>
      <c r="L4565" t="s">
        <v>33</v>
      </c>
      <c r="M4565" t="s">
        <v>21</v>
      </c>
      <c r="N4565" t="s">
        <v>25</v>
      </c>
      <c r="O4565">
        <v>33.93</v>
      </c>
      <c r="P4565">
        <v>33.090000000000003</v>
      </c>
      <c r="Q4565">
        <v>1</v>
      </c>
      <c r="R4565" t="s">
        <v>20</v>
      </c>
    </row>
    <row r="4566" spans="1:18" x14ac:dyDescent="0.35">
      <c r="A4566" t="s">
        <v>4592</v>
      </c>
      <c r="B4566" t="s">
        <v>36</v>
      </c>
      <c r="C4566">
        <v>0</v>
      </c>
      <c r="D4566" t="s">
        <v>20</v>
      </c>
      <c r="E4566" t="s">
        <v>20</v>
      </c>
      <c r="F4566" t="s">
        <v>27</v>
      </c>
      <c r="G4566">
        <v>23</v>
      </c>
      <c r="H4566" t="s">
        <v>20</v>
      </c>
      <c r="I4566" t="s">
        <v>23</v>
      </c>
      <c r="J4566" t="s">
        <v>21</v>
      </c>
      <c r="K4566" t="s">
        <v>20</v>
      </c>
      <c r="L4566" t="s">
        <v>33</v>
      </c>
      <c r="M4566" t="s">
        <v>20</v>
      </c>
      <c r="N4566" t="s">
        <v>34</v>
      </c>
      <c r="O4566">
        <v>89.75</v>
      </c>
      <c r="P4566">
        <v>2063.9699999999998</v>
      </c>
      <c r="Q4566">
        <v>2</v>
      </c>
      <c r="R4566" t="s">
        <v>21</v>
      </c>
    </row>
    <row r="4567" spans="1:18" x14ac:dyDescent="0.35">
      <c r="A4567" t="s">
        <v>4593</v>
      </c>
      <c r="B4567" t="s">
        <v>19</v>
      </c>
      <c r="C4567">
        <v>0</v>
      </c>
      <c r="D4567" t="s">
        <v>21</v>
      </c>
      <c r="E4567" t="s">
        <v>21</v>
      </c>
      <c r="F4567" t="s">
        <v>41</v>
      </c>
      <c r="G4567">
        <v>49</v>
      </c>
      <c r="H4567" t="s">
        <v>20</v>
      </c>
      <c r="I4567" t="s">
        <v>32</v>
      </c>
      <c r="J4567" t="s">
        <v>21</v>
      </c>
      <c r="K4567" t="s">
        <v>21</v>
      </c>
      <c r="L4567" t="s">
        <v>24</v>
      </c>
      <c r="M4567" t="s">
        <v>20</v>
      </c>
      <c r="N4567" t="s">
        <v>34</v>
      </c>
      <c r="O4567">
        <v>53.16</v>
      </c>
      <c r="P4567">
        <v>2590.42</v>
      </c>
      <c r="Q4567">
        <v>1</v>
      </c>
      <c r="R4567" t="s">
        <v>21</v>
      </c>
    </row>
    <row r="4568" spans="1:18" x14ac:dyDescent="0.35">
      <c r="A4568" t="s">
        <v>4594</v>
      </c>
      <c r="B4568" t="s">
        <v>19</v>
      </c>
      <c r="C4568">
        <v>0</v>
      </c>
      <c r="D4568" t="s">
        <v>20</v>
      </c>
      <c r="E4568" t="s">
        <v>21</v>
      </c>
      <c r="F4568" t="s">
        <v>41</v>
      </c>
      <c r="G4568">
        <v>9</v>
      </c>
      <c r="H4568" t="s">
        <v>20</v>
      </c>
      <c r="I4568" t="s">
        <v>21</v>
      </c>
      <c r="J4568" t="s">
        <v>28</v>
      </c>
      <c r="K4568" t="s">
        <v>28</v>
      </c>
      <c r="L4568" t="s">
        <v>33</v>
      </c>
      <c r="M4568" t="s">
        <v>20</v>
      </c>
      <c r="N4568" t="s">
        <v>34</v>
      </c>
      <c r="O4568">
        <v>35.299999999999997</v>
      </c>
      <c r="P4568">
        <v>324.37</v>
      </c>
      <c r="Q4568">
        <v>0</v>
      </c>
      <c r="R4568" t="s">
        <v>21</v>
      </c>
    </row>
    <row r="4569" spans="1:18" x14ac:dyDescent="0.35">
      <c r="A4569" t="s">
        <v>4595</v>
      </c>
      <c r="B4569" t="s">
        <v>36</v>
      </c>
      <c r="C4569">
        <v>0</v>
      </c>
      <c r="D4569" t="s">
        <v>21</v>
      </c>
      <c r="E4569" t="s">
        <v>21</v>
      </c>
      <c r="F4569" t="s">
        <v>27</v>
      </c>
      <c r="G4569">
        <v>30</v>
      </c>
      <c r="H4569" t="s">
        <v>20</v>
      </c>
      <c r="I4569" t="s">
        <v>32</v>
      </c>
      <c r="J4569" t="s">
        <v>20</v>
      </c>
      <c r="K4569" t="s">
        <v>21</v>
      </c>
      <c r="L4569" t="s">
        <v>29</v>
      </c>
      <c r="M4569" t="s">
        <v>20</v>
      </c>
      <c r="N4569" t="s">
        <v>34</v>
      </c>
      <c r="O4569">
        <v>66.680000000000007</v>
      </c>
      <c r="P4569">
        <v>1962.79</v>
      </c>
      <c r="Q4569">
        <v>2</v>
      </c>
      <c r="R4569" t="s">
        <v>20</v>
      </c>
    </row>
    <row r="4570" spans="1:18" x14ac:dyDescent="0.35">
      <c r="A4570" t="s">
        <v>4596</v>
      </c>
      <c r="B4570" t="s">
        <v>36</v>
      </c>
      <c r="C4570">
        <v>0</v>
      </c>
      <c r="D4570" t="s">
        <v>21</v>
      </c>
      <c r="E4570" t="s">
        <v>21</v>
      </c>
      <c r="F4570" t="s">
        <v>22</v>
      </c>
      <c r="G4570">
        <v>9</v>
      </c>
      <c r="H4570" t="s">
        <v>20</v>
      </c>
      <c r="I4570" t="s">
        <v>21</v>
      </c>
      <c r="J4570" t="s">
        <v>28</v>
      </c>
      <c r="K4570" t="s">
        <v>28</v>
      </c>
      <c r="L4570" t="s">
        <v>33</v>
      </c>
      <c r="M4570" t="s">
        <v>21</v>
      </c>
      <c r="N4570" t="s">
        <v>34</v>
      </c>
      <c r="O4570">
        <v>27.77</v>
      </c>
      <c r="P4570">
        <v>246.36</v>
      </c>
      <c r="Q4570">
        <v>1</v>
      </c>
      <c r="R4570" t="s">
        <v>21</v>
      </c>
    </row>
    <row r="4571" spans="1:18" x14ac:dyDescent="0.35">
      <c r="A4571" t="s">
        <v>4597</v>
      </c>
      <c r="B4571" t="s">
        <v>36</v>
      </c>
      <c r="C4571">
        <v>0</v>
      </c>
      <c r="D4571" t="s">
        <v>20</v>
      </c>
      <c r="E4571" t="s">
        <v>21</v>
      </c>
      <c r="F4571" t="s">
        <v>37</v>
      </c>
      <c r="G4571">
        <v>21</v>
      </c>
      <c r="H4571" t="s">
        <v>20</v>
      </c>
      <c r="I4571" t="s">
        <v>23</v>
      </c>
      <c r="J4571" t="s">
        <v>21</v>
      </c>
      <c r="K4571" t="s">
        <v>21</v>
      </c>
      <c r="L4571" t="s">
        <v>33</v>
      </c>
      <c r="M4571" t="s">
        <v>21</v>
      </c>
      <c r="N4571" t="s">
        <v>34</v>
      </c>
      <c r="O4571">
        <v>89.46</v>
      </c>
      <c r="P4571">
        <v>1850.31</v>
      </c>
      <c r="Q4571">
        <v>3</v>
      </c>
      <c r="R4571" t="s">
        <v>20</v>
      </c>
    </row>
    <row r="4572" spans="1:18" x14ac:dyDescent="0.35">
      <c r="A4572" t="s">
        <v>4598</v>
      </c>
      <c r="B4572" t="s">
        <v>19</v>
      </c>
      <c r="C4572">
        <v>0</v>
      </c>
      <c r="D4572" t="s">
        <v>21</v>
      </c>
      <c r="E4572" t="s">
        <v>21</v>
      </c>
      <c r="F4572" t="s">
        <v>39</v>
      </c>
      <c r="G4572">
        <v>13</v>
      </c>
      <c r="H4572" t="s">
        <v>20</v>
      </c>
      <c r="I4572" t="s">
        <v>32</v>
      </c>
      <c r="J4572" t="s">
        <v>21</v>
      </c>
      <c r="K4572" t="s">
        <v>21</v>
      </c>
      <c r="L4572" t="s">
        <v>29</v>
      </c>
      <c r="M4572" t="s">
        <v>21</v>
      </c>
      <c r="N4572" t="s">
        <v>43</v>
      </c>
      <c r="O4572">
        <v>62.37</v>
      </c>
      <c r="P4572">
        <v>797.15</v>
      </c>
      <c r="Q4572">
        <v>0</v>
      </c>
      <c r="R4572" t="s">
        <v>21</v>
      </c>
    </row>
    <row r="4573" spans="1:18" x14ac:dyDescent="0.35">
      <c r="A4573" t="s">
        <v>4599</v>
      </c>
      <c r="B4573" t="s">
        <v>19</v>
      </c>
      <c r="C4573">
        <v>0</v>
      </c>
      <c r="D4573" t="s">
        <v>20</v>
      </c>
      <c r="E4573" t="s">
        <v>20</v>
      </c>
      <c r="F4573" t="s">
        <v>41</v>
      </c>
      <c r="G4573">
        <v>23</v>
      </c>
      <c r="H4573" t="s">
        <v>20</v>
      </c>
      <c r="I4573" t="s">
        <v>23</v>
      </c>
      <c r="J4573" t="s">
        <v>21</v>
      </c>
      <c r="K4573" t="s">
        <v>21</v>
      </c>
      <c r="L4573" t="s">
        <v>33</v>
      </c>
      <c r="M4573" t="s">
        <v>20</v>
      </c>
      <c r="N4573" t="s">
        <v>34</v>
      </c>
      <c r="O4573">
        <v>85.93</v>
      </c>
      <c r="P4573">
        <v>1980.64</v>
      </c>
      <c r="Q4573">
        <v>3</v>
      </c>
      <c r="R4573" t="s">
        <v>20</v>
      </c>
    </row>
    <row r="4574" spans="1:18" x14ac:dyDescent="0.35">
      <c r="A4574" t="s">
        <v>4600</v>
      </c>
      <c r="B4574" t="s">
        <v>19</v>
      </c>
      <c r="C4574">
        <v>0</v>
      </c>
      <c r="D4574" t="s">
        <v>21</v>
      </c>
      <c r="E4574" t="s">
        <v>20</v>
      </c>
      <c r="F4574" t="s">
        <v>75</v>
      </c>
      <c r="G4574">
        <v>41</v>
      </c>
      <c r="H4574" t="s">
        <v>20</v>
      </c>
      <c r="I4574" t="s">
        <v>23</v>
      </c>
      <c r="J4574" t="s">
        <v>20</v>
      </c>
      <c r="K4574" t="s">
        <v>21</v>
      </c>
      <c r="L4574" t="s">
        <v>29</v>
      </c>
      <c r="M4574" t="s">
        <v>20</v>
      </c>
      <c r="N4574" t="s">
        <v>25</v>
      </c>
      <c r="O4574">
        <v>97.89</v>
      </c>
      <c r="P4574">
        <v>4005.32</v>
      </c>
      <c r="Q4574">
        <v>4</v>
      </c>
      <c r="R4574" t="s">
        <v>21</v>
      </c>
    </row>
    <row r="4575" spans="1:18" x14ac:dyDescent="0.35">
      <c r="A4575" t="s">
        <v>4601</v>
      </c>
      <c r="B4575" t="s">
        <v>19</v>
      </c>
      <c r="C4575">
        <v>0</v>
      </c>
      <c r="D4575" t="s">
        <v>20</v>
      </c>
      <c r="E4575" t="s">
        <v>20</v>
      </c>
      <c r="F4575" t="s">
        <v>39</v>
      </c>
      <c r="G4575">
        <v>8</v>
      </c>
      <c r="H4575" t="s">
        <v>20</v>
      </c>
      <c r="I4575" t="s">
        <v>32</v>
      </c>
      <c r="J4575" t="s">
        <v>21</v>
      </c>
      <c r="K4575" t="s">
        <v>21</v>
      </c>
      <c r="L4575" t="s">
        <v>33</v>
      </c>
      <c r="M4575" t="s">
        <v>21</v>
      </c>
      <c r="N4575" t="s">
        <v>25</v>
      </c>
      <c r="O4575">
        <v>50.07</v>
      </c>
      <c r="P4575">
        <v>409.46</v>
      </c>
      <c r="Q4575">
        <v>3</v>
      </c>
      <c r="R4575" t="s">
        <v>21</v>
      </c>
    </row>
    <row r="4576" spans="1:18" x14ac:dyDescent="0.35">
      <c r="A4576" t="s">
        <v>4602</v>
      </c>
      <c r="B4576" t="s">
        <v>19</v>
      </c>
      <c r="C4576">
        <v>1</v>
      </c>
      <c r="D4576" t="s">
        <v>21</v>
      </c>
      <c r="E4576" t="s">
        <v>21</v>
      </c>
      <c r="F4576" t="s">
        <v>22</v>
      </c>
      <c r="G4576">
        <v>31</v>
      </c>
      <c r="H4576" t="s">
        <v>20</v>
      </c>
      <c r="I4576" t="s">
        <v>21</v>
      </c>
      <c r="J4576" t="s">
        <v>28</v>
      </c>
      <c r="K4576" t="s">
        <v>28</v>
      </c>
      <c r="L4576" t="s">
        <v>33</v>
      </c>
      <c r="M4576" t="s">
        <v>21</v>
      </c>
      <c r="N4576" t="s">
        <v>34</v>
      </c>
      <c r="O4576">
        <v>25.2</v>
      </c>
      <c r="P4576">
        <v>758.21</v>
      </c>
      <c r="Q4576">
        <v>1</v>
      </c>
      <c r="R4576" t="s">
        <v>21</v>
      </c>
    </row>
    <row r="4577" spans="1:18" x14ac:dyDescent="0.35">
      <c r="A4577" t="s">
        <v>4603</v>
      </c>
      <c r="B4577" t="s">
        <v>36</v>
      </c>
      <c r="C4577">
        <v>0</v>
      </c>
      <c r="D4577" t="s">
        <v>20</v>
      </c>
      <c r="E4577" t="s">
        <v>21</v>
      </c>
      <c r="F4577" t="s">
        <v>27</v>
      </c>
      <c r="G4577">
        <v>17</v>
      </c>
      <c r="H4577" t="s">
        <v>21</v>
      </c>
      <c r="I4577" t="s">
        <v>21</v>
      </c>
      <c r="J4577" t="s">
        <v>28</v>
      </c>
      <c r="K4577" t="s">
        <v>28</v>
      </c>
      <c r="L4577" t="s">
        <v>33</v>
      </c>
      <c r="M4577" t="s">
        <v>21</v>
      </c>
      <c r="N4577" t="s">
        <v>30</v>
      </c>
      <c r="O4577">
        <v>22.87</v>
      </c>
      <c r="P4577">
        <v>377.49</v>
      </c>
      <c r="Q4577">
        <v>2</v>
      </c>
      <c r="R4577" t="s">
        <v>20</v>
      </c>
    </row>
    <row r="4578" spans="1:18" x14ac:dyDescent="0.35">
      <c r="A4578" t="s">
        <v>4604</v>
      </c>
      <c r="B4578" t="s">
        <v>36</v>
      </c>
      <c r="C4578">
        <v>0</v>
      </c>
      <c r="D4578" t="s">
        <v>20</v>
      </c>
      <c r="E4578" t="s">
        <v>20</v>
      </c>
      <c r="F4578" t="s">
        <v>45</v>
      </c>
      <c r="G4578">
        <v>41</v>
      </c>
      <c r="H4578" t="s">
        <v>20</v>
      </c>
      <c r="I4578" t="s">
        <v>21</v>
      </c>
      <c r="J4578" t="s">
        <v>28</v>
      </c>
      <c r="K4578" t="s">
        <v>28</v>
      </c>
      <c r="L4578" t="s">
        <v>24</v>
      </c>
      <c r="M4578" t="s">
        <v>20</v>
      </c>
      <c r="N4578" t="s">
        <v>43</v>
      </c>
      <c r="O4578">
        <v>39.01</v>
      </c>
      <c r="P4578">
        <v>1642.63</v>
      </c>
      <c r="Q4578">
        <v>1</v>
      </c>
      <c r="R4578" t="s">
        <v>21</v>
      </c>
    </row>
    <row r="4579" spans="1:18" x14ac:dyDescent="0.35">
      <c r="A4579" t="s">
        <v>4605</v>
      </c>
      <c r="B4579" t="s">
        <v>36</v>
      </c>
      <c r="C4579">
        <v>0</v>
      </c>
      <c r="D4579" t="s">
        <v>21</v>
      </c>
      <c r="E4579" t="s">
        <v>21</v>
      </c>
      <c r="F4579" t="s">
        <v>56</v>
      </c>
      <c r="G4579">
        <v>36</v>
      </c>
      <c r="H4579" t="s">
        <v>20</v>
      </c>
      <c r="I4579" t="s">
        <v>21</v>
      </c>
      <c r="J4579" t="s">
        <v>28</v>
      </c>
      <c r="K4579" t="s">
        <v>28</v>
      </c>
      <c r="L4579" t="s">
        <v>24</v>
      </c>
      <c r="M4579" t="s">
        <v>21</v>
      </c>
      <c r="N4579" t="s">
        <v>34</v>
      </c>
      <c r="O4579">
        <v>34.69</v>
      </c>
      <c r="P4579">
        <v>1263.67</v>
      </c>
      <c r="Q4579">
        <v>1</v>
      </c>
      <c r="R4579" t="s">
        <v>21</v>
      </c>
    </row>
    <row r="4580" spans="1:18" x14ac:dyDescent="0.35">
      <c r="A4580" t="s">
        <v>4606</v>
      </c>
      <c r="B4580" t="s">
        <v>36</v>
      </c>
      <c r="C4580">
        <v>1</v>
      </c>
      <c r="D4580" t="s">
        <v>21</v>
      </c>
      <c r="E4580" t="s">
        <v>21</v>
      </c>
      <c r="F4580" t="s">
        <v>75</v>
      </c>
      <c r="G4580">
        <v>10</v>
      </c>
      <c r="H4580" t="s">
        <v>21</v>
      </c>
      <c r="I4580" t="s">
        <v>21</v>
      </c>
      <c r="J4580" t="s">
        <v>28</v>
      </c>
      <c r="K4580" t="s">
        <v>28</v>
      </c>
      <c r="L4580" t="s">
        <v>33</v>
      </c>
      <c r="M4580" t="s">
        <v>21</v>
      </c>
      <c r="N4580" t="s">
        <v>30</v>
      </c>
      <c r="O4580">
        <v>23.31</v>
      </c>
      <c r="P4580">
        <v>226.97</v>
      </c>
      <c r="Q4580">
        <v>0</v>
      </c>
      <c r="R4580" t="s">
        <v>21</v>
      </c>
    </row>
    <row r="4581" spans="1:18" x14ac:dyDescent="0.35">
      <c r="A4581" t="s">
        <v>4607</v>
      </c>
      <c r="B4581" t="s">
        <v>19</v>
      </c>
      <c r="C4581">
        <v>0</v>
      </c>
      <c r="D4581" t="s">
        <v>20</v>
      </c>
      <c r="E4581" t="s">
        <v>21</v>
      </c>
      <c r="F4581" t="s">
        <v>47</v>
      </c>
      <c r="G4581">
        <v>15</v>
      </c>
      <c r="H4581" t="s">
        <v>20</v>
      </c>
      <c r="I4581" t="s">
        <v>21</v>
      </c>
      <c r="J4581" t="s">
        <v>28</v>
      </c>
      <c r="K4581" t="s">
        <v>28</v>
      </c>
      <c r="L4581" t="s">
        <v>33</v>
      </c>
      <c r="M4581" t="s">
        <v>21</v>
      </c>
      <c r="N4581" t="s">
        <v>34</v>
      </c>
      <c r="O4581">
        <v>29.04</v>
      </c>
      <c r="P4581">
        <v>423.41</v>
      </c>
      <c r="Q4581">
        <v>0</v>
      </c>
      <c r="R4581" t="s">
        <v>21</v>
      </c>
    </row>
    <row r="4582" spans="1:18" x14ac:dyDescent="0.35">
      <c r="A4582" t="s">
        <v>4608</v>
      </c>
      <c r="B4582" t="s">
        <v>19</v>
      </c>
      <c r="C4582">
        <v>0</v>
      </c>
      <c r="D4582" t="s">
        <v>21</v>
      </c>
      <c r="E4582" t="s">
        <v>21</v>
      </c>
      <c r="F4582" t="s">
        <v>58</v>
      </c>
      <c r="G4582">
        <v>36</v>
      </c>
      <c r="H4582" t="s">
        <v>20</v>
      </c>
      <c r="I4582" t="s">
        <v>32</v>
      </c>
      <c r="J4582" t="s">
        <v>20</v>
      </c>
      <c r="K4582" t="s">
        <v>21</v>
      </c>
      <c r="L4582" t="s">
        <v>33</v>
      </c>
      <c r="M4582" t="s">
        <v>21</v>
      </c>
      <c r="N4582" t="s">
        <v>34</v>
      </c>
      <c r="O4582">
        <v>65.599999999999994</v>
      </c>
      <c r="P4582">
        <v>2363.6999999999998</v>
      </c>
      <c r="Q4582">
        <v>2</v>
      </c>
      <c r="R4582" t="s">
        <v>21</v>
      </c>
    </row>
    <row r="4583" spans="1:18" x14ac:dyDescent="0.35">
      <c r="A4583" t="s">
        <v>4609</v>
      </c>
      <c r="B4583" t="s">
        <v>19</v>
      </c>
      <c r="C4583">
        <v>1</v>
      </c>
      <c r="D4583" t="s">
        <v>20</v>
      </c>
      <c r="E4583" t="s">
        <v>20</v>
      </c>
      <c r="F4583" t="s">
        <v>56</v>
      </c>
      <c r="G4583">
        <v>14</v>
      </c>
      <c r="H4583" t="s">
        <v>20</v>
      </c>
      <c r="I4583" t="s">
        <v>21</v>
      </c>
      <c r="J4583" t="s">
        <v>28</v>
      </c>
      <c r="K4583" t="s">
        <v>28</v>
      </c>
      <c r="L4583" t="s">
        <v>33</v>
      </c>
      <c r="M4583" t="s">
        <v>20</v>
      </c>
      <c r="N4583" t="s">
        <v>34</v>
      </c>
      <c r="O4583">
        <v>29.23</v>
      </c>
      <c r="P4583">
        <v>402</v>
      </c>
      <c r="Q4583">
        <v>1</v>
      </c>
      <c r="R4583" t="s">
        <v>20</v>
      </c>
    </row>
    <row r="4584" spans="1:18" x14ac:dyDescent="0.35">
      <c r="A4584" t="s">
        <v>4610</v>
      </c>
      <c r="B4584" t="s">
        <v>36</v>
      </c>
      <c r="C4584">
        <v>0</v>
      </c>
      <c r="D4584" t="s">
        <v>20</v>
      </c>
      <c r="E4584" t="s">
        <v>21</v>
      </c>
      <c r="F4584" t="s">
        <v>56</v>
      </c>
      <c r="G4584">
        <v>21</v>
      </c>
      <c r="H4584" t="s">
        <v>20</v>
      </c>
      <c r="I4584" t="s">
        <v>32</v>
      </c>
      <c r="J4584" t="s">
        <v>20</v>
      </c>
      <c r="K4584" t="s">
        <v>20</v>
      </c>
      <c r="L4584" t="s">
        <v>29</v>
      </c>
      <c r="M4584" t="s">
        <v>20</v>
      </c>
      <c r="N4584" t="s">
        <v>34</v>
      </c>
      <c r="O4584">
        <v>67.53</v>
      </c>
      <c r="P4584">
        <v>1426.22</v>
      </c>
      <c r="Q4584">
        <v>0</v>
      </c>
      <c r="R4584" t="s">
        <v>21</v>
      </c>
    </row>
    <row r="4585" spans="1:18" x14ac:dyDescent="0.35">
      <c r="A4585" t="s">
        <v>4611</v>
      </c>
      <c r="B4585" t="s">
        <v>19</v>
      </c>
      <c r="C4585">
        <v>0</v>
      </c>
      <c r="D4585" t="s">
        <v>20</v>
      </c>
      <c r="E4585" t="s">
        <v>21</v>
      </c>
      <c r="F4585" t="s">
        <v>56</v>
      </c>
      <c r="G4585">
        <v>44</v>
      </c>
      <c r="H4585" t="s">
        <v>20</v>
      </c>
      <c r="I4585" t="s">
        <v>32</v>
      </c>
      <c r="J4585" t="s">
        <v>20</v>
      </c>
      <c r="K4585" t="s">
        <v>20</v>
      </c>
      <c r="L4585" t="s">
        <v>29</v>
      </c>
      <c r="M4585" t="s">
        <v>20</v>
      </c>
      <c r="N4585" t="s">
        <v>34</v>
      </c>
      <c r="O4585">
        <v>62.11</v>
      </c>
      <c r="P4585">
        <v>2778.85</v>
      </c>
      <c r="Q4585">
        <v>2</v>
      </c>
      <c r="R4585" t="s">
        <v>21</v>
      </c>
    </row>
    <row r="4586" spans="1:18" x14ac:dyDescent="0.35">
      <c r="A4586" t="s">
        <v>4612</v>
      </c>
      <c r="B4586" t="s">
        <v>36</v>
      </c>
      <c r="C4586">
        <v>0</v>
      </c>
      <c r="D4586" t="s">
        <v>21</v>
      </c>
      <c r="E4586" t="s">
        <v>21</v>
      </c>
      <c r="F4586" t="s">
        <v>45</v>
      </c>
      <c r="G4586">
        <v>13</v>
      </c>
      <c r="H4586" t="s">
        <v>20</v>
      </c>
      <c r="I4586" t="s">
        <v>21</v>
      </c>
      <c r="J4586" t="s">
        <v>28</v>
      </c>
      <c r="K4586" t="s">
        <v>28</v>
      </c>
      <c r="L4586" t="s">
        <v>33</v>
      </c>
      <c r="M4586" t="s">
        <v>20</v>
      </c>
      <c r="N4586" t="s">
        <v>34</v>
      </c>
      <c r="O4586">
        <v>31.91</v>
      </c>
      <c r="P4586">
        <v>416.61</v>
      </c>
      <c r="Q4586">
        <v>1</v>
      </c>
      <c r="R4586" t="s">
        <v>20</v>
      </c>
    </row>
    <row r="4587" spans="1:18" x14ac:dyDescent="0.35">
      <c r="A4587" t="s">
        <v>4613</v>
      </c>
      <c r="B4587" t="s">
        <v>19</v>
      </c>
      <c r="C4587">
        <v>0</v>
      </c>
      <c r="D4587" t="s">
        <v>20</v>
      </c>
      <c r="E4587" t="s">
        <v>21</v>
      </c>
      <c r="F4587" t="s">
        <v>47</v>
      </c>
      <c r="G4587">
        <v>39</v>
      </c>
      <c r="H4587" t="s">
        <v>20</v>
      </c>
      <c r="I4587" t="s">
        <v>32</v>
      </c>
      <c r="J4587" t="s">
        <v>21</v>
      </c>
      <c r="K4587" t="s">
        <v>20</v>
      </c>
      <c r="L4587" t="s">
        <v>29</v>
      </c>
      <c r="M4587" t="s">
        <v>21</v>
      </c>
      <c r="N4587" t="s">
        <v>34</v>
      </c>
      <c r="O4587">
        <v>52.16</v>
      </c>
      <c r="P4587">
        <v>2046.17</v>
      </c>
      <c r="Q4587">
        <v>3</v>
      </c>
      <c r="R4587" t="s">
        <v>21</v>
      </c>
    </row>
    <row r="4588" spans="1:18" x14ac:dyDescent="0.35">
      <c r="A4588" t="s">
        <v>4614</v>
      </c>
      <c r="B4588" t="s">
        <v>36</v>
      </c>
      <c r="C4588">
        <v>1</v>
      </c>
      <c r="D4588" t="s">
        <v>20</v>
      </c>
      <c r="E4588" t="s">
        <v>21</v>
      </c>
      <c r="F4588" t="s">
        <v>22</v>
      </c>
      <c r="G4588">
        <v>35</v>
      </c>
      <c r="H4588" t="s">
        <v>20</v>
      </c>
      <c r="I4588" t="s">
        <v>21</v>
      </c>
      <c r="J4588" t="s">
        <v>28</v>
      </c>
      <c r="K4588" t="s">
        <v>28</v>
      </c>
      <c r="L4588" t="s">
        <v>33</v>
      </c>
      <c r="M4588" t="s">
        <v>20</v>
      </c>
      <c r="N4588" t="s">
        <v>25</v>
      </c>
      <c r="O4588">
        <v>36.18</v>
      </c>
      <c r="P4588">
        <v>1298.9000000000001</v>
      </c>
      <c r="Q4588">
        <v>1</v>
      </c>
      <c r="R4588" t="s">
        <v>21</v>
      </c>
    </row>
    <row r="4589" spans="1:18" x14ac:dyDescent="0.35">
      <c r="A4589" t="s">
        <v>4615</v>
      </c>
      <c r="B4589" t="s">
        <v>36</v>
      </c>
      <c r="C4589">
        <v>0</v>
      </c>
      <c r="D4589" t="s">
        <v>21</v>
      </c>
      <c r="E4589" t="s">
        <v>21</v>
      </c>
      <c r="F4589" t="s">
        <v>65</v>
      </c>
      <c r="G4589">
        <v>18</v>
      </c>
      <c r="H4589" t="s">
        <v>20</v>
      </c>
      <c r="I4589" t="s">
        <v>21</v>
      </c>
      <c r="J4589" t="s">
        <v>28</v>
      </c>
      <c r="K4589" t="s">
        <v>28</v>
      </c>
      <c r="L4589" t="s">
        <v>29</v>
      </c>
      <c r="M4589" t="s">
        <v>20</v>
      </c>
      <c r="N4589" t="s">
        <v>34</v>
      </c>
      <c r="O4589">
        <v>27.61</v>
      </c>
      <c r="P4589">
        <v>497.7</v>
      </c>
      <c r="Q4589">
        <v>3</v>
      </c>
      <c r="R4589" t="s">
        <v>21</v>
      </c>
    </row>
    <row r="4590" spans="1:18" x14ac:dyDescent="0.35">
      <c r="A4590" t="s">
        <v>4616</v>
      </c>
      <c r="B4590" t="s">
        <v>19</v>
      </c>
      <c r="C4590">
        <v>0</v>
      </c>
      <c r="D4590" t="s">
        <v>20</v>
      </c>
      <c r="E4590" t="s">
        <v>20</v>
      </c>
      <c r="F4590" t="s">
        <v>37</v>
      </c>
      <c r="G4590">
        <v>6</v>
      </c>
      <c r="H4590" t="s">
        <v>21</v>
      </c>
      <c r="I4590" t="s">
        <v>32</v>
      </c>
      <c r="J4590" t="s">
        <v>20</v>
      </c>
      <c r="K4590" t="s">
        <v>20</v>
      </c>
      <c r="L4590" t="s">
        <v>33</v>
      </c>
      <c r="M4590" t="s">
        <v>20</v>
      </c>
      <c r="N4590" t="s">
        <v>34</v>
      </c>
      <c r="O4590">
        <v>35.21</v>
      </c>
      <c r="P4590">
        <v>207.86</v>
      </c>
      <c r="Q4590">
        <v>0</v>
      </c>
      <c r="R4590" t="s">
        <v>21</v>
      </c>
    </row>
    <row r="4591" spans="1:18" x14ac:dyDescent="0.35">
      <c r="A4591" t="s">
        <v>4617</v>
      </c>
      <c r="B4591" t="s">
        <v>19</v>
      </c>
      <c r="C4591">
        <v>0</v>
      </c>
      <c r="D4591" t="s">
        <v>20</v>
      </c>
      <c r="E4591" t="s">
        <v>20</v>
      </c>
      <c r="F4591" t="s">
        <v>37</v>
      </c>
      <c r="G4591">
        <v>37</v>
      </c>
      <c r="H4591" t="s">
        <v>20</v>
      </c>
      <c r="I4591" t="s">
        <v>21</v>
      </c>
      <c r="J4591" t="s">
        <v>28</v>
      </c>
      <c r="K4591" t="s">
        <v>28</v>
      </c>
      <c r="L4591" t="s">
        <v>24</v>
      </c>
      <c r="M4591" t="s">
        <v>20</v>
      </c>
      <c r="N4591" t="s">
        <v>34</v>
      </c>
      <c r="O4591">
        <v>36.64</v>
      </c>
      <c r="P4591">
        <v>1329.61</v>
      </c>
      <c r="Q4591">
        <v>1</v>
      </c>
      <c r="R4591" t="s">
        <v>21</v>
      </c>
    </row>
    <row r="4592" spans="1:18" x14ac:dyDescent="0.35">
      <c r="A4592" t="s">
        <v>4618</v>
      </c>
      <c r="B4592" t="s">
        <v>36</v>
      </c>
      <c r="C4592">
        <v>0</v>
      </c>
      <c r="D4592" t="s">
        <v>21</v>
      </c>
      <c r="E4592" t="s">
        <v>20</v>
      </c>
      <c r="F4592" t="s">
        <v>27</v>
      </c>
      <c r="G4592">
        <v>33</v>
      </c>
      <c r="H4592" t="s">
        <v>20</v>
      </c>
      <c r="I4592" t="s">
        <v>23</v>
      </c>
      <c r="J4592" t="s">
        <v>21</v>
      </c>
      <c r="K4592" t="s">
        <v>20</v>
      </c>
      <c r="L4592" t="s">
        <v>29</v>
      </c>
      <c r="M4592" t="s">
        <v>21</v>
      </c>
      <c r="N4592" t="s">
        <v>25</v>
      </c>
      <c r="O4592">
        <v>90.32</v>
      </c>
      <c r="P4592">
        <v>3027.28</v>
      </c>
      <c r="Q4592">
        <v>1</v>
      </c>
      <c r="R4592" t="s">
        <v>20</v>
      </c>
    </row>
    <row r="4593" spans="1:18" x14ac:dyDescent="0.35">
      <c r="A4593" t="s">
        <v>4619</v>
      </c>
      <c r="B4593" t="s">
        <v>19</v>
      </c>
      <c r="C4593">
        <v>0</v>
      </c>
      <c r="D4593" t="s">
        <v>20</v>
      </c>
      <c r="E4593" t="s">
        <v>20</v>
      </c>
      <c r="F4593" t="s">
        <v>45</v>
      </c>
      <c r="G4593">
        <v>12</v>
      </c>
      <c r="H4593" t="s">
        <v>20</v>
      </c>
      <c r="I4593" t="s">
        <v>23</v>
      </c>
      <c r="J4593" t="s">
        <v>21</v>
      </c>
      <c r="K4593" t="s">
        <v>21</v>
      </c>
      <c r="L4593" t="s">
        <v>33</v>
      </c>
      <c r="M4593" t="s">
        <v>21</v>
      </c>
      <c r="N4593" t="s">
        <v>25</v>
      </c>
      <c r="O4593">
        <v>80.400000000000006</v>
      </c>
      <c r="P4593">
        <v>941.08</v>
      </c>
      <c r="Q4593">
        <v>1</v>
      </c>
      <c r="R4593" t="s">
        <v>20</v>
      </c>
    </row>
    <row r="4594" spans="1:18" x14ac:dyDescent="0.35">
      <c r="A4594" t="s">
        <v>4620</v>
      </c>
      <c r="B4594" t="s">
        <v>19</v>
      </c>
      <c r="C4594">
        <v>0</v>
      </c>
      <c r="D4594" t="s">
        <v>21</v>
      </c>
      <c r="E4594" t="s">
        <v>21</v>
      </c>
      <c r="F4594" t="s">
        <v>22</v>
      </c>
      <c r="G4594">
        <v>49</v>
      </c>
      <c r="H4594" t="s">
        <v>20</v>
      </c>
      <c r="I4594" t="s">
        <v>21</v>
      </c>
      <c r="J4594" t="s">
        <v>28</v>
      </c>
      <c r="K4594" t="s">
        <v>28</v>
      </c>
      <c r="L4594" t="s">
        <v>29</v>
      </c>
      <c r="M4594" t="s">
        <v>20</v>
      </c>
      <c r="N4594" t="s">
        <v>43</v>
      </c>
      <c r="O4594">
        <v>27.79</v>
      </c>
      <c r="P4594">
        <v>1400.47</v>
      </c>
      <c r="Q4594">
        <v>1</v>
      </c>
      <c r="R4594" t="s">
        <v>21</v>
      </c>
    </row>
    <row r="4595" spans="1:18" x14ac:dyDescent="0.35">
      <c r="A4595" t="s">
        <v>4621</v>
      </c>
      <c r="B4595" t="s">
        <v>19</v>
      </c>
      <c r="C4595">
        <v>0</v>
      </c>
      <c r="D4595" t="s">
        <v>21</v>
      </c>
      <c r="E4595" t="s">
        <v>21</v>
      </c>
      <c r="F4595" t="s">
        <v>39</v>
      </c>
      <c r="G4595">
        <v>2</v>
      </c>
      <c r="H4595" t="s">
        <v>20</v>
      </c>
      <c r="I4595" t="s">
        <v>32</v>
      </c>
      <c r="J4595" t="s">
        <v>21</v>
      </c>
      <c r="K4595" t="s">
        <v>21</v>
      </c>
      <c r="L4595" t="s">
        <v>33</v>
      </c>
      <c r="M4595" t="s">
        <v>20</v>
      </c>
      <c r="N4595" t="s">
        <v>25</v>
      </c>
      <c r="O4595">
        <v>58.32</v>
      </c>
      <c r="P4595">
        <v>116.49</v>
      </c>
      <c r="Q4595">
        <v>3</v>
      </c>
      <c r="R4595" t="s">
        <v>20</v>
      </c>
    </row>
    <row r="4596" spans="1:18" x14ac:dyDescent="0.35">
      <c r="A4596" t="s">
        <v>4622</v>
      </c>
      <c r="B4596" t="s">
        <v>36</v>
      </c>
      <c r="C4596">
        <v>0</v>
      </c>
      <c r="D4596" t="s">
        <v>20</v>
      </c>
      <c r="E4596" t="s">
        <v>20</v>
      </c>
      <c r="F4596" t="s">
        <v>41</v>
      </c>
      <c r="G4596">
        <v>39</v>
      </c>
      <c r="H4596" t="s">
        <v>20</v>
      </c>
      <c r="I4596" t="s">
        <v>23</v>
      </c>
      <c r="J4596" t="s">
        <v>20</v>
      </c>
      <c r="K4596" t="s">
        <v>20</v>
      </c>
      <c r="L4596" t="s">
        <v>24</v>
      </c>
      <c r="M4596" t="s">
        <v>21</v>
      </c>
      <c r="N4596" t="s">
        <v>43</v>
      </c>
      <c r="O4596">
        <v>106.02</v>
      </c>
      <c r="P4596">
        <v>4132.1099999999997</v>
      </c>
      <c r="Q4596">
        <v>1</v>
      </c>
      <c r="R4596" t="s">
        <v>21</v>
      </c>
    </row>
    <row r="4597" spans="1:18" x14ac:dyDescent="0.35">
      <c r="A4597" t="s">
        <v>4623</v>
      </c>
      <c r="B4597" t="s">
        <v>36</v>
      </c>
      <c r="C4597">
        <v>0</v>
      </c>
      <c r="D4597" t="s">
        <v>21</v>
      </c>
      <c r="E4597" t="s">
        <v>21</v>
      </c>
      <c r="F4597" t="s">
        <v>58</v>
      </c>
      <c r="G4597">
        <v>72</v>
      </c>
      <c r="H4597" t="s">
        <v>20</v>
      </c>
      <c r="I4597" t="s">
        <v>23</v>
      </c>
      <c r="J4597" t="s">
        <v>21</v>
      </c>
      <c r="K4597" t="s">
        <v>20</v>
      </c>
      <c r="L4597" t="s">
        <v>24</v>
      </c>
      <c r="M4597" t="s">
        <v>21</v>
      </c>
      <c r="N4597" t="s">
        <v>43</v>
      </c>
      <c r="O4597">
        <v>89.21</v>
      </c>
      <c r="P4597">
        <v>6555.65</v>
      </c>
      <c r="Q4597">
        <v>3</v>
      </c>
      <c r="R4597" t="s">
        <v>21</v>
      </c>
    </row>
    <row r="4598" spans="1:18" x14ac:dyDescent="0.35">
      <c r="A4598" t="s">
        <v>4624</v>
      </c>
      <c r="B4598" t="s">
        <v>19</v>
      </c>
      <c r="C4598">
        <v>0</v>
      </c>
      <c r="D4598" t="s">
        <v>21</v>
      </c>
      <c r="E4598" t="s">
        <v>20</v>
      </c>
      <c r="F4598" t="s">
        <v>58</v>
      </c>
      <c r="G4598">
        <v>20</v>
      </c>
      <c r="H4598" t="s">
        <v>21</v>
      </c>
      <c r="I4598" t="s">
        <v>23</v>
      </c>
      <c r="J4598" t="s">
        <v>21</v>
      </c>
      <c r="K4598" t="s">
        <v>21</v>
      </c>
      <c r="L4598" t="s">
        <v>33</v>
      </c>
      <c r="M4598" t="s">
        <v>20</v>
      </c>
      <c r="N4598" t="s">
        <v>30</v>
      </c>
      <c r="O4598">
        <v>67.209999999999994</v>
      </c>
      <c r="P4598">
        <v>1313.16</v>
      </c>
      <c r="Q4598">
        <v>4</v>
      </c>
      <c r="R4598" t="s">
        <v>20</v>
      </c>
    </row>
    <row r="4599" spans="1:18" x14ac:dyDescent="0.35">
      <c r="A4599" t="s">
        <v>4625</v>
      </c>
      <c r="B4599" t="s">
        <v>19</v>
      </c>
      <c r="C4599">
        <v>1</v>
      </c>
      <c r="D4599" t="s">
        <v>21</v>
      </c>
      <c r="E4599" t="s">
        <v>21</v>
      </c>
      <c r="F4599" t="s">
        <v>39</v>
      </c>
      <c r="G4599">
        <v>16</v>
      </c>
      <c r="H4599" t="s">
        <v>20</v>
      </c>
      <c r="I4599" t="s">
        <v>23</v>
      </c>
      <c r="J4599" t="s">
        <v>20</v>
      </c>
      <c r="K4599" t="s">
        <v>21</v>
      </c>
      <c r="L4599" t="s">
        <v>33</v>
      </c>
      <c r="M4599" t="s">
        <v>20</v>
      </c>
      <c r="N4599" t="s">
        <v>30</v>
      </c>
      <c r="O4599">
        <v>95.46</v>
      </c>
      <c r="P4599">
        <v>1495.25</v>
      </c>
      <c r="Q4599">
        <v>1</v>
      </c>
      <c r="R4599" t="s">
        <v>21</v>
      </c>
    </row>
    <row r="4600" spans="1:18" x14ac:dyDescent="0.35">
      <c r="A4600" t="s">
        <v>4626</v>
      </c>
      <c r="B4600" t="s">
        <v>36</v>
      </c>
      <c r="C4600">
        <v>0</v>
      </c>
      <c r="D4600" t="s">
        <v>21</v>
      </c>
      <c r="E4600" t="s">
        <v>21</v>
      </c>
      <c r="F4600" t="s">
        <v>58</v>
      </c>
      <c r="G4600">
        <v>56</v>
      </c>
      <c r="H4600" t="s">
        <v>20</v>
      </c>
      <c r="I4600" t="s">
        <v>23</v>
      </c>
      <c r="J4600" t="s">
        <v>21</v>
      </c>
      <c r="K4600" t="s">
        <v>20</v>
      </c>
      <c r="L4600" t="s">
        <v>24</v>
      </c>
      <c r="M4600" t="s">
        <v>20</v>
      </c>
      <c r="N4600" t="s">
        <v>43</v>
      </c>
      <c r="O4600">
        <v>89</v>
      </c>
      <c r="P4600">
        <v>5053.3900000000003</v>
      </c>
      <c r="Q4600">
        <v>1</v>
      </c>
      <c r="R4600" t="s">
        <v>21</v>
      </c>
    </row>
    <row r="4601" spans="1:18" x14ac:dyDescent="0.35">
      <c r="A4601" t="s">
        <v>4627</v>
      </c>
      <c r="B4601" t="s">
        <v>19</v>
      </c>
      <c r="C4601">
        <v>0</v>
      </c>
      <c r="D4601" t="s">
        <v>21</v>
      </c>
      <c r="E4601" t="s">
        <v>21</v>
      </c>
      <c r="F4601" t="s">
        <v>65</v>
      </c>
      <c r="G4601">
        <v>59</v>
      </c>
      <c r="H4601" t="s">
        <v>20</v>
      </c>
      <c r="I4601" t="s">
        <v>23</v>
      </c>
      <c r="J4601" t="s">
        <v>21</v>
      </c>
      <c r="K4601" t="s">
        <v>21</v>
      </c>
      <c r="L4601" t="s">
        <v>24</v>
      </c>
      <c r="M4601" t="s">
        <v>20</v>
      </c>
      <c r="N4601" t="s">
        <v>30</v>
      </c>
      <c r="O4601">
        <v>92.63</v>
      </c>
      <c r="P4601">
        <v>5335.51</v>
      </c>
      <c r="Q4601">
        <v>3</v>
      </c>
      <c r="R4601" t="s">
        <v>21</v>
      </c>
    </row>
    <row r="4602" spans="1:18" x14ac:dyDescent="0.35">
      <c r="A4602" t="s">
        <v>4628</v>
      </c>
      <c r="B4602" t="s">
        <v>36</v>
      </c>
      <c r="C4602">
        <v>0</v>
      </c>
      <c r="D4602" t="s">
        <v>21</v>
      </c>
      <c r="E4602" t="s">
        <v>21</v>
      </c>
      <c r="F4602" t="s">
        <v>45</v>
      </c>
      <c r="G4602">
        <v>32</v>
      </c>
      <c r="H4602" t="s">
        <v>20</v>
      </c>
      <c r="I4602" t="s">
        <v>23</v>
      </c>
      <c r="J4602" t="s">
        <v>21</v>
      </c>
      <c r="K4602" t="s">
        <v>21</v>
      </c>
      <c r="L4602" t="s">
        <v>33</v>
      </c>
      <c r="M4602" t="s">
        <v>21</v>
      </c>
      <c r="N4602" t="s">
        <v>34</v>
      </c>
      <c r="O4602">
        <v>95.7</v>
      </c>
      <c r="P4602">
        <v>3143.26</v>
      </c>
      <c r="Q4602">
        <v>1</v>
      </c>
      <c r="R4602" t="s">
        <v>20</v>
      </c>
    </row>
    <row r="4603" spans="1:18" x14ac:dyDescent="0.35">
      <c r="A4603" t="s">
        <v>4629</v>
      </c>
      <c r="B4603" t="s">
        <v>19</v>
      </c>
      <c r="C4603">
        <v>0</v>
      </c>
      <c r="D4603" t="s">
        <v>21</v>
      </c>
      <c r="E4603" t="s">
        <v>21</v>
      </c>
      <c r="F4603" t="s">
        <v>37</v>
      </c>
      <c r="G4603">
        <v>71</v>
      </c>
      <c r="H4603" t="s">
        <v>20</v>
      </c>
      <c r="I4603" t="s">
        <v>32</v>
      </c>
      <c r="J4603" t="s">
        <v>21</v>
      </c>
      <c r="K4603" t="s">
        <v>21</v>
      </c>
      <c r="L4603" t="s">
        <v>29</v>
      </c>
      <c r="M4603" t="s">
        <v>21</v>
      </c>
      <c r="N4603" t="s">
        <v>34</v>
      </c>
      <c r="O4603">
        <v>51.45</v>
      </c>
      <c r="P4603">
        <v>3753.16</v>
      </c>
      <c r="Q4603">
        <v>2</v>
      </c>
      <c r="R4603" t="s">
        <v>21</v>
      </c>
    </row>
    <row r="4604" spans="1:18" x14ac:dyDescent="0.35">
      <c r="A4604" t="s">
        <v>4630</v>
      </c>
      <c r="B4604" t="s">
        <v>19</v>
      </c>
      <c r="C4604">
        <v>1</v>
      </c>
      <c r="D4604" t="s">
        <v>21</v>
      </c>
      <c r="E4604" t="s">
        <v>20</v>
      </c>
      <c r="F4604" t="s">
        <v>75</v>
      </c>
      <c r="G4604">
        <v>68</v>
      </c>
      <c r="H4604" t="s">
        <v>20</v>
      </c>
      <c r="I4604" t="s">
        <v>23</v>
      </c>
      <c r="J4604" t="s">
        <v>21</v>
      </c>
      <c r="K4604" t="s">
        <v>20</v>
      </c>
      <c r="L4604" t="s">
        <v>24</v>
      </c>
      <c r="M4604" t="s">
        <v>20</v>
      </c>
      <c r="N4604" t="s">
        <v>43</v>
      </c>
      <c r="O4604">
        <v>82.08</v>
      </c>
      <c r="P4604">
        <v>5466.67</v>
      </c>
      <c r="Q4604">
        <v>1</v>
      </c>
      <c r="R4604" t="s">
        <v>21</v>
      </c>
    </row>
    <row r="4605" spans="1:18" x14ac:dyDescent="0.35">
      <c r="A4605" t="s">
        <v>4631</v>
      </c>
      <c r="B4605" t="s">
        <v>19</v>
      </c>
      <c r="C4605">
        <v>0</v>
      </c>
      <c r="D4605" t="s">
        <v>20</v>
      </c>
      <c r="E4605" t="s">
        <v>20</v>
      </c>
      <c r="F4605" t="s">
        <v>65</v>
      </c>
      <c r="G4605">
        <v>68</v>
      </c>
      <c r="H4605" t="s">
        <v>20</v>
      </c>
      <c r="I4605" t="s">
        <v>32</v>
      </c>
      <c r="J4605" t="s">
        <v>21</v>
      </c>
      <c r="K4605" t="s">
        <v>21</v>
      </c>
      <c r="L4605" t="s">
        <v>33</v>
      </c>
      <c r="M4605" t="s">
        <v>20</v>
      </c>
      <c r="N4605" t="s">
        <v>34</v>
      </c>
      <c r="O4605">
        <v>54.18</v>
      </c>
      <c r="P4605">
        <v>3711.33</v>
      </c>
      <c r="Q4605">
        <v>0</v>
      </c>
      <c r="R4605" t="s">
        <v>21</v>
      </c>
    </row>
    <row r="4606" spans="1:18" x14ac:dyDescent="0.35">
      <c r="A4606" t="s">
        <v>4632</v>
      </c>
      <c r="B4606" t="s">
        <v>19</v>
      </c>
      <c r="C4606">
        <v>1</v>
      </c>
      <c r="D4606" t="s">
        <v>20</v>
      </c>
      <c r="E4606" t="s">
        <v>20</v>
      </c>
      <c r="F4606" t="s">
        <v>45</v>
      </c>
      <c r="G4606">
        <v>35</v>
      </c>
      <c r="H4606" t="s">
        <v>20</v>
      </c>
      <c r="I4606" t="s">
        <v>21</v>
      </c>
      <c r="J4606" t="s">
        <v>28</v>
      </c>
      <c r="K4606" t="s">
        <v>28</v>
      </c>
      <c r="L4606" t="s">
        <v>33</v>
      </c>
      <c r="M4606" t="s">
        <v>20</v>
      </c>
      <c r="N4606" t="s">
        <v>34</v>
      </c>
      <c r="O4606">
        <v>32.42</v>
      </c>
      <c r="P4606">
        <v>1132.6099999999999</v>
      </c>
      <c r="Q4606">
        <v>0</v>
      </c>
      <c r="R4606" t="s">
        <v>21</v>
      </c>
    </row>
    <row r="4607" spans="1:18" x14ac:dyDescent="0.35">
      <c r="A4607" t="s">
        <v>4633</v>
      </c>
      <c r="B4607" t="s">
        <v>19</v>
      </c>
      <c r="C4607">
        <v>0</v>
      </c>
      <c r="D4607" t="s">
        <v>21</v>
      </c>
      <c r="E4607" t="s">
        <v>21</v>
      </c>
      <c r="F4607" t="s">
        <v>41</v>
      </c>
      <c r="G4607">
        <v>44</v>
      </c>
      <c r="H4607" t="s">
        <v>20</v>
      </c>
      <c r="I4607" t="s">
        <v>23</v>
      </c>
      <c r="J4607" t="s">
        <v>21</v>
      </c>
      <c r="K4607" t="s">
        <v>20</v>
      </c>
      <c r="L4607" t="s">
        <v>33</v>
      </c>
      <c r="M4607" t="s">
        <v>20</v>
      </c>
      <c r="N4607" t="s">
        <v>30</v>
      </c>
      <c r="O4607">
        <v>94.64</v>
      </c>
      <c r="P4607">
        <v>4055.44</v>
      </c>
      <c r="Q4607">
        <v>1</v>
      </c>
      <c r="R4607" t="s">
        <v>21</v>
      </c>
    </row>
    <row r="4608" spans="1:18" x14ac:dyDescent="0.35">
      <c r="A4608" t="s">
        <v>4634</v>
      </c>
      <c r="B4608" t="s">
        <v>19</v>
      </c>
      <c r="C4608">
        <v>0</v>
      </c>
      <c r="D4608" t="s">
        <v>20</v>
      </c>
      <c r="E4608" t="s">
        <v>21</v>
      </c>
      <c r="F4608" t="s">
        <v>27</v>
      </c>
      <c r="G4608">
        <v>17</v>
      </c>
      <c r="H4608" t="s">
        <v>20</v>
      </c>
      <c r="I4608" t="s">
        <v>21</v>
      </c>
      <c r="J4608" t="s">
        <v>28</v>
      </c>
      <c r="K4608" t="s">
        <v>28</v>
      </c>
      <c r="L4608" t="s">
        <v>33</v>
      </c>
      <c r="M4608" t="s">
        <v>20</v>
      </c>
      <c r="N4608" t="s">
        <v>43</v>
      </c>
      <c r="O4608">
        <v>32.659999999999997</v>
      </c>
      <c r="P4608">
        <v>556.58000000000004</v>
      </c>
      <c r="Q4608">
        <v>0</v>
      </c>
      <c r="R4608" t="s">
        <v>20</v>
      </c>
    </row>
    <row r="4609" spans="1:18" x14ac:dyDescent="0.35">
      <c r="A4609" t="s">
        <v>4635</v>
      </c>
      <c r="B4609" t="s">
        <v>36</v>
      </c>
      <c r="C4609">
        <v>0</v>
      </c>
      <c r="D4609" t="s">
        <v>20</v>
      </c>
      <c r="E4609" t="s">
        <v>20</v>
      </c>
      <c r="F4609" t="s">
        <v>45</v>
      </c>
      <c r="G4609">
        <v>4</v>
      </c>
      <c r="H4609" t="s">
        <v>20</v>
      </c>
      <c r="I4609" t="s">
        <v>23</v>
      </c>
      <c r="J4609" t="s">
        <v>21</v>
      </c>
      <c r="K4609" t="s">
        <v>21</v>
      </c>
      <c r="L4609" t="s">
        <v>29</v>
      </c>
      <c r="M4609" t="s">
        <v>21</v>
      </c>
      <c r="N4609" t="s">
        <v>30</v>
      </c>
      <c r="O4609">
        <v>79.540000000000006</v>
      </c>
      <c r="P4609">
        <v>317.57</v>
      </c>
      <c r="Q4609">
        <v>7</v>
      </c>
      <c r="R4609" t="s">
        <v>21</v>
      </c>
    </row>
    <row r="4610" spans="1:18" x14ac:dyDescent="0.35">
      <c r="A4610" t="s">
        <v>4636</v>
      </c>
      <c r="B4610" t="s">
        <v>19</v>
      </c>
      <c r="C4610">
        <v>0</v>
      </c>
      <c r="D4610" t="s">
        <v>21</v>
      </c>
      <c r="E4610" t="s">
        <v>20</v>
      </c>
      <c r="F4610" t="s">
        <v>75</v>
      </c>
      <c r="G4610">
        <v>62</v>
      </c>
      <c r="H4610" t="s">
        <v>21</v>
      </c>
      <c r="I4610" t="s">
        <v>32</v>
      </c>
      <c r="J4610" t="s">
        <v>20</v>
      </c>
      <c r="K4610" t="s">
        <v>21</v>
      </c>
      <c r="L4610" t="s">
        <v>24</v>
      </c>
      <c r="M4610" t="s">
        <v>20</v>
      </c>
      <c r="N4610" t="s">
        <v>34</v>
      </c>
      <c r="O4610">
        <v>44.16</v>
      </c>
      <c r="P4610">
        <v>2805.18</v>
      </c>
      <c r="Q4610">
        <v>2</v>
      </c>
      <c r="R4610" t="s">
        <v>21</v>
      </c>
    </row>
    <row r="4611" spans="1:18" x14ac:dyDescent="0.35">
      <c r="A4611" t="s">
        <v>4637</v>
      </c>
      <c r="B4611" t="s">
        <v>36</v>
      </c>
      <c r="C4611">
        <v>1</v>
      </c>
      <c r="D4611" t="s">
        <v>20</v>
      </c>
      <c r="E4611" t="s">
        <v>21</v>
      </c>
      <c r="F4611" t="s">
        <v>37</v>
      </c>
      <c r="G4611">
        <v>50</v>
      </c>
      <c r="H4611" t="s">
        <v>21</v>
      </c>
      <c r="I4611" t="s">
        <v>23</v>
      </c>
      <c r="J4611" t="s">
        <v>20</v>
      </c>
      <c r="K4611" t="s">
        <v>21</v>
      </c>
      <c r="L4611" t="s">
        <v>29</v>
      </c>
      <c r="M4611" t="s">
        <v>20</v>
      </c>
      <c r="N4611" t="s">
        <v>43</v>
      </c>
      <c r="O4611">
        <v>75.67</v>
      </c>
      <c r="P4611">
        <v>3830.95</v>
      </c>
      <c r="Q4611">
        <v>3</v>
      </c>
      <c r="R4611" t="s">
        <v>21</v>
      </c>
    </row>
    <row r="4612" spans="1:18" x14ac:dyDescent="0.35">
      <c r="A4612" t="s">
        <v>4638</v>
      </c>
      <c r="B4612" t="s">
        <v>19</v>
      </c>
      <c r="C4612">
        <v>0</v>
      </c>
      <c r="D4612" t="s">
        <v>20</v>
      </c>
      <c r="E4612" t="s">
        <v>21</v>
      </c>
      <c r="F4612" t="s">
        <v>49</v>
      </c>
      <c r="G4612">
        <v>37</v>
      </c>
      <c r="H4612" t="s">
        <v>20</v>
      </c>
      <c r="I4612" t="s">
        <v>21</v>
      </c>
      <c r="J4612" t="s">
        <v>28</v>
      </c>
      <c r="K4612" t="s">
        <v>28</v>
      </c>
      <c r="L4612" t="s">
        <v>29</v>
      </c>
      <c r="M4612" t="s">
        <v>21</v>
      </c>
      <c r="N4612" t="s">
        <v>34</v>
      </c>
      <c r="O4612">
        <v>20.04</v>
      </c>
      <c r="P4612">
        <v>734.92</v>
      </c>
      <c r="Q4612">
        <v>2</v>
      </c>
      <c r="R4612" t="s">
        <v>21</v>
      </c>
    </row>
    <row r="4613" spans="1:18" x14ac:dyDescent="0.35">
      <c r="A4613" t="s">
        <v>4639</v>
      </c>
      <c r="B4613" t="s">
        <v>36</v>
      </c>
      <c r="C4613">
        <v>0</v>
      </c>
      <c r="D4613" t="s">
        <v>20</v>
      </c>
      <c r="E4613" t="s">
        <v>21</v>
      </c>
      <c r="F4613" t="s">
        <v>65</v>
      </c>
      <c r="G4613">
        <v>68</v>
      </c>
      <c r="H4613" t="s">
        <v>20</v>
      </c>
      <c r="I4613" t="s">
        <v>23</v>
      </c>
      <c r="J4613" t="s">
        <v>20</v>
      </c>
      <c r="K4613" t="s">
        <v>20</v>
      </c>
      <c r="L4613" t="s">
        <v>24</v>
      </c>
      <c r="M4613" t="s">
        <v>21</v>
      </c>
      <c r="N4613" t="s">
        <v>25</v>
      </c>
      <c r="O4613">
        <v>90.71</v>
      </c>
      <c r="P4613">
        <v>6240.73</v>
      </c>
      <c r="Q4613">
        <v>2</v>
      </c>
      <c r="R4613" t="s">
        <v>21</v>
      </c>
    </row>
    <row r="4614" spans="1:18" x14ac:dyDescent="0.35">
      <c r="A4614" t="s">
        <v>4640</v>
      </c>
      <c r="B4614" t="s">
        <v>36</v>
      </c>
      <c r="C4614">
        <v>0</v>
      </c>
      <c r="D4614" t="s">
        <v>20</v>
      </c>
      <c r="E4614" t="s">
        <v>21</v>
      </c>
      <c r="F4614" t="s">
        <v>49</v>
      </c>
      <c r="G4614">
        <v>40</v>
      </c>
      <c r="H4614" t="s">
        <v>20</v>
      </c>
      <c r="I4614" t="s">
        <v>23</v>
      </c>
      <c r="J4614" t="s">
        <v>21</v>
      </c>
      <c r="K4614" t="s">
        <v>21</v>
      </c>
      <c r="L4614" t="s">
        <v>29</v>
      </c>
      <c r="M4614" t="s">
        <v>21</v>
      </c>
      <c r="N4614" t="s">
        <v>43</v>
      </c>
      <c r="O4614">
        <v>84.01</v>
      </c>
      <c r="P4614">
        <v>3439.38</v>
      </c>
      <c r="Q4614">
        <v>3</v>
      </c>
      <c r="R4614" t="s">
        <v>21</v>
      </c>
    </row>
    <row r="4615" spans="1:18" x14ac:dyDescent="0.35">
      <c r="A4615" t="s">
        <v>4641</v>
      </c>
      <c r="B4615" t="s">
        <v>36</v>
      </c>
      <c r="C4615">
        <v>0</v>
      </c>
      <c r="D4615" t="s">
        <v>21</v>
      </c>
      <c r="E4615" t="s">
        <v>21</v>
      </c>
      <c r="F4615" t="s">
        <v>65</v>
      </c>
      <c r="G4615">
        <v>27</v>
      </c>
      <c r="H4615" t="s">
        <v>20</v>
      </c>
      <c r="I4615" t="s">
        <v>23</v>
      </c>
      <c r="J4615" t="s">
        <v>20</v>
      </c>
      <c r="K4615" t="s">
        <v>21</v>
      </c>
      <c r="L4615" t="s">
        <v>33</v>
      </c>
      <c r="M4615" t="s">
        <v>21</v>
      </c>
      <c r="N4615" t="s">
        <v>25</v>
      </c>
      <c r="O4615">
        <v>86.85</v>
      </c>
      <c r="P4615">
        <v>2352.3000000000002</v>
      </c>
      <c r="Q4615">
        <v>2</v>
      </c>
      <c r="R4615" t="s">
        <v>21</v>
      </c>
    </row>
    <row r="4616" spans="1:18" x14ac:dyDescent="0.35">
      <c r="A4616" t="s">
        <v>4642</v>
      </c>
      <c r="B4616" t="s">
        <v>19</v>
      </c>
      <c r="C4616">
        <v>0</v>
      </c>
      <c r="D4616" t="s">
        <v>21</v>
      </c>
      <c r="E4616" t="s">
        <v>21</v>
      </c>
      <c r="F4616" t="s">
        <v>41</v>
      </c>
      <c r="G4616">
        <v>49</v>
      </c>
      <c r="H4616" t="s">
        <v>20</v>
      </c>
      <c r="I4616" t="s">
        <v>23</v>
      </c>
      <c r="J4616" t="s">
        <v>21</v>
      </c>
      <c r="K4616" t="s">
        <v>21</v>
      </c>
      <c r="L4616" t="s">
        <v>24</v>
      </c>
      <c r="M4616" t="s">
        <v>21</v>
      </c>
      <c r="N4616" t="s">
        <v>43</v>
      </c>
      <c r="O4616">
        <v>88.82</v>
      </c>
      <c r="P4616">
        <v>4366.45</v>
      </c>
      <c r="Q4616">
        <v>2</v>
      </c>
      <c r="R4616" t="s">
        <v>21</v>
      </c>
    </row>
    <row r="4617" spans="1:18" x14ac:dyDescent="0.35">
      <c r="A4617" t="s">
        <v>4643</v>
      </c>
      <c r="B4617" t="s">
        <v>36</v>
      </c>
      <c r="C4617">
        <v>0</v>
      </c>
      <c r="D4617" t="s">
        <v>21</v>
      </c>
      <c r="E4617" t="s">
        <v>20</v>
      </c>
      <c r="F4617" t="s">
        <v>58</v>
      </c>
      <c r="G4617">
        <v>26</v>
      </c>
      <c r="H4617" t="s">
        <v>20</v>
      </c>
      <c r="I4617" t="s">
        <v>32</v>
      </c>
      <c r="J4617" t="s">
        <v>21</v>
      </c>
      <c r="K4617" t="s">
        <v>21</v>
      </c>
      <c r="L4617" t="s">
        <v>29</v>
      </c>
      <c r="M4617" t="s">
        <v>21</v>
      </c>
      <c r="N4617" t="s">
        <v>30</v>
      </c>
      <c r="O4617">
        <v>51.8</v>
      </c>
      <c r="P4617">
        <v>1341.71</v>
      </c>
      <c r="Q4617">
        <v>3</v>
      </c>
      <c r="R4617" t="s">
        <v>21</v>
      </c>
    </row>
    <row r="4618" spans="1:18" x14ac:dyDescent="0.35">
      <c r="A4618" t="s">
        <v>4644</v>
      </c>
      <c r="B4618" t="s">
        <v>36</v>
      </c>
      <c r="C4618">
        <v>0</v>
      </c>
      <c r="D4618" t="s">
        <v>20</v>
      </c>
      <c r="E4618" t="s">
        <v>20</v>
      </c>
      <c r="F4618" t="s">
        <v>45</v>
      </c>
      <c r="G4618">
        <v>18</v>
      </c>
      <c r="H4618" t="s">
        <v>20</v>
      </c>
      <c r="I4618" t="s">
        <v>32</v>
      </c>
      <c r="J4618" t="s">
        <v>21</v>
      </c>
      <c r="K4618" t="s">
        <v>21</v>
      </c>
      <c r="L4618" t="s">
        <v>33</v>
      </c>
      <c r="M4618" t="s">
        <v>20</v>
      </c>
      <c r="N4618" t="s">
        <v>34</v>
      </c>
      <c r="O4618">
        <v>49.51</v>
      </c>
      <c r="P4618">
        <v>886.1</v>
      </c>
      <c r="Q4618">
        <v>1</v>
      </c>
      <c r="R4618" t="s">
        <v>21</v>
      </c>
    </row>
    <row r="4619" spans="1:18" x14ac:dyDescent="0.35">
      <c r="A4619" t="s">
        <v>4645</v>
      </c>
      <c r="B4619" t="s">
        <v>19</v>
      </c>
      <c r="C4619">
        <v>0</v>
      </c>
      <c r="D4619" t="s">
        <v>20</v>
      </c>
      <c r="E4619" t="s">
        <v>20</v>
      </c>
      <c r="F4619" t="s">
        <v>75</v>
      </c>
      <c r="G4619">
        <v>66</v>
      </c>
      <c r="H4619" t="s">
        <v>20</v>
      </c>
      <c r="I4619" t="s">
        <v>32</v>
      </c>
      <c r="J4619" t="s">
        <v>21</v>
      </c>
      <c r="K4619" t="s">
        <v>21</v>
      </c>
      <c r="L4619" t="s">
        <v>24</v>
      </c>
      <c r="M4619" t="s">
        <v>21</v>
      </c>
      <c r="N4619" t="s">
        <v>25</v>
      </c>
      <c r="O4619">
        <v>62.2</v>
      </c>
      <c r="P4619">
        <v>4192.1400000000003</v>
      </c>
      <c r="Q4619">
        <v>3</v>
      </c>
      <c r="R4619" t="s">
        <v>21</v>
      </c>
    </row>
    <row r="4620" spans="1:18" x14ac:dyDescent="0.35">
      <c r="A4620" t="s">
        <v>4646</v>
      </c>
      <c r="B4620" t="s">
        <v>19</v>
      </c>
      <c r="C4620">
        <v>0</v>
      </c>
      <c r="D4620" t="s">
        <v>20</v>
      </c>
      <c r="E4620" t="s">
        <v>21</v>
      </c>
      <c r="F4620" t="s">
        <v>56</v>
      </c>
      <c r="G4620">
        <v>41</v>
      </c>
      <c r="H4620" t="s">
        <v>20</v>
      </c>
      <c r="I4620" t="s">
        <v>23</v>
      </c>
      <c r="J4620" t="s">
        <v>21</v>
      </c>
      <c r="K4620" t="s">
        <v>20</v>
      </c>
      <c r="L4620" t="s">
        <v>24</v>
      </c>
      <c r="M4620" t="s">
        <v>21</v>
      </c>
      <c r="N4620" t="s">
        <v>34</v>
      </c>
      <c r="O4620">
        <v>91.68</v>
      </c>
      <c r="P4620">
        <v>3749.47</v>
      </c>
      <c r="Q4620">
        <v>1</v>
      </c>
      <c r="R4620" t="s">
        <v>21</v>
      </c>
    </row>
    <row r="4621" spans="1:18" x14ac:dyDescent="0.35">
      <c r="A4621" t="s">
        <v>4647</v>
      </c>
      <c r="B4621" t="s">
        <v>36</v>
      </c>
      <c r="C4621">
        <v>0</v>
      </c>
      <c r="D4621" t="s">
        <v>20</v>
      </c>
      <c r="E4621" t="s">
        <v>21</v>
      </c>
      <c r="F4621" t="s">
        <v>45</v>
      </c>
      <c r="G4621">
        <v>46</v>
      </c>
      <c r="H4621" t="s">
        <v>20</v>
      </c>
      <c r="I4621" t="s">
        <v>32</v>
      </c>
      <c r="J4621" t="s">
        <v>20</v>
      </c>
      <c r="K4621" t="s">
        <v>21</v>
      </c>
      <c r="L4621" t="s">
        <v>29</v>
      </c>
      <c r="M4621" t="s">
        <v>21</v>
      </c>
      <c r="N4621" t="s">
        <v>34</v>
      </c>
      <c r="O4621">
        <v>66</v>
      </c>
      <c r="P4621">
        <v>2952.84</v>
      </c>
      <c r="Q4621">
        <v>1</v>
      </c>
      <c r="R4621" t="s">
        <v>21</v>
      </c>
    </row>
    <row r="4622" spans="1:18" x14ac:dyDescent="0.35">
      <c r="A4622" t="s">
        <v>4648</v>
      </c>
      <c r="B4622" t="s">
        <v>19</v>
      </c>
      <c r="C4622">
        <v>0</v>
      </c>
      <c r="D4622" t="s">
        <v>20</v>
      </c>
      <c r="E4622" t="s">
        <v>21</v>
      </c>
      <c r="F4622" t="s">
        <v>56</v>
      </c>
      <c r="G4622">
        <v>25</v>
      </c>
      <c r="H4622" t="s">
        <v>20</v>
      </c>
      <c r="I4622" t="s">
        <v>32</v>
      </c>
      <c r="J4622" t="s">
        <v>21</v>
      </c>
      <c r="K4622" t="s">
        <v>21</v>
      </c>
      <c r="L4622" t="s">
        <v>33</v>
      </c>
      <c r="M4622" t="s">
        <v>20</v>
      </c>
      <c r="N4622" t="s">
        <v>30</v>
      </c>
      <c r="O4622">
        <v>56.17</v>
      </c>
      <c r="P4622">
        <v>1371.63</v>
      </c>
      <c r="Q4622">
        <v>1</v>
      </c>
      <c r="R4622" t="s">
        <v>21</v>
      </c>
    </row>
    <row r="4623" spans="1:18" x14ac:dyDescent="0.35">
      <c r="A4623" t="s">
        <v>4649</v>
      </c>
      <c r="B4623" t="s">
        <v>19</v>
      </c>
      <c r="C4623">
        <v>0</v>
      </c>
      <c r="D4623" t="s">
        <v>21</v>
      </c>
      <c r="E4623" t="s">
        <v>21</v>
      </c>
      <c r="F4623" t="s">
        <v>37</v>
      </c>
      <c r="G4623">
        <v>17</v>
      </c>
      <c r="H4623" t="s">
        <v>20</v>
      </c>
      <c r="I4623" t="s">
        <v>21</v>
      </c>
      <c r="J4623" t="s">
        <v>28</v>
      </c>
      <c r="K4623" t="s">
        <v>28</v>
      </c>
      <c r="L4623" t="s">
        <v>29</v>
      </c>
      <c r="M4623" t="s">
        <v>20</v>
      </c>
      <c r="N4623" t="s">
        <v>25</v>
      </c>
      <c r="O4623">
        <v>26.38</v>
      </c>
      <c r="P4623">
        <v>453.19</v>
      </c>
      <c r="Q4623">
        <v>0</v>
      </c>
      <c r="R4623" t="s">
        <v>21</v>
      </c>
    </row>
    <row r="4624" spans="1:18" x14ac:dyDescent="0.35">
      <c r="A4624" t="s">
        <v>744</v>
      </c>
      <c r="B4624" t="s">
        <v>19</v>
      </c>
      <c r="C4624">
        <v>0</v>
      </c>
      <c r="D4624" t="s">
        <v>20</v>
      </c>
      <c r="E4624" t="s">
        <v>21</v>
      </c>
      <c r="F4624" t="s">
        <v>41</v>
      </c>
      <c r="G4624">
        <v>11</v>
      </c>
      <c r="H4624" t="s">
        <v>21</v>
      </c>
      <c r="I4624" t="s">
        <v>32</v>
      </c>
      <c r="J4624" t="s">
        <v>20</v>
      </c>
      <c r="K4624" t="s">
        <v>21</v>
      </c>
      <c r="L4624" t="s">
        <v>33</v>
      </c>
      <c r="M4624" t="s">
        <v>20</v>
      </c>
      <c r="N4624" t="s">
        <v>25</v>
      </c>
      <c r="O4624">
        <v>36.39</v>
      </c>
      <c r="P4624">
        <v>403.57</v>
      </c>
      <c r="Q4624">
        <v>2</v>
      </c>
      <c r="R4624" t="s">
        <v>20</v>
      </c>
    </row>
    <row r="4625" spans="1:18" x14ac:dyDescent="0.35">
      <c r="A4625" t="s">
        <v>4650</v>
      </c>
      <c r="B4625" t="s">
        <v>19</v>
      </c>
      <c r="C4625">
        <v>1</v>
      </c>
      <c r="D4625" t="s">
        <v>20</v>
      </c>
      <c r="E4625" t="s">
        <v>21</v>
      </c>
      <c r="F4625" t="s">
        <v>75</v>
      </c>
      <c r="G4625">
        <v>23</v>
      </c>
      <c r="H4625" t="s">
        <v>20</v>
      </c>
      <c r="I4625" t="s">
        <v>32</v>
      </c>
      <c r="J4625" t="s">
        <v>21</v>
      </c>
      <c r="K4625" t="s">
        <v>20</v>
      </c>
      <c r="L4625" t="s">
        <v>33</v>
      </c>
      <c r="M4625" t="s">
        <v>20</v>
      </c>
      <c r="N4625" t="s">
        <v>34</v>
      </c>
      <c r="O4625">
        <v>57.1</v>
      </c>
      <c r="P4625">
        <v>1285.95</v>
      </c>
      <c r="Q4625">
        <v>1</v>
      </c>
      <c r="R4625" t="s">
        <v>21</v>
      </c>
    </row>
    <row r="4626" spans="1:18" x14ac:dyDescent="0.35">
      <c r="A4626" t="s">
        <v>4651</v>
      </c>
      <c r="B4626" t="s">
        <v>36</v>
      </c>
      <c r="C4626">
        <v>1</v>
      </c>
      <c r="D4626" t="s">
        <v>20</v>
      </c>
      <c r="E4626" t="s">
        <v>21</v>
      </c>
      <c r="F4626" t="s">
        <v>49</v>
      </c>
      <c r="G4626">
        <v>52</v>
      </c>
      <c r="H4626" t="s">
        <v>20</v>
      </c>
      <c r="I4626" t="s">
        <v>32</v>
      </c>
      <c r="J4626" t="s">
        <v>20</v>
      </c>
      <c r="K4626" t="s">
        <v>21</v>
      </c>
      <c r="L4626" t="s">
        <v>29</v>
      </c>
      <c r="M4626" t="s">
        <v>21</v>
      </c>
      <c r="N4626" t="s">
        <v>25</v>
      </c>
      <c r="O4626">
        <v>60.45</v>
      </c>
      <c r="P4626">
        <v>3201.41</v>
      </c>
      <c r="Q4626">
        <v>1</v>
      </c>
      <c r="R4626" t="s">
        <v>21</v>
      </c>
    </row>
    <row r="4627" spans="1:18" x14ac:dyDescent="0.35">
      <c r="A4627" t="s">
        <v>4652</v>
      </c>
      <c r="B4627" t="s">
        <v>36</v>
      </c>
      <c r="C4627">
        <v>0</v>
      </c>
      <c r="D4627" t="s">
        <v>21</v>
      </c>
      <c r="E4627" t="s">
        <v>21</v>
      </c>
      <c r="F4627" t="s">
        <v>47</v>
      </c>
      <c r="G4627">
        <v>38</v>
      </c>
      <c r="H4627" t="s">
        <v>21</v>
      </c>
      <c r="I4627" t="s">
        <v>32</v>
      </c>
      <c r="J4627" t="s">
        <v>21</v>
      </c>
      <c r="K4627" t="s">
        <v>20</v>
      </c>
      <c r="L4627" t="s">
        <v>24</v>
      </c>
      <c r="M4627" t="s">
        <v>20</v>
      </c>
      <c r="N4627" t="s">
        <v>34</v>
      </c>
      <c r="O4627">
        <v>49.26</v>
      </c>
      <c r="P4627">
        <v>1913.23</v>
      </c>
      <c r="Q4627">
        <v>2</v>
      </c>
      <c r="R4627" t="s">
        <v>21</v>
      </c>
    </row>
    <row r="4628" spans="1:18" x14ac:dyDescent="0.35">
      <c r="A4628" t="s">
        <v>4653</v>
      </c>
      <c r="B4628" t="s">
        <v>36</v>
      </c>
      <c r="C4628">
        <v>0</v>
      </c>
      <c r="D4628" t="s">
        <v>21</v>
      </c>
      <c r="E4628" t="s">
        <v>21</v>
      </c>
      <c r="F4628" t="s">
        <v>22</v>
      </c>
      <c r="G4628">
        <v>22</v>
      </c>
      <c r="H4628" t="s">
        <v>20</v>
      </c>
      <c r="I4628" t="s">
        <v>23</v>
      </c>
      <c r="J4628" t="s">
        <v>21</v>
      </c>
      <c r="K4628" t="s">
        <v>20</v>
      </c>
      <c r="L4628" t="s">
        <v>33</v>
      </c>
      <c r="M4628" t="s">
        <v>20</v>
      </c>
      <c r="N4628" t="s">
        <v>25</v>
      </c>
      <c r="O4628">
        <v>90.03</v>
      </c>
      <c r="P4628">
        <v>2031.25</v>
      </c>
      <c r="Q4628">
        <v>1</v>
      </c>
      <c r="R4628" t="s">
        <v>20</v>
      </c>
    </row>
    <row r="4629" spans="1:18" x14ac:dyDescent="0.35">
      <c r="A4629" t="s">
        <v>4654</v>
      </c>
      <c r="B4629" t="s">
        <v>36</v>
      </c>
      <c r="C4629">
        <v>0</v>
      </c>
      <c r="D4629" t="s">
        <v>21</v>
      </c>
      <c r="E4629" t="s">
        <v>21</v>
      </c>
      <c r="F4629" t="s">
        <v>27</v>
      </c>
      <c r="G4629">
        <v>67</v>
      </c>
      <c r="H4629" t="s">
        <v>20</v>
      </c>
      <c r="I4629" t="s">
        <v>23</v>
      </c>
      <c r="J4629" t="s">
        <v>21</v>
      </c>
      <c r="K4629" t="s">
        <v>21</v>
      </c>
      <c r="L4629" t="s">
        <v>29</v>
      </c>
      <c r="M4629" t="s">
        <v>21</v>
      </c>
      <c r="N4629" t="s">
        <v>43</v>
      </c>
      <c r="O4629">
        <v>83.07</v>
      </c>
      <c r="P4629">
        <v>5501.83</v>
      </c>
      <c r="Q4629">
        <v>1</v>
      </c>
      <c r="R4629" t="s">
        <v>20</v>
      </c>
    </row>
    <row r="4630" spans="1:18" x14ac:dyDescent="0.35">
      <c r="A4630" t="s">
        <v>4655</v>
      </c>
      <c r="B4630" t="s">
        <v>36</v>
      </c>
      <c r="C4630">
        <v>0</v>
      </c>
      <c r="D4630" t="s">
        <v>20</v>
      </c>
      <c r="E4630" t="s">
        <v>21</v>
      </c>
      <c r="F4630" t="s">
        <v>22</v>
      </c>
      <c r="G4630">
        <v>11</v>
      </c>
      <c r="H4630" t="s">
        <v>20</v>
      </c>
      <c r="I4630" t="s">
        <v>23</v>
      </c>
      <c r="J4630" t="s">
        <v>20</v>
      </c>
      <c r="K4630" t="s">
        <v>21</v>
      </c>
      <c r="L4630" t="s">
        <v>33</v>
      </c>
      <c r="M4630" t="s">
        <v>20</v>
      </c>
      <c r="N4630" t="s">
        <v>34</v>
      </c>
      <c r="O4630">
        <v>89.1</v>
      </c>
      <c r="P4630">
        <v>977.72</v>
      </c>
      <c r="Q4630">
        <v>7</v>
      </c>
      <c r="R4630" t="s">
        <v>20</v>
      </c>
    </row>
    <row r="4631" spans="1:18" x14ac:dyDescent="0.35">
      <c r="A4631" t="s">
        <v>4656</v>
      </c>
      <c r="B4631" t="s">
        <v>36</v>
      </c>
      <c r="C4631">
        <v>0</v>
      </c>
      <c r="D4631" t="s">
        <v>21</v>
      </c>
      <c r="E4631" t="s">
        <v>21</v>
      </c>
      <c r="F4631" t="s">
        <v>22</v>
      </c>
      <c r="G4631">
        <v>32</v>
      </c>
      <c r="H4631" t="s">
        <v>20</v>
      </c>
      <c r="I4631" t="s">
        <v>32</v>
      </c>
      <c r="J4631" t="s">
        <v>20</v>
      </c>
      <c r="K4631" t="s">
        <v>21</v>
      </c>
      <c r="L4631" t="s">
        <v>29</v>
      </c>
      <c r="M4631" t="s">
        <v>20</v>
      </c>
      <c r="N4631" t="s">
        <v>34</v>
      </c>
      <c r="O4631">
        <v>64.38</v>
      </c>
      <c r="P4631">
        <v>2019.76</v>
      </c>
      <c r="Q4631">
        <v>2</v>
      </c>
      <c r="R4631" t="s">
        <v>21</v>
      </c>
    </row>
    <row r="4632" spans="1:18" x14ac:dyDescent="0.35">
      <c r="A4632" t="s">
        <v>4657</v>
      </c>
      <c r="B4632" t="s">
        <v>19</v>
      </c>
      <c r="C4632">
        <v>0</v>
      </c>
      <c r="D4632" t="s">
        <v>21</v>
      </c>
      <c r="E4632" t="s">
        <v>21</v>
      </c>
      <c r="F4632" t="s">
        <v>39</v>
      </c>
      <c r="G4632">
        <v>1</v>
      </c>
      <c r="H4632" t="s">
        <v>20</v>
      </c>
      <c r="I4632" t="s">
        <v>32</v>
      </c>
      <c r="J4632" t="s">
        <v>21</v>
      </c>
      <c r="K4632" t="s">
        <v>21</v>
      </c>
      <c r="L4632" t="s">
        <v>33</v>
      </c>
      <c r="M4632" t="s">
        <v>21</v>
      </c>
      <c r="N4632" t="s">
        <v>30</v>
      </c>
      <c r="O4632">
        <v>62.41</v>
      </c>
      <c r="P4632">
        <v>64.22</v>
      </c>
      <c r="Q4632">
        <v>3</v>
      </c>
      <c r="R4632" t="s">
        <v>20</v>
      </c>
    </row>
    <row r="4633" spans="1:18" x14ac:dyDescent="0.35">
      <c r="A4633" t="s">
        <v>4658</v>
      </c>
      <c r="B4633" t="s">
        <v>19</v>
      </c>
      <c r="C4633">
        <v>1</v>
      </c>
      <c r="D4633" t="s">
        <v>20</v>
      </c>
      <c r="E4633" t="s">
        <v>21</v>
      </c>
      <c r="F4633" t="s">
        <v>45</v>
      </c>
      <c r="G4633">
        <v>35</v>
      </c>
      <c r="H4633" t="s">
        <v>20</v>
      </c>
      <c r="I4633" t="s">
        <v>23</v>
      </c>
      <c r="J4633" t="s">
        <v>21</v>
      </c>
      <c r="K4633" t="s">
        <v>20</v>
      </c>
      <c r="L4633" t="s">
        <v>33</v>
      </c>
      <c r="M4633" t="s">
        <v>21</v>
      </c>
      <c r="N4633" t="s">
        <v>25</v>
      </c>
      <c r="O4633">
        <v>79.44</v>
      </c>
      <c r="P4633">
        <v>2707.93</v>
      </c>
      <c r="Q4633">
        <v>2</v>
      </c>
      <c r="R4633" t="s">
        <v>20</v>
      </c>
    </row>
    <row r="4634" spans="1:18" x14ac:dyDescent="0.35">
      <c r="A4634" t="s">
        <v>4659</v>
      </c>
      <c r="B4634" t="s">
        <v>19</v>
      </c>
      <c r="C4634">
        <v>0</v>
      </c>
      <c r="D4634" t="s">
        <v>20</v>
      </c>
      <c r="E4634" t="s">
        <v>21</v>
      </c>
      <c r="F4634" t="s">
        <v>75</v>
      </c>
      <c r="G4634">
        <v>14</v>
      </c>
      <c r="H4634" t="s">
        <v>20</v>
      </c>
      <c r="I4634" t="s">
        <v>32</v>
      </c>
      <c r="J4634" t="s">
        <v>20</v>
      </c>
      <c r="K4634" t="s">
        <v>20</v>
      </c>
      <c r="L4634" t="s">
        <v>29</v>
      </c>
      <c r="M4634" t="s">
        <v>20</v>
      </c>
      <c r="N4634" t="s">
        <v>25</v>
      </c>
      <c r="O4634">
        <v>67.33</v>
      </c>
      <c r="P4634">
        <v>950.06</v>
      </c>
      <c r="Q4634">
        <v>0</v>
      </c>
      <c r="R4634" t="s">
        <v>21</v>
      </c>
    </row>
    <row r="4635" spans="1:18" x14ac:dyDescent="0.35">
      <c r="A4635" t="s">
        <v>4660</v>
      </c>
      <c r="B4635" t="s">
        <v>19</v>
      </c>
      <c r="C4635">
        <v>0</v>
      </c>
      <c r="D4635" t="s">
        <v>21</v>
      </c>
      <c r="E4635" t="s">
        <v>21</v>
      </c>
      <c r="F4635" t="s">
        <v>58</v>
      </c>
      <c r="G4635">
        <v>52</v>
      </c>
      <c r="H4635" t="s">
        <v>20</v>
      </c>
      <c r="I4635" t="s">
        <v>32</v>
      </c>
      <c r="J4635" t="s">
        <v>21</v>
      </c>
      <c r="K4635" t="s">
        <v>20</v>
      </c>
      <c r="L4635" t="s">
        <v>29</v>
      </c>
      <c r="M4635" t="s">
        <v>21</v>
      </c>
      <c r="N4635" t="s">
        <v>30</v>
      </c>
      <c r="O4635">
        <v>60.7</v>
      </c>
      <c r="P4635">
        <v>3122.78</v>
      </c>
      <c r="Q4635">
        <v>1</v>
      </c>
      <c r="R4635" t="s">
        <v>21</v>
      </c>
    </row>
    <row r="4636" spans="1:18" x14ac:dyDescent="0.35">
      <c r="A4636" t="s">
        <v>4661</v>
      </c>
      <c r="B4636" t="s">
        <v>19</v>
      </c>
      <c r="C4636">
        <v>0</v>
      </c>
      <c r="D4636" t="s">
        <v>21</v>
      </c>
      <c r="E4636" t="s">
        <v>21</v>
      </c>
      <c r="F4636" t="s">
        <v>65</v>
      </c>
      <c r="G4636">
        <v>31</v>
      </c>
      <c r="H4636" t="s">
        <v>20</v>
      </c>
      <c r="I4636" t="s">
        <v>32</v>
      </c>
      <c r="J4636" t="s">
        <v>21</v>
      </c>
      <c r="K4636" t="s">
        <v>21</v>
      </c>
      <c r="L4636" t="s">
        <v>24</v>
      </c>
      <c r="M4636" t="s">
        <v>20</v>
      </c>
      <c r="N4636" t="s">
        <v>30</v>
      </c>
      <c r="O4636">
        <v>46.95</v>
      </c>
      <c r="Q4636">
        <v>0</v>
      </c>
      <c r="R4636" t="s">
        <v>21</v>
      </c>
    </row>
    <row r="4637" spans="1:18" x14ac:dyDescent="0.35">
      <c r="A4637" t="s">
        <v>4662</v>
      </c>
      <c r="B4637" t="s">
        <v>36</v>
      </c>
      <c r="C4637">
        <v>0</v>
      </c>
      <c r="D4637" t="s">
        <v>21</v>
      </c>
      <c r="E4637" t="s">
        <v>21</v>
      </c>
      <c r="F4637" t="s">
        <v>58</v>
      </c>
      <c r="G4637">
        <v>3</v>
      </c>
      <c r="H4637" t="s">
        <v>20</v>
      </c>
      <c r="I4637" t="s">
        <v>32</v>
      </c>
      <c r="J4637" t="s">
        <v>20</v>
      </c>
      <c r="K4637" t="s">
        <v>20</v>
      </c>
      <c r="L4637" t="s">
        <v>33</v>
      </c>
      <c r="M4637" t="s">
        <v>20</v>
      </c>
      <c r="N4637" t="s">
        <v>43</v>
      </c>
      <c r="O4637">
        <v>63.98</v>
      </c>
      <c r="P4637">
        <v>187.22</v>
      </c>
      <c r="Q4637">
        <v>1</v>
      </c>
      <c r="R4637" t="s">
        <v>20</v>
      </c>
    </row>
    <row r="4638" spans="1:18" x14ac:dyDescent="0.35">
      <c r="A4638" t="s">
        <v>4663</v>
      </c>
      <c r="B4638" t="s">
        <v>36</v>
      </c>
      <c r="C4638">
        <v>0</v>
      </c>
      <c r="D4638" t="s">
        <v>21</v>
      </c>
      <c r="E4638" t="s">
        <v>21</v>
      </c>
      <c r="F4638" t="s">
        <v>22</v>
      </c>
      <c r="G4638">
        <v>60</v>
      </c>
      <c r="H4638" t="s">
        <v>21</v>
      </c>
      <c r="I4638" t="s">
        <v>23</v>
      </c>
      <c r="J4638" t="s">
        <v>20</v>
      </c>
      <c r="K4638" t="s">
        <v>21</v>
      </c>
      <c r="L4638" t="s">
        <v>29</v>
      </c>
      <c r="M4638" t="s">
        <v>20</v>
      </c>
      <c r="N4638" t="s">
        <v>34</v>
      </c>
      <c r="O4638">
        <v>78.73</v>
      </c>
      <c r="P4638">
        <v>4841.0200000000004</v>
      </c>
      <c r="Q4638">
        <v>4</v>
      </c>
      <c r="R4638" t="s">
        <v>21</v>
      </c>
    </row>
    <row r="4639" spans="1:18" x14ac:dyDescent="0.35">
      <c r="A4639" t="s">
        <v>4664</v>
      </c>
      <c r="B4639" t="s">
        <v>36</v>
      </c>
      <c r="C4639">
        <v>0</v>
      </c>
      <c r="D4639" t="s">
        <v>21</v>
      </c>
      <c r="E4639" t="s">
        <v>21</v>
      </c>
      <c r="F4639" t="s">
        <v>58</v>
      </c>
      <c r="G4639">
        <v>23</v>
      </c>
      <c r="H4639" t="s">
        <v>21</v>
      </c>
      <c r="I4639" t="s">
        <v>23</v>
      </c>
      <c r="J4639" t="s">
        <v>21</v>
      </c>
      <c r="K4639" t="s">
        <v>21</v>
      </c>
      <c r="L4639" t="s">
        <v>33</v>
      </c>
      <c r="M4639" t="s">
        <v>20</v>
      </c>
      <c r="N4639" t="s">
        <v>34</v>
      </c>
      <c r="O4639">
        <v>70.97</v>
      </c>
      <c r="P4639">
        <v>1625.6</v>
      </c>
      <c r="Q4639">
        <v>4</v>
      </c>
      <c r="R4639" t="s">
        <v>20</v>
      </c>
    </row>
    <row r="4640" spans="1:18" x14ac:dyDescent="0.35">
      <c r="A4640" t="s">
        <v>4665</v>
      </c>
      <c r="B4640" t="s">
        <v>36</v>
      </c>
      <c r="C4640">
        <v>0</v>
      </c>
      <c r="D4640" t="s">
        <v>20</v>
      </c>
      <c r="E4640" t="s">
        <v>20</v>
      </c>
      <c r="F4640" t="s">
        <v>41</v>
      </c>
      <c r="G4640">
        <v>50</v>
      </c>
      <c r="H4640" t="s">
        <v>20</v>
      </c>
      <c r="I4640" t="s">
        <v>23</v>
      </c>
      <c r="J4640" t="s">
        <v>21</v>
      </c>
      <c r="K4640" t="s">
        <v>20</v>
      </c>
      <c r="L4640" t="s">
        <v>29</v>
      </c>
      <c r="M4640" t="s">
        <v>20</v>
      </c>
      <c r="N4640" t="s">
        <v>25</v>
      </c>
      <c r="O4640">
        <v>89.69</v>
      </c>
      <c r="P4640">
        <v>4366.55</v>
      </c>
      <c r="Q4640">
        <v>4</v>
      </c>
      <c r="R4640" t="s">
        <v>21</v>
      </c>
    </row>
    <row r="4641" spans="1:18" x14ac:dyDescent="0.35">
      <c r="A4641" t="s">
        <v>4666</v>
      </c>
      <c r="B4641" t="s">
        <v>36</v>
      </c>
      <c r="C4641">
        <v>0</v>
      </c>
      <c r="D4641" t="s">
        <v>21</v>
      </c>
      <c r="E4641" t="s">
        <v>21</v>
      </c>
      <c r="F4641" t="s">
        <v>45</v>
      </c>
      <c r="G4641">
        <v>55</v>
      </c>
      <c r="H4641" t="s">
        <v>20</v>
      </c>
      <c r="I4641" t="s">
        <v>32</v>
      </c>
      <c r="J4641" t="s">
        <v>21</v>
      </c>
      <c r="K4641" t="s">
        <v>20</v>
      </c>
      <c r="L4641" t="s">
        <v>24</v>
      </c>
      <c r="M4641" t="s">
        <v>20</v>
      </c>
      <c r="N4641" t="s">
        <v>25</v>
      </c>
      <c r="O4641">
        <v>63.26</v>
      </c>
      <c r="P4641">
        <v>3550.58</v>
      </c>
      <c r="Q4641">
        <v>2</v>
      </c>
      <c r="R4641" t="s">
        <v>21</v>
      </c>
    </row>
    <row r="4642" spans="1:18" x14ac:dyDescent="0.35">
      <c r="A4642" t="s">
        <v>4667</v>
      </c>
      <c r="B4642" t="s">
        <v>36</v>
      </c>
      <c r="C4642">
        <v>1</v>
      </c>
      <c r="D4642" t="s">
        <v>21</v>
      </c>
      <c r="E4642" t="s">
        <v>21</v>
      </c>
      <c r="F4642" t="s">
        <v>75</v>
      </c>
      <c r="G4642">
        <v>37</v>
      </c>
      <c r="H4642" t="s">
        <v>20</v>
      </c>
      <c r="I4642" t="s">
        <v>23</v>
      </c>
      <c r="J4642" t="s">
        <v>20</v>
      </c>
      <c r="K4642" t="s">
        <v>21</v>
      </c>
      <c r="L4642" t="s">
        <v>29</v>
      </c>
      <c r="M4642" t="s">
        <v>20</v>
      </c>
      <c r="N4642" t="s">
        <v>43</v>
      </c>
      <c r="O4642">
        <v>94.13</v>
      </c>
      <c r="P4642">
        <v>3453.39</v>
      </c>
      <c r="Q4642">
        <v>2</v>
      </c>
      <c r="R4642" t="s">
        <v>21</v>
      </c>
    </row>
    <row r="4643" spans="1:18" x14ac:dyDescent="0.35">
      <c r="A4643" t="s">
        <v>4668</v>
      </c>
      <c r="B4643" t="s">
        <v>36</v>
      </c>
      <c r="C4643">
        <v>0</v>
      </c>
      <c r="D4643" t="s">
        <v>20</v>
      </c>
      <c r="E4643" t="s">
        <v>20</v>
      </c>
      <c r="F4643" t="s">
        <v>39</v>
      </c>
      <c r="G4643">
        <v>21</v>
      </c>
      <c r="H4643" t="s">
        <v>20</v>
      </c>
      <c r="I4643" t="s">
        <v>23</v>
      </c>
      <c r="J4643" t="s">
        <v>20</v>
      </c>
      <c r="K4643" t="s">
        <v>20</v>
      </c>
      <c r="L4643" t="s">
        <v>33</v>
      </c>
      <c r="M4643" t="s">
        <v>21</v>
      </c>
      <c r="N4643" t="s">
        <v>25</v>
      </c>
      <c r="O4643">
        <v>93.05</v>
      </c>
      <c r="P4643">
        <v>1897.27</v>
      </c>
      <c r="Q4643">
        <v>1</v>
      </c>
      <c r="R4643" t="s">
        <v>21</v>
      </c>
    </row>
    <row r="4644" spans="1:18" x14ac:dyDescent="0.35">
      <c r="A4644" t="s">
        <v>4669</v>
      </c>
      <c r="B4644" t="s">
        <v>36</v>
      </c>
      <c r="C4644">
        <v>0</v>
      </c>
      <c r="D4644" t="s">
        <v>21</v>
      </c>
      <c r="E4644" t="s">
        <v>21</v>
      </c>
      <c r="F4644" t="s">
        <v>41</v>
      </c>
      <c r="G4644">
        <v>11</v>
      </c>
      <c r="H4644" t="s">
        <v>20</v>
      </c>
      <c r="I4644" t="s">
        <v>32</v>
      </c>
      <c r="J4644" t="s">
        <v>21</v>
      </c>
      <c r="K4644" t="s">
        <v>20</v>
      </c>
      <c r="L4644" t="s">
        <v>33</v>
      </c>
      <c r="M4644" t="s">
        <v>21</v>
      </c>
      <c r="N4644" t="s">
        <v>43</v>
      </c>
      <c r="O4644">
        <v>53.73</v>
      </c>
      <c r="P4644">
        <v>586.41999999999996</v>
      </c>
      <c r="Q4644">
        <v>2</v>
      </c>
      <c r="R4644" t="s">
        <v>21</v>
      </c>
    </row>
    <row r="4645" spans="1:18" x14ac:dyDescent="0.35">
      <c r="A4645" t="s">
        <v>4670</v>
      </c>
      <c r="B4645" t="s">
        <v>36</v>
      </c>
      <c r="C4645">
        <v>1</v>
      </c>
      <c r="D4645" t="s">
        <v>21</v>
      </c>
      <c r="E4645" t="s">
        <v>21</v>
      </c>
      <c r="F4645" t="s">
        <v>45</v>
      </c>
      <c r="G4645">
        <v>6</v>
      </c>
      <c r="H4645" t="s">
        <v>20</v>
      </c>
      <c r="I4645" t="s">
        <v>32</v>
      </c>
      <c r="J4645" t="s">
        <v>20</v>
      </c>
      <c r="K4645" t="s">
        <v>21</v>
      </c>
      <c r="L4645" t="s">
        <v>33</v>
      </c>
      <c r="M4645" t="s">
        <v>21</v>
      </c>
      <c r="N4645" t="s">
        <v>43</v>
      </c>
      <c r="O4645">
        <v>65.95</v>
      </c>
      <c r="P4645">
        <v>401.82</v>
      </c>
      <c r="Q4645">
        <v>1</v>
      </c>
      <c r="R4645" t="s">
        <v>21</v>
      </c>
    </row>
    <row r="4646" spans="1:18" x14ac:dyDescent="0.35">
      <c r="A4646" t="s">
        <v>4671</v>
      </c>
      <c r="B4646" t="s">
        <v>36</v>
      </c>
      <c r="C4646">
        <v>0</v>
      </c>
      <c r="D4646" t="s">
        <v>21</v>
      </c>
      <c r="E4646" t="s">
        <v>21</v>
      </c>
      <c r="F4646" t="s">
        <v>49</v>
      </c>
      <c r="G4646">
        <v>8</v>
      </c>
      <c r="H4646" t="s">
        <v>20</v>
      </c>
      <c r="I4646" t="s">
        <v>21</v>
      </c>
      <c r="J4646" t="s">
        <v>28</v>
      </c>
      <c r="K4646" t="s">
        <v>28</v>
      </c>
      <c r="L4646" t="s">
        <v>29</v>
      </c>
      <c r="M4646" t="s">
        <v>20</v>
      </c>
      <c r="N4646" t="s">
        <v>30</v>
      </c>
      <c r="O4646">
        <v>18.57</v>
      </c>
      <c r="P4646">
        <v>145.15</v>
      </c>
      <c r="Q4646">
        <v>0</v>
      </c>
      <c r="R4646" t="s">
        <v>21</v>
      </c>
    </row>
    <row r="4647" spans="1:18" x14ac:dyDescent="0.35">
      <c r="A4647" t="s">
        <v>4672</v>
      </c>
      <c r="B4647" t="s">
        <v>36</v>
      </c>
      <c r="C4647">
        <v>0</v>
      </c>
      <c r="D4647" t="s">
        <v>21</v>
      </c>
      <c r="E4647" t="s">
        <v>21</v>
      </c>
      <c r="F4647" t="s">
        <v>58</v>
      </c>
      <c r="G4647">
        <v>29</v>
      </c>
      <c r="H4647" t="s">
        <v>20</v>
      </c>
      <c r="I4647" t="s">
        <v>32</v>
      </c>
      <c r="J4647" t="s">
        <v>21</v>
      </c>
      <c r="K4647" t="s">
        <v>20</v>
      </c>
      <c r="L4647" t="s">
        <v>24</v>
      </c>
      <c r="M4647" t="s">
        <v>20</v>
      </c>
      <c r="N4647" t="s">
        <v>30</v>
      </c>
      <c r="O4647">
        <v>61.82</v>
      </c>
      <c r="P4647">
        <v>1758.36</v>
      </c>
      <c r="Q4647">
        <v>1</v>
      </c>
      <c r="R4647" t="s">
        <v>20</v>
      </c>
    </row>
    <row r="4648" spans="1:18" x14ac:dyDescent="0.35">
      <c r="A4648" t="s">
        <v>4673</v>
      </c>
      <c r="B4648" t="s">
        <v>19</v>
      </c>
      <c r="C4648">
        <v>0</v>
      </c>
      <c r="D4648" t="s">
        <v>21</v>
      </c>
      <c r="E4648" t="s">
        <v>21</v>
      </c>
      <c r="F4648" t="s">
        <v>39</v>
      </c>
      <c r="G4648">
        <v>11</v>
      </c>
      <c r="H4648" t="s">
        <v>20</v>
      </c>
      <c r="I4648" t="s">
        <v>32</v>
      </c>
      <c r="J4648" t="s">
        <v>20</v>
      </c>
      <c r="K4648" t="s">
        <v>21</v>
      </c>
      <c r="L4648" t="s">
        <v>33</v>
      </c>
      <c r="M4648" t="s">
        <v>21</v>
      </c>
      <c r="N4648" t="s">
        <v>34</v>
      </c>
      <c r="O4648">
        <v>56.74</v>
      </c>
      <c r="P4648">
        <v>626.52</v>
      </c>
      <c r="Q4648">
        <v>1</v>
      </c>
      <c r="R4648" t="s">
        <v>21</v>
      </c>
    </row>
    <row r="4649" spans="1:18" x14ac:dyDescent="0.35">
      <c r="A4649" t="s">
        <v>4674</v>
      </c>
      <c r="B4649" t="s">
        <v>19</v>
      </c>
      <c r="C4649">
        <v>0</v>
      </c>
      <c r="D4649" t="s">
        <v>20</v>
      </c>
      <c r="E4649" t="s">
        <v>21</v>
      </c>
      <c r="F4649" t="s">
        <v>41</v>
      </c>
      <c r="G4649">
        <v>11</v>
      </c>
      <c r="H4649" t="s">
        <v>20</v>
      </c>
      <c r="I4649" t="s">
        <v>21</v>
      </c>
      <c r="J4649" t="s">
        <v>28</v>
      </c>
      <c r="K4649" t="s">
        <v>28</v>
      </c>
      <c r="L4649" t="s">
        <v>33</v>
      </c>
      <c r="M4649" t="s">
        <v>21</v>
      </c>
      <c r="N4649" t="s">
        <v>43</v>
      </c>
      <c r="O4649">
        <v>32.49</v>
      </c>
      <c r="P4649">
        <v>361.91</v>
      </c>
      <c r="Q4649">
        <v>1</v>
      </c>
      <c r="R4649" t="s">
        <v>21</v>
      </c>
    </row>
    <row r="4650" spans="1:18" x14ac:dyDescent="0.35">
      <c r="A4650" t="s">
        <v>4675</v>
      </c>
      <c r="B4650" t="s">
        <v>36</v>
      </c>
      <c r="C4650">
        <v>0</v>
      </c>
      <c r="D4650" t="s">
        <v>20</v>
      </c>
      <c r="E4650" t="s">
        <v>20</v>
      </c>
      <c r="F4650" t="s">
        <v>22</v>
      </c>
      <c r="G4650">
        <v>6</v>
      </c>
      <c r="H4650" t="s">
        <v>20</v>
      </c>
      <c r="I4650" t="s">
        <v>23</v>
      </c>
      <c r="J4650" t="s">
        <v>20</v>
      </c>
      <c r="K4650" t="s">
        <v>21</v>
      </c>
      <c r="L4650" t="s">
        <v>33</v>
      </c>
      <c r="M4650" t="s">
        <v>21</v>
      </c>
      <c r="N4650" t="s">
        <v>34</v>
      </c>
      <c r="O4650">
        <v>95.18</v>
      </c>
      <c r="P4650">
        <v>571.85</v>
      </c>
      <c r="Q4650">
        <v>3</v>
      </c>
      <c r="R4650" t="s">
        <v>20</v>
      </c>
    </row>
    <row r="4651" spans="1:18" x14ac:dyDescent="0.35">
      <c r="A4651" t="s">
        <v>4676</v>
      </c>
      <c r="B4651" t="s">
        <v>36</v>
      </c>
      <c r="C4651">
        <v>1</v>
      </c>
      <c r="D4651" t="s">
        <v>21</v>
      </c>
      <c r="E4651" t="s">
        <v>21</v>
      </c>
      <c r="F4651" t="s">
        <v>75</v>
      </c>
      <c r="G4651">
        <v>29</v>
      </c>
      <c r="H4651" t="s">
        <v>20</v>
      </c>
      <c r="I4651" t="s">
        <v>23</v>
      </c>
      <c r="J4651" t="s">
        <v>20</v>
      </c>
      <c r="K4651" t="s">
        <v>20</v>
      </c>
      <c r="L4651" t="s">
        <v>33</v>
      </c>
      <c r="M4651" t="s">
        <v>21</v>
      </c>
      <c r="N4651" t="s">
        <v>34</v>
      </c>
      <c r="O4651">
        <v>103.64</v>
      </c>
      <c r="P4651">
        <v>3046.74</v>
      </c>
      <c r="Q4651">
        <v>1</v>
      </c>
      <c r="R4651" t="s">
        <v>20</v>
      </c>
    </row>
    <row r="4652" spans="1:18" x14ac:dyDescent="0.35">
      <c r="A4652" t="s">
        <v>4677</v>
      </c>
      <c r="B4652" t="s">
        <v>36</v>
      </c>
      <c r="C4652">
        <v>0</v>
      </c>
      <c r="D4652" t="s">
        <v>20</v>
      </c>
      <c r="E4652" t="s">
        <v>21</v>
      </c>
      <c r="F4652" t="s">
        <v>45</v>
      </c>
      <c r="G4652">
        <v>29</v>
      </c>
      <c r="H4652" t="s">
        <v>20</v>
      </c>
      <c r="I4652" t="s">
        <v>23</v>
      </c>
      <c r="J4652" t="s">
        <v>21</v>
      </c>
      <c r="K4652" t="s">
        <v>21</v>
      </c>
      <c r="L4652" t="s">
        <v>33</v>
      </c>
      <c r="M4652" t="s">
        <v>21</v>
      </c>
      <c r="N4652" t="s">
        <v>25</v>
      </c>
      <c r="O4652">
        <v>85.29</v>
      </c>
      <c r="P4652">
        <v>2501.6</v>
      </c>
      <c r="Q4652">
        <v>2</v>
      </c>
      <c r="R4652" t="s">
        <v>21</v>
      </c>
    </row>
    <row r="4653" spans="1:18" x14ac:dyDescent="0.35">
      <c r="A4653" t="s">
        <v>4678</v>
      </c>
      <c r="B4653" t="s">
        <v>36</v>
      </c>
      <c r="C4653">
        <v>0</v>
      </c>
      <c r="D4653" t="s">
        <v>20</v>
      </c>
      <c r="E4653" t="s">
        <v>21</v>
      </c>
      <c r="F4653" t="s">
        <v>56</v>
      </c>
      <c r="G4653">
        <v>33</v>
      </c>
      <c r="H4653" t="s">
        <v>20</v>
      </c>
      <c r="I4653" t="s">
        <v>21</v>
      </c>
      <c r="J4653" t="s">
        <v>28</v>
      </c>
      <c r="K4653" t="s">
        <v>28</v>
      </c>
      <c r="L4653" t="s">
        <v>24</v>
      </c>
      <c r="M4653" t="s">
        <v>21</v>
      </c>
      <c r="N4653" t="s">
        <v>34</v>
      </c>
      <c r="O4653">
        <v>20.27</v>
      </c>
      <c r="P4653">
        <v>652.27</v>
      </c>
      <c r="Q4653">
        <v>1</v>
      </c>
      <c r="R4653" t="s">
        <v>21</v>
      </c>
    </row>
    <row r="4654" spans="1:18" x14ac:dyDescent="0.35">
      <c r="A4654" t="s">
        <v>4679</v>
      </c>
      <c r="B4654" t="s">
        <v>19</v>
      </c>
      <c r="C4654">
        <v>0</v>
      </c>
      <c r="D4654" t="s">
        <v>20</v>
      </c>
      <c r="E4654" t="s">
        <v>20</v>
      </c>
      <c r="F4654" t="s">
        <v>47</v>
      </c>
      <c r="G4654">
        <v>24</v>
      </c>
      <c r="H4654" t="s">
        <v>20</v>
      </c>
      <c r="I4654" t="s">
        <v>32</v>
      </c>
      <c r="J4654" t="s">
        <v>21</v>
      </c>
      <c r="K4654" t="s">
        <v>21</v>
      </c>
      <c r="L4654" t="s">
        <v>33</v>
      </c>
      <c r="M4654" t="s">
        <v>21</v>
      </c>
      <c r="N4654" t="s">
        <v>43</v>
      </c>
      <c r="O4654">
        <v>60.65</v>
      </c>
      <c r="P4654">
        <v>1469.87</v>
      </c>
      <c r="Q4654">
        <v>2</v>
      </c>
      <c r="R4654" t="s">
        <v>21</v>
      </c>
    </row>
    <row r="4655" spans="1:18" x14ac:dyDescent="0.35">
      <c r="A4655" t="s">
        <v>4680</v>
      </c>
      <c r="B4655" t="s">
        <v>36</v>
      </c>
      <c r="C4655">
        <v>0</v>
      </c>
      <c r="D4655" t="s">
        <v>21</v>
      </c>
      <c r="E4655" t="s">
        <v>21</v>
      </c>
      <c r="F4655" t="s">
        <v>39</v>
      </c>
      <c r="G4655">
        <v>21</v>
      </c>
      <c r="H4655" t="s">
        <v>20</v>
      </c>
      <c r="I4655" t="s">
        <v>32</v>
      </c>
      <c r="J4655" t="s">
        <v>21</v>
      </c>
      <c r="K4655" t="s">
        <v>21</v>
      </c>
      <c r="L4655" t="s">
        <v>33</v>
      </c>
      <c r="M4655" t="s">
        <v>20</v>
      </c>
      <c r="N4655" t="s">
        <v>34</v>
      </c>
      <c r="O4655">
        <v>59.84</v>
      </c>
      <c r="P4655">
        <v>1260.79</v>
      </c>
      <c r="Q4655">
        <v>2</v>
      </c>
      <c r="R4655" t="s">
        <v>20</v>
      </c>
    </row>
    <row r="4656" spans="1:18" x14ac:dyDescent="0.35">
      <c r="A4656" t="s">
        <v>4681</v>
      </c>
      <c r="B4656" t="s">
        <v>36</v>
      </c>
      <c r="C4656">
        <v>0</v>
      </c>
      <c r="D4656" t="s">
        <v>21</v>
      </c>
      <c r="E4656" t="s">
        <v>21</v>
      </c>
      <c r="F4656" t="s">
        <v>39</v>
      </c>
      <c r="G4656">
        <v>4</v>
      </c>
      <c r="H4656" t="s">
        <v>20</v>
      </c>
      <c r="I4656" t="s">
        <v>32</v>
      </c>
      <c r="J4656" t="s">
        <v>21</v>
      </c>
      <c r="K4656" t="s">
        <v>21</v>
      </c>
      <c r="L4656" t="s">
        <v>33</v>
      </c>
      <c r="M4656" t="s">
        <v>20</v>
      </c>
      <c r="N4656" t="s">
        <v>43</v>
      </c>
      <c r="O4656">
        <v>52.19</v>
      </c>
      <c r="P4656">
        <v>205.48</v>
      </c>
      <c r="Q4656">
        <v>1</v>
      </c>
      <c r="R4656" t="s">
        <v>21</v>
      </c>
    </row>
    <row r="4657" spans="1:18" x14ac:dyDescent="0.35">
      <c r="A4657" t="s">
        <v>4682</v>
      </c>
      <c r="B4657" t="s">
        <v>19</v>
      </c>
      <c r="C4657">
        <v>1</v>
      </c>
      <c r="D4657" t="s">
        <v>20</v>
      </c>
      <c r="E4657" t="s">
        <v>20</v>
      </c>
      <c r="F4657" t="s">
        <v>56</v>
      </c>
      <c r="G4657">
        <v>9</v>
      </c>
      <c r="H4657" t="s">
        <v>20</v>
      </c>
      <c r="I4657" t="s">
        <v>23</v>
      </c>
      <c r="J4657" t="s">
        <v>20</v>
      </c>
      <c r="K4657" t="s">
        <v>21</v>
      </c>
      <c r="L4657" t="s">
        <v>33</v>
      </c>
      <c r="M4657" t="s">
        <v>21</v>
      </c>
      <c r="N4657" t="s">
        <v>30</v>
      </c>
      <c r="O4657">
        <v>77.45</v>
      </c>
      <c r="P4657">
        <v>711.97</v>
      </c>
      <c r="Q4657">
        <v>1</v>
      </c>
      <c r="R4657" t="s">
        <v>20</v>
      </c>
    </row>
    <row r="4658" spans="1:18" x14ac:dyDescent="0.35">
      <c r="A4658" t="s">
        <v>4683</v>
      </c>
      <c r="B4658" t="s">
        <v>19</v>
      </c>
      <c r="C4658">
        <v>0</v>
      </c>
      <c r="D4658" t="s">
        <v>20</v>
      </c>
      <c r="E4658" t="s">
        <v>20</v>
      </c>
      <c r="F4658" t="s">
        <v>65</v>
      </c>
      <c r="G4658">
        <v>4</v>
      </c>
      <c r="H4658" t="s">
        <v>20</v>
      </c>
      <c r="I4658" t="s">
        <v>23</v>
      </c>
      <c r="J4658" t="s">
        <v>21</v>
      </c>
      <c r="K4658" t="s">
        <v>21</v>
      </c>
      <c r="L4658" t="s">
        <v>33</v>
      </c>
      <c r="M4658" t="s">
        <v>20</v>
      </c>
      <c r="N4658" t="s">
        <v>30</v>
      </c>
      <c r="O4658">
        <v>84.91</v>
      </c>
      <c r="P4658">
        <v>341.82</v>
      </c>
      <c r="Q4658">
        <v>1</v>
      </c>
      <c r="R4658" t="s">
        <v>20</v>
      </c>
    </row>
    <row r="4659" spans="1:18" x14ac:dyDescent="0.35">
      <c r="A4659" t="s">
        <v>4684</v>
      </c>
      <c r="B4659" t="s">
        <v>36</v>
      </c>
      <c r="C4659">
        <v>0</v>
      </c>
      <c r="D4659" t="s">
        <v>21</v>
      </c>
      <c r="E4659" t="s">
        <v>21</v>
      </c>
      <c r="F4659" t="s">
        <v>39</v>
      </c>
      <c r="G4659">
        <v>54</v>
      </c>
      <c r="H4659" t="s">
        <v>20</v>
      </c>
      <c r="I4659" t="s">
        <v>32</v>
      </c>
      <c r="J4659" t="s">
        <v>21</v>
      </c>
      <c r="K4659" t="s">
        <v>21</v>
      </c>
      <c r="L4659" t="s">
        <v>24</v>
      </c>
      <c r="M4659" t="s">
        <v>20</v>
      </c>
      <c r="N4659" t="s">
        <v>34</v>
      </c>
      <c r="O4659">
        <v>54.94</v>
      </c>
      <c r="P4659">
        <v>3024.54</v>
      </c>
      <c r="Q4659">
        <v>0</v>
      </c>
      <c r="R4659" t="s">
        <v>21</v>
      </c>
    </row>
    <row r="4660" spans="1:18" x14ac:dyDescent="0.35">
      <c r="A4660" t="s">
        <v>4685</v>
      </c>
      <c r="B4660" t="s">
        <v>19</v>
      </c>
      <c r="C4660">
        <v>0</v>
      </c>
      <c r="D4660" t="s">
        <v>20</v>
      </c>
      <c r="E4660" t="s">
        <v>21</v>
      </c>
      <c r="F4660" t="s">
        <v>27</v>
      </c>
      <c r="G4660">
        <v>16</v>
      </c>
      <c r="H4660" t="s">
        <v>20</v>
      </c>
      <c r="I4660" t="s">
        <v>32</v>
      </c>
      <c r="J4660" t="s">
        <v>21</v>
      </c>
      <c r="K4660" t="s">
        <v>21</v>
      </c>
      <c r="L4660" t="s">
        <v>29</v>
      </c>
      <c r="M4660" t="s">
        <v>20</v>
      </c>
      <c r="N4660" t="s">
        <v>25</v>
      </c>
      <c r="O4660">
        <v>50.73</v>
      </c>
      <c r="P4660">
        <v>827.04</v>
      </c>
      <c r="Q4660">
        <v>1</v>
      </c>
      <c r="R4660" t="s">
        <v>21</v>
      </c>
    </row>
    <row r="4661" spans="1:18" x14ac:dyDescent="0.35">
      <c r="A4661" t="s">
        <v>4686</v>
      </c>
      <c r="B4661" t="s">
        <v>36</v>
      </c>
      <c r="C4661">
        <v>0</v>
      </c>
      <c r="D4661" t="s">
        <v>21</v>
      </c>
      <c r="E4661" t="s">
        <v>21</v>
      </c>
      <c r="F4661" t="s">
        <v>56</v>
      </c>
      <c r="G4661">
        <v>72</v>
      </c>
      <c r="H4661" t="s">
        <v>20</v>
      </c>
      <c r="I4661" t="s">
        <v>21</v>
      </c>
      <c r="J4661" t="s">
        <v>28</v>
      </c>
      <c r="K4661" t="s">
        <v>28</v>
      </c>
      <c r="L4661" t="s">
        <v>24</v>
      </c>
      <c r="M4661" t="s">
        <v>20</v>
      </c>
      <c r="N4661" t="s">
        <v>25</v>
      </c>
      <c r="O4661">
        <v>23.86</v>
      </c>
      <c r="P4661">
        <v>1696.05</v>
      </c>
      <c r="Q4661">
        <v>1</v>
      </c>
      <c r="R4661" t="s">
        <v>21</v>
      </c>
    </row>
    <row r="4662" spans="1:18" x14ac:dyDescent="0.35">
      <c r="A4662" t="s">
        <v>4687</v>
      </c>
      <c r="B4662" t="s">
        <v>36</v>
      </c>
      <c r="C4662">
        <v>0</v>
      </c>
      <c r="D4662" t="s">
        <v>20</v>
      </c>
      <c r="E4662" t="s">
        <v>21</v>
      </c>
      <c r="F4662" t="s">
        <v>58</v>
      </c>
      <c r="G4662">
        <v>9</v>
      </c>
      <c r="H4662" t="s">
        <v>20</v>
      </c>
      <c r="I4662" t="s">
        <v>23</v>
      </c>
      <c r="J4662" t="s">
        <v>21</v>
      </c>
      <c r="K4662" t="s">
        <v>21</v>
      </c>
      <c r="L4662" t="s">
        <v>33</v>
      </c>
      <c r="M4662" t="s">
        <v>20</v>
      </c>
      <c r="N4662" t="s">
        <v>25</v>
      </c>
      <c r="O4662">
        <v>80.62</v>
      </c>
      <c r="P4662">
        <v>723.19</v>
      </c>
      <c r="Q4662">
        <v>2</v>
      </c>
      <c r="R4662" t="s">
        <v>21</v>
      </c>
    </row>
    <row r="4663" spans="1:18" x14ac:dyDescent="0.35">
      <c r="A4663" t="s">
        <v>4688</v>
      </c>
      <c r="B4663" t="s">
        <v>19</v>
      </c>
      <c r="C4663">
        <v>0</v>
      </c>
      <c r="D4663" t="s">
        <v>21</v>
      </c>
      <c r="E4663" t="s">
        <v>21</v>
      </c>
      <c r="F4663" t="s">
        <v>41</v>
      </c>
      <c r="G4663">
        <v>32</v>
      </c>
      <c r="H4663" t="s">
        <v>21</v>
      </c>
      <c r="I4663" t="s">
        <v>23</v>
      </c>
      <c r="J4663" t="s">
        <v>21</v>
      </c>
      <c r="K4663" t="s">
        <v>21</v>
      </c>
      <c r="L4663" t="s">
        <v>33</v>
      </c>
      <c r="M4663" t="s">
        <v>21</v>
      </c>
      <c r="N4663" t="s">
        <v>34</v>
      </c>
      <c r="O4663">
        <v>78.89</v>
      </c>
      <c r="P4663">
        <v>2460.9699999999998</v>
      </c>
      <c r="Q4663">
        <v>1</v>
      </c>
      <c r="R4663" t="s">
        <v>21</v>
      </c>
    </row>
    <row r="4664" spans="1:18" x14ac:dyDescent="0.35">
      <c r="A4664" t="s">
        <v>4689</v>
      </c>
      <c r="B4664" t="s">
        <v>36</v>
      </c>
      <c r="C4664">
        <v>0</v>
      </c>
      <c r="D4664" t="s">
        <v>21</v>
      </c>
      <c r="E4664" t="s">
        <v>21</v>
      </c>
      <c r="F4664" t="s">
        <v>41</v>
      </c>
      <c r="G4664">
        <v>19</v>
      </c>
      <c r="H4664" t="s">
        <v>21</v>
      </c>
      <c r="I4664" t="s">
        <v>23</v>
      </c>
      <c r="J4664" t="s">
        <v>21</v>
      </c>
      <c r="K4664" t="s">
        <v>20</v>
      </c>
      <c r="L4664" t="s">
        <v>33</v>
      </c>
      <c r="M4664" t="s">
        <v>21</v>
      </c>
      <c r="N4664" t="s">
        <v>43</v>
      </c>
      <c r="O4664">
        <v>84.97</v>
      </c>
      <c r="P4664">
        <v>1623.04</v>
      </c>
      <c r="Q4664">
        <v>2</v>
      </c>
      <c r="R4664" t="s">
        <v>20</v>
      </c>
    </row>
    <row r="4665" spans="1:18" x14ac:dyDescent="0.35">
      <c r="A4665" t="s">
        <v>4690</v>
      </c>
      <c r="B4665" t="s">
        <v>19</v>
      </c>
      <c r="C4665">
        <v>0</v>
      </c>
      <c r="D4665" t="s">
        <v>21</v>
      </c>
      <c r="E4665" t="s">
        <v>21</v>
      </c>
      <c r="F4665" t="s">
        <v>56</v>
      </c>
      <c r="G4665">
        <v>55</v>
      </c>
      <c r="H4665" t="s">
        <v>20</v>
      </c>
      <c r="I4665" t="s">
        <v>23</v>
      </c>
      <c r="J4665" t="s">
        <v>20</v>
      </c>
      <c r="K4665" t="s">
        <v>21</v>
      </c>
      <c r="L4665" t="s">
        <v>29</v>
      </c>
      <c r="M4665" t="s">
        <v>21</v>
      </c>
      <c r="N4665" t="s">
        <v>43</v>
      </c>
      <c r="O4665">
        <v>90</v>
      </c>
      <c r="P4665">
        <v>5025.7299999999996</v>
      </c>
      <c r="Q4665">
        <v>2</v>
      </c>
      <c r="R4665" t="s">
        <v>21</v>
      </c>
    </row>
    <row r="4666" spans="1:18" x14ac:dyDescent="0.35">
      <c r="A4666" t="s">
        <v>4691</v>
      </c>
      <c r="B4666" t="s">
        <v>36</v>
      </c>
      <c r="C4666">
        <v>0</v>
      </c>
      <c r="D4666" t="s">
        <v>20</v>
      </c>
      <c r="E4666" t="s">
        <v>21</v>
      </c>
      <c r="F4666" t="s">
        <v>45</v>
      </c>
      <c r="G4666">
        <v>54</v>
      </c>
      <c r="H4666" t="s">
        <v>20</v>
      </c>
      <c r="I4666" t="s">
        <v>23</v>
      </c>
      <c r="J4666" t="s">
        <v>21</v>
      </c>
      <c r="K4666" t="s">
        <v>20</v>
      </c>
      <c r="L4666" t="s">
        <v>29</v>
      </c>
      <c r="M4666" t="s">
        <v>20</v>
      </c>
      <c r="N4666" t="s">
        <v>34</v>
      </c>
      <c r="O4666">
        <v>86.92</v>
      </c>
      <c r="P4666">
        <v>4717.3500000000004</v>
      </c>
      <c r="Q4666">
        <v>3</v>
      </c>
      <c r="R4666" t="s">
        <v>21</v>
      </c>
    </row>
    <row r="4667" spans="1:18" x14ac:dyDescent="0.35">
      <c r="A4667" t="s">
        <v>4692</v>
      </c>
      <c r="B4667" t="s">
        <v>36</v>
      </c>
      <c r="C4667">
        <v>1</v>
      </c>
      <c r="D4667" t="s">
        <v>21</v>
      </c>
      <c r="E4667" t="s">
        <v>20</v>
      </c>
      <c r="F4667" t="s">
        <v>37</v>
      </c>
      <c r="G4667">
        <v>36</v>
      </c>
      <c r="H4667" t="s">
        <v>20</v>
      </c>
      <c r="I4667" t="s">
        <v>23</v>
      </c>
      <c r="J4667" t="s">
        <v>20</v>
      </c>
      <c r="K4667" t="s">
        <v>21</v>
      </c>
      <c r="L4667" t="s">
        <v>29</v>
      </c>
      <c r="M4667" t="s">
        <v>20</v>
      </c>
      <c r="N4667" t="s">
        <v>25</v>
      </c>
      <c r="O4667">
        <v>85.79</v>
      </c>
      <c r="P4667">
        <v>3071.39</v>
      </c>
      <c r="Q4667">
        <v>1</v>
      </c>
      <c r="R4667" t="s">
        <v>21</v>
      </c>
    </row>
    <row r="4668" spans="1:18" x14ac:dyDescent="0.35">
      <c r="A4668" t="s">
        <v>4693</v>
      </c>
      <c r="B4668" t="s">
        <v>36</v>
      </c>
      <c r="C4668">
        <v>0</v>
      </c>
      <c r="D4668" t="s">
        <v>20</v>
      </c>
      <c r="E4668" t="s">
        <v>21</v>
      </c>
      <c r="F4668" t="s">
        <v>22</v>
      </c>
      <c r="G4668">
        <v>72</v>
      </c>
      <c r="H4668" t="s">
        <v>20</v>
      </c>
      <c r="I4668" t="s">
        <v>32</v>
      </c>
      <c r="J4668" t="s">
        <v>20</v>
      </c>
      <c r="K4668" t="s">
        <v>20</v>
      </c>
      <c r="L4668" t="s">
        <v>24</v>
      </c>
      <c r="M4668" t="s">
        <v>20</v>
      </c>
      <c r="N4668" t="s">
        <v>25</v>
      </c>
      <c r="O4668">
        <v>70.959999999999994</v>
      </c>
      <c r="P4668">
        <v>5229.0200000000004</v>
      </c>
      <c r="Q4668">
        <v>2</v>
      </c>
      <c r="R4668" t="s">
        <v>21</v>
      </c>
    </row>
    <row r="4669" spans="1:18" x14ac:dyDescent="0.35">
      <c r="A4669" t="s">
        <v>4694</v>
      </c>
      <c r="B4669" t="s">
        <v>36</v>
      </c>
      <c r="C4669">
        <v>1</v>
      </c>
      <c r="D4669" t="s">
        <v>21</v>
      </c>
      <c r="E4669" t="s">
        <v>21</v>
      </c>
      <c r="F4669" t="s">
        <v>58</v>
      </c>
      <c r="G4669">
        <v>18</v>
      </c>
      <c r="H4669" t="s">
        <v>20</v>
      </c>
      <c r="I4669" t="s">
        <v>23</v>
      </c>
      <c r="J4669" t="s">
        <v>21</v>
      </c>
      <c r="K4669" t="s">
        <v>21</v>
      </c>
      <c r="L4669" t="s">
        <v>33</v>
      </c>
      <c r="M4669" t="s">
        <v>21</v>
      </c>
      <c r="N4669" t="s">
        <v>30</v>
      </c>
      <c r="O4669">
        <v>77.91</v>
      </c>
      <c r="P4669">
        <v>1438.53</v>
      </c>
      <c r="Q4669">
        <v>4</v>
      </c>
      <c r="R4669" t="s">
        <v>20</v>
      </c>
    </row>
    <row r="4670" spans="1:18" x14ac:dyDescent="0.35">
      <c r="A4670" t="s">
        <v>4695</v>
      </c>
      <c r="B4670" t="s">
        <v>36</v>
      </c>
      <c r="C4670">
        <v>0</v>
      </c>
      <c r="D4670" t="s">
        <v>21</v>
      </c>
      <c r="E4670" t="s">
        <v>21</v>
      </c>
      <c r="F4670" t="s">
        <v>56</v>
      </c>
      <c r="G4670">
        <v>26</v>
      </c>
      <c r="H4670" t="s">
        <v>20</v>
      </c>
      <c r="I4670" t="s">
        <v>32</v>
      </c>
      <c r="J4670" t="s">
        <v>20</v>
      </c>
      <c r="K4670" t="s">
        <v>21</v>
      </c>
      <c r="L4670" t="s">
        <v>29</v>
      </c>
      <c r="M4670" t="s">
        <v>20</v>
      </c>
      <c r="N4670" t="s">
        <v>43</v>
      </c>
      <c r="O4670">
        <v>58.88</v>
      </c>
      <c r="P4670">
        <v>1518.94</v>
      </c>
      <c r="Q4670">
        <v>2</v>
      </c>
      <c r="R4670" t="s">
        <v>21</v>
      </c>
    </row>
    <row r="4671" spans="1:18" x14ac:dyDescent="0.35">
      <c r="A4671" t="s">
        <v>4696</v>
      </c>
      <c r="B4671" t="s">
        <v>36</v>
      </c>
      <c r="C4671">
        <v>0</v>
      </c>
      <c r="D4671" t="s">
        <v>21</v>
      </c>
      <c r="E4671" t="s">
        <v>21</v>
      </c>
      <c r="F4671" t="s">
        <v>39</v>
      </c>
      <c r="G4671">
        <v>6</v>
      </c>
      <c r="H4671" t="s">
        <v>20</v>
      </c>
      <c r="I4671" t="s">
        <v>21</v>
      </c>
      <c r="J4671" t="s">
        <v>28</v>
      </c>
      <c r="K4671" t="s">
        <v>28</v>
      </c>
      <c r="L4671" t="s">
        <v>33</v>
      </c>
      <c r="M4671" t="s">
        <v>20</v>
      </c>
      <c r="N4671" t="s">
        <v>34</v>
      </c>
      <c r="O4671">
        <v>25.48</v>
      </c>
      <c r="P4671">
        <v>151.1</v>
      </c>
      <c r="Q4671">
        <v>1</v>
      </c>
      <c r="R4671" t="s">
        <v>21</v>
      </c>
    </row>
    <row r="4672" spans="1:18" x14ac:dyDescent="0.35">
      <c r="A4672" t="s">
        <v>4697</v>
      </c>
      <c r="B4672" t="s">
        <v>19</v>
      </c>
      <c r="C4672">
        <v>0</v>
      </c>
      <c r="D4672" t="s">
        <v>21</v>
      </c>
      <c r="E4672" t="s">
        <v>21</v>
      </c>
      <c r="F4672" t="s">
        <v>58</v>
      </c>
      <c r="G4672">
        <v>69</v>
      </c>
      <c r="H4672" t="s">
        <v>20</v>
      </c>
      <c r="I4672" t="s">
        <v>23</v>
      </c>
      <c r="J4672" t="s">
        <v>21</v>
      </c>
      <c r="K4672" t="s">
        <v>21</v>
      </c>
      <c r="L4672" t="s">
        <v>24</v>
      </c>
      <c r="M4672" t="s">
        <v>20</v>
      </c>
      <c r="N4672" t="s">
        <v>34</v>
      </c>
      <c r="O4672">
        <v>91.42</v>
      </c>
      <c r="P4672">
        <v>6142.23</v>
      </c>
      <c r="Q4672">
        <v>2</v>
      </c>
      <c r="R4672" t="s">
        <v>21</v>
      </c>
    </row>
    <row r="4673" spans="1:18" x14ac:dyDescent="0.35">
      <c r="A4673" t="s">
        <v>4698</v>
      </c>
      <c r="B4673" t="s">
        <v>19</v>
      </c>
      <c r="C4673">
        <v>1</v>
      </c>
      <c r="D4673" t="s">
        <v>21</v>
      </c>
      <c r="E4673" t="s">
        <v>21</v>
      </c>
      <c r="F4673" t="s">
        <v>65</v>
      </c>
      <c r="G4673">
        <v>17</v>
      </c>
      <c r="H4673" t="s">
        <v>20</v>
      </c>
      <c r="I4673" t="s">
        <v>21</v>
      </c>
      <c r="J4673" t="s">
        <v>28</v>
      </c>
      <c r="K4673" t="s">
        <v>28</v>
      </c>
      <c r="L4673" t="s">
        <v>33</v>
      </c>
      <c r="M4673" t="s">
        <v>21</v>
      </c>
      <c r="N4673" t="s">
        <v>30</v>
      </c>
      <c r="O4673">
        <v>23.32</v>
      </c>
      <c r="P4673">
        <v>407.37</v>
      </c>
      <c r="Q4673">
        <v>1</v>
      </c>
      <c r="R4673" t="s">
        <v>20</v>
      </c>
    </row>
    <row r="4674" spans="1:18" x14ac:dyDescent="0.35">
      <c r="A4674" t="s">
        <v>4699</v>
      </c>
      <c r="B4674" t="s">
        <v>19</v>
      </c>
      <c r="C4674">
        <v>0</v>
      </c>
      <c r="D4674" t="s">
        <v>20</v>
      </c>
      <c r="E4674" t="s">
        <v>21</v>
      </c>
      <c r="F4674" t="s">
        <v>37</v>
      </c>
      <c r="G4674">
        <v>34</v>
      </c>
      <c r="H4674" t="s">
        <v>20</v>
      </c>
      <c r="I4674" t="s">
        <v>23</v>
      </c>
      <c r="J4674" t="s">
        <v>20</v>
      </c>
      <c r="K4674" t="s">
        <v>21</v>
      </c>
      <c r="L4674" t="s">
        <v>33</v>
      </c>
      <c r="M4674" t="s">
        <v>21</v>
      </c>
      <c r="N4674" t="s">
        <v>25</v>
      </c>
      <c r="O4674">
        <v>96.91</v>
      </c>
      <c r="P4674">
        <v>3249.89</v>
      </c>
      <c r="Q4674">
        <v>2</v>
      </c>
      <c r="R4674" t="s">
        <v>20</v>
      </c>
    </row>
    <row r="4675" spans="1:18" x14ac:dyDescent="0.35">
      <c r="A4675" t="s">
        <v>4700</v>
      </c>
      <c r="B4675" t="s">
        <v>36</v>
      </c>
      <c r="C4675">
        <v>0</v>
      </c>
      <c r="D4675" t="s">
        <v>21</v>
      </c>
      <c r="E4675" t="s">
        <v>21</v>
      </c>
      <c r="F4675" t="s">
        <v>41</v>
      </c>
      <c r="G4675">
        <v>7</v>
      </c>
      <c r="H4675" t="s">
        <v>20</v>
      </c>
      <c r="I4675" t="s">
        <v>32</v>
      </c>
      <c r="J4675" t="s">
        <v>20</v>
      </c>
      <c r="K4675" t="s">
        <v>20</v>
      </c>
      <c r="L4675" t="s">
        <v>33</v>
      </c>
      <c r="M4675" t="s">
        <v>20</v>
      </c>
      <c r="N4675" t="s">
        <v>34</v>
      </c>
      <c r="O4675">
        <v>66.510000000000005</v>
      </c>
      <c r="P4675">
        <v>456.74</v>
      </c>
      <c r="Q4675">
        <v>1</v>
      </c>
      <c r="R4675" t="s">
        <v>21</v>
      </c>
    </row>
    <row r="4676" spans="1:18" x14ac:dyDescent="0.35">
      <c r="A4676" t="s">
        <v>4701</v>
      </c>
      <c r="B4676" t="s">
        <v>36</v>
      </c>
      <c r="C4676">
        <v>1</v>
      </c>
      <c r="D4676" t="s">
        <v>21</v>
      </c>
      <c r="E4676" t="s">
        <v>21</v>
      </c>
      <c r="F4676" t="s">
        <v>41</v>
      </c>
      <c r="G4676">
        <v>12</v>
      </c>
      <c r="H4676" t="s">
        <v>21</v>
      </c>
      <c r="I4676" t="s">
        <v>21</v>
      </c>
      <c r="J4676" t="s">
        <v>28</v>
      </c>
      <c r="K4676" t="s">
        <v>28</v>
      </c>
      <c r="L4676" t="s">
        <v>33</v>
      </c>
      <c r="M4676" t="s">
        <v>20</v>
      </c>
      <c r="N4676" t="s">
        <v>34</v>
      </c>
      <c r="O4676">
        <v>18</v>
      </c>
      <c r="P4676">
        <v>209.56</v>
      </c>
      <c r="Q4676">
        <v>1</v>
      </c>
      <c r="R4676" t="s">
        <v>21</v>
      </c>
    </row>
    <row r="4677" spans="1:18" x14ac:dyDescent="0.35">
      <c r="A4677" t="s">
        <v>4702</v>
      </c>
      <c r="B4677" t="s">
        <v>19</v>
      </c>
      <c r="C4677">
        <v>0</v>
      </c>
      <c r="D4677" t="s">
        <v>20</v>
      </c>
      <c r="E4677" t="s">
        <v>21</v>
      </c>
      <c r="F4677" t="s">
        <v>39</v>
      </c>
      <c r="G4677">
        <v>13</v>
      </c>
      <c r="H4677" t="s">
        <v>20</v>
      </c>
      <c r="I4677" t="s">
        <v>32</v>
      </c>
      <c r="J4677" t="s">
        <v>21</v>
      </c>
      <c r="K4677" t="s">
        <v>21</v>
      </c>
      <c r="L4677" t="s">
        <v>33</v>
      </c>
      <c r="M4677" t="s">
        <v>20</v>
      </c>
      <c r="N4677" t="s">
        <v>43</v>
      </c>
      <c r="O4677">
        <v>54.71</v>
      </c>
      <c r="P4677">
        <v>707.03</v>
      </c>
      <c r="Q4677">
        <v>2</v>
      </c>
      <c r="R4677" t="s">
        <v>21</v>
      </c>
    </row>
    <row r="4678" spans="1:18" x14ac:dyDescent="0.35">
      <c r="A4678" t="s">
        <v>4703</v>
      </c>
      <c r="B4678" t="s">
        <v>19</v>
      </c>
      <c r="C4678">
        <v>0</v>
      </c>
      <c r="D4678" t="s">
        <v>20</v>
      </c>
      <c r="E4678" t="s">
        <v>20</v>
      </c>
      <c r="F4678" t="s">
        <v>37</v>
      </c>
      <c r="G4678">
        <v>12</v>
      </c>
      <c r="H4678" t="s">
        <v>20</v>
      </c>
      <c r="I4678" t="s">
        <v>23</v>
      </c>
      <c r="J4678" t="s">
        <v>21</v>
      </c>
      <c r="K4678" t="s">
        <v>21</v>
      </c>
      <c r="L4678" t="s">
        <v>29</v>
      </c>
      <c r="M4678" t="s">
        <v>20</v>
      </c>
      <c r="N4678" t="s">
        <v>43</v>
      </c>
      <c r="O4678">
        <v>88.74</v>
      </c>
      <c r="P4678">
        <v>1050.21</v>
      </c>
      <c r="Q4678">
        <v>3</v>
      </c>
      <c r="R4678" t="s">
        <v>21</v>
      </c>
    </row>
    <row r="4679" spans="1:18" x14ac:dyDescent="0.35">
      <c r="A4679" t="s">
        <v>4704</v>
      </c>
      <c r="B4679" t="s">
        <v>19</v>
      </c>
      <c r="C4679">
        <v>0</v>
      </c>
      <c r="D4679" t="s">
        <v>20</v>
      </c>
      <c r="E4679" t="s">
        <v>20</v>
      </c>
      <c r="F4679" t="s">
        <v>45</v>
      </c>
      <c r="G4679">
        <v>20</v>
      </c>
      <c r="H4679" t="s">
        <v>20</v>
      </c>
      <c r="I4679" t="s">
        <v>21</v>
      </c>
      <c r="J4679" t="s">
        <v>28</v>
      </c>
      <c r="K4679" t="s">
        <v>28</v>
      </c>
      <c r="L4679" t="s">
        <v>33</v>
      </c>
      <c r="M4679" t="s">
        <v>20</v>
      </c>
      <c r="N4679" t="s">
        <v>34</v>
      </c>
      <c r="O4679">
        <v>27.88</v>
      </c>
      <c r="P4679">
        <v>545.09</v>
      </c>
      <c r="Q4679">
        <v>1</v>
      </c>
      <c r="R4679" t="s">
        <v>21</v>
      </c>
    </row>
    <row r="4680" spans="1:18" x14ac:dyDescent="0.35">
      <c r="A4680" t="s">
        <v>4705</v>
      </c>
      <c r="B4680" t="s">
        <v>19</v>
      </c>
      <c r="C4680">
        <v>0</v>
      </c>
      <c r="D4680" t="s">
        <v>21</v>
      </c>
      <c r="E4680" t="s">
        <v>20</v>
      </c>
      <c r="F4680" t="s">
        <v>56</v>
      </c>
      <c r="G4680">
        <v>10</v>
      </c>
      <c r="H4680" t="s">
        <v>20</v>
      </c>
      <c r="I4680" t="s">
        <v>21</v>
      </c>
      <c r="J4680" t="s">
        <v>28</v>
      </c>
      <c r="K4680" t="s">
        <v>28</v>
      </c>
      <c r="L4680" t="s">
        <v>33</v>
      </c>
      <c r="M4680" t="s">
        <v>20</v>
      </c>
      <c r="N4680" t="s">
        <v>30</v>
      </c>
      <c r="O4680">
        <v>22.17</v>
      </c>
      <c r="P4680">
        <v>215.14</v>
      </c>
      <c r="Q4680">
        <v>4</v>
      </c>
      <c r="R4680" t="s">
        <v>20</v>
      </c>
    </row>
    <row r="4681" spans="1:18" x14ac:dyDescent="0.35">
      <c r="A4681" t="s">
        <v>4706</v>
      </c>
      <c r="B4681" t="s">
        <v>36</v>
      </c>
      <c r="C4681">
        <v>0</v>
      </c>
      <c r="D4681" t="s">
        <v>21</v>
      </c>
      <c r="E4681" t="s">
        <v>21</v>
      </c>
      <c r="F4681" t="s">
        <v>75</v>
      </c>
      <c r="G4681">
        <v>13</v>
      </c>
      <c r="H4681" t="s">
        <v>20</v>
      </c>
      <c r="I4681" t="s">
        <v>23</v>
      </c>
      <c r="J4681" t="s">
        <v>21</v>
      </c>
      <c r="K4681" t="s">
        <v>20</v>
      </c>
      <c r="L4681" t="s">
        <v>33</v>
      </c>
      <c r="M4681" t="s">
        <v>20</v>
      </c>
      <c r="N4681" t="s">
        <v>43</v>
      </c>
      <c r="O4681">
        <v>98.26</v>
      </c>
      <c r="P4681">
        <v>1276.8399999999999</v>
      </c>
      <c r="Q4681">
        <v>1</v>
      </c>
      <c r="R4681" t="s">
        <v>20</v>
      </c>
    </row>
    <row r="4682" spans="1:18" x14ac:dyDescent="0.35">
      <c r="A4682" t="s">
        <v>4707</v>
      </c>
      <c r="B4682" t="s">
        <v>19</v>
      </c>
      <c r="C4682">
        <v>0</v>
      </c>
      <c r="D4682" t="s">
        <v>21</v>
      </c>
      <c r="E4682" t="s">
        <v>21</v>
      </c>
      <c r="F4682" t="s">
        <v>56</v>
      </c>
      <c r="G4682">
        <v>63</v>
      </c>
      <c r="H4682" t="s">
        <v>20</v>
      </c>
      <c r="I4682" t="s">
        <v>32</v>
      </c>
      <c r="J4682" t="s">
        <v>21</v>
      </c>
      <c r="K4682" t="s">
        <v>21</v>
      </c>
      <c r="L4682" t="s">
        <v>24</v>
      </c>
      <c r="M4682" t="s">
        <v>20</v>
      </c>
      <c r="N4682" t="s">
        <v>30</v>
      </c>
      <c r="O4682">
        <v>54.18</v>
      </c>
      <c r="P4682">
        <v>3454.04</v>
      </c>
      <c r="Q4682">
        <v>2</v>
      </c>
      <c r="R4682" t="s">
        <v>21</v>
      </c>
    </row>
    <row r="4683" spans="1:18" x14ac:dyDescent="0.35">
      <c r="A4683" t="s">
        <v>4708</v>
      </c>
      <c r="B4683" t="s">
        <v>19</v>
      </c>
      <c r="C4683">
        <v>0</v>
      </c>
      <c r="D4683" t="s">
        <v>20</v>
      </c>
      <c r="E4683" t="s">
        <v>21</v>
      </c>
      <c r="F4683" t="s">
        <v>41</v>
      </c>
      <c r="G4683">
        <v>26</v>
      </c>
      <c r="H4683" t="s">
        <v>21</v>
      </c>
      <c r="I4683" t="s">
        <v>23</v>
      </c>
      <c r="J4683" t="s">
        <v>21</v>
      </c>
      <c r="K4683" t="s">
        <v>20</v>
      </c>
      <c r="L4683" t="s">
        <v>29</v>
      </c>
      <c r="M4683" t="s">
        <v>20</v>
      </c>
      <c r="N4683" t="s">
        <v>34</v>
      </c>
      <c r="O4683">
        <v>87.67</v>
      </c>
      <c r="P4683">
        <v>2237.13</v>
      </c>
      <c r="Q4683">
        <v>0</v>
      </c>
      <c r="R4683" t="s">
        <v>21</v>
      </c>
    </row>
    <row r="4684" spans="1:18" x14ac:dyDescent="0.35">
      <c r="A4684" t="s">
        <v>4709</v>
      </c>
      <c r="B4684" t="s">
        <v>36</v>
      </c>
      <c r="C4684">
        <v>0</v>
      </c>
      <c r="D4684" t="s">
        <v>21</v>
      </c>
      <c r="E4684" t="s">
        <v>21</v>
      </c>
      <c r="F4684" t="s">
        <v>65</v>
      </c>
      <c r="G4684">
        <v>40</v>
      </c>
      <c r="H4684" t="s">
        <v>21</v>
      </c>
      <c r="I4684" t="s">
        <v>21</v>
      </c>
      <c r="J4684" t="s">
        <v>28</v>
      </c>
      <c r="K4684" t="s">
        <v>28</v>
      </c>
      <c r="L4684" t="s">
        <v>24</v>
      </c>
      <c r="M4684" t="s">
        <v>20</v>
      </c>
      <c r="N4684" t="s">
        <v>25</v>
      </c>
      <c r="O4684">
        <v>26.25</v>
      </c>
      <c r="P4684">
        <v>1027.29</v>
      </c>
      <c r="Q4684">
        <v>2</v>
      </c>
      <c r="R4684" t="s">
        <v>20</v>
      </c>
    </row>
    <row r="4685" spans="1:18" x14ac:dyDescent="0.35">
      <c r="A4685" t="s">
        <v>4710</v>
      </c>
      <c r="B4685" t="s">
        <v>19</v>
      </c>
      <c r="C4685">
        <v>0</v>
      </c>
      <c r="D4685" t="s">
        <v>20</v>
      </c>
      <c r="E4685" t="s">
        <v>20</v>
      </c>
      <c r="F4685" t="s">
        <v>56</v>
      </c>
      <c r="G4685">
        <v>9</v>
      </c>
      <c r="H4685" t="s">
        <v>20</v>
      </c>
      <c r="I4685" t="s">
        <v>23</v>
      </c>
      <c r="J4685" t="s">
        <v>20</v>
      </c>
      <c r="K4685" t="s">
        <v>21</v>
      </c>
      <c r="L4685" t="s">
        <v>29</v>
      </c>
      <c r="M4685" t="s">
        <v>21</v>
      </c>
      <c r="N4685" t="s">
        <v>34</v>
      </c>
      <c r="O4685">
        <v>82.47</v>
      </c>
      <c r="P4685">
        <v>745.08</v>
      </c>
      <c r="Q4685">
        <v>3</v>
      </c>
      <c r="R4685" t="s">
        <v>21</v>
      </c>
    </row>
    <row r="4686" spans="1:18" x14ac:dyDescent="0.35">
      <c r="A4686" t="s">
        <v>4711</v>
      </c>
      <c r="B4686" t="s">
        <v>19</v>
      </c>
      <c r="C4686">
        <v>0</v>
      </c>
      <c r="D4686" t="s">
        <v>21</v>
      </c>
      <c r="E4686" t="s">
        <v>21</v>
      </c>
      <c r="F4686" t="s">
        <v>39</v>
      </c>
      <c r="G4686">
        <v>61</v>
      </c>
      <c r="H4686" t="s">
        <v>20</v>
      </c>
      <c r="I4686" t="s">
        <v>23</v>
      </c>
      <c r="J4686" t="s">
        <v>21</v>
      </c>
      <c r="K4686" t="s">
        <v>21</v>
      </c>
      <c r="L4686" t="s">
        <v>24</v>
      </c>
      <c r="M4686" t="s">
        <v>21</v>
      </c>
      <c r="N4686" t="s">
        <v>25</v>
      </c>
      <c r="O4686">
        <v>83.67</v>
      </c>
      <c r="P4686">
        <v>5011.12</v>
      </c>
      <c r="Q4686">
        <v>3</v>
      </c>
      <c r="R4686" t="s">
        <v>21</v>
      </c>
    </row>
    <row r="4687" spans="1:18" x14ac:dyDescent="0.35">
      <c r="A4687" t="s">
        <v>4712</v>
      </c>
      <c r="B4687" t="s">
        <v>19</v>
      </c>
      <c r="C4687">
        <v>0</v>
      </c>
      <c r="D4687" t="s">
        <v>20</v>
      </c>
      <c r="E4687" t="s">
        <v>21</v>
      </c>
      <c r="F4687" t="s">
        <v>37</v>
      </c>
      <c r="G4687">
        <v>23</v>
      </c>
      <c r="H4687" t="s">
        <v>20</v>
      </c>
      <c r="I4687" t="s">
        <v>21</v>
      </c>
      <c r="J4687" t="s">
        <v>28</v>
      </c>
      <c r="K4687" t="s">
        <v>28</v>
      </c>
      <c r="L4687" t="s">
        <v>33</v>
      </c>
      <c r="M4687" t="s">
        <v>20</v>
      </c>
      <c r="N4687" t="s">
        <v>25</v>
      </c>
      <c r="O4687">
        <v>41.57</v>
      </c>
      <c r="P4687">
        <v>971.21</v>
      </c>
      <c r="Q4687">
        <v>0</v>
      </c>
      <c r="R4687" t="s">
        <v>20</v>
      </c>
    </row>
    <row r="4688" spans="1:18" x14ac:dyDescent="0.35">
      <c r="A4688" t="s">
        <v>4713</v>
      </c>
      <c r="B4688" t="s">
        <v>36</v>
      </c>
      <c r="C4688">
        <v>0</v>
      </c>
      <c r="D4688" t="s">
        <v>21</v>
      </c>
      <c r="E4688" t="s">
        <v>21</v>
      </c>
      <c r="F4688" t="s">
        <v>37</v>
      </c>
      <c r="G4688">
        <v>27</v>
      </c>
      <c r="H4688" t="s">
        <v>20</v>
      </c>
      <c r="I4688" t="s">
        <v>32</v>
      </c>
      <c r="J4688" t="s">
        <v>20</v>
      </c>
      <c r="K4688" t="s">
        <v>20</v>
      </c>
      <c r="L4688" t="s">
        <v>29</v>
      </c>
      <c r="M4688" t="s">
        <v>20</v>
      </c>
      <c r="N4688" t="s">
        <v>34</v>
      </c>
      <c r="O4688">
        <v>55.38</v>
      </c>
      <c r="P4688">
        <v>1457.54</v>
      </c>
      <c r="Q4688">
        <v>5</v>
      </c>
      <c r="R4688" t="s">
        <v>21</v>
      </c>
    </row>
    <row r="4689" spans="1:18" x14ac:dyDescent="0.35">
      <c r="A4689" t="s">
        <v>4714</v>
      </c>
      <c r="B4689" t="s">
        <v>19</v>
      </c>
      <c r="C4689">
        <v>0</v>
      </c>
      <c r="D4689" t="s">
        <v>20</v>
      </c>
      <c r="E4689" t="s">
        <v>21</v>
      </c>
      <c r="F4689" t="s">
        <v>56</v>
      </c>
      <c r="G4689">
        <v>26</v>
      </c>
      <c r="H4689" t="s">
        <v>20</v>
      </c>
      <c r="I4689" t="s">
        <v>32</v>
      </c>
      <c r="J4689" t="s">
        <v>20</v>
      </c>
      <c r="K4689" t="s">
        <v>20</v>
      </c>
      <c r="L4689" t="s">
        <v>33</v>
      </c>
      <c r="M4689" t="s">
        <v>21</v>
      </c>
      <c r="N4689" t="s">
        <v>30</v>
      </c>
      <c r="O4689">
        <v>65</v>
      </c>
      <c r="P4689">
        <v>1702.07</v>
      </c>
      <c r="Q4689">
        <v>1</v>
      </c>
      <c r="R4689" t="s">
        <v>21</v>
      </c>
    </row>
    <row r="4690" spans="1:18" x14ac:dyDescent="0.35">
      <c r="A4690" t="s">
        <v>4715</v>
      </c>
      <c r="B4690" t="s">
        <v>36</v>
      </c>
      <c r="C4690">
        <v>0</v>
      </c>
      <c r="D4690" t="s">
        <v>20</v>
      </c>
      <c r="E4690" t="s">
        <v>20</v>
      </c>
      <c r="F4690" t="s">
        <v>45</v>
      </c>
      <c r="G4690">
        <v>33</v>
      </c>
      <c r="H4690" t="s">
        <v>20</v>
      </c>
      <c r="I4690" t="s">
        <v>32</v>
      </c>
      <c r="J4690" t="s">
        <v>20</v>
      </c>
      <c r="K4690" t="s">
        <v>20</v>
      </c>
      <c r="L4690" t="s">
        <v>29</v>
      </c>
      <c r="M4690" t="s">
        <v>20</v>
      </c>
      <c r="N4690" t="s">
        <v>34</v>
      </c>
      <c r="O4690">
        <v>66.58</v>
      </c>
      <c r="P4690">
        <v>2132.77</v>
      </c>
      <c r="Q4690">
        <v>2</v>
      </c>
      <c r="R4690" t="s">
        <v>21</v>
      </c>
    </row>
    <row r="4691" spans="1:18" x14ac:dyDescent="0.35">
      <c r="A4691" t="s">
        <v>4716</v>
      </c>
      <c r="B4691" t="s">
        <v>19</v>
      </c>
      <c r="C4691">
        <v>1</v>
      </c>
      <c r="D4691" t="s">
        <v>20</v>
      </c>
      <c r="E4691" t="s">
        <v>20</v>
      </c>
      <c r="F4691" t="s">
        <v>45</v>
      </c>
      <c r="G4691">
        <v>8</v>
      </c>
      <c r="H4691" t="s">
        <v>20</v>
      </c>
      <c r="I4691" t="s">
        <v>32</v>
      </c>
      <c r="J4691" t="s">
        <v>21</v>
      </c>
      <c r="K4691" t="s">
        <v>20</v>
      </c>
      <c r="L4691" t="s">
        <v>33</v>
      </c>
      <c r="M4691" t="s">
        <v>20</v>
      </c>
      <c r="N4691" t="s">
        <v>25</v>
      </c>
      <c r="O4691">
        <v>58.65</v>
      </c>
      <c r="P4691">
        <v>455.54</v>
      </c>
      <c r="Q4691">
        <v>1</v>
      </c>
      <c r="R4691" t="s">
        <v>20</v>
      </c>
    </row>
    <row r="4692" spans="1:18" x14ac:dyDescent="0.35">
      <c r="A4692" t="s">
        <v>4717</v>
      </c>
      <c r="B4692" t="s">
        <v>36</v>
      </c>
      <c r="C4692">
        <v>0</v>
      </c>
      <c r="D4692" t="s">
        <v>20</v>
      </c>
      <c r="E4692" t="s">
        <v>21</v>
      </c>
      <c r="F4692" t="s">
        <v>39</v>
      </c>
      <c r="G4692">
        <v>23</v>
      </c>
      <c r="H4692" t="s">
        <v>20</v>
      </c>
      <c r="I4692" t="s">
        <v>23</v>
      </c>
      <c r="J4692" t="s">
        <v>20</v>
      </c>
      <c r="K4692" t="s">
        <v>21</v>
      </c>
      <c r="L4692" t="s">
        <v>29</v>
      </c>
      <c r="M4692" t="s">
        <v>20</v>
      </c>
      <c r="N4692" t="s">
        <v>25</v>
      </c>
      <c r="O4692">
        <v>90.04</v>
      </c>
      <c r="P4692">
        <v>2049.5700000000002</v>
      </c>
      <c r="Q4692">
        <v>3</v>
      </c>
      <c r="R4692" t="s">
        <v>21</v>
      </c>
    </row>
    <row r="4693" spans="1:18" x14ac:dyDescent="0.35">
      <c r="A4693" t="s">
        <v>4718</v>
      </c>
      <c r="B4693" t="s">
        <v>19</v>
      </c>
      <c r="C4693">
        <v>0</v>
      </c>
      <c r="D4693" t="s">
        <v>20</v>
      </c>
      <c r="E4693" t="s">
        <v>20</v>
      </c>
      <c r="F4693" t="s">
        <v>45</v>
      </c>
      <c r="G4693">
        <v>5</v>
      </c>
      <c r="H4693" t="s">
        <v>20</v>
      </c>
      <c r="I4693" t="s">
        <v>32</v>
      </c>
      <c r="J4693" t="s">
        <v>20</v>
      </c>
      <c r="K4693" t="s">
        <v>21</v>
      </c>
      <c r="L4693" t="s">
        <v>33</v>
      </c>
      <c r="M4693" t="s">
        <v>20</v>
      </c>
      <c r="N4693" t="s">
        <v>30</v>
      </c>
      <c r="O4693">
        <v>63.53</v>
      </c>
      <c r="P4693">
        <v>310.79000000000002</v>
      </c>
      <c r="Q4693">
        <v>0</v>
      </c>
      <c r="R4693" t="s">
        <v>21</v>
      </c>
    </row>
    <row r="4694" spans="1:18" x14ac:dyDescent="0.35">
      <c r="A4694" t="s">
        <v>4719</v>
      </c>
      <c r="B4694" t="s">
        <v>36</v>
      </c>
      <c r="C4694">
        <v>0</v>
      </c>
      <c r="D4694" t="s">
        <v>20</v>
      </c>
      <c r="E4694" t="s">
        <v>20</v>
      </c>
      <c r="F4694" t="s">
        <v>58</v>
      </c>
      <c r="G4694">
        <v>23</v>
      </c>
      <c r="H4694" t="s">
        <v>20</v>
      </c>
      <c r="I4694" t="s">
        <v>32</v>
      </c>
      <c r="J4694" t="s">
        <v>20</v>
      </c>
      <c r="K4694" t="s">
        <v>20</v>
      </c>
      <c r="L4694" t="s">
        <v>33</v>
      </c>
      <c r="M4694" t="s">
        <v>20</v>
      </c>
      <c r="N4694" t="s">
        <v>25</v>
      </c>
      <c r="O4694">
        <v>71.87</v>
      </c>
      <c r="P4694">
        <v>1630.01</v>
      </c>
      <c r="Q4694">
        <v>1</v>
      </c>
      <c r="R4694" t="s">
        <v>21</v>
      </c>
    </row>
    <row r="4695" spans="1:18" x14ac:dyDescent="0.35">
      <c r="A4695" t="s">
        <v>4720</v>
      </c>
      <c r="B4695" t="s">
        <v>19</v>
      </c>
      <c r="C4695">
        <v>0</v>
      </c>
      <c r="D4695" t="s">
        <v>20</v>
      </c>
      <c r="E4695" t="s">
        <v>20</v>
      </c>
      <c r="F4695" t="s">
        <v>45</v>
      </c>
      <c r="G4695">
        <v>4</v>
      </c>
      <c r="H4695" t="s">
        <v>20</v>
      </c>
      <c r="I4695" t="s">
        <v>23</v>
      </c>
      <c r="J4695" t="s">
        <v>20</v>
      </c>
      <c r="K4695" t="s">
        <v>21</v>
      </c>
      <c r="L4695" t="s">
        <v>33</v>
      </c>
      <c r="M4695" t="s">
        <v>21</v>
      </c>
      <c r="N4695" t="s">
        <v>34</v>
      </c>
      <c r="O4695">
        <v>98.19</v>
      </c>
      <c r="P4695">
        <v>400.06</v>
      </c>
      <c r="Q4695">
        <v>1</v>
      </c>
      <c r="R4695" t="s">
        <v>20</v>
      </c>
    </row>
    <row r="4696" spans="1:18" x14ac:dyDescent="0.35">
      <c r="A4696" t="s">
        <v>4721</v>
      </c>
      <c r="B4696" t="s">
        <v>19</v>
      </c>
      <c r="C4696">
        <v>0</v>
      </c>
      <c r="D4696" t="s">
        <v>20</v>
      </c>
      <c r="E4696" t="s">
        <v>20</v>
      </c>
      <c r="F4696" t="s">
        <v>27</v>
      </c>
      <c r="G4696">
        <v>29</v>
      </c>
      <c r="H4696" t="s">
        <v>20</v>
      </c>
      <c r="I4696" t="s">
        <v>32</v>
      </c>
      <c r="J4696" t="s">
        <v>20</v>
      </c>
      <c r="K4696" t="s">
        <v>21</v>
      </c>
      <c r="L4696" t="s">
        <v>33</v>
      </c>
      <c r="M4696" t="s">
        <v>21</v>
      </c>
      <c r="N4696" t="s">
        <v>43</v>
      </c>
      <c r="O4696">
        <v>60.18</v>
      </c>
      <c r="P4696">
        <v>1735.11</v>
      </c>
      <c r="Q4696">
        <v>3</v>
      </c>
      <c r="R4696" t="s">
        <v>21</v>
      </c>
    </row>
    <row r="4697" spans="1:18" x14ac:dyDescent="0.35">
      <c r="A4697" t="s">
        <v>4722</v>
      </c>
      <c r="B4697" t="s">
        <v>19</v>
      </c>
      <c r="C4697">
        <v>1</v>
      </c>
      <c r="D4697" t="s">
        <v>20</v>
      </c>
      <c r="E4697" t="s">
        <v>21</v>
      </c>
      <c r="F4697" t="s">
        <v>27</v>
      </c>
      <c r="G4697">
        <v>50</v>
      </c>
      <c r="H4697" t="s">
        <v>20</v>
      </c>
      <c r="I4697" t="s">
        <v>21</v>
      </c>
      <c r="J4697" t="s">
        <v>28</v>
      </c>
      <c r="K4697" t="s">
        <v>28</v>
      </c>
      <c r="L4697" t="s">
        <v>24</v>
      </c>
      <c r="M4697" t="s">
        <v>21</v>
      </c>
      <c r="N4697" t="s">
        <v>25</v>
      </c>
      <c r="O4697">
        <v>36.28</v>
      </c>
      <c r="P4697">
        <v>1841.97</v>
      </c>
      <c r="Q4697">
        <v>2</v>
      </c>
      <c r="R4697" t="s">
        <v>21</v>
      </c>
    </row>
    <row r="4698" spans="1:18" x14ac:dyDescent="0.35">
      <c r="A4698" t="s">
        <v>4723</v>
      </c>
      <c r="B4698" t="s">
        <v>36</v>
      </c>
      <c r="C4698">
        <v>0</v>
      </c>
      <c r="D4698" t="s">
        <v>21</v>
      </c>
      <c r="E4698" t="s">
        <v>21</v>
      </c>
      <c r="F4698" t="s">
        <v>27</v>
      </c>
      <c r="G4698">
        <v>43</v>
      </c>
      <c r="H4698" t="s">
        <v>20</v>
      </c>
      <c r="I4698" t="s">
        <v>23</v>
      </c>
      <c r="J4698" t="s">
        <v>20</v>
      </c>
      <c r="K4698" t="s">
        <v>21</v>
      </c>
      <c r="L4698" t="s">
        <v>24</v>
      </c>
      <c r="M4698" t="s">
        <v>20</v>
      </c>
      <c r="N4698" t="s">
        <v>43</v>
      </c>
      <c r="O4698">
        <v>84.97</v>
      </c>
      <c r="P4698">
        <v>3562.79</v>
      </c>
      <c r="Q4698">
        <v>5</v>
      </c>
      <c r="R4698" t="s">
        <v>21</v>
      </c>
    </row>
    <row r="4699" spans="1:18" x14ac:dyDescent="0.35">
      <c r="A4699" t="s">
        <v>4724</v>
      </c>
      <c r="B4699" t="s">
        <v>19</v>
      </c>
      <c r="C4699">
        <v>0</v>
      </c>
      <c r="D4699" t="s">
        <v>21</v>
      </c>
      <c r="E4699" t="s">
        <v>21</v>
      </c>
      <c r="F4699" t="s">
        <v>58</v>
      </c>
      <c r="G4699">
        <v>55</v>
      </c>
      <c r="H4699" t="s">
        <v>20</v>
      </c>
      <c r="I4699" t="s">
        <v>32</v>
      </c>
      <c r="J4699" t="s">
        <v>20</v>
      </c>
      <c r="K4699" t="s">
        <v>20</v>
      </c>
      <c r="L4699" t="s">
        <v>24</v>
      </c>
      <c r="M4699" t="s">
        <v>21</v>
      </c>
      <c r="N4699" t="s">
        <v>34</v>
      </c>
      <c r="O4699">
        <v>72.510000000000005</v>
      </c>
      <c r="P4699">
        <v>4084.07</v>
      </c>
      <c r="Q4699">
        <v>1</v>
      </c>
      <c r="R4699" t="s">
        <v>21</v>
      </c>
    </row>
    <row r="4700" spans="1:18" x14ac:dyDescent="0.35">
      <c r="A4700" t="s">
        <v>4725</v>
      </c>
      <c r="B4700" t="s">
        <v>36</v>
      </c>
      <c r="C4700">
        <v>0</v>
      </c>
      <c r="D4700" t="s">
        <v>20</v>
      </c>
      <c r="E4700" t="s">
        <v>20</v>
      </c>
      <c r="F4700" t="s">
        <v>45</v>
      </c>
      <c r="G4700">
        <v>51</v>
      </c>
      <c r="H4700" t="s">
        <v>20</v>
      </c>
      <c r="I4700" t="s">
        <v>23</v>
      </c>
      <c r="J4700" t="s">
        <v>21</v>
      </c>
      <c r="K4700" t="s">
        <v>21</v>
      </c>
      <c r="L4700" t="s">
        <v>24</v>
      </c>
      <c r="M4700" t="s">
        <v>20</v>
      </c>
      <c r="N4700" t="s">
        <v>25</v>
      </c>
      <c r="O4700">
        <v>91.22</v>
      </c>
      <c r="P4700">
        <v>4656.47</v>
      </c>
      <c r="Q4700">
        <v>0</v>
      </c>
      <c r="R4700" t="s">
        <v>21</v>
      </c>
    </row>
    <row r="4701" spans="1:18" x14ac:dyDescent="0.35">
      <c r="A4701" t="s">
        <v>4726</v>
      </c>
      <c r="B4701" t="s">
        <v>19</v>
      </c>
      <c r="C4701">
        <v>0</v>
      </c>
      <c r="D4701" t="s">
        <v>20</v>
      </c>
      <c r="E4701" t="s">
        <v>21</v>
      </c>
      <c r="F4701" t="s">
        <v>39</v>
      </c>
      <c r="G4701">
        <v>52</v>
      </c>
      <c r="H4701" t="s">
        <v>20</v>
      </c>
      <c r="I4701" t="s">
        <v>23</v>
      </c>
      <c r="J4701" t="s">
        <v>21</v>
      </c>
      <c r="K4701" t="s">
        <v>20</v>
      </c>
      <c r="L4701" t="s">
        <v>33</v>
      </c>
      <c r="M4701" t="s">
        <v>21</v>
      </c>
      <c r="N4701" t="s">
        <v>25</v>
      </c>
      <c r="O4701">
        <v>87.08</v>
      </c>
      <c r="P4701">
        <v>4515.0600000000004</v>
      </c>
      <c r="Q4701">
        <v>2</v>
      </c>
      <c r="R4701" t="s">
        <v>21</v>
      </c>
    </row>
    <row r="4702" spans="1:18" x14ac:dyDescent="0.35">
      <c r="A4702" t="s">
        <v>4727</v>
      </c>
      <c r="B4702" t="s">
        <v>36</v>
      </c>
      <c r="C4702">
        <v>0</v>
      </c>
      <c r="D4702" t="s">
        <v>21</v>
      </c>
      <c r="E4702" t="s">
        <v>21</v>
      </c>
      <c r="F4702" t="s">
        <v>58</v>
      </c>
      <c r="G4702">
        <v>10</v>
      </c>
      <c r="H4702" t="s">
        <v>20</v>
      </c>
      <c r="I4702" t="s">
        <v>21</v>
      </c>
      <c r="J4702" t="s">
        <v>28</v>
      </c>
      <c r="K4702" t="s">
        <v>28</v>
      </c>
      <c r="L4702" t="s">
        <v>33</v>
      </c>
      <c r="M4702" t="s">
        <v>21</v>
      </c>
      <c r="N4702" t="s">
        <v>30</v>
      </c>
      <c r="O4702">
        <v>29.31</v>
      </c>
      <c r="P4702">
        <v>295.91000000000003</v>
      </c>
      <c r="Q4702">
        <v>1</v>
      </c>
      <c r="R4702" t="s">
        <v>21</v>
      </c>
    </row>
    <row r="4703" spans="1:18" x14ac:dyDescent="0.35">
      <c r="A4703" t="s">
        <v>4728</v>
      </c>
      <c r="B4703" t="s">
        <v>36</v>
      </c>
      <c r="C4703">
        <v>0</v>
      </c>
      <c r="D4703" t="s">
        <v>21</v>
      </c>
      <c r="E4703" t="s">
        <v>21</v>
      </c>
      <c r="F4703" t="s">
        <v>37</v>
      </c>
      <c r="G4703">
        <v>12</v>
      </c>
      <c r="H4703" t="s">
        <v>20</v>
      </c>
      <c r="I4703" t="s">
        <v>21</v>
      </c>
      <c r="J4703" t="s">
        <v>28</v>
      </c>
      <c r="K4703" t="s">
        <v>28</v>
      </c>
      <c r="L4703" t="s">
        <v>33</v>
      </c>
      <c r="M4703" t="s">
        <v>20</v>
      </c>
      <c r="N4703" t="s">
        <v>34</v>
      </c>
      <c r="O4703">
        <v>33.92</v>
      </c>
      <c r="P4703">
        <v>395.22</v>
      </c>
      <c r="Q4703">
        <v>0</v>
      </c>
      <c r="R4703" t="s">
        <v>20</v>
      </c>
    </row>
    <row r="4704" spans="1:18" x14ac:dyDescent="0.35">
      <c r="A4704" t="s">
        <v>4729</v>
      </c>
      <c r="B4704" t="s">
        <v>36</v>
      </c>
      <c r="C4704">
        <v>0</v>
      </c>
      <c r="D4704" t="s">
        <v>20</v>
      </c>
      <c r="E4704" t="s">
        <v>20</v>
      </c>
      <c r="F4704" t="s">
        <v>58</v>
      </c>
      <c r="G4704">
        <v>16</v>
      </c>
      <c r="H4704" t="s">
        <v>20</v>
      </c>
      <c r="I4704" t="s">
        <v>23</v>
      </c>
      <c r="J4704" t="s">
        <v>21</v>
      </c>
      <c r="K4704" t="s">
        <v>20</v>
      </c>
      <c r="L4704" t="s">
        <v>33</v>
      </c>
      <c r="M4704" t="s">
        <v>20</v>
      </c>
      <c r="N4704" t="s">
        <v>34</v>
      </c>
      <c r="O4704">
        <v>88.87</v>
      </c>
      <c r="P4704">
        <v>1421.62</v>
      </c>
      <c r="Q4704">
        <v>1</v>
      </c>
      <c r="R4704" t="s">
        <v>20</v>
      </c>
    </row>
    <row r="4705" spans="1:18" x14ac:dyDescent="0.35">
      <c r="A4705" t="s">
        <v>4730</v>
      </c>
      <c r="B4705" t="s">
        <v>36</v>
      </c>
      <c r="C4705">
        <v>0</v>
      </c>
      <c r="D4705" t="s">
        <v>20</v>
      </c>
      <c r="E4705" t="s">
        <v>20</v>
      </c>
      <c r="F4705" t="s">
        <v>75</v>
      </c>
      <c r="G4705">
        <v>13</v>
      </c>
      <c r="H4705" t="s">
        <v>20</v>
      </c>
      <c r="I4705" t="s">
        <v>32</v>
      </c>
      <c r="J4705" t="s">
        <v>21</v>
      </c>
      <c r="K4705" t="s">
        <v>21</v>
      </c>
      <c r="L4705" t="s">
        <v>33</v>
      </c>
      <c r="M4705" t="s">
        <v>20</v>
      </c>
      <c r="N4705" t="s">
        <v>25</v>
      </c>
      <c r="O4705">
        <v>55.57</v>
      </c>
      <c r="P4705">
        <v>717.06</v>
      </c>
      <c r="Q4705">
        <v>1</v>
      </c>
      <c r="R4705" t="s">
        <v>20</v>
      </c>
    </row>
    <row r="4706" spans="1:18" x14ac:dyDescent="0.35">
      <c r="A4706" t="s">
        <v>4731</v>
      </c>
      <c r="B4706" t="s">
        <v>36</v>
      </c>
      <c r="C4706">
        <v>0</v>
      </c>
      <c r="D4706" t="s">
        <v>21</v>
      </c>
      <c r="E4706" t="s">
        <v>20</v>
      </c>
      <c r="F4706" t="s">
        <v>65</v>
      </c>
      <c r="G4706">
        <v>2</v>
      </c>
      <c r="H4706" t="s">
        <v>21</v>
      </c>
      <c r="I4706" t="s">
        <v>32</v>
      </c>
      <c r="J4706" t="s">
        <v>21</v>
      </c>
      <c r="K4706" t="s">
        <v>21</v>
      </c>
      <c r="L4706" t="s">
        <v>33</v>
      </c>
      <c r="M4706" t="s">
        <v>20</v>
      </c>
      <c r="N4706" t="s">
        <v>43</v>
      </c>
      <c r="O4706">
        <v>43.78</v>
      </c>
      <c r="P4706">
        <v>86.7</v>
      </c>
      <c r="Q4706">
        <v>1</v>
      </c>
      <c r="R4706" t="s">
        <v>21</v>
      </c>
    </row>
    <row r="4707" spans="1:18" x14ac:dyDescent="0.35">
      <c r="A4707" t="s">
        <v>4732</v>
      </c>
      <c r="B4707" t="s">
        <v>19</v>
      </c>
      <c r="C4707">
        <v>1</v>
      </c>
      <c r="D4707" t="s">
        <v>20</v>
      </c>
      <c r="E4707" t="s">
        <v>21</v>
      </c>
      <c r="F4707" t="s">
        <v>56</v>
      </c>
      <c r="G4707">
        <v>5</v>
      </c>
      <c r="H4707" t="s">
        <v>21</v>
      </c>
      <c r="I4707" t="s">
        <v>23</v>
      </c>
      <c r="J4707" t="s">
        <v>21</v>
      </c>
      <c r="K4707" t="s">
        <v>20</v>
      </c>
      <c r="L4707" t="s">
        <v>33</v>
      </c>
      <c r="M4707" t="s">
        <v>20</v>
      </c>
      <c r="N4707" t="s">
        <v>30</v>
      </c>
      <c r="O4707">
        <v>76.52</v>
      </c>
      <c r="P4707">
        <v>382.49</v>
      </c>
      <c r="Q4707">
        <v>1</v>
      </c>
      <c r="R4707" t="s">
        <v>21</v>
      </c>
    </row>
    <row r="4708" spans="1:18" x14ac:dyDescent="0.35">
      <c r="A4708" t="s">
        <v>4733</v>
      </c>
      <c r="B4708" t="s">
        <v>36</v>
      </c>
      <c r="C4708">
        <v>0</v>
      </c>
      <c r="D4708" t="s">
        <v>20</v>
      </c>
      <c r="E4708" t="s">
        <v>20</v>
      </c>
      <c r="F4708" t="s">
        <v>45</v>
      </c>
      <c r="G4708">
        <v>6</v>
      </c>
      <c r="H4708" t="s">
        <v>21</v>
      </c>
      <c r="I4708" t="s">
        <v>23</v>
      </c>
      <c r="J4708" t="s">
        <v>21</v>
      </c>
      <c r="K4708" t="s">
        <v>20</v>
      </c>
      <c r="L4708" t="s">
        <v>33</v>
      </c>
      <c r="M4708" t="s">
        <v>21</v>
      </c>
      <c r="N4708" t="s">
        <v>25</v>
      </c>
      <c r="O4708">
        <v>78.569999999999993</v>
      </c>
      <c r="P4708">
        <v>463.35</v>
      </c>
      <c r="Q4708">
        <v>0</v>
      </c>
      <c r="R4708" t="s">
        <v>20</v>
      </c>
    </row>
    <row r="4709" spans="1:18" x14ac:dyDescent="0.35">
      <c r="A4709" t="s">
        <v>4734</v>
      </c>
      <c r="B4709" t="s">
        <v>19</v>
      </c>
      <c r="C4709">
        <v>0</v>
      </c>
      <c r="D4709" t="s">
        <v>21</v>
      </c>
      <c r="E4709" t="s">
        <v>21</v>
      </c>
      <c r="F4709" t="s">
        <v>41</v>
      </c>
      <c r="G4709">
        <v>12</v>
      </c>
      <c r="H4709" t="s">
        <v>21</v>
      </c>
      <c r="I4709" t="s">
        <v>23</v>
      </c>
      <c r="J4709" t="s">
        <v>21</v>
      </c>
      <c r="K4709" t="s">
        <v>20</v>
      </c>
      <c r="L4709" t="s">
        <v>33</v>
      </c>
      <c r="M4709" t="s">
        <v>21</v>
      </c>
      <c r="N4709" t="s">
        <v>30</v>
      </c>
      <c r="O4709">
        <v>87.45</v>
      </c>
      <c r="P4709">
        <v>1022.93</v>
      </c>
      <c r="Q4709">
        <v>3</v>
      </c>
      <c r="R4709" t="s">
        <v>20</v>
      </c>
    </row>
    <row r="4710" spans="1:18" x14ac:dyDescent="0.35">
      <c r="A4710" t="s">
        <v>4735</v>
      </c>
      <c r="B4710" t="s">
        <v>36</v>
      </c>
      <c r="C4710">
        <v>0</v>
      </c>
      <c r="D4710" t="s">
        <v>20</v>
      </c>
      <c r="E4710" t="s">
        <v>20</v>
      </c>
      <c r="F4710" t="s">
        <v>41</v>
      </c>
      <c r="G4710">
        <v>35</v>
      </c>
      <c r="H4710" t="s">
        <v>20</v>
      </c>
      <c r="I4710" t="s">
        <v>21</v>
      </c>
      <c r="J4710" t="s">
        <v>28</v>
      </c>
      <c r="K4710" t="s">
        <v>28</v>
      </c>
      <c r="L4710" t="s">
        <v>29</v>
      </c>
      <c r="M4710" t="s">
        <v>20</v>
      </c>
      <c r="N4710" t="s">
        <v>34</v>
      </c>
      <c r="O4710">
        <v>27.03</v>
      </c>
      <c r="P4710">
        <v>946.28</v>
      </c>
      <c r="Q4710">
        <v>2</v>
      </c>
      <c r="R4710" t="s">
        <v>20</v>
      </c>
    </row>
    <row r="4711" spans="1:18" x14ac:dyDescent="0.35">
      <c r="A4711" t="s">
        <v>4736</v>
      </c>
      <c r="B4711" t="s">
        <v>19</v>
      </c>
      <c r="C4711">
        <v>0</v>
      </c>
      <c r="D4711" t="s">
        <v>20</v>
      </c>
      <c r="E4711" t="s">
        <v>20</v>
      </c>
      <c r="F4711" t="s">
        <v>41</v>
      </c>
      <c r="G4711">
        <v>15</v>
      </c>
      <c r="H4711" t="s">
        <v>20</v>
      </c>
      <c r="I4711" t="s">
        <v>32</v>
      </c>
      <c r="J4711" t="s">
        <v>21</v>
      </c>
      <c r="K4711" t="s">
        <v>21</v>
      </c>
      <c r="L4711" t="s">
        <v>33</v>
      </c>
      <c r="M4711" t="s">
        <v>20</v>
      </c>
      <c r="N4711" t="s">
        <v>43</v>
      </c>
      <c r="O4711">
        <v>51.33</v>
      </c>
      <c r="P4711">
        <v>782.05</v>
      </c>
      <c r="Q4711">
        <v>1</v>
      </c>
      <c r="R4711" t="s">
        <v>21</v>
      </c>
    </row>
    <row r="4712" spans="1:18" x14ac:dyDescent="0.35">
      <c r="A4712" t="s">
        <v>4737</v>
      </c>
      <c r="B4712" t="s">
        <v>36</v>
      </c>
      <c r="C4712">
        <v>0</v>
      </c>
      <c r="D4712" t="s">
        <v>21</v>
      </c>
      <c r="E4712" t="s">
        <v>21</v>
      </c>
      <c r="F4712" t="s">
        <v>58</v>
      </c>
      <c r="G4712">
        <v>11</v>
      </c>
      <c r="H4712" t="s">
        <v>20</v>
      </c>
      <c r="I4712" t="s">
        <v>21</v>
      </c>
      <c r="J4712" t="s">
        <v>28</v>
      </c>
      <c r="K4712" t="s">
        <v>28</v>
      </c>
      <c r="L4712" t="s">
        <v>33</v>
      </c>
      <c r="M4712" t="s">
        <v>20</v>
      </c>
      <c r="N4712" t="s">
        <v>43</v>
      </c>
      <c r="O4712">
        <v>28.14</v>
      </c>
      <c r="P4712">
        <v>316.77999999999997</v>
      </c>
      <c r="Q4712">
        <v>0</v>
      </c>
      <c r="R4712" t="s">
        <v>21</v>
      </c>
    </row>
    <row r="4713" spans="1:18" x14ac:dyDescent="0.35">
      <c r="A4713" t="s">
        <v>4738</v>
      </c>
      <c r="B4713" t="s">
        <v>36</v>
      </c>
      <c r="C4713">
        <v>0</v>
      </c>
      <c r="D4713" t="s">
        <v>21</v>
      </c>
      <c r="E4713" t="s">
        <v>21</v>
      </c>
      <c r="F4713" t="s">
        <v>39</v>
      </c>
      <c r="G4713">
        <v>46</v>
      </c>
      <c r="H4713" t="s">
        <v>20</v>
      </c>
      <c r="I4713" t="s">
        <v>21</v>
      </c>
      <c r="J4713" t="s">
        <v>28</v>
      </c>
      <c r="K4713" t="s">
        <v>28</v>
      </c>
      <c r="L4713" t="s">
        <v>29</v>
      </c>
      <c r="M4713" t="s">
        <v>20</v>
      </c>
      <c r="N4713" t="s">
        <v>30</v>
      </c>
      <c r="O4713">
        <v>32.51</v>
      </c>
      <c r="Q4713">
        <v>0</v>
      </c>
      <c r="R4713" t="s">
        <v>21</v>
      </c>
    </row>
    <row r="4714" spans="1:18" x14ac:dyDescent="0.35">
      <c r="A4714" t="s">
        <v>4739</v>
      </c>
      <c r="B4714" t="s">
        <v>19</v>
      </c>
      <c r="C4714">
        <v>0</v>
      </c>
      <c r="D4714" t="s">
        <v>20</v>
      </c>
      <c r="E4714" t="s">
        <v>21</v>
      </c>
      <c r="F4714" t="s">
        <v>65</v>
      </c>
      <c r="G4714">
        <v>51</v>
      </c>
      <c r="H4714" t="s">
        <v>20</v>
      </c>
      <c r="I4714" t="s">
        <v>23</v>
      </c>
      <c r="J4714" t="s">
        <v>21</v>
      </c>
      <c r="K4714" t="s">
        <v>20</v>
      </c>
      <c r="L4714" t="s">
        <v>29</v>
      </c>
      <c r="M4714" t="s">
        <v>20</v>
      </c>
      <c r="N4714" t="s">
        <v>34</v>
      </c>
      <c r="O4714">
        <v>90.97</v>
      </c>
      <c r="P4714">
        <v>4552.6400000000003</v>
      </c>
      <c r="Q4714">
        <v>3</v>
      </c>
      <c r="R4714" t="s">
        <v>21</v>
      </c>
    </row>
    <row r="4715" spans="1:18" x14ac:dyDescent="0.35">
      <c r="A4715" t="s">
        <v>4740</v>
      </c>
      <c r="B4715" t="s">
        <v>36</v>
      </c>
      <c r="C4715">
        <v>0</v>
      </c>
      <c r="D4715" t="s">
        <v>21</v>
      </c>
      <c r="E4715" t="s">
        <v>21</v>
      </c>
      <c r="F4715" t="s">
        <v>47</v>
      </c>
      <c r="G4715">
        <v>33</v>
      </c>
      <c r="H4715" t="s">
        <v>20</v>
      </c>
      <c r="I4715" t="s">
        <v>23</v>
      </c>
      <c r="J4715" t="s">
        <v>21</v>
      </c>
      <c r="K4715" t="s">
        <v>21</v>
      </c>
      <c r="L4715" t="s">
        <v>29</v>
      </c>
      <c r="M4715" t="s">
        <v>20</v>
      </c>
      <c r="N4715" t="s">
        <v>30</v>
      </c>
      <c r="O4715">
        <v>79.12</v>
      </c>
      <c r="P4715">
        <v>2688.82</v>
      </c>
      <c r="Q4715">
        <v>3</v>
      </c>
      <c r="R4715" t="s">
        <v>20</v>
      </c>
    </row>
    <row r="4716" spans="1:18" x14ac:dyDescent="0.35">
      <c r="A4716" t="s">
        <v>4741</v>
      </c>
      <c r="B4716" t="s">
        <v>36</v>
      </c>
      <c r="C4716">
        <v>0</v>
      </c>
      <c r="D4716" t="s">
        <v>21</v>
      </c>
      <c r="E4716" t="s">
        <v>21</v>
      </c>
      <c r="F4716" t="s">
        <v>49</v>
      </c>
      <c r="G4716">
        <v>24</v>
      </c>
      <c r="H4716" t="s">
        <v>20</v>
      </c>
      <c r="I4716" t="s">
        <v>23</v>
      </c>
      <c r="J4716" t="s">
        <v>21</v>
      </c>
      <c r="K4716" t="s">
        <v>20</v>
      </c>
      <c r="L4716" t="s">
        <v>33</v>
      </c>
      <c r="M4716" t="s">
        <v>20</v>
      </c>
      <c r="N4716" t="s">
        <v>25</v>
      </c>
      <c r="O4716">
        <v>87.66</v>
      </c>
      <c r="P4716">
        <v>2110.06</v>
      </c>
      <c r="Q4716">
        <v>1</v>
      </c>
      <c r="R4716" t="s">
        <v>20</v>
      </c>
    </row>
    <row r="4717" spans="1:18" x14ac:dyDescent="0.35">
      <c r="A4717" t="s">
        <v>4742</v>
      </c>
      <c r="B4717" t="s">
        <v>36</v>
      </c>
      <c r="C4717">
        <v>0</v>
      </c>
      <c r="D4717" t="s">
        <v>21</v>
      </c>
      <c r="E4717" t="s">
        <v>21</v>
      </c>
      <c r="F4717" t="s">
        <v>27</v>
      </c>
      <c r="G4717">
        <v>14</v>
      </c>
      <c r="H4717" t="s">
        <v>21</v>
      </c>
      <c r="I4717" t="s">
        <v>23</v>
      </c>
      <c r="J4717" t="s">
        <v>21</v>
      </c>
      <c r="K4717" t="s">
        <v>21</v>
      </c>
      <c r="L4717" t="s">
        <v>33</v>
      </c>
      <c r="M4717" t="s">
        <v>20</v>
      </c>
      <c r="N4717" t="s">
        <v>25</v>
      </c>
      <c r="O4717">
        <v>68.19</v>
      </c>
      <c r="P4717">
        <v>964.29</v>
      </c>
      <c r="Q4717">
        <v>1</v>
      </c>
      <c r="R4717" t="s">
        <v>21</v>
      </c>
    </row>
    <row r="4718" spans="1:18" x14ac:dyDescent="0.35">
      <c r="A4718" t="s">
        <v>4743</v>
      </c>
      <c r="B4718" t="s">
        <v>19</v>
      </c>
      <c r="C4718">
        <v>0</v>
      </c>
      <c r="D4718" t="s">
        <v>21</v>
      </c>
      <c r="E4718" t="s">
        <v>21</v>
      </c>
      <c r="F4718" t="s">
        <v>45</v>
      </c>
      <c r="G4718">
        <v>31</v>
      </c>
      <c r="H4718" t="s">
        <v>20</v>
      </c>
      <c r="I4718" t="s">
        <v>21</v>
      </c>
      <c r="J4718" t="s">
        <v>28</v>
      </c>
      <c r="K4718" t="s">
        <v>28</v>
      </c>
      <c r="L4718" t="s">
        <v>24</v>
      </c>
      <c r="M4718" t="s">
        <v>21</v>
      </c>
      <c r="N4718" t="s">
        <v>25</v>
      </c>
      <c r="O4718">
        <v>32.86</v>
      </c>
      <c r="P4718">
        <v>1045.45</v>
      </c>
      <c r="Q4718">
        <v>0</v>
      </c>
      <c r="R4718" t="s">
        <v>21</v>
      </c>
    </row>
    <row r="4719" spans="1:18" x14ac:dyDescent="0.35">
      <c r="A4719" t="s">
        <v>4744</v>
      </c>
      <c r="B4719" t="s">
        <v>36</v>
      </c>
      <c r="C4719">
        <v>0</v>
      </c>
      <c r="D4719" t="s">
        <v>21</v>
      </c>
      <c r="E4719" t="s">
        <v>21</v>
      </c>
      <c r="F4719" t="s">
        <v>39</v>
      </c>
      <c r="G4719">
        <v>72</v>
      </c>
      <c r="H4719" t="s">
        <v>20</v>
      </c>
      <c r="I4719" t="s">
        <v>32</v>
      </c>
      <c r="J4719" t="s">
        <v>21</v>
      </c>
      <c r="K4719" t="s">
        <v>21</v>
      </c>
      <c r="L4719" t="s">
        <v>24</v>
      </c>
      <c r="M4719" t="s">
        <v>20</v>
      </c>
      <c r="N4719" t="s">
        <v>34</v>
      </c>
      <c r="O4719">
        <v>61.65</v>
      </c>
      <c r="P4719">
        <v>4447.17</v>
      </c>
      <c r="Q4719">
        <v>2</v>
      </c>
      <c r="R4719" t="s">
        <v>21</v>
      </c>
    </row>
    <row r="4720" spans="1:18" x14ac:dyDescent="0.35">
      <c r="A4720" t="s">
        <v>4745</v>
      </c>
      <c r="B4720" t="s">
        <v>19</v>
      </c>
      <c r="C4720">
        <v>0</v>
      </c>
      <c r="D4720" t="s">
        <v>20</v>
      </c>
      <c r="E4720" t="s">
        <v>21</v>
      </c>
      <c r="F4720" t="s">
        <v>65</v>
      </c>
      <c r="G4720">
        <v>68</v>
      </c>
      <c r="H4720" t="s">
        <v>20</v>
      </c>
      <c r="I4720" t="s">
        <v>23</v>
      </c>
      <c r="J4720" t="s">
        <v>21</v>
      </c>
      <c r="K4720" t="s">
        <v>20</v>
      </c>
      <c r="L4720" t="s">
        <v>24</v>
      </c>
      <c r="M4720" t="s">
        <v>21</v>
      </c>
      <c r="N4720" t="s">
        <v>43</v>
      </c>
      <c r="O4720">
        <v>97.41</v>
      </c>
      <c r="P4720">
        <v>6558.04</v>
      </c>
      <c r="Q4720">
        <v>2</v>
      </c>
      <c r="R4720" t="s">
        <v>21</v>
      </c>
    </row>
    <row r="4721" spans="1:18" x14ac:dyDescent="0.35">
      <c r="A4721" t="s">
        <v>4746</v>
      </c>
      <c r="B4721" t="s">
        <v>36</v>
      </c>
      <c r="C4721">
        <v>0</v>
      </c>
      <c r="D4721" t="s">
        <v>21</v>
      </c>
      <c r="E4721" t="s">
        <v>20</v>
      </c>
      <c r="F4721" t="s">
        <v>75</v>
      </c>
      <c r="G4721">
        <v>13</v>
      </c>
      <c r="H4721" t="s">
        <v>20</v>
      </c>
      <c r="I4721" t="s">
        <v>23</v>
      </c>
      <c r="J4721" t="s">
        <v>21</v>
      </c>
      <c r="K4721" t="s">
        <v>20</v>
      </c>
      <c r="L4721" t="s">
        <v>33</v>
      </c>
      <c r="M4721" t="s">
        <v>20</v>
      </c>
      <c r="N4721" t="s">
        <v>25</v>
      </c>
      <c r="O4721">
        <v>94.78</v>
      </c>
      <c r="P4721">
        <v>1229.93</v>
      </c>
      <c r="Q4721">
        <v>3</v>
      </c>
      <c r="R4721" t="s">
        <v>21</v>
      </c>
    </row>
    <row r="4722" spans="1:18" x14ac:dyDescent="0.35">
      <c r="A4722" t="s">
        <v>4747</v>
      </c>
      <c r="B4722" t="s">
        <v>36</v>
      </c>
      <c r="C4722">
        <v>0</v>
      </c>
      <c r="D4722" t="s">
        <v>20</v>
      </c>
      <c r="E4722" t="s">
        <v>21</v>
      </c>
      <c r="F4722" t="s">
        <v>27</v>
      </c>
      <c r="G4722">
        <v>45</v>
      </c>
      <c r="H4722" t="s">
        <v>20</v>
      </c>
      <c r="I4722" t="s">
        <v>32</v>
      </c>
      <c r="J4722" t="s">
        <v>21</v>
      </c>
      <c r="K4722" t="s">
        <v>20</v>
      </c>
      <c r="L4722" t="s">
        <v>24</v>
      </c>
      <c r="M4722" t="s">
        <v>20</v>
      </c>
      <c r="N4722" t="s">
        <v>25</v>
      </c>
      <c r="O4722">
        <v>52.19</v>
      </c>
      <c r="P4722">
        <v>2300.1999999999998</v>
      </c>
      <c r="Q4722">
        <v>1</v>
      </c>
      <c r="R4722" t="s">
        <v>21</v>
      </c>
    </row>
    <row r="4723" spans="1:18" x14ac:dyDescent="0.35">
      <c r="A4723" t="s">
        <v>4748</v>
      </c>
      <c r="B4723" t="s">
        <v>36</v>
      </c>
      <c r="C4723">
        <v>0</v>
      </c>
      <c r="D4723" t="s">
        <v>21</v>
      </c>
      <c r="E4723" t="s">
        <v>21</v>
      </c>
      <c r="F4723" t="s">
        <v>22</v>
      </c>
      <c r="G4723">
        <v>31</v>
      </c>
      <c r="H4723" t="s">
        <v>20</v>
      </c>
      <c r="I4723" t="s">
        <v>32</v>
      </c>
      <c r="J4723" t="s">
        <v>20</v>
      </c>
      <c r="K4723" t="s">
        <v>21</v>
      </c>
      <c r="L4723" t="s">
        <v>29</v>
      </c>
      <c r="M4723" t="s">
        <v>20</v>
      </c>
      <c r="N4723" t="s">
        <v>43</v>
      </c>
      <c r="O4723">
        <v>57.76</v>
      </c>
      <c r="P4723">
        <v>1824.13</v>
      </c>
      <c r="Q4723">
        <v>2</v>
      </c>
      <c r="R4723" t="s">
        <v>21</v>
      </c>
    </row>
    <row r="4724" spans="1:18" x14ac:dyDescent="0.35">
      <c r="A4724" t="s">
        <v>4749</v>
      </c>
      <c r="B4724" t="s">
        <v>19</v>
      </c>
      <c r="C4724">
        <v>0</v>
      </c>
      <c r="D4724" t="s">
        <v>20</v>
      </c>
      <c r="E4724" t="s">
        <v>21</v>
      </c>
      <c r="F4724" t="s">
        <v>56</v>
      </c>
      <c r="G4724">
        <v>11</v>
      </c>
      <c r="H4724" t="s">
        <v>20</v>
      </c>
      <c r="I4724" t="s">
        <v>244</v>
      </c>
      <c r="J4724" t="s">
        <v>20</v>
      </c>
      <c r="K4724" t="s">
        <v>20</v>
      </c>
      <c r="L4724" t="s">
        <v>33</v>
      </c>
      <c r="M4724" t="s">
        <v>20</v>
      </c>
      <c r="N4724" t="s">
        <v>34</v>
      </c>
      <c r="O4724">
        <v>102.38</v>
      </c>
      <c r="P4724">
        <v>1102.72</v>
      </c>
      <c r="Q4724">
        <v>0</v>
      </c>
      <c r="R4724" t="s">
        <v>21</v>
      </c>
    </row>
    <row r="4725" spans="1:18" x14ac:dyDescent="0.35">
      <c r="A4725" t="s">
        <v>4750</v>
      </c>
      <c r="B4725" t="s">
        <v>36</v>
      </c>
      <c r="C4725">
        <v>0</v>
      </c>
      <c r="D4725" t="s">
        <v>21</v>
      </c>
      <c r="E4725" t="s">
        <v>21</v>
      </c>
      <c r="F4725" t="s">
        <v>39</v>
      </c>
      <c r="G4725">
        <v>10</v>
      </c>
      <c r="H4725" t="s">
        <v>20</v>
      </c>
      <c r="I4725" t="s">
        <v>21</v>
      </c>
      <c r="J4725" t="s">
        <v>28</v>
      </c>
      <c r="K4725" t="s">
        <v>28</v>
      </c>
      <c r="L4725" t="s">
        <v>33</v>
      </c>
      <c r="M4725" t="s">
        <v>21</v>
      </c>
      <c r="N4725" t="s">
        <v>25</v>
      </c>
      <c r="O4725">
        <v>35.909999999999997</v>
      </c>
      <c r="P4725">
        <v>356</v>
      </c>
      <c r="Q4725">
        <v>1</v>
      </c>
      <c r="R4725" t="s">
        <v>21</v>
      </c>
    </row>
    <row r="4726" spans="1:18" x14ac:dyDescent="0.35">
      <c r="A4726" t="s">
        <v>4751</v>
      </c>
      <c r="B4726" t="s">
        <v>19</v>
      </c>
      <c r="C4726">
        <v>0</v>
      </c>
      <c r="D4726" t="s">
        <v>20</v>
      </c>
      <c r="E4726" t="s">
        <v>21</v>
      </c>
      <c r="F4726" t="s">
        <v>45</v>
      </c>
      <c r="G4726">
        <v>8</v>
      </c>
      <c r="H4726" t="s">
        <v>20</v>
      </c>
      <c r="I4726" t="s">
        <v>32</v>
      </c>
      <c r="J4726" t="s">
        <v>21</v>
      </c>
      <c r="K4726" t="s">
        <v>21</v>
      </c>
      <c r="L4726" t="s">
        <v>33</v>
      </c>
      <c r="M4726" t="s">
        <v>21</v>
      </c>
      <c r="N4726" t="s">
        <v>25</v>
      </c>
      <c r="O4726">
        <v>54.44</v>
      </c>
      <c r="P4726">
        <v>429.98</v>
      </c>
      <c r="Q4726">
        <v>2</v>
      </c>
      <c r="R4726" t="s">
        <v>21</v>
      </c>
    </row>
    <row r="4727" spans="1:18" x14ac:dyDescent="0.35">
      <c r="A4727" t="s">
        <v>4752</v>
      </c>
      <c r="B4727" t="s">
        <v>19</v>
      </c>
      <c r="C4727">
        <v>0</v>
      </c>
      <c r="D4727" t="s">
        <v>21</v>
      </c>
      <c r="E4727" t="s">
        <v>20</v>
      </c>
      <c r="F4727" t="s">
        <v>45</v>
      </c>
      <c r="G4727">
        <v>66</v>
      </c>
      <c r="H4727" t="s">
        <v>20</v>
      </c>
      <c r="I4727" t="s">
        <v>32</v>
      </c>
      <c r="J4727" t="s">
        <v>21</v>
      </c>
      <c r="K4727" t="s">
        <v>21</v>
      </c>
      <c r="L4727" t="s">
        <v>24</v>
      </c>
      <c r="M4727" t="s">
        <v>20</v>
      </c>
      <c r="N4727" t="s">
        <v>25</v>
      </c>
      <c r="O4727">
        <v>45.61</v>
      </c>
      <c r="P4727">
        <v>3019.05</v>
      </c>
      <c r="Q4727">
        <v>0</v>
      </c>
      <c r="R4727" t="s">
        <v>21</v>
      </c>
    </row>
    <row r="4728" spans="1:18" x14ac:dyDescent="0.35">
      <c r="A4728" t="s">
        <v>4753</v>
      </c>
      <c r="B4728" t="s">
        <v>36</v>
      </c>
      <c r="C4728">
        <v>0</v>
      </c>
      <c r="D4728" t="s">
        <v>21</v>
      </c>
      <c r="E4728" t="s">
        <v>21</v>
      </c>
      <c r="F4728" t="s">
        <v>47</v>
      </c>
      <c r="G4728">
        <v>70</v>
      </c>
      <c r="H4728" t="s">
        <v>20</v>
      </c>
      <c r="I4728" t="s">
        <v>23</v>
      </c>
      <c r="J4728" t="s">
        <v>21</v>
      </c>
      <c r="K4728" t="s">
        <v>21</v>
      </c>
      <c r="L4728" t="s">
        <v>24</v>
      </c>
      <c r="M4728" t="s">
        <v>20</v>
      </c>
      <c r="N4728" t="s">
        <v>34</v>
      </c>
      <c r="O4728">
        <v>93.6</v>
      </c>
      <c r="P4728">
        <v>6482.35</v>
      </c>
      <c r="Q4728">
        <v>0</v>
      </c>
      <c r="R4728" t="s">
        <v>21</v>
      </c>
    </row>
    <row r="4729" spans="1:18" x14ac:dyDescent="0.35">
      <c r="A4729" t="s">
        <v>4754</v>
      </c>
      <c r="B4729" t="s">
        <v>36</v>
      </c>
      <c r="C4729">
        <v>0</v>
      </c>
      <c r="D4729" t="s">
        <v>20</v>
      </c>
      <c r="E4729" t="s">
        <v>21</v>
      </c>
      <c r="F4729" t="s">
        <v>45</v>
      </c>
      <c r="G4729">
        <v>28</v>
      </c>
      <c r="H4729" t="s">
        <v>20</v>
      </c>
      <c r="I4729" t="s">
        <v>32</v>
      </c>
      <c r="J4729" t="s">
        <v>21</v>
      </c>
      <c r="K4729" t="s">
        <v>21</v>
      </c>
      <c r="L4729" t="s">
        <v>33</v>
      </c>
      <c r="M4729" t="s">
        <v>21</v>
      </c>
      <c r="N4729" t="s">
        <v>30</v>
      </c>
      <c r="O4729">
        <v>45.55</v>
      </c>
      <c r="P4729">
        <v>1262.32</v>
      </c>
      <c r="Q4729">
        <v>2</v>
      </c>
      <c r="R4729" t="s">
        <v>21</v>
      </c>
    </row>
    <row r="4730" spans="1:18" x14ac:dyDescent="0.35">
      <c r="A4730" t="s">
        <v>4755</v>
      </c>
      <c r="B4730" t="s">
        <v>36</v>
      </c>
      <c r="C4730">
        <v>0</v>
      </c>
      <c r="D4730" t="s">
        <v>21</v>
      </c>
      <c r="E4730" t="s">
        <v>21</v>
      </c>
      <c r="F4730" t="s">
        <v>58</v>
      </c>
      <c r="G4730">
        <v>9</v>
      </c>
      <c r="H4730" t="s">
        <v>21</v>
      </c>
      <c r="I4730" t="s">
        <v>23</v>
      </c>
      <c r="J4730" t="s">
        <v>21</v>
      </c>
      <c r="K4730" t="s">
        <v>21</v>
      </c>
      <c r="L4730" t="s">
        <v>33</v>
      </c>
      <c r="M4730" t="s">
        <v>21</v>
      </c>
      <c r="N4730" t="s">
        <v>25</v>
      </c>
      <c r="O4730">
        <v>72.58</v>
      </c>
      <c r="P4730">
        <v>671.49</v>
      </c>
      <c r="Q4730">
        <v>3</v>
      </c>
      <c r="R4730" t="s">
        <v>20</v>
      </c>
    </row>
    <row r="4731" spans="1:18" x14ac:dyDescent="0.35">
      <c r="A4731" t="s">
        <v>4756</v>
      </c>
      <c r="B4731" t="s">
        <v>36</v>
      </c>
      <c r="C4731">
        <v>0</v>
      </c>
      <c r="D4731" t="s">
        <v>20</v>
      </c>
      <c r="E4731" t="s">
        <v>21</v>
      </c>
      <c r="F4731" t="s">
        <v>39</v>
      </c>
      <c r="G4731">
        <v>28</v>
      </c>
      <c r="H4731" t="s">
        <v>20</v>
      </c>
      <c r="I4731" t="s">
        <v>23</v>
      </c>
      <c r="J4731" t="s">
        <v>21</v>
      </c>
      <c r="K4731" t="s">
        <v>21</v>
      </c>
      <c r="L4731" t="s">
        <v>24</v>
      </c>
      <c r="M4731" t="s">
        <v>21</v>
      </c>
      <c r="N4731" t="s">
        <v>34</v>
      </c>
      <c r="O4731">
        <v>84.4</v>
      </c>
      <c r="P4731">
        <v>2293.62</v>
      </c>
      <c r="Q4731">
        <v>3</v>
      </c>
      <c r="R4731" t="s">
        <v>21</v>
      </c>
    </row>
    <row r="4732" spans="1:18" x14ac:dyDescent="0.35">
      <c r="A4732" t="s">
        <v>4757</v>
      </c>
      <c r="B4732" t="s">
        <v>36</v>
      </c>
      <c r="C4732">
        <v>0</v>
      </c>
      <c r="D4732" t="s">
        <v>20</v>
      </c>
      <c r="E4732" t="s">
        <v>20</v>
      </c>
      <c r="F4732" t="s">
        <v>56</v>
      </c>
      <c r="G4732">
        <v>8</v>
      </c>
      <c r="H4732" t="s">
        <v>21</v>
      </c>
      <c r="I4732" t="s">
        <v>21</v>
      </c>
      <c r="J4732" t="s">
        <v>28</v>
      </c>
      <c r="K4732" t="s">
        <v>28</v>
      </c>
      <c r="L4732" t="s">
        <v>33</v>
      </c>
      <c r="M4732" t="s">
        <v>20</v>
      </c>
      <c r="N4732" t="s">
        <v>43</v>
      </c>
      <c r="O4732">
        <v>22.83</v>
      </c>
      <c r="P4732">
        <v>182.2</v>
      </c>
      <c r="Q4732">
        <v>3</v>
      </c>
      <c r="R4732" t="s">
        <v>20</v>
      </c>
    </row>
    <row r="4733" spans="1:18" x14ac:dyDescent="0.35">
      <c r="A4733" t="s">
        <v>4758</v>
      </c>
      <c r="B4733" t="s">
        <v>36</v>
      </c>
      <c r="C4733">
        <v>0</v>
      </c>
      <c r="D4733" t="s">
        <v>21</v>
      </c>
      <c r="E4733" t="s">
        <v>21</v>
      </c>
      <c r="F4733" t="s">
        <v>22</v>
      </c>
      <c r="G4733">
        <v>12</v>
      </c>
      <c r="H4733" t="s">
        <v>20</v>
      </c>
      <c r="I4733" t="s">
        <v>23</v>
      </c>
      <c r="J4733" t="s">
        <v>21</v>
      </c>
      <c r="K4733" t="s">
        <v>21</v>
      </c>
      <c r="L4733" t="s">
        <v>33</v>
      </c>
      <c r="M4733" t="s">
        <v>20</v>
      </c>
      <c r="N4733" t="s">
        <v>43</v>
      </c>
      <c r="O4733">
        <v>81.540000000000006</v>
      </c>
      <c r="P4733">
        <v>958.09</v>
      </c>
      <c r="Q4733">
        <v>4</v>
      </c>
      <c r="R4733" t="s">
        <v>20</v>
      </c>
    </row>
    <row r="4734" spans="1:18" x14ac:dyDescent="0.35">
      <c r="A4734" t="s">
        <v>4759</v>
      </c>
      <c r="B4734" t="s">
        <v>19</v>
      </c>
      <c r="C4734">
        <v>0</v>
      </c>
      <c r="D4734" t="s">
        <v>20</v>
      </c>
      <c r="E4734" t="s">
        <v>21</v>
      </c>
      <c r="F4734" t="s">
        <v>65</v>
      </c>
      <c r="G4734">
        <v>45</v>
      </c>
      <c r="H4734" t="s">
        <v>21</v>
      </c>
      <c r="I4734" t="s">
        <v>32</v>
      </c>
      <c r="J4734" t="s">
        <v>21</v>
      </c>
      <c r="K4734" t="s">
        <v>20</v>
      </c>
      <c r="L4734" t="s">
        <v>24</v>
      </c>
      <c r="M4734" t="s">
        <v>20</v>
      </c>
      <c r="N4734" t="s">
        <v>34</v>
      </c>
      <c r="O4734">
        <v>54.42</v>
      </c>
      <c r="P4734">
        <v>2437.4</v>
      </c>
      <c r="Q4734">
        <v>1</v>
      </c>
      <c r="R4734" t="s">
        <v>21</v>
      </c>
    </row>
    <row r="4735" spans="1:18" x14ac:dyDescent="0.35">
      <c r="A4735" t="s">
        <v>4760</v>
      </c>
      <c r="B4735" t="s">
        <v>36</v>
      </c>
      <c r="C4735">
        <v>0</v>
      </c>
      <c r="D4735" t="s">
        <v>20</v>
      </c>
      <c r="E4735" t="s">
        <v>21</v>
      </c>
      <c r="F4735" t="s">
        <v>58</v>
      </c>
      <c r="G4735">
        <v>22</v>
      </c>
      <c r="H4735" t="s">
        <v>20</v>
      </c>
      <c r="I4735" t="s">
        <v>21</v>
      </c>
      <c r="J4735" t="s">
        <v>28</v>
      </c>
      <c r="K4735" t="s">
        <v>28</v>
      </c>
      <c r="L4735" t="s">
        <v>33</v>
      </c>
      <c r="M4735" t="s">
        <v>21</v>
      </c>
      <c r="N4735" t="s">
        <v>30</v>
      </c>
      <c r="O4735">
        <v>31.82</v>
      </c>
      <c r="P4735">
        <v>710.45</v>
      </c>
      <c r="Q4735">
        <v>0</v>
      </c>
      <c r="R4735" t="s">
        <v>21</v>
      </c>
    </row>
    <row r="4736" spans="1:18" x14ac:dyDescent="0.35">
      <c r="A4736" t="s">
        <v>4761</v>
      </c>
      <c r="B4736" t="s">
        <v>19</v>
      </c>
      <c r="C4736">
        <v>0</v>
      </c>
      <c r="D4736" t="s">
        <v>20</v>
      </c>
      <c r="E4736" t="s">
        <v>20</v>
      </c>
      <c r="F4736" t="s">
        <v>56</v>
      </c>
      <c r="G4736">
        <v>10</v>
      </c>
      <c r="H4736" t="s">
        <v>20</v>
      </c>
      <c r="I4736" t="s">
        <v>23</v>
      </c>
      <c r="J4736" t="s">
        <v>20</v>
      </c>
      <c r="K4736" t="s">
        <v>20</v>
      </c>
      <c r="L4736" t="s">
        <v>33</v>
      </c>
      <c r="M4736" t="s">
        <v>20</v>
      </c>
      <c r="N4736" t="s">
        <v>34</v>
      </c>
      <c r="O4736">
        <v>92.38</v>
      </c>
      <c r="P4736">
        <v>918.09</v>
      </c>
      <c r="Q4736">
        <v>4</v>
      </c>
      <c r="R4736" t="s">
        <v>20</v>
      </c>
    </row>
    <row r="4737" spans="1:18" x14ac:dyDescent="0.35">
      <c r="A4737" t="s">
        <v>4762</v>
      </c>
      <c r="B4737" t="s">
        <v>36</v>
      </c>
      <c r="C4737">
        <v>0</v>
      </c>
      <c r="D4737" t="s">
        <v>21</v>
      </c>
      <c r="E4737" t="s">
        <v>21</v>
      </c>
      <c r="F4737" t="s">
        <v>58</v>
      </c>
      <c r="G4737">
        <v>28</v>
      </c>
      <c r="H4737" t="s">
        <v>20</v>
      </c>
      <c r="I4737" t="s">
        <v>21</v>
      </c>
      <c r="J4737" t="s">
        <v>28</v>
      </c>
      <c r="K4737" t="s">
        <v>28</v>
      </c>
      <c r="L4737" t="s">
        <v>24</v>
      </c>
      <c r="M4737" t="s">
        <v>20</v>
      </c>
      <c r="N4737" t="s">
        <v>30</v>
      </c>
      <c r="O4737">
        <v>34.409999999999997</v>
      </c>
      <c r="P4737">
        <v>979.4</v>
      </c>
      <c r="Q4737">
        <v>1</v>
      </c>
      <c r="R4737" t="s">
        <v>21</v>
      </c>
    </row>
    <row r="4738" spans="1:18" x14ac:dyDescent="0.35">
      <c r="A4738" t="s">
        <v>4763</v>
      </c>
      <c r="B4738" t="s">
        <v>36</v>
      </c>
      <c r="C4738">
        <v>0</v>
      </c>
      <c r="D4738" t="s">
        <v>21</v>
      </c>
      <c r="E4738" t="s">
        <v>21</v>
      </c>
      <c r="F4738" t="s">
        <v>56</v>
      </c>
      <c r="G4738">
        <v>1</v>
      </c>
      <c r="H4738" t="s">
        <v>20</v>
      </c>
      <c r="I4738" t="s">
        <v>23</v>
      </c>
      <c r="J4738" t="s">
        <v>20</v>
      </c>
      <c r="K4738" t="s">
        <v>21</v>
      </c>
      <c r="L4738" t="s">
        <v>33</v>
      </c>
      <c r="M4738" t="s">
        <v>21</v>
      </c>
      <c r="N4738" t="s">
        <v>43</v>
      </c>
      <c r="O4738">
        <v>88.37</v>
      </c>
      <c r="P4738">
        <v>87.34</v>
      </c>
      <c r="Q4738">
        <v>1</v>
      </c>
      <c r="R4738" t="s">
        <v>20</v>
      </c>
    </row>
    <row r="4739" spans="1:18" x14ac:dyDescent="0.35">
      <c r="A4739" t="s">
        <v>4764</v>
      </c>
      <c r="B4739" t="s">
        <v>36</v>
      </c>
      <c r="C4739">
        <v>0</v>
      </c>
      <c r="D4739" t="s">
        <v>21</v>
      </c>
      <c r="E4739" t="s">
        <v>21</v>
      </c>
      <c r="F4739" t="s">
        <v>49</v>
      </c>
      <c r="G4739">
        <v>40</v>
      </c>
      <c r="H4739" t="s">
        <v>20</v>
      </c>
      <c r="I4739" t="s">
        <v>23</v>
      </c>
      <c r="J4739" t="s">
        <v>21</v>
      </c>
      <c r="K4739" t="s">
        <v>21</v>
      </c>
      <c r="L4739" t="s">
        <v>33</v>
      </c>
      <c r="M4739" t="s">
        <v>21</v>
      </c>
      <c r="N4739" t="s">
        <v>34</v>
      </c>
      <c r="O4739">
        <v>88.95</v>
      </c>
      <c r="P4739">
        <v>3468.04</v>
      </c>
      <c r="Q4739">
        <v>4</v>
      </c>
      <c r="R4739" t="s">
        <v>21</v>
      </c>
    </row>
    <row r="4740" spans="1:18" x14ac:dyDescent="0.35">
      <c r="A4740" t="s">
        <v>4765</v>
      </c>
      <c r="B4740" t="s">
        <v>19</v>
      </c>
      <c r="C4740">
        <v>0</v>
      </c>
      <c r="D4740" t="s">
        <v>21</v>
      </c>
      <c r="E4740" t="s">
        <v>21</v>
      </c>
      <c r="F4740" t="s">
        <v>45</v>
      </c>
      <c r="G4740">
        <v>5</v>
      </c>
      <c r="H4740" t="s">
        <v>20</v>
      </c>
      <c r="I4740" t="s">
        <v>23</v>
      </c>
      <c r="J4740" t="s">
        <v>21</v>
      </c>
      <c r="K4740" t="s">
        <v>21</v>
      </c>
      <c r="L4740" t="s">
        <v>33</v>
      </c>
      <c r="M4740" t="s">
        <v>20</v>
      </c>
      <c r="N4740" t="s">
        <v>34</v>
      </c>
      <c r="O4740">
        <v>82.14</v>
      </c>
      <c r="P4740">
        <v>409.64</v>
      </c>
      <c r="Q4740">
        <v>0</v>
      </c>
      <c r="R4740" t="s">
        <v>20</v>
      </c>
    </row>
    <row r="4741" spans="1:18" x14ac:dyDescent="0.35">
      <c r="A4741" t="s">
        <v>4766</v>
      </c>
      <c r="B4741" t="s">
        <v>36</v>
      </c>
      <c r="C4741">
        <v>0</v>
      </c>
      <c r="D4741" t="s">
        <v>21</v>
      </c>
      <c r="E4741" t="s">
        <v>21</v>
      </c>
      <c r="F4741" t="s">
        <v>49</v>
      </c>
      <c r="G4741">
        <v>8</v>
      </c>
      <c r="H4741" t="s">
        <v>20</v>
      </c>
      <c r="I4741" t="s">
        <v>21</v>
      </c>
      <c r="J4741" t="s">
        <v>28</v>
      </c>
      <c r="K4741" t="s">
        <v>28</v>
      </c>
      <c r="L4741" t="s">
        <v>33</v>
      </c>
      <c r="M4741" t="s">
        <v>21</v>
      </c>
      <c r="N4741" t="s">
        <v>34</v>
      </c>
      <c r="O4741">
        <v>24.15</v>
      </c>
      <c r="P4741">
        <v>189.18</v>
      </c>
      <c r="Q4741">
        <v>1</v>
      </c>
      <c r="R4741" t="s">
        <v>20</v>
      </c>
    </row>
    <row r="4742" spans="1:18" x14ac:dyDescent="0.35">
      <c r="A4742" t="s">
        <v>4767</v>
      </c>
      <c r="B4742" t="s">
        <v>19</v>
      </c>
      <c r="C4742">
        <v>0</v>
      </c>
      <c r="D4742" t="s">
        <v>20</v>
      </c>
      <c r="E4742" t="s">
        <v>20</v>
      </c>
      <c r="F4742" t="s">
        <v>47</v>
      </c>
      <c r="G4742">
        <v>16</v>
      </c>
      <c r="H4742" t="s">
        <v>20</v>
      </c>
      <c r="I4742" t="s">
        <v>21</v>
      </c>
      <c r="J4742" t="s">
        <v>28</v>
      </c>
      <c r="K4742" t="s">
        <v>28</v>
      </c>
      <c r="L4742" t="s">
        <v>33</v>
      </c>
      <c r="M4742" t="s">
        <v>20</v>
      </c>
      <c r="N4742" t="s">
        <v>30</v>
      </c>
      <c r="O4742">
        <v>37.5</v>
      </c>
      <c r="P4742">
        <v>617.87</v>
      </c>
      <c r="Q4742">
        <v>1</v>
      </c>
      <c r="R4742" t="s">
        <v>21</v>
      </c>
    </row>
    <row r="4743" spans="1:18" x14ac:dyDescent="0.35">
      <c r="A4743" t="s">
        <v>4768</v>
      </c>
      <c r="B4743" t="s">
        <v>36</v>
      </c>
      <c r="C4743">
        <v>0</v>
      </c>
      <c r="D4743" t="s">
        <v>21</v>
      </c>
      <c r="E4743" t="s">
        <v>20</v>
      </c>
      <c r="F4743" t="s">
        <v>75</v>
      </c>
      <c r="G4743">
        <v>7</v>
      </c>
      <c r="H4743" t="s">
        <v>20</v>
      </c>
      <c r="I4743" t="s">
        <v>32</v>
      </c>
      <c r="J4743" t="s">
        <v>21</v>
      </c>
      <c r="K4743" t="s">
        <v>20</v>
      </c>
      <c r="L4743" t="s">
        <v>33</v>
      </c>
      <c r="M4743" t="s">
        <v>20</v>
      </c>
      <c r="N4743" t="s">
        <v>34</v>
      </c>
      <c r="O4743">
        <v>60.31</v>
      </c>
      <c r="P4743">
        <v>418.4</v>
      </c>
      <c r="Q4743">
        <v>1</v>
      </c>
      <c r="R4743" t="s">
        <v>20</v>
      </c>
    </row>
    <row r="4744" spans="1:18" x14ac:dyDescent="0.35">
      <c r="A4744" t="s">
        <v>4769</v>
      </c>
      <c r="B4744" t="s">
        <v>19</v>
      </c>
      <c r="C4744">
        <v>1</v>
      </c>
      <c r="D4744" t="s">
        <v>21</v>
      </c>
      <c r="E4744" t="s">
        <v>21</v>
      </c>
      <c r="F4744" t="s">
        <v>47</v>
      </c>
      <c r="G4744">
        <v>8</v>
      </c>
      <c r="H4744" t="s">
        <v>20</v>
      </c>
      <c r="I4744" t="s">
        <v>23</v>
      </c>
      <c r="J4744" t="s">
        <v>21</v>
      </c>
      <c r="K4744" t="s">
        <v>21</v>
      </c>
      <c r="L4744" t="s">
        <v>33</v>
      </c>
      <c r="M4744" t="s">
        <v>20</v>
      </c>
      <c r="N4744" t="s">
        <v>25</v>
      </c>
      <c r="O4744">
        <v>75.89</v>
      </c>
      <c r="P4744">
        <v>615.20000000000005</v>
      </c>
      <c r="Q4744">
        <v>4</v>
      </c>
      <c r="R4744" t="s">
        <v>21</v>
      </c>
    </row>
    <row r="4745" spans="1:18" x14ac:dyDescent="0.35">
      <c r="A4745" t="s">
        <v>4770</v>
      </c>
      <c r="B4745" t="s">
        <v>19</v>
      </c>
      <c r="C4745">
        <v>0</v>
      </c>
      <c r="D4745" t="s">
        <v>20</v>
      </c>
      <c r="E4745" t="s">
        <v>20</v>
      </c>
      <c r="F4745" t="s">
        <v>45</v>
      </c>
      <c r="G4745">
        <v>35</v>
      </c>
      <c r="H4745" t="s">
        <v>20</v>
      </c>
      <c r="I4745" t="s">
        <v>23</v>
      </c>
      <c r="J4745" t="s">
        <v>21</v>
      </c>
      <c r="K4745" t="s">
        <v>20</v>
      </c>
      <c r="L4745" t="s">
        <v>33</v>
      </c>
      <c r="M4745" t="s">
        <v>20</v>
      </c>
      <c r="N4745" t="s">
        <v>34</v>
      </c>
      <c r="O4745">
        <v>90.27</v>
      </c>
      <c r="P4745">
        <v>3099.66</v>
      </c>
      <c r="Q4745">
        <v>2</v>
      </c>
      <c r="R4745" t="s">
        <v>21</v>
      </c>
    </row>
    <row r="4746" spans="1:18" x14ac:dyDescent="0.35">
      <c r="A4746" t="s">
        <v>4771</v>
      </c>
      <c r="B4746" t="s">
        <v>19</v>
      </c>
      <c r="C4746">
        <v>0</v>
      </c>
      <c r="D4746" t="s">
        <v>20</v>
      </c>
      <c r="E4746" t="s">
        <v>20</v>
      </c>
      <c r="F4746" t="s">
        <v>49</v>
      </c>
      <c r="G4746">
        <v>8</v>
      </c>
      <c r="H4746" t="s">
        <v>20</v>
      </c>
      <c r="I4746" t="s">
        <v>32</v>
      </c>
      <c r="J4746" t="s">
        <v>21</v>
      </c>
      <c r="K4746" t="s">
        <v>21</v>
      </c>
      <c r="L4746" t="s">
        <v>29</v>
      </c>
      <c r="M4746" t="s">
        <v>20</v>
      </c>
      <c r="N4746" t="s">
        <v>30</v>
      </c>
      <c r="O4746">
        <v>51.77</v>
      </c>
      <c r="P4746">
        <v>408.73</v>
      </c>
      <c r="Q4746">
        <v>1</v>
      </c>
      <c r="R4746" t="s">
        <v>21</v>
      </c>
    </row>
    <row r="4747" spans="1:18" x14ac:dyDescent="0.35">
      <c r="A4747" t="s">
        <v>4772</v>
      </c>
      <c r="B4747" t="s">
        <v>36</v>
      </c>
      <c r="C4747">
        <v>0</v>
      </c>
      <c r="D4747" t="s">
        <v>21</v>
      </c>
      <c r="E4747" t="s">
        <v>20</v>
      </c>
      <c r="F4747" t="s">
        <v>37</v>
      </c>
      <c r="G4747">
        <v>12</v>
      </c>
      <c r="H4747" t="s">
        <v>20</v>
      </c>
      <c r="I4747" t="s">
        <v>21</v>
      </c>
      <c r="J4747" t="s">
        <v>28</v>
      </c>
      <c r="K4747" t="s">
        <v>28</v>
      </c>
      <c r="L4747" t="s">
        <v>33</v>
      </c>
      <c r="M4747" t="s">
        <v>20</v>
      </c>
      <c r="N4747" t="s">
        <v>25</v>
      </c>
      <c r="O4747">
        <v>36.43</v>
      </c>
      <c r="P4747">
        <v>447.74</v>
      </c>
      <c r="Q4747">
        <v>0</v>
      </c>
      <c r="R4747" t="s">
        <v>21</v>
      </c>
    </row>
    <row r="4748" spans="1:18" x14ac:dyDescent="0.35">
      <c r="A4748" t="s">
        <v>4773</v>
      </c>
      <c r="B4748" t="s">
        <v>19</v>
      </c>
      <c r="C4748">
        <v>0</v>
      </c>
      <c r="D4748" t="s">
        <v>20</v>
      </c>
      <c r="E4748" t="s">
        <v>21</v>
      </c>
      <c r="F4748" t="s">
        <v>75</v>
      </c>
      <c r="G4748">
        <v>24</v>
      </c>
      <c r="H4748" t="s">
        <v>20</v>
      </c>
      <c r="I4748" t="s">
        <v>21</v>
      </c>
      <c r="J4748" t="s">
        <v>28</v>
      </c>
      <c r="K4748" t="s">
        <v>28</v>
      </c>
      <c r="L4748" t="s">
        <v>33</v>
      </c>
      <c r="M4748" t="s">
        <v>20</v>
      </c>
      <c r="N4748" t="s">
        <v>30</v>
      </c>
      <c r="O4748">
        <v>32.65</v>
      </c>
      <c r="P4748">
        <v>785.37</v>
      </c>
      <c r="Q4748">
        <v>2</v>
      </c>
      <c r="R4748" t="s">
        <v>20</v>
      </c>
    </row>
    <row r="4749" spans="1:18" x14ac:dyDescent="0.35">
      <c r="A4749" t="s">
        <v>4774</v>
      </c>
      <c r="B4749" t="s">
        <v>36</v>
      </c>
      <c r="C4749">
        <v>0</v>
      </c>
      <c r="D4749" t="s">
        <v>21</v>
      </c>
      <c r="E4749" t="s">
        <v>21</v>
      </c>
      <c r="F4749" t="s">
        <v>37</v>
      </c>
      <c r="G4749">
        <v>3</v>
      </c>
      <c r="H4749" t="s">
        <v>20</v>
      </c>
      <c r="I4749" t="s">
        <v>21</v>
      </c>
      <c r="J4749" t="s">
        <v>28</v>
      </c>
      <c r="K4749" t="s">
        <v>28</v>
      </c>
      <c r="L4749" t="s">
        <v>33</v>
      </c>
      <c r="M4749" t="s">
        <v>21</v>
      </c>
      <c r="N4749" t="s">
        <v>25</v>
      </c>
      <c r="O4749">
        <v>29.92</v>
      </c>
      <c r="P4749">
        <v>91.31</v>
      </c>
      <c r="Q4749">
        <v>1</v>
      </c>
      <c r="R4749" t="s">
        <v>21</v>
      </c>
    </row>
    <row r="4750" spans="1:18" x14ac:dyDescent="0.35">
      <c r="A4750" t="s">
        <v>4775</v>
      </c>
      <c r="B4750" t="s">
        <v>36</v>
      </c>
      <c r="C4750">
        <v>0</v>
      </c>
      <c r="D4750" t="s">
        <v>20</v>
      </c>
      <c r="E4750" t="s">
        <v>21</v>
      </c>
      <c r="F4750" t="s">
        <v>27</v>
      </c>
      <c r="G4750">
        <v>9</v>
      </c>
      <c r="H4750" t="s">
        <v>20</v>
      </c>
      <c r="I4750" t="s">
        <v>23</v>
      </c>
      <c r="J4750" t="s">
        <v>21</v>
      </c>
      <c r="K4750" t="s">
        <v>21</v>
      </c>
      <c r="L4750" t="s">
        <v>33</v>
      </c>
      <c r="M4750" t="s">
        <v>21</v>
      </c>
      <c r="N4750" t="s">
        <v>30</v>
      </c>
      <c r="O4750">
        <v>82.21</v>
      </c>
      <c r="P4750">
        <v>758.78</v>
      </c>
      <c r="Q4750">
        <v>5</v>
      </c>
      <c r="R4750" t="s">
        <v>20</v>
      </c>
    </row>
    <row r="4751" spans="1:18" x14ac:dyDescent="0.35">
      <c r="A4751" t="s">
        <v>4776</v>
      </c>
      <c r="B4751" t="s">
        <v>19</v>
      </c>
      <c r="C4751">
        <v>0</v>
      </c>
      <c r="D4751" t="s">
        <v>20</v>
      </c>
      <c r="E4751" t="s">
        <v>20</v>
      </c>
      <c r="F4751" t="s">
        <v>37</v>
      </c>
      <c r="G4751">
        <v>56</v>
      </c>
      <c r="H4751" t="s">
        <v>20</v>
      </c>
      <c r="I4751" t="s">
        <v>23</v>
      </c>
      <c r="J4751" t="s">
        <v>21</v>
      </c>
      <c r="K4751" t="s">
        <v>21</v>
      </c>
      <c r="L4751" t="s">
        <v>24</v>
      </c>
      <c r="M4751" t="s">
        <v>20</v>
      </c>
      <c r="N4751" t="s">
        <v>34</v>
      </c>
      <c r="O4751">
        <v>83.82</v>
      </c>
      <c r="P4751">
        <v>4619.41</v>
      </c>
      <c r="Q4751">
        <v>1</v>
      </c>
      <c r="R4751" t="s">
        <v>21</v>
      </c>
    </row>
    <row r="4752" spans="1:18" x14ac:dyDescent="0.35">
      <c r="A4752" t="s">
        <v>4777</v>
      </c>
      <c r="B4752" t="s">
        <v>36</v>
      </c>
      <c r="C4752">
        <v>1</v>
      </c>
      <c r="D4752" t="s">
        <v>20</v>
      </c>
      <c r="E4752" t="s">
        <v>21</v>
      </c>
      <c r="F4752" t="s">
        <v>27</v>
      </c>
      <c r="G4752">
        <v>32</v>
      </c>
      <c r="H4752" t="s">
        <v>20</v>
      </c>
      <c r="I4752" t="s">
        <v>23</v>
      </c>
      <c r="J4752" t="s">
        <v>21</v>
      </c>
      <c r="K4752" t="s">
        <v>21</v>
      </c>
      <c r="L4752" t="s">
        <v>29</v>
      </c>
      <c r="M4752" t="s">
        <v>20</v>
      </c>
      <c r="N4752" t="s">
        <v>34</v>
      </c>
      <c r="O4752">
        <v>75.61</v>
      </c>
      <c r="P4752">
        <v>2440.34</v>
      </c>
      <c r="Q4752">
        <v>3</v>
      </c>
      <c r="R4752" t="s">
        <v>20</v>
      </c>
    </row>
    <row r="4753" spans="1:18" x14ac:dyDescent="0.35">
      <c r="A4753" t="s">
        <v>4778</v>
      </c>
      <c r="B4753" t="s">
        <v>19</v>
      </c>
      <c r="C4753">
        <v>0</v>
      </c>
      <c r="D4753" t="s">
        <v>21</v>
      </c>
      <c r="E4753" t="s">
        <v>21</v>
      </c>
      <c r="F4753" t="s">
        <v>65</v>
      </c>
      <c r="G4753">
        <v>56</v>
      </c>
      <c r="H4753" t="s">
        <v>20</v>
      </c>
      <c r="I4753" t="s">
        <v>32</v>
      </c>
      <c r="J4753" t="s">
        <v>21</v>
      </c>
      <c r="K4753" t="s">
        <v>21</v>
      </c>
      <c r="L4753" t="s">
        <v>29</v>
      </c>
      <c r="M4753" t="s">
        <v>20</v>
      </c>
      <c r="N4753" t="s">
        <v>43</v>
      </c>
      <c r="O4753">
        <v>62.12</v>
      </c>
      <c r="P4753">
        <v>3452.24</v>
      </c>
      <c r="Q4753">
        <v>1</v>
      </c>
      <c r="R4753" t="s">
        <v>21</v>
      </c>
    </row>
    <row r="4754" spans="1:18" x14ac:dyDescent="0.35">
      <c r="A4754" t="s">
        <v>4779</v>
      </c>
      <c r="B4754" t="s">
        <v>36</v>
      </c>
      <c r="C4754">
        <v>0</v>
      </c>
      <c r="D4754" t="s">
        <v>20</v>
      </c>
      <c r="E4754" t="s">
        <v>21</v>
      </c>
      <c r="F4754" t="s">
        <v>75</v>
      </c>
      <c r="G4754">
        <v>41</v>
      </c>
      <c r="H4754" t="s">
        <v>20</v>
      </c>
      <c r="I4754" t="s">
        <v>23</v>
      </c>
      <c r="J4754" t="s">
        <v>20</v>
      </c>
      <c r="K4754" t="s">
        <v>21</v>
      </c>
      <c r="L4754" t="s">
        <v>29</v>
      </c>
      <c r="M4754" t="s">
        <v>21</v>
      </c>
      <c r="N4754" t="s">
        <v>34</v>
      </c>
      <c r="O4754">
        <v>99.58</v>
      </c>
      <c r="P4754">
        <v>4018.25</v>
      </c>
      <c r="Q4754">
        <v>4</v>
      </c>
      <c r="R4754" t="s">
        <v>21</v>
      </c>
    </row>
    <row r="4755" spans="1:18" x14ac:dyDescent="0.35">
      <c r="A4755" t="s">
        <v>4780</v>
      </c>
      <c r="B4755" t="s">
        <v>36</v>
      </c>
      <c r="C4755">
        <v>1</v>
      </c>
      <c r="D4755" t="s">
        <v>20</v>
      </c>
      <c r="E4755" t="s">
        <v>20</v>
      </c>
      <c r="F4755" t="s">
        <v>65</v>
      </c>
      <c r="G4755">
        <v>19</v>
      </c>
      <c r="H4755" t="s">
        <v>20</v>
      </c>
      <c r="I4755" t="s">
        <v>23</v>
      </c>
      <c r="J4755" t="s">
        <v>20</v>
      </c>
      <c r="K4755" t="s">
        <v>20</v>
      </c>
      <c r="L4755" t="s">
        <v>33</v>
      </c>
      <c r="M4755" t="s">
        <v>20</v>
      </c>
      <c r="N4755" t="s">
        <v>34</v>
      </c>
      <c r="O4755">
        <v>83.3</v>
      </c>
      <c r="P4755">
        <v>1551.19</v>
      </c>
      <c r="Q4755">
        <v>0</v>
      </c>
      <c r="R4755" t="s">
        <v>21</v>
      </c>
    </row>
    <row r="4756" spans="1:18" x14ac:dyDescent="0.35">
      <c r="A4756" t="s">
        <v>4781</v>
      </c>
      <c r="B4756" t="s">
        <v>19</v>
      </c>
      <c r="C4756">
        <v>0</v>
      </c>
      <c r="D4756" t="s">
        <v>20</v>
      </c>
      <c r="E4756" t="s">
        <v>21</v>
      </c>
      <c r="F4756" t="s">
        <v>41</v>
      </c>
      <c r="G4756">
        <v>72</v>
      </c>
      <c r="H4756" t="s">
        <v>20</v>
      </c>
      <c r="I4756" t="s">
        <v>21</v>
      </c>
      <c r="J4756" t="s">
        <v>28</v>
      </c>
      <c r="K4756" t="s">
        <v>28</v>
      </c>
      <c r="L4756" t="s">
        <v>24</v>
      </c>
      <c r="M4756" t="s">
        <v>21</v>
      </c>
      <c r="N4756" t="s">
        <v>30</v>
      </c>
      <c r="O4756">
        <v>41.28</v>
      </c>
      <c r="P4756">
        <v>3045.15</v>
      </c>
      <c r="Q4756">
        <v>0</v>
      </c>
      <c r="R4756" t="s">
        <v>21</v>
      </c>
    </row>
    <row r="4757" spans="1:18" x14ac:dyDescent="0.35">
      <c r="A4757" t="s">
        <v>4782</v>
      </c>
      <c r="B4757" t="s">
        <v>19</v>
      </c>
      <c r="C4757">
        <v>0</v>
      </c>
      <c r="D4757" t="s">
        <v>21</v>
      </c>
      <c r="E4757" t="s">
        <v>20</v>
      </c>
      <c r="F4757" t="s">
        <v>37</v>
      </c>
      <c r="G4757">
        <v>16</v>
      </c>
      <c r="H4757" t="s">
        <v>20</v>
      </c>
      <c r="I4757" t="s">
        <v>23</v>
      </c>
      <c r="J4757" t="s">
        <v>21</v>
      </c>
      <c r="K4757" t="s">
        <v>20</v>
      </c>
      <c r="L4757" t="s">
        <v>33</v>
      </c>
      <c r="M4757" t="s">
        <v>21</v>
      </c>
      <c r="N4757" t="s">
        <v>43</v>
      </c>
      <c r="O4757">
        <v>88.92</v>
      </c>
      <c r="P4757">
        <v>1393.66</v>
      </c>
      <c r="Q4757">
        <v>2</v>
      </c>
      <c r="R4757" t="s">
        <v>21</v>
      </c>
    </row>
    <row r="4758" spans="1:18" x14ac:dyDescent="0.35">
      <c r="A4758" t="s">
        <v>4783</v>
      </c>
      <c r="B4758" t="s">
        <v>36</v>
      </c>
      <c r="C4758">
        <v>1</v>
      </c>
      <c r="D4758" t="s">
        <v>20</v>
      </c>
      <c r="E4758" t="s">
        <v>21</v>
      </c>
      <c r="F4758" t="s">
        <v>39</v>
      </c>
      <c r="G4758">
        <v>71</v>
      </c>
      <c r="H4758" t="s">
        <v>20</v>
      </c>
      <c r="I4758" t="s">
        <v>23</v>
      </c>
      <c r="J4758" t="s">
        <v>20</v>
      </c>
      <c r="K4758" t="s">
        <v>21</v>
      </c>
      <c r="L4758" t="s">
        <v>29</v>
      </c>
      <c r="M4758" t="s">
        <v>21</v>
      </c>
      <c r="N4758" t="s">
        <v>34</v>
      </c>
      <c r="O4758">
        <v>87.57</v>
      </c>
      <c r="P4758">
        <v>6327.41</v>
      </c>
      <c r="Q4758">
        <v>0</v>
      </c>
      <c r="R4758" t="s">
        <v>21</v>
      </c>
    </row>
    <row r="4759" spans="1:18" x14ac:dyDescent="0.35">
      <c r="A4759" t="s">
        <v>4784</v>
      </c>
      <c r="B4759" t="s">
        <v>36</v>
      </c>
      <c r="C4759">
        <v>0</v>
      </c>
      <c r="D4759" t="s">
        <v>21</v>
      </c>
      <c r="E4759" t="s">
        <v>20</v>
      </c>
      <c r="F4759" t="s">
        <v>22</v>
      </c>
      <c r="G4759">
        <v>50</v>
      </c>
      <c r="H4759" t="s">
        <v>20</v>
      </c>
      <c r="I4759" t="s">
        <v>32</v>
      </c>
      <c r="J4759" t="s">
        <v>21</v>
      </c>
      <c r="K4759" t="s">
        <v>21</v>
      </c>
      <c r="L4759" t="s">
        <v>24</v>
      </c>
      <c r="M4759" t="s">
        <v>21</v>
      </c>
      <c r="N4759" t="s">
        <v>34</v>
      </c>
      <c r="O4759">
        <v>61.42</v>
      </c>
      <c r="P4759">
        <v>3075.03</v>
      </c>
      <c r="Q4759">
        <v>2</v>
      </c>
      <c r="R4759" t="s">
        <v>21</v>
      </c>
    </row>
    <row r="4760" spans="1:18" x14ac:dyDescent="0.35">
      <c r="A4760" t="s">
        <v>4785</v>
      </c>
      <c r="B4760" t="s">
        <v>36</v>
      </c>
      <c r="C4760">
        <v>0</v>
      </c>
      <c r="D4760" t="s">
        <v>20</v>
      </c>
      <c r="E4760" t="s">
        <v>21</v>
      </c>
      <c r="F4760" t="s">
        <v>41</v>
      </c>
      <c r="G4760">
        <v>10</v>
      </c>
      <c r="H4760" t="s">
        <v>20</v>
      </c>
      <c r="I4760" t="s">
        <v>23</v>
      </c>
      <c r="J4760" t="s">
        <v>20</v>
      </c>
      <c r="K4760" t="s">
        <v>20</v>
      </c>
      <c r="L4760" t="s">
        <v>33</v>
      </c>
      <c r="M4760" t="s">
        <v>20</v>
      </c>
      <c r="N4760" t="s">
        <v>25</v>
      </c>
      <c r="O4760">
        <v>95.81</v>
      </c>
      <c r="P4760">
        <v>961</v>
      </c>
      <c r="Q4760">
        <v>1</v>
      </c>
      <c r="R4760" t="s">
        <v>21</v>
      </c>
    </row>
    <row r="4761" spans="1:18" x14ac:dyDescent="0.35">
      <c r="A4761" t="s">
        <v>4786</v>
      </c>
      <c r="B4761" t="s">
        <v>36</v>
      </c>
      <c r="C4761">
        <v>1</v>
      </c>
      <c r="D4761" t="s">
        <v>21</v>
      </c>
      <c r="E4761" t="s">
        <v>21</v>
      </c>
      <c r="F4761" t="s">
        <v>22</v>
      </c>
      <c r="G4761">
        <v>6</v>
      </c>
      <c r="H4761" t="s">
        <v>20</v>
      </c>
      <c r="I4761" t="s">
        <v>23</v>
      </c>
      <c r="J4761" t="s">
        <v>20</v>
      </c>
      <c r="K4761" t="s">
        <v>20</v>
      </c>
      <c r="L4761" t="s">
        <v>33</v>
      </c>
      <c r="M4761" t="s">
        <v>20</v>
      </c>
      <c r="N4761" t="s">
        <v>43</v>
      </c>
      <c r="O4761">
        <v>90.98</v>
      </c>
      <c r="P4761">
        <v>531.59</v>
      </c>
      <c r="Q4761">
        <v>0</v>
      </c>
      <c r="R4761" t="s">
        <v>20</v>
      </c>
    </row>
    <row r="4762" spans="1:18" x14ac:dyDescent="0.35">
      <c r="A4762" t="s">
        <v>4787</v>
      </c>
      <c r="B4762" t="s">
        <v>36</v>
      </c>
      <c r="C4762">
        <v>0</v>
      </c>
      <c r="D4762" t="s">
        <v>21</v>
      </c>
      <c r="E4762" t="s">
        <v>21</v>
      </c>
      <c r="F4762" t="s">
        <v>37</v>
      </c>
      <c r="G4762">
        <v>54</v>
      </c>
      <c r="H4762" t="s">
        <v>20</v>
      </c>
      <c r="I4762" t="s">
        <v>23</v>
      </c>
      <c r="J4762" t="s">
        <v>20</v>
      </c>
      <c r="K4762" t="s">
        <v>20</v>
      </c>
      <c r="L4762" t="s">
        <v>24</v>
      </c>
      <c r="M4762" t="s">
        <v>20</v>
      </c>
      <c r="N4762" t="s">
        <v>43</v>
      </c>
      <c r="O4762">
        <v>93.52</v>
      </c>
      <c r="P4762">
        <v>5144.82</v>
      </c>
      <c r="Q4762">
        <v>1</v>
      </c>
      <c r="R4762" t="s">
        <v>21</v>
      </c>
    </row>
    <row r="4763" spans="1:18" x14ac:dyDescent="0.35">
      <c r="A4763" t="s">
        <v>4788</v>
      </c>
      <c r="B4763" t="s">
        <v>19</v>
      </c>
      <c r="C4763">
        <v>0</v>
      </c>
      <c r="D4763" t="s">
        <v>20</v>
      </c>
      <c r="E4763" t="s">
        <v>21</v>
      </c>
      <c r="F4763" t="s">
        <v>45</v>
      </c>
      <c r="G4763">
        <v>7</v>
      </c>
      <c r="H4763" t="s">
        <v>20</v>
      </c>
      <c r="I4763" t="s">
        <v>23</v>
      </c>
      <c r="J4763" t="s">
        <v>21</v>
      </c>
      <c r="K4763" t="s">
        <v>20</v>
      </c>
      <c r="L4763" t="s">
        <v>33</v>
      </c>
      <c r="M4763" t="s">
        <v>20</v>
      </c>
      <c r="N4763" t="s">
        <v>34</v>
      </c>
      <c r="O4763">
        <v>85.72</v>
      </c>
      <c r="P4763">
        <v>585.91999999999996</v>
      </c>
      <c r="Q4763">
        <v>2</v>
      </c>
      <c r="R4763" t="s">
        <v>21</v>
      </c>
    </row>
    <row r="4764" spans="1:18" x14ac:dyDescent="0.35">
      <c r="A4764" t="s">
        <v>4789</v>
      </c>
      <c r="B4764" t="s">
        <v>36</v>
      </c>
      <c r="C4764">
        <v>1</v>
      </c>
      <c r="D4764" t="s">
        <v>21</v>
      </c>
      <c r="E4764" t="s">
        <v>20</v>
      </c>
      <c r="F4764" t="s">
        <v>27</v>
      </c>
      <c r="G4764">
        <v>4</v>
      </c>
      <c r="H4764" t="s">
        <v>20</v>
      </c>
      <c r="I4764" t="s">
        <v>23</v>
      </c>
      <c r="J4764" t="s">
        <v>20</v>
      </c>
      <c r="K4764" t="s">
        <v>21</v>
      </c>
      <c r="L4764" t="s">
        <v>33</v>
      </c>
      <c r="M4764" t="s">
        <v>21</v>
      </c>
      <c r="N4764" t="s">
        <v>30</v>
      </c>
      <c r="O4764">
        <v>83.72</v>
      </c>
      <c r="P4764">
        <v>339.95</v>
      </c>
      <c r="Q4764">
        <v>1</v>
      </c>
      <c r="R4764" t="s">
        <v>21</v>
      </c>
    </row>
    <row r="4765" spans="1:18" x14ac:dyDescent="0.35">
      <c r="A4765" t="s">
        <v>4790</v>
      </c>
      <c r="B4765" t="s">
        <v>19</v>
      </c>
      <c r="C4765">
        <v>1</v>
      </c>
      <c r="D4765" t="s">
        <v>21</v>
      </c>
      <c r="E4765" t="s">
        <v>21</v>
      </c>
      <c r="F4765" t="s">
        <v>39</v>
      </c>
      <c r="G4765">
        <v>10</v>
      </c>
      <c r="H4765" t="s">
        <v>20</v>
      </c>
      <c r="I4765" t="s">
        <v>32</v>
      </c>
      <c r="J4765" t="s">
        <v>21</v>
      </c>
      <c r="K4765" t="s">
        <v>21</v>
      </c>
      <c r="L4765" t="s">
        <v>33</v>
      </c>
      <c r="M4765" t="s">
        <v>21</v>
      </c>
      <c r="N4765" t="s">
        <v>25</v>
      </c>
      <c r="O4765">
        <v>57.9</v>
      </c>
      <c r="P4765">
        <v>590.04999999999995</v>
      </c>
      <c r="Q4765">
        <v>2</v>
      </c>
      <c r="R4765" t="s">
        <v>21</v>
      </c>
    </row>
    <row r="4766" spans="1:18" x14ac:dyDescent="0.35">
      <c r="A4766" t="s">
        <v>4791</v>
      </c>
      <c r="B4766" t="s">
        <v>19</v>
      </c>
      <c r="C4766">
        <v>0</v>
      </c>
      <c r="D4766" t="s">
        <v>21</v>
      </c>
      <c r="E4766" t="s">
        <v>20</v>
      </c>
      <c r="F4766" t="s">
        <v>37</v>
      </c>
      <c r="G4766">
        <v>24</v>
      </c>
      <c r="H4766" t="s">
        <v>20</v>
      </c>
      <c r="I4766" t="s">
        <v>32</v>
      </c>
      <c r="J4766" t="s">
        <v>21</v>
      </c>
      <c r="K4766" t="s">
        <v>21</v>
      </c>
      <c r="L4766" t="s">
        <v>33</v>
      </c>
      <c r="M4766" t="s">
        <v>21</v>
      </c>
      <c r="N4766" t="s">
        <v>30</v>
      </c>
      <c r="O4766">
        <v>54.35</v>
      </c>
      <c r="P4766">
        <v>1310.73</v>
      </c>
      <c r="Q4766">
        <v>1</v>
      </c>
      <c r="R4766" t="s">
        <v>21</v>
      </c>
    </row>
    <row r="4767" spans="1:18" x14ac:dyDescent="0.35">
      <c r="A4767" t="s">
        <v>4792</v>
      </c>
      <c r="B4767" t="s">
        <v>19</v>
      </c>
      <c r="C4767">
        <v>0</v>
      </c>
      <c r="D4767" t="s">
        <v>21</v>
      </c>
      <c r="E4767" t="s">
        <v>21</v>
      </c>
      <c r="F4767" t="s">
        <v>49</v>
      </c>
      <c r="G4767">
        <v>61</v>
      </c>
      <c r="H4767" t="s">
        <v>20</v>
      </c>
      <c r="I4767" t="s">
        <v>23</v>
      </c>
      <c r="J4767" t="s">
        <v>21</v>
      </c>
      <c r="K4767" t="s">
        <v>21</v>
      </c>
      <c r="L4767" t="s">
        <v>29</v>
      </c>
      <c r="M4767" t="s">
        <v>21</v>
      </c>
      <c r="N4767" t="s">
        <v>43</v>
      </c>
      <c r="O4767">
        <v>88.01</v>
      </c>
      <c r="P4767">
        <v>5208.87</v>
      </c>
      <c r="Q4767">
        <v>2</v>
      </c>
      <c r="R4767" t="s">
        <v>21</v>
      </c>
    </row>
    <row r="4768" spans="1:18" x14ac:dyDescent="0.35">
      <c r="A4768" t="s">
        <v>4793</v>
      </c>
      <c r="B4768" t="s">
        <v>36</v>
      </c>
      <c r="C4768">
        <v>0</v>
      </c>
      <c r="D4768" t="s">
        <v>21</v>
      </c>
      <c r="E4768" t="s">
        <v>21</v>
      </c>
      <c r="F4768" t="s">
        <v>65</v>
      </c>
      <c r="G4768">
        <v>14</v>
      </c>
      <c r="H4768" t="s">
        <v>20</v>
      </c>
      <c r="I4768" t="s">
        <v>23</v>
      </c>
      <c r="J4768" t="s">
        <v>20</v>
      </c>
      <c r="K4768" t="s">
        <v>21</v>
      </c>
      <c r="L4768" t="s">
        <v>33</v>
      </c>
      <c r="M4768" t="s">
        <v>21</v>
      </c>
      <c r="N4768" t="s">
        <v>30</v>
      </c>
      <c r="O4768">
        <v>92.85</v>
      </c>
      <c r="P4768">
        <v>1301.55</v>
      </c>
      <c r="Q4768">
        <v>2</v>
      </c>
      <c r="R4768" t="s">
        <v>20</v>
      </c>
    </row>
    <row r="4769" spans="1:18" x14ac:dyDescent="0.35">
      <c r="A4769" t="s">
        <v>4794</v>
      </c>
      <c r="B4769" t="s">
        <v>19</v>
      </c>
      <c r="C4769">
        <v>0</v>
      </c>
      <c r="D4769" t="s">
        <v>21</v>
      </c>
      <c r="E4769" t="s">
        <v>21</v>
      </c>
      <c r="F4769" t="s">
        <v>22</v>
      </c>
      <c r="G4769">
        <v>23</v>
      </c>
      <c r="H4769" t="s">
        <v>20</v>
      </c>
      <c r="I4769" t="s">
        <v>23</v>
      </c>
      <c r="J4769" t="s">
        <v>21</v>
      </c>
      <c r="K4769" t="s">
        <v>20</v>
      </c>
      <c r="L4769" t="s">
        <v>33</v>
      </c>
      <c r="M4769" t="s">
        <v>20</v>
      </c>
      <c r="N4769" t="s">
        <v>34</v>
      </c>
      <c r="O4769">
        <v>95.87</v>
      </c>
      <c r="P4769">
        <v>2165.58</v>
      </c>
      <c r="Q4769">
        <v>4</v>
      </c>
      <c r="R4769" t="s">
        <v>21</v>
      </c>
    </row>
    <row r="4770" spans="1:18" x14ac:dyDescent="0.35">
      <c r="A4770" t="s">
        <v>4795</v>
      </c>
      <c r="B4770" t="s">
        <v>36</v>
      </c>
      <c r="C4770">
        <v>0</v>
      </c>
      <c r="D4770" t="s">
        <v>21</v>
      </c>
      <c r="E4770" t="s">
        <v>21</v>
      </c>
      <c r="F4770" t="s">
        <v>39</v>
      </c>
      <c r="G4770">
        <v>19</v>
      </c>
      <c r="H4770" t="s">
        <v>21</v>
      </c>
      <c r="I4770" t="s">
        <v>23</v>
      </c>
      <c r="J4770" t="s">
        <v>20</v>
      </c>
      <c r="K4770" t="s">
        <v>21</v>
      </c>
      <c r="L4770" t="s">
        <v>33</v>
      </c>
      <c r="M4770" t="s">
        <v>20</v>
      </c>
      <c r="N4770" t="s">
        <v>43</v>
      </c>
      <c r="O4770">
        <v>75.94</v>
      </c>
      <c r="P4770">
        <v>1482.74</v>
      </c>
      <c r="Q4770">
        <v>1</v>
      </c>
      <c r="R4770" t="s">
        <v>20</v>
      </c>
    </row>
    <row r="4771" spans="1:18" x14ac:dyDescent="0.35">
      <c r="A4771" t="s">
        <v>4796</v>
      </c>
      <c r="B4771" t="s">
        <v>19</v>
      </c>
      <c r="C4771">
        <v>0</v>
      </c>
      <c r="D4771" t="s">
        <v>20</v>
      </c>
      <c r="E4771" t="s">
        <v>20</v>
      </c>
      <c r="F4771" t="s">
        <v>49</v>
      </c>
      <c r="G4771">
        <v>34</v>
      </c>
      <c r="H4771" t="s">
        <v>20</v>
      </c>
      <c r="I4771" t="s">
        <v>21</v>
      </c>
      <c r="J4771" t="s">
        <v>28</v>
      </c>
      <c r="K4771" t="s">
        <v>28</v>
      </c>
      <c r="L4771" t="s">
        <v>24</v>
      </c>
      <c r="M4771" t="s">
        <v>20</v>
      </c>
      <c r="N4771" t="s">
        <v>43</v>
      </c>
      <c r="O4771">
        <v>30.1</v>
      </c>
      <c r="P4771">
        <v>1002.03</v>
      </c>
      <c r="Q4771">
        <v>0</v>
      </c>
      <c r="R4771" t="s">
        <v>21</v>
      </c>
    </row>
    <row r="4772" spans="1:18" x14ac:dyDescent="0.35">
      <c r="A4772" t="s">
        <v>4797</v>
      </c>
      <c r="B4772" t="s">
        <v>36</v>
      </c>
      <c r="C4772">
        <v>0</v>
      </c>
      <c r="D4772" t="s">
        <v>20</v>
      </c>
      <c r="E4772" t="s">
        <v>21</v>
      </c>
      <c r="F4772" t="s">
        <v>49</v>
      </c>
      <c r="G4772">
        <v>18</v>
      </c>
      <c r="H4772" t="s">
        <v>20</v>
      </c>
      <c r="I4772" t="s">
        <v>32</v>
      </c>
      <c r="J4772" t="s">
        <v>20</v>
      </c>
      <c r="K4772" t="s">
        <v>20</v>
      </c>
      <c r="L4772" t="s">
        <v>33</v>
      </c>
      <c r="M4772" t="s">
        <v>20</v>
      </c>
      <c r="N4772" t="s">
        <v>34</v>
      </c>
      <c r="O4772">
        <v>65.41</v>
      </c>
      <c r="P4772">
        <v>1198.54</v>
      </c>
      <c r="Q4772">
        <v>1</v>
      </c>
      <c r="R4772" t="s">
        <v>21</v>
      </c>
    </row>
    <row r="4773" spans="1:18" x14ac:dyDescent="0.35">
      <c r="A4773" t="s">
        <v>4798</v>
      </c>
      <c r="B4773" t="s">
        <v>19</v>
      </c>
      <c r="C4773">
        <v>0</v>
      </c>
      <c r="D4773" t="s">
        <v>20</v>
      </c>
      <c r="E4773" t="s">
        <v>21</v>
      </c>
      <c r="F4773" t="s">
        <v>65</v>
      </c>
      <c r="G4773">
        <v>49</v>
      </c>
      <c r="H4773" t="s">
        <v>20</v>
      </c>
      <c r="I4773" t="s">
        <v>23</v>
      </c>
      <c r="J4773" t="s">
        <v>21</v>
      </c>
      <c r="K4773" t="s">
        <v>20</v>
      </c>
      <c r="L4773" t="s">
        <v>24</v>
      </c>
      <c r="M4773" t="s">
        <v>21</v>
      </c>
      <c r="N4773" t="s">
        <v>43</v>
      </c>
      <c r="O4773">
        <v>84.54</v>
      </c>
      <c r="P4773">
        <v>4059.12</v>
      </c>
      <c r="Q4773">
        <v>0</v>
      </c>
      <c r="R4773" t="s">
        <v>21</v>
      </c>
    </row>
    <row r="4774" spans="1:18" x14ac:dyDescent="0.35">
      <c r="A4774" t="s">
        <v>4799</v>
      </c>
      <c r="B4774" t="s">
        <v>19</v>
      </c>
      <c r="C4774">
        <v>0</v>
      </c>
      <c r="D4774" t="s">
        <v>21</v>
      </c>
      <c r="E4774" t="s">
        <v>21</v>
      </c>
      <c r="F4774" t="s">
        <v>56</v>
      </c>
      <c r="G4774">
        <v>17</v>
      </c>
      <c r="H4774" t="s">
        <v>20</v>
      </c>
      <c r="I4774" t="s">
        <v>21</v>
      </c>
      <c r="J4774" t="s">
        <v>28</v>
      </c>
      <c r="K4774" t="s">
        <v>28</v>
      </c>
      <c r="L4774" t="s">
        <v>33</v>
      </c>
      <c r="M4774" t="s">
        <v>21</v>
      </c>
      <c r="N4774" t="s">
        <v>30</v>
      </c>
      <c r="O4774">
        <v>30.74</v>
      </c>
      <c r="P4774">
        <v>520.62</v>
      </c>
      <c r="Q4774">
        <v>1</v>
      </c>
      <c r="R4774" t="s">
        <v>20</v>
      </c>
    </row>
    <row r="4775" spans="1:18" x14ac:dyDescent="0.35">
      <c r="A4775" t="s">
        <v>4800</v>
      </c>
      <c r="B4775" t="s">
        <v>19</v>
      </c>
      <c r="C4775">
        <v>0</v>
      </c>
      <c r="D4775" t="s">
        <v>21</v>
      </c>
      <c r="E4775" t="s">
        <v>20</v>
      </c>
      <c r="F4775" t="s">
        <v>49</v>
      </c>
      <c r="G4775">
        <v>9</v>
      </c>
      <c r="H4775" t="s">
        <v>21</v>
      </c>
      <c r="I4775" t="s">
        <v>32</v>
      </c>
      <c r="J4775" t="s">
        <v>21</v>
      </c>
      <c r="K4775" t="s">
        <v>21</v>
      </c>
      <c r="L4775" t="s">
        <v>33</v>
      </c>
      <c r="M4775" t="s">
        <v>21</v>
      </c>
      <c r="N4775" t="s">
        <v>34</v>
      </c>
      <c r="O4775">
        <v>48.61</v>
      </c>
      <c r="P4775">
        <v>424.76</v>
      </c>
      <c r="Q4775">
        <v>1</v>
      </c>
      <c r="R4775" t="s">
        <v>20</v>
      </c>
    </row>
    <row r="4776" spans="1:18" x14ac:dyDescent="0.35">
      <c r="A4776" t="s">
        <v>4801</v>
      </c>
      <c r="B4776" t="s">
        <v>19</v>
      </c>
      <c r="C4776">
        <v>0</v>
      </c>
      <c r="D4776" t="s">
        <v>20</v>
      </c>
      <c r="E4776" t="s">
        <v>20</v>
      </c>
      <c r="F4776" t="s">
        <v>47</v>
      </c>
      <c r="G4776">
        <v>15</v>
      </c>
      <c r="H4776" t="s">
        <v>20</v>
      </c>
      <c r="I4776" t="s">
        <v>23</v>
      </c>
      <c r="J4776" t="s">
        <v>21</v>
      </c>
      <c r="K4776" t="s">
        <v>21</v>
      </c>
      <c r="L4776" t="s">
        <v>33</v>
      </c>
      <c r="M4776" t="s">
        <v>20</v>
      </c>
      <c r="N4776" t="s">
        <v>25</v>
      </c>
      <c r="O4776">
        <v>85.51</v>
      </c>
      <c r="P4776">
        <v>1278.6300000000001</v>
      </c>
      <c r="Q4776">
        <v>2</v>
      </c>
      <c r="R4776" t="s">
        <v>21</v>
      </c>
    </row>
    <row r="4777" spans="1:18" x14ac:dyDescent="0.35">
      <c r="A4777" t="s">
        <v>4802</v>
      </c>
      <c r="B4777" t="s">
        <v>36</v>
      </c>
      <c r="C4777">
        <v>0</v>
      </c>
      <c r="D4777" t="s">
        <v>21</v>
      </c>
      <c r="E4777" t="s">
        <v>21</v>
      </c>
      <c r="F4777" t="s">
        <v>75</v>
      </c>
      <c r="G4777">
        <v>53</v>
      </c>
      <c r="H4777" t="s">
        <v>20</v>
      </c>
      <c r="I4777" t="s">
        <v>32</v>
      </c>
      <c r="J4777" t="s">
        <v>21</v>
      </c>
      <c r="K4777" t="s">
        <v>20</v>
      </c>
      <c r="L4777" t="s">
        <v>29</v>
      </c>
      <c r="M4777" t="s">
        <v>20</v>
      </c>
      <c r="N4777" t="s">
        <v>34</v>
      </c>
      <c r="O4777">
        <v>69.48</v>
      </c>
      <c r="P4777">
        <v>3649.73</v>
      </c>
      <c r="Q4777">
        <v>2</v>
      </c>
      <c r="R4777" t="s">
        <v>21</v>
      </c>
    </row>
    <row r="4778" spans="1:18" x14ac:dyDescent="0.35">
      <c r="A4778" t="s">
        <v>4803</v>
      </c>
      <c r="B4778" t="s">
        <v>19</v>
      </c>
      <c r="C4778">
        <v>0</v>
      </c>
      <c r="D4778" t="s">
        <v>21</v>
      </c>
      <c r="E4778" t="s">
        <v>21</v>
      </c>
      <c r="F4778" t="s">
        <v>75</v>
      </c>
      <c r="G4778">
        <v>17</v>
      </c>
      <c r="H4778" t="s">
        <v>20</v>
      </c>
      <c r="I4778" t="s">
        <v>23</v>
      </c>
      <c r="J4778" t="s">
        <v>21</v>
      </c>
      <c r="K4778" t="s">
        <v>21</v>
      </c>
      <c r="L4778" t="s">
        <v>33</v>
      </c>
      <c r="M4778" t="s">
        <v>20</v>
      </c>
      <c r="N4778" t="s">
        <v>25</v>
      </c>
      <c r="O4778">
        <v>77.16</v>
      </c>
      <c r="P4778">
        <v>1292.0999999999999</v>
      </c>
      <c r="Q4778">
        <v>5</v>
      </c>
      <c r="R4778" t="s">
        <v>21</v>
      </c>
    </row>
    <row r="4779" spans="1:18" x14ac:dyDescent="0.35">
      <c r="A4779" t="s">
        <v>4804</v>
      </c>
      <c r="B4779" t="s">
        <v>19</v>
      </c>
      <c r="C4779">
        <v>0</v>
      </c>
      <c r="D4779" t="s">
        <v>20</v>
      </c>
      <c r="E4779" t="s">
        <v>21</v>
      </c>
      <c r="F4779" t="s">
        <v>58</v>
      </c>
      <c r="G4779">
        <v>54</v>
      </c>
      <c r="H4779" t="s">
        <v>21</v>
      </c>
      <c r="I4779" t="s">
        <v>21</v>
      </c>
      <c r="J4779" t="s">
        <v>28</v>
      </c>
      <c r="K4779" t="s">
        <v>28</v>
      </c>
      <c r="L4779" t="s">
        <v>24</v>
      </c>
      <c r="M4779" t="s">
        <v>20</v>
      </c>
      <c r="N4779" t="s">
        <v>43</v>
      </c>
      <c r="O4779">
        <v>18</v>
      </c>
      <c r="P4779">
        <v>985.14</v>
      </c>
      <c r="Q4779">
        <v>0</v>
      </c>
      <c r="R4779" t="s">
        <v>21</v>
      </c>
    </row>
    <row r="4780" spans="1:18" x14ac:dyDescent="0.35">
      <c r="A4780" t="s">
        <v>4805</v>
      </c>
      <c r="B4780" t="s">
        <v>19</v>
      </c>
      <c r="C4780">
        <v>0</v>
      </c>
      <c r="D4780" t="s">
        <v>20</v>
      </c>
      <c r="E4780" t="s">
        <v>20</v>
      </c>
      <c r="F4780" t="s">
        <v>47</v>
      </c>
      <c r="G4780">
        <v>59</v>
      </c>
      <c r="H4780" t="s">
        <v>20</v>
      </c>
      <c r="I4780" t="s">
        <v>23</v>
      </c>
      <c r="J4780" t="s">
        <v>21</v>
      </c>
      <c r="K4780" t="s">
        <v>20</v>
      </c>
      <c r="L4780" t="s">
        <v>33</v>
      </c>
      <c r="M4780" t="s">
        <v>21</v>
      </c>
      <c r="N4780" t="s">
        <v>25</v>
      </c>
      <c r="O4780">
        <v>80.650000000000006</v>
      </c>
      <c r="P4780">
        <v>4744.01</v>
      </c>
      <c r="Q4780">
        <v>0</v>
      </c>
      <c r="R4780" t="s">
        <v>21</v>
      </c>
    </row>
    <row r="4781" spans="1:18" x14ac:dyDescent="0.35">
      <c r="A4781" t="s">
        <v>4806</v>
      </c>
      <c r="B4781" t="s">
        <v>19</v>
      </c>
      <c r="C4781">
        <v>0</v>
      </c>
      <c r="D4781" t="s">
        <v>20</v>
      </c>
      <c r="E4781" t="s">
        <v>21</v>
      </c>
      <c r="F4781" t="s">
        <v>58</v>
      </c>
      <c r="G4781">
        <v>12</v>
      </c>
      <c r="H4781" t="s">
        <v>20</v>
      </c>
      <c r="I4781" t="s">
        <v>32</v>
      </c>
      <c r="J4781" t="s">
        <v>21</v>
      </c>
      <c r="K4781" t="s">
        <v>20</v>
      </c>
      <c r="L4781" t="s">
        <v>33</v>
      </c>
      <c r="M4781" t="s">
        <v>21</v>
      </c>
      <c r="N4781" t="s">
        <v>30</v>
      </c>
      <c r="O4781">
        <v>59.68</v>
      </c>
      <c r="P4781">
        <v>719.1</v>
      </c>
      <c r="Q4781">
        <v>1</v>
      </c>
      <c r="R4781" t="s">
        <v>20</v>
      </c>
    </row>
    <row r="4782" spans="1:18" x14ac:dyDescent="0.35">
      <c r="A4782" t="s">
        <v>4807</v>
      </c>
      <c r="B4782" t="s">
        <v>19</v>
      </c>
      <c r="C4782">
        <v>0</v>
      </c>
      <c r="D4782" t="s">
        <v>20</v>
      </c>
      <c r="E4782" t="s">
        <v>20</v>
      </c>
      <c r="F4782" t="s">
        <v>75</v>
      </c>
      <c r="G4782">
        <v>3</v>
      </c>
      <c r="H4782" t="s">
        <v>20</v>
      </c>
      <c r="I4782" t="s">
        <v>23</v>
      </c>
      <c r="J4782" t="s">
        <v>21</v>
      </c>
      <c r="K4782" t="s">
        <v>21</v>
      </c>
      <c r="L4782" t="s">
        <v>24</v>
      </c>
      <c r="M4782" t="s">
        <v>21</v>
      </c>
      <c r="N4782" t="s">
        <v>25</v>
      </c>
      <c r="O4782">
        <v>87.76</v>
      </c>
      <c r="P4782">
        <v>266.70999999999998</v>
      </c>
      <c r="Q4782">
        <v>1</v>
      </c>
      <c r="R4782" t="s">
        <v>20</v>
      </c>
    </row>
    <row r="4783" spans="1:18" x14ac:dyDescent="0.35">
      <c r="A4783" t="s">
        <v>4808</v>
      </c>
      <c r="B4783" t="s">
        <v>36</v>
      </c>
      <c r="C4783">
        <v>0</v>
      </c>
      <c r="D4783" t="s">
        <v>21</v>
      </c>
      <c r="E4783" t="s">
        <v>21</v>
      </c>
      <c r="F4783" t="s">
        <v>37</v>
      </c>
      <c r="G4783">
        <v>22</v>
      </c>
      <c r="H4783" t="s">
        <v>20</v>
      </c>
      <c r="I4783" t="s">
        <v>23</v>
      </c>
      <c r="J4783" t="s">
        <v>21</v>
      </c>
      <c r="K4783" t="s">
        <v>20</v>
      </c>
      <c r="L4783" t="s">
        <v>33</v>
      </c>
      <c r="M4783" t="s">
        <v>20</v>
      </c>
      <c r="N4783" t="s">
        <v>30</v>
      </c>
      <c r="O4783">
        <v>83.58</v>
      </c>
      <c r="P4783">
        <v>1785.8</v>
      </c>
      <c r="Q4783">
        <v>1</v>
      </c>
      <c r="R4783" t="s">
        <v>21</v>
      </c>
    </row>
    <row r="4784" spans="1:18" x14ac:dyDescent="0.35">
      <c r="A4784" t="s">
        <v>4809</v>
      </c>
      <c r="B4784" t="s">
        <v>19</v>
      </c>
      <c r="C4784">
        <v>0</v>
      </c>
      <c r="D4784" t="s">
        <v>20</v>
      </c>
      <c r="E4784" t="s">
        <v>21</v>
      </c>
      <c r="F4784" t="s">
        <v>39</v>
      </c>
      <c r="G4784">
        <v>39</v>
      </c>
      <c r="H4784" t="s">
        <v>20</v>
      </c>
      <c r="I4784" t="s">
        <v>32</v>
      </c>
      <c r="J4784" t="s">
        <v>20</v>
      </c>
      <c r="K4784" t="s">
        <v>21</v>
      </c>
      <c r="L4784" t="s">
        <v>24</v>
      </c>
      <c r="M4784" t="s">
        <v>20</v>
      </c>
      <c r="N4784" t="s">
        <v>43</v>
      </c>
      <c r="O4784">
        <v>69.58</v>
      </c>
      <c r="P4784">
        <v>2740.19</v>
      </c>
      <c r="Q4784">
        <v>3</v>
      </c>
      <c r="R4784" t="s">
        <v>21</v>
      </c>
    </row>
    <row r="4785" spans="1:18" x14ac:dyDescent="0.35">
      <c r="A4785" t="s">
        <v>4810</v>
      </c>
      <c r="B4785" t="s">
        <v>19</v>
      </c>
      <c r="C4785">
        <v>0</v>
      </c>
      <c r="D4785" t="s">
        <v>20</v>
      </c>
      <c r="E4785" t="s">
        <v>21</v>
      </c>
      <c r="F4785" t="s">
        <v>75</v>
      </c>
      <c r="G4785">
        <v>12</v>
      </c>
      <c r="H4785" t="s">
        <v>20</v>
      </c>
      <c r="I4785" t="s">
        <v>32</v>
      </c>
      <c r="J4785" t="s">
        <v>21</v>
      </c>
      <c r="K4785" t="s">
        <v>21</v>
      </c>
      <c r="L4785" t="s">
        <v>33</v>
      </c>
      <c r="M4785" t="s">
        <v>20</v>
      </c>
      <c r="N4785" t="s">
        <v>34</v>
      </c>
      <c r="O4785">
        <v>62.33</v>
      </c>
      <c r="P4785">
        <v>732.75</v>
      </c>
      <c r="Q4785">
        <v>2</v>
      </c>
      <c r="R4785" t="s">
        <v>21</v>
      </c>
    </row>
    <row r="4786" spans="1:18" x14ac:dyDescent="0.35">
      <c r="A4786" t="s">
        <v>4811</v>
      </c>
      <c r="B4786" t="s">
        <v>19</v>
      </c>
      <c r="C4786">
        <v>0</v>
      </c>
      <c r="D4786" t="s">
        <v>20</v>
      </c>
      <c r="E4786" t="s">
        <v>21</v>
      </c>
      <c r="F4786" t="s">
        <v>37</v>
      </c>
      <c r="G4786">
        <v>19</v>
      </c>
      <c r="H4786" t="s">
        <v>20</v>
      </c>
      <c r="I4786" t="s">
        <v>32</v>
      </c>
      <c r="J4786" t="s">
        <v>21</v>
      </c>
      <c r="K4786" t="s">
        <v>21</v>
      </c>
      <c r="L4786" t="s">
        <v>33</v>
      </c>
      <c r="M4786" t="s">
        <v>20</v>
      </c>
      <c r="N4786" t="s">
        <v>43</v>
      </c>
      <c r="O4786">
        <v>58.28</v>
      </c>
      <c r="P4786">
        <v>1121.52</v>
      </c>
      <c r="Q4786">
        <v>1</v>
      </c>
      <c r="R4786" t="s">
        <v>21</v>
      </c>
    </row>
    <row r="4787" spans="1:18" x14ac:dyDescent="0.35">
      <c r="A4787" t="s">
        <v>4812</v>
      </c>
      <c r="B4787" t="s">
        <v>19</v>
      </c>
      <c r="C4787">
        <v>0</v>
      </c>
      <c r="D4787" t="s">
        <v>20</v>
      </c>
      <c r="E4787" t="s">
        <v>21</v>
      </c>
      <c r="F4787" t="s">
        <v>56</v>
      </c>
      <c r="G4787">
        <v>39</v>
      </c>
      <c r="H4787" t="s">
        <v>20</v>
      </c>
      <c r="I4787" t="s">
        <v>21</v>
      </c>
      <c r="J4787" t="s">
        <v>28</v>
      </c>
      <c r="K4787" t="s">
        <v>28</v>
      </c>
      <c r="L4787" t="s">
        <v>24</v>
      </c>
      <c r="M4787" t="s">
        <v>21</v>
      </c>
      <c r="N4787" t="s">
        <v>34</v>
      </c>
      <c r="O4787">
        <v>23.04</v>
      </c>
      <c r="P4787">
        <v>902.46</v>
      </c>
      <c r="Q4787">
        <v>1</v>
      </c>
      <c r="R4787" t="s">
        <v>21</v>
      </c>
    </row>
    <row r="4788" spans="1:18" x14ac:dyDescent="0.35">
      <c r="A4788" t="s">
        <v>4813</v>
      </c>
      <c r="B4788" t="s">
        <v>36</v>
      </c>
      <c r="C4788">
        <v>1</v>
      </c>
      <c r="D4788" t="s">
        <v>21</v>
      </c>
      <c r="E4788" t="s">
        <v>21</v>
      </c>
      <c r="F4788" t="s">
        <v>49</v>
      </c>
      <c r="G4788">
        <v>12</v>
      </c>
      <c r="H4788" t="s">
        <v>20</v>
      </c>
      <c r="I4788" t="s">
        <v>23</v>
      </c>
      <c r="J4788" t="s">
        <v>21</v>
      </c>
      <c r="K4788" t="s">
        <v>20</v>
      </c>
      <c r="L4788" t="s">
        <v>33</v>
      </c>
      <c r="M4788" t="s">
        <v>21</v>
      </c>
      <c r="N4788" t="s">
        <v>30</v>
      </c>
      <c r="O4788">
        <v>95.53</v>
      </c>
      <c r="P4788">
        <v>1122.1099999999999</v>
      </c>
      <c r="Q4788">
        <v>2</v>
      </c>
      <c r="R4788" t="s">
        <v>20</v>
      </c>
    </row>
    <row r="4789" spans="1:18" x14ac:dyDescent="0.35">
      <c r="A4789" t="s">
        <v>4814</v>
      </c>
      <c r="B4789" t="s">
        <v>19</v>
      </c>
      <c r="C4789">
        <v>0</v>
      </c>
      <c r="D4789" t="s">
        <v>20</v>
      </c>
      <c r="E4789" t="s">
        <v>20</v>
      </c>
      <c r="F4789" t="s">
        <v>39</v>
      </c>
      <c r="G4789">
        <v>46</v>
      </c>
      <c r="H4789" t="s">
        <v>21</v>
      </c>
      <c r="I4789" t="s">
        <v>32</v>
      </c>
      <c r="J4789" t="s">
        <v>21</v>
      </c>
      <c r="K4789" t="s">
        <v>21</v>
      </c>
      <c r="L4789" t="s">
        <v>29</v>
      </c>
      <c r="M4789" t="s">
        <v>20</v>
      </c>
      <c r="N4789" t="s">
        <v>30</v>
      </c>
      <c r="O4789">
        <v>48.36</v>
      </c>
      <c r="P4789">
        <v>2227.7600000000002</v>
      </c>
      <c r="Q4789">
        <v>2</v>
      </c>
      <c r="R4789" t="s">
        <v>21</v>
      </c>
    </row>
    <row r="4790" spans="1:18" x14ac:dyDescent="0.35">
      <c r="A4790" t="s">
        <v>4815</v>
      </c>
      <c r="B4790" t="s">
        <v>36</v>
      </c>
      <c r="C4790">
        <v>0</v>
      </c>
      <c r="D4790" t="s">
        <v>20</v>
      </c>
      <c r="E4790" t="s">
        <v>21</v>
      </c>
      <c r="F4790" t="s">
        <v>65</v>
      </c>
      <c r="G4790">
        <v>13</v>
      </c>
      <c r="H4790" t="s">
        <v>20</v>
      </c>
      <c r="I4790" t="s">
        <v>32</v>
      </c>
      <c r="J4790" t="s">
        <v>21</v>
      </c>
      <c r="K4790" t="s">
        <v>21</v>
      </c>
      <c r="L4790" t="s">
        <v>33</v>
      </c>
      <c r="M4790" t="s">
        <v>20</v>
      </c>
      <c r="N4790" t="s">
        <v>30</v>
      </c>
      <c r="O4790">
        <v>51.34</v>
      </c>
      <c r="P4790">
        <v>670.51</v>
      </c>
      <c r="Q4790">
        <v>2</v>
      </c>
      <c r="R4790" t="s">
        <v>21</v>
      </c>
    </row>
    <row r="4791" spans="1:18" x14ac:dyDescent="0.35">
      <c r="A4791" t="s">
        <v>4816</v>
      </c>
      <c r="B4791" t="s">
        <v>36</v>
      </c>
      <c r="C4791">
        <v>0</v>
      </c>
      <c r="D4791" t="s">
        <v>21</v>
      </c>
      <c r="E4791" t="s">
        <v>21</v>
      </c>
      <c r="F4791" t="s">
        <v>47</v>
      </c>
      <c r="G4791">
        <v>20</v>
      </c>
      <c r="H4791" t="s">
        <v>20</v>
      </c>
      <c r="I4791" t="s">
        <v>21</v>
      </c>
      <c r="J4791" t="s">
        <v>28</v>
      </c>
      <c r="K4791" t="s">
        <v>28</v>
      </c>
      <c r="L4791" t="s">
        <v>33</v>
      </c>
      <c r="M4791" t="s">
        <v>20</v>
      </c>
      <c r="N4791" t="s">
        <v>43</v>
      </c>
      <c r="O4791">
        <v>26.13</v>
      </c>
      <c r="P4791">
        <v>518.30999999999995</v>
      </c>
      <c r="Q4791">
        <v>0</v>
      </c>
      <c r="R4791" t="s">
        <v>21</v>
      </c>
    </row>
    <row r="4792" spans="1:18" x14ac:dyDescent="0.35">
      <c r="A4792" t="s">
        <v>4817</v>
      </c>
      <c r="B4792" t="s">
        <v>36</v>
      </c>
      <c r="C4792">
        <v>1</v>
      </c>
      <c r="D4792" t="s">
        <v>21</v>
      </c>
      <c r="E4792" t="s">
        <v>21</v>
      </c>
      <c r="F4792" t="s">
        <v>56</v>
      </c>
      <c r="G4792">
        <v>40</v>
      </c>
      <c r="H4792" t="s">
        <v>20</v>
      </c>
      <c r="I4792" t="s">
        <v>32</v>
      </c>
      <c r="J4792" t="s">
        <v>21</v>
      </c>
      <c r="K4792" t="s">
        <v>21</v>
      </c>
      <c r="L4792" t="s">
        <v>24</v>
      </c>
      <c r="M4792" t="s">
        <v>20</v>
      </c>
      <c r="N4792" t="s">
        <v>30</v>
      </c>
      <c r="O4792">
        <v>48.12</v>
      </c>
      <c r="P4792">
        <v>1880.82</v>
      </c>
      <c r="Q4792">
        <v>4</v>
      </c>
      <c r="R4792" t="s">
        <v>21</v>
      </c>
    </row>
    <row r="4793" spans="1:18" x14ac:dyDescent="0.35">
      <c r="A4793" t="s">
        <v>4818</v>
      </c>
      <c r="B4793" t="s">
        <v>36</v>
      </c>
      <c r="C4793">
        <v>0</v>
      </c>
      <c r="D4793" t="s">
        <v>20</v>
      </c>
      <c r="E4793" t="s">
        <v>20</v>
      </c>
      <c r="F4793" t="s">
        <v>56</v>
      </c>
      <c r="G4793">
        <v>28</v>
      </c>
      <c r="H4793" t="s">
        <v>20</v>
      </c>
      <c r="I4793" t="s">
        <v>23</v>
      </c>
      <c r="J4793" t="s">
        <v>21</v>
      </c>
      <c r="K4793" t="s">
        <v>21</v>
      </c>
      <c r="L4793" t="s">
        <v>29</v>
      </c>
      <c r="M4793" t="s">
        <v>21</v>
      </c>
      <c r="N4793" t="s">
        <v>43</v>
      </c>
      <c r="O4793">
        <v>89.34</v>
      </c>
      <c r="P4793">
        <v>2478.15</v>
      </c>
      <c r="Q4793">
        <v>2</v>
      </c>
      <c r="R4793" t="s">
        <v>21</v>
      </c>
    </row>
    <row r="4794" spans="1:18" x14ac:dyDescent="0.35">
      <c r="A4794" t="s">
        <v>4819</v>
      </c>
      <c r="B4794" t="s">
        <v>36</v>
      </c>
      <c r="C4794">
        <v>0</v>
      </c>
      <c r="D4794" t="s">
        <v>20</v>
      </c>
      <c r="E4794" t="s">
        <v>20</v>
      </c>
      <c r="F4794" t="s">
        <v>47</v>
      </c>
      <c r="G4794">
        <v>7</v>
      </c>
      <c r="H4794" t="s">
        <v>21</v>
      </c>
      <c r="I4794" t="s">
        <v>23</v>
      </c>
      <c r="J4794" t="s">
        <v>21</v>
      </c>
      <c r="K4794" t="s">
        <v>21</v>
      </c>
      <c r="L4794" t="s">
        <v>33</v>
      </c>
      <c r="M4794" t="s">
        <v>20</v>
      </c>
      <c r="N4794" t="s">
        <v>43</v>
      </c>
      <c r="O4794">
        <v>83.6</v>
      </c>
      <c r="P4794">
        <v>584.89</v>
      </c>
      <c r="Q4794">
        <v>3</v>
      </c>
      <c r="R4794" t="s">
        <v>21</v>
      </c>
    </row>
    <row r="4795" spans="1:18" x14ac:dyDescent="0.35">
      <c r="A4795" t="s">
        <v>4820</v>
      </c>
      <c r="B4795" t="s">
        <v>19</v>
      </c>
      <c r="C4795">
        <v>1</v>
      </c>
      <c r="D4795" t="s">
        <v>20</v>
      </c>
      <c r="E4795" t="s">
        <v>21</v>
      </c>
      <c r="F4795" t="s">
        <v>45</v>
      </c>
      <c r="G4795">
        <v>28</v>
      </c>
      <c r="H4795" t="s">
        <v>20</v>
      </c>
      <c r="I4795" t="s">
        <v>32</v>
      </c>
      <c r="J4795" t="s">
        <v>20</v>
      </c>
      <c r="K4795" t="s">
        <v>21</v>
      </c>
      <c r="L4795" t="s">
        <v>33</v>
      </c>
      <c r="M4795" t="s">
        <v>21</v>
      </c>
      <c r="N4795" t="s">
        <v>34</v>
      </c>
      <c r="O4795">
        <v>51.52</v>
      </c>
      <c r="P4795">
        <v>1454.59</v>
      </c>
      <c r="Q4795">
        <v>2</v>
      </c>
      <c r="R4795" t="s">
        <v>21</v>
      </c>
    </row>
    <row r="4796" spans="1:18" x14ac:dyDescent="0.35">
      <c r="A4796" t="s">
        <v>4821</v>
      </c>
      <c r="B4796" t="s">
        <v>36</v>
      </c>
      <c r="C4796">
        <v>0</v>
      </c>
      <c r="D4796" t="s">
        <v>20</v>
      </c>
      <c r="E4796" t="s">
        <v>20</v>
      </c>
      <c r="F4796" t="s">
        <v>56</v>
      </c>
      <c r="G4796">
        <v>53</v>
      </c>
      <c r="H4796" t="s">
        <v>20</v>
      </c>
      <c r="I4796" t="s">
        <v>23</v>
      </c>
      <c r="J4796" t="s">
        <v>21</v>
      </c>
      <c r="K4796" t="s">
        <v>21</v>
      </c>
      <c r="L4796" t="s">
        <v>29</v>
      </c>
      <c r="M4796" t="s">
        <v>20</v>
      </c>
      <c r="N4796" t="s">
        <v>34</v>
      </c>
      <c r="O4796">
        <v>84.8</v>
      </c>
      <c r="P4796">
        <v>4621.0200000000004</v>
      </c>
      <c r="Q4796">
        <v>0</v>
      </c>
      <c r="R4796" t="s">
        <v>21</v>
      </c>
    </row>
    <row r="4797" spans="1:18" x14ac:dyDescent="0.35">
      <c r="A4797" t="s">
        <v>4822</v>
      </c>
      <c r="B4797" t="s">
        <v>36</v>
      </c>
      <c r="C4797">
        <v>0</v>
      </c>
      <c r="D4797" t="s">
        <v>20</v>
      </c>
      <c r="E4797" t="s">
        <v>21</v>
      </c>
      <c r="F4797" t="s">
        <v>39</v>
      </c>
      <c r="G4797">
        <v>12</v>
      </c>
      <c r="H4797" t="s">
        <v>21</v>
      </c>
      <c r="I4797" t="s">
        <v>23</v>
      </c>
      <c r="J4797" t="s">
        <v>20</v>
      </c>
      <c r="K4797" t="s">
        <v>21</v>
      </c>
      <c r="L4797" t="s">
        <v>33</v>
      </c>
      <c r="M4797" t="s">
        <v>20</v>
      </c>
      <c r="N4797" t="s">
        <v>43</v>
      </c>
      <c r="O4797">
        <v>67.180000000000007</v>
      </c>
      <c r="P4797">
        <v>829.73</v>
      </c>
      <c r="Q4797">
        <v>4</v>
      </c>
      <c r="R4797" t="s">
        <v>20</v>
      </c>
    </row>
    <row r="4798" spans="1:18" x14ac:dyDescent="0.35">
      <c r="A4798" t="s">
        <v>4823</v>
      </c>
      <c r="B4798" t="s">
        <v>36</v>
      </c>
      <c r="C4798">
        <v>0</v>
      </c>
      <c r="D4798" t="s">
        <v>21</v>
      </c>
      <c r="E4798" t="s">
        <v>20</v>
      </c>
      <c r="F4798" t="s">
        <v>58</v>
      </c>
      <c r="G4798">
        <v>53</v>
      </c>
      <c r="H4798" t="s">
        <v>20</v>
      </c>
      <c r="I4798" t="s">
        <v>21</v>
      </c>
      <c r="J4798" t="s">
        <v>28</v>
      </c>
      <c r="K4798" t="s">
        <v>28</v>
      </c>
      <c r="L4798" t="s">
        <v>24</v>
      </c>
      <c r="M4798" t="s">
        <v>20</v>
      </c>
      <c r="N4798" t="s">
        <v>34</v>
      </c>
      <c r="O4798">
        <v>23.48</v>
      </c>
      <c r="P4798">
        <v>1229.71</v>
      </c>
      <c r="Q4798">
        <v>0</v>
      </c>
      <c r="R4798" t="s">
        <v>21</v>
      </c>
    </row>
    <row r="4799" spans="1:18" x14ac:dyDescent="0.35">
      <c r="A4799" t="s">
        <v>4824</v>
      </c>
      <c r="B4799" t="s">
        <v>36</v>
      </c>
      <c r="C4799">
        <v>0</v>
      </c>
      <c r="D4799" t="s">
        <v>21</v>
      </c>
      <c r="E4799" t="s">
        <v>21</v>
      </c>
      <c r="F4799" t="s">
        <v>56</v>
      </c>
      <c r="G4799">
        <v>45</v>
      </c>
      <c r="H4799" t="s">
        <v>20</v>
      </c>
      <c r="I4799" t="s">
        <v>32</v>
      </c>
      <c r="J4799" t="s">
        <v>21</v>
      </c>
      <c r="K4799" t="s">
        <v>21</v>
      </c>
      <c r="L4799" t="s">
        <v>24</v>
      </c>
      <c r="M4799" t="s">
        <v>20</v>
      </c>
      <c r="N4799" t="s">
        <v>43</v>
      </c>
      <c r="O4799">
        <v>60.72</v>
      </c>
      <c r="P4799">
        <v>2798.44</v>
      </c>
      <c r="Q4799">
        <v>2</v>
      </c>
      <c r="R4799" t="s">
        <v>21</v>
      </c>
    </row>
    <row r="4800" spans="1:18" x14ac:dyDescent="0.35">
      <c r="A4800" t="s">
        <v>4825</v>
      </c>
      <c r="B4800" t="s">
        <v>19</v>
      </c>
      <c r="C4800">
        <v>0</v>
      </c>
      <c r="D4800" t="s">
        <v>20</v>
      </c>
      <c r="E4800" t="s">
        <v>20</v>
      </c>
      <c r="F4800" t="s">
        <v>47</v>
      </c>
      <c r="G4800">
        <v>33</v>
      </c>
      <c r="H4800" t="s">
        <v>20</v>
      </c>
      <c r="I4800" t="s">
        <v>32</v>
      </c>
      <c r="J4800" t="s">
        <v>21</v>
      </c>
      <c r="K4800" t="s">
        <v>20</v>
      </c>
      <c r="L4800" t="s">
        <v>33</v>
      </c>
      <c r="M4800" t="s">
        <v>21</v>
      </c>
      <c r="N4800" t="s">
        <v>30</v>
      </c>
      <c r="O4800">
        <v>65.23</v>
      </c>
      <c r="P4800">
        <v>2112.3000000000002</v>
      </c>
      <c r="Q4800">
        <v>0</v>
      </c>
      <c r="R4800" t="s">
        <v>21</v>
      </c>
    </row>
    <row r="4801" spans="1:18" x14ac:dyDescent="0.35">
      <c r="A4801" t="s">
        <v>4826</v>
      </c>
      <c r="B4801" t="s">
        <v>36</v>
      </c>
      <c r="C4801">
        <v>1</v>
      </c>
      <c r="D4801" t="s">
        <v>21</v>
      </c>
      <c r="E4801" t="s">
        <v>21</v>
      </c>
      <c r="F4801" t="s">
        <v>22</v>
      </c>
      <c r="G4801">
        <v>31</v>
      </c>
      <c r="H4801" t="s">
        <v>20</v>
      </c>
      <c r="I4801" t="s">
        <v>23</v>
      </c>
      <c r="J4801" t="s">
        <v>21</v>
      </c>
      <c r="K4801" t="s">
        <v>20</v>
      </c>
      <c r="L4801" t="s">
        <v>33</v>
      </c>
      <c r="M4801" t="s">
        <v>20</v>
      </c>
      <c r="N4801" t="s">
        <v>34</v>
      </c>
      <c r="O4801">
        <v>89.54</v>
      </c>
      <c r="P4801">
        <v>2851.12</v>
      </c>
      <c r="Q4801">
        <v>0</v>
      </c>
      <c r="R4801" t="s">
        <v>21</v>
      </c>
    </row>
    <row r="4802" spans="1:18" x14ac:dyDescent="0.35">
      <c r="A4802" t="s">
        <v>4827</v>
      </c>
      <c r="B4802" t="s">
        <v>19</v>
      </c>
      <c r="C4802">
        <v>0</v>
      </c>
      <c r="D4802" t="s">
        <v>21</v>
      </c>
      <c r="E4802" t="s">
        <v>21</v>
      </c>
      <c r="F4802" t="s">
        <v>22</v>
      </c>
      <c r="G4802">
        <v>15</v>
      </c>
      <c r="H4802" t="s">
        <v>20</v>
      </c>
      <c r="I4802" t="s">
        <v>21</v>
      </c>
      <c r="J4802" t="s">
        <v>28</v>
      </c>
      <c r="K4802" t="s">
        <v>28</v>
      </c>
      <c r="L4802" t="s">
        <v>33</v>
      </c>
      <c r="M4802" t="s">
        <v>20</v>
      </c>
      <c r="N4802" t="s">
        <v>30</v>
      </c>
      <c r="O4802">
        <v>24.86</v>
      </c>
      <c r="P4802">
        <v>381.39</v>
      </c>
      <c r="Q4802">
        <v>2</v>
      </c>
      <c r="R4802" t="s">
        <v>20</v>
      </c>
    </row>
    <row r="4803" spans="1:18" x14ac:dyDescent="0.35">
      <c r="A4803" t="s">
        <v>4828</v>
      </c>
      <c r="B4803" t="s">
        <v>19</v>
      </c>
      <c r="C4803">
        <v>0</v>
      </c>
      <c r="D4803" t="s">
        <v>20</v>
      </c>
      <c r="E4803" t="s">
        <v>21</v>
      </c>
      <c r="F4803" t="s">
        <v>27</v>
      </c>
      <c r="G4803">
        <v>25</v>
      </c>
      <c r="H4803" t="s">
        <v>20</v>
      </c>
      <c r="I4803" t="s">
        <v>23</v>
      </c>
      <c r="J4803" t="s">
        <v>21</v>
      </c>
      <c r="K4803" t="s">
        <v>21</v>
      </c>
      <c r="L4803" t="s">
        <v>33</v>
      </c>
      <c r="M4803" t="s">
        <v>20</v>
      </c>
      <c r="N4803" t="s">
        <v>25</v>
      </c>
      <c r="O4803">
        <v>88.23</v>
      </c>
      <c r="P4803">
        <v>2168.06</v>
      </c>
      <c r="Q4803">
        <v>1</v>
      </c>
      <c r="R4803" t="s">
        <v>21</v>
      </c>
    </row>
    <row r="4804" spans="1:18" x14ac:dyDescent="0.35">
      <c r="A4804" t="s">
        <v>4829</v>
      </c>
      <c r="B4804" t="s">
        <v>19</v>
      </c>
      <c r="C4804">
        <v>0</v>
      </c>
      <c r="D4804" t="s">
        <v>21</v>
      </c>
      <c r="E4804" t="s">
        <v>21</v>
      </c>
      <c r="F4804" t="s">
        <v>27</v>
      </c>
      <c r="G4804">
        <v>11</v>
      </c>
      <c r="H4804" t="s">
        <v>20</v>
      </c>
      <c r="I4804" t="s">
        <v>23</v>
      </c>
      <c r="J4804" t="s">
        <v>21</v>
      </c>
      <c r="K4804" t="s">
        <v>20</v>
      </c>
      <c r="L4804" t="s">
        <v>33</v>
      </c>
      <c r="M4804" t="s">
        <v>20</v>
      </c>
      <c r="N4804" t="s">
        <v>34</v>
      </c>
      <c r="O4804">
        <v>85.56</v>
      </c>
      <c r="P4804">
        <v>936.13</v>
      </c>
      <c r="Q4804">
        <v>1</v>
      </c>
      <c r="R4804" t="s">
        <v>20</v>
      </c>
    </row>
    <row r="4805" spans="1:18" x14ac:dyDescent="0.35">
      <c r="A4805" t="s">
        <v>4830</v>
      </c>
      <c r="B4805" t="s">
        <v>36</v>
      </c>
      <c r="C4805">
        <v>0</v>
      </c>
      <c r="D4805" t="s">
        <v>20</v>
      </c>
      <c r="E4805" t="s">
        <v>20</v>
      </c>
      <c r="F4805" t="s">
        <v>45</v>
      </c>
      <c r="G4805">
        <v>43</v>
      </c>
      <c r="H4805" t="s">
        <v>20</v>
      </c>
      <c r="I4805" t="s">
        <v>23</v>
      </c>
      <c r="J4805" t="s">
        <v>21</v>
      </c>
      <c r="K4805" t="s">
        <v>21</v>
      </c>
      <c r="L4805" t="s">
        <v>24</v>
      </c>
      <c r="M4805" t="s">
        <v>20</v>
      </c>
      <c r="N4805" t="s">
        <v>43</v>
      </c>
      <c r="O4805">
        <v>85.5</v>
      </c>
      <c r="P4805">
        <v>3688.28</v>
      </c>
      <c r="Q4805">
        <v>3</v>
      </c>
      <c r="R4805" t="s">
        <v>21</v>
      </c>
    </row>
    <row r="4806" spans="1:18" x14ac:dyDescent="0.35">
      <c r="A4806" t="s">
        <v>4831</v>
      </c>
      <c r="B4806" t="s">
        <v>36</v>
      </c>
      <c r="C4806">
        <v>0</v>
      </c>
      <c r="D4806" t="s">
        <v>21</v>
      </c>
      <c r="E4806" t="s">
        <v>20</v>
      </c>
      <c r="F4806" t="s">
        <v>75</v>
      </c>
      <c r="G4806">
        <v>22</v>
      </c>
      <c r="H4806" t="s">
        <v>20</v>
      </c>
      <c r="I4806" t="s">
        <v>23</v>
      </c>
      <c r="J4806" t="s">
        <v>21</v>
      </c>
      <c r="K4806" t="s">
        <v>21</v>
      </c>
      <c r="L4806" t="s">
        <v>33</v>
      </c>
      <c r="M4806" t="s">
        <v>21</v>
      </c>
      <c r="N4806" t="s">
        <v>43</v>
      </c>
      <c r="O4806">
        <v>93.42</v>
      </c>
      <c r="P4806">
        <v>2044.8</v>
      </c>
      <c r="Q4806">
        <v>4</v>
      </c>
      <c r="R4806" t="s">
        <v>20</v>
      </c>
    </row>
    <row r="4807" spans="1:18" x14ac:dyDescent="0.35">
      <c r="A4807" t="s">
        <v>4832</v>
      </c>
      <c r="B4807" t="s">
        <v>19</v>
      </c>
      <c r="C4807">
        <v>0</v>
      </c>
      <c r="D4807" t="s">
        <v>20</v>
      </c>
      <c r="E4807" t="s">
        <v>21</v>
      </c>
      <c r="F4807" t="s">
        <v>37</v>
      </c>
      <c r="G4807">
        <v>12</v>
      </c>
      <c r="H4807" t="s">
        <v>20</v>
      </c>
      <c r="I4807" t="s">
        <v>32</v>
      </c>
      <c r="J4807" t="s">
        <v>21</v>
      </c>
      <c r="K4807" t="s">
        <v>20</v>
      </c>
      <c r="L4807" t="s">
        <v>33</v>
      </c>
      <c r="M4807" t="s">
        <v>20</v>
      </c>
      <c r="N4807" t="s">
        <v>30</v>
      </c>
      <c r="O4807">
        <v>62.7</v>
      </c>
      <c r="P4807">
        <v>736.37</v>
      </c>
      <c r="Q4807">
        <v>1</v>
      </c>
      <c r="R4807" t="s">
        <v>20</v>
      </c>
    </row>
    <row r="4808" spans="1:18" x14ac:dyDescent="0.35">
      <c r="A4808" t="s">
        <v>4833</v>
      </c>
      <c r="B4808" t="s">
        <v>36</v>
      </c>
      <c r="C4808">
        <v>0</v>
      </c>
      <c r="D4808" t="s">
        <v>21</v>
      </c>
      <c r="E4808" t="s">
        <v>21</v>
      </c>
      <c r="F4808" t="s">
        <v>58</v>
      </c>
      <c r="G4808">
        <v>12</v>
      </c>
      <c r="H4808" t="s">
        <v>20</v>
      </c>
      <c r="I4808" t="s">
        <v>21</v>
      </c>
      <c r="J4808" t="s">
        <v>28</v>
      </c>
      <c r="K4808" t="s">
        <v>28</v>
      </c>
      <c r="L4808" t="s">
        <v>33</v>
      </c>
      <c r="M4808" t="s">
        <v>20</v>
      </c>
      <c r="N4808" t="s">
        <v>25</v>
      </c>
      <c r="O4808">
        <v>34.659999999999997</v>
      </c>
      <c r="P4808">
        <v>420.31</v>
      </c>
      <c r="Q4808">
        <v>0</v>
      </c>
      <c r="R4808" t="s">
        <v>21</v>
      </c>
    </row>
    <row r="4809" spans="1:18" x14ac:dyDescent="0.35">
      <c r="A4809" t="s">
        <v>4834</v>
      </c>
      <c r="B4809" t="s">
        <v>19</v>
      </c>
      <c r="C4809">
        <v>1</v>
      </c>
      <c r="D4809" t="s">
        <v>21</v>
      </c>
      <c r="E4809" t="s">
        <v>21</v>
      </c>
      <c r="F4809" t="s">
        <v>41</v>
      </c>
      <c r="G4809">
        <v>17</v>
      </c>
      <c r="H4809" t="s">
        <v>20</v>
      </c>
      <c r="I4809" t="s">
        <v>21</v>
      </c>
      <c r="J4809" t="s">
        <v>28</v>
      </c>
      <c r="K4809" t="s">
        <v>28</v>
      </c>
      <c r="L4809" t="s">
        <v>33</v>
      </c>
      <c r="M4809" t="s">
        <v>20</v>
      </c>
      <c r="N4809" t="s">
        <v>30</v>
      </c>
      <c r="O4809">
        <v>31.77</v>
      </c>
      <c r="P4809">
        <v>528.92999999999995</v>
      </c>
      <c r="Q4809">
        <v>1</v>
      </c>
      <c r="R4809" t="s">
        <v>21</v>
      </c>
    </row>
    <row r="4810" spans="1:18" x14ac:dyDescent="0.35">
      <c r="A4810" t="s">
        <v>4835</v>
      </c>
      <c r="B4810" t="s">
        <v>19</v>
      </c>
      <c r="C4810">
        <v>1</v>
      </c>
      <c r="D4810" t="s">
        <v>20</v>
      </c>
      <c r="E4810" t="s">
        <v>20</v>
      </c>
      <c r="F4810" t="s">
        <v>37</v>
      </c>
      <c r="G4810">
        <v>37</v>
      </c>
      <c r="H4810" t="s">
        <v>20</v>
      </c>
      <c r="I4810" t="s">
        <v>21</v>
      </c>
      <c r="J4810" t="s">
        <v>28</v>
      </c>
      <c r="K4810" t="s">
        <v>28</v>
      </c>
      <c r="L4810" t="s">
        <v>29</v>
      </c>
      <c r="M4810" t="s">
        <v>20</v>
      </c>
      <c r="N4810" t="s">
        <v>34</v>
      </c>
      <c r="O4810">
        <v>30.55</v>
      </c>
      <c r="P4810">
        <v>1111.19</v>
      </c>
      <c r="Q4810">
        <v>0</v>
      </c>
      <c r="R4810" t="s">
        <v>21</v>
      </c>
    </row>
    <row r="4811" spans="1:18" x14ac:dyDescent="0.35">
      <c r="A4811" t="s">
        <v>4836</v>
      </c>
      <c r="B4811" t="s">
        <v>19</v>
      </c>
      <c r="C4811">
        <v>0</v>
      </c>
      <c r="D4811" t="s">
        <v>21</v>
      </c>
      <c r="E4811" t="s">
        <v>21</v>
      </c>
      <c r="F4811" t="s">
        <v>22</v>
      </c>
      <c r="G4811">
        <v>54</v>
      </c>
      <c r="H4811" t="s">
        <v>20</v>
      </c>
      <c r="I4811" t="s">
        <v>32</v>
      </c>
      <c r="J4811" t="s">
        <v>21</v>
      </c>
      <c r="K4811" t="s">
        <v>21</v>
      </c>
      <c r="L4811" t="s">
        <v>29</v>
      </c>
      <c r="M4811" t="s">
        <v>20</v>
      </c>
      <c r="N4811" t="s">
        <v>30</v>
      </c>
      <c r="O4811">
        <v>47.31</v>
      </c>
      <c r="P4811">
        <v>2524.38</v>
      </c>
      <c r="Q4811">
        <v>2</v>
      </c>
      <c r="R4811" t="s">
        <v>20</v>
      </c>
    </row>
    <row r="4812" spans="1:18" x14ac:dyDescent="0.35">
      <c r="A4812" t="s">
        <v>4837</v>
      </c>
      <c r="B4812" t="s">
        <v>19</v>
      </c>
      <c r="C4812">
        <v>0</v>
      </c>
      <c r="D4812" t="s">
        <v>21</v>
      </c>
      <c r="E4812" t="s">
        <v>21</v>
      </c>
      <c r="F4812" t="s">
        <v>58</v>
      </c>
      <c r="G4812">
        <v>49</v>
      </c>
      <c r="H4812" t="s">
        <v>20</v>
      </c>
      <c r="I4812" t="s">
        <v>32</v>
      </c>
      <c r="J4812" t="s">
        <v>21</v>
      </c>
      <c r="K4812" t="s">
        <v>21</v>
      </c>
      <c r="L4812" t="s">
        <v>24</v>
      </c>
      <c r="M4812" t="s">
        <v>20</v>
      </c>
      <c r="N4812" t="s">
        <v>34</v>
      </c>
      <c r="O4812">
        <v>55.73</v>
      </c>
      <c r="P4812">
        <v>2773.14</v>
      </c>
      <c r="Q4812">
        <v>3</v>
      </c>
      <c r="R4812" t="s">
        <v>21</v>
      </c>
    </row>
    <row r="4813" spans="1:18" x14ac:dyDescent="0.35">
      <c r="A4813" t="s">
        <v>4838</v>
      </c>
      <c r="B4813" t="s">
        <v>36</v>
      </c>
      <c r="C4813">
        <v>1</v>
      </c>
      <c r="D4813" t="s">
        <v>21</v>
      </c>
      <c r="E4813" t="s">
        <v>20</v>
      </c>
      <c r="F4813" t="s">
        <v>45</v>
      </c>
      <c r="G4813">
        <v>45</v>
      </c>
      <c r="H4813" t="s">
        <v>21</v>
      </c>
      <c r="I4813" t="s">
        <v>21</v>
      </c>
      <c r="J4813" t="s">
        <v>28</v>
      </c>
      <c r="K4813" t="s">
        <v>28</v>
      </c>
      <c r="L4813" t="s">
        <v>24</v>
      </c>
      <c r="M4813" t="s">
        <v>21</v>
      </c>
      <c r="N4813" t="s">
        <v>25</v>
      </c>
      <c r="O4813">
        <v>18</v>
      </c>
      <c r="P4813">
        <v>798.74</v>
      </c>
      <c r="Q4813">
        <v>0</v>
      </c>
      <c r="R4813" t="s">
        <v>21</v>
      </c>
    </row>
    <row r="4814" spans="1:18" x14ac:dyDescent="0.35">
      <c r="A4814" t="s">
        <v>4839</v>
      </c>
      <c r="B4814" t="s">
        <v>36</v>
      </c>
      <c r="C4814">
        <v>0</v>
      </c>
      <c r="D4814" t="s">
        <v>20</v>
      </c>
      <c r="E4814" t="s">
        <v>21</v>
      </c>
      <c r="F4814" t="s">
        <v>39</v>
      </c>
      <c r="G4814">
        <v>12</v>
      </c>
      <c r="H4814" t="s">
        <v>20</v>
      </c>
      <c r="I4814" t="s">
        <v>21</v>
      </c>
      <c r="J4814" t="s">
        <v>28</v>
      </c>
      <c r="K4814" t="s">
        <v>28</v>
      </c>
      <c r="L4814" t="s">
        <v>33</v>
      </c>
      <c r="M4814" t="s">
        <v>20</v>
      </c>
      <c r="N4814" t="s">
        <v>43</v>
      </c>
      <c r="O4814">
        <v>26.24</v>
      </c>
      <c r="P4814">
        <v>315.83</v>
      </c>
      <c r="Q4814">
        <v>0</v>
      </c>
      <c r="R4814" t="s">
        <v>21</v>
      </c>
    </row>
    <row r="4815" spans="1:18" x14ac:dyDescent="0.35">
      <c r="A4815" t="s">
        <v>4840</v>
      </c>
      <c r="B4815" t="s">
        <v>19</v>
      </c>
      <c r="C4815">
        <v>1</v>
      </c>
      <c r="D4815" t="s">
        <v>20</v>
      </c>
      <c r="E4815" t="s">
        <v>21</v>
      </c>
      <c r="F4815" t="s">
        <v>58</v>
      </c>
      <c r="G4815">
        <v>1</v>
      </c>
      <c r="H4815" t="s">
        <v>20</v>
      </c>
      <c r="I4815" t="s">
        <v>23</v>
      </c>
      <c r="J4815" t="s">
        <v>21</v>
      </c>
      <c r="K4815" t="s">
        <v>21</v>
      </c>
      <c r="L4815" t="s">
        <v>33</v>
      </c>
      <c r="M4815" t="s">
        <v>20</v>
      </c>
      <c r="N4815" t="s">
        <v>34</v>
      </c>
      <c r="O4815">
        <v>79.900000000000006</v>
      </c>
      <c r="P4815">
        <v>78.25</v>
      </c>
      <c r="Q4815">
        <v>2</v>
      </c>
      <c r="R4815" t="s">
        <v>21</v>
      </c>
    </row>
    <row r="4816" spans="1:18" x14ac:dyDescent="0.35">
      <c r="A4816" t="s">
        <v>4841</v>
      </c>
      <c r="B4816" t="s">
        <v>19</v>
      </c>
      <c r="C4816">
        <v>0</v>
      </c>
      <c r="D4816" t="s">
        <v>20</v>
      </c>
      <c r="E4816" t="s">
        <v>20</v>
      </c>
      <c r="F4816" t="s">
        <v>65</v>
      </c>
      <c r="G4816">
        <v>48</v>
      </c>
      <c r="H4816" t="s">
        <v>20</v>
      </c>
      <c r="I4816" t="s">
        <v>23</v>
      </c>
      <c r="J4816" t="s">
        <v>20</v>
      </c>
      <c r="K4816" t="s">
        <v>21</v>
      </c>
      <c r="L4816" t="s">
        <v>29</v>
      </c>
      <c r="M4816" t="s">
        <v>21</v>
      </c>
      <c r="N4816" t="s">
        <v>25</v>
      </c>
      <c r="O4816">
        <v>89.25</v>
      </c>
      <c r="P4816">
        <v>4308.79</v>
      </c>
      <c r="Q4816">
        <v>2</v>
      </c>
      <c r="R4816" t="s">
        <v>21</v>
      </c>
    </row>
    <row r="4817" spans="1:18" x14ac:dyDescent="0.35">
      <c r="A4817" t="s">
        <v>4842</v>
      </c>
      <c r="B4817" t="s">
        <v>19</v>
      </c>
      <c r="C4817">
        <v>1</v>
      </c>
      <c r="D4817" t="s">
        <v>21</v>
      </c>
      <c r="E4817" t="s">
        <v>21</v>
      </c>
      <c r="F4817" t="s">
        <v>45</v>
      </c>
      <c r="G4817">
        <v>70</v>
      </c>
      <c r="H4817" t="s">
        <v>21</v>
      </c>
      <c r="I4817" t="s">
        <v>32</v>
      </c>
      <c r="J4817" t="s">
        <v>20</v>
      </c>
      <c r="K4817" t="s">
        <v>21</v>
      </c>
      <c r="L4817" t="s">
        <v>24</v>
      </c>
      <c r="M4817" t="s">
        <v>20</v>
      </c>
      <c r="N4817" t="s">
        <v>34</v>
      </c>
      <c r="O4817">
        <v>39.369999999999997</v>
      </c>
      <c r="P4817">
        <v>2749.78</v>
      </c>
      <c r="Q4817">
        <v>3</v>
      </c>
      <c r="R4817" t="s">
        <v>21</v>
      </c>
    </row>
    <row r="4818" spans="1:18" x14ac:dyDescent="0.35">
      <c r="A4818" t="s">
        <v>4843</v>
      </c>
      <c r="B4818" t="s">
        <v>36</v>
      </c>
      <c r="C4818">
        <v>0</v>
      </c>
      <c r="D4818" t="s">
        <v>21</v>
      </c>
      <c r="E4818" t="s">
        <v>20</v>
      </c>
      <c r="F4818" t="s">
        <v>27</v>
      </c>
      <c r="G4818">
        <v>62</v>
      </c>
      <c r="H4818" t="s">
        <v>20</v>
      </c>
      <c r="I4818" t="s">
        <v>21</v>
      </c>
      <c r="J4818" t="s">
        <v>28</v>
      </c>
      <c r="K4818" t="s">
        <v>28</v>
      </c>
      <c r="L4818" t="s">
        <v>24</v>
      </c>
      <c r="M4818" t="s">
        <v>21</v>
      </c>
      <c r="N4818" t="s">
        <v>25</v>
      </c>
      <c r="O4818">
        <v>19.53</v>
      </c>
      <c r="P4818">
        <v>1195.47</v>
      </c>
      <c r="Q4818">
        <v>1</v>
      </c>
      <c r="R4818" t="s">
        <v>21</v>
      </c>
    </row>
    <row r="4819" spans="1:18" x14ac:dyDescent="0.35">
      <c r="A4819" t="s">
        <v>4844</v>
      </c>
      <c r="B4819" t="s">
        <v>19</v>
      </c>
      <c r="C4819">
        <v>0</v>
      </c>
      <c r="D4819" t="s">
        <v>21</v>
      </c>
      <c r="E4819" t="s">
        <v>21</v>
      </c>
      <c r="F4819" t="s">
        <v>49</v>
      </c>
      <c r="G4819">
        <v>26</v>
      </c>
      <c r="H4819" t="s">
        <v>20</v>
      </c>
      <c r="I4819" t="s">
        <v>23</v>
      </c>
      <c r="J4819" t="s">
        <v>20</v>
      </c>
      <c r="K4819" t="s">
        <v>20</v>
      </c>
      <c r="L4819" t="s">
        <v>33</v>
      </c>
      <c r="M4819" t="s">
        <v>20</v>
      </c>
      <c r="N4819" t="s">
        <v>30</v>
      </c>
      <c r="O4819">
        <v>97.1</v>
      </c>
      <c r="P4819">
        <v>2499.7399999999998</v>
      </c>
      <c r="Q4819">
        <v>4</v>
      </c>
      <c r="R4819" t="s">
        <v>20</v>
      </c>
    </row>
    <row r="4820" spans="1:18" x14ac:dyDescent="0.35">
      <c r="A4820" t="s">
        <v>4845</v>
      </c>
      <c r="B4820" t="s">
        <v>19</v>
      </c>
      <c r="C4820">
        <v>0</v>
      </c>
      <c r="D4820" t="s">
        <v>20</v>
      </c>
      <c r="E4820" t="s">
        <v>21</v>
      </c>
      <c r="F4820" t="s">
        <v>65</v>
      </c>
      <c r="G4820">
        <v>9</v>
      </c>
      <c r="H4820" t="s">
        <v>20</v>
      </c>
      <c r="I4820" t="s">
        <v>21</v>
      </c>
      <c r="J4820" t="s">
        <v>28</v>
      </c>
      <c r="K4820" t="s">
        <v>28</v>
      </c>
      <c r="L4820" t="s">
        <v>33</v>
      </c>
      <c r="M4820" t="s">
        <v>20</v>
      </c>
      <c r="N4820" t="s">
        <v>34</v>
      </c>
      <c r="O4820">
        <v>20.66</v>
      </c>
      <c r="P4820">
        <v>184.28</v>
      </c>
      <c r="Q4820">
        <v>1</v>
      </c>
      <c r="R4820" t="s">
        <v>21</v>
      </c>
    </row>
    <row r="4821" spans="1:18" x14ac:dyDescent="0.35">
      <c r="A4821" t="s">
        <v>4846</v>
      </c>
      <c r="B4821" t="s">
        <v>19</v>
      </c>
      <c r="C4821">
        <v>0</v>
      </c>
      <c r="D4821" t="s">
        <v>21</v>
      </c>
      <c r="E4821" t="s">
        <v>21</v>
      </c>
      <c r="F4821" t="s">
        <v>58</v>
      </c>
      <c r="G4821">
        <v>38</v>
      </c>
      <c r="H4821" t="s">
        <v>20</v>
      </c>
      <c r="I4821" t="s">
        <v>32</v>
      </c>
      <c r="J4821" t="s">
        <v>21</v>
      </c>
      <c r="K4821" t="s">
        <v>21</v>
      </c>
      <c r="L4821" t="s">
        <v>33</v>
      </c>
      <c r="M4821" t="s">
        <v>20</v>
      </c>
      <c r="N4821" t="s">
        <v>43</v>
      </c>
      <c r="O4821">
        <v>62.27</v>
      </c>
      <c r="P4821">
        <v>2429.89</v>
      </c>
      <c r="Q4821">
        <v>0</v>
      </c>
      <c r="R4821" t="s">
        <v>20</v>
      </c>
    </row>
    <row r="4822" spans="1:18" x14ac:dyDescent="0.35">
      <c r="A4822" t="s">
        <v>4847</v>
      </c>
      <c r="B4822" t="s">
        <v>36</v>
      </c>
      <c r="C4822">
        <v>0</v>
      </c>
      <c r="D4822" t="s">
        <v>20</v>
      </c>
      <c r="E4822" t="s">
        <v>20</v>
      </c>
      <c r="F4822" t="s">
        <v>39</v>
      </c>
      <c r="G4822">
        <v>51</v>
      </c>
      <c r="H4822" t="s">
        <v>21</v>
      </c>
      <c r="I4822" t="s">
        <v>32</v>
      </c>
      <c r="J4822" t="s">
        <v>21</v>
      </c>
      <c r="K4822" t="s">
        <v>21</v>
      </c>
      <c r="L4822" t="s">
        <v>24</v>
      </c>
      <c r="M4822" t="s">
        <v>21</v>
      </c>
      <c r="N4822" t="s">
        <v>34</v>
      </c>
      <c r="O4822">
        <v>39.700000000000003</v>
      </c>
      <c r="P4822">
        <v>1989.09</v>
      </c>
      <c r="Q4822">
        <v>1</v>
      </c>
      <c r="R4822" t="s">
        <v>21</v>
      </c>
    </row>
    <row r="4823" spans="1:18" x14ac:dyDescent="0.35">
      <c r="A4823" t="s">
        <v>4848</v>
      </c>
      <c r="B4823" t="s">
        <v>36</v>
      </c>
      <c r="C4823">
        <v>0</v>
      </c>
      <c r="D4823" t="s">
        <v>20</v>
      </c>
      <c r="E4823" t="s">
        <v>21</v>
      </c>
      <c r="F4823" t="s">
        <v>41</v>
      </c>
      <c r="G4823">
        <v>8</v>
      </c>
      <c r="H4823" t="s">
        <v>21</v>
      </c>
      <c r="I4823" t="s">
        <v>23</v>
      </c>
      <c r="J4823" t="s">
        <v>21</v>
      </c>
      <c r="K4823" t="s">
        <v>21</v>
      </c>
      <c r="L4823" t="s">
        <v>33</v>
      </c>
      <c r="M4823" t="s">
        <v>20</v>
      </c>
      <c r="N4823" t="s">
        <v>34</v>
      </c>
      <c r="O4823">
        <v>87.48</v>
      </c>
      <c r="P4823">
        <v>689.32</v>
      </c>
      <c r="Q4823">
        <v>2</v>
      </c>
      <c r="R4823" t="s">
        <v>20</v>
      </c>
    </row>
    <row r="4824" spans="1:18" x14ac:dyDescent="0.35">
      <c r="A4824" t="s">
        <v>4849</v>
      </c>
      <c r="B4824" t="s">
        <v>36</v>
      </c>
      <c r="C4824">
        <v>0</v>
      </c>
      <c r="D4824" t="s">
        <v>20</v>
      </c>
      <c r="E4824" t="s">
        <v>20</v>
      </c>
      <c r="F4824" t="s">
        <v>47</v>
      </c>
      <c r="G4824">
        <v>47</v>
      </c>
      <c r="H4824" t="s">
        <v>20</v>
      </c>
      <c r="I4824" t="s">
        <v>32</v>
      </c>
      <c r="J4824" t="s">
        <v>21</v>
      </c>
      <c r="K4824" t="s">
        <v>20</v>
      </c>
      <c r="L4824" t="s">
        <v>29</v>
      </c>
      <c r="M4824" t="s">
        <v>21</v>
      </c>
      <c r="N4824" t="s">
        <v>34</v>
      </c>
      <c r="O4824">
        <v>53.25</v>
      </c>
      <c r="P4824">
        <v>2447.0700000000002</v>
      </c>
      <c r="Q4824">
        <v>0</v>
      </c>
      <c r="R4824" t="s">
        <v>21</v>
      </c>
    </row>
    <row r="4825" spans="1:18" x14ac:dyDescent="0.35">
      <c r="A4825" t="s">
        <v>4850</v>
      </c>
      <c r="B4825" t="s">
        <v>19</v>
      </c>
      <c r="C4825">
        <v>0</v>
      </c>
      <c r="D4825" t="s">
        <v>20</v>
      </c>
      <c r="E4825" t="s">
        <v>21</v>
      </c>
      <c r="F4825" t="s">
        <v>22</v>
      </c>
      <c r="G4825">
        <v>72</v>
      </c>
      <c r="H4825" t="s">
        <v>21</v>
      </c>
      <c r="I4825" t="s">
        <v>32</v>
      </c>
      <c r="J4825" t="s">
        <v>20</v>
      </c>
      <c r="K4825" t="s">
        <v>20</v>
      </c>
      <c r="L4825" t="s">
        <v>24</v>
      </c>
      <c r="M4825" t="s">
        <v>20</v>
      </c>
      <c r="N4825" t="s">
        <v>43</v>
      </c>
      <c r="O4825">
        <v>62.36</v>
      </c>
      <c r="P4825">
        <v>4402.88</v>
      </c>
      <c r="Q4825">
        <v>1</v>
      </c>
      <c r="R4825" t="s">
        <v>21</v>
      </c>
    </row>
    <row r="4826" spans="1:18" x14ac:dyDescent="0.35">
      <c r="A4826" t="s">
        <v>4851</v>
      </c>
      <c r="B4826" t="s">
        <v>19</v>
      </c>
      <c r="C4826">
        <v>0</v>
      </c>
      <c r="D4826" t="s">
        <v>21</v>
      </c>
      <c r="E4826" t="s">
        <v>21</v>
      </c>
      <c r="F4826" t="s">
        <v>22</v>
      </c>
      <c r="G4826">
        <v>8</v>
      </c>
      <c r="H4826" t="s">
        <v>20</v>
      </c>
      <c r="I4826" t="s">
        <v>23</v>
      </c>
      <c r="J4826" t="s">
        <v>20</v>
      </c>
      <c r="K4826" t="s">
        <v>21</v>
      </c>
      <c r="L4826" t="s">
        <v>33</v>
      </c>
      <c r="M4826" t="s">
        <v>20</v>
      </c>
      <c r="N4826" t="s">
        <v>34</v>
      </c>
      <c r="O4826">
        <v>100.08</v>
      </c>
      <c r="P4826">
        <v>780.78</v>
      </c>
      <c r="Q4826">
        <v>3</v>
      </c>
      <c r="R4826" t="s">
        <v>20</v>
      </c>
    </row>
    <row r="4827" spans="1:18" x14ac:dyDescent="0.35">
      <c r="A4827" t="s">
        <v>4852</v>
      </c>
      <c r="B4827" t="s">
        <v>19</v>
      </c>
      <c r="C4827">
        <v>0</v>
      </c>
      <c r="D4827" t="s">
        <v>20</v>
      </c>
      <c r="E4827" t="s">
        <v>20</v>
      </c>
      <c r="F4827" t="s">
        <v>27</v>
      </c>
      <c r="G4827">
        <v>1</v>
      </c>
      <c r="H4827" t="s">
        <v>20</v>
      </c>
      <c r="I4827" t="s">
        <v>21</v>
      </c>
      <c r="J4827" t="s">
        <v>28</v>
      </c>
      <c r="K4827" t="s">
        <v>28</v>
      </c>
      <c r="L4827" t="s">
        <v>33</v>
      </c>
      <c r="M4827" t="s">
        <v>20</v>
      </c>
      <c r="N4827" t="s">
        <v>34</v>
      </c>
      <c r="O4827">
        <v>28.88</v>
      </c>
      <c r="P4827">
        <v>29.11</v>
      </c>
      <c r="Q4827">
        <v>0</v>
      </c>
      <c r="R4827" t="s">
        <v>21</v>
      </c>
    </row>
    <row r="4828" spans="1:18" x14ac:dyDescent="0.35">
      <c r="A4828" t="s">
        <v>4853</v>
      </c>
      <c r="B4828" t="s">
        <v>19</v>
      </c>
      <c r="C4828">
        <v>0</v>
      </c>
      <c r="D4828" t="s">
        <v>20</v>
      </c>
      <c r="E4828" t="s">
        <v>21</v>
      </c>
      <c r="F4828" t="s">
        <v>58</v>
      </c>
      <c r="G4828">
        <v>24</v>
      </c>
      <c r="H4828" t="s">
        <v>20</v>
      </c>
      <c r="I4828" t="s">
        <v>23</v>
      </c>
      <c r="J4828" t="s">
        <v>21</v>
      </c>
      <c r="K4828" t="s">
        <v>21</v>
      </c>
      <c r="L4828" t="s">
        <v>33</v>
      </c>
      <c r="M4828" t="s">
        <v>21</v>
      </c>
      <c r="N4828" t="s">
        <v>25</v>
      </c>
      <c r="O4828">
        <v>83.04</v>
      </c>
      <c r="P4828">
        <v>2025.01</v>
      </c>
      <c r="Q4828">
        <v>4</v>
      </c>
      <c r="R4828" t="s">
        <v>20</v>
      </c>
    </row>
    <row r="4829" spans="1:18" x14ac:dyDescent="0.35">
      <c r="A4829" t="s">
        <v>4854</v>
      </c>
      <c r="B4829" t="s">
        <v>19</v>
      </c>
      <c r="C4829">
        <v>1</v>
      </c>
      <c r="D4829" t="s">
        <v>20</v>
      </c>
      <c r="E4829" t="s">
        <v>21</v>
      </c>
      <c r="F4829" t="s">
        <v>75</v>
      </c>
      <c r="G4829">
        <v>45</v>
      </c>
      <c r="H4829" t="s">
        <v>20</v>
      </c>
      <c r="I4829" t="s">
        <v>32</v>
      </c>
      <c r="J4829" t="s">
        <v>20</v>
      </c>
      <c r="K4829" t="s">
        <v>21</v>
      </c>
      <c r="L4829" t="s">
        <v>29</v>
      </c>
      <c r="M4829" t="s">
        <v>20</v>
      </c>
      <c r="N4829" t="s">
        <v>34</v>
      </c>
      <c r="O4829">
        <v>63.82</v>
      </c>
      <c r="P4829">
        <v>2945.91</v>
      </c>
      <c r="Q4829">
        <v>1</v>
      </c>
      <c r="R4829" t="s">
        <v>21</v>
      </c>
    </row>
    <row r="4830" spans="1:18" x14ac:dyDescent="0.35">
      <c r="A4830" t="s">
        <v>4855</v>
      </c>
      <c r="B4830" t="s">
        <v>36</v>
      </c>
      <c r="C4830">
        <v>0</v>
      </c>
      <c r="D4830" t="s">
        <v>20</v>
      </c>
      <c r="E4830" t="s">
        <v>20</v>
      </c>
      <c r="F4830" t="s">
        <v>49</v>
      </c>
      <c r="G4830">
        <v>8</v>
      </c>
      <c r="H4830" t="s">
        <v>21</v>
      </c>
      <c r="I4830" t="s">
        <v>32</v>
      </c>
      <c r="J4830" t="s">
        <v>21</v>
      </c>
      <c r="K4830" t="s">
        <v>20</v>
      </c>
      <c r="L4830" t="s">
        <v>33</v>
      </c>
      <c r="M4830" t="s">
        <v>21</v>
      </c>
      <c r="N4830" t="s">
        <v>34</v>
      </c>
      <c r="O4830">
        <v>53.29</v>
      </c>
      <c r="P4830">
        <v>428.57</v>
      </c>
      <c r="Q4830">
        <v>1</v>
      </c>
      <c r="R4830" t="s">
        <v>21</v>
      </c>
    </row>
    <row r="4831" spans="1:18" x14ac:dyDescent="0.35">
      <c r="A4831" t="s">
        <v>4856</v>
      </c>
      <c r="B4831" t="s">
        <v>19</v>
      </c>
      <c r="C4831">
        <v>0</v>
      </c>
      <c r="D4831" t="s">
        <v>21</v>
      </c>
      <c r="E4831" t="s">
        <v>21</v>
      </c>
      <c r="F4831" t="s">
        <v>27</v>
      </c>
      <c r="G4831">
        <v>52</v>
      </c>
      <c r="H4831" t="s">
        <v>20</v>
      </c>
      <c r="I4831" t="s">
        <v>21</v>
      </c>
      <c r="J4831" t="s">
        <v>28</v>
      </c>
      <c r="K4831" t="s">
        <v>28</v>
      </c>
      <c r="L4831" t="s">
        <v>24</v>
      </c>
      <c r="M4831" t="s">
        <v>20</v>
      </c>
      <c r="N4831" t="s">
        <v>34</v>
      </c>
      <c r="O4831">
        <v>20.09</v>
      </c>
      <c r="P4831">
        <v>1054.29</v>
      </c>
      <c r="Q4831">
        <v>0</v>
      </c>
      <c r="R4831" t="s">
        <v>21</v>
      </c>
    </row>
    <row r="4832" spans="1:18" x14ac:dyDescent="0.35">
      <c r="A4832" t="s">
        <v>4857</v>
      </c>
      <c r="B4832" t="s">
        <v>19</v>
      </c>
      <c r="C4832">
        <v>0</v>
      </c>
      <c r="D4832" t="s">
        <v>21</v>
      </c>
      <c r="E4832" t="s">
        <v>21</v>
      </c>
      <c r="F4832" t="s">
        <v>27</v>
      </c>
      <c r="G4832">
        <v>27</v>
      </c>
      <c r="H4832" t="s">
        <v>20</v>
      </c>
      <c r="I4832" t="s">
        <v>23</v>
      </c>
      <c r="J4832" t="s">
        <v>21</v>
      </c>
      <c r="K4832" t="s">
        <v>21</v>
      </c>
      <c r="L4832" t="s">
        <v>33</v>
      </c>
      <c r="M4832" t="s">
        <v>20</v>
      </c>
      <c r="N4832" t="s">
        <v>25</v>
      </c>
      <c r="O4832">
        <v>87.25</v>
      </c>
      <c r="P4832">
        <v>2354.35</v>
      </c>
      <c r="Q4832">
        <v>1</v>
      </c>
      <c r="R4832" t="s">
        <v>21</v>
      </c>
    </row>
    <row r="4833" spans="1:18" x14ac:dyDescent="0.35">
      <c r="A4833" t="s">
        <v>4858</v>
      </c>
      <c r="B4833" t="s">
        <v>36</v>
      </c>
      <c r="C4833">
        <v>0</v>
      </c>
      <c r="D4833" t="s">
        <v>21</v>
      </c>
      <c r="E4833" t="s">
        <v>20</v>
      </c>
      <c r="F4833" t="s">
        <v>58</v>
      </c>
      <c r="G4833">
        <v>14</v>
      </c>
      <c r="H4833" t="s">
        <v>20</v>
      </c>
      <c r="I4833" t="s">
        <v>32</v>
      </c>
      <c r="J4833" t="s">
        <v>21</v>
      </c>
      <c r="K4833" t="s">
        <v>20</v>
      </c>
      <c r="L4833" t="s">
        <v>33</v>
      </c>
      <c r="M4833" t="s">
        <v>20</v>
      </c>
      <c r="N4833" t="s">
        <v>25</v>
      </c>
      <c r="O4833">
        <v>53.53</v>
      </c>
      <c r="P4833">
        <v>739.02</v>
      </c>
      <c r="Q4833">
        <v>0</v>
      </c>
      <c r="R4833" t="s">
        <v>21</v>
      </c>
    </row>
    <row r="4834" spans="1:18" x14ac:dyDescent="0.35">
      <c r="A4834" t="s">
        <v>4859</v>
      </c>
      <c r="B4834" t="s">
        <v>19</v>
      </c>
      <c r="C4834">
        <v>0</v>
      </c>
      <c r="D4834" t="s">
        <v>21</v>
      </c>
      <c r="E4834" t="s">
        <v>21</v>
      </c>
      <c r="F4834" t="s">
        <v>56</v>
      </c>
      <c r="G4834">
        <v>42</v>
      </c>
      <c r="H4834" t="s">
        <v>20</v>
      </c>
      <c r="I4834" t="s">
        <v>23</v>
      </c>
      <c r="J4834" t="s">
        <v>21</v>
      </c>
      <c r="K4834" t="s">
        <v>21</v>
      </c>
      <c r="L4834" t="s">
        <v>24</v>
      </c>
      <c r="M4834" t="s">
        <v>21</v>
      </c>
      <c r="N4834" t="s">
        <v>25</v>
      </c>
      <c r="O4834">
        <v>79.94</v>
      </c>
      <c r="P4834">
        <v>3457.17</v>
      </c>
      <c r="Q4834">
        <v>1</v>
      </c>
      <c r="R4834" t="s">
        <v>21</v>
      </c>
    </row>
    <row r="4835" spans="1:18" x14ac:dyDescent="0.35">
      <c r="A4835" t="s">
        <v>4860</v>
      </c>
      <c r="B4835" t="s">
        <v>36</v>
      </c>
      <c r="C4835">
        <v>0</v>
      </c>
      <c r="D4835" t="s">
        <v>21</v>
      </c>
      <c r="E4835" t="s">
        <v>21</v>
      </c>
      <c r="F4835" t="s">
        <v>39</v>
      </c>
      <c r="G4835">
        <v>63</v>
      </c>
      <c r="H4835" t="s">
        <v>20</v>
      </c>
      <c r="I4835" t="s">
        <v>23</v>
      </c>
      <c r="J4835" t="s">
        <v>20</v>
      </c>
      <c r="K4835" t="s">
        <v>21</v>
      </c>
      <c r="L4835" t="s">
        <v>24</v>
      </c>
      <c r="M4835" t="s">
        <v>20</v>
      </c>
      <c r="N4835" t="s">
        <v>25</v>
      </c>
      <c r="O4835">
        <v>80.36</v>
      </c>
      <c r="P4835">
        <v>4994.1499999999996</v>
      </c>
      <c r="Q4835">
        <v>1</v>
      </c>
      <c r="R4835" t="s">
        <v>21</v>
      </c>
    </row>
    <row r="4836" spans="1:18" x14ac:dyDescent="0.35">
      <c r="A4836" t="s">
        <v>4861</v>
      </c>
      <c r="B4836" t="s">
        <v>19</v>
      </c>
      <c r="C4836">
        <v>0</v>
      </c>
      <c r="D4836" t="s">
        <v>21</v>
      </c>
      <c r="E4836" t="s">
        <v>21</v>
      </c>
      <c r="F4836" t="s">
        <v>45</v>
      </c>
      <c r="G4836">
        <v>37</v>
      </c>
      <c r="H4836" t="s">
        <v>20</v>
      </c>
      <c r="I4836" t="s">
        <v>21</v>
      </c>
      <c r="J4836" t="s">
        <v>28</v>
      </c>
      <c r="K4836" t="s">
        <v>28</v>
      </c>
      <c r="L4836" t="s">
        <v>29</v>
      </c>
      <c r="M4836" t="s">
        <v>20</v>
      </c>
      <c r="N4836" t="s">
        <v>34</v>
      </c>
      <c r="O4836">
        <v>23.97</v>
      </c>
      <c r="P4836">
        <v>901.91</v>
      </c>
      <c r="Q4836">
        <v>4</v>
      </c>
      <c r="R4836" t="s">
        <v>21</v>
      </c>
    </row>
    <row r="4837" spans="1:18" x14ac:dyDescent="0.35">
      <c r="A4837" t="s">
        <v>4862</v>
      </c>
      <c r="B4837" t="s">
        <v>19</v>
      </c>
      <c r="C4837">
        <v>0</v>
      </c>
      <c r="D4837" t="s">
        <v>21</v>
      </c>
      <c r="E4837" t="s">
        <v>21</v>
      </c>
      <c r="F4837" t="s">
        <v>22</v>
      </c>
      <c r="G4837">
        <v>3</v>
      </c>
      <c r="H4837" t="s">
        <v>20</v>
      </c>
      <c r="I4837" t="s">
        <v>23</v>
      </c>
      <c r="J4837" t="s">
        <v>21</v>
      </c>
      <c r="K4837" t="s">
        <v>21</v>
      </c>
      <c r="L4837" t="s">
        <v>33</v>
      </c>
      <c r="M4837" t="s">
        <v>21</v>
      </c>
      <c r="N4837" t="s">
        <v>25</v>
      </c>
      <c r="O4837">
        <v>70.760000000000005</v>
      </c>
      <c r="P4837">
        <v>214.97</v>
      </c>
      <c r="Q4837">
        <v>3</v>
      </c>
      <c r="R4837" t="s">
        <v>21</v>
      </c>
    </row>
    <row r="4838" spans="1:18" x14ac:dyDescent="0.35">
      <c r="A4838" t="s">
        <v>4863</v>
      </c>
      <c r="B4838" t="s">
        <v>36</v>
      </c>
      <c r="C4838">
        <v>0</v>
      </c>
      <c r="D4838" t="s">
        <v>21</v>
      </c>
      <c r="E4838" t="s">
        <v>21</v>
      </c>
      <c r="F4838" t="s">
        <v>27</v>
      </c>
      <c r="G4838">
        <v>12</v>
      </c>
      <c r="H4838" t="s">
        <v>20</v>
      </c>
      <c r="I4838" t="s">
        <v>21</v>
      </c>
      <c r="J4838" t="s">
        <v>28</v>
      </c>
      <c r="K4838" t="s">
        <v>28</v>
      </c>
      <c r="L4838" t="s">
        <v>33</v>
      </c>
      <c r="M4838" t="s">
        <v>21</v>
      </c>
      <c r="N4838" t="s">
        <v>30</v>
      </c>
      <c r="O4838">
        <v>19.23</v>
      </c>
      <c r="P4838">
        <v>229.3</v>
      </c>
      <c r="Q4838">
        <v>1</v>
      </c>
      <c r="R4838" t="s">
        <v>20</v>
      </c>
    </row>
    <row r="4839" spans="1:18" x14ac:dyDescent="0.35">
      <c r="A4839" t="s">
        <v>4864</v>
      </c>
      <c r="B4839" t="s">
        <v>19</v>
      </c>
      <c r="C4839">
        <v>0</v>
      </c>
      <c r="D4839" t="s">
        <v>21</v>
      </c>
      <c r="E4839" t="s">
        <v>21</v>
      </c>
      <c r="F4839" t="s">
        <v>56</v>
      </c>
      <c r="G4839">
        <v>33</v>
      </c>
      <c r="H4839" t="s">
        <v>20</v>
      </c>
      <c r="I4839" t="s">
        <v>32</v>
      </c>
      <c r="J4839" t="s">
        <v>21</v>
      </c>
      <c r="K4839" t="s">
        <v>20</v>
      </c>
      <c r="L4839" t="s">
        <v>29</v>
      </c>
      <c r="M4839" t="s">
        <v>20</v>
      </c>
      <c r="N4839" t="s">
        <v>43</v>
      </c>
      <c r="O4839">
        <v>63.42</v>
      </c>
      <c r="P4839">
        <v>2103.9499999999998</v>
      </c>
      <c r="Q4839">
        <v>1</v>
      </c>
      <c r="R4839" t="s">
        <v>21</v>
      </c>
    </row>
    <row r="4840" spans="1:18" x14ac:dyDescent="0.35">
      <c r="A4840" t="s">
        <v>4865</v>
      </c>
      <c r="B4840" t="s">
        <v>19</v>
      </c>
      <c r="C4840">
        <v>0</v>
      </c>
      <c r="D4840" t="s">
        <v>20</v>
      </c>
      <c r="E4840" t="s">
        <v>21</v>
      </c>
      <c r="F4840" t="s">
        <v>41</v>
      </c>
      <c r="G4840">
        <v>34</v>
      </c>
      <c r="H4840" t="s">
        <v>21</v>
      </c>
      <c r="I4840" t="s">
        <v>32</v>
      </c>
      <c r="J4840" t="s">
        <v>21</v>
      </c>
      <c r="K4840" t="s">
        <v>21</v>
      </c>
      <c r="L4840" t="s">
        <v>24</v>
      </c>
      <c r="M4840" t="s">
        <v>20</v>
      </c>
      <c r="N4840" t="s">
        <v>30</v>
      </c>
      <c r="O4840">
        <v>46.29</v>
      </c>
      <c r="P4840">
        <v>1567.42</v>
      </c>
      <c r="Q4840">
        <v>3</v>
      </c>
      <c r="R4840" t="s">
        <v>21</v>
      </c>
    </row>
    <row r="4841" spans="1:18" x14ac:dyDescent="0.35">
      <c r="A4841" t="s">
        <v>4866</v>
      </c>
      <c r="B4841" t="s">
        <v>36</v>
      </c>
      <c r="C4841">
        <v>0</v>
      </c>
      <c r="D4841" t="s">
        <v>21</v>
      </c>
      <c r="E4841" t="s">
        <v>21</v>
      </c>
      <c r="F4841" t="s">
        <v>45</v>
      </c>
      <c r="G4841">
        <v>28</v>
      </c>
      <c r="H4841" t="s">
        <v>20</v>
      </c>
      <c r="I4841" t="s">
        <v>21</v>
      </c>
      <c r="J4841" t="s">
        <v>28</v>
      </c>
      <c r="K4841" t="s">
        <v>28</v>
      </c>
      <c r="L4841" t="s">
        <v>33</v>
      </c>
      <c r="M4841" t="s">
        <v>20</v>
      </c>
      <c r="N4841" t="s">
        <v>43</v>
      </c>
      <c r="O4841">
        <v>30.76</v>
      </c>
      <c r="P4841">
        <v>836.61</v>
      </c>
      <c r="Q4841">
        <v>1</v>
      </c>
      <c r="R4841" t="s">
        <v>20</v>
      </c>
    </row>
    <row r="4842" spans="1:18" x14ac:dyDescent="0.35">
      <c r="A4842" t="s">
        <v>4867</v>
      </c>
      <c r="B4842" t="s">
        <v>36</v>
      </c>
      <c r="C4842">
        <v>0</v>
      </c>
      <c r="D4842" t="s">
        <v>20</v>
      </c>
      <c r="E4842" t="s">
        <v>20</v>
      </c>
      <c r="F4842" t="s">
        <v>37</v>
      </c>
      <c r="G4842">
        <v>5</v>
      </c>
      <c r="H4842" t="s">
        <v>20</v>
      </c>
      <c r="I4842" t="s">
        <v>21</v>
      </c>
      <c r="J4842" t="s">
        <v>28</v>
      </c>
      <c r="K4842" t="s">
        <v>28</v>
      </c>
      <c r="L4842" t="s">
        <v>33</v>
      </c>
      <c r="M4842" t="s">
        <v>21</v>
      </c>
      <c r="N4842" t="s">
        <v>25</v>
      </c>
      <c r="O4842">
        <v>28.45</v>
      </c>
      <c r="P4842">
        <v>140.72</v>
      </c>
      <c r="Q4842">
        <v>1</v>
      </c>
      <c r="R4842" t="s">
        <v>21</v>
      </c>
    </row>
    <row r="4843" spans="1:18" x14ac:dyDescent="0.35">
      <c r="A4843" t="s">
        <v>4868</v>
      </c>
      <c r="B4843" t="s">
        <v>36</v>
      </c>
      <c r="C4843">
        <v>1</v>
      </c>
      <c r="D4843" t="s">
        <v>20</v>
      </c>
      <c r="E4843" t="s">
        <v>20</v>
      </c>
      <c r="F4843" t="s">
        <v>27</v>
      </c>
      <c r="G4843">
        <v>16</v>
      </c>
      <c r="H4843" t="s">
        <v>20</v>
      </c>
      <c r="I4843" t="s">
        <v>23</v>
      </c>
      <c r="J4843" t="s">
        <v>20</v>
      </c>
      <c r="K4843" t="s">
        <v>20</v>
      </c>
      <c r="L4843" t="s">
        <v>33</v>
      </c>
      <c r="M4843" t="s">
        <v>20</v>
      </c>
      <c r="N4843" t="s">
        <v>34</v>
      </c>
      <c r="O4843">
        <v>92.55</v>
      </c>
      <c r="P4843">
        <v>1512.62</v>
      </c>
      <c r="Q4843">
        <v>1</v>
      </c>
      <c r="R4843" t="s">
        <v>20</v>
      </c>
    </row>
    <row r="4844" spans="1:18" x14ac:dyDescent="0.35">
      <c r="A4844" t="s">
        <v>4869</v>
      </c>
      <c r="B4844" t="s">
        <v>36</v>
      </c>
      <c r="C4844">
        <v>1</v>
      </c>
      <c r="D4844" t="s">
        <v>21</v>
      </c>
      <c r="E4844" t="s">
        <v>21</v>
      </c>
      <c r="F4844" t="s">
        <v>49</v>
      </c>
      <c r="G4844">
        <v>6</v>
      </c>
      <c r="H4844" t="s">
        <v>20</v>
      </c>
      <c r="I4844" t="s">
        <v>32</v>
      </c>
      <c r="J4844" t="s">
        <v>21</v>
      </c>
      <c r="K4844" t="s">
        <v>21</v>
      </c>
      <c r="L4844" t="s">
        <v>33</v>
      </c>
      <c r="M4844" t="s">
        <v>21</v>
      </c>
      <c r="N4844" t="s">
        <v>43</v>
      </c>
      <c r="O4844">
        <v>60.82</v>
      </c>
      <c r="P4844">
        <v>358.1</v>
      </c>
      <c r="Q4844">
        <v>3</v>
      </c>
      <c r="R4844" t="s">
        <v>20</v>
      </c>
    </row>
    <row r="4845" spans="1:18" x14ac:dyDescent="0.35">
      <c r="A4845" t="s">
        <v>4870</v>
      </c>
      <c r="B4845" t="s">
        <v>19</v>
      </c>
      <c r="C4845">
        <v>1</v>
      </c>
      <c r="D4845" t="s">
        <v>20</v>
      </c>
      <c r="E4845" t="s">
        <v>21</v>
      </c>
      <c r="F4845" t="s">
        <v>58</v>
      </c>
      <c r="G4845">
        <v>15</v>
      </c>
      <c r="H4845" t="s">
        <v>20</v>
      </c>
      <c r="I4845" t="s">
        <v>23</v>
      </c>
      <c r="J4845" t="s">
        <v>20</v>
      </c>
      <c r="K4845" t="s">
        <v>20</v>
      </c>
      <c r="L4845" t="s">
        <v>33</v>
      </c>
      <c r="M4845" t="s">
        <v>20</v>
      </c>
      <c r="N4845" t="s">
        <v>25</v>
      </c>
      <c r="O4845">
        <v>100.25</v>
      </c>
      <c r="P4845">
        <v>1491.23</v>
      </c>
      <c r="Q4845">
        <v>0</v>
      </c>
      <c r="R4845" t="s">
        <v>20</v>
      </c>
    </row>
    <row r="4846" spans="1:18" x14ac:dyDescent="0.35">
      <c r="A4846" t="s">
        <v>4871</v>
      </c>
      <c r="B4846" t="s">
        <v>36</v>
      </c>
      <c r="C4846">
        <v>0</v>
      </c>
      <c r="D4846" t="s">
        <v>21</v>
      </c>
      <c r="E4846" t="s">
        <v>21</v>
      </c>
      <c r="F4846" t="s">
        <v>49</v>
      </c>
      <c r="G4846">
        <v>42</v>
      </c>
      <c r="H4846" t="s">
        <v>20</v>
      </c>
      <c r="I4846" t="s">
        <v>32</v>
      </c>
      <c r="J4846" t="s">
        <v>20</v>
      </c>
      <c r="K4846" t="s">
        <v>21</v>
      </c>
      <c r="L4846" t="s">
        <v>24</v>
      </c>
      <c r="M4846" t="s">
        <v>20</v>
      </c>
      <c r="N4846" t="s">
        <v>30</v>
      </c>
      <c r="O4846">
        <v>54.02</v>
      </c>
      <c r="P4846">
        <v>2307.29</v>
      </c>
      <c r="Q4846">
        <v>4</v>
      </c>
      <c r="R4846" t="s">
        <v>21</v>
      </c>
    </row>
    <row r="4847" spans="1:18" x14ac:dyDescent="0.35">
      <c r="A4847" t="s">
        <v>4872</v>
      </c>
      <c r="B4847" t="s">
        <v>19</v>
      </c>
      <c r="C4847">
        <v>0</v>
      </c>
      <c r="D4847" t="s">
        <v>20</v>
      </c>
      <c r="E4847" t="s">
        <v>20</v>
      </c>
      <c r="F4847" t="s">
        <v>39</v>
      </c>
      <c r="G4847">
        <v>59</v>
      </c>
      <c r="H4847" t="s">
        <v>20</v>
      </c>
      <c r="I4847" t="s">
        <v>23</v>
      </c>
      <c r="J4847" t="s">
        <v>20</v>
      </c>
      <c r="K4847" t="s">
        <v>21</v>
      </c>
      <c r="L4847" t="s">
        <v>29</v>
      </c>
      <c r="M4847" t="s">
        <v>20</v>
      </c>
      <c r="N4847" t="s">
        <v>34</v>
      </c>
      <c r="O4847">
        <v>91.26</v>
      </c>
      <c r="P4847">
        <v>5484.61</v>
      </c>
      <c r="Q4847">
        <v>1</v>
      </c>
      <c r="R4847" t="s">
        <v>21</v>
      </c>
    </row>
    <row r="4848" spans="1:18" x14ac:dyDescent="0.35">
      <c r="A4848" t="s">
        <v>4873</v>
      </c>
      <c r="B4848" t="s">
        <v>19</v>
      </c>
      <c r="C4848">
        <v>0</v>
      </c>
      <c r="D4848" t="s">
        <v>21</v>
      </c>
      <c r="E4848" t="s">
        <v>21</v>
      </c>
      <c r="F4848" t="s">
        <v>49</v>
      </c>
      <c r="G4848">
        <v>2</v>
      </c>
      <c r="H4848" t="s">
        <v>20</v>
      </c>
      <c r="I4848" t="s">
        <v>21</v>
      </c>
      <c r="J4848" t="s">
        <v>28</v>
      </c>
      <c r="K4848" t="s">
        <v>28</v>
      </c>
      <c r="L4848" t="s">
        <v>33</v>
      </c>
      <c r="M4848" t="s">
        <v>20</v>
      </c>
      <c r="N4848" t="s">
        <v>30</v>
      </c>
      <c r="O4848">
        <v>31.12</v>
      </c>
      <c r="P4848">
        <v>64.09</v>
      </c>
      <c r="Q4848">
        <v>2</v>
      </c>
      <c r="R4848" t="s">
        <v>20</v>
      </c>
    </row>
    <row r="4849" spans="1:18" x14ac:dyDescent="0.35">
      <c r="A4849" t="s">
        <v>4874</v>
      </c>
      <c r="B4849" t="s">
        <v>36</v>
      </c>
      <c r="C4849">
        <v>0</v>
      </c>
      <c r="D4849" t="s">
        <v>21</v>
      </c>
      <c r="E4849" t="s">
        <v>20</v>
      </c>
      <c r="F4849" t="s">
        <v>47</v>
      </c>
      <c r="G4849">
        <v>14</v>
      </c>
      <c r="H4849" t="s">
        <v>20</v>
      </c>
      <c r="I4849" t="s">
        <v>23</v>
      </c>
      <c r="J4849" t="s">
        <v>20</v>
      </c>
      <c r="K4849" t="s">
        <v>20</v>
      </c>
      <c r="L4849" t="s">
        <v>33</v>
      </c>
      <c r="M4849" t="s">
        <v>20</v>
      </c>
      <c r="N4849" t="s">
        <v>25</v>
      </c>
      <c r="O4849">
        <v>98.23</v>
      </c>
      <c r="P4849">
        <v>1403.1</v>
      </c>
      <c r="Q4849">
        <v>0</v>
      </c>
      <c r="R4849" t="s">
        <v>21</v>
      </c>
    </row>
    <row r="4850" spans="1:18" x14ac:dyDescent="0.35">
      <c r="A4850" t="s">
        <v>4875</v>
      </c>
      <c r="B4850" t="s">
        <v>19</v>
      </c>
      <c r="C4850">
        <v>0</v>
      </c>
      <c r="D4850" t="s">
        <v>20</v>
      </c>
      <c r="E4850" t="s">
        <v>20</v>
      </c>
      <c r="F4850" t="s">
        <v>75</v>
      </c>
      <c r="G4850">
        <v>54</v>
      </c>
      <c r="H4850" t="s">
        <v>20</v>
      </c>
      <c r="I4850" t="s">
        <v>32</v>
      </c>
      <c r="J4850" t="s">
        <v>20</v>
      </c>
      <c r="K4850" t="s">
        <v>21</v>
      </c>
      <c r="L4850" t="s">
        <v>29</v>
      </c>
      <c r="M4850" t="s">
        <v>20</v>
      </c>
      <c r="N4850" t="s">
        <v>34</v>
      </c>
      <c r="O4850">
        <v>55.33</v>
      </c>
      <c r="P4850">
        <v>2946.66</v>
      </c>
      <c r="Q4850">
        <v>2</v>
      </c>
      <c r="R4850" t="s">
        <v>21</v>
      </c>
    </row>
    <row r="4851" spans="1:18" x14ac:dyDescent="0.35">
      <c r="A4851" t="s">
        <v>4876</v>
      </c>
      <c r="B4851" t="s">
        <v>36</v>
      </c>
      <c r="C4851">
        <v>0</v>
      </c>
      <c r="D4851" t="s">
        <v>20</v>
      </c>
      <c r="E4851" t="s">
        <v>20</v>
      </c>
      <c r="F4851" t="s">
        <v>27</v>
      </c>
      <c r="G4851">
        <v>7</v>
      </c>
      <c r="H4851" t="s">
        <v>20</v>
      </c>
      <c r="I4851" t="s">
        <v>21</v>
      </c>
      <c r="J4851" t="s">
        <v>28</v>
      </c>
      <c r="K4851" t="s">
        <v>28</v>
      </c>
      <c r="L4851" t="s">
        <v>33</v>
      </c>
      <c r="M4851" t="s">
        <v>20</v>
      </c>
      <c r="N4851" t="s">
        <v>34</v>
      </c>
      <c r="O4851">
        <v>23.92</v>
      </c>
      <c r="P4851">
        <v>165.61</v>
      </c>
      <c r="Q4851">
        <v>0</v>
      </c>
      <c r="R4851" t="s">
        <v>21</v>
      </c>
    </row>
    <row r="4852" spans="1:18" x14ac:dyDescent="0.35">
      <c r="A4852" t="s">
        <v>4877</v>
      </c>
      <c r="B4852" t="s">
        <v>36</v>
      </c>
      <c r="C4852">
        <v>0</v>
      </c>
      <c r="D4852" t="s">
        <v>21</v>
      </c>
      <c r="E4852" t="s">
        <v>21</v>
      </c>
      <c r="F4852" t="s">
        <v>37</v>
      </c>
      <c r="G4852">
        <v>1</v>
      </c>
      <c r="H4852" t="s">
        <v>20</v>
      </c>
      <c r="I4852" t="s">
        <v>23</v>
      </c>
      <c r="J4852" t="s">
        <v>20</v>
      </c>
      <c r="K4852" t="s">
        <v>20</v>
      </c>
      <c r="L4852" t="s">
        <v>33</v>
      </c>
      <c r="M4852" t="s">
        <v>20</v>
      </c>
      <c r="N4852" t="s">
        <v>30</v>
      </c>
      <c r="O4852">
        <v>87.96</v>
      </c>
      <c r="P4852">
        <v>86.75</v>
      </c>
      <c r="Q4852">
        <v>3</v>
      </c>
      <c r="R4852" t="s">
        <v>20</v>
      </c>
    </row>
    <row r="4853" spans="1:18" x14ac:dyDescent="0.35">
      <c r="A4853" t="s">
        <v>4878</v>
      </c>
      <c r="B4853" t="s">
        <v>36</v>
      </c>
      <c r="C4853">
        <v>0</v>
      </c>
      <c r="D4853" t="s">
        <v>20</v>
      </c>
      <c r="E4853" t="s">
        <v>21</v>
      </c>
      <c r="F4853" t="s">
        <v>45</v>
      </c>
      <c r="G4853">
        <v>52</v>
      </c>
      <c r="H4853" t="s">
        <v>20</v>
      </c>
      <c r="I4853" t="s">
        <v>32</v>
      </c>
      <c r="J4853" t="s">
        <v>21</v>
      </c>
      <c r="K4853" t="s">
        <v>20</v>
      </c>
      <c r="L4853" t="s">
        <v>24</v>
      </c>
      <c r="M4853" t="s">
        <v>20</v>
      </c>
      <c r="N4853" t="s">
        <v>25</v>
      </c>
      <c r="O4853">
        <v>55.28</v>
      </c>
      <c r="P4853">
        <v>2885.61</v>
      </c>
      <c r="Q4853">
        <v>0</v>
      </c>
      <c r="R4853" t="s">
        <v>21</v>
      </c>
    </row>
    <row r="4854" spans="1:18" x14ac:dyDescent="0.35">
      <c r="A4854" t="s">
        <v>4879</v>
      </c>
      <c r="B4854" t="s">
        <v>36</v>
      </c>
      <c r="C4854">
        <v>1</v>
      </c>
      <c r="D4854" t="s">
        <v>20</v>
      </c>
      <c r="E4854" t="s">
        <v>20</v>
      </c>
      <c r="F4854" t="s">
        <v>65</v>
      </c>
      <c r="G4854">
        <v>39</v>
      </c>
      <c r="H4854" t="s">
        <v>20</v>
      </c>
      <c r="I4854" t="s">
        <v>32</v>
      </c>
      <c r="J4854" t="s">
        <v>21</v>
      </c>
      <c r="K4854" t="s">
        <v>21</v>
      </c>
      <c r="L4854" t="s">
        <v>29</v>
      </c>
      <c r="M4854" t="s">
        <v>20</v>
      </c>
      <c r="N4854" t="s">
        <v>25</v>
      </c>
      <c r="O4854">
        <v>53.94</v>
      </c>
      <c r="P4854">
        <v>2133.44</v>
      </c>
      <c r="Q4854">
        <v>4</v>
      </c>
      <c r="R4854" t="s">
        <v>21</v>
      </c>
    </row>
    <row r="4855" spans="1:18" x14ac:dyDescent="0.35">
      <c r="A4855" t="s">
        <v>4880</v>
      </c>
      <c r="B4855" t="s">
        <v>36</v>
      </c>
      <c r="C4855">
        <v>0</v>
      </c>
      <c r="D4855" t="s">
        <v>20</v>
      </c>
      <c r="E4855" t="s">
        <v>21</v>
      </c>
      <c r="F4855" t="s">
        <v>75</v>
      </c>
      <c r="G4855">
        <v>13</v>
      </c>
      <c r="H4855" t="s">
        <v>20</v>
      </c>
      <c r="I4855" t="s">
        <v>21</v>
      </c>
      <c r="J4855" t="s">
        <v>28</v>
      </c>
      <c r="K4855" t="s">
        <v>28</v>
      </c>
      <c r="L4855" t="s">
        <v>29</v>
      </c>
      <c r="M4855" t="s">
        <v>20</v>
      </c>
      <c r="N4855" t="s">
        <v>25</v>
      </c>
      <c r="O4855">
        <v>30.67</v>
      </c>
      <c r="P4855">
        <v>394.34</v>
      </c>
      <c r="Q4855">
        <v>0</v>
      </c>
      <c r="R4855" t="s">
        <v>21</v>
      </c>
    </row>
    <row r="4856" spans="1:18" x14ac:dyDescent="0.35">
      <c r="A4856" t="s">
        <v>4881</v>
      </c>
      <c r="B4856" t="s">
        <v>19</v>
      </c>
      <c r="C4856">
        <v>1</v>
      </c>
      <c r="D4856" t="s">
        <v>21</v>
      </c>
      <c r="E4856" t="s">
        <v>21</v>
      </c>
      <c r="F4856" t="s">
        <v>49</v>
      </c>
      <c r="G4856">
        <v>36</v>
      </c>
      <c r="H4856" t="s">
        <v>20</v>
      </c>
      <c r="I4856" t="s">
        <v>32</v>
      </c>
      <c r="J4856" t="s">
        <v>20</v>
      </c>
      <c r="K4856" t="s">
        <v>21</v>
      </c>
      <c r="L4856" t="s">
        <v>33</v>
      </c>
      <c r="M4856" t="s">
        <v>21</v>
      </c>
      <c r="N4856" t="s">
        <v>34</v>
      </c>
      <c r="O4856">
        <v>68.91</v>
      </c>
      <c r="P4856">
        <v>2468.61</v>
      </c>
      <c r="Q4856">
        <v>2</v>
      </c>
      <c r="R4856" t="s">
        <v>20</v>
      </c>
    </row>
    <row r="4857" spans="1:18" x14ac:dyDescent="0.35">
      <c r="A4857" t="s">
        <v>4882</v>
      </c>
      <c r="B4857" t="s">
        <v>19</v>
      </c>
      <c r="C4857">
        <v>0</v>
      </c>
      <c r="D4857" t="s">
        <v>20</v>
      </c>
      <c r="E4857" t="s">
        <v>21</v>
      </c>
      <c r="F4857" t="s">
        <v>22</v>
      </c>
      <c r="G4857">
        <v>53</v>
      </c>
      <c r="H4857" t="s">
        <v>20</v>
      </c>
      <c r="I4857" t="s">
        <v>23</v>
      </c>
      <c r="J4857" t="s">
        <v>21</v>
      </c>
      <c r="K4857" t="s">
        <v>21</v>
      </c>
      <c r="L4857" t="s">
        <v>24</v>
      </c>
      <c r="M4857" t="s">
        <v>21</v>
      </c>
      <c r="N4857" t="s">
        <v>34</v>
      </c>
      <c r="O4857">
        <v>80.45</v>
      </c>
      <c r="P4857">
        <v>4376.96</v>
      </c>
      <c r="Q4857">
        <v>3</v>
      </c>
      <c r="R4857" t="s">
        <v>21</v>
      </c>
    </row>
    <row r="4858" spans="1:18" x14ac:dyDescent="0.35">
      <c r="A4858" t="s">
        <v>4883</v>
      </c>
      <c r="B4858" t="s">
        <v>36</v>
      </c>
      <c r="C4858">
        <v>0</v>
      </c>
      <c r="D4858" t="s">
        <v>21</v>
      </c>
      <c r="E4858" t="s">
        <v>20</v>
      </c>
      <c r="F4858" t="s">
        <v>41</v>
      </c>
      <c r="G4858">
        <v>30</v>
      </c>
      <c r="H4858" t="s">
        <v>20</v>
      </c>
      <c r="I4858" t="s">
        <v>32</v>
      </c>
      <c r="J4858" t="s">
        <v>21</v>
      </c>
      <c r="K4858" t="s">
        <v>20</v>
      </c>
      <c r="L4858" t="s">
        <v>29</v>
      </c>
      <c r="M4858" t="s">
        <v>21</v>
      </c>
      <c r="N4858" t="s">
        <v>43</v>
      </c>
      <c r="O4858">
        <v>60.23</v>
      </c>
      <c r="P4858">
        <v>1838.95</v>
      </c>
      <c r="Q4858">
        <v>0</v>
      </c>
      <c r="R4858" t="s">
        <v>20</v>
      </c>
    </row>
    <row r="4859" spans="1:18" x14ac:dyDescent="0.35">
      <c r="A4859" t="s">
        <v>4884</v>
      </c>
      <c r="B4859" t="s">
        <v>19</v>
      </c>
      <c r="C4859">
        <v>0</v>
      </c>
      <c r="D4859" t="s">
        <v>21</v>
      </c>
      <c r="E4859" t="s">
        <v>21</v>
      </c>
      <c r="F4859" t="s">
        <v>41</v>
      </c>
      <c r="G4859">
        <v>27</v>
      </c>
      <c r="H4859" t="s">
        <v>20</v>
      </c>
      <c r="I4859" t="s">
        <v>23</v>
      </c>
      <c r="J4859" t="s">
        <v>21</v>
      </c>
      <c r="K4859" t="s">
        <v>21</v>
      </c>
      <c r="L4859" t="s">
        <v>33</v>
      </c>
      <c r="M4859" t="s">
        <v>21</v>
      </c>
      <c r="N4859" t="s">
        <v>30</v>
      </c>
      <c r="O4859">
        <v>85.23</v>
      </c>
      <c r="P4859">
        <v>2336.41</v>
      </c>
      <c r="Q4859">
        <v>1</v>
      </c>
      <c r="R4859" t="s">
        <v>20</v>
      </c>
    </row>
    <row r="4860" spans="1:18" x14ac:dyDescent="0.35">
      <c r="A4860" t="s">
        <v>4885</v>
      </c>
      <c r="B4860" t="s">
        <v>36</v>
      </c>
      <c r="C4860">
        <v>0</v>
      </c>
      <c r="D4860" t="s">
        <v>21</v>
      </c>
      <c r="E4860" t="s">
        <v>21</v>
      </c>
      <c r="F4860" t="s">
        <v>27</v>
      </c>
      <c r="G4860">
        <v>23</v>
      </c>
      <c r="H4860" t="s">
        <v>20</v>
      </c>
      <c r="I4860" t="s">
        <v>21</v>
      </c>
      <c r="J4860" t="s">
        <v>28</v>
      </c>
      <c r="K4860" t="s">
        <v>28</v>
      </c>
      <c r="L4860" t="s">
        <v>33</v>
      </c>
      <c r="M4860" t="s">
        <v>20</v>
      </c>
      <c r="N4860" t="s">
        <v>34</v>
      </c>
      <c r="O4860">
        <v>29.77</v>
      </c>
      <c r="P4860">
        <v>687.75</v>
      </c>
      <c r="Q4860">
        <v>1</v>
      </c>
      <c r="R4860" t="s">
        <v>20</v>
      </c>
    </row>
    <row r="4861" spans="1:18" x14ac:dyDescent="0.35">
      <c r="A4861" t="s">
        <v>4886</v>
      </c>
      <c r="B4861" t="s">
        <v>36</v>
      </c>
      <c r="C4861">
        <v>0</v>
      </c>
      <c r="D4861" t="s">
        <v>21</v>
      </c>
      <c r="E4861" t="s">
        <v>20</v>
      </c>
      <c r="F4861" t="s">
        <v>45</v>
      </c>
      <c r="G4861">
        <v>40</v>
      </c>
      <c r="H4861" t="s">
        <v>20</v>
      </c>
      <c r="I4861" t="s">
        <v>23</v>
      </c>
      <c r="J4861" t="s">
        <v>21</v>
      </c>
      <c r="K4861" t="s">
        <v>21</v>
      </c>
      <c r="L4861" t="s">
        <v>24</v>
      </c>
      <c r="M4861" t="s">
        <v>21</v>
      </c>
      <c r="N4861" t="s">
        <v>43</v>
      </c>
      <c r="O4861">
        <v>91.63</v>
      </c>
      <c r="P4861">
        <v>3761.38</v>
      </c>
      <c r="Q4861">
        <v>4</v>
      </c>
      <c r="R4861" t="s">
        <v>21</v>
      </c>
    </row>
    <row r="4862" spans="1:18" x14ac:dyDescent="0.35">
      <c r="A4862" t="s">
        <v>4887</v>
      </c>
      <c r="B4862" t="s">
        <v>19</v>
      </c>
      <c r="C4862">
        <v>0</v>
      </c>
      <c r="D4862" t="s">
        <v>21</v>
      </c>
      <c r="E4862" t="s">
        <v>21</v>
      </c>
      <c r="F4862" t="s">
        <v>45</v>
      </c>
      <c r="G4862">
        <v>9</v>
      </c>
      <c r="H4862" t="s">
        <v>20</v>
      </c>
      <c r="I4862" t="s">
        <v>32</v>
      </c>
      <c r="J4862" t="s">
        <v>21</v>
      </c>
      <c r="K4862" t="s">
        <v>21</v>
      </c>
      <c r="L4862" t="s">
        <v>33</v>
      </c>
      <c r="M4862" t="s">
        <v>20</v>
      </c>
      <c r="N4862" t="s">
        <v>25</v>
      </c>
      <c r="O4862">
        <v>52.02</v>
      </c>
      <c r="P4862">
        <v>469.81</v>
      </c>
      <c r="Q4862">
        <v>3</v>
      </c>
      <c r="R4862" t="s">
        <v>21</v>
      </c>
    </row>
    <row r="4863" spans="1:18" x14ac:dyDescent="0.35">
      <c r="A4863" t="s">
        <v>4888</v>
      </c>
      <c r="B4863" t="s">
        <v>19</v>
      </c>
      <c r="C4863">
        <v>0</v>
      </c>
      <c r="D4863" t="s">
        <v>21</v>
      </c>
      <c r="E4863" t="s">
        <v>21</v>
      </c>
      <c r="F4863" t="s">
        <v>27</v>
      </c>
      <c r="G4863">
        <v>31</v>
      </c>
      <c r="H4863" t="s">
        <v>21</v>
      </c>
      <c r="I4863" t="s">
        <v>23</v>
      </c>
      <c r="J4863" t="s">
        <v>21</v>
      </c>
      <c r="K4863" t="s">
        <v>20</v>
      </c>
      <c r="L4863" t="s">
        <v>33</v>
      </c>
      <c r="M4863" t="s">
        <v>20</v>
      </c>
      <c r="N4863" t="s">
        <v>30</v>
      </c>
      <c r="O4863">
        <v>83.46</v>
      </c>
      <c r="P4863">
        <v>2617.7399999999998</v>
      </c>
      <c r="Q4863">
        <v>1</v>
      </c>
      <c r="R4863" t="s">
        <v>20</v>
      </c>
    </row>
    <row r="4864" spans="1:18" x14ac:dyDescent="0.35">
      <c r="A4864" t="s">
        <v>4889</v>
      </c>
      <c r="B4864" t="s">
        <v>36</v>
      </c>
      <c r="C4864">
        <v>0</v>
      </c>
      <c r="D4864" t="s">
        <v>20</v>
      </c>
      <c r="E4864" t="s">
        <v>21</v>
      </c>
      <c r="F4864" t="s">
        <v>22</v>
      </c>
      <c r="G4864">
        <v>6</v>
      </c>
      <c r="H4864" t="s">
        <v>20</v>
      </c>
      <c r="I4864" t="s">
        <v>23</v>
      </c>
      <c r="J4864" t="s">
        <v>20</v>
      </c>
      <c r="K4864" t="s">
        <v>21</v>
      </c>
      <c r="L4864" t="s">
        <v>33</v>
      </c>
      <c r="M4864" t="s">
        <v>20</v>
      </c>
      <c r="N4864" t="s">
        <v>34</v>
      </c>
      <c r="O4864">
        <v>99.25</v>
      </c>
      <c r="P4864">
        <v>582.13</v>
      </c>
      <c r="Q4864">
        <v>0</v>
      </c>
      <c r="R4864" t="s">
        <v>20</v>
      </c>
    </row>
    <row r="4865" spans="1:18" x14ac:dyDescent="0.35">
      <c r="A4865" t="s">
        <v>4890</v>
      </c>
      <c r="B4865" t="s">
        <v>19</v>
      </c>
      <c r="C4865">
        <v>0</v>
      </c>
      <c r="D4865" t="s">
        <v>21</v>
      </c>
      <c r="E4865" t="s">
        <v>21</v>
      </c>
      <c r="F4865" t="s">
        <v>45</v>
      </c>
      <c r="G4865">
        <v>15</v>
      </c>
      <c r="H4865" t="s">
        <v>20</v>
      </c>
      <c r="I4865" t="s">
        <v>21</v>
      </c>
      <c r="J4865" t="s">
        <v>28</v>
      </c>
      <c r="K4865" t="s">
        <v>28</v>
      </c>
      <c r="L4865" t="s">
        <v>33</v>
      </c>
      <c r="M4865" t="s">
        <v>21</v>
      </c>
      <c r="N4865" t="s">
        <v>43</v>
      </c>
      <c r="O4865">
        <v>23.12</v>
      </c>
      <c r="P4865">
        <v>336.45</v>
      </c>
      <c r="Q4865">
        <v>1</v>
      </c>
      <c r="R4865" t="s">
        <v>21</v>
      </c>
    </row>
    <row r="4866" spans="1:18" x14ac:dyDescent="0.35">
      <c r="A4866" t="s">
        <v>4891</v>
      </c>
      <c r="B4866" t="s">
        <v>19</v>
      </c>
      <c r="C4866">
        <v>0</v>
      </c>
      <c r="D4866" t="s">
        <v>20</v>
      </c>
      <c r="E4866" t="s">
        <v>20</v>
      </c>
      <c r="F4866" t="s">
        <v>75</v>
      </c>
      <c r="G4866">
        <v>10</v>
      </c>
      <c r="H4866" t="s">
        <v>20</v>
      </c>
      <c r="I4866" t="s">
        <v>23</v>
      </c>
      <c r="J4866" t="s">
        <v>20</v>
      </c>
      <c r="K4866" t="s">
        <v>21</v>
      </c>
      <c r="L4866" t="s">
        <v>33</v>
      </c>
      <c r="M4866" t="s">
        <v>20</v>
      </c>
      <c r="N4866" t="s">
        <v>30</v>
      </c>
      <c r="O4866">
        <v>106.13</v>
      </c>
      <c r="P4866">
        <v>1089.3399999999999</v>
      </c>
      <c r="Q4866">
        <v>1</v>
      </c>
      <c r="R4866" t="s">
        <v>20</v>
      </c>
    </row>
    <row r="4867" spans="1:18" x14ac:dyDescent="0.35">
      <c r="A4867" t="s">
        <v>4892</v>
      </c>
      <c r="B4867" t="s">
        <v>36</v>
      </c>
      <c r="C4867">
        <v>0</v>
      </c>
      <c r="D4867" t="s">
        <v>21</v>
      </c>
      <c r="E4867" t="s">
        <v>21</v>
      </c>
      <c r="F4867" t="s">
        <v>45</v>
      </c>
      <c r="G4867">
        <v>51</v>
      </c>
      <c r="H4867" t="s">
        <v>20</v>
      </c>
      <c r="I4867" t="s">
        <v>23</v>
      </c>
      <c r="J4867" t="s">
        <v>21</v>
      </c>
      <c r="K4867" t="s">
        <v>21</v>
      </c>
      <c r="L4867" t="s">
        <v>24</v>
      </c>
      <c r="M4867" t="s">
        <v>21</v>
      </c>
      <c r="N4867" t="s">
        <v>34</v>
      </c>
      <c r="O4867">
        <v>80.39</v>
      </c>
      <c r="P4867">
        <v>4194.3500000000004</v>
      </c>
      <c r="Q4867">
        <v>5</v>
      </c>
      <c r="R4867" t="s">
        <v>21</v>
      </c>
    </row>
    <row r="4868" spans="1:18" x14ac:dyDescent="0.35">
      <c r="A4868" t="s">
        <v>4893</v>
      </c>
      <c r="B4868" t="s">
        <v>19</v>
      </c>
      <c r="C4868">
        <v>1</v>
      </c>
      <c r="D4868" t="s">
        <v>21</v>
      </c>
      <c r="E4868" t="s">
        <v>21</v>
      </c>
      <c r="F4868" t="s">
        <v>39</v>
      </c>
      <c r="G4868">
        <v>29</v>
      </c>
      <c r="H4868" t="s">
        <v>20</v>
      </c>
      <c r="I4868" t="s">
        <v>32</v>
      </c>
      <c r="J4868" t="s">
        <v>20</v>
      </c>
      <c r="K4868" t="s">
        <v>21</v>
      </c>
      <c r="L4868" t="s">
        <v>33</v>
      </c>
      <c r="M4868" t="s">
        <v>20</v>
      </c>
      <c r="N4868" t="s">
        <v>30</v>
      </c>
      <c r="O4868">
        <v>58.95</v>
      </c>
      <c r="P4868">
        <v>1674.74</v>
      </c>
      <c r="Q4868">
        <v>1</v>
      </c>
      <c r="R4868" t="s">
        <v>21</v>
      </c>
    </row>
    <row r="4869" spans="1:18" x14ac:dyDescent="0.35">
      <c r="A4869" t="s">
        <v>4894</v>
      </c>
      <c r="B4869" t="s">
        <v>36</v>
      </c>
      <c r="C4869">
        <v>0</v>
      </c>
      <c r="D4869" t="s">
        <v>20</v>
      </c>
      <c r="E4869" t="s">
        <v>20</v>
      </c>
      <c r="F4869" t="s">
        <v>56</v>
      </c>
      <c r="G4869">
        <v>19</v>
      </c>
      <c r="H4869" t="s">
        <v>20</v>
      </c>
      <c r="I4869" t="s">
        <v>23</v>
      </c>
      <c r="J4869" t="s">
        <v>20</v>
      </c>
      <c r="K4869" t="s">
        <v>21</v>
      </c>
      <c r="L4869" t="s">
        <v>33</v>
      </c>
      <c r="M4869" t="s">
        <v>20</v>
      </c>
      <c r="N4869" t="s">
        <v>30</v>
      </c>
      <c r="O4869">
        <v>84.59</v>
      </c>
      <c r="P4869">
        <v>1649.52</v>
      </c>
      <c r="Q4869">
        <v>2</v>
      </c>
      <c r="R4869" t="s">
        <v>21</v>
      </c>
    </row>
    <row r="4870" spans="1:18" x14ac:dyDescent="0.35">
      <c r="A4870" t="s">
        <v>4895</v>
      </c>
      <c r="B4870" t="s">
        <v>36</v>
      </c>
      <c r="C4870">
        <v>0</v>
      </c>
      <c r="D4870" t="s">
        <v>21</v>
      </c>
      <c r="E4870" t="s">
        <v>21</v>
      </c>
      <c r="F4870" t="s">
        <v>27</v>
      </c>
      <c r="G4870">
        <v>29</v>
      </c>
      <c r="H4870" t="s">
        <v>20</v>
      </c>
      <c r="I4870" t="s">
        <v>23</v>
      </c>
      <c r="J4870" t="s">
        <v>21</v>
      </c>
      <c r="K4870" t="s">
        <v>21</v>
      </c>
      <c r="L4870" t="s">
        <v>29</v>
      </c>
      <c r="M4870" t="s">
        <v>20</v>
      </c>
      <c r="N4870" t="s">
        <v>34</v>
      </c>
      <c r="O4870">
        <v>75.05</v>
      </c>
      <c r="Q4870">
        <v>1</v>
      </c>
      <c r="R4870" t="s">
        <v>21</v>
      </c>
    </row>
    <row r="4871" spans="1:18" x14ac:dyDescent="0.35">
      <c r="A4871" t="s">
        <v>4896</v>
      </c>
      <c r="B4871" t="s">
        <v>36</v>
      </c>
      <c r="C4871">
        <v>0</v>
      </c>
      <c r="D4871" t="s">
        <v>21</v>
      </c>
      <c r="E4871" t="s">
        <v>21</v>
      </c>
      <c r="F4871" t="s">
        <v>65</v>
      </c>
      <c r="G4871">
        <v>6</v>
      </c>
      <c r="H4871" t="s">
        <v>20</v>
      </c>
      <c r="I4871" t="s">
        <v>32</v>
      </c>
      <c r="J4871" t="s">
        <v>20</v>
      </c>
      <c r="K4871" t="s">
        <v>21</v>
      </c>
      <c r="L4871" t="s">
        <v>33</v>
      </c>
      <c r="M4871" t="s">
        <v>20</v>
      </c>
      <c r="N4871" t="s">
        <v>25</v>
      </c>
      <c r="O4871">
        <v>47.99</v>
      </c>
      <c r="P4871">
        <v>291.72000000000003</v>
      </c>
      <c r="Q4871">
        <v>2</v>
      </c>
      <c r="R4871" t="s">
        <v>21</v>
      </c>
    </row>
    <row r="4872" spans="1:18" x14ac:dyDescent="0.35">
      <c r="A4872" t="s">
        <v>4897</v>
      </c>
      <c r="B4872" t="s">
        <v>36</v>
      </c>
      <c r="C4872">
        <v>1</v>
      </c>
      <c r="D4872" t="s">
        <v>21</v>
      </c>
      <c r="E4872" t="s">
        <v>21</v>
      </c>
      <c r="F4872" t="s">
        <v>65</v>
      </c>
      <c r="G4872">
        <v>23</v>
      </c>
      <c r="H4872" t="s">
        <v>20</v>
      </c>
      <c r="I4872" t="s">
        <v>23</v>
      </c>
      <c r="J4872" t="s">
        <v>20</v>
      </c>
      <c r="K4872" t="s">
        <v>20</v>
      </c>
      <c r="L4872" t="s">
        <v>33</v>
      </c>
      <c r="M4872" t="s">
        <v>21</v>
      </c>
      <c r="N4872" t="s">
        <v>34</v>
      </c>
      <c r="O4872">
        <v>92.83</v>
      </c>
      <c r="P4872">
        <v>2128.27</v>
      </c>
      <c r="Q4872">
        <v>2</v>
      </c>
      <c r="R4872" t="s">
        <v>21</v>
      </c>
    </row>
    <row r="4873" spans="1:18" x14ac:dyDescent="0.35">
      <c r="A4873" t="s">
        <v>4898</v>
      </c>
      <c r="B4873" t="s">
        <v>36</v>
      </c>
      <c r="C4873">
        <v>0</v>
      </c>
      <c r="D4873" t="s">
        <v>21</v>
      </c>
      <c r="E4873" t="s">
        <v>20</v>
      </c>
      <c r="F4873" t="s">
        <v>41</v>
      </c>
      <c r="G4873">
        <v>9</v>
      </c>
      <c r="H4873" t="s">
        <v>20</v>
      </c>
      <c r="I4873" t="s">
        <v>23</v>
      </c>
      <c r="J4873" t="s">
        <v>21</v>
      </c>
      <c r="K4873" t="s">
        <v>21</v>
      </c>
      <c r="L4873" t="s">
        <v>33</v>
      </c>
      <c r="M4873" t="s">
        <v>20</v>
      </c>
      <c r="N4873" t="s">
        <v>25</v>
      </c>
      <c r="O4873">
        <v>85.08</v>
      </c>
      <c r="P4873">
        <v>778.22</v>
      </c>
      <c r="Q4873">
        <v>2</v>
      </c>
      <c r="R4873" t="s">
        <v>21</v>
      </c>
    </row>
    <row r="4874" spans="1:18" x14ac:dyDescent="0.35">
      <c r="A4874" t="s">
        <v>4899</v>
      </c>
      <c r="B4874" t="s">
        <v>36</v>
      </c>
      <c r="C4874">
        <v>1</v>
      </c>
      <c r="D4874" t="s">
        <v>21</v>
      </c>
      <c r="E4874" t="s">
        <v>21</v>
      </c>
      <c r="F4874" t="s">
        <v>22</v>
      </c>
      <c r="G4874">
        <v>18</v>
      </c>
      <c r="H4874" t="s">
        <v>20</v>
      </c>
      <c r="I4874" t="s">
        <v>32</v>
      </c>
      <c r="J4874" t="s">
        <v>20</v>
      </c>
      <c r="K4874" t="s">
        <v>21</v>
      </c>
      <c r="L4874" t="s">
        <v>29</v>
      </c>
      <c r="M4874" t="s">
        <v>21</v>
      </c>
      <c r="N4874" t="s">
        <v>25</v>
      </c>
      <c r="O4874">
        <v>52.86</v>
      </c>
      <c r="P4874">
        <v>942.36</v>
      </c>
      <c r="Q4874">
        <v>1</v>
      </c>
      <c r="R4874" t="s">
        <v>21</v>
      </c>
    </row>
    <row r="4875" spans="1:18" x14ac:dyDescent="0.35">
      <c r="A4875" t="s">
        <v>4900</v>
      </c>
      <c r="B4875" t="s">
        <v>19</v>
      </c>
      <c r="C4875">
        <v>0</v>
      </c>
      <c r="D4875" t="s">
        <v>20</v>
      </c>
      <c r="E4875" t="s">
        <v>21</v>
      </c>
      <c r="F4875" t="s">
        <v>58</v>
      </c>
      <c r="G4875">
        <v>19</v>
      </c>
      <c r="H4875" t="s">
        <v>20</v>
      </c>
      <c r="I4875" t="s">
        <v>32</v>
      </c>
      <c r="J4875" t="s">
        <v>20</v>
      </c>
      <c r="K4875" t="s">
        <v>21</v>
      </c>
      <c r="L4875" t="s">
        <v>33</v>
      </c>
      <c r="M4875" t="s">
        <v>20</v>
      </c>
      <c r="N4875" t="s">
        <v>30</v>
      </c>
      <c r="O4875">
        <v>53.83</v>
      </c>
      <c r="P4875">
        <v>994.85</v>
      </c>
      <c r="Q4875">
        <v>1</v>
      </c>
      <c r="R4875" t="s">
        <v>21</v>
      </c>
    </row>
    <row r="4876" spans="1:18" x14ac:dyDescent="0.35">
      <c r="A4876" t="s">
        <v>4901</v>
      </c>
      <c r="B4876" t="s">
        <v>36</v>
      </c>
      <c r="C4876">
        <v>0</v>
      </c>
      <c r="D4876" t="s">
        <v>21</v>
      </c>
      <c r="E4876" t="s">
        <v>21</v>
      </c>
      <c r="F4876" t="s">
        <v>22</v>
      </c>
      <c r="G4876">
        <v>9</v>
      </c>
      <c r="H4876" t="s">
        <v>21</v>
      </c>
      <c r="I4876" t="s">
        <v>23</v>
      </c>
      <c r="J4876" t="s">
        <v>20</v>
      </c>
      <c r="K4876" t="s">
        <v>21</v>
      </c>
      <c r="L4876" t="s">
        <v>33</v>
      </c>
      <c r="M4876" t="s">
        <v>20</v>
      </c>
      <c r="N4876" t="s">
        <v>25</v>
      </c>
      <c r="O4876">
        <v>76.86</v>
      </c>
      <c r="P4876">
        <v>703.11</v>
      </c>
      <c r="Q4876">
        <v>3</v>
      </c>
      <c r="R4876" t="s">
        <v>20</v>
      </c>
    </row>
    <row r="4877" spans="1:18" x14ac:dyDescent="0.35">
      <c r="A4877" t="s">
        <v>4902</v>
      </c>
      <c r="B4877" t="s">
        <v>19</v>
      </c>
      <c r="C4877">
        <v>0</v>
      </c>
      <c r="D4877" t="s">
        <v>20</v>
      </c>
      <c r="E4877" t="s">
        <v>20</v>
      </c>
      <c r="F4877" t="s">
        <v>45</v>
      </c>
      <c r="G4877">
        <v>6</v>
      </c>
      <c r="H4877" t="s">
        <v>21</v>
      </c>
      <c r="I4877" t="s">
        <v>23</v>
      </c>
      <c r="J4877" t="s">
        <v>21</v>
      </c>
      <c r="K4877" t="s">
        <v>21</v>
      </c>
      <c r="L4877" t="s">
        <v>33</v>
      </c>
      <c r="M4877" t="s">
        <v>20</v>
      </c>
      <c r="N4877" t="s">
        <v>34</v>
      </c>
      <c r="O4877">
        <v>71.790000000000006</v>
      </c>
      <c r="P4877">
        <v>435.5</v>
      </c>
      <c r="Q4877">
        <v>3</v>
      </c>
      <c r="R4877" t="s">
        <v>20</v>
      </c>
    </row>
    <row r="4878" spans="1:18" x14ac:dyDescent="0.35">
      <c r="A4878" t="s">
        <v>4903</v>
      </c>
      <c r="B4878" t="s">
        <v>19</v>
      </c>
      <c r="C4878">
        <v>0</v>
      </c>
      <c r="D4878" t="s">
        <v>21</v>
      </c>
      <c r="E4878" t="s">
        <v>21</v>
      </c>
      <c r="F4878" t="s">
        <v>58</v>
      </c>
      <c r="G4878">
        <v>34</v>
      </c>
      <c r="H4878" t="s">
        <v>20</v>
      </c>
      <c r="I4878" t="s">
        <v>23</v>
      </c>
      <c r="J4878" t="s">
        <v>20</v>
      </c>
      <c r="K4878" t="s">
        <v>20</v>
      </c>
      <c r="L4878" t="s">
        <v>33</v>
      </c>
      <c r="M4878" t="s">
        <v>20</v>
      </c>
      <c r="N4878" t="s">
        <v>34</v>
      </c>
      <c r="O4878">
        <v>87.01</v>
      </c>
      <c r="P4878">
        <v>3021.11</v>
      </c>
      <c r="Q4878">
        <v>0</v>
      </c>
      <c r="R4878" t="s">
        <v>21</v>
      </c>
    </row>
    <row r="4879" spans="1:18" x14ac:dyDescent="0.35">
      <c r="A4879" t="s">
        <v>4904</v>
      </c>
      <c r="B4879" t="s">
        <v>36</v>
      </c>
      <c r="C4879">
        <v>0</v>
      </c>
      <c r="D4879" t="s">
        <v>21</v>
      </c>
      <c r="E4879" t="s">
        <v>21</v>
      </c>
      <c r="F4879" t="s">
        <v>58</v>
      </c>
      <c r="G4879">
        <v>26</v>
      </c>
      <c r="H4879" t="s">
        <v>20</v>
      </c>
      <c r="I4879" t="s">
        <v>32</v>
      </c>
      <c r="J4879" t="s">
        <v>21</v>
      </c>
      <c r="K4879" t="s">
        <v>21</v>
      </c>
      <c r="L4879" t="s">
        <v>33</v>
      </c>
      <c r="M4879" t="s">
        <v>20</v>
      </c>
      <c r="N4879" t="s">
        <v>34</v>
      </c>
      <c r="O4879">
        <v>57.99</v>
      </c>
      <c r="P4879">
        <v>1501.68</v>
      </c>
      <c r="Q4879">
        <v>3</v>
      </c>
      <c r="R4879" t="s">
        <v>20</v>
      </c>
    </row>
    <row r="4880" spans="1:18" x14ac:dyDescent="0.35">
      <c r="A4880" t="s">
        <v>4905</v>
      </c>
      <c r="B4880" t="s">
        <v>19</v>
      </c>
      <c r="C4880">
        <v>0</v>
      </c>
      <c r="D4880" t="s">
        <v>21</v>
      </c>
      <c r="E4880" t="s">
        <v>21</v>
      </c>
      <c r="F4880" t="s">
        <v>65</v>
      </c>
      <c r="G4880">
        <v>45</v>
      </c>
      <c r="H4880" t="s">
        <v>20</v>
      </c>
      <c r="I4880" t="s">
        <v>32</v>
      </c>
      <c r="J4880" t="s">
        <v>21</v>
      </c>
      <c r="K4880" t="s">
        <v>20</v>
      </c>
      <c r="L4880" t="s">
        <v>24</v>
      </c>
      <c r="M4880" t="s">
        <v>20</v>
      </c>
      <c r="N4880" t="s">
        <v>34</v>
      </c>
      <c r="O4880">
        <v>52.01</v>
      </c>
      <c r="P4880">
        <v>2402.5</v>
      </c>
      <c r="Q4880">
        <v>1</v>
      </c>
      <c r="R4880" t="s">
        <v>21</v>
      </c>
    </row>
    <row r="4881" spans="1:18" x14ac:dyDescent="0.35">
      <c r="A4881" t="s">
        <v>4906</v>
      </c>
      <c r="B4881" t="s">
        <v>36</v>
      </c>
      <c r="C4881">
        <v>0</v>
      </c>
      <c r="D4881" t="s">
        <v>21</v>
      </c>
      <c r="E4881" t="s">
        <v>21</v>
      </c>
      <c r="F4881" t="s">
        <v>75</v>
      </c>
      <c r="G4881">
        <v>7</v>
      </c>
      <c r="H4881" t="s">
        <v>21</v>
      </c>
      <c r="I4881" t="s">
        <v>32</v>
      </c>
      <c r="J4881" t="s">
        <v>21</v>
      </c>
      <c r="K4881" t="s">
        <v>20</v>
      </c>
      <c r="L4881" t="s">
        <v>33</v>
      </c>
      <c r="M4881" t="s">
        <v>21</v>
      </c>
      <c r="N4881" t="s">
        <v>25</v>
      </c>
      <c r="O4881">
        <v>52.16</v>
      </c>
      <c r="P4881">
        <v>362.68</v>
      </c>
      <c r="Q4881">
        <v>2</v>
      </c>
      <c r="R4881" t="s">
        <v>21</v>
      </c>
    </row>
    <row r="4882" spans="1:18" x14ac:dyDescent="0.35">
      <c r="A4882" t="s">
        <v>4907</v>
      </c>
      <c r="B4882" t="s">
        <v>36</v>
      </c>
      <c r="C4882">
        <v>1</v>
      </c>
      <c r="D4882" t="s">
        <v>20</v>
      </c>
      <c r="E4882" t="s">
        <v>21</v>
      </c>
      <c r="F4882" t="s">
        <v>58</v>
      </c>
      <c r="G4882">
        <v>14</v>
      </c>
      <c r="H4882" t="s">
        <v>20</v>
      </c>
      <c r="I4882" t="s">
        <v>23</v>
      </c>
      <c r="J4882" t="s">
        <v>21</v>
      </c>
      <c r="K4882" t="s">
        <v>21</v>
      </c>
      <c r="L4882" t="s">
        <v>33</v>
      </c>
      <c r="M4882" t="s">
        <v>21</v>
      </c>
      <c r="N4882" t="s">
        <v>34</v>
      </c>
      <c r="O4882">
        <v>76.44</v>
      </c>
      <c r="P4882">
        <v>1101.1400000000001</v>
      </c>
      <c r="Q4882">
        <v>1</v>
      </c>
      <c r="R4882" t="s">
        <v>20</v>
      </c>
    </row>
    <row r="4883" spans="1:18" x14ac:dyDescent="0.35">
      <c r="A4883" t="s">
        <v>4908</v>
      </c>
      <c r="B4883" t="s">
        <v>19</v>
      </c>
      <c r="C4883">
        <v>0</v>
      </c>
      <c r="D4883" t="s">
        <v>21</v>
      </c>
      <c r="E4883" t="s">
        <v>20</v>
      </c>
      <c r="F4883" t="s">
        <v>45</v>
      </c>
      <c r="G4883">
        <v>3</v>
      </c>
      <c r="H4883" t="s">
        <v>21</v>
      </c>
      <c r="I4883" t="s">
        <v>21</v>
      </c>
      <c r="J4883" t="s">
        <v>28</v>
      </c>
      <c r="K4883" t="s">
        <v>28</v>
      </c>
      <c r="L4883" t="s">
        <v>33</v>
      </c>
      <c r="M4883" t="s">
        <v>20</v>
      </c>
      <c r="N4883" t="s">
        <v>34</v>
      </c>
      <c r="O4883">
        <v>18</v>
      </c>
      <c r="P4883">
        <v>54.9</v>
      </c>
      <c r="Q4883">
        <v>0</v>
      </c>
      <c r="R4883" t="s">
        <v>20</v>
      </c>
    </row>
    <row r="4884" spans="1:18" x14ac:dyDescent="0.35">
      <c r="A4884" t="s">
        <v>4909</v>
      </c>
      <c r="B4884" t="s">
        <v>19</v>
      </c>
      <c r="C4884">
        <v>0</v>
      </c>
      <c r="D4884" t="s">
        <v>20</v>
      </c>
      <c r="E4884" t="s">
        <v>21</v>
      </c>
      <c r="F4884" t="s">
        <v>56</v>
      </c>
      <c r="G4884">
        <v>19</v>
      </c>
      <c r="H4884" t="s">
        <v>20</v>
      </c>
      <c r="I4884" t="s">
        <v>32</v>
      </c>
      <c r="J4884" t="s">
        <v>21</v>
      </c>
      <c r="K4884" t="s">
        <v>20</v>
      </c>
      <c r="L4884" t="s">
        <v>33</v>
      </c>
      <c r="M4884" t="s">
        <v>20</v>
      </c>
      <c r="N4884" t="s">
        <v>30</v>
      </c>
      <c r="O4884">
        <v>56.32</v>
      </c>
      <c r="P4884">
        <v>1086.79</v>
      </c>
      <c r="Q4884">
        <v>4</v>
      </c>
      <c r="R4884" t="s">
        <v>21</v>
      </c>
    </row>
    <row r="4885" spans="1:18" x14ac:dyDescent="0.35">
      <c r="A4885" t="s">
        <v>1712</v>
      </c>
      <c r="B4885" t="s">
        <v>19</v>
      </c>
      <c r="C4885">
        <v>0</v>
      </c>
      <c r="D4885" t="s">
        <v>21</v>
      </c>
      <c r="E4885" t="s">
        <v>21</v>
      </c>
      <c r="F4885" t="s">
        <v>49</v>
      </c>
      <c r="G4885">
        <v>54</v>
      </c>
      <c r="H4885" t="s">
        <v>21</v>
      </c>
      <c r="I4885" t="s">
        <v>21</v>
      </c>
      <c r="J4885" t="s">
        <v>28</v>
      </c>
      <c r="K4885" t="s">
        <v>28</v>
      </c>
      <c r="L4885" t="s">
        <v>24</v>
      </c>
      <c r="M4885" t="s">
        <v>20</v>
      </c>
      <c r="N4885" t="s">
        <v>43</v>
      </c>
      <c r="O4885">
        <v>18</v>
      </c>
      <c r="P4885">
        <v>994.31</v>
      </c>
      <c r="Q4885">
        <v>0</v>
      </c>
      <c r="R4885" t="s">
        <v>21</v>
      </c>
    </row>
    <row r="4886" spans="1:18" x14ac:dyDescent="0.35">
      <c r="A4886" t="s">
        <v>4910</v>
      </c>
      <c r="B4886" t="s">
        <v>36</v>
      </c>
      <c r="C4886">
        <v>0</v>
      </c>
      <c r="D4886" t="s">
        <v>20</v>
      </c>
      <c r="E4886" t="s">
        <v>21</v>
      </c>
      <c r="F4886" t="s">
        <v>58</v>
      </c>
      <c r="G4886">
        <v>2</v>
      </c>
      <c r="H4886" t="s">
        <v>20</v>
      </c>
      <c r="I4886" t="s">
        <v>21</v>
      </c>
      <c r="J4886" t="s">
        <v>28</v>
      </c>
      <c r="K4886" t="s">
        <v>28</v>
      </c>
      <c r="L4886" t="s">
        <v>33</v>
      </c>
      <c r="M4886" t="s">
        <v>20</v>
      </c>
      <c r="N4886" t="s">
        <v>30</v>
      </c>
      <c r="O4886">
        <v>27.29</v>
      </c>
      <c r="P4886">
        <v>55.15</v>
      </c>
      <c r="Q4886">
        <v>3</v>
      </c>
      <c r="R4886" t="s">
        <v>20</v>
      </c>
    </row>
    <row r="4887" spans="1:18" x14ac:dyDescent="0.35">
      <c r="A4887" t="s">
        <v>4911</v>
      </c>
      <c r="B4887" t="s">
        <v>36</v>
      </c>
      <c r="C4887">
        <v>0</v>
      </c>
      <c r="D4887" t="s">
        <v>21</v>
      </c>
      <c r="E4887" t="s">
        <v>20</v>
      </c>
      <c r="F4887" t="s">
        <v>56</v>
      </c>
      <c r="G4887">
        <v>18</v>
      </c>
      <c r="H4887" t="s">
        <v>20</v>
      </c>
      <c r="I4887" t="s">
        <v>32</v>
      </c>
      <c r="J4887" t="s">
        <v>20</v>
      </c>
      <c r="K4887" t="s">
        <v>20</v>
      </c>
      <c r="L4887" t="s">
        <v>33</v>
      </c>
      <c r="M4887" t="s">
        <v>21</v>
      </c>
      <c r="N4887" t="s">
        <v>43</v>
      </c>
      <c r="O4887">
        <v>63.45</v>
      </c>
      <c r="P4887">
        <v>1165.1400000000001</v>
      </c>
      <c r="Q4887">
        <v>2</v>
      </c>
      <c r="R4887" t="s">
        <v>21</v>
      </c>
    </row>
    <row r="4888" spans="1:18" x14ac:dyDescent="0.35">
      <c r="A4888" t="s">
        <v>4912</v>
      </c>
      <c r="B4888" t="s">
        <v>36</v>
      </c>
      <c r="C4888">
        <v>0</v>
      </c>
      <c r="D4888" t="s">
        <v>20</v>
      </c>
      <c r="E4888" t="s">
        <v>21</v>
      </c>
      <c r="F4888" t="s">
        <v>37</v>
      </c>
      <c r="G4888">
        <v>30</v>
      </c>
      <c r="H4888" t="s">
        <v>20</v>
      </c>
      <c r="I4888" t="s">
        <v>32</v>
      </c>
      <c r="J4888" t="s">
        <v>21</v>
      </c>
      <c r="K4888" t="s">
        <v>21</v>
      </c>
      <c r="L4888" t="s">
        <v>33</v>
      </c>
      <c r="M4888" t="s">
        <v>20</v>
      </c>
      <c r="N4888" t="s">
        <v>25</v>
      </c>
      <c r="O4888">
        <v>63.44</v>
      </c>
      <c r="P4888">
        <v>1897.98</v>
      </c>
      <c r="Q4888">
        <v>1</v>
      </c>
      <c r="R4888" t="s">
        <v>20</v>
      </c>
    </row>
    <row r="4889" spans="1:18" x14ac:dyDescent="0.35">
      <c r="A4889" t="s">
        <v>4913</v>
      </c>
      <c r="B4889" t="s">
        <v>19</v>
      </c>
      <c r="C4889">
        <v>0</v>
      </c>
      <c r="D4889" t="s">
        <v>20</v>
      </c>
      <c r="E4889" t="s">
        <v>21</v>
      </c>
      <c r="F4889" t="s">
        <v>22</v>
      </c>
      <c r="G4889">
        <v>33</v>
      </c>
      <c r="H4889" t="s">
        <v>20</v>
      </c>
      <c r="I4889" t="s">
        <v>23</v>
      </c>
      <c r="J4889" t="s">
        <v>21</v>
      </c>
      <c r="K4889" t="s">
        <v>21</v>
      </c>
      <c r="L4889" t="s">
        <v>33</v>
      </c>
      <c r="M4889" t="s">
        <v>21</v>
      </c>
      <c r="N4889" t="s">
        <v>30</v>
      </c>
      <c r="O4889">
        <v>91.4</v>
      </c>
      <c r="P4889">
        <v>3055.97</v>
      </c>
      <c r="Q4889">
        <v>1</v>
      </c>
      <c r="R4889" t="s">
        <v>20</v>
      </c>
    </row>
    <row r="4890" spans="1:18" x14ac:dyDescent="0.35">
      <c r="A4890" t="s">
        <v>4914</v>
      </c>
      <c r="B4890" t="s">
        <v>19</v>
      </c>
      <c r="C4890">
        <v>0</v>
      </c>
      <c r="D4890" t="s">
        <v>20</v>
      </c>
      <c r="E4890" t="s">
        <v>20</v>
      </c>
      <c r="F4890" t="s">
        <v>47</v>
      </c>
      <c r="G4890">
        <v>4</v>
      </c>
      <c r="H4890" t="s">
        <v>20</v>
      </c>
      <c r="I4890" t="s">
        <v>23</v>
      </c>
      <c r="J4890" t="s">
        <v>21</v>
      </c>
      <c r="K4890" t="s">
        <v>21</v>
      </c>
      <c r="L4890" t="s">
        <v>33</v>
      </c>
      <c r="M4890" t="s">
        <v>20</v>
      </c>
      <c r="N4890" t="s">
        <v>34</v>
      </c>
      <c r="O4890">
        <v>94.71</v>
      </c>
      <c r="P4890">
        <v>372.83</v>
      </c>
      <c r="Q4890">
        <v>3</v>
      </c>
      <c r="R4890" t="s">
        <v>20</v>
      </c>
    </row>
    <row r="4891" spans="1:18" x14ac:dyDescent="0.35">
      <c r="A4891" t="s">
        <v>4915</v>
      </c>
      <c r="B4891" t="s">
        <v>36</v>
      </c>
      <c r="C4891">
        <v>0</v>
      </c>
      <c r="D4891" t="s">
        <v>21</v>
      </c>
      <c r="E4891" t="s">
        <v>21</v>
      </c>
      <c r="F4891" t="s">
        <v>27</v>
      </c>
      <c r="G4891">
        <v>30</v>
      </c>
      <c r="H4891" t="s">
        <v>20</v>
      </c>
      <c r="I4891" t="s">
        <v>23</v>
      </c>
      <c r="J4891" t="s">
        <v>21</v>
      </c>
      <c r="K4891" t="s">
        <v>20</v>
      </c>
      <c r="L4891" t="s">
        <v>24</v>
      </c>
      <c r="M4891" t="s">
        <v>21</v>
      </c>
      <c r="N4891" t="s">
        <v>34</v>
      </c>
      <c r="O4891">
        <v>83.1</v>
      </c>
      <c r="P4891">
        <v>2474.2399999999998</v>
      </c>
      <c r="Q4891">
        <v>1</v>
      </c>
      <c r="R4891" t="s">
        <v>21</v>
      </c>
    </row>
    <row r="4892" spans="1:18" x14ac:dyDescent="0.35">
      <c r="A4892" t="s">
        <v>4916</v>
      </c>
      <c r="B4892" t="s">
        <v>36</v>
      </c>
      <c r="C4892">
        <v>0</v>
      </c>
      <c r="D4892" t="s">
        <v>20</v>
      </c>
      <c r="E4892" t="s">
        <v>21</v>
      </c>
      <c r="F4892" t="s">
        <v>75</v>
      </c>
      <c r="G4892">
        <v>14</v>
      </c>
      <c r="H4892" t="s">
        <v>20</v>
      </c>
      <c r="I4892" t="s">
        <v>23</v>
      </c>
      <c r="J4892" t="s">
        <v>21</v>
      </c>
      <c r="K4892" t="s">
        <v>21</v>
      </c>
      <c r="L4892" t="s">
        <v>33</v>
      </c>
      <c r="M4892" t="s">
        <v>21</v>
      </c>
      <c r="N4892" t="s">
        <v>34</v>
      </c>
      <c r="O4892">
        <v>72.34</v>
      </c>
      <c r="P4892">
        <v>1008.53</v>
      </c>
      <c r="Q4892">
        <v>1</v>
      </c>
      <c r="R4892" t="s">
        <v>21</v>
      </c>
    </row>
    <row r="4893" spans="1:18" x14ac:dyDescent="0.35">
      <c r="A4893" t="s">
        <v>4917</v>
      </c>
      <c r="B4893" t="s">
        <v>19</v>
      </c>
      <c r="C4893">
        <v>0</v>
      </c>
      <c r="D4893" t="s">
        <v>20</v>
      </c>
      <c r="E4893" t="s">
        <v>20</v>
      </c>
      <c r="F4893" t="s">
        <v>58</v>
      </c>
      <c r="G4893">
        <v>8</v>
      </c>
      <c r="H4893" t="s">
        <v>20</v>
      </c>
      <c r="I4893" t="s">
        <v>32</v>
      </c>
      <c r="J4893" t="s">
        <v>20</v>
      </c>
      <c r="K4893" t="s">
        <v>20</v>
      </c>
      <c r="L4893" t="s">
        <v>33</v>
      </c>
      <c r="M4893" t="s">
        <v>20</v>
      </c>
      <c r="N4893" t="s">
        <v>34</v>
      </c>
      <c r="O4893">
        <v>54.18</v>
      </c>
      <c r="P4893">
        <v>438.01</v>
      </c>
      <c r="Q4893">
        <v>3</v>
      </c>
      <c r="R4893" t="s">
        <v>21</v>
      </c>
    </row>
    <row r="4894" spans="1:18" x14ac:dyDescent="0.35">
      <c r="A4894" t="s">
        <v>4918</v>
      </c>
      <c r="B4894" t="s">
        <v>19</v>
      </c>
      <c r="C4894">
        <v>0</v>
      </c>
      <c r="D4894" t="s">
        <v>21</v>
      </c>
      <c r="E4894" t="s">
        <v>21</v>
      </c>
      <c r="F4894" t="s">
        <v>41</v>
      </c>
      <c r="G4894">
        <v>20</v>
      </c>
      <c r="H4894" t="s">
        <v>20</v>
      </c>
      <c r="I4894" t="s">
        <v>23</v>
      </c>
      <c r="J4894" t="s">
        <v>20</v>
      </c>
      <c r="K4894" t="s">
        <v>21</v>
      </c>
      <c r="L4894" t="s">
        <v>29</v>
      </c>
      <c r="M4894" t="s">
        <v>21</v>
      </c>
      <c r="N4894" t="s">
        <v>34</v>
      </c>
      <c r="O4894">
        <v>79.66</v>
      </c>
      <c r="P4894">
        <v>1593.82</v>
      </c>
      <c r="Q4894">
        <v>1</v>
      </c>
      <c r="R4894" t="s">
        <v>20</v>
      </c>
    </row>
    <row r="4895" spans="1:18" x14ac:dyDescent="0.35">
      <c r="A4895" t="s">
        <v>4919</v>
      </c>
      <c r="B4895" t="s">
        <v>19</v>
      </c>
      <c r="C4895">
        <v>0</v>
      </c>
      <c r="D4895" t="s">
        <v>21</v>
      </c>
      <c r="E4895" t="s">
        <v>21</v>
      </c>
      <c r="F4895" t="s">
        <v>45</v>
      </c>
      <c r="G4895">
        <v>62</v>
      </c>
      <c r="H4895" t="s">
        <v>20</v>
      </c>
      <c r="I4895" t="s">
        <v>23</v>
      </c>
      <c r="J4895" t="s">
        <v>21</v>
      </c>
      <c r="K4895" t="s">
        <v>21</v>
      </c>
      <c r="L4895" t="s">
        <v>24</v>
      </c>
      <c r="M4895" t="s">
        <v>20</v>
      </c>
      <c r="N4895" t="s">
        <v>25</v>
      </c>
      <c r="O4895">
        <v>86.86</v>
      </c>
      <c r="P4895">
        <v>5423.97</v>
      </c>
      <c r="Q4895">
        <v>2</v>
      </c>
      <c r="R4895" t="s">
        <v>21</v>
      </c>
    </row>
    <row r="4896" spans="1:18" x14ac:dyDescent="0.35">
      <c r="A4896" t="s">
        <v>4920</v>
      </c>
      <c r="B4896" t="s">
        <v>36</v>
      </c>
      <c r="C4896">
        <v>1</v>
      </c>
      <c r="D4896" t="s">
        <v>21</v>
      </c>
      <c r="E4896" t="s">
        <v>21</v>
      </c>
      <c r="F4896" t="s">
        <v>49</v>
      </c>
      <c r="G4896">
        <v>23</v>
      </c>
      <c r="H4896" t="s">
        <v>20</v>
      </c>
      <c r="I4896" t="s">
        <v>32</v>
      </c>
      <c r="J4896" t="s">
        <v>21</v>
      </c>
      <c r="K4896" t="s">
        <v>21</v>
      </c>
      <c r="L4896" t="s">
        <v>33</v>
      </c>
      <c r="M4896" t="s">
        <v>21</v>
      </c>
      <c r="N4896" t="s">
        <v>34</v>
      </c>
      <c r="O4896">
        <v>61.12</v>
      </c>
      <c r="P4896">
        <v>1409.96</v>
      </c>
      <c r="Q4896">
        <v>3</v>
      </c>
      <c r="R4896" t="s">
        <v>21</v>
      </c>
    </row>
    <row r="4897" spans="1:18" x14ac:dyDescent="0.35">
      <c r="A4897" t="s">
        <v>4921</v>
      </c>
      <c r="B4897" t="s">
        <v>36</v>
      </c>
      <c r="C4897">
        <v>0</v>
      </c>
      <c r="D4897" t="s">
        <v>20</v>
      </c>
      <c r="E4897" t="s">
        <v>20</v>
      </c>
      <c r="F4897" t="s">
        <v>56</v>
      </c>
      <c r="G4897">
        <v>22</v>
      </c>
      <c r="H4897" t="s">
        <v>21</v>
      </c>
      <c r="I4897" t="s">
        <v>23</v>
      </c>
      <c r="J4897" t="s">
        <v>21</v>
      </c>
      <c r="K4897" t="s">
        <v>21</v>
      </c>
      <c r="L4897" t="s">
        <v>33</v>
      </c>
      <c r="M4897" t="s">
        <v>20</v>
      </c>
      <c r="N4897" t="s">
        <v>34</v>
      </c>
      <c r="O4897">
        <v>79.239999999999995</v>
      </c>
      <c r="P4897">
        <v>1793.39</v>
      </c>
      <c r="Q4897">
        <v>0</v>
      </c>
      <c r="R4897" t="s">
        <v>21</v>
      </c>
    </row>
    <row r="4898" spans="1:18" x14ac:dyDescent="0.35">
      <c r="A4898" t="s">
        <v>4922</v>
      </c>
      <c r="B4898" t="s">
        <v>36</v>
      </c>
      <c r="C4898">
        <v>0</v>
      </c>
      <c r="D4898" t="s">
        <v>21</v>
      </c>
      <c r="E4898" t="s">
        <v>21</v>
      </c>
      <c r="F4898" t="s">
        <v>27</v>
      </c>
      <c r="G4898">
        <v>64</v>
      </c>
      <c r="H4898" t="s">
        <v>20</v>
      </c>
      <c r="I4898" t="s">
        <v>23</v>
      </c>
      <c r="J4898" t="s">
        <v>21</v>
      </c>
      <c r="K4898" t="s">
        <v>20</v>
      </c>
      <c r="L4898" t="s">
        <v>24</v>
      </c>
      <c r="M4898" t="s">
        <v>21</v>
      </c>
      <c r="N4898" t="s">
        <v>25</v>
      </c>
      <c r="O4898">
        <v>90.18</v>
      </c>
      <c r="P4898">
        <v>5824.21</v>
      </c>
      <c r="Q4898">
        <v>2</v>
      </c>
      <c r="R4898" t="s">
        <v>21</v>
      </c>
    </row>
    <row r="4899" spans="1:18" x14ac:dyDescent="0.35">
      <c r="A4899" t="s">
        <v>4923</v>
      </c>
      <c r="B4899" t="s">
        <v>36</v>
      </c>
      <c r="C4899">
        <v>0</v>
      </c>
      <c r="D4899" t="s">
        <v>21</v>
      </c>
      <c r="E4899" t="s">
        <v>21</v>
      </c>
      <c r="F4899" t="s">
        <v>65</v>
      </c>
      <c r="G4899">
        <v>35</v>
      </c>
      <c r="H4899" t="s">
        <v>20</v>
      </c>
      <c r="I4899" t="s">
        <v>23</v>
      </c>
      <c r="J4899" t="s">
        <v>20</v>
      </c>
      <c r="K4899" t="s">
        <v>20</v>
      </c>
      <c r="L4899" t="s">
        <v>29</v>
      </c>
      <c r="M4899" t="s">
        <v>20</v>
      </c>
      <c r="N4899" t="s">
        <v>30</v>
      </c>
      <c r="O4899">
        <v>97.09</v>
      </c>
      <c r="P4899">
        <v>3474.16</v>
      </c>
      <c r="Q4899">
        <v>2</v>
      </c>
      <c r="R4899" t="s">
        <v>21</v>
      </c>
    </row>
    <row r="4900" spans="1:18" x14ac:dyDescent="0.35">
      <c r="A4900" t="s">
        <v>4924</v>
      </c>
      <c r="B4900" t="s">
        <v>19</v>
      </c>
      <c r="C4900">
        <v>0</v>
      </c>
      <c r="D4900" t="s">
        <v>20</v>
      </c>
      <c r="E4900" t="s">
        <v>20</v>
      </c>
      <c r="F4900" t="s">
        <v>56</v>
      </c>
      <c r="G4900">
        <v>4</v>
      </c>
      <c r="H4900" t="s">
        <v>20</v>
      </c>
      <c r="I4900" t="s">
        <v>32</v>
      </c>
      <c r="J4900" t="s">
        <v>21</v>
      </c>
      <c r="K4900" t="s">
        <v>20</v>
      </c>
      <c r="L4900" t="s">
        <v>33</v>
      </c>
      <c r="M4900" t="s">
        <v>21</v>
      </c>
      <c r="N4900" t="s">
        <v>30</v>
      </c>
      <c r="O4900">
        <v>59.69</v>
      </c>
      <c r="P4900">
        <v>240.16</v>
      </c>
      <c r="Q4900">
        <v>1</v>
      </c>
      <c r="R4900" t="s">
        <v>21</v>
      </c>
    </row>
    <row r="4901" spans="1:18" x14ac:dyDescent="0.35">
      <c r="A4901" t="s">
        <v>4925</v>
      </c>
      <c r="B4901" t="s">
        <v>19</v>
      </c>
      <c r="C4901">
        <v>0</v>
      </c>
      <c r="D4901" t="s">
        <v>20</v>
      </c>
      <c r="E4901" t="s">
        <v>21</v>
      </c>
      <c r="F4901" t="s">
        <v>56</v>
      </c>
      <c r="G4901">
        <v>21</v>
      </c>
      <c r="H4901" t="s">
        <v>20</v>
      </c>
      <c r="I4901" t="s">
        <v>23</v>
      </c>
      <c r="J4901" t="s">
        <v>21</v>
      </c>
      <c r="K4901" t="s">
        <v>21</v>
      </c>
      <c r="L4901" t="s">
        <v>33</v>
      </c>
      <c r="M4901" t="s">
        <v>20</v>
      </c>
      <c r="N4901" t="s">
        <v>43</v>
      </c>
      <c r="O4901">
        <v>81.14</v>
      </c>
      <c r="P4901">
        <v>1703.17</v>
      </c>
      <c r="Q4901">
        <v>0</v>
      </c>
      <c r="R4901" t="s">
        <v>20</v>
      </c>
    </row>
    <row r="4902" spans="1:18" x14ac:dyDescent="0.35">
      <c r="A4902" t="s">
        <v>4926</v>
      </c>
      <c r="B4902" t="s">
        <v>19</v>
      </c>
      <c r="C4902">
        <v>1</v>
      </c>
      <c r="D4902" t="s">
        <v>21</v>
      </c>
      <c r="E4902" t="s">
        <v>21</v>
      </c>
      <c r="F4902" t="s">
        <v>47</v>
      </c>
      <c r="G4902">
        <v>30</v>
      </c>
      <c r="H4902" t="s">
        <v>20</v>
      </c>
      <c r="I4902" t="s">
        <v>21</v>
      </c>
      <c r="J4902" t="s">
        <v>28</v>
      </c>
      <c r="K4902" t="s">
        <v>28</v>
      </c>
      <c r="L4902" t="s">
        <v>33</v>
      </c>
      <c r="M4902" t="s">
        <v>20</v>
      </c>
      <c r="N4902" t="s">
        <v>43</v>
      </c>
      <c r="O4902">
        <v>34.94</v>
      </c>
      <c r="P4902">
        <v>1021.7</v>
      </c>
      <c r="Q4902">
        <v>0</v>
      </c>
      <c r="R4902" t="s">
        <v>20</v>
      </c>
    </row>
    <row r="4903" spans="1:18" x14ac:dyDescent="0.35">
      <c r="A4903" t="s">
        <v>4927</v>
      </c>
      <c r="B4903" t="s">
        <v>36</v>
      </c>
      <c r="C4903">
        <v>0</v>
      </c>
      <c r="D4903" t="s">
        <v>21</v>
      </c>
      <c r="E4903" t="s">
        <v>20</v>
      </c>
      <c r="F4903" t="s">
        <v>45</v>
      </c>
      <c r="G4903">
        <v>20</v>
      </c>
      <c r="H4903" t="s">
        <v>20</v>
      </c>
      <c r="I4903" t="s">
        <v>21</v>
      </c>
      <c r="J4903" t="s">
        <v>28</v>
      </c>
      <c r="K4903" t="s">
        <v>28</v>
      </c>
      <c r="L4903" t="s">
        <v>33</v>
      </c>
      <c r="M4903" t="s">
        <v>20</v>
      </c>
      <c r="N4903" t="s">
        <v>43</v>
      </c>
      <c r="O4903">
        <v>34.54</v>
      </c>
      <c r="P4903">
        <v>697.75</v>
      </c>
      <c r="Q4903">
        <v>0</v>
      </c>
      <c r="R4903" t="s">
        <v>21</v>
      </c>
    </row>
    <row r="4904" spans="1:18" x14ac:dyDescent="0.35">
      <c r="A4904" t="s">
        <v>4928</v>
      </c>
      <c r="B4904" t="s">
        <v>36</v>
      </c>
      <c r="C4904">
        <v>0</v>
      </c>
      <c r="D4904" t="s">
        <v>20</v>
      </c>
      <c r="E4904" t="s">
        <v>21</v>
      </c>
      <c r="F4904" t="s">
        <v>39</v>
      </c>
      <c r="G4904">
        <v>34</v>
      </c>
      <c r="H4904" t="s">
        <v>20</v>
      </c>
      <c r="I4904" t="s">
        <v>23</v>
      </c>
      <c r="J4904" t="s">
        <v>21</v>
      </c>
      <c r="K4904" t="s">
        <v>21</v>
      </c>
      <c r="L4904" t="s">
        <v>29</v>
      </c>
      <c r="M4904" t="s">
        <v>21</v>
      </c>
      <c r="N4904" t="s">
        <v>34</v>
      </c>
      <c r="O4904">
        <v>82.21</v>
      </c>
      <c r="P4904">
        <v>2817.84</v>
      </c>
      <c r="Q4904">
        <v>5</v>
      </c>
      <c r="R4904" t="s">
        <v>21</v>
      </c>
    </row>
    <row r="4905" spans="1:18" x14ac:dyDescent="0.35">
      <c r="A4905" t="s">
        <v>4929</v>
      </c>
      <c r="B4905" t="s">
        <v>36</v>
      </c>
      <c r="C4905">
        <v>0</v>
      </c>
      <c r="D4905" t="s">
        <v>21</v>
      </c>
      <c r="E4905" t="s">
        <v>21</v>
      </c>
      <c r="F4905" t="s">
        <v>75</v>
      </c>
      <c r="G4905">
        <v>61</v>
      </c>
      <c r="H4905" t="s">
        <v>20</v>
      </c>
      <c r="I4905" t="s">
        <v>32</v>
      </c>
      <c r="J4905" t="s">
        <v>20</v>
      </c>
      <c r="K4905" t="s">
        <v>21</v>
      </c>
      <c r="L4905" t="s">
        <v>29</v>
      </c>
      <c r="M4905" t="s">
        <v>20</v>
      </c>
      <c r="N4905" t="s">
        <v>25</v>
      </c>
      <c r="O4905">
        <v>58.24</v>
      </c>
      <c r="P4905">
        <v>3480.92</v>
      </c>
      <c r="Q4905">
        <v>3</v>
      </c>
      <c r="R4905" t="s">
        <v>21</v>
      </c>
    </row>
    <row r="4906" spans="1:18" x14ac:dyDescent="0.35">
      <c r="A4906" t="s">
        <v>4930</v>
      </c>
      <c r="B4906" t="s">
        <v>36</v>
      </c>
      <c r="C4906">
        <v>0</v>
      </c>
      <c r="D4906" t="s">
        <v>21</v>
      </c>
      <c r="E4906" t="s">
        <v>21</v>
      </c>
      <c r="F4906" t="s">
        <v>65</v>
      </c>
      <c r="G4906">
        <v>30</v>
      </c>
      <c r="H4906" t="s">
        <v>20</v>
      </c>
      <c r="I4906" t="s">
        <v>32</v>
      </c>
      <c r="J4906" t="s">
        <v>20</v>
      </c>
      <c r="K4906" t="s">
        <v>21</v>
      </c>
      <c r="L4906" t="s">
        <v>33</v>
      </c>
      <c r="M4906" t="s">
        <v>21</v>
      </c>
      <c r="N4906" t="s">
        <v>30</v>
      </c>
      <c r="O4906">
        <v>77.22</v>
      </c>
      <c r="P4906">
        <v>2321.81</v>
      </c>
      <c r="Q4906">
        <v>3</v>
      </c>
      <c r="R4906" t="s">
        <v>20</v>
      </c>
    </row>
    <row r="4907" spans="1:18" x14ac:dyDescent="0.35">
      <c r="A4907" t="s">
        <v>4931</v>
      </c>
      <c r="B4907" t="s">
        <v>19</v>
      </c>
      <c r="C4907">
        <v>1</v>
      </c>
      <c r="D4907" t="s">
        <v>20</v>
      </c>
      <c r="E4907" t="s">
        <v>20</v>
      </c>
      <c r="F4907" t="s">
        <v>27</v>
      </c>
      <c r="G4907">
        <v>18</v>
      </c>
      <c r="H4907" t="s">
        <v>20</v>
      </c>
      <c r="I4907" t="s">
        <v>21</v>
      </c>
      <c r="J4907" t="s">
        <v>28</v>
      </c>
      <c r="K4907" t="s">
        <v>28</v>
      </c>
      <c r="L4907" t="s">
        <v>33</v>
      </c>
      <c r="M4907" t="s">
        <v>20</v>
      </c>
      <c r="N4907" t="s">
        <v>43</v>
      </c>
      <c r="O4907">
        <v>25.47</v>
      </c>
      <c r="P4907">
        <v>462.33</v>
      </c>
      <c r="Q4907">
        <v>1</v>
      </c>
      <c r="R4907" t="s">
        <v>21</v>
      </c>
    </row>
    <row r="4908" spans="1:18" x14ac:dyDescent="0.35">
      <c r="A4908" t="s">
        <v>4932</v>
      </c>
      <c r="B4908" t="s">
        <v>36</v>
      </c>
      <c r="C4908">
        <v>0</v>
      </c>
      <c r="D4908" t="s">
        <v>20</v>
      </c>
      <c r="E4908" t="s">
        <v>21</v>
      </c>
      <c r="F4908" t="s">
        <v>45</v>
      </c>
      <c r="G4908">
        <v>32</v>
      </c>
      <c r="H4908" t="s">
        <v>20</v>
      </c>
      <c r="I4908" t="s">
        <v>23</v>
      </c>
      <c r="J4908" t="s">
        <v>21</v>
      </c>
      <c r="K4908" t="s">
        <v>20</v>
      </c>
      <c r="L4908" t="s">
        <v>29</v>
      </c>
      <c r="M4908" t="s">
        <v>21</v>
      </c>
      <c r="N4908" t="s">
        <v>25</v>
      </c>
      <c r="O4908">
        <v>95.42</v>
      </c>
      <c r="P4908">
        <v>3045.1</v>
      </c>
      <c r="Q4908">
        <v>3</v>
      </c>
      <c r="R4908" t="s">
        <v>21</v>
      </c>
    </row>
    <row r="4909" spans="1:18" x14ac:dyDescent="0.35">
      <c r="A4909" t="s">
        <v>4933</v>
      </c>
      <c r="B4909" t="s">
        <v>19</v>
      </c>
      <c r="C4909">
        <v>0</v>
      </c>
      <c r="D4909" t="s">
        <v>20</v>
      </c>
      <c r="E4909" t="s">
        <v>20</v>
      </c>
      <c r="F4909" t="s">
        <v>56</v>
      </c>
      <c r="G4909">
        <v>48</v>
      </c>
      <c r="H4909" t="s">
        <v>20</v>
      </c>
      <c r="I4909" t="s">
        <v>23</v>
      </c>
      <c r="J4909" t="s">
        <v>21</v>
      </c>
      <c r="K4909" t="s">
        <v>20</v>
      </c>
      <c r="L4909" t="s">
        <v>24</v>
      </c>
      <c r="M4909" t="s">
        <v>21</v>
      </c>
      <c r="N4909" t="s">
        <v>34</v>
      </c>
      <c r="O4909">
        <v>88.8</v>
      </c>
      <c r="P4909">
        <v>4248.08</v>
      </c>
      <c r="Q4909">
        <v>1</v>
      </c>
      <c r="R4909" t="s">
        <v>21</v>
      </c>
    </row>
    <row r="4910" spans="1:18" x14ac:dyDescent="0.35">
      <c r="A4910" t="s">
        <v>4934</v>
      </c>
      <c r="B4910" t="s">
        <v>19</v>
      </c>
      <c r="C4910">
        <v>0</v>
      </c>
      <c r="D4910" t="s">
        <v>21</v>
      </c>
      <c r="E4910" t="s">
        <v>21</v>
      </c>
      <c r="F4910" t="s">
        <v>65</v>
      </c>
      <c r="G4910">
        <v>25</v>
      </c>
      <c r="H4910" t="s">
        <v>20</v>
      </c>
      <c r="I4910" t="s">
        <v>32</v>
      </c>
      <c r="J4910" t="s">
        <v>21</v>
      </c>
      <c r="K4910" t="s">
        <v>21</v>
      </c>
      <c r="L4910" t="s">
        <v>33</v>
      </c>
      <c r="M4910" t="s">
        <v>20</v>
      </c>
      <c r="N4910" t="s">
        <v>43</v>
      </c>
      <c r="O4910">
        <v>49.94</v>
      </c>
      <c r="P4910">
        <v>1236.76</v>
      </c>
      <c r="Q4910">
        <v>1</v>
      </c>
      <c r="R4910" t="s">
        <v>21</v>
      </c>
    </row>
    <row r="4911" spans="1:18" x14ac:dyDescent="0.35">
      <c r="A4911" t="s">
        <v>4665</v>
      </c>
      <c r="B4911" t="s">
        <v>36</v>
      </c>
      <c r="C4911">
        <v>0</v>
      </c>
      <c r="D4911" t="s">
        <v>20</v>
      </c>
      <c r="E4911" t="s">
        <v>20</v>
      </c>
      <c r="F4911" t="s">
        <v>41</v>
      </c>
      <c r="G4911">
        <v>50</v>
      </c>
      <c r="H4911" t="s">
        <v>20</v>
      </c>
      <c r="I4911" t="s">
        <v>23</v>
      </c>
      <c r="J4911" t="s">
        <v>21</v>
      </c>
      <c r="K4911" t="s">
        <v>20</v>
      </c>
      <c r="L4911" t="s">
        <v>29</v>
      </c>
      <c r="M4911" t="s">
        <v>20</v>
      </c>
      <c r="N4911" t="s">
        <v>25</v>
      </c>
      <c r="O4911">
        <v>89.69</v>
      </c>
      <c r="P4911">
        <v>4366.55</v>
      </c>
      <c r="Q4911">
        <v>4</v>
      </c>
      <c r="R4911" t="s">
        <v>21</v>
      </c>
    </row>
    <row r="4912" spans="1:18" x14ac:dyDescent="0.35">
      <c r="A4912" t="s">
        <v>4935</v>
      </c>
      <c r="B4912" t="s">
        <v>36</v>
      </c>
      <c r="C4912">
        <v>0</v>
      </c>
      <c r="D4912" t="s">
        <v>20</v>
      </c>
      <c r="E4912" t="s">
        <v>21</v>
      </c>
      <c r="F4912" t="s">
        <v>45</v>
      </c>
      <c r="G4912">
        <v>10</v>
      </c>
      <c r="H4912" t="s">
        <v>20</v>
      </c>
      <c r="I4912" t="s">
        <v>21</v>
      </c>
      <c r="J4912" t="s">
        <v>28</v>
      </c>
      <c r="K4912" t="s">
        <v>28</v>
      </c>
      <c r="L4912" t="s">
        <v>33</v>
      </c>
      <c r="M4912" t="s">
        <v>20</v>
      </c>
      <c r="N4912" t="s">
        <v>34</v>
      </c>
      <c r="O4912">
        <v>35.97</v>
      </c>
      <c r="P4912">
        <v>355.41</v>
      </c>
      <c r="Q4912">
        <v>1</v>
      </c>
      <c r="R4912" t="s">
        <v>20</v>
      </c>
    </row>
    <row r="4913" spans="1:18" x14ac:dyDescent="0.35">
      <c r="A4913" t="s">
        <v>4936</v>
      </c>
      <c r="B4913" t="s">
        <v>19</v>
      </c>
      <c r="C4913">
        <v>1</v>
      </c>
      <c r="D4913" t="s">
        <v>21</v>
      </c>
      <c r="E4913" t="s">
        <v>21</v>
      </c>
      <c r="F4913" t="s">
        <v>39</v>
      </c>
      <c r="G4913">
        <v>6</v>
      </c>
      <c r="H4913" t="s">
        <v>21</v>
      </c>
      <c r="I4913" t="s">
        <v>32</v>
      </c>
      <c r="J4913" t="s">
        <v>21</v>
      </c>
      <c r="K4913" t="s">
        <v>20</v>
      </c>
      <c r="L4913" t="s">
        <v>33</v>
      </c>
      <c r="M4913" t="s">
        <v>21</v>
      </c>
      <c r="N4913" t="s">
        <v>25</v>
      </c>
      <c r="O4913">
        <v>51.07</v>
      </c>
      <c r="P4913">
        <v>310.3</v>
      </c>
      <c r="Q4913">
        <v>1</v>
      </c>
      <c r="R4913" t="s">
        <v>21</v>
      </c>
    </row>
    <row r="4914" spans="1:18" x14ac:dyDescent="0.35">
      <c r="A4914" t="s">
        <v>4937</v>
      </c>
      <c r="B4914" t="s">
        <v>19</v>
      </c>
      <c r="C4914">
        <v>0</v>
      </c>
      <c r="D4914" t="s">
        <v>20</v>
      </c>
      <c r="E4914" t="s">
        <v>20</v>
      </c>
      <c r="F4914" t="s">
        <v>49</v>
      </c>
      <c r="G4914">
        <v>25</v>
      </c>
      <c r="H4914" t="s">
        <v>20</v>
      </c>
      <c r="I4914" t="s">
        <v>32</v>
      </c>
      <c r="J4914" t="s">
        <v>21</v>
      </c>
      <c r="K4914" t="s">
        <v>21</v>
      </c>
      <c r="L4914" t="s">
        <v>33</v>
      </c>
      <c r="M4914" t="s">
        <v>20</v>
      </c>
      <c r="N4914" t="s">
        <v>34</v>
      </c>
      <c r="O4914">
        <v>54.56</v>
      </c>
      <c r="P4914">
        <v>1386.96</v>
      </c>
      <c r="Q4914">
        <v>2</v>
      </c>
      <c r="R4914" t="s">
        <v>20</v>
      </c>
    </row>
    <row r="4915" spans="1:18" x14ac:dyDescent="0.35">
      <c r="A4915" t="s">
        <v>4938</v>
      </c>
      <c r="B4915" t="s">
        <v>19</v>
      </c>
      <c r="C4915">
        <v>0</v>
      </c>
      <c r="D4915" t="s">
        <v>20</v>
      </c>
      <c r="E4915" t="s">
        <v>21</v>
      </c>
      <c r="F4915" t="s">
        <v>39</v>
      </c>
      <c r="G4915">
        <v>27</v>
      </c>
      <c r="H4915" t="s">
        <v>20</v>
      </c>
      <c r="I4915" t="s">
        <v>32</v>
      </c>
      <c r="J4915" t="s">
        <v>21</v>
      </c>
      <c r="K4915" t="s">
        <v>21</v>
      </c>
      <c r="L4915" t="s">
        <v>29</v>
      </c>
      <c r="M4915" t="s">
        <v>21</v>
      </c>
      <c r="N4915" t="s">
        <v>25</v>
      </c>
      <c r="O4915">
        <v>56.91</v>
      </c>
      <c r="P4915">
        <v>1505.25</v>
      </c>
      <c r="Q4915">
        <v>1</v>
      </c>
      <c r="R4915" t="s">
        <v>21</v>
      </c>
    </row>
    <row r="4916" spans="1:18" x14ac:dyDescent="0.35">
      <c r="A4916" t="s">
        <v>4939</v>
      </c>
      <c r="B4916" t="s">
        <v>36</v>
      </c>
      <c r="C4916">
        <v>0</v>
      </c>
      <c r="D4916" t="s">
        <v>20</v>
      </c>
      <c r="E4916" t="s">
        <v>21</v>
      </c>
      <c r="F4916" t="s">
        <v>58</v>
      </c>
      <c r="G4916">
        <v>11</v>
      </c>
      <c r="H4916" t="s">
        <v>20</v>
      </c>
      <c r="I4916" t="s">
        <v>23</v>
      </c>
      <c r="J4916" t="s">
        <v>20</v>
      </c>
      <c r="K4916" t="s">
        <v>20</v>
      </c>
      <c r="L4916" t="s">
        <v>33</v>
      </c>
      <c r="M4916" t="s">
        <v>21</v>
      </c>
      <c r="N4916" t="s">
        <v>43</v>
      </c>
      <c r="O4916">
        <v>84.59</v>
      </c>
      <c r="P4916">
        <v>902.75</v>
      </c>
      <c r="Q4916">
        <v>1</v>
      </c>
      <c r="R4916" t="s">
        <v>21</v>
      </c>
    </row>
    <row r="4917" spans="1:18" x14ac:dyDescent="0.35">
      <c r="A4917" t="s">
        <v>4940</v>
      </c>
      <c r="B4917" t="s">
        <v>19</v>
      </c>
      <c r="C4917">
        <v>0</v>
      </c>
      <c r="D4917" t="s">
        <v>20</v>
      </c>
      <c r="E4917" t="s">
        <v>21</v>
      </c>
      <c r="F4917" t="s">
        <v>45</v>
      </c>
      <c r="G4917">
        <v>32</v>
      </c>
      <c r="H4917" t="s">
        <v>20</v>
      </c>
      <c r="I4917" t="s">
        <v>23</v>
      </c>
      <c r="J4917" t="s">
        <v>21</v>
      </c>
      <c r="K4917" t="s">
        <v>20</v>
      </c>
      <c r="L4917" t="s">
        <v>24</v>
      </c>
      <c r="M4917" t="s">
        <v>21</v>
      </c>
      <c r="N4917" t="s">
        <v>43</v>
      </c>
      <c r="O4917">
        <v>91.11</v>
      </c>
      <c r="P4917">
        <v>2940.59</v>
      </c>
      <c r="Q4917">
        <v>1</v>
      </c>
      <c r="R4917" t="s">
        <v>21</v>
      </c>
    </row>
    <row r="4918" spans="1:18" x14ac:dyDescent="0.35">
      <c r="A4918" t="s">
        <v>4941</v>
      </c>
      <c r="B4918" t="s">
        <v>19</v>
      </c>
      <c r="C4918">
        <v>0</v>
      </c>
      <c r="D4918" t="s">
        <v>20</v>
      </c>
      <c r="E4918" t="s">
        <v>21</v>
      </c>
      <c r="F4918" t="s">
        <v>47</v>
      </c>
      <c r="G4918">
        <v>33</v>
      </c>
      <c r="H4918" t="s">
        <v>20</v>
      </c>
      <c r="I4918" t="s">
        <v>23</v>
      </c>
      <c r="J4918" t="s">
        <v>20</v>
      </c>
      <c r="K4918" t="s">
        <v>21</v>
      </c>
      <c r="L4918" t="s">
        <v>24</v>
      </c>
      <c r="M4918" t="s">
        <v>21</v>
      </c>
      <c r="N4918" t="s">
        <v>34</v>
      </c>
      <c r="O4918">
        <v>100.51</v>
      </c>
      <c r="P4918">
        <v>3414.43</v>
      </c>
      <c r="Q4918">
        <v>3</v>
      </c>
      <c r="R4918" t="s">
        <v>20</v>
      </c>
    </row>
    <row r="4919" spans="1:18" x14ac:dyDescent="0.35">
      <c r="A4919" t="s">
        <v>4942</v>
      </c>
      <c r="B4919" t="s">
        <v>19</v>
      </c>
      <c r="C4919">
        <v>0</v>
      </c>
      <c r="D4919" t="s">
        <v>20</v>
      </c>
      <c r="E4919" t="s">
        <v>21</v>
      </c>
      <c r="F4919" t="s">
        <v>39</v>
      </c>
      <c r="G4919">
        <v>9</v>
      </c>
      <c r="H4919" t="s">
        <v>20</v>
      </c>
      <c r="I4919" t="s">
        <v>21</v>
      </c>
      <c r="J4919" t="s">
        <v>28</v>
      </c>
      <c r="K4919" t="s">
        <v>28</v>
      </c>
      <c r="L4919" t="s">
        <v>33</v>
      </c>
      <c r="M4919" t="s">
        <v>20</v>
      </c>
      <c r="N4919" t="s">
        <v>25</v>
      </c>
      <c r="O4919">
        <v>20.95</v>
      </c>
      <c r="P4919">
        <v>194.01</v>
      </c>
      <c r="Q4919">
        <v>1</v>
      </c>
      <c r="R4919" t="s">
        <v>20</v>
      </c>
    </row>
    <row r="4920" spans="1:18" x14ac:dyDescent="0.35">
      <c r="A4920" t="s">
        <v>4943</v>
      </c>
      <c r="B4920" t="s">
        <v>19</v>
      </c>
      <c r="C4920">
        <v>1</v>
      </c>
      <c r="D4920" t="s">
        <v>20</v>
      </c>
      <c r="E4920" t="s">
        <v>21</v>
      </c>
      <c r="F4920" t="s">
        <v>75</v>
      </c>
      <c r="G4920">
        <v>1</v>
      </c>
      <c r="H4920" t="s">
        <v>20</v>
      </c>
      <c r="I4920" t="s">
        <v>21</v>
      </c>
      <c r="J4920" t="s">
        <v>28</v>
      </c>
      <c r="K4920" t="s">
        <v>28</v>
      </c>
      <c r="L4920" t="s">
        <v>33</v>
      </c>
      <c r="M4920" t="s">
        <v>20</v>
      </c>
      <c r="N4920" t="s">
        <v>30</v>
      </c>
      <c r="O4920">
        <v>32.47</v>
      </c>
      <c r="P4920">
        <v>32.74</v>
      </c>
      <c r="Q4920">
        <v>1</v>
      </c>
      <c r="R4920" t="s">
        <v>20</v>
      </c>
    </row>
    <row r="4921" spans="1:18" x14ac:dyDescent="0.35">
      <c r="A4921" t="s">
        <v>4944</v>
      </c>
      <c r="B4921" t="s">
        <v>19</v>
      </c>
      <c r="C4921">
        <v>0</v>
      </c>
      <c r="D4921" t="s">
        <v>20</v>
      </c>
      <c r="E4921" t="s">
        <v>20</v>
      </c>
      <c r="F4921" t="s">
        <v>37</v>
      </c>
      <c r="G4921">
        <v>10</v>
      </c>
      <c r="H4921" t="s">
        <v>20</v>
      </c>
      <c r="I4921" t="s">
        <v>32</v>
      </c>
      <c r="J4921" t="s">
        <v>21</v>
      </c>
      <c r="K4921" t="s">
        <v>21</v>
      </c>
      <c r="L4921" t="s">
        <v>29</v>
      </c>
      <c r="M4921" t="s">
        <v>20</v>
      </c>
      <c r="N4921" t="s">
        <v>43</v>
      </c>
      <c r="O4921">
        <v>55.86</v>
      </c>
      <c r="P4921">
        <v>551.89</v>
      </c>
      <c r="Q4921">
        <v>2</v>
      </c>
      <c r="R4921" t="s">
        <v>21</v>
      </c>
    </row>
    <row r="4922" spans="1:18" x14ac:dyDescent="0.35">
      <c r="A4922" t="s">
        <v>4945</v>
      </c>
      <c r="B4922" t="s">
        <v>19</v>
      </c>
      <c r="C4922">
        <v>0</v>
      </c>
      <c r="D4922" t="s">
        <v>20</v>
      </c>
      <c r="E4922" t="s">
        <v>20</v>
      </c>
      <c r="F4922" t="s">
        <v>37</v>
      </c>
      <c r="G4922">
        <v>12</v>
      </c>
      <c r="H4922" t="s">
        <v>20</v>
      </c>
      <c r="I4922" t="s">
        <v>21</v>
      </c>
      <c r="J4922" t="s">
        <v>28</v>
      </c>
      <c r="K4922" t="s">
        <v>28</v>
      </c>
      <c r="L4922" t="s">
        <v>33</v>
      </c>
      <c r="M4922" t="s">
        <v>20</v>
      </c>
      <c r="N4922" t="s">
        <v>43</v>
      </c>
      <c r="O4922">
        <v>49.76</v>
      </c>
      <c r="P4922">
        <v>579.25</v>
      </c>
      <c r="Q4922">
        <v>3</v>
      </c>
      <c r="R4922" t="s">
        <v>21</v>
      </c>
    </row>
    <row r="4923" spans="1:18" x14ac:dyDescent="0.35">
      <c r="A4923" t="s">
        <v>4946</v>
      </c>
      <c r="B4923" t="s">
        <v>36</v>
      </c>
      <c r="C4923">
        <v>0</v>
      </c>
      <c r="D4923" t="s">
        <v>20</v>
      </c>
      <c r="E4923" t="s">
        <v>20</v>
      </c>
      <c r="F4923" t="s">
        <v>22</v>
      </c>
      <c r="G4923">
        <v>55</v>
      </c>
      <c r="H4923" t="s">
        <v>20</v>
      </c>
      <c r="I4923" t="s">
        <v>23</v>
      </c>
      <c r="J4923" t="s">
        <v>20</v>
      </c>
      <c r="K4923" t="s">
        <v>20</v>
      </c>
      <c r="L4923" t="s">
        <v>24</v>
      </c>
      <c r="M4923" t="s">
        <v>21</v>
      </c>
      <c r="N4923" t="s">
        <v>30</v>
      </c>
      <c r="O4923">
        <v>108.99</v>
      </c>
      <c r="P4923">
        <v>5925.87</v>
      </c>
      <c r="Q4923">
        <v>3</v>
      </c>
      <c r="R4923" t="s">
        <v>21</v>
      </c>
    </row>
    <row r="4924" spans="1:18" x14ac:dyDescent="0.35">
      <c r="A4924" t="s">
        <v>4947</v>
      </c>
      <c r="B4924" t="s">
        <v>19</v>
      </c>
      <c r="C4924">
        <v>0</v>
      </c>
      <c r="D4924" t="s">
        <v>21</v>
      </c>
      <c r="E4924" t="s">
        <v>21</v>
      </c>
      <c r="F4924" t="s">
        <v>27</v>
      </c>
      <c r="G4924">
        <v>13</v>
      </c>
      <c r="H4924" t="s">
        <v>20</v>
      </c>
      <c r="I4924" t="s">
        <v>32</v>
      </c>
      <c r="J4924" t="s">
        <v>20</v>
      </c>
      <c r="K4924" t="s">
        <v>21</v>
      </c>
      <c r="L4924" t="s">
        <v>33</v>
      </c>
      <c r="M4924" t="s">
        <v>21</v>
      </c>
      <c r="N4924" t="s">
        <v>30</v>
      </c>
      <c r="O4924">
        <v>54.49</v>
      </c>
      <c r="P4924">
        <v>708.3</v>
      </c>
      <c r="Q4924">
        <v>3</v>
      </c>
      <c r="R4924" t="s">
        <v>20</v>
      </c>
    </row>
    <row r="4925" spans="1:18" x14ac:dyDescent="0.35">
      <c r="A4925" t="s">
        <v>4948</v>
      </c>
      <c r="B4925" t="s">
        <v>36</v>
      </c>
      <c r="C4925">
        <v>0</v>
      </c>
      <c r="D4925" t="s">
        <v>21</v>
      </c>
      <c r="E4925" t="s">
        <v>21</v>
      </c>
      <c r="F4925" t="s">
        <v>41</v>
      </c>
      <c r="G4925">
        <v>32</v>
      </c>
      <c r="H4925" t="s">
        <v>20</v>
      </c>
      <c r="I4925" t="s">
        <v>23</v>
      </c>
      <c r="J4925" t="s">
        <v>21</v>
      </c>
      <c r="K4925" t="s">
        <v>20</v>
      </c>
      <c r="L4925" t="s">
        <v>33</v>
      </c>
      <c r="M4925" t="s">
        <v>20</v>
      </c>
      <c r="N4925" t="s">
        <v>30</v>
      </c>
      <c r="O4925">
        <v>76.69</v>
      </c>
      <c r="P4925">
        <v>2486.29</v>
      </c>
      <c r="Q4925">
        <v>0</v>
      </c>
      <c r="R4925" t="s">
        <v>21</v>
      </c>
    </row>
    <row r="4926" spans="1:18" x14ac:dyDescent="0.35">
      <c r="A4926" t="s">
        <v>4949</v>
      </c>
      <c r="B4926" t="s">
        <v>36</v>
      </c>
      <c r="C4926">
        <v>0</v>
      </c>
      <c r="D4926" t="s">
        <v>20</v>
      </c>
      <c r="E4926" t="s">
        <v>20</v>
      </c>
      <c r="F4926" t="s">
        <v>27</v>
      </c>
      <c r="G4926">
        <v>4</v>
      </c>
      <c r="H4926" t="s">
        <v>20</v>
      </c>
      <c r="I4926" t="s">
        <v>21</v>
      </c>
      <c r="J4926" t="s">
        <v>28</v>
      </c>
      <c r="K4926" t="s">
        <v>28</v>
      </c>
      <c r="L4926" t="s">
        <v>33</v>
      </c>
      <c r="M4926" t="s">
        <v>21</v>
      </c>
      <c r="N4926" t="s">
        <v>34</v>
      </c>
      <c r="O4926">
        <v>35.65</v>
      </c>
      <c r="P4926">
        <v>141.38999999999999</v>
      </c>
      <c r="Q4926">
        <v>3</v>
      </c>
      <c r="R4926" t="s">
        <v>20</v>
      </c>
    </row>
    <row r="4927" spans="1:18" x14ac:dyDescent="0.35">
      <c r="A4927" t="s">
        <v>4950</v>
      </c>
      <c r="B4927" t="s">
        <v>36</v>
      </c>
      <c r="C4927">
        <v>1</v>
      </c>
      <c r="D4927" t="s">
        <v>21</v>
      </c>
      <c r="E4927" t="s">
        <v>20</v>
      </c>
      <c r="F4927" t="s">
        <v>39</v>
      </c>
      <c r="G4927">
        <v>23</v>
      </c>
      <c r="H4927" t="s">
        <v>20</v>
      </c>
      <c r="I4927" t="s">
        <v>32</v>
      </c>
      <c r="J4927" t="s">
        <v>20</v>
      </c>
      <c r="K4927" t="s">
        <v>21</v>
      </c>
      <c r="L4927" t="s">
        <v>33</v>
      </c>
      <c r="M4927" t="s">
        <v>20</v>
      </c>
      <c r="N4927" t="s">
        <v>25</v>
      </c>
      <c r="O4927">
        <v>70.03</v>
      </c>
      <c r="P4927">
        <v>1617.03</v>
      </c>
      <c r="Q4927">
        <v>1</v>
      </c>
      <c r="R4927" t="s">
        <v>21</v>
      </c>
    </row>
    <row r="4928" spans="1:18" x14ac:dyDescent="0.35">
      <c r="A4928" t="s">
        <v>4951</v>
      </c>
      <c r="B4928" t="s">
        <v>19</v>
      </c>
      <c r="C4928">
        <v>0</v>
      </c>
      <c r="D4928" t="s">
        <v>21</v>
      </c>
      <c r="E4928" t="s">
        <v>21</v>
      </c>
      <c r="F4928" t="s">
        <v>49</v>
      </c>
      <c r="G4928">
        <v>51</v>
      </c>
      <c r="H4928" t="s">
        <v>20</v>
      </c>
      <c r="I4928" t="s">
        <v>23</v>
      </c>
      <c r="J4928" t="s">
        <v>21</v>
      </c>
      <c r="K4928" t="s">
        <v>21</v>
      </c>
      <c r="L4928" t="s">
        <v>24</v>
      </c>
      <c r="M4928" t="s">
        <v>20</v>
      </c>
      <c r="N4928" t="s">
        <v>34</v>
      </c>
      <c r="O4928">
        <v>87.47</v>
      </c>
      <c r="P4928">
        <v>4531.01</v>
      </c>
      <c r="Q4928">
        <v>3</v>
      </c>
      <c r="R4928" t="s">
        <v>21</v>
      </c>
    </row>
    <row r="4929" spans="1:18" x14ac:dyDescent="0.35">
      <c r="A4929" t="s">
        <v>4952</v>
      </c>
      <c r="B4929" t="s">
        <v>19</v>
      </c>
      <c r="C4929">
        <v>0</v>
      </c>
      <c r="D4929" t="s">
        <v>21</v>
      </c>
      <c r="E4929" t="s">
        <v>21</v>
      </c>
      <c r="F4929" t="s">
        <v>75</v>
      </c>
      <c r="G4929">
        <v>25</v>
      </c>
      <c r="H4929" t="s">
        <v>20</v>
      </c>
      <c r="I4929" t="s">
        <v>21</v>
      </c>
      <c r="J4929" t="s">
        <v>28</v>
      </c>
      <c r="K4929" t="s">
        <v>28</v>
      </c>
      <c r="L4929" t="s">
        <v>33</v>
      </c>
      <c r="M4929" t="s">
        <v>20</v>
      </c>
      <c r="N4929" t="s">
        <v>34</v>
      </c>
      <c r="O4929">
        <v>19.13</v>
      </c>
      <c r="P4929">
        <v>491.14</v>
      </c>
      <c r="Q4929">
        <v>0</v>
      </c>
      <c r="R4929" t="s">
        <v>20</v>
      </c>
    </row>
    <row r="4930" spans="1:18" x14ac:dyDescent="0.35">
      <c r="A4930" t="s">
        <v>4953</v>
      </c>
      <c r="B4930" t="s">
        <v>19</v>
      </c>
      <c r="C4930">
        <v>0</v>
      </c>
      <c r="D4930" t="s">
        <v>20</v>
      </c>
      <c r="E4930" t="s">
        <v>20</v>
      </c>
      <c r="F4930" t="s">
        <v>75</v>
      </c>
      <c r="G4930">
        <v>19</v>
      </c>
      <c r="H4930" t="s">
        <v>20</v>
      </c>
      <c r="I4930" t="s">
        <v>23</v>
      </c>
      <c r="J4930" t="s">
        <v>21</v>
      </c>
      <c r="K4930" t="s">
        <v>21</v>
      </c>
      <c r="L4930" t="s">
        <v>33</v>
      </c>
      <c r="M4930" t="s">
        <v>20</v>
      </c>
      <c r="N4930" t="s">
        <v>25</v>
      </c>
      <c r="O4930">
        <v>76.709999999999994</v>
      </c>
      <c r="P4930">
        <v>1429.37</v>
      </c>
      <c r="Q4930">
        <v>2</v>
      </c>
      <c r="R4930" t="s">
        <v>20</v>
      </c>
    </row>
    <row r="4931" spans="1:18" x14ac:dyDescent="0.35">
      <c r="A4931" t="s">
        <v>4954</v>
      </c>
      <c r="B4931" t="s">
        <v>19</v>
      </c>
      <c r="C4931">
        <v>0</v>
      </c>
      <c r="D4931" t="s">
        <v>21</v>
      </c>
      <c r="E4931" t="s">
        <v>21</v>
      </c>
      <c r="F4931" t="s">
        <v>56</v>
      </c>
      <c r="G4931">
        <v>40</v>
      </c>
      <c r="H4931" t="s">
        <v>20</v>
      </c>
      <c r="I4931" t="s">
        <v>32</v>
      </c>
      <c r="J4931" t="s">
        <v>21</v>
      </c>
      <c r="K4931" t="s">
        <v>20</v>
      </c>
      <c r="L4931" t="s">
        <v>29</v>
      </c>
      <c r="M4931" t="s">
        <v>21</v>
      </c>
      <c r="N4931" t="s">
        <v>25</v>
      </c>
      <c r="O4931">
        <v>57.25</v>
      </c>
      <c r="P4931">
        <v>2291.3200000000002</v>
      </c>
      <c r="Q4931">
        <v>0</v>
      </c>
      <c r="R4931" t="s">
        <v>21</v>
      </c>
    </row>
    <row r="4932" spans="1:18" x14ac:dyDescent="0.35">
      <c r="A4932" t="s">
        <v>4955</v>
      </c>
      <c r="B4932" t="s">
        <v>36</v>
      </c>
      <c r="C4932">
        <v>0</v>
      </c>
      <c r="D4932" t="s">
        <v>20</v>
      </c>
      <c r="E4932" t="s">
        <v>20</v>
      </c>
      <c r="F4932" t="s">
        <v>75</v>
      </c>
      <c r="G4932">
        <v>56</v>
      </c>
      <c r="H4932" t="s">
        <v>20</v>
      </c>
      <c r="I4932" t="s">
        <v>23</v>
      </c>
      <c r="J4932" t="s">
        <v>21</v>
      </c>
      <c r="K4932" t="s">
        <v>21</v>
      </c>
      <c r="L4932" t="s">
        <v>33</v>
      </c>
      <c r="M4932" t="s">
        <v>20</v>
      </c>
      <c r="N4932" t="s">
        <v>34</v>
      </c>
      <c r="O4932">
        <v>75.81</v>
      </c>
      <c r="P4932">
        <v>4281.49</v>
      </c>
      <c r="Q4932">
        <v>4</v>
      </c>
      <c r="R4932" t="s">
        <v>21</v>
      </c>
    </row>
    <row r="4933" spans="1:18" x14ac:dyDescent="0.35">
      <c r="A4933" t="s">
        <v>4956</v>
      </c>
      <c r="B4933" t="s">
        <v>19</v>
      </c>
      <c r="C4933">
        <v>0</v>
      </c>
      <c r="D4933" t="s">
        <v>21</v>
      </c>
      <c r="E4933" t="s">
        <v>20</v>
      </c>
      <c r="F4933" t="s">
        <v>47</v>
      </c>
      <c r="G4933">
        <v>21</v>
      </c>
      <c r="H4933" t="s">
        <v>21</v>
      </c>
      <c r="I4933" t="s">
        <v>21</v>
      </c>
      <c r="J4933" t="s">
        <v>28</v>
      </c>
      <c r="K4933" t="s">
        <v>28</v>
      </c>
      <c r="L4933" t="s">
        <v>33</v>
      </c>
      <c r="M4933" t="s">
        <v>21</v>
      </c>
      <c r="N4933" t="s">
        <v>25</v>
      </c>
      <c r="O4933">
        <v>18</v>
      </c>
      <c r="P4933">
        <v>376.32</v>
      </c>
      <c r="Q4933">
        <v>4</v>
      </c>
      <c r="R4933" t="s">
        <v>21</v>
      </c>
    </row>
    <row r="4934" spans="1:18" x14ac:dyDescent="0.35">
      <c r="A4934" t="s">
        <v>4957</v>
      </c>
      <c r="B4934" t="s">
        <v>36</v>
      </c>
      <c r="C4934">
        <v>0</v>
      </c>
      <c r="D4934" t="s">
        <v>20</v>
      </c>
      <c r="E4934" t="s">
        <v>20</v>
      </c>
      <c r="F4934" t="s">
        <v>75</v>
      </c>
      <c r="G4934">
        <v>10</v>
      </c>
      <c r="H4934" t="s">
        <v>20</v>
      </c>
      <c r="I4934" t="s">
        <v>21</v>
      </c>
      <c r="J4934" t="s">
        <v>28</v>
      </c>
      <c r="K4934" t="s">
        <v>28</v>
      </c>
      <c r="L4934" t="s">
        <v>33</v>
      </c>
      <c r="M4934" t="s">
        <v>21</v>
      </c>
      <c r="N4934" t="s">
        <v>43</v>
      </c>
      <c r="O4934">
        <v>43.13</v>
      </c>
      <c r="P4934">
        <v>433.71</v>
      </c>
      <c r="Q4934">
        <v>0</v>
      </c>
      <c r="R4934" t="s">
        <v>20</v>
      </c>
    </row>
    <row r="4935" spans="1:18" x14ac:dyDescent="0.35">
      <c r="A4935" t="s">
        <v>4958</v>
      </c>
      <c r="B4935" t="s">
        <v>19</v>
      </c>
      <c r="C4935">
        <v>0</v>
      </c>
      <c r="D4935" t="s">
        <v>21</v>
      </c>
      <c r="E4935" t="s">
        <v>21</v>
      </c>
      <c r="F4935" t="s">
        <v>56</v>
      </c>
      <c r="G4935">
        <v>4</v>
      </c>
      <c r="H4935" t="s">
        <v>21</v>
      </c>
      <c r="I4935" t="s">
        <v>23</v>
      </c>
      <c r="J4935" t="s">
        <v>20</v>
      </c>
      <c r="K4935" t="s">
        <v>21</v>
      </c>
      <c r="L4935" t="s">
        <v>33</v>
      </c>
      <c r="M4935" t="s">
        <v>20</v>
      </c>
      <c r="N4935" t="s">
        <v>43</v>
      </c>
      <c r="O4935">
        <v>76.41</v>
      </c>
      <c r="P4935">
        <v>303.75</v>
      </c>
      <c r="Q4935">
        <v>5</v>
      </c>
      <c r="R4935" t="s">
        <v>20</v>
      </c>
    </row>
    <row r="4936" spans="1:18" x14ac:dyDescent="0.35">
      <c r="A4936" t="s">
        <v>4959</v>
      </c>
      <c r="B4936" t="s">
        <v>19</v>
      </c>
      <c r="C4936">
        <v>0</v>
      </c>
      <c r="D4936" t="s">
        <v>20</v>
      </c>
      <c r="E4936" t="s">
        <v>20</v>
      </c>
      <c r="F4936" t="s">
        <v>37</v>
      </c>
      <c r="G4936">
        <v>12</v>
      </c>
      <c r="H4936" t="s">
        <v>20</v>
      </c>
      <c r="I4936" t="s">
        <v>23</v>
      </c>
      <c r="J4936" t="s">
        <v>20</v>
      </c>
      <c r="K4936" t="s">
        <v>21</v>
      </c>
      <c r="L4936" t="s">
        <v>33</v>
      </c>
      <c r="M4936" t="s">
        <v>20</v>
      </c>
      <c r="N4936" t="s">
        <v>34</v>
      </c>
      <c r="O4936">
        <v>95.68</v>
      </c>
      <c r="P4936">
        <v>1160.1500000000001</v>
      </c>
      <c r="Q4936">
        <v>3</v>
      </c>
      <c r="R4936" t="s">
        <v>20</v>
      </c>
    </row>
    <row r="4937" spans="1:18" x14ac:dyDescent="0.35">
      <c r="A4937" t="s">
        <v>4960</v>
      </c>
      <c r="B4937" t="s">
        <v>36</v>
      </c>
      <c r="C4937">
        <v>0</v>
      </c>
      <c r="D4937" t="s">
        <v>21</v>
      </c>
      <c r="E4937" t="s">
        <v>21</v>
      </c>
      <c r="F4937" t="s">
        <v>27</v>
      </c>
      <c r="G4937">
        <v>55</v>
      </c>
      <c r="H4937" t="s">
        <v>20</v>
      </c>
      <c r="I4937" t="s">
        <v>23</v>
      </c>
      <c r="J4937" t="s">
        <v>20</v>
      </c>
      <c r="K4937" t="s">
        <v>21</v>
      </c>
      <c r="L4937" t="s">
        <v>33</v>
      </c>
      <c r="M4937" t="s">
        <v>20</v>
      </c>
      <c r="N4937" t="s">
        <v>34</v>
      </c>
      <c r="O4937">
        <v>92.5</v>
      </c>
      <c r="P4937">
        <v>5008.67</v>
      </c>
      <c r="Q4937">
        <v>4</v>
      </c>
      <c r="R4937" t="s">
        <v>21</v>
      </c>
    </row>
    <row r="4938" spans="1:18" x14ac:dyDescent="0.35">
      <c r="A4938" t="s">
        <v>4961</v>
      </c>
      <c r="B4938" t="s">
        <v>19</v>
      </c>
      <c r="C4938">
        <v>0</v>
      </c>
      <c r="D4938" t="s">
        <v>20</v>
      </c>
      <c r="E4938" t="s">
        <v>20</v>
      </c>
      <c r="F4938" t="s">
        <v>56</v>
      </c>
      <c r="G4938">
        <v>44</v>
      </c>
      <c r="H4938" t="s">
        <v>20</v>
      </c>
      <c r="I4938" t="s">
        <v>23</v>
      </c>
      <c r="J4938" t="s">
        <v>21</v>
      </c>
      <c r="K4938" t="s">
        <v>20</v>
      </c>
      <c r="L4938" t="s">
        <v>24</v>
      </c>
      <c r="M4938" t="s">
        <v>20</v>
      </c>
      <c r="N4938" t="s">
        <v>34</v>
      </c>
      <c r="O4938">
        <v>95.96</v>
      </c>
      <c r="P4938">
        <v>4250.95</v>
      </c>
      <c r="Q4938">
        <v>2</v>
      </c>
      <c r="R4938" t="s">
        <v>21</v>
      </c>
    </row>
    <row r="4939" spans="1:18" x14ac:dyDescent="0.35">
      <c r="A4939" t="s">
        <v>4962</v>
      </c>
      <c r="B4939" t="s">
        <v>19</v>
      </c>
      <c r="C4939">
        <v>0</v>
      </c>
      <c r="D4939" t="s">
        <v>20</v>
      </c>
      <c r="E4939" t="s">
        <v>21</v>
      </c>
      <c r="F4939" t="s">
        <v>41</v>
      </c>
      <c r="G4939">
        <v>36</v>
      </c>
      <c r="H4939" t="s">
        <v>20</v>
      </c>
      <c r="I4939" t="s">
        <v>32</v>
      </c>
      <c r="J4939" t="s">
        <v>21</v>
      </c>
      <c r="K4939" t="s">
        <v>21</v>
      </c>
      <c r="L4939" t="s">
        <v>33</v>
      </c>
      <c r="M4939" t="s">
        <v>21</v>
      </c>
      <c r="N4939" t="s">
        <v>30</v>
      </c>
      <c r="O4939">
        <v>50.64</v>
      </c>
      <c r="P4939">
        <v>1871.42</v>
      </c>
      <c r="Q4939">
        <v>0</v>
      </c>
      <c r="R4939" t="s">
        <v>21</v>
      </c>
    </row>
    <row r="4940" spans="1:18" x14ac:dyDescent="0.35">
      <c r="A4940" t="s">
        <v>4963</v>
      </c>
      <c r="B4940" t="s">
        <v>19</v>
      </c>
      <c r="C4940">
        <v>0</v>
      </c>
      <c r="D4940" t="s">
        <v>20</v>
      </c>
      <c r="E4940" t="s">
        <v>21</v>
      </c>
      <c r="F4940" t="s">
        <v>58</v>
      </c>
      <c r="G4940">
        <v>60</v>
      </c>
      <c r="H4940" t="s">
        <v>20</v>
      </c>
      <c r="I4940" t="s">
        <v>32</v>
      </c>
      <c r="J4940" t="s">
        <v>20</v>
      </c>
      <c r="K4940" t="s">
        <v>20</v>
      </c>
      <c r="L4940" t="s">
        <v>24</v>
      </c>
      <c r="M4940" t="s">
        <v>21</v>
      </c>
      <c r="N4940" t="s">
        <v>30</v>
      </c>
      <c r="O4940">
        <v>72.69</v>
      </c>
      <c r="P4940">
        <v>4246.71</v>
      </c>
      <c r="Q4940">
        <v>2</v>
      </c>
      <c r="R4940" t="s">
        <v>21</v>
      </c>
    </row>
    <row r="4941" spans="1:18" x14ac:dyDescent="0.35">
      <c r="A4941" t="s">
        <v>4964</v>
      </c>
      <c r="B4941" t="s">
        <v>36</v>
      </c>
      <c r="C4941">
        <v>0</v>
      </c>
      <c r="D4941" t="s">
        <v>21</v>
      </c>
      <c r="E4941" t="s">
        <v>21</v>
      </c>
      <c r="F4941" t="s">
        <v>58</v>
      </c>
      <c r="G4941">
        <v>52</v>
      </c>
      <c r="H4941" t="s">
        <v>20</v>
      </c>
      <c r="I4941" t="s">
        <v>32</v>
      </c>
      <c r="J4941" t="s">
        <v>21</v>
      </c>
      <c r="K4941" t="s">
        <v>21</v>
      </c>
      <c r="L4941" t="s">
        <v>29</v>
      </c>
      <c r="M4941" t="s">
        <v>20</v>
      </c>
      <c r="N4941" t="s">
        <v>34</v>
      </c>
      <c r="O4941">
        <v>62.91</v>
      </c>
      <c r="P4941">
        <v>3208.91</v>
      </c>
      <c r="Q4941">
        <v>1</v>
      </c>
      <c r="R4941" t="s">
        <v>21</v>
      </c>
    </row>
    <row r="4942" spans="1:18" x14ac:dyDescent="0.35">
      <c r="A4942" t="s">
        <v>4965</v>
      </c>
      <c r="B4942" t="s">
        <v>19</v>
      </c>
      <c r="C4942">
        <v>0</v>
      </c>
      <c r="D4942" t="s">
        <v>20</v>
      </c>
      <c r="E4942" t="s">
        <v>21</v>
      </c>
      <c r="F4942" t="s">
        <v>75</v>
      </c>
      <c r="G4942">
        <v>40</v>
      </c>
      <c r="H4942" t="s">
        <v>20</v>
      </c>
      <c r="I4942" t="s">
        <v>21</v>
      </c>
      <c r="J4942" t="s">
        <v>28</v>
      </c>
      <c r="K4942" t="s">
        <v>28</v>
      </c>
      <c r="L4942" t="s">
        <v>29</v>
      </c>
      <c r="M4942" t="s">
        <v>21</v>
      </c>
      <c r="N4942" t="s">
        <v>30</v>
      </c>
      <c r="O4942">
        <v>31.48</v>
      </c>
      <c r="P4942">
        <v>1278.6099999999999</v>
      </c>
      <c r="Q4942">
        <v>2</v>
      </c>
      <c r="R4942" t="s">
        <v>21</v>
      </c>
    </row>
    <row r="4943" spans="1:18" x14ac:dyDescent="0.35">
      <c r="A4943" t="s">
        <v>4966</v>
      </c>
      <c r="B4943" t="s">
        <v>19</v>
      </c>
      <c r="C4943">
        <v>0</v>
      </c>
      <c r="D4943" t="s">
        <v>21</v>
      </c>
      <c r="E4943" t="s">
        <v>21</v>
      </c>
      <c r="F4943" t="s">
        <v>27</v>
      </c>
      <c r="G4943">
        <v>20</v>
      </c>
      <c r="H4943" t="s">
        <v>20</v>
      </c>
      <c r="I4943" t="s">
        <v>32</v>
      </c>
      <c r="J4943" t="s">
        <v>21</v>
      </c>
      <c r="K4943" t="s">
        <v>21</v>
      </c>
      <c r="L4943" t="s">
        <v>33</v>
      </c>
      <c r="M4943" t="s">
        <v>20</v>
      </c>
      <c r="N4943" t="s">
        <v>43</v>
      </c>
      <c r="O4943">
        <v>49.73</v>
      </c>
      <c r="P4943">
        <v>975.42</v>
      </c>
      <c r="Q4943">
        <v>2</v>
      </c>
      <c r="R4943" t="s">
        <v>20</v>
      </c>
    </row>
    <row r="4944" spans="1:18" x14ac:dyDescent="0.35">
      <c r="A4944" t="s">
        <v>4967</v>
      </c>
      <c r="B4944" t="s">
        <v>36</v>
      </c>
      <c r="C4944">
        <v>0</v>
      </c>
      <c r="D4944" t="s">
        <v>21</v>
      </c>
      <c r="E4944" t="s">
        <v>21</v>
      </c>
      <c r="F4944" t="s">
        <v>75</v>
      </c>
      <c r="G4944">
        <v>58</v>
      </c>
      <c r="H4944" t="s">
        <v>20</v>
      </c>
      <c r="I4944" t="s">
        <v>32</v>
      </c>
      <c r="J4944" t="s">
        <v>20</v>
      </c>
      <c r="K4944" t="s">
        <v>21</v>
      </c>
      <c r="L4944" t="s">
        <v>29</v>
      </c>
      <c r="M4944" t="s">
        <v>21</v>
      </c>
      <c r="N4944" t="s">
        <v>43</v>
      </c>
      <c r="O4944">
        <v>64.25</v>
      </c>
      <c r="P4944">
        <v>3695.89</v>
      </c>
      <c r="Q4944">
        <v>3</v>
      </c>
      <c r="R4944" t="s">
        <v>20</v>
      </c>
    </row>
    <row r="4945" spans="1:18" x14ac:dyDescent="0.35">
      <c r="A4945" t="s">
        <v>4968</v>
      </c>
      <c r="B4945" t="s">
        <v>36</v>
      </c>
      <c r="C4945">
        <v>0</v>
      </c>
      <c r="D4945" t="s">
        <v>21</v>
      </c>
      <c r="E4945" t="s">
        <v>21</v>
      </c>
      <c r="F4945" t="s">
        <v>27</v>
      </c>
      <c r="G4945">
        <v>3</v>
      </c>
      <c r="H4945" t="s">
        <v>20</v>
      </c>
      <c r="I4945" t="s">
        <v>23</v>
      </c>
      <c r="J4945" t="s">
        <v>20</v>
      </c>
      <c r="K4945" t="s">
        <v>21</v>
      </c>
      <c r="L4945" t="s">
        <v>33</v>
      </c>
      <c r="M4945" t="s">
        <v>21</v>
      </c>
      <c r="N4945" t="s">
        <v>25</v>
      </c>
      <c r="O4945">
        <v>78.89</v>
      </c>
      <c r="P4945">
        <v>235.15</v>
      </c>
      <c r="Q4945">
        <v>2</v>
      </c>
      <c r="R4945" t="s">
        <v>20</v>
      </c>
    </row>
    <row r="4946" spans="1:18" x14ac:dyDescent="0.35">
      <c r="A4946" t="s">
        <v>4969</v>
      </c>
      <c r="B4946" t="s">
        <v>36</v>
      </c>
      <c r="C4946">
        <v>0</v>
      </c>
      <c r="D4946" t="s">
        <v>20</v>
      </c>
      <c r="E4946" t="s">
        <v>21</v>
      </c>
      <c r="F4946" t="s">
        <v>49</v>
      </c>
      <c r="G4946">
        <v>9</v>
      </c>
      <c r="H4946" t="s">
        <v>20</v>
      </c>
      <c r="I4946" t="s">
        <v>32</v>
      </c>
      <c r="J4946" t="s">
        <v>20</v>
      </c>
      <c r="K4946" t="s">
        <v>20</v>
      </c>
      <c r="L4946" t="s">
        <v>33</v>
      </c>
      <c r="M4946" t="s">
        <v>20</v>
      </c>
      <c r="N4946" t="s">
        <v>25</v>
      </c>
      <c r="O4946">
        <v>70.150000000000006</v>
      </c>
      <c r="P4946">
        <v>616.48</v>
      </c>
      <c r="Q4946">
        <v>1</v>
      </c>
      <c r="R4946" t="s">
        <v>20</v>
      </c>
    </row>
    <row r="4947" spans="1:18" x14ac:dyDescent="0.35">
      <c r="A4947" t="s">
        <v>4970</v>
      </c>
      <c r="B4947" t="s">
        <v>36</v>
      </c>
      <c r="C4947">
        <v>1</v>
      </c>
      <c r="D4947" t="s">
        <v>20</v>
      </c>
      <c r="E4947" t="s">
        <v>20</v>
      </c>
      <c r="F4947" t="s">
        <v>45</v>
      </c>
      <c r="G4947">
        <v>35</v>
      </c>
      <c r="H4947" t="s">
        <v>20</v>
      </c>
      <c r="I4947" t="s">
        <v>21</v>
      </c>
      <c r="J4947" t="s">
        <v>28</v>
      </c>
      <c r="K4947" t="s">
        <v>28</v>
      </c>
      <c r="L4947" t="s">
        <v>29</v>
      </c>
      <c r="M4947" t="s">
        <v>20</v>
      </c>
      <c r="N4947" t="s">
        <v>34</v>
      </c>
      <c r="O4947">
        <v>23.76</v>
      </c>
      <c r="P4947">
        <v>808.71</v>
      </c>
      <c r="Q4947">
        <v>3</v>
      </c>
      <c r="R4947" t="s">
        <v>21</v>
      </c>
    </row>
    <row r="4948" spans="1:18" x14ac:dyDescent="0.35">
      <c r="A4948" t="s">
        <v>4971</v>
      </c>
      <c r="B4948" t="s">
        <v>19</v>
      </c>
      <c r="C4948">
        <v>0</v>
      </c>
      <c r="D4948" t="s">
        <v>21</v>
      </c>
      <c r="E4948" t="s">
        <v>20</v>
      </c>
      <c r="F4948" t="s">
        <v>27</v>
      </c>
      <c r="G4948">
        <v>58</v>
      </c>
      <c r="H4948" t="s">
        <v>20</v>
      </c>
      <c r="I4948" t="s">
        <v>23</v>
      </c>
      <c r="J4948" t="s">
        <v>21</v>
      </c>
      <c r="K4948" t="s">
        <v>21</v>
      </c>
      <c r="L4948" t="s">
        <v>24</v>
      </c>
      <c r="M4948" t="s">
        <v>21</v>
      </c>
      <c r="N4948" t="s">
        <v>30</v>
      </c>
      <c r="O4948">
        <v>88.65</v>
      </c>
      <c r="P4948">
        <v>5004.54</v>
      </c>
      <c r="Q4948">
        <v>2</v>
      </c>
      <c r="R4948" t="s">
        <v>21</v>
      </c>
    </row>
    <row r="4949" spans="1:18" x14ac:dyDescent="0.35">
      <c r="A4949" t="s">
        <v>4972</v>
      </c>
      <c r="B4949" t="s">
        <v>19</v>
      </c>
      <c r="C4949">
        <v>0</v>
      </c>
      <c r="D4949" t="s">
        <v>21</v>
      </c>
      <c r="E4949" t="s">
        <v>21</v>
      </c>
      <c r="F4949" t="s">
        <v>41</v>
      </c>
      <c r="G4949">
        <v>23</v>
      </c>
      <c r="H4949" t="s">
        <v>20</v>
      </c>
      <c r="I4949" t="s">
        <v>21</v>
      </c>
      <c r="J4949" t="s">
        <v>28</v>
      </c>
      <c r="K4949" t="s">
        <v>28</v>
      </c>
      <c r="L4949" t="s">
        <v>33</v>
      </c>
      <c r="M4949" t="s">
        <v>20</v>
      </c>
      <c r="N4949" t="s">
        <v>43</v>
      </c>
      <c r="O4949">
        <v>35.619999999999997</v>
      </c>
      <c r="P4949">
        <v>807.69</v>
      </c>
      <c r="Q4949">
        <v>1</v>
      </c>
      <c r="R4949" t="s">
        <v>21</v>
      </c>
    </row>
    <row r="4950" spans="1:18" x14ac:dyDescent="0.35">
      <c r="A4950" t="s">
        <v>4973</v>
      </c>
      <c r="B4950" t="s">
        <v>19</v>
      </c>
      <c r="C4950">
        <v>0</v>
      </c>
      <c r="D4950" t="s">
        <v>21</v>
      </c>
      <c r="E4950" t="s">
        <v>21</v>
      </c>
      <c r="F4950" t="s">
        <v>45</v>
      </c>
      <c r="G4950">
        <v>25</v>
      </c>
      <c r="H4950" t="s">
        <v>20</v>
      </c>
      <c r="I4950" t="s">
        <v>32</v>
      </c>
      <c r="J4950" t="s">
        <v>20</v>
      </c>
      <c r="K4950" t="s">
        <v>21</v>
      </c>
      <c r="L4950" t="s">
        <v>33</v>
      </c>
      <c r="M4950" t="s">
        <v>21</v>
      </c>
      <c r="N4950" t="s">
        <v>25</v>
      </c>
      <c r="O4950">
        <v>57.78</v>
      </c>
      <c r="P4950">
        <v>1427.69</v>
      </c>
      <c r="Q4950">
        <v>3</v>
      </c>
      <c r="R4950" t="s">
        <v>21</v>
      </c>
    </row>
    <row r="4951" spans="1:18" x14ac:dyDescent="0.35">
      <c r="A4951" t="s">
        <v>4974</v>
      </c>
      <c r="B4951" t="s">
        <v>19</v>
      </c>
      <c r="C4951">
        <v>0</v>
      </c>
      <c r="D4951" t="s">
        <v>21</v>
      </c>
      <c r="E4951" t="s">
        <v>21</v>
      </c>
      <c r="F4951" t="s">
        <v>45</v>
      </c>
      <c r="G4951">
        <v>4</v>
      </c>
      <c r="H4951" t="s">
        <v>20</v>
      </c>
      <c r="I4951" t="s">
        <v>21</v>
      </c>
      <c r="J4951" t="s">
        <v>28</v>
      </c>
      <c r="K4951" t="s">
        <v>28</v>
      </c>
      <c r="L4951" t="s">
        <v>33</v>
      </c>
      <c r="M4951" t="s">
        <v>20</v>
      </c>
      <c r="N4951" t="s">
        <v>25</v>
      </c>
      <c r="O4951">
        <v>27.36</v>
      </c>
      <c r="P4951">
        <v>108.43</v>
      </c>
      <c r="Q4951">
        <v>0</v>
      </c>
      <c r="R4951" t="s">
        <v>20</v>
      </c>
    </row>
    <row r="4952" spans="1:18" x14ac:dyDescent="0.35">
      <c r="A4952" t="s">
        <v>4975</v>
      </c>
      <c r="B4952" t="s">
        <v>36</v>
      </c>
      <c r="C4952">
        <v>0</v>
      </c>
      <c r="D4952" t="s">
        <v>20</v>
      </c>
      <c r="E4952" t="s">
        <v>21</v>
      </c>
      <c r="F4952" t="s">
        <v>47</v>
      </c>
      <c r="G4952">
        <v>15</v>
      </c>
      <c r="H4952" t="s">
        <v>20</v>
      </c>
      <c r="I4952" t="s">
        <v>23</v>
      </c>
      <c r="J4952" t="s">
        <v>21</v>
      </c>
      <c r="K4952" t="s">
        <v>21</v>
      </c>
      <c r="L4952" t="s">
        <v>33</v>
      </c>
      <c r="M4952" t="s">
        <v>20</v>
      </c>
      <c r="N4952" t="s">
        <v>25</v>
      </c>
      <c r="O4952">
        <v>85.58</v>
      </c>
      <c r="P4952">
        <v>1265.69</v>
      </c>
      <c r="Q4952">
        <v>2</v>
      </c>
      <c r="R4952" t="s">
        <v>20</v>
      </c>
    </row>
    <row r="4953" spans="1:18" x14ac:dyDescent="0.35">
      <c r="A4953" t="s">
        <v>4976</v>
      </c>
      <c r="B4953" t="s">
        <v>36</v>
      </c>
      <c r="C4953">
        <v>0</v>
      </c>
      <c r="D4953" t="s">
        <v>20</v>
      </c>
      <c r="E4953" t="s">
        <v>21</v>
      </c>
      <c r="F4953" t="s">
        <v>41</v>
      </c>
      <c r="G4953">
        <v>25</v>
      </c>
      <c r="H4953" t="s">
        <v>20</v>
      </c>
      <c r="I4953" t="s">
        <v>23</v>
      </c>
      <c r="J4953" t="s">
        <v>21</v>
      </c>
      <c r="K4953" t="s">
        <v>21</v>
      </c>
      <c r="L4953" t="s">
        <v>33</v>
      </c>
      <c r="M4953" t="s">
        <v>20</v>
      </c>
      <c r="N4953" t="s">
        <v>34</v>
      </c>
      <c r="O4953">
        <v>90.3</v>
      </c>
      <c r="P4953">
        <v>2224.3200000000002</v>
      </c>
      <c r="Q4953">
        <v>0</v>
      </c>
      <c r="R4953" t="s">
        <v>21</v>
      </c>
    </row>
    <row r="4954" spans="1:18" x14ac:dyDescent="0.35">
      <c r="A4954" t="s">
        <v>4977</v>
      </c>
      <c r="B4954" t="s">
        <v>36</v>
      </c>
      <c r="C4954">
        <v>0</v>
      </c>
      <c r="D4954" t="s">
        <v>20</v>
      </c>
      <c r="E4954" t="s">
        <v>20</v>
      </c>
      <c r="F4954" t="s">
        <v>58</v>
      </c>
      <c r="G4954">
        <v>33</v>
      </c>
      <c r="H4954" t="s">
        <v>20</v>
      </c>
      <c r="I4954" t="s">
        <v>32</v>
      </c>
      <c r="J4954" t="s">
        <v>21</v>
      </c>
      <c r="K4954" t="s">
        <v>21</v>
      </c>
      <c r="L4954" t="s">
        <v>33</v>
      </c>
      <c r="M4954" t="s">
        <v>21</v>
      </c>
      <c r="N4954" t="s">
        <v>43</v>
      </c>
      <c r="O4954">
        <v>61.47</v>
      </c>
      <c r="P4954">
        <v>2014.22</v>
      </c>
      <c r="Q4954">
        <v>1</v>
      </c>
      <c r="R4954" t="s">
        <v>21</v>
      </c>
    </row>
    <row r="4955" spans="1:18" x14ac:dyDescent="0.35">
      <c r="A4955" t="s">
        <v>4978</v>
      </c>
      <c r="B4955" t="s">
        <v>36</v>
      </c>
      <c r="C4955">
        <v>0</v>
      </c>
      <c r="D4955" t="s">
        <v>20</v>
      </c>
      <c r="E4955" t="s">
        <v>20</v>
      </c>
      <c r="F4955" t="s">
        <v>37</v>
      </c>
      <c r="G4955">
        <v>21</v>
      </c>
      <c r="H4955" t="s">
        <v>20</v>
      </c>
      <c r="I4955" t="s">
        <v>32</v>
      </c>
      <c r="J4955" t="s">
        <v>20</v>
      </c>
      <c r="K4955" t="s">
        <v>21</v>
      </c>
      <c r="L4955" t="s">
        <v>29</v>
      </c>
      <c r="M4955" t="s">
        <v>20</v>
      </c>
      <c r="N4955" t="s">
        <v>34</v>
      </c>
      <c r="O4955">
        <v>48.89</v>
      </c>
      <c r="P4955">
        <v>996.48</v>
      </c>
      <c r="Q4955">
        <v>1</v>
      </c>
      <c r="R4955" t="s">
        <v>21</v>
      </c>
    </row>
    <row r="4956" spans="1:18" x14ac:dyDescent="0.35">
      <c r="A4956" t="s">
        <v>4979</v>
      </c>
      <c r="B4956" t="s">
        <v>19</v>
      </c>
      <c r="C4956">
        <v>0</v>
      </c>
      <c r="D4956" t="s">
        <v>21</v>
      </c>
      <c r="E4956" t="s">
        <v>21</v>
      </c>
      <c r="F4956" t="s">
        <v>27</v>
      </c>
      <c r="G4956">
        <v>20</v>
      </c>
      <c r="H4956" t="s">
        <v>20</v>
      </c>
      <c r="I4956" t="s">
        <v>23</v>
      </c>
      <c r="J4956" t="s">
        <v>21</v>
      </c>
      <c r="K4956" t="s">
        <v>20</v>
      </c>
      <c r="L4956" t="s">
        <v>29</v>
      </c>
      <c r="M4956" t="s">
        <v>21</v>
      </c>
      <c r="N4956" t="s">
        <v>25</v>
      </c>
      <c r="O4956">
        <v>87.46</v>
      </c>
      <c r="P4956">
        <v>1778.62</v>
      </c>
      <c r="Q4956">
        <v>6</v>
      </c>
      <c r="R4956" t="s">
        <v>21</v>
      </c>
    </row>
    <row r="4957" spans="1:18" x14ac:dyDescent="0.35">
      <c r="A4957" t="s">
        <v>4980</v>
      </c>
      <c r="B4957" t="s">
        <v>19</v>
      </c>
      <c r="C4957">
        <v>0</v>
      </c>
      <c r="D4957" t="s">
        <v>21</v>
      </c>
      <c r="E4957" t="s">
        <v>20</v>
      </c>
      <c r="F4957" t="s">
        <v>65</v>
      </c>
      <c r="G4957">
        <v>31</v>
      </c>
      <c r="H4957" t="s">
        <v>20</v>
      </c>
      <c r="I4957" t="s">
        <v>32</v>
      </c>
      <c r="J4957" t="s">
        <v>21</v>
      </c>
      <c r="K4957" t="s">
        <v>21</v>
      </c>
      <c r="L4957" t="s">
        <v>24</v>
      </c>
      <c r="M4957" t="s">
        <v>20</v>
      </c>
      <c r="N4957" t="s">
        <v>25</v>
      </c>
      <c r="O4957">
        <v>39.880000000000003</v>
      </c>
      <c r="P4957">
        <v>1228.26</v>
      </c>
      <c r="Q4957">
        <v>4</v>
      </c>
      <c r="R4957" t="s">
        <v>21</v>
      </c>
    </row>
    <row r="4958" spans="1:18" x14ac:dyDescent="0.35">
      <c r="A4958" t="s">
        <v>4981</v>
      </c>
      <c r="B4958" t="s">
        <v>36</v>
      </c>
      <c r="C4958">
        <v>0</v>
      </c>
      <c r="D4958" t="s">
        <v>21</v>
      </c>
      <c r="E4958" t="s">
        <v>21</v>
      </c>
      <c r="F4958" t="s">
        <v>22</v>
      </c>
      <c r="G4958">
        <v>24</v>
      </c>
      <c r="H4958" t="s">
        <v>20</v>
      </c>
      <c r="I4958" t="s">
        <v>32</v>
      </c>
      <c r="J4958" t="s">
        <v>21</v>
      </c>
      <c r="K4958" t="s">
        <v>21</v>
      </c>
      <c r="L4958" t="s">
        <v>29</v>
      </c>
      <c r="M4958" t="s">
        <v>20</v>
      </c>
      <c r="N4958" t="s">
        <v>25</v>
      </c>
      <c r="O4958">
        <v>54.39</v>
      </c>
      <c r="P4958">
        <v>1294.53</v>
      </c>
      <c r="Q4958">
        <v>0</v>
      </c>
      <c r="R4958" t="s">
        <v>21</v>
      </c>
    </row>
    <row r="4959" spans="1:18" x14ac:dyDescent="0.35">
      <c r="A4959" t="s">
        <v>4982</v>
      </c>
      <c r="B4959" t="s">
        <v>19</v>
      </c>
      <c r="C4959">
        <v>0</v>
      </c>
      <c r="D4959" t="s">
        <v>21</v>
      </c>
      <c r="E4959" t="s">
        <v>21</v>
      </c>
      <c r="F4959" t="s">
        <v>27</v>
      </c>
      <c r="G4959">
        <v>38</v>
      </c>
      <c r="H4959" t="s">
        <v>20</v>
      </c>
      <c r="I4959" t="s">
        <v>23</v>
      </c>
      <c r="J4959" t="s">
        <v>20</v>
      </c>
      <c r="K4959" t="s">
        <v>21</v>
      </c>
      <c r="L4959" t="s">
        <v>29</v>
      </c>
      <c r="M4959" t="s">
        <v>20</v>
      </c>
      <c r="N4959" t="s">
        <v>34</v>
      </c>
      <c r="O4959">
        <v>93.86</v>
      </c>
      <c r="P4959">
        <v>3476.1</v>
      </c>
      <c r="Q4959">
        <v>0</v>
      </c>
      <c r="R4959" t="s">
        <v>21</v>
      </c>
    </row>
    <row r="4960" spans="1:18" x14ac:dyDescent="0.35">
      <c r="A4960" t="s">
        <v>4983</v>
      </c>
      <c r="B4960" t="s">
        <v>36</v>
      </c>
      <c r="C4960">
        <v>0</v>
      </c>
      <c r="D4960" t="s">
        <v>21</v>
      </c>
      <c r="E4960" t="s">
        <v>21</v>
      </c>
      <c r="F4960" t="s">
        <v>65</v>
      </c>
      <c r="G4960">
        <v>7</v>
      </c>
      <c r="H4960" t="s">
        <v>20</v>
      </c>
      <c r="I4960" t="s">
        <v>21</v>
      </c>
      <c r="J4960" t="s">
        <v>28</v>
      </c>
      <c r="K4960" t="s">
        <v>28</v>
      </c>
      <c r="L4960" t="s">
        <v>33</v>
      </c>
      <c r="M4960" t="s">
        <v>20</v>
      </c>
      <c r="N4960" t="s">
        <v>25</v>
      </c>
      <c r="O4960">
        <v>32.36</v>
      </c>
      <c r="P4960">
        <v>232.48</v>
      </c>
      <c r="Q4960">
        <v>4</v>
      </c>
      <c r="R4960" t="s">
        <v>20</v>
      </c>
    </row>
    <row r="4961" spans="1:18" x14ac:dyDescent="0.35">
      <c r="A4961" t="s">
        <v>4984</v>
      </c>
      <c r="B4961" t="s">
        <v>36</v>
      </c>
      <c r="C4961">
        <v>0</v>
      </c>
      <c r="D4961" t="s">
        <v>21</v>
      </c>
      <c r="E4961" t="s">
        <v>21</v>
      </c>
      <c r="F4961" t="s">
        <v>47</v>
      </c>
      <c r="G4961">
        <v>49</v>
      </c>
      <c r="H4961" t="s">
        <v>20</v>
      </c>
      <c r="I4961" t="s">
        <v>32</v>
      </c>
      <c r="J4961" t="s">
        <v>21</v>
      </c>
      <c r="K4961" t="s">
        <v>21</v>
      </c>
      <c r="L4961" t="s">
        <v>24</v>
      </c>
      <c r="M4961" t="s">
        <v>20</v>
      </c>
      <c r="N4961" t="s">
        <v>34</v>
      </c>
      <c r="O4961">
        <v>54.77</v>
      </c>
      <c r="P4961">
        <v>2719.07</v>
      </c>
      <c r="Q4961">
        <v>1</v>
      </c>
      <c r="R4961" t="s">
        <v>21</v>
      </c>
    </row>
    <row r="4962" spans="1:18" x14ac:dyDescent="0.35">
      <c r="A4962" t="s">
        <v>4985</v>
      </c>
      <c r="B4962" t="s">
        <v>36</v>
      </c>
      <c r="C4962">
        <v>0</v>
      </c>
      <c r="D4962" t="s">
        <v>20</v>
      </c>
      <c r="E4962" t="s">
        <v>21</v>
      </c>
      <c r="F4962" t="s">
        <v>27</v>
      </c>
      <c r="G4962">
        <v>1</v>
      </c>
      <c r="H4962" t="s">
        <v>20</v>
      </c>
      <c r="I4962" t="s">
        <v>23</v>
      </c>
      <c r="J4962" t="s">
        <v>21</v>
      </c>
      <c r="K4962" t="s">
        <v>21</v>
      </c>
      <c r="L4962" t="s">
        <v>33</v>
      </c>
      <c r="M4962" t="s">
        <v>20</v>
      </c>
      <c r="N4962" t="s">
        <v>34</v>
      </c>
      <c r="O4962">
        <v>90.6</v>
      </c>
      <c r="P4962">
        <v>90.06</v>
      </c>
      <c r="Q4962">
        <v>0</v>
      </c>
      <c r="R4962" t="s">
        <v>20</v>
      </c>
    </row>
    <row r="4963" spans="1:18" x14ac:dyDescent="0.35">
      <c r="A4963" t="s">
        <v>4986</v>
      </c>
      <c r="B4963" t="s">
        <v>36</v>
      </c>
      <c r="C4963">
        <v>0</v>
      </c>
      <c r="D4963" t="s">
        <v>21</v>
      </c>
      <c r="E4963" t="s">
        <v>21</v>
      </c>
      <c r="F4963" t="s">
        <v>65</v>
      </c>
      <c r="G4963">
        <v>43</v>
      </c>
      <c r="H4963" t="s">
        <v>20</v>
      </c>
      <c r="I4963" t="s">
        <v>23</v>
      </c>
      <c r="J4963" t="s">
        <v>21</v>
      </c>
      <c r="K4963" t="s">
        <v>21</v>
      </c>
      <c r="L4963" t="s">
        <v>33</v>
      </c>
      <c r="M4963" t="s">
        <v>20</v>
      </c>
      <c r="N4963" t="s">
        <v>25</v>
      </c>
      <c r="O4963">
        <v>80.650000000000006</v>
      </c>
      <c r="P4963">
        <v>3364.19</v>
      </c>
      <c r="Q4963">
        <v>3</v>
      </c>
      <c r="R4963" t="s">
        <v>21</v>
      </c>
    </row>
    <row r="4964" spans="1:18" x14ac:dyDescent="0.35">
      <c r="A4964" t="s">
        <v>4987</v>
      </c>
      <c r="B4964" t="s">
        <v>36</v>
      </c>
      <c r="C4964">
        <v>1</v>
      </c>
      <c r="D4964" t="s">
        <v>21</v>
      </c>
      <c r="E4964" t="s">
        <v>21</v>
      </c>
      <c r="F4964" t="s">
        <v>45</v>
      </c>
      <c r="G4964">
        <v>57</v>
      </c>
      <c r="H4964" t="s">
        <v>20</v>
      </c>
      <c r="I4964" t="s">
        <v>32</v>
      </c>
      <c r="J4964" t="s">
        <v>20</v>
      </c>
      <c r="K4964" t="s">
        <v>20</v>
      </c>
      <c r="L4964" t="s">
        <v>24</v>
      </c>
      <c r="M4964" t="s">
        <v>20</v>
      </c>
      <c r="N4964" t="s">
        <v>34</v>
      </c>
      <c r="O4964">
        <v>72.72</v>
      </c>
      <c r="P4964">
        <v>4266.3999999999996</v>
      </c>
      <c r="Q4964">
        <v>0</v>
      </c>
      <c r="R4964" t="s">
        <v>21</v>
      </c>
    </row>
    <row r="4965" spans="1:18" x14ac:dyDescent="0.35">
      <c r="A4965" t="s">
        <v>4988</v>
      </c>
      <c r="B4965" t="s">
        <v>36</v>
      </c>
      <c r="C4965">
        <v>0</v>
      </c>
      <c r="D4965" t="s">
        <v>20</v>
      </c>
      <c r="E4965" t="s">
        <v>20</v>
      </c>
      <c r="F4965" t="s">
        <v>41</v>
      </c>
      <c r="G4965">
        <v>12</v>
      </c>
      <c r="H4965" t="s">
        <v>20</v>
      </c>
      <c r="I4965" t="s">
        <v>32</v>
      </c>
      <c r="J4965" t="s">
        <v>21</v>
      </c>
      <c r="K4965" t="s">
        <v>21</v>
      </c>
      <c r="L4965" t="s">
        <v>33</v>
      </c>
      <c r="M4965" t="s">
        <v>21</v>
      </c>
      <c r="N4965" t="s">
        <v>25</v>
      </c>
      <c r="O4965">
        <v>58.78</v>
      </c>
      <c r="P4965">
        <v>708.87</v>
      </c>
      <c r="Q4965">
        <v>0</v>
      </c>
      <c r="R4965" t="s">
        <v>20</v>
      </c>
    </row>
    <row r="4966" spans="1:18" x14ac:dyDescent="0.35">
      <c r="A4966" t="s">
        <v>4989</v>
      </c>
      <c r="B4966" t="s">
        <v>19</v>
      </c>
      <c r="C4966">
        <v>1</v>
      </c>
      <c r="D4966" t="s">
        <v>20</v>
      </c>
      <c r="E4966" t="s">
        <v>20</v>
      </c>
      <c r="F4966" t="s">
        <v>65</v>
      </c>
      <c r="G4966">
        <v>15</v>
      </c>
      <c r="H4966" t="s">
        <v>20</v>
      </c>
      <c r="I4966" t="s">
        <v>32</v>
      </c>
      <c r="J4966" t="s">
        <v>21</v>
      </c>
      <c r="K4966" t="s">
        <v>21</v>
      </c>
      <c r="L4966" t="s">
        <v>29</v>
      </c>
      <c r="M4966" t="s">
        <v>20</v>
      </c>
      <c r="N4966" t="s">
        <v>25</v>
      </c>
      <c r="O4966">
        <v>38.11</v>
      </c>
      <c r="P4966">
        <v>573.22</v>
      </c>
      <c r="Q4966">
        <v>4</v>
      </c>
      <c r="R4966" t="s">
        <v>20</v>
      </c>
    </row>
    <row r="4967" spans="1:18" x14ac:dyDescent="0.35">
      <c r="A4967" t="s">
        <v>4990</v>
      </c>
      <c r="B4967" t="s">
        <v>19</v>
      </c>
      <c r="C4967">
        <v>0</v>
      </c>
      <c r="D4967" t="s">
        <v>21</v>
      </c>
      <c r="E4967" t="s">
        <v>21</v>
      </c>
      <c r="F4967" t="s">
        <v>22</v>
      </c>
      <c r="G4967">
        <v>63</v>
      </c>
      <c r="H4967" t="s">
        <v>20</v>
      </c>
      <c r="I4967" t="s">
        <v>32</v>
      </c>
      <c r="J4967" t="s">
        <v>21</v>
      </c>
      <c r="K4967" t="s">
        <v>21</v>
      </c>
      <c r="L4967" t="s">
        <v>24</v>
      </c>
      <c r="M4967" t="s">
        <v>21</v>
      </c>
      <c r="N4967" t="s">
        <v>34</v>
      </c>
      <c r="O4967">
        <v>52.98</v>
      </c>
      <c r="P4967">
        <v>3328.46</v>
      </c>
      <c r="Q4967">
        <v>2</v>
      </c>
      <c r="R4967" t="s">
        <v>21</v>
      </c>
    </row>
    <row r="4968" spans="1:18" x14ac:dyDescent="0.35">
      <c r="A4968" t="s">
        <v>4991</v>
      </c>
      <c r="B4968" t="s">
        <v>36</v>
      </c>
      <c r="C4968">
        <v>1</v>
      </c>
      <c r="D4968" t="s">
        <v>21</v>
      </c>
      <c r="E4968" t="s">
        <v>21</v>
      </c>
      <c r="F4968" t="s">
        <v>56</v>
      </c>
      <c r="G4968">
        <v>48</v>
      </c>
      <c r="H4968" t="s">
        <v>21</v>
      </c>
      <c r="I4968" t="s">
        <v>21</v>
      </c>
      <c r="J4968" t="s">
        <v>28</v>
      </c>
      <c r="K4968" t="s">
        <v>28</v>
      </c>
      <c r="L4968" t="s">
        <v>29</v>
      </c>
      <c r="M4968" t="s">
        <v>21</v>
      </c>
      <c r="N4968" t="s">
        <v>30</v>
      </c>
      <c r="O4968">
        <v>18</v>
      </c>
      <c r="P4968">
        <v>840.71</v>
      </c>
      <c r="Q4968">
        <v>1</v>
      </c>
      <c r="R4968" t="s">
        <v>21</v>
      </c>
    </row>
    <row r="4969" spans="1:18" x14ac:dyDescent="0.35">
      <c r="A4969" t="s">
        <v>4992</v>
      </c>
      <c r="B4969" t="s">
        <v>19</v>
      </c>
      <c r="C4969">
        <v>1</v>
      </c>
      <c r="D4969" t="s">
        <v>20</v>
      </c>
      <c r="E4969" t="s">
        <v>21</v>
      </c>
      <c r="F4969" t="s">
        <v>58</v>
      </c>
      <c r="G4969">
        <v>23</v>
      </c>
      <c r="H4969" t="s">
        <v>21</v>
      </c>
      <c r="I4969" t="s">
        <v>21</v>
      </c>
      <c r="J4969" t="s">
        <v>28</v>
      </c>
      <c r="K4969" t="s">
        <v>28</v>
      </c>
      <c r="L4969" t="s">
        <v>33</v>
      </c>
      <c r="M4969" t="s">
        <v>21</v>
      </c>
      <c r="N4969" t="s">
        <v>25</v>
      </c>
      <c r="O4969">
        <v>27.6</v>
      </c>
      <c r="P4969">
        <v>617.82000000000005</v>
      </c>
      <c r="Q4969">
        <v>0</v>
      </c>
      <c r="R4969" t="s">
        <v>21</v>
      </c>
    </row>
    <row r="4970" spans="1:18" x14ac:dyDescent="0.35">
      <c r="A4970" t="s">
        <v>4993</v>
      </c>
      <c r="B4970" t="s">
        <v>36</v>
      </c>
      <c r="C4970">
        <v>0</v>
      </c>
      <c r="D4970" t="s">
        <v>21</v>
      </c>
      <c r="E4970" t="s">
        <v>21</v>
      </c>
      <c r="F4970" t="s">
        <v>47</v>
      </c>
      <c r="G4970">
        <v>19</v>
      </c>
      <c r="H4970" t="s">
        <v>20</v>
      </c>
      <c r="I4970" t="s">
        <v>23</v>
      </c>
      <c r="J4970" t="s">
        <v>21</v>
      </c>
      <c r="K4970" t="s">
        <v>21</v>
      </c>
      <c r="L4970" t="s">
        <v>24</v>
      </c>
      <c r="M4970" t="s">
        <v>20</v>
      </c>
      <c r="N4970" t="s">
        <v>30</v>
      </c>
      <c r="O4970">
        <v>79.28</v>
      </c>
      <c r="P4970">
        <v>1549.03</v>
      </c>
      <c r="Q4970">
        <v>1</v>
      </c>
      <c r="R4970" t="s">
        <v>21</v>
      </c>
    </row>
    <row r="4971" spans="1:18" x14ac:dyDescent="0.35">
      <c r="A4971" t="s">
        <v>4994</v>
      </c>
      <c r="B4971" t="s">
        <v>36</v>
      </c>
      <c r="C4971">
        <v>0</v>
      </c>
      <c r="D4971" t="s">
        <v>21</v>
      </c>
      <c r="E4971" t="s">
        <v>21</v>
      </c>
      <c r="F4971" t="s">
        <v>27</v>
      </c>
      <c r="G4971">
        <v>35</v>
      </c>
      <c r="H4971" t="s">
        <v>20</v>
      </c>
      <c r="I4971" t="s">
        <v>32</v>
      </c>
      <c r="J4971" t="s">
        <v>20</v>
      </c>
      <c r="K4971" t="s">
        <v>20</v>
      </c>
      <c r="L4971" t="s">
        <v>29</v>
      </c>
      <c r="M4971" t="s">
        <v>20</v>
      </c>
      <c r="N4971" t="s">
        <v>34</v>
      </c>
      <c r="O4971">
        <v>65.290000000000006</v>
      </c>
      <c r="P4971">
        <v>2242.39</v>
      </c>
      <c r="Q4971">
        <v>3</v>
      </c>
      <c r="R4971" t="s">
        <v>21</v>
      </c>
    </row>
    <row r="4972" spans="1:18" x14ac:dyDescent="0.35">
      <c r="A4972" t="s">
        <v>4995</v>
      </c>
      <c r="B4972" t="s">
        <v>19</v>
      </c>
      <c r="C4972">
        <v>0</v>
      </c>
      <c r="D4972" t="s">
        <v>21</v>
      </c>
      <c r="E4972" t="s">
        <v>21</v>
      </c>
      <c r="F4972" t="s">
        <v>47</v>
      </c>
      <c r="G4972">
        <v>53</v>
      </c>
      <c r="H4972" t="s">
        <v>21</v>
      </c>
      <c r="I4972" t="s">
        <v>23</v>
      </c>
      <c r="J4972" t="s">
        <v>21</v>
      </c>
      <c r="K4972" t="s">
        <v>20</v>
      </c>
      <c r="L4972" t="s">
        <v>24</v>
      </c>
      <c r="M4972" t="s">
        <v>20</v>
      </c>
      <c r="N4972" t="s">
        <v>25</v>
      </c>
      <c r="O4972">
        <v>74.95</v>
      </c>
      <c r="P4972">
        <v>3954.85</v>
      </c>
      <c r="Q4972">
        <v>3</v>
      </c>
      <c r="R4972" t="s">
        <v>21</v>
      </c>
    </row>
    <row r="4973" spans="1:18" x14ac:dyDescent="0.35">
      <c r="A4973" t="s">
        <v>4996</v>
      </c>
      <c r="B4973" t="s">
        <v>19</v>
      </c>
      <c r="C4973">
        <v>0</v>
      </c>
      <c r="D4973" t="s">
        <v>21</v>
      </c>
      <c r="E4973" t="s">
        <v>20</v>
      </c>
      <c r="F4973" t="s">
        <v>41</v>
      </c>
      <c r="G4973">
        <v>55</v>
      </c>
      <c r="H4973" t="s">
        <v>20</v>
      </c>
      <c r="I4973" t="s">
        <v>32</v>
      </c>
      <c r="J4973" t="s">
        <v>20</v>
      </c>
      <c r="K4973" t="s">
        <v>21</v>
      </c>
      <c r="L4973" t="s">
        <v>24</v>
      </c>
      <c r="M4973" t="s">
        <v>20</v>
      </c>
      <c r="N4973" t="s">
        <v>34</v>
      </c>
      <c r="O4973">
        <v>60.83</v>
      </c>
      <c r="P4973">
        <v>3317.95</v>
      </c>
      <c r="Q4973">
        <v>2</v>
      </c>
      <c r="R4973" t="s">
        <v>21</v>
      </c>
    </row>
    <row r="4974" spans="1:18" x14ac:dyDescent="0.35">
      <c r="A4974" t="s">
        <v>4997</v>
      </c>
      <c r="B4974" t="s">
        <v>36</v>
      </c>
      <c r="C4974">
        <v>0</v>
      </c>
      <c r="D4974" t="s">
        <v>20</v>
      </c>
      <c r="E4974" t="s">
        <v>21</v>
      </c>
      <c r="F4974" t="s">
        <v>37</v>
      </c>
      <c r="G4974">
        <v>21</v>
      </c>
      <c r="H4974" t="s">
        <v>20</v>
      </c>
      <c r="I4974" t="s">
        <v>23</v>
      </c>
      <c r="J4974" t="s">
        <v>21</v>
      </c>
      <c r="K4974" t="s">
        <v>20</v>
      </c>
      <c r="L4974" t="s">
        <v>33</v>
      </c>
      <c r="M4974" t="s">
        <v>20</v>
      </c>
      <c r="N4974" t="s">
        <v>34</v>
      </c>
      <c r="O4974">
        <v>87.96</v>
      </c>
      <c r="P4974">
        <v>1858.48</v>
      </c>
      <c r="Q4974">
        <v>0</v>
      </c>
      <c r="R4974" t="s">
        <v>21</v>
      </c>
    </row>
    <row r="4975" spans="1:18" x14ac:dyDescent="0.35">
      <c r="A4975" t="s">
        <v>4998</v>
      </c>
      <c r="B4975" t="s">
        <v>36</v>
      </c>
      <c r="C4975">
        <v>1</v>
      </c>
      <c r="D4975" t="s">
        <v>20</v>
      </c>
      <c r="E4975" t="s">
        <v>20</v>
      </c>
      <c r="F4975" t="s">
        <v>37</v>
      </c>
      <c r="G4975">
        <v>36</v>
      </c>
      <c r="H4975" t="s">
        <v>20</v>
      </c>
      <c r="I4975" t="s">
        <v>23</v>
      </c>
      <c r="J4975" t="s">
        <v>21</v>
      </c>
      <c r="K4975" t="s">
        <v>21</v>
      </c>
      <c r="L4975" t="s">
        <v>29</v>
      </c>
      <c r="M4975" t="s">
        <v>20</v>
      </c>
      <c r="N4975" t="s">
        <v>43</v>
      </c>
      <c r="O4975">
        <v>86.82</v>
      </c>
      <c r="P4975">
        <v>3099.01</v>
      </c>
      <c r="Q4975">
        <v>2</v>
      </c>
      <c r="R4975" t="s">
        <v>21</v>
      </c>
    </row>
    <row r="4976" spans="1:18" x14ac:dyDescent="0.35">
      <c r="A4976" t="s">
        <v>4999</v>
      </c>
      <c r="B4976" t="s">
        <v>36</v>
      </c>
      <c r="C4976">
        <v>1</v>
      </c>
      <c r="D4976" t="s">
        <v>21</v>
      </c>
      <c r="E4976" t="s">
        <v>21</v>
      </c>
      <c r="F4976" t="s">
        <v>65</v>
      </c>
      <c r="G4976">
        <v>15</v>
      </c>
      <c r="H4976" t="s">
        <v>20</v>
      </c>
      <c r="I4976" t="s">
        <v>23</v>
      </c>
      <c r="J4976" t="s">
        <v>21</v>
      </c>
      <c r="K4976" t="s">
        <v>21</v>
      </c>
      <c r="L4976" t="s">
        <v>33</v>
      </c>
      <c r="M4976" t="s">
        <v>20</v>
      </c>
      <c r="N4976" t="s">
        <v>43</v>
      </c>
      <c r="O4976">
        <v>81.62</v>
      </c>
      <c r="P4976">
        <v>1193.8499999999999</v>
      </c>
      <c r="Q4976">
        <v>3</v>
      </c>
      <c r="R4976" t="s">
        <v>21</v>
      </c>
    </row>
    <row r="4977" spans="1:18" x14ac:dyDescent="0.35">
      <c r="A4977" t="s">
        <v>5000</v>
      </c>
      <c r="B4977" t="s">
        <v>19</v>
      </c>
      <c r="C4977">
        <v>0</v>
      </c>
      <c r="D4977" t="s">
        <v>21</v>
      </c>
      <c r="E4977" t="s">
        <v>21</v>
      </c>
      <c r="F4977" t="s">
        <v>39</v>
      </c>
      <c r="G4977">
        <v>6</v>
      </c>
      <c r="H4977" t="s">
        <v>20</v>
      </c>
      <c r="I4977" t="s">
        <v>23</v>
      </c>
      <c r="J4977" t="s">
        <v>21</v>
      </c>
      <c r="K4977" t="s">
        <v>21</v>
      </c>
      <c r="L4977" t="s">
        <v>33</v>
      </c>
      <c r="M4977" t="s">
        <v>20</v>
      </c>
      <c r="N4977" t="s">
        <v>25</v>
      </c>
      <c r="O4977">
        <v>83.03</v>
      </c>
      <c r="P4977">
        <v>500.04</v>
      </c>
      <c r="Q4977">
        <v>1</v>
      </c>
      <c r="R4977" t="s">
        <v>20</v>
      </c>
    </row>
    <row r="4978" spans="1:18" x14ac:dyDescent="0.35">
      <c r="A4978" t="s">
        <v>5001</v>
      </c>
      <c r="B4978" t="s">
        <v>19</v>
      </c>
      <c r="C4978">
        <v>0</v>
      </c>
      <c r="D4978" t="s">
        <v>20</v>
      </c>
      <c r="E4978" t="s">
        <v>20</v>
      </c>
      <c r="F4978" t="s">
        <v>58</v>
      </c>
      <c r="G4978">
        <v>26</v>
      </c>
      <c r="H4978" t="s">
        <v>20</v>
      </c>
      <c r="I4978" t="s">
        <v>32</v>
      </c>
      <c r="J4978" t="s">
        <v>20</v>
      </c>
      <c r="K4978" t="s">
        <v>21</v>
      </c>
      <c r="L4978" t="s">
        <v>29</v>
      </c>
      <c r="M4978" t="s">
        <v>21</v>
      </c>
      <c r="N4978" t="s">
        <v>34</v>
      </c>
      <c r="O4978">
        <v>57.1</v>
      </c>
      <c r="P4978">
        <v>1456.7</v>
      </c>
      <c r="Q4978">
        <v>2</v>
      </c>
      <c r="R4978" t="s">
        <v>21</v>
      </c>
    </row>
    <row r="4979" spans="1:18" x14ac:dyDescent="0.35">
      <c r="A4979" t="s">
        <v>5002</v>
      </c>
      <c r="B4979" t="s">
        <v>19</v>
      </c>
      <c r="C4979">
        <v>0</v>
      </c>
      <c r="D4979" t="s">
        <v>20</v>
      </c>
      <c r="E4979" t="s">
        <v>20</v>
      </c>
      <c r="F4979" t="s">
        <v>37</v>
      </c>
      <c r="G4979">
        <v>64</v>
      </c>
      <c r="H4979" t="s">
        <v>20</v>
      </c>
      <c r="I4979" t="s">
        <v>23</v>
      </c>
      <c r="J4979" t="s">
        <v>21</v>
      </c>
      <c r="K4979" t="s">
        <v>20</v>
      </c>
      <c r="L4979" t="s">
        <v>24</v>
      </c>
      <c r="M4979" t="s">
        <v>21</v>
      </c>
      <c r="N4979" t="s">
        <v>30</v>
      </c>
      <c r="O4979">
        <v>71.97</v>
      </c>
      <c r="P4979">
        <v>4474.04</v>
      </c>
      <c r="Q4979">
        <v>2</v>
      </c>
      <c r="R4979" t="s">
        <v>21</v>
      </c>
    </row>
    <row r="4980" spans="1:18" x14ac:dyDescent="0.35">
      <c r="A4980" t="s">
        <v>5003</v>
      </c>
      <c r="B4980" t="s">
        <v>36</v>
      </c>
      <c r="C4980">
        <v>1</v>
      </c>
      <c r="D4980" t="s">
        <v>20</v>
      </c>
      <c r="E4980" t="s">
        <v>20</v>
      </c>
      <c r="F4980" t="s">
        <v>22</v>
      </c>
      <c r="G4980">
        <v>19</v>
      </c>
      <c r="H4980" t="s">
        <v>21</v>
      </c>
      <c r="I4980" t="s">
        <v>32</v>
      </c>
      <c r="J4980" t="s">
        <v>21</v>
      </c>
      <c r="K4980" t="s">
        <v>21</v>
      </c>
      <c r="L4980" t="s">
        <v>33</v>
      </c>
      <c r="M4980" t="s">
        <v>21</v>
      </c>
      <c r="N4980" t="s">
        <v>25</v>
      </c>
      <c r="O4980">
        <v>44.3</v>
      </c>
      <c r="P4980">
        <v>864.47</v>
      </c>
      <c r="Q4980">
        <v>1</v>
      </c>
      <c r="R4980" t="s">
        <v>21</v>
      </c>
    </row>
    <row r="4981" spans="1:18" x14ac:dyDescent="0.35">
      <c r="A4981" t="s">
        <v>5004</v>
      </c>
      <c r="B4981" t="s">
        <v>36</v>
      </c>
      <c r="C4981">
        <v>0</v>
      </c>
      <c r="D4981" t="s">
        <v>21</v>
      </c>
      <c r="E4981" t="s">
        <v>21</v>
      </c>
      <c r="F4981" t="s">
        <v>75</v>
      </c>
      <c r="G4981">
        <v>20</v>
      </c>
      <c r="H4981" t="s">
        <v>20</v>
      </c>
      <c r="I4981" t="s">
        <v>32</v>
      </c>
      <c r="J4981" t="s">
        <v>21</v>
      </c>
      <c r="K4981" t="s">
        <v>21</v>
      </c>
      <c r="L4981" t="s">
        <v>29</v>
      </c>
      <c r="M4981" t="s">
        <v>20</v>
      </c>
      <c r="N4981" t="s">
        <v>30</v>
      </c>
      <c r="O4981">
        <v>61.54</v>
      </c>
      <c r="P4981">
        <v>1236.67</v>
      </c>
      <c r="Q4981">
        <v>1</v>
      </c>
      <c r="R4981" t="s">
        <v>21</v>
      </c>
    </row>
    <row r="4982" spans="1:18" x14ac:dyDescent="0.35">
      <c r="A4982" t="s">
        <v>5005</v>
      </c>
      <c r="B4982" t="s">
        <v>19</v>
      </c>
      <c r="C4982">
        <v>0</v>
      </c>
      <c r="D4982" t="s">
        <v>21</v>
      </c>
      <c r="E4982" t="s">
        <v>21</v>
      </c>
      <c r="F4982" t="s">
        <v>39</v>
      </c>
      <c r="G4982">
        <v>71</v>
      </c>
      <c r="H4982" t="s">
        <v>20</v>
      </c>
      <c r="I4982" t="s">
        <v>32</v>
      </c>
      <c r="J4982" t="s">
        <v>21</v>
      </c>
      <c r="K4982" t="s">
        <v>20</v>
      </c>
      <c r="L4982" t="s">
        <v>24</v>
      </c>
      <c r="M4982" t="s">
        <v>21</v>
      </c>
      <c r="N4982" t="s">
        <v>34</v>
      </c>
      <c r="O4982">
        <v>51.25</v>
      </c>
      <c r="P4982">
        <v>3549.73</v>
      </c>
      <c r="Q4982">
        <v>2</v>
      </c>
      <c r="R4982" t="s">
        <v>21</v>
      </c>
    </row>
    <row r="4983" spans="1:18" x14ac:dyDescent="0.35">
      <c r="A4983" t="s">
        <v>5006</v>
      </c>
      <c r="B4983" t="s">
        <v>19</v>
      </c>
      <c r="C4983">
        <v>0</v>
      </c>
      <c r="D4983" t="s">
        <v>21</v>
      </c>
      <c r="E4983" t="s">
        <v>21</v>
      </c>
      <c r="F4983" t="s">
        <v>39</v>
      </c>
      <c r="G4983">
        <v>44</v>
      </c>
      <c r="H4983" t="s">
        <v>20</v>
      </c>
      <c r="I4983" t="s">
        <v>32</v>
      </c>
      <c r="J4983" t="s">
        <v>20</v>
      </c>
      <c r="K4983" t="s">
        <v>21</v>
      </c>
      <c r="L4983" t="s">
        <v>33</v>
      </c>
      <c r="M4983" t="s">
        <v>21</v>
      </c>
      <c r="N4983" t="s">
        <v>43</v>
      </c>
      <c r="O4983">
        <v>56.69</v>
      </c>
      <c r="P4983">
        <v>2514.48</v>
      </c>
      <c r="Q4983">
        <v>0</v>
      </c>
      <c r="R4983" t="s">
        <v>20</v>
      </c>
    </row>
    <row r="4984" spans="1:18" x14ac:dyDescent="0.35">
      <c r="A4984" t="s">
        <v>5007</v>
      </c>
      <c r="B4984" t="s">
        <v>19</v>
      </c>
      <c r="C4984">
        <v>0</v>
      </c>
      <c r="D4984" t="s">
        <v>21</v>
      </c>
      <c r="E4984" t="s">
        <v>21</v>
      </c>
      <c r="F4984" t="s">
        <v>45</v>
      </c>
      <c r="G4984">
        <v>54</v>
      </c>
      <c r="H4984" t="s">
        <v>20</v>
      </c>
      <c r="I4984" t="s">
        <v>21</v>
      </c>
      <c r="J4984" t="s">
        <v>28</v>
      </c>
      <c r="K4984" t="s">
        <v>28</v>
      </c>
      <c r="L4984" t="s">
        <v>24</v>
      </c>
      <c r="M4984" t="s">
        <v>21</v>
      </c>
      <c r="N4984" t="s">
        <v>43</v>
      </c>
      <c r="O4984">
        <v>34.82</v>
      </c>
      <c r="P4984">
        <v>1866.71</v>
      </c>
      <c r="Q4984">
        <v>0</v>
      </c>
      <c r="R4984" t="s">
        <v>21</v>
      </c>
    </row>
    <row r="4985" spans="1:18" x14ac:dyDescent="0.35">
      <c r="A4985" t="s">
        <v>5008</v>
      </c>
      <c r="B4985" t="s">
        <v>36</v>
      </c>
      <c r="C4985">
        <v>0</v>
      </c>
      <c r="D4985" t="s">
        <v>21</v>
      </c>
      <c r="E4985" t="s">
        <v>21</v>
      </c>
      <c r="F4985" t="s">
        <v>56</v>
      </c>
      <c r="G4985">
        <v>22</v>
      </c>
      <c r="H4985" t="s">
        <v>20</v>
      </c>
      <c r="I4985" t="s">
        <v>23</v>
      </c>
      <c r="J4985" t="s">
        <v>20</v>
      </c>
      <c r="K4985" t="s">
        <v>21</v>
      </c>
      <c r="L4985" t="s">
        <v>33</v>
      </c>
      <c r="M4985" t="s">
        <v>20</v>
      </c>
      <c r="N4985" t="s">
        <v>43</v>
      </c>
      <c r="O4985">
        <v>92.85</v>
      </c>
      <c r="P4985">
        <v>2012.49</v>
      </c>
      <c r="Q4985">
        <v>3</v>
      </c>
      <c r="R4985" t="s">
        <v>20</v>
      </c>
    </row>
    <row r="4986" spans="1:18" x14ac:dyDescent="0.35">
      <c r="A4986" t="s">
        <v>5009</v>
      </c>
      <c r="B4986" t="s">
        <v>36</v>
      </c>
      <c r="C4986">
        <v>0</v>
      </c>
      <c r="D4986" t="s">
        <v>21</v>
      </c>
      <c r="E4986" t="s">
        <v>21</v>
      </c>
      <c r="F4986" t="s">
        <v>49</v>
      </c>
      <c r="G4986">
        <v>12</v>
      </c>
      <c r="H4986" t="s">
        <v>20</v>
      </c>
      <c r="I4986" t="s">
        <v>21</v>
      </c>
      <c r="J4986" t="s">
        <v>28</v>
      </c>
      <c r="K4986" t="s">
        <v>28</v>
      </c>
      <c r="L4986" t="s">
        <v>33</v>
      </c>
      <c r="M4986" t="s">
        <v>21</v>
      </c>
      <c r="N4986" t="s">
        <v>43</v>
      </c>
      <c r="O4986">
        <v>35.270000000000003</v>
      </c>
      <c r="P4986">
        <v>412.19</v>
      </c>
      <c r="Q4986">
        <v>0</v>
      </c>
      <c r="R4986" t="s">
        <v>20</v>
      </c>
    </row>
    <row r="4987" spans="1:18" x14ac:dyDescent="0.35">
      <c r="A4987" t="s">
        <v>5010</v>
      </c>
      <c r="B4987" t="s">
        <v>19</v>
      </c>
      <c r="C4987">
        <v>1</v>
      </c>
      <c r="D4987" t="s">
        <v>21</v>
      </c>
      <c r="E4987" t="s">
        <v>20</v>
      </c>
      <c r="F4987" t="s">
        <v>65</v>
      </c>
      <c r="G4987">
        <v>8</v>
      </c>
      <c r="H4987" t="s">
        <v>20</v>
      </c>
      <c r="I4987" t="s">
        <v>32</v>
      </c>
      <c r="J4987" t="s">
        <v>21</v>
      </c>
      <c r="K4987" t="s">
        <v>21</v>
      </c>
      <c r="L4987" t="s">
        <v>33</v>
      </c>
      <c r="M4987" t="s">
        <v>21</v>
      </c>
      <c r="N4987" t="s">
        <v>34</v>
      </c>
      <c r="O4987">
        <v>58.1</v>
      </c>
      <c r="P4987">
        <v>469.01</v>
      </c>
      <c r="Q4987">
        <v>1</v>
      </c>
      <c r="R4987" t="s">
        <v>20</v>
      </c>
    </row>
    <row r="4988" spans="1:18" x14ac:dyDescent="0.35">
      <c r="A4988" t="s">
        <v>5011</v>
      </c>
      <c r="B4988" t="s">
        <v>36</v>
      </c>
      <c r="C4988">
        <v>0</v>
      </c>
      <c r="D4988" t="s">
        <v>20</v>
      </c>
      <c r="E4988" t="s">
        <v>20</v>
      </c>
      <c r="F4988" t="s">
        <v>56</v>
      </c>
      <c r="G4988">
        <v>11</v>
      </c>
      <c r="H4988" t="s">
        <v>20</v>
      </c>
      <c r="I4988" t="s">
        <v>32</v>
      </c>
      <c r="J4988" t="s">
        <v>21</v>
      </c>
      <c r="K4988" t="s">
        <v>21</v>
      </c>
      <c r="L4988" t="s">
        <v>33</v>
      </c>
      <c r="M4988" t="s">
        <v>21</v>
      </c>
      <c r="N4988" t="s">
        <v>30</v>
      </c>
      <c r="O4988">
        <v>51.1</v>
      </c>
      <c r="P4988">
        <v>554.86</v>
      </c>
      <c r="Q4988">
        <v>2</v>
      </c>
      <c r="R4988" t="s">
        <v>20</v>
      </c>
    </row>
    <row r="4989" spans="1:18" x14ac:dyDescent="0.35">
      <c r="A4989" t="s">
        <v>5012</v>
      </c>
      <c r="B4989" t="s">
        <v>19</v>
      </c>
      <c r="C4989">
        <v>0</v>
      </c>
      <c r="D4989" t="s">
        <v>21</v>
      </c>
      <c r="E4989" t="s">
        <v>20</v>
      </c>
      <c r="F4989" t="s">
        <v>39</v>
      </c>
      <c r="G4989">
        <v>37</v>
      </c>
      <c r="H4989" t="s">
        <v>20</v>
      </c>
      <c r="I4989" t="s">
        <v>32</v>
      </c>
      <c r="J4989" t="s">
        <v>20</v>
      </c>
      <c r="K4989" t="s">
        <v>21</v>
      </c>
      <c r="L4989" t="s">
        <v>33</v>
      </c>
      <c r="M4989" t="s">
        <v>21</v>
      </c>
      <c r="N4989" t="s">
        <v>34</v>
      </c>
      <c r="O4989">
        <v>69.44</v>
      </c>
      <c r="P4989">
        <v>2620.56</v>
      </c>
      <c r="Q4989">
        <v>3</v>
      </c>
      <c r="R4989" t="s">
        <v>21</v>
      </c>
    </row>
    <row r="4990" spans="1:18" x14ac:dyDescent="0.35">
      <c r="A4990" t="s">
        <v>5013</v>
      </c>
      <c r="B4990" t="s">
        <v>36</v>
      </c>
      <c r="C4990">
        <v>0</v>
      </c>
      <c r="D4990" t="s">
        <v>20</v>
      </c>
      <c r="E4990" t="s">
        <v>21</v>
      </c>
      <c r="F4990" t="s">
        <v>45</v>
      </c>
      <c r="G4990">
        <v>11</v>
      </c>
      <c r="H4990" t="s">
        <v>21</v>
      </c>
      <c r="I4990" t="s">
        <v>23</v>
      </c>
      <c r="J4990" t="s">
        <v>21</v>
      </c>
      <c r="K4990" t="s">
        <v>21</v>
      </c>
      <c r="L4990" t="s">
        <v>33</v>
      </c>
      <c r="M4990" t="s">
        <v>20</v>
      </c>
      <c r="N4990" t="s">
        <v>25</v>
      </c>
      <c r="O4990">
        <v>78.819999999999993</v>
      </c>
      <c r="P4990">
        <v>893</v>
      </c>
      <c r="Q4990">
        <v>3</v>
      </c>
      <c r="R4990" t="s">
        <v>20</v>
      </c>
    </row>
    <row r="4991" spans="1:18" x14ac:dyDescent="0.35">
      <c r="A4991" t="s">
        <v>5014</v>
      </c>
      <c r="B4991" t="s">
        <v>36</v>
      </c>
      <c r="C4991">
        <v>0</v>
      </c>
      <c r="D4991" t="s">
        <v>20</v>
      </c>
      <c r="E4991" t="s">
        <v>20</v>
      </c>
      <c r="F4991" t="s">
        <v>41</v>
      </c>
      <c r="G4991">
        <v>29</v>
      </c>
      <c r="H4991" t="s">
        <v>20</v>
      </c>
      <c r="I4991" t="s">
        <v>23</v>
      </c>
      <c r="J4991" t="s">
        <v>21</v>
      </c>
      <c r="K4991" t="s">
        <v>21</v>
      </c>
      <c r="L4991" t="s">
        <v>33</v>
      </c>
      <c r="M4991" t="s">
        <v>20</v>
      </c>
      <c r="N4991" t="s">
        <v>30</v>
      </c>
      <c r="O4991">
        <v>87.69</v>
      </c>
      <c r="P4991">
        <v>2588.62</v>
      </c>
      <c r="Q4991">
        <v>1</v>
      </c>
      <c r="R4991" t="s">
        <v>20</v>
      </c>
    </row>
    <row r="4992" spans="1:18" x14ac:dyDescent="0.35">
      <c r="A4992" t="s">
        <v>5015</v>
      </c>
      <c r="B4992" t="s">
        <v>36</v>
      </c>
      <c r="C4992">
        <v>0</v>
      </c>
      <c r="D4992" t="s">
        <v>20</v>
      </c>
      <c r="E4992" t="s">
        <v>20</v>
      </c>
      <c r="F4992" t="s">
        <v>75</v>
      </c>
      <c r="G4992">
        <v>54</v>
      </c>
      <c r="H4992" t="s">
        <v>20</v>
      </c>
      <c r="I4992" t="s">
        <v>32</v>
      </c>
      <c r="J4992" t="s">
        <v>21</v>
      </c>
      <c r="K4992" t="s">
        <v>21</v>
      </c>
      <c r="L4992" t="s">
        <v>24</v>
      </c>
      <c r="M4992" t="s">
        <v>20</v>
      </c>
      <c r="N4992" t="s">
        <v>43</v>
      </c>
      <c r="O4992">
        <v>56.18</v>
      </c>
      <c r="P4992">
        <v>3052.21</v>
      </c>
      <c r="Q4992">
        <v>1</v>
      </c>
      <c r="R4992" t="s">
        <v>21</v>
      </c>
    </row>
    <row r="4993" spans="1:18" x14ac:dyDescent="0.35">
      <c r="A4993" t="s">
        <v>5016</v>
      </c>
      <c r="B4993" t="s">
        <v>19</v>
      </c>
      <c r="C4993">
        <v>0</v>
      </c>
      <c r="D4993" t="s">
        <v>20</v>
      </c>
      <c r="E4993" t="s">
        <v>21</v>
      </c>
      <c r="F4993" t="s">
        <v>58</v>
      </c>
      <c r="G4993">
        <v>48</v>
      </c>
      <c r="H4993" t="s">
        <v>20</v>
      </c>
      <c r="I4993" t="s">
        <v>32</v>
      </c>
      <c r="J4993" t="s">
        <v>21</v>
      </c>
      <c r="K4993" t="s">
        <v>21</v>
      </c>
      <c r="L4993" t="s">
        <v>24</v>
      </c>
      <c r="M4993" t="s">
        <v>21</v>
      </c>
      <c r="N4993" t="s">
        <v>30</v>
      </c>
      <c r="O4993">
        <v>57.37</v>
      </c>
      <c r="P4993">
        <v>2760.39</v>
      </c>
      <c r="Q4993">
        <v>1</v>
      </c>
      <c r="R4993" t="s">
        <v>21</v>
      </c>
    </row>
    <row r="4994" spans="1:18" x14ac:dyDescent="0.35">
      <c r="A4994" t="s">
        <v>5017</v>
      </c>
      <c r="B4994" t="s">
        <v>36</v>
      </c>
      <c r="C4994">
        <v>0</v>
      </c>
      <c r="D4994" t="s">
        <v>21</v>
      </c>
      <c r="E4994" t="s">
        <v>21</v>
      </c>
      <c r="F4994" t="s">
        <v>39</v>
      </c>
      <c r="G4994">
        <v>0</v>
      </c>
      <c r="H4994" t="s">
        <v>20</v>
      </c>
      <c r="I4994" t="s">
        <v>23</v>
      </c>
      <c r="J4994" t="s">
        <v>21</v>
      </c>
      <c r="K4994" t="s">
        <v>21</v>
      </c>
      <c r="L4994" t="s">
        <v>29</v>
      </c>
      <c r="M4994" t="s">
        <v>20</v>
      </c>
      <c r="N4994" t="s">
        <v>34</v>
      </c>
      <c r="O4994">
        <v>83.77</v>
      </c>
      <c r="Q4994">
        <v>1</v>
      </c>
      <c r="R4994" t="s">
        <v>20</v>
      </c>
    </row>
    <row r="4995" spans="1:18" x14ac:dyDescent="0.35">
      <c r="A4995" t="s">
        <v>5018</v>
      </c>
      <c r="B4995" t="s">
        <v>36</v>
      </c>
      <c r="C4995">
        <v>0</v>
      </c>
      <c r="D4995" t="s">
        <v>21</v>
      </c>
      <c r="E4995" t="s">
        <v>21</v>
      </c>
      <c r="F4995" t="s">
        <v>41</v>
      </c>
      <c r="G4995">
        <v>56</v>
      </c>
      <c r="H4995" t="s">
        <v>20</v>
      </c>
      <c r="I4995" t="s">
        <v>32</v>
      </c>
      <c r="J4995" t="s">
        <v>21</v>
      </c>
      <c r="K4995" t="s">
        <v>20</v>
      </c>
      <c r="L4995" t="s">
        <v>29</v>
      </c>
      <c r="M4995" t="s">
        <v>20</v>
      </c>
      <c r="N4995" t="s">
        <v>25</v>
      </c>
      <c r="O4995">
        <v>62.29</v>
      </c>
      <c r="P4995">
        <v>3587.94</v>
      </c>
      <c r="Q4995">
        <v>2</v>
      </c>
      <c r="R4995" t="s">
        <v>21</v>
      </c>
    </row>
    <row r="4996" spans="1:18" x14ac:dyDescent="0.35">
      <c r="A4996" t="s">
        <v>5019</v>
      </c>
      <c r="B4996" t="s">
        <v>36</v>
      </c>
      <c r="C4996">
        <v>0</v>
      </c>
      <c r="D4996" t="s">
        <v>21</v>
      </c>
      <c r="E4996" t="s">
        <v>21</v>
      </c>
      <c r="F4996" t="s">
        <v>45</v>
      </c>
      <c r="G4996">
        <v>16</v>
      </c>
      <c r="H4996" t="s">
        <v>21</v>
      </c>
      <c r="I4996" t="s">
        <v>32</v>
      </c>
      <c r="J4996" t="s">
        <v>21</v>
      </c>
      <c r="K4996" t="s">
        <v>20</v>
      </c>
      <c r="L4996" t="s">
        <v>33</v>
      </c>
      <c r="M4996" t="s">
        <v>21</v>
      </c>
      <c r="N4996" t="s">
        <v>25</v>
      </c>
      <c r="O4996">
        <v>34.56</v>
      </c>
      <c r="P4996">
        <v>545.07000000000005</v>
      </c>
      <c r="Q4996">
        <v>0</v>
      </c>
      <c r="R4996" t="s">
        <v>21</v>
      </c>
    </row>
    <row r="4997" spans="1:18" x14ac:dyDescent="0.35">
      <c r="A4997" t="s">
        <v>5020</v>
      </c>
      <c r="B4997" t="s">
        <v>36</v>
      </c>
      <c r="C4997">
        <v>0</v>
      </c>
      <c r="D4997" t="s">
        <v>20</v>
      </c>
      <c r="E4997" t="s">
        <v>21</v>
      </c>
      <c r="F4997" t="s">
        <v>22</v>
      </c>
      <c r="G4997">
        <v>4</v>
      </c>
      <c r="H4997" t="s">
        <v>20</v>
      </c>
      <c r="I4997" t="s">
        <v>32</v>
      </c>
      <c r="J4997" t="s">
        <v>20</v>
      </c>
      <c r="K4997" t="s">
        <v>20</v>
      </c>
      <c r="L4997" t="s">
        <v>33</v>
      </c>
      <c r="M4997" t="s">
        <v>21</v>
      </c>
      <c r="N4997" t="s">
        <v>34</v>
      </c>
      <c r="O4997">
        <v>70.87</v>
      </c>
      <c r="P4997">
        <v>279.94</v>
      </c>
      <c r="Q4997">
        <v>1</v>
      </c>
      <c r="R4997" t="s">
        <v>20</v>
      </c>
    </row>
    <row r="4998" spans="1:18" x14ac:dyDescent="0.35">
      <c r="A4998" t="s">
        <v>5021</v>
      </c>
      <c r="B4998" t="s">
        <v>36</v>
      </c>
      <c r="C4998">
        <v>0</v>
      </c>
      <c r="D4998" t="s">
        <v>21</v>
      </c>
      <c r="E4998" t="s">
        <v>21</v>
      </c>
      <c r="F4998" t="s">
        <v>58</v>
      </c>
      <c r="G4998">
        <v>54</v>
      </c>
      <c r="H4998" t="s">
        <v>20</v>
      </c>
      <c r="I4998" t="s">
        <v>21</v>
      </c>
      <c r="J4998" t="s">
        <v>28</v>
      </c>
      <c r="K4998" t="s">
        <v>28</v>
      </c>
      <c r="L4998" t="s">
        <v>24</v>
      </c>
      <c r="M4998" t="s">
        <v>20</v>
      </c>
      <c r="N4998" t="s">
        <v>25</v>
      </c>
      <c r="O4998">
        <v>31.73</v>
      </c>
      <c r="P4998">
        <v>1740.55</v>
      </c>
      <c r="Q4998">
        <v>4</v>
      </c>
      <c r="R4998" t="s">
        <v>21</v>
      </c>
    </row>
    <row r="4999" spans="1:18" x14ac:dyDescent="0.35">
      <c r="A4999" t="s">
        <v>5022</v>
      </c>
      <c r="B4999" t="s">
        <v>36</v>
      </c>
      <c r="C4999">
        <v>0</v>
      </c>
      <c r="D4999" t="s">
        <v>21</v>
      </c>
      <c r="E4999" t="s">
        <v>21</v>
      </c>
      <c r="F4999" t="s">
        <v>37</v>
      </c>
      <c r="G4999">
        <v>11</v>
      </c>
      <c r="H4999" t="s">
        <v>20</v>
      </c>
      <c r="I4999" t="s">
        <v>23</v>
      </c>
      <c r="J4999" t="s">
        <v>20</v>
      </c>
      <c r="K4999" t="s">
        <v>21</v>
      </c>
      <c r="L4999" t="s">
        <v>33</v>
      </c>
      <c r="M4999" t="s">
        <v>20</v>
      </c>
      <c r="N4999" t="s">
        <v>34</v>
      </c>
      <c r="O4999">
        <v>88.94</v>
      </c>
      <c r="P4999">
        <v>960.75</v>
      </c>
      <c r="Q4999">
        <v>1</v>
      </c>
      <c r="R4999" t="s">
        <v>20</v>
      </c>
    </row>
    <row r="5000" spans="1:18" x14ac:dyDescent="0.35">
      <c r="A5000" t="s">
        <v>5023</v>
      </c>
      <c r="B5000" t="s">
        <v>36</v>
      </c>
      <c r="C5000">
        <v>0</v>
      </c>
      <c r="D5000" t="s">
        <v>20</v>
      </c>
      <c r="E5000" t="s">
        <v>20</v>
      </c>
      <c r="F5000" t="s">
        <v>47</v>
      </c>
      <c r="G5000">
        <v>5</v>
      </c>
      <c r="H5000" t="s">
        <v>20</v>
      </c>
      <c r="I5000" t="s">
        <v>23</v>
      </c>
      <c r="J5000" t="s">
        <v>21</v>
      </c>
      <c r="K5000" t="s">
        <v>21</v>
      </c>
      <c r="L5000" t="s">
        <v>33</v>
      </c>
      <c r="M5000" t="s">
        <v>21</v>
      </c>
      <c r="N5000" t="s">
        <v>25</v>
      </c>
      <c r="O5000">
        <v>92.09</v>
      </c>
      <c r="P5000">
        <v>470.88</v>
      </c>
      <c r="Q5000">
        <v>2</v>
      </c>
      <c r="R5000" t="s">
        <v>20</v>
      </c>
    </row>
    <row r="5001" spans="1:18" x14ac:dyDescent="0.35">
      <c r="A5001" t="s">
        <v>5024</v>
      </c>
      <c r="B5001" t="s">
        <v>36</v>
      </c>
      <c r="C5001">
        <v>0</v>
      </c>
      <c r="D5001" t="s">
        <v>20</v>
      </c>
      <c r="E5001" t="s">
        <v>20</v>
      </c>
      <c r="F5001" t="s">
        <v>39</v>
      </c>
      <c r="G5001">
        <v>65</v>
      </c>
      <c r="H5001" t="s">
        <v>20</v>
      </c>
      <c r="I5001" t="s">
        <v>21</v>
      </c>
      <c r="J5001" t="s">
        <v>28</v>
      </c>
      <c r="K5001" t="s">
        <v>28</v>
      </c>
      <c r="L5001" t="s">
        <v>29</v>
      </c>
      <c r="M5001" t="s">
        <v>21</v>
      </c>
      <c r="N5001" t="s">
        <v>25</v>
      </c>
      <c r="O5001">
        <v>22.74</v>
      </c>
      <c r="P5001">
        <v>1463.04</v>
      </c>
      <c r="Q5001">
        <v>1</v>
      </c>
      <c r="R5001" t="s">
        <v>21</v>
      </c>
    </row>
    <row r="5002" spans="1:18" x14ac:dyDescent="0.35">
      <c r="A5002" t="s">
        <v>5025</v>
      </c>
      <c r="B5002" t="s">
        <v>36</v>
      </c>
      <c r="C5002">
        <v>0</v>
      </c>
      <c r="D5002" t="s">
        <v>21</v>
      </c>
      <c r="E5002" t="s">
        <v>21</v>
      </c>
      <c r="F5002" t="s">
        <v>39</v>
      </c>
      <c r="G5002">
        <v>44</v>
      </c>
      <c r="H5002" t="s">
        <v>20</v>
      </c>
      <c r="I5002" t="s">
        <v>23</v>
      </c>
      <c r="J5002" t="s">
        <v>21</v>
      </c>
      <c r="K5002" t="s">
        <v>21</v>
      </c>
      <c r="L5002" t="s">
        <v>29</v>
      </c>
      <c r="M5002" t="s">
        <v>21</v>
      </c>
      <c r="N5002" t="s">
        <v>30</v>
      </c>
      <c r="O5002">
        <v>78.36</v>
      </c>
      <c r="P5002">
        <v>3372.5</v>
      </c>
      <c r="Q5002">
        <v>3</v>
      </c>
      <c r="R5002" t="s">
        <v>21</v>
      </c>
    </row>
    <row r="5003" spans="1:18" x14ac:dyDescent="0.35">
      <c r="A5003" t="s">
        <v>5026</v>
      </c>
      <c r="B5003" t="s">
        <v>36</v>
      </c>
      <c r="C5003">
        <v>0</v>
      </c>
      <c r="D5003" t="s">
        <v>20</v>
      </c>
      <c r="E5003" t="s">
        <v>21</v>
      </c>
      <c r="F5003" t="s">
        <v>27</v>
      </c>
      <c r="G5003">
        <v>41</v>
      </c>
      <c r="H5003" t="s">
        <v>20</v>
      </c>
      <c r="I5003" t="s">
        <v>21</v>
      </c>
      <c r="J5003" t="s">
        <v>28</v>
      </c>
      <c r="K5003" t="s">
        <v>28</v>
      </c>
      <c r="L5003" t="s">
        <v>29</v>
      </c>
      <c r="M5003" t="s">
        <v>21</v>
      </c>
      <c r="N5003" t="s">
        <v>43</v>
      </c>
      <c r="O5003">
        <v>32.47</v>
      </c>
      <c r="P5003">
        <v>1308.6600000000001</v>
      </c>
      <c r="Q5003">
        <v>4</v>
      </c>
      <c r="R5003" t="s">
        <v>21</v>
      </c>
    </row>
    <row r="5004" spans="1:18" x14ac:dyDescent="0.35">
      <c r="A5004" t="s">
        <v>5027</v>
      </c>
      <c r="B5004" t="s">
        <v>36</v>
      </c>
      <c r="C5004">
        <v>0</v>
      </c>
      <c r="D5004" t="s">
        <v>20</v>
      </c>
      <c r="E5004" t="s">
        <v>20</v>
      </c>
      <c r="F5004" t="s">
        <v>27</v>
      </c>
      <c r="G5004">
        <v>16</v>
      </c>
      <c r="H5004" t="s">
        <v>20</v>
      </c>
      <c r="I5004" t="s">
        <v>32</v>
      </c>
      <c r="J5004" t="s">
        <v>21</v>
      </c>
      <c r="K5004" t="s">
        <v>21</v>
      </c>
      <c r="L5004" t="s">
        <v>29</v>
      </c>
      <c r="M5004" t="s">
        <v>20</v>
      </c>
      <c r="N5004" t="s">
        <v>43</v>
      </c>
      <c r="O5004">
        <v>53.11</v>
      </c>
      <c r="P5004">
        <v>864.28</v>
      </c>
      <c r="Q5004">
        <v>3</v>
      </c>
      <c r="R5004" t="s">
        <v>20</v>
      </c>
    </row>
    <row r="5005" spans="1:18" x14ac:dyDescent="0.35">
      <c r="A5005" t="s">
        <v>5028</v>
      </c>
      <c r="B5005" t="s">
        <v>36</v>
      </c>
      <c r="C5005">
        <v>0</v>
      </c>
      <c r="D5005" t="s">
        <v>20</v>
      </c>
      <c r="E5005" t="s">
        <v>20</v>
      </c>
      <c r="F5005" t="s">
        <v>75</v>
      </c>
      <c r="G5005">
        <v>70</v>
      </c>
      <c r="H5005" t="s">
        <v>20</v>
      </c>
      <c r="I5005" t="s">
        <v>23</v>
      </c>
      <c r="J5005" t="s">
        <v>21</v>
      </c>
      <c r="K5005" t="s">
        <v>21</v>
      </c>
      <c r="L5005" t="s">
        <v>24</v>
      </c>
      <c r="M5005" t="s">
        <v>20</v>
      </c>
      <c r="N5005" t="s">
        <v>34</v>
      </c>
      <c r="O5005">
        <v>95.96</v>
      </c>
      <c r="P5005">
        <v>6734.88</v>
      </c>
      <c r="Q5005">
        <v>1</v>
      </c>
      <c r="R5005" t="s">
        <v>21</v>
      </c>
    </row>
    <row r="5006" spans="1:18" x14ac:dyDescent="0.35">
      <c r="A5006" t="s">
        <v>5029</v>
      </c>
      <c r="B5006" t="s">
        <v>36</v>
      </c>
      <c r="C5006">
        <v>0</v>
      </c>
      <c r="D5006" t="s">
        <v>20</v>
      </c>
      <c r="E5006" t="s">
        <v>20</v>
      </c>
      <c r="F5006" t="s">
        <v>65</v>
      </c>
      <c r="G5006">
        <v>3</v>
      </c>
      <c r="H5006" t="s">
        <v>21</v>
      </c>
      <c r="I5006" t="s">
        <v>21</v>
      </c>
      <c r="J5006" t="s">
        <v>28</v>
      </c>
      <c r="K5006" t="s">
        <v>28</v>
      </c>
      <c r="L5006" t="s">
        <v>33</v>
      </c>
      <c r="M5006" t="s">
        <v>21</v>
      </c>
      <c r="N5006" t="s">
        <v>34</v>
      </c>
      <c r="O5006">
        <v>18</v>
      </c>
      <c r="P5006">
        <v>52.75</v>
      </c>
      <c r="Q5006">
        <v>1</v>
      </c>
      <c r="R5006" t="s">
        <v>21</v>
      </c>
    </row>
    <row r="5007" spans="1:18" x14ac:dyDescent="0.35">
      <c r="A5007" t="s">
        <v>5030</v>
      </c>
      <c r="B5007" t="s">
        <v>19</v>
      </c>
      <c r="C5007">
        <v>0</v>
      </c>
      <c r="D5007" t="s">
        <v>21</v>
      </c>
      <c r="E5007" t="s">
        <v>21</v>
      </c>
      <c r="F5007" t="s">
        <v>56</v>
      </c>
      <c r="G5007">
        <v>36</v>
      </c>
      <c r="H5007" t="s">
        <v>20</v>
      </c>
      <c r="I5007" t="s">
        <v>32</v>
      </c>
      <c r="J5007" t="s">
        <v>21</v>
      </c>
      <c r="K5007" t="s">
        <v>20</v>
      </c>
      <c r="L5007" t="s">
        <v>24</v>
      </c>
      <c r="M5007" t="s">
        <v>20</v>
      </c>
      <c r="N5007" t="s">
        <v>34</v>
      </c>
      <c r="O5007">
        <v>55.45</v>
      </c>
      <c r="P5007">
        <v>1961.01</v>
      </c>
      <c r="Q5007">
        <v>2</v>
      </c>
      <c r="R5007" t="s">
        <v>21</v>
      </c>
    </row>
    <row r="5008" spans="1:18" x14ac:dyDescent="0.35">
      <c r="A5008" t="s">
        <v>5031</v>
      </c>
      <c r="B5008" t="s">
        <v>19</v>
      </c>
      <c r="C5008">
        <v>0</v>
      </c>
      <c r="D5008" t="s">
        <v>20</v>
      </c>
      <c r="E5008" t="s">
        <v>21</v>
      </c>
      <c r="F5008" t="s">
        <v>45</v>
      </c>
      <c r="G5008">
        <v>22</v>
      </c>
      <c r="H5008" t="s">
        <v>20</v>
      </c>
      <c r="I5008" t="s">
        <v>23</v>
      </c>
      <c r="J5008" t="s">
        <v>20</v>
      </c>
      <c r="K5008" t="s">
        <v>21</v>
      </c>
      <c r="L5008" t="s">
        <v>29</v>
      </c>
      <c r="M5008" t="s">
        <v>21</v>
      </c>
      <c r="N5008" t="s">
        <v>34</v>
      </c>
      <c r="O5008">
        <v>91.84</v>
      </c>
      <c r="P5008">
        <v>2066.77</v>
      </c>
      <c r="Q5008">
        <v>2</v>
      </c>
      <c r="R5008" t="s">
        <v>21</v>
      </c>
    </row>
    <row r="5009" spans="1:18" x14ac:dyDescent="0.35">
      <c r="A5009" t="s">
        <v>5032</v>
      </c>
      <c r="B5009" t="s">
        <v>19</v>
      </c>
      <c r="C5009">
        <v>0</v>
      </c>
      <c r="D5009" t="s">
        <v>20</v>
      </c>
      <c r="E5009" t="s">
        <v>20</v>
      </c>
      <c r="F5009" t="s">
        <v>75</v>
      </c>
      <c r="G5009">
        <v>6</v>
      </c>
      <c r="H5009" t="s">
        <v>21</v>
      </c>
      <c r="I5009" t="s">
        <v>23</v>
      </c>
      <c r="J5009" t="s">
        <v>21</v>
      </c>
      <c r="K5009" t="s">
        <v>21</v>
      </c>
      <c r="L5009" t="s">
        <v>33</v>
      </c>
      <c r="M5009" t="s">
        <v>20</v>
      </c>
      <c r="N5009" t="s">
        <v>30</v>
      </c>
      <c r="O5009">
        <v>80.569999999999993</v>
      </c>
      <c r="P5009">
        <v>481.4</v>
      </c>
      <c r="Q5009">
        <v>5</v>
      </c>
      <c r="R5009" t="s">
        <v>20</v>
      </c>
    </row>
    <row r="5010" spans="1:18" x14ac:dyDescent="0.35">
      <c r="A5010" t="s">
        <v>5033</v>
      </c>
      <c r="B5010" t="s">
        <v>36</v>
      </c>
      <c r="C5010">
        <v>1</v>
      </c>
      <c r="D5010" t="s">
        <v>20</v>
      </c>
      <c r="E5010" t="s">
        <v>20</v>
      </c>
      <c r="F5010" t="s">
        <v>37</v>
      </c>
      <c r="G5010">
        <v>48</v>
      </c>
      <c r="H5010" t="s">
        <v>20</v>
      </c>
      <c r="I5010" t="s">
        <v>21</v>
      </c>
      <c r="J5010" t="s">
        <v>28</v>
      </c>
      <c r="K5010" t="s">
        <v>28</v>
      </c>
      <c r="L5010" t="s">
        <v>29</v>
      </c>
      <c r="M5010" t="s">
        <v>21</v>
      </c>
      <c r="N5010" t="s">
        <v>34</v>
      </c>
      <c r="O5010">
        <v>29</v>
      </c>
      <c r="P5010">
        <v>1426.22</v>
      </c>
      <c r="Q5010">
        <v>0</v>
      </c>
      <c r="R5010" t="s">
        <v>21</v>
      </c>
    </row>
    <row r="5011" spans="1:18" x14ac:dyDescent="0.35">
      <c r="A5011" t="s">
        <v>5034</v>
      </c>
      <c r="B5011" t="s">
        <v>19</v>
      </c>
      <c r="C5011">
        <v>0</v>
      </c>
      <c r="D5011" t="s">
        <v>20</v>
      </c>
      <c r="E5011" t="s">
        <v>20</v>
      </c>
      <c r="F5011" t="s">
        <v>75</v>
      </c>
      <c r="G5011">
        <v>26</v>
      </c>
      <c r="H5011" t="s">
        <v>20</v>
      </c>
      <c r="I5011" t="s">
        <v>23</v>
      </c>
      <c r="J5011" t="s">
        <v>21</v>
      </c>
      <c r="K5011" t="s">
        <v>20</v>
      </c>
      <c r="L5011" t="s">
        <v>33</v>
      </c>
      <c r="M5011" t="s">
        <v>20</v>
      </c>
      <c r="N5011" t="s">
        <v>25</v>
      </c>
      <c r="O5011">
        <v>94.6</v>
      </c>
      <c r="P5011">
        <v>2473.6799999999998</v>
      </c>
      <c r="Q5011">
        <v>4</v>
      </c>
      <c r="R5011" t="s">
        <v>20</v>
      </c>
    </row>
    <row r="5012" spans="1:18" x14ac:dyDescent="0.35">
      <c r="A5012" t="s">
        <v>5035</v>
      </c>
      <c r="B5012" t="s">
        <v>36</v>
      </c>
      <c r="C5012">
        <v>0</v>
      </c>
      <c r="D5012" t="s">
        <v>21</v>
      </c>
      <c r="E5012" t="s">
        <v>21</v>
      </c>
      <c r="F5012" t="s">
        <v>75</v>
      </c>
      <c r="G5012">
        <v>38</v>
      </c>
      <c r="H5012" t="s">
        <v>20</v>
      </c>
      <c r="I5012" t="s">
        <v>23</v>
      </c>
      <c r="J5012" t="s">
        <v>21</v>
      </c>
      <c r="K5012" t="s">
        <v>20</v>
      </c>
      <c r="L5012" t="s">
        <v>24</v>
      </c>
      <c r="M5012" t="s">
        <v>21</v>
      </c>
      <c r="N5012" t="s">
        <v>34</v>
      </c>
      <c r="O5012">
        <v>84.73</v>
      </c>
      <c r="P5012">
        <v>3238.46</v>
      </c>
      <c r="Q5012">
        <v>5</v>
      </c>
      <c r="R5012" t="s">
        <v>21</v>
      </c>
    </row>
    <row r="5013" spans="1:18" x14ac:dyDescent="0.35">
      <c r="A5013" t="s">
        <v>5036</v>
      </c>
      <c r="B5013" t="s">
        <v>19</v>
      </c>
      <c r="C5013">
        <v>0</v>
      </c>
      <c r="D5013" t="s">
        <v>20</v>
      </c>
      <c r="E5013" t="s">
        <v>21</v>
      </c>
      <c r="F5013" t="s">
        <v>27</v>
      </c>
      <c r="G5013">
        <v>4</v>
      </c>
      <c r="H5013" t="s">
        <v>20</v>
      </c>
      <c r="I5013" t="s">
        <v>32</v>
      </c>
      <c r="J5013" t="s">
        <v>21</v>
      </c>
      <c r="K5013" t="s">
        <v>21</v>
      </c>
      <c r="L5013" t="s">
        <v>33</v>
      </c>
      <c r="M5013" t="s">
        <v>20</v>
      </c>
      <c r="N5013" t="s">
        <v>30</v>
      </c>
      <c r="O5013">
        <v>53.86</v>
      </c>
      <c r="P5013">
        <v>213.76</v>
      </c>
      <c r="Q5013">
        <v>2</v>
      </c>
      <c r="R5013" t="s">
        <v>20</v>
      </c>
    </row>
    <row r="5014" spans="1:18" x14ac:dyDescent="0.35">
      <c r="A5014" t="s">
        <v>5037</v>
      </c>
      <c r="B5014" t="s">
        <v>19</v>
      </c>
      <c r="C5014">
        <v>1</v>
      </c>
      <c r="D5014" t="s">
        <v>21</v>
      </c>
      <c r="E5014" t="s">
        <v>20</v>
      </c>
      <c r="F5014" t="s">
        <v>22</v>
      </c>
      <c r="G5014">
        <v>22</v>
      </c>
      <c r="H5014" t="s">
        <v>20</v>
      </c>
      <c r="I5014" t="s">
        <v>23</v>
      </c>
      <c r="J5014" t="s">
        <v>21</v>
      </c>
      <c r="K5014" t="s">
        <v>21</v>
      </c>
      <c r="L5014" t="s">
        <v>24</v>
      </c>
      <c r="M5014" t="s">
        <v>20</v>
      </c>
      <c r="N5014" t="s">
        <v>34</v>
      </c>
      <c r="O5014">
        <v>92.4</v>
      </c>
      <c r="P5014">
        <v>1972.58</v>
      </c>
      <c r="Q5014">
        <v>0</v>
      </c>
      <c r="R5014" t="s">
        <v>21</v>
      </c>
    </row>
    <row r="5015" spans="1:18" x14ac:dyDescent="0.35">
      <c r="A5015" t="s">
        <v>5038</v>
      </c>
      <c r="B5015" t="s">
        <v>36</v>
      </c>
      <c r="C5015">
        <v>1</v>
      </c>
      <c r="D5015" t="s">
        <v>20</v>
      </c>
      <c r="E5015" t="s">
        <v>21</v>
      </c>
      <c r="F5015" t="s">
        <v>22</v>
      </c>
      <c r="G5015">
        <v>41</v>
      </c>
      <c r="H5015" t="s">
        <v>20</v>
      </c>
      <c r="I5015" t="s">
        <v>21</v>
      </c>
      <c r="J5015" t="s">
        <v>28</v>
      </c>
      <c r="K5015" t="s">
        <v>28</v>
      </c>
      <c r="L5015" t="s">
        <v>24</v>
      </c>
      <c r="M5015" t="s">
        <v>21</v>
      </c>
      <c r="N5015" t="s">
        <v>43</v>
      </c>
      <c r="O5015">
        <v>27.31</v>
      </c>
      <c r="P5015">
        <v>1101.54</v>
      </c>
      <c r="Q5015">
        <v>0</v>
      </c>
      <c r="R5015" t="s">
        <v>21</v>
      </c>
    </row>
    <row r="5016" spans="1:18" x14ac:dyDescent="0.35">
      <c r="A5016" t="s">
        <v>5039</v>
      </c>
      <c r="B5016" t="s">
        <v>36</v>
      </c>
      <c r="C5016">
        <v>0</v>
      </c>
      <c r="D5016" t="s">
        <v>20</v>
      </c>
      <c r="E5016" t="s">
        <v>21</v>
      </c>
      <c r="F5016" t="s">
        <v>75</v>
      </c>
      <c r="G5016">
        <v>8</v>
      </c>
      <c r="H5016" t="s">
        <v>20</v>
      </c>
      <c r="I5016" t="s">
        <v>32</v>
      </c>
      <c r="J5016" t="s">
        <v>21</v>
      </c>
      <c r="K5016" t="s">
        <v>21</v>
      </c>
      <c r="L5016" t="s">
        <v>33</v>
      </c>
      <c r="M5016" t="s">
        <v>20</v>
      </c>
      <c r="N5016" t="s">
        <v>25</v>
      </c>
      <c r="O5016">
        <v>60.56</v>
      </c>
      <c r="P5016">
        <v>484.03</v>
      </c>
      <c r="Q5016">
        <v>1</v>
      </c>
      <c r="R5016" t="s">
        <v>20</v>
      </c>
    </row>
    <row r="5017" spans="1:18" x14ac:dyDescent="0.35">
      <c r="A5017" t="s">
        <v>5040</v>
      </c>
      <c r="B5017" t="s">
        <v>36</v>
      </c>
      <c r="C5017">
        <v>1</v>
      </c>
      <c r="D5017" t="s">
        <v>20</v>
      </c>
      <c r="E5017" t="s">
        <v>20</v>
      </c>
      <c r="F5017" t="s">
        <v>37</v>
      </c>
      <c r="G5017">
        <v>17</v>
      </c>
      <c r="H5017" t="s">
        <v>20</v>
      </c>
      <c r="I5017" t="s">
        <v>21</v>
      </c>
      <c r="J5017" t="s">
        <v>28</v>
      </c>
      <c r="K5017" t="s">
        <v>28</v>
      </c>
      <c r="L5017" t="s">
        <v>33</v>
      </c>
      <c r="M5017" t="s">
        <v>21</v>
      </c>
      <c r="N5017" t="s">
        <v>30</v>
      </c>
      <c r="O5017">
        <v>45.93</v>
      </c>
      <c r="P5017">
        <v>801.93</v>
      </c>
      <c r="Q5017">
        <v>1</v>
      </c>
      <c r="R5017" t="s">
        <v>20</v>
      </c>
    </row>
    <row r="5018" spans="1:18" x14ac:dyDescent="0.35">
      <c r="A5018" t="s">
        <v>5041</v>
      </c>
      <c r="B5018" t="s">
        <v>36</v>
      </c>
      <c r="C5018">
        <v>0</v>
      </c>
      <c r="D5018" t="s">
        <v>20</v>
      </c>
      <c r="E5018" t="s">
        <v>20</v>
      </c>
      <c r="F5018" t="s">
        <v>56</v>
      </c>
      <c r="G5018">
        <v>2</v>
      </c>
      <c r="H5018" t="s">
        <v>20</v>
      </c>
      <c r="I5018" t="s">
        <v>32</v>
      </c>
      <c r="J5018" t="s">
        <v>21</v>
      </c>
      <c r="K5018" t="s">
        <v>21</v>
      </c>
      <c r="L5018" t="s">
        <v>33</v>
      </c>
      <c r="M5018" t="s">
        <v>20</v>
      </c>
      <c r="N5018" t="s">
        <v>34</v>
      </c>
      <c r="O5018">
        <v>55.67</v>
      </c>
      <c r="P5018">
        <v>110.41</v>
      </c>
      <c r="Q5018">
        <v>0</v>
      </c>
      <c r="R5018" t="s">
        <v>21</v>
      </c>
    </row>
    <row r="5019" spans="1:18" x14ac:dyDescent="0.35">
      <c r="A5019" t="s">
        <v>5042</v>
      </c>
      <c r="B5019" t="s">
        <v>19</v>
      </c>
      <c r="C5019">
        <v>0</v>
      </c>
      <c r="D5019" t="s">
        <v>21</v>
      </c>
      <c r="E5019" t="s">
        <v>21</v>
      </c>
      <c r="F5019" t="s">
        <v>58</v>
      </c>
      <c r="G5019">
        <v>26</v>
      </c>
      <c r="H5019" t="s">
        <v>20</v>
      </c>
      <c r="I5019" t="s">
        <v>21</v>
      </c>
      <c r="J5019" t="s">
        <v>28</v>
      </c>
      <c r="K5019" t="s">
        <v>28</v>
      </c>
      <c r="L5019" t="s">
        <v>24</v>
      </c>
      <c r="M5019" t="s">
        <v>21</v>
      </c>
      <c r="N5019" t="s">
        <v>30</v>
      </c>
      <c r="O5019">
        <v>25.97</v>
      </c>
      <c r="P5019">
        <v>670.03</v>
      </c>
      <c r="Q5019">
        <v>1</v>
      </c>
      <c r="R5019" t="s">
        <v>21</v>
      </c>
    </row>
    <row r="5020" spans="1:18" x14ac:dyDescent="0.35">
      <c r="A5020" t="s">
        <v>5043</v>
      </c>
      <c r="B5020" t="s">
        <v>19</v>
      </c>
      <c r="C5020">
        <v>0</v>
      </c>
      <c r="D5020" t="s">
        <v>20</v>
      </c>
      <c r="E5020" t="s">
        <v>20</v>
      </c>
      <c r="F5020" t="s">
        <v>65</v>
      </c>
      <c r="G5020">
        <v>9</v>
      </c>
      <c r="H5020" t="s">
        <v>20</v>
      </c>
      <c r="I5020" t="s">
        <v>21</v>
      </c>
      <c r="J5020" t="s">
        <v>28</v>
      </c>
      <c r="K5020" t="s">
        <v>28</v>
      </c>
      <c r="L5020" t="s">
        <v>33</v>
      </c>
      <c r="M5020" t="s">
        <v>20</v>
      </c>
      <c r="N5020" t="s">
        <v>34</v>
      </c>
      <c r="O5020">
        <v>23.06</v>
      </c>
      <c r="P5020">
        <v>203.19</v>
      </c>
      <c r="Q5020">
        <v>1</v>
      </c>
      <c r="R5020" t="s">
        <v>20</v>
      </c>
    </row>
    <row r="5021" spans="1:18" x14ac:dyDescent="0.35">
      <c r="A5021" t="s">
        <v>5044</v>
      </c>
      <c r="B5021" t="s">
        <v>19</v>
      </c>
      <c r="C5021">
        <v>0</v>
      </c>
      <c r="D5021" t="s">
        <v>20</v>
      </c>
      <c r="E5021" t="s">
        <v>20</v>
      </c>
      <c r="F5021" t="s">
        <v>65</v>
      </c>
      <c r="G5021">
        <v>43</v>
      </c>
      <c r="H5021" t="s">
        <v>21</v>
      </c>
      <c r="I5021" t="s">
        <v>23</v>
      </c>
      <c r="J5021" t="s">
        <v>20</v>
      </c>
      <c r="K5021" t="s">
        <v>21</v>
      </c>
      <c r="L5021" t="s">
        <v>29</v>
      </c>
      <c r="M5021" t="s">
        <v>20</v>
      </c>
      <c r="N5021" t="s">
        <v>30</v>
      </c>
      <c r="O5021">
        <v>79.900000000000006</v>
      </c>
      <c r="P5021">
        <v>3341.3</v>
      </c>
      <c r="Q5021">
        <v>1</v>
      </c>
      <c r="R5021" t="s">
        <v>21</v>
      </c>
    </row>
    <row r="5022" spans="1:18" x14ac:dyDescent="0.35">
      <c r="A5022" t="s">
        <v>5045</v>
      </c>
      <c r="B5022" t="s">
        <v>36</v>
      </c>
      <c r="C5022">
        <v>0</v>
      </c>
      <c r="D5022" t="s">
        <v>20</v>
      </c>
      <c r="E5022" t="s">
        <v>21</v>
      </c>
      <c r="F5022" t="s">
        <v>39</v>
      </c>
      <c r="G5022">
        <v>22</v>
      </c>
      <c r="H5022" t="s">
        <v>20</v>
      </c>
      <c r="I5022" t="s">
        <v>32</v>
      </c>
      <c r="J5022" t="s">
        <v>21</v>
      </c>
      <c r="K5022" t="s">
        <v>20</v>
      </c>
      <c r="L5022" t="s">
        <v>33</v>
      </c>
      <c r="M5022" t="s">
        <v>20</v>
      </c>
      <c r="N5022" t="s">
        <v>43</v>
      </c>
      <c r="O5022">
        <v>50.67</v>
      </c>
      <c r="P5022">
        <v>1085.98</v>
      </c>
      <c r="Q5022">
        <v>3</v>
      </c>
      <c r="R5022" t="s">
        <v>21</v>
      </c>
    </row>
    <row r="5023" spans="1:18" x14ac:dyDescent="0.35">
      <c r="A5023" t="s">
        <v>5046</v>
      </c>
      <c r="B5023" t="s">
        <v>36</v>
      </c>
      <c r="C5023">
        <v>0</v>
      </c>
      <c r="D5023" t="s">
        <v>21</v>
      </c>
      <c r="E5023" t="s">
        <v>21</v>
      </c>
      <c r="F5023" t="s">
        <v>75</v>
      </c>
      <c r="G5023">
        <v>2</v>
      </c>
      <c r="H5023" t="s">
        <v>20</v>
      </c>
      <c r="I5023" t="s">
        <v>32</v>
      </c>
      <c r="J5023" t="s">
        <v>20</v>
      </c>
      <c r="K5023" t="s">
        <v>21</v>
      </c>
      <c r="L5023" t="s">
        <v>33</v>
      </c>
      <c r="M5023" t="s">
        <v>21</v>
      </c>
      <c r="N5023" t="s">
        <v>34</v>
      </c>
      <c r="O5023">
        <v>55.21</v>
      </c>
      <c r="P5023">
        <v>111.36</v>
      </c>
      <c r="Q5023">
        <v>3</v>
      </c>
      <c r="R5023" t="s">
        <v>21</v>
      </c>
    </row>
    <row r="5024" spans="1:18" x14ac:dyDescent="0.35">
      <c r="A5024" t="s">
        <v>5047</v>
      </c>
      <c r="B5024" t="s">
        <v>19</v>
      </c>
      <c r="C5024">
        <v>1</v>
      </c>
      <c r="D5024" t="s">
        <v>20</v>
      </c>
      <c r="E5024" t="s">
        <v>20</v>
      </c>
      <c r="F5024" t="s">
        <v>56</v>
      </c>
      <c r="G5024">
        <v>14</v>
      </c>
      <c r="H5024" t="s">
        <v>20</v>
      </c>
      <c r="I5024" t="s">
        <v>32</v>
      </c>
      <c r="J5024" t="s">
        <v>21</v>
      </c>
      <c r="K5024" t="s">
        <v>20</v>
      </c>
      <c r="L5024" t="s">
        <v>29</v>
      </c>
      <c r="M5024" t="s">
        <v>20</v>
      </c>
      <c r="N5024" t="s">
        <v>30</v>
      </c>
      <c r="O5024">
        <v>66.31</v>
      </c>
      <c r="P5024">
        <v>921.89</v>
      </c>
      <c r="Q5024">
        <v>0</v>
      </c>
      <c r="R5024" t="s">
        <v>21</v>
      </c>
    </row>
    <row r="5025" spans="1:18" x14ac:dyDescent="0.35">
      <c r="A5025" t="s">
        <v>5048</v>
      </c>
      <c r="B5025" t="s">
        <v>36</v>
      </c>
      <c r="C5025">
        <v>0</v>
      </c>
      <c r="D5025" t="s">
        <v>20</v>
      </c>
      <c r="E5025" t="s">
        <v>20</v>
      </c>
      <c r="F5025" t="s">
        <v>56</v>
      </c>
      <c r="G5025">
        <v>20</v>
      </c>
      <c r="H5025" t="s">
        <v>21</v>
      </c>
      <c r="I5025" t="s">
        <v>32</v>
      </c>
      <c r="J5025" t="s">
        <v>20</v>
      </c>
      <c r="K5025" t="s">
        <v>21</v>
      </c>
      <c r="L5025" t="s">
        <v>33</v>
      </c>
      <c r="M5025" t="s">
        <v>20</v>
      </c>
      <c r="N5025" t="s">
        <v>34</v>
      </c>
      <c r="O5025">
        <v>45.95</v>
      </c>
      <c r="P5025">
        <v>917.84</v>
      </c>
      <c r="Q5025">
        <v>0</v>
      </c>
      <c r="R5025" t="s">
        <v>20</v>
      </c>
    </row>
    <row r="5026" spans="1:18" x14ac:dyDescent="0.35">
      <c r="A5026" t="s">
        <v>5049</v>
      </c>
      <c r="B5026" t="s">
        <v>36</v>
      </c>
      <c r="C5026">
        <v>0</v>
      </c>
      <c r="D5026" t="s">
        <v>20</v>
      </c>
      <c r="E5026" t="s">
        <v>21</v>
      </c>
      <c r="F5026" t="s">
        <v>22</v>
      </c>
      <c r="G5026">
        <v>42</v>
      </c>
      <c r="H5026" t="s">
        <v>20</v>
      </c>
      <c r="I5026" t="s">
        <v>23</v>
      </c>
      <c r="J5026" t="s">
        <v>21</v>
      </c>
      <c r="K5026" t="s">
        <v>21</v>
      </c>
      <c r="L5026" t="s">
        <v>33</v>
      </c>
      <c r="M5026" t="s">
        <v>20</v>
      </c>
      <c r="N5026" t="s">
        <v>25</v>
      </c>
      <c r="O5026">
        <v>82.4</v>
      </c>
      <c r="P5026">
        <v>3499.04</v>
      </c>
      <c r="Q5026">
        <v>3</v>
      </c>
      <c r="R5026" t="s">
        <v>21</v>
      </c>
    </row>
    <row r="5027" spans="1:18" x14ac:dyDescent="0.35">
      <c r="A5027" t="s">
        <v>5050</v>
      </c>
      <c r="B5027" t="s">
        <v>36</v>
      </c>
      <c r="C5027">
        <v>0</v>
      </c>
      <c r="D5027" t="s">
        <v>20</v>
      </c>
      <c r="E5027" t="s">
        <v>21</v>
      </c>
      <c r="F5027" t="s">
        <v>47</v>
      </c>
      <c r="G5027">
        <v>50</v>
      </c>
      <c r="H5027" t="s">
        <v>20</v>
      </c>
      <c r="I5027" t="s">
        <v>32</v>
      </c>
      <c r="J5027" t="s">
        <v>21</v>
      </c>
      <c r="K5027" t="s">
        <v>20</v>
      </c>
      <c r="L5027" t="s">
        <v>29</v>
      </c>
      <c r="M5027" t="s">
        <v>20</v>
      </c>
      <c r="N5027" t="s">
        <v>25</v>
      </c>
      <c r="O5027">
        <v>49.66</v>
      </c>
      <c r="P5027">
        <v>2477.54</v>
      </c>
      <c r="Q5027">
        <v>2</v>
      </c>
      <c r="R5027" t="s">
        <v>21</v>
      </c>
    </row>
    <row r="5028" spans="1:18" x14ac:dyDescent="0.35">
      <c r="A5028" t="s">
        <v>5051</v>
      </c>
      <c r="B5028" t="s">
        <v>19</v>
      </c>
      <c r="C5028">
        <v>1</v>
      </c>
      <c r="D5028" t="s">
        <v>21</v>
      </c>
      <c r="E5028" t="s">
        <v>21</v>
      </c>
      <c r="F5028" t="s">
        <v>45</v>
      </c>
      <c r="G5028">
        <v>53</v>
      </c>
      <c r="H5028" t="s">
        <v>20</v>
      </c>
      <c r="I5028" t="s">
        <v>23</v>
      </c>
      <c r="J5028" t="s">
        <v>21</v>
      </c>
      <c r="K5028" t="s">
        <v>21</v>
      </c>
      <c r="L5028" t="s">
        <v>29</v>
      </c>
      <c r="M5028" t="s">
        <v>21</v>
      </c>
      <c r="N5028" t="s">
        <v>25</v>
      </c>
      <c r="O5028">
        <v>87.4</v>
      </c>
      <c r="P5028">
        <v>4767.2700000000004</v>
      </c>
      <c r="Q5028">
        <v>2</v>
      </c>
      <c r="R5028" t="s">
        <v>21</v>
      </c>
    </row>
    <row r="5029" spans="1:18" x14ac:dyDescent="0.35">
      <c r="A5029" t="s">
        <v>5052</v>
      </c>
      <c r="B5029" t="s">
        <v>36</v>
      </c>
      <c r="C5029">
        <v>0</v>
      </c>
      <c r="D5029" t="s">
        <v>20</v>
      </c>
      <c r="E5029" t="s">
        <v>21</v>
      </c>
      <c r="F5029" t="s">
        <v>22</v>
      </c>
      <c r="G5029">
        <v>12</v>
      </c>
      <c r="H5029" t="s">
        <v>20</v>
      </c>
      <c r="I5029" t="s">
        <v>23</v>
      </c>
      <c r="J5029" t="s">
        <v>20</v>
      </c>
      <c r="K5029" t="s">
        <v>21</v>
      </c>
      <c r="L5029" t="s">
        <v>33</v>
      </c>
      <c r="M5029" t="s">
        <v>21</v>
      </c>
      <c r="N5029" t="s">
        <v>25</v>
      </c>
      <c r="O5029">
        <v>96.37</v>
      </c>
      <c r="P5029">
        <v>1165.76</v>
      </c>
      <c r="Q5029">
        <v>3</v>
      </c>
      <c r="R5029" t="s">
        <v>20</v>
      </c>
    </row>
    <row r="5030" spans="1:18" x14ac:dyDescent="0.35">
      <c r="A5030" t="s">
        <v>5053</v>
      </c>
      <c r="B5030" t="s">
        <v>19</v>
      </c>
      <c r="C5030">
        <v>0</v>
      </c>
      <c r="D5030" t="s">
        <v>21</v>
      </c>
      <c r="E5030" t="s">
        <v>21</v>
      </c>
      <c r="F5030" t="s">
        <v>49</v>
      </c>
      <c r="G5030">
        <v>44</v>
      </c>
      <c r="H5030" t="s">
        <v>21</v>
      </c>
      <c r="I5030" t="s">
        <v>23</v>
      </c>
      <c r="J5030" t="s">
        <v>21</v>
      </c>
      <c r="K5030" t="s">
        <v>21</v>
      </c>
      <c r="L5030" t="s">
        <v>33</v>
      </c>
      <c r="M5030" t="s">
        <v>20</v>
      </c>
      <c r="N5030" t="s">
        <v>34</v>
      </c>
      <c r="O5030">
        <v>65.77</v>
      </c>
      <c r="P5030">
        <v>2932.71</v>
      </c>
      <c r="Q5030">
        <v>2</v>
      </c>
      <c r="R5030" t="s">
        <v>20</v>
      </c>
    </row>
    <row r="5031" spans="1:18" x14ac:dyDescent="0.35">
      <c r="A5031" t="s">
        <v>5054</v>
      </c>
      <c r="B5031" t="s">
        <v>36</v>
      </c>
      <c r="C5031">
        <v>1</v>
      </c>
      <c r="D5031" t="s">
        <v>21</v>
      </c>
      <c r="E5031" t="s">
        <v>21</v>
      </c>
      <c r="F5031" t="s">
        <v>75</v>
      </c>
      <c r="G5031">
        <v>10</v>
      </c>
      <c r="H5031" t="s">
        <v>20</v>
      </c>
      <c r="I5031" t="s">
        <v>32</v>
      </c>
      <c r="J5031" t="s">
        <v>20</v>
      </c>
      <c r="K5031" t="s">
        <v>21</v>
      </c>
      <c r="L5031" t="s">
        <v>33</v>
      </c>
      <c r="M5031" t="s">
        <v>21</v>
      </c>
      <c r="N5031" t="s">
        <v>34</v>
      </c>
      <c r="O5031">
        <v>54.33</v>
      </c>
      <c r="P5031">
        <v>541.74</v>
      </c>
      <c r="Q5031">
        <v>1</v>
      </c>
      <c r="R5031"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BC584-E736-4A38-87ED-1396648332F1}">
  <dimension ref="A1:V5001"/>
  <sheetViews>
    <sheetView workbookViewId="0">
      <selection sqref="A1:V5001"/>
    </sheetView>
  </sheetViews>
  <sheetFormatPr defaultRowHeight="14.5" x14ac:dyDescent="0.35"/>
  <cols>
    <col min="1" max="1" width="12.81640625" customWidth="1"/>
    <col min="2" max="2" width="9" customWidth="1"/>
    <col min="3" max="3" width="13.7265625" customWidth="1"/>
    <col min="4" max="4" width="9.1796875" customWidth="1"/>
    <col min="5" max="5" width="13" customWidth="1"/>
    <col min="6" max="6" width="11.453125" bestFit="1" customWidth="1"/>
    <col min="7" max="7" width="16.26953125" style="2" customWidth="1"/>
    <col min="8" max="8" width="14" customWidth="1"/>
    <col min="9" max="9" width="15.54296875" customWidth="1"/>
    <col min="10" max="11" width="16.54296875" bestFit="1" customWidth="1"/>
    <col min="12" max="12" width="15.08984375" bestFit="1" customWidth="1"/>
    <col min="13" max="13" width="15.7265625" customWidth="1"/>
    <col min="14" max="14" width="17" customWidth="1"/>
    <col min="15" max="15" width="16.54296875" style="1" customWidth="1"/>
    <col min="16" max="16" width="13.7265625" style="1" customWidth="1"/>
    <col min="17" max="17" width="15.36328125" customWidth="1"/>
    <col min="18" max="18" width="7.90625" customWidth="1"/>
    <col min="19" max="19" width="22.26953125" bestFit="1" customWidth="1"/>
    <col min="20" max="20" width="15.36328125" customWidth="1"/>
  </cols>
  <sheetData>
    <row r="1" spans="1:22" x14ac:dyDescent="0.35">
      <c r="A1" t="s">
        <v>0</v>
      </c>
      <c r="B1" t="s">
        <v>1</v>
      </c>
      <c r="C1" t="s">
        <v>2</v>
      </c>
      <c r="D1" t="s">
        <v>3</v>
      </c>
      <c r="E1" t="s">
        <v>4</v>
      </c>
      <c r="F1" t="s">
        <v>5</v>
      </c>
      <c r="G1" s="2" t="s">
        <v>5118</v>
      </c>
      <c r="H1" t="s">
        <v>7</v>
      </c>
      <c r="I1" t="s">
        <v>8</v>
      </c>
      <c r="J1" t="s">
        <v>9</v>
      </c>
      <c r="K1" t="s">
        <v>10</v>
      </c>
      <c r="L1" t="s">
        <v>11</v>
      </c>
      <c r="M1" t="s">
        <v>12</v>
      </c>
      <c r="N1" t="s">
        <v>13</v>
      </c>
      <c r="O1" s="1" t="s">
        <v>14</v>
      </c>
      <c r="P1" s="1" t="s">
        <v>15</v>
      </c>
      <c r="Q1" t="s">
        <v>16</v>
      </c>
      <c r="R1" t="s">
        <v>17</v>
      </c>
      <c r="S1" t="s">
        <v>5116</v>
      </c>
      <c r="T1" t="s">
        <v>5117</v>
      </c>
      <c r="U1" t="s">
        <v>5156</v>
      </c>
      <c r="V1" t="s">
        <v>5157</v>
      </c>
    </row>
    <row r="2" spans="1:22" x14ac:dyDescent="0.35">
      <c r="A2" t="s">
        <v>18</v>
      </c>
      <c r="B2" t="s">
        <v>19</v>
      </c>
      <c r="C2">
        <v>0</v>
      </c>
      <c r="D2" t="s">
        <v>20</v>
      </c>
      <c r="E2" t="s">
        <v>21</v>
      </c>
      <c r="F2" t="s">
        <v>22</v>
      </c>
      <c r="G2" s="2">
        <v>62</v>
      </c>
      <c r="H2" t="s">
        <v>20</v>
      </c>
      <c r="I2" t="s">
        <v>23</v>
      </c>
      <c r="J2" t="s">
        <v>21</v>
      </c>
      <c r="K2" t="s">
        <v>20</v>
      </c>
      <c r="L2" t="s">
        <v>24</v>
      </c>
      <c r="M2" t="s">
        <v>21</v>
      </c>
      <c r="N2" t="s">
        <v>25</v>
      </c>
      <c r="O2" s="1">
        <v>92.69</v>
      </c>
      <c r="P2" s="1">
        <v>5759.03</v>
      </c>
      <c r="Q2">
        <v>2</v>
      </c>
      <c r="R2" t="s">
        <v>21</v>
      </c>
      <c r="S2" t="str">
        <f>IF(ChurnData[[#This Row],[MonthlyCharges]]&lt;=30,"1. Up to 30",IF(ChurnData[[#This Row],[MonthlyCharges]]&lt;=50,"2. 31-50",IF(ChurnData[[#This Row],[MonthlyCharges]]&lt;=70,"3. 51-70",IF(ChurnData[[#This Row],[MonthlyCharges]]&lt;=90,"4. 71-90","5. Over 90"))))</f>
        <v>5. Over 90</v>
      </c>
      <c r="T2" t="str">
        <f>IF(AND(ChurnData[[#This Row],[Contract]]="Month-to-month",ChurnData[[#This Row],[InternetService]]="Fiber optic",ChurnData[[#This Row],[TenureMonths]]&lt;=11),"High-risk","Other")</f>
        <v>Other</v>
      </c>
      <c r="U2" t="str">
        <f>IF(ChurnData[[#This Row],[TenureMonths]]&lt;=11,"0-11",IF(ChurnData[[#This Row],[TenureMonths]]&lt;=23,"12-23",IF(ChurnData[[#This Row],[TenureMonths]]&lt;=35,"24-35",IF(ChurnData[[#This Row],[TenureMonths]]&lt;=47,"36-47",IF(ChurnData[[#This Row],[TenureMonths]]&lt;=59,"48-59","60-72")))))</f>
        <v>60-72</v>
      </c>
      <c r="V2">
        <f>IF(ChurnData[[#This Row],[Churn]]="Yes",1,0)</f>
        <v>0</v>
      </c>
    </row>
    <row r="3" spans="1:22" x14ac:dyDescent="0.35">
      <c r="A3" t="s">
        <v>26</v>
      </c>
      <c r="B3" t="s">
        <v>19</v>
      </c>
      <c r="C3">
        <v>0</v>
      </c>
      <c r="D3" t="s">
        <v>20</v>
      </c>
      <c r="E3" t="s">
        <v>20</v>
      </c>
      <c r="F3" t="s">
        <v>27</v>
      </c>
      <c r="G3" s="2">
        <v>3</v>
      </c>
      <c r="H3" t="s">
        <v>20</v>
      </c>
      <c r="I3" t="s">
        <v>21</v>
      </c>
      <c r="J3" t="s">
        <v>28</v>
      </c>
      <c r="K3" t="s">
        <v>28</v>
      </c>
      <c r="L3" t="s">
        <v>29</v>
      </c>
      <c r="M3" t="s">
        <v>20</v>
      </c>
      <c r="N3" t="s">
        <v>30</v>
      </c>
      <c r="O3" s="1">
        <v>20.68</v>
      </c>
      <c r="P3" s="1">
        <v>63.77</v>
      </c>
      <c r="Q3">
        <v>1</v>
      </c>
      <c r="R3" t="s">
        <v>21</v>
      </c>
      <c r="S3" t="str">
        <f>IF(ChurnData[[#This Row],[MonthlyCharges]]&lt;=30,"1. Up to 30",IF(ChurnData[[#This Row],[MonthlyCharges]]&lt;=50,"2. 31-50",IF(ChurnData[[#This Row],[MonthlyCharges]]&lt;=70,"3. 51-70",IF(ChurnData[[#This Row],[MonthlyCharges]]&lt;=90,"4. 71-90","5. Over 90"))))</f>
        <v>1. Up to 30</v>
      </c>
      <c r="T3" t="str">
        <f>IF(AND(ChurnData[[#This Row],[Contract]]="Month-to-month",ChurnData[[#This Row],[InternetService]]="Fiber optic",ChurnData[[#This Row],[TenureMonths]]&lt;=11),"High-risk","Other")</f>
        <v>Other</v>
      </c>
      <c r="U3" t="str">
        <f>IF(ChurnData[[#This Row],[TenureMonths]]&lt;=11,"0-11",IF(ChurnData[[#This Row],[TenureMonths]]&lt;=23,"12-23",IF(ChurnData[[#This Row],[TenureMonths]]&lt;=35,"24-35",IF(ChurnData[[#This Row],[TenureMonths]]&lt;=47,"36-47",IF(ChurnData[[#This Row],[TenureMonths]]&lt;=59,"48-59","60-72")))))</f>
        <v>0-11</v>
      </c>
      <c r="V3">
        <f>IF(ChurnData[[#This Row],[Churn]]="Yes",1,0)</f>
        <v>0</v>
      </c>
    </row>
    <row r="4" spans="1:22" x14ac:dyDescent="0.35">
      <c r="A4" t="s">
        <v>31</v>
      </c>
      <c r="B4" t="s">
        <v>19</v>
      </c>
      <c r="C4">
        <v>0</v>
      </c>
      <c r="D4" t="s">
        <v>21</v>
      </c>
      <c r="E4" t="s">
        <v>21</v>
      </c>
      <c r="F4" t="s">
        <v>22</v>
      </c>
      <c r="G4" s="2">
        <v>28</v>
      </c>
      <c r="H4" t="s">
        <v>21</v>
      </c>
      <c r="I4" t="s">
        <v>32</v>
      </c>
      <c r="J4" t="s">
        <v>21</v>
      </c>
      <c r="K4" t="s">
        <v>21</v>
      </c>
      <c r="L4" t="s">
        <v>33</v>
      </c>
      <c r="M4" t="s">
        <v>21</v>
      </c>
      <c r="N4" t="s">
        <v>34</v>
      </c>
      <c r="O4" s="1">
        <v>55.5</v>
      </c>
      <c r="P4" s="1">
        <v>1560.47</v>
      </c>
      <c r="Q4">
        <v>1</v>
      </c>
      <c r="R4" t="s">
        <v>21</v>
      </c>
      <c r="S4" t="str">
        <f>IF(ChurnData[[#This Row],[MonthlyCharges]]&lt;=30,"1. Up to 30",IF(ChurnData[[#This Row],[MonthlyCharges]]&lt;=50,"2. 31-50",IF(ChurnData[[#This Row],[MonthlyCharges]]&lt;=70,"3. 51-70",IF(ChurnData[[#This Row],[MonthlyCharges]]&lt;=90,"4. 71-90","5. Over 90"))))</f>
        <v>3. 51-70</v>
      </c>
      <c r="T4" t="str">
        <f>IF(AND(ChurnData[[#This Row],[Contract]]="Month-to-month",ChurnData[[#This Row],[InternetService]]="Fiber optic",ChurnData[[#This Row],[TenureMonths]]&lt;=11),"High-risk","Other")</f>
        <v>Other</v>
      </c>
      <c r="U4" t="str">
        <f>IF(ChurnData[[#This Row],[TenureMonths]]&lt;=11,"0-11",IF(ChurnData[[#This Row],[TenureMonths]]&lt;=23,"12-23",IF(ChurnData[[#This Row],[TenureMonths]]&lt;=35,"24-35",IF(ChurnData[[#This Row],[TenureMonths]]&lt;=47,"36-47",IF(ChurnData[[#This Row],[TenureMonths]]&lt;=59,"48-59","60-72")))))</f>
        <v>24-35</v>
      </c>
      <c r="V4">
        <f>IF(ChurnData[[#This Row],[Churn]]="Yes",1,0)</f>
        <v>0</v>
      </c>
    </row>
    <row r="5" spans="1:22" x14ac:dyDescent="0.35">
      <c r="A5" t="s">
        <v>35</v>
      </c>
      <c r="B5" t="s">
        <v>36</v>
      </c>
      <c r="C5">
        <v>0</v>
      </c>
      <c r="D5" t="s">
        <v>21</v>
      </c>
      <c r="E5" t="s">
        <v>21</v>
      </c>
      <c r="F5" t="s">
        <v>37</v>
      </c>
      <c r="G5" s="2">
        <v>52</v>
      </c>
      <c r="H5" t="s">
        <v>21</v>
      </c>
      <c r="I5" t="s">
        <v>23</v>
      </c>
      <c r="J5" t="s">
        <v>20</v>
      </c>
      <c r="K5" t="s">
        <v>20</v>
      </c>
      <c r="L5" t="s">
        <v>24</v>
      </c>
      <c r="M5" t="s">
        <v>20</v>
      </c>
      <c r="N5" t="s">
        <v>34</v>
      </c>
      <c r="O5" s="1">
        <v>79.180000000000007</v>
      </c>
      <c r="P5" s="1">
        <v>4181.26</v>
      </c>
      <c r="Q5">
        <v>1</v>
      </c>
      <c r="R5" t="s">
        <v>21</v>
      </c>
      <c r="S5" t="str">
        <f>IF(ChurnData[[#This Row],[MonthlyCharges]]&lt;=30,"1. Up to 30",IF(ChurnData[[#This Row],[MonthlyCharges]]&lt;=50,"2. 31-50",IF(ChurnData[[#This Row],[MonthlyCharges]]&lt;=70,"3. 51-70",IF(ChurnData[[#This Row],[MonthlyCharges]]&lt;=90,"4. 71-90","5. Over 90"))))</f>
        <v>4. 71-90</v>
      </c>
      <c r="T5" t="str">
        <f>IF(AND(ChurnData[[#This Row],[Contract]]="Month-to-month",ChurnData[[#This Row],[InternetService]]="Fiber optic",ChurnData[[#This Row],[TenureMonths]]&lt;=11),"High-risk","Other")</f>
        <v>Other</v>
      </c>
      <c r="U5" t="str">
        <f>IF(ChurnData[[#This Row],[TenureMonths]]&lt;=11,"0-11",IF(ChurnData[[#This Row],[TenureMonths]]&lt;=23,"12-23",IF(ChurnData[[#This Row],[TenureMonths]]&lt;=35,"24-35",IF(ChurnData[[#This Row],[TenureMonths]]&lt;=47,"36-47",IF(ChurnData[[#This Row],[TenureMonths]]&lt;=59,"48-59","60-72")))))</f>
        <v>48-59</v>
      </c>
      <c r="V5">
        <f>IF(ChurnData[[#This Row],[Churn]]="Yes",1,0)</f>
        <v>0</v>
      </c>
    </row>
    <row r="6" spans="1:22" x14ac:dyDescent="0.35">
      <c r="A6" t="s">
        <v>38</v>
      </c>
      <c r="B6" t="s">
        <v>36</v>
      </c>
      <c r="C6">
        <v>0</v>
      </c>
      <c r="D6" t="s">
        <v>21</v>
      </c>
      <c r="E6" t="s">
        <v>21</v>
      </c>
      <c r="F6" t="s">
        <v>39</v>
      </c>
      <c r="G6" s="2">
        <v>72</v>
      </c>
      <c r="H6" t="s">
        <v>20</v>
      </c>
      <c r="I6" t="s">
        <v>23</v>
      </c>
      <c r="J6" t="s">
        <v>20</v>
      </c>
      <c r="K6" t="s">
        <v>20</v>
      </c>
      <c r="L6" t="s">
        <v>24</v>
      </c>
      <c r="M6" t="s">
        <v>21</v>
      </c>
      <c r="N6" t="s">
        <v>34</v>
      </c>
      <c r="O6" s="1">
        <v>90.49</v>
      </c>
      <c r="P6" s="1">
        <v>6510.2</v>
      </c>
      <c r="Q6">
        <v>2</v>
      </c>
      <c r="R6" t="s">
        <v>21</v>
      </c>
      <c r="S6" t="str">
        <f>IF(ChurnData[[#This Row],[MonthlyCharges]]&lt;=30,"1. Up to 30",IF(ChurnData[[#This Row],[MonthlyCharges]]&lt;=50,"2. 31-50",IF(ChurnData[[#This Row],[MonthlyCharges]]&lt;=70,"3. 51-70",IF(ChurnData[[#This Row],[MonthlyCharges]]&lt;=90,"4. 71-90","5. Over 90"))))</f>
        <v>5. Over 90</v>
      </c>
      <c r="T6" t="str">
        <f>IF(AND(ChurnData[[#This Row],[Contract]]="Month-to-month",ChurnData[[#This Row],[InternetService]]="Fiber optic",ChurnData[[#This Row],[TenureMonths]]&lt;=11),"High-risk","Other")</f>
        <v>Other</v>
      </c>
      <c r="U6" t="str">
        <f>IF(ChurnData[[#This Row],[TenureMonths]]&lt;=11,"0-11",IF(ChurnData[[#This Row],[TenureMonths]]&lt;=23,"12-23",IF(ChurnData[[#This Row],[TenureMonths]]&lt;=35,"24-35",IF(ChurnData[[#This Row],[TenureMonths]]&lt;=47,"36-47",IF(ChurnData[[#This Row],[TenureMonths]]&lt;=59,"48-59","60-72")))))</f>
        <v>60-72</v>
      </c>
      <c r="V6">
        <f>IF(ChurnData[[#This Row],[Churn]]="Yes",1,0)</f>
        <v>0</v>
      </c>
    </row>
    <row r="7" spans="1:22" x14ac:dyDescent="0.35">
      <c r="A7" t="s">
        <v>40</v>
      </c>
      <c r="B7" t="s">
        <v>19</v>
      </c>
      <c r="C7">
        <v>0</v>
      </c>
      <c r="D7" t="s">
        <v>21</v>
      </c>
      <c r="E7" t="s">
        <v>20</v>
      </c>
      <c r="F7" t="s">
        <v>41</v>
      </c>
      <c r="G7" s="2">
        <v>19</v>
      </c>
      <c r="H7" t="s">
        <v>20</v>
      </c>
      <c r="I7" t="s">
        <v>23</v>
      </c>
      <c r="J7" t="s">
        <v>21</v>
      </c>
      <c r="K7" t="s">
        <v>21</v>
      </c>
      <c r="L7" t="s">
        <v>33</v>
      </c>
      <c r="M7" t="s">
        <v>20</v>
      </c>
      <c r="N7" t="s">
        <v>30</v>
      </c>
      <c r="O7" s="1">
        <v>75.62</v>
      </c>
      <c r="P7" s="1">
        <v>1445.12</v>
      </c>
      <c r="Q7">
        <v>4</v>
      </c>
      <c r="R7" t="s">
        <v>20</v>
      </c>
      <c r="S7" t="str">
        <f>IF(ChurnData[[#This Row],[MonthlyCharges]]&lt;=30,"1. Up to 30",IF(ChurnData[[#This Row],[MonthlyCharges]]&lt;=50,"2. 31-50",IF(ChurnData[[#This Row],[MonthlyCharges]]&lt;=70,"3. 51-70",IF(ChurnData[[#This Row],[MonthlyCharges]]&lt;=90,"4. 71-90","5. Over 90"))))</f>
        <v>4. 71-90</v>
      </c>
      <c r="T7" t="str">
        <f>IF(AND(ChurnData[[#This Row],[Contract]]="Month-to-month",ChurnData[[#This Row],[InternetService]]="Fiber optic",ChurnData[[#This Row],[TenureMonths]]&lt;=11),"High-risk","Other")</f>
        <v>Other</v>
      </c>
      <c r="U7" t="str">
        <f>IF(ChurnData[[#This Row],[TenureMonths]]&lt;=11,"0-11",IF(ChurnData[[#This Row],[TenureMonths]]&lt;=23,"12-23",IF(ChurnData[[#This Row],[TenureMonths]]&lt;=35,"24-35",IF(ChurnData[[#This Row],[TenureMonths]]&lt;=47,"36-47",IF(ChurnData[[#This Row],[TenureMonths]]&lt;=59,"48-59","60-72")))))</f>
        <v>12-23</v>
      </c>
      <c r="V7">
        <f>IF(ChurnData[[#This Row],[Churn]]="Yes",1,0)</f>
        <v>1</v>
      </c>
    </row>
    <row r="8" spans="1:22" x14ac:dyDescent="0.35">
      <c r="A8" t="s">
        <v>42</v>
      </c>
      <c r="B8" t="s">
        <v>36</v>
      </c>
      <c r="C8">
        <v>1</v>
      </c>
      <c r="D8" t="s">
        <v>21</v>
      </c>
      <c r="E8" t="s">
        <v>21</v>
      </c>
      <c r="F8" t="s">
        <v>22</v>
      </c>
      <c r="G8" s="2">
        <v>5</v>
      </c>
      <c r="H8" t="s">
        <v>21</v>
      </c>
      <c r="I8" t="s">
        <v>32</v>
      </c>
      <c r="J8" t="s">
        <v>21</v>
      </c>
      <c r="K8" t="s">
        <v>20</v>
      </c>
      <c r="L8" t="s">
        <v>33</v>
      </c>
      <c r="M8" t="s">
        <v>21</v>
      </c>
      <c r="N8" t="s">
        <v>43</v>
      </c>
      <c r="O8" s="1">
        <v>44.73</v>
      </c>
      <c r="P8" s="1">
        <v>224.44</v>
      </c>
      <c r="Q8">
        <v>1</v>
      </c>
      <c r="R8" t="s">
        <v>21</v>
      </c>
      <c r="S8" t="str">
        <f>IF(ChurnData[[#This Row],[MonthlyCharges]]&lt;=30,"1. Up to 30",IF(ChurnData[[#This Row],[MonthlyCharges]]&lt;=50,"2. 31-50",IF(ChurnData[[#This Row],[MonthlyCharges]]&lt;=70,"3. 51-70",IF(ChurnData[[#This Row],[MonthlyCharges]]&lt;=90,"4. 71-90","5. Over 90"))))</f>
        <v>2. 31-50</v>
      </c>
      <c r="T8" t="str">
        <f>IF(AND(ChurnData[[#This Row],[Contract]]="Month-to-month",ChurnData[[#This Row],[InternetService]]="Fiber optic",ChurnData[[#This Row],[TenureMonths]]&lt;=11),"High-risk","Other")</f>
        <v>Other</v>
      </c>
      <c r="U8" t="str">
        <f>IF(ChurnData[[#This Row],[TenureMonths]]&lt;=11,"0-11",IF(ChurnData[[#This Row],[TenureMonths]]&lt;=23,"12-23",IF(ChurnData[[#This Row],[TenureMonths]]&lt;=35,"24-35",IF(ChurnData[[#This Row],[TenureMonths]]&lt;=47,"36-47",IF(ChurnData[[#This Row],[TenureMonths]]&lt;=59,"48-59","60-72")))))</f>
        <v>0-11</v>
      </c>
      <c r="V8">
        <f>IF(ChurnData[[#This Row],[Churn]]="Yes",1,0)</f>
        <v>0</v>
      </c>
    </row>
    <row r="9" spans="1:22" x14ac:dyDescent="0.35">
      <c r="A9" t="s">
        <v>44</v>
      </c>
      <c r="B9" t="s">
        <v>19</v>
      </c>
      <c r="C9">
        <v>0</v>
      </c>
      <c r="D9" t="s">
        <v>20</v>
      </c>
      <c r="E9" t="s">
        <v>21</v>
      </c>
      <c r="F9" t="s">
        <v>45</v>
      </c>
      <c r="G9" s="2">
        <v>11</v>
      </c>
      <c r="H9" t="s">
        <v>20</v>
      </c>
      <c r="I9" t="s">
        <v>23</v>
      </c>
      <c r="J9" t="s">
        <v>21</v>
      </c>
      <c r="K9" t="s">
        <v>21</v>
      </c>
      <c r="L9" t="s">
        <v>33</v>
      </c>
      <c r="M9" t="s">
        <v>21</v>
      </c>
      <c r="N9" t="s">
        <v>34</v>
      </c>
      <c r="O9" s="1">
        <v>84.89</v>
      </c>
      <c r="P9" s="1">
        <v>906.31</v>
      </c>
      <c r="Q9">
        <v>3</v>
      </c>
      <c r="R9" t="s">
        <v>20</v>
      </c>
      <c r="S9" t="str">
        <f>IF(ChurnData[[#This Row],[MonthlyCharges]]&lt;=30,"1. Up to 30",IF(ChurnData[[#This Row],[MonthlyCharges]]&lt;=50,"2. 31-50",IF(ChurnData[[#This Row],[MonthlyCharges]]&lt;=70,"3. 51-70",IF(ChurnData[[#This Row],[MonthlyCharges]]&lt;=90,"4. 71-90","5. Over 90"))))</f>
        <v>4. 71-90</v>
      </c>
      <c r="T9" t="str">
        <f>IF(AND(ChurnData[[#This Row],[Contract]]="Month-to-month",ChurnData[[#This Row],[InternetService]]="Fiber optic",ChurnData[[#This Row],[TenureMonths]]&lt;=11),"High-risk","Other")</f>
        <v>High-risk</v>
      </c>
      <c r="U9" t="str">
        <f>IF(ChurnData[[#This Row],[TenureMonths]]&lt;=11,"0-11",IF(ChurnData[[#This Row],[TenureMonths]]&lt;=23,"12-23",IF(ChurnData[[#This Row],[TenureMonths]]&lt;=35,"24-35",IF(ChurnData[[#This Row],[TenureMonths]]&lt;=47,"36-47",IF(ChurnData[[#This Row],[TenureMonths]]&lt;=59,"48-59","60-72")))))</f>
        <v>0-11</v>
      </c>
      <c r="V9">
        <f>IF(ChurnData[[#This Row],[Churn]]="Yes",1,0)</f>
        <v>1</v>
      </c>
    </row>
    <row r="10" spans="1:22" x14ac:dyDescent="0.35">
      <c r="A10" t="s">
        <v>46</v>
      </c>
      <c r="B10" t="s">
        <v>36</v>
      </c>
      <c r="C10">
        <v>0</v>
      </c>
      <c r="D10" t="s">
        <v>20</v>
      </c>
      <c r="E10" t="s">
        <v>21</v>
      </c>
      <c r="F10" t="s">
        <v>47</v>
      </c>
      <c r="G10" s="2">
        <v>38</v>
      </c>
      <c r="H10" t="s">
        <v>20</v>
      </c>
      <c r="I10" t="s">
        <v>32</v>
      </c>
      <c r="J10" t="s">
        <v>20</v>
      </c>
      <c r="K10" t="s">
        <v>21</v>
      </c>
      <c r="L10" t="s">
        <v>24</v>
      </c>
      <c r="M10" t="s">
        <v>20</v>
      </c>
      <c r="N10" t="s">
        <v>30</v>
      </c>
      <c r="O10" s="1">
        <v>50.79</v>
      </c>
      <c r="P10" s="1">
        <v>1919.53</v>
      </c>
      <c r="Q10">
        <v>0</v>
      </c>
      <c r="R10" t="s">
        <v>21</v>
      </c>
      <c r="S10" t="str">
        <f>IF(ChurnData[[#This Row],[MonthlyCharges]]&lt;=30,"1. Up to 30",IF(ChurnData[[#This Row],[MonthlyCharges]]&lt;=50,"2. 31-50",IF(ChurnData[[#This Row],[MonthlyCharges]]&lt;=70,"3. 51-70",IF(ChurnData[[#This Row],[MonthlyCharges]]&lt;=90,"4. 71-90","5. Over 90"))))</f>
        <v>3. 51-70</v>
      </c>
      <c r="T10" t="str">
        <f>IF(AND(ChurnData[[#This Row],[Contract]]="Month-to-month",ChurnData[[#This Row],[InternetService]]="Fiber optic",ChurnData[[#This Row],[TenureMonths]]&lt;=11),"High-risk","Other")</f>
        <v>Other</v>
      </c>
      <c r="U10" t="str">
        <f>IF(ChurnData[[#This Row],[TenureMonths]]&lt;=11,"0-11",IF(ChurnData[[#This Row],[TenureMonths]]&lt;=23,"12-23",IF(ChurnData[[#This Row],[TenureMonths]]&lt;=35,"24-35",IF(ChurnData[[#This Row],[TenureMonths]]&lt;=47,"36-47",IF(ChurnData[[#This Row],[TenureMonths]]&lt;=59,"48-59","60-72")))))</f>
        <v>36-47</v>
      </c>
      <c r="V10">
        <f>IF(ChurnData[[#This Row],[Churn]]="Yes",1,0)</f>
        <v>0</v>
      </c>
    </row>
    <row r="11" spans="1:22" x14ac:dyDescent="0.35">
      <c r="A11" t="s">
        <v>48</v>
      </c>
      <c r="B11" t="s">
        <v>36</v>
      </c>
      <c r="C11">
        <v>0</v>
      </c>
      <c r="D11" t="s">
        <v>20</v>
      </c>
      <c r="E11" t="s">
        <v>20</v>
      </c>
      <c r="F11" t="s">
        <v>49</v>
      </c>
      <c r="G11" s="2">
        <v>7</v>
      </c>
      <c r="H11" t="s">
        <v>20</v>
      </c>
      <c r="I11" t="s">
        <v>32</v>
      </c>
      <c r="J11" t="s">
        <v>20</v>
      </c>
      <c r="K11" t="s">
        <v>20</v>
      </c>
      <c r="L11" t="s">
        <v>33</v>
      </c>
      <c r="M11" t="s">
        <v>20</v>
      </c>
      <c r="N11" t="s">
        <v>25</v>
      </c>
      <c r="O11" s="1">
        <v>55.34</v>
      </c>
      <c r="P11" s="1">
        <v>383.69</v>
      </c>
      <c r="Q11">
        <v>1</v>
      </c>
      <c r="R11" t="s">
        <v>20</v>
      </c>
      <c r="S11" t="str">
        <f>IF(ChurnData[[#This Row],[MonthlyCharges]]&lt;=30,"1. Up to 30",IF(ChurnData[[#This Row],[MonthlyCharges]]&lt;=50,"2. 31-50",IF(ChurnData[[#This Row],[MonthlyCharges]]&lt;=70,"3. 51-70",IF(ChurnData[[#This Row],[MonthlyCharges]]&lt;=90,"4. 71-90","5. Over 90"))))</f>
        <v>3. 51-70</v>
      </c>
      <c r="T11" t="str">
        <f>IF(AND(ChurnData[[#This Row],[Contract]]="Month-to-month",ChurnData[[#This Row],[InternetService]]="Fiber optic",ChurnData[[#This Row],[TenureMonths]]&lt;=11),"High-risk","Other")</f>
        <v>Other</v>
      </c>
      <c r="U11" t="str">
        <f>IF(ChurnData[[#This Row],[TenureMonths]]&lt;=11,"0-11",IF(ChurnData[[#This Row],[TenureMonths]]&lt;=23,"12-23",IF(ChurnData[[#This Row],[TenureMonths]]&lt;=35,"24-35",IF(ChurnData[[#This Row],[TenureMonths]]&lt;=47,"36-47",IF(ChurnData[[#This Row],[TenureMonths]]&lt;=59,"48-59","60-72")))))</f>
        <v>0-11</v>
      </c>
      <c r="V11">
        <f>IF(ChurnData[[#This Row],[Churn]]="Yes",1,0)</f>
        <v>1</v>
      </c>
    </row>
    <row r="12" spans="1:22" x14ac:dyDescent="0.35">
      <c r="A12" t="s">
        <v>50</v>
      </c>
      <c r="B12" t="s">
        <v>19</v>
      </c>
      <c r="C12">
        <v>0</v>
      </c>
      <c r="D12" t="s">
        <v>20</v>
      </c>
      <c r="E12" t="s">
        <v>21</v>
      </c>
      <c r="F12" t="s">
        <v>49</v>
      </c>
      <c r="G12" s="2">
        <v>63</v>
      </c>
      <c r="H12" t="s">
        <v>21</v>
      </c>
      <c r="I12" t="s">
        <v>32</v>
      </c>
      <c r="J12" t="s">
        <v>21</v>
      </c>
      <c r="K12" t="s">
        <v>21</v>
      </c>
      <c r="L12" t="s">
        <v>24</v>
      </c>
      <c r="M12" t="s">
        <v>20</v>
      </c>
      <c r="N12" t="s">
        <v>34</v>
      </c>
      <c r="O12" s="1">
        <v>53.94</v>
      </c>
      <c r="P12" s="1">
        <v>3439.45</v>
      </c>
      <c r="Q12">
        <v>1</v>
      </c>
      <c r="R12" t="s">
        <v>20</v>
      </c>
      <c r="S12" t="str">
        <f>IF(ChurnData[[#This Row],[MonthlyCharges]]&lt;=30,"1. Up to 30",IF(ChurnData[[#This Row],[MonthlyCharges]]&lt;=50,"2. 31-50",IF(ChurnData[[#This Row],[MonthlyCharges]]&lt;=70,"3. 51-70",IF(ChurnData[[#This Row],[MonthlyCharges]]&lt;=90,"4. 71-90","5. Over 90"))))</f>
        <v>3. 51-70</v>
      </c>
      <c r="T12" t="str">
        <f>IF(AND(ChurnData[[#This Row],[Contract]]="Month-to-month",ChurnData[[#This Row],[InternetService]]="Fiber optic",ChurnData[[#This Row],[TenureMonths]]&lt;=11),"High-risk","Other")</f>
        <v>Other</v>
      </c>
      <c r="U12" t="str">
        <f>IF(ChurnData[[#This Row],[TenureMonths]]&lt;=11,"0-11",IF(ChurnData[[#This Row],[TenureMonths]]&lt;=23,"12-23",IF(ChurnData[[#This Row],[TenureMonths]]&lt;=35,"24-35",IF(ChurnData[[#This Row],[TenureMonths]]&lt;=47,"36-47",IF(ChurnData[[#This Row],[TenureMonths]]&lt;=59,"48-59","60-72")))))</f>
        <v>60-72</v>
      </c>
      <c r="V12">
        <f>IF(ChurnData[[#This Row],[Churn]]="Yes",1,0)</f>
        <v>1</v>
      </c>
    </row>
    <row r="13" spans="1:22" x14ac:dyDescent="0.35">
      <c r="A13" t="s">
        <v>51</v>
      </c>
      <c r="B13" t="s">
        <v>36</v>
      </c>
      <c r="C13">
        <v>0</v>
      </c>
      <c r="D13" t="s">
        <v>21</v>
      </c>
      <c r="E13" t="s">
        <v>21</v>
      </c>
      <c r="F13" t="s">
        <v>39</v>
      </c>
      <c r="G13" s="2">
        <v>22</v>
      </c>
      <c r="H13" t="s">
        <v>21</v>
      </c>
      <c r="I13" t="s">
        <v>32</v>
      </c>
      <c r="J13" t="s">
        <v>21</v>
      </c>
      <c r="K13" t="s">
        <v>21</v>
      </c>
      <c r="L13" t="s">
        <v>29</v>
      </c>
      <c r="M13" t="s">
        <v>21</v>
      </c>
      <c r="N13" t="s">
        <v>34</v>
      </c>
      <c r="O13" s="1">
        <v>53.47</v>
      </c>
      <c r="P13" s="1">
        <v>1211.08</v>
      </c>
      <c r="Q13">
        <v>7</v>
      </c>
      <c r="R13" t="s">
        <v>20</v>
      </c>
      <c r="S13" t="str">
        <f>IF(ChurnData[[#This Row],[MonthlyCharges]]&lt;=30,"1. Up to 30",IF(ChurnData[[#This Row],[MonthlyCharges]]&lt;=50,"2. 31-50",IF(ChurnData[[#This Row],[MonthlyCharges]]&lt;=70,"3. 51-70",IF(ChurnData[[#This Row],[MonthlyCharges]]&lt;=90,"4. 71-90","5. Over 90"))))</f>
        <v>3. 51-70</v>
      </c>
      <c r="T13" t="str">
        <f>IF(AND(ChurnData[[#This Row],[Contract]]="Month-to-month",ChurnData[[#This Row],[InternetService]]="Fiber optic",ChurnData[[#This Row],[TenureMonths]]&lt;=11),"High-risk","Other")</f>
        <v>Other</v>
      </c>
      <c r="U13" t="str">
        <f>IF(ChurnData[[#This Row],[TenureMonths]]&lt;=11,"0-11",IF(ChurnData[[#This Row],[TenureMonths]]&lt;=23,"12-23",IF(ChurnData[[#This Row],[TenureMonths]]&lt;=35,"24-35",IF(ChurnData[[#This Row],[TenureMonths]]&lt;=47,"36-47",IF(ChurnData[[#This Row],[TenureMonths]]&lt;=59,"48-59","60-72")))))</f>
        <v>12-23</v>
      </c>
      <c r="V13">
        <f>IF(ChurnData[[#This Row],[Churn]]="Yes",1,0)</f>
        <v>1</v>
      </c>
    </row>
    <row r="14" spans="1:22" x14ac:dyDescent="0.35">
      <c r="A14" t="s">
        <v>52</v>
      </c>
      <c r="B14" t="s">
        <v>19</v>
      </c>
      <c r="C14">
        <v>0</v>
      </c>
      <c r="D14" t="s">
        <v>21</v>
      </c>
      <c r="E14" t="s">
        <v>21</v>
      </c>
      <c r="F14" t="s">
        <v>47</v>
      </c>
      <c r="G14" s="2">
        <v>56</v>
      </c>
      <c r="H14" t="s">
        <v>20</v>
      </c>
      <c r="I14" t="s">
        <v>32</v>
      </c>
      <c r="J14" t="s">
        <v>20</v>
      </c>
      <c r="K14" t="s">
        <v>20</v>
      </c>
      <c r="L14" t="s">
        <v>29</v>
      </c>
      <c r="M14" t="s">
        <v>21</v>
      </c>
      <c r="N14" t="s">
        <v>43</v>
      </c>
      <c r="O14" s="1">
        <v>70.41</v>
      </c>
      <c r="P14" s="1">
        <v>3867.88</v>
      </c>
      <c r="Q14">
        <v>1</v>
      </c>
      <c r="R14" t="s">
        <v>21</v>
      </c>
      <c r="S14" t="str">
        <f>IF(ChurnData[[#This Row],[MonthlyCharges]]&lt;=30,"1. Up to 30",IF(ChurnData[[#This Row],[MonthlyCharges]]&lt;=50,"2. 31-50",IF(ChurnData[[#This Row],[MonthlyCharges]]&lt;=70,"3. 51-70",IF(ChurnData[[#This Row],[MonthlyCharges]]&lt;=90,"4. 71-90","5. Over 90"))))</f>
        <v>4. 71-90</v>
      </c>
      <c r="T14" t="str">
        <f>IF(AND(ChurnData[[#This Row],[Contract]]="Month-to-month",ChurnData[[#This Row],[InternetService]]="Fiber optic",ChurnData[[#This Row],[TenureMonths]]&lt;=11),"High-risk","Other")</f>
        <v>Other</v>
      </c>
      <c r="U14" t="str">
        <f>IF(ChurnData[[#This Row],[TenureMonths]]&lt;=11,"0-11",IF(ChurnData[[#This Row],[TenureMonths]]&lt;=23,"12-23",IF(ChurnData[[#This Row],[TenureMonths]]&lt;=35,"24-35",IF(ChurnData[[#This Row],[TenureMonths]]&lt;=47,"36-47",IF(ChurnData[[#This Row],[TenureMonths]]&lt;=59,"48-59","60-72")))))</f>
        <v>48-59</v>
      </c>
      <c r="V14">
        <f>IF(ChurnData[[#This Row],[Churn]]="Yes",1,0)</f>
        <v>0</v>
      </c>
    </row>
    <row r="15" spans="1:22" x14ac:dyDescent="0.35">
      <c r="A15" t="s">
        <v>53</v>
      </c>
      <c r="B15" t="s">
        <v>36</v>
      </c>
      <c r="C15">
        <v>1</v>
      </c>
      <c r="D15" t="s">
        <v>21</v>
      </c>
      <c r="E15" t="s">
        <v>21</v>
      </c>
      <c r="F15" t="s">
        <v>27</v>
      </c>
      <c r="G15" s="2">
        <v>7</v>
      </c>
      <c r="H15" t="s">
        <v>20</v>
      </c>
      <c r="I15" t="s">
        <v>21</v>
      </c>
      <c r="J15" t="s">
        <v>28</v>
      </c>
      <c r="K15" t="s">
        <v>28</v>
      </c>
      <c r="L15" t="s">
        <v>33</v>
      </c>
      <c r="M15" t="s">
        <v>20</v>
      </c>
      <c r="N15" t="s">
        <v>25</v>
      </c>
      <c r="O15" s="1">
        <v>25.58</v>
      </c>
      <c r="P15" s="1">
        <v>175.16</v>
      </c>
      <c r="Q15">
        <v>1</v>
      </c>
      <c r="R15" t="s">
        <v>20</v>
      </c>
      <c r="S15" t="str">
        <f>IF(ChurnData[[#This Row],[MonthlyCharges]]&lt;=30,"1. Up to 30",IF(ChurnData[[#This Row],[MonthlyCharges]]&lt;=50,"2. 31-50",IF(ChurnData[[#This Row],[MonthlyCharges]]&lt;=70,"3. 51-70",IF(ChurnData[[#This Row],[MonthlyCharges]]&lt;=90,"4. 71-90","5. Over 90"))))</f>
        <v>1. Up to 30</v>
      </c>
      <c r="T15" t="str">
        <f>IF(AND(ChurnData[[#This Row],[Contract]]="Month-to-month",ChurnData[[#This Row],[InternetService]]="Fiber optic",ChurnData[[#This Row],[TenureMonths]]&lt;=11),"High-risk","Other")</f>
        <v>Other</v>
      </c>
      <c r="U15" t="str">
        <f>IF(ChurnData[[#This Row],[TenureMonths]]&lt;=11,"0-11",IF(ChurnData[[#This Row],[TenureMonths]]&lt;=23,"12-23",IF(ChurnData[[#This Row],[TenureMonths]]&lt;=35,"24-35",IF(ChurnData[[#This Row],[TenureMonths]]&lt;=47,"36-47",IF(ChurnData[[#This Row],[TenureMonths]]&lt;=59,"48-59","60-72")))))</f>
        <v>0-11</v>
      </c>
      <c r="V15">
        <f>IF(ChurnData[[#This Row],[Churn]]="Yes",1,0)</f>
        <v>1</v>
      </c>
    </row>
    <row r="16" spans="1:22" x14ac:dyDescent="0.35">
      <c r="A16" t="s">
        <v>54</v>
      </c>
      <c r="B16" t="s">
        <v>19</v>
      </c>
      <c r="C16">
        <v>0</v>
      </c>
      <c r="D16" t="s">
        <v>20</v>
      </c>
      <c r="E16" t="s">
        <v>21</v>
      </c>
      <c r="F16" t="s">
        <v>47</v>
      </c>
      <c r="G16" s="2">
        <v>20</v>
      </c>
      <c r="H16" t="s">
        <v>21</v>
      </c>
      <c r="I16" t="s">
        <v>23</v>
      </c>
      <c r="J16" t="s">
        <v>20</v>
      </c>
      <c r="K16" t="s">
        <v>20</v>
      </c>
      <c r="L16" t="s">
        <v>29</v>
      </c>
      <c r="M16" t="s">
        <v>21</v>
      </c>
      <c r="N16" t="s">
        <v>30</v>
      </c>
      <c r="O16" s="1">
        <v>77.77</v>
      </c>
      <c r="P16" s="1">
        <v>1547.05</v>
      </c>
      <c r="Q16">
        <v>1</v>
      </c>
      <c r="R16" t="s">
        <v>21</v>
      </c>
      <c r="S16" t="str">
        <f>IF(ChurnData[[#This Row],[MonthlyCharges]]&lt;=30,"1. Up to 30",IF(ChurnData[[#This Row],[MonthlyCharges]]&lt;=50,"2. 31-50",IF(ChurnData[[#This Row],[MonthlyCharges]]&lt;=70,"3. 51-70",IF(ChurnData[[#This Row],[MonthlyCharges]]&lt;=90,"4. 71-90","5. Over 90"))))</f>
        <v>4. 71-90</v>
      </c>
      <c r="T16" t="str">
        <f>IF(AND(ChurnData[[#This Row],[Contract]]="Month-to-month",ChurnData[[#This Row],[InternetService]]="Fiber optic",ChurnData[[#This Row],[TenureMonths]]&lt;=11),"High-risk","Other")</f>
        <v>Other</v>
      </c>
      <c r="U16" t="str">
        <f>IF(ChurnData[[#This Row],[TenureMonths]]&lt;=11,"0-11",IF(ChurnData[[#This Row],[TenureMonths]]&lt;=23,"12-23",IF(ChurnData[[#This Row],[TenureMonths]]&lt;=35,"24-35",IF(ChurnData[[#This Row],[TenureMonths]]&lt;=47,"36-47",IF(ChurnData[[#This Row],[TenureMonths]]&lt;=59,"48-59","60-72")))))</f>
        <v>12-23</v>
      </c>
      <c r="V16">
        <f>IF(ChurnData[[#This Row],[Churn]]="Yes",1,0)</f>
        <v>0</v>
      </c>
    </row>
    <row r="17" spans="1:22" x14ac:dyDescent="0.35">
      <c r="A17" t="s">
        <v>55</v>
      </c>
      <c r="B17" t="s">
        <v>19</v>
      </c>
      <c r="C17">
        <v>0</v>
      </c>
      <c r="D17" t="s">
        <v>21</v>
      </c>
      <c r="E17" t="s">
        <v>21</v>
      </c>
      <c r="F17" t="s">
        <v>56</v>
      </c>
      <c r="G17" s="2">
        <v>11</v>
      </c>
      <c r="H17" t="s">
        <v>20</v>
      </c>
      <c r="I17" t="s">
        <v>32</v>
      </c>
      <c r="J17" t="s">
        <v>21</v>
      </c>
      <c r="K17" t="s">
        <v>21</v>
      </c>
      <c r="L17" t="s">
        <v>33</v>
      </c>
      <c r="M17" t="s">
        <v>20</v>
      </c>
      <c r="N17" t="s">
        <v>34</v>
      </c>
      <c r="O17" s="1">
        <v>55.9</v>
      </c>
      <c r="P17" s="1">
        <v>598.13</v>
      </c>
      <c r="Q17">
        <v>4</v>
      </c>
      <c r="R17" t="s">
        <v>21</v>
      </c>
      <c r="S17" t="str">
        <f>IF(ChurnData[[#This Row],[MonthlyCharges]]&lt;=30,"1. Up to 30",IF(ChurnData[[#This Row],[MonthlyCharges]]&lt;=50,"2. 31-50",IF(ChurnData[[#This Row],[MonthlyCharges]]&lt;=70,"3. 51-70",IF(ChurnData[[#This Row],[MonthlyCharges]]&lt;=90,"4. 71-90","5. Over 90"))))</f>
        <v>3. 51-70</v>
      </c>
      <c r="T17" t="str">
        <f>IF(AND(ChurnData[[#This Row],[Contract]]="Month-to-month",ChurnData[[#This Row],[InternetService]]="Fiber optic",ChurnData[[#This Row],[TenureMonths]]&lt;=11),"High-risk","Other")</f>
        <v>Other</v>
      </c>
      <c r="U17" t="str">
        <f>IF(ChurnData[[#This Row],[TenureMonths]]&lt;=11,"0-11",IF(ChurnData[[#This Row],[TenureMonths]]&lt;=23,"12-23",IF(ChurnData[[#This Row],[TenureMonths]]&lt;=35,"24-35",IF(ChurnData[[#This Row],[TenureMonths]]&lt;=47,"36-47",IF(ChurnData[[#This Row],[TenureMonths]]&lt;=59,"48-59","60-72")))))</f>
        <v>0-11</v>
      </c>
      <c r="V17">
        <f>IF(ChurnData[[#This Row],[Churn]]="Yes",1,0)</f>
        <v>0</v>
      </c>
    </row>
    <row r="18" spans="1:22" x14ac:dyDescent="0.35">
      <c r="A18" t="s">
        <v>57</v>
      </c>
      <c r="B18" t="s">
        <v>19</v>
      </c>
      <c r="C18">
        <v>0</v>
      </c>
      <c r="D18" t="s">
        <v>20</v>
      </c>
      <c r="E18" t="s">
        <v>21</v>
      </c>
      <c r="F18" t="s">
        <v>58</v>
      </c>
      <c r="G18" s="2">
        <v>25</v>
      </c>
      <c r="H18" t="s">
        <v>20</v>
      </c>
      <c r="I18" t="s">
        <v>21</v>
      </c>
      <c r="J18" t="s">
        <v>28</v>
      </c>
      <c r="K18" t="s">
        <v>28</v>
      </c>
      <c r="L18" t="s">
        <v>33</v>
      </c>
      <c r="M18" t="s">
        <v>20</v>
      </c>
      <c r="N18" t="s">
        <v>34</v>
      </c>
      <c r="O18" s="1">
        <v>28.35</v>
      </c>
      <c r="P18" s="1">
        <v>687.89</v>
      </c>
      <c r="Q18">
        <v>3</v>
      </c>
      <c r="R18" t="s">
        <v>21</v>
      </c>
      <c r="S18" t="str">
        <f>IF(ChurnData[[#This Row],[MonthlyCharges]]&lt;=30,"1. Up to 30",IF(ChurnData[[#This Row],[MonthlyCharges]]&lt;=50,"2. 31-50",IF(ChurnData[[#This Row],[MonthlyCharges]]&lt;=70,"3. 51-70",IF(ChurnData[[#This Row],[MonthlyCharges]]&lt;=90,"4. 71-90","5. Over 90"))))</f>
        <v>1. Up to 30</v>
      </c>
      <c r="T18" t="str">
        <f>IF(AND(ChurnData[[#This Row],[Contract]]="Month-to-month",ChurnData[[#This Row],[InternetService]]="Fiber optic",ChurnData[[#This Row],[TenureMonths]]&lt;=11),"High-risk","Other")</f>
        <v>Other</v>
      </c>
      <c r="U18" t="str">
        <f>IF(ChurnData[[#This Row],[TenureMonths]]&lt;=11,"0-11",IF(ChurnData[[#This Row],[TenureMonths]]&lt;=23,"12-23",IF(ChurnData[[#This Row],[TenureMonths]]&lt;=35,"24-35",IF(ChurnData[[#This Row],[TenureMonths]]&lt;=47,"36-47",IF(ChurnData[[#This Row],[TenureMonths]]&lt;=59,"48-59","60-72")))))</f>
        <v>24-35</v>
      </c>
      <c r="V18">
        <f>IF(ChurnData[[#This Row],[Churn]]="Yes",1,0)</f>
        <v>0</v>
      </c>
    </row>
    <row r="19" spans="1:22" x14ac:dyDescent="0.35">
      <c r="A19" t="s">
        <v>59</v>
      </c>
      <c r="B19" t="s">
        <v>36</v>
      </c>
      <c r="C19">
        <v>0</v>
      </c>
      <c r="D19" t="s">
        <v>21</v>
      </c>
      <c r="E19" t="s">
        <v>21</v>
      </c>
      <c r="F19" t="s">
        <v>47</v>
      </c>
      <c r="G19" s="2">
        <v>24</v>
      </c>
      <c r="H19" t="s">
        <v>20</v>
      </c>
      <c r="I19" t="s">
        <v>32</v>
      </c>
      <c r="J19" t="s">
        <v>21</v>
      </c>
      <c r="K19" t="s">
        <v>20</v>
      </c>
      <c r="L19" t="s">
        <v>29</v>
      </c>
      <c r="M19" t="s">
        <v>20</v>
      </c>
      <c r="N19" t="s">
        <v>34</v>
      </c>
      <c r="O19" s="1">
        <v>68.290000000000006</v>
      </c>
      <c r="P19" s="1">
        <v>1639.23</v>
      </c>
      <c r="Q19">
        <v>0</v>
      </c>
      <c r="R19" t="s">
        <v>21</v>
      </c>
      <c r="S19" t="str">
        <f>IF(ChurnData[[#This Row],[MonthlyCharges]]&lt;=30,"1. Up to 30",IF(ChurnData[[#This Row],[MonthlyCharges]]&lt;=50,"2. 31-50",IF(ChurnData[[#This Row],[MonthlyCharges]]&lt;=70,"3. 51-70",IF(ChurnData[[#This Row],[MonthlyCharges]]&lt;=90,"4. 71-90","5. Over 90"))))</f>
        <v>3. 51-70</v>
      </c>
      <c r="T19" t="str">
        <f>IF(AND(ChurnData[[#This Row],[Contract]]="Month-to-month",ChurnData[[#This Row],[InternetService]]="Fiber optic",ChurnData[[#This Row],[TenureMonths]]&lt;=11),"High-risk","Other")</f>
        <v>Other</v>
      </c>
      <c r="U19" t="str">
        <f>IF(ChurnData[[#This Row],[TenureMonths]]&lt;=11,"0-11",IF(ChurnData[[#This Row],[TenureMonths]]&lt;=23,"12-23",IF(ChurnData[[#This Row],[TenureMonths]]&lt;=35,"24-35",IF(ChurnData[[#This Row],[TenureMonths]]&lt;=47,"36-47",IF(ChurnData[[#This Row],[TenureMonths]]&lt;=59,"48-59","60-72")))))</f>
        <v>24-35</v>
      </c>
      <c r="V19">
        <f>IF(ChurnData[[#This Row],[Churn]]="Yes",1,0)</f>
        <v>0</v>
      </c>
    </row>
    <row r="20" spans="1:22" x14ac:dyDescent="0.35">
      <c r="A20" t="s">
        <v>60</v>
      </c>
      <c r="B20" t="s">
        <v>36</v>
      </c>
      <c r="C20">
        <v>0</v>
      </c>
      <c r="D20" t="s">
        <v>20</v>
      </c>
      <c r="E20" t="s">
        <v>21</v>
      </c>
      <c r="F20" t="s">
        <v>58</v>
      </c>
      <c r="G20" s="2">
        <v>66</v>
      </c>
      <c r="H20" t="s">
        <v>21</v>
      </c>
      <c r="I20" t="s">
        <v>21</v>
      </c>
      <c r="J20" t="s">
        <v>28</v>
      </c>
      <c r="K20" t="s">
        <v>28</v>
      </c>
      <c r="L20" t="s">
        <v>24</v>
      </c>
      <c r="M20" t="s">
        <v>20</v>
      </c>
      <c r="N20" t="s">
        <v>34</v>
      </c>
      <c r="O20" s="1">
        <v>29.33</v>
      </c>
      <c r="P20" s="1">
        <v>1901.27</v>
      </c>
      <c r="Q20">
        <v>1</v>
      </c>
      <c r="R20" t="s">
        <v>21</v>
      </c>
      <c r="S20" t="str">
        <f>IF(ChurnData[[#This Row],[MonthlyCharges]]&lt;=30,"1. Up to 30",IF(ChurnData[[#This Row],[MonthlyCharges]]&lt;=50,"2. 31-50",IF(ChurnData[[#This Row],[MonthlyCharges]]&lt;=70,"3. 51-70",IF(ChurnData[[#This Row],[MonthlyCharges]]&lt;=90,"4. 71-90","5. Over 90"))))</f>
        <v>1. Up to 30</v>
      </c>
      <c r="T20" t="str">
        <f>IF(AND(ChurnData[[#This Row],[Contract]]="Month-to-month",ChurnData[[#This Row],[InternetService]]="Fiber optic",ChurnData[[#This Row],[TenureMonths]]&lt;=11),"High-risk","Other")</f>
        <v>Other</v>
      </c>
      <c r="U20" t="str">
        <f>IF(ChurnData[[#This Row],[TenureMonths]]&lt;=11,"0-11",IF(ChurnData[[#This Row],[TenureMonths]]&lt;=23,"12-23",IF(ChurnData[[#This Row],[TenureMonths]]&lt;=35,"24-35",IF(ChurnData[[#This Row],[TenureMonths]]&lt;=47,"36-47",IF(ChurnData[[#This Row],[TenureMonths]]&lt;=59,"48-59","60-72")))))</f>
        <v>60-72</v>
      </c>
      <c r="V20">
        <f>IF(ChurnData[[#This Row],[Churn]]="Yes",1,0)</f>
        <v>0</v>
      </c>
    </row>
    <row r="21" spans="1:22" x14ac:dyDescent="0.35">
      <c r="A21" t="s">
        <v>61</v>
      </c>
      <c r="B21" t="s">
        <v>19</v>
      </c>
      <c r="C21">
        <v>0</v>
      </c>
      <c r="D21" t="s">
        <v>21</v>
      </c>
      <c r="E21" t="s">
        <v>21</v>
      </c>
      <c r="F21" t="s">
        <v>37</v>
      </c>
      <c r="G21" s="2">
        <v>52</v>
      </c>
      <c r="H21" t="s">
        <v>20</v>
      </c>
      <c r="I21" t="s">
        <v>32</v>
      </c>
      <c r="J21" t="s">
        <v>20</v>
      </c>
      <c r="K21" t="s">
        <v>20</v>
      </c>
      <c r="L21" t="s">
        <v>33</v>
      </c>
      <c r="M21" t="s">
        <v>21</v>
      </c>
      <c r="N21" t="s">
        <v>25</v>
      </c>
      <c r="O21" s="1">
        <v>54.55</v>
      </c>
      <c r="P21" s="1">
        <v>2804.02</v>
      </c>
      <c r="Q21">
        <v>0</v>
      </c>
      <c r="R21" t="s">
        <v>20</v>
      </c>
      <c r="S21" t="str">
        <f>IF(ChurnData[[#This Row],[MonthlyCharges]]&lt;=30,"1. Up to 30",IF(ChurnData[[#This Row],[MonthlyCharges]]&lt;=50,"2. 31-50",IF(ChurnData[[#This Row],[MonthlyCharges]]&lt;=70,"3. 51-70",IF(ChurnData[[#This Row],[MonthlyCharges]]&lt;=90,"4. 71-90","5. Over 90"))))</f>
        <v>3. 51-70</v>
      </c>
      <c r="T21" t="str">
        <f>IF(AND(ChurnData[[#This Row],[Contract]]="Month-to-month",ChurnData[[#This Row],[InternetService]]="Fiber optic",ChurnData[[#This Row],[TenureMonths]]&lt;=11),"High-risk","Other")</f>
        <v>Other</v>
      </c>
      <c r="U21" t="str">
        <f>IF(ChurnData[[#This Row],[TenureMonths]]&lt;=11,"0-11",IF(ChurnData[[#This Row],[TenureMonths]]&lt;=23,"12-23",IF(ChurnData[[#This Row],[TenureMonths]]&lt;=35,"24-35",IF(ChurnData[[#This Row],[TenureMonths]]&lt;=47,"36-47",IF(ChurnData[[#This Row],[TenureMonths]]&lt;=59,"48-59","60-72")))))</f>
        <v>48-59</v>
      </c>
      <c r="V21">
        <f>IF(ChurnData[[#This Row],[Churn]]="Yes",1,0)</f>
        <v>1</v>
      </c>
    </row>
    <row r="22" spans="1:22" x14ac:dyDescent="0.35">
      <c r="A22" t="s">
        <v>62</v>
      </c>
      <c r="B22" t="s">
        <v>19</v>
      </c>
      <c r="C22">
        <v>0</v>
      </c>
      <c r="D22" t="s">
        <v>21</v>
      </c>
      <c r="E22" t="s">
        <v>20</v>
      </c>
      <c r="F22" t="s">
        <v>45</v>
      </c>
      <c r="G22" s="2">
        <v>29</v>
      </c>
      <c r="H22" t="s">
        <v>20</v>
      </c>
      <c r="I22" t="s">
        <v>32</v>
      </c>
      <c r="J22" t="s">
        <v>21</v>
      </c>
      <c r="K22" t="s">
        <v>21</v>
      </c>
      <c r="L22" t="s">
        <v>29</v>
      </c>
      <c r="M22" t="s">
        <v>21</v>
      </c>
      <c r="N22" t="s">
        <v>43</v>
      </c>
      <c r="O22" s="1">
        <v>59.42</v>
      </c>
      <c r="P22" s="1">
        <v>1727.04</v>
      </c>
      <c r="Q22">
        <v>4</v>
      </c>
      <c r="R22" t="s">
        <v>20</v>
      </c>
      <c r="S22" t="str">
        <f>IF(ChurnData[[#This Row],[MonthlyCharges]]&lt;=30,"1. Up to 30",IF(ChurnData[[#This Row],[MonthlyCharges]]&lt;=50,"2. 31-50",IF(ChurnData[[#This Row],[MonthlyCharges]]&lt;=70,"3. 51-70",IF(ChurnData[[#This Row],[MonthlyCharges]]&lt;=90,"4. 71-90","5. Over 90"))))</f>
        <v>3. 51-70</v>
      </c>
      <c r="T22" t="str">
        <f>IF(AND(ChurnData[[#This Row],[Contract]]="Month-to-month",ChurnData[[#This Row],[InternetService]]="Fiber optic",ChurnData[[#This Row],[TenureMonths]]&lt;=11),"High-risk","Other")</f>
        <v>Other</v>
      </c>
      <c r="U22" t="str">
        <f>IF(ChurnData[[#This Row],[TenureMonths]]&lt;=11,"0-11",IF(ChurnData[[#This Row],[TenureMonths]]&lt;=23,"12-23",IF(ChurnData[[#This Row],[TenureMonths]]&lt;=35,"24-35",IF(ChurnData[[#This Row],[TenureMonths]]&lt;=47,"36-47",IF(ChurnData[[#This Row],[TenureMonths]]&lt;=59,"48-59","60-72")))))</f>
        <v>24-35</v>
      </c>
      <c r="V22">
        <f>IF(ChurnData[[#This Row],[Churn]]="Yes",1,0)</f>
        <v>1</v>
      </c>
    </row>
    <row r="23" spans="1:22" x14ac:dyDescent="0.35">
      <c r="A23" t="s">
        <v>63</v>
      </c>
      <c r="B23" t="s">
        <v>36</v>
      </c>
      <c r="C23">
        <v>0</v>
      </c>
      <c r="D23" t="s">
        <v>21</v>
      </c>
      <c r="E23" t="s">
        <v>21</v>
      </c>
      <c r="F23" t="s">
        <v>49</v>
      </c>
      <c r="G23" s="2">
        <v>17</v>
      </c>
      <c r="H23" t="s">
        <v>21</v>
      </c>
      <c r="I23" t="s">
        <v>23</v>
      </c>
      <c r="J23" t="s">
        <v>20</v>
      </c>
      <c r="K23" t="s">
        <v>20</v>
      </c>
      <c r="L23" t="s">
        <v>33</v>
      </c>
      <c r="M23" t="s">
        <v>20</v>
      </c>
      <c r="N23" t="s">
        <v>25</v>
      </c>
      <c r="O23" s="1">
        <v>89.55</v>
      </c>
      <c r="P23" s="1">
        <v>1532.41</v>
      </c>
      <c r="Q23">
        <v>1</v>
      </c>
      <c r="R23" t="s">
        <v>20</v>
      </c>
      <c r="S23" t="str">
        <f>IF(ChurnData[[#This Row],[MonthlyCharges]]&lt;=30,"1. Up to 30",IF(ChurnData[[#This Row],[MonthlyCharges]]&lt;=50,"2. 31-50",IF(ChurnData[[#This Row],[MonthlyCharges]]&lt;=70,"3. 51-70",IF(ChurnData[[#This Row],[MonthlyCharges]]&lt;=90,"4. 71-90","5. Over 90"))))</f>
        <v>4. 71-90</v>
      </c>
      <c r="T23" t="str">
        <f>IF(AND(ChurnData[[#This Row],[Contract]]="Month-to-month",ChurnData[[#This Row],[InternetService]]="Fiber optic",ChurnData[[#This Row],[TenureMonths]]&lt;=11),"High-risk","Other")</f>
        <v>Other</v>
      </c>
      <c r="U23" t="str">
        <f>IF(ChurnData[[#This Row],[TenureMonths]]&lt;=11,"0-11",IF(ChurnData[[#This Row],[TenureMonths]]&lt;=23,"12-23",IF(ChurnData[[#This Row],[TenureMonths]]&lt;=35,"24-35",IF(ChurnData[[#This Row],[TenureMonths]]&lt;=47,"36-47",IF(ChurnData[[#This Row],[TenureMonths]]&lt;=59,"48-59","60-72")))))</f>
        <v>12-23</v>
      </c>
      <c r="V23">
        <f>IF(ChurnData[[#This Row],[Churn]]="Yes",1,0)</f>
        <v>1</v>
      </c>
    </row>
    <row r="24" spans="1:22" x14ac:dyDescent="0.35">
      <c r="A24" t="s">
        <v>64</v>
      </c>
      <c r="B24" t="s">
        <v>36</v>
      </c>
      <c r="C24">
        <v>0</v>
      </c>
      <c r="D24" t="s">
        <v>21</v>
      </c>
      <c r="E24" t="s">
        <v>20</v>
      </c>
      <c r="F24" t="s">
        <v>65</v>
      </c>
      <c r="G24" s="2">
        <v>5</v>
      </c>
      <c r="H24" t="s">
        <v>20</v>
      </c>
      <c r="I24" t="s">
        <v>23</v>
      </c>
      <c r="J24" t="s">
        <v>21</v>
      </c>
      <c r="K24" t="s">
        <v>21</v>
      </c>
      <c r="L24" t="s">
        <v>33</v>
      </c>
      <c r="M24" t="s">
        <v>20</v>
      </c>
      <c r="N24" t="s">
        <v>30</v>
      </c>
      <c r="O24" s="1">
        <v>83.78</v>
      </c>
      <c r="P24" s="1">
        <v>407.46</v>
      </c>
      <c r="Q24">
        <v>1</v>
      </c>
      <c r="R24" t="s">
        <v>21</v>
      </c>
      <c r="S24" t="str">
        <f>IF(ChurnData[[#This Row],[MonthlyCharges]]&lt;=30,"1. Up to 30",IF(ChurnData[[#This Row],[MonthlyCharges]]&lt;=50,"2. 31-50",IF(ChurnData[[#This Row],[MonthlyCharges]]&lt;=70,"3. 51-70",IF(ChurnData[[#This Row],[MonthlyCharges]]&lt;=90,"4. 71-90","5. Over 90"))))</f>
        <v>4. 71-90</v>
      </c>
      <c r="T24" t="str">
        <f>IF(AND(ChurnData[[#This Row],[Contract]]="Month-to-month",ChurnData[[#This Row],[InternetService]]="Fiber optic",ChurnData[[#This Row],[TenureMonths]]&lt;=11),"High-risk","Other")</f>
        <v>High-risk</v>
      </c>
      <c r="U24" t="str">
        <f>IF(ChurnData[[#This Row],[TenureMonths]]&lt;=11,"0-11",IF(ChurnData[[#This Row],[TenureMonths]]&lt;=23,"12-23",IF(ChurnData[[#This Row],[TenureMonths]]&lt;=35,"24-35",IF(ChurnData[[#This Row],[TenureMonths]]&lt;=47,"36-47",IF(ChurnData[[#This Row],[TenureMonths]]&lt;=59,"48-59","60-72")))))</f>
        <v>0-11</v>
      </c>
      <c r="V24">
        <f>IF(ChurnData[[#This Row],[Churn]]="Yes",1,0)</f>
        <v>0</v>
      </c>
    </row>
    <row r="25" spans="1:22" x14ac:dyDescent="0.35">
      <c r="A25" t="s">
        <v>66</v>
      </c>
      <c r="B25" t="s">
        <v>19</v>
      </c>
      <c r="C25">
        <v>0</v>
      </c>
      <c r="D25" t="s">
        <v>20</v>
      </c>
      <c r="E25" t="s">
        <v>20</v>
      </c>
      <c r="F25" t="s">
        <v>58</v>
      </c>
      <c r="G25" s="2">
        <v>24</v>
      </c>
      <c r="H25" t="s">
        <v>20</v>
      </c>
      <c r="I25" t="s">
        <v>32</v>
      </c>
      <c r="J25" t="s">
        <v>21</v>
      </c>
      <c r="K25" t="s">
        <v>21</v>
      </c>
      <c r="L25" t="s">
        <v>33</v>
      </c>
      <c r="M25" t="s">
        <v>21</v>
      </c>
      <c r="N25" t="s">
        <v>34</v>
      </c>
      <c r="O25" s="1">
        <v>46.92</v>
      </c>
      <c r="P25" s="1">
        <v>1102.4100000000001</v>
      </c>
      <c r="Q25">
        <v>0</v>
      </c>
      <c r="R25" t="s">
        <v>21</v>
      </c>
      <c r="S25" t="str">
        <f>IF(ChurnData[[#This Row],[MonthlyCharges]]&lt;=30,"1. Up to 30",IF(ChurnData[[#This Row],[MonthlyCharges]]&lt;=50,"2. 31-50",IF(ChurnData[[#This Row],[MonthlyCharges]]&lt;=70,"3. 51-70",IF(ChurnData[[#This Row],[MonthlyCharges]]&lt;=90,"4. 71-90","5. Over 90"))))</f>
        <v>2. 31-50</v>
      </c>
      <c r="T25" t="str">
        <f>IF(AND(ChurnData[[#This Row],[Contract]]="Month-to-month",ChurnData[[#This Row],[InternetService]]="Fiber optic",ChurnData[[#This Row],[TenureMonths]]&lt;=11),"High-risk","Other")</f>
        <v>Other</v>
      </c>
      <c r="U25" t="str">
        <f>IF(ChurnData[[#This Row],[TenureMonths]]&lt;=11,"0-11",IF(ChurnData[[#This Row],[TenureMonths]]&lt;=23,"12-23",IF(ChurnData[[#This Row],[TenureMonths]]&lt;=35,"24-35",IF(ChurnData[[#This Row],[TenureMonths]]&lt;=47,"36-47",IF(ChurnData[[#This Row],[TenureMonths]]&lt;=59,"48-59","60-72")))))</f>
        <v>24-35</v>
      </c>
      <c r="V25">
        <f>IF(ChurnData[[#This Row],[Churn]]="Yes",1,0)</f>
        <v>0</v>
      </c>
    </row>
    <row r="26" spans="1:22" x14ac:dyDescent="0.35">
      <c r="A26" t="s">
        <v>67</v>
      </c>
      <c r="B26" t="s">
        <v>19</v>
      </c>
      <c r="C26">
        <v>0</v>
      </c>
      <c r="D26" t="s">
        <v>20</v>
      </c>
      <c r="E26" t="s">
        <v>21</v>
      </c>
      <c r="F26" t="s">
        <v>49</v>
      </c>
      <c r="G26" s="2">
        <v>5</v>
      </c>
      <c r="H26" t="s">
        <v>20</v>
      </c>
      <c r="I26" t="s">
        <v>32</v>
      </c>
      <c r="J26" t="s">
        <v>21</v>
      </c>
      <c r="K26" t="s">
        <v>21</v>
      </c>
      <c r="L26" t="s">
        <v>33</v>
      </c>
      <c r="M26" t="s">
        <v>20</v>
      </c>
      <c r="N26" t="s">
        <v>34</v>
      </c>
      <c r="O26" s="1">
        <v>50.56</v>
      </c>
      <c r="P26" s="1">
        <v>250.64</v>
      </c>
      <c r="Q26">
        <v>1</v>
      </c>
      <c r="R26" t="s">
        <v>21</v>
      </c>
      <c r="S26" t="str">
        <f>IF(ChurnData[[#This Row],[MonthlyCharges]]&lt;=30,"1. Up to 30",IF(ChurnData[[#This Row],[MonthlyCharges]]&lt;=50,"2. 31-50",IF(ChurnData[[#This Row],[MonthlyCharges]]&lt;=70,"3. 51-70",IF(ChurnData[[#This Row],[MonthlyCharges]]&lt;=90,"4. 71-90","5. Over 90"))))</f>
        <v>3. 51-70</v>
      </c>
      <c r="T26" t="str">
        <f>IF(AND(ChurnData[[#This Row],[Contract]]="Month-to-month",ChurnData[[#This Row],[InternetService]]="Fiber optic",ChurnData[[#This Row],[TenureMonths]]&lt;=11),"High-risk","Other")</f>
        <v>Other</v>
      </c>
      <c r="U26" t="str">
        <f>IF(ChurnData[[#This Row],[TenureMonths]]&lt;=11,"0-11",IF(ChurnData[[#This Row],[TenureMonths]]&lt;=23,"12-23",IF(ChurnData[[#This Row],[TenureMonths]]&lt;=35,"24-35",IF(ChurnData[[#This Row],[TenureMonths]]&lt;=47,"36-47",IF(ChurnData[[#This Row],[TenureMonths]]&lt;=59,"48-59","60-72")))))</f>
        <v>0-11</v>
      </c>
      <c r="V26">
        <f>IF(ChurnData[[#This Row],[Churn]]="Yes",1,0)</f>
        <v>0</v>
      </c>
    </row>
    <row r="27" spans="1:22" x14ac:dyDescent="0.35">
      <c r="A27" t="s">
        <v>68</v>
      </c>
      <c r="B27" t="s">
        <v>36</v>
      </c>
      <c r="C27">
        <v>1</v>
      </c>
      <c r="D27" t="s">
        <v>20</v>
      </c>
      <c r="E27" t="s">
        <v>20</v>
      </c>
      <c r="F27" t="s">
        <v>27</v>
      </c>
      <c r="G27" s="2">
        <v>62</v>
      </c>
      <c r="H27" t="s">
        <v>20</v>
      </c>
      <c r="I27" t="s">
        <v>21</v>
      </c>
      <c r="J27" t="s">
        <v>28</v>
      </c>
      <c r="K27" t="s">
        <v>28</v>
      </c>
      <c r="L27" t="s">
        <v>24</v>
      </c>
      <c r="M27" t="s">
        <v>21</v>
      </c>
      <c r="N27" t="s">
        <v>25</v>
      </c>
      <c r="O27" s="1">
        <v>30.38</v>
      </c>
      <c r="P27" s="1">
        <v>1906.22</v>
      </c>
      <c r="Q27">
        <v>0</v>
      </c>
      <c r="R27" t="s">
        <v>21</v>
      </c>
      <c r="S27" t="str">
        <f>IF(ChurnData[[#This Row],[MonthlyCharges]]&lt;=30,"1. Up to 30",IF(ChurnData[[#This Row],[MonthlyCharges]]&lt;=50,"2. 31-50",IF(ChurnData[[#This Row],[MonthlyCharges]]&lt;=70,"3. 51-70",IF(ChurnData[[#This Row],[MonthlyCharges]]&lt;=90,"4. 71-90","5. Over 90"))))</f>
        <v>2. 31-50</v>
      </c>
      <c r="T27" t="str">
        <f>IF(AND(ChurnData[[#This Row],[Contract]]="Month-to-month",ChurnData[[#This Row],[InternetService]]="Fiber optic",ChurnData[[#This Row],[TenureMonths]]&lt;=11),"High-risk","Other")</f>
        <v>Other</v>
      </c>
      <c r="U27" t="str">
        <f>IF(ChurnData[[#This Row],[TenureMonths]]&lt;=11,"0-11",IF(ChurnData[[#This Row],[TenureMonths]]&lt;=23,"12-23",IF(ChurnData[[#This Row],[TenureMonths]]&lt;=35,"24-35",IF(ChurnData[[#This Row],[TenureMonths]]&lt;=47,"36-47",IF(ChurnData[[#This Row],[TenureMonths]]&lt;=59,"48-59","60-72")))))</f>
        <v>60-72</v>
      </c>
      <c r="V27">
        <f>IF(ChurnData[[#This Row],[Churn]]="Yes",1,0)</f>
        <v>0</v>
      </c>
    </row>
    <row r="28" spans="1:22" x14ac:dyDescent="0.35">
      <c r="A28" t="s">
        <v>69</v>
      </c>
      <c r="B28" t="s">
        <v>19</v>
      </c>
      <c r="C28">
        <v>0</v>
      </c>
      <c r="D28" t="s">
        <v>21</v>
      </c>
      <c r="E28" t="s">
        <v>21</v>
      </c>
      <c r="F28" t="s">
        <v>47</v>
      </c>
      <c r="G28" s="2">
        <v>14</v>
      </c>
      <c r="H28" t="s">
        <v>20</v>
      </c>
      <c r="I28" t="s">
        <v>32</v>
      </c>
      <c r="J28" t="s">
        <v>20</v>
      </c>
      <c r="K28" t="s">
        <v>21</v>
      </c>
      <c r="L28" t="s">
        <v>29</v>
      </c>
      <c r="M28" t="s">
        <v>20</v>
      </c>
      <c r="N28" t="s">
        <v>25</v>
      </c>
      <c r="O28" s="1">
        <v>58.73</v>
      </c>
      <c r="P28" s="1">
        <v>798.8</v>
      </c>
      <c r="Q28">
        <v>0</v>
      </c>
      <c r="R28" t="s">
        <v>21</v>
      </c>
      <c r="S28" t="str">
        <f>IF(ChurnData[[#This Row],[MonthlyCharges]]&lt;=30,"1. Up to 30",IF(ChurnData[[#This Row],[MonthlyCharges]]&lt;=50,"2. 31-50",IF(ChurnData[[#This Row],[MonthlyCharges]]&lt;=70,"3. 51-70",IF(ChurnData[[#This Row],[MonthlyCharges]]&lt;=90,"4. 71-90","5. Over 90"))))</f>
        <v>3. 51-70</v>
      </c>
      <c r="T28" t="str">
        <f>IF(AND(ChurnData[[#This Row],[Contract]]="Month-to-month",ChurnData[[#This Row],[InternetService]]="Fiber optic",ChurnData[[#This Row],[TenureMonths]]&lt;=11),"High-risk","Other")</f>
        <v>Other</v>
      </c>
      <c r="U28" t="str">
        <f>IF(ChurnData[[#This Row],[TenureMonths]]&lt;=11,"0-11",IF(ChurnData[[#This Row],[TenureMonths]]&lt;=23,"12-23",IF(ChurnData[[#This Row],[TenureMonths]]&lt;=35,"24-35",IF(ChurnData[[#This Row],[TenureMonths]]&lt;=47,"36-47",IF(ChurnData[[#This Row],[TenureMonths]]&lt;=59,"48-59","60-72")))))</f>
        <v>12-23</v>
      </c>
      <c r="V28">
        <f>IF(ChurnData[[#This Row],[Churn]]="Yes",1,0)</f>
        <v>0</v>
      </c>
    </row>
    <row r="29" spans="1:22" x14ac:dyDescent="0.35">
      <c r="A29" t="s">
        <v>70</v>
      </c>
      <c r="B29" t="s">
        <v>19</v>
      </c>
      <c r="C29">
        <v>1</v>
      </c>
      <c r="D29" t="s">
        <v>21</v>
      </c>
      <c r="E29" t="s">
        <v>21</v>
      </c>
      <c r="F29" t="s">
        <v>47</v>
      </c>
      <c r="G29" s="2">
        <v>24</v>
      </c>
      <c r="H29" t="s">
        <v>21</v>
      </c>
      <c r="I29" t="s">
        <v>21</v>
      </c>
      <c r="J29" t="s">
        <v>28</v>
      </c>
      <c r="K29" t="s">
        <v>28</v>
      </c>
      <c r="L29" t="s">
        <v>33</v>
      </c>
      <c r="M29" t="s">
        <v>20</v>
      </c>
      <c r="N29" t="s">
        <v>34</v>
      </c>
      <c r="O29" s="1">
        <v>18</v>
      </c>
      <c r="P29" s="1">
        <v>428.32</v>
      </c>
      <c r="Q29">
        <v>0</v>
      </c>
      <c r="R29" t="s">
        <v>20</v>
      </c>
      <c r="S29" t="str">
        <f>IF(ChurnData[[#This Row],[MonthlyCharges]]&lt;=30,"1. Up to 30",IF(ChurnData[[#This Row],[MonthlyCharges]]&lt;=50,"2. 31-50",IF(ChurnData[[#This Row],[MonthlyCharges]]&lt;=70,"3. 51-70",IF(ChurnData[[#This Row],[MonthlyCharges]]&lt;=90,"4. 71-90","5. Over 90"))))</f>
        <v>1. Up to 30</v>
      </c>
      <c r="T29" t="str">
        <f>IF(AND(ChurnData[[#This Row],[Contract]]="Month-to-month",ChurnData[[#This Row],[InternetService]]="Fiber optic",ChurnData[[#This Row],[TenureMonths]]&lt;=11),"High-risk","Other")</f>
        <v>Other</v>
      </c>
      <c r="U29" t="str">
        <f>IF(ChurnData[[#This Row],[TenureMonths]]&lt;=11,"0-11",IF(ChurnData[[#This Row],[TenureMonths]]&lt;=23,"12-23",IF(ChurnData[[#This Row],[TenureMonths]]&lt;=35,"24-35",IF(ChurnData[[#This Row],[TenureMonths]]&lt;=47,"36-47",IF(ChurnData[[#This Row],[TenureMonths]]&lt;=59,"48-59","60-72")))))</f>
        <v>24-35</v>
      </c>
      <c r="V29">
        <f>IF(ChurnData[[#This Row],[Churn]]="Yes",1,0)</f>
        <v>1</v>
      </c>
    </row>
    <row r="30" spans="1:22" x14ac:dyDescent="0.35">
      <c r="A30" t="s">
        <v>71</v>
      </c>
      <c r="B30" t="s">
        <v>36</v>
      </c>
      <c r="C30">
        <v>0</v>
      </c>
      <c r="D30" t="s">
        <v>21</v>
      </c>
      <c r="E30" t="s">
        <v>21</v>
      </c>
      <c r="F30" t="s">
        <v>22</v>
      </c>
      <c r="G30" s="2">
        <v>8</v>
      </c>
      <c r="H30" t="s">
        <v>20</v>
      </c>
      <c r="I30" t="s">
        <v>23</v>
      </c>
      <c r="J30" t="s">
        <v>21</v>
      </c>
      <c r="K30" t="s">
        <v>21</v>
      </c>
      <c r="L30" t="s">
        <v>33</v>
      </c>
      <c r="M30" t="s">
        <v>21</v>
      </c>
      <c r="N30" t="s">
        <v>25</v>
      </c>
      <c r="O30" s="1">
        <v>84.36</v>
      </c>
      <c r="P30" s="1">
        <v>681.44</v>
      </c>
      <c r="Q30">
        <v>2</v>
      </c>
      <c r="R30" t="s">
        <v>20</v>
      </c>
      <c r="S30" t="str">
        <f>IF(ChurnData[[#This Row],[MonthlyCharges]]&lt;=30,"1. Up to 30",IF(ChurnData[[#This Row],[MonthlyCharges]]&lt;=50,"2. 31-50",IF(ChurnData[[#This Row],[MonthlyCharges]]&lt;=70,"3. 51-70",IF(ChurnData[[#This Row],[MonthlyCharges]]&lt;=90,"4. 71-90","5. Over 90"))))</f>
        <v>4. 71-90</v>
      </c>
      <c r="T30" t="str">
        <f>IF(AND(ChurnData[[#This Row],[Contract]]="Month-to-month",ChurnData[[#This Row],[InternetService]]="Fiber optic",ChurnData[[#This Row],[TenureMonths]]&lt;=11),"High-risk","Other")</f>
        <v>High-risk</v>
      </c>
      <c r="U30" t="str">
        <f>IF(ChurnData[[#This Row],[TenureMonths]]&lt;=11,"0-11",IF(ChurnData[[#This Row],[TenureMonths]]&lt;=23,"12-23",IF(ChurnData[[#This Row],[TenureMonths]]&lt;=35,"24-35",IF(ChurnData[[#This Row],[TenureMonths]]&lt;=47,"36-47",IF(ChurnData[[#This Row],[TenureMonths]]&lt;=59,"48-59","60-72")))))</f>
        <v>0-11</v>
      </c>
      <c r="V30">
        <f>IF(ChurnData[[#This Row],[Churn]]="Yes",1,0)</f>
        <v>1</v>
      </c>
    </row>
    <row r="31" spans="1:22" x14ac:dyDescent="0.35">
      <c r="A31" t="s">
        <v>72</v>
      </c>
      <c r="B31" t="s">
        <v>19</v>
      </c>
      <c r="C31">
        <v>0</v>
      </c>
      <c r="D31" t="s">
        <v>20</v>
      </c>
      <c r="E31" t="s">
        <v>21</v>
      </c>
      <c r="F31" t="s">
        <v>58</v>
      </c>
      <c r="G31" s="2">
        <v>42</v>
      </c>
      <c r="H31" t="s">
        <v>20</v>
      </c>
      <c r="I31" t="s">
        <v>23</v>
      </c>
      <c r="J31" t="s">
        <v>20</v>
      </c>
      <c r="K31" t="s">
        <v>21</v>
      </c>
      <c r="L31" t="s">
        <v>29</v>
      </c>
      <c r="M31" t="s">
        <v>20</v>
      </c>
      <c r="N31" t="s">
        <v>43</v>
      </c>
      <c r="O31" s="1">
        <v>99.8</v>
      </c>
      <c r="P31" s="1">
        <v>4115.68</v>
      </c>
      <c r="Q31">
        <v>2</v>
      </c>
      <c r="R31" t="s">
        <v>21</v>
      </c>
      <c r="S31" t="str">
        <f>IF(ChurnData[[#This Row],[MonthlyCharges]]&lt;=30,"1. Up to 30",IF(ChurnData[[#This Row],[MonthlyCharges]]&lt;=50,"2. 31-50",IF(ChurnData[[#This Row],[MonthlyCharges]]&lt;=70,"3. 51-70",IF(ChurnData[[#This Row],[MonthlyCharges]]&lt;=90,"4. 71-90","5. Over 90"))))</f>
        <v>5. Over 90</v>
      </c>
      <c r="T31" t="str">
        <f>IF(AND(ChurnData[[#This Row],[Contract]]="Month-to-month",ChurnData[[#This Row],[InternetService]]="Fiber optic",ChurnData[[#This Row],[TenureMonths]]&lt;=11),"High-risk","Other")</f>
        <v>Other</v>
      </c>
      <c r="U31" t="str">
        <f>IF(ChurnData[[#This Row],[TenureMonths]]&lt;=11,"0-11",IF(ChurnData[[#This Row],[TenureMonths]]&lt;=23,"12-23",IF(ChurnData[[#This Row],[TenureMonths]]&lt;=35,"24-35",IF(ChurnData[[#This Row],[TenureMonths]]&lt;=47,"36-47",IF(ChurnData[[#This Row],[TenureMonths]]&lt;=59,"48-59","60-72")))))</f>
        <v>36-47</v>
      </c>
      <c r="V31">
        <f>IF(ChurnData[[#This Row],[Churn]]="Yes",1,0)</f>
        <v>0</v>
      </c>
    </row>
    <row r="32" spans="1:22" x14ac:dyDescent="0.35">
      <c r="A32" t="s">
        <v>73</v>
      </c>
      <c r="B32" t="s">
        <v>36</v>
      </c>
      <c r="C32">
        <v>0</v>
      </c>
      <c r="D32" t="s">
        <v>21</v>
      </c>
      <c r="E32" t="s">
        <v>21</v>
      </c>
      <c r="F32" t="s">
        <v>39</v>
      </c>
      <c r="G32" s="2">
        <v>10</v>
      </c>
      <c r="H32" t="s">
        <v>20</v>
      </c>
      <c r="I32" t="s">
        <v>23</v>
      </c>
      <c r="J32" t="s">
        <v>20</v>
      </c>
      <c r="K32" t="s">
        <v>20</v>
      </c>
      <c r="L32" t="s">
        <v>33</v>
      </c>
      <c r="M32" t="s">
        <v>20</v>
      </c>
      <c r="N32" t="s">
        <v>34</v>
      </c>
      <c r="O32" s="1">
        <v>100.71</v>
      </c>
      <c r="P32" s="1">
        <v>997.42</v>
      </c>
      <c r="Q32">
        <v>0</v>
      </c>
      <c r="R32" t="s">
        <v>21</v>
      </c>
      <c r="S32" t="str">
        <f>IF(ChurnData[[#This Row],[MonthlyCharges]]&lt;=30,"1. Up to 30",IF(ChurnData[[#This Row],[MonthlyCharges]]&lt;=50,"2. 31-50",IF(ChurnData[[#This Row],[MonthlyCharges]]&lt;=70,"3. 51-70",IF(ChurnData[[#This Row],[MonthlyCharges]]&lt;=90,"4. 71-90","5. Over 90"))))</f>
        <v>5. Over 90</v>
      </c>
      <c r="T32" t="str">
        <f>IF(AND(ChurnData[[#This Row],[Contract]]="Month-to-month",ChurnData[[#This Row],[InternetService]]="Fiber optic",ChurnData[[#This Row],[TenureMonths]]&lt;=11),"High-risk","Other")</f>
        <v>High-risk</v>
      </c>
      <c r="U32" t="str">
        <f>IF(ChurnData[[#This Row],[TenureMonths]]&lt;=11,"0-11",IF(ChurnData[[#This Row],[TenureMonths]]&lt;=23,"12-23",IF(ChurnData[[#This Row],[TenureMonths]]&lt;=35,"24-35",IF(ChurnData[[#This Row],[TenureMonths]]&lt;=47,"36-47",IF(ChurnData[[#This Row],[TenureMonths]]&lt;=59,"48-59","60-72")))))</f>
        <v>0-11</v>
      </c>
      <c r="V32">
        <f>IF(ChurnData[[#This Row],[Churn]]="Yes",1,0)</f>
        <v>0</v>
      </c>
    </row>
    <row r="33" spans="1:22" x14ac:dyDescent="0.35">
      <c r="A33" t="s">
        <v>74</v>
      </c>
      <c r="B33" t="s">
        <v>19</v>
      </c>
      <c r="C33">
        <v>0</v>
      </c>
      <c r="D33" t="s">
        <v>20</v>
      </c>
      <c r="E33" t="s">
        <v>21</v>
      </c>
      <c r="F33" t="s">
        <v>75</v>
      </c>
      <c r="G33" s="2">
        <v>2</v>
      </c>
      <c r="H33" t="s">
        <v>20</v>
      </c>
      <c r="I33" t="s">
        <v>32</v>
      </c>
      <c r="J33" t="s">
        <v>20</v>
      </c>
      <c r="K33" t="s">
        <v>20</v>
      </c>
      <c r="L33" t="s">
        <v>33</v>
      </c>
      <c r="M33" t="s">
        <v>20</v>
      </c>
      <c r="N33" t="s">
        <v>43</v>
      </c>
      <c r="O33" s="1">
        <v>70.33</v>
      </c>
      <c r="P33" s="1">
        <v>141.06</v>
      </c>
      <c r="Q33">
        <v>1</v>
      </c>
      <c r="R33" t="s">
        <v>20</v>
      </c>
      <c r="S33" t="str">
        <f>IF(ChurnData[[#This Row],[MonthlyCharges]]&lt;=30,"1. Up to 30",IF(ChurnData[[#This Row],[MonthlyCharges]]&lt;=50,"2. 31-50",IF(ChurnData[[#This Row],[MonthlyCharges]]&lt;=70,"3. 51-70",IF(ChurnData[[#This Row],[MonthlyCharges]]&lt;=90,"4. 71-90","5. Over 90"))))</f>
        <v>4. 71-90</v>
      </c>
      <c r="T33" t="str">
        <f>IF(AND(ChurnData[[#This Row],[Contract]]="Month-to-month",ChurnData[[#This Row],[InternetService]]="Fiber optic",ChurnData[[#This Row],[TenureMonths]]&lt;=11),"High-risk","Other")</f>
        <v>Other</v>
      </c>
      <c r="U33" t="str">
        <f>IF(ChurnData[[#This Row],[TenureMonths]]&lt;=11,"0-11",IF(ChurnData[[#This Row],[TenureMonths]]&lt;=23,"12-23",IF(ChurnData[[#This Row],[TenureMonths]]&lt;=35,"24-35",IF(ChurnData[[#This Row],[TenureMonths]]&lt;=47,"36-47",IF(ChurnData[[#This Row],[TenureMonths]]&lt;=59,"48-59","60-72")))))</f>
        <v>0-11</v>
      </c>
      <c r="V33">
        <f>IF(ChurnData[[#This Row],[Churn]]="Yes",1,0)</f>
        <v>1</v>
      </c>
    </row>
    <row r="34" spans="1:22" x14ac:dyDescent="0.35">
      <c r="A34" t="s">
        <v>76</v>
      </c>
      <c r="B34" t="s">
        <v>36</v>
      </c>
      <c r="C34">
        <v>0</v>
      </c>
      <c r="D34" t="s">
        <v>21</v>
      </c>
      <c r="E34" t="s">
        <v>20</v>
      </c>
      <c r="F34" t="s">
        <v>56</v>
      </c>
      <c r="G34" s="2">
        <v>31</v>
      </c>
      <c r="H34" t="s">
        <v>20</v>
      </c>
      <c r="I34" t="s">
        <v>21</v>
      </c>
      <c r="J34" t="s">
        <v>28</v>
      </c>
      <c r="K34" t="s">
        <v>28</v>
      </c>
      <c r="L34" t="s">
        <v>33</v>
      </c>
      <c r="M34" t="s">
        <v>20</v>
      </c>
      <c r="N34" t="s">
        <v>34</v>
      </c>
      <c r="O34" s="1">
        <v>36.47</v>
      </c>
      <c r="P34" s="1">
        <v>1130.8800000000001</v>
      </c>
      <c r="Q34">
        <v>1</v>
      </c>
      <c r="R34" t="s">
        <v>20</v>
      </c>
      <c r="S34" t="str">
        <f>IF(ChurnData[[#This Row],[MonthlyCharges]]&lt;=30,"1. Up to 30",IF(ChurnData[[#This Row],[MonthlyCharges]]&lt;=50,"2. 31-50",IF(ChurnData[[#This Row],[MonthlyCharges]]&lt;=70,"3. 51-70",IF(ChurnData[[#This Row],[MonthlyCharges]]&lt;=90,"4. 71-90","5. Over 90"))))</f>
        <v>2. 31-50</v>
      </c>
      <c r="T34" t="str">
        <f>IF(AND(ChurnData[[#This Row],[Contract]]="Month-to-month",ChurnData[[#This Row],[InternetService]]="Fiber optic",ChurnData[[#This Row],[TenureMonths]]&lt;=11),"High-risk","Other")</f>
        <v>Other</v>
      </c>
      <c r="U34" t="str">
        <f>IF(ChurnData[[#This Row],[TenureMonths]]&lt;=11,"0-11",IF(ChurnData[[#This Row],[TenureMonths]]&lt;=23,"12-23",IF(ChurnData[[#This Row],[TenureMonths]]&lt;=35,"24-35",IF(ChurnData[[#This Row],[TenureMonths]]&lt;=47,"36-47",IF(ChurnData[[#This Row],[TenureMonths]]&lt;=59,"48-59","60-72")))))</f>
        <v>24-35</v>
      </c>
      <c r="V34">
        <f>IF(ChurnData[[#This Row],[Churn]]="Yes",1,0)</f>
        <v>1</v>
      </c>
    </row>
    <row r="35" spans="1:22" x14ac:dyDescent="0.35">
      <c r="A35" t="s">
        <v>77</v>
      </c>
      <c r="B35" t="s">
        <v>19</v>
      </c>
      <c r="C35">
        <v>1</v>
      </c>
      <c r="D35" t="s">
        <v>21</v>
      </c>
      <c r="E35" t="s">
        <v>21</v>
      </c>
      <c r="F35" t="s">
        <v>47</v>
      </c>
      <c r="G35" s="2">
        <v>23</v>
      </c>
      <c r="H35" t="s">
        <v>20</v>
      </c>
      <c r="I35" t="s">
        <v>32</v>
      </c>
      <c r="J35" t="s">
        <v>21</v>
      </c>
      <c r="K35" t="s">
        <v>20</v>
      </c>
      <c r="L35" t="s">
        <v>33</v>
      </c>
      <c r="M35" t="s">
        <v>20</v>
      </c>
      <c r="N35" t="s">
        <v>25</v>
      </c>
      <c r="O35" s="1">
        <v>58.82</v>
      </c>
      <c r="P35" s="1">
        <v>1327</v>
      </c>
      <c r="Q35">
        <v>0</v>
      </c>
      <c r="R35" t="s">
        <v>21</v>
      </c>
      <c r="S35" t="str">
        <f>IF(ChurnData[[#This Row],[MonthlyCharges]]&lt;=30,"1. Up to 30",IF(ChurnData[[#This Row],[MonthlyCharges]]&lt;=50,"2. 31-50",IF(ChurnData[[#This Row],[MonthlyCharges]]&lt;=70,"3. 51-70",IF(ChurnData[[#This Row],[MonthlyCharges]]&lt;=90,"4. 71-90","5. Over 90"))))</f>
        <v>3. 51-70</v>
      </c>
      <c r="T35" t="str">
        <f>IF(AND(ChurnData[[#This Row],[Contract]]="Month-to-month",ChurnData[[#This Row],[InternetService]]="Fiber optic",ChurnData[[#This Row],[TenureMonths]]&lt;=11),"High-risk","Other")</f>
        <v>Other</v>
      </c>
      <c r="U35" t="str">
        <f>IF(ChurnData[[#This Row],[TenureMonths]]&lt;=11,"0-11",IF(ChurnData[[#This Row],[TenureMonths]]&lt;=23,"12-23",IF(ChurnData[[#This Row],[TenureMonths]]&lt;=35,"24-35",IF(ChurnData[[#This Row],[TenureMonths]]&lt;=47,"36-47",IF(ChurnData[[#This Row],[TenureMonths]]&lt;=59,"48-59","60-72")))))</f>
        <v>12-23</v>
      </c>
      <c r="V35">
        <f>IF(ChurnData[[#This Row],[Churn]]="Yes",1,0)</f>
        <v>0</v>
      </c>
    </row>
    <row r="36" spans="1:22" x14ac:dyDescent="0.35">
      <c r="A36" t="s">
        <v>78</v>
      </c>
      <c r="B36" t="s">
        <v>36</v>
      </c>
      <c r="C36">
        <v>0</v>
      </c>
      <c r="D36" t="s">
        <v>21</v>
      </c>
      <c r="E36" t="s">
        <v>20</v>
      </c>
      <c r="F36" t="s">
        <v>41</v>
      </c>
      <c r="G36" s="2">
        <v>26</v>
      </c>
      <c r="H36" t="s">
        <v>20</v>
      </c>
      <c r="I36" t="s">
        <v>23</v>
      </c>
      <c r="J36" t="s">
        <v>21</v>
      </c>
      <c r="K36" t="s">
        <v>21</v>
      </c>
      <c r="L36" t="s">
        <v>29</v>
      </c>
      <c r="M36" t="s">
        <v>20</v>
      </c>
      <c r="N36" t="s">
        <v>34</v>
      </c>
      <c r="O36" s="1">
        <v>102.58</v>
      </c>
      <c r="P36" s="1">
        <v>2667.91</v>
      </c>
      <c r="Q36">
        <v>2</v>
      </c>
      <c r="R36" t="s">
        <v>21</v>
      </c>
      <c r="S36" t="str">
        <f>IF(ChurnData[[#This Row],[MonthlyCharges]]&lt;=30,"1. Up to 30",IF(ChurnData[[#This Row],[MonthlyCharges]]&lt;=50,"2. 31-50",IF(ChurnData[[#This Row],[MonthlyCharges]]&lt;=70,"3. 51-70",IF(ChurnData[[#This Row],[MonthlyCharges]]&lt;=90,"4. 71-90","5. Over 90"))))</f>
        <v>5. Over 90</v>
      </c>
      <c r="T36" t="str">
        <f>IF(AND(ChurnData[[#This Row],[Contract]]="Month-to-month",ChurnData[[#This Row],[InternetService]]="Fiber optic",ChurnData[[#This Row],[TenureMonths]]&lt;=11),"High-risk","Other")</f>
        <v>Other</v>
      </c>
      <c r="U36" t="str">
        <f>IF(ChurnData[[#This Row],[TenureMonths]]&lt;=11,"0-11",IF(ChurnData[[#This Row],[TenureMonths]]&lt;=23,"12-23",IF(ChurnData[[#This Row],[TenureMonths]]&lt;=35,"24-35",IF(ChurnData[[#This Row],[TenureMonths]]&lt;=47,"36-47",IF(ChurnData[[#This Row],[TenureMonths]]&lt;=59,"48-59","60-72")))))</f>
        <v>24-35</v>
      </c>
      <c r="V36">
        <f>IF(ChurnData[[#This Row],[Churn]]="Yes",1,0)</f>
        <v>0</v>
      </c>
    </row>
    <row r="37" spans="1:22" x14ac:dyDescent="0.35">
      <c r="A37" t="s">
        <v>79</v>
      </c>
      <c r="B37" t="s">
        <v>36</v>
      </c>
      <c r="C37">
        <v>0</v>
      </c>
      <c r="D37" t="s">
        <v>20</v>
      </c>
      <c r="E37" t="s">
        <v>21</v>
      </c>
      <c r="F37" t="s">
        <v>27</v>
      </c>
      <c r="G37" s="2">
        <v>62</v>
      </c>
      <c r="H37" t="s">
        <v>20</v>
      </c>
      <c r="I37" t="s">
        <v>21</v>
      </c>
      <c r="J37" t="s">
        <v>28</v>
      </c>
      <c r="K37" t="s">
        <v>28</v>
      </c>
      <c r="L37" t="s">
        <v>33</v>
      </c>
      <c r="M37" t="s">
        <v>21</v>
      </c>
      <c r="N37" t="s">
        <v>43</v>
      </c>
      <c r="O37" s="1">
        <v>35.42</v>
      </c>
      <c r="P37" s="1">
        <v>2136.64</v>
      </c>
      <c r="Q37">
        <v>2</v>
      </c>
      <c r="R37" t="s">
        <v>21</v>
      </c>
      <c r="S37" t="str">
        <f>IF(ChurnData[[#This Row],[MonthlyCharges]]&lt;=30,"1. Up to 30",IF(ChurnData[[#This Row],[MonthlyCharges]]&lt;=50,"2. 31-50",IF(ChurnData[[#This Row],[MonthlyCharges]]&lt;=70,"3. 51-70",IF(ChurnData[[#This Row],[MonthlyCharges]]&lt;=90,"4. 71-90","5. Over 90"))))</f>
        <v>2. 31-50</v>
      </c>
      <c r="T37" t="str">
        <f>IF(AND(ChurnData[[#This Row],[Contract]]="Month-to-month",ChurnData[[#This Row],[InternetService]]="Fiber optic",ChurnData[[#This Row],[TenureMonths]]&lt;=11),"High-risk","Other")</f>
        <v>Other</v>
      </c>
      <c r="U37" t="str">
        <f>IF(ChurnData[[#This Row],[TenureMonths]]&lt;=11,"0-11",IF(ChurnData[[#This Row],[TenureMonths]]&lt;=23,"12-23",IF(ChurnData[[#This Row],[TenureMonths]]&lt;=35,"24-35",IF(ChurnData[[#This Row],[TenureMonths]]&lt;=47,"36-47",IF(ChurnData[[#This Row],[TenureMonths]]&lt;=59,"48-59","60-72")))))</f>
        <v>60-72</v>
      </c>
      <c r="V37">
        <f>IF(ChurnData[[#This Row],[Churn]]="Yes",1,0)</f>
        <v>0</v>
      </c>
    </row>
    <row r="38" spans="1:22" x14ac:dyDescent="0.35">
      <c r="A38" t="s">
        <v>80</v>
      </c>
      <c r="B38" t="s">
        <v>19</v>
      </c>
      <c r="C38">
        <v>1</v>
      </c>
      <c r="D38" t="s">
        <v>21</v>
      </c>
      <c r="E38" t="s">
        <v>21</v>
      </c>
      <c r="F38" t="s">
        <v>45</v>
      </c>
      <c r="G38" s="2">
        <v>10</v>
      </c>
      <c r="H38" t="s">
        <v>20</v>
      </c>
      <c r="I38" t="s">
        <v>23</v>
      </c>
      <c r="J38" t="s">
        <v>21</v>
      </c>
      <c r="K38" t="s">
        <v>21</v>
      </c>
      <c r="L38" t="s">
        <v>33</v>
      </c>
      <c r="M38" t="s">
        <v>20</v>
      </c>
      <c r="N38" t="s">
        <v>25</v>
      </c>
      <c r="O38" s="1">
        <v>82.47</v>
      </c>
      <c r="P38" s="1">
        <v>809.53</v>
      </c>
      <c r="Q38">
        <v>1</v>
      </c>
      <c r="R38" t="s">
        <v>21</v>
      </c>
      <c r="S38" t="str">
        <f>IF(ChurnData[[#This Row],[MonthlyCharges]]&lt;=30,"1. Up to 30",IF(ChurnData[[#This Row],[MonthlyCharges]]&lt;=50,"2. 31-50",IF(ChurnData[[#This Row],[MonthlyCharges]]&lt;=70,"3. 51-70",IF(ChurnData[[#This Row],[MonthlyCharges]]&lt;=90,"4. 71-90","5. Over 90"))))</f>
        <v>4. 71-90</v>
      </c>
      <c r="T38" t="str">
        <f>IF(AND(ChurnData[[#This Row],[Contract]]="Month-to-month",ChurnData[[#This Row],[InternetService]]="Fiber optic",ChurnData[[#This Row],[TenureMonths]]&lt;=11),"High-risk","Other")</f>
        <v>High-risk</v>
      </c>
      <c r="U38" t="str">
        <f>IF(ChurnData[[#This Row],[TenureMonths]]&lt;=11,"0-11",IF(ChurnData[[#This Row],[TenureMonths]]&lt;=23,"12-23",IF(ChurnData[[#This Row],[TenureMonths]]&lt;=35,"24-35",IF(ChurnData[[#This Row],[TenureMonths]]&lt;=47,"36-47",IF(ChurnData[[#This Row],[TenureMonths]]&lt;=59,"48-59","60-72")))))</f>
        <v>0-11</v>
      </c>
      <c r="V38">
        <f>IF(ChurnData[[#This Row],[Churn]]="Yes",1,0)</f>
        <v>0</v>
      </c>
    </row>
    <row r="39" spans="1:22" x14ac:dyDescent="0.35">
      <c r="A39" t="s">
        <v>81</v>
      </c>
      <c r="B39" t="s">
        <v>36</v>
      </c>
      <c r="C39">
        <v>0</v>
      </c>
      <c r="D39" t="s">
        <v>21</v>
      </c>
      <c r="E39" t="s">
        <v>21</v>
      </c>
      <c r="F39" t="s">
        <v>65</v>
      </c>
      <c r="G39" s="2">
        <v>72</v>
      </c>
      <c r="H39" t="s">
        <v>20</v>
      </c>
      <c r="I39" t="s">
        <v>23</v>
      </c>
      <c r="J39" t="s">
        <v>20</v>
      </c>
      <c r="K39" t="s">
        <v>21</v>
      </c>
      <c r="L39" t="s">
        <v>24</v>
      </c>
      <c r="M39" t="s">
        <v>20</v>
      </c>
      <c r="N39" t="s">
        <v>30</v>
      </c>
      <c r="O39" s="1">
        <v>77.84</v>
      </c>
      <c r="P39" s="1">
        <v>5511.74</v>
      </c>
      <c r="Q39">
        <v>1</v>
      </c>
      <c r="R39" t="s">
        <v>21</v>
      </c>
      <c r="S39" t="str">
        <f>IF(ChurnData[[#This Row],[MonthlyCharges]]&lt;=30,"1. Up to 30",IF(ChurnData[[#This Row],[MonthlyCharges]]&lt;=50,"2. 31-50",IF(ChurnData[[#This Row],[MonthlyCharges]]&lt;=70,"3. 51-70",IF(ChurnData[[#This Row],[MonthlyCharges]]&lt;=90,"4. 71-90","5. Over 90"))))</f>
        <v>4. 71-90</v>
      </c>
      <c r="T39" t="str">
        <f>IF(AND(ChurnData[[#This Row],[Contract]]="Month-to-month",ChurnData[[#This Row],[InternetService]]="Fiber optic",ChurnData[[#This Row],[TenureMonths]]&lt;=11),"High-risk","Other")</f>
        <v>Other</v>
      </c>
      <c r="U39" t="str">
        <f>IF(ChurnData[[#This Row],[TenureMonths]]&lt;=11,"0-11",IF(ChurnData[[#This Row],[TenureMonths]]&lt;=23,"12-23",IF(ChurnData[[#This Row],[TenureMonths]]&lt;=35,"24-35",IF(ChurnData[[#This Row],[TenureMonths]]&lt;=47,"36-47",IF(ChurnData[[#This Row],[TenureMonths]]&lt;=59,"48-59","60-72")))))</f>
        <v>60-72</v>
      </c>
      <c r="V39">
        <f>IF(ChurnData[[#This Row],[Churn]]="Yes",1,0)</f>
        <v>0</v>
      </c>
    </row>
    <row r="40" spans="1:22" x14ac:dyDescent="0.35">
      <c r="A40" t="s">
        <v>82</v>
      </c>
      <c r="B40" t="s">
        <v>19</v>
      </c>
      <c r="C40">
        <v>0</v>
      </c>
      <c r="D40" t="s">
        <v>20</v>
      </c>
      <c r="E40" t="s">
        <v>21</v>
      </c>
      <c r="F40" t="s">
        <v>37</v>
      </c>
      <c r="G40" s="2">
        <v>35</v>
      </c>
      <c r="H40" t="s">
        <v>20</v>
      </c>
      <c r="I40" t="s">
        <v>32</v>
      </c>
      <c r="J40" t="s">
        <v>20</v>
      </c>
      <c r="K40" t="s">
        <v>21</v>
      </c>
      <c r="L40" t="s">
        <v>24</v>
      </c>
      <c r="M40" t="s">
        <v>21</v>
      </c>
      <c r="N40" t="s">
        <v>25</v>
      </c>
      <c r="O40" s="1">
        <v>62.67</v>
      </c>
      <c r="P40" s="1">
        <v>2174.85</v>
      </c>
      <c r="Q40">
        <v>3</v>
      </c>
      <c r="R40" t="s">
        <v>21</v>
      </c>
      <c r="S40" t="str">
        <f>IF(ChurnData[[#This Row],[MonthlyCharges]]&lt;=30,"1. Up to 30",IF(ChurnData[[#This Row],[MonthlyCharges]]&lt;=50,"2. 31-50",IF(ChurnData[[#This Row],[MonthlyCharges]]&lt;=70,"3. 51-70",IF(ChurnData[[#This Row],[MonthlyCharges]]&lt;=90,"4. 71-90","5. Over 90"))))</f>
        <v>3. 51-70</v>
      </c>
      <c r="T40" t="str">
        <f>IF(AND(ChurnData[[#This Row],[Contract]]="Month-to-month",ChurnData[[#This Row],[InternetService]]="Fiber optic",ChurnData[[#This Row],[TenureMonths]]&lt;=11),"High-risk","Other")</f>
        <v>Other</v>
      </c>
      <c r="U40" t="str">
        <f>IF(ChurnData[[#This Row],[TenureMonths]]&lt;=11,"0-11",IF(ChurnData[[#This Row],[TenureMonths]]&lt;=23,"12-23",IF(ChurnData[[#This Row],[TenureMonths]]&lt;=35,"24-35",IF(ChurnData[[#This Row],[TenureMonths]]&lt;=47,"36-47",IF(ChurnData[[#This Row],[TenureMonths]]&lt;=59,"48-59","60-72")))))</f>
        <v>24-35</v>
      </c>
      <c r="V40">
        <f>IF(ChurnData[[#This Row],[Churn]]="Yes",1,0)</f>
        <v>0</v>
      </c>
    </row>
    <row r="41" spans="1:22" x14ac:dyDescent="0.35">
      <c r="A41" t="s">
        <v>83</v>
      </c>
      <c r="B41" t="s">
        <v>19</v>
      </c>
      <c r="C41">
        <v>0</v>
      </c>
      <c r="D41" t="s">
        <v>20</v>
      </c>
      <c r="E41" t="s">
        <v>20</v>
      </c>
      <c r="F41" t="s">
        <v>56</v>
      </c>
      <c r="G41" s="2">
        <v>18</v>
      </c>
      <c r="H41" t="s">
        <v>20</v>
      </c>
      <c r="I41" t="s">
        <v>23</v>
      </c>
      <c r="J41" t="s">
        <v>21</v>
      </c>
      <c r="K41" t="s">
        <v>21</v>
      </c>
      <c r="L41" t="s">
        <v>29</v>
      </c>
      <c r="M41" t="s">
        <v>20</v>
      </c>
      <c r="N41" t="s">
        <v>25</v>
      </c>
      <c r="O41" s="1">
        <v>71.86</v>
      </c>
      <c r="P41" s="1">
        <v>1302.4100000000001</v>
      </c>
      <c r="Q41">
        <v>1</v>
      </c>
      <c r="R41" t="s">
        <v>21</v>
      </c>
      <c r="S41" t="str">
        <f>IF(ChurnData[[#This Row],[MonthlyCharges]]&lt;=30,"1. Up to 30",IF(ChurnData[[#This Row],[MonthlyCharges]]&lt;=50,"2. 31-50",IF(ChurnData[[#This Row],[MonthlyCharges]]&lt;=70,"3. 51-70",IF(ChurnData[[#This Row],[MonthlyCharges]]&lt;=90,"4. 71-90","5. Over 90"))))</f>
        <v>4. 71-90</v>
      </c>
      <c r="T41" t="str">
        <f>IF(AND(ChurnData[[#This Row],[Contract]]="Month-to-month",ChurnData[[#This Row],[InternetService]]="Fiber optic",ChurnData[[#This Row],[TenureMonths]]&lt;=11),"High-risk","Other")</f>
        <v>Other</v>
      </c>
      <c r="U41" t="str">
        <f>IF(ChurnData[[#This Row],[TenureMonths]]&lt;=11,"0-11",IF(ChurnData[[#This Row],[TenureMonths]]&lt;=23,"12-23",IF(ChurnData[[#This Row],[TenureMonths]]&lt;=35,"24-35",IF(ChurnData[[#This Row],[TenureMonths]]&lt;=47,"36-47",IF(ChurnData[[#This Row],[TenureMonths]]&lt;=59,"48-59","60-72")))))</f>
        <v>12-23</v>
      </c>
      <c r="V41">
        <f>IF(ChurnData[[#This Row],[Churn]]="Yes",1,0)</f>
        <v>0</v>
      </c>
    </row>
    <row r="42" spans="1:22" x14ac:dyDescent="0.35">
      <c r="A42" t="s">
        <v>84</v>
      </c>
      <c r="B42" t="s">
        <v>36</v>
      </c>
      <c r="C42">
        <v>0</v>
      </c>
      <c r="D42" t="s">
        <v>21</v>
      </c>
      <c r="E42" t="s">
        <v>21</v>
      </c>
      <c r="F42" t="s">
        <v>75</v>
      </c>
      <c r="G42" s="2">
        <v>50</v>
      </c>
      <c r="H42" t="s">
        <v>21</v>
      </c>
      <c r="I42" t="s">
        <v>21</v>
      </c>
      <c r="J42" t="s">
        <v>28</v>
      </c>
      <c r="K42" t="s">
        <v>28</v>
      </c>
      <c r="L42" t="s">
        <v>24</v>
      </c>
      <c r="M42" t="s">
        <v>20</v>
      </c>
      <c r="N42" t="s">
        <v>25</v>
      </c>
      <c r="O42" s="1">
        <v>20.53</v>
      </c>
      <c r="P42" s="1">
        <v>1018.57</v>
      </c>
      <c r="Q42">
        <v>0</v>
      </c>
      <c r="R42" t="s">
        <v>21</v>
      </c>
      <c r="S42" t="str">
        <f>IF(ChurnData[[#This Row],[MonthlyCharges]]&lt;=30,"1. Up to 30",IF(ChurnData[[#This Row],[MonthlyCharges]]&lt;=50,"2. 31-50",IF(ChurnData[[#This Row],[MonthlyCharges]]&lt;=70,"3. 51-70",IF(ChurnData[[#This Row],[MonthlyCharges]]&lt;=90,"4. 71-90","5. Over 90"))))</f>
        <v>1. Up to 30</v>
      </c>
      <c r="T42" t="str">
        <f>IF(AND(ChurnData[[#This Row],[Contract]]="Month-to-month",ChurnData[[#This Row],[InternetService]]="Fiber optic",ChurnData[[#This Row],[TenureMonths]]&lt;=11),"High-risk","Other")</f>
        <v>Other</v>
      </c>
      <c r="U42" t="str">
        <f>IF(ChurnData[[#This Row],[TenureMonths]]&lt;=11,"0-11",IF(ChurnData[[#This Row],[TenureMonths]]&lt;=23,"12-23",IF(ChurnData[[#This Row],[TenureMonths]]&lt;=35,"24-35",IF(ChurnData[[#This Row],[TenureMonths]]&lt;=47,"36-47",IF(ChurnData[[#This Row],[TenureMonths]]&lt;=59,"48-59","60-72")))))</f>
        <v>48-59</v>
      </c>
      <c r="V42">
        <f>IF(ChurnData[[#This Row],[Churn]]="Yes",1,0)</f>
        <v>0</v>
      </c>
    </row>
    <row r="43" spans="1:22" x14ac:dyDescent="0.35">
      <c r="A43" t="s">
        <v>85</v>
      </c>
      <c r="B43" t="s">
        <v>19</v>
      </c>
      <c r="C43">
        <v>0</v>
      </c>
      <c r="D43" t="s">
        <v>20</v>
      </c>
      <c r="E43" t="s">
        <v>21</v>
      </c>
      <c r="F43" t="s">
        <v>58</v>
      </c>
      <c r="G43" s="2">
        <v>5</v>
      </c>
      <c r="H43" t="s">
        <v>20</v>
      </c>
      <c r="I43" t="s">
        <v>23</v>
      </c>
      <c r="J43" t="s">
        <v>20</v>
      </c>
      <c r="K43" t="s">
        <v>20</v>
      </c>
      <c r="L43" t="s">
        <v>33</v>
      </c>
      <c r="M43" t="s">
        <v>20</v>
      </c>
      <c r="N43" t="s">
        <v>30</v>
      </c>
      <c r="O43" s="1">
        <v>101.3</v>
      </c>
      <c r="P43" s="1">
        <v>502.54</v>
      </c>
      <c r="Q43">
        <v>3</v>
      </c>
      <c r="R43" t="s">
        <v>21</v>
      </c>
      <c r="S43" t="str">
        <f>IF(ChurnData[[#This Row],[MonthlyCharges]]&lt;=30,"1. Up to 30",IF(ChurnData[[#This Row],[MonthlyCharges]]&lt;=50,"2. 31-50",IF(ChurnData[[#This Row],[MonthlyCharges]]&lt;=70,"3. 51-70",IF(ChurnData[[#This Row],[MonthlyCharges]]&lt;=90,"4. 71-90","5. Over 90"))))</f>
        <v>5. Over 90</v>
      </c>
      <c r="T43" t="str">
        <f>IF(AND(ChurnData[[#This Row],[Contract]]="Month-to-month",ChurnData[[#This Row],[InternetService]]="Fiber optic",ChurnData[[#This Row],[TenureMonths]]&lt;=11),"High-risk","Other")</f>
        <v>High-risk</v>
      </c>
      <c r="U43" t="str">
        <f>IF(ChurnData[[#This Row],[TenureMonths]]&lt;=11,"0-11",IF(ChurnData[[#This Row],[TenureMonths]]&lt;=23,"12-23",IF(ChurnData[[#This Row],[TenureMonths]]&lt;=35,"24-35",IF(ChurnData[[#This Row],[TenureMonths]]&lt;=47,"36-47",IF(ChurnData[[#This Row],[TenureMonths]]&lt;=59,"48-59","60-72")))))</f>
        <v>0-11</v>
      </c>
      <c r="V43">
        <f>IF(ChurnData[[#This Row],[Churn]]="Yes",1,0)</f>
        <v>0</v>
      </c>
    </row>
    <row r="44" spans="1:22" x14ac:dyDescent="0.35">
      <c r="A44" t="s">
        <v>86</v>
      </c>
      <c r="B44" t="s">
        <v>19</v>
      </c>
      <c r="C44">
        <v>0</v>
      </c>
      <c r="D44" t="s">
        <v>21</v>
      </c>
      <c r="E44" t="s">
        <v>21</v>
      </c>
      <c r="F44" t="s">
        <v>22</v>
      </c>
      <c r="G44" s="2">
        <v>5</v>
      </c>
      <c r="H44" t="s">
        <v>20</v>
      </c>
      <c r="I44" t="s">
        <v>32</v>
      </c>
      <c r="J44" t="s">
        <v>21</v>
      </c>
      <c r="K44" t="s">
        <v>20</v>
      </c>
      <c r="L44" t="s">
        <v>33</v>
      </c>
      <c r="M44" t="s">
        <v>20</v>
      </c>
      <c r="N44" t="s">
        <v>30</v>
      </c>
      <c r="O44" s="1">
        <v>59.14</v>
      </c>
      <c r="P44" s="1">
        <v>287.06</v>
      </c>
      <c r="Q44">
        <v>1</v>
      </c>
      <c r="R44" t="s">
        <v>20</v>
      </c>
      <c r="S44" t="str">
        <f>IF(ChurnData[[#This Row],[MonthlyCharges]]&lt;=30,"1. Up to 30",IF(ChurnData[[#This Row],[MonthlyCharges]]&lt;=50,"2. 31-50",IF(ChurnData[[#This Row],[MonthlyCharges]]&lt;=70,"3. 51-70",IF(ChurnData[[#This Row],[MonthlyCharges]]&lt;=90,"4. 71-90","5. Over 90"))))</f>
        <v>3. 51-70</v>
      </c>
      <c r="T44" t="str">
        <f>IF(AND(ChurnData[[#This Row],[Contract]]="Month-to-month",ChurnData[[#This Row],[InternetService]]="Fiber optic",ChurnData[[#This Row],[TenureMonths]]&lt;=11),"High-risk","Other")</f>
        <v>Other</v>
      </c>
      <c r="U44" t="str">
        <f>IF(ChurnData[[#This Row],[TenureMonths]]&lt;=11,"0-11",IF(ChurnData[[#This Row],[TenureMonths]]&lt;=23,"12-23",IF(ChurnData[[#This Row],[TenureMonths]]&lt;=35,"24-35",IF(ChurnData[[#This Row],[TenureMonths]]&lt;=47,"36-47",IF(ChurnData[[#This Row],[TenureMonths]]&lt;=59,"48-59","60-72")))))</f>
        <v>0-11</v>
      </c>
      <c r="V44">
        <f>IF(ChurnData[[#This Row],[Churn]]="Yes",1,0)</f>
        <v>1</v>
      </c>
    </row>
    <row r="45" spans="1:22" x14ac:dyDescent="0.35">
      <c r="A45" t="s">
        <v>87</v>
      </c>
      <c r="B45" t="s">
        <v>36</v>
      </c>
      <c r="C45">
        <v>0</v>
      </c>
      <c r="D45" t="s">
        <v>21</v>
      </c>
      <c r="E45" t="s">
        <v>21</v>
      </c>
      <c r="F45" t="s">
        <v>22</v>
      </c>
      <c r="G45" s="2">
        <v>21</v>
      </c>
      <c r="H45" t="s">
        <v>21</v>
      </c>
      <c r="I45" t="s">
        <v>21</v>
      </c>
      <c r="J45" t="s">
        <v>28</v>
      </c>
      <c r="K45" t="s">
        <v>28</v>
      </c>
      <c r="L45" t="s">
        <v>33</v>
      </c>
      <c r="M45" t="s">
        <v>20</v>
      </c>
      <c r="N45" t="s">
        <v>25</v>
      </c>
      <c r="O45" s="1">
        <v>18</v>
      </c>
      <c r="P45" s="1">
        <v>389.13</v>
      </c>
      <c r="Q45">
        <v>3</v>
      </c>
      <c r="R45" t="s">
        <v>20</v>
      </c>
      <c r="S45" t="str">
        <f>IF(ChurnData[[#This Row],[MonthlyCharges]]&lt;=30,"1. Up to 30",IF(ChurnData[[#This Row],[MonthlyCharges]]&lt;=50,"2. 31-50",IF(ChurnData[[#This Row],[MonthlyCharges]]&lt;=70,"3. 51-70",IF(ChurnData[[#This Row],[MonthlyCharges]]&lt;=90,"4. 71-90","5. Over 90"))))</f>
        <v>1. Up to 30</v>
      </c>
      <c r="T45" t="str">
        <f>IF(AND(ChurnData[[#This Row],[Contract]]="Month-to-month",ChurnData[[#This Row],[InternetService]]="Fiber optic",ChurnData[[#This Row],[TenureMonths]]&lt;=11),"High-risk","Other")</f>
        <v>Other</v>
      </c>
      <c r="U45" t="str">
        <f>IF(ChurnData[[#This Row],[TenureMonths]]&lt;=11,"0-11",IF(ChurnData[[#This Row],[TenureMonths]]&lt;=23,"12-23",IF(ChurnData[[#This Row],[TenureMonths]]&lt;=35,"24-35",IF(ChurnData[[#This Row],[TenureMonths]]&lt;=47,"36-47",IF(ChurnData[[#This Row],[TenureMonths]]&lt;=59,"48-59","60-72")))))</f>
        <v>12-23</v>
      </c>
      <c r="V45">
        <f>IF(ChurnData[[#This Row],[Churn]]="Yes",1,0)</f>
        <v>1</v>
      </c>
    </row>
    <row r="46" spans="1:22" x14ac:dyDescent="0.35">
      <c r="A46" t="s">
        <v>88</v>
      </c>
      <c r="B46" t="s">
        <v>36</v>
      </c>
      <c r="C46">
        <v>0</v>
      </c>
      <c r="D46" t="s">
        <v>21</v>
      </c>
      <c r="E46" t="s">
        <v>21</v>
      </c>
      <c r="F46" t="s">
        <v>75</v>
      </c>
      <c r="G46" s="2">
        <v>20</v>
      </c>
      <c r="H46" t="s">
        <v>20</v>
      </c>
      <c r="I46" t="s">
        <v>32</v>
      </c>
      <c r="J46" t="s">
        <v>21</v>
      </c>
      <c r="K46" t="s">
        <v>21</v>
      </c>
      <c r="L46" t="s">
        <v>33</v>
      </c>
      <c r="M46" t="s">
        <v>20</v>
      </c>
      <c r="N46" t="s">
        <v>30</v>
      </c>
      <c r="O46" s="1">
        <v>66.819999999999993</v>
      </c>
      <c r="P46" s="1">
        <v>1298.0999999999999</v>
      </c>
      <c r="Q46">
        <v>2</v>
      </c>
      <c r="R46" t="s">
        <v>20</v>
      </c>
      <c r="S46" t="str">
        <f>IF(ChurnData[[#This Row],[MonthlyCharges]]&lt;=30,"1. Up to 30",IF(ChurnData[[#This Row],[MonthlyCharges]]&lt;=50,"2. 31-50",IF(ChurnData[[#This Row],[MonthlyCharges]]&lt;=70,"3. 51-70",IF(ChurnData[[#This Row],[MonthlyCharges]]&lt;=90,"4. 71-90","5. Over 90"))))</f>
        <v>3. 51-70</v>
      </c>
      <c r="T46" t="str">
        <f>IF(AND(ChurnData[[#This Row],[Contract]]="Month-to-month",ChurnData[[#This Row],[InternetService]]="Fiber optic",ChurnData[[#This Row],[TenureMonths]]&lt;=11),"High-risk","Other")</f>
        <v>Other</v>
      </c>
      <c r="U46" t="str">
        <f>IF(ChurnData[[#This Row],[TenureMonths]]&lt;=11,"0-11",IF(ChurnData[[#This Row],[TenureMonths]]&lt;=23,"12-23",IF(ChurnData[[#This Row],[TenureMonths]]&lt;=35,"24-35",IF(ChurnData[[#This Row],[TenureMonths]]&lt;=47,"36-47",IF(ChurnData[[#This Row],[TenureMonths]]&lt;=59,"48-59","60-72")))))</f>
        <v>12-23</v>
      </c>
      <c r="V46">
        <f>IF(ChurnData[[#This Row],[Churn]]="Yes",1,0)</f>
        <v>1</v>
      </c>
    </row>
    <row r="47" spans="1:22" x14ac:dyDescent="0.35">
      <c r="A47" t="s">
        <v>89</v>
      </c>
      <c r="B47" t="s">
        <v>36</v>
      </c>
      <c r="C47">
        <v>0</v>
      </c>
      <c r="D47" t="s">
        <v>21</v>
      </c>
      <c r="E47" t="s">
        <v>21</v>
      </c>
      <c r="F47" t="s">
        <v>22</v>
      </c>
      <c r="G47" s="2">
        <v>6</v>
      </c>
      <c r="H47" t="s">
        <v>20</v>
      </c>
      <c r="I47" t="s">
        <v>21</v>
      </c>
      <c r="J47" t="s">
        <v>28</v>
      </c>
      <c r="K47" t="s">
        <v>28</v>
      </c>
      <c r="L47" t="s">
        <v>33</v>
      </c>
      <c r="M47" t="s">
        <v>20</v>
      </c>
      <c r="N47" t="s">
        <v>34</v>
      </c>
      <c r="O47" s="1">
        <v>38.9</v>
      </c>
      <c r="P47" s="1">
        <v>237.83</v>
      </c>
      <c r="Q47">
        <v>1</v>
      </c>
      <c r="R47" t="s">
        <v>20</v>
      </c>
      <c r="S47" t="str">
        <f>IF(ChurnData[[#This Row],[MonthlyCharges]]&lt;=30,"1. Up to 30",IF(ChurnData[[#This Row],[MonthlyCharges]]&lt;=50,"2. 31-50",IF(ChurnData[[#This Row],[MonthlyCharges]]&lt;=70,"3. 51-70",IF(ChurnData[[#This Row],[MonthlyCharges]]&lt;=90,"4. 71-90","5. Over 90"))))</f>
        <v>2. 31-50</v>
      </c>
      <c r="T47" t="str">
        <f>IF(AND(ChurnData[[#This Row],[Contract]]="Month-to-month",ChurnData[[#This Row],[InternetService]]="Fiber optic",ChurnData[[#This Row],[TenureMonths]]&lt;=11),"High-risk","Other")</f>
        <v>Other</v>
      </c>
      <c r="U47" t="str">
        <f>IF(ChurnData[[#This Row],[TenureMonths]]&lt;=11,"0-11",IF(ChurnData[[#This Row],[TenureMonths]]&lt;=23,"12-23",IF(ChurnData[[#This Row],[TenureMonths]]&lt;=35,"24-35",IF(ChurnData[[#This Row],[TenureMonths]]&lt;=47,"36-47",IF(ChurnData[[#This Row],[TenureMonths]]&lt;=59,"48-59","60-72")))))</f>
        <v>0-11</v>
      </c>
      <c r="V47">
        <f>IF(ChurnData[[#This Row],[Churn]]="Yes",1,0)</f>
        <v>1</v>
      </c>
    </row>
    <row r="48" spans="1:22" x14ac:dyDescent="0.35">
      <c r="A48" t="s">
        <v>90</v>
      </c>
      <c r="B48" t="s">
        <v>19</v>
      </c>
      <c r="C48">
        <v>0</v>
      </c>
      <c r="D48" t="s">
        <v>20</v>
      </c>
      <c r="E48" t="s">
        <v>20</v>
      </c>
      <c r="F48" t="s">
        <v>27</v>
      </c>
      <c r="G48" s="2">
        <v>40</v>
      </c>
      <c r="H48" t="s">
        <v>21</v>
      </c>
      <c r="I48" t="s">
        <v>32</v>
      </c>
      <c r="J48" t="s">
        <v>20</v>
      </c>
      <c r="K48" t="s">
        <v>21</v>
      </c>
      <c r="L48" t="s">
        <v>24</v>
      </c>
      <c r="M48" t="s">
        <v>20</v>
      </c>
      <c r="N48" t="s">
        <v>34</v>
      </c>
      <c r="O48" s="1">
        <v>41.31</v>
      </c>
      <c r="P48" s="1">
        <v>1668.43</v>
      </c>
      <c r="Q48">
        <v>2</v>
      </c>
      <c r="R48" t="s">
        <v>21</v>
      </c>
      <c r="S48" t="str">
        <f>IF(ChurnData[[#This Row],[MonthlyCharges]]&lt;=30,"1. Up to 30",IF(ChurnData[[#This Row],[MonthlyCharges]]&lt;=50,"2. 31-50",IF(ChurnData[[#This Row],[MonthlyCharges]]&lt;=70,"3. 51-70",IF(ChurnData[[#This Row],[MonthlyCharges]]&lt;=90,"4. 71-90","5. Over 90"))))</f>
        <v>2. 31-50</v>
      </c>
      <c r="T48" t="str">
        <f>IF(AND(ChurnData[[#This Row],[Contract]]="Month-to-month",ChurnData[[#This Row],[InternetService]]="Fiber optic",ChurnData[[#This Row],[TenureMonths]]&lt;=11),"High-risk","Other")</f>
        <v>Other</v>
      </c>
      <c r="U48" t="str">
        <f>IF(ChurnData[[#This Row],[TenureMonths]]&lt;=11,"0-11",IF(ChurnData[[#This Row],[TenureMonths]]&lt;=23,"12-23",IF(ChurnData[[#This Row],[TenureMonths]]&lt;=35,"24-35",IF(ChurnData[[#This Row],[TenureMonths]]&lt;=47,"36-47",IF(ChurnData[[#This Row],[TenureMonths]]&lt;=59,"48-59","60-72")))))</f>
        <v>36-47</v>
      </c>
      <c r="V48">
        <f>IF(ChurnData[[#This Row],[Churn]]="Yes",1,0)</f>
        <v>0</v>
      </c>
    </row>
    <row r="49" spans="1:22" x14ac:dyDescent="0.35">
      <c r="A49" t="s">
        <v>91</v>
      </c>
      <c r="B49" t="s">
        <v>36</v>
      </c>
      <c r="C49">
        <v>0</v>
      </c>
      <c r="D49" t="s">
        <v>21</v>
      </c>
      <c r="E49" t="s">
        <v>21</v>
      </c>
      <c r="F49" t="s">
        <v>58</v>
      </c>
      <c r="G49" s="2">
        <v>3</v>
      </c>
      <c r="H49" t="s">
        <v>20</v>
      </c>
      <c r="I49" t="s">
        <v>32</v>
      </c>
      <c r="J49" t="s">
        <v>21</v>
      </c>
      <c r="K49" t="s">
        <v>21</v>
      </c>
      <c r="L49" t="s">
        <v>33</v>
      </c>
      <c r="M49" t="s">
        <v>21</v>
      </c>
      <c r="N49" t="s">
        <v>34</v>
      </c>
      <c r="O49" s="1">
        <v>45.42</v>
      </c>
      <c r="P49" s="1">
        <v>133.69999999999999</v>
      </c>
      <c r="Q49">
        <v>3</v>
      </c>
      <c r="R49" t="s">
        <v>20</v>
      </c>
      <c r="S49" t="str">
        <f>IF(ChurnData[[#This Row],[MonthlyCharges]]&lt;=30,"1. Up to 30",IF(ChurnData[[#This Row],[MonthlyCharges]]&lt;=50,"2. 31-50",IF(ChurnData[[#This Row],[MonthlyCharges]]&lt;=70,"3. 51-70",IF(ChurnData[[#This Row],[MonthlyCharges]]&lt;=90,"4. 71-90","5. Over 90"))))</f>
        <v>2. 31-50</v>
      </c>
      <c r="T49" t="str">
        <f>IF(AND(ChurnData[[#This Row],[Contract]]="Month-to-month",ChurnData[[#This Row],[InternetService]]="Fiber optic",ChurnData[[#This Row],[TenureMonths]]&lt;=11),"High-risk","Other")</f>
        <v>Other</v>
      </c>
      <c r="U49" t="str">
        <f>IF(ChurnData[[#This Row],[TenureMonths]]&lt;=11,"0-11",IF(ChurnData[[#This Row],[TenureMonths]]&lt;=23,"12-23",IF(ChurnData[[#This Row],[TenureMonths]]&lt;=35,"24-35",IF(ChurnData[[#This Row],[TenureMonths]]&lt;=47,"36-47",IF(ChurnData[[#This Row],[TenureMonths]]&lt;=59,"48-59","60-72")))))</f>
        <v>0-11</v>
      </c>
      <c r="V49">
        <f>IF(ChurnData[[#This Row],[Churn]]="Yes",1,0)</f>
        <v>1</v>
      </c>
    </row>
    <row r="50" spans="1:22" x14ac:dyDescent="0.35">
      <c r="A50" t="s">
        <v>92</v>
      </c>
      <c r="B50" t="s">
        <v>36</v>
      </c>
      <c r="C50">
        <v>0</v>
      </c>
      <c r="D50" t="s">
        <v>20</v>
      </c>
      <c r="E50" t="s">
        <v>21</v>
      </c>
      <c r="F50" t="s">
        <v>65</v>
      </c>
      <c r="G50" s="2">
        <v>56</v>
      </c>
      <c r="H50" t="s">
        <v>20</v>
      </c>
      <c r="I50" t="s">
        <v>23</v>
      </c>
      <c r="J50" t="s">
        <v>21</v>
      </c>
      <c r="K50" t="s">
        <v>20</v>
      </c>
      <c r="L50" t="s">
        <v>24</v>
      </c>
      <c r="M50" t="s">
        <v>20</v>
      </c>
      <c r="N50" t="s">
        <v>25</v>
      </c>
      <c r="O50" s="1">
        <v>93.52</v>
      </c>
      <c r="P50" s="1">
        <v>5351.5</v>
      </c>
      <c r="Q50">
        <v>2</v>
      </c>
      <c r="R50" t="s">
        <v>21</v>
      </c>
      <c r="S50" t="str">
        <f>IF(ChurnData[[#This Row],[MonthlyCharges]]&lt;=30,"1. Up to 30",IF(ChurnData[[#This Row],[MonthlyCharges]]&lt;=50,"2. 31-50",IF(ChurnData[[#This Row],[MonthlyCharges]]&lt;=70,"3. 51-70",IF(ChurnData[[#This Row],[MonthlyCharges]]&lt;=90,"4. 71-90","5. Over 90"))))</f>
        <v>5. Over 90</v>
      </c>
      <c r="T50" t="str">
        <f>IF(AND(ChurnData[[#This Row],[Contract]]="Month-to-month",ChurnData[[#This Row],[InternetService]]="Fiber optic",ChurnData[[#This Row],[TenureMonths]]&lt;=11),"High-risk","Other")</f>
        <v>Other</v>
      </c>
      <c r="U50" t="str">
        <f>IF(ChurnData[[#This Row],[TenureMonths]]&lt;=11,"0-11",IF(ChurnData[[#This Row],[TenureMonths]]&lt;=23,"12-23",IF(ChurnData[[#This Row],[TenureMonths]]&lt;=35,"24-35",IF(ChurnData[[#This Row],[TenureMonths]]&lt;=47,"36-47",IF(ChurnData[[#This Row],[TenureMonths]]&lt;=59,"48-59","60-72")))))</f>
        <v>48-59</v>
      </c>
      <c r="V50">
        <f>IF(ChurnData[[#This Row],[Churn]]="Yes",1,0)</f>
        <v>0</v>
      </c>
    </row>
    <row r="51" spans="1:22" x14ac:dyDescent="0.35">
      <c r="A51" t="s">
        <v>93</v>
      </c>
      <c r="B51" t="s">
        <v>19</v>
      </c>
      <c r="C51">
        <v>0</v>
      </c>
      <c r="D51" t="s">
        <v>20</v>
      </c>
      <c r="E51" t="s">
        <v>21</v>
      </c>
      <c r="F51" t="s">
        <v>45</v>
      </c>
      <c r="G51" s="2">
        <v>36</v>
      </c>
      <c r="H51" t="s">
        <v>21</v>
      </c>
      <c r="I51" t="s">
        <v>32</v>
      </c>
      <c r="J51" t="s">
        <v>21</v>
      </c>
      <c r="K51" t="s">
        <v>21</v>
      </c>
      <c r="L51" t="s">
        <v>24</v>
      </c>
      <c r="M51" t="s">
        <v>21</v>
      </c>
      <c r="N51" t="s">
        <v>43</v>
      </c>
      <c r="O51" s="1">
        <v>48.2</v>
      </c>
      <c r="P51" s="1">
        <v>1731</v>
      </c>
      <c r="Q51">
        <v>2</v>
      </c>
      <c r="R51" t="s">
        <v>21</v>
      </c>
      <c r="S51" t="str">
        <f>IF(ChurnData[[#This Row],[MonthlyCharges]]&lt;=30,"1. Up to 30",IF(ChurnData[[#This Row],[MonthlyCharges]]&lt;=50,"2. 31-50",IF(ChurnData[[#This Row],[MonthlyCharges]]&lt;=70,"3. 51-70",IF(ChurnData[[#This Row],[MonthlyCharges]]&lt;=90,"4. 71-90","5. Over 90"))))</f>
        <v>2. 31-50</v>
      </c>
      <c r="T51" t="str">
        <f>IF(AND(ChurnData[[#This Row],[Contract]]="Month-to-month",ChurnData[[#This Row],[InternetService]]="Fiber optic",ChurnData[[#This Row],[TenureMonths]]&lt;=11),"High-risk","Other")</f>
        <v>Other</v>
      </c>
      <c r="U51" t="str">
        <f>IF(ChurnData[[#This Row],[TenureMonths]]&lt;=11,"0-11",IF(ChurnData[[#This Row],[TenureMonths]]&lt;=23,"12-23",IF(ChurnData[[#This Row],[TenureMonths]]&lt;=35,"24-35",IF(ChurnData[[#This Row],[TenureMonths]]&lt;=47,"36-47",IF(ChurnData[[#This Row],[TenureMonths]]&lt;=59,"48-59","60-72")))))</f>
        <v>36-47</v>
      </c>
      <c r="V51">
        <f>IF(ChurnData[[#This Row],[Churn]]="Yes",1,0)</f>
        <v>0</v>
      </c>
    </row>
    <row r="52" spans="1:22" x14ac:dyDescent="0.35">
      <c r="A52" t="s">
        <v>94</v>
      </c>
      <c r="B52" t="s">
        <v>36</v>
      </c>
      <c r="C52">
        <v>0</v>
      </c>
      <c r="D52" t="s">
        <v>20</v>
      </c>
      <c r="E52" t="s">
        <v>20</v>
      </c>
      <c r="F52" t="s">
        <v>49</v>
      </c>
      <c r="G52" s="2">
        <v>28</v>
      </c>
      <c r="H52" t="s">
        <v>20</v>
      </c>
      <c r="I52" t="s">
        <v>21</v>
      </c>
      <c r="J52" t="s">
        <v>28</v>
      </c>
      <c r="K52" t="s">
        <v>28</v>
      </c>
      <c r="L52" t="s">
        <v>29</v>
      </c>
      <c r="M52" t="s">
        <v>20</v>
      </c>
      <c r="N52" t="s">
        <v>43</v>
      </c>
      <c r="O52" s="1">
        <v>20.47</v>
      </c>
      <c r="P52" s="1">
        <v>564.79</v>
      </c>
      <c r="Q52">
        <v>1</v>
      </c>
      <c r="R52" t="s">
        <v>21</v>
      </c>
      <c r="S52" t="str">
        <f>IF(ChurnData[[#This Row],[MonthlyCharges]]&lt;=30,"1. Up to 30",IF(ChurnData[[#This Row],[MonthlyCharges]]&lt;=50,"2. 31-50",IF(ChurnData[[#This Row],[MonthlyCharges]]&lt;=70,"3. 51-70",IF(ChurnData[[#This Row],[MonthlyCharges]]&lt;=90,"4. 71-90","5. Over 90"))))</f>
        <v>1. Up to 30</v>
      </c>
      <c r="T52" t="str">
        <f>IF(AND(ChurnData[[#This Row],[Contract]]="Month-to-month",ChurnData[[#This Row],[InternetService]]="Fiber optic",ChurnData[[#This Row],[TenureMonths]]&lt;=11),"High-risk","Other")</f>
        <v>Other</v>
      </c>
      <c r="U52" t="str">
        <f>IF(ChurnData[[#This Row],[TenureMonths]]&lt;=11,"0-11",IF(ChurnData[[#This Row],[TenureMonths]]&lt;=23,"12-23",IF(ChurnData[[#This Row],[TenureMonths]]&lt;=35,"24-35",IF(ChurnData[[#This Row],[TenureMonths]]&lt;=47,"36-47",IF(ChurnData[[#This Row],[TenureMonths]]&lt;=59,"48-59","60-72")))))</f>
        <v>24-35</v>
      </c>
      <c r="V52">
        <f>IF(ChurnData[[#This Row],[Churn]]="Yes",1,0)</f>
        <v>0</v>
      </c>
    </row>
    <row r="53" spans="1:22" x14ac:dyDescent="0.35">
      <c r="A53" t="s">
        <v>95</v>
      </c>
      <c r="B53" t="s">
        <v>19</v>
      </c>
      <c r="C53">
        <v>0</v>
      </c>
      <c r="D53" t="s">
        <v>21</v>
      </c>
      <c r="E53" t="s">
        <v>20</v>
      </c>
      <c r="F53" t="s">
        <v>45</v>
      </c>
      <c r="G53" s="2">
        <v>20</v>
      </c>
      <c r="H53" t="s">
        <v>20</v>
      </c>
      <c r="I53" t="s">
        <v>23</v>
      </c>
      <c r="J53" t="s">
        <v>21</v>
      </c>
      <c r="K53" t="s">
        <v>20</v>
      </c>
      <c r="L53" t="s">
        <v>33</v>
      </c>
      <c r="M53" t="s">
        <v>20</v>
      </c>
      <c r="N53" t="s">
        <v>25</v>
      </c>
      <c r="O53" s="1">
        <v>80.59</v>
      </c>
      <c r="P53" s="1">
        <v>1650.71</v>
      </c>
      <c r="Q53">
        <v>1</v>
      </c>
      <c r="R53" t="s">
        <v>21</v>
      </c>
      <c r="S53" t="str">
        <f>IF(ChurnData[[#This Row],[MonthlyCharges]]&lt;=30,"1. Up to 30",IF(ChurnData[[#This Row],[MonthlyCharges]]&lt;=50,"2. 31-50",IF(ChurnData[[#This Row],[MonthlyCharges]]&lt;=70,"3. 51-70",IF(ChurnData[[#This Row],[MonthlyCharges]]&lt;=90,"4. 71-90","5. Over 90"))))</f>
        <v>4. 71-90</v>
      </c>
      <c r="T53" t="str">
        <f>IF(AND(ChurnData[[#This Row],[Contract]]="Month-to-month",ChurnData[[#This Row],[InternetService]]="Fiber optic",ChurnData[[#This Row],[TenureMonths]]&lt;=11),"High-risk","Other")</f>
        <v>Other</v>
      </c>
      <c r="U53" t="str">
        <f>IF(ChurnData[[#This Row],[TenureMonths]]&lt;=11,"0-11",IF(ChurnData[[#This Row],[TenureMonths]]&lt;=23,"12-23",IF(ChurnData[[#This Row],[TenureMonths]]&lt;=35,"24-35",IF(ChurnData[[#This Row],[TenureMonths]]&lt;=47,"36-47",IF(ChurnData[[#This Row],[TenureMonths]]&lt;=59,"48-59","60-72")))))</f>
        <v>12-23</v>
      </c>
      <c r="V53">
        <f>IF(ChurnData[[#This Row],[Churn]]="Yes",1,0)</f>
        <v>0</v>
      </c>
    </row>
    <row r="54" spans="1:22" x14ac:dyDescent="0.35">
      <c r="A54" t="s">
        <v>96</v>
      </c>
      <c r="B54" t="s">
        <v>19</v>
      </c>
      <c r="C54">
        <v>0</v>
      </c>
      <c r="D54" t="s">
        <v>21</v>
      </c>
      <c r="E54" t="s">
        <v>21</v>
      </c>
      <c r="F54" t="s">
        <v>75</v>
      </c>
      <c r="G54" s="2">
        <v>36</v>
      </c>
      <c r="H54" t="s">
        <v>20</v>
      </c>
      <c r="I54" t="s">
        <v>21</v>
      </c>
      <c r="J54" t="s">
        <v>28</v>
      </c>
      <c r="K54" t="s">
        <v>28</v>
      </c>
      <c r="L54" t="s">
        <v>29</v>
      </c>
      <c r="M54" t="s">
        <v>20</v>
      </c>
      <c r="N54" t="s">
        <v>34</v>
      </c>
      <c r="O54" s="1">
        <v>30.21</v>
      </c>
      <c r="P54" s="1">
        <v>1064.45</v>
      </c>
      <c r="Q54">
        <v>2</v>
      </c>
      <c r="R54" t="s">
        <v>21</v>
      </c>
      <c r="S54" t="str">
        <f>IF(ChurnData[[#This Row],[MonthlyCharges]]&lt;=30,"1. Up to 30",IF(ChurnData[[#This Row],[MonthlyCharges]]&lt;=50,"2. 31-50",IF(ChurnData[[#This Row],[MonthlyCharges]]&lt;=70,"3. 51-70",IF(ChurnData[[#This Row],[MonthlyCharges]]&lt;=90,"4. 71-90","5. Over 90"))))</f>
        <v>2. 31-50</v>
      </c>
      <c r="T54" t="str">
        <f>IF(AND(ChurnData[[#This Row],[Contract]]="Month-to-month",ChurnData[[#This Row],[InternetService]]="Fiber optic",ChurnData[[#This Row],[TenureMonths]]&lt;=11),"High-risk","Other")</f>
        <v>Other</v>
      </c>
      <c r="U54" t="str">
        <f>IF(ChurnData[[#This Row],[TenureMonths]]&lt;=11,"0-11",IF(ChurnData[[#This Row],[TenureMonths]]&lt;=23,"12-23",IF(ChurnData[[#This Row],[TenureMonths]]&lt;=35,"24-35",IF(ChurnData[[#This Row],[TenureMonths]]&lt;=47,"36-47",IF(ChurnData[[#This Row],[TenureMonths]]&lt;=59,"48-59","60-72")))))</f>
        <v>36-47</v>
      </c>
      <c r="V54">
        <f>IF(ChurnData[[#This Row],[Churn]]="Yes",1,0)</f>
        <v>0</v>
      </c>
    </row>
    <row r="55" spans="1:22" x14ac:dyDescent="0.35">
      <c r="A55" t="s">
        <v>97</v>
      </c>
      <c r="B55" t="s">
        <v>19</v>
      </c>
      <c r="C55">
        <v>0</v>
      </c>
      <c r="D55" t="s">
        <v>20</v>
      </c>
      <c r="E55" t="s">
        <v>20</v>
      </c>
      <c r="F55" t="s">
        <v>41</v>
      </c>
      <c r="G55" s="2">
        <v>14</v>
      </c>
      <c r="H55" t="s">
        <v>20</v>
      </c>
      <c r="I55" t="s">
        <v>32</v>
      </c>
      <c r="J55" t="s">
        <v>21</v>
      </c>
      <c r="K55" t="s">
        <v>21</v>
      </c>
      <c r="L55" t="s">
        <v>33</v>
      </c>
      <c r="M55" t="s">
        <v>21</v>
      </c>
      <c r="N55" t="s">
        <v>30</v>
      </c>
      <c r="O55" s="1">
        <v>55.84</v>
      </c>
      <c r="P55" s="1">
        <v>772.83</v>
      </c>
      <c r="Q55">
        <v>1</v>
      </c>
      <c r="R55" t="s">
        <v>20</v>
      </c>
      <c r="S55" t="str">
        <f>IF(ChurnData[[#This Row],[MonthlyCharges]]&lt;=30,"1. Up to 30",IF(ChurnData[[#This Row],[MonthlyCharges]]&lt;=50,"2. 31-50",IF(ChurnData[[#This Row],[MonthlyCharges]]&lt;=70,"3. 51-70",IF(ChurnData[[#This Row],[MonthlyCharges]]&lt;=90,"4. 71-90","5. Over 90"))))</f>
        <v>3. 51-70</v>
      </c>
      <c r="T55" t="str">
        <f>IF(AND(ChurnData[[#This Row],[Contract]]="Month-to-month",ChurnData[[#This Row],[InternetService]]="Fiber optic",ChurnData[[#This Row],[TenureMonths]]&lt;=11),"High-risk","Other")</f>
        <v>Other</v>
      </c>
      <c r="U55" t="str">
        <f>IF(ChurnData[[#This Row],[TenureMonths]]&lt;=11,"0-11",IF(ChurnData[[#This Row],[TenureMonths]]&lt;=23,"12-23",IF(ChurnData[[#This Row],[TenureMonths]]&lt;=35,"24-35",IF(ChurnData[[#This Row],[TenureMonths]]&lt;=47,"36-47",IF(ChurnData[[#This Row],[TenureMonths]]&lt;=59,"48-59","60-72")))))</f>
        <v>12-23</v>
      </c>
      <c r="V55">
        <f>IF(ChurnData[[#This Row],[Churn]]="Yes",1,0)</f>
        <v>1</v>
      </c>
    </row>
    <row r="56" spans="1:22" x14ac:dyDescent="0.35">
      <c r="A56" t="s">
        <v>98</v>
      </c>
      <c r="B56" t="s">
        <v>36</v>
      </c>
      <c r="C56">
        <v>1</v>
      </c>
      <c r="D56" t="s">
        <v>20</v>
      </c>
      <c r="E56" t="s">
        <v>21</v>
      </c>
      <c r="F56" t="s">
        <v>27</v>
      </c>
      <c r="G56" s="2">
        <v>51</v>
      </c>
      <c r="H56" t="s">
        <v>20</v>
      </c>
      <c r="I56" t="s">
        <v>23</v>
      </c>
      <c r="J56" t="s">
        <v>20</v>
      </c>
      <c r="K56" t="s">
        <v>20</v>
      </c>
      <c r="L56" t="s">
        <v>24</v>
      </c>
      <c r="M56" t="s">
        <v>20</v>
      </c>
      <c r="N56" t="s">
        <v>25</v>
      </c>
      <c r="O56" s="1">
        <v>90.18</v>
      </c>
      <c r="P56" s="1">
        <v>4730.74</v>
      </c>
      <c r="Q56">
        <v>2</v>
      </c>
      <c r="R56" t="s">
        <v>21</v>
      </c>
      <c r="S56" t="str">
        <f>IF(ChurnData[[#This Row],[MonthlyCharges]]&lt;=30,"1. Up to 30",IF(ChurnData[[#This Row],[MonthlyCharges]]&lt;=50,"2. 31-50",IF(ChurnData[[#This Row],[MonthlyCharges]]&lt;=70,"3. 51-70",IF(ChurnData[[#This Row],[MonthlyCharges]]&lt;=90,"4. 71-90","5. Over 90"))))</f>
        <v>5. Over 90</v>
      </c>
      <c r="T56" t="str">
        <f>IF(AND(ChurnData[[#This Row],[Contract]]="Month-to-month",ChurnData[[#This Row],[InternetService]]="Fiber optic",ChurnData[[#This Row],[TenureMonths]]&lt;=11),"High-risk","Other")</f>
        <v>Other</v>
      </c>
      <c r="U56" t="str">
        <f>IF(ChurnData[[#This Row],[TenureMonths]]&lt;=11,"0-11",IF(ChurnData[[#This Row],[TenureMonths]]&lt;=23,"12-23",IF(ChurnData[[#This Row],[TenureMonths]]&lt;=35,"24-35",IF(ChurnData[[#This Row],[TenureMonths]]&lt;=47,"36-47",IF(ChurnData[[#This Row],[TenureMonths]]&lt;=59,"48-59","60-72")))))</f>
        <v>48-59</v>
      </c>
      <c r="V56">
        <f>IF(ChurnData[[#This Row],[Churn]]="Yes",1,0)</f>
        <v>0</v>
      </c>
    </row>
    <row r="57" spans="1:22" x14ac:dyDescent="0.35">
      <c r="A57" t="s">
        <v>99</v>
      </c>
      <c r="B57" t="s">
        <v>36</v>
      </c>
      <c r="C57">
        <v>1</v>
      </c>
      <c r="D57" t="s">
        <v>20</v>
      </c>
      <c r="E57" t="s">
        <v>20</v>
      </c>
      <c r="F57" t="s">
        <v>49</v>
      </c>
      <c r="G57" s="2">
        <v>27</v>
      </c>
      <c r="H57" t="s">
        <v>20</v>
      </c>
      <c r="I57" t="s">
        <v>32</v>
      </c>
      <c r="J57" t="s">
        <v>20</v>
      </c>
      <c r="K57" t="s">
        <v>20</v>
      </c>
      <c r="L57" t="s">
        <v>29</v>
      </c>
      <c r="M57" t="s">
        <v>21</v>
      </c>
      <c r="N57" t="s">
        <v>43</v>
      </c>
      <c r="O57" s="1">
        <v>57.2</v>
      </c>
      <c r="P57" s="1">
        <v>1555.99</v>
      </c>
      <c r="Q57">
        <v>0</v>
      </c>
      <c r="R57" t="s">
        <v>21</v>
      </c>
      <c r="S57" t="str">
        <f>IF(ChurnData[[#This Row],[MonthlyCharges]]&lt;=30,"1. Up to 30",IF(ChurnData[[#This Row],[MonthlyCharges]]&lt;=50,"2. 31-50",IF(ChurnData[[#This Row],[MonthlyCharges]]&lt;=70,"3. 51-70",IF(ChurnData[[#This Row],[MonthlyCharges]]&lt;=90,"4. 71-90","5. Over 90"))))</f>
        <v>3. 51-70</v>
      </c>
      <c r="T57" t="str">
        <f>IF(AND(ChurnData[[#This Row],[Contract]]="Month-to-month",ChurnData[[#This Row],[InternetService]]="Fiber optic",ChurnData[[#This Row],[TenureMonths]]&lt;=11),"High-risk","Other")</f>
        <v>Other</v>
      </c>
      <c r="U57" t="str">
        <f>IF(ChurnData[[#This Row],[TenureMonths]]&lt;=11,"0-11",IF(ChurnData[[#This Row],[TenureMonths]]&lt;=23,"12-23",IF(ChurnData[[#This Row],[TenureMonths]]&lt;=35,"24-35",IF(ChurnData[[#This Row],[TenureMonths]]&lt;=47,"36-47",IF(ChurnData[[#This Row],[TenureMonths]]&lt;=59,"48-59","60-72")))))</f>
        <v>24-35</v>
      </c>
      <c r="V57">
        <f>IF(ChurnData[[#This Row],[Churn]]="Yes",1,0)</f>
        <v>0</v>
      </c>
    </row>
    <row r="58" spans="1:22" x14ac:dyDescent="0.35">
      <c r="A58" t="s">
        <v>100</v>
      </c>
      <c r="B58" t="s">
        <v>36</v>
      </c>
      <c r="C58">
        <v>0</v>
      </c>
      <c r="D58" t="s">
        <v>20</v>
      </c>
      <c r="E58" t="s">
        <v>21</v>
      </c>
      <c r="F58" t="s">
        <v>47</v>
      </c>
      <c r="G58" s="2">
        <v>32</v>
      </c>
      <c r="H58" t="s">
        <v>20</v>
      </c>
      <c r="I58" t="s">
        <v>23</v>
      </c>
      <c r="J58" t="s">
        <v>21</v>
      </c>
      <c r="K58" t="s">
        <v>21</v>
      </c>
      <c r="L58" t="s">
        <v>29</v>
      </c>
      <c r="M58" t="s">
        <v>21</v>
      </c>
      <c r="N58" t="s">
        <v>43</v>
      </c>
      <c r="O58" s="1">
        <v>71.81</v>
      </c>
      <c r="P58" s="1">
        <v>2323.12</v>
      </c>
      <c r="Q58">
        <v>1</v>
      </c>
      <c r="R58" t="s">
        <v>20</v>
      </c>
      <c r="S58" t="str">
        <f>IF(ChurnData[[#This Row],[MonthlyCharges]]&lt;=30,"1. Up to 30",IF(ChurnData[[#This Row],[MonthlyCharges]]&lt;=50,"2. 31-50",IF(ChurnData[[#This Row],[MonthlyCharges]]&lt;=70,"3. 51-70",IF(ChurnData[[#This Row],[MonthlyCharges]]&lt;=90,"4. 71-90","5. Over 90"))))</f>
        <v>4. 71-90</v>
      </c>
      <c r="T58" t="str">
        <f>IF(AND(ChurnData[[#This Row],[Contract]]="Month-to-month",ChurnData[[#This Row],[InternetService]]="Fiber optic",ChurnData[[#This Row],[TenureMonths]]&lt;=11),"High-risk","Other")</f>
        <v>Other</v>
      </c>
      <c r="U58" t="str">
        <f>IF(ChurnData[[#This Row],[TenureMonths]]&lt;=11,"0-11",IF(ChurnData[[#This Row],[TenureMonths]]&lt;=23,"12-23",IF(ChurnData[[#This Row],[TenureMonths]]&lt;=35,"24-35",IF(ChurnData[[#This Row],[TenureMonths]]&lt;=47,"36-47",IF(ChurnData[[#This Row],[TenureMonths]]&lt;=59,"48-59","60-72")))))</f>
        <v>24-35</v>
      </c>
      <c r="V58">
        <f>IF(ChurnData[[#This Row],[Churn]]="Yes",1,0)</f>
        <v>1</v>
      </c>
    </row>
    <row r="59" spans="1:22" x14ac:dyDescent="0.35">
      <c r="A59" t="s">
        <v>101</v>
      </c>
      <c r="B59" t="s">
        <v>36</v>
      </c>
      <c r="C59">
        <v>0</v>
      </c>
      <c r="D59" t="s">
        <v>20</v>
      </c>
      <c r="E59" t="s">
        <v>20</v>
      </c>
      <c r="F59" t="s">
        <v>75</v>
      </c>
      <c r="G59" s="2">
        <v>52</v>
      </c>
      <c r="H59" t="s">
        <v>21</v>
      </c>
      <c r="I59" t="s">
        <v>23</v>
      </c>
      <c r="J59" t="s">
        <v>20</v>
      </c>
      <c r="K59" t="s">
        <v>20</v>
      </c>
      <c r="L59" t="s">
        <v>24</v>
      </c>
      <c r="M59" t="s">
        <v>20</v>
      </c>
      <c r="N59" t="s">
        <v>25</v>
      </c>
      <c r="O59" s="1">
        <v>96.7</v>
      </c>
      <c r="P59" s="1">
        <v>5026.3500000000004</v>
      </c>
      <c r="Q59">
        <v>1</v>
      </c>
      <c r="R59" t="s">
        <v>21</v>
      </c>
      <c r="S59" t="str">
        <f>IF(ChurnData[[#This Row],[MonthlyCharges]]&lt;=30,"1. Up to 30",IF(ChurnData[[#This Row],[MonthlyCharges]]&lt;=50,"2. 31-50",IF(ChurnData[[#This Row],[MonthlyCharges]]&lt;=70,"3. 51-70",IF(ChurnData[[#This Row],[MonthlyCharges]]&lt;=90,"4. 71-90","5. Over 90"))))</f>
        <v>5. Over 90</v>
      </c>
      <c r="T59" t="str">
        <f>IF(AND(ChurnData[[#This Row],[Contract]]="Month-to-month",ChurnData[[#This Row],[InternetService]]="Fiber optic",ChurnData[[#This Row],[TenureMonths]]&lt;=11),"High-risk","Other")</f>
        <v>Other</v>
      </c>
      <c r="U59" t="str">
        <f>IF(ChurnData[[#This Row],[TenureMonths]]&lt;=11,"0-11",IF(ChurnData[[#This Row],[TenureMonths]]&lt;=23,"12-23",IF(ChurnData[[#This Row],[TenureMonths]]&lt;=35,"24-35",IF(ChurnData[[#This Row],[TenureMonths]]&lt;=47,"36-47",IF(ChurnData[[#This Row],[TenureMonths]]&lt;=59,"48-59","60-72")))))</f>
        <v>48-59</v>
      </c>
      <c r="V59">
        <f>IF(ChurnData[[#This Row],[Churn]]="Yes",1,0)</f>
        <v>0</v>
      </c>
    </row>
    <row r="60" spans="1:22" x14ac:dyDescent="0.35">
      <c r="A60" t="s">
        <v>102</v>
      </c>
      <c r="B60" t="s">
        <v>19</v>
      </c>
      <c r="C60">
        <v>0</v>
      </c>
      <c r="D60" t="s">
        <v>21</v>
      </c>
      <c r="E60" t="s">
        <v>21</v>
      </c>
      <c r="F60" t="s">
        <v>65</v>
      </c>
      <c r="G60" s="2">
        <v>60</v>
      </c>
      <c r="H60" t="s">
        <v>20</v>
      </c>
      <c r="I60" t="s">
        <v>21</v>
      </c>
      <c r="J60" t="s">
        <v>28</v>
      </c>
      <c r="K60" t="s">
        <v>28</v>
      </c>
      <c r="L60" t="s">
        <v>24</v>
      </c>
      <c r="M60" t="s">
        <v>20</v>
      </c>
      <c r="N60" t="s">
        <v>25</v>
      </c>
      <c r="O60" s="1">
        <v>28.3</v>
      </c>
      <c r="P60" s="1">
        <v>1683.68</v>
      </c>
      <c r="Q60">
        <v>1</v>
      </c>
      <c r="R60" t="s">
        <v>21</v>
      </c>
      <c r="S60" t="str">
        <f>IF(ChurnData[[#This Row],[MonthlyCharges]]&lt;=30,"1. Up to 30",IF(ChurnData[[#This Row],[MonthlyCharges]]&lt;=50,"2. 31-50",IF(ChurnData[[#This Row],[MonthlyCharges]]&lt;=70,"3. 51-70",IF(ChurnData[[#This Row],[MonthlyCharges]]&lt;=90,"4. 71-90","5. Over 90"))))</f>
        <v>1. Up to 30</v>
      </c>
      <c r="T60" t="str">
        <f>IF(AND(ChurnData[[#This Row],[Contract]]="Month-to-month",ChurnData[[#This Row],[InternetService]]="Fiber optic",ChurnData[[#This Row],[TenureMonths]]&lt;=11),"High-risk","Other")</f>
        <v>Other</v>
      </c>
      <c r="U60" t="str">
        <f>IF(ChurnData[[#This Row],[TenureMonths]]&lt;=11,"0-11",IF(ChurnData[[#This Row],[TenureMonths]]&lt;=23,"12-23",IF(ChurnData[[#This Row],[TenureMonths]]&lt;=35,"24-35",IF(ChurnData[[#This Row],[TenureMonths]]&lt;=47,"36-47",IF(ChurnData[[#This Row],[TenureMonths]]&lt;=59,"48-59","60-72")))))</f>
        <v>60-72</v>
      </c>
      <c r="V60">
        <f>IF(ChurnData[[#This Row],[Churn]]="Yes",1,0)</f>
        <v>0</v>
      </c>
    </row>
    <row r="61" spans="1:22" x14ac:dyDescent="0.35">
      <c r="A61" t="s">
        <v>103</v>
      </c>
      <c r="B61" t="s">
        <v>36</v>
      </c>
      <c r="C61">
        <v>1</v>
      </c>
      <c r="D61" t="s">
        <v>20</v>
      </c>
      <c r="E61" t="s">
        <v>20</v>
      </c>
      <c r="F61" t="s">
        <v>45</v>
      </c>
      <c r="G61" s="2">
        <v>23</v>
      </c>
      <c r="H61" t="s">
        <v>20</v>
      </c>
      <c r="I61" t="s">
        <v>23</v>
      </c>
      <c r="J61" t="s">
        <v>21</v>
      </c>
      <c r="K61" t="s">
        <v>21</v>
      </c>
      <c r="L61" t="s">
        <v>33</v>
      </c>
      <c r="M61" t="s">
        <v>20</v>
      </c>
      <c r="N61" t="s">
        <v>25</v>
      </c>
      <c r="O61" s="1">
        <v>83.54</v>
      </c>
      <c r="P61" s="1">
        <v>1926.11</v>
      </c>
      <c r="Q61">
        <v>6</v>
      </c>
      <c r="R61" t="s">
        <v>20</v>
      </c>
      <c r="S61" t="str">
        <f>IF(ChurnData[[#This Row],[MonthlyCharges]]&lt;=30,"1. Up to 30",IF(ChurnData[[#This Row],[MonthlyCharges]]&lt;=50,"2. 31-50",IF(ChurnData[[#This Row],[MonthlyCharges]]&lt;=70,"3. 51-70",IF(ChurnData[[#This Row],[MonthlyCharges]]&lt;=90,"4. 71-90","5. Over 90"))))</f>
        <v>4. 71-90</v>
      </c>
      <c r="T61" t="str">
        <f>IF(AND(ChurnData[[#This Row],[Contract]]="Month-to-month",ChurnData[[#This Row],[InternetService]]="Fiber optic",ChurnData[[#This Row],[TenureMonths]]&lt;=11),"High-risk","Other")</f>
        <v>Other</v>
      </c>
      <c r="U61" t="str">
        <f>IF(ChurnData[[#This Row],[TenureMonths]]&lt;=11,"0-11",IF(ChurnData[[#This Row],[TenureMonths]]&lt;=23,"12-23",IF(ChurnData[[#This Row],[TenureMonths]]&lt;=35,"24-35",IF(ChurnData[[#This Row],[TenureMonths]]&lt;=47,"36-47",IF(ChurnData[[#This Row],[TenureMonths]]&lt;=59,"48-59","60-72")))))</f>
        <v>12-23</v>
      </c>
      <c r="V61">
        <f>IF(ChurnData[[#This Row],[Churn]]="Yes",1,0)</f>
        <v>1</v>
      </c>
    </row>
    <row r="62" spans="1:22" x14ac:dyDescent="0.35">
      <c r="A62" t="s">
        <v>104</v>
      </c>
      <c r="B62" t="s">
        <v>36</v>
      </c>
      <c r="C62">
        <v>0</v>
      </c>
      <c r="D62" t="s">
        <v>20</v>
      </c>
      <c r="E62" t="s">
        <v>20</v>
      </c>
      <c r="F62" t="s">
        <v>41</v>
      </c>
      <c r="G62" s="2">
        <v>41</v>
      </c>
      <c r="H62" t="s">
        <v>20</v>
      </c>
      <c r="I62" t="s">
        <v>23</v>
      </c>
      <c r="J62" t="s">
        <v>20</v>
      </c>
      <c r="K62" t="s">
        <v>21</v>
      </c>
      <c r="L62" t="s">
        <v>24</v>
      </c>
      <c r="M62" t="s">
        <v>21</v>
      </c>
      <c r="N62" t="s">
        <v>34</v>
      </c>
      <c r="O62" s="1">
        <v>93.32</v>
      </c>
      <c r="P62" s="1">
        <v>3809.73</v>
      </c>
      <c r="Q62">
        <v>0</v>
      </c>
      <c r="R62" t="s">
        <v>21</v>
      </c>
      <c r="S62" t="str">
        <f>IF(ChurnData[[#This Row],[MonthlyCharges]]&lt;=30,"1. Up to 30",IF(ChurnData[[#This Row],[MonthlyCharges]]&lt;=50,"2. 31-50",IF(ChurnData[[#This Row],[MonthlyCharges]]&lt;=70,"3. 51-70",IF(ChurnData[[#This Row],[MonthlyCharges]]&lt;=90,"4. 71-90","5. Over 90"))))</f>
        <v>5. Over 90</v>
      </c>
      <c r="T62" t="str">
        <f>IF(AND(ChurnData[[#This Row],[Contract]]="Month-to-month",ChurnData[[#This Row],[InternetService]]="Fiber optic",ChurnData[[#This Row],[TenureMonths]]&lt;=11),"High-risk","Other")</f>
        <v>Other</v>
      </c>
      <c r="U62" t="str">
        <f>IF(ChurnData[[#This Row],[TenureMonths]]&lt;=11,"0-11",IF(ChurnData[[#This Row],[TenureMonths]]&lt;=23,"12-23",IF(ChurnData[[#This Row],[TenureMonths]]&lt;=35,"24-35",IF(ChurnData[[#This Row],[TenureMonths]]&lt;=47,"36-47",IF(ChurnData[[#This Row],[TenureMonths]]&lt;=59,"48-59","60-72")))))</f>
        <v>36-47</v>
      </c>
      <c r="V62">
        <f>IF(ChurnData[[#This Row],[Churn]]="Yes",1,0)</f>
        <v>0</v>
      </c>
    </row>
    <row r="63" spans="1:22" x14ac:dyDescent="0.35">
      <c r="A63" t="s">
        <v>105</v>
      </c>
      <c r="B63" t="s">
        <v>19</v>
      </c>
      <c r="C63">
        <v>0</v>
      </c>
      <c r="D63" t="s">
        <v>20</v>
      </c>
      <c r="E63" t="s">
        <v>20</v>
      </c>
      <c r="F63" t="s">
        <v>75</v>
      </c>
      <c r="G63" s="2">
        <v>72</v>
      </c>
      <c r="H63" t="s">
        <v>20</v>
      </c>
      <c r="I63" t="s">
        <v>23</v>
      </c>
      <c r="J63" t="s">
        <v>20</v>
      </c>
      <c r="K63" t="s">
        <v>21</v>
      </c>
      <c r="L63" t="s">
        <v>24</v>
      </c>
      <c r="M63" t="s">
        <v>20</v>
      </c>
      <c r="N63" t="s">
        <v>25</v>
      </c>
      <c r="O63" s="1">
        <v>83.94</v>
      </c>
      <c r="P63" s="1">
        <v>5968.42</v>
      </c>
      <c r="Q63">
        <v>1</v>
      </c>
      <c r="R63" t="s">
        <v>21</v>
      </c>
      <c r="S63" t="str">
        <f>IF(ChurnData[[#This Row],[MonthlyCharges]]&lt;=30,"1. Up to 30",IF(ChurnData[[#This Row],[MonthlyCharges]]&lt;=50,"2. 31-50",IF(ChurnData[[#This Row],[MonthlyCharges]]&lt;=70,"3. 51-70",IF(ChurnData[[#This Row],[MonthlyCharges]]&lt;=90,"4. 71-90","5. Over 90"))))</f>
        <v>4. 71-90</v>
      </c>
      <c r="T63" t="str">
        <f>IF(AND(ChurnData[[#This Row],[Contract]]="Month-to-month",ChurnData[[#This Row],[InternetService]]="Fiber optic",ChurnData[[#This Row],[TenureMonths]]&lt;=11),"High-risk","Other")</f>
        <v>Other</v>
      </c>
      <c r="U63" t="str">
        <f>IF(ChurnData[[#This Row],[TenureMonths]]&lt;=11,"0-11",IF(ChurnData[[#This Row],[TenureMonths]]&lt;=23,"12-23",IF(ChurnData[[#This Row],[TenureMonths]]&lt;=35,"24-35",IF(ChurnData[[#This Row],[TenureMonths]]&lt;=47,"36-47",IF(ChurnData[[#This Row],[TenureMonths]]&lt;=59,"48-59","60-72")))))</f>
        <v>60-72</v>
      </c>
      <c r="V63">
        <f>IF(ChurnData[[#This Row],[Churn]]="Yes",1,0)</f>
        <v>0</v>
      </c>
    </row>
    <row r="64" spans="1:22" x14ac:dyDescent="0.35">
      <c r="A64" t="s">
        <v>106</v>
      </c>
      <c r="B64" t="s">
        <v>36</v>
      </c>
      <c r="C64">
        <v>0</v>
      </c>
      <c r="D64" t="s">
        <v>21</v>
      </c>
      <c r="E64" t="s">
        <v>21</v>
      </c>
      <c r="F64" t="s">
        <v>49</v>
      </c>
      <c r="G64" s="2">
        <v>13</v>
      </c>
      <c r="H64" t="s">
        <v>20</v>
      </c>
      <c r="I64" t="s">
        <v>32</v>
      </c>
      <c r="J64" t="s">
        <v>21</v>
      </c>
      <c r="K64" t="s">
        <v>20</v>
      </c>
      <c r="L64" t="s">
        <v>33</v>
      </c>
      <c r="M64" t="s">
        <v>20</v>
      </c>
      <c r="N64" t="s">
        <v>25</v>
      </c>
      <c r="O64" s="1">
        <v>60.72</v>
      </c>
      <c r="P64" s="1">
        <v>804.6</v>
      </c>
      <c r="Q64">
        <v>2</v>
      </c>
      <c r="R64" t="s">
        <v>21</v>
      </c>
      <c r="S64" t="str">
        <f>IF(ChurnData[[#This Row],[MonthlyCharges]]&lt;=30,"1. Up to 30",IF(ChurnData[[#This Row],[MonthlyCharges]]&lt;=50,"2. 31-50",IF(ChurnData[[#This Row],[MonthlyCharges]]&lt;=70,"3. 51-70",IF(ChurnData[[#This Row],[MonthlyCharges]]&lt;=90,"4. 71-90","5. Over 90"))))</f>
        <v>3. 51-70</v>
      </c>
      <c r="T64" t="str">
        <f>IF(AND(ChurnData[[#This Row],[Contract]]="Month-to-month",ChurnData[[#This Row],[InternetService]]="Fiber optic",ChurnData[[#This Row],[TenureMonths]]&lt;=11),"High-risk","Other")</f>
        <v>Other</v>
      </c>
      <c r="U64" t="str">
        <f>IF(ChurnData[[#This Row],[TenureMonths]]&lt;=11,"0-11",IF(ChurnData[[#This Row],[TenureMonths]]&lt;=23,"12-23",IF(ChurnData[[#This Row],[TenureMonths]]&lt;=35,"24-35",IF(ChurnData[[#This Row],[TenureMonths]]&lt;=47,"36-47",IF(ChurnData[[#This Row],[TenureMonths]]&lt;=59,"48-59","60-72")))))</f>
        <v>12-23</v>
      </c>
      <c r="V64">
        <f>IF(ChurnData[[#This Row],[Churn]]="Yes",1,0)</f>
        <v>0</v>
      </c>
    </row>
    <row r="65" spans="1:22" x14ac:dyDescent="0.35">
      <c r="A65" t="s">
        <v>107</v>
      </c>
      <c r="B65" t="s">
        <v>36</v>
      </c>
      <c r="C65">
        <v>0</v>
      </c>
      <c r="D65" t="s">
        <v>21</v>
      </c>
      <c r="E65" t="s">
        <v>21</v>
      </c>
      <c r="F65" t="s">
        <v>39</v>
      </c>
      <c r="G65" s="2">
        <v>36</v>
      </c>
      <c r="H65" t="s">
        <v>20</v>
      </c>
      <c r="I65" t="s">
        <v>23</v>
      </c>
      <c r="J65" t="s">
        <v>20</v>
      </c>
      <c r="K65" t="s">
        <v>20</v>
      </c>
      <c r="L65" t="s">
        <v>29</v>
      </c>
      <c r="M65" t="s">
        <v>20</v>
      </c>
      <c r="N65" t="s">
        <v>34</v>
      </c>
      <c r="O65" s="1">
        <v>109.11</v>
      </c>
      <c r="P65" s="1">
        <v>3953.79</v>
      </c>
      <c r="Q65">
        <v>1</v>
      </c>
      <c r="R65" t="s">
        <v>21</v>
      </c>
      <c r="S65" t="str">
        <f>IF(ChurnData[[#This Row],[MonthlyCharges]]&lt;=30,"1. Up to 30",IF(ChurnData[[#This Row],[MonthlyCharges]]&lt;=50,"2. 31-50",IF(ChurnData[[#This Row],[MonthlyCharges]]&lt;=70,"3. 51-70",IF(ChurnData[[#This Row],[MonthlyCharges]]&lt;=90,"4. 71-90","5. Over 90"))))</f>
        <v>5. Over 90</v>
      </c>
      <c r="T65" t="str">
        <f>IF(AND(ChurnData[[#This Row],[Contract]]="Month-to-month",ChurnData[[#This Row],[InternetService]]="Fiber optic",ChurnData[[#This Row],[TenureMonths]]&lt;=11),"High-risk","Other")</f>
        <v>Other</v>
      </c>
      <c r="U65" t="str">
        <f>IF(ChurnData[[#This Row],[TenureMonths]]&lt;=11,"0-11",IF(ChurnData[[#This Row],[TenureMonths]]&lt;=23,"12-23",IF(ChurnData[[#This Row],[TenureMonths]]&lt;=35,"24-35",IF(ChurnData[[#This Row],[TenureMonths]]&lt;=47,"36-47",IF(ChurnData[[#This Row],[TenureMonths]]&lt;=59,"48-59","60-72")))))</f>
        <v>36-47</v>
      </c>
      <c r="V65">
        <f>IF(ChurnData[[#This Row],[Churn]]="Yes",1,0)</f>
        <v>0</v>
      </c>
    </row>
    <row r="66" spans="1:22" x14ac:dyDescent="0.35">
      <c r="A66" t="s">
        <v>108</v>
      </c>
      <c r="B66" t="s">
        <v>19</v>
      </c>
      <c r="C66">
        <v>0</v>
      </c>
      <c r="D66" t="s">
        <v>21</v>
      </c>
      <c r="E66" t="s">
        <v>21</v>
      </c>
      <c r="F66" t="s">
        <v>49</v>
      </c>
      <c r="G66" s="2">
        <v>61</v>
      </c>
      <c r="H66" t="s">
        <v>20</v>
      </c>
      <c r="I66" t="s">
        <v>32</v>
      </c>
      <c r="J66" t="s">
        <v>21</v>
      </c>
      <c r="K66" t="s">
        <v>21</v>
      </c>
      <c r="L66" t="s">
        <v>29</v>
      </c>
      <c r="M66" t="s">
        <v>21</v>
      </c>
      <c r="N66" t="s">
        <v>34</v>
      </c>
      <c r="O66" s="1">
        <v>57.32</v>
      </c>
      <c r="P66" s="1">
        <v>3429.93</v>
      </c>
      <c r="Q66">
        <v>1</v>
      </c>
      <c r="R66" t="s">
        <v>21</v>
      </c>
      <c r="S66" t="str">
        <f>IF(ChurnData[[#This Row],[MonthlyCharges]]&lt;=30,"1. Up to 30",IF(ChurnData[[#This Row],[MonthlyCharges]]&lt;=50,"2. 31-50",IF(ChurnData[[#This Row],[MonthlyCharges]]&lt;=70,"3. 51-70",IF(ChurnData[[#This Row],[MonthlyCharges]]&lt;=90,"4. 71-90","5. Over 90"))))</f>
        <v>3. 51-70</v>
      </c>
      <c r="T66" t="str">
        <f>IF(AND(ChurnData[[#This Row],[Contract]]="Month-to-month",ChurnData[[#This Row],[InternetService]]="Fiber optic",ChurnData[[#This Row],[TenureMonths]]&lt;=11),"High-risk","Other")</f>
        <v>Other</v>
      </c>
      <c r="U66" t="str">
        <f>IF(ChurnData[[#This Row],[TenureMonths]]&lt;=11,"0-11",IF(ChurnData[[#This Row],[TenureMonths]]&lt;=23,"12-23",IF(ChurnData[[#This Row],[TenureMonths]]&lt;=35,"24-35",IF(ChurnData[[#This Row],[TenureMonths]]&lt;=47,"36-47",IF(ChurnData[[#This Row],[TenureMonths]]&lt;=59,"48-59","60-72")))))</f>
        <v>60-72</v>
      </c>
      <c r="V66">
        <f>IF(ChurnData[[#This Row],[Churn]]="Yes",1,0)</f>
        <v>0</v>
      </c>
    </row>
    <row r="67" spans="1:22" x14ac:dyDescent="0.35">
      <c r="A67" t="s">
        <v>109</v>
      </c>
      <c r="B67" t="s">
        <v>36</v>
      </c>
      <c r="C67">
        <v>1</v>
      </c>
      <c r="D67" t="s">
        <v>20</v>
      </c>
      <c r="E67" t="s">
        <v>21</v>
      </c>
      <c r="F67" t="s">
        <v>41</v>
      </c>
      <c r="G67" s="2">
        <v>32</v>
      </c>
      <c r="H67" t="s">
        <v>20</v>
      </c>
      <c r="I67" t="s">
        <v>32</v>
      </c>
      <c r="J67" t="s">
        <v>21</v>
      </c>
      <c r="K67" t="s">
        <v>20</v>
      </c>
      <c r="L67" t="s">
        <v>29</v>
      </c>
      <c r="M67" t="s">
        <v>20</v>
      </c>
      <c r="N67" t="s">
        <v>34</v>
      </c>
      <c r="O67" s="1">
        <v>61.23</v>
      </c>
      <c r="P67" s="1">
        <v>2002.81</v>
      </c>
      <c r="Q67">
        <v>1</v>
      </c>
      <c r="R67" t="s">
        <v>21</v>
      </c>
      <c r="S67" t="str">
        <f>IF(ChurnData[[#This Row],[MonthlyCharges]]&lt;=30,"1. Up to 30",IF(ChurnData[[#This Row],[MonthlyCharges]]&lt;=50,"2. 31-50",IF(ChurnData[[#This Row],[MonthlyCharges]]&lt;=70,"3. 51-70",IF(ChurnData[[#This Row],[MonthlyCharges]]&lt;=90,"4. 71-90","5. Over 90"))))</f>
        <v>3. 51-70</v>
      </c>
      <c r="T67" t="str">
        <f>IF(AND(ChurnData[[#This Row],[Contract]]="Month-to-month",ChurnData[[#This Row],[InternetService]]="Fiber optic",ChurnData[[#This Row],[TenureMonths]]&lt;=11),"High-risk","Other")</f>
        <v>Other</v>
      </c>
      <c r="U67" t="str">
        <f>IF(ChurnData[[#This Row],[TenureMonths]]&lt;=11,"0-11",IF(ChurnData[[#This Row],[TenureMonths]]&lt;=23,"12-23",IF(ChurnData[[#This Row],[TenureMonths]]&lt;=35,"24-35",IF(ChurnData[[#This Row],[TenureMonths]]&lt;=47,"36-47",IF(ChurnData[[#This Row],[TenureMonths]]&lt;=59,"48-59","60-72")))))</f>
        <v>24-35</v>
      </c>
      <c r="V67">
        <f>IF(ChurnData[[#This Row],[Churn]]="Yes",1,0)</f>
        <v>0</v>
      </c>
    </row>
    <row r="68" spans="1:22" x14ac:dyDescent="0.35">
      <c r="A68" t="s">
        <v>110</v>
      </c>
      <c r="B68" t="s">
        <v>36</v>
      </c>
      <c r="C68">
        <v>0</v>
      </c>
      <c r="D68" t="s">
        <v>21</v>
      </c>
      <c r="E68" t="s">
        <v>20</v>
      </c>
      <c r="F68" t="s">
        <v>22</v>
      </c>
      <c r="G68" s="2">
        <v>14</v>
      </c>
      <c r="H68" t="s">
        <v>20</v>
      </c>
      <c r="I68" t="s">
        <v>23</v>
      </c>
      <c r="J68" t="s">
        <v>20</v>
      </c>
      <c r="K68" t="s">
        <v>21</v>
      </c>
      <c r="L68" t="s">
        <v>33</v>
      </c>
      <c r="M68" t="s">
        <v>20</v>
      </c>
      <c r="N68" t="s">
        <v>25</v>
      </c>
      <c r="O68" s="1">
        <v>97.53</v>
      </c>
      <c r="P68" s="1">
        <v>1391.96</v>
      </c>
      <c r="Q68">
        <v>1</v>
      </c>
      <c r="R68" t="s">
        <v>20</v>
      </c>
      <c r="S68" t="str">
        <f>IF(ChurnData[[#This Row],[MonthlyCharges]]&lt;=30,"1. Up to 30",IF(ChurnData[[#This Row],[MonthlyCharges]]&lt;=50,"2. 31-50",IF(ChurnData[[#This Row],[MonthlyCharges]]&lt;=70,"3. 51-70",IF(ChurnData[[#This Row],[MonthlyCharges]]&lt;=90,"4. 71-90","5. Over 90"))))</f>
        <v>5. Over 90</v>
      </c>
      <c r="T68" t="str">
        <f>IF(AND(ChurnData[[#This Row],[Contract]]="Month-to-month",ChurnData[[#This Row],[InternetService]]="Fiber optic",ChurnData[[#This Row],[TenureMonths]]&lt;=11),"High-risk","Other")</f>
        <v>Other</v>
      </c>
      <c r="U68" t="str">
        <f>IF(ChurnData[[#This Row],[TenureMonths]]&lt;=11,"0-11",IF(ChurnData[[#This Row],[TenureMonths]]&lt;=23,"12-23",IF(ChurnData[[#This Row],[TenureMonths]]&lt;=35,"24-35",IF(ChurnData[[#This Row],[TenureMonths]]&lt;=47,"36-47",IF(ChurnData[[#This Row],[TenureMonths]]&lt;=59,"48-59","60-72")))))</f>
        <v>12-23</v>
      </c>
      <c r="V68">
        <f>IF(ChurnData[[#This Row],[Churn]]="Yes",1,0)</f>
        <v>1</v>
      </c>
    </row>
    <row r="69" spans="1:22" x14ac:dyDescent="0.35">
      <c r="A69" t="s">
        <v>111</v>
      </c>
      <c r="B69" t="s">
        <v>19</v>
      </c>
      <c r="C69">
        <v>0</v>
      </c>
      <c r="D69" t="s">
        <v>20</v>
      </c>
      <c r="E69" t="s">
        <v>21</v>
      </c>
      <c r="F69" t="s">
        <v>37</v>
      </c>
      <c r="G69" s="2">
        <v>8</v>
      </c>
      <c r="H69" t="s">
        <v>21</v>
      </c>
      <c r="I69" t="s">
        <v>23</v>
      </c>
      <c r="J69" t="s">
        <v>20</v>
      </c>
      <c r="K69" t="s">
        <v>21</v>
      </c>
      <c r="L69" t="s">
        <v>33</v>
      </c>
      <c r="M69" t="s">
        <v>20</v>
      </c>
      <c r="N69" t="s">
        <v>34</v>
      </c>
      <c r="O69" s="1">
        <v>80.58</v>
      </c>
      <c r="P69" s="1">
        <v>642.4</v>
      </c>
      <c r="Q69">
        <v>2</v>
      </c>
      <c r="R69" t="s">
        <v>20</v>
      </c>
      <c r="S69" t="str">
        <f>IF(ChurnData[[#This Row],[MonthlyCharges]]&lt;=30,"1. Up to 30",IF(ChurnData[[#This Row],[MonthlyCharges]]&lt;=50,"2. 31-50",IF(ChurnData[[#This Row],[MonthlyCharges]]&lt;=70,"3. 51-70",IF(ChurnData[[#This Row],[MonthlyCharges]]&lt;=90,"4. 71-90","5. Over 90"))))</f>
        <v>4. 71-90</v>
      </c>
      <c r="T69" t="str">
        <f>IF(AND(ChurnData[[#This Row],[Contract]]="Month-to-month",ChurnData[[#This Row],[InternetService]]="Fiber optic",ChurnData[[#This Row],[TenureMonths]]&lt;=11),"High-risk","Other")</f>
        <v>High-risk</v>
      </c>
      <c r="U69" t="str">
        <f>IF(ChurnData[[#This Row],[TenureMonths]]&lt;=11,"0-11",IF(ChurnData[[#This Row],[TenureMonths]]&lt;=23,"12-23",IF(ChurnData[[#This Row],[TenureMonths]]&lt;=35,"24-35",IF(ChurnData[[#This Row],[TenureMonths]]&lt;=47,"36-47",IF(ChurnData[[#This Row],[TenureMonths]]&lt;=59,"48-59","60-72")))))</f>
        <v>0-11</v>
      </c>
      <c r="V69">
        <f>IF(ChurnData[[#This Row],[Churn]]="Yes",1,0)</f>
        <v>1</v>
      </c>
    </row>
    <row r="70" spans="1:22" x14ac:dyDescent="0.35">
      <c r="A70" t="s">
        <v>112</v>
      </c>
      <c r="B70" t="s">
        <v>19</v>
      </c>
      <c r="C70">
        <v>0</v>
      </c>
      <c r="D70" t="s">
        <v>21</v>
      </c>
      <c r="E70" t="s">
        <v>21</v>
      </c>
      <c r="F70" t="s">
        <v>22</v>
      </c>
      <c r="G70" s="2">
        <v>30</v>
      </c>
      <c r="H70" t="s">
        <v>20</v>
      </c>
      <c r="I70" t="s">
        <v>23</v>
      </c>
      <c r="J70" t="s">
        <v>20</v>
      </c>
      <c r="K70" t="s">
        <v>21</v>
      </c>
      <c r="L70" t="s">
        <v>33</v>
      </c>
      <c r="M70" t="s">
        <v>21</v>
      </c>
      <c r="N70" t="s">
        <v>34</v>
      </c>
      <c r="O70" s="1">
        <v>80.819999999999993</v>
      </c>
      <c r="P70" s="1">
        <v>2459.37</v>
      </c>
      <c r="Q70">
        <v>2</v>
      </c>
      <c r="R70" t="s">
        <v>20</v>
      </c>
      <c r="S70" t="str">
        <f>IF(ChurnData[[#This Row],[MonthlyCharges]]&lt;=30,"1. Up to 30",IF(ChurnData[[#This Row],[MonthlyCharges]]&lt;=50,"2. 31-50",IF(ChurnData[[#This Row],[MonthlyCharges]]&lt;=70,"3. 51-70",IF(ChurnData[[#This Row],[MonthlyCharges]]&lt;=90,"4. 71-90","5. Over 90"))))</f>
        <v>4. 71-90</v>
      </c>
      <c r="T70" t="str">
        <f>IF(AND(ChurnData[[#This Row],[Contract]]="Month-to-month",ChurnData[[#This Row],[InternetService]]="Fiber optic",ChurnData[[#This Row],[TenureMonths]]&lt;=11),"High-risk","Other")</f>
        <v>Other</v>
      </c>
      <c r="U70" t="str">
        <f>IF(ChurnData[[#This Row],[TenureMonths]]&lt;=11,"0-11",IF(ChurnData[[#This Row],[TenureMonths]]&lt;=23,"12-23",IF(ChurnData[[#This Row],[TenureMonths]]&lt;=35,"24-35",IF(ChurnData[[#This Row],[TenureMonths]]&lt;=47,"36-47",IF(ChurnData[[#This Row],[TenureMonths]]&lt;=59,"48-59","60-72")))))</f>
        <v>24-35</v>
      </c>
      <c r="V70">
        <f>IF(ChurnData[[#This Row],[Churn]]="Yes",1,0)</f>
        <v>1</v>
      </c>
    </row>
    <row r="71" spans="1:22" x14ac:dyDescent="0.35">
      <c r="A71" t="s">
        <v>113</v>
      </c>
      <c r="B71" t="s">
        <v>19</v>
      </c>
      <c r="C71">
        <v>0</v>
      </c>
      <c r="D71" t="s">
        <v>21</v>
      </c>
      <c r="E71" t="s">
        <v>21</v>
      </c>
      <c r="F71" t="s">
        <v>37</v>
      </c>
      <c r="G71" s="2">
        <v>17</v>
      </c>
      <c r="H71" t="s">
        <v>20</v>
      </c>
      <c r="I71" t="s">
        <v>32</v>
      </c>
      <c r="J71" t="s">
        <v>21</v>
      </c>
      <c r="K71" t="s">
        <v>21</v>
      </c>
      <c r="L71" t="s">
        <v>33</v>
      </c>
      <c r="M71" t="s">
        <v>21</v>
      </c>
      <c r="N71" t="s">
        <v>43</v>
      </c>
      <c r="O71" s="1">
        <v>49.24</v>
      </c>
      <c r="P71" s="1">
        <v>813.44</v>
      </c>
      <c r="Q71">
        <v>3</v>
      </c>
      <c r="R71" t="s">
        <v>20</v>
      </c>
      <c r="S71" t="str">
        <f>IF(ChurnData[[#This Row],[MonthlyCharges]]&lt;=30,"1. Up to 30",IF(ChurnData[[#This Row],[MonthlyCharges]]&lt;=50,"2. 31-50",IF(ChurnData[[#This Row],[MonthlyCharges]]&lt;=70,"3. 51-70",IF(ChurnData[[#This Row],[MonthlyCharges]]&lt;=90,"4. 71-90","5. Over 90"))))</f>
        <v>2. 31-50</v>
      </c>
      <c r="T71" t="str">
        <f>IF(AND(ChurnData[[#This Row],[Contract]]="Month-to-month",ChurnData[[#This Row],[InternetService]]="Fiber optic",ChurnData[[#This Row],[TenureMonths]]&lt;=11),"High-risk","Other")</f>
        <v>Other</v>
      </c>
      <c r="U71" t="str">
        <f>IF(ChurnData[[#This Row],[TenureMonths]]&lt;=11,"0-11",IF(ChurnData[[#This Row],[TenureMonths]]&lt;=23,"12-23",IF(ChurnData[[#This Row],[TenureMonths]]&lt;=35,"24-35",IF(ChurnData[[#This Row],[TenureMonths]]&lt;=47,"36-47",IF(ChurnData[[#This Row],[TenureMonths]]&lt;=59,"48-59","60-72")))))</f>
        <v>12-23</v>
      </c>
      <c r="V71">
        <f>IF(ChurnData[[#This Row],[Churn]]="Yes",1,0)</f>
        <v>1</v>
      </c>
    </row>
    <row r="72" spans="1:22" x14ac:dyDescent="0.35">
      <c r="A72" t="s">
        <v>114</v>
      </c>
      <c r="B72" t="s">
        <v>36</v>
      </c>
      <c r="C72">
        <v>0</v>
      </c>
      <c r="D72" t="s">
        <v>20</v>
      </c>
      <c r="E72" t="s">
        <v>20</v>
      </c>
      <c r="F72" t="s">
        <v>22</v>
      </c>
      <c r="G72" s="2">
        <v>34</v>
      </c>
      <c r="H72" t="s">
        <v>20</v>
      </c>
      <c r="I72" t="s">
        <v>23</v>
      </c>
      <c r="J72" t="s">
        <v>21</v>
      </c>
      <c r="K72" t="s">
        <v>21</v>
      </c>
      <c r="L72" t="s">
        <v>24</v>
      </c>
      <c r="M72" t="s">
        <v>21</v>
      </c>
      <c r="N72" t="s">
        <v>30</v>
      </c>
      <c r="O72" s="1">
        <v>81.17</v>
      </c>
      <c r="P72" s="1">
        <v>2837.25</v>
      </c>
      <c r="Q72">
        <v>4</v>
      </c>
      <c r="R72" t="s">
        <v>21</v>
      </c>
      <c r="S72" t="str">
        <f>IF(ChurnData[[#This Row],[MonthlyCharges]]&lt;=30,"1. Up to 30",IF(ChurnData[[#This Row],[MonthlyCharges]]&lt;=50,"2. 31-50",IF(ChurnData[[#This Row],[MonthlyCharges]]&lt;=70,"3. 51-70",IF(ChurnData[[#This Row],[MonthlyCharges]]&lt;=90,"4. 71-90","5. Over 90"))))</f>
        <v>4. 71-90</v>
      </c>
      <c r="T72" t="str">
        <f>IF(AND(ChurnData[[#This Row],[Contract]]="Month-to-month",ChurnData[[#This Row],[InternetService]]="Fiber optic",ChurnData[[#This Row],[TenureMonths]]&lt;=11),"High-risk","Other")</f>
        <v>Other</v>
      </c>
      <c r="U72" t="str">
        <f>IF(ChurnData[[#This Row],[TenureMonths]]&lt;=11,"0-11",IF(ChurnData[[#This Row],[TenureMonths]]&lt;=23,"12-23",IF(ChurnData[[#This Row],[TenureMonths]]&lt;=35,"24-35",IF(ChurnData[[#This Row],[TenureMonths]]&lt;=47,"36-47",IF(ChurnData[[#This Row],[TenureMonths]]&lt;=59,"48-59","60-72")))))</f>
        <v>24-35</v>
      </c>
      <c r="V72">
        <f>IF(ChurnData[[#This Row],[Churn]]="Yes",1,0)</f>
        <v>0</v>
      </c>
    </row>
    <row r="73" spans="1:22" x14ac:dyDescent="0.35">
      <c r="A73" t="s">
        <v>115</v>
      </c>
      <c r="B73" t="s">
        <v>19</v>
      </c>
      <c r="C73">
        <v>0</v>
      </c>
      <c r="D73" t="s">
        <v>21</v>
      </c>
      <c r="E73" t="s">
        <v>21</v>
      </c>
      <c r="F73" t="s">
        <v>56</v>
      </c>
      <c r="G73" s="2">
        <v>20</v>
      </c>
      <c r="H73" t="s">
        <v>21</v>
      </c>
      <c r="I73" t="s">
        <v>23</v>
      </c>
      <c r="J73" t="s">
        <v>20</v>
      </c>
      <c r="K73" t="s">
        <v>20</v>
      </c>
      <c r="L73" t="s">
        <v>33</v>
      </c>
      <c r="M73" t="s">
        <v>20</v>
      </c>
      <c r="N73" t="s">
        <v>34</v>
      </c>
      <c r="O73" s="1">
        <v>88.01</v>
      </c>
      <c r="P73" s="1">
        <v>1747.51</v>
      </c>
      <c r="Q73">
        <v>3</v>
      </c>
      <c r="R73" t="s">
        <v>20</v>
      </c>
      <c r="S73" t="str">
        <f>IF(ChurnData[[#This Row],[MonthlyCharges]]&lt;=30,"1. Up to 30",IF(ChurnData[[#This Row],[MonthlyCharges]]&lt;=50,"2. 31-50",IF(ChurnData[[#This Row],[MonthlyCharges]]&lt;=70,"3. 51-70",IF(ChurnData[[#This Row],[MonthlyCharges]]&lt;=90,"4. 71-90","5. Over 90"))))</f>
        <v>4. 71-90</v>
      </c>
      <c r="T73" t="str">
        <f>IF(AND(ChurnData[[#This Row],[Contract]]="Month-to-month",ChurnData[[#This Row],[InternetService]]="Fiber optic",ChurnData[[#This Row],[TenureMonths]]&lt;=11),"High-risk","Other")</f>
        <v>Other</v>
      </c>
      <c r="U73" t="str">
        <f>IF(ChurnData[[#This Row],[TenureMonths]]&lt;=11,"0-11",IF(ChurnData[[#This Row],[TenureMonths]]&lt;=23,"12-23",IF(ChurnData[[#This Row],[TenureMonths]]&lt;=35,"24-35",IF(ChurnData[[#This Row],[TenureMonths]]&lt;=47,"36-47",IF(ChurnData[[#This Row],[TenureMonths]]&lt;=59,"48-59","60-72")))))</f>
        <v>12-23</v>
      </c>
      <c r="V73">
        <f>IF(ChurnData[[#This Row],[Churn]]="Yes",1,0)</f>
        <v>1</v>
      </c>
    </row>
    <row r="74" spans="1:22" x14ac:dyDescent="0.35">
      <c r="A74" t="s">
        <v>116</v>
      </c>
      <c r="B74" t="s">
        <v>19</v>
      </c>
      <c r="C74">
        <v>0</v>
      </c>
      <c r="D74" t="s">
        <v>20</v>
      </c>
      <c r="E74" t="s">
        <v>20</v>
      </c>
      <c r="F74" t="s">
        <v>49</v>
      </c>
      <c r="G74" s="2">
        <v>44</v>
      </c>
      <c r="H74" t="s">
        <v>21</v>
      </c>
      <c r="I74" t="s">
        <v>23</v>
      </c>
      <c r="J74" t="s">
        <v>20</v>
      </c>
      <c r="K74" t="s">
        <v>21</v>
      </c>
      <c r="L74" t="s">
        <v>24</v>
      </c>
      <c r="M74" t="s">
        <v>20</v>
      </c>
      <c r="N74" t="s">
        <v>34</v>
      </c>
      <c r="O74" s="1">
        <v>65</v>
      </c>
      <c r="P74" s="1">
        <v>2916.84</v>
      </c>
      <c r="Q74">
        <v>3</v>
      </c>
      <c r="R74" t="s">
        <v>21</v>
      </c>
      <c r="S74" t="str">
        <f>IF(ChurnData[[#This Row],[MonthlyCharges]]&lt;=30,"1. Up to 30",IF(ChurnData[[#This Row],[MonthlyCharges]]&lt;=50,"2. 31-50",IF(ChurnData[[#This Row],[MonthlyCharges]]&lt;=70,"3. 51-70",IF(ChurnData[[#This Row],[MonthlyCharges]]&lt;=90,"4. 71-90","5. Over 90"))))</f>
        <v>3. 51-70</v>
      </c>
      <c r="T74" t="str">
        <f>IF(AND(ChurnData[[#This Row],[Contract]]="Month-to-month",ChurnData[[#This Row],[InternetService]]="Fiber optic",ChurnData[[#This Row],[TenureMonths]]&lt;=11),"High-risk","Other")</f>
        <v>Other</v>
      </c>
      <c r="U74" t="str">
        <f>IF(ChurnData[[#This Row],[TenureMonths]]&lt;=11,"0-11",IF(ChurnData[[#This Row],[TenureMonths]]&lt;=23,"12-23",IF(ChurnData[[#This Row],[TenureMonths]]&lt;=35,"24-35",IF(ChurnData[[#This Row],[TenureMonths]]&lt;=47,"36-47",IF(ChurnData[[#This Row],[TenureMonths]]&lt;=59,"48-59","60-72")))))</f>
        <v>36-47</v>
      </c>
      <c r="V74">
        <f>IF(ChurnData[[#This Row],[Churn]]="Yes",1,0)</f>
        <v>0</v>
      </c>
    </row>
    <row r="75" spans="1:22" x14ac:dyDescent="0.35">
      <c r="A75" t="s">
        <v>117</v>
      </c>
      <c r="B75" t="s">
        <v>19</v>
      </c>
      <c r="C75">
        <v>0</v>
      </c>
      <c r="D75" t="s">
        <v>21</v>
      </c>
      <c r="E75" t="s">
        <v>21</v>
      </c>
      <c r="F75" t="s">
        <v>49</v>
      </c>
      <c r="G75" s="2">
        <v>33</v>
      </c>
      <c r="H75" t="s">
        <v>20</v>
      </c>
      <c r="I75" t="s">
        <v>23</v>
      </c>
      <c r="J75" t="s">
        <v>21</v>
      </c>
      <c r="K75" t="s">
        <v>21</v>
      </c>
      <c r="L75" t="s">
        <v>29</v>
      </c>
      <c r="M75" t="s">
        <v>20</v>
      </c>
      <c r="N75" t="s">
        <v>34</v>
      </c>
      <c r="O75" s="1">
        <v>86.64</v>
      </c>
      <c r="P75" s="1">
        <v>2911.09</v>
      </c>
      <c r="Q75">
        <v>2</v>
      </c>
      <c r="R75" t="s">
        <v>21</v>
      </c>
      <c r="S75" t="str">
        <f>IF(ChurnData[[#This Row],[MonthlyCharges]]&lt;=30,"1. Up to 30",IF(ChurnData[[#This Row],[MonthlyCharges]]&lt;=50,"2. 31-50",IF(ChurnData[[#This Row],[MonthlyCharges]]&lt;=70,"3. 51-70",IF(ChurnData[[#This Row],[MonthlyCharges]]&lt;=90,"4. 71-90","5. Over 90"))))</f>
        <v>4. 71-90</v>
      </c>
      <c r="T75" t="str">
        <f>IF(AND(ChurnData[[#This Row],[Contract]]="Month-to-month",ChurnData[[#This Row],[InternetService]]="Fiber optic",ChurnData[[#This Row],[TenureMonths]]&lt;=11),"High-risk","Other")</f>
        <v>Other</v>
      </c>
      <c r="U75" t="str">
        <f>IF(ChurnData[[#This Row],[TenureMonths]]&lt;=11,"0-11",IF(ChurnData[[#This Row],[TenureMonths]]&lt;=23,"12-23",IF(ChurnData[[#This Row],[TenureMonths]]&lt;=35,"24-35",IF(ChurnData[[#This Row],[TenureMonths]]&lt;=47,"36-47",IF(ChurnData[[#This Row],[TenureMonths]]&lt;=59,"48-59","60-72")))))</f>
        <v>24-35</v>
      </c>
      <c r="V75">
        <f>IF(ChurnData[[#This Row],[Churn]]="Yes",1,0)</f>
        <v>0</v>
      </c>
    </row>
    <row r="76" spans="1:22" x14ac:dyDescent="0.35">
      <c r="A76" t="s">
        <v>118</v>
      </c>
      <c r="B76" t="s">
        <v>36</v>
      </c>
      <c r="C76">
        <v>0</v>
      </c>
      <c r="D76" t="s">
        <v>21</v>
      </c>
      <c r="E76" t="s">
        <v>21</v>
      </c>
      <c r="F76" t="s">
        <v>37</v>
      </c>
      <c r="G76" s="2">
        <v>14</v>
      </c>
      <c r="H76" t="s">
        <v>20</v>
      </c>
      <c r="I76" t="s">
        <v>23</v>
      </c>
      <c r="J76" t="s">
        <v>21</v>
      </c>
      <c r="K76" t="s">
        <v>20</v>
      </c>
      <c r="L76" t="s">
        <v>29</v>
      </c>
      <c r="M76" t="s">
        <v>20</v>
      </c>
      <c r="N76" t="s">
        <v>43</v>
      </c>
      <c r="O76" s="1">
        <v>86.15</v>
      </c>
      <c r="P76" s="1">
        <v>1183.82</v>
      </c>
      <c r="Q76">
        <v>7</v>
      </c>
      <c r="R76" t="s">
        <v>21</v>
      </c>
      <c r="S76" t="str">
        <f>IF(ChurnData[[#This Row],[MonthlyCharges]]&lt;=30,"1. Up to 30",IF(ChurnData[[#This Row],[MonthlyCharges]]&lt;=50,"2. 31-50",IF(ChurnData[[#This Row],[MonthlyCharges]]&lt;=70,"3. 51-70",IF(ChurnData[[#This Row],[MonthlyCharges]]&lt;=90,"4. 71-90","5. Over 90"))))</f>
        <v>4. 71-90</v>
      </c>
      <c r="T76" t="str">
        <f>IF(AND(ChurnData[[#This Row],[Contract]]="Month-to-month",ChurnData[[#This Row],[InternetService]]="Fiber optic",ChurnData[[#This Row],[TenureMonths]]&lt;=11),"High-risk","Other")</f>
        <v>Other</v>
      </c>
      <c r="U76" t="str">
        <f>IF(ChurnData[[#This Row],[TenureMonths]]&lt;=11,"0-11",IF(ChurnData[[#This Row],[TenureMonths]]&lt;=23,"12-23",IF(ChurnData[[#This Row],[TenureMonths]]&lt;=35,"24-35",IF(ChurnData[[#This Row],[TenureMonths]]&lt;=47,"36-47",IF(ChurnData[[#This Row],[TenureMonths]]&lt;=59,"48-59","60-72")))))</f>
        <v>12-23</v>
      </c>
      <c r="V76">
        <f>IF(ChurnData[[#This Row],[Churn]]="Yes",1,0)</f>
        <v>0</v>
      </c>
    </row>
    <row r="77" spans="1:22" x14ac:dyDescent="0.35">
      <c r="A77" t="s">
        <v>119</v>
      </c>
      <c r="B77" t="s">
        <v>19</v>
      </c>
      <c r="C77">
        <v>0</v>
      </c>
      <c r="D77" t="s">
        <v>21</v>
      </c>
      <c r="E77" t="s">
        <v>21</v>
      </c>
      <c r="F77" t="s">
        <v>45</v>
      </c>
      <c r="G77" s="2">
        <v>18</v>
      </c>
      <c r="H77" t="s">
        <v>20</v>
      </c>
      <c r="I77" t="s">
        <v>23</v>
      </c>
      <c r="J77" t="s">
        <v>20</v>
      </c>
      <c r="K77" t="s">
        <v>21</v>
      </c>
      <c r="L77" t="s">
        <v>29</v>
      </c>
      <c r="M77" t="s">
        <v>20</v>
      </c>
      <c r="N77" t="s">
        <v>25</v>
      </c>
      <c r="O77" s="1">
        <v>97.72</v>
      </c>
      <c r="P77" s="1">
        <v>1791.96</v>
      </c>
      <c r="Q77">
        <v>1</v>
      </c>
      <c r="R77" t="s">
        <v>21</v>
      </c>
      <c r="S77" t="str">
        <f>IF(ChurnData[[#This Row],[MonthlyCharges]]&lt;=30,"1. Up to 30",IF(ChurnData[[#This Row],[MonthlyCharges]]&lt;=50,"2. 31-50",IF(ChurnData[[#This Row],[MonthlyCharges]]&lt;=70,"3. 51-70",IF(ChurnData[[#This Row],[MonthlyCharges]]&lt;=90,"4. 71-90","5. Over 90"))))</f>
        <v>5. Over 90</v>
      </c>
      <c r="T77" t="str">
        <f>IF(AND(ChurnData[[#This Row],[Contract]]="Month-to-month",ChurnData[[#This Row],[InternetService]]="Fiber optic",ChurnData[[#This Row],[TenureMonths]]&lt;=11),"High-risk","Other")</f>
        <v>Other</v>
      </c>
      <c r="U77" t="str">
        <f>IF(ChurnData[[#This Row],[TenureMonths]]&lt;=11,"0-11",IF(ChurnData[[#This Row],[TenureMonths]]&lt;=23,"12-23",IF(ChurnData[[#This Row],[TenureMonths]]&lt;=35,"24-35",IF(ChurnData[[#This Row],[TenureMonths]]&lt;=47,"36-47",IF(ChurnData[[#This Row],[TenureMonths]]&lt;=59,"48-59","60-72")))))</f>
        <v>12-23</v>
      </c>
      <c r="V77">
        <f>IF(ChurnData[[#This Row],[Churn]]="Yes",1,0)</f>
        <v>0</v>
      </c>
    </row>
    <row r="78" spans="1:22" x14ac:dyDescent="0.35">
      <c r="A78" t="s">
        <v>120</v>
      </c>
      <c r="B78" t="s">
        <v>19</v>
      </c>
      <c r="C78">
        <v>1</v>
      </c>
      <c r="D78" t="s">
        <v>20</v>
      </c>
      <c r="E78" t="s">
        <v>21</v>
      </c>
      <c r="F78" t="s">
        <v>58</v>
      </c>
      <c r="G78" s="2">
        <v>5</v>
      </c>
      <c r="H78" t="s">
        <v>20</v>
      </c>
      <c r="I78" t="s">
        <v>23</v>
      </c>
      <c r="J78" t="s">
        <v>20</v>
      </c>
      <c r="K78" t="s">
        <v>21</v>
      </c>
      <c r="L78" t="s">
        <v>33</v>
      </c>
      <c r="M78" t="s">
        <v>20</v>
      </c>
      <c r="N78" t="s">
        <v>43</v>
      </c>
      <c r="O78" s="1">
        <v>80.849999999999994</v>
      </c>
      <c r="P78" s="1">
        <v>410.65</v>
      </c>
      <c r="Q78">
        <v>3</v>
      </c>
      <c r="R78" t="s">
        <v>20</v>
      </c>
      <c r="S78" t="str">
        <f>IF(ChurnData[[#This Row],[MonthlyCharges]]&lt;=30,"1. Up to 30",IF(ChurnData[[#This Row],[MonthlyCharges]]&lt;=50,"2. 31-50",IF(ChurnData[[#This Row],[MonthlyCharges]]&lt;=70,"3. 51-70",IF(ChurnData[[#This Row],[MonthlyCharges]]&lt;=90,"4. 71-90","5. Over 90"))))</f>
        <v>4. 71-90</v>
      </c>
      <c r="T78" t="str">
        <f>IF(AND(ChurnData[[#This Row],[Contract]]="Month-to-month",ChurnData[[#This Row],[InternetService]]="Fiber optic",ChurnData[[#This Row],[TenureMonths]]&lt;=11),"High-risk","Other")</f>
        <v>High-risk</v>
      </c>
      <c r="U78" t="str">
        <f>IF(ChurnData[[#This Row],[TenureMonths]]&lt;=11,"0-11",IF(ChurnData[[#This Row],[TenureMonths]]&lt;=23,"12-23",IF(ChurnData[[#This Row],[TenureMonths]]&lt;=35,"24-35",IF(ChurnData[[#This Row],[TenureMonths]]&lt;=47,"36-47",IF(ChurnData[[#This Row],[TenureMonths]]&lt;=59,"48-59","60-72")))))</f>
        <v>0-11</v>
      </c>
      <c r="V78">
        <f>IF(ChurnData[[#This Row],[Churn]]="Yes",1,0)</f>
        <v>1</v>
      </c>
    </row>
    <row r="79" spans="1:22" x14ac:dyDescent="0.35">
      <c r="A79" t="s">
        <v>121</v>
      </c>
      <c r="B79" t="s">
        <v>19</v>
      </c>
      <c r="C79">
        <v>0</v>
      </c>
      <c r="D79" t="s">
        <v>21</v>
      </c>
      <c r="E79" t="s">
        <v>21</v>
      </c>
      <c r="F79" t="s">
        <v>39</v>
      </c>
      <c r="G79" s="2">
        <v>42</v>
      </c>
      <c r="H79" t="s">
        <v>20</v>
      </c>
      <c r="I79" t="s">
        <v>32</v>
      </c>
      <c r="J79" t="s">
        <v>21</v>
      </c>
      <c r="K79" t="s">
        <v>21</v>
      </c>
      <c r="L79" t="s">
        <v>33</v>
      </c>
      <c r="M79" t="s">
        <v>21</v>
      </c>
      <c r="N79" t="s">
        <v>30</v>
      </c>
      <c r="O79" s="1">
        <v>51.17</v>
      </c>
      <c r="P79" s="1">
        <v>2159.04</v>
      </c>
      <c r="Q79">
        <v>5</v>
      </c>
      <c r="R79" t="s">
        <v>21</v>
      </c>
      <c r="S79" t="str">
        <f>IF(ChurnData[[#This Row],[MonthlyCharges]]&lt;=30,"1. Up to 30",IF(ChurnData[[#This Row],[MonthlyCharges]]&lt;=50,"2. 31-50",IF(ChurnData[[#This Row],[MonthlyCharges]]&lt;=70,"3. 51-70",IF(ChurnData[[#This Row],[MonthlyCharges]]&lt;=90,"4. 71-90","5. Over 90"))))</f>
        <v>3. 51-70</v>
      </c>
      <c r="T79" t="str">
        <f>IF(AND(ChurnData[[#This Row],[Contract]]="Month-to-month",ChurnData[[#This Row],[InternetService]]="Fiber optic",ChurnData[[#This Row],[TenureMonths]]&lt;=11),"High-risk","Other")</f>
        <v>Other</v>
      </c>
      <c r="U79" t="str">
        <f>IF(ChurnData[[#This Row],[TenureMonths]]&lt;=11,"0-11",IF(ChurnData[[#This Row],[TenureMonths]]&lt;=23,"12-23",IF(ChurnData[[#This Row],[TenureMonths]]&lt;=35,"24-35",IF(ChurnData[[#This Row],[TenureMonths]]&lt;=47,"36-47",IF(ChurnData[[#This Row],[TenureMonths]]&lt;=59,"48-59","60-72")))))</f>
        <v>36-47</v>
      </c>
      <c r="V79">
        <f>IF(ChurnData[[#This Row],[Churn]]="Yes",1,0)</f>
        <v>0</v>
      </c>
    </row>
    <row r="80" spans="1:22" x14ac:dyDescent="0.35">
      <c r="A80" t="s">
        <v>122</v>
      </c>
      <c r="B80" t="s">
        <v>36</v>
      </c>
      <c r="C80">
        <v>0</v>
      </c>
      <c r="D80" t="s">
        <v>20</v>
      </c>
      <c r="E80" t="s">
        <v>21</v>
      </c>
      <c r="F80" t="s">
        <v>37</v>
      </c>
      <c r="G80" s="2">
        <v>13</v>
      </c>
      <c r="H80" t="s">
        <v>20</v>
      </c>
      <c r="I80" t="s">
        <v>23</v>
      </c>
      <c r="J80" t="s">
        <v>20</v>
      </c>
      <c r="K80" t="s">
        <v>20</v>
      </c>
      <c r="L80" t="s">
        <v>33</v>
      </c>
      <c r="M80" t="s">
        <v>21</v>
      </c>
      <c r="N80" t="s">
        <v>25</v>
      </c>
      <c r="O80" s="1">
        <v>87.03</v>
      </c>
      <c r="P80" s="1">
        <v>1135.6099999999999</v>
      </c>
      <c r="Q80">
        <v>2</v>
      </c>
      <c r="R80" t="s">
        <v>20</v>
      </c>
      <c r="S80" t="str">
        <f>IF(ChurnData[[#This Row],[MonthlyCharges]]&lt;=30,"1. Up to 30",IF(ChurnData[[#This Row],[MonthlyCharges]]&lt;=50,"2. 31-50",IF(ChurnData[[#This Row],[MonthlyCharges]]&lt;=70,"3. 51-70",IF(ChurnData[[#This Row],[MonthlyCharges]]&lt;=90,"4. 71-90","5. Over 90"))))</f>
        <v>4. 71-90</v>
      </c>
      <c r="T80" t="str">
        <f>IF(AND(ChurnData[[#This Row],[Contract]]="Month-to-month",ChurnData[[#This Row],[InternetService]]="Fiber optic",ChurnData[[#This Row],[TenureMonths]]&lt;=11),"High-risk","Other")</f>
        <v>Other</v>
      </c>
      <c r="U80" t="str">
        <f>IF(ChurnData[[#This Row],[TenureMonths]]&lt;=11,"0-11",IF(ChurnData[[#This Row],[TenureMonths]]&lt;=23,"12-23",IF(ChurnData[[#This Row],[TenureMonths]]&lt;=35,"24-35",IF(ChurnData[[#This Row],[TenureMonths]]&lt;=47,"36-47",IF(ChurnData[[#This Row],[TenureMonths]]&lt;=59,"48-59","60-72")))))</f>
        <v>12-23</v>
      </c>
      <c r="V80">
        <f>IF(ChurnData[[#This Row],[Churn]]="Yes",1,0)</f>
        <v>1</v>
      </c>
    </row>
    <row r="81" spans="1:22" x14ac:dyDescent="0.35">
      <c r="A81" t="s">
        <v>123</v>
      </c>
      <c r="B81" t="s">
        <v>36</v>
      </c>
      <c r="C81">
        <v>0</v>
      </c>
      <c r="D81" t="s">
        <v>20</v>
      </c>
      <c r="E81" t="s">
        <v>21</v>
      </c>
      <c r="F81" t="s">
        <v>65</v>
      </c>
      <c r="G81" s="2">
        <v>45</v>
      </c>
      <c r="H81" t="s">
        <v>20</v>
      </c>
      <c r="I81" t="s">
        <v>32</v>
      </c>
      <c r="J81" t="s">
        <v>21</v>
      </c>
      <c r="K81" t="s">
        <v>20</v>
      </c>
      <c r="L81" t="s">
        <v>29</v>
      </c>
      <c r="M81" t="s">
        <v>20</v>
      </c>
      <c r="N81" t="s">
        <v>34</v>
      </c>
      <c r="O81" s="1">
        <v>56.66</v>
      </c>
      <c r="P81" s="1">
        <v>2552.5300000000002</v>
      </c>
      <c r="Q81">
        <v>2</v>
      </c>
      <c r="R81" t="s">
        <v>21</v>
      </c>
      <c r="S81" t="str">
        <f>IF(ChurnData[[#This Row],[MonthlyCharges]]&lt;=30,"1. Up to 30",IF(ChurnData[[#This Row],[MonthlyCharges]]&lt;=50,"2. 31-50",IF(ChurnData[[#This Row],[MonthlyCharges]]&lt;=70,"3. 51-70",IF(ChurnData[[#This Row],[MonthlyCharges]]&lt;=90,"4. 71-90","5. Over 90"))))</f>
        <v>3. 51-70</v>
      </c>
      <c r="T81" t="str">
        <f>IF(AND(ChurnData[[#This Row],[Contract]]="Month-to-month",ChurnData[[#This Row],[InternetService]]="Fiber optic",ChurnData[[#This Row],[TenureMonths]]&lt;=11),"High-risk","Other")</f>
        <v>Other</v>
      </c>
      <c r="U81" t="str">
        <f>IF(ChurnData[[#This Row],[TenureMonths]]&lt;=11,"0-11",IF(ChurnData[[#This Row],[TenureMonths]]&lt;=23,"12-23",IF(ChurnData[[#This Row],[TenureMonths]]&lt;=35,"24-35",IF(ChurnData[[#This Row],[TenureMonths]]&lt;=47,"36-47",IF(ChurnData[[#This Row],[TenureMonths]]&lt;=59,"48-59","60-72")))))</f>
        <v>36-47</v>
      </c>
      <c r="V81">
        <f>IF(ChurnData[[#This Row],[Churn]]="Yes",1,0)</f>
        <v>0</v>
      </c>
    </row>
    <row r="82" spans="1:22" x14ac:dyDescent="0.35">
      <c r="A82" t="s">
        <v>124</v>
      </c>
      <c r="B82" t="s">
        <v>36</v>
      </c>
      <c r="C82">
        <v>0</v>
      </c>
      <c r="D82" t="s">
        <v>20</v>
      </c>
      <c r="E82" t="s">
        <v>21</v>
      </c>
      <c r="F82" t="s">
        <v>39</v>
      </c>
      <c r="G82" s="2">
        <v>32</v>
      </c>
      <c r="H82" t="s">
        <v>20</v>
      </c>
      <c r="I82" t="s">
        <v>32</v>
      </c>
      <c r="J82" t="s">
        <v>21</v>
      </c>
      <c r="K82" t="s">
        <v>21</v>
      </c>
      <c r="L82" t="s">
        <v>24</v>
      </c>
      <c r="M82" t="s">
        <v>20</v>
      </c>
      <c r="N82" t="s">
        <v>34</v>
      </c>
      <c r="O82" s="1">
        <v>57.96</v>
      </c>
      <c r="P82" s="1">
        <v>1832.43</v>
      </c>
      <c r="Q82">
        <v>4</v>
      </c>
      <c r="R82" t="s">
        <v>21</v>
      </c>
      <c r="S82" t="str">
        <f>IF(ChurnData[[#This Row],[MonthlyCharges]]&lt;=30,"1. Up to 30",IF(ChurnData[[#This Row],[MonthlyCharges]]&lt;=50,"2. 31-50",IF(ChurnData[[#This Row],[MonthlyCharges]]&lt;=70,"3. 51-70",IF(ChurnData[[#This Row],[MonthlyCharges]]&lt;=90,"4. 71-90","5. Over 90"))))</f>
        <v>3. 51-70</v>
      </c>
      <c r="T82" t="str">
        <f>IF(AND(ChurnData[[#This Row],[Contract]]="Month-to-month",ChurnData[[#This Row],[InternetService]]="Fiber optic",ChurnData[[#This Row],[TenureMonths]]&lt;=11),"High-risk","Other")</f>
        <v>Other</v>
      </c>
      <c r="U82" t="str">
        <f>IF(ChurnData[[#This Row],[TenureMonths]]&lt;=11,"0-11",IF(ChurnData[[#This Row],[TenureMonths]]&lt;=23,"12-23",IF(ChurnData[[#This Row],[TenureMonths]]&lt;=35,"24-35",IF(ChurnData[[#This Row],[TenureMonths]]&lt;=47,"36-47",IF(ChurnData[[#This Row],[TenureMonths]]&lt;=59,"48-59","60-72")))))</f>
        <v>24-35</v>
      </c>
      <c r="V82">
        <f>IF(ChurnData[[#This Row],[Churn]]="Yes",1,0)</f>
        <v>0</v>
      </c>
    </row>
    <row r="83" spans="1:22" x14ac:dyDescent="0.35">
      <c r="A83" t="s">
        <v>125</v>
      </c>
      <c r="B83" t="s">
        <v>36</v>
      </c>
      <c r="C83">
        <v>1</v>
      </c>
      <c r="D83" t="s">
        <v>21</v>
      </c>
      <c r="E83" t="s">
        <v>21</v>
      </c>
      <c r="F83" t="s">
        <v>65</v>
      </c>
      <c r="G83" s="2">
        <v>64</v>
      </c>
      <c r="H83" t="s">
        <v>20</v>
      </c>
      <c r="I83" t="s">
        <v>32</v>
      </c>
      <c r="J83" t="s">
        <v>20</v>
      </c>
      <c r="K83" t="s">
        <v>21</v>
      </c>
      <c r="L83" t="s">
        <v>24</v>
      </c>
      <c r="M83" t="s">
        <v>20</v>
      </c>
      <c r="N83" t="s">
        <v>34</v>
      </c>
      <c r="O83" s="1">
        <v>54.45</v>
      </c>
      <c r="P83" s="1">
        <v>3439.31</v>
      </c>
      <c r="Q83">
        <v>1</v>
      </c>
      <c r="R83" t="s">
        <v>21</v>
      </c>
      <c r="S83" t="str">
        <f>IF(ChurnData[[#This Row],[MonthlyCharges]]&lt;=30,"1. Up to 30",IF(ChurnData[[#This Row],[MonthlyCharges]]&lt;=50,"2. 31-50",IF(ChurnData[[#This Row],[MonthlyCharges]]&lt;=70,"3. 51-70",IF(ChurnData[[#This Row],[MonthlyCharges]]&lt;=90,"4. 71-90","5. Over 90"))))</f>
        <v>3. 51-70</v>
      </c>
      <c r="T83" t="str">
        <f>IF(AND(ChurnData[[#This Row],[Contract]]="Month-to-month",ChurnData[[#This Row],[InternetService]]="Fiber optic",ChurnData[[#This Row],[TenureMonths]]&lt;=11),"High-risk","Other")</f>
        <v>Other</v>
      </c>
      <c r="U83" t="str">
        <f>IF(ChurnData[[#This Row],[TenureMonths]]&lt;=11,"0-11",IF(ChurnData[[#This Row],[TenureMonths]]&lt;=23,"12-23",IF(ChurnData[[#This Row],[TenureMonths]]&lt;=35,"24-35",IF(ChurnData[[#This Row],[TenureMonths]]&lt;=47,"36-47",IF(ChurnData[[#This Row],[TenureMonths]]&lt;=59,"48-59","60-72")))))</f>
        <v>60-72</v>
      </c>
      <c r="V83">
        <f>IF(ChurnData[[#This Row],[Churn]]="Yes",1,0)</f>
        <v>0</v>
      </c>
    </row>
    <row r="84" spans="1:22" x14ac:dyDescent="0.35">
      <c r="A84" t="s">
        <v>126</v>
      </c>
      <c r="B84" t="s">
        <v>36</v>
      </c>
      <c r="C84">
        <v>0</v>
      </c>
      <c r="D84" t="s">
        <v>20</v>
      </c>
      <c r="E84" t="s">
        <v>21</v>
      </c>
      <c r="F84" t="s">
        <v>65</v>
      </c>
      <c r="G84" s="2">
        <v>15</v>
      </c>
      <c r="H84" t="s">
        <v>20</v>
      </c>
      <c r="I84" t="s">
        <v>32</v>
      </c>
      <c r="J84" t="s">
        <v>20</v>
      </c>
      <c r="K84" t="s">
        <v>20</v>
      </c>
      <c r="L84" t="s">
        <v>33</v>
      </c>
      <c r="M84" t="s">
        <v>21</v>
      </c>
      <c r="N84" t="s">
        <v>34</v>
      </c>
      <c r="O84" s="1">
        <v>66.36</v>
      </c>
      <c r="P84" s="1">
        <v>990.11</v>
      </c>
      <c r="Q84">
        <v>1</v>
      </c>
      <c r="R84" t="s">
        <v>21</v>
      </c>
      <c r="S84" t="str">
        <f>IF(ChurnData[[#This Row],[MonthlyCharges]]&lt;=30,"1. Up to 30",IF(ChurnData[[#This Row],[MonthlyCharges]]&lt;=50,"2. 31-50",IF(ChurnData[[#This Row],[MonthlyCharges]]&lt;=70,"3. 51-70",IF(ChurnData[[#This Row],[MonthlyCharges]]&lt;=90,"4. 71-90","5. Over 90"))))</f>
        <v>3. 51-70</v>
      </c>
      <c r="T84" t="str">
        <f>IF(AND(ChurnData[[#This Row],[Contract]]="Month-to-month",ChurnData[[#This Row],[InternetService]]="Fiber optic",ChurnData[[#This Row],[TenureMonths]]&lt;=11),"High-risk","Other")</f>
        <v>Other</v>
      </c>
      <c r="U84" t="str">
        <f>IF(ChurnData[[#This Row],[TenureMonths]]&lt;=11,"0-11",IF(ChurnData[[#This Row],[TenureMonths]]&lt;=23,"12-23",IF(ChurnData[[#This Row],[TenureMonths]]&lt;=35,"24-35",IF(ChurnData[[#This Row],[TenureMonths]]&lt;=47,"36-47",IF(ChurnData[[#This Row],[TenureMonths]]&lt;=59,"48-59","60-72")))))</f>
        <v>12-23</v>
      </c>
      <c r="V84">
        <f>IF(ChurnData[[#This Row],[Churn]]="Yes",1,0)</f>
        <v>0</v>
      </c>
    </row>
    <row r="85" spans="1:22" x14ac:dyDescent="0.35">
      <c r="A85" t="s">
        <v>127</v>
      </c>
      <c r="B85" t="s">
        <v>19</v>
      </c>
      <c r="C85">
        <v>0</v>
      </c>
      <c r="D85" t="s">
        <v>20</v>
      </c>
      <c r="E85" t="s">
        <v>21</v>
      </c>
      <c r="F85" t="s">
        <v>22</v>
      </c>
      <c r="G85" s="2">
        <v>63</v>
      </c>
      <c r="H85" t="s">
        <v>20</v>
      </c>
      <c r="I85" t="s">
        <v>21</v>
      </c>
      <c r="J85" t="s">
        <v>28</v>
      </c>
      <c r="K85" t="s">
        <v>28</v>
      </c>
      <c r="L85" t="s">
        <v>24</v>
      </c>
      <c r="M85" t="s">
        <v>20</v>
      </c>
      <c r="N85" t="s">
        <v>25</v>
      </c>
      <c r="O85" s="1">
        <v>33.700000000000003</v>
      </c>
      <c r="P85" s="1">
        <v>2171.59</v>
      </c>
      <c r="Q85">
        <v>2</v>
      </c>
      <c r="R85" t="s">
        <v>21</v>
      </c>
      <c r="S85" t="str">
        <f>IF(ChurnData[[#This Row],[MonthlyCharges]]&lt;=30,"1. Up to 30",IF(ChurnData[[#This Row],[MonthlyCharges]]&lt;=50,"2. 31-50",IF(ChurnData[[#This Row],[MonthlyCharges]]&lt;=70,"3. 51-70",IF(ChurnData[[#This Row],[MonthlyCharges]]&lt;=90,"4. 71-90","5. Over 90"))))</f>
        <v>2. 31-50</v>
      </c>
      <c r="T85" t="str">
        <f>IF(AND(ChurnData[[#This Row],[Contract]]="Month-to-month",ChurnData[[#This Row],[InternetService]]="Fiber optic",ChurnData[[#This Row],[TenureMonths]]&lt;=11),"High-risk","Other")</f>
        <v>Other</v>
      </c>
      <c r="U85" t="str">
        <f>IF(ChurnData[[#This Row],[TenureMonths]]&lt;=11,"0-11",IF(ChurnData[[#This Row],[TenureMonths]]&lt;=23,"12-23",IF(ChurnData[[#This Row],[TenureMonths]]&lt;=35,"24-35",IF(ChurnData[[#This Row],[TenureMonths]]&lt;=47,"36-47",IF(ChurnData[[#This Row],[TenureMonths]]&lt;=59,"48-59","60-72")))))</f>
        <v>60-72</v>
      </c>
      <c r="V85">
        <f>IF(ChurnData[[#This Row],[Churn]]="Yes",1,0)</f>
        <v>0</v>
      </c>
    </row>
    <row r="86" spans="1:22" x14ac:dyDescent="0.35">
      <c r="A86" t="s">
        <v>128</v>
      </c>
      <c r="B86" t="s">
        <v>36</v>
      </c>
      <c r="C86">
        <v>0</v>
      </c>
      <c r="D86" t="s">
        <v>20</v>
      </c>
      <c r="E86" t="s">
        <v>21</v>
      </c>
      <c r="F86" t="s">
        <v>58</v>
      </c>
      <c r="G86" s="2">
        <v>10</v>
      </c>
      <c r="H86" t="s">
        <v>20</v>
      </c>
      <c r="I86" t="s">
        <v>23</v>
      </c>
      <c r="J86" t="s">
        <v>21</v>
      </c>
      <c r="K86" t="s">
        <v>21</v>
      </c>
      <c r="L86" t="s">
        <v>33</v>
      </c>
      <c r="M86" t="s">
        <v>20</v>
      </c>
      <c r="N86" t="s">
        <v>43</v>
      </c>
      <c r="O86" s="1">
        <v>80.92</v>
      </c>
      <c r="P86" s="1">
        <v>829.83</v>
      </c>
      <c r="Q86">
        <v>0</v>
      </c>
      <c r="R86" t="s">
        <v>20</v>
      </c>
      <c r="S86" t="str">
        <f>IF(ChurnData[[#This Row],[MonthlyCharges]]&lt;=30,"1. Up to 30",IF(ChurnData[[#This Row],[MonthlyCharges]]&lt;=50,"2. 31-50",IF(ChurnData[[#This Row],[MonthlyCharges]]&lt;=70,"3. 51-70",IF(ChurnData[[#This Row],[MonthlyCharges]]&lt;=90,"4. 71-90","5. Over 90"))))</f>
        <v>4. 71-90</v>
      </c>
      <c r="T86" t="str">
        <f>IF(AND(ChurnData[[#This Row],[Contract]]="Month-to-month",ChurnData[[#This Row],[InternetService]]="Fiber optic",ChurnData[[#This Row],[TenureMonths]]&lt;=11),"High-risk","Other")</f>
        <v>High-risk</v>
      </c>
      <c r="U86" t="str">
        <f>IF(ChurnData[[#This Row],[TenureMonths]]&lt;=11,"0-11",IF(ChurnData[[#This Row],[TenureMonths]]&lt;=23,"12-23",IF(ChurnData[[#This Row],[TenureMonths]]&lt;=35,"24-35",IF(ChurnData[[#This Row],[TenureMonths]]&lt;=47,"36-47",IF(ChurnData[[#This Row],[TenureMonths]]&lt;=59,"48-59","60-72")))))</f>
        <v>0-11</v>
      </c>
      <c r="V86">
        <f>IF(ChurnData[[#This Row],[Churn]]="Yes",1,0)</f>
        <v>1</v>
      </c>
    </row>
    <row r="87" spans="1:22" x14ac:dyDescent="0.35">
      <c r="A87" t="s">
        <v>129</v>
      </c>
      <c r="B87" t="s">
        <v>36</v>
      </c>
      <c r="C87">
        <v>1</v>
      </c>
      <c r="D87" t="s">
        <v>21</v>
      </c>
      <c r="E87" t="s">
        <v>20</v>
      </c>
      <c r="F87" t="s">
        <v>37</v>
      </c>
      <c r="G87" s="2">
        <v>29</v>
      </c>
      <c r="H87" t="s">
        <v>20</v>
      </c>
      <c r="I87" t="s">
        <v>21</v>
      </c>
      <c r="J87" t="s">
        <v>28</v>
      </c>
      <c r="K87" t="s">
        <v>28</v>
      </c>
      <c r="L87" t="s">
        <v>33</v>
      </c>
      <c r="M87" t="s">
        <v>20</v>
      </c>
      <c r="N87" t="s">
        <v>25</v>
      </c>
      <c r="O87" s="1">
        <v>30.35</v>
      </c>
      <c r="P87" s="1">
        <v>865.44</v>
      </c>
      <c r="Q87">
        <v>1</v>
      </c>
      <c r="R87" t="s">
        <v>21</v>
      </c>
      <c r="S87" t="str">
        <f>IF(ChurnData[[#This Row],[MonthlyCharges]]&lt;=30,"1. Up to 30",IF(ChurnData[[#This Row],[MonthlyCharges]]&lt;=50,"2. 31-50",IF(ChurnData[[#This Row],[MonthlyCharges]]&lt;=70,"3. 51-70",IF(ChurnData[[#This Row],[MonthlyCharges]]&lt;=90,"4. 71-90","5. Over 90"))))</f>
        <v>2. 31-50</v>
      </c>
      <c r="T87" t="str">
        <f>IF(AND(ChurnData[[#This Row],[Contract]]="Month-to-month",ChurnData[[#This Row],[InternetService]]="Fiber optic",ChurnData[[#This Row],[TenureMonths]]&lt;=11),"High-risk","Other")</f>
        <v>Other</v>
      </c>
      <c r="U87" t="str">
        <f>IF(ChurnData[[#This Row],[TenureMonths]]&lt;=11,"0-11",IF(ChurnData[[#This Row],[TenureMonths]]&lt;=23,"12-23",IF(ChurnData[[#This Row],[TenureMonths]]&lt;=35,"24-35",IF(ChurnData[[#This Row],[TenureMonths]]&lt;=47,"36-47",IF(ChurnData[[#This Row],[TenureMonths]]&lt;=59,"48-59","60-72")))))</f>
        <v>24-35</v>
      </c>
      <c r="V87">
        <f>IF(ChurnData[[#This Row],[Churn]]="Yes",1,0)</f>
        <v>0</v>
      </c>
    </row>
    <row r="88" spans="1:22" x14ac:dyDescent="0.35">
      <c r="A88" t="s">
        <v>130</v>
      </c>
      <c r="B88" t="s">
        <v>36</v>
      </c>
      <c r="C88">
        <v>1</v>
      </c>
      <c r="D88" t="s">
        <v>21</v>
      </c>
      <c r="E88" t="s">
        <v>21</v>
      </c>
      <c r="F88" t="s">
        <v>22</v>
      </c>
      <c r="G88" s="2">
        <v>49</v>
      </c>
      <c r="H88" t="s">
        <v>20</v>
      </c>
      <c r="I88" t="s">
        <v>21</v>
      </c>
      <c r="J88" t="s">
        <v>28</v>
      </c>
      <c r="K88" t="s">
        <v>28</v>
      </c>
      <c r="L88" t="s">
        <v>29</v>
      </c>
      <c r="M88" t="s">
        <v>20</v>
      </c>
      <c r="N88" t="s">
        <v>34</v>
      </c>
      <c r="O88" s="1">
        <v>22.95</v>
      </c>
      <c r="P88" s="1">
        <v>1094.8</v>
      </c>
      <c r="Q88">
        <v>1</v>
      </c>
      <c r="R88" t="s">
        <v>21</v>
      </c>
      <c r="S88" t="str">
        <f>IF(ChurnData[[#This Row],[MonthlyCharges]]&lt;=30,"1. Up to 30",IF(ChurnData[[#This Row],[MonthlyCharges]]&lt;=50,"2. 31-50",IF(ChurnData[[#This Row],[MonthlyCharges]]&lt;=70,"3. 51-70",IF(ChurnData[[#This Row],[MonthlyCharges]]&lt;=90,"4. 71-90","5. Over 90"))))</f>
        <v>1. Up to 30</v>
      </c>
      <c r="T88" t="str">
        <f>IF(AND(ChurnData[[#This Row],[Contract]]="Month-to-month",ChurnData[[#This Row],[InternetService]]="Fiber optic",ChurnData[[#This Row],[TenureMonths]]&lt;=11),"High-risk","Other")</f>
        <v>Other</v>
      </c>
      <c r="U88" t="str">
        <f>IF(ChurnData[[#This Row],[TenureMonths]]&lt;=11,"0-11",IF(ChurnData[[#This Row],[TenureMonths]]&lt;=23,"12-23",IF(ChurnData[[#This Row],[TenureMonths]]&lt;=35,"24-35",IF(ChurnData[[#This Row],[TenureMonths]]&lt;=47,"36-47",IF(ChurnData[[#This Row],[TenureMonths]]&lt;=59,"48-59","60-72")))))</f>
        <v>48-59</v>
      </c>
      <c r="V88">
        <f>IF(ChurnData[[#This Row],[Churn]]="Yes",1,0)</f>
        <v>0</v>
      </c>
    </row>
    <row r="89" spans="1:22" x14ac:dyDescent="0.35">
      <c r="A89" t="s">
        <v>131</v>
      </c>
      <c r="B89" t="s">
        <v>19</v>
      </c>
      <c r="C89">
        <v>0</v>
      </c>
      <c r="D89" t="s">
        <v>20</v>
      </c>
      <c r="E89" t="s">
        <v>20</v>
      </c>
      <c r="F89" t="s">
        <v>27</v>
      </c>
      <c r="G89" s="2">
        <v>31</v>
      </c>
      <c r="H89" t="s">
        <v>20</v>
      </c>
      <c r="I89" t="s">
        <v>21</v>
      </c>
      <c r="J89" t="s">
        <v>28</v>
      </c>
      <c r="K89" t="s">
        <v>28</v>
      </c>
      <c r="L89" t="s">
        <v>33</v>
      </c>
      <c r="M89" t="s">
        <v>21</v>
      </c>
      <c r="N89" t="s">
        <v>25</v>
      </c>
      <c r="O89" s="1">
        <v>40.32</v>
      </c>
      <c r="P89" s="1">
        <v>1237.1099999999999</v>
      </c>
      <c r="Q89">
        <v>1</v>
      </c>
      <c r="R89" t="s">
        <v>21</v>
      </c>
      <c r="S89" t="str">
        <f>IF(ChurnData[[#This Row],[MonthlyCharges]]&lt;=30,"1. Up to 30",IF(ChurnData[[#This Row],[MonthlyCharges]]&lt;=50,"2. 31-50",IF(ChurnData[[#This Row],[MonthlyCharges]]&lt;=70,"3. 51-70",IF(ChurnData[[#This Row],[MonthlyCharges]]&lt;=90,"4. 71-90","5. Over 90"))))</f>
        <v>2. 31-50</v>
      </c>
      <c r="T89" t="str">
        <f>IF(AND(ChurnData[[#This Row],[Contract]]="Month-to-month",ChurnData[[#This Row],[InternetService]]="Fiber optic",ChurnData[[#This Row],[TenureMonths]]&lt;=11),"High-risk","Other")</f>
        <v>Other</v>
      </c>
      <c r="U89" t="str">
        <f>IF(ChurnData[[#This Row],[TenureMonths]]&lt;=11,"0-11",IF(ChurnData[[#This Row],[TenureMonths]]&lt;=23,"12-23",IF(ChurnData[[#This Row],[TenureMonths]]&lt;=35,"24-35",IF(ChurnData[[#This Row],[TenureMonths]]&lt;=47,"36-47",IF(ChurnData[[#This Row],[TenureMonths]]&lt;=59,"48-59","60-72")))))</f>
        <v>24-35</v>
      </c>
      <c r="V89">
        <f>IF(ChurnData[[#This Row],[Churn]]="Yes",1,0)</f>
        <v>0</v>
      </c>
    </row>
    <row r="90" spans="1:22" x14ac:dyDescent="0.35">
      <c r="A90" t="s">
        <v>132</v>
      </c>
      <c r="B90" t="s">
        <v>36</v>
      </c>
      <c r="C90">
        <v>0</v>
      </c>
      <c r="D90" t="s">
        <v>21</v>
      </c>
      <c r="E90" t="s">
        <v>21</v>
      </c>
      <c r="F90" t="s">
        <v>56</v>
      </c>
      <c r="G90" s="2">
        <v>14</v>
      </c>
      <c r="H90" t="s">
        <v>21</v>
      </c>
      <c r="I90" t="s">
        <v>32</v>
      </c>
      <c r="J90" t="s">
        <v>21</v>
      </c>
      <c r="K90" t="s">
        <v>21</v>
      </c>
      <c r="L90" t="s">
        <v>33</v>
      </c>
      <c r="M90" t="s">
        <v>20</v>
      </c>
      <c r="N90" t="s">
        <v>30</v>
      </c>
      <c r="O90" s="1">
        <v>51.65</v>
      </c>
      <c r="P90" s="1">
        <v>735.22</v>
      </c>
      <c r="Q90">
        <v>3</v>
      </c>
      <c r="R90" t="s">
        <v>20</v>
      </c>
      <c r="S90" t="str">
        <f>IF(ChurnData[[#This Row],[MonthlyCharges]]&lt;=30,"1. Up to 30",IF(ChurnData[[#This Row],[MonthlyCharges]]&lt;=50,"2. 31-50",IF(ChurnData[[#This Row],[MonthlyCharges]]&lt;=70,"3. 51-70",IF(ChurnData[[#This Row],[MonthlyCharges]]&lt;=90,"4. 71-90","5. Over 90"))))</f>
        <v>3. 51-70</v>
      </c>
      <c r="T90" t="str">
        <f>IF(AND(ChurnData[[#This Row],[Contract]]="Month-to-month",ChurnData[[#This Row],[InternetService]]="Fiber optic",ChurnData[[#This Row],[TenureMonths]]&lt;=11),"High-risk","Other")</f>
        <v>Other</v>
      </c>
      <c r="U90" t="str">
        <f>IF(ChurnData[[#This Row],[TenureMonths]]&lt;=11,"0-11",IF(ChurnData[[#This Row],[TenureMonths]]&lt;=23,"12-23",IF(ChurnData[[#This Row],[TenureMonths]]&lt;=35,"24-35",IF(ChurnData[[#This Row],[TenureMonths]]&lt;=47,"36-47",IF(ChurnData[[#This Row],[TenureMonths]]&lt;=59,"48-59","60-72")))))</f>
        <v>12-23</v>
      </c>
      <c r="V90">
        <f>IF(ChurnData[[#This Row],[Churn]]="Yes",1,0)</f>
        <v>1</v>
      </c>
    </row>
    <row r="91" spans="1:22" x14ac:dyDescent="0.35">
      <c r="A91" t="s">
        <v>133</v>
      </c>
      <c r="B91" t="s">
        <v>19</v>
      </c>
      <c r="C91">
        <v>0</v>
      </c>
      <c r="D91" t="s">
        <v>20</v>
      </c>
      <c r="E91" t="s">
        <v>20</v>
      </c>
      <c r="F91" t="s">
        <v>22</v>
      </c>
      <c r="G91" s="2">
        <v>18</v>
      </c>
      <c r="H91" t="s">
        <v>20</v>
      </c>
      <c r="I91" t="s">
        <v>32</v>
      </c>
      <c r="J91" t="s">
        <v>21</v>
      </c>
      <c r="K91" t="s">
        <v>21</v>
      </c>
      <c r="L91" t="s">
        <v>33</v>
      </c>
      <c r="M91" t="s">
        <v>21</v>
      </c>
      <c r="N91" t="s">
        <v>43</v>
      </c>
      <c r="O91" s="1">
        <v>50.38</v>
      </c>
      <c r="P91" s="1">
        <v>914.59</v>
      </c>
      <c r="Q91">
        <v>3</v>
      </c>
      <c r="R91" t="s">
        <v>20</v>
      </c>
      <c r="S91" t="str">
        <f>IF(ChurnData[[#This Row],[MonthlyCharges]]&lt;=30,"1. Up to 30",IF(ChurnData[[#This Row],[MonthlyCharges]]&lt;=50,"2. 31-50",IF(ChurnData[[#This Row],[MonthlyCharges]]&lt;=70,"3. 51-70",IF(ChurnData[[#This Row],[MonthlyCharges]]&lt;=90,"4. 71-90","5. Over 90"))))</f>
        <v>3. 51-70</v>
      </c>
      <c r="T91" t="str">
        <f>IF(AND(ChurnData[[#This Row],[Contract]]="Month-to-month",ChurnData[[#This Row],[InternetService]]="Fiber optic",ChurnData[[#This Row],[TenureMonths]]&lt;=11),"High-risk","Other")</f>
        <v>Other</v>
      </c>
      <c r="U91" t="str">
        <f>IF(ChurnData[[#This Row],[TenureMonths]]&lt;=11,"0-11",IF(ChurnData[[#This Row],[TenureMonths]]&lt;=23,"12-23",IF(ChurnData[[#This Row],[TenureMonths]]&lt;=35,"24-35",IF(ChurnData[[#This Row],[TenureMonths]]&lt;=47,"36-47",IF(ChurnData[[#This Row],[TenureMonths]]&lt;=59,"48-59","60-72")))))</f>
        <v>12-23</v>
      </c>
      <c r="V91">
        <f>IF(ChurnData[[#This Row],[Churn]]="Yes",1,0)</f>
        <v>1</v>
      </c>
    </row>
    <row r="92" spans="1:22" x14ac:dyDescent="0.35">
      <c r="A92" t="s">
        <v>134</v>
      </c>
      <c r="B92" t="s">
        <v>36</v>
      </c>
      <c r="C92">
        <v>1</v>
      </c>
      <c r="D92" t="s">
        <v>20</v>
      </c>
      <c r="E92" t="s">
        <v>20</v>
      </c>
      <c r="F92" t="s">
        <v>49</v>
      </c>
      <c r="G92" s="2">
        <v>14</v>
      </c>
      <c r="H92" t="s">
        <v>20</v>
      </c>
      <c r="I92" t="s">
        <v>23</v>
      </c>
      <c r="J92" t="s">
        <v>21</v>
      </c>
      <c r="K92" t="s">
        <v>20</v>
      </c>
      <c r="L92" t="s">
        <v>33</v>
      </c>
      <c r="M92" t="s">
        <v>21</v>
      </c>
      <c r="N92" t="s">
        <v>34</v>
      </c>
      <c r="O92" s="1">
        <v>94.74</v>
      </c>
      <c r="P92" s="1">
        <v>1334.18</v>
      </c>
      <c r="Q92">
        <v>2</v>
      </c>
      <c r="R92" t="s">
        <v>20</v>
      </c>
      <c r="S92" t="str">
        <f>IF(ChurnData[[#This Row],[MonthlyCharges]]&lt;=30,"1. Up to 30",IF(ChurnData[[#This Row],[MonthlyCharges]]&lt;=50,"2. 31-50",IF(ChurnData[[#This Row],[MonthlyCharges]]&lt;=70,"3. 51-70",IF(ChurnData[[#This Row],[MonthlyCharges]]&lt;=90,"4. 71-90","5. Over 90"))))</f>
        <v>5. Over 90</v>
      </c>
      <c r="T92" t="str">
        <f>IF(AND(ChurnData[[#This Row],[Contract]]="Month-to-month",ChurnData[[#This Row],[InternetService]]="Fiber optic",ChurnData[[#This Row],[TenureMonths]]&lt;=11),"High-risk","Other")</f>
        <v>Other</v>
      </c>
      <c r="U92" t="str">
        <f>IF(ChurnData[[#This Row],[TenureMonths]]&lt;=11,"0-11",IF(ChurnData[[#This Row],[TenureMonths]]&lt;=23,"12-23",IF(ChurnData[[#This Row],[TenureMonths]]&lt;=35,"24-35",IF(ChurnData[[#This Row],[TenureMonths]]&lt;=47,"36-47",IF(ChurnData[[#This Row],[TenureMonths]]&lt;=59,"48-59","60-72")))))</f>
        <v>12-23</v>
      </c>
      <c r="V92">
        <f>IF(ChurnData[[#This Row],[Churn]]="Yes",1,0)</f>
        <v>1</v>
      </c>
    </row>
    <row r="93" spans="1:22" x14ac:dyDescent="0.35">
      <c r="A93" t="s">
        <v>135</v>
      </c>
      <c r="B93" t="s">
        <v>19</v>
      </c>
      <c r="C93">
        <v>0</v>
      </c>
      <c r="D93" t="s">
        <v>21</v>
      </c>
      <c r="E93" t="s">
        <v>21</v>
      </c>
      <c r="F93" t="s">
        <v>49</v>
      </c>
      <c r="G93" s="2">
        <v>46</v>
      </c>
      <c r="H93" t="s">
        <v>20</v>
      </c>
      <c r="I93" t="s">
        <v>21</v>
      </c>
      <c r="J93" t="s">
        <v>28</v>
      </c>
      <c r="K93" t="s">
        <v>28</v>
      </c>
      <c r="L93" t="s">
        <v>29</v>
      </c>
      <c r="M93" t="s">
        <v>21</v>
      </c>
      <c r="N93" t="s">
        <v>43</v>
      </c>
      <c r="O93" s="1">
        <v>28.44</v>
      </c>
      <c r="P93" s="1">
        <v>1305.17</v>
      </c>
      <c r="Q93">
        <v>2</v>
      </c>
      <c r="R93" t="s">
        <v>21</v>
      </c>
      <c r="S93" t="str">
        <f>IF(ChurnData[[#This Row],[MonthlyCharges]]&lt;=30,"1. Up to 30",IF(ChurnData[[#This Row],[MonthlyCharges]]&lt;=50,"2. 31-50",IF(ChurnData[[#This Row],[MonthlyCharges]]&lt;=70,"3. 51-70",IF(ChurnData[[#This Row],[MonthlyCharges]]&lt;=90,"4. 71-90","5. Over 90"))))</f>
        <v>1. Up to 30</v>
      </c>
      <c r="T93" t="str">
        <f>IF(AND(ChurnData[[#This Row],[Contract]]="Month-to-month",ChurnData[[#This Row],[InternetService]]="Fiber optic",ChurnData[[#This Row],[TenureMonths]]&lt;=11),"High-risk","Other")</f>
        <v>Other</v>
      </c>
      <c r="U93" t="str">
        <f>IF(ChurnData[[#This Row],[TenureMonths]]&lt;=11,"0-11",IF(ChurnData[[#This Row],[TenureMonths]]&lt;=23,"12-23",IF(ChurnData[[#This Row],[TenureMonths]]&lt;=35,"24-35",IF(ChurnData[[#This Row],[TenureMonths]]&lt;=47,"36-47",IF(ChurnData[[#This Row],[TenureMonths]]&lt;=59,"48-59","60-72")))))</f>
        <v>36-47</v>
      </c>
      <c r="V93">
        <f>IF(ChurnData[[#This Row],[Churn]]="Yes",1,0)</f>
        <v>0</v>
      </c>
    </row>
    <row r="94" spans="1:22" x14ac:dyDescent="0.35">
      <c r="A94" t="s">
        <v>136</v>
      </c>
      <c r="B94" t="s">
        <v>36</v>
      </c>
      <c r="C94">
        <v>0</v>
      </c>
      <c r="D94" t="s">
        <v>21</v>
      </c>
      <c r="E94" t="s">
        <v>21</v>
      </c>
      <c r="F94" t="s">
        <v>39</v>
      </c>
      <c r="G94" s="2">
        <v>58</v>
      </c>
      <c r="H94" t="s">
        <v>20</v>
      </c>
      <c r="I94" t="s">
        <v>23</v>
      </c>
      <c r="J94" t="s">
        <v>21</v>
      </c>
      <c r="K94" t="s">
        <v>20</v>
      </c>
      <c r="L94" t="s">
        <v>24</v>
      </c>
      <c r="M94" t="s">
        <v>20</v>
      </c>
      <c r="N94" t="s">
        <v>30</v>
      </c>
      <c r="O94" s="1">
        <v>88.45</v>
      </c>
      <c r="P94" s="1">
        <v>4993</v>
      </c>
      <c r="Q94">
        <v>1</v>
      </c>
      <c r="R94" t="s">
        <v>21</v>
      </c>
      <c r="S94" t="str">
        <f>IF(ChurnData[[#This Row],[MonthlyCharges]]&lt;=30,"1. Up to 30",IF(ChurnData[[#This Row],[MonthlyCharges]]&lt;=50,"2. 31-50",IF(ChurnData[[#This Row],[MonthlyCharges]]&lt;=70,"3. 51-70",IF(ChurnData[[#This Row],[MonthlyCharges]]&lt;=90,"4. 71-90","5. Over 90"))))</f>
        <v>4. 71-90</v>
      </c>
      <c r="T94" t="str">
        <f>IF(AND(ChurnData[[#This Row],[Contract]]="Month-to-month",ChurnData[[#This Row],[InternetService]]="Fiber optic",ChurnData[[#This Row],[TenureMonths]]&lt;=11),"High-risk","Other")</f>
        <v>Other</v>
      </c>
      <c r="U94" t="str">
        <f>IF(ChurnData[[#This Row],[TenureMonths]]&lt;=11,"0-11",IF(ChurnData[[#This Row],[TenureMonths]]&lt;=23,"12-23",IF(ChurnData[[#This Row],[TenureMonths]]&lt;=35,"24-35",IF(ChurnData[[#This Row],[TenureMonths]]&lt;=47,"36-47",IF(ChurnData[[#This Row],[TenureMonths]]&lt;=59,"48-59","60-72")))))</f>
        <v>48-59</v>
      </c>
      <c r="V94">
        <f>IF(ChurnData[[#This Row],[Churn]]="Yes",1,0)</f>
        <v>0</v>
      </c>
    </row>
    <row r="95" spans="1:22" x14ac:dyDescent="0.35">
      <c r="A95" t="s">
        <v>137</v>
      </c>
      <c r="B95" t="s">
        <v>19</v>
      </c>
      <c r="C95">
        <v>0</v>
      </c>
      <c r="D95" t="s">
        <v>20</v>
      </c>
      <c r="E95" t="s">
        <v>21</v>
      </c>
      <c r="F95" t="s">
        <v>27</v>
      </c>
      <c r="G95" s="2">
        <v>8</v>
      </c>
      <c r="H95" t="s">
        <v>20</v>
      </c>
      <c r="I95" t="s">
        <v>23</v>
      </c>
      <c r="J95" t="s">
        <v>21</v>
      </c>
      <c r="K95" t="s">
        <v>21</v>
      </c>
      <c r="L95" t="s">
        <v>33</v>
      </c>
      <c r="M95" t="s">
        <v>21</v>
      </c>
      <c r="N95" t="s">
        <v>34</v>
      </c>
      <c r="O95" s="1">
        <v>88.65</v>
      </c>
      <c r="P95" s="1">
        <v>713.33</v>
      </c>
      <c r="Q95">
        <v>1</v>
      </c>
      <c r="R95" t="s">
        <v>21</v>
      </c>
      <c r="S95" t="str">
        <f>IF(ChurnData[[#This Row],[MonthlyCharges]]&lt;=30,"1. Up to 30",IF(ChurnData[[#This Row],[MonthlyCharges]]&lt;=50,"2. 31-50",IF(ChurnData[[#This Row],[MonthlyCharges]]&lt;=70,"3. 51-70",IF(ChurnData[[#This Row],[MonthlyCharges]]&lt;=90,"4. 71-90","5. Over 90"))))</f>
        <v>4. 71-90</v>
      </c>
      <c r="T95" t="str">
        <f>IF(AND(ChurnData[[#This Row],[Contract]]="Month-to-month",ChurnData[[#This Row],[InternetService]]="Fiber optic",ChurnData[[#This Row],[TenureMonths]]&lt;=11),"High-risk","Other")</f>
        <v>High-risk</v>
      </c>
      <c r="U95" t="str">
        <f>IF(ChurnData[[#This Row],[TenureMonths]]&lt;=11,"0-11",IF(ChurnData[[#This Row],[TenureMonths]]&lt;=23,"12-23",IF(ChurnData[[#This Row],[TenureMonths]]&lt;=35,"24-35",IF(ChurnData[[#This Row],[TenureMonths]]&lt;=47,"36-47",IF(ChurnData[[#This Row],[TenureMonths]]&lt;=59,"48-59","60-72")))))</f>
        <v>0-11</v>
      </c>
      <c r="V95">
        <f>IF(ChurnData[[#This Row],[Churn]]="Yes",1,0)</f>
        <v>0</v>
      </c>
    </row>
    <row r="96" spans="1:22" x14ac:dyDescent="0.35">
      <c r="A96" t="s">
        <v>138</v>
      </c>
      <c r="B96" t="s">
        <v>19</v>
      </c>
      <c r="C96">
        <v>0</v>
      </c>
      <c r="D96" t="s">
        <v>21</v>
      </c>
      <c r="E96" t="s">
        <v>20</v>
      </c>
      <c r="F96" t="s">
        <v>49</v>
      </c>
      <c r="G96" s="2">
        <v>26</v>
      </c>
      <c r="H96" t="s">
        <v>20</v>
      </c>
      <c r="I96" t="s">
        <v>23</v>
      </c>
      <c r="J96" t="s">
        <v>21</v>
      </c>
      <c r="K96" t="s">
        <v>20</v>
      </c>
      <c r="L96" t="s">
        <v>24</v>
      </c>
      <c r="M96" t="s">
        <v>20</v>
      </c>
      <c r="N96" t="s">
        <v>43</v>
      </c>
      <c r="O96" s="1">
        <v>92.11</v>
      </c>
      <c r="P96" s="1">
        <v>2414.34</v>
      </c>
      <c r="Q96">
        <v>4</v>
      </c>
      <c r="R96" t="s">
        <v>21</v>
      </c>
      <c r="S96" t="str">
        <f>IF(ChurnData[[#This Row],[MonthlyCharges]]&lt;=30,"1. Up to 30",IF(ChurnData[[#This Row],[MonthlyCharges]]&lt;=50,"2. 31-50",IF(ChurnData[[#This Row],[MonthlyCharges]]&lt;=70,"3. 51-70",IF(ChurnData[[#This Row],[MonthlyCharges]]&lt;=90,"4. 71-90","5. Over 90"))))</f>
        <v>5. Over 90</v>
      </c>
      <c r="T96" t="str">
        <f>IF(AND(ChurnData[[#This Row],[Contract]]="Month-to-month",ChurnData[[#This Row],[InternetService]]="Fiber optic",ChurnData[[#This Row],[TenureMonths]]&lt;=11),"High-risk","Other")</f>
        <v>Other</v>
      </c>
      <c r="U96" t="str">
        <f>IF(ChurnData[[#This Row],[TenureMonths]]&lt;=11,"0-11",IF(ChurnData[[#This Row],[TenureMonths]]&lt;=23,"12-23",IF(ChurnData[[#This Row],[TenureMonths]]&lt;=35,"24-35",IF(ChurnData[[#This Row],[TenureMonths]]&lt;=47,"36-47",IF(ChurnData[[#This Row],[TenureMonths]]&lt;=59,"48-59","60-72")))))</f>
        <v>24-35</v>
      </c>
      <c r="V96">
        <f>IF(ChurnData[[#This Row],[Churn]]="Yes",1,0)</f>
        <v>0</v>
      </c>
    </row>
    <row r="97" spans="1:22" x14ac:dyDescent="0.35">
      <c r="A97" t="s">
        <v>139</v>
      </c>
      <c r="B97" t="s">
        <v>36</v>
      </c>
      <c r="C97">
        <v>0</v>
      </c>
      <c r="D97" t="s">
        <v>20</v>
      </c>
      <c r="E97" t="s">
        <v>20</v>
      </c>
      <c r="F97" t="s">
        <v>39</v>
      </c>
      <c r="G97" s="2">
        <v>37</v>
      </c>
      <c r="H97" t="s">
        <v>20</v>
      </c>
      <c r="I97" t="s">
        <v>23</v>
      </c>
      <c r="J97" t="s">
        <v>21</v>
      </c>
      <c r="K97" t="s">
        <v>21</v>
      </c>
      <c r="L97" t="s">
        <v>29</v>
      </c>
      <c r="M97" t="s">
        <v>20</v>
      </c>
      <c r="N97" t="s">
        <v>30</v>
      </c>
      <c r="O97" s="1">
        <v>87.3</v>
      </c>
      <c r="P97" s="1">
        <v>3257.42</v>
      </c>
      <c r="Q97">
        <v>4</v>
      </c>
      <c r="R97" t="s">
        <v>21</v>
      </c>
      <c r="S97" t="str">
        <f>IF(ChurnData[[#This Row],[MonthlyCharges]]&lt;=30,"1. Up to 30",IF(ChurnData[[#This Row],[MonthlyCharges]]&lt;=50,"2. 31-50",IF(ChurnData[[#This Row],[MonthlyCharges]]&lt;=70,"3. 51-70",IF(ChurnData[[#This Row],[MonthlyCharges]]&lt;=90,"4. 71-90","5. Over 90"))))</f>
        <v>4. 71-90</v>
      </c>
      <c r="T97" t="str">
        <f>IF(AND(ChurnData[[#This Row],[Contract]]="Month-to-month",ChurnData[[#This Row],[InternetService]]="Fiber optic",ChurnData[[#This Row],[TenureMonths]]&lt;=11),"High-risk","Other")</f>
        <v>Other</v>
      </c>
      <c r="U97" t="str">
        <f>IF(ChurnData[[#This Row],[TenureMonths]]&lt;=11,"0-11",IF(ChurnData[[#This Row],[TenureMonths]]&lt;=23,"12-23",IF(ChurnData[[#This Row],[TenureMonths]]&lt;=35,"24-35",IF(ChurnData[[#This Row],[TenureMonths]]&lt;=47,"36-47",IF(ChurnData[[#This Row],[TenureMonths]]&lt;=59,"48-59","60-72")))))</f>
        <v>36-47</v>
      </c>
      <c r="V97">
        <f>IF(ChurnData[[#This Row],[Churn]]="Yes",1,0)</f>
        <v>0</v>
      </c>
    </row>
    <row r="98" spans="1:22" x14ac:dyDescent="0.35">
      <c r="A98" t="s">
        <v>140</v>
      </c>
      <c r="B98" t="s">
        <v>19</v>
      </c>
      <c r="C98">
        <v>0</v>
      </c>
      <c r="D98" t="s">
        <v>21</v>
      </c>
      <c r="E98" t="s">
        <v>20</v>
      </c>
      <c r="F98" t="s">
        <v>56</v>
      </c>
      <c r="G98" s="2">
        <v>11</v>
      </c>
      <c r="H98" t="s">
        <v>20</v>
      </c>
      <c r="I98" t="s">
        <v>21</v>
      </c>
      <c r="J98" t="s">
        <v>28</v>
      </c>
      <c r="K98" t="s">
        <v>28</v>
      </c>
      <c r="L98" t="s">
        <v>33</v>
      </c>
      <c r="M98" t="s">
        <v>21</v>
      </c>
      <c r="N98" t="s">
        <v>25</v>
      </c>
      <c r="O98" s="1">
        <v>31.16</v>
      </c>
      <c r="P98" s="1">
        <v>333.23</v>
      </c>
      <c r="Q98">
        <v>2</v>
      </c>
      <c r="R98" t="s">
        <v>21</v>
      </c>
      <c r="S98" t="str">
        <f>IF(ChurnData[[#This Row],[MonthlyCharges]]&lt;=30,"1. Up to 30",IF(ChurnData[[#This Row],[MonthlyCharges]]&lt;=50,"2. 31-50",IF(ChurnData[[#This Row],[MonthlyCharges]]&lt;=70,"3. 51-70",IF(ChurnData[[#This Row],[MonthlyCharges]]&lt;=90,"4. 71-90","5. Over 90"))))</f>
        <v>2. 31-50</v>
      </c>
      <c r="T98" t="str">
        <f>IF(AND(ChurnData[[#This Row],[Contract]]="Month-to-month",ChurnData[[#This Row],[InternetService]]="Fiber optic",ChurnData[[#This Row],[TenureMonths]]&lt;=11),"High-risk","Other")</f>
        <v>Other</v>
      </c>
      <c r="U98" t="str">
        <f>IF(ChurnData[[#This Row],[TenureMonths]]&lt;=11,"0-11",IF(ChurnData[[#This Row],[TenureMonths]]&lt;=23,"12-23",IF(ChurnData[[#This Row],[TenureMonths]]&lt;=35,"24-35",IF(ChurnData[[#This Row],[TenureMonths]]&lt;=47,"36-47",IF(ChurnData[[#This Row],[TenureMonths]]&lt;=59,"48-59","60-72")))))</f>
        <v>0-11</v>
      </c>
      <c r="V98">
        <f>IF(ChurnData[[#This Row],[Churn]]="Yes",1,0)</f>
        <v>0</v>
      </c>
    </row>
    <row r="99" spans="1:22" x14ac:dyDescent="0.35">
      <c r="A99" t="s">
        <v>141</v>
      </c>
      <c r="B99" t="s">
        <v>36</v>
      </c>
      <c r="C99">
        <v>0</v>
      </c>
      <c r="D99" t="s">
        <v>21</v>
      </c>
      <c r="E99" t="s">
        <v>20</v>
      </c>
      <c r="F99" t="s">
        <v>75</v>
      </c>
      <c r="G99" s="2">
        <v>4</v>
      </c>
      <c r="H99" t="s">
        <v>20</v>
      </c>
      <c r="I99" t="s">
        <v>23</v>
      </c>
      <c r="J99" t="s">
        <v>21</v>
      </c>
      <c r="K99" t="s">
        <v>20</v>
      </c>
      <c r="L99" t="s">
        <v>33</v>
      </c>
      <c r="M99" t="s">
        <v>20</v>
      </c>
      <c r="N99" t="s">
        <v>30</v>
      </c>
      <c r="O99" s="1">
        <v>93.06</v>
      </c>
      <c r="P99" s="1">
        <v>370.45</v>
      </c>
      <c r="Q99">
        <v>1</v>
      </c>
      <c r="R99" t="s">
        <v>20</v>
      </c>
      <c r="S99" t="str">
        <f>IF(ChurnData[[#This Row],[MonthlyCharges]]&lt;=30,"1. Up to 30",IF(ChurnData[[#This Row],[MonthlyCharges]]&lt;=50,"2. 31-50",IF(ChurnData[[#This Row],[MonthlyCharges]]&lt;=70,"3. 51-70",IF(ChurnData[[#This Row],[MonthlyCharges]]&lt;=90,"4. 71-90","5. Over 90"))))</f>
        <v>5. Over 90</v>
      </c>
      <c r="T99" t="str">
        <f>IF(AND(ChurnData[[#This Row],[Contract]]="Month-to-month",ChurnData[[#This Row],[InternetService]]="Fiber optic",ChurnData[[#This Row],[TenureMonths]]&lt;=11),"High-risk","Other")</f>
        <v>High-risk</v>
      </c>
      <c r="U99" t="str">
        <f>IF(ChurnData[[#This Row],[TenureMonths]]&lt;=11,"0-11",IF(ChurnData[[#This Row],[TenureMonths]]&lt;=23,"12-23",IF(ChurnData[[#This Row],[TenureMonths]]&lt;=35,"24-35",IF(ChurnData[[#This Row],[TenureMonths]]&lt;=47,"36-47",IF(ChurnData[[#This Row],[TenureMonths]]&lt;=59,"48-59","60-72")))))</f>
        <v>0-11</v>
      </c>
      <c r="V99">
        <f>IF(ChurnData[[#This Row],[Churn]]="Yes",1,0)</f>
        <v>1</v>
      </c>
    </row>
    <row r="100" spans="1:22" x14ac:dyDescent="0.35">
      <c r="A100" t="s">
        <v>142</v>
      </c>
      <c r="B100" t="s">
        <v>19</v>
      </c>
      <c r="C100">
        <v>0</v>
      </c>
      <c r="D100" t="s">
        <v>20</v>
      </c>
      <c r="E100" t="s">
        <v>20</v>
      </c>
      <c r="F100" t="s">
        <v>47</v>
      </c>
      <c r="G100" s="2">
        <v>35</v>
      </c>
      <c r="H100" t="s">
        <v>20</v>
      </c>
      <c r="I100" t="s">
        <v>32</v>
      </c>
      <c r="J100" t="s">
        <v>21</v>
      </c>
      <c r="K100" t="s">
        <v>20</v>
      </c>
      <c r="L100" t="s">
        <v>24</v>
      </c>
      <c r="M100" t="s">
        <v>21</v>
      </c>
      <c r="N100" t="s">
        <v>25</v>
      </c>
      <c r="O100" s="1">
        <v>55.4</v>
      </c>
      <c r="P100" s="1">
        <v>1944.23</v>
      </c>
      <c r="Q100">
        <v>1</v>
      </c>
      <c r="R100" t="s">
        <v>21</v>
      </c>
      <c r="S100" t="str">
        <f>IF(ChurnData[[#This Row],[MonthlyCharges]]&lt;=30,"1. Up to 30",IF(ChurnData[[#This Row],[MonthlyCharges]]&lt;=50,"2. 31-50",IF(ChurnData[[#This Row],[MonthlyCharges]]&lt;=70,"3. 51-70",IF(ChurnData[[#This Row],[MonthlyCharges]]&lt;=90,"4. 71-90","5. Over 90"))))</f>
        <v>3. 51-70</v>
      </c>
      <c r="T100" t="str">
        <f>IF(AND(ChurnData[[#This Row],[Contract]]="Month-to-month",ChurnData[[#This Row],[InternetService]]="Fiber optic",ChurnData[[#This Row],[TenureMonths]]&lt;=11),"High-risk","Other")</f>
        <v>Other</v>
      </c>
      <c r="U100" t="str">
        <f>IF(ChurnData[[#This Row],[TenureMonths]]&lt;=11,"0-11",IF(ChurnData[[#This Row],[TenureMonths]]&lt;=23,"12-23",IF(ChurnData[[#This Row],[TenureMonths]]&lt;=35,"24-35",IF(ChurnData[[#This Row],[TenureMonths]]&lt;=47,"36-47",IF(ChurnData[[#This Row],[TenureMonths]]&lt;=59,"48-59","60-72")))))</f>
        <v>24-35</v>
      </c>
      <c r="V100">
        <f>IF(ChurnData[[#This Row],[Churn]]="Yes",1,0)</f>
        <v>0</v>
      </c>
    </row>
    <row r="101" spans="1:22" x14ac:dyDescent="0.35">
      <c r="A101" t="s">
        <v>143</v>
      </c>
      <c r="B101" t="s">
        <v>19</v>
      </c>
      <c r="C101">
        <v>0</v>
      </c>
      <c r="D101" t="s">
        <v>20</v>
      </c>
      <c r="E101" t="s">
        <v>20</v>
      </c>
      <c r="F101" t="s">
        <v>22</v>
      </c>
      <c r="G101" s="2">
        <v>38</v>
      </c>
      <c r="H101" t="s">
        <v>20</v>
      </c>
      <c r="I101" t="s">
        <v>21</v>
      </c>
      <c r="J101" t="s">
        <v>28</v>
      </c>
      <c r="K101" t="s">
        <v>28</v>
      </c>
      <c r="L101" t="s">
        <v>33</v>
      </c>
      <c r="M101" t="s">
        <v>21</v>
      </c>
      <c r="N101" t="s">
        <v>25</v>
      </c>
      <c r="O101" s="1">
        <v>29.65</v>
      </c>
      <c r="P101" s="1">
        <v>1145.8599999999999</v>
      </c>
      <c r="Q101">
        <v>2</v>
      </c>
      <c r="R101" t="s">
        <v>21</v>
      </c>
      <c r="S101" t="str">
        <f>IF(ChurnData[[#This Row],[MonthlyCharges]]&lt;=30,"1. Up to 30",IF(ChurnData[[#This Row],[MonthlyCharges]]&lt;=50,"2. 31-50",IF(ChurnData[[#This Row],[MonthlyCharges]]&lt;=70,"3. 51-70",IF(ChurnData[[#This Row],[MonthlyCharges]]&lt;=90,"4. 71-90","5. Over 90"))))</f>
        <v>1. Up to 30</v>
      </c>
      <c r="T101" t="str">
        <f>IF(AND(ChurnData[[#This Row],[Contract]]="Month-to-month",ChurnData[[#This Row],[InternetService]]="Fiber optic",ChurnData[[#This Row],[TenureMonths]]&lt;=11),"High-risk","Other")</f>
        <v>Other</v>
      </c>
      <c r="U101" t="str">
        <f>IF(ChurnData[[#This Row],[TenureMonths]]&lt;=11,"0-11",IF(ChurnData[[#This Row],[TenureMonths]]&lt;=23,"12-23",IF(ChurnData[[#This Row],[TenureMonths]]&lt;=35,"24-35",IF(ChurnData[[#This Row],[TenureMonths]]&lt;=47,"36-47",IF(ChurnData[[#This Row],[TenureMonths]]&lt;=59,"48-59","60-72")))))</f>
        <v>36-47</v>
      </c>
      <c r="V101">
        <f>IF(ChurnData[[#This Row],[Churn]]="Yes",1,0)</f>
        <v>0</v>
      </c>
    </row>
    <row r="102" spans="1:22" x14ac:dyDescent="0.35">
      <c r="A102" t="s">
        <v>144</v>
      </c>
      <c r="B102" t="s">
        <v>19</v>
      </c>
      <c r="C102">
        <v>0</v>
      </c>
      <c r="D102" t="s">
        <v>21</v>
      </c>
      <c r="E102" t="s">
        <v>21</v>
      </c>
      <c r="F102" t="s">
        <v>39</v>
      </c>
      <c r="G102" s="2">
        <v>40</v>
      </c>
      <c r="H102" t="s">
        <v>20</v>
      </c>
      <c r="I102" t="s">
        <v>23</v>
      </c>
      <c r="J102" t="s">
        <v>21</v>
      </c>
      <c r="K102" t="s">
        <v>20</v>
      </c>
      <c r="L102" t="s">
        <v>33</v>
      </c>
      <c r="M102" t="s">
        <v>20</v>
      </c>
      <c r="N102" t="s">
        <v>43</v>
      </c>
      <c r="O102" s="1">
        <v>84.65</v>
      </c>
      <c r="P102" s="1">
        <v>3383.63</v>
      </c>
      <c r="Q102">
        <v>1</v>
      </c>
      <c r="R102" t="s">
        <v>20</v>
      </c>
      <c r="S102" t="str">
        <f>IF(ChurnData[[#This Row],[MonthlyCharges]]&lt;=30,"1. Up to 30",IF(ChurnData[[#This Row],[MonthlyCharges]]&lt;=50,"2. 31-50",IF(ChurnData[[#This Row],[MonthlyCharges]]&lt;=70,"3. 51-70",IF(ChurnData[[#This Row],[MonthlyCharges]]&lt;=90,"4. 71-90","5. Over 90"))))</f>
        <v>4. 71-90</v>
      </c>
      <c r="T102" t="str">
        <f>IF(AND(ChurnData[[#This Row],[Contract]]="Month-to-month",ChurnData[[#This Row],[InternetService]]="Fiber optic",ChurnData[[#This Row],[TenureMonths]]&lt;=11),"High-risk","Other")</f>
        <v>Other</v>
      </c>
      <c r="U102" t="str">
        <f>IF(ChurnData[[#This Row],[TenureMonths]]&lt;=11,"0-11",IF(ChurnData[[#This Row],[TenureMonths]]&lt;=23,"12-23",IF(ChurnData[[#This Row],[TenureMonths]]&lt;=35,"24-35",IF(ChurnData[[#This Row],[TenureMonths]]&lt;=47,"36-47",IF(ChurnData[[#This Row],[TenureMonths]]&lt;=59,"48-59","60-72")))))</f>
        <v>36-47</v>
      </c>
      <c r="V102">
        <f>IF(ChurnData[[#This Row],[Churn]]="Yes",1,0)</f>
        <v>1</v>
      </c>
    </row>
    <row r="103" spans="1:22" x14ac:dyDescent="0.35">
      <c r="A103" t="s">
        <v>145</v>
      </c>
      <c r="B103" t="s">
        <v>19</v>
      </c>
      <c r="C103">
        <v>0</v>
      </c>
      <c r="D103" t="s">
        <v>21</v>
      </c>
      <c r="E103" t="s">
        <v>21</v>
      </c>
      <c r="F103" t="s">
        <v>45</v>
      </c>
      <c r="G103" s="2">
        <v>31</v>
      </c>
      <c r="H103" t="s">
        <v>20</v>
      </c>
      <c r="I103" t="s">
        <v>32</v>
      </c>
      <c r="J103" t="s">
        <v>20</v>
      </c>
      <c r="K103" t="s">
        <v>21</v>
      </c>
      <c r="L103" t="s">
        <v>29</v>
      </c>
      <c r="M103" t="s">
        <v>20</v>
      </c>
      <c r="N103" t="s">
        <v>34</v>
      </c>
      <c r="O103" s="1">
        <v>51.82</v>
      </c>
      <c r="P103" s="1">
        <v>1609.89</v>
      </c>
      <c r="Q103">
        <v>3</v>
      </c>
      <c r="R103" t="s">
        <v>21</v>
      </c>
      <c r="S103" t="str">
        <f>IF(ChurnData[[#This Row],[MonthlyCharges]]&lt;=30,"1. Up to 30",IF(ChurnData[[#This Row],[MonthlyCharges]]&lt;=50,"2. 31-50",IF(ChurnData[[#This Row],[MonthlyCharges]]&lt;=70,"3. 51-70",IF(ChurnData[[#This Row],[MonthlyCharges]]&lt;=90,"4. 71-90","5. Over 90"))))</f>
        <v>3. 51-70</v>
      </c>
      <c r="T103" t="str">
        <f>IF(AND(ChurnData[[#This Row],[Contract]]="Month-to-month",ChurnData[[#This Row],[InternetService]]="Fiber optic",ChurnData[[#This Row],[TenureMonths]]&lt;=11),"High-risk","Other")</f>
        <v>Other</v>
      </c>
      <c r="U103" t="str">
        <f>IF(ChurnData[[#This Row],[TenureMonths]]&lt;=11,"0-11",IF(ChurnData[[#This Row],[TenureMonths]]&lt;=23,"12-23",IF(ChurnData[[#This Row],[TenureMonths]]&lt;=35,"24-35",IF(ChurnData[[#This Row],[TenureMonths]]&lt;=47,"36-47",IF(ChurnData[[#This Row],[TenureMonths]]&lt;=59,"48-59","60-72")))))</f>
        <v>24-35</v>
      </c>
      <c r="V103">
        <f>IF(ChurnData[[#This Row],[Churn]]="Yes",1,0)</f>
        <v>0</v>
      </c>
    </row>
    <row r="104" spans="1:22" x14ac:dyDescent="0.35">
      <c r="A104" t="s">
        <v>146</v>
      </c>
      <c r="B104" t="s">
        <v>19</v>
      </c>
      <c r="C104">
        <v>0</v>
      </c>
      <c r="D104" t="s">
        <v>20</v>
      </c>
      <c r="E104" t="s">
        <v>21</v>
      </c>
      <c r="F104" t="s">
        <v>65</v>
      </c>
      <c r="G104" s="2">
        <v>26</v>
      </c>
      <c r="H104" t="s">
        <v>20</v>
      </c>
      <c r="I104" t="s">
        <v>23</v>
      </c>
      <c r="J104" t="s">
        <v>20</v>
      </c>
      <c r="K104" t="s">
        <v>20</v>
      </c>
      <c r="L104" t="s">
        <v>29</v>
      </c>
      <c r="M104" t="s">
        <v>21</v>
      </c>
      <c r="N104" t="s">
        <v>34</v>
      </c>
      <c r="O104" s="1">
        <v>99.39</v>
      </c>
      <c r="P104" s="1">
        <v>2512.04</v>
      </c>
      <c r="Q104">
        <v>3</v>
      </c>
      <c r="R104" t="s">
        <v>20</v>
      </c>
      <c r="S104" t="str">
        <f>IF(ChurnData[[#This Row],[MonthlyCharges]]&lt;=30,"1. Up to 30",IF(ChurnData[[#This Row],[MonthlyCharges]]&lt;=50,"2. 31-50",IF(ChurnData[[#This Row],[MonthlyCharges]]&lt;=70,"3. 51-70",IF(ChurnData[[#This Row],[MonthlyCharges]]&lt;=90,"4. 71-90","5. Over 90"))))</f>
        <v>5. Over 90</v>
      </c>
      <c r="T104" t="str">
        <f>IF(AND(ChurnData[[#This Row],[Contract]]="Month-to-month",ChurnData[[#This Row],[InternetService]]="Fiber optic",ChurnData[[#This Row],[TenureMonths]]&lt;=11),"High-risk","Other")</f>
        <v>Other</v>
      </c>
      <c r="U104" t="str">
        <f>IF(ChurnData[[#This Row],[TenureMonths]]&lt;=11,"0-11",IF(ChurnData[[#This Row],[TenureMonths]]&lt;=23,"12-23",IF(ChurnData[[#This Row],[TenureMonths]]&lt;=35,"24-35",IF(ChurnData[[#This Row],[TenureMonths]]&lt;=47,"36-47",IF(ChurnData[[#This Row],[TenureMonths]]&lt;=59,"48-59","60-72")))))</f>
        <v>24-35</v>
      </c>
      <c r="V104">
        <f>IF(ChurnData[[#This Row],[Churn]]="Yes",1,0)</f>
        <v>1</v>
      </c>
    </row>
    <row r="105" spans="1:22" x14ac:dyDescent="0.35">
      <c r="A105" t="s">
        <v>147</v>
      </c>
      <c r="B105" t="s">
        <v>19</v>
      </c>
      <c r="C105">
        <v>1</v>
      </c>
      <c r="D105" t="s">
        <v>21</v>
      </c>
      <c r="E105" t="s">
        <v>21</v>
      </c>
      <c r="F105" t="s">
        <v>37</v>
      </c>
      <c r="G105" s="2">
        <v>19</v>
      </c>
      <c r="H105" t="s">
        <v>20</v>
      </c>
      <c r="I105" t="s">
        <v>23</v>
      </c>
      <c r="J105" t="s">
        <v>21</v>
      </c>
      <c r="K105" t="s">
        <v>21</v>
      </c>
      <c r="L105" t="s">
        <v>33</v>
      </c>
      <c r="M105" t="s">
        <v>20</v>
      </c>
      <c r="N105" t="s">
        <v>34</v>
      </c>
      <c r="O105" s="1">
        <v>84.83</v>
      </c>
      <c r="P105" s="1">
        <v>1583.71</v>
      </c>
      <c r="Q105">
        <v>3</v>
      </c>
      <c r="R105" t="s">
        <v>20</v>
      </c>
      <c r="S105" t="str">
        <f>IF(ChurnData[[#This Row],[MonthlyCharges]]&lt;=30,"1. Up to 30",IF(ChurnData[[#This Row],[MonthlyCharges]]&lt;=50,"2. 31-50",IF(ChurnData[[#This Row],[MonthlyCharges]]&lt;=70,"3. 51-70",IF(ChurnData[[#This Row],[MonthlyCharges]]&lt;=90,"4. 71-90","5. Over 90"))))</f>
        <v>4. 71-90</v>
      </c>
      <c r="T105" t="str">
        <f>IF(AND(ChurnData[[#This Row],[Contract]]="Month-to-month",ChurnData[[#This Row],[InternetService]]="Fiber optic",ChurnData[[#This Row],[TenureMonths]]&lt;=11),"High-risk","Other")</f>
        <v>Other</v>
      </c>
      <c r="U105" t="str">
        <f>IF(ChurnData[[#This Row],[TenureMonths]]&lt;=11,"0-11",IF(ChurnData[[#This Row],[TenureMonths]]&lt;=23,"12-23",IF(ChurnData[[#This Row],[TenureMonths]]&lt;=35,"24-35",IF(ChurnData[[#This Row],[TenureMonths]]&lt;=47,"36-47",IF(ChurnData[[#This Row],[TenureMonths]]&lt;=59,"48-59","60-72")))))</f>
        <v>12-23</v>
      </c>
      <c r="V105">
        <f>IF(ChurnData[[#This Row],[Churn]]="Yes",1,0)</f>
        <v>1</v>
      </c>
    </row>
    <row r="106" spans="1:22" x14ac:dyDescent="0.35">
      <c r="A106" t="s">
        <v>148</v>
      </c>
      <c r="B106" t="s">
        <v>19</v>
      </c>
      <c r="C106">
        <v>0</v>
      </c>
      <c r="D106" t="s">
        <v>20</v>
      </c>
      <c r="E106" t="s">
        <v>20</v>
      </c>
      <c r="F106" t="s">
        <v>56</v>
      </c>
      <c r="G106" s="2">
        <v>21</v>
      </c>
      <c r="H106" t="s">
        <v>20</v>
      </c>
      <c r="I106" t="s">
        <v>32</v>
      </c>
      <c r="J106" t="s">
        <v>21</v>
      </c>
      <c r="K106" t="s">
        <v>20</v>
      </c>
      <c r="L106" t="s">
        <v>33</v>
      </c>
      <c r="M106" t="s">
        <v>21</v>
      </c>
      <c r="N106" t="s">
        <v>34</v>
      </c>
      <c r="O106" s="1">
        <v>59.33</v>
      </c>
      <c r="P106" s="1">
        <v>1219.81</v>
      </c>
      <c r="Q106">
        <v>2</v>
      </c>
      <c r="R106" t="s">
        <v>21</v>
      </c>
      <c r="S106" t="str">
        <f>IF(ChurnData[[#This Row],[MonthlyCharges]]&lt;=30,"1. Up to 30",IF(ChurnData[[#This Row],[MonthlyCharges]]&lt;=50,"2. 31-50",IF(ChurnData[[#This Row],[MonthlyCharges]]&lt;=70,"3. 51-70",IF(ChurnData[[#This Row],[MonthlyCharges]]&lt;=90,"4. 71-90","5. Over 90"))))</f>
        <v>3. 51-70</v>
      </c>
      <c r="T106" t="str">
        <f>IF(AND(ChurnData[[#This Row],[Contract]]="Month-to-month",ChurnData[[#This Row],[InternetService]]="Fiber optic",ChurnData[[#This Row],[TenureMonths]]&lt;=11),"High-risk","Other")</f>
        <v>Other</v>
      </c>
      <c r="U106" t="str">
        <f>IF(ChurnData[[#This Row],[TenureMonths]]&lt;=11,"0-11",IF(ChurnData[[#This Row],[TenureMonths]]&lt;=23,"12-23",IF(ChurnData[[#This Row],[TenureMonths]]&lt;=35,"24-35",IF(ChurnData[[#This Row],[TenureMonths]]&lt;=47,"36-47",IF(ChurnData[[#This Row],[TenureMonths]]&lt;=59,"48-59","60-72")))))</f>
        <v>12-23</v>
      </c>
      <c r="V106">
        <f>IF(ChurnData[[#This Row],[Churn]]="Yes",1,0)</f>
        <v>0</v>
      </c>
    </row>
    <row r="107" spans="1:22" x14ac:dyDescent="0.35">
      <c r="A107" t="s">
        <v>149</v>
      </c>
      <c r="B107" t="s">
        <v>36</v>
      </c>
      <c r="C107">
        <v>1</v>
      </c>
      <c r="D107" t="s">
        <v>21</v>
      </c>
      <c r="E107" t="s">
        <v>21</v>
      </c>
      <c r="F107" t="s">
        <v>39</v>
      </c>
      <c r="G107" s="2">
        <v>62</v>
      </c>
      <c r="H107" t="s">
        <v>20</v>
      </c>
      <c r="I107" t="s">
        <v>23</v>
      </c>
      <c r="J107" t="s">
        <v>20</v>
      </c>
      <c r="K107" t="s">
        <v>20</v>
      </c>
      <c r="L107" t="s">
        <v>24</v>
      </c>
      <c r="M107" t="s">
        <v>21</v>
      </c>
      <c r="N107" t="s">
        <v>34</v>
      </c>
      <c r="O107" s="1">
        <v>82.49</v>
      </c>
      <c r="P107" s="1">
        <v>4996.09</v>
      </c>
      <c r="Q107">
        <v>0</v>
      </c>
      <c r="R107" t="s">
        <v>21</v>
      </c>
      <c r="S107" t="str">
        <f>IF(ChurnData[[#This Row],[MonthlyCharges]]&lt;=30,"1. Up to 30",IF(ChurnData[[#This Row],[MonthlyCharges]]&lt;=50,"2. 31-50",IF(ChurnData[[#This Row],[MonthlyCharges]]&lt;=70,"3. 51-70",IF(ChurnData[[#This Row],[MonthlyCharges]]&lt;=90,"4. 71-90","5. Over 90"))))</f>
        <v>4. 71-90</v>
      </c>
      <c r="T107" t="str">
        <f>IF(AND(ChurnData[[#This Row],[Contract]]="Month-to-month",ChurnData[[#This Row],[InternetService]]="Fiber optic",ChurnData[[#This Row],[TenureMonths]]&lt;=11),"High-risk","Other")</f>
        <v>Other</v>
      </c>
      <c r="U107" t="str">
        <f>IF(ChurnData[[#This Row],[TenureMonths]]&lt;=11,"0-11",IF(ChurnData[[#This Row],[TenureMonths]]&lt;=23,"12-23",IF(ChurnData[[#This Row],[TenureMonths]]&lt;=35,"24-35",IF(ChurnData[[#This Row],[TenureMonths]]&lt;=47,"36-47",IF(ChurnData[[#This Row],[TenureMonths]]&lt;=59,"48-59","60-72")))))</f>
        <v>60-72</v>
      </c>
      <c r="V107">
        <f>IF(ChurnData[[#This Row],[Churn]]="Yes",1,0)</f>
        <v>0</v>
      </c>
    </row>
    <row r="108" spans="1:22" x14ac:dyDescent="0.35">
      <c r="A108" t="s">
        <v>150</v>
      </c>
      <c r="B108" t="s">
        <v>36</v>
      </c>
      <c r="C108">
        <v>0</v>
      </c>
      <c r="D108" t="s">
        <v>20</v>
      </c>
      <c r="E108" t="s">
        <v>20</v>
      </c>
      <c r="F108" t="s">
        <v>41</v>
      </c>
      <c r="G108" s="2">
        <v>23</v>
      </c>
      <c r="H108" t="s">
        <v>20</v>
      </c>
      <c r="I108" t="s">
        <v>21</v>
      </c>
      <c r="J108" t="s">
        <v>28</v>
      </c>
      <c r="K108" t="s">
        <v>28</v>
      </c>
      <c r="L108" t="s">
        <v>29</v>
      </c>
      <c r="M108" t="s">
        <v>21</v>
      </c>
      <c r="N108" t="s">
        <v>43</v>
      </c>
      <c r="O108" s="1">
        <v>26.88</v>
      </c>
      <c r="P108" s="1">
        <v>601.91</v>
      </c>
      <c r="Q108">
        <v>1</v>
      </c>
      <c r="R108" t="s">
        <v>21</v>
      </c>
      <c r="S108" t="str">
        <f>IF(ChurnData[[#This Row],[MonthlyCharges]]&lt;=30,"1. Up to 30",IF(ChurnData[[#This Row],[MonthlyCharges]]&lt;=50,"2. 31-50",IF(ChurnData[[#This Row],[MonthlyCharges]]&lt;=70,"3. 51-70",IF(ChurnData[[#This Row],[MonthlyCharges]]&lt;=90,"4. 71-90","5. Over 90"))))</f>
        <v>1. Up to 30</v>
      </c>
      <c r="T108" t="str">
        <f>IF(AND(ChurnData[[#This Row],[Contract]]="Month-to-month",ChurnData[[#This Row],[InternetService]]="Fiber optic",ChurnData[[#This Row],[TenureMonths]]&lt;=11),"High-risk","Other")</f>
        <v>Other</v>
      </c>
      <c r="U108" t="str">
        <f>IF(ChurnData[[#This Row],[TenureMonths]]&lt;=11,"0-11",IF(ChurnData[[#This Row],[TenureMonths]]&lt;=23,"12-23",IF(ChurnData[[#This Row],[TenureMonths]]&lt;=35,"24-35",IF(ChurnData[[#This Row],[TenureMonths]]&lt;=47,"36-47",IF(ChurnData[[#This Row],[TenureMonths]]&lt;=59,"48-59","60-72")))))</f>
        <v>12-23</v>
      </c>
      <c r="V108">
        <f>IF(ChurnData[[#This Row],[Churn]]="Yes",1,0)</f>
        <v>0</v>
      </c>
    </row>
    <row r="109" spans="1:22" x14ac:dyDescent="0.35">
      <c r="A109" t="s">
        <v>151</v>
      </c>
      <c r="B109" t="s">
        <v>19</v>
      </c>
      <c r="C109">
        <v>0</v>
      </c>
      <c r="D109" t="s">
        <v>21</v>
      </c>
      <c r="E109" t="s">
        <v>21</v>
      </c>
      <c r="F109" t="s">
        <v>75</v>
      </c>
      <c r="G109" s="2">
        <v>10</v>
      </c>
      <c r="H109" t="s">
        <v>20</v>
      </c>
      <c r="I109" t="s">
        <v>32</v>
      </c>
      <c r="J109" t="s">
        <v>21</v>
      </c>
      <c r="K109" t="s">
        <v>20</v>
      </c>
      <c r="L109" t="s">
        <v>33</v>
      </c>
      <c r="M109" t="s">
        <v>21</v>
      </c>
      <c r="N109" t="s">
        <v>25</v>
      </c>
      <c r="O109" s="1">
        <v>63.69</v>
      </c>
      <c r="P109" s="1">
        <v>645.59</v>
      </c>
      <c r="Q109">
        <v>1</v>
      </c>
      <c r="R109" t="s">
        <v>21</v>
      </c>
      <c r="S109" t="str">
        <f>IF(ChurnData[[#This Row],[MonthlyCharges]]&lt;=30,"1. Up to 30",IF(ChurnData[[#This Row],[MonthlyCharges]]&lt;=50,"2. 31-50",IF(ChurnData[[#This Row],[MonthlyCharges]]&lt;=70,"3. 51-70",IF(ChurnData[[#This Row],[MonthlyCharges]]&lt;=90,"4. 71-90","5. Over 90"))))</f>
        <v>3. 51-70</v>
      </c>
      <c r="T109" t="str">
        <f>IF(AND(ChurnData[[#This Row],[Contract]]="Month-to-month",ChurnData[[#This Row],[InternetService]]="Fiber optic",ChurnData[[#This Row],[TenureMonths]]&lt;=11),"High-risk","Other")</f>
        <v>Other</v>
      </c>
      <c r="U109" t="str">
        <f>IF(ChurnData[[#This Row],[TenureMonths]]&lt;=11,"0-11",IF(ChurnData[[#This Row],[TenureMonths]]&lt;=23,"12-23",IF(ChurnData[[#This Row],[TenureMonths]]&lt;=35,"24-35",IF(ChurnData[[#This Row],[TenureMonths]]&lt;=47,"36-47",IF(ChurnData[[#This Row],[TenureMonths]]&lt;=59,"48-59","60-72")))))</f>
        <v>0-11</v>
      </c>
      <c r="V109">
        <f>IF(ChurnData[[#This Row],[Churn]]="Yes",1,0)</f>
        <v>0</v>
      </c>
    </row>
    <row r="110" spans="1:22" x14ac:dyDescent="0.35">
      <c r="A110" t="s">
        <v>152</v>
      </c>
      <c r="B110" t="s">
        <v>36</v>
      </c>
      <c r="C110">
        <v>0</v>
      </c>
      <c r="D110" t="s">
        <v>21</v>
      </c>
      <c r="E110" t="s">
        <v>21</v>
      </c>
      <c r="F110" t="s">
        <v>58</v>
      </c>
      <c r="G110" s="2">
        <v>20</v>
      </c>
      <c r="H110" t="s">
        <v>20</v>
      </c>
      <c r="I110" t="s">
        <v>32</v>
      </c>
      <c r="J110" t="s">
        <v>21</v>
      </c>
      <c r="K110" t="s">
        <v>21</v>
      </c>
      <c r="L110" t="s">
        <v>33</v>
      </c>
      <c r="M110" t="s">
        <v>20</v>
      </c>
      <c r="N110" t="s">
        <v>30</v>
      </c>
      <c r="O110" s="1">
        <v>50.52</v>
      </c>
      <c r="P110" s="1">
        <v>1038.55</v>
      </c>
      <c r="Q110">
        <v>2</v>
      </c>
      <c r="R110" t="s">
        <v>20</v>
      </c>
      <c r="S110" t="str">
        <f>IF(ChurnData[[#This Row],[MonthlyCharges]]&lt;=30,"1. Up to 30",IF(ChurnData[[#This Row],[MonthlyCharges]]&lt;=50,"2. 31-50",IF(ChurnData[[#This Row],[MonthlyCharges]]&lt;=70,"3. 51-70",IF(ChurnData[[#This Row],[MonthlyCharges]]&lt;=90,"4. 71-90","5. Over 90"))))</f>
        <v>3. 51-70</v>
      </c>
      <c r="T110" t="str">
        <f>IF(AND(ChurnData[[#This Row],[Contract]]="Month-to-month",ChurnData[[#This Row],[InternetService]]="Fiber optic",ChurnData[[#This Row],[TenureMonths]]&lt;=11),"High-risk","Other")</f>
        <v>Other</v>
      </c>
      <c r="U110" t="str">
        <f>IF(ChurnData[[#This Row],[TenureMonths]]&lt;=11,"0-11",IF(ChurnData[[#This Row],[TenureMonths]]&lt;=23,"12-23",IF(ChurnData[[#This Row],[TenureMonths]]&lt;=35,"24-35",IF(ChurnData[[#This Row],[TenureMonths]]&lt;=47,"36-47",IF(ChurnData[[#This Row],[TenureMonths]]&lt;=59,"48-59","60-72")))))</f>
        <v>12-23</v>
      </c>
      <c r="V110">
        <f>IF(ChurnData[[#This Row],[Churn]]="Yes",1,0)</f>
        <v>1</v>
      </c>
    </row>
    <row r="111" spans="1:22" x14ac:dyDescent="0.35">
      <c r="A111" t="s">
        <v>153</v>
      </c>
      <c r="B111" t="s">
        <v>36</v>
      </c>
      <c r="C111">
        <v>0</v>
      </c>
      <c r="D111" t="s">
        <v>21</v>
      </c>
      <c r="E111" t="s">
        <v>21</v>
      </c>
      <c r="F111" t="s">
        <v>56</v>
      </c>
      <c r="G111" s="2">
        <v>34</v>
      </c>
      <c r="H111" t="s">
        <v>20</v>
      </c>
      <c r="I111" t="s">
        <v>21</v>
      </c>
      <c r="J111" t="s">
        <v>28</v>
      </c>
      <c r="K111" t="s">
        <v>28</v>
      </c>
      <c r="L111" t="s">
        <v>29</v>
      </c>
      <c r="M111" t="s">
        <v>21</v>
      </c>
      <c r="N111" t="s">
        <v>34</v>
      </c>
      <c r="O111" s="1">
        <v>28.41</v>
      </c>
      <c r="P111" s="1">
        <v>956.54</v>
      </c>
      <c r="Q111">
        <v>1</v>
      </c>
      <c r="R111" t="s">
        <v>21</v>
      </c>
      <c r="S111" t="str">
        <f>IF(ChurnData[[#This Row],[MonthlyCharges]]&lt;=30,"1. Up to 30",IF(ChurnData[[#This Row],[MonthlyCharges]]&lt;=50,"2. 31-50",IF(ChurnData[[#This Row],[MonthlyCharges]]&lt;=70,"3. 51-70",IF(ChurnData[[#This Row],[MonthlyCharges]]&lt;=90,"4. 71-90","5. Over 90"))))</f>
        <v>1. Up to 30</v>
      </c>
      <c r="T111" t="str">
        <f>IF(AND(ChurnData[[#This Row],[Contract]]="Month-to-month",ChurnData[[#This Row],[InternetService]]="Fiber optic",ChurnData[[#This Row],[TenureMonths]]&lt;=11),"High-risk","Other")</f>
        <v>Other</v>
      </c>
      <c r="U111" t="str">
        <f>IF(ChurnData[[#This Row],[TenureMonths]]&lt;=11,"0-11",IF(ChurnData[[#This Row],[TenureMonths]]&lt;=23,"12-23",IF(ChurnData[[#This Row],[TenureMonths]]&lt;=35,"24-35",IF(ChurnData[[#This Row],[TenureMonths]]&lt;=47,"36-47",IF(ChurnData[[#This Row],[TenureMonths]]&lt;=59,"48-59","60-72")))))</f>
        <v>24-35</v>
      </c>
      <c r="V111">
        <f>IF(ChurnData[[#This Row],[Churn]]="Yes",1,0)</f>
        <v>0</v>
      </c>
    </row>
    <row r="112" spans="1:22" x14ac:dyDescent="0.35">
      <c r="A112" t="s">
        <v>154</v>
      </c>
      <c r="B112" t="s">
        <v>36</v>
      </c>
      <c r="C112">
        <v>0</v>
      </c>
      <c r="D112" t="s">
        <v>20</v>
      </c>
      <c r="E112" t="s">
        <v>20</v>
      </c>
      <c r="F112" t="s">
        <v>41</v>
      </c>
      <c r="G112" s="2">
        <v>9</v>
      </c>
      <c r="H112" t="s">
        <v>20</v>
      </c>
      <c r="I112" t="s">
        <v>32</v>
      </c>
      <c r="J112" t="s">
        <v>20</v>
      </c>
      <c r="K112" t="s">
        <v>21</v>
      </c>
      <c r="L112" t="s">
        <v>33</v>
      </c>
      <c r="M112" t="s">
        <v>20</v>
      </c>
      <c r="N112" t="s">
        <v>43</v>
      </c>
      <c r="O112" s="1">
        <v>60.19</v>
      </c>
      <c r="P112" s="1">
        <v>536.02</v>
      </c>
      <c r="Q112">
        <v>2</v>
      </c>
      <c r="R112" t="s">
        <v>20</v>
      </c>
      <c r="S112" t="str">
        <f>IF(ChurnData[[#This Row],[MonthlyCharges]]&lt;=30,"1. Up to 30",IF(ChurnData[[#This Row],[MonthlyCharges]]&lt;=50,"2. 31-50",IF(ChurnData[[#This Row],[MonthlyCharges]]&lt;=70,"3. 51-70",IF(ChurnData[[#This Row],[MonthlyCharges]]&lt;=90,"4. 71-90","5. Over 90"))))</f>
        <v>3. 51-70</v>
      </c>
      <c r="T112" t="str">
        <f>IF(AND(ChurnData[[#This Row],[Contract]]="Month-to-month",ChurnData[[#This Row],[InternetService]]="Fiber optic",ChurnData[[#This Row],[TenureMonths]]&lt;=11),"High-risk","Other")</f>
        <v>Other</v>
      </c>
      <c r="U112" t="str">
        <f>IF(ChurnData[[#This Row],[TenureMonths]]&lt;=11,"0-11",IF(ChurnData[[#This Row],[TenureMonths]]&lt;=23,"12-23",IF(ChurnData[[#This Row],[TenureMonths]]&lt;=35,"24-35",IF(ChurnData[[#This Row],[TenureMonths]]&lt;=47,"36-47",IF(ChurnData[[#This Row],[TenureMonths]]&lt;=59,"48-59","60-72")))))</f>
        <v>0-11</v>
      </c>
      <c r="V112">
        <f>IF(ChurnData[[#This Row],[Churn]]="Yes",1,0)</f>
        <v>1</v>
      </c>
    </row>
    <row r="113" spans="1:22" x14ac:dyDescent="0.35">
      <c r="A113" t="s">
        <v>155</v>
      </c>
      <c r="B113" t="s">
        <v>19</v>
      </c>
      <c r="C113">
        <v>1</v>
      </c>
      <c r="D113" t="s">
        <v>20</v>
      </c>
      <c r="E113" t="s">
        <v>21</v>
      </c>
      <c r="F113" t="s">
        <v>49</v>
      </c>
      <c r="G113" s="2">
        <v>15</v>
      </c>
      <c r="H113" t="s">
        <v>20</v>
      </c>
      <c r="I113" t="s">
        <v>23</v>
      </c>
      <c r="J113" t="s">
        <v>21</v>
      </c>
      <c r="K113" t="s">
        <v>21</v>
      </c>
      <c r="L113" t="s">
        <v>33</v>
      </c>
      <c r="M113" t="s">
        <v>20</v>
      </c>
      <c r="N113" t="s">
        <v>25</v>
      </c>
      <c r="O113" s="1">
        <v>87.78</v>
      </c>
      <c r="P113" s="1">
        <v>1345.36</v>
      </c>
      <c r="Q113">
        <v>2</v>
      </c>
      <c r="R113" t="s">
        <v>21</v>
      </c>
      <c r="S113" t="str">
        <f>IF(ChurnData[[#This Row],[MonthlyCharges]]&lt;=30,"1. Up to 30",IF(ChurnData[[#This Row],[MonthlyCharges]]&lt;=50,"2. 31-50",IF(ChurnData[[#This Row],[MonthlyCharges]]&lt;=70,"3. 51-70",IF(ChurnData[[#This Row],[MonthlyCharges]]&lt;=90,"4. 71-90","5. Over 90"))))</f>
        <v>4. 71-90</v>
      </c>
      <c r="T113" t="str">
        <f>IF(AND(ChurnData[[#This Row],[Contract]]="Month-to-month",ChurnData[[#This Row],[InternetService]]="Fiber optic",ChurnData[[#This Row],[TenureMonths]]&lt;=11),"High-risk","Other")</f>
        <v>Other</v>
      </c>
      <c r="U113" t="str">
        <f>IF(ChurnData[[#This Row],[TenureMonths]]&lt;=11,"0-11",IF(ChurnData[[#This Row],[TenureMonths]]&lt;=23,"12-23",IF(ChurnData[[#This Row],[TenureMonths]]&lt;=35,"24-35",IF(ChurnData[[#This Row],[TenureMonths]]&lt;=47,"36-47",IF(ChurnData[[#This Row],[TenureMonths]]&lt;=59,"48-59","60-72")))))</f>
        <v>12-23</v>
      </c>
      <c r="V113">
        <f>IF(ChurnData[[#This Row],[Churn]]="Yes",1,0)</f>
        <v>0</v>
      </c>
    </row>
    <row r="114" spans="1:22" x14ac:dyDescent="0.35">
      <c r="A114" t="s">
        <v>156</v>
      </c>
      <c r="B114" t="s">
        <v>19</v>
      </c>
      <c r="C114">
        <v>1</v>
      </c>
      <c r="D114" t="s">
        <v>20</v>
      </c>
      <c r="E114" t="s">
        <v>20</v>
      </c>
      <c r="F114" t="s">
        <v>45</v>
      </c>
      <c r="G114" s="2">
        <v>10</v>
      </c>
      <c r="H114" t="s">
        <v>20</v>
      </c>
      <c r="I114" t="s">
        <v>23</v>
      </c>
      <c r="J114" t="s">
        <v>21</v>
      </c>
      <c r="K114" t="s">
        <v>20</v>
      </c>
      <c r="L114" t="s">
        <v>33</v>
      </c>
      <c r="M114" t="s">
        <v>21</v>
      </c>
      <c r="N114" t="s">
        <v>34</v>
      </c>
      <c r="O114" s="1">
        <v>84.25</v>
      </c>
      <c r="P114" s="1">
        <v>824.17</v>
      </c>
      <c r="Q114">
        <v>2</v>
      </c>
      <c r="R114" t="s">
        <v>21</v>
      </c>
      <c r="S114" t="str">
        <f>IF(ChurnData[[#This Row],[MonthlyCharges]]&lt;=30,"1. Up to 30",IF(ChurnData[[#This Row],[MonthlyCharges]]&lt;=50,"2. 31-50",IF(ChurnData[[#This Row],[MonthlyCharges]]&lt;=70,"3. 51-70",IF(ChurnData[[#This Row],[MonthlyCharges]]&lt;=90,"4. 71-90","5. Over 90"))))</f>
        <v>4. 71-90</v>
      </c>
      <c r="T114" t="str">
        <f>IF(AND(ChurnData[[#This Row],[Contract]]="Month-to-month",ChurnData[[#This Row],[InternetService]]="Fiber optic",ChurnData[[#This Row],[TenureMonths]]&lt;=11),"High-risk","Other")</f>
        <v>High-risk</v>
      </c>
      <c r="U114" t="str">
        <f>IF(ChurnData[[#This Row],[TenureMonths]]&lt;=11,"0-11",IF(ChurnData[[#This Row],[TenureMonths]]&lt;=23,"12-23",IF(ChurnData[[#This Row],[TenureMonths]]&lt;=35,"24-35",IF(ChurnData[[#This Row],[TenureMonths]]&lt;=47,"36-47",IF(ChurnData[[#This Row],[TenureMonths]]&lt;=59,"48-59","60-72")))))</f>
        <v>0-11</v>
      </c>
      <c r="V114">
        <f>IF(ChurnData[[#This Row],[Churn]]="Yes",1,0)</f>
        <v>0</v>
      </c>
    </row>
    <row r="115" spans="1:22" x14ac:dyDescent="0.35">
      <c r="A115" t="s">
        <v>157</v>
      </c>
      <c r="B115" t="s">
        <v>19</v>
      </c>
      <c r="C115">
        <v>0</v>
      </c>
      <c r="D115" t="s">
        <v>21</v>
      </c>
      <c r="E115" t="s">
        <v>21</v>
      </c>
      <c r="F115" t="s">
        <v>45</v>
      </c>
      <c r="G115" s="2">
        <v>14</v>
      </c>
      <c r="H115" t="s">
        <v>20</v>
      </c>
      <c r="I115" t="s">
        <v>21</v>
      </c>
      <c r="J115" t="s">
        <v>28</v>
      </c>
      <c r="K115" t="s">
        <v>28</v>
      </c>
      <c r="L115" t="s">
        <v>33</v>
      </c>
      <c r="M115" t="s">
        <v>20</v>
      </c>
      <c r="N115" t="s">
        <v>25</v>
      </c>
      <c r="O115" s="1">
        <v>34.47</v>
      </c>
      <c r="P115" s="1">
        <v>473.6</v>
      </c>
      <c r="Q115">
        <v>1</v>
      </c>
      <c r="R115" t="s">
        <v>20</v>
      </c>
      <c r="S115" t="str">
        <f>IF(ChurnData[[#This Row],[MonthlyCharges]]&lt;=30,"1. Up to 30",IF(ChurnData[[#This Row],[MonthlyCharges]]&lt;=50,"2. 31-50",IF(ChurnData[[#This Row],[MonthlyCharges]]&lt;=70,"3. 51-70",IF(ChurnData[[#This Row],[MonthlyCharges]]&lt;=90,"4. 71-90","5. Over 90"))))</f>
        <v>2. 31-50</v>
      </c>
      <c r="T115" t="str">
        <f>IF(AND(ChurnData[[#This Row],[Contract]]="Month-to-month",ChurnData[[#This Row],[InternetService]]="Fiber optic",ChurnData[[#This Row],[TenureMonths]]&lt;=11),"High-risk","Other")</f>
        <v>Other</v>
      </c>
      <c r="U115" t="str">
        <f>IF(ChurnData[[#This Row],[TenureMonths]]&lt;=11,"0-11",IF(ChurnData[[#This Row],[TenureMonths]]&lt;=23,"12-23",IF(ChurnData[[#This Row],[TenureMonths]]&lt;=35,"24-35",IF(ChurnData[[#This Row],[TenureMonths]]&lt;=47,"36-47",IF(ChurnData[[#This Row],[TenureMonths]]&lt;=59,"48-59","60-72")))))</f>
        <v>12-23</v>
      </c>
      <c r="V115">
        <f>IF(ChurnData[[#This Row],[Churn]]="Yes",1,0)</f>
        <v>1</v>
      </c>
    </row>
    <row r="116" spans="1:22" x14ac:dyDescent="0.35">
      <c r="A116" t="s">
        <v>158</v>
      </c>
      <c r="B116" t="s">
        <v>19</v>
      </c>
      <c r="C116">
        <v>0</v>
      </c>
      <c r="D116" t="s">
        <v>21</v>
      </c>
      <c r="E116" t="s">
        <v>21</v>
      </c>
      <c r="F116" t="s">
        <v>65</v>
      </c>
      <c r="G116" s="2">
        <v>34</v>
      </c>
      <c r="H116" t="s">
        <v>20</v>
      </c>
      <c r="I116" t="s">
        <v>23</v>
      </c>
      <c r="J116" t="s">
        <v>21</v>
      </c>
      <c r="K116" t="s">
        <v>21</v>
      </c>
      <c r="L116" t="s">
        <v>33</v>
      </c>
      <c r="M116" t="s">
        <v>20</v>
      </c>
      <c r="N116" t="s">
        <v>34</v>
      </c>
      <c r="O116" s="1">
        <v>74.92</v>
      </c>
      <c r="P116" s="1">
        <v>2584.21</v>
      </c>
      <c r="Q116">
        <v>2</v>
      </c>
      <c r="R116" t="s">
        <v>21</v>
      </c>
      <c r="S116" t="str">
        <f>IF(ChurnData[[#This Row],[MonthlyCharges]]&lt;=30,"1. Up to 30",IF(ChurnData[[#This Row],[MonthlyCharges]]&lt;=50,"2. 31-50",IF(ChurnData[[#This Row],[MonthlyCharges]]&lt;=70,"3. 51-70",IF(ChurnData[[#This Row],[MonthlyCharges]]&lt;=90,"4. 71-90","5. Over 90"))))</f>
        <v>4. 71-90</v>
      </c>
      <c r="T116" t="str">
        <f>IF(AND(ChurnData[[#This Row],[Contract]]="Month-to-month",ChurnData[[#This Row],[InternetService]]="Fiber optic",ChurnData[[#This Row],[TenureMonths]]&lt;=11),"High-risk","Other")</f>
        <v>Other</v>
      </c>
      <c r="U116" t="str">
        <f>IF(ChurnData[[#This Row],[TenureMonths]]&lt;=11,"0-11",IF(ChurnData[[#This Row],[TenureMonths]]&lt;=23,"12-23",IF(ChurnData[[#This Row],[TenureMonths]]&lt;=35,"24-35",IF(ChurnData[[#This Row],[TenureMonths]]&lt;=47,"36-47",IF(ChurnData[[#This Row],[TenureMonths]]&lt;=59,"48-59","60-72")))))</f>
        <v>24-35</v>
      </c>
      <c r="V116">
        <f>IF(ChurnData[[#This Row],[Churn]]="Yes",1,0)</f>
        <v>0</v>
      </c>
    </row>
    <row r="117" spans="1:22" x14ac:dyDescent="0.35">
      <c r="A117" t="s">
        <v>159</v>
      </c>
      <c r="B117" t="s">
        <v>19</v>
      </c>
      <c r="C117">
        <v>0</v>
      </c>
      <c r="D117" t="s">
        <v>20</v>
      </c>
      <c r="E117" t="s">
        <v>20</v>
      </c>
      <c r="F117" t="s">
        <v>58</v>
      </c>
      <c r="G117" s="2">
        <v>10</v>
      </c>
      <c r="H117" t="s">
        <v>20</v>
      </c>
      <c r="I117" t="s">
        <v>21</v>
      </c>
      <c r="J117" t="s">
        <v>28</v>
      </c>
      <c r="K117" t="s">
        <v>28</v>
      </c>
      <c r="L117" t="s">
        <v>33</v>
      </c>
      <c r="M117" t="s">
        <v>20</v>
      </c>
      <c r="N117" t="s">
        <v>43</v>
      </c>
      <c r="O117" s="1">
        <v>31.62</v>
      </c>
      <c r="P117" s="1">
        <v>308.47000000000003</v>
      </c>
      <c r="Q117">
        <v>0</v>
      </c>
      <c r="R117" t="s">
        <v>21</v>
      </c>
      <c r="S117" t="str">
        <f>IF(ChurnData[[#This Row],[MonthlyCharges]]&lt;=30,"1. Up to 30",IF(ChurnData[[#This Row],[MonthlyCharges]]&lt;=50,"2. 31-50",IF(ChurnData[[#This Row],[MonthlyCharges]]&lt;=70,"3. 51-70",IF(ChurnData[[#This Row],[MonthlyCharges]]&lt;=90,"4. 71-90","5. Over 90"))))</f>
        <v>2. 31-50</v>
      </c>
      <c r="T117" t="str">
        <f>IF(AND(ChurnData[[#This Row],[Contract]]="Month-to-month",ChurnData[[#This Row],[InternetService]]="Fiber optic",ChurnData[[#This Row],[TenureMonths]]&lt;=11),"High-risk","Other")</f>
        <v>Other</v>
      </c>
      <c r="U117" t="str">
        <f>IF(ChurnData[[#This Row],[TenureMonths]]&lt;=11,"0-11",IF(ChurnData[[#This Row],[TenureMonths]]&lt;=23,"12-23",IF(ChurnData[[#This Row],[TenureMonths]]&lt;=35,"24-35",IF(ChurnData[[#This Row],[TenureMonths]]&lt;=47,"36-47",IF(ChurnData[[#This Row],[TenureMonths]]&lt;=59,"48-59","60-72")))))</f>
        <v>0-11</v>
      </c>
      <c r="V117">
        <f>IF(ChurnData[[#This Row],[Churn]]="Yes",1,0)</f>
        <v>0</v>
      </c>
    </row>
    <row r="118" spans="1:22" x14ac:dyDescent="0.35">
      <c r="A118" t="s">
        <v>160</v>
      </c>
      <c r="B118" t="s">
        <v>19</v>
      </c>
      <c r="C118">
        <v>0</v>
      </c>
      <c r="D118" t="s">
        <v>20</v>
      </c>
      <c r="E118" t="s">
        <v>20</v>
      </c>
      <c r="F118" t="s">
        <v>75</v>
      </c>
      <c r="G118" s="2">
        <v>12</v>
      </c>
      <c r="H118" t="s">
        <v>20</v>
      </c>
      <c r="I118" t="s">
        <v>32</v>
      </c>
      <c r="J118" t="s">
        <v>21</v>
      </c>
      <c r="K118" t="s">
        <v>20</v>
      </c>
      <c r="L118" t="s">
        <v>29</v>
      </c>
      <c r="M118" t="s">
        <v>21</v>
      </c>
      <c r="N118" t="s">
        <v>43</v>
      </c>
      <c r="O118" s="1">
        <v>60.03</v>
      </c>
      <c r="P118" s="1">
        <v>709.43</v>
      </c>
      <c r="Q118">
        <v>2</v>
      </c>
      <c r="R118" t="s">
        <v>20</v>
      </c>
      <c r="S118" t="str">
        <f>IF(ChurnData[[#This Row],[MonthlyCharges]]&lt;=30,"1. Up to 30",IF(ChurnData[[#This Row],[MonthlyCharges]]&lt;=50,"2. 31-50",IF(ChurnData[[#This Row],[MonthlyCharges]]&lt;=70,"3. 51-70",IF(ChurnData[[#This Row],[MonthlyCharges]]&lt;=90,"4. 71-90","5. Over 90"))))</f>
        <v>3. 51-70</v>
      </c>
      <c r="T118" t="str">
        <f>IF(AND(ChurnData[[#This Row],[Contract]]="Month-to-month",ChurnData[[#This Row],[InternetService]]="Fiber optic",ChurnData[[#This Row],[TenureMonths]]&lt;=11),"High-risk","Other")</f>
        <v>Other</v>
      </c>
      <c r="U118" t="str">
        <f>IF(ChurnData[[#This Row],[TenureMonths]]&lt;=11,"0-11",IF(ChurnData[[#This Row],[TenureMonths]]&lt;=23,"12-23",IF(ChurnData[[#This Row],[TenureMonths]]&lt;=35,"24-35",IF(ChurnData[[#This Row],[TenureMonths]]&lt;=47,"36-47",IF(ChurnData[[#This Row],[TenureMonths]]&lt;=59,"48-59","60-72")))))</f>
        <v>12-23</v>
      </c>
      <c r="V118">
        <f>IF(ChurnData[[#This Row],[Churn]]="Yes",1,0)</f>
        <v>1</v>
      </c>
    </row>
    <row r="119" spans="1:22" x14ac:dyDescent="0.35">
      <c r="A119" t="s">
        <v>161</v>
      </c>
      <c r="B119" t="s">
        <v>19</v>
      </c>
      <c r="C119">
        <v>0</v>
      </c>
      <c r="D119" t="s">
        <v>20</v>
      </c>
      <c r="E119" t="s">
        <v>21</v>
      </c>
      <c r="F119" t="s">
        <v>27</v>
      </c>
      <c r="G119" s="2">
        <v>17</v>
      </c>
      <c r="H119" t="s">
        <v>21</v>
      </c>
      <c r="I119" t="s">
        <v>21</v>
      </c>
      <c r="J119" t="s">
        <v>28</v>
      </c>
      <c r="K119" t="s">
        <v>28</v>
      </c>
      <c r="L119" t="s">
        <v>33</v>
      </c>
      <c r="M119" t="s">
        <v>20</v>
      </c>
      <c r="N119" t="s">
        <v>34</v>
      </c>
      <c r="O119" s="1">
        <v>18</v>
      </c>
      <c r="P119" s="1">
        <v>306.89999999999998</v>
      </c>
      <c r="Q119">
        <v>2</v>
      </c>
      <c r="R119" t="s">
        <v>21</v>
      </c>
      <c r="S119" t="str">
        <f>IF(ChurnData[[#This Row],[MonthlyCharges]]&lt;=30,"1. Up to 30",IF(ChurnData[[#This Row],[MonthlyCharges]]&lt;=50,"2. 31-50",IF(ChurnData[[#This Row],[MonthlyCharges]]&lt;=70,"3. 51-70",IF(ChurnData[[#This Row],[MonthlyCharges]]&lt;=90,"4. 71-90","5. Over 90"))))</f>
        <v>1. Up to 30</v>
      </c>
      <c r="T119" t="str">
        <f>IF(AND(ChurnData[[#This Row],[Contract]]="Month-to-month",ChurnData[[#This Row],[InternetService]]="Fiber optic",ChurnData[[#This Row],[TenureMonths]]&lt;=11),"High-risk","Other")</f>
        <v>Other</v>
      </c>
      <c r="U119" t="str">
        <f>IF(ChurnData[[#This Row],[TenureMonths]]&lt;=11,"0-11",IF(ChurnData[[#This Row],[TenureMonths]]&lt;=23,"12-23",IF(ChurnData[[#This Row],[TenureMonths]]&lt;=35,"24-35",IF(ChurnData[[#This Row],[TenureMonths]]&lt;=47,"36-47",IF(ChurnData[[#This Row],[TenureMonths]]&lt;=59,"48-59","60-72")))))</f>
        <v>12-23</v>
      </c>
      <c r="V119">
        <f>IF(ChurnData[[#This Row],[Churn]]="Yes",1,0)</f>
        <v>0</v>
      </c>
    </row>
    <row r="120" spans="1:22" x14ac:dyDescent="0.35">
      <c r="A120" t="s">
        <v>162</v>
      </c>
      <c r="B120" t="s">
        <v>36</v>
      </c>
      <c r="C120">
        <v>0</v>
      </c>
      <c r="D120" t="s">
        <v>21</v>
      </c>
      <c r="E120" t="s">
        <v>21</v>
      </c>
      <c r="F120" t="s">
        <v>45</v>
      </c>
      <c r="G120" s="2">
        <v>60</v>
      </c>
      <c r="H120" t="s">
        <v>20</v>
      </c>
      <c r="I120" t="s">
        <v>21</v>
      </c>
      <c r="J120" t="s">
        <v>28</v>
      </c>
      <c r="K120" t="s">
        <v>28</v>
      </c>
      <c r="L120" t="s">
        <v>24</v>
      </c>
      <c r="M120" t="s">
        <v>20</v>
      </c>
      <c r="N120" t="s">
        <v>43</v>
      </c>
      <c r="O120" s="1">
        <v>36.75</v>
      </c>
      <c r="P120" s="1">
        <v>2197.79</v>
      </c>
      <c r="Q120">
        <v>1</v>
      </c>
      <c r="R120" t="s">
        <v>21</v>
      </c>
      <c r="S120" t="str">
        <f>IF(ChurnData[[#This Row],[MonthlyCharges]]&lt;=30,"1. Up to 30",IF(ChurnData[[#This Row],[MonthlyCharges]]&lt;=50,"2. 31-50",IF(ChurnData[[#This Row],[MonthlyCharges]]&lt;=70,"3. 51-70",IF(ChurnData[[#This Row],[MonthlyCharges]]&lt;=90,"4. 71-90","5. Over 90"))))</f>
        <v>2. 31-50</v>
      </c>
      <c r="T120" t="str">
        <f>IF(AND(ChurnData[[#This Row],[Contract]]="Month-to-month",ChurnData[[#This Row],[InternetService]]="Fiber optic",ChurnData[[#This Row],[TenureMonths]]&lt;=11),"High-risk","Other")</f>
        <v>Other</v>
      </c>
      <c r="U120" t="str">
        <f>IF(ChurnData[[#This Row],[TenureMonths]]&lt;=11,"0-11",IF(ChurnData[[#This Row],[TenureMonths]]&lt;=23,"12-23",IF(ChurnData[[#This Row],[TenureMonths]]&lt;=35,"24-35",IF(ChurnData[[#This Row],[TenureMonths]]&lt;=47,"36-47",IF(ChurnData[[#This Row],[TenureMonths]]&lt;=59,"48-59","60-72")))))</f>
        <v>60-72</v>
      </c>
      <c r="V120">
        <f>IF(ChurnData[[#This Row],[Churn]]="Yes",1,0)</f>
        <v>0</v>
      </c>
    </row>
    <row r="121" spans="1:22" x14ac:dyDescent="0.35">
      <c r="A121" t="s">
        <v>163</v>
      </c>
      <c r="B121" t="s">
        <v>19</v>
      </c>
      <c r="C121">
        <v>0</v>
      </c>
      <c r="D121" t="s">
        <v>20</v>
      </c>
      <c r="E121" t="s">
        <v>20</v>
      </c>
      <c r="F121" t="s">
        <v>47</v>
      </c>
      <c r="G121" s="2">
        <v>47</v>
      </c>
      <c r="H121" t="s">
        <v>20</v>
      </c>
      <c r="I121" t="s">
        <v>21</v>
      </c>
      <c r="J121" t="s">
        <v>28</v>
      </c>
      <c r="K121" t="s">
        <v>28</v>
      </c>
      <c r="L121" t="s">
        <v>24</v>
      </c>
      <c r="M121" t="s">
        <v>20</v>
      </c>
      <c r="N121" t="s">
        <v>34</v>
      </c>
      <c r="O121" s="1">
        <v>27.91</v>
      </c>
      <c r="P121" s="1">
        <v>1319.03</v>
      </c>
      <c r="Q121">
        <v>3</v>
      </c>
      <c r="R121" t="s">
        <v>21</v>
      </c>
      <c r="S121" t="str">
        <f>IF(ChurnData[[#This Row],[MonthlyCharges]]&lt;=30,"1. Up to 30",IF(ChurnData[[#This Row],[MonthlyCharges]]&lt;=50,"2. 31-50",IF(ChurnData[[#This Row],[MonthlyCharges]]&lt;=70,"3. 51-70",IF(ChurnData[[#This Row],[MonthlyCharges]]&lt;=90,"4. 71-90","5. Over 90"))))</f>
        <v>1. Up to 30</v>
      </c>
      <c r="T121" t="str">
        <f>IF(AND(ChurnData[[#This Row],[Contract]]="Month-to-month",ChurnData[[#This Row],[InternetService]]="Fiber optic",ChurnData[[#This Row],[TenureMonths]]&lt;=11),"High-risk","Other")</f>
        <v>Other</v>
      </c>
      <c r="U121" t="str">
        <f>IF(ChurnData[[#This Row],[TenureMonths]]&lt;=11,"0-11",IF(ChurnData[[#This Row],[TenureMonths]]&lt;=23,"12-23",IF(ChurnData[[#This Row],[TenureMonths]]&lt;=35,"24-35",IF(ChurnData[[#This Row],[TenureMonths]]&lt;=47,"36-47",IF(ChurnData[[#This Row],[TenureMonths]]&lt;=59,"48-59","60-72")))))</f>
        <v>36-47</v>
      </c>
      <c r="V121">
        <f>IF(ChurnData[[#This Row],[Churn]]="Yes",1,0)</f>
        <v>0</v>
      </c>
    </row>
    <row r="122" spans="1:22" x14ac:dyDescent="0.35">
      <c r="A122" t="s">
        <v>164</v>
      </c>
      <c r="B122" t="s">
        <v>19</v>
      </c>
      <c r="C122">
        <v>0</v>
      </c>
      <c r="D122" t="s">
        <v>20</v>
      </c>
      <c r="E122" t="s">
        <v>20</v>
      </c>
      <c r="F122" t="s">
        <v>22</v>
      </c>
      <c r="G122" s="2">
        <v>11</v>
      </c>
      <c r="H122" t="s">
        <v>20</v>
      </c>
      <c r="I122" t="s">
        <v>23</v>
      </c>
      <c r="J122" t="s">
        <v>21</v>
      </c>
      <c r="K122" t="s">
        <v>20</v>
      </c>
      <c r="L122" t="s">
        <v>29</v>
      </c>
      <c r="M122" t="s">
        <v>20</v>
      </c>
      <c r="N122" t="s">
        <v>25</v>
      </c>
      <c r="O122" s="1">
        <v>91.13</v>
      </c>
      <c r="P122" s="1">
        <v>984.67</v>
      </c>
      <c r="Q122">
        <v>1</v>
      </c>
      <c r="R122" t="s">
        <v>20</v>
      </c>
      <c r="S122" t="str">
        <f>IF(ChurnData[[#This Row],[MonthlyCharges]]&lt;=30,"1. Up to 30",IF(ChurnData[[#This Row],[MonthlyCharges]]&lt;=50,"2. 31-50",IF(ChurnData[[#This Row],[MonthlyCharges]]&lt;=70,"3. 51-70",IF(ChurnData[[#This Row],[MonthlyCharges]]&lt;=90,"4. 71-90","5. Over 90"))))</f>
        <v>5. Over 90</v>
      </c>
      <c r="T122" t="str">
        <f>IF(AND(ChurnData[[#This Row],[Contract]]="Month-to-month",ChurnData[[#This Row],[InternetService]]="Fiber optic",ChurnData[[#This Row],[TenureMonths]]&lt;=11),"High-risk","Other")</f>
        <v>Other</v>
      </c>
      <c r="U122" t="str">
        <f>IF(ChurnData[[#This Row],[TenureMonths]]&lt;=11,"0-11",IF(ChurnData[[#This Row],[TenureMonths]]&lt;=23,"12-23",IF(ChurnData[[#This Row],[TenureMonths]]&lt;=35,"24-35",IF(ChurnData[[#This Row],[TenureMonths]]&lt;=47,"36-47",IF(ChurnData[[#This Row],[TenureMonths]]&lt;=59,"48-59","60-72")))))</f>
        <v>0-11</v>
      </c>
      <c r="V122">
        <f>IF(ChurnData[[#This Row],[Churn]]="Yes",1,0)</f>
        <v>1</v>
      </c>
    </row>
    <row r="123" spans="1:22" x14ac:dyDescent="0.35">
      <c r="A123" t="s">
        <v>165</v>
      </c>
      <c r="B123" t="s">
        <v>19</v>
      </c>
      <c r="C123">
        <v>0</v>
      </c>
      <c r="D123" t="s">
        <v>21</v>
      </c>
      <c r="E123" t="s">
        <v>21</v>
      </c>
      <c r="F123" t="s">
        <v>47</v>
      </c>
      <c r="G123" s="2">
        <v>17</v>
      </c>
      <c r="H123" t="s">
        <v>20</v>
      </c>
      <c r="I123" t="s">
        <v>32</v>
      </c>
      <c r="J123" t="s">
        <v>20</v>
      </c>
      <c r="K123" t="s">
        <v>20</v>
      </c>
      <c r="L123" t="s">
        <v>33</v>
      </c>
      <c r="M123" t="s">
        <v>20</v>
      </c>
      <c r="N123" t="s">
        <v>43</v>
      </c>
      <c r="O123" s="1">
        <v>75.45</v>
      </c>
      <c r="P123" s="1">
        <v>1300.53</v>
      </c>
      <c r="Q123">
        <v>1</v>
      </c>
      <c r="R123" t="s">
        <v>21</v>
      </c>
      <c r="S123" t="str">
        <f>IF(ChurnData[[#This Row],[MonthlyCharges]]&lt;=30,"1. Up to 30",IF(ChurnData[[#This Row],[MonthlyCharges]]&lt;=50,"2. 31-50",IF(ChurnData[[#This Row],[MonthlyCharges]]&lt;=70,"3. 51-70",IF(ChurnData[[#This Row],[MonthlyCharges]]&lt;=90,"4. 71-90","5. Over 90"))))</f>
        <v>4. 71-90</v>
      </c>
      <c r="T123" t="str">
        <f>IF(AND(ChurnData[[#This Row],[Contract]]="Month-to-month",ChurnData[[#This Row],[InternetService]]="Fiber optic",ChurnData[[#This Row],[TenureMonths]]&lt;=11),"High-risk","Other")</f>
        <v>Other</v>
      </c>
      <c r="U123" t="str">
        <f>IF(ChurnData[[#This Row],[TenureMonths]]&lt;=11,"0-11",IF(ChurnData[[#This Row],[TenureMonths]]&lt;=23,"12-23",IF(ChurnData[[#This Row],[TenureMonths]]&lt;=35,"24-35",IF(ChurnData[[#This Row],[TenureMonths]]&lt;=47,"36-47",IF(ChurnData[[#This Row],[TenureMonths]]&lt;=59,"48-59","60-72")))))</f>
        <v>12-23</v>
      </c>
      <c r="V123">
        <f>IF(ChurnData[[#This Row],[Churn]]="Yes",1,0)</f>
        <v>0</v>
      </c>
    </row>
    <row r="124" spans="1:22" x14ac:dyDescent="0.35">
      <c r="A124" t="s">
        <v>166</v>
      </c>
      <c r="B124" t="s">
        <v>19</v>
      </c>
      <c r="C124">
        <v>0</v>
      </c>
      <c r="D124" t="s">
        <v>20</v>
      </c>
      <c r="E124" t="s">
        <v>21</v>
      </c>
      <c r="F124" t="s">
        <v>56</v>
      </c>
      <c r="G124" s="2">
        <v>9</v>
      </c>
      <c r="H124" t="s">
        <v>21</v>
      </c>
      <c r="I124" t="s">
        <v>32</v>
      </c>
      <c r="J124" t="s">
        <v>20</v>
      </c>
      <c r="K124" t="s">
        <v>20</v>
      </c>
      <c r="L124" t="s">
        <v>33</v>
      </c>
      <c r="M124" t="s">
        <v>20</v>
      </c>
      <c r="N124" t="s">
        <v>30</v>
      </c>
      <c r="O124" s="1">
        <v>54.75</v>
      </c>
      <c r="P124" s="1">
        <v>503</v>
      </c>
      <c r="Q124">
        <v>2</v>
      </c>
      <c r="R124" t="s">
        <v>21</v>
      </c>
      <c r="S124" t="str">
        <f>IF(ChurnData[[#This Row],[MonthlyCharges]]&lt;=30,"1. Up to 30",IF(ChurnData[[#This Row],[MonthlyCharges]]&lt;=50,"2. 31-50",IF(ChurnData[[#This Row],[MonthlyCharges]]&lt;=70,"3. 51-70",IF(ChurnData[[#This Row],[MonthlyCharges]]&lt;=90,"4. 71-90","5. Over 90"))))</f>
        <v>3. 51-70</v>
      </c>
      <c r="T124" t="str">
        <f>IF(AND(ChurnData[[#This Row],[Contract]]="Month-to-month",ChurnData[[#This Row],[InternetService]]="Fiber optic",ChurnData[[#This Row],[TenureMonths]]&lt;=11),"High-risk","Other")</f>
        <v>Other</v>
      </c>
      <c r="U124" t="str">
        <f>IF(ChurnData[[#This Row],[TenureMonths]]&lt;=11,"0-11",IF(ChurnData[[#This Row],[TenureMonths]]&lt;=23,"12-23",IF(ChurnData[[#This Row],[TenureMonths]]&lt;=35,"24-35",IF(ChurnData[[#This Row],[TenureMonths]]&lt;=47,"36-47",IF(ChurnData[[#This Row],[TenureMonths]]&lt;=59,"48-59","60-72")))))</f>
        <v>0-11</v>
      </c>
      <c r="V124">
        <f>IF(ChurnData[[#This Row],[Churn]]="Yes",1,0)</f>
        <v>0</v>
      </c>
    </row>
    <row r="125" spans="1:22" x14ac:dyDescent="0.35">
      <c r="A125" t="s">
        <v>167</v>
      </c>
      <c r="B125" t="s">
        <v>36</v>
      </c>
      <c r="C125">
        <v>0</v>
      </c>
      <c r="D125" t="s">
        <v>21</v>
      </c>
      <c r="E125" t="s">
        <v>21</v>
      </c>
      <c r="F125" t="s">
        <v>37</v>
      </c>
      <c r="G125" s="2">
        <v>21</v>
      </c>
      <c r="H125" t="s">
        <v>20</v>
      </c>
      <c r="I125" t="s">
        <v>21</v>
      </c>
      <c r="J125" t="s">
        <v>28</v>
      </c>
      <c r="K125" t="s">
        <v>28</v>
      </c>
      <c r="L125" t="s">
        <v>33</v>
      </c>
      <c r="M125" t="s">
        <v>20</v>
      </c>
      <c r="N125" t="s">
        <v>43</v>
      </c>
      <c r="O125" s="1">
        <v>38.729999999999997</v>
      </c>
      <c r="P125" s="1">
        <v>830.71</v>
      </c>
      <c r="Q125">
        <v>0</v>
      </c>
      <c r="R125" t="s">
        <v>20</v>
      </c>
      <c r="S125" t="str">
        <f>IF(ChurnData[[#This Row],[MonthlyCharges]]&lt;=30,"1. Up to 30",IF(ChurnData[[#This Row],[MonthlyCharges]]&lt;=50,"2. 31-50",IF(ChurnData[[#This Row],[MonthlyCharges]]&lt;=70,"3. 51-70",IF(ChurnData[[#This Row],[MonthlyCharges]]&lt;=90,"4. 71-90","5. Over 90"))))</f>
        <v>2. 31-50</v>
      </c>
      <c r="T125" t="str">
        <f>IF(AND(ChurnData[[#This Row],[Contract]]="Month-to-month",ChurnData[[#This Row],[InternetService]]="Fiber optic",ChurnData[[#This Row],[TenureMonths]]&lt;=11),"High-risk","Other")</f>
        <v>Other</v>
      </c>
      <c r="U125" t="str">
        <f>IF(ChurnData[[#This Row],[TenureMonths]]&lt;=11,"0-11",IF(ChurnData[[#This Row],[TenureMonths]]&lt;=23,"12-23",IF(ChurnData[[#This Row],[TenureMonths]]&lt;=35,"24-35",IF(ChurnData[[#This Row],[TenureMonths]]&lt;=47,"36-47",IF(ChurnData[[#This Row],[TenureMonths]]&lt;=59,"48-59","60-72")))))</f>
        <v>12-23</v>
      </c>
      <c r="V125">
        <f>IF(ChurnData[[#This Row],[Churn]]="Yes",1,0)</f>
        <v>1</v>
      </c>
    </row>
    <row r="126" spans="1:22" x14ac:dyDescent="0.35">
      <c r="A126" t="s">
        <v>168</v>
      </c>
      <c r="B126" t="s">
        <v>36</v>
      </c>
      <c r="C126">
        <v>0</v>
      </c>
      <c r="D126" t="s">
        <v>21</v>
      </c>
      <c r="E126" t="s">
        <v>21</v>
      </c>
      <c r="F126" t="s">
        <v>41</v>
      </c>
      <c r="G126" s="2">
        <v>8</v>
      </c>
      <c r="H126" t="s">
        <v>20</v>
      </c>
      <c r="I126" t="s">
        <v>21</v>
      </c>
      <c r="J126" t="s">
        <v>28</v>
      </c>
      <c r="K126" t="s">
        <v>28</v>
      </c>
      <c r="L126" t="s">
        <v>33</v>
      </c>
      <c r="M126" t="s">
        <v>20</v>
      </c>
      <c r="N126" t="s">
        <v>25</v>
      </c>
      <c r="O126" s="1">
        <v>28.29</v>
      </c>
      <c r="P126" s="1">
        <v>221.95</v>
      </c>
      <c r="Q126">
        <v>2</v>
      </c>
      <c r="R126" t="s">
        <v>20</v>
      </c>
      <c r="S126" t="str">
        <f>IF(ChurnData[[#This Row],[MonthlyCharges]]&lt;=30,"1. Up to 30",IF(ChurnData[[#This Row],[MonthlyCharges]]&lt;=50,"2. 31-50",IF(ChurnData[[#This Row],[MonthlyCharges]]&lt;=70,"3. 51-70",IF(ChurnData[[#This Row],[MonthlyCharges]]&lt;=90,"4. 71-90","5. Over 90"))))</f>
        <v>1. Up to 30</v>
      </c>
      <c r="T126" t="str">
        <f>IF(AND(ChurnData[[#This Row],[Contract]]="Month-to-month",ChurnData[[#This Row],[InternetService]]="Fiber optic",ChurnData[[#This Row],[TenureMonths]]&lt;=11),"High-risk","Other")</f>
        <v>Other</v>
      </c>
      <c r="U126" t="str">
        <f>IF(ChurnData[[#This Row],[TenureMonths]]&lt;=11,"0-11",IF(ChurnData[[#This Row],[TenureMonths]]&lt;=23,"12-23",IF(ChurnData[[#This Row],[TenureMonths]]&lt;=35,"24-35",IF(ChurnData[[#This Row],[TenureMonths]]&lt;=47,"36-47",IF(ChurnData[[#This Row],[TenureMonths]]&lt;=59,"48-59","60-72")))))</f>
        <v>0-11</v>
      </c>
      <c r="V126">
        <f>IF(ChurnData[[#This Row],[Churn]]="Yes",1,0)</f>
        <v>1</v>
      </c>
    </row>
    <row r="127" spans="1:22" x14ac:dyDescent="0.35">
      <c r="A127" t="s">
        <v>169</v>
      </c>
      <c r="B127" t="s">
        <v>36</v>
      </c>
      <c r="C127">
        <v>0</v>
      </c>
      <c r="D127" t="s">
        <v>21</v>
      </c>
      <c r="E127" t="s">
        <v>21</v>
      </c>
      <c r="F127" t="s">
        <v>65</v>
      </c>
      <c r="G127" s="2">
        <v>21</v>
      </c>
      <c r="H127" t="s">
        <v>20</v>
      </c>
      <c r="I127" t="s">
        <v>23</v>
      </c>
      <c r="J127" t="s">
        <v>20</v>
      </c>
      <c r="K127" t="s">
        <v>21</v>
      </c>
      <c r="L127" t="s">
        <v>33</v>
      </c>
      <c r="M127" t="s">
        <v>20</v>
      </c>
      <c r="N127" t="s">
        <v>43</v>
      </c>
      <c r="O127" s="1">
        <v>79.56</v>
      </c>
      <c r="P127" s="1">
        <v>1674.09</v>
      </c>
      <c r="Q127">
        <v>2</v>
      </c>
      <c r="R127" t="s">
        <v>21</v>
      </c>
      <c r="S127" t="str">
        <f>IF(ChurnData[[#This Row],[MonthlyCharges]]&lt;=30,"1. Up to 30",IF(ChurnData[[#This Row],[MonthlyCharges]]&lt;=50,"2. 31-50",IF(ChurnData[[#This Row],[MonthlyCharges]]&lt;=70,"3. 51-70",IF(ChurnData[[#This Row],[MonthlyCharges]]&lt;=90,"4. 71-90","5. Over 90"))))</f>
        <v>4. 71-90</v>
      </c>
      <c r="T127" t="str">
        <f>IF(AND(ChurnData[[#This Row],[Contract]]="Month-to-month",ChurnData[[#This Row],[InternetService]]="Fiber optic",ChurnData[[#This Row],[TenureMonths]]&lt;=11),"High-risk","Other")</f>
        <v>Other</v>
      </c>
      <c r="U127" t="str">
        <f>IF(ChurnData[[#This Row],[TenureMonths]]&lt;=11,"0-11",IF(ChurnData[[#This Row],[TenureMonths]]&lt;=23,"12-23",IF(ChurnData[[#This Row],[TenureMonths]]&lt;=35,"24-35",IF(ChurnData[[#This Row],[TenureMonths]]&lt;=47,"36-47",IF(ChurnData[[#This Row],[TenureMonths]]&lt;=59,"48-59","60-72")))))</f>
        <v>12-23</v>
      </c>
      <c r="V127">
        <f>IF(ChurnData[[#This Row],[Churn]]="Yes",1,0)</f>
        <v>0</v>
      </c>
    </row>
    <row r="128" spans="1:22" x14ac:dyDescent="0.35">
      <c r="A128" t="s">
        <v>170</v>
      </c>
      <c r="B128" t="s">
        <v>36</v>
      </c>
      <c r="C128">
        <v>0</v>
      </c>
      <c r="D128" t="s">
        <v>20</v>
      </c>
      <c r="E128" t="s">
        <v>21</v>
      </c>
      <c r="F128" t="s">
        <v>39</v>
      </c>
      <c r="G128" s="2">
        <v>38</v>
      </c>
      <c r="H128" t="s">
        <v>20</v>
      </c>
      <c r="I128" t="s">
        <v>23</v>
      </c>
      <c r="J128" t="s">
        <v>20</v>
      </c>
      <c r="K128" t="s">
        <v>21</v>
      </c>
      <c r="L128" t="s">
        <v>33</v>
      </c>
      <c r="M128" t="s">
        <v>21</v>
      </c>
      <c r="N128" t="s">
        <v>43</v>
      </c>
      <c r="O128" s="1">
        <v>88.92</v>
      </c>
      <c r="P128" s="1">
        <v>3384.49</v>
      </c>
      <c r="Q128">
        <v>1</v>
      </c>
      <c r="R128" t="s">
        <v>20</v>
      </c>
      <c r="S128" t="str">
        <f>IF(ChurnData[[#This Row],[MonthlyCharges]]&lt;=30,"1. Up to 30",IF(ChurnData[[#This Row],[MonthlyCharges]]&lt;=50,"2. 31-50",IF(ChurnData[[#This Row],[MonthlyCharges]]&lt;=70,"3. 51-70",IF(ChurnData[[#This Row],[MonthlyCharges]]&lt;=90,"4. 71-90","5. Over 90"))))</f>
        <v>4. 71-90</v>
      </c>
      <c r="T128" t="str">
        <f>IF(AND(ChurnData[[#This Row],[Contract]]="Month-to-month",ChurnData[[#This Row],[InternetService]]="Fiber optic",ChurnData[[#This Row],[TenureMonths]]&lt;=11),"High-risk","Other")</f>
        <v>Other</v>
      </c>
      <c r="U128" t="str">
        <f>IF(ChurnData[[#This Row],[TenureMonths]]&lt;=11,"0-11",IF(ChurnData[[#This Row],[TenureMonths]]&lt;=23,"12-23",IF(ChurnData[[#This Row],[TenureMonths]]&lt;=35,"24-35",IF(ChurnData[[#This Row],[TenureMonths]]&lt;=47,"36-47",IF(ChurnData[[#This Row],[TenureMonths]]&lt;=59,"48-59","60-72")))))</f>
        <v>36-47</v>
      </c>
      <c r="V128">
        <f>IF(ChurnData[[#This Row],[Churn]]="Yes",1,0)</f>
        <v>1</v>
      </c>
    </row>
    <row r="129" spans="1:22" x14ac:dyDescent="0.35">
      <c r="A129" t="s">
        <v>171</v>
      </c>
      <c r="B129" t="s">
        <v>19</v>
      </c>
      <c r="C129">
        <v>0</v>
      </c>
      <c r="D129" t="s">
        <v>20</v>
      </c>
      <c r="E129" t="s">
        <v>20</v>
      </c>
      <c r="F129" t="s">
        <v>47</v>
      </c>
      <c r="G129" s="2">
        <v>30</v>
      </c>
      <c r="H129" t="s">
        <v>20</v>
      </c>
      <c r="I129" t="s">
        <v>32</v>
      </c>
      <c r="J129" t="s">
        <v>20</v>
      </c>
      <c r="K129" t="s">
        <v>21</v>
      </c>
      <c r="L129" t="s">
        <v>33</v>
      </c>
      <c r="M129" t="s">
        <v>21</v>
      </c>
      <c r="N129" t="s">
        <v>43</v>
      </c>
      <c r="O129" s="1">
        <v>67.92</v>
      </c>
      <c r="P129" s="1">
        <v>2055.04</v>
      </c>
      <c r="Q129">
        <v>0</v>
      </c>
      <c r="R129" t="s">
        <v>21</v>
      </c>
      <c r="S129" t="str">
        <f>IF(ChurnData[[#This Row],[MonthlyCharges]]&lt;=30,"1. Up to 30",IF(ChurnData[[#This Row],[MonthlyCharges]]&lt;=50,"2. 31-50",IF(ChurnData[[#This Row],[MonthlyCharges]]&lt;=70,"3. 51-70",IF(ChurnData[[#This Row],[MonthlyCharges]]&lt;=90,"4. 71-90","5. Over 90"))))</f>
        <v>3. 51-70</v>
      </c>
      <c r="T129" t="str">
        <f>IF(AND(ChurnData[[#This Row],[Contract]]="Month-to-month",ChurnData[[#This Row],[InternetService]]="Fiber optic",ChurnData[[#This Row],[TenureMonths]]&lt;=11),"High-risk","Other")</f>
        <v>Other</v>
      </c>
      <c r="U129" t="str">
        <f>IF(ChurnData[[#This Row],[TenureMonths]]&lt;=11,"0-11",IF(ChurnData[[#This Row],[TenureMonths]]&lt;=23,"12-23",IF(ChurnData[[#This Row],[TenureMonths]]&lt;=35,"24-35",IF(ChurnData[[#This Row],[TenureMonths]]&lt;=47,"36-47",IF(ChurnData[[#This Row],[TenureMonths]]&lt;=59,"48-59","60-72")))))</f>
        <v>24-35</v>
      </c>
      <c r="V129">
        <f>IF(ChurnData[[#This Row],[Churn]]="Yes",1,0)</f>
        <v>0</v>
      </c>
    </row>
    <row r="130" spans="1:22" x14ac:dyDescent="0.35">
      <c r="A130" t="s">
        <v>172</v>
      </c>
      <c r="B130" t="s">
        <v>19</v>
      </c>
      <c r="C130">
        <v>0</v>
      </c>
      <c r="D130" t="s">
        <v>21</v>
      </c>
      <c r="E130" t="s">
        <v>21</v>
      </c>
      <c r="F130" t="s">
        <v>65</v>
      </c>
      <c r="G130" s="2">
        <v>9</v>
      </c>
      <c r="H130" t="s">
        <v>20</v>
      </c>
      <c r="I130" t="s">
        <v>21</v>
      </c>
      <c r="J130" t="s">
        <v>28</v>
      </c>
      <c r="K130" t="s">
        <v>28</v>
      </c>
      <c r="L130" t="s">
        <v>33</v>
      </c>
      <c r="M130" t="s">
        <v>21</v>
      </c>
      <c r="N130" t="s">
        <v>30</v>
      </c>
      <c r="O130" s="1">
        <v>25.65</v>
      </c>
      <c r="P130" s="1">
        <v>229.07</v>
      </c>
      <c r="Q130">
        <v>0</v>
      </c>
      <c r="R130" t="s">
        <v>20</v>
      </c>
      <c r="S130" t="str">
        <f>IF(ChurnData[[#This Row],[MonthlyCharges]]&lt;=30,"1. Up to 30",IF(ChurnData[[#This Row],[MonthlyCharges]]&lt;=50,"2. 31-50",IF(ChurnData[[#This Row],[MonthlyCharges]]&lt;=70,"3. 51-70",IF(ChurnData[[#This Row],[MonthlyCharges]]&lt;=90,"4. 71-90","5. Over 90"))))</f>
        <v>1. Up to 30</v>
      </c>
      <c r="T130" t="str">
        <f>IF(AND(ChurnData[[#This Row],[Contract]]="Month-to-month",ChurnData[[#This Row],[InternetService]]="Fiber optic",ChurnData[[#This Row],[TenureMonths]]&lt;=11),"High-risk","Other")</f>
        <v>Other</v>
      </c>
      <c r="U130" t="str">
        <f>IF(ChurnData[[#This Row],[TenureMonths]]&lt;=11,"0-11",IF(ChurnData[[#This Row],[TenureMonths]]&lt;=23,"12-23",IF(ChurnData[[#This Row],[TenureMonths]]&lt;=35,"24-35",IF(ChurnData[[#This Row],[TenureMonths]]&lt;=47,"36-47",IF(ChurnData[[#This Row],[TenureMonths]]&lt;=59,"48-59","60-72")))))</f>
        <v>0-11</v>
      </c>
      <c r="V130">
        <f>IF(ChurnData[[#This Row],[Churn]]="Yes",1,0)</f>
        <v>1</v>
      </c>
    </row>
    <row r="131" spans="1:22" x14ac:dyDescent="0.35">
      <c r="A131" t="s">
        <v>173</v>
      </c>
      <c r="B131" t="s">
        <v>36</v>
      </c>
      <c r="C131">
        <v>0</v>
      </c>
      <c r="D131" t="s">
        <v>20</v>
      </c>
      <c r="E131" t="s">
        <v>21</v>
      </c>
      <c r="F131" t="s">
        <v>56</v>
      </c>
      <c r="G131" s="2">
        <v>49</v>
      </c>
      <c r="H131" t="s">
        <v>20</v>
      </c>
      <c r="I131" t="s">
        <v>23</v>
      </c>
      <c r="J131" t="s">
        <v>21</v>
      </c>
      <c r="K131" t="s">
        <v>21</v>
      </c>
      <c r="L131" t="s">
        <v>29</v>
      </c>
      <c r="M131" t="s">
        <v>21</v>
      </c>
      <c r="N131" t="s">
        <v>30</v>
      </c>
      <c r="O131" s="1">
        <v>89.2</v>
      </c>
      <c r="P131" s="1">
        <v>4378.4799999999996</v>
      </c>
      <c r="Q131">
        <v>2</v>
      </c>
      <c r="R131" t="s">
        <v>21</v>
      </c>
      <c r="S131" t="str">
        <f>IF(ChurnData[[#This Row],[MonthlyCharges]]&lt;=30,"1. Up to 30",IF(ChurnData[[#This Row],[MonthlyCharges]]&lt;=50,"2. 31-50",IF(ChurnData[[#This Row],[MonthlyCharges]]&lt;=70,"3. 51-70",IF(ChurnData[[#This Row],[MonthlyCharges]]&lt;=90,"4. 71-90","5. Over 90"))))</f>
        <v>4. 71-90</v>
      </c>
      <c r="T131" t="str">
        <f>IF(AND(ChurnData[[#This Row],[Contract]]="Month-to-month",ChurnData[[#This Row],[InternetService]]="Fiber optic",ChurnData[[#This Row],[TenureMonths]]&lt;=11),"High-risk","Other")</f>
        <v>Other</v>
      </c>
      <c r="U131" t="str">
        <f>IF(ChurnData[[#This Row],[TenureMonths]]&lt;=11,"0-11",IF(ChurnData[[#This Row],[TenureMonths]]&lt;=23,"12-23",IF(ChurnData[[#This Row],[TenureMonths]]&lt;=35,"24-35",IF(ChurnData[[#This Row],[TenureMonths]]&lt;=47,"36-47",IF(ChurnData[[#This Row],[TenureMonths]]&lt;=59,"48-59","60-72")))))</f>
        <v>48-59</v>
      </c>
      <c r="V131">
        <f>IF(ChurnData[[#This Row],[Churn]]="Yes",1,0)</f>
        <v>0</v>
      </c>
    </row>
    <row r="132" spans="1:22" x14ac:dyDescent="0.35">
      <c r="A132" t="s">
        <v>174</v>
      </c>
      <c r="B132" t="s">
        <v>19</v>
      </c>
      <c r="C132">
        <v>0</v>
      </c>
      <c r="D132" t="s">
        <v>21</v>
      </c>
      <c r="E132" t="s">
        <v>21</v>
      </c>
      <c r="F132" t="s">
        <v>75</v>
      </c>
      <c r="G132" s="2">
        <v>14</v>
      </c>
      <c r="H132" t="s">
        <v>21</v>
      </c>
      <c r="I132" t="s">
        <v>21</v>
      </c>
      <c r="J132" t="s">
        <v>28</v>
      </c>
      <c r="K132" t="s">
        <v>28</v>
      </c>
      <c r="L132" t="s">
        <v>33</v>
      </c>
      <c r="M132" t="s">
        <v>21</v>
      </c>
      <c r="N132" t="s">
        <v>25</v>
      </c>
      <c r="O132" s="1">
        <v>18</v>
      </c>
      <c r="P132" s="1">
        <v>255.1</v>
      </c>
      <c r="Q132">
        <v>4</v>
      </c>
      <c r="R132" t="s">
        <v>20</v>
      </c>
      <c r="S132" t="str">
        <f>IF(ChurnData[[#This Row],[MonthlyCharges]]&lt;=30,"1. Up to 30",IF(ChurnData[[#This Row],[MonthlyCharges]]&lt;=50,"2. 31-50",IF(ChurnData[[#This Row],[MonthlyCharges]]&lt;=70,"3. 51-70",IF(ChurnData[[#This Row],[MonthlyCharges]]&lt;=90,"4. 71-90","5. Over 90"))))</f>
        <v>1. Up to 30</v>
      </c>
      <c r="T132" t="str">
        <f>IF(AND(ChurnData[[#This Row],[Contract]]="Month-to-month",ChurnData[[#This Row],[InternetService]]="Fiber optic",ChurnData[[#This Row],[TenureMonths]]&lt;=11),"High-risk","Other")</f>
        <v>Other</v>
      </c>
      <c r="U132" t="str">
        <f>IF(ChurnData[[#This Row],[TenureMonths]]&lt;=11,"0-11",IF(ChurnData[[#This Row],[TenureMonths]]&lt;=23,"12-23",IF(ChurnData[[#This Row],[TenureMonths]]&lt;=35,"24-35",IF(ChurnData[[#This Row],[TenureMonths]]&lt;=47,"36-47",IF(ChurnData[[#This Row],[TenureMonths]]&lt;=59,"48-59","60-72")))))</f>
        <v>12-23</v>
      </c>
      <c r="V132">
        <f>IF(ChurnData[[#This Row],[Churn]]="Yes",1,0)</f>
        <v>1</v>
      </c>
    </row>
    <row r="133" spans="1:22" x14ac:dyDescent="0.35">
      <c r="A133" t="s">
        <v>175</v>
      </c>
      <c r="B133" t="s">
        <v>36</v>
      </c>
      <c r="C133">
        <v>0</v>
      </c>
      <c r="D133" t="s">
        <v>20</v>
      </c>
      <c r="E133" t="s">
        <v>21</v>
      </c>
      <c r="F133" t="s">
        <v>41</v>
      </c>
      <c r="G133" s="2">
        <v>21</v>
      </c>
      <c r="H133" t="s">
        <v>21</v>
      </c>
      <c r="I133" t="s">
        <v>23</v>
      </c>
      <c r="J133" t="s">
        <v>20</v>
      </c>
      <c r="K133" t="s">
        <v>21</v>
      </c>
      <c r="L133" t="s">
        <v>33</v>
      </c>
      <c r="M133" t="s">
        <v>20</v>
      </c>
      <c r="N133" t="s">
        <v>30</v>
      </c>
      <c r="O133" s="1">
        <v>81.88</v>
      </c>
      <c r="P133" s="1">
        <v>1758.91</v>
      </c>
      <c r="Q133">
        <v>4</v>
      </c>
      <c r="R133" t="s">
        <v>21</v>
      </c>
      <c r="S133" t="str">
        <f>IF(ChurnData[[#This Row],[MonthlyCharges]]&lt;=30,"1. Up to 30",IF(ChurnData[[#This Row],[MonthlyCharges]]&lt;=50,"2. 31-50",IF(ChurnData[[#This Row],[MonthlyCharges]]&lt;=70,"3. 51-70",IF(ChurnData[[#This Row],[MonthlyCharges]]&lt;=90,"4. 71-90","5. Over 90"))))</f>
        <v>4. 71-90</v>
      </c>
      <c r="T133" t="str">
        <f>IF(AND(ChurnData[[#This Row],[Contract]]="Month-to-month",ChurnData[[#This Row],[InternetService]]="Fiber optic",ChurnData[[#This Row],[TenureMonths]]&lt;=11),"High-risk","Other")</f>
        <v>Other</v>
      </c>
      <c r="U133" t="str">
        <f>IF(ChurnData[[#This Row],[TenureMonths]]&lt;=11,"0-11",IF(ChurnData[[#This Row],[TenureMonths]]&lt;=23,"12-23",IF(ChurnData[[#This Row],[TenureMonths]]&lt;=35,"24-35",IF(ChurnData[[#This Row],[TenureMonths]]&lt;=47,"36-47",IF(ChurnData[[#This Row],[TenureMonths]]&lt;=59,"48-59","60-72")))))</f>
        <v>12-23</v>
      </c>
      <c r="V133">
        <f>IF(ChurnData[[#This Row],[Churn]]="Yes",1,0)</f>
        <v>0</v>
      </c>
    </row>
    <row r="134" spans="1:22" x14ac:dyDescent="0.35">
      <c r="A134" t="s">
        <v>176</v>
      </c>
      <c r="B134" t="s">
        <v>36</v>
      </c>
      <c r="C134">
        <v>0</v>
      </c>
      <c r="D134" t="s">
        <v>21</v>
      </c>
      <c r="E134" t="s">
        <v>21</v>
      </c>
      <c r="F134" t="s">
        <v>75</v>
      </c>
      <c r="G134" s="2">
        <v>62</v>
      </c>
      <c r="H134" t="s">
        <v>20</v>
      </c>
      <c r="I134" t="s">
        <v>32</v>
      </c>
      <c r="J134" t="s">
        <v>21</v>
      </c>
      <c r="K134" t="s">
        <v>21</v>
      </c>
      <c r="L134" t="s">
        <v>24</v>
      </c>
      <c r="M134" t="s">
        <v>20</v>
      </c>
      <c r="N134" t="s">
        <v>34</v>
      </c>
      <c r="O134" s="1">
        <v>50.55</v>
      </c>
      <c r="P134" s="1">
        <v>3146.25</v>
      </c>
      <c r="Q134">
        <v>3</v>
      </c>
      <c r="R134" t="s">
        <v>21</v>
      </c>
      <c r="S134" t="str">
        <f>IF(ChurnData[[#This Row],[MonthlyCharges]]&lt;=30,"1. Up to 30",IF(ChurnData[[#This Row],[MonthlyCharges]]&lt;=50,"2. 31-50",IF(ChurnData[[#This Row],[MonthlyCharges]]&lt;=70,"3. 51-70",IF(ChurnData[[#This Row],[MonthlyCharges]]&lt;=90,"4. 71-90","5. Over 90"))))</f>
        <v>3. 51-70</v>
      </c>
      <c r="T134" t="str">
        <f>IF(AND(ChurnData[[#This Row],[Contract]]="Month-to-month",ChurnData[[#This Row],[InternetService]]="Fiber optic",ChurnData[[#This Row],[TenureMonths]]&lt;=11),"High-risk","Other")</f>
        <v>Other</v>
      </c>
      <c r="U134" t="str">
        <f>IF(ChurnData[[#This Row],[TenureMonths]]&lt;=11,"0-11",IF(ChurnData[[#This Row],[TenureMonths]]&lt;=23,"12-23",IF(ChurnData[[#This Row],[TenureMonths]]&lt;=35,"24-35",IF(ChurnData[[#This Row],[TenureMonths]]&lt;=47,"36-47",IF(ChurnData[[#This Row],[TenureMonths]]&lt;=59,"48-59","60-72")))))</f>
        <v>60-72</v>
      </c>
      <c r="V134">
        <f>IF(ChurnData[[#This Row],[Churn]]="Yes",1,0)</f>
        <v>0</v>
      </c>
    </row>
    <row r="135" spans="1:22" x14ac:dyDescent="0.35">
      <c r="A135" t="s">
        <v>177</v>
      </c>
      <c r="B135" t="s">
        <v>36</v>
      </c>
      <c r="C135">
        <v>0</v>
      </c>
      <c r="D135" t="s">
        <v>21</v>
      </c>
      <c r="E135" t="s">
        <v>21</v>
      </c>
      <c r="F135" t="s">
        <v>56</v>
      </c>
      <c r="G135" s="2">
        <v>58</v>
      </c>
      <c r="H135" t="s">
        <v>20</v>
      </c>
      <c r="I135" t="s">
        <v>23</v>
      </c>
      <c r="J135" t="s">
        <v>21</v>
      </c>
      <c r="K135" t="s">
        <v>20</v>
      </c>
      <c r="L135" t="s">
        <v>33</v>
      </c>
      <c r="M135" t="s">
        <v>21</v>
      </c>
      <c r="N135" t="s">
        <v>34</v>
      </c>
      <c r="O135" s="1">
        <v>101.5</v>
      </c>
      <c r="P135" s="1">
        <v>5961.98</v>
      </c>
      <c r="Q135">
        <v>0</v>
      </c>
      <c r="R135" t="s">
        <v>21</v>
      </c>
      <c r="S135" t="str">
        <f>IF(ChurnData[[#This Row],[MonthlyCharges]]&lt;=30,"1. Up to 30",IF(ChurnData[[#This Row],[MonthlyCharges]]&lt;=50,"2. 31-50",IF(ChurnData[[#This Row],[MonthlyCharges]]&lt;=70,"3. 51-70",IF(ChurnData[[#This Row],[MonthlyCharges]]&lt;=90,"4. 71-90","5. Over 90"))))</f>
        <v>5. Over 90</v>
      </c>
      <c r="T135" t="str">
        <f>IF(AND(ChurnData[[#This Row],[Contract]]="Month-to-month",ChurnData[[#This Row],[InternetService]]="Fiber optic",ChurnData[[#This Row],[TenureMonths]]&lt;=11),"High-risk","Other")</f>
        <v>Other</v>
      </c>
      <c r="U135" t="str">
        <f>IF(ChurnData[[#This Row],[TenureMonths]]&lt;=11,"0-11",IF(ChurnData[[#This Row],[TenureMonths]]&lt;=23,"12-23",IF(ChurnData[[#This Row],[TenureMonths]]&lt;=35,"24-35",IF(ChurnData[[#This Row],[TenureMonths]]&lt;=47,"36-47",IF(ChurnData[[#This Row],[TenureMonths]]&lt;=59,"48-59","60-72")))))</f>
        <v>48-59</v>
      </c>
      <c r="V135">
        <f>IF(ChurnData[[#This Row],[Churn]]="Yes",1,0)</f>
        <v>0</v>
      </c>
    </row>
    <row r="136" spans="1:22" x14ac:dyDescent="0.35">
      <c r="A136" t="s">
        <v>178</v>
      </c>
      <c r="B136" t="s">
        <v>19</v>
      </c>
      <c r="C136">
        <v>0</v>
      </c>
      <c r="D136" t="s">
        <v>20</v>
      </c>
      <c r="E136" t="s">
        <v>21</v>
      </c>
      <c r="F136" t="s">
        <v>27</v>
      </c>
      <c r="G136" s="2">
        <v>10</v>
      </c>
      <c r="H136" t="s">
        <v>20</v>
      </c>
      <c r="I136" t="s">
        <v>32</v>
      </c>
      <c r="J136" t="s">
        <v>21</v>
      </c>
      <c r="K136" t="s">
        <v>21</v>
      </c>
      <c r="L136" t="s">
        <v>33</v>
      </c>
      <c r="M136" t="s">
        <v>20</v>
      </c>
      <c r="N136" t="s">
        <v>30</v>
      </c>
      <c r="O136" s="1">
        <v>52.89</v>
      </c>
      <c r="P136" s="1">
        <v>543.07000000000005</v>
      </c>
      <c r="Q136">
        <v>3</v>
      </c>
      <c r="R136" t="s">
        <v>20</v>
      </c>
      <c r="S136" t="str">
        <f>IF(ChurnData[[#This Row],[MonthlyCharges]]&lt;=30,"1. Up to 30",IF(ChurnData[[#This Row],[MonthlyCharges]]&lt;=50,"2. 31-50",IF(ChurnData[[#This Row],[MonthlyCharges]]&lt;=70,"3. 51-70",IF(ChurnData[[#This Row],[MonthlyCharges]]&lt;=90,"4. 71-90","5. Over 90"))))</f>
        <v>3. 51-70</v>
      </c>
      <c r="T136" t="str">
        <f>IF(AND(ChurnData[[#This Row],[Contract]]="Month-to-month",ChurnData[[#This Row],[InternetService]]="Fiber optic",ChurnData[[#This Row],[TenureMonths]]&lt;=11),"High-risk","Other")</f>
        <v>Other</v>
      </c>
      <c r="U136" t="str">
        <f>IF(ChurnData[[#This Row],[TenureMonths]]&lt;=11,"0-11",IF(ChurnData[[#This Row],[TenureMonths]]&lt;=23,"12-23",IF(ChurnData[[#This Row],[TenureMonths]]&lt;=35,"24-35",IF(ChurnData[[#This Row],[TenureMonths]]&lt;=47,"36-47",IF(ChurnData[[#This Row],[TenureMonths]]&lt;=59,"48-59","60-72")))))</f>
        <v>0-11</v>
      </c>
      <c r="V136">
        <f>IF(ChurnData[[#This Row],[Churn]]="Yes",1,0)</f>
        <v>1</v>
      </c>
    </row>
    <row r="137" spans="1:22" x14ac:dyDescent="0.35">
      <c r="A137" t="s">
        <v>179</v>
      </c>
      <c r="B137" t="s">
        <v>19</v>
      </c>
      <c r="C137">
        <v>0</v>
      </c>
      <c r="D137" t="s">
        <v>20</v>
      </c>
      <c r="E137" t="s">
        <v>21</v>
      </c>
      <c r="F137" t="s">
        <v>37</v>
      </c>
      <c r="G137" s="2">
        <v>8</v>
      </c>
      <c r="H137" t="s">
        <v>20</v>
      </c>
      <c r="I137" t="s">
        <v>21</v>
      </c>
      <c r="J137" t="s">
        <v>28</v>
      </c>
      <c r="K137" t="s">
        <v>28</v>
      </c>
      <c r="L137" t="s">
        <v>33</v>
      </c>
      <c r="M137" t="s">
        <v>21</v>
      </c>
      <c r="N137" t="s">
        <v>34</v>
      </c>
      <c r="O137" s="1">
        <v>31.51</v>
      </c>
      <c r="P137" s="1">
        <v>259.33</v>
      </c>
      <c r="Q137">
        <v>0</v>
      </c>
      <c r="R137" t="s">
        <v>20</v>
      </c>
      <c r="S137" t="str">
        <f>IF(ChurnData[[#This Row],[MonthlyCharges]]&lt;=30,"1. Up to 30",IF(ChurnData[[#This Row],[MonthlyCharges]]&lt;=50,"2. 31-50",IF(ChurnData[[#This Row],[MonthlyCharges]]&lt;=70,"3. 51-70",IF(ChurnData[[#This Row],[MonthlyCharges]]&lt;=90,"4. 71-90","5. Over 90"))))</f>
        <v>2. 31-50</v>
      </c>
      <c r="T137" t="str">
        <f>IF(AND(ChurnData[[#This Row],[Contract]]="Month-to-month",ChurnData[[#This Row],[InternetService]]="Fiber optic",ChurnData[[#This Row],[TenureMonths]]&lt;=11),"High-risk","Other")</f>
        <v>Other</v>
      </c>
      <c r="U137" t="str">
        <f>IF(ChurnData[[#This Row],[TenureMonths]]&lt;=11,"0-11",IF(ChurnData[[#This Row],[TenureMonths]]&lt;=23,"12-23",IF(ChurnData[[#This Row],[TenureMonths]]&lt;=35,"24-35",IF(ChurnData[[#This Row],[TenureMonths]]&lt;=47,"36-47",IF(ChurnData[[#This Row],[TenureMonths]]&lt;=59,"48-59","60-72")))))</f>
        <v>0-11</v>
      </c>
      <c r="V137">
        <f>IF(ChurnData[[#This Row],[Churn]]="Yes",1,0)</f>
        <v>1</v>
      </c>
    </row>
    <row r="138" spans="1:22" x14ac:dyDescent="0.35">
      <c r="A138" t="s">
        <v>180</v>
      </c>
      <c r="B138" t="s">
        <v>36</v>
      </c>
      <c r="C138">
        <v>1</v>
      </c>
      <c r="D138" t="s">
        <v>20</v>
      </c>
      <c r="E138" t="s">
        <v>21</v>
      </c>
      <c r="F138" t="s">
        <v>41</v>
      </c>
      <c r="G138" s="2">
        <v>6</v>
      </c>
      <c r="H138" t="s">
        <v>20</v>
      </c>
      <c r="I138" t="s">
        <v>32</v>
      </c>
      <c r="J138" t="s">
        <v>21</v>
      </c>
      <c r="K138" t="s">
        <v>21</v>
      </c>
      <c r="L138" t="s">
        <v>33</v>
      </c>
      <c r="M138" t="s">
        <v>21</v>
      </c>
      <c r="N138" t="s">
        <v>34</v>
      </c>
      <c r="O138" s="1">
        <v>65.98</v>
      </c>
      <c r="P138" s="1">
        <v>386.07</v>
      </c>
      <c r="Q138">
        <v>3</v>
      </c>
      <c r="R138" t="s">
        <v>21</v>
      </c>
      <c r="S138" t="str">
        <f>IF(ChurnData[[#This Row],[MonthlyCharges]]&lt;=30,"1. Up to 30",IF(ChurnData[[#This Row],[MonthlyCharges]]&lt;=50,"2. 31-50",IF(ChurnData[[#This Row],[MonthlyCharges]]&lt;=70,"3. 51-70",IF(ChurnData[[#This Row],[MonthlyCharges]]&lt;=90,"4. 71-90","5. Over 90"))))</f>
        <v>3. 51-70</v>
      </c>
      <c r="T138" t="str">
        <f>IF(AND(ChurnData[[#This Row],[Contract]]="Month-to-month",ChurnData[[#This Row],[InternetService]]="Fiber optic",ChurnData[[#This Row],[TenureMonths]]&lt;=11),"High-risk","Other")</f>
        <v>Other</v>
      </c>
      <c r="U138" t="str">
        <f>IF(ChurnData[[#This Row],[TenureMonths]]&lt;=11,"0-11",IF(ChurnData[[#This Row],[TenureMonths]]&lt;=23,"12-23",IF(ChurnData[[#This Row],[TenureMonths]]&lt;=35,"24-35",IF(ChurnData[[#This Row],[TenureMonths]]&lt;=47,"36-47",IF(ChurnData[[#This Row],[TenureMonths]]&lt;=59,"48-59","60-72")))))</f>
        <v>0-11</v>
      </c>
      <c r="V138">
        <f>IF(ChurnData[[#This Row],[Churn]]="Yes",1,0)</f>
        <v>0</v>
      </c>
    </row>
    <row r="139" spans="1:22" x14ac:dyDescent="0.35">
      <c r="A139" t="s">
        <v>181</v>
      </c>
      <c r="B139" t="s">
        <v>19</v>
      </c>
      <c r="C139">
        <v>0</v>
      </c>
      <c r="D139" t="s">
        <v>21</v>
      </c>
      <c r="E139" t="s">
        <v>21</v>
      </c>
      <c r="F139" t="s">
        <v>27</v>
      </c>
      <c r="G139" s="2">
        <v>32</v>
      </c>
      <c r="H139" t="s">
        <v>20</v>
      </c>
      <c r="I139" t="s">
        <v>32</v>
      </c>
      <c r="J139" t="s">
        <v>21</v>
      </c>
      <c r="K139" t="s">
        <v>21</v>
      </c>
      <c r="L139" t="s">
        <v>33</v>
      </c>
      <c r="M139" t="s">
        <v>21</v>
      </c>
      <c r="N139" t="s">
        <v>30</v>
      </c>
      <c r="O139" s="1">
        <v>55.4</v>
      </c>
      <c r="P139" s="1">
        <v>1775.03</v>
      </c>
      <c r="Q139">
        <v>1</v>
      </c>
      <c r="R139" t="s">
        <v>21</v>
      </c>
      <c r="S139" t="str">
        <f>IF(ChurnData[[#This Row],[MonthlyCharges]]&lt;=30,"1. Up to 30",IF(ChurnData[[#This Row],[MonthlyCharges]]&lt;=50,"2. 31-50",IF(ChurnData[[#This Row],[MonthlyCharges]]&lt;=70,"3. 51-70",IF(ChurnData[[#This Row],[MonthlyCharges]]&lt;=90,"4. 71-90","5. Over 90"))))</f>
        <v>3. 51-70</v>
      </c>
      <c r="T139" t="str">
        <f>IF(AND(ChurnData[[#This Row],[Contract]]="Month-to-month",ChurnData[[#This Row],[InternetService]]="Fiber optic",ChurnData[[#This Row],[TenureMonths]]&lt;=11),"High-risk","Other")</f>
        <v>Other</v>
      </c>
      <c r="U139" t="str">
        <f>IF(ChurnData[[#This Row],[TenureMonths]]&lt;=11,"0-11",IF(ChurnData[[#This Row],[TenureMonths]]&lt;=23,"12-23",IF(ChurnData[[#This Row],[TenureMonths]]&lt;=35,"24-35",IF(ChurnData[[#This Row],[TenureMonths]]&lt;=47,"36-47",IF(ChurnData[[#This Row],[TenureMonths]]&lt;=59,"48-59","60-72")))))</f>
        <v>24-35</v>
      </c>
      <c r="V139">
        <f>IF(ChurnData[[#This Row],[Churn]]="Yes",1,0)</f>
        <v>0</v>
      </c>
    </row>
    <row r="140" spans="1:22" x14ac:dyDescent="0.35">
      <c r="A140" t="s">
        <v>182</v>
      </c>
      <c r="B140" t="s">
        <v>19</v>
      </c>
      <c r="C140">
        <v>0</v>
      </c>
      <c r="D140" t="s">
        <v>20</v>
      </c>
      <c r="E140" t="s">
        <v>20</v>
      </c>
      <c r="F140" t="s">
        <v>41</v>
      </c>
      <c r="G140" s="2">
        <v>5</v>
      </c>
      <c r="H140" t="s">
        <v>20</v>
      </c>
      <c r="I140" t="s">
        <v>32</v>
      </c>
      <c r="J140" t="s">
        <v>20</v>
      </c>
      <c r="K140" t="s">
        <v>21</v>
      </c>
      <c r="L140" t="s">
        <v>33</v>
      </c>
      <c r="M140" t="s">
        <v>20</v>
      </c>
      <c r="N140" t="s">
        <v>34</v>
      </c>
      <c r="O140" s="1">
        <v>64.08</v>
      </c>
      <c r="P140" s="1">
        <v>328.97</v>
      </c>
      <c r="Q140">
        <v>2</v>
      </c>
      <c r="R140" t="s">
        <v>20</v>
      </c>
      <c r="S140" t="str">
        <f>IF(ChurnData[[#This Row],[MonthlyCharges]]&lt;=30,"1. Up to 30",IF(ChurnData[[#This Row],[MonthlyCharges]]&lt;=50,"2. 31-50",IF(ChurnData[[#This Row],[MonthlyCharges]]&lt;=70,"3. 51-70",IF(ChurnData[[#This Row],[MonthlyCharges]]&lt;=90,"4. 71-90","5. Over 90"))))</f>
        <v>3. 51-70</v>
      </c>
      <c r="T140" t="str">
        <f>IF(AND(ChurnData[[#This Row],[Contract]]="Month-to-month",ChurnData[[#This Row],[InternetService]]="Fiber optic",ChurnData[[#This Row],[TenureMonths]]&lt;=11),"High-risk","Other")</f>
        <v>Other</v>
      </c>
      <c r="U140" t="str">
        <f>IF(ChurnData[[#This Row],[TenureMonths]]&lt;=11,"0-11",IF(ChurnData[[#This Row],[TenureMonths]]&lt;=23,"12-23",IF(ChurnData[[#This Row],[TenureMonths]]&lt;=35,"24-35",IF(ChurnData[[#This Row],[TenureMonths]]&lt;=47,"36-47",IF(ChurnData[[#This Row],[TenureMonths]]&lt;=59,"48-59","60-72")))))</f>
        <v>0-11</v>
      </c>
      <c r="V140">
        <f>IF(ChurnData[[#This Row],[Churn]]="Yes",1,0)</f>
        <v>1</v>
      </c>
    </row>
    <row r="141" spans="1:22" x14ac:dyDescent="0.35">
      <c r="A141" t="s">
        <v>183</v>
      </c>
      <c r="B141" t="s">
        <v>19</v>
      </c>
      <c r="C141">
        <v>0</v>
      </c>
      <c r="D141" t="s">
        <v>21</v>
      </c>
      <c r="E141" t="s">
        <v>20</v>
      </c>
      <c r="F141" t="s">
        <v>37</v>
      </c>
      <c r="G141" s="2">
        <v>23</v>
      </c>
      <c r="H141" t="s">
        <v>21</v>
      </c>
      <c r="I141" t="s">
        <v>21</v>
      </c>
      <c r="J141" t="s">
        <v>28</v>
      </c>
      <c r="K141" t="s">
        <v>28</v>
      </c>
      <c r="L141" t="s">
        <v>33</v>
      </c>
      <c r="M141" t="s">
        <v>21</v>
      </c>
      <c r="N141" t="s">
        <v>34</v>
      </c>
      <c r="O141" s="1">
        <v>18</v>
      </c>
      <c r="P141" s="1">
        <v>403.69</v>
      </c>
      <c r="Q141">
        <v>3</v>
      </c>
      <c r="R141" t="s">
        <v>20</v>
      </c>
      <c r="S141" t="str">
        <f>IF(ChurnData[[#This Row],[MonthlyCharges]]&lt;=30,"1. Up to 30",IF(ChurnData[[#This Row],[MonthlyCharges]]&lt;=50,"2. 31-50",IF(ChurnData[[#This Row],[MonthlyCharges]]&lt;=70,"3. 51-70",IF(ChurnData[[#This Row],[MonthlyCharges]]&lt;=90,"4. 71-90","5. Over 90"))))</f>
        <v>1. Up to 30</v>
      </c>
      <c r="T141" t="str">
        <f>IF(AND(ChurnData[[#This Row],[Contract]]="Month-to-month",ChurnData[[#This Row],[InternetService]]="Fiber optic",ChurnData[[#This Row],[TenureMonths]]&lt;=11),"High-risk","Other")</f>
        <v>Other</v>
      </c>
      <c r="U141" t="str">
        <f>IF(ChurnData[[#This Row],[TenureMonths]]&lt;=11,"0-11",IF(ChurnData[[#This Row],[TenureMonths]]&lt;=23,"12-23",IF(ChurnData[[#This Row],[TenureMonths]]&lt;=35,"24-35",IF(ChurnData[[#This Row],[TenureMonths]]&lt;=47,"36-47",IF(ChurnData[[#This Row],[TenureMonths]]&lt;=59,"48-59","60-72")))))</f>
        <v>12-23</v>
      </c>
      <c r="V141">
        <f>IF(ChurnData[[#This Row],[Churn]]="Yes",1,0)</f>
        <v>1</v>
      </c>
    </row>
    <row r="142" spans="1:22" x14ac:dyDescent="0.35">
      <c r="A142" t="s">
        <v>184</v>
      </c>
      <c r="B142" t="s">
        <v>36</v>
      </c>
      <c r="C142">
        <v>0</v>
      </c>
      <c r="D142" t="s">
        <v>21</v>
      </c>
      <c r="E142" t="s">
        <v>21</v>
      </c>
      <c r="F142" t="s">
        <v>56</v>
      </c>
      <c r="G142" s="2">
        <v>2</v>
      </c>
      <c r="H142" t="s">
        <v>21</v>
      </c>
      <c r="I142" t="s">
        <v>21</v>
      </c>
      <c r="J142" t="s">
        <v>28</v>
      </c>
      <c r="K142" t="s">
        <v>28</v>
      </c>
      <c r="L142" t="s">
        <v>33</v>
      </c>
      <c r="M142" t="s">
        <v>21</v>
      </c>
      <c r="N142" t="s">
        <v>30</v>
      </c>
      <c r="O142" s="1">
        <v>20.21</v>
      </c>
      <c r="P142" s="1">
        <v>40.43</v>
      </c>
      <c r="Q142">
        <v>1</v>
      </c>
      <c r="R142" t="s">
        <v>21</v>
      </c>
      <c r="S142" t="str">
        <f>IF(ChurnData[[#This Row],[MonthlyCharges]]&lt;=30,"1. Up to 30",IF(ChurnData[[#This Row],[MonthlyCharges]]&lt;=50,"2. 31-50",IF(ChurnData[[#This Row],[MonthlyCharges]]&lt;=70,"3. 51-70",IF(ChurnData[[#This Row],[MonthlyCharges]]&lt;=90,"4. 71-90","5. Over 90"))))</f>
        <v>1. Up to 30</v>
      </c>
      <c r="T142" t="str">
        <f>IF(AND(ChurnData[[#This Row],[Contract]]="Month-to-month",ChurnData[[#This Row],[InternetService]]="Fiber optic",ChurnData[[#This Row],[TenureMonths]]&lt;=11),"High-risk","Other")</f>
        <v>Other</v>
      </c>
      <c r="U142" t="str">
        <f>IF(ChurnData[[#This Row],[TenureMonths]]&lt;=11,"0-11",IF(ChurnData[[#This Row],[TenureMonths]]&lt;=23,"12-23",IF(ChurnData[[#This Row],[TenureMonths]]&lt;=35,"24-35",IF(ChurnData[[#This Row],[TenureMonths]]&lt;=47,"36-47",IF(ChurnData[[#This Row],[TenureMonths]]&lt;=59,"48-59","60-72")))))</f>
        <v>0-11</v>
      </c>
      <c r="V142">
        <f>IF(ChurnData[[#This Row],[Churn]]="Yes",1,0)</f>
        <v>0</v>
      </c>
    </row>
    <row r="143" spans="1:22" x14ac:dyDescent="0.35">
      <c r="A143" t="s">
        <v>185</v>
      </c>
      <c r="B143" t="s">
        <v>19</v>
      </c>
      <c r="C143">
        <v>1</v>
      </c>
      <c r="D143" t="s">
        <v>21</v>
      </c>
      <c r="E143" t="s">
        <v>21</v>
      </c>
      <c r="F143" t="s">
        <v>41</v>
      </c>
      <c r="G143" s="2">
        <v>9</v>
      </c>
      <c r="H143" t="s">
        <v>20</v>
      </c>
      <c r="I143" t="s">
        <v>32</v>
      </c>
      <c r="J143" t="s">
        <v>21</v>
      </c>
      <c r="K143" t="s">
        <v>20</v>
      </c>
      <c r="L143" t="s">
        <v>33</v>
      </c>
      <c r="M143" t="s">
        <v>20</v>
      </c>
      <c r="N143" t="s">
        <v>25</v>
      </c>
      <c r="O143" s="1">
        <v>60.2</v>
      </c>
      <c r="P143" s="1">
        <v>556.66999999999996</v>
      </c>
      <c r="Q143">
        <v>2</v>
      </c>
      <c r="R143" t="s">
        <v>21</v>
      </c>
      <c r="S143" t="str">
        <f>IF(ChurnData[[#This Row],[MonthlyCharges]]&lt;=30,"1. Up to 30",IF(ChurnData[[#This Row],[MonthlyCharges]]&lt;=50,"2. 31-50",IF(ChurnData[[#This Row],[MonthlyCharges]]&lt;=70,"3. 51-70",IF(ChurnData[[#This Row],[MonthlyCharges]]&lt;=90,"4. 71-90","5. Over 90"))))</f>
        <v>3. 51-70</v>
      </c>
      <c r="T143" t="str">
        <f>IF(AND(ChurnData[[#This Row],[Contract]]="Month-to-month",ChurnData[[#This Row],[InternetService]]="Fiber optic",ChurnData[[#This Row],[TenureMonths]]&lt;=11),"High-risk","Other")</f>
        <v>Other</v>
      </c>
      <c r="U143" t="str">
        <f>IF(ChurnData[[#This Row],[TenureMonths]]&lt;=11,"0-11",IF(ChurnData[[#This Row],[TenureMonths]]&lt;=23,"12-23",IF(ChurnData[[#This Row],[TenureMonths]]&lt;=35,"24-35",IF(ChurnData[[#This Row],[TenureMonths]]&lt;=47,"36-47",IF(ChurnData[[#This Row],[TenureMonths]]&lt;=59,"48-59","60-72")))))</f>
        <v>0-11</v>
      </c>
      <c r="V143">
        <f>IF(ChurnData[[#This Row],[Churn]]="Yes",1,0)</f>
        <v>0</v>
      </c>
    </row>
    <row r="144" spans="1:22" x14ac:dyDescent="0.35">
      <c r="A144" t="s">
        <v>186</v>
      </c>
      <c r="B144" t="s">
        <v>36</v>
      </c>
      <c r="C144">
        <v>0</v>
      </c>
      <c r="D144" t="s">
        <v>20</v>
      </c>
      <c r="E144" t="s">
        <v>20</v>
      </c>
      <c r="F144" t="s">
        <v>27</v>
      </c>
      <c r="G144" s="2">
        <v>60</v>
      </c>
      <c r="H144" t="s">
        <v>20</v>
      </c>
      <c r="I144" t="s">
        <v>23</v>
      </c>
      <c r="J144" t="s">
        <v>21</v>
      </c>
      <c r="K144" t="s">
        <v>20</v>
      </c>
      <c r="L144" t="s">
        <v>24</v>
      </c>
      <c r="M144" t="s">
        <v>21</v>
      </c>
      <c r="N144" t="s">
        <v>30</v>
      </c>
      <c r="O144" s="1">
        <v>87.57</v>
      </c>
      <c r="P144" s="1">
        <v>5150.34</v>
      </c>
      <c r="Q144">
        <v>4</v>
      </c>
      <c r="R144" t="s">
        <v>21</v>
      </c>
      <c r="S144" t="str">
        <f>IF(ChurnData[[#This Row],[MonthlyCharges]]&lt;=30,"1. Up to 30",IF(ChurnData[[#This Row],[MonthlyCharges]]&lt;=50,"2. 31-50",IF(ChurnData[[#This Row],[MonthlyCharges]]&lt;=70,"3. 51-70",IF(ChurnData[[#This Row],[MonthlyCharges]]&lt;=90,"4. 71-90","5. Over 90"))))</f>
        <v>4. 71-90</v>
      </c>
      <c r="T144" t="str">
        <f>IF(AND(ChurnData[[#This Row],[Contract]]="Month-to-month",ChurnData[[#This Row],[InternetService]]="Fiber optic",ChurnData[[#This Row],[TenureMonths]]&lt;=11),"High-risk","Other")</f>
        <v>Other</v>
      </c>
      <c r="U144" t="str">
        <f>IF(ChurnData[[#This Row],[TenureMonths]]&lt;=11,"0-11",IF(ChurnData[[#This Row],[TenureMonths]]&lt;=23,"12-23",IF(ChurnData[[#This Row],[TenureMonths]]&lt;=35,"24-35",IF(ChurnData[[#This Row],[TenureMonths]]&lt;=47,"36-47",IF(ChurnData[[#This Row],[TenureMonths]]&lt;=59,"48-59","60-72")))))</f>
        <v>60-72</v>
      </c>
      <c r="V144">
        <f>IF(ChurnData[[#This Row],[Churn]]="Yes",1,0)</f>
        <v>0</v>
      </c>
    </row>
    <row r="145" spans="1:22" x14ac:dyDescent="0.35">
      <c r="A145" t="s">
        <v>187</v>
      </c>
      <c r="B145" t="s">
        <v>19</v>
      </c>
      <c r="C145">
        <v>1</v>
      </c>
      <c r="D145" t="s">
        <v>21</v>
      </c>
      <c r="E145" t="s">
        <v>21</v>
      </c>
      <c r="F145" t="s">
        <v>45</v>
      </c>
      <c r="G145" s="2">
        <v>17</v>
      </c>
      <c r="H145" t="s">
        <v>20</v>
      </c>
      <c r="I145" t="s">
        <v>32</v>
      </c>
      <c r="J145" t="s">
        <v>21</v>
      </c>
      <c r="K145" t="s">
        <v>21</v>
      </c>
      <c r="L145" t="s">
        <v>33</v>
      </c>
      <c r="M145" t="s">
        <v>20</v>
      </c>
      <c r="N145" t="s">
        <v>34</v>
      </c>
      <c r="O145" s="1">
        <v>60.96</v>
      </c>
      <c r="P145" s="1">
        <v>1060.03</v>
      </c>
      <c r="Q145">
        <v>1</v>
      </c>
      <c r="R145" t="s">
        <v>21</v>
      </c>
      <c r="S145" t="str">
        <f>IF(ChurnData[[#This Row],[MonthlyCharges]]&lt;=30,"1. Up to 30",IF(ChurnData[[#This Row],[MonthlyCharges]]&lt;=50,"2. 31-50",IF(ChurnData[[#This Row],[MonthlyCharges]]&lt;=70,"3. 51-70",IF(ChurnData[[#This Row],[MonthlyCharges]]&lt;=90,"4. 71-90","5. Over 90"))))</f>
        <v>3. 51-70</v>
      </c>
      <c r="T145" t="str">
        <f>IF(AND(ChurnData[[#This Row],[Contract]]="Month-to-month",ChurnData[[#This Row],[InternetService]]="Fiber optic",ChurnData[[#This Row],[TenureMonths]]&lt;=11),"High-risk","Other")</f>
        <v>Other</v>
      </c>
      <c r="U145" t="str">
        <f>IF(ChurnData[[#This Row],[TenureMonths]]&lt;=11,"0-11",IF(ChurnData[[#This Row],[TenureMonths]]&lt;=23,"12-23",IF(ChurnData[[#This Row],[TenureMonths]]&lt;=35,"24-35",IF(ChurnData[[#This Row],[TenureMonths]]&lt;=47,"36-47",IF(ChurnData[[#This Row],[TenureMonths]]&lt;=59,"48-59","60-72")))))</f>
        <v>12-23</v>
      </c>
      <c r="V145">
        <f>IF(ChurnData[[#This Row],[Churn]]="Yes",1,0)</f>
        <v>0</v>
      </c>
    </row>
    <row r="146" spans="1:22" x14ac:dyDescent="0.35">
      <c r="A146" t="s">
        <v>188</v>
      </c>
      <c r="B146" t="s">
        <v>36</v>
      </c>
      <c r="C146">
        <v>0</v>
      </c>
      <c r="D146" t="s">
        <v>20</v>
      </c>
      <c r="E146" t="s">
        <v>21</v>
      </c>
      <c r="F146" t="s">
        <v>45</v>
      </c>
      <c r="G146" s="2">
        <v>22</v>
      </c>
      <c r="H146" t="s">
        <v>20</v>
      </c>
      <c r="I146" t="s">
        <v>23</v>
      </c>
      <c r="J146" t="s">
        <v>20</v>
      </c>
      <c r="K146" t="s">
        <v>21</v>
      </c>
      <c r="L146" t="s">
        <v>24</v>
      </c>
      <c r="M146" t="s">
        <v>20</v>
      </c>
      <c r="N146" t="s">
        <v>34</v>
      </c>
      <c r="O146" s="1">
        <v>82.53</v>
      </c>
      <c r="P146" s="1">
        <v>1767.36</v>
      </c>
      <c r="Q146">
        <v>0</v>
      </c>
      <c r="R146" t="s">
        <v>21</v>
      </c>
      <c r="S146" t="str">
        <f>IF(ChurnData[[#This Row],[MonthlyCharges]]&lt;=30,"1. Up to 30",IF(ChurnData[[#This Row],[MonthlyCharges]]&lt;=50,"2. 31-50",IF(ChurnData[[#This Row],[MonthlyCharges]]&lt;=70,"3. 51-70",IF(ChurnData[[#This Row],[MonthlyCharges]]&lt;=90,"4. 71-90","5. Over 90"))))</f>
        <v>4. 71-90</v>
      </c>
      <c r="T146" t="str">
        <f>IF(AND(ChurnData[[#This Row],[Contract]]="Month-to-month",ChurnData[[#This Row],[InternetService]]="Fiber optic",ChurnData[[#This Row],[TenureMonths]]&lt;=11),"High-risk","Other")</f>
        <v>Other</v>
      </c>
      <c r="U146" t="str">
        <f>IF(ChurnData[[#This Row],[TenureMonths]]&lt;=11,"0-11",IF(ChurnData[[#This Row],[TenureMonths]]&lt;=23,"12-23",IF(ChurnData[[#This Row],[TenureMonths]]&lt;=35,"24-35",IF(ChurnData[[#This Row],[TenureMonths]]&lt;=47,"36-47",IF(ChurnData[[#This Row],[TenureMonths]]&lt;=59,"48-59","60-72")))))</f>
        <v>12-23</v>
      </c>
      <c r="V146">
        <f>IF(ChurnData[[#This Row],[Churn]]="Yes",1,0)</f>
        <v>0</v>
      </c>
    </row>
    <row r="147" spans="1:22" x14ac:dyDescent="0.35">
      <c r="A147" t="s">
        <v>189</v>
      </c>
      <c r="B147" t="s">
        <v>19</v>
      </c>
      <c r="C147">
        <v>0</v>
      </c>
      <c r="D147" t="s">
        <v>20</v>
      </c>
      <c r="E147" t="s">
        <v>21</v>
      </c>
      <c r="F147" t="s">
        <v>45</v>
      </c>
      <c r="G147" s="2">
        <v>13</v>
      </c>
      <c r="H147" t="s">
        <v>20</v>
      </c>
      <c r="I147" t="s">
        <v>23</v>
      </c>
      <c r="J147" t="s">
        <v>21</v>
      </c>
      <c r="K147" t="s">
        <v>21</v>
      </c>
      <c r="L147" t="s">
        <v>33</v>
      </c>
      <c r="M147" t="s">
        <v>20</v>
      </c>
      <c r="N147" t="s">
        <v>43</v>
      </c>
      <c r="O147" s="1">
        <v>79.94</v>
      </c>
      <c r="P147" s="1">
        <v>1062.54</v>
      </c>
      <c r="Q147">
        <v>1</v>
      </c>
      <c r="R147" t="s">
        <v>20</v>
      </c>
      <c r="S147" t="str">
        <f>IF(ChurnData[[#This Row],[MonthlyCharges]]&lt;=30,"1. Up to 30",IF(ChurnData[[#This Row],[MonthlyCharges]]&lt;=50,"2. 31-50",IF(ChurnData[[#This Row],[MonthlyCharges]]&lt;=70,"3. 51-70",IF(ChurnData[[#This Row],[MonthlyCharges]]&lt;=90,"4. 71-90","5. Over 90"))))</f>
        <v>4. 71-90</v>
      </c>
      <c r="T147" t="str">
        <f>IF(AND(ChurnData[[#This Row],[Contract]]="Month-to-month",ChurnData[[#This Row],[InternetService]]="Fiber optic",ChurnData[[#This Row],[TenureMonths]]&lt;=11),"High-risk","Other")</f>
        <v>Other</v>
      </c>
      <c r="U147" t="str">
        <f>IF(ChurnData[[#This Row],[TenureMonths]]&lt;=11,"0-11",IF(ChurnData[[#This Row],[TenureMonths]]&lt;=23,"12-23",IF(ChurnData[[#This Row],[TenureMonths]]&lt;=35,"24-35",IF(ChurnData[[#This Row],[TenureMonths]]&lt;=47,"36-47",IF(ChurnData[[#This Row],[TenureMonths]]&lt;=59,"48-59","60-72")))))</f>
        <v>12-23</v>
      </c>
      <c r="V147">
        <f>IF(ChurnData[[#This Row],[Churn]]="Yes",1,0)</f>
        <v>1</v>
      </c>
    </row>
    <row r="148" spans="1:22" x14ac:dyDescent="0.35">
      <c r="A148" t="s">
        <v>190</v>
      </c>
      <c r="B148" t="s">
        <v>19</v>
      </c>
      <c r="C148">
        <v>0</v>
      </c>
      <c r="D148" t="s">
        <v>20</v>
      </c>
      <c r="E148" t="s">
        <v>20</v>
      </c>
      <c r="F148" t="s">
        <v>56</v>
      </c>
      <c r="G148" s="2">
        <v>31</v>
      </c>
      <c r="H148" t="s">
        <v>21</v>
      </c>
      <c r="I148" t="s">
        <v>23</v>
      </c>
      <c r="J148" t="s">
        <v>21</v>
      </c>
      <c r="K148" t="s">
        <v>21</v>
      </c>
      <c r="L148" t="s">
        <v>33</v>
      </c>
      <c r="M148" t="s">
        <v>21</v>
      </c>
      <c r="N148" t="s">
        <v>34</v>
      </c>
      <c r="O148" s="1">
        <v>72.53</v>
      </c>
      <c r="P148" s="1">
        <v>2182.39</v>
      </c>
      <c r="Q148">
        <v>3</v>
      </c>
      <c r="R148" t="s">
        <v>20</v>
      </c>
      <c r="S148" t="str">
        <f>IF(ChurnData[[#This Row],[MonthlyCharges]]&lt;=30,"1. Up to 30",IF(ChurnData[[#This Row],[MonthlyCharges]]&lt;=50,"2. 31-50",IF(ChurnData[[#This Row],[MonthlyCharges]]&lt;=70,"3. 51-70",IF(ChurnData[[#This Row],[MonthlyCharges]]&lt;=90,"4. 71-90","5. Over 90"))))</f>
        <v>4. 71-90</v>
      </c>
      <c r="T148" t="str">
        <f>IF(AND(ChurnData[[#This Row],[Contract]]="Month-to-month",ChurnData[[#This Row],[InternetService]]="Fiber optic",ChurnData[[#This Row],[TenureMonths]]&lt;=11),"High-risk","Other")</f>
        <v>Other</v>
      </c>
      <c r="U148" t="str">
        <f>IF(ChurnData[[#This Row],[TenureMonths]]&lt;=11,"0-11",IF(ChurnData[[#This Row],[TenureMonths]]&lt;=23,"12-23",IF(ChurnData[[#This Row],[TenureMonths]]&lt;=35,"24-35",IF(ChurnData[[#This Row],[TenureMonths]]&lt;=47,"36-47",IF(ChurnData[[#This Row],[TenureMonths]]&lt;=59,"48-59","60-72")))))</f>
        <v>24-35</v>
      </c>
      <c r="V148">
        <f>IF(ChurnData[[#This Row],[Churn]]="Yes",1,0)</f>
        <v>1</v>
      </c>
    </row>
    <row r="149" spans="1:22" x14ac:dyDescent="0.35">
      <c r="A149" t="s">
        <v>191</v>
      </c>
      <c r="B149" t="s">
        <v>36</v>
      </c>
      <c r="C149">
        <v>1</v>
      </c>
      <c r="D149" t="s">
        <v>20</v>
      </c>
      <c r="E149" t="s">
        <v>21</v>
      </c>
      <c r="F149" t="s">
        <v>22</v>
      </c>
      <c r="G149" s="2">
        <v>11</v>
      </c>
      <c r="H149" t="s">
        <v>20</v>
      </c>
      <c r="I149" t="s">
        <v>32</v>
      </c>
      <c r="J149" t="s">
        <v>21</v>
      </c>
      <c r="K149" t="s">
        <v>20</v>
      </c>
      <c r="L149" t="s">
        <v>33</v>
      </c>
      <c r="M149" t="s">
        <v>21</v>
      </c>
      <c r="N149" t="s">
        <v>34</v>
      </c>
      <c r="O149" s="1">
        <v>57.31</v>
      </c>
      <c r="P149" s="1">
        <v>642.32000000000005</v>
      </c>
      <c r="Q149">
        <v>0</v>
      </c>
      <c r="R149" t="s">
        <v>20</v>
      </c>
      <c r="S149" t="str">
        <f>IF(ChurnData[[#This Row],[MonthlyCharges]]&lt;=30,"1. Up to 30",IF(ChurnData[[#This Row],[MonthlyCharges]]&lt;=50,"2. 31-50",IF(ChurnData[[#This Row],[MonthlyCharges]]&lt;=70,"3. 51-70",IF(ChurnData[[#This Row],[MonthlyCharges]]&lt;=90,"4. 71-90","5. Over 90"))))</f>
        <v>3. 51-70</v>
      </c>
      <c r="T149" t="str">
        <f>IF(AND(ChurnData[[#This Row],[Contract]]="Month-to-month",ChurnData[[#This Row],[InternetService]]="Fiber optic",ChurnData[[#This Row],[TenureMonths]]&lt;=11),"High-risk","Other")</f>
        <v>Other</v>
      </c>
      <c r="U149" t="str">
        <f>IF(ChurnData[[#This Row],[TenureMonths]]&lt;=11,"0-11",IF(ChurnData[[#This Row],[TenureMonths]]&lt;=23,"12-23",IF(ChurnData[[#This Row],[TenureMonths]]&lt;=35,"24-35",IF(ChurnData[[#This Row],[TenureMonths]]&lt;=47,"36-47",IF(ChurnData[[#This Row],[TenureMonths]]&lt;=59,"48-59","60-72")))))</f>
        <v>0-11</v>
      </c>
      <c r="V149">
        <f>IF(ChurnData[[#This Row],[Churn]]="Yes",1,0)</f>
        <v>1</v>
      </c>
    </row>
    <row r="150" spans="1:22" x14ac:dyDescent="0.35">
      <c r="A150" t="s">
        <v>192</v>
      </c>
      <c r="B150" t="s">
        <v>19</v>
      </c>
      <c r="C150">
        <v>1</v>
      </c>
      <c r="D150" t="s">
        <v>20</v>
      </c>
      <c r="E150" t="s">
        <v>20</v>
      </c>
      <c r="F150" t="s">
        <v>56</v>
      </c>
      <c r="G150" s="2">
        <v>44</v>
      </c>
      <c r="H150" t="s">
        <v>20</v>
      </c>
      <c r="I150" t="s">
        <v>32</v>
      </c>
      <c r="J150" t="s">
        <v>20</v>
      </c>
      <c r="K150" t="s">
        <v>20</v>
      </c>
      <c r="L150" t="s">
        <v>33</v>
      </c>
      <c r="M150" t="s">
        <v>21</v>
      </c>
      <c r="N150" t="s">
        <v>30</v>
      </c>
      <c r="O150" s="1">
        <v>78.180000000000007</v>
      </c>
      <c r="P150" s="1">
        <v>3460.46</v>
      </c>
      <c r="Q150">
        <v>3</v>
      </c>
      <c r="R150" t="s">
        <v>21</v>
      </c>
      <c r="S150" t="str">
        <f>IF(ChurnData[[#This Row],[MonthlyCharges]]&lt;=30,"1. Up to 30",IF(ChurnData[[#This Row],[MonthlyCharges]]&lt;=50,"2. 31-50",IF(ChurnData[[#This Row],[MonthlyCharges]]&lt;=70,"3. 51-70",IF(ChurnData[[#This Row],[MonthlyCharges]]&lt;=90,"4. 71-90","5. Over 90"))))</f>
        <v>4. 71-90</v>
      </c>
      <c r="T150" t="str">
        <f>IF(AND(ChurnData[[#This Row],[Contract]]="Month-to-month",ChurnData[[#This Row],[InternetService]]="Fiber optic",ChurnData[[#This Row],[TenureMonths]]&lt;=11),"High-risk","Other")</f>
        <v>Other</v>
      </c>
      <c r="U150" t="str">
        <f>IF(ChurnData[[#This Row],[TenureMonths]]&lt;=11,"0-11",IF(ChurnData[[#This Row],[TenureMonths]]&lt;=23,"12-23",IF(ChurnData[[#This Row],[TenureMonths]]&lt;=35,"24-35",IF(ChurnData[[#This Row],[TenureMonths]]&lt;=47,"36-47",IF(ChurnData[[#This Row],[TenureMonths]]&lt;=59,"48-59","60-72")))))</f>
        <v>36-47</v>
      </c>
      <c r="V150">
        <f>IF(ChurnData[[#This Row],[Churn]]="Yes",1,0)</f>
        <v>0</v>
      </c>
    </row>
    <row r="151" spans="1:22" x14ac:dyDescent="0.35">
      <c r="A151" t="s">
        <v>193</v>
      </c>
      <c r="B151" t="s">
        <v>19</v>
      </c>
      <c r="C151">
        <v>1</v>
      </c>
      <c r="D151" t="s">
        <v>20</v>
      </c>
      <c r="E151" t="s">
        <v>20</v>
      </c>
      <c r="F151" t="s">
        <v>58</v>
      </c>
      <c r="G151" s="2">
        <v>1</v>
      </c>
      <c r="H151" t="s">
        <v>21</v>
      </c>
      <c r="I151" t="s">
        <v>21</v>
      </c>
      <c r="J151" t="s">
        <v>28</v>
      </c>
      <c r="K151" t="s">
        <v>28</v>
      </c>
      <c r="L151" t="s">
        <v>33</v>
      </c>
      <c r="M151" t="s">
        <v>21</v>
      </c>
      <c r="N151" t="s">
        <v>34</v>
      </c>
      <c r="O151" s="1">
        <v>18</v>
      </c>
      <c r="P151" s="1">
        <v>17.98</v>
      </c>
      <c r="Q151">
        <v>0</v>
      </c>
      <c r="R151" t="s">
        <v>20</v>
      </c>
      <c r="S151" t="str">
        <f>IF(ChurnData[[#This Row],[MonthlyCharges]]&lt;=30,"1. Up to 30",IF(ChurnData[[#This Row],[MonthlyCharges]]&lt;=50,"2. 31-50",IF(ChurnData[[#This Row],[MonthlyCharges]]&lt;=70,"3. 51-70",IF(ChurnData[[#This Row],[MonthlyCharges]]&lt;=90,"4. 71-90","5. Over 90"))))</f>
        <v>1. Up to 30</v>
      </c>
      <c r="T151" t="str">
        <f>IF(AND(ChurnData[[#This Row],[Contract]]="Month-to-month",ChurnData[[#This Row],[InternetService]]="Fiber optic",ChurnData[[#This Row],[TenureMonths]]&lt;=11),"High-risk","Other")</f>
        <v>Other</v>
      </c>
      <c r="U151" t="str">
        <f>IF(ChurnData[[#This Row],[TenureMonths]]&lt;=11,"0-11",IF(ChurnData[[#This Row],[TenureMonths]]&lt;=23,"12-23",IF(ChurnData[[#This Row],[TenureMonths]]&lt;=35,"24-35",IF(ChurnData[[#This Row],[TenureMonths]]&lt;=47,"36-47",IF(ChurnData[[#This Row],[TenureMonths]]&lt;=59,"48-59","60-72")))))</f>
        <v>0-11</v>
      </c>
      <c r="V151">
        <f>IF(ChurnData[[#This Row],[Churn]]="Yes",1,0)</f>
        <v>1</v>
      </c>
    </row>
    <row r="152" spans="1:22" x14ac:dyDescent="0.35">
      <c r="A152" t="s">
        <v>194</v>
      </c>
      <c r="B152" t="s">
        <v>36</v>
      </c>
      <c r="C152">
        <v>1</v>
      </c>
      <c r="D152" t="s">
        <v>21</v>
      </c>
      <c r="E152" t="s">
        <v>21</v>
      </c>
      <c r="F152" t="s">
        <v>49</v>
      </c>
      <c r="G152" s="2">
        <v>0</v>
      </c>
      <c r="H152" t="s">
        <v>20</v>
      </c>
      <c r="I152" t="s">
        <v>23</v>
      </c>
      <c r="J152" t="s">
        <v>20</v>
      </c>
      <c r="K152" t="s">
        <v>21</v>
      </c>
      <c r="L152" t="s">
        <v>29</v>
      </c>
      <c r="M152" t="s">
        <v>21</v>
      </c>
      <c r="N152" t="s">
        <v>30</v>
      </c>
      <c r="O152" s="1">
        <v>94.39</v>
      </c>
      <c r="P152" s="1">
        <v>0</v>
      </c>
      <c r="Q152">
        <v>2</v>
      </c>
      <c r="R152" t="s">
        <v>21</v>
      </c>
      <c r="S152" t="str">
        <f>IF(ChurnData[[#This Row],[MonthlyCharges]]&lt;=30,"1. Up to 30",IF(ChurnData[[#This Row],[MonthlyCharges]]&lt;=50,"2. 31-50",IF(ChurnData[[#This Row],[MonthlyCharges]]&lt;=70,"3. 51-70",IF(ChurnData[[#This Row],[MonthlyCharges]]&lt;=90,"4. 71-90","5. Over 90"))))</f>
        <v>5. Over 90</v>
      </c>
      <c r="T152" t="str">
        <f>IF(AND(ChurnData[[#This Row],[Contract]]="Month-to-month",ChurnData[[#This Row],[InternetService]]="Fiber optic",ChurnData[[#This Row],[TenureMonths]]&lt;=11),"High-risk","Other")</f>
        <v>Other</v>
      </c>
      <c r="U152" t="str">
        <f>IF(ChurnData[[#This Row],[TenureMonths]]&lt;=11,"0-11",IF(ChurnData[[#This Row],[TenureMonths]]&lt;=23,"12-23",IF(ChurnData[[#This Row],[TenureMonths]]&lt;=35,"24-35",IF(ChurnData[[#This Row],[TenureMonths]]&lt;=47,"36-47",IF(ChurnData[[#This Row],[TenureMonths]]&lt;=59,"48-59","60-72")))))</f>
        <v>0-11</v>
      </c>
      <c r="V152">
        <f>IF(ChurnData[[#This Row],[Churn]]="Yes",1,0)</f>
        <v>0</v>
      </c>
    </row>
    <row r="153" spans="1:22" x14ac:dyDescent="0.35">
      <c r="A153" t="s">
        <v>195</v>
      </c>
      <c r="B153" t="s">
        <v>36</v>
      </c>
      <c r="C153">
        <v>0</v>
      </c>
      <c r="D153" t="s">
        <v>20</v>
      </c>
      <c r="E153" t="s">
        <v>20</v>
      </c>
      <c r="F153" t="s">
        <v>41</v>
      </c>
      <c r="G153" s="2">
        <v>10</v>
      </c>
      <c r="H153" t="s">
        <v>20</v>
      </c>
      <c r="I153" t="s">
        <v>21</v>
      </c>
      <c r="J153" t="s">
        <v>28</v>
      </c>
      <c r="K153" t="s">
        <v>28</v>
      </c>
      <c r="L153" t="s">
        <v>33</v>
      </c>
      <c r="M153" t="s">
        <v>20</v>
      </c>
      <c r="N153" t="s">
        <v>25</v>
      </c>
      <c r="O153" s="1">
        <v>27.33</v>
      </c>
      <c r="P153" s="1">
        <v>279.97000000000003</v>
      </c>
      <c r="Q153">
        <v>0</v>
      </c>
      <c r="R153" t="s">
        <v>20</v>
      </c>
      <c r="S153" t="str">
        <f>IF(ChurnData[[#This Row],[MonthlyCharges]]&lt;=30,"1. Up to 30",IF(ChurnData[[#This Row],[MonthlyCharges]]&lt;=50,"2. 31-50",IF(ChurnData[[#This Row],[MonthlyCharges]]&lt;=70,"3. 51-70",IF(ChurnData[[#This Row],[MonthlyCharges]]&lt;=90,"4. 71-90","5. Over 90"))))</f>
        <v>1. Up to 30</v>
      </c>
      <c r="T153" t="str">
        <f>IF(AND(ChurnData[[#This Row],[Contract]]="Month-to-month",ChurnData[[#This Row],[InternetService]]="Fiber optic",ChurnData[[#This Row],[TenureMonths]]&lt;=11),"High-risk","Other")</f>
        <v>Other</v>
      </c>
      <c r="U153" t="str">
        <f>IF(ChurnData[[#This Row],[TenureMonths]]&lt;=11,"0-11",IF(ChurnData[[#This Row],[TenureMonths]]&lt;=23,"12-23",IF(ChurnData[[#This Row],[TenureMonths]]&lt;=35,"24-35",IF(ChurnData[[#This Row],[TenureMonths]]&lt;=47,"36-47",IF(ChurnData[[#This Row],[TenureMonths]]&lt;=59,"48-59","60-72")))))</f>
        <v>0-11</v>
      </c>
      <c r="V153">
        <f>IF(ChurnData[[#This Row],[Churn]]="Yes",1,0)</f>
        <v>1</v>
      </c>
    </row>
    <row r="154" spans="1:22" x14ac:dyDescent="0.35">
      <c r="A154" t="s">
        <v>196</v>
      </c>
      <c r="B154" t="s">
        <v>19</v>
      </c>
      <c r="C154">
        <v>0</v>
      </c>
      <c r="D154" t="s">
        <v>20</v>
      </c>
      <c r="E154" t="s">
        <v>20</v>
      </c>
      <c r="F154" t="s">
        <v>65</v>
      </c>
      <c r="G154" s="2">
        <v>24</v>
      </c>
      <c r="H154" t="s">
        <v>20</v>
      </c>
      <c r="I154" t="s">
        <v>23</v>
      </c>
      <c r="J154" t="s">
        <v>21</v>
      </c>
      <c r="K154" t="s">
        <v>20</v>
      </c>
      <c r="L154" t="s">
        <v>29</v>
      </c>
      <c r="M154" t="s">
        <v>20</v>
      </c>
      <c r="N154" t="s">
        <v>34</v>
      </c>
      <c r="O154" s="1">
        <v>95.76</v>
      </c>
      <c r="P154" s="1">
        <v>2233.36</v>
      </c>
      <c r="Q154">
        <v>3</v>
      </c>
      <c r="R154" t="s">
        <v>20</v>
      </c>
      <c r="S154" t="str">
        <f>IF(ChurnData[[#This Row],[MonthlyCharges]]&lt;=30,"1. Up to 30",IF(ChurnData[[#This Row],[MonthlyCharges]]&lt;=50,"2. 31-50",IF(ChurnData[[#This Row],[MonthlyCharges]]&lt;=70,"3. 51-70",IF(ChurnData[[#This Row],[MonthlyCharges]]&lt;=90,"4. 71-90","5. Over 90"))))</f>
        <v>5. Over 90</v>
      </c>
      <c r="T154" t="str">
        <f>IF(AND(ChurnData[[#This Row],[Contract]]="Month-to-month",ChurnData[[#This Row],[InternetService]]="Fiber optic",ChurnData[[#This Row],[TenureMonths]]&lt;=11),"High-risk","Other")</f>
        <v>Other</v>
      </c>
      <c r="U154" t="str">
        <f>IF(ChurnData[[#This Row],[TenureMonths]]&lt;=11,"0-11",IF(ChurnData[[#This Row],[TenureMonths]]&lt;=23,"12-23",IF(ChurnData[[#This Row],[TenureMonths]]&lt;=35,"24-35",IF(ChurnData[[#This Row],[TenureMonths]]&lt;=47,"36-47",IF(ChurnData[[#This Row],[TenureMonths]]&lt;=59,"48-59","60-72")))))</f>
        <v>24-35</v>
      </c>
      <c r="V154">
        <f>IF(ChurnData[[#This Row],[Churn]]="Yes",1,0)</f>
        <v>1</v>
      </c>
    </row>
    <row r="155" spans="1:22" x14ac:dyDescent="0.35">
      <c r="A155" t="s">
        <v>197</v>
      </c>
      <c r="B155" t="s">
        <v>36</v>
      </c>
      <c r="C155">
        <v>0</v>
      </c>
      <c r="D155" t="s">
        <v>21</v>
      </c>
      <c r="E155" t="s">
        <v>20</v>
      </c>
      <c r="F155" t="s">
        <v>22</v>
      </c>
      <c r="G155" s="2">
        <v>19</v>
      </c>
      <c r="H155" t="s">
        <v>21</v>
      </c>
      <c r="I155" t="s">
        <v>23</v>
      </c>
      <c r="J155" t="s">
        <v>21</v>
      </c>
      <c r="K155" t="s">
        <v>20</v>
      </c>
      <c r="L155" t="s">
        <v>33</v>
      </c>
      <c r="M155" t="s">
        <v>21</v>
      </c>
      <c r="N155" t="s">
        <v>30</v>
      </c>
      <c r="O155" s="1">
        <v>71.989999999999995</v>
      </c>
      <c r="P155" s="1">
        <v>1334.36</v>
      </c>
      <c r="Q155">
        <v>4</v>
      </c>
      <c r="R155" t="s">
        <v>21</v>
      </c>
      <c r="S155" t="str">
        <f>IF(ChurnData[[#This Row],[MonthlyCharges]]&lt;=30,"1. Up to 30",IF(ChurnData[[#This Row],[MonthlyCharges]]&lt;=50,"2. 31-50",IF(ChurnData[[#This Row],[MonthlyCharges]]&lt;=70,"3. 51-70",IF(ChurnData[[#This Row],[MonthlyCharges]]&lt;=90,"4. 71-90","5. Over 90"))))</f>
        <v>4. 71-90</v>
      </c>
      <c r="T155" t="str">
        <f>IF(AND(ChurnData[[#This Row],[Contract]]="Month-to-month",ChurnData[[#This Row],[InternetService]]="Fiber optic",ChurnData[[#This Row],[TenureMonths]]&lt;=11),"High-risk","Other")</f>
        <v>Other</v>
      </c>
      <c r="U155" t="str">
        <f>IF(ChurnData[[#This Row],[TenureMonths]]&lt;=11,"0-11",IF(ChurnData[[#This Row],[TenureMonths]]&lt;=23,"12-23",IF(ChurnData[[#This Row],[TenureMonths]]&lt;=35,"24-35",IF(ChurnData[[#This Row],[TenureMonths]]&lt;=47,"36-47",IF(ChurnData[[#This Row],[TenureMonths]]&lt;=59,"48-59","60-72")))))</f>
        <v>12-23</v>
      </c>
      <c r="V155">
        <f>IF(ChurnData[[#This Row],[Churn]]="Yes",1,0)</f>
        <v>0</v>
      </c>
    </row>
    <row r="156" spans="1:22" x14ac:dyDescent="0.35">
      <c r="A156" t="s">
        <v>198</v>
      </c>
      <c r="B156" t="s">
        <v>19</v>
      </c>
      <c r="C156">
        <v>0</v>
      </c>
      <c r="D156" t="s">
        <v>21</v>
      </c>
      <c r="E156" t="s">
        <v>21</v>
      </c>
      <c r="F156" t="s">
        <v>39</v>
      </c>
      <c r="G156" s="2">
        <v>34</v>
      </c>
      <c r="H156" t="s">
        <v>20</v>
      </c>
      <c r="I156" t="s">
        <v>23</v>
      </c>
      <c r="J156" t="s">
        <v>21</v>
      </c>
      <c r="K156" t="s">
        <v>20</v>
      </c>
      <c r="L156" t="s">
        <v>33</v>
      </c>
      <c r="M156" t="s">
        <v>21</v>
      </c>
      <c r="N156" t="s">
        <v>34</v>
      </c>
      <c r="O156" s="1">
        <v>93.84</v>
      </c>
      <c r="P156" s="1">
        <v>3216.38</v>
      </c>
      <c r="Q156">
        <v>2</v>
      </c>
      <c r="R156" t="s">
        <v>20</v>
      </c>
      <c r="S156" t="str">
        <f>IF(ChurnData[[#This Row],[MonthlyCharges]]&lt;=30,"1. Up to 30",IF(ChurnData[[#This Row],[MonthlyCharges]]&lt;=50,"2. 31-50",IF(ChurnData[[#This Row],[MonthlyCharges]]&lt;=70,"3. 51-70",IF(ChurnData[[#This Row],[MonthlyCharges]]&lt;=90,"4. 71-90","5. Over 90"))))</f>
        <v>5. Over 90</v>
      </c>
      <c r="T156" t="str">
        <f>IF(AND(ChurnData[[#This Row],[Contract]]="Month-to-month",ChurnData[[#This Row],[InternetService]]="Fiber optic",ChurnData[[#This Row],[TenureMonths]]&lt;=11),"High-risk","Other")</f>
        <v>Other</v>
      </c>
      <c r="U156" t="str">
        <f>IF(ChurnData[[#This Row],[TenureMonths]]&lt;=11,"0-11",IF(ChurnData[[#This Row],[TenureMonths]]&lt;=23,"12-23",IF(ChurnData[[#This Row],[TenureMonths]]&lt;=35,"24-35",IF(ChurnData[[#This Row],[TenureMonths]]&lt;=47,"36-47",IF(ChurnData[[#This Row],[TenureMonths]]&lt;=59,"48-59","60-72")))))</f>
        <v>24-35</v>
      </c>
      <c r="V156">
        <f>IF(ChurnData[[#This Row],[Churn]]="Yes",1,0)</f>
        <v>1</v>
      </c>
    </row>
    <row r="157" spans="1:22" x14ac:dyDescent="0.35">
      <c r="A157" t="s">
        <v>199</v>
      </c>
      <c r="B157" t="s">
        <v>36</v>
      </c>
      <c r="C157">
        <v>1</v>
      </c>
      <c r="D157" t="s">
        <v>20</v>
      </c>
      <c r="E157" t="s">
        <v>20</v>
      </c>
      <c r="F157" t="s">
        <v>27</v>
      </c>
      <c r="G157" s="2">
        <v>18</v>
      </c>
      <c r="H157" t="s">
        <v>20</v>
      </c>
      <c r="I157" t="s">
        <v>23</v>
      </c>
      <c r="J157" t="s">
        <v>21</v>
      </c>
      <c r="K157" t="s">
        <v>21</v>
      </c>
      <c r="L157" t="s">
        <v>33</v>
      </c>
      <c r="M157" t="s">
        <v>20</v>
      </c>
      <c r="N157" t="s">
        <v>30</v>
      </c>
      <c r="O157" s="1">
        <v>83.59</v>
      </c>
      <c r="P157" s="1">
        <v>1504.42</v>
      </c>
      <c r="Q157">
        <v>6</v>
      </c>
      <c r="R157" t="s">
        <v>20</v>
      </c>
      <c r="S157" t="str">
        <f>IF(ChurnData[[#This Row],[MonthlyCharges]]&lt;=30,"1. Up to 30",IF(ChurnData[[#This Row],[MonthlyCharges]]&lt;=50,"2. 31-50",IF(ChurnData[[#This Row],[MonthlyCharges]]&lt;=70,"3. 51-70",IF(ChurnData[[#This Row],[MonthlyCharges]]&lt;=90,"4. 71-90","5. Over 90"))))</f>
        <v>4. 71-90</v>
      </c>
      <c r="T157" t="str">
        <f>IF(AND(ChurnData[[#This Row],[Contract]]="Month-to-month",ChurnData[[#This Row],[InternetService]]="Fiber optic",ChurnData[[#This Row],[TenureMonths]]&lt;=11),"High-risk","Other")</f>
        <v>Other</v>
      </c>
      <c r="U157" t="str">
        <f>IF(ChurnData[[#This Row],[TenureMonths]]&lt;=11,"0-11",IF(ChurnData[[#This Row],[TenureMonths]]&lt;=23,"12-23",IF(ChurnData[[#This Row],[TenureMonths]]&lt;=35,"24-35",IF(ChurnData[[#This Row],[TenureMonths]]&lt;=47,"36-47",IF(ChurnData[[#This Row],[TenureMonths]]&lt;=59,"48-59","60-72")))))</f>
        <v>12-23</v>
      </c>
      <c r="V157">
        <f>IF(ChurnData[[#This Row],[Churn]]="Yes",1,0)</f>
        <v>1</v>
      </c>
    </row>
    <row r="158" spans="1:22" x14ac:dyDescent="0.35">
      <c r="A158" t="s">
        <v>200</v>
      </c>
      <c r="B158" t="s">
        <v>36</v>
      </c>
      <c r="C158">
        <v>1</v>
      </c>
      <c r="D158" t="s">
        <v>20</v>
      </c>
      <c r="E158" t="s">
        <v>20</v>
      </c>
      <c r="F158" t="s">
        <v>27</v>
      </c>
      <c r="G158" s="2">
        <v>43</v>
      </c>
      <c r="H158" t="s">
        <v>20</v>
      </c>
      <c r="I158" t="s">
        <v>23</v>
      </c>
      <c r="J158" t="s">
        <v>21</v>
      </c>
      <c r="K158" t="s">
        <v>21</v>
      </c>
      <c r="L158" t="s">
        <v>29</v>
      </c>
      <c r="M158" t="s">
        <v>20</v>
      </c>
      <c r="N158" t="s">
        <v>34</v>
      </c>
      <c r="O158" s="1">
        <v>86.62</v>
      </c>
      <c r="P158" s="1">
        <v>0</v>
      </c>
      <c r="Q158">
        <v>2</v>
      </c>
      <c r="R158" t="s">
        <v>21</v>
      </c>
      <c r="S158" t="str">
        <f>IF(ChurnData[[#This Row],[MonthlyCharges]]&lt;=30,"1. Up to 30",IF(ChurnData[[#This Row],[MonthlyCharges]]&lt;=50,"2. 31-50",IF(ChurnData[[#This Row],[MonthlyCharges]]&lt;=70,"3. 51-70",IF(ChurnData[[#This Row],[MonthlyCharges]]&lt;=90,"4. 71-90","5. Over 90"))))</f>
        <v>4. 71-90</v>
      </c>
      <c r="T158" t="str">
        <f>IF(AND(ChurnData[[#This Row],[Contract]]="Month-to-month",ChurnData[[#This Row],[InternetService]]="Fiber optic",ChurnData[[#This Row],[TenureMonths]]&lt;=11),"High-risk","Other")</f>
        <v>Other</v>
      </c>
      <c r="U158" t="str">
        <f>IF(ChurnData[[#This Row],[TenureMonths]]&lt;=11,"0-11",IF(ChurnData[[#This Row],[TenureMonths]]&lt;=23,"12-23",IF(ChurnData[[#This Row],[TenureMonths]]&lt;=35,"24-35",IF(ChurnData[[#This Row],[TenureMonths]]&lt;=47,"36-47",IF(ChurnData[[#This Row],[TenureMonths]]&lt;=59,"48-59","60-72")))))</f>
        <v>36-47</v>
      </c>
      <c r="V158">
        <f>IF(ChurnData[[#This Row],[Churn]]="Yes",1,0)</f>
        <v>0</v>
      </c>
    </row>
    <row r="159" spans="1:22" x14ac:dyDescent="0.35">
      <c r="A159" t="s">
        <v>201</v>
      </c>
      <c r="B159" t="s">
        <v>36</v>
      </c>
      <c r="C159">
        <v>0</v>
      </c>
      <c r="D159" t="s">
        <v>21</v>
      </c>
      <c r="E159" t="s">
        <v>21</v>
      </c>
      <c r="F159" t="s">
        <v>45</v>
      </c>
      <c r="G159" s="2">
        <v>19</v>
      </c>
      <c r="H159" t="s">
        <v>21</v>
      </c>
      <c r="I159" t="s">
        <v>23</v>
      </c>
      <c r="J159" t="s">
        <v>21</v>
      </c>
      <c r="K159" t="s">
        <v>21</v>
      </c>
      <c r="L159" t="s">
        <v>33</v>
      </c>
      <c r="M159" t="s">
        <v>20</v>
      </c>
      <c r="N159" t="s">
        <v>25</v>
      </c>
      <c r="O159" s="1">
        <v>71.03</v>
      </c>
      <c r="P159" s="1">
        <v>1368.02</v>
      </c>
      <c r="Q159">
        <v>2</v>
      </c>
      <c r="R159" t="s">
        <v>21</v>
      </c>
      <c r="S159" t="str">
        <f>IF(ChurnData[[#This Row],[MonthlyCharges]]&lt;=30,"1. Up to 30",IF(ChurnData[[#This Row],[MonthlyCharges]]&lt;=50,"2. 31-50",IF(ChurnData[[#This Row],[MonthlyCharges]]&lt;=70,"3. 51-70",IF(ChurnData[[#This Row],[MonthlyCharges]]&lt;=90,"4. 71-90","5. Over 90"))))</f>
        <v>4. 71-90</v>
      </c>
      <c r="T159" t="str">
        <f>IF(AND(ChurnData[[#This Row],[Contract]]="Month-to-month",ChurnData[[#This Row],[InternetService]]="Fiber optic",ChurnData[[#This Row],[TenureMonths]]&lt;=11),"High-risk","Other")</f>
        <v>Other</v>
      </c>
      <c r="U159" t="str">
        <f>IF(ChurnData[[#This Row],[TenureMonths]]&lt;=11,"0-11",IF(ChurnData[[#This Row],[TenureMonths]]&lt;=23,"12-23",IF(ChurnData[[#This Row],[TenureMonths]]&lt;=35,"24-35",IF(ChurnData[[#This Row],[TenureMonths]]&lt;=47,"36-47",IF(ChurnData[[#This Row],[TenureMonths]]&lt;=59,"48-59","60-72")))))</f>
        <v>12-23</v>
      </c>
      <c r="V159">
        <f>IF(ChurnData[[#This Row],[Churn]]="Yes",1,0)</f>
        <v>0</v>
      </c>
    </row>
    <row r="160" spans="1:22" x14ac:dyDescent="0.35">
      <c r="A160" t="s">
        <v>202</v>
      </c>
      <c r="B160" t="s">
        <v>19</v>
      </c>
      <c r="C160">
        <v>0</v>
      </c>
      <c r="D160" t="s">
        <v>20</v>
      </c>
      <c r="E160" t="s">
        <v>21</v>
      </c>
      <c r="F160" t="s">
        <v>75</v>
      </c>
      <c r="G160" s="2">
        <v>11</v>
      </c>
      <c r="H160" t="s">
        <v>20</v>
      </c>
      <c r="I160" t="s">
        <v>32</v>
      </c>
      <c r="J160" t="s">
        <v>20</v>
      </c>
      <c r="K160" t="s">
        <v>21</v>
      </c>
      <c r="L160" t="s">
        <v>33</v>
      </c>
      <c r="M160" t="s">
        <v>20</v>
      </c>
      <c r="N160" t="s">
        <v>25</v>
      </c>
      <c r="O160" s="1">
        <v>53.51</v>
      </c>
      <c r="P160" s="1">
        <v>591.20000000000005</v>
      </c>
      <c r="Q160">
        <v>2</v>
      </c>
      <c r="R160" t="s">
        <v>20</v>
      </c>
      <c r="S160" t="str">
        <f>IF(ChurnData[[#This Row],[MonthlyCharges]]&lt;=30,"1. Up to 30",IF(ChurnData[[#This Row],[MonthlyCharges]]&lt;=50,"2. 31-50",IF(ChurnData[[#This Row],[MonthlyCharges]]&lt;=70,"3. 51-70",IF(ChurnData[[#This Row],[MonthlyCharges]]&lt;=90,"4. 71-90","5. Over 90"))))</f>
        <v>3. 51-70</v>
      </c>
      <c r="T160" t="str">
        <f>IF(AND(ChurnData[[#This Row],[Contract]]="Month-to-month",ChurnData[[#This Row],[InternetService]]="Fiber optic",ChurnData[[#This Row],[TenureMonths]]&lt;=11),"High-risk","Other")</f>
        <v>Other</v>
      </c>
      <c r="U160" t="str">
        <f>IF(ChurnData[[#This Row],[TenureMonths]]&lt;=11,"0-11",IF(ChurnData[[#This Row],[TenureMonths]]&lt;=23,"12-23",IF(ChurnData[[#This Row],[TenureMonths]]&lt;=35,"24-35",IF(ChurnData[[#This Row],[TenureMonths]]&lt;=47,"36-47",IF(ChurnData[[#This Row],[TenureMonths]]&lt;=59,"48-59","60-72")))))</f>
        <v>0-11</v>
      </c>
      <c r="V160">
        <f>IF(ChurnData[[#This Row],[Churn]]="Yes",1,0)</f>
        <v>1</v>
      </c>
    </row>
    <row r="161" spans="1:22" x14ac:dyDescent="0.35">
      <c r="A161" t="s">
        <v>203</v>
      </c>
      <c r="B161" t="s">
        <v>19</v>
      </c>
      <c r="C161">
        <v>1</v>
      </c>
      <c r="D161" t="s">
        <v>21</v>
      </c>
      <c r="E161" t="s">
        <v>20</v>
      </c>
      <c r="F161" t="s">
        <v>49</v>
      </c>
      <c r="G161" s="2">
        <v>34</v>
      </c>
      <c r="H161" t="s">
        <v>20</v>
      </c>
      <c r="I161" t="s">
        <v>23</v>
      </c>
      <c r="J161" t="s">
        <v>21</v>
      </c>
      <c r="K161" t="s">
        <v>21</v>
      </c>
      <c r="L161" t="s">
        <v>24</v>
      </c>
      <c r="M161" t="s">
        <v>21</v>
      </c>
      <c r="N161" t="s">
        <v>43</v>
      </c>
      <c r="O161" s="1">
        <v>90.68</v>
      </c>
      <c r="P161" s="1">
        <v>3075.65</v>
      </c>
      <c r="Q161">
        <v>0</v>
      </c>
      <c r="R161" t="s">
        <v>21</v>
      </c>
      <c r="S161" t="str">
        <f>IF(ChurnData[[#This Row],[MonthlyCharges]]&lt;=30,"1. Up to 30",IF(ChurnData[[#This Row],[MonthlyCharges]]&lt;=50,"2. 31-50",IF(ChurnData[[#This Row],[MonthlyCharges]]&lt;=70,"3. 51-70",IF(ChurnData[[#This Row],[MonthlyCharges]]&lt;=90,"4. 71-90","5. Over 90"))))</f>
        <v>5. Over 90</v>
      </c>
      <c r="T161" t="str">
        <f>IF(AND(ChurnData[[#This Row],[Contract]]="Month-to-month",ChurnData[[#This Row],[InternetService]]="Fiber optic",ChurnData[[#This Row],[TenureMonths]]&lt;=11),"High-risk","Other")</f>
        <v>Other</v>
      </c>
      <c r="U161" t="str">
        <f>IF(ChurnData[[#This Row],[TenureMonths]]&lt;=11,"0-11",IF(ChurnData[[#This Row],[TenureMonths]]&lt;=23,"12-23",IF(ChurnData[[#This Row],[TenureMonths]]&lt;=35,"24-35",IF(ChurnData[[#This Row],[TenureMonths]]&lt;=47,"36-47",IF(ChurnData[[#This Row],[TenureMonths]]&lt;=59,"48-59","60-72")))))</f>
        <v>24-35</v>
      </c>
      <c r="V161">
        <f>IF(ChurnData[[#This Row],[Churn]]="Yes",1,0)</f>
        <v>0</v>
      </c>
    </row>
    <row r="162" spans="1:22" x14ac:dyDescent="0.35">
      <c r="A162" t="s">
        <v>204</v>
      </c>
      <c r="B162" t="s">
        <v>36</v>
      </c>
      <c r="C162">
        <v>0</v>
      </c>
      <c r="D162" t="s">
        <v>20</v>
      </c>
      <c r="E162" t="s">
        <v>21</v>
      </c>
      <c r="F162" t="s">
        <v>45</v>
      </c>
      <c r="G162" s="2">
        <v>53</v>
      </c>
      <c r="H162" t="s">
        <v>20</v>
      </c>
      <c r="I162" t="s">
        <v>23</v>
      </c>
      <c r="J162" t="s">
        <v>21</v>
      </c>
      <c r="K162" t="s">
        <v>21</v>
      </c>
      <c r="L162" t="s">
        <v>24</v>
      </c>
      <c r="M162" t="s">
        <v>20</v>
      </c>
      <c r="N162" t="s">
        <v>34</v>
      </c>
      <c r="O162" s="1">
        <v>81.209999999999994</v>
      </c>
      <c r="P162" s="1">
        <v>4262.42</v>
      </c>
      <c r="Q162">
        <v>0</v>
      </c>
      <c r="R162" t="s">
        <v>21</v>
      </c>
      <c r="S162" t="str">
        <f>IF(ChurnData[[#This Row],[MonthlyCharges]]&lt;=30,"1. Up to 30",IF(ChurnData[[#This Row],[MonthlyCharges]]&lt;=50,"2. 31-50",IF(ChurnData[[#This Row],[MonthlyCharges]]&lt;=70,"3. 51-70",IF(ChurnData[[#This Row],[MonthlyCharges]]&lt;=90,"4. 71-90","5. Over 90"))))</f>
        <v>4. 71-90</v>
      </c>
      <c r="T162" t="str">
        <f>IF(AND(ChurnData[[#This Row],[Contract]]="Month-to-month",ChurnData[[#This Row],[InternetService]]="Fiber optic",ChurnData[[#This Row],[TenureMonths]]&lt;=11),"High-risk","Other")</f>
        <v>Other</v>
      </c>
      <c r="U162" t="str">
        <f>IF(ChurnData[[#This Row],[TenureMonths]]&lt;=11,"0-11",IF(ChurnData[[#This Row],[TenureMonths]]&lt;=23,"12-23",IF(ChurnData[[#This Row],[TenureMonths]]&lt;=35,"24-35",IF(ChurnData[[#This Row],[TenureMonths]]&lt;=47,"36-47",IF(ChurnData[[#This Row],[TenureMonths]]&lt;=59,"48-59","60-72")))))</f>
        <v>48-59</v>
      </c>
      <c r="V162">
        <f>IF(ChurnData[[#This Row],[Churn]]="Yes",1,0)</f>
        <v>0</v>
      </c>
    </row>
    <row r="163" spans="1:22" x14ac:dyDescent="0.35">
      <c r="A163" t="s">
        <v>205</v>
      </c>
      <c r="B163" t="s">
        <v>19</v>
      </c>
      <c r="C163">
        <v>0</v>
      </c>
      <c r="D163" t="s">
        <v>20</v>
      </c>
      <c r="E163" t="s">
        <v>21</v>
      </c>
      <c r="F163" t="s">
        <v>45</v>
      </c>
      <c r="G163" s="2">
        <v>62</v>
      </c>
      <c r="H163" t="s">
        <v>21</v>
      </c>
      <c r="I163" t="s">
        <v>32</v>
      </c>
      <c r="J163" t="s">
        <v>21</v>
      </c>
      <c r="K163" t="s">
        <v>21</v>
      </c>
      <c r="L163" t="s">
        <v>24</v>
      </c>
      <c r="M163" t="s">
        <v>20</v>
      </c>
      <c r="N163" t="s">
        <v>25</v>
      </c>
      <c r="O163" s="1">
        <v>45.25</v>
      </c>
      <c r="P163" s="1">
        <v>2855.71</v>
      </c>
      <c r="Q163">
        <v>0</v>
      </c>
      <c r="R163" t="s">
        <v>21</v>
      </c>
      <c r="S163" t="str">
        <f>IF(ChurnData[[#This Row],[MonthlyCharges]]&lt;=30,"1. Up to 30",IF(ChurnData[[#This Row],[MonthlyCharges]]&lt;=50,"2. 31-50",IF(ChurnData[[#This Row],[MonthlyCharges]]&lt;=70,"3. 51-70",IF(ChurnData[[#This Row],[MonthlyCharges]]&lt;=90,"4. 71-90","5. Over 90"))))</f>
        <v>2. 31-50</v>
      </c>
      <c r="T163" t="str">
        <f>IF(AND(ChurnData[[#This Row],[Contract]]="Month-to-month",ChurnData[[#This Row],[InternetService]]="Fiber optic",ChurnData[[#This Row],[TenureMonths]]&lt;=11),"High-risk","Other")</f>
        <v>Other</v>
      </c>
      <c r="U163" t="str">
        <f>IF(ChurnData[[#This Row],[TenureMonths]]&lt;=11,"0-11",IF(ChurnData[[#This Row],[TenureMonths]]&lt;=23,"12-23",IF(ChurnData[[#This Row],[TenureMonths]]&lt;=35,"24-35",IF(ChurnData[[#This Row],[TenureMonths]]&lt;=47,"36-47",IF(ChurnData[[#This Row],[TenureMonths]]&lt;=59,"48-59","60-72")))))</f>
        <v>60-72</v>
      </c>
      <c r="V163">
        <f>IF(ChurnData[[#This Row],[Churn]]="Yes",1,0)</f>
        <v>0</v>
      </c>
    </row>
    <row r="164" spans="1:22" x14ac:dyDescent="0.35">
      <c r="A164" t="s">
        <v>206</v>
      </c>
      <c r="B164" t="s">
        <v>19</v>
      </c>
      <c r="C164">
        <v>1</v>
      </c>
      <c r="D164" t="s">
        <v>21</v>
      </c>
      <c r="E164" t="s">
        <v>21</v>
      </c>
      <c r="F164" t="s">
        <v>37</v>
      </c>
      <c r="G164" s="2">
        <v>43</v>
      </c>
      <c r="H164" t="s">
        <v>20</v>
      </c>
      <c r="I164" t="s">
        <v>21</v>
      </c>
      <c r="J164" t="s">
        <v>28</v>
      </c>
      <c r="K164" t="s">
        <v>28</v>
      </c>
      <c r="L164" t="s">
        <v>24</v>
      </c>
      <c r="M164" t="s">
        <v>20</v>
      </c>
      <c r="N164" t="s">
        <v>43</v>
      </c>
      <c r="O164" s="1">
        <v>27.05</v>
      </c>
      <c r="P164" s="1">
        <v>1165.23</v>
      </c>
      <c r="Q164">
        <v>0</v>
      </c>
      <c r="R164" t="s">
        <v>20</v>
      </c>
      <c r="S164" t="str">
        <f>IF(ChurnData[[#This Row],[MonthlyCharges]]&lt;=30,"1. Up to 30",IF(ChurnData[[#This Row],[MonthlyCharges]]&lt;=50,"2. 31-50",IF(ChurnData[[#This Row],[MonthlyCharges]]&lt;=70,"3. 51-70",IF(ChurnData[[#This Row],[MonthlyCharges]]&lt;=90,"4. 71-90","5. Over 90"))))</f>
        <v>1. Up to 30</v>
      </c>
      <c r="T164" t="str">
        <f>IF(AND(ChurnData[[#This Row],[Contract]]="Month-to-month",ChurnData[[#This Row],[InternetService]]="Fiber optic",ChurnData[[#This Row],[TenureMonths]]&lt;=11),"High-risk","Other")</f>
        <v>Other</v>
      </c>
      <c r="U164" t="str">
        <f>IF(ChurnData[[#This Row],[TenureMonths]]&lt;=11,"0-11",IF(ChurnData[[#This Row],[TenureMonths]]&lt;=23,"12-23",IF(ChurnData[[#This Row],[TenureMonths]]&lt;=35,"24-35",IF(ChurnData[[#This Row],[TenureMonths]]&lt;=47,"36-47",IF(ChurnData[[#This Row],[TenureMonths]]&lt;=59,"48-59","60-72")))))</f>
        <v>36-47</v>
      </c>
      <c r="V164">
        <f>IF(ChurnData[[#This Row],[Churn]]="Yes",1,0)</f>
        <v>1</v>
      </c>
    </row>
    <row r="165" spans="1:22" x14ac:dyDescent="0.35">
      <c r="A165" t="s">
        <v>207</v>
      </c>
      <c r="B165" t="s">
        <v>36</v>
      </c>
      <c r="C165">
        <v>0</v>
      </c>
      <c r="D165" t="s">
        <v>20</v>
      </c>
      <c r="E165" t="s">
        <v>21</v>
      </c>
      <c r="F165" t="s">
        <v>75</v>
      </c>
      <c r="G165" s="2">
        <v>13</v>
      </c>
      <c r="H165" t="s">
        <v>20</v>
      </c>
      <c r="I165" t="s">
        <v>23</v>
      </c>
      <c r="J165" t="s">
        <v>21</v>
      </c>
      <c r="K165" t="s">
        <v>21</v>
      </c>
      <c r="L165" t="s">
        <v>33</v>
      </c>
      <c r="M165" t="s">
        <v>21</v>
      </c>
      <c r="N165" t="s">
        <v>43</v>
      </c>
      <c r="O165" s="1">
        <v>91.23</v>
      </c>
      <c r="P165" s="1">
        <v>1206.19</v>
      </c>
      <c r="Q165">
        <v>1</v>
      </c>
      <c r="R165" t="s">
        <v>20</v>
      </c>
      <c r="S165" t="str">
        <f>IF(ChurnData[[#This Row],[MonthlyCharges]]&lt;=30,"1. Up to 30",IF(ChurnData[[#This Row],[MonthlyCharges]]&lt;=50,"2. 31-50",IF(ChurnData[[#This Row],[MonthlyCharges]]&lt;=70,"3. 51-70",IF(ChurnData[[#This Row],[MonthlyCharges]]&lt;=90,"4. 71-90","5. Over 90"))))</f>
        <v>5. Over 90</v>
      </c>
      <c r="T165" t="str">
        <f>IF(AND(ChurnData[[#This Row],[Contract]]="Month-to-month",ChurnData[[#This Row],[InternetService]]="Fiber optic",ChurnData[[#This Row],[TenureMonths]]&lt;=11),"High-risk","Other")</f>
        <v>Other</v>
      </c>
      <c r="U165" t="str">
        <f>IF(ChurnData[[#This Row],[TenureMonths]]&lt;=11,"0-11",IF(ChurnData[[#This Row],[TenureMonths]]&lt;=23,"12-23",IF(ChurnData[[#This Row],[TenureMonths]]&lt;=35,"24-35",IF(ChurnData[[#This Row],[TenureMonths]]&lt;=47,"36-47",IF(ChurnData[[#This Row],[TenureMonths]]&lt;=59,"48-59","60-72")))))</f>
        <v>12-23</v>
      </c>
      <c r="V165">
        <f>IF(ChurnData[[#This Row],[Churn]]="Yes",1,0)</f>
        <v>1</v>
      </c>
    </row>
    <row r="166" spans="1:22" x14ac:dyDescent="0.35">
      <c r="A166" t="s">
        <v>208</v>
      </c>
      <c r="B166" t="s">
        <v>19</v>
      </c>
      <c r="C166">
        <v>0</v>
      </c>
      <c r="D166" t="s">
        <v>20</v>
      </c>
      <c r="E166" t="s">
        <v>20</v>
      </c>
      <c r="F166" t="s">
        <v>56</v>
      </c>
      <c r="G166" s="2">
        <v>5</v>
      </c>
      <c r="H166" t="s">
        <v>20</v>
      </c>
      <c r="I166" t="s">
        <v>32</v>
      </c>
      <c r="J166" t="s">
        <v>21</v>
      </c>
      <c r="K166" t="s">
        <v>21</v>
      </c>
      <c r="L166" t="s">
        <v>29</v>
      </c>
      <c r="M166" t="s">
        <v>20</v>
      </c>
      <c r="N166" t="s">
        <v>25</v>
      </c>
      <c r="O166" s="1">
        <v>57.61</v>
      </c>
      <c r="P166" s="1">
        <v>289.23</v>
      </c>
      <c r="Q166">
        <v>0</v>
      </c>
      <c r="R166" t="s">
        <v>21</v>
      </c>
      <c r="S166" t="str">
        <f>IF(ChurnData[[#This Row],[MonthlyCharges]]&lt;=30,"1. Up to 30",IF(ChurnData[[#This Row],[MonthlyCharges]]&lt;=50,"2. 31-50",IF(ChurnData[[#This Row],[MonthlyCharges]]&lt;=70,"3. 51-70",IF(ChurnData[[#This Row],[MonthlyCharges]]&lt;=90,"4. 71-90","5. Over 90"))))</f>
        <v>3. 51-70</v>
      </c>
      <c r="T166" t="str">
        <f>IF(AND(ChurnData[[#This Row],[Contract]]="Month-to-month",ChurnData[[#This Row],[InternetService]]="Fiber optic",ChurnData[[#This Row],[TenureMonths]]&lt;=11),"High-risk","Other")</f>
        <v>Other</v>
      </c>
      <c r="U166" t="str">
        <f>IF(ChurnData[[#This Row],[TenureMonths]]&lt;=11,"0-11",IF(ChurnData[[#This Row],[TenureMonths]]&lt;=23,"12-23",IF(ChurnData[[#This Row],[TenureMonths]]&lt;=35,"24-35",IF(ChurnData[[#This Row],[TenureMonths]]&lt;=47,"36-47",IF(ChurnData[[#This Row],[TenureMonths]]&lt;=59,"48-59","60-72")))))</f>
        <v>0-11</v>
      </c>
      <c r="V166">
        <f>IF(ChurnData[[#This Row],[Churn]]="Yes",1,0)</f>
        <v>0</v>
      </c>
    </row>
    <row r="167" spans="1:22" x14ac:dyDescent="0.35">
      <c r="A167" t="s">
        <v>209</v>
      </c>
      <c r="B167" t="s">
        <v>19</v>
      </c>
      <c r="C167">
        <v>0</v>
      </c>
      <c r="D167" t="s">
        <v>21</v>
      </c>
      <c r="E167" t="s">
        <v>21</v>
      </c>
      <c r="F167" t="s">
        <v>65</v>
      </c>
      <c r="G167" s="2">
        <v>38</v>
      </c>
      <c r="H167" t="s">
        <v>20</v>
      </c>
      <c r="I167" t="s">
        <v>21</v>
      </c>
      <c r="J167" t="s">
        <v>28</v>
      </c>
      <c r="K167" t="s">
        <v>28</v>
      </c>
      <c r="L167" t="s">
        <v>33</v>
      </c>
      <c r="M167" t="s">
        <v>20</v>
      </c>
      <c r="N167" t="s">
        <v>34</v>
      </c>
      <c r="O167" s="1">
        <v>36.97</v>
      </c>
      <c r="P167" s="1">
        <v>1418.29</v>
      </c>
      <c r="Q167">
        <v>0</v>
      </c>
      <c r="R167" t="s">
        <v>20</v>
      </c>
      <c r="S167" t="str">
        <f>IF(ChurnData[[#This Row],[MonthlyCharges]]&lt;=30,"1. Up to 30",IF(ChurnData[[#This Row],[MonthlyCharges]]&lt;=50,"2. 31-50",IF(ChurnData[[#This Row],[MonthlyCharges]]&lt;=70,"3. 51-70",IF(ChurnData[[#This Row],[MonthlyCharges]]&lt;=90,"4. 71-90","5. Over 90"))))</f>
        <v>2. 31-50</v>
      </c>
      <c r="T167" t="str">
        <f>IF(AND(ChurnData[[#This Row],[Contract]]="Month-to-month",ChurnData[[#This Row],[InternetService]]="Fiber optic",ChurnData[[#This Row],[TenureMonths]]&lt;=11),"High-risk","Other")</f>
        <v>Other</v>
      </c>
      <c r="U167" t="str">
        <f>IF(ChurnData[[#This Row],[TenureMonths]]&lt;=11,"0-11",IF(ChurnData[[#This Row],[TenureMonths]]&lt;=23,"12-23",IF(ChurnData[[#This Row],[TenureMonths]]&lt;=35,"24-35",IF(ChurnData[[#This Row],[TenureMonths]]&lt;=47,"36-47",IF(ChurnData[[#This Row],[TenureMonths]]&lt;=59,"48-59","60-72")))))</f>
        <v>36-47</v>
      </c>
      <c r="V167">
        <f>IF(ChurnData[[#This Row],[Churn]]="Yes",1,0)</f>
        <v>1</v>
      </c>
    </row>
    <row r="168" spans="1:22" x14ac:dyDescent="0.35">
      <c r="A168" t="s">
        <v>210</v>
      </c>
      <c r="B168" t="s">
        <v>19</v>
      </c>
      <c r="C168">
        <v>0</v>
      </c>
      <c r="D168" t="s">
        <v>20</v>
      </c>
      <c r="E168" t="s">
        <v>20</v>
      </c>
      <c r="F168" t="s">
        <v>58</v>
      </c>
      <c r="G168" s="2">
        <v>65</v>
      </c>
      <c r="H168" t="s">
        <v>20</v>
      </c>
      <c r="I168" t="s">
        <v>21</v>
      </c>
      <c r="J168" t="s">
        <v>28</v>
      </c>
      <c r="K168" t="s">
        <v>28</v>
      </c>
      <c r="L168" t="s">
        <v>29</v>
      </c>
      <c r="M168" t="s">
        <v>20</v>
      </c>
      <c r="N168" t="s">
        <v>25</v>
      </c>
      <c r="O168" s="1">
        <v>43.57</v>
      </c>
      <c r="P168" s="1">
        <v>2867.56</v>
      </c>
      <c r="Q168">
        <v>3</v>
      </c>
      <c r="R168" t="s">
        <v>21</v>
      </c>
      <c r="S168" t="str">
        <f>IF(ChurnData[[#This Row],[MonthlyCharges]]&lt;=30,"1. Up to 30",IF(ChurnData[[#This Row],[MonthlyCharges]]&lt;=50,"2. 31-50",IF(ChurnData[[#This Row],[MonthlyCharges]]&lt;=70,"3. 51-70",IF(ChurnData[[#This Row],[MonthlyCharges]]&lt;=90,"4. 71-90","5. Over 90"))))</f>
        <v>2. 31-50</v>
      </c>
      <c r="T168" t="str">
        <f>IF(AND(ChurnData[[#This Row],[Contract]]="Month-to-month",ChurnData[[#This Row],[InternetService]]="Fiber optic",ChurnData[[#This Row],[TenureMonths]]&lt;=11),"High-risk","Other")</f>
        <v>Other</v>
      </c>
      <c r="U168" t="str">
        <f>IF(ChurnData[[#This Row],[TenureMonths]]&lt;=11,"0-11",IF(ChurnData[[#This Row],[TenureMonths]]&lt;=23,"12-23",IF(ChurnData[[#This Row],[TenureMonths]]&lt;=35,"24-35",IF(ChurnData[[#This Row],[TenureMonths]]&lt;=47,"36-47",IF(ChurnData[[#This Row],[TenureMonths]]&lt;=59,"48-59","60-72")))))</f>
        <v>60-72</v>
      </c>
      <c r="V168">
        <f>IF(ChurnData[[#This Row],[Churn]]="Yes",1,0)</f>
        <v>0</v>
      </c>
    </row>
    <row r="169" spans="1:22" x14ac:dyDescent="0.35">
      <c r="A169" t="s">
        <v>211</v>
      </c>
      <c r="B169" t="s">
        <v>19</v>
      </c>
      <c r="C169">
        <v>0</v>
      </c>
      <c r="D169" t="s">
        <v>21</v>
      </c>
      <c r="E169" t="s">
        <v>20</v>
      </c>
      <c r="F169" t="s">
        <v>75</v>
      </c>
      <c r="G169" s="2">
        <v>67</v>
      </c>
      <c r="H169" t="s">
        <v>20</v>
      </c>
      <c r="I169" t="s">
        <v>32</v>
      </c>
      <c r="J169" t="s">
        <v>21</v>
      </c>
      <c r="K169" t="s">
        <v>21</v>
      </c>
      <c r="L169" t="s">
        <v>24</v>
      </c>
      <c r="M169" t="s">
        <v>20</v>
      </c>
      <c r="N169" t="s">
        <v>30</v>
      </c>
      <c r="O169" s="1">
        <v>53.29</v>
      </c>
      <c r="P169" s="1">
        <v>3517.44</v>
      </c>
      <c r="Q169">
        <v>2</v>
      </c>
      <c r="R169" t="s">
        <v>21</v>
      </c>
      <c r="S169" t="str">
        <f>IF(ChurnData[[#This Row],[MonthlyCharges]]&lt;=30,"1. Up to 30",IF(ChurnData[[#This Row],[MonthlyCharges]]&lt;=50,"2. 31-50",IF(ChurnData[[#This Row],[MonthlyCharges]]&lt;=70,"3. 51-70",IF(ChurnData[[#This Row],[MonthlyCharges]]&lt;=90,"4. 71-90","5. Over 90"))))</f>
        <v>3. 51-70</v>
      </c>
      <c r="T169" t="str">
        <f>IF(AND(ChurnData[[#This Row],[Contract]]="Month-to-month",ChurnData[[#This Row],[InternetService]]="Fiber optic",ChurnData[[#This Row],[TenureMonths]]&lt;=11),"High-risk","Other")</f>
        <v>Other</v>
      </c>
      <c r="U169" t="str">
        <f>IF(ChurnData[[#This Row],[TenureMonths]]&lt;=11,"0-11",IF(ChurnData[[#This Row],[TenureMonths]]&lt;=23,"12-23",IF(ChurnData[[#This Row],[TenureMonths]]&lt;=35,"24-35",IF(ChurnData[[#This Row],[TenureMonths]]&lt;=47,"36-47",IF(ChurnData[[#This Row],[TenureMonths]]&lt;=59,"48-59","60-72")))))</f>
        <v>60-72</v>
      </c>
      <c r="V169">
        <f>IF(ChurnData[[#This Row],[Churn]]="Yes",1,0)</f>
        <v>0</v>
      </c>
    </row>
    <row r="170" spans="1:22" x14ac:dyDescent="0.35">
      <c r="A170" t="s">
        <v>212</v>
      </c>
      <c r="B170" t="s">
        <v>19</v>
      </c>
      <c r="C170">
        <v>0</v>
      </c>
      <c r="D170" t="s">
        <v>20</v>
      </c>
      <c r="E170" t="s">
        <v>20</v>
      </c>
      <c r="F170" t="s">
        <v>65</v>
      </c>
      <c r="G170" s="2">
        <v>19</v>
      </c>
      <c r="H170" t="s">
        <v>20</v>
      </c>
      <c r="I170" t="s">
        <v>32</v>
      </c>
      <c r="J170" t="s">
        <v>21</v>
      </c>
      <c r="K170" t="s">
        <v>20</v>
      </c>
      <c r="L170" t="s">
        <v>33</v>
      </c>
      <c r="M170" t="s">
        <v>21</v>
      </c>
      <c r="N170" t="s">
        <v>25</v>
      </c>
      <c r="O170" s="1">
        <v>60.45</v>
      </c>
      <c r="P170" s="1">
        <v>1117.3900000000001</v>
      </c>
      <c r="Q170">
        <v>1</v>
      </c>
      <c r="R170" t="s">
        <v>21</v>
      </c>
      <c r="S170" t="str">
        <f>IF(ChurnData[[#This Row],[MonthlyCharges]]&lt;=30,"1. Up to 30",IF(ChurnData[[#This Row],[MonthlyCharges]]&lt;=50,"2. 31-50",IF(ChurnData[[#This Row],[MonthlyCharges]]&lt;=70,"3. 51-70",IF(ChurnData[[#This Row],[MonthlyCharges]]&lt;=90,"4. 71-90","5. Over 90"))))</f>
        <v>3. 51-70</v>
      </c>
      <c r="T170" t="str">
        <f>IF(AND(ChurnData[[#This Row],[Contract]]="Month-to-month",ChurnData[[#This Row],[InternetService]]="Fiber optic",ChurnData[[#This Row],[TenureMonths]]&lt;=11),"High-risk","Other")</f>
        <v>Other</v>
      </c>
      <c r="U170" t="str">
        <f>IF(ChurnData[[#This Row],[TenureMonths]]&lt;=11,"0-11",IF(ChurnData[[#This Row],[TenureMonths]]&lt;=23,"12-23",IF(ChurnData[[#This Row],[TenureMonths]]&lt;=35,"24-35",IF(ChurnData[[#This Row],[TenureMonths]]&lt;=47,"36-47",IF(ChurnData[[#This Row],[TenureMonths]]&lt;=59,"48-59","60-72")))))</f>
        <v>12-23</v>
      </c>
      <c r="V170">
        <f>IF(ChurnData[[#This Row],[Churn]]="Yes",1,0)</f>
        <v>0</v>
      </c>
    </row>
    <row r="171" spans="1:22" x14ac:dyDescent="0.35">
      <c r="A171" t="s">
        <v>213</v>
      </c>
      <c r="B171" t="s">
        <v>19</v>
      </c>
      <c r="C171">
        <v>0</v>
      </c>
      <c r="D171" t="s">
        <v>20</v>
      </c>
      <c r="E171" t="s">
        <v>21</v>
      </c>
      <c r="F171" t="s">
        <v>75</v>
      </c>
      <c r="G171" s="2">
        <v>31</v>
      </c>
      <c r="H171" t="s">
        <v>20</v>
      </c>
      <c r="I171" t="s">
        <v>32</v>
      </c>
      <c r="J171" t="s">
        <v>20</v>
      </c>
      <c r="K171" t="s">
        <v>21</v>
      </c>
      <c r="L171" t="s">
        <v>33</v>
      </c>
      <c r="M171" t="s">
        <v>20</v>
      </c>
      <c r="N171" t="s">
        <v>34</v>
      </c>
      <c r="O171" s="1">
        <v>68.84</v>
      </c>
      <c r="P171" s="1">
        <v>2078.54</v>
      </c>
      <c r="Q171">
        <v>4</v>
      </c>
      <c r="R171" t="s">
        <v>21</v>
      </c>
      <c r="S171" t="str">
        <f>IF(ChurnData[[#This Row],[MonthlyCharges]]&lt;=30,"1. Up to 30",IF(ChurnData[[#This Row],[MonthlyCharges]]&lt;=50,"2. 31-50",IF(ChurnData[[#This Row],[MonthlyCharges]]&lt;=70,"3. 51-70",IF(ChurnData[[#This Row],[MonthlyCharges]]&lt;=90,"4. 71-90","5. Over 90"))))</f>
        <v>3. 51-70</v>
      </c>
      <c r="T171" t="str">
        <f>IF(AND(ChurnData[[#This Row],[Contract]]="Month-to-month",ChurnData[[#This Row],[InternetService]]="Fiber optic",ChurnData[[#This Row],[TenureMonths]]&lt;=11),"High-risk","Other")</f>
        <v>Other</v>
      </c>
      <c r="U171" t="str">
        <f>IF(ChurnData[[#This Row],[TenureMonths]]&lt;=11,"0-11",IF(ChurnData[[#This Row],[TenureMonths]]&lt;=23,"12-23",IF(ChurnData[[#This Row],[TenureMonths]]&lt;=35,"24-35",IF(ChurnData[[#This Row],[TenureMonths]]&lt;=47,"36-47",IF(ChurnData[[#This Row],[TenureMonths]]&lt;=59,"48-59","60-72")))))</f>
        <v>24-35</v>
      </c>
      <c r="V171">
        <f>IF(ChurnData[[#This Row],[Churn]]="Yes",1,0)</f>
        <v>0</v>
      </c>
    </row>
    <row r="172" spans="1:22" x14ac:dyDescent="0.35">
      <c r="A172" t="s">
        <v>214</v>
      </c>
      <c r="B172" t="s">
        <v>36</v>
      </c>
      <c r="C172">
        <v>1</v>
      </c>
      <c r="D172" t="s">
        <v>21</v>
      </c>
      <c r="E172" t="s">
        <v>21</v>
      </c>
      <c r="F172" t="s">
        <v>49</v>
      </c>
      <c r="G172" s="2">
        <v>66</v>
      </c>
      <c r="H172" t="s">
        <v>20</v>
      </c>
      <c r="I172" t="s">
        <v>23</v>
      </c>
      <c r="J172" t="s">
        <v>21</v>
      </c>
      <c r="K172" t="s">
        <v>20</v>
      </c>
      <c r="L172" t="s">
        <v>24</v>
      </c>
      <c r="M172" t="s">
        <v>21</v>
      </c>
      <c r="N172" t="s">
        <v>43</v>
      </c>
      <c r="O172" s="1">
        <v>75.05</v>
      </c>
      <c r="P172" s="1">
        <v>4832.7700000000004</v>
      </c>
      <c r="Q172">
        <v>2</v>
      </c>
      <c r="R172" t="s">
        <v>21</v>
      </c>
      <c r="S172" t="str">
        <f>IF(ChurnData[[#This Row],[MonthlyCharges]]&lt;=30,"1. Up to 30",IF(ChurnData[[#This Row],[MonthlyCharges]]&lt;=50,"2. 31-50",IF(ChurnData[[#This Row],[MonthlyCharges]]&lt;=70,"3. 51-70",IF(ChurnData[[#This Row],[MonthlyCharges]]&lt;=90,"4. 71-90","5. Over 90"))))</f>
        <v>4. 71-90</v>
      </c>
      <c r="T172" t="str">
        <f>IF(AND(ChurnData[[#This Row],[Contract]]="Month-to-month",ChurnData[[#This Row],[InternetService]]="Fiber optic",ChurnData[[#This Row],[TenureMonths]]&lt;=11),"High-risk","Other")</f>
        <v>Other</v>
      </c>
      <c r="U172" t="str">
        <f>IF(ChurnData[[#This Row],[TenureMonths]]&lt;=11,"0-11",IF(ChurnData[[#This Row],[TenureMonths]]&lt;=23,"12-23",IF(ChurnData[[#This Row],[TenureMonths]]&lt;=35,"24-35",IF(ChurnData[[#This Row],[TenureMonths]]&lt;=47,"36-47",IF(ChurnData[[#This Row],[TenureMonths]]&lt;=59,"48-59","60-72")))))</f>
        <v>60-72</v>
      </c>
      <c r="V172">
        <f>IF(ChurnData[[#This Row],[Churn]]="Yes",1,0)</f>
        <v>0</v>
      </c>
    </row>
    <row r="173" spans="1:22" x14ac:dyDescent="0.35">
      <c r="A173" t="s">
        <v>215</v>
      </c>
      <c r="B173" t="s">
        <v>19</v>
      </c>
      <c r="C173">
        <v>0</v>
      </c>
      <c r="D173" t="s">
        <v>20</v>
      </c>
      <c r="E173" t="s">
        <v>20</v>
      </c>
      <c r="F173" t="s">
        <v>49</v>
      </c>
      <c r="G173" s="2">
        <v>68</v>
      </c>
      <c r="H173" t="s">
        <v>21</v>
      </c>
      <c r="I173" t="s">
        <v>23</v>
      </c>
      <c r="J173" t="s">
        <v>21</v>
      </c>
      <c r="K173" t="s">
        <v>20</v>
      </c>
      <c r="L173" t="s">
        <v>24</v>
      </c>
      <c r="M173" t="s">
        <v>21</v>
      </c>
      <c r="N173" t="s">
        <v>34</v>
      </c>
      <c r="O173" s="1">
        <v>75.13</v>
      </c>
      <c r="P173" s="1">
        <v>5038.3599999999997</v>
      </c>
      <c r="Q173">
        <v>2</v>
      </c>
      <c r="R173" t="s">
        <v>21</v>
      </c>
      <c r="S173" t="str">
        <f>IF(ChurnData[[#This Row],[MonthlyCharges]]&lt;=30,"1. Up to 30",IF(ChurnData[[#This Row],[MonthlyCharges]]&lt;=50,"2. 31-50",IF(ChurnData[[#This Row],[MonthlyCharges]]&lt;=70,"3. 51-70",IF(ChurnData[[#This Row],[MonthlyCharges]]&lt;=90,"4. 71-90","5. Over 90"))))</f>
        <v>4. 71-90</v>
      </c>
      <c r="T173" t="str">
        <f>IF(AND(ChurnData[[#This Row],[Contract]]="Month-to-month",ChurnData[[#This Row],[InternetService]]="Fiber optic",ChurnData[[#This Row],[TenureMonths]]&lt;=11),"High-risk","Other")</f>
        <v>Other</v>
      </c>
      <c r="U173" t="str">
        <f>IF(ChurnData[[#This Row],[TenureMonths]]&lt;=11,"0-11",IF(ChurnData[[#This Row],[TenureMonths]]&lt;=23,"12-23",IF(ChurnData[[#This Row],[TenureMonths]]&lt;=35,"24-35",IF(ChurnData[[#This Row],[TenureMonths]]&lt;=47,"36-47",IF(ChurnData[[#This Row],[TenureMonths]]&lt;=59,"48-59","60-72")))))</f>
        <v>60-72</v>
      </c>
      <c r="V173">
        <f>IF(ChurnData[[#This Row],[Churn]]="Yes",1,0)</f>
        <v>0</v>
      </c>
    </row>
    <row r="174" spans="1:22" x14ac:dyDescent="0.35">
      <c r="A174" t="s">
        <v>216</v>
      </c>
      <c r="B174" t="s">
        <v>19</v>
      </c>
      <c r="C174">
        <v>0</v>
      </c>
      <c r="D174" t="s">
        <v>21</v>
      </c>
      <c r="E174" t="s">
        <v>21</v>
      </c>
      <c r="F174" t="s">
        <v>45</v>
      </c>
      <c r="G174" s="2">
        <v>18</v>
      </c>
      <c r="H174" t="s">
        <v>20</v>
      </c>
      <c r="I174" t="s">
        <v>32</v>
      </c>
      <c r="J174" t="s">
        <v>20</v>
      </c>
      <c r="K174" t="s">
        <v>21</v>
      </c>
      <c r="L174" t="s">
        <v>33</v>
      </c>
      <c r="M174" t="s">
        <v>21</v>
      </c>
      <c r="N174" t="s">
        <v>34</v>
      </c>
      <c r="O174" s="1">
        <v>57.08</v>
      </c>
      <c r="P174" s="1">
        <v>1045.06</v>
      </c>
      <c r="Q174">
        <v>2</v>
      </c>
      <c r="R174" t="s">
        <v>21</v>
      </c>
      <c r="S174" t="str">
        <f>IF(ChurnData[[#This Row],[MonthlyCharges]]&lt;=30,"1. Up to 30",IF(ChurnData[[#This Row],[MonthlyCharges]]&lt;=50,"2. 31-50",IF(ChurnData[[#This Row],[MonthlyCharges]]&lt;=70,"3. 51-70",IF(ChurnData[[#This Row],[MonthlyCharges]]&lt;=90,"4. 71-90","5. Over 90"))))</f>
        <v>3. 51-70</v>
      </c>
      <c r="T174" t="str">
        <f>IF(AND(ChurnData[[#This Row],[Contract]]="Month-to-month",ChurnData[[#This Row],[InternetService]]="Fiber optic",ChurnData[[#This Row],[TenureMonths]]&lt;=11),"High-risk","Other")</f>
        <v>Other</v>
      </c>
      <c r="U174" t="str">
        <f>IF(ChurnData[[#This Row],[TenureMonths]]&lt;=11,"0-11",IF(ChurnData[[#This Row],[TenureMonths]]&lt;=23,"12-23",IF(ChurnData[[#This Row],[TenureMonths]]&lt;=35,"24-35",IF(ChurnData[[#This Row],[TenureMonths]]&lt;=47,"36-47",IF(ChurnData[[#This Row],[TenureMonths]]&lt;=59,"48-59","60-72")))))</f>
        <v>12-23</v>
      </c>
      <c r="V174">
        <f>IF(ChurnData[[#This Row],[Churn]]="Yes",1,0)</f>
        <v>0</v>
      </c>
    </row>
    <row r="175" spans="1:22" x14ac:dyDescent="0.35">
      <c r="A175" t="s">
        <v>217</v>
      </c>
      <c r="B175" t="s">
        <v>19</v>
      </c>
      <c r="C175">
        <v>1</v>
      </c>
      <c r="D175" t="s">
        <v>20</v>
      </c>
      <c r="E175" t="s">
        <v>20</v>
      </c>
      <c r="F175" t="s">
        <v>27</v>
      </c>
      <c r="G175" s="2">
        <v>7</v>
      </c>
      <c r="H175" t="s">
        <v>20</v>
      </c>
      <c r="I175" t="s">
        <v>21</v>
      </c>
      <c r="J175" t="s">
        <v>28</v>
      </c>
      <c r="K175" t="s">
        <v>28</v>
      </c>
      <c r="L175" t="s">
        <v>33</v>
      </c>
      <c r="M175" t="s">
        <v>21</v>
      </c>
      <c r="N175" t="s">
        <v>25</v>
      </c>
      <c r="O175" s="1">
        <v>40.049999999999997</v>
      </c>
      <c r="P175" s="1">
        <v>284.17</v>
      </c>
      <c r="Q175">
        <v>0</v>
      </c>
      <c r="R175" t="s">
        <v>20</v>
      </c>
      <c r="S175" t="str">
        <f>IF(ChurnData[[#This Row],[MonthlyCharges]]&lt;=30,"1. Up to 30",IF(ChurnData[[#This Row],[MonthlyCharges]]&lt;=50,"2. 31-50",IF(ChurnData[[#This Row],[MonthlyCharges]]&lt;=70,"3. 51-70",IF(ChurnData[[#This Row],[MonthlyCharges]]&lt;=90,"4. 71-90","5. Over 90"))))</f>
        <v>2. 31-50</v>
      </c>
      <c r="T175" t="str">
        <f>IF(AND(ChurnData[[#This Row],[Contract]]="Month-to-month",ChurnData[[#This Row],[InternetService]]="Fiber optic",ChurnData[[#This Row],[TenureMonths]]&lt;=11),"High-risk","Other")</f>
        <v>Other</v>
      </c>
      <c r="U175" t="str">
        <f>IF(ChurnData[[#This Row],[TenureMonths]]&lt;=11,"0-11",IF(ChurnData[[#This Row],[TenureMonths]]&lt;=23,"12-23",IF(ChurnData[[#This Row],[TenureMonths]]&lt;=35,"24-35",IF(ChurnData[[#This Row],[TenureMonths]]&lt;=47,"36-47",IF(ChurnData[[#This Row],[TenureMonths]]&lt;=59,"48-59","60-72")))))</f>
        <v>0-11</v>
      </c>
      <c r="V175">
        <f>IF(ChurnData[[#This Row],[Churn]]="Yes",1,0)</f>
        <v>1</v>
      </c>
    </row>
    <row r="176" spans="1:22" x14ac:dyDescent="0.35">
      <c r="A176" t="s">
        <v>218</v>
      </c>
      <c r="B176" t="s">
        <v>19</v>
      </c>
      <c r="C176">
        <v>0</v>
      </c>
      <c r="D176" t="s">
        <v>21</v>
      </c>
      <c r="E176" t="s">
        <v>21</v>
      </c>
      <c r="F176" t="s">
        <v>75</v>
      </c>
      <c r="G176" s="2">
        <v>54</v>
      </c>
      <c r="H176" t="s">
        <v>20</v>
      </c>
      <c r="I176" t="s">
        <v>21</v>
      </c>
      <c r="J176" t="s">
        <v>28</v>
      </c>
      <c r="K176" t="s">
        <v>28</v>
      </c>
      <c r="L176" t="s">
        <v>29</v>
      </c>
      <c r="M176" t="s">
        <v>21</v>
      </c>
      <c r="N176" t="s">
        <v>30</v>
      </c>
      <c r="O176" s="1">
        <v>38.24</v>
      </c>
      <c r="P176" s="1">
        <v>2016.96</v>
      </c>
      <c r="Q176">
        <v>0</v>
      </c>
      <c r="R176" t="s">
        <v>21</v>
      </c>
      <c r="S176" t="str">
        <f>IF(ChurnData[[#This Row],[MonthlyCharges]]&lt;=30,"1. Up to 30",IF(ChurnData[[#This Row],[MonthlyCharges]]&lt;=50,"2. 31-50",IF(ChurnData[[#This Row],[MonthlyCharges]]&lt;=70,"3. 51-70",IF(ChurnData[[#This Row],[MonthlyCharges]]&lt;=90,"4. 71-90","5. Over 90"))))</f>
        <v>2. 31-50</v>
      </c>
      <c r="T176" t="str">
        <f>IF(AND(ChurnData[[#This Row],[Contract]]="Month-to-month",ChurnData[[#This Row],[InternetService]]="Fiber optic",ChurnData[[#This Row],[TenureMonths]]&lt;=11),"High-risk","Other")</f>
        <v>Other</v>
      </c>
      <c r="U176" t="str">
        <f>IF(ChurnData[[#This Row],[TenureMonths]]&lt;=11,"0-11",IF(ChurnData[[#This Row],[TenureMonths]]&lt;=23,"12-23",IF(ChurnData[[#This Row],[TenureMonths]]&lt;=35,"24-35",IF(ChurnData[[#This Row],[TenureMonths]]&lt;=47,"36-47",IF(ChurnData[[#This Row],[TenureMonths]]&lt;=59,"48-59","60-72")))))</f>
        <v>48-59</v>
      </c>
      <c r="V176">
        <f>IF(ChurnData[[#This Row],[Churn]]="Yes",1,0)</f>
        <v>0</v>
      </c>
    </row>
    <row r="177" spans="1:22" x14ac:dyDescent="0.35">
      <c r="A177" t="s">
        <v>219</v>
      </c>
      <c r="B177" t="s">
        <v>19</v>
      </c>
      <c r="C177">
        <v>0</v>
      </c>
      <c r="D177" t="s">
        <v>21</v>
      </c>
      <c r="E177" t="s">
        <v>21</v>
      </c>
      <c r="F177" t="s">
        <v>75</v>
      </c>
      <c r="G177" s="2">
        <v>71</v>
      </c>
      <c r="H177" t="s">
        <v>21</v>
      </c>
      <c r="I177" t="s">
        <v>23</v>
      </c>
      <c r="J177" t="s">
        <v>21</v>
      </c>
      <c r="K177" t="s">
        <v>20</v>
      </c>
      <c r="L177" t="s">
        <v>24</v>
      </c>
      <c r="M177" t="s">
        <v>21</v>
      </c>
      <c r="N177" t="s">
        <v>34</v>
      </c>
      <c r="O177" s="1">
        <v>89.06</v>
      </c>
      <c r="P177" s="1">
        <v>6194.45</v>
      </c>
      <c r="Q177">
        <v>1</v>
      </c>
      <c r="R177" t="s">
        <v>21</v>
      </c>
      <c r="S177" t="str">
        <f>IF(ChurnData[[#This Row],[MonthlyCharges]]&lt;=30,"1. Up to 30",IF(ChurnData[[#This Row],[MonthlyCharges]]&lt;=50,"2. 31-50",IF(ChurnData[[#This Row],[MonthlyCharges]]&lt;=70,"3. 51-70",IF(ChurnData[[#This Row],[MonthlyCharges]]&lt;=90,"4. 71-90","5. Over 90"))))</f>
        <v>4. 71-90</v>
      </c>
      <c r="T177" t="str">
        <f>IF(AND(ChurnData[[#This Row],[Contract]]="Month-to-month",ChurnData[[#This Row],[InternetService]]="Fiber optic",ChurnData[[#This Row],[TenureMonths]]&lt;=11),"High-risk","Other")</f>
        <v>Other</v>
      </c>
      <c r="U177" t="str">
        <f>IF(ChurnData[[#This Row],[TenureMonths]]&lt;=11,"0-11",IF(ChurnData[[#This Row],[TenureMonths]]&lt;=23,"12-23",IF(ChurnData[[#This Row],[TenureMonths]]&lt;=35,"24-35",IF(ChurnData[[#This Row],[TenureMonths]]&lt;=47,"36-47",IF(ChurnData[[#This Row],[TenureMonths]]&lt;=59,"48-59","60-72")))))</f>
        <v>60-72</v>
      </c>
      <c r="V177">
        <f>IF(ChurnData[[#This Row],[Churn]]="Yes",1,0)</f>
        <v>0</v>
      </c>
    </row>
    <row r="178" spans="1:22" x14ac:dyDescent="0.35">
      <c r="A178" t="s">
        <v>220</v>
      </c>
      <c r="B178" t="s">
        <v>19</v>
      </c>
      <c r="C178">
        <v>0</v>
      </c>
      <c r="D178" t="s">
        <v>21</v>
      </c>
      <c r="E178" t="s">
        <v>21</v>
      </c>
      <c r="F178" t="s">
        <v>45</v>
      </c>
      <c r="G178" s="2">
        <v>67</v>
      </c>
      <c r="H178" t="s">
        <v>20</v>
      </c>
      <c r="I178" t="s">
        <v>23</v>
      </c>
      <c r="J178" t="s">
        <v>20</v>
      </c>
      <c r="K178" t="s">
        <v>21</v>
      </c>
      <c r="L178" t="s">
        <v>24</v>
      </c>
      <c r="M178" t="s">
        <v>20</v>
      </c>
      <c r="N178" t="s">
        <v>34</v>
      </c>
      <c r="O178" s="1">
        <v>90.14</v>
      </c>
      <c r="P178" s="1">
        <v>6091.12</v>
      </c>
      <c r="Q178">
        <v>0</v>
      </c>
      <c r="R178" t="s">
        <v>21</v>
      </c>
      <c r="S178" t="str">
        <f>IF(ChurnData[[#This Row],[MonthlyCharges]]&lt;=30,"1. Up to 30",IF(ChurnData[[#This Row],[MonthlyCharges]]&lt;=50,"2. 31-50",IF(ChurnData[[#This Row],[MonthlyCharges]]&lt;=70,"3. 51-70",IF(ChurnData[[#This Row],[MonthlyCharges]]&lt;=90,"4. 71-90","5. Over 90"))))</f>
        <v>5. Over 90</v>
      </c>
      <c r="T178" t="str">
        <f>IF(AND(ChurnData[[#This Row],[Contract]]="Month-to-month",ChurnData[[#This Row],[InternetService]]="Fiber optic",ChurnData[[#This Row],[TenureMonths]]&lt;=11),"High-risk","Other")</f>
        <v>Other</v>
      </c>
      <c r="U178" t="str">
        <f>IF(ChurnData[[#This Row],[TenureMonths]]&lt;=11,"0-11",IF(ChurnData[[#This Row],[TenureMonths]]&lt;=23,"12-23",IF(ChurnData[[#This Row],[TenureMonths]]&lt;=35,"24-35",IF(ChurnData[[#This Row],[TenureMonths]]&lt;=47,"36-47",IF(ChurnData[[#This Row],[TenureMonths]]&lt;=59,"48-59","60-72")))))</f>
        <v>60-72</v>
      </c>
      <c r="V178">
        <f>IF(ChurnData[[#This Row],[Churn]]="Yes",1,0)</f>
        <v>0</v>
      </c>
    </row>
    <row r="179" spans="1:22" x14ac:dyDescent="0.35">
      <c r="A179" t="s">
        <v>221</v>
      </c>
      <c r="B179" t="s">
        <v>19</v>
      </c>
      <c r="C179">
        <v>0</v>
      </c>
      <c r="D179" t="s">
        <v>20</v>
      </c>
      <c r="E179" t="s">
        <v>21</v>
      </c>
      <c r="F179" t="s">
        <v>47</v>
      </c>
      <c r="G179" s="2">
        <v>26</v>
      </c>
      <c r="H179" t="s">
        <v>20</v>
      </c>
      <c r="I179" t="s">
        <v>21</v>
      </c>
      <c r="J179" t="s">
        <v>28</v>
      </c>
      <c r="K179" t="s">
        <v>28</v>
      </c>
      <c r="L179" t="s">
        <v>29</v>
      </c>
      <c r="M179" t="s">
        <v>20</v>
      </c>
      <c r="N179" t="s">
        <v>34</v>
      </c>
      <c r="O179" s="1">
        <v>37.43</v>
      </c>
      <c r="P179" s="1">
        <v>986.5</v>
      </c>
      <c r="Q179">
        <v>1</v>
      </c>
      <c r="R179" t="s">
        <v>21</v>
      </c>
      <c r="S179" t="str">
        <f>IF(ChurnData[[#This Row],[MonthlyCharges]]&lt;=30,"1. Up to 30",IF(ChurnData[[#This Row],[MonthlyCharges]]&lt;=50,"2. 31-50",IF(ChurnData[[#This Row],[MonthlyCharges]]&lt;=70,"3. 51-70",IF(ChurnData[[#This Row],[MonthlyCharges]]&lt;=90,"4. 71-90","5. Over 90"))))</f>
        <v>2. 31-50</v>
      </c>
      <c r="T179" t="str">
        <f>IF(AND(ChurnData[[#This Row],[Contract]]="Month-to-month",ChurnData[[#This Row],[InternetService]]="Fiber optic",ChurnData[[#This Row],[TenureMonths]]&lt;=11),"High-risk","Other")</f>
        <v>Other</v>
      </c>
      <c r="U179" t="str">
        <f>IF(ChurnData[[#This Row],[TenureMonths]]&lt;=11,"0-11",IF(ChurnData[[#This Row],[TenureMonths]]&lt;=23,"12-23",IF(ChurnData[[#This Row],[TenureMonths]]&lt;=35,"24-35",IF(ChurnData[[#This Row],[TenureMonths]]&lt;=47,"36-47",IF(ChurnData[[#This Row],[TenureMonths]]&lt;=59,"48-59","60-72")))))</f>
        <v>24-35</v>
      </c>
      <c r="V179">
        <f>IF(ChurnData[[#This Row],[Churn]]="Yes",1,0)</f>
        <v>0</v>
      </c>
    </row>
    <row r="180" spans="1:22" x14ac:dyDescent="0.35">
      <c r="A180" t="s">
        <v>222</v>
      </c>
      <c r="B180" t="s">
        <v>36</v>
      </c>
      <c r="C180">
        <v>0</v>
      </c>
      <c r="D180" t="s">
        <v>21</v>
      </c>
      <c r="E180" t="s">
        <v>21</v>
      </c>
      <c r="F180" t="s">
        <v>37</v>
      </c>
      <c r="G180" s="2">
        <v>8</v>
      </c>
      <c r="H180" t="s">
        <v>20</v>
      </c>
      <c r="I180" t="s">
        <v>21</v>
      </c>
      <c r="J180" t="s">
        <v>28</v>
      </c>
      <c r="K180" t="s">
        <v>28</v>
      </c>
      <c r="L180" t="s">
        <v>33</v>
      </c>
      <c r="M180" t="s">
        <v>20</v>
      </c>
      <c r="N180" t="s">
        <v>34</v>
      </c>
      <c r="O180" s="1">
        <v>37.53</v>
      </c>
      <c r="P180" s="1">
        <v>296.95</v>
      </c>
      <c r="Q180">
        <v>1</v>
      </c>
      <c r="R180" t="s">
        <v>20</v>
      </c>
      <c r="S180" t="str">
        <f>IF(ChurnData[[#This Row],[MonthlyCharges]]&lt;=30,"1. Up to 30",IF(ChurnData[[#This Row],[MonthlyCharges]]&lt;=50,"2. 31-50",IF(ChurnData[[#This Row],[MonthlyCharges]]&lt;=70,"3. 51-70",IF(ChurnData[[#This Row],[MonthlyCharges]]&lt;=90,"4. 71-90","5. Over 90"))))</f>
        <v>2. 31-50</v>
      </c>
      <c r="T180" t="str">
        <f>IF(AND(ChurnData[[#This Row],[Contract]]="Month-to-month",ChurnData[[#This Row],[InternetService]]="Fiber optic",ChurnData[[#This Row],[TenureMonths]]&lt;=11),"High-risk","Other")</f>
        <v>Other</v>
      </c>
      <c r="U180" t="str">
        <f>IF(ChurnData[[#This Row],[TenureMonths]]&lt;=11,"0-11",IF(ChurnData[[#This Row],[TenureMonths]]&lt;=23,"12-23",IF(ChurnData[[#This Row],[TenureMonths]]&lt;=35,"24-35",IF(ChurnData[[#This Row],[TenureMonths]]&lt;=47,"36-47",IF(ChurnData[[#This Row],[TenureMonths]]&lt;=59,"48-59","60-72")))))</f>
        <v>0-11</v>
      </c>
      <c r="V180">
        <f>IF(ChurnData[[#This Row],[Churn]]="Yes",1,0)</f>
        <v>1</v>
      </c>
    </row>
    <row r="181" spans="1:22" x14ac:dyDescent="0.35">
      <c r="A181" t="s">
        <v>223</v>
      </c>
      <c r="B181" t="s">
        <v>36</v>
      </c>
      <c r="C181">
        <v>0</v>
      </c>
      <c r="D181" t="s">
        <v>21</v>
      </c>
      <c r="E181" t="s">
        <v>21</v>
      </c>
      <c r="F181" t="s">
        <v>58</v>
      </c>
      <c r="G181" s="2">
        <v>71</v>
      </c>
      <c r="H181" t="s">
        <v>21</v>
      </c>
      <c r="I181" t="s">
        <v>23</v>
      </c>
      <c r="J181" t="s">
        <v>21</v>
      </c>
      <c r="K181" t="s">
        <v>21</v>
      </c>
      <c r="L181" t="s">
        <v>24</v>
      </c>
      <c r="M181" t="s">
        <v>21</v>
      </c>
      <c r="N181" t="s">
        <v>34</v>
      </c>
      <c r="O181" s="1">
        <v>74.849999999999994</v>
      </c>
      <c r="P181" s="1">
        <v>5265.36</v>
      </c>
      <c r="Q181">
        <v>1</v>
      </c>
      <c r="R181" t="s">
        <v>21</v>
      </c>
      <c r="S181" t="str">
        <f>IF(ChurnData[[#This Row],[MonthlyCharges]]&lt;=30,"1. Up to 30",IF(ChurnData[[#This Row],[MonthlyCharges]]&lt;=50,"2. 31-50",IF(ChurnData[[#This Row],[MonthlyCharges]]&lt;=70,"3. 51-70",IF(ChurnData[[#This Row],[MonthlyCharges]]&lt;=90,"4. 71-90","5. Over 90"))))</f>
        <v>4. 71-90</v>
      </c>
      <c r="T181" t="str">
        <f>IF(AND(ChurnData[[#This Row],[Contract]]="Month-to-month",ChurnData[[#This Row],[InternetService]]="Fiber optic",ChurnData[[#This Row],[TenureMonths]]&lt;=11),"High-risk","Other")</f>
        <v>Other</v>
      </c>
      <c r="U181" t="str">
        <f>IF(ChurnData[[#This Row],[TenureMonths]]&lt;=11,"0-11",IF(ChurnData[[#This Row],[TenureMonths]]&lt;=23,"12-23",IF(ChurnData[[#This Row],[TenureMonths]]&lt;=35,"24-35",IF(ChurnData[[#This Row],[TenureMonths]]&lt;=47,"36-47",IF(ChurnData[[#This Row],[TenureMonths]]&lt;=59,"48-59","60-72")))))</f>
        <v>60-72</v>
      </c>
      <c r="V181">
        <f>IF(ChurnData[[#This Row],[Churn]]="Yes",1,0)</f>
        <v>0</v>
      </c>
    </row>
    <row r="182" spans="1:22" x14ac:dyDescent="0.35">
      <c r="A182" t="s">
        <v>224</v>
      </c>
      <c r="B182" t="s">
        <v>36</v>
      </c>
      <c r="C182">
        <v>0</v>
      </c>
      <c r="D182" t="s">
        <v>20</v>
      </c>
      <c r="E182" t="s">
        <v>21</v>
      </c>
      <c r="F182" t="s">
        <v>27</v>
      </c>
      <c r="G182" s="2">
        <v>30</v>
      </c>
      <c r="H182" t="s">
        <v>20</v>
      </c>
      <c r="I182" t="s">
        <v>23</v>
      </c>
      <c r="J182" t="s">
        <v>20</v>
      </c>
      <c r="K182" t="s">
        <v>21</v>
      </c>
      <c r="L182" t="s">
        <v>33</v>
      </c>
      <c r="M182" t="s">
        <v>20</v>
      </c>
      <c r="N182" t="s">
        <v>30</v>
      </c>
      <c r="O182" s="1">
        <v>78.33</v>
      </c>
      <c r="P182" s="1">
        <v>2377.84</v>
      </c>
      <c r="Q182">
        <v>3</v>
      </c>
      <c r="R182" t="s">
        <v>21</v>
      </c>
      <c r="S182" t="str">
        <f>IF(ChurnData[[#This Row],[MonthlyCharges]]&lt;=30,"1. Up to 30",IF(ChurnData[[#This Row],[MonthlyCharges]]&lt;=50,"2. 31-50",IF(ChurnData[[#This Row],[MonthlyCharges]]&lt;=70,"3. 51-70",IF(ChurnData[[#This Row],[MonthlyCharges]]&lt;=90,"4. 71-90","5. Over 90"))))</f>
        <v>4. 71-90</v>
      </c>
      <c r="T182" t="str">
        <f>IF(AND(ChurnData[[#This Row],[Contract]]="Month-to-month",ChurnData[[#This Row],[InternetService]]="Fiber optic",ChurnData[[#This Row],[TenureMonths]]&lt;=11),"High-risk","Other")</f>
        <v>Other</v>
      </c>
      <c r="U182" t="str">
        <f>IF(ChurnData[[#This Row],[TenureMonths]]&lt;=11,"0-11",IF(ChurnData[[#This Row],[TenureMonths]]&lt;=23,"12-23",IF(ChurnData[[#This Row],[TenureMonths]]&lt;=35,"24-35",IF(ChurnData[[#This Row],[TenureMonths]]&lt;=47,"36-47",IF(ChurnData[[#This Row],[TenureMonths]]&lt;=59,"48-59","60-72")))))</f>
        <v>24-35</v>
      </c>
      <c r="V182">
        <f>IF(ChurnData[[#This Row],[Churn]]="Yes",1,0)</f>
        <v>0</v>
      </c>
    </row>
    <row r="183" spans="1:22" x14ac:dyDescent="0.35">
      <c r="A183" t="s">
        <v>225</v>
      </c>
      <c r="B183" t="s">
        <v>36</v>
      </c>
      <c r="C183">
        <v>0</v>
      </c>
      <c r="D183" t="s">
        <v>20</v>
      </c>
      <c r="E183" t="s">
        <v>20</v>
      </c>
      <c r="F183" t="s">
        <v>65</v>
      </c>
      <c r="G183" s="2">
        <v>25</v>
      </c>
      <c r="H183" t="s">
        <v>20</v>
      </c>
      <c r="I183" t="s">
        <v>21</v>
      </c>
      <c r="J183" t="s">
        <v>28</v>
      </c>
      <c r="K183" t="s">
        <v>28</v>
      </c>
      <c r="L183" t="s">
        <v>33</v>
      </c>
      <c r="M183" t="s">
        <v>20</v>
      </c>
      <c r="N183" t="s">
        <v>25</v>
      </c>
      <c r="O183" s="1">
        <v>24.05</v>
      </c>
      <c r="P183" s="1">
        <v>612.51</v>
      </c>
      <c r="Q183">
        <v>1</v>
      </c>
      <c r="R183" t="s">
        <v>20</v>
      </c>
      <c r="S183" t="str">
        <f>IF(ChurnData[[#This Row],[MonthlyCharges]]&lt;=30,"1. Up to 30",IF(ChurnData[[#This Row],[MonthlyCharges]]&lt;=50,"2. 31-50",IF(ChurnData[[#This Row],[MonthlyCharges]]&lt;=70,"3. 51-70",IF(ChurnData[[#This Row],[MonthlyCharges]]&lt;=90,"4. 71-90","5. Over 90"))))</f>
        <v>1. Up to 30</v>
      </c>
      <c r="T183" t="str">
        <f>IF(AND(ChurnData[[#This Row],[Contract]]="Month-to-month",ChurnData[[#This Row],[InternetService]]="Fiber optic",ChurnData[[#This Row],[TenureMonths]]&lt;=11),"High-risk","Other")</f>
        <v>Other</v>
      </c>
      <c r="U183" t="str">
        <f>IF(ChurnData[[#This Row],[TenureMonths]]&lt;=11,"0-11",IF(ChurnData[[#This Row],[TenureMonths]]&lt;=23,"12-23",IF(ChurnData[[#This Row],[TenureMonths]]&lt;=35,"24-35",IF(ChurnData[[#This Row],[TenureMonths]]&lt;=47,"36-47",IF(ChurnData[[#This Row],[TenureMonths]]&lt;=59,"48-59","60-72")))))</f>
        <v>24-35</v>
      </c>
      <c r="V183">
        <f>IF(ChurnData[[#This Row],[Churn]]="Yes",1,0)</f>
        <v>1</v>
      </c>
    </row>
    <row r="184" spans="1:22" x14ac:dyDescent="0.35">
      <c r="A184" t="s">
        <v>226</v>
      </c>
      <c r="B184" t="s">
        <v>19</v>
      </c>
      <c r="C184">
        <v>0</v>
      </c>
      <c r="D184" t="s">
        <v>21</v>
      </c>
      <c r="E184" t="s">
        <v>21</v>
      </c>
      <c r="F184" t="s">
        <v>37</v>
      </c>
      <c r="G184" s="2">
        <v>34</v>
      </c>
      <c r="H184" t="s">
        <v>20</v>
      </c>
      <c r="I184" t="s">
        <v>32</v>
      </c>
      <c r="J184" t="s">
        <v>20</v>
      </c>
      <c r="K184" t="s">
        <v>21</v>
      </c>
      <c r="L184" t="s">
        <v>29</v>
      </c>
      <c r="M184" t="s">
        <v>20</v>
      </c>
      <c r="N184" t="s">
        <v>34</v>
      </c>
      <c r="O184" s="1">
        <v>61.93</v>
      </c>
      <c r="P184" s="1">
        <v>2051.58</v>
      </c>
      <c r="Q184">
        <v>1</v>
      </c>
      <c r="R184" t="s">
        <v>21</v>
      </c>
      <c r="S184" t="str">
        <f>IF(ChurnData[[#This Row],[MonthlyCharges]]&lt;=30,"1. Up to 30",IF(ChurnData[[#This Row],[MonthlyCharges]]&lt;=50,"2. 31-50",IF(ChurnData[[#This Row],[MonthlyCharges]]&lt;=70,"3. 51-70",IF(ChurnData[[#This Row],[MonthlyCharges]]&lt;=90,"4. 71-90","5. Over 90"))))</f>
        <v>3. 51-70</v>
      </c>
      <c r="T184" t="str">
        <f>IF(AND(ChurnData[[#This Row],[Contract]]="Month-to-month",ChurnData[[#This Row],[InternetService]]="Fiber optic",ChurnData[[#This Row],[TenureMonths]]&lt;=11),"High-risk","Other")</f>
        <v>Other</v>
      </c>
      <c r="U184" t="str">
        <f>IF(ChurnData[[#This Row],[TenureMonths]]&lt;=11,"0-11",IF(ChurnData[[#This Row],[TenureMonths]]&lt;=23,"12-23",IF(ChurnData[[#This Row],[TenureMonths]]&lt;=35,"24-35",IF(ChurnData[[#This Row],[TenureMonths]]&lt;=47,"36-47",IF(ChurnData[[#This Row],[TenureMonths]]&lt;=59,"48-59","60-72")))))</f>
        <v>24-35</v>
      </c>
      <c r="V184">
        <f>IF(ChurnData[[#This Row],[Churn]]="Yes",1,0)</f>
        <v>0</v>
      </c>
    </row>
    <row r="185" spans="1:22" x14ac:dyDescent="0.35">
      <c r="A185" t="s">
        <v>227</v>
      </c>
      <c r="B185" t="s">
        <v>19</v>
      </c>
      <c r="C185">
        <v>1</v>
      </c>
      <c r="D185" t="s">
        <v>21</v>
      </c>
      <c r="E185" t="s">
        <v>21</v>
      </c>
      <c r="F185" t="s">
        <v>37</v>
      </c>
      <c r="G185" s="2">
        <v>7</v>
      </c>
      <c r="H185" t="s">
        <v>20</v>
      </c>
      <c r="I185" t="s">
        <v>32</v>
      </c>
      <c r="J185" t="s">
        <v>20</v>
      </c>
      <c r="K185" t="s">
        <v>21</v>
      </c>
      <c r="L185" t="s">
        <v>33</v>
      </c>
      <c r="M185" t="s">
        <v>20</v>
      </c>
      <c r="N185" t="s">
        <v>34</v>
      </c>
      <c r="O185" s="1">
        <v>58.45</v>
      </c>
      <c r="P185" s="1">
        <v>398.96</v>
      </c>
      <c r="Q185">
        <v>4</v>
      </c>
      <c r="R185" t="s">
        <v>20</v>
      </c>
      <c r="S185" t="str">
        <f>IF(ChurnData[[#This Row],[MonthlyCharges]]&lt;=30,"1. Up to 30",IF(ChurnData[[#This Row],[MonthlyCharges]]&lt;=50,"2. 31-50",IF(ChurnData[[#This Row],[MonthlyCharges]]&lt;=70,"3. 51-70",IF(ChurnData[[#This Row],[MonthlyCharges]]&lt;=90,"4. 71-90","5. Over 90"))))</f>
        <v>3. 51-70</v>
      </c>
      <c r="T185" t="str">
        <f>IF(AND(ChurnData[[#This Row],[Contract]]="Month-to-month",ChurnData[[#This Row],[InternetService]]="Fiber optic",ChurnData[[#This Row],[TenureMonths]]&lt;=11),"High-risk","Other")</f>
        <v>Other</v>
      </c>
      <c r="U185" t="str">
        <f>IF(ChurnData[[#This Row],[TenureMonths]]&lt;=11,"0-11",IF(ChurnData[[#This Row],[TenureMonths]]&lt;=23,"12-23",IF(ChurnData[[#This Row],[TenureMonths]]&lt;=35,"24-35",IF(ChurnData[[#This Row],[TenureMonths]]&lt;=47,"36-47",IF(ChurnData[[#This Row],[TenureMonths]]&lt;=59,"48-59","60-72")))))</f>
        <v>0-11</v>
      </c>
      <c r="V185">
        <f>IF(ChurnData[[#This Row],[Churn]]="Yes",1,0)</f>
        <v>1</v>
      </c>
    </row>
    <row r="186" spans="1:22" x14ac:dyDescent="0.35">
      <c r="A186" t="s">
        <v>228</v>
      </c>
      <c r="B186" t="s">
        <v>36</v>
      </c>
      <c r="C186">
        <v>0</v>
      </c>
      <c r="D186" t="s">
        <v>20</v>
      </c>
      <c r="E186" t="s">
        <v>21</v>
      </c>
      <c r="F186" t="s">
        <v>49</v>
      </c>
      <c r="G186" s="2">
        <v>44</v>
      </c>
      <c r="H186" t="s">
        <v>20</v>
      </c>
      <c r="I186" t="s">
        <v>23</v>
      </c>
      <c r="J186" t="s">
        <v>20</v>
      </c>
      <c r="K186" t="s">
        <v>20</v>
      </c>
      <c r="L186" t="s">
        <v>24</v>
      </c>
      <c r="M186" t="s">
        <v>21</v>
      </c>
      <c r="N186" t="s">
        <v>34</v>
      </c>
      <c r="O186" s="1">
        <v>95.82</v>
      </c>
      <c r="P186" s="1">
        <v>4312.04</v>
      </c>
      <c r="Q186">
        <v>2</v>
      </c>
      <c r="R186" t="s">
        <v>21</v>
      </c>
      <c r="S186" t="str">
        <f>IF(ChurnData[[#This Row],[MonthlyCharges]]&lt;=30,"1. Up to 30",IF(ChurnData[[#This Row],[MonthlyCharges]]&lt;=50,"2. 31-50",IF(ChurnData[[#This Row],[MonthlyCharges]]&lt;=70,"3. 51-70",IF(ChurnData[[#This Row],[MonthlyCharges]]&lt;=90,"4. 71-90","5. Over 90"))))</f>
        <v>5. Over 90</v>
      </c>
      <c r="T186" t="str">
        <f>IF(AND(ChurnData[[#This Row],[Contract]]="Month-to-month",ChurnData[[#This Row],[InternetService]]="Fiber optic",ChurnData[[#This Row],[TenureMonths]]&lt;=11),"High-risk","Other")</f>
        <v>Other</v>
      </c>
      <c r="U186" t="str">
        <f>IF(ChurnData[[#This Row],[TenureMonths]]&lt;=11,"0-11",IF(ChurnData[[#This Row],[TenureMonths]]&lt;=23,"12-23",IF(ChurnData[[#This Row],[TenureMonths]]&lt;=35,"24-35",IF(ChurnData[[#This Row],[TenureMonths]]&lt;=47,"36-47",IF(ChurnData[[#This Row],[TenureMonths]]&lt;=59,"48-59","60-72")))))</f>
        <v>36-47</v>
      </c>
      <c r="V186">
        <f>IF(ChurnData[[#This Row],[Churn]]="Yes",1,0)</f>
        <v>0</v>
      </c>
    </row>
    <row r="187" spans="1:22" x14ac:dyDescent="0.35">
      <c r="A187" t="s">
        <v>229</v>
      </c>
      <c r="B187" t="s">
        <v>19</v>
      </c>
      <c r="C187">
        <v>1</v>
      </c>
      <c r="D187" t="s">
        <v>21</v>
      </c>
      <c r="E187" t="s">
        <v>21</v>
      </c>
      <c r="F187" t="s">
        <v>39</v>
      </c>
      <c r="G187" s="2">
        <v>37</v>
      </c>
      <c r="H187" t="s">
        <v>20</v>
      </c>
      <c r="I187" t="s">
        <v>21</v>
      </c>
      <c r="J187" t="s">
        <v>28</v>
      </c>
      <c r="K187" t="s">
        <v>28</v>
      </c>
      <c r="L187" t="s">
        <v>33</v>
      </c>
      <c r="M187" t="s">
        <v>21</v>
      </c>
      <c r="N187" t="s">
        <v>34</v>
      </c>
      <c r="O187" s="1">
        <v>20.76</v>
      </c>
      <c r="P187" s="1">
        <v>769.31</v>
      </c>
      <c r="Q187">
        <v>0</v>
      </c>
      <c r="R187" t="s">
        <v>20</v>
      </c>
      <c r="S187" t="str">
        <f>IF(ChurnData[[#This Row],[MonthlyCharges]]&lt;=30,"1. Up to 30",IF(ChurnData[[#This Row],[MonthlyCharges]]&lt;=50,"2. 31-50",IF(ChurnData[[#This Row],[MonthlyCharges]]&lt;=70,"3. 51-70",IF(ChurnData[[#This Row],[MonthlyCharges]]&lt;=90,"4. 71-90","5. Over 90"))))</f>
        <v>1. Up to 30</v>
      </c>
      <c r="T187" t="str">
        <f>IF(AND(ChurnData[[#This Row],[Contract]]="Month-to-month",ChurnData[[#This Row],[InternetService]]="Fiber optic",ChurnData[[#This Row],[TenureMonths]]&lt;=11),"High-risk","Other")</f>
        <v>Other</v>
      </c>
      <c r="U187" t="str">
        <f>IF(ChurnData[[#This Row],[TenureMonths]]&lt;=11,"0-11",IF(ChurnData[[#This Row],[TenureMonths]]&lt;=23,"12-23",IF(ChurnData[[#This Row],[TenureMonths]]&lt;=35,"24-35",IF(ChurnData[[#This Row],[TenureMonths]]&lt;=47,"36-47",IF(ChurnData[[#This Row],[TenureMonths]]&lt;=59,"48-59","60-72")))))</f>
        <v>36-47</v>
      </c>
      <c r="V187">
        <f>IF(ChurnData[[#This Row],[Churn]]="Yes",1,0)</f>
        <v>1</v>
      </c>
    </row>
    <row r="188" spans="1:22" x14ac:dyDescent="0.35">
      <c r="A188" t="s">
        <v>230</v>
      </c>
      <c r="B188" t="s">
        <v>19</v>
      </c>
      <c r="C188">
        <v>0</v>
      </c>
      <c r="D188" t="s">
        <v>20</v>
      </c>
      <c r="E188" t="s">
        <v>21</v>
      </c>
      <c r="F188" t="s">
        <v>58</v>
      </c>
      <c r="G188" s="2">
        <v>11</v>
      </c>
      <c r="H188" t="s">
        <v>20</v>
      </c>
      <c r="I188" t="s">
        <v>21</v>
      </c>
      <c r="J188" t="s">
        <v>28</v>
      </c>
      <c r="K188" t="s">
        <v>28</v>
      </c>
      <c r="L188" t="s">
        <v>29</v>
      </c>
      <c r="M188" t="s">
        <v>20</v>
      </c>
      <c r="N188" t="s">
        <v>25</v>
      </c>
      <c r="O188" s="1">
        <v>40.49</v>
      </c>
      <c r="P188" s="1">
        <v>441.25</v>
      </c>
      <c r="Q188">
        <v>0</v>
      </c>
      <c r="R188" t="s">
        <v>21</v>
      </c>
      <c r="S188" t="str">
        <f>IF(ChurnData[[#This Row],[MonthlyCharges]]&lt;=30,"1. Up to 30",IF(ChurnData[[#This Row],[MonthlyCharges]]&lt;=50,"2. 31-50",IF(ChurnData[[#This Row],[MonthlyCharges]]&lt;=70,"3. 51-70",IF(ChurnData[[#This Row],[MonthlyCharges]]&lt;=90,"4. 71-90","5. Over 90"))))</f>
        <v>2. 31-50</v>
      </c>
      <c r="T188" t="str">
        <f>IF(AND(ChurnData[[#This Row],[Contract]]="Month-to-month",ChurnData[[#This Row],[InternetService]]="Fiber optic",ChurnData[[#This Row],[TenureMonths]]&lt;=11),"High-risk","Other")</f>
        <v>Other</v>
      </c>
      <c r="U188" t="str">
        <f>IF(ChurnData[[#This Row],[TenureMonths]]&lt;=11,"0-11",IF(ChurnData[[#This Row],[TenureMonths]]&lt;=23,"12-23",IF(ChurnData[[#This Row],[TenureMonths]]&lt;=35,"24-35",IF(ChurnData[[#This Row],[TenureMonths]]&lt;=47,"36-47",IF(ChurnData[[#This Row],[TenureMonths]]&lt;=59,"48-59","60-72")))))</f>
        <v>0-11</v>
      </c>
      <c r="V188">
        <f>IF(ChurnData[[#This Row],[Churn]]="Yes",1,0)</f>
        <v>0</v>
      </c>
    </row>
    <row r="189" spans="1:22" x14ac:dyDescent="0.35">
      <c r="A189" t="s">
        <v>231</v>
      </c>
      <c r="B189" t="s">
        <v>19</v>
      </c>
      <c r="C189">
        <v>0</v>
      </c>
      <c r="D189" t="s">
        <v>21</v>
      </c>
      <c r="E189" t="s">
        <v>21</v>
      </c>
      <c r="F189" t="s">
        <v>37</v>
      </c>
      <c r="G189" s="2">
        <v>35</v>
      </c>
      <c r="H189" t="s">
        <v>21</v>
      </c>
      <c r="I189" t="s">
        <v>23</v>
      </c>
      <c r="J189" t="s">
        <v>21</v>
      </c>
      <c r="K189" t="s">
        <v>21</v>
      </c>
      <c r="L189" t="s">
        <v>33</v>
      </c>
      <c r="M189" t="s">
        <v>21</v>
      </c>
      <c r="N189" t="s">
        <v>30</v>
      </c>
      <c r="O189" s="1">
        <v>71.48</v>
      </c>
      <c r="P189" s="1">
        <v>2453.38</v>
      </c>
      <c r="Q189">
        <v>3</v>
      </c>
      <c r="R189" t="s">
        <v>20</v>
      </c>
      <c r="S189" t="str">
        <f>IF(ChurnData[[#This Row],[MonthlyCharges]]&lt;=30,"1. Up to 30",IF(ChurnData[[#This Row],[MonthlyCharges]]&lt;=50,"2. 31-50",IF(ChurnData[[#This Row],[MonthlyCharges]]&lt;=70,"3. 51-70",IF(ChurnData[[#This Row],[MonthlyCharges]]&lt;=90,"4. 71-90","5. Over 90"))))</f>
        <v>4. 71-90</v>
      </c>
      <c r="T189" t="str">
        <f>IF(AND(ChurnData[[#This Row],[Contract]]="Month-to-month",ChurnData[[#This Row],[InternetService]]="Fiber optic",ChurnData[[#This Row],[TenureMonths]]&lt;=11),"High-risk","Other")</f>
        <v>Other</v>
      </c>
      <c r="U189" t="str">
        <f>IF(ChurnData[[#This Row],[TenureMonths]]&lt;=11,"0-11",IF(ChurnData[[#This Row],[TenureMonths]]&lt;=23,"12-23",IF(ChurnData[[#This Row],[TenureMonths]]&lt;=35,"24-35",IF(ChurnData[[#This Row],[TenureMonths]]&lt;=47,"36-47",IF(ChurnData[[#This Row],[TenureMonths]]&lt;=59,"48-59","60-72")))))</f>
        <v>24-35</v>
      </c>
      <c r="V189">
        <f>IF(ChurnData[[#This Row],[Churn]]="Yes",1,0)</f>
        <v>1</v>
      </c>
    </row>
    <row r="190" spans="1:22" x14ac:dyDescent="0.35">
      <c r="A190" t="s">
        <v>232</v>
      </c>
      <c r="B190" t="s">
        <v>36</v>
      </c>
      <c r="C190">
        <v>0</v>
      </c>
      <c r="D190" t="s">
        <v>21</v>
      </c>
      <c r="E190" t="s">
        <v>21</v>
      </c>
      <c r="F190" t="s">
        <v>58</v>
      </c>
      <c r="G190" s="2">
        <v>27</v>
      </c>
      <c r="H190" t="s">
        <v>20</v>
      </c>
      <c r="I190" t="s">
        <v>23</v>
      </c>
      <c r="J190" t="s">
        <v>21</v>
      </c>
      <c r="K190" t="s">
        <v>20</v>
      </c>
      <c r="L190" t="s">
        <v>33</v>
      </c>
      <c r="M190" t="s">
        <v>20</v>
      </c>
      <c r="N190" t="s">
        <v>25</v>
      </c>
      <c r="O190" s="1">
        <v>92.56</v>
      </c>
      <c r="P190" s="1">
        <v>2561.2800000000002</v>
      </c>
      <c r="Q190">
        <v>1</v>
      </c>
      <c r="R190" t="s">
        <v>21</v>
      </c>
      <c r="S190" t="str">
        <f>IF(ChurnData[[#This Row],[MonthlyCharges]]&lt;=30,"1. Up to 30",IF(ChurnData[[#This Row],[MonthlyCharges]]&lt;=50,"2. 31-50",IF(ChurnData[[#This Row],[MonthlyCharges]]&lt;=70,"3. 51-70",IF(ChurnData[[#This Row],[MonthlyCharges]]&lt;=90,"4. 71-90","5. Over 90"))))</f>
        <v>5. Over 90</v>
      </c>
      <c r="T190" t="str">
        <f>IF(AND(ChurnData[[#This Row],[Contract]]="Month-to-month",ChurnData[[#This Row],[InternetService]]="Fiber optic",ChurnData[[#This Row],[TenureMonths]]&lt;=11),"High-risk","Other")</f>
        <v>Other</v>
      </c>
      <c r="U190" t="str">
        <f>IF(ChurnData[[#This Row],[TenureMonths]]&lt;=11,"0-11",IF(ChurnData[[#This Row],[TenureMonths]]&lt;=23,"12-23",IF(ChurnData[[#This Row],[TenureMonths]]&lt;=35,"24-35",IF(ChurnData[[#This Row],[TenureMonths]]&lt;=47,"36-47",IF(ChurnData[[#This Row],[TenureMonths]]&lt;=59,"48-59","60-72")))))</f>
        <v>24-35</v>
      </c>
      <c r="V190">
        <f>IF(ChurnData[[#This Row],[Churn]]="Yes",1,0)</f>
        <v>0</v>
      </c>
    </row>
    <row r="191" spans="1:22" x14ac:dyDescent="0.35">
      <c r="A191" t="s">
        <v>233</v>
      </c>
      <c r="B191" t="s">
        <v>36</v>
      </c>
      <c r="C191">
        <v>0</v>
      </c>
      <c r="D191" t="s">
        <v>20</v>
      </c>
      <c r="E191" t="s">
        <v>21</v>
      </c>
      <c r="F191" t="s">
        <v>56</v>
      </c>
      <c r="G191" s="2">
        <v>25</v>
      </c>
      <c r="H191" t="s">
        <v>20</v>
      </c>
      <c r="I191" t="s">
        <v>32</v>
      </c>
      <c r="J191" t="s">
        <v>20</v>
      </c>
      <c r="K191" t="s">
        <v>21</v>
      </c>
      <c r="L191" t="s">
        <v>24</v>
      </c>
      <c r="M191" t="s">
        <v>20</v>
      </c>
      <c r="N191" t="s">
        <v>30</v>
      </c>
      <c r="O191" s="1">
        <v>62.3</v>
      </c>
      <c r="P191" s="1">
        <v>1567.7</v>
      </c>
      <c r="Q191">
        <v>4</v>
      </c>
      <c r="R191" t="s">
        <v>21</v>
      </c>
      <c r="S191" t="str">
        <f>IF(ChurnData[[#This Row],[MonthlyCharges]]&lt;=30,"1. Up to 30",IF(ChurnData[[#This Row],[MonthlyCharges]]&lt;=50,"2. 31-50",IF(ChurnData[[#This Row],[MonthlyCharges]]&lt;=70,"3. 51-70",IF(ChurnData[[#This Row],[MonthlyCharges]]&lt;=90,"4. 71-90","5. Over 90"))))</f>
        <v>3. 51-70</v>
      </c>
      <c r="T191" t="str">
        <f>IF(AND(ChurnData[[#This Row],[Contract]]="Month-to-month",ChurnData[[#This Row],[InternetService]]="Fiber optic",ChurnData[[#This Row],[TenureMonths]]&lt;=11),"High-risk","Other")</f>
        <v>Other</v>
      </c>
      <c r="U191" t="str">
        <f>IF(ChurnData[[#This Row],[TenureMonths]]&lt;=11,"0-11",IF(ChurnData[[#This Row],[TenureMonths]]&lt;=23,"12-23",IF(ChurnData[[#This Row],[TenureMonths]]&lt;=35,"24-35",IF(ChurnData[[#This Row],[TenureMonths]]&lt;=47,"36-47",IF(ChurnData[[#This Row],[TenureMonths]]&lt;=59,"48-59","60-72")))))</f>
        <v>24-35</v>
      </c>
      <c r="V191">
        <f>IF(ChurnData[[#This Row],[Churn]]="Yes",1,0)</f>
        <v>0</v>
      </c>
    </row>
    <row r="192" spans="1:22" x14ac:dyDescent="0.35">
      <c r="A192" t="s">
        <v>234</v>
      </c>
      <c r="B192" t="s">
        <v>19</v>
      </c>
      <c r="C192">
        <v>0</v>
      </c>
      <c r="D192" t="s">
        <v>21</v>
      </c>
      <c r="E192" t="s">
        <v>21</v>
      </c>
      <c r="F192" t="s">
        <v>27</v>
      </c>
      <c r="G192" s="2">
        <v>24</v>
      </c>
      <c r="H192" t="s">
        <v>20</v>
      </c>
      <c r="I192" t="s">
        <v>21</v>
      </c>
      <c r="J192" t="s">
        <v>28</v>
      </c>
      <c r="K192" t="s">
        <v>28</v>
      </c>
      <c r="L192" t="s">
        <v>29</v>
      </c>
      <c r="M192" t="s">
        <v>20</v>
      </c>
      <c r="N192" t="s">
        <v>43</v>
      </c>
      <c r="O192" s="1">
        <v>18.52</v>
      </c>
      <c r="P192" s="1">
        <v>444.61</v>
      </c>
      <c r="Q192">
        <v>0</v>
      </c>
      <c r="R192" t="s">
        <v>20</v>
      </c>
      <c r="S192" t="str">
        <f>IF(ChurnData[[#This Row],[MonthlyCharges]]&lt;=30,"1. Up to 30",IF(ChurnData[[#This Row],[MonthlyCharges]]&lt;=50,"2. 31-50",IF(ChurnData[[#This Row],[MonthlyCharges]]&lt;=70,"3. 51-70",IF(ChurnData[[#This Row],[MonthlyCharges]]&lt;=90,"4. 71-90","5. Over 90"))))</f>
        <v>1. Up to 30</v>
      </c>
      <c r="T192" t="str">
        <f>IF(AND(ChurnData[[#This Row],[Contract]]="Month-to-month",ChurnData[[#This Row],[InternetService]]="Fiber optic",ChurnData[[#This Row],[TenureMonths]]&lt;=11),"High-risk","Other")</f>
        <v>Other</v>
      </c>
      <c r="U192" t="str">
        <f>IF(ChurnData[[#This Row],[TenureMonths]]&lt;=11,"0-11",IF(ChurnData[[#This Row],[TenureMonths]]&lt;=23,"12-23",IF(ChurnData[[#This Row],[TenureMonths]]&lt;=35,"24-35",IF(ChurnData[[#This Row],[TenureMonths]]&lt;=47,"36-47",IF(ChurnData[[#This Row],[TenureMonths]]&lt;=59,"48-59","60-72")))))</f>
        <v>24-35</v>
      </c>
      <c r="V192">
        <f>IF(ChurnData[[#This Row],[Churn]]="Yes",1,0)</f>
        <v>1</v>
      </c>
    </row>
    <row r="193" spans="1:22" x14ac:dyDescent="0.35">
      <c r="A193" t="s">
        <v>235</v>
      </c>
      <c r="B193" t="s">
        <v>36</v>
      </c>
      <c r="C193">
        <v>0</v>
      </c>
      <c r="D193" t="s">
        <v>20</v>
      </c>
      <c r="E193" t="s">
        <v>20</v>
      </c>
      <c r="F193" t="s">
        <v>56</v>
      </c>
      <c r="G193" s="2">
        <v>38</v>
      </c>
      <c r="H193" t="s">
        <v>20</v>
      </c>
      <c r="I193" t="s">
        <v>21</v>
      </c>
      <c r="J193" t="s">
        <v>28</v>
      </c>
      <c r="K193" t="s">
        <v>28</v>
      </c>
      <c r="L193" t="s">
        <v>29</v>
      </c>
      <c r="M193" t="s">
        <v>20</v>
      </c>
      <c r="N193" t="s">
        <v>34</v>
      </c>
      <c r="O193" s="1">
        <v>24.5</v>
      </c>
      <c r="P193" s="1">
        <v>950.48</v>
      </c>
      <c r="Q193">
        <v>2</v>
      </c>
      <c r="R193" t="s">
        <v>21</v>
      </c>
      <c r="S193" t="str">
        <f>IF(ChurnData[[#This Row],[MonthlyCharges]]&lt;=30,"1. Up to 30",IF(ChurnData[[#This Row],[MonthlyCharges]]&lt;=50,"2. 31-50",IF(ChurnData[[#This Row],[MonthlyCharges]]&lt;=70,"3. 51-70",IF(ChurnData[[#This Row],[MonthlyCharges]]&lt;=90,"4. 71-90","5. Over 90"))))</f>
        <v>1. Up to 30</v>
      </c>
      <c r="T193" t="str">
        <f>IF(AND(ChurnData[[#This Row],[Contract]]="Month-to-month",ChurnData[[#This Row],[InternetService]]="Fiber optic",ChurnData[[#This Row],[TenureMonths]]&lt;=11),"High-risk","Other")</f>
        <v>Other</v>
      </c>
      <c r="U193" t="str">
        <f>IF(ChurnData[[#This Row],[TenureMonths]]&lt;=11,"0-11",IF(ChurnData[[#This Row],[TenureMonths]]&lt;=23,"12-23",IF(ChurnData[[#This Row],[TenureMonths]]&lt;=35,"24-35",IF(ChurnData[[#This Row],[TenureMonths]]&lt;=47,"36-47",IF(ChurnData[[#This Row],[TenureMonths]]&lt;=59,"48-59","60-72")))))</f>
        <v>36-47</v>
      </c>
      <c r="V193">
        <f>IF(ChurnData[[#This Row],[Churn]]="Yes",1,0)</f>
        <v>0</v>
      </c>
    </row>
    <row r="194" spans="1:22" x14ac:dyDescent="0.35">
      <c r="A194" t="s">
        <v>236</v>
      </c>
      <c r="B194" t="s">
        <v>36</v>
      </c>
      <c r="C194">
        <v>1</v>
      </c>
      <c r="D194" t="s">
        <v>21</v>
      </c>
      <c r="E194" t="s">
        <v>20</v>
      </c>
      <c r="F194" t="s">
        <v>37</v>
      </c>
      <c r="G194" s="2">
        <v>28</v>
      </c>
      <c r="H194" t="s">
        <v>20</v>
      </c>
      <c r="I194" t="s">
        <v>32</v>
      </c>
      <c r="J194" t="s">
        <v>20</v>
      </c>
      <c r="K194" t="s">
        <v>21</v>
      </c>
      <c r="L194" t="s">
        <v>29</v>
      </c>
      <c r="M194" t="s">
        <v>20</v>
      </c>
      <c r="N194" t="s">
        <v>43</v>
      </c>
      <c r="O194" s="1">
        <v>60.25</v>
      </c>
      <c r="P194" s="1">
        <v>1703.61</v>
      </c>
      <c r="Q194">
        <v>1</v>
      </c>
      <c r="R194" t="s">
        <v>21</v>
      </c>
      <c r="S194" t="str">
        <f>IF(ChurnData[[#This Row],[MonthlyCharges]]&lt;=30,"1. Up to 30",IF(ChurnData[[#This Row],[MonthlyCharges]]&lt;=50,"2. 31-50",IF(ChurnData[[#This Row],[MonthlyCharges]]&lt;=70,"3. 51-70",IF(ChurnData[[#This Row],[MonthlyCharges]]&lt;=90,"4. 71-90","5. Over 90"))))</f>
        <v>3. 51-70</v>
      </c>
      <c r="T194" t="str">
        <f>IF(AND(ChurnData[[#This Row],[Contract]]="Month-to-month",ChurnData[[#This Row],[InternetService]]="Fiber optic",ChurnData[[#This Row],[TenureMonths]]&lt;=11),"High-risk","Other")</f>
        <v>Other</v>
      </c>
      <c r="U194" t="str">
        <f>IF(ChurnData[[#This Row],[TenureMonths]]&lt;=11,"0-11",IF(ChurnData[[#This Row],[TenureMonths]]&lt;=23,"12-23",IF(ChurnData[[#This Row],[TenureMonths]]&lt;=35,"24-35",IF(ChurnData[[#This Row],[TenureMonths]]&lt;=47,"36-47",IF(ChurnData[[#This Row],[TenureMonths]]&lt;=59,"48-59","60-72")))))</f>
        <v>24-35</v>
      </c>
      <c r="V194">
        <f>IF(ChurnData[[#This Row],[Churn]]="Yes",1,0)</f>
        <v>0</v>
      </c>
    </row>
    <row r="195" spans="1:22" x14ac:dyDescent="0.35">
      <c r="A195" t="s">
        <v>237</v>
      </c>
      <c r="B195" t="s">
        <v>36</v>
      </c>
      <c r="C195">
        <v>0</v>
      </c>
      <c r="D195" t="s">
        <v>21</v>
      </c>
      <c r="E195" t="s">
        <v>21</v>
      </c>
      <c r="F195" t="s">
        <v>56</v>
      </c>
      <c r="G195" s="2">
        <v>41</v>
      </c>
      <c r="H195" t="s">
        <v>20</v>
      </c>
      <c r="I195" t="s">
        <v>21</v>
      </c>
      <c r="J195" t="s">
        <v>28</v>
      </c>
      <c r="K195" t="s">
        <v>28</v>
      </c>
      <c r="L195" t="s">
        <v>24</v>
      </c>
      <c r="M195" t="s">
        <v>21</v>
      </c>
      <c r="N195" t="s">
        <v>30</v>
      </c>
      <c r="O195" s="1">
        <v>31.57</v>
      </c>
      <c r="P195" s="1">
        <v>1277.6199999999999</v>
      </c>
      <c r="Q195">
        <v>1</v>
      </c>
      <c r="R195" t="s">
        <v>21</v>
      </c>
      <c r="S195" t="str">
        <f>IF(ChurnData[[#This Row],[MonthlyCharges]]&lt;=30,"1. Up to 30",IF(ChurnData[[#This Row],[MonthlyCharges]]&lt;=50,"2. 31-50",IF(ChurnData[[#This Row],[MonthlyCharges]]&lt;=70,"3. 51-70",IF(ChurnData[[#This Row],[MonthlyCharges]]&lt;=90,"4. 71-90","5. Over 90"))))</f>
        <v>2. 31-50</v>
      </c>
      <c r="T195" t="str">
        <f>IF(AND(ChurnData[[#This Row],[Contract]]="Month-to-month",ChurnData[[#This Row],[InternetService]]="Fiber optic",ChurnData[[#This Row],[TenureMonths]]&lt;=11),"High-risk","Other")</f>
        <v>Other</v>
      </c>
      <c r="U195" t="str">
        <f>IF(ChurnData[[#This Row],[TenureMonths]]&lt;=11,"0-11",IF(ChurnData[[#This Row],[TenureMonths]]&lt;=23,"12-23",IF(ChurnData[[#This Row],[TenureMonths]]&lt;=35,"24-35",IF(ChurnData[[#This Row],[TenureMonths]]&lt;=47,"36-47",IF(ChurnData[[#This Row],[TenureMonths]]&lt;=59,"48-59","60-72")))))</f>
        <v>36-47</v>
      </c>
      <c r="V195">
        <f>IF(ChurnData[[#This Row],[Churn]]="Yes",1,0)</f>
        <v>0</v>
      </c>
    </row>
    <row r="196" spans="1:22" x14ac:dyDescent="0.35">
      <c r="A196" t="s">
        <v>238</v>
      </c>
      <c r="B196" t="s">
        <v>19</v>
      </c>
      <c r="C196">
        <v>0</v>
      </c>
      <c r="D196" t="s">
        <v>21</v>
      </c>
      <c r="E196" t="s">
        <v>21</v>
      </c>
      <c r="F196" t="s">
        <v>47</v>
      </c>
      <c r="G196" s="2">
        <v>47</v>
      </c>
      <c r="H196" t="s">
        <v>20</v>
      </c>
      <c r="I196" t="s">
        <v>32</v>
      </c>
      <c r="J196" t="s">
        <v>21</v>
      </c>
      <c r="K196" t="s">
        <v>21</v>
      </c>
      <c r="L196" t="s">
        <v>24</v>
      </c>
      <c r="M196" t="s">
        <v>20</v>
      </c>
      <c r="N196" t="s">
        <v>30</v>
      </c>
      <c r="O196" s="1">
        <v>55.04</v>
      </c>
      <c r="P196" s="1">
        <v>2661.42</v>
      </c>
      <c r="Q196">
        <v>1</v>
      </c>
      <c r="R196" t="s">
        <v>21</v>
      </c>
      <c r="S196" t="str">
        <f>IF(ChurnData[[#This Row],[MonthlyCharges]]&lt;=30,"1. Up to 30",IF(ChurnData[[#This Row],[MonthlyCharges]]&lt;=50,"2. 31-50",IF(ChurnData[[#This Row],[MonthlyCharges]]&lt;=70,"3. 51-70",IF(ChurnData[[#This Row],[MonthlyCharges]]&lt;=90,"4. 71-90","5. Over 90"))))</f>
        <v>3. 51-70</v>
      </c>
      <c r="T196" t="str">
        <f>IF(AND(ChurnData[[#This Row],[Contract]]="Month-to-month",ChurnData[[#This Row],[InternetService]]="Fiber optic",ChurnData[[#This Row],[TenureMonths]]&lt;=11),"High-risk","Other")</f>
        <v>Other</v>
      </c>
      <c r="U196" t="str">
        <f>IF(ChurnData[[#This Row],[TenureMonths]]&lt;=11,"0-11",IF(ChurnData[[#This Row],[TenureMonths]]&lt;=23,"12-23",IF(ChurnData[[#This Row],[TenureMonths]]&lt;=35,"24-35",IF(ChurnData[[#This Row],[TenureMonths]]&lt;=47,"36-47",IF(ChurnData[[#This Row],[TenureMonths]]&lt;=59,"48-59","60-72")))))</f>
        <v>36-47</v>
      </c>
      <c r="V196">
        <f>IF(ChurnData[[#This Row],[Churn]]="Yes",1,0)</f>
        <v>0</v>
      </c>
    </row>
    <row r="197" spans="1:22" x14ac:dyDescent="0.35">
      <c r="A197" t="s">
        <v>239</v>
      </c>
      <c r="B197" t="s">
        <v>19</v>
      </c>
      <c r="C197">
        <v>0</v>
      </c>
      <c r="D197" t="s">
        <v>20</v>
      </c>
      <c r="E197" t="s">
        <v>20</v>
      </c>
      <c r="F197" t="s">
        <v>47</v>
      </c>
      <c r="G197" s="2">
        <v>51</v>
      </c>
      <c r="H197" t="s">
        <v>20</v>
      </c>
      <c r="I197" t="s">
        <v>32</v>
      </c>
      <c r="J197" t="s">
        <v>20</v>
      </c>
      <c r="K197" t="s">
        <v>21</v>
      </c>
      <c r="L197" t="s">
        <v>33</v>
      </c>
      <c r="M197" t="s">
        <v>21</v>
      </c>
      <c r="N197" t="s">
        <v>43</v>
      </c>
      <c r="O197" s="1">
        <v>63.1</v>
      </c>
      <c r="P197" s="1">
        <v>3288.02</v>
      </c>
      <c r="Q197">
        <v>0</v>
      </c>
      <c r="R197" t="s">
        <v>21</v>
      </c>
      <c r="S197" t="str">
        <f>IF(ChurnData[[#This Row],[MonthlyCharges]]&lt;=30,"1. Up to 30",IF(ChurnData[[#This Row],[MonthlyCharges]]&lt;=50,"2. 31-50",IF(ChurnData[[#This Row],[MonthlyCharges]]&lt;=70,"3. 51-70",IF(ChurnData[[#This Row],[MonthlyCharges]]&lt;=90,"4. 71-90","5. Over 90"))))</f>
        <v>3. 51-70</v>
      </c>
      <c r="T197" t="str">
        <f>IF(AND(ChurnData[[#This Row],[Contract]]="Month-to-month",ChurnData[[#This Row],[InternetService]]="Fiber optic",ChurnData[[#This Row],[TenureMonths]]&lt;=11),"High-risk","Other")</f>
        <v>Other</v>
      </c>
      <c r="U197" t="str">
        <f>IF(ChurnData[[#This Row],[TenureMonths]]&lt;=11,"0-11",IF(ChurnData[[#This Row],[TenureMonths]]&lt;=23,"12-23",IF(ChurnData[[#This Row],[TenureMonths]]&lt;=35,"24-35",IF(ChurnData[[#This Row],[TenureMonths]]&lt;=47,"36-47",IF(ChurnData[[#This Row],[TenureMonths]]&lt;=59,"48-59","60-72")))))</f>
        <v>48-59</v>
      </c>
      <c r="V197">
        <f>IF(ChurnData[[#This Row],[Churn]]="Yes",1,0)</f>
        <v>0</v>
      </c>
    </row>
    <row r="198" spans="1:22" x14ac:dyDescent="0.35">
      <c r="A198" t="s">
        <v>240</v>
      </c>
      <c r="B198" t="s">
        <v>19</v>
      </c>
      <c r="C198">
        <v>1</v>
      </c>
      <c r="D198" t="s">
        <v>21</v>
      </c>
      <c r="E198" t="s">
        <v>21</v>
      </c>
      <c r="F198" t="s">
        <v>58</v>
      </c>
      <c r="G198" s="2">
        <v>68</v>
      </c>
      <c r="H198" t="s">
        <v>20</v>
      </c>
      <c r="I198" t="s">
        <v>23</v>
      </c>
      <c r="J198" t="s">
        <v>20</v>
      </c>
      <c r="K198" t="s">
        <v>21</v>
      </c>
      <c r="L198" t="s">
        <v>24</v>
      </c>
      <c r="M198" t="s">
        <v>21</v>
      </c>
      <c r="N198" t="s">
        <v>30</v>
      </c>
      <c r="O198" s="1">
        <v>85.81</v>
      </c>
      <c r="P198" s="1">
        <v>5661.05</v>
      </c>
      <c r="Q198">
        <v>2</v>
      </c>
      <c r="R198" t="s">
        <v>21</v>
      </c>
      <c r="S198" t="str">
        <f>IF(ChurnData[[#This Row],[MonthlyCharges]]&lt;=30,"1. Up to 30",IF(ChurnData[[#This Row],[MonthlyCharges]]&lt;=50,"2. 31-50",IF(ChurnData[[#This Row],[MonthlyCharges]]&lt;=70,"3. 51-70",IF(ChurnData[[#This Row],[MonthlyCharges]]&lt;=90,"4. 71-90","5. Over 90"))))</f>
        <v>4. 71-90</v>
      </c>
      <c r="T198" t="str">
        <f>IF(AND(ChurnData[[#This Row],[Contract]]="Month-to-month",ChurnData[[#This Row],[InternetService]]="Fiber optic",ChurnData[[#This Row],[TenureMonths]]&lt;=11),"High-risk","Other")</f>
        <v>Other</v>
      </c>
      <c r="U198" t="str">
        <f>IF(ChurnData[[#This Row],[TenureMonths]]&lt;=11,"0-11",IF(ChurnData[[#This Row],[TenureMonths]]&lt;=23,"12-23",IF(ChurnData[[#This Row],[TenureMonths]]&lt;=35,"24-35",IF(ChurnData[[#This Row],[TenureMonths]]&lt;=47,"36-47",IF(ChurnData[[#This Row],[TenureMonths]]&lt;=59,"48-59","60-72")))))</f>
        <v>60-72</v>
      </c>
      <c r="V198">
        <f>IF(ChurnData[[#This Row],[Churn]]="Yes",1,0)</f>
        <v>0</v>
      </c>
    </row>
    <row r="199" spans="1:22" x14ac:dyDescent="0.35">
      <c r="A199" t="s">
        <v>241</v>
      </c>
      <c r="B199" t="s">
        <v>19</v>
      </c>
      <c r="C199">
        <v>0</v>
      </c>
      <c r="D199" t="s">
        <v>21</v>
      </c>
      <c r="E199" t="s">
        <v>21</v>
      </c>
      <c r="F199" t="s">
        <v>45</v>
      </c>
      <c r="G199" s="2">
        <v>59</v>
      </c>
      <c r="H199" t="s">
        <v>20</v>
      </c>
      <c r="I199" t="s">
        <v>23</v>
      </c>
      <c r="J199" t="s">
        <v>21</v>
      </c>
      <c r="K199" t="s">
        <v>21</v>
      </c>
      <c r="L199" t="s">
        <v>29</v>
      </c>
      <c r="M199" t="s">
        <v>20</v>
      </c>
      <c r="N199" t="s">
        <v>25</v>
      </c>
      <c r="O199" s="1">
        <v>71.94</v>
      </c>
      <c r="P199" s="1">
        <v>4210.05</v>
      </c>
      <c r="Q199">
        <v>2</v>
      </c>
      <c r="R199" t="s">
        <v>21</v>
      </c>
      <c r="S199" t="str">
        <f>IF(ChurnData[[#This Row],[MonthlyCharges]]&lt;=30,"1. Up to 30",IF(ChurnData[[#This Row],[MonthlyCharges]]&lt;=50,"2. 31-50",IF(ChurnData[[#This Row],[MonthlyCharges]]&lt;=70,"3. 51-70",IF(ChurnData[[#This Row],[MonthlyCharges]]&lt;=90,"4. 71-90","5. Over 90"))))</f>
        <v>4. 71-90</v>
      </c>
      <c r="T199" t="str">
        <f>IF(AND(ChurnData[[#This Row],[Contract]]="Month-to-month",ChurnData[[#This Row],[InternetService]]="Fiber optic",ChurnData[[#This Row],[TenureMonths]]&lt;=11),"High-risk","Other")</f>
        <v>Other</v>
      </c>
      <c r="U199" t="str">
        <f>IF(ChurnData[[#This Row],[TenureMonths]]&lt;=11,"0-11",IF(ChurnData[[#This Row],[TenureMonths]]&lt;=23,"12-23",IF(ChurnData[[#This Row],[TenureMonths]]&lt;=35,"24-35",IF(ChurnData[[#This Row],[TenureMonths]]&lt;=47,"36-47",IF(ChurnData[[#This Row],[TenureMonths]]&lt;=59,"48-59","60-72")))))</f>
        <v>48-59</v>
      </c>
      <c r="V199">
        <f>IF(ChurnData[[#This Row],[Churn]]="Yes",1,0)</f>
        <v>0</v>
      </c>
    </row>
    <row r="200" spans="1:22" x14ac:dyDescent="0.35">
      <c r="A200" t="s">
        <v>242</v>
      </c>
      <c r="B200" t="s">
        <v>19</v>
      </c>
      <c r="C200">
        <v>0</v>
      </c>
      <c r="D200" t="s">
        <v>20</v>
      </c>
      <c r="E200" t="s">
        <v>20</v>
      </c>
      <c r="F200" t="s">
        <v>56</v>
      </c>
      <c r="G200" s="2">
        <v>44</v>
      </c>
      <c r="H200" t="s">
        <v>21</v>
      </c>
      <c r="I200" t="s">
        <v>32</v>
      </c>
      <c r="J200" t="s">
        <v>21</v>
      </c>
      <c r="K200" t="s">
        <v>21</v>
      </c>
      <c r="L200" t="s">
        <v>33</v>
      </c>
      <c r="M200" t="s">
        <v>20</v>
      </c>
      <c r="N200" t="s">
        <v>30</v>
      </c>
      <c r="O200" s="1">
        <v>48.07</v>
      </c>
      <c r="P200" s="1">
        <v>2154.67</v>
      </c>
      <c r="Q200">
        <v>2</v>
      </c>
      <c r="R200" t="s">
        <v>21</v>
      </c>
      <c r="S200" t="str">
        <f>IF(ChurnData[[#This Row],[MonthlyCharges]]&lt;=30,"1. Up to 30",IF(ChurnData[[#This Row],[MonthlyCharges]]&lt;=50,"2. 31-50",IF(ChurnData[[#This Row],[MonthlyCharges]]&lt;=70,"3. 51-70",IF(ChurnData[[#This Row],[MonthlyCharges]]&lt;=90,"4. 71-90","5. Over 90"))))</f>
        <v>2. 31-50</v>
      </c>
      <c r="T200" t="str">
        <f>IF(AND(ChurnData[[#This Row],[Contract]]="Month-to-month",ChurnData[[#This Row],[InternetService]]="Fiber optic",ChurnData[[#This Row],[TenureMonths]]&lt;=11),"High-risk","Other")</f>
        <v>Other</v>
      </c>
      <c r="U200" t="str">
        <f>IF(ChurnData[[#This Row],[TenureMonths]]&lt;=11,"0-11",IF(ChurnData[[#This Row],[TenureMonths]]&lt;=23,"12-23",IF(ChurnData[[#This Row],[TenureMonths]]&lt;=35,"24-35",IF(ChurnData[[#This Row],[TenureMonths]]&lt;=47,"36-47",IF(ChurnData[[#This Row],[TenureMonths]]&lt;=59,"48-59","60-72")))))</f>
        <v>36-47</v>
      </c>
      <c r="V200">
        <f>IF(ChurnData[[#This Row],[Churn]]="Yes",1,0)</f>
        <v>0</v>
      </c>
    </row>
    <row r="201" spans="1:22" x14ac:dyDescent="0.35">
      <c r="A201" t="s">
        <v>243</v>
      </c>
      <c r="B201" t="s">
        <v>19</v>
      </c>
      <c r="C201">
        <v>0</v>
      </c>
      <c r="D201" t="s">
        <v>20</v>
      </c>
      <c r="E201" t="s">
        <v>20</v>
      </c>
      <c r="F201" t="s">
        <v>45</v>
      </c>
      <c r="G201" s="2">
        <v>13</v>
      </c>
      <c r="H201" t="s">
        <v>20</v>
      </c>
      <c r="I201" t="s">
        <v>23</v>
      </c>
      <c r="J201" t="s">
        <v>21</v>
      </c>
      <c r="K201" t="s">
        <v>21</v>
      </c>
      <c r="L201" t="s">
        <v>33</v>
      </c>
      <c r="M201" t="s">
        <v>20</v>
      </c>
      <c r="N201" t="s">
        <v>25</v>
      </c>
      <c r="O201" s="1">
        <v>78.81</v>
      </c>
      <c r="P201" s="1">
        <v>1021.81</v>
      </c>
      <c r="Q201">
        <v>2</v>
      </c>
      <c r="R201" t="s">
        <v>21</v>
      </c>
      <c r="S201" t="str">
        <f>IF(ChurnData[[#This Row],[MonthlyCharges]]&lt;=30,"1. Up to 30",IF(ChurnData[[#This Row],[MonthlyCharges]]&lt;=50,"2. 31-50",IF(ChurnData[[#This Row],[MonthlyCharges]]&lt;=70,"3. 51-70",IF(ChurnData[[#This Row],[MonthlyCharges]]&lt;=90,"4. 71-90","5. Over 90"))))</f>
        <v>4. 71-90</v>
      </c>
      <c r="T201" t="str">
        <f>IF(AND(ChurnData[[#This Row],[Contract]]="Month-to-month",ChurnData[[#This Row],[InternetService]]="Fiber optic",ChurnData[[#This Row],[TenureMonths]]&lt;=11),"High-risk","Other")</f>
        <v>Other</v>
      </c>
      <c r="U201" t="str">
        <f>IF(ChurnData[[#This Row],[TenureMonths]]&lt;=11,"0-11",IF(ChurnData[[#This Row],[TenureMonths]]&lt;=23,"12-23",IF(ChurnData[[#This Row],[TenureMonths]]&lt;=35,"24-35",IF(ChurnData[[#This Row],[TenureMonths]]&lt;=47,"36-47",IF(ChurnData[[#This Row],[TenureMonths]]&lt;=59,"48-59","60-72")))))</f>
        <v>12-23</v>
      </c>
      <c r="V201">
        <f>IF(ChurnData[[#This Row],[Churn]]="Yes",1,0)</f>
        <v>0</v>
      </c>
    </row>
    <row r="202" spans="1:22" x14ac:dyDescent="0.35">
      <c r="A202" t="s">
        <v>245</v>
      </c>
      <c r="B202" t="s">
        <v>36</v>
      </c>
      <c r="C202">
        <v>0</v>
      </c>
      <c r="D202" t="s">
        <v>20</v>
      </c>
      <c r="E202" t="s">
        <v>21</v>
      </c>
      <c r="F202" t="s">
        <v>56</v>
      </c>
      <c r="G202" s="2">
        <v>15</v>
      </c>
      <c r="H202" t="s">
        <v>20</v>
      </c>
      <c r="I202" t="s">
        <v>21</v>
      </c>
      <c r="J202" t="s">
        <v>28</v>
      </c>
      <c r="K202" t="s">
        <v>28</v>
      </c>
      <c r="L202" t="s">
        <v>33</v>
      </c>
      <c r="M202" t="s">
        <v>20</v>
      </c>
      <c r="N202" t="s">
        <v>34</v>
      </c>
      <c r="O202" s="1">
        <v>20.3</v>
      </c>
      <c r="P202" s="1">
        <v>300.2</v>
      </c>
      <c r="Q202">
        <v>1</v>
      </c>
      <c r="R202" t="s">
        <v>21</v>
      </c>
      <c r="S202" t="str">
        <f>IF(ChurnData[[#This Row],[MonthlyCharges]]&lt;=30,"1. Up to 30",IF(ChurnData[[#This Row],[MonthlyCharges]]&lt;=50,"2. 31-50",IF(ChurnData[[#This Row],[MonthlyCharges]]&lt;=70,"3. 51-70",IF(ChurnData[[#This Row],[MonthlyCharges]]&lt;=90,"4. 71-90","5. Over 90"))))</f>
        <v>1. Up to 30</v>
      </c>
      <c r="T202" t="str">
        <f>IF(AND(ChurnData[[#This Row],[Contract]]="Month-to-month",ChurnData[[#This Row],[InternetService]]="Fiber optic",ChurnData[[#This Row],[TenureMonths]]&lt;=11),"High-risk","Other")</f>
        <v>Other</v>
      </c>
      <c r="U202" t="str">
        <f>IF(ChurnData[[#This Row],[TenureMonths]]&lt;=11,"0-11",IF(ChurnData[[#This Row],[TenureMonths]]&lt;=23,"12-23",IF(ChurnData[[#This Row],[TenureMonths]]&lt;=35,"24-35",IF(ChurnData[[#This Row],[TenureMonths]]&lt;=47,"36-47",IF(ChurnData[[#This Row],[TenureMonths]]&lt;=59,"48-59","60-72")))))</f>
        <v>12-23</v>
      </c>
      <c r="V202">
        <f>IF(ChurnData[[#This Row],[Churn]]="Yes",1,0)</f>
        <v>0</v>
      </c>
    </row>
    <row r="203" spans="1:22" x14ac:dyDescent="0.35">
      <c r="A203" t="s">
        <v>246</v>
      </c>
      <c r="B203" t="s">
        <v>36</v>
      </c>
      <c r="C203">
        <v>0</v>
      </c>
      <c r="D203" t="s">
        <v>20</v>
      </c>
      <c r="E203" t="s">
        <v>21</v>
      </c>
      <c r="F203" t="s">
        <v>75</v>
      </c>
      <c r="G203" s="2">
        <v>33</v>
      </c>
      <c r="H203" t="s">
        <v>20</v>
      </c>
      <c r="I203" t="s">
        <v>23</v>
      </c>
      <c r="J203" t="s">
        <v>21</v>
      </c>
      <c r="K203" t="s">
        <v>20</v>
      </c>
      <c r="L203" t="s">
        <v>24</v>
      </c>
      <c r="M203" t="s">
        <v>21</v>
      </c>
      <c r="N203" t="s">
        <v>30</v>
      </c>
      <c r="O203" s="1">
        <v>85.14</v>
      </c>
      <c r="P203" s="1">
        <v>2873.85</v>
      </c>
      <c r="Q203">
        <v>0</v>
      </c>
      <c r="R203" t="s">
        <v>21</v>
      </c>
      <c r="S203" t="str">
        <f>IF(ChurnData[[#This Row],[MonthlyCharges]]&lt;=30,"1. Up to 30",IF(ChurnData[[#This Row],[MonthlyCharges]]&lt;=50,"2. 31-50",IF(ChurnData[[#This Row],[MonthlyCharges]]&lt;=70,"3. 51-70",IF(ChurnData[[#This Row],[MonthlyCharges]]&lt;=90,"4. 71-90","5. Over 90"))))</f>
        <v>4. 71-90</v>
      </c>
      <c r="T203" t="str">
        <f>IF(AND(ChurnData[[#This Row],[Contract]]="Month-to-month",ChurnData[[#This Row],[InternetService]]="Fiber optic",ChurnData[[#This Row],[TenureMonths]]&lt;=11),"High-risk","Other")</f>
        <v>Other</v>
      </c>
      <c r="U203" t="str">
        <f>IF(ChurnData[[#This Row],[TenureMonths]]&lt;=11,"0-11",IF(ChurnData[[#This Row],[TenureMonths]]&lt;=23,"12-23",IF(ChurnData[[#This Row],[TenureMonths]]&lt;=35,"24-35",IF(ChurnData[[#This Row],[TenureMonths]]&lt;=47,"36-47",IF(ChurnData[[#This Row],[TenureMonths]]&lt;=59,"48-59","60-72")))))</f>
        <v>24-35</v>
      </c>
      <c r="V203">
        <f>IF(ChurnData[[#This Row],[Churn]]="Yes",1,0)</f>
        <v>0</v>
      </c>
    </row>
    <row r="204" spans="1:22" x14ac:dyDescent="0.35">
      <c r="A204" t="s">
        <v>247</v>
      </c>
      <c r="B204" t="s">
        <v>36</v>
      </c>
      <c r="C204">
        <v>1</v>
      </c>
      <c r="D204" t="s">
        <v>21</v>
      </c>
      <c r="E204" t="s">
        <v>21</v>
      </c>
      <c r="F204" t="s">
        <v>37</v>
      </c>
      <c r="G204" s="2">
        <v>16</v>
      </c>
      <c r="H204" t="s">
        <v>21</v>
      </c>
      <c r="I204" t="s">
        <v>21</v>
      </c>
      <c r="J204" t="s">
        <v>28</v>
      </c>
      <c r="K204" t="s">
        <v>28</v>
      </c>
      <c r="L204" t="s">
        <v>29</v>
      </c>
      <c r="M204" t="s">
        <v>20</v>
      </c>
      <c r="N204" t="s">
        <v>34</v>
      </c>
      <c r="O204" s="1">
        <v>20.62</v>
      </c>
      <c r="P204" s="1">
        <v>339.39</v>
      </c>
      <c r="Q204">
        <v>3</v>
      </c>
      <c r="R204" t="s">
        <v>21</v>
      </c>
      <c r="S204" t="str">
        <f>IF(ChurnData[[#This Row],[MonthlyCharges]]&lt;=30,"1. Up to 30",IF(ChurnData[[#This Row],[MonthlyCharges]]&lt;=50,"2. 31-50",IF(ChurnData[[#This Row],[MonthlyCharges]]&lt;=70,"3. 51-70",IF(ChurnData[[#This Row],[MonthlyCharges]]&lt;=90,"4. 71-90","5. Over 90"))))</f>
        <v>1. Up to 30</v>
      </c>
      <c r="T204" t="str">
        <f>IF(AND(ChurnData[[#This Row],[Contract]]="Month-to-month",ChurnData[[#This Row],[InternetService]]="Fiber optic",ChurnData[[#This Row],[TenureMonths]]&lt;=11),"High-risk","Other")</f>
        <v>Other</v>
      </c>
      <c r="U204" t="str">
        <f>IF(ChurnData[[#This Row],[TenureMonths]]&lt;=11,"0-11",IF(ChurnData[[#This Row],[TenureMonths]]&lt;=23,"12-23",IF(ChurnData[[#This Row],[TenureMonths]]&lt;=35,"24-35",IF(ChurnData[[#This Row],[TenureMonths]]&lt;=47,"36-47",IF(ChurnData[[#This Row],[TenureMonths]]&lt;=59,"48-59","60-72")))))</f>
        <v>12-23</v>
      </c>
      <c r="V204">
        <f>IF(ChurnData[[#This Row],[Churn]]="Yes",1,0)</f>
        <v>0</v>
      </c>
    </row>
    <row r="205" spans="1:22" x14ac:dyDescent="0.35">
      <c r="A205" t="s">
        <v>248</v>
      </c>
      <c r="B205" t="s">
        <v>36</v>
      </c>
      <c r="C205">
        <v>0</v>
      </c>
      <c r="D205" t="s">
        <v>21</v>
      </c>
      <c r="E205" t="s">
        <v>21</v>
      </c>
      <c r="F205" t="s">
        <v>65</v>
      </c>
      <c r="G205" s="2">
        <v>51</v>
      </c>
      <c r="H205" t="s">
        <v>20</v>
      </c>
      <c r="I205" t="s">
        <v>32</v>
      </c>
      <c r="J205" t="s">
        <v>21</v>
      </c>
      <c r="K205" t="s">
        <v>20</v>
      </c>
      <c r="L205" t="s">
        <v>33</v>
      </c>
      <c r="M205" t="s">
        <v>21</v>
      </c>
      <c r="N205" t="s">
        <v>30</v>
      </c>
      <c r="O205" s="1">
        <v>66.239999999999995</v>
      </c>
      <c r="P205" s="1">
        <v>3320.66</v>
      </c>
      <c r="Q205">
        <v>0</v>
      </c>
      <c r="R205" t="s">
        <v>21</v>
      </c>
      <c r="S205" t="str">
        <f>IF(ChurnData[[#This Row],[MonthlyCharges]]&lt;=30,"1. Up to 30",IF(ChurnData[[#This Row],[MonthlyCharges]]&lt;=50,"2. 31-50",IF(ChurnData[[#This Row],[MonthlyCharges]]&lt;=70,"3. 51-70",IF(ChurnData[[#This Row],[MonthlyCharges]]&lt;=90,"4. 71-90","5. Over 90"))))</f>
        <v>3. 51-70</v>
      </c>
      <c r="T205" t="str">
        <f>IF(AND(ChurnData[[#This Row],[Contract]]="Month-to-month",ChurnData[[#This Row],[InternetService]]="Fiber optic",ChurnData[[#This Row],[TenureMonths]]&lt;=11),"High-risk","Other")</f>
        <v>Other</v>
      </c>
      <c r="U205" t="str">
        <f>IF(ChurnData[[#This Row],[TenureMonths]]&lt;=11,"0-11",IF(ChurnData[[#This Row],[TenureMonths]]&lt;=23,"12-23",IF(ChurnData[[#This Row],[TenureMonths]]&lt;=35,"24-35",IF(ChurnData[[#This Row],[TenureMonths]]&lt;=47,"36-47",IF(ChurnData[[#This Row],[TenureMonths]]&lt;=59,"48-59","60-72")))))</f>
        <v>48-59</v>
      </c>
      <c r="V205">
        <f>IF(ChurnData[[#This Row],[Churn]]="Yes",1,0)</f>
        <v>0</v>
      </c>
    </row>
    <row r="206" spans="1:22" x14ac:dyDescent="0.35">
      <c r="A206" t="s">
        <v>249</v>
      </c>
      <c r="B206" t="s">
        <v>36</v>
      </c>
      <c r="C206">
        <v>0</v>
      </c>
      <c r="D206" t="s">
        <v>21</v>
      </c>
      <c r="E206" t="s">
        <v>21</v>
      </c>
      <c r="F206" t="s">
        <v>49</v>
      </c>
      <c r="G206" s="2">
        <v>39</v>
      </c>
      <c r="H206" t="s">
        <v>21</v>
      </c>
      <c r="I206" t="s">
        <v>23</v>
      </c>
      <c r="J206" t="s">
        <v>20</v>
      </c>
      <c r="K206" t="s">
        <v>21</v>
      </c>
      <c r="L206" t="s">
        <v>29</v>
      </c>
      <c r="M206" t="s">
        <v>20</v>
      </c>
      <c r="N206" t="s">
        <v>30</v>
      </c>
      <c r="O206" s="1">
        <v>89.36</v>
      </c>
      <c r="P206" s="1">
        <v>3569.33</v>
      </c>
      <c r="Q206">
        <v>3</v>
      </c>
      <c r="R206" t="s">
        <v>21</v>
      </c>
      <c r="S206" t="str">
        <f>IF(ChurnData[[#This Row],[MonthlyCharges]]&lt;=30,"1. Up to 30",IF(ChurnData[[#This Row],[MonthlyCharges]]&lt;=50,"2. 31-50",IF(ChurnData[[#This Row],[MonthlyCharges]]&lt;=70,"3. 51-70",IF(ChurnData[[#This Row],[MonthlyCharges]]&lt;=90,"4. 71-90","5. Over 90"))))</f>
        <v>4. 71-90</v>
      </c>
      <c r="T206" t="str">
        <f>IF(AND(ChurnData[[#This Row],[Contract]]="Month-to-month",ChurnData[[#This Row],[InternetService]]="Fiber optic",ChurnData[[#This Row],[TenureMonths]]&lt;=11),"High-risk","Other")</f>
        <v>Other</v>
      </c>
      <c r="U206" t="str">
        <f>IF(ChurnData[[#This Row],[TenureMonths]]&lt;=11,"0-11",IF(ChurnData[[#This Row],[TenureMonths]]&lt;=23,"12-23",IF(ChurnData[[#This Row],[TenureMonths]]&lt;=35,"24-35",IF(ChurnData[[#This Row],[TenureMonths]]&lt;=47,"36-47",IF(ChurnData[[#This Row],[TenureMonths]]&lt;=59,"48-59","60-72")))))</f>
        <v>36-47</v>
      </c>
      <c r="V206">
        <f>IF(ChurnData[[#This Row],[Churn]]="Yes",1,0)</f>
        <v>0</v>
      </c>
    </row>
    <row r="207" spans="1:22" x14ac:dyDescent="0.35">
      <c r="A207" t="s">
        <v>250</v>
      </c>
      <c r="B207" t="s">
        <v>36</v>
      </c>
      <c r="C207">
        <v>0</v>
      </c>
      <c r="D207" t="s">
        <v>21</v>
      </c>
      <c r="E207" t="s">
        <v>21</v>
      </c>
      <c r="F207" t="s">
        <v>65</v>
      </c>
      <c r="G207" s="2">
        <v>47</v>
      </c>
      <c r="H207" t="s">
        <v>20</v>
      </c>
      <c r="I207" t="s">
        <v>23</v>
      </c>
      <c r="J207" t="s">
        <v>21</v>
      </c>
      <c r="K207" t="s">
        <v>21</v>
      </c>
      <c r="L207" t="s">
        <v>24</v>
      </c>
      <c r="M207" t="s">
        <v>21</v>
      </c>
      <c r="N207" t="s">
        <v>25</v>
      </c>
      <c r="O207" s="1">
        <v>78.819999999999993</v>
      </c>
      <c r="P207" s="1">
        <v>3638.65</v>
      </c>
      <c r="Q207">
        <v>4</v>
      </c>
      <c r="R207" t="s">
        <v>21</v>
      </c>
      <c r="S207" t="str">
        <f>IF(ChurnData[[#This Row],[MonthlyCharges]]&lt;=30,"1. Up to 30",IF(ChurnData[[#This Row],[MonthlyCharges]]&lt;=50,"2. 31-50",IF(ChurnData[[#This Row],[MonthlyCharges]]&lt;=70,"3. 51-70",IF(ChurnData[[#This Row],[MonthlyCharges]]&lt;=90,"4. 71-90","5. Over 90"))))</f>
        <v>4. 71-90</v>
      </c>
      <c r="T207" t="str">
        <f>IF(AND(ChurnData[[#This Row],[Contract]]="Month-to-month",ChurnData[[#This Row],[InternetService]]="Fiber optic",ChurnData[[#This Row],[TenureMonths]]&lt;=11),"High-risk","Other")</f>
        <v>Other</v>
      </c>
      <c r="U207" t="str">
        <f>IF(ChurnData[[#This Row],[TenureMonths]]&lt;=11,"0-11",IF(ChurnData[[#This Row],[TenureMonths]]&lt;=23,"12-23",IF(ChurnData[[#This Row],[TenureMonths]]&lt;=35,"24-35",IF(ChurnData[[#This Row],[TenureMonths]]&lt;=47,"36-47",IF(ChurnData[[#This Row],[TenureMonths]]&lt;=59,"48-59","60-72")))))</f>
        <v>36-47</v>
      </c>
      <c r="V207">
        <f>IF(ChurnData[[#This Row],[Churn]]="Yes",1,0)</f>
        <v>0</v>
      </c>
    </row>
    <row r="208" spans="1:22" x14ac:dyDescent="0.35">
      <c r="A208" t="s">
        <v>251</v>
      </c>
      <c r="B208" t="s">
        <v>36</v>
      </c>
      <c r="C208">
        <v>0</v>
      </c>
      <c r="D208" t="s">
        <v>21</v>
      </c>
      <c r="E208" t="s">
        <v>21</v>
      </c>
      <c r="F208" t="s">
        <v>22</v>
      </c>
      <c r="G208" s="2">
        <v>31</v>
      </c>
      <c r="H208" t="s">
        <v>21</v>
      </c>
      <c r="I208" t="s">
        <v>32</v>
      </c>
      <c r="J208" t="s">
        <v>21</v>
      </c>
      <c r="K208" t="s">
        <v>20</v>
      </c>
      <c r="L208" t="s">
        <v>24</v>
      </c>
      <c r="M208" t="s">
        <v>20</v>
      </c>
      <c r="N208" t="s">
        <v>34</v>
      </c>
      <c r="O208" s="1">
        <v>52.98</v>
      </c>
      <c r="P208" s="1">
        <v>1690.82</v>
      </c>
      <c r="Q208">
        <v>0</v>
      </c>
      <c r="R208" t="s">
        <v>21</v>
      </c>
      <c r="S208" t="str">
        <f>IF(ChurnData[[#This Row],[MonthlyCharges]]&lt;=30,"1. Up to 30",IF(ChurnData[[#This Row],[MonthlyCharges]]&lt;=50,"2. 31-50",IF(ChurnData[[#This Row],[MonthlyCharges]]&lt;=70,"3. 51-70",IF(ChurnData[[#This Row],[MonthlyCharges]]&lt;=90,"4. 71-90","5. Over 90"))))</f>
        <v>3. 51-70</v>
      </c>
      <c r="T208" t="str">
        <f>IF(AND(ChurnData[[#This Row],[Contract]]="Month-to-month",ChurnData[[#This Row],[InternetService]]="Fiber optic",ChurnData[[#This Row],[TenureMonths]]&lt;=11),"High-risk","Other")</f>
        <v>Other</v>
      </c>
      <c r="U208" t="str">
        <f>IF(ChurnData[[#This Row],[TenureMonths]]&lt;=11,"0-11",IF(ChurnData[[#This Row],[TenureMonths]]&lt;=23,"12-23",IF(ChurnData[[#This Row],[TenureMonths]]&lt;=35,"24-35",IF(ChurnData[[#This Row],[TenureMonths]]&lt;=47,"36-47",IF(ChurnData[[#This Row],[TenureMonths]]&lt;=59,"48-59","60-72")))))</f>
        <v>24-35</v>
      </c>
      <c r="V208">
        <f>IF(ChurnData[[#This Row],[Churn]]="Yes",1,0)</f>
        <v>0</v>
      </c>
    </row>
    <row r="209" spans="1:22" x14ac:dyDescent="0.35">
      <c r="A209" t="s">
        <v>252</v>
      </c>
      <c r="B209" t="s">
        <v>36</v>
      </c>
      <c r="C209">
        <v>0</v>
      </c>
      <c r="D209" t="s">
        <v>21</v>
      </c>
      <c r="E209" t="s">
        <v>21</v>
      </c>
      <c r="F209" t="s">
        <v>45</v>
      </c>
      <c r="G209" s="2">
        <v>27</v>
      </c>
      <c r="H209" t="s">
        <v>20</v>
      </c>
      <c r="I209" t="s">
        <v>32</v>
      </c>
      <c r="J209" t="s">
        <v>20</v>
      </c>
      <c r="K209" t="s">
        <v>20</v>
      </c>
      <c r="L209" t="s">
        <v>24</v>
      </c>
      <c r="M209" t="s">
        <v>21</v>
      </c>
      <c r="N209" t="s">
        <v>25</v>
      </c>
      <c r="O209" s="1">
        <v>66.400000000000006</v>
      </c>
      <c r="P209" s="1">
        <v>1844.53</v>
      </c>
      <c r="Q209">
        <v>2</v>
      </c>
      <c r="R209" t="s">
        <v>21</v>
      </c>
      <c r="S209" t="str">
        <f>IF(ChurnData[[#This Row],[MonthlyCharges]]&lt;=30,"1. Up to 30",IF(ChurnData[[#This Row],[MonthlyCharges]]&lt;=50,"2. 31-50",IF(ChurnData[[#This Row],[MonthlyCharges]]&lt;=70,"3. 51-70",IF(ChurnData[[#This Row],[MonthlyCharges]]&lt;=90,"4. 71-90","5. Over 90"))))</f>
        <v>3. 51-70</v>
      </c>
      <c r="T209" t="str">
        <f>IF(AND(ChurnData[[#This Row],[Contract]]="Month-to-month",ChurnData[[#This Row],[InternetService]]="Fiber optic",ChurnData[[#This Row],[TenureMonths]]&lt;=11),"High-risk","Other")</f>
        <v>Other</v>
      </c>
      <c r="U209" t="str">
        <f>IF(ChurnData[[#This Row],[TenureMonths]]&lt;=11,"0-11",IF(ChurnData[[#This Row],[TenureMonths]]&lt;=23,"12-23",IF(ChurnData[[#This Row],[TenureMonths]]&lt;=35,"24-35",IF(ChurnData[[#This Row],[TenureMonths]]&lt;=47,"36-47",IF(ChurnData[[#This Row],[TenureMonths]]&lt;=59,"48-59","60-72")))))</f>
        <v>24-35</v>
      </c>
      <c r="V209">
        <f>IF(ChurnData[[#This Row],[Churn]]="Yes",1,0)</f>
        <v>0</v>
      </c>
    </row>
    <row r="210" spans="1:22" x14ac:dyDescent="0.35">
      <c r="A210" t="s">
        <v>253</v>
      </c>
      <c r="B210" t="s">
        <v>19</v>
      </c>
      <c r="C210">
        <v>0</v>
      </c>
      <c r="D210" t="s">
        <v>20</v>
      </c>
      <c r="E210" t="s">
        <v>20</v>
      </c>
      <c r="F210" t="s">
        <v>22</v>
      </c>
      <c r="G210" s="2">
        <v>25</v>
      </c>
      <c r="H210" t="s">
        <v>20</v>
      </c>
      <c r="I210" t="s">
        <v>32</v>
      </c>
      <c r="J210" t="s">
        <v>21</v>
      </c>
      <c r="K210" t="s">
        <v>20</v>
      </c>
      <c r="L210" t="s">
        <v>33</v>
      </c>
      <c r="M210" t="s">
        <v>20</v>
      </c>
      <c r="N210" t="s">
        <v>43</v>
      </c>
      <c r="O210" s="1">
        <v>63.52</v>
      </c>
      <c r="P210" s="1">
        <v>1628.17</v>
      </c>
      <c r="Q210">
        <v>0</v>
      </c>
      <c r="R210" t="s">
        <v>21</v>
      </c>
      <c r="S210" t="str">
        <f>IF(ChurnData[[#This Row],[MonthlyCharges]]&lt;=30,"1. Up to 30",IF(ChurnData[[#This Row],[MonthlyCharges]]&lt;=50,"2. 31-50",IF(ChurnData[[#This Row],[MonthlyCharges]]&lt;=70,"3. 51-70",IF(ChurnData[[#This Row],[MonthlyCharges]]&lt;=90,"4. 71-90","5. Over 90"))))</f>
        <v>3. 51-70</v>
      </c>
      <c r="T210" t="str">
        <f>IF(AND(ChurnData[[#This Row],[Contract]]="Month-to-month",ChurnData[[#This Row],[InternetService]]="Fiber optic",ChurnData[[#This Row],[TenureMonths]]&lt;=11),"High-risk","Other")</f>
        <v>Other</v>
      </c>
      <c r="U210" t="str">
        <f>IF(ChurnData[[#This Row],[TenureMonths]]&lt;=11,"0-11",IF(ChurnData[[#This Row],[TenureMonths]]&lt;=23,"12-23",IF(ChurnData[[#This Row],[TenureMonths]]&lt;=35,"24-35",IF(ChurnData[[#This Row],[TenureMonths]]&lt;=47,"36-47",IF(ChurnData[[#This Row],[TenureMonths]]&lt;=59,"48-59","60-72")))))</f>
        <v>24-35</v>
      </c>
      <c r="V210">
        <f>IF(ChurnData[[#This Row],[Churn]]="Yes",1,0)</f>
        <v>0</v>
      </c>
    </row>
    <row r="211" spans="1:22" x14ac:dyDescent="0.35">
      <c r="A211" t="s">
        <v>254</v>
      </c>
      <c r="B211" t="s">
        <v>36</v>
      </c>
      <c r="C211">
        <v>1</v>
      </c>
      <c r="D211" t="s">
        <v>21</v>
      </c>
      <c r="E211" t="s">
        <v>21</v>
      </c>
      <c r="F211" t="s">
        <v>49</v>
      </c>
      <c r="G211" s="2">
        <v>18</v>
      </c>
      <c r="H211" t="s">
        <v>20</v>
      </c>
      <c r="I211" t="s">
        <v>32</v>
      </c>
      <c r="J211" t="s">
        <v>21</v>
      </c>
      <c r="K211" t="s">
        <v>21</v>
      </c>
      <c r="L211" t="s">
        <v>29</v>
      </c>
      <c r="M211" t="s">
        <v>20</v>
      </c>
      <c r="N211" t="s">
        <v>30</v>
      </c>
      <c r="O211" s="1">
        <v>66.63</v>
      </c>
      <c r="P211" s="1">
        <v>1165.1099999999999</v>
      </c>
      <c r="Q211">
        <v>1</v>
      </c>
      <c r="R211" t="s">
        <v>20</v>
      </c>
      <c r="S211" t="str">
        <f>IF(ChurnData[[#This Row],[MonthlyCharges]]&lt;=30,"1. Up to 30",IF(ChurnData[[#This Row],[MonthlyCharges]]&lt;=50,"2. 31-50",IF(ChurnData[[#This Row],[MonthlyCharges]]&lt;=70,"3. 51-70",IF(ChurnData[[#This Row],[MonthlyCharges]]&lt;=90,"4. 71-90","5. Over 90"))))</f>
        <v>3. 51-70</v>
      </c>
      <c r="T211" t="str">
        <f>IF(AND(ChurnData[[#This Row],[Contract]]="Month-to-month",ChurnData[[#This Row],[InternetService]]="Fiber optic",ChurnData[[#This Row],[TenureMonths]]&lt;=11),"High-risk","Other")</f>
        <v>Other</v>
      </c>
      <c r="U211" t="str">
        <f>IF(ChurnData[[#This Row],[TenureMonths]]&lt;=11,"0-11",IF(ChurnData[[#This Row],[TenureMonths]]&lt;=23,"12-23",IF(ChurnData[[#This Row],[TenureMonths]]&lt;=35,"24-35",IF(ChurnData[[#This Row],[TenureMonths]]&lt;=47,"36-47",IF(ChurnData[[#This Row],[TenureMonths]]&lt;=59,"48-59","60-72")))))</f>
        <v>12-23</v>
      </c>
      <c r="V211">
        <f>IF(ChurnData[[#This Row],[Churn]]="Yes",1,0)</f>
        <v>1</v>
      </c>
    </row>
    <row r="212" spans="1:22" x14ac:dyDescent="0.35">
      <c r="A212" t="s">
        <v>255</v>
      </c>
      <c r="B212" t="s">
        <v>19</v>
      </c>
      <c r="C212">
        <v>0</v>
      </c>
      <c r="D212" t="s">
        <v>21</v>
      </c>
      <c r="E212" t="s">
        <v>20</v>
      </c>
      <c r="F212" t="s">
        <v>41</v>
      </c>
      <c r="G212" s="2">
        <v>34</v>
      </c>
      <c r="H212" t="s">
        <v>20</v>
      </c>
      <c r="I212" t="s">
        <v>21</v>
      </c>
      <c r="J212" t="s">
        <v>28</v>
      </c>
      <c r="K212" t="s">
        <v>28</v>
      </c>
      <c r="L212" t="s">
        <v>33</v>
      </c>
      <c r="M212" t="s">
        <v>20</v>
      </c>
      <c r="N212" t="s">
        <v>34</v>
      </c>
      <c r="O212" s="1">
        <v>25.78</v>
      </c>
      <c r="P212" s="1">
        <v>877.06</v>
      </c>
      <c r="Q212">
        <v>0</v>
      </c>
      <c r="R212" t="s">
        <v>21</v>
      </c>
      <c r="S212" t="str">
        <f>IF(ChurnData[[#This Row],[MonthlyCharges]]&lt;=30,"1. Up to 30",IF(ChurnData[[#This Row],[MonthlyCharges]]&lt;=50,"2. 31-50",IF(ChurnData[[#This Row],[MonthlyCharges]]&lt;=70,"3. 51-70",IF(ChurnData[[#This Row],[MonthlyCharges]]&lt;=90,"4. 71-90","5. Over 90"))))</f>
        <v>1. Up to 30</v>
      </c>
      <c r="T212" t="str">
        <f>IF(AND(ChurnData[[#This Row],[Contract]]="Month-to-month",ChurnData[[#This Row],[InternetService]]="Fiber optic",ChurnData[[#This Row],[TenureMonths]]&lt;=11),"High-risk","Other")</f>
        <v>Other</v>
      </c>
      <c r="U212" t="str">
        <f>IF(ChurnData[[#This Row],[TenureMonths]]&lt;=11,"0-11",IF(ChurnData[[#This Row],[TenureMonths]]&lt;=23,"12-23",IF(ChurnData[[#This Row],[TenureMonths]]&lt;=35,"24-35",IF(ChurnData[[#This Row],[TenureMonths]]&lt;=47,"36-47",IF(ChurnData[[#This Row],[TenureMonths]]&lt;=59,"48-59","60-72")))))</f>
        <v>24-35</v>
      </c>
      <c r="V212">
        <f>IF(ChurnData[[#This Row],[Churn]]="Yes",1,0)</f>
        <v>0</v>
      </c>
    </row>
    <row r="213" spans="1:22" x14ac:dyDescent="0.35">
      <c r="A213" t="s">
        <v>256</v>
      </c>
      <c r="B213" t="s">
        <v>19</v>
      </c>
      <c r="C213">
        <v>0</v>
      </c>
      <c r="D213" t="s">
        <v>20</v>
      </c>
      <c r="E213" t="s">
        <v>21</v>
      </c>
      <c r="F213" t="s">
        <v>27</v>
      </c>
      <c r="G213" s="2">
        <v>8</v>
      </c>
      <c r="H213" t="s">
        <v>20</v>
      </c>
      <c r="I213" t="s">
        <v>32</v>
      </c>
      <c r="J213" t="s">
        <v>20</v>
      </c>
      <c r="K213" t="s">
        <v>20</v>
      </c>
      <c r="L213" t="s">
        <v>33</v>
      </c>
      <c r="M213" t="s">
        <v>21</v>
      </c>
      <c r="N213" t="s">
        <v>30</v>
      </c>
      <c r="O213" s="1">
        <v>64.099999999999994</v>
      </c>
      <c r="P213" s="1">
        <v>499.08</v>
      </c>
      <c r="Q213">
        <v>3</v>
      </c>
      <c r="R213" t="s">
        <v>21</v>
      </c>
      <c r="S213" t="str">
        <f>IF(ChurnData[[#This Row],[MonthlyCharges]]&lt;=30,"1. Up to 30",IF(ChurnData[[#This Row],[MonthlyCharges]]&lt;=50,"2. 31-50",IF(ChurnData[[#This Row],[MonthlyCharges]]&lt;=70,"3. 51-70",IF(ChurnData[[#This Row],[MonthlyCharges]]&lt;=90,"4. 71-90","5. Over 90"))))</f>
        <v>3. 51-70</v>
      </c>
      <c r="T213" t="str">
        <f>IF(AND(ChurnData[[#This Row],[Contract]]="Month-to-month",ChurnData[[#This Row],[InternetService]]="Fiber optic",ChurnData[[#This Row],[TenureMonths]]&lt;=11),"High-risk","Other")</f>
        <v>Other</v>
      </c>
      <c r="U213" t="str">
        <f>IF(ChurnData[[#This Row],[TenureMonths]]&lt;=11,"0-11",IF(ChurnData[[#This Row],[TenureMonths]]&lt;=23,"12-23",IF(ChurnData[[#This Row],[TenureMonths]]&lt;=35,"24-35",IF(ChurnData[[#This Row],[TenureMonths]]&lt;=47,"36-47",IF(ChurnData[[#This Row],[TenureMonths]]&lt;=59,"48-59","60-72")))))</f>
        <v>0-11</v>
      </c>
      <c r="V213">
        <f>IF(ChurnData[[#This Row],[Churn]]="Yes",1,0)</f>
        <v>0</v>
      </c>
    </row>
    <row r="214" spans="1:22" x14ac:dyDescent="0.35">
      <c r="A214" t="s">
        <v>257</v>
      </c>
      <c r="B214" t="s">
        <v>36</v>
      </c>
      <c r="C214">
        <v>0</v>
      </c>
      <c r="D214" t="s">
        <v>20</v>
      </c>
      <c r="E214" t="s">
        <v>21</v>
      </c>
      <c r="F214" t="s">
        <v>39</v>
      </c>
      <c r="G214" s="2">
        <v>0</v>
      </c>
      <c r="H214" t="s">
        <v>20</v>
      </c>
      <c r="I214" t="s">
        <v>32</v>
      </c>
      <c r="J214" t="s">
        <v>21</v>
      </c>
      <c r="K214" t="s">
        <v>20</v>
      </c>
      <c r="L214" t="s">
        <v>29</v>
      </c>
      <c r="M214" t="s">
        <v>20</v>
      </c>
      <c r="N214" t="s">
        <v>34</v>
      </c>
      <c r="O214" s="1">
        <v>56.38</v>
      </c>
      <c r="P214" s="1">
        <v>0</v>
      </c>
      <c r="Q214">
        <v>1</v>
      </c>
      <c r="R214" t="s">
        <v>20</v>
      </c>
      <c r="S214" t="str">
        <f>IF(ChurnData[[#This Row],[MonthlyCharges]]&lt;=30,"1. Up to 30",IF(ChurnData[[#This Row],[MonthlyCharges]]&lt;=50,"2. 31-50",IF(ChurnData[[#This Row],[MonthlyCharges]]&lt;=70,"3. 51-70",IF(ChurnData[[#This Row],[MonthlyCharges]]&lt;=90,"4. 71-90","5. Over 90"))))</f>
        <v>3. 51-70</v>
      </c>
      <c r="T214" t="str">
        <f>IF(AND(ChurnData[[#This Row],[Contract]]="Month-to-month",ChurnData[[#This Row],[InternetService]]="Fiber optic",ChurnData[[#This Row],[TenureMonths]]&lt;=11),"High-risk","Other")</f>
        <v>Other</v>
      </c>
      <c r="U214" t="str">
        <f>IF(ChurnData[[#This Row],[TenureMonths]]&lt;=11,"0-11",IF(ChurnData[[#This Row],[TenureMonths]]&lt;=23,"12-23",IF(ChurnData[[#This Row],[TenureMonths]]&lt;=35,"24-35",IF(ChurnData[[#This Row],[TenureMonths]]&lt;=47,"36-47",IF(ChurnData[[#This Row],[TenureMonths]]&lt;=59,"48-59","60-72")))))</f>
        <v>0-11</v>
      </c>
      <c r="V214">
        <f>IF(ChurnData[[#This Row],[Churn]]="Yes",1,0)</f>
        <v>1</v>
      </c>
    </row>
    <row r="215" spans="1:22" x14ac:dyDescent="0.35">
      <c r="A215" t="s">
        <v>258</v>
      </c>
      <c r="B215" t="s">
        <v>36</v>
      </c>
      <c r="C215">
        <v>0</v>
      </c>
      <c r="D215" t="s">
        <v>21</v>
      </c>
      <c r="E215" t="s">
        <v>21</v>
      </c>
      <c r="F215" t="s">
        <v>49</v>
      </c>
      <c r="G215" s="2">
        <v>45</v>
      </c>
      <c r="H215" t="s">
        <v>20</v>
      </c>
      <c r="I215" t="s">
        <v>21</v>
      </c>
      <c r="J215" t="s">
        <v>28</v>
      </c>
      <c r="K215" t="s">
        <v>28</v>
      </c>
      <c r="L215" t="s">
        <v>24</v>
      </c>
      <c r="M215" t="s">
        <v>20</v>
      </c>
      <c r="N215" t="s">
        <v>25</v>
      </c>
      <c r="O215" s="1">
        <v>27.13</v>
      </c>
      <c r="P215" s="1">
        <v>1199.6099999999999</v>
      </c>
      <c r="Q215">
        <v>4</v>
      </c>
      <c r="R215" t="s">
        <v>21</v>
      </c>
      <c r="S215" t="str">
        <f>IF(ChurnData[[#This Row],[MonthlyCharges]]&lt;=30,"1. Up to 30",IF(ChurnData[[#This Row],[MonthlyCharges]]&lt;=50,"2. 31-50",IF(ChurnData[[#This Row],[MonthlyCharges]]&lt;=70,"3. 51-70",IF(ChurnData[[#This Row],[MonthlyCharges]]&lt;=90,"4. 71-90","5. Over 90"))))</f>
        <v>1. Up to 30</v>
      </c>
      <c r="T215" t="str">
        <f>IF(AND(ChurnData[[#This Row],[Contract]]="Month-to-month",ChurnData[[#This Row],[InternetService]]="Fiber optic",ChurnData[[#This Row],[TenureMonths]]&lt;=11),"High-risk","Other")</f>
        <v>Other</v>
      </c>
      <c r="U215" t="str">
        <f>IF(ChurnData[[#This Row],[TenureMonths]]&lt;=11,"0-11",IF(ChurnData[[#This Row],[TenureMonths]]&lt;=23,"12-23",IF(ChurnData[[#This Row],[TenureMonths]]&lt;=35,"24-35",IF(ChurnData[[#This Row],[TenureMonths]]&lt;=47,"36-47",IF(ChurnData[[#This Row],[TenureMonths]]&lt;=59,"48-59","60-72")))))</f>
        <v>36-47</v>
      </c>
      <c r="V215">
        <f>IF(ChurnData[[#This Row],[Churn]]="Yes",1,0)</f>
        <v>0</v>
      </c>
    </row>
    <row r="216" spans="1:22" x14ac:dyDescent="0.35">
      <c r="A216" t="s">
        <v>259</v>
      </c>
      <c r="B216" t="s">
        <v>19</v>
      </c>
      <c r="C216">
        <v>0</v>
      </c>
      <c r="D216" t="s">
        <v>21</v>
      </c>
      <c r="E216" t="s">
        <v>21</v>
      </c>
      <c r="F216" t="s">
        <v>45</v>
      </c>
      <c r="G216" s="2">
        <v>11</v>
      </c>
      <c r="H216" t="s">
        <v>20</v>
      </c>
      <c r="I216" t="s">
        <v>23</v>
      </c>
      <c r="J216" t="s">
        <v>21</v>
      </c>
      <c r="K216" t="s">
        <v>20</v>
      </c>
      <c r="L216" t="s">
        <v>33</v>
      </c>
      <c r="M216" t="s">
        <v>20</v>
      </c>
      <c r="N216" t="s">
        <v>25</v>
      </c>
      <c r="O216" s="1">
        <v>89.1</v>
      </c>
      <c r="P216" s="1">
        <v>1008.16</v>
      </c>
      <c r="Q216">
        <v>2</v>
      </c>
      <c r="R216" t="s">
        <v>21</v>
      </c>
      <c r="S216" t="str">
        <f>IF(ChurnData[[#This Row],[MonthlyCharges]]&lt;=30,"1. Up to 30",IF(ChurnData[[#This Row],[MonthlyCharges]]&lt;=50,"2. 31-50",IF(ChurnData[[#This Row],[MonthlyCharges]]&lt;=70,"3. 51-70",IF(ChurnData[[#This Row],[MonthlyCharges]]&lt;=90,"4. 71-90","5. Over 90"))))</f>
        <v>4. 71-90</v>
      </c>
      <c r="T216" t="str">
        <f>IF(AND(ChurnData[[#This Row],[Contract]]="Month-to-month",ChurnData[[#This Row],[InternetService]]="Fiber optic",ChurnData[[#This Row],[TenureMonths]]&lt;=11),"High-risk","Other")</f>
        <v>High-risk</v>
      </c>
      <c r="U216" t="str">
        <f>IF(ChurnData[[#This Row],[TenureMonths]]&lt;=11,"0-11",IF(ChurnData[[#This Row],[TenureMonths]]&lt;=23,"12-23",IF(ChurnData[[#This Row],[TenureMonths]]&lt;=35,"24-35",IF(ChurnData[[#This Row],[TenureMonths]]&lt;=47,"36-47",IF(ChurnData[[#This Row],[TenureMonths]]&lt;=59,"48-59","60-72")))))</f>
        <v>0-11</v>
      </c>
      <c r="V216">
        <f>IF(ChurnData[[#This Row],[Churn]]="Yes",1,0)</f>
        <v>0</v>
      </c>
    </row>
    <row r="217" spans="1:22" x14ac:dyDescent="0.35">
      <c r="A217" t="s">
        <v>260</v>
      </c>
      <c r="B217" t="s">
        <v>19</v>
      </c>
      <c r="C217">
        <v>0</v>
      </c>
      <c r="D217" t="s">
        <v>20</v>
      </c>
      <c r="E217" t="s">
        <v>20</v>
      </c>
      <c r="F217" t="s">
        <v>45</v>
      </c>
      <c r="G217" s="2">
        <v>16</v>
      </c>
      <c r="H217" t="s">
        <v>20</v>
      </c>
      <c r="I217" t="s">
        <v>32</v>
      </c>
      <c r="J217" t="s">
        <v>21</v>
      </c>
      <c r="K217" t="s">
        <v>21</v>
      </c>
      <c r="L217" t="s">
        <v>33</v>
      </c>
      <c r="M217" t="s">
        <v>20</v>
      </c>
      <c r="N217" t="s">
        <v>30</v>
      </c>
      <c r="O217" s="1">
        <v>51.13</v>
      </c>
      <c r="P217" s="1">
        <v>818.56</v>
      </c>
      <c r="Q217">
        <v>1</v>
      </c>
      <c r="R217" t="s">
        <v>21</v>
      </c>
      <c r="S217" t="str">
        <f>IF(ChurnData[[#This Row],[MonthlyCharges]]&lt;=30,"1. Up to 30",IF(ChurnData[[#This Row],[MonthlyCharges]]&lt;=50,"2. 31-50",IF(ChurnData[[#This Row],[MonthlyCharges]]&lt;=70,"3. 51-70",IF(ChurnData[[#This Row],[MonthlyCharges]]&lt;=90,"4. 71-90","5. Over 90"))))</f>
        <v>3. 51-70</v>
      </c>
      <c r="T217" t="str">
        <f>IF(AND(ChurnData[[#This Row],[Contract]]="Month-to-month",ChurnData[[#This Row],[InternetService]]="Fiber optic",ChurnData[[#This Row],[TenureMonths]]&lt;=11),"High-risk","Other")</f>
        <v>Other</v>
      </c>
      <c r="U217" t="str">
        <f>IF(ChurnData[[#This Row],[TenureMonths]]&lt;=11,"0-11",IF(ChurnData[[#This Row],[TenureMonths]]&lt;=23,"12-23",IF(ChurnData[[#This Row],[TenureMonths]]&lt;=35,"24-35",IF(ChurnData[[#This Row],[TenureMonths]]&lt;=47,"36-47",IF(ChurnData[[#This Row],[TenureMonths]]&lt;=59,"48-59","60-72")))))</f>
        <v>12-23</v>
      </c>
      <c r="V217">
        <f>IF(ChurnData[[#This Row],[Churn]]="Yes",1,0)</f>
        <v>0</v>
      </c>
    </row>
    <row r="218" spans="1:22" x14ac:dyDescent="0.35">
      <c r="A218" t="s">
        <v>261</v>
      </c>
      <c r="B218" t="s">
        <v>19</v>
      </c>
      <c r="C218">
        <v>0</v>
      </c>
      <c r="D218" t="s">
        <v>21</v>
      </c>
      <c r="E218" t="s">
        <v>21</v>
      </c>
      <c r="F218" t="s">
        <v>45</v>
      </c>
      <c r="G218" s="2">
        <v>35</v>
      </c>
      <c r="H218" t="s">
        <v>21</v>
      </c>
      <c r="I218" t="s">
        <v>23</v>
      </c>
      <c r="J218" t="s">
        <v>21</v>
      </c>
      <c r="K218" t="s">
        <v>21</v>
      </c>
      <c r="L218" t="s">
        <v>33</v>
      </c>
      <c r="M218" t="s">
        <v>21</v>
      </c>
      <c r="N218" t="s">
        <v>34</v>
      </c>
      <c r="O218" s="1">
        <v>71.45</v>
      </c>
      <c r="P218" s="1">
        <v>2470.87</v>
      </c>
      <c r="Q218">
        <v>2</v>
      </c>
      <c r="R218" t="s">
        <v>21</v>
      </c>
      <c r="S218" t="str">
        <f>IF(ChurnData[[#This Row],[MonthlyCharges]]&lt;=30,"1. Up to 30",IF(ChurnData[[#This Row],[MonthlyCharges]]&lt;=50,"2. 31-50",IF(ChurnData[[#This Row],[MonthlyCharges]]&lt;=70,"3. 51-70",IF(ChurnData[[#This Row],[MonthlyCharges]]&lt;=90,"4. 71-90","5. Over 90"))))</f>
        <v>4. 71-90</v>
      </c>
      <c r="T218" t="str">
        <f>IF(AND(ChurnData[[#This Row],[Contract]]="Month-to-month",ChurnData[[#This Row],[InternetService]]="Fiber optic",ChurnData[[#This Row],[TenureMonths]]&lt;=11),"High-risk","Other")</f>
        <v>Other</v>
      </c>
      <c r="U218" t="str">
        <f>IF(ChurnData[[#This Row],[TenureMonths]]&lt;=11,"0-11",IF(ChurnData[[#This Row],[TenureMonths]]&lt;=23,"12-23",IF(ChurnData[[#This Row],[TenureMonths]]&lt;=35,"24-35",IF(ChurnData[[#This Row],[TenureMonths]]&lt;=47,"36-47",IF(ChurnData[[#This Row],[TenureMonths]]&lt;=59,"48-59","60-72")))))</f>
        <v>24-35</v>
      </c>
      <c r="V218">
        <f>IF(ChurnData[[#This Row],[Churn]]="Yes",1,0)</f>
        <v>0</v>
      </c>
    </row>
    <row r="219" spans="1:22" x14ac:dyDescent="0.35">
      <c r="A219" t="s">
        <v>262</v>
      </c>
      <c r="B219" t="s">
        <v>36</v>
      </c>
      <c r="C219">
        <v>0</v>
      </c>
      <c r="D219" t="s">
        <v>21</v>
      </c>
      <c r="E219" t="s">
        <v>21</v>
      </c>
      <c r="F219" t="s">
        <v>56</v>
      </c>
      <c r="G219" s="2">
        <v>24</v>
      </c>
      <c r="H219" t="s">
        <v>20</v>
      </c>
      <c r="I219" t="s">
        <v>21</v>
      </c>
      <c r="J219" t="s">
        <v>28</v>
      </c>
      <c r="K219" t="s">
        <v>28</v>
      </c>
      <c r="L219" t="s">
        <v>33</v>
      </c>
      <c r="M219" t="s">
        <v>21</v>
      </c>
      <c r="N219" t="s">
        <v>30</v>
      </c>
      <c r="O219" s="1">
        <v>32.76</v>
      </c>
      <c r="P219" s="1">
        <v>786.2</v>
      </c>
      <c r="Q219">
        <v>1</v>
      </c>
      <c r="R219" t="s">
        <v>21</v>
      </c>
      <c r="S219" t="str">
        <f>IF(ChurnData[[#This Row],[MonthlyCharges]]&lt;=30,"1. Up to 30",IF(ChurnData[[#This Row],[MonthlyCharges]]&lt;=50,"2. 31-50",IF(ChurnData[[#This Row],[MonthlyCharges]]&lt;=70,"3. 51-70",IF(ChurnData[[#This Row],[MonthlyCharges]]&lt;=90,"4. 71-90","5. Over 90"))))</f>
        <v>2. 31-50</v>
      </c>
      <c r="T219" t="str">
        <f>IF(AND(ChurnData[[#This Row],[Contract]]="Month-to-month",ChurnData[[#This Row],[InternetService]]="Fiber optic",ChurnData[[#This Row],[TenureMonths]]&lt;=11),"High-risk","Other")</f>
        <v>Other</v>
      </c>
      <c r="U219" t="str">
        <f>IF(ChurnData[[#This Row],[TenureMonths]]&lt;=11,"0-11",IF(ChurnData[[#This Row],[TenureMonths]]&lt;=23,"12-23",IF(ChurnData[[#This Row],[TenureMonths]]&lt;=35,"24-35",IF(ChurnData[[#This Row],[TenureMonths]]&lt;=47,"36-47",IF(ChurnData[[#This Row],[TenureMonths]]&lt;=59,"48-59","60-72")))))</f>
        <v>24-35</v>
      </c>
      <c r="V219">
        <f>IF(ChurnData[[#This Row],[Churn]]="Yes",1,0)</f>
        <v>0</v>
      </c>
    </row>
    <row r="220" spans="1:22" x14ac:dyDescent="0.35">
      <c r="A220" t="s">
        <v>263</v>
      </c>
      <c r="B220" t="s">
        <v>36</v>
      </c>
      <c r="C220">
        <v>1</v>
      </c>
      <c r="D220" t="s">
        <v>21</v>
      </c>
      <c r="E220" t="s">
        <v>21</v>
      </c>
      <c r="F220" t="s">
        <v>49</v>
      </c>
      <c r="G220" s="2">
        <v>29</v>
      </c>
      <c r="H220" t="s">
        <v>20</v>
      </c>
      <c r="I220" t="s">
        <v>23</v>
      </c>
      <c r="J220" t="s">
        <v>21</v>
      </c>
      <c r="K220" t="s">
        <v>21</v>
      </c>
      <c r="L220" t="s">
        <v>33</v>
      </c>
      <c r="M220" t="s">
        <v>21</v>
      </c>
      <c r="N220" t="s">
        <v>30</v>
      </c>
      <c r="O220" s="1">
        <v>86.39</v>
      </c>
      <c r="P220" s="1">
        <v>2531.0100000000002</v>
      </c>
      <c r="Q220">
        <v>4</v>
      </c>
      <c r="R220" t="s">
        <v>21</v>
      </c>
      <c r="S220" t="str">
        <f>IF(ChurnData[[#This Row],[MonthlyCharges]]&lt;=30,"1. Up to 30",IF(ChurnData[[#This Row],[MonthlyCharges]]&lt;=50,"2. 31-50",IF(ChurnData[[#This Row],[MonthlyCharges]]&lt;=70,"3. 51-70",IF(ChurnData[[#This Row],[MonthlyCharges]]&lt;=90,"4. 71-90","5. Over 90"))))</f>
        <v>4. 71-90</v>
      </c>
      <c r="T220" t="str">
        <f>IF(AND(ChurnData[[#This Row],[Contract]]="Month-to-month",ChurnData[[#This Row],[InternetService]]="Fiber optic",ChurnData[[#This Row],[TenureMonths]]&lt;=11),"High-risk","Other")</f>
        <v>Other</v>
      </c>
      <c r="U220" t="str">
        <f>IF(ChurnData[[#This Row],[TenureMonths]]&lt;=11,"0-11",IF(ChurnData[[#This Row],[TenureMonths]]&lt;=23,"12-23",IF(ChurnData[[#This Row],[TenureMonths]]&lt;=35,"24-35",IF(ChurnData[[#This Row],[TenureMonths]]&lt;=47,"36-47",IF(ChurnData[[#This Row],[TenureMonths]]&lt;=59,"48-59","60-72")))))</f>
        <v>24-35</v>
      </c>
      <c r="V220">
        <f>IF(ChurnData[[#This Row],[Churn]]="Yes",1,0)</f>
        <v>0</v>
      </c>
    </row>
    <row r="221" spans="1:22" x14ac:dyDescent="0.35">
      <c r="A221" t="s">
        <v>264</v>
      </c>
      <c r="B221" t="s">
        <v>19</v>
      </c>
      <c r="C221">
        <v>0</v>
      </c>
      <c r="D221" t="s">
        <v>21</v>
      </c>
      <c r="E221" t="s">
        <v>21</v>
      </c>
      <c r="F221" t="s">
        <v>22</v>
      </c>
      <c r="G221" s="2">
        <v>13</v>
      </c>
      <c r="H221" t="s">
        <v>20</v>
      </c>
      <c r="I221" t="s">
        <v>21</v>
      </c>
      <c r="J221" t="s">
        <v>28</v>
      </c>
      <c r="K221" t="s">
        <v>28</v>
      </c>
      <c r="L221" t="s">
        <v>29</v>
      </c>
      <c r="M221" t="s">
        <v>20</v>
      </c>
      <c r="N221" t="s">
        <v>30</v>
      </c>
      <c r="O221" s="1">
        <v>41.19</v>
      </c>
      <c r="P221" s="1">
        <v>526.41999999999996</v>
      </c>
      <c r="Q221">
        <v>4</v>
      </c>
      <c r="R221" t="s">
        <v>21</v>
      </c>
      <c r="S221" t="str">
        <f>IF(ChurnData[[#This Row],[MonthlyCharges]]&lt;=30,"1. Up to 30",IF(ChurnData[[#This Row],[MonthlyCharges]]&lt;=50,"2. 31-50",IF(ChurnData[[#This Row],[MonthlyCharges]]&lt;=70,"3. 51-70",IF(ChurnData[[#This Row],[MonthlyCharges]]&lt;=90,"4. 71-90","5. Over 90"))))</f>
        <v>2. 31-50</v>
      </c>
      <c r="T221" t="str">
        <f>IF(AND(ChurnData[[#This Row],[Contract]]="Month-to-month",ChurnData[[#This Row],[InternetService]]="Fiber optic",ChurnData[[#This Row],[TenureMonths]]&lt;=11),"High-risk","Other")</f>
        <v>Other</v>
      </c>
      <c r="U221" t="str">
        <f>IF(ChurnData[[#This Row],[TenureMonths]]&lt;=11,"0-11",IF(ChurnData[[#This Row],[TenureMonths]]&lt;=23,"12-23",IF(ChurnData[[#This Row],[TenureMonths]]&lt;=35,"24-35",IF(ChurnData[[#This Row],[TenureMonths]]&lt;=47,"36-47",IF(ChurnData[[#This Row],[TenureMonths]]&lt;=59,"48-59","60-72")))))</f>
        <v>12-23</v>
      </c>
      <c r="V221">
        <f>IF(ChurnData[[#This Row],[Churn]]="Yes",1,0)</f>
        <v>0</v>
      </c>
    </row>
    <row r="222" spans="1:22" x14ac:dyDescent="0.35">
      <c r="A222" t="s">
        <v>265</v>
      </c>
      <c r="B222" t="s">
        <v>19</v>
      </c>
      <c r="C222">
        <v>0</v>
      </c>
      <c r="D222" t="s">
        <v>21</v>
      </c>
      <c r="E222" t="s">
        <v>21</v>
      </c>
      <c r="F222" t="s">
        <v>47</v>
      </c>
      <c r="G222" s="2">
        <v>72</v>
      </c>
      <c r="H222" t="s">
        <v>20</v>
      </c>
      <c r="I222" t="s">
        <v>23</v>
      </c>
      <c r="J222" t="s">
        <v>20</v>
      </c>
      <c r="K222" t="s">
        <v>21</v>
      </c>
      <c r="L222" t="s">
        <v>29</v>
      </c>
      <c r="M222" t="s">
        <v>21</v>
      </c>
      <c r="N222" t="s">
        <v>34</v>
      </c>
      <c r="O222" s="1">
        <v>97.1</v>
      </c>
      <c r="P222" s="1">
        <v>6951.19</v>
      </c>
      <c r="Q222">
        <v>1</v>
      </c>
      <c r="R222" t="s">
        <v>21</v>
      </c>
      <c r="S222" t="str">
        <f>IF(ChurnData[[#This Row],[MonthlyCharges]]&lt;=30,"1. Up to 30",IF(ChurnData[[#This Row],[MonthlyCharges]]&lt;=50,"2. 31-50",IF(ChurnData[[#This Row],[MonthlyCharges]]&lt;=70,"3. 51-70",IF(ChurnData[[#This Row],[MonthlyCharges]]&lt;=90,"4. 71-90","5. Over 90"))))</f>
        <v>5. Over 90</v>
      </c>
      <c r="T222" t="str">
        <f>IF(AND(ChurnData[[#This Row],[Contract]]="Month-to-month",ChurnData[[#This Row],[InternetService]]="Fiber optic",ChurnData[[#This Row],[TenureMonths]]&lt;=11),"High-risk","Other")</f>
        <v>Other</v>
      </c>
      <c r="U222" t="str">
        <f>IF(ChurnData[[#This Row],[TenureMonths]]&lt;=11,"0-11",IF(ChurnData[[#This Row],[TenureMonths]]&lt;=23,"12-23",IF(ChurnData[[#This Row],[TenureMonths]]&lt;=35,"24-35",IF(ChurnData[[#This Row],[TenureMonths]]&lt;=47,"36-47",IF(ChurnData[[#This Row],[TenureMonths]]&lt;=59,"48-59","60-72")))))</f>
        <v>60-72</v>
      </c>
      <c r="V222">
        <f>IF(ChurnData[[#This Row],[Churn]]="Yes",1,0)</f>
        <v>0</v>
      </c>
    </row>
    <row r="223" spans="1:22" x14ac:dyDescent="0.35">
      <c r="A223" t="s">
        <v>266</v>
      </c>
      <c r="B223" t="s">
        <v>19</v>
      </c>
      <c r="C223">
        <v>0</v>
      </c>
      <c r="D223" t="s">
        <v>21</v>
      </c>
      <c r="E223" t="s">
        <v>21</v>
      </c>
      <c r="F223" t="s">
        <v>47</v>
      </c>
      <c r="G223" s="2">
        <v>33</v>
      </c>
      <c r="H223" t="s">
        <v>20</v>
      </c>
      <c r="I223" t="s">
        <v>23</v>
      </c>
      <c r="J223" t="s">
        <v>20</v>
      </c>
      <c r="K223" t="s">
        <v>21</v>
      </c>
      <c r="L223" t="s">
        <v>24</v>
      </c>
      <c r="M223" t="s">
        <v>21</v>
      </c>
      <c r="N223" t="s">
        <v>25</v>
      </c>
      <c r="O223" s="1">
        <v>91.76</v>
      </c>
      <c r="P223" s="1">
        <v>3014.18</v>
      </c>
      <c r="Q223">
        <v>2</v>
      </c>
      <c r="R223" t="s">
        <v>21</v>
      </c>
      <c r="S223" t="str">
        <f>IF(ChurnData[[#This Row],[MonthlyCharges]]&lt;=30,"1. Up to 30",IF(ChurnData[[#This Row],[MonthlyCharges]]&lt;=50,"2. 31-50",IF(ChurnData[[#This Row],[MonthlyCharges]]&lt;=70,"3. 51-70",IF(ChurnData[[#This Row],[MonthlyCharges]]&lt;=90,"4. 71-90","5. Over 90"))))</f>
        <v>5. Over 90</v>
      </c>
      <c r="T223" t="str">
        <f>IF(AND(ChurnData[[#This Row],[Contract]]="Month-to-month",ChurnData[[#This Row],[InternetService]]="Fiber optic",ChurnData[[#This Row],[TenureMonths]]&lt;=11),"High-risk","Other")</f>
        <v>Other</v>
      </c>
      <c r="U223" t="str">
        <f>IF(ChurnData[[#This Row],[TenureMonths]]&lt;=11,"0-11",IF(ChurnData[[#This Row],[TenureMonths]]&lt;=23,"12-23",IF(ChurnData[[#This Row],[TenureMonths]]&lt;=35,"24-35",IF(ChurnData[[#This Row],[TenureMonths]]&lt;=47,"36-47",IF(ChurnData[[#This Row],[TenureMonths]]&lt;=59,"48-59","60-72")))))</f>
        <v>24-35</v>
      </c>
      <c r="V223">
        <f>IF(ChurnData[[#This Row],[Churn]]="Yes",1,0)</f>
        <v>0</v>
      </c>
    </row>
    <row r="224" spans="1:22" x14ac:dyDescent="0.35">
      <c r="A224" t="s">
        <v>267</v>
      </c>
      <c r="B224" t="s">
        <v>36</v>
      </c>
      <c r="C224">
        <v>0</v>
      </c>
      <c r="D224" t="s">
        <v>20</v>
      </c>
      <c r="E224" t="s">
        <v>21</v>
      </c>
      <c r="F224" t="s">
        <v>75</v>
      </c>
      <c r="G224" s="2">
        <v>43</v>
      </c>
      <c r="H224" t="s">
        <v>21</v>
      </c>
      <c r="I224" t="s">
        <v>23</v>
      </c>
      <c r="J224" t="s">
        <v>21</v>
      </c>
      <c r="K224" t="s">
        <v>21</v>
      </c>
      <c r="L224" t="s">
        <v>29</v>
      </c>
      <c r="M224" t="s">
        <v>20</v>
      </c>
      <c r="N224" t="s">
        <v>34</v>
      </c>
      <c r="O224" s="1">
        <v>75.44</v>
      </c>
      <c r="P224" s="1">
        <v>3161.14</v>
      </c>
      <c r="Q224">
        <v>1</v>
      </c>
      <c r="R224" t="s">
        <v>21</v>
      </c>
      <c r="S224" t="str">
        <f>IF(ChurnData[[#This Row],[MonthlyCharges]]&lt;=30,"1. Up to 30",IF(ChurnData[[#This Row],[MonthlyCharges]]&lt;=50,"2. 31-50",IF(ChurnData[[#This Row],[MonthlyCharges]]&lt;=70,"3. 51-70",IF(ChurnData[[#This Row],[MonthlyCharges]]&lt;=90,"4. 71-90","5. Over 90"))))</f>
        <v>4. 71-90</v>
      </c>
      <c r="T224" t="str">
        <f>IF(AND(ChurnData[[#This Row],[Contract]]="Month-to-month",ChurnData[[#This Row],[InternetService]]="Fiber optic",ChurnData[[#This Row],[TenureMonths]]&lt;=11),"High-risk","Other")</f>
        <v>Other</v>
      </c>
      <c r="U224" t="str">
        <f>IF(ChurnData[[#This Row],[TenureMonths]]&lt;=11,"0-11",IF(ChurnData[[#This Row],[TenureMonths]]&lt;=23,"12-23",IF(ChurnData[[#This Row],[TenureMonths]]&lt;=35,"24-35",IF(ChurnData[[#This Row],[TenureMonths]]&lt;=47,"36-47",IF(ChurnData[[#This Row],[TenureMonths]]&lt;=59,"48-59","60-72")))))</f>
        <v>36-47</v>
      </c>
      <c r="V224">
        <f>IF(ChurnData[[#This Row],[Churn]]="Yes",1,0)</f>
        <v>0</v>
      </c>
    </row>
    <row r="225" spans="1:22" x14ac:dyDescent="0.35">
      <c r="A225" t="s">
        <v>268</v>
      </c>
      <c r="B225" t="s">
        <v>19</v>
      </c>
      <c r="C225">
        <v>0</v>
      </c>
      <c r="D225" t="s">
        <v>20</v>
      </c>
      <c r="E225" t="s">
        <v>20</v>
      </c>
      <c r="F225" t="s">
        <v>65</v>
      </c>
      <c r="G225" s="2">
        <v>21</v>
      </c>
      <c r="H225" t="s">
        <v>20</v>
      </c>
      <c r="I225" t="s">
        <v>23</v>
      </c>
      <c r="J225" t="s">
        <v>21</v>
      </c>
      <c r="K225" t="s">
        <v>21</v>
      </c>
      <c r="L225" t="s">
        <v>33</v>
      </c>
      <c r="M225" t="s">
        <v>21</v>
      </c>
      <c r="N225" t="s">
        <v>34</v>
      </c>
      <c r="O225" s="1">
        <v>89.97</v>
      </c>
      <c r="P225" s="1">
        <v>1859.33</v>
      </c>
      <c r="Q225">
        <v>1</v>
      </c>
      <c r="R225" t="s">
        <v>20</v>
      </c>
      <c r="S225" t="str">
        <f>IF(ChurnData[[#This Row],[MonthlyCharges]]&lt;=30,"1. Up to 30",IF(ChurnData[[#This Row],[MonthlyCharges]]&lt;=50,"2. 31-50",IF(ChurnData[[#This Row],[MonthlyCharges]]&lt;=70,"3. 51-70",IF(ChurnData[[#This Row],[MonthlyCharges]]&lt;=90,"4. 71-90","5. Over 90"))))</f>
        <v>4. 71-90</v>
      </c>
      <c r="T225" t="str">
        <f>IF(AND(ChurnData[[#This Row],[Contract]]="Month-to-month",ChurnData[[#This Row],[InternetService]]="Fiber optic",ChurnData[[#This Row],[TenureMonths]]&lt;=11),"High-risk","Other")</f>
        <v>Other</v>
      </c>
      <c r="U225" t="str">
        <f>IF(ChurnData[[#This Row],[TenureMonths]]&lt;=11,"0-11",IF(ChurnData[[#This Row],[TenureMonths]]&lt;=23,"12-23",IF(ChurnData[[#This Row],[TenureMonths]]&lt;=35,"24-35",IF(ChurnData[[#This Row],[TenureMonths]]&lt;=47,"36-47",IF(ChurnData[[#This Row],[TenureMonths]]&lt;=59,"48-59","60-72")))))</f>
        <v>12-23</v>
      </c>
      <c r="V225">
        <f>IF(ChurnData[[#This Row],[Churn]]="Yes",1,0)</f>
        <v>1</v>
      </c>
    </row>
    <row r="226" spans="1:22" x14ac:dyDescent="0.35">
      <c r="A226" t="s">
        <v>269</v>
      </c>
      <c r="B226" t="s">
        <v>36</v>
      </c>
      <c r="C226">
        <v>0</v>
      </c>
      <c r="D226" t="s">
        <v>21</v>
      </c>
      <c r="E226" t="s">
        <v>21</v>
      </c>
      <c r="F226" t="s">
        <v>47</v>
      </c>
      <c r="G226" s="2">
        <v>8</v>
      </c>
      <c r="H226" t="s">
        <v>20</v>
      </c>
      <c r="I226" t="s">
        <v>23</v>
      </c>
      <c r="J226" t="s">
        <v>21</v>
      </c>
      <c r="K226" t="s">
        <v>21</v>
      </c>
      <c r="L226" t="s">
        <v>33</v>
      </c>
      <c r="M226" t="s">
        <v>21</v>
      </c>
      <c r="N226" t="s">
        <v>25</v>
      </c>
      <c r="O226" s="1">
        <v>93.93</v>
      </c>
      <c r="P226" s="1">
        <v>767.86</v>
      </c>
      <c r="Q226">
        <v>4</v>
      </c>
      <c r="R226" t="s">
        <v>20</v>
      </c>
      <c r="S226" t="str">
        <f>IF(ChurnData[[#This Row],[MonthlyCharges]]&lt;=30,"1. Up to 30",IF(ChurnData[[#This Row],[MonthlyCharges]]&lt;=50,"2. 31-50",IF(ChurnData[[#This Row],[MonthlyCharges]]&lt;=70,"3. 51-70",IF(ChurnData[[#This Row],[MonthlyCharges]]&lt;=90,"4. 71-90","5. Over 90"))))</f>
        <v>5. Over 90</v>
      </c>
      <c r="T226" t="str">
        <f>IF(AND(ChurnData[[#This Row],[Contract]]="Month-to-month",ChurnData[[#This Row],[InternetService]]="Fiber optic",ChurnData[[#This Row],[TenureMonths]]&lt;=11),"High-risk","Other")</f>
        <v>High-risk</v>
      </c>
      <c r="U226" t="str">
        <f>IF(ChurnData[[#This Row],[TenureMonths]]&lt;=11,"0-11",IF(ChurnData[[#This Row],[TenureMonths]]&lt;=23,"12-23",IF(ChurnData[[#This Row],[TenureMonths]]&lt;=35,"24-35",IF(ChurnData[[#This Row],[TenureMonths]]&lt;=47,"36-47",IF(ChurnData[[#This Row],[TenureMonths]]&lt;=59,"48-59","60-72")))))</f>
        <v>0-11</v>
      </c>
      <c r="V226">
        <f>IF(ChurnData[[#This Row],[Churn]]="Yes",1,0)</f>
        <v>1</v>
      </c>
    </row>
    <row r="227" spans="1:22" x14ac:dyDescent="0.35">
      <c r="A227" t="s">
        <v>270</v>
      </c>
      <c r="B227" t="s">
        <v>36</v>
      </c>
      <c r="C227">
        <v>0</v>
      </c>
      <c r="D227" t="s">
        <v>21</v>
      </c>
      <c r="E227" t="s">
        <v>21</v>
      </c>
      <c r="F227" t="s">
        <v>27</v>
      </c>
      <c r="G227" s="2">
        <v>37</v>
      </c>
      <c r="H227" t="s">
        <v>20</v>
      </c>
      <c r="I227" t="s">
        <v>32</v>
      </c>
      <c r="J227" t="s">
        <v>21</v>
      </c>
      <c r="K227" t="s">
        <v>20</v>
      </c>
      <c r="L227" t="s">
        <v>29</v>
      </c>
      <c r="M227" t="s">
        <v>20</v>
      </c>
      <c r="N227" t="s">
        <v>43</v>
      </c>
      <c r="O227" s="1">
        <v>54.18</v>
      </c>
      <c r="P227" s="1">
        <v>2009.19</v>
      </c>
      <c r="Q227">
        <v>0</v>
      </c>
      <c r="R227" t="s">
        <v>21</v>
      </c>
      <c r="S227" t="str">
        <f>IF(ChurnData[[#This Row],[MonthlyCharges]]&lt;=30,"1. Up to 30",IF(ChurnData[[#This Row],[MonthlyCharges]]&lt;=50,"2. 31-50",IF(ChurnData[[#This Row],[MonthlyCharges]]&lt;=70,"3. 51-70",IF(ChurnData[[#This Row],[MonthlyCharges]]&lt;=90,"4. 71-90","5. Over 90"))))</f>
        <v>3. 51-70</v>
      </c>
      <c r="T227" t="str">
        <f>IF(AND(ChurnData[[#This Row],[Contract]]="Month-to-month",ChurnData[[#This Row],[InternetService]]="Fiber optic",ChurnData[[#This Row],[TenureMonths]]&lt;=11),"High-risk","Other")</f>
        <v>Other</v>
      </c>
      <c r="U227" t="str">
        <f>IF(ChurnData[[#This Row],[TenureMonths]]&lt;=11,"0-11",IF(ChurnData[[#This Row],[TenureMonths]]&lt;=23,"12-23",IF(ChurnData[[#This Row],[TenureMonths]]&lt;=35,"24-35",IF(ChurnData[[#This Row],[TenureMonths]]&lt;=47,"36-47",IF(ChurnData[[#This Row],[TenureMonths]]&lt;=59,"48-59","60-72")))))</f>
        <v>36-47</v>
      </c>
      <c r="V227">
        <f>IF(ChurnData[[#This Row],[Churn]]="Yes",1,0)</f>
        <v>0</v>
      </c>
    </row>
    <row r="228" spans="1:22" x14ac:dyDescent="0.35">
      <c r="A228" t="s">
        <v>271</v>
      </c>
      <c r="B228" t="s">
        <v>19</v>
      </c>
      <c r="C228">
        <v>1</v>
      </c>
      <c r="D228" t="s">
        <v>20</v>
      </c>
      <c r="E228" t="s">
        <v>20</v>
      </c>
      <c r="F228" t="s">
        <v>65</v>
      </c>
      <c r="G228" s="2">
        <v>26</v>
      </c>
      <c r="H228" t="s">
        <v>20</v>
      </c>
      <c r="I228" t="s">
        <v>21</v>
      </c>
      <c r="J228" t="s">
        <v>28</v>
      </c>
      <c r="K228" t="s">
        <v>28</v>
      </c>
      <c r="L228" t="s">
        <v>24</v>
      </c>
      <c r="M228" t="s">
        <v>21</v>
      </c>
      <c r="N228" t="s">
        <v>43</v>
      </c>
      <c r="O228" s="1">
        <v>20.28</v>
      </c>
      <c r="P228" s="1">
        <v>518.22</v>
      </c>
      <c r="Q228">
        <v>0</v>
      </c>
      <c r="R228" t="s">
        <v>21</v>
      </c>
      <c r="S228" t="str">
        <f>IF(ChurnData[[#This Row],[MonthlyCharges]]&lt;=30,"1. Up to 30",IF(ChurnData[[#This Row],[MonthlyCharges]]&lt;=50,"2. 31-50",IF(ChurnData[[#This Row],[MonthlyCharges]]&lt;=70,"3. 51-70",IF(ChurnData[[#This Row],[MonthlyCharges]]&lt;=90,"4. 71-90","5. Over 90"))))</f>
        <v>1. Up to 30</v>
      </c>
      <c r="T228" t="str">
        <f>IF(AND(ChurnData[[#This Row],[Contract]]="Month-to-month",ChurnData[[#This Row],[InternetService]]="Fiber optic",ChurnData[[#This Row],[TenureMonths]]&lt;=11),"High-risk","Other")</f>
        <v>Other</v>
      </c>
      <c r="U228" t="str">
        <f>IF(ChurnData[[#This Row],[TenureMonths]]&lt;=11,"0-11",IF(ChurnData[[#This Row],[TenureMonths]]&lt;=23,"12-23",IF(ChurnData[[#This Row],[TenureMonths]]&lt;=35,"24-35",IF(ChurnData[[#This Row],[TenureMonths]]&lt;=47,"36-47",IF(ChurnData[[#This Row],[TenureMonths]]&lt;=59,"48-59","60-72")))))</f>
        <v>24-35</v>
      </c>
      <c r="V228">
        <f>IF(ChurnData[[#This Row],[Churn]]="Yes",1,0)</f>
        <v>0</v>
      </c>
    </row>
    <row r="229" spans="1:22" x14ac:dyDescent="0.35">
      <c r="A229" t="s">
        <v>272</v>
      </c>
      <c r="B229" t="s">
        <v>19</v>
      </c>
      <c r="C229">
        <v>0</v>
      </c>
      <c r="D229" t="s">
        <v>21</v>
      </c>
      <c r="E229" t="s">
        <v>21</v>
      </c>
      <c r="F229" t="s">
        <v>75</v>
      </c>
      <c r="G229" s="2">
        <v>20</v>
      </c>
      <c r="H229" t="s">
        <v>20</v>
      </c>
      <c r="I229" t="s">
        <v>32</v>
      </c>
      <c r="J229" t="s">
        <v>21</v>
      </c>
      <c r="K229" t="s">
        <v>21</v>
      </c>
      <c r="L229" t="s">
        <v>24</v>
      </c>
      <c r="M229" t="s">
        <v>20</v>
      </c>
      <c r="N229" t="s">
        <v>25</v>
      </c>
      <c r="O229" s="1">
        <v>56.96</v>
      </c>
      <c r="P229" s="1">
        <v>1122.48</v>
      </c>
      <c r="Q229">
        <v>5</v>
      </c>
      <c r="R229" t="s">
        <v>21</v>
      </c>
      <c r="S229" t="str">
        <f>IF(ChurnData[[#This Row],[MonthlyCharges]]&lt;=30,"1. Up to 30",IF(ChurnData[[#This Row],[MonthlyCharges]]&lt;=50,"2. 31-50",IF(ChurnData[[#This Row],[MonthlyCharges]]&lt;=70,"3. 51-70",IF(ChurnData[[#This Row],[MonthlyCharges]]&lt;=90,"4. 71-90","5. Over 90"))))</f>
        <v>3. 51-70</v>
      </c>
      <c r="T229" t="str">
        <f>IF(AND(ChurnData[[#This Row],[Contract]]="Month-to-month",ChurnData[[#This Row],[InternetService]]="Fiber optic",ChurnData[[#This Row],[TenureMonths]]&lt;=11),"High-risk","Other")</f>
        <v>Other</v>
      </c>
      <c r="U229" t="str">
        <f>IF(ChurnData[[#This Row],[TenureMonths]]&lt;=11,"0-11",IF(ChurnData[[#This Row],[TenureMonths]]&lt;=23,"12-23",IF(ChurnData[[#This Row],[TenureMonths]]&lt;=35,"24-35",IF(ChurnData[[#This Row],[TenureMonths]]&lt;=47,"36-47",IF(ChurnData[[#This Row],[TenureMonths]]&lt;=59,"48-59","60-72")))))</f>
        <v>12-23</v>
      </c>
      <c r="V229">
        <f>IF(ChurnData[[#This Row],[Churn]]="Yes",1,0)</f>
        <v>0</v>
      </c>
    </row>
    <row r="230" spans="1:22" x14ac:dyDescent="0.35">
      <c r="A230" t="s">
        <v>273</v>
      </c>
      <c r="B230" t="s">
        <v>19</v>
      </c>
      <c r="C230">
        <v>0</v>
      </c>
      <c r="D230" t="s">
        <v>20</v>
      </c>
      <c r="E230" t="s">
        <v>21</v>
      </c>
      <c r="F230" t="s">
        <v>65</v>
      </c>
      <c r="G230" s="2">
        <v>15</v>
      </c>
      <c r="H230" t="s">
        <v>20</v>
      </c>
      <c r="I230" t="s">
        <v>32</v>
      </c>
      <c r="J230" t="s">
        <v>20</v>
      </c>
      <c r="K230" t="s">
        <v>20</v>
      </c>
      <c r="L230" t="s">
        <v>33</v>
      </c>
      <c r="M230" t="s">
        <v>21</v>
      </c>
      <c r="N230" t="s">
        <v>25</v>
      </c>
      <c r="O230" s="1">
        <v>62.24</v>
      </c>
      <c r="P230" s="1">
        <v>921.06</v>
      </c>
      <c r="Q230">
        <v>1</v>
      </c>
      <c r="R230" t="s">
        <v>21</v>
      </c>
      <c r="S230" t="str">
        <f>IF(ChurnData[[#This Row],[MonthlyCharges]]&lt;=30,"1. Up to 30",IF(ChurnData[[#This Row],[MonthlyCharges]]&lt;=50,"2. 31-50",IF(ChurnData[[#This Row],[MonthlyCharges]]&lt;=70,"3. 51-70",IF(ChurnData[[#This Row],[MonthlyCharges]]&lt;=90,"4. 71-90","5. Over 90"))))</f>
        <v>3. 51-70</v>
      </c>
      <c r="T230" t="str">
        <f>IF(AND(ChurnData[[#This Row],[Contract]]="Month-to-month",ChurnData[[#This Row],[InternetService]]="Fiber optic",ChurnData[[#This Row],[TenureMonths]]&lt;=11),"High-risk","Other")</f>
        <v>Other</v>
      </c>
      <c r="U230" t="str">
        <f>IF(ChurnData[[#This Row],[TenureMonths]]&lt;=11,"0-11",IF(ChurnData[[#This Row],[TenureMonths]]&lt;=23,"12-23",IF(ChurnData[[#This Row],[TenureMonths]]&lt;=35,"24-35",IF(ChurnData[[#This Row],[TenureMonths]]&lt;=47,"36-47",IF(ChurnData[[#This Row],[TenureMonths]]&lt;=59,"48-59","60-72")))))</f>
        <v>12-23</v>
      </c>
      <c r="V230">
        <f>IF(ChurnData[[#This Row],[Churn]]="Yes",1,0)</f>
        <v>0</v>
      </c>
    </row>
    <row r="231" spans="1:22" x14ac:dyDescent="0.35">
      <c r="A231" t="s">
        <v>274</v>
      </c>
      <c r="B231" t="s">
        <v>36</v>
      </c>
      <c r="C231">
        <v>0</v>
      </c>
      <c r="D231" t="s">
        <v>20</v>
      </c>
      <c r="E231" t="s">
        <v>20</v>
      </c>
      <c r="F231" t="s">
        <v>41</v>
      </c>
      <c r="G231" s="2">
        <v>8</v>
      </c>
      <c r="H231" t="s">
        <v>20</v>
      </c>
      <c r="I231" t="s">
        <v>32</v>
      </c>
      <c r="J231" t="s">
        <v>21</v>
      </c>
      <c r="K231" t="s">
        <v>21</v>
      </c>
      <c r="L231" t="s">
        <v>33</v>
      </c>
      <c r="M231" t="s">
        <v>20</v>
      </c>
      <c r="N231" t="s">
        <v>34</v>
      </c>
      <c r="O231" s="1">
        <v>53.88</v>
      </c>
      <c r="P231" s="1">
        <v>441.04</v>
      </c>
      <c r="Q231">
        <v>1</v>
      </c>
      <c r="R231" t="s">
        <v>21</v>
      </c>
      <c r="S231" t="str">
        <f>IF(ChurnData[[#This Row],[MonthlyCharges]]&lt;=30,"1. Up to 30",IF(ChurnData[[#This Row],[MonthlyCharges]]&lt;=50,"2. 31-50",IF(ChurnData[[#This Row],[MonthlyCharges]]&lt;=70,"3. 51-70",IF(ChurnData[[#This Row],[MonthlyCharges]]&lt;=90,"4. 71-90","5. Over 90"))))</f>
        <v>3. 51-70</v>
      </c>
      <c r="T231" t="str">
        <f>IF(AND(ChurnData[[#This Row],[Contract]]="Month-to-month",ChurnData[[#This Row],[InternetService]]="Fiber optic",ChurnData[[#This Row],[TenureMonths]]&lt;=11),"High-risk","Other")</f>
        <v>Other</v>
      </c>
      <c r="U231" t="str">
        <f>IF(ChurnData[[#This Row],[TenureMonths]]&lt;=11,"0-11",IF(ChurnData[[#This Row],[TenureMonths]]&lt;=23,"12-23",IF(ChurnData[[#This Row],[TenureMonths]]&lt;=35,"24-35",IF(ChurnData[[#This Row],[TenureMonths]]&lt;=47,"36-47",IF(ChurnData[[#This Row],[TenureMonths]]&lt;=59,"48-59","60-72")))))</f>
        <v>0-11</v>
      </c>
      <c r="V231">
        <f>IF(ChurnData[[#This Row],[Churn]]="Yes",1,0)</f>
        <v>0</v>
      </c>
    </row>
    <row r="232" spans="1:22" x14ac:dyDescent="0.35">
      <c r="A232" t="s">
        <v>275</v>
      </c>
      <c r="B232" t="s">
        <v>19</v>
      </c>
      <c r="C232">
        <v>0</v>
      </c>
      <c r="D232" t="s">
        <v>20</v>
      </c>
      <c r="E232" t="s">
        <v>20</v>
      </c>
      <c r="F232" t="s">
        <v>37</v>
      </c>
      <c r="G232" s="2">
        <v>20</v>
      </c>
      <c r="H232" t="s">
        <v>20</v>
      </c>
      <c r="I232" t="s">
        <v>32</v>
      </c>
      <c r="J232" t="s">
        <v>21</v>
      </c>
      <c r="K232" t="s">
        <v>21</v>
      </c>
      <c r="L232" t="s">
        <v>29</v>
      </c>
      <c r="M232" t="s">
        <v>21</v>
      </c>
      <c r="N232" t="s">
        <v>34</v>
      </c>
      <c r="O232" s="1">
        <v>52.89</v>
      </c>
      <c r="P232" s="1">
        <v>1080.67</v>
      </c>
      <c r="Q232">
        <v>3</v>
      </c>
      <c r="R232" t="s">
        <v>20</v>
      </c>
      <c r="S232" t="str">
        <f>IF(ChurnData[[#This Row],[MonthlyCharges]]&lt;=30,"1. Up to 30",IF(ChurnData[[#This Row],[MonthlyCharges]]&lt;=50,"2. 31-50",IF(ChurnData[[#This Row],[MonthlyCharges]]&lt;=70,"3. 51-70",IF(ChurnData[[#This Row],[MonthlyCharges]]&lt;=90,"4. 71-90","5. Over 90"))))</f>
        <v>3. 51-70</v>
      </c>
      <c r="T232" t="str">
        <f>IF(AND(ChurnData[[#This Row],[Contract]]="Month-to-month",ChurnData[[#This Row],[InternetService]]="Fiber optic",ChurnData[[#This Row],[TenureMonths]]&lt;=11),"High-risk","Other")</f>
        <v>Other</v>
      </c>
      <c r="U232" t="str">
        <f>IF(ChurnData[[#This Row],[TenureMonths]]&lt;=11,"0-11",IF(ChurnData[[#This Row],[TenureMonths]]&lt;=23,"12-23",IF(ChurnData[[#This Row],[TenureMonths]]&lt;=35,"24-35",IF(ChurnData[[#This Row],[TenureMonths]]&lt;=47,"36-47",IF(ChurnData[[#This Row],[TenureMonths]]&lt;=59,"48-59","60-72")))))</f>
        <v>12-23</v>
      </c>
      <c r="V232">
        <f>IF(ChurnData[[#This Row],[Churn]]="Yes",1,0)</f>
        <v>1</v>
      </c>
    </row>
    <row r="233" spans="1:22" x14ac:dyDescent="0.35">
      <c r="A233" t="s">
        <v>276</v>
      </c>
      <c r="B233" t="s">
        <v>36</v>
      </c>
      <c r="C233">
        <v>0</v>
      </c>
      <c r="D233" t="s">
        <v>20</v>
      </c>
      <c r="E233" t="s">
        <v>21</v>
      </c>
      <c r="F233" t="s">
        <v>47</v>
      </c>
      <c r="G233" s="2">
        <v>64</v>
      </c>
      <c r="H233" t="s">
        <v>20</v>
      </c>
      <c r="I233" t="s">
        <v>32</v>
      </c>
      <c r="J233" t="s">
        <v>21</v>
      </c>
      <c r="K233" t="s">
        <v>20</v>
      </c>
      <c r="L233" t="s">
        <v>24</v>
      </c>
      <c r="M233" t="s">
        <v>20</v>
      </c>
      <c r="N233" t="s">
        <v>30</v>
      </c>
      <c r="O233" s="1">
        <v>57.07</v>
      </c>
      <c r="P233" s="1">
        <v>3757.72</v>
      </c>
      <c r="Q233">
        <v>0</v>
      </c>
      <c r="R233" t="s">
        <v>21</v>
      </c>
      <c r="S233" t="str">
        <f>IF(ChurnData[[#This Row],[MonthlyCharges]]&lt;=30,"1. Up to 30",IF(ChurnData[[#This Row],[MonthlyCharges]]&lt;=50,"2. 31-50",IF(ChurnData[[#This Row],[MonthlyCharges]]&lt;=70,"3. 51-70",IF(ChurnData[[#This Row],[MonthlyCharges]]&lt;=90,"4. 71-90","5. Over 90"))))</f>
        <v>3. 51-70</v>
      </c>
      <c r="T233" t="str">
        <f>IF(AND(ChurnData[[#This Row],[Contract]]="Month-to-month",ChurnData[[#This Row],[InternetService]]="Fiber optic",ChurnData[[#This Row],[TenureMonths]]&lt;=11),"High-risk","Other")</f>
        <v>Other</v>
      </c>
      <c r="U233" t="str">
        <f>IF(ChurnData[[#This Row],[TenureMonths]]&lt;=11,"0-11",IF(ChurnData[[#This Row],[TenureMonths]]&lt;=23,"12-23",IF(ChurnData[[#This Row],[TenureMonths]]&lt;=35,"24-35",IF(ChurnData[[#This Row],[TenureMonths]]&lt;=47,"36-47",IF(ChurnData[[#This Row],[TenureMonths]]&lt;=59,"48-59","60-72")))))</f>
        <v>60-72</v>
      </c>
      <c r="V233">
        <f>IF(ChurnData[[#This Row],[Churn]]="Yes",1,0)</f>
        <v>0</v>
      </c>
    </row>
    <row r="234" spans="1:22" x14ac:dyDescent="0.35">
      <c r="A234" t="s">
        <v>277</v>
      </c>
      <c r="B234" t="s">
        <v>36</v>
      </c>
      <c r="C234">
        <v>0</v>
      </c>
      <c r="D234" t="s">
        <v>21</v>
      </c>
      <c r="E234" t="s">
        <v>21</v>
      </c>
      <c r="F234" t="s">
        <v>22</v>
      </c>
      <c r="G234" s="2">
        <v>26</v>
      </c>
      <c r="H234" t="s">
        <v>20</v>
      </c>
      <c r="I234" t="s">
        <v>32</v>
      </c>
      <c r="J234" t="s">
        <v>21</v>
      </c>
      <c r="K234" t="s">
        <v>21</v>
      </c>
      <c r="L234" t="s">
        <v>29</v>
      </c>
      <c r="M234" t="s">
        <v>21</v>
      </c>
      <c r="N234" t="s">
        <v>43</v>
      </c>
      <c r="O234" s="1">
        <v>61.3</v>
      </c>
      <c r="P234" s="1">
        <v>1623.96</v>
      </c>
      <c r="Q234">
        <v>2</v>
      </c>
      <c r="R234" t="s">
        <v>21</v>
      </c>
      <c r="S234" t="str">
        <f>IF(ChurnData[[#This Row],[MonthlyCharges]]&lt;=30,"1. Up to 30",IF(ChurnData[[#This Row],[MonthlyCharges]]&lt;=50,"2. 31-50",IF(ChurnData[[#This Row],[MonthlyCharges]]&lt;=70,"3. 51-70",IF(ChurnData[[#This Row],[MonthlyCharges]]&lt;=90,"4. 71-90","5. Over 90"))))</f>
        <v>3. 51-70</v>
      </c>
      <c r="T234" t="str">
        <f>IF(AND(ChurnData[[#This Row],[Contract]]="Month-to-month",ChurnData[[#This Row],[InternetService]]="Fiber optic",ChurnData[[#This Row],[TenureMonths]]&lt;=11),"High-risk","Other")</f>
        <v>Other</v>
      </c>
      <c r="U234" t="str">
        <f>IF(ChurnData[[#This Row],[TenureMonths]]&lt;=11,"0-11",IF(ChurnData[[#This Row],[TenureMonths]]&lt;=23,"12-23",IF(ChurnData[[#This Row],[TenureMonths]]&lt;=35,"24-35",IF(ChurnData[[#This Row],[TenureMonths]]&lt;=47,"36-47",IF(ChurnData[[#This Row],[TenureMonths]]&lt;=59,"48-59","60-72")))))</f>
        <v>24-35</v>
      </c>
      <c r="V234">
        <f>IF(ChurnData[[#This Row],[Churn]]="Yes",1,0)</f>
        <v>0</v>
      </c>
    </row>
    <row r="235" spans="1:22" x14ac:dyDescent="0.35">
      <c r="A235" t="s">
        <v>278</v>
      </c>
      <c r="B235" t="s">
        <v>36</v>
      </c>
      <c r="C235">
        <v>0</v>
      </c>
      <c r="D235" t="s">
        <v>21</v>
      </c>
      <c r="E235" t="s">
        <v>20</v>
      </c>
      <c r="F235" t="s">
        <v>75</v>
      </c>
      <c r="G235" s="2">
        <v>21</v>
      </c>
      <c r="H235" t="s">
        <v>20</v>
      </c>
      <c r="I235" t="s">
        <v>23</v>
      </c>
      <c r="J235" t="s">
        <v>21</v>
      </c>
      <c r="K235" t="s">
        <v>21</v>
      </c>
      <c r="L235" t="s">
        <v>29</v>
      </c>
      <c r="M235" t="s">
        <v>20</v>
      </c>
      <c r="N235" t="s">
        <v>30</v>
      </c>
      <c r="O235" s="1">
        <v>91.2</v>
      </c>
      <c r="P235" s="1">
        <v>1924.87</v>
      </c>
      <c r="Q235">
        <v>1</v>
      </c>
      <c r="R235" t="s">
        <v>20</v>
      </c>
      <c r="S235" t="str">
        <f>IF(ChurnData[[#This Row],[MonthlyCharges]]&lt;=30,"1. Up to 30",IF(ChurnData[[#This Row],[MonthlyCharges]]&lt;=50,"2. 31-50",IF(ChurnData[[#This Row],[MonthlyCharges]]&lt;=70,"3. 51-70",IF(ChurnData[[#This Row],[MonthlyCharges]]&lt;=90,"4. 71-90","5. Over 90"))))</f>
        <v>5. Over 90</v>
      </c>
      <c r="T235" t="str">
        <f>IF(AND(ChurnData[[#This Row],[Contract]]="Month-to-month",ChurnData[[#This Row],[InternetService]]="Fiber optic",ChurnData[[#This Row],[TenureMonths]]&lt;=11),"High-risk","Other")</f>
        <v>Other</v>
      </c>
      <c r="U235" t="str">
        <f>IF(ChurnData[[#This Row],[TenureMonths]]&lt;=11,"0-11",IF(ChurnData[[#This Row],[TenureMonths]]&lt;=23,"12-23",IF(ChurnData[[#This Row],[TenureMonths]]&lt;=35,"24-35",IF(ChurnData[[#This Row],[TenureMonths]]&lt;=47,"36-47",IF(ChurnData[[#This Row],[TenureMonths]]&lt;=59,"48-59","60-72")))))</f>
        <v>12-23</v>
      </c>
      <c r="V235">
        <f>IF(ChurnData[[#This Row],[Churn]]="Yes",1,0)</f>
        <v>1</v>
      </c>
    </row>
    <row r="236" spans="1:22" x14ac:dyDescent="0.35">
      <c r="A236" t="s">
        <v>279</v>
      </c>
      <c r="B236" t="s">
        <v>19</v>
      </c>
      <c r="C236">
        <v>0</v>
      </c>
      <c r="D236" t="s">
        <v>20</v>
      </c>
      <c r="E236" t="s">
        <v>21</v>
      </c>
      <c r="F236" t="s">
        <v>27</v>
      </c>
      <c r="G236" s="2">
        <v>57</v>
      </c>
      <c r="H236" t="s">
        <v>20</v>
      </c>
      <c r="I236" t="s">
        <v>23</v>
      </c>
      <c r="J236" t="s">
        <v>20</v>
      </c>
      <c r="K236" t="s">
        <v>21</v>
      </c>
      <c r="L236" t="s">
        <v>33</v>
      </c>
      <c r="M236" t="s">
        <v>21</v>
      </c>
      <c r="N236" t="s">
        <v>25</v>
      </c>
      <c r="O236" s="1">
        <v>90.35</v>
      </c>
      <c r="P236" s="1">
        <v>5046.82</v>
      </c>
      <c r="Q236">
        <v>0</v>
      </c>
      <c r="R236" t="s">
        <v>20</v>
      </c>
      <c r="S236" t="str">
        <f>IF(ChurnData[[#This Row],[MonthlyCharges]]&lt;=30,"1. Up to 30",IF(ChurnData[[#This Row],[MonthlyCharges]]&lt;=50,"2. 31-50",IF(ChurnData[[#This Row],[MonthlyCharges]]&lt;=70,"3. 51-70",IF(ChurnData[[#This Row],[MonthlyCharges]]&lt;=90,"4. 71-90","5. Over 90"))))</f>
        <v>5. Over 90</v>
      </c>
      <c r="T236" t="str">
        <f>IF(AND(ChurnData[[#This Row],[Contract]]="Month-to-month",ChurnData[[#This Row],[InternetService]]="Fiber optic",ChurnData[[#This Row],[TenureMonths]]&lt;=11),"High-risk","Other")</f>
        <v>Other</v>
      </c>
      <c r="U236" t="str">
        <f>IF(ChurnData[[#This Row],[TenureMonths]]&lt;=11,"0-11",IF(ChurnData[[#This Row],[TenureMonths]]&lt;=23,"12-23",IF(ChurnData[[#This Row],[TenureMonths]]&lt;=35,"24-35",IF(ChurnData[[#This Row],[TenureMonths]]&lt;=47,"36-47",IF(ChurnData[[#This Row],[TenureMonths]]&lt;=59,"48-59","60-72")))))</f>
        <v>48-59</v>
      </c>
      <c r="V236">
        <f>IF(ChurnData[[#This Row],[Churn]]="Yes",1,0)</f>
        <v>1</v>
      </c>
    </row>
    <row r="237" spans="1:22" x14ac:dyDescent="0.35">
      <c r="A237" t="s">
        <v>280</v>
      </c>
      <c r="B237" t="s">
        <v>19</v>
      </c>
      <c r="C237">
        <v>0</v>
      </c>
      <c r="D237" t="s">
        <v>21</v>
      </c>
      <c r="E237" t="s">
        <v>21</v>
      </c>
      <c r="F237" t="s">
        <v>27</v>
      </c>
      <c r="G237" s="2">
        <v>17</v>
      </c>
      <c r="H237" t="s">
        <v>20</v>
      </c>
      <c r="I237" t="s">
        <v>21</v>
      </c>
      <c r="J237" t="s">
        <v>28</v>
      </c>
      <c r="K237" t="s">
        <v>28</v>
      </c>
      <c r="L237" t="s">
        <v>33</v>
      </c>
      <c r="M237" t="s">
        <v>21</v>
      </c>
      <c r="N237" t="s">
        <v>30</v>
      </c>
      <c r="O237" s="1">
        <v>26.99</v>
      </c>
      <c r="P237" s="1">
        <v>469.97</v>
      </c>
      <c r="Q237">
        <v>2</v>
      </c>
      <c r="R237" t="s">
        <v>21</v>
      </c>
      <c r="S237" t="str">
        <f>IF(ChurnData[[#This Row],[MonthlyCharges]]&lt;=30,"1. Up to 30",IF(ChurnData[[#This Row],[MonthlyCharges]]&lt;=50,"2. 31-50",IF(ChurnData[[#This Row],[MonthlyCharges]]&lt;=70,"3. 51-70",IF(ChurnData[[#This Row],[MonthlyCharges]]&lt;=90,"4. 71-90","5. Over 90"))))</f>
        <v>1. Up to 30</v>
      </c>
      <c r="T237" t="str">
        <f>IF(AND(ChurnData[[#This Row],[Contract]]="Month-to-month",ChurnData[[#This Row],[InternetService]]="Fiber optic",ChurnData[[#This Row],[TenureMonths]]&lt;=11),"High-risk","Other")</f>
        <v>Other</v>
      </c>
      <c r="U237" t="str">
        <f>IF(ChurnData[[#This Row],[TenureMonths]]&lt;=11,"0-11",IF(ChurnData[[#This Row],[TenureMonths]]&lt;=23,"12-23",IF(ChurnData[[#This Row],[TenureMonths]]&lt;=35,"24-35",IF(ChurnData[[#This Row],[TenureMonths]]&lt;=47,"36-47",IF(ChurnData[[#This Row],[TenureMonths]]&lt;=59,"48-59","60-72")))))</f>
        <v>12-23</v>
      </c>
      <c r="V237">
        <f>IF(ChurnData[[#This Row],[Churn]]="Yes",1,0)</f>
        <v>0</v>
      </c>
    </row>
    <row r="238" spans="1:22" x14ac:dyDescent="0.35">
      <c r="A238" t="s">
        <v>281</v>
      </c>
      <c r="B238" t="s">
        <v>19</v>
      </c>
      <c r="C238">
        <v>0</v>
      </c>
      <c r="D238" t="s">
        <v>20</v>
      </c>
      <c r="E238" t="s">
        <v>21</v>
      </c>
      <c r="F238" t="s">
        <v>45</v>
      </c>
      <c r="G238" s="2">
        <v>59</v>
      </c>
      <c r="H238" t="s">
        <v>20</v>
      </c>
      <c r="I238" t="s">
        <v>23</v>
      </c>
      <c r="J238" t="s">
        <v>21</v>
      </c>
      <c r="K238" t="s">
        <v>21</v>
      </c>
      <c r="L238" t="s">
        <v>24</v>
      </c>
      <c r="M238" t="s">
        <v>21</v>
      </c>
      <c r="N238" t="s">
        <v>34</v>
      </c>
      <c r="O238" s="1">
        <v>85.82</v>
      </c>
      <c r="P238" s="1">
        <v>5048.2</v>
      </c>
      <c r="Q238">
        <v>3</v>
      </c>
      <c r="R238" t="s">
        <v>21</v>
      </c>
      <c r="S238" t="str">
        <f>IF(ChurnData[[#This Row],[MonthlyCharges]]&lt;=30,"1. Up to 30",IF(ChurnData[[#This Row],[MonthlyCharges]]&lt;=50,"2. 31-50",IF(ChurnData[[#This Row],[MonthlyCharges]]&lt;=70,"3. 51-70",IF(ChurnData[[#This Row],[MonthlyCharges]]&lt;=90,"4. 71-90","5. Over 90"))))</f>
        <v>4. 71-90</v>
      </c>
      <c r="T238" t="str">
        <f>IF(AND(ChurnData[[#This Row],[Contract]]="Month-to-month",ChurnData[[#This Row],[InternetService]]="Fiber optic",ChurnData[[#This Row],[TenureMonths]]&lt;=11),"High-risk","Other")</f>
        <v>Other</v>
      </c>
      <c r="U238" t="str">
        <f>IF(ChurnData[[#This Row],[TenureMonths]]&lt;=11,"0-11",IF(ChurnData[[#This Row],[TenureMonths]]&lt;=23,"12-23",IF(ChurnData[[#This Row],[TenureMonths]]&lt;=35,"24-35",IF(ChurnData[[#This Row],[TenureMonths]]&lt;=47,"36-47",IF(ChurnData[[#This Row],[TenureMonths]]&lt;=59,"48-59","60-72")))))</f>
        <v>48-59</v>
      </c>
      <c r="V238">
        <f>IF(ChurnData[[#This Row],[Churn]]="Yes",1,0)</f>
        <v>0</v>
      </c>
    </row>
    <row r="239" spans="1:22" x14ac:dyDescent="0.35">
      <c r="A239" t="s">
        <v>282</v>
      </c>
      <c r="B239" t="s">
        <v>19</v>
      </c>
      <c r="C239">
        <v>0</v>
      </c>
      <c r="D239" t="s">
        <v>21</v>
      </c>
      <c r="E239" t="s">
        <v>21</v>
      </c>
      <c r="F239" t="s">
        <v>37</v>
      </c>
      <c r="G239" s="2">
        <v>38</v>
      </c>
      <c r="H239" t="s">
        <v>20</v>
      </c>
      <c r="I239" t="s">
        <v>32</v>
      </c>
      <c r="J239" t="s">
        <v>20</v>
      </c>
      <c r="K239" t="s">
        <v>21</v>
      </c>
      <c r="L239" t="s">
        <v>24</v>
      </c>
      <c r="M239" t="s">
        <v>21</v>
      </c>
      <c r="N239" t="s">
        <v>30</v>
      </c>
      <c r="O239" s="1">
        <v>55.13</v>
      </c>
      <c r="P239" s="1">
        <v>2072.79</v>
      </c>
      <c r="Q239">
        <v>0</v>
      </c>
      <c r="R239" t="s">
        <v>21</v>
      </c>
      <c r="S239" t="str">
        <f>IF(ChurnData[[#This Row],[MonthlyCharges]]&lt;=30,"1. Up to 30",IF(ChurnData[[#This Row],[MonthlyCharges]]&lt;=50,"2. 31-50",IF(ChurnData[[#This Row],[MonthlyCharges]]&lt;=70,"3. 51-70",IF(ChurnData[[#This Row],[MonthlyCharges]]&lt;=90,"4. 71-90","5. Over 90"))))</f>
        <v>3. 51-70</v>
      </c>
      <c r="T239" t="str">
        <f>IF(AND(ChurnData[[#This Row],[Contract]]="Month-to-month",ChurnData[[#This Row],[InternetService]]="Fiber optic",ChurnData[[#This Row],[TenureMonths]]&lt;=11),"High-risk","Other")</f>
        <v>Other</v>
      </c>
      <c r="U239" t="str">
        <f>IF(ChurnData[[#This Row],[TenureMonths]]&lt;=11,"0-11",IF(ChurnData[[#This Row],[TenureMonths]]&lt;=23,"12-23",IF(ChurnData[[#This Row],[TenureMonths]]&lt;=35,"24-35",IF(ChurnData[[#This Row],[TenureMonths]]&lt;=47,"36-47",IF(ChurnData[[#This Row],[TenureMonths]]&lt;=59,"48-59","60-72")))))</f>
        <v>36-47</v>
      </c>
      <c r="V239">
        <f>IF(ChurnData[[#This Row],[Churn]]="Yes",1,0)</f>
        <v>0</v>
      </c>
    </row>
    <row r="240" spans="1:22" x14ac:dyDescent="0.35">
      <c r="A240" t="s">
        <v>283</v>
      </c>
      <c r="B240" t="s">
        <v>36</v>
      </c>
      <c r="C240">
        <v>0</v>
      </c>
      <c r="D240" t="s">
        <v>20</v>
      </c>
      <c r="E240" t="s">
        <v>21</v>
      </c>
      <c r="F240" t="s">
        <v>27</v>
      </c>
      <c r="G240" s="2">
        <v>38</v>
      </c>
      <c r="H240" t="s">
        <v>20</v>
      </c>
      <c r="I240" t="s">
        <v>23</v>
      </c>
      <c r="J240" t="s">
        <v>21</v>
      </c>
      <c r="K240" t="s">
        <v>21</v>
      </c>
      <c r="L240" t="s">
        <v>29</v>
      </c>
      <c r="M240" t="s">
        <v>20</v>
      </c>
      <c r="N240" t="s">
        <v>34</v>
      </c>
      <c r="O240" s="1">
        <v>83.74</v>
      </c>
      <c r="P240" s="1">
        <v>3236.19</v>
      </c>
      <c r="Q240">
        <v>2</v>
      </c>
      <c r="R240" t="s">
        <v>21</v>
      </c>
      <c r="S240" t="str">
        <f>IF(ChurnData[[#This Row],[MonthlyCharges]]&lt;=30,"1. Up to 30",IF(ChurnData[[#This Row],[MonthlyCharges]]&lt;=50,"2. 31-50",IF(ChurnData[[#This Row],[MonthlyCharges]]&lt;=70,"3. 51-70",IF(ChurnData[[#This Row],[MonthlyCharges]]&lt;=90,"4. 71-90","5. Over 90"))))</f>
        <v>4. 71-90</v>
      </c>
      <c r="T240" t="str">
        <f>IF(AND(ChurnData[[#This Row],[Contract]]="Month-to-month",ChurnData[[#This Row],[InternetService]]="Fiber optic",ChurnData[[#This Row],[TenureMonths]]&lt;=11),"High-risk","Other")</f>
        <v>Other</v>
      </c>
      <c r="U240" t="str">
        <f>IF(ChurnData[[#This Row],[TenureMonths]]&lt;=11,"0-11",IF(ChurnData[[#This Row],[TenureMonths]]&lt;=23,"12-23",IF(ChurnData[[#This Row],[TenureMonths]]&lt;=35,"24-35",IF(ChurnData[[#This Row],[TenureMonths]]&lt;=47,"36-47",IF(ChurnData[[#This Row],[TenureMonths]]&lt;=59,"48-59","60-72")))))</f>
        <v>36-47</v>
      </c>
      <c r="V240">
        <f>IF(ChurnData[[#This Row],[Churn]]="Yes",1,0)</f>
        <v>0</v>
      </c>
    </row>
    <row r="241" spans="1:22" x14ac:dyDescent="0.35">
      <c r="A241" t="s">
        <v>284</v>
      </c>
      <c r="B241" t="s">
        <v>19</v>
      </c>
      <c r="C241">
        <v>1</v>
      </c>
      <c r="D241" t="s">
        <v>21</v>
      </c>
      <c r="E241" t="s">
        <v>21</v>
      </c>
      <c r="F241" t="s">
        <v>39</v>
      </c>
      <c r="G241" s="2">
        <v>20</v>
      </c>
      <c r="H241" t="s">
        <v>20</v>
      </c>
      <c r="I241" t="s">
        <v>23</v>
      </c>
      <c r="J241" t="s">
        <v>21</v>
      </c>
      <c r="K241" t="s">
        <v>20</v>
      </c>
      <c r="L241" t="s">
        <v>33</v>
      </c>
      <c r="M241" t="s">
        <v>21</v>
      </c>
      <c r="N241" t="s">
        <v>30</v>
      </c>
      <c r="O241" s="1">
        <v>91.34</v>
      </c>
      <c r="P241" s="1">
        <v>1777.92</v>
      </c>
      <c r="Q241">
        <v>0</v>
      </c>
      <c r="R241" t="s">
        <v>20</v>
      </c>
      <c r="S241" t="str">
        <f>IF(ChurnData[[#This Row],[MonthlyCharges]]&lt;=30,"1. Up to 30",IF(ChurnData[[#This Row],[MonthlyCharges]]&lt;=50,"2. 31-50",IF(ChurnData[[#This Row],[MonthlyCharges]]&lt;=70,"3. 51-70",IF(ChurnData[[#This Row],[MonthlyCharges]]&lt;=90,"4. 71-90","5. Over 90"))))</f>
        <v>5. Over 90</v>
      </c>
      <c r="T241" t="str">
        <f>IF(AND(ChurnData[[#This Row],[Contract]]="Month-to-month",ChurnData[[#This Row],[InternetService]]="Fiber optic",ChurnData[[#This Row],[TenureMonths]]&lt;=11),"High-risk","Other")</f>
        <v>Other</v>
      </c>
      <c r="U241" t="str">
        <f>IF(ChurnData[[#This Row],[TenureMonths]]&lt;=11,"0-11",IF(ChurnData[[#This Row],[TenureMonths]]&lt;=23,"12-23",IF(ChurnData[[#This Row],[TenureMonths]]&lt;=35,"24-35",IF(ChurnData[[#This Row],[TenureMonths]]&lt;=47,"36-47",IF(ChurnData[[#This Row],[TenureMonths]]&lt;=59,"48-59","60-72")))))</f>
        <v>12-23</v>
      </c>
      <c r="V241">
        <f>IF(ChurnData[[#This Row],[Churn]]="Yes",1,0)</f>
        <v>1</v>
      </c>
    </row>
    <row r="242" spans="1:22" x14ac:dyDescent="0.35">
      <c r="A242" t="s">
        <v>285</v>
      </c>
      <c r="B242" t="s">
        <v>36</v>
      </c>
      <c r="C242">
        <v>1</v>
      </c>
      <c r="D242" t="s">
        <v>20</v>
      </c>
      <c r="E242" t="s">
        <v>20</v>
      </c>
      <c r="F242" t="s">
        <v>65</v>
      </c>
      <c r="G242" s="2">
        <v>24</v>
      </c>
      <c r="H242" t="s">
        <v>20</v>
      </c>
      <c r="I242" t="s">
        <v>23</v>
      </c>
      <c r="J242" t="s">
        <v>20</v>
      </c>
      <c r="K242" t="s">
        <v>21</v>
      </c>
      <c r="L242" t="s">
        <v>33</v>
      </c>
      <c r="M242" t="s">
        <v>20</v>
      </c>
      <c r="N242" t="s">
        <v>34</v>
      </c>
      <c r="O242" s="1">
        <v>91.75</v>
      </c>
      <c r="P242" s="1">
        <v>2137.6799999999998</v>
      </c>
      <c r="Q242">
        <v>1</v>
      </c>
      <c r="R242" t="s">
        <v>21</v>
      </c>
      <c r="S242" t="str">
        <f>IF(ChurnData[[#This Row],[MonthlyCharges]]&lt;=30,"1. Up to 30",IF(ChurnData[[#This Row],[MonthlyCharges]]&lt;=50,"2. 31-50",IF(ChurnData[[#This Row],[MonthlyCharges]]&lt;=70,"3. 51-70",IF(ChurnData[[#This Row],[MonthlyCharges]]&lt;=90,"4. 71-90","5. Over 90"))))</f>
        <v>5. Over 90</v>
      </c>
      <c r="T242" t="str">
        <f>IF(AND(ChurnData[[#This Row],[Contract]]="Month-to-month",ChurnData[[#This Row],[InternetService]]="Fiber optic",ChurnData[[#This Row],[TenureMonths]]&lt;=11),"High-risk","Other")</f>
        <v>Other</v>
      </c>
      <c r="U242" t="str">
        <f>IF(ChurnData[[#This Row],[TenureMonths]]&lt;=11,"0-11",IF(ChurnData[[#This Row],[TenureMonths]]&lt;=23,"12-23",IF(ChurnData[[#This Row],[TenureMonths]]&lt;=35,"24-35",IF(ChurnData[[#This Row],[TenureMonths]]&lt;=47,"36-47",IF(ChurnData[[#This Row],[TenureMonths]]&lt;=59,"48-59","60-72")))))</f>
        <v>24-35</v>
      </c>
      <c r="V242">
        <f>IF(ChurnData[[#This Row],[Churn]]="Yes",1,0)</f>
        <v>0</v>
      </c>
    </row>
    <row r="243" spans="1:22" x14ac:dyDescent="0.35">
      <c r="A243" t="s">
        <v>286</v>
      </c>
      <c r="B243" t="s">
        <v>19</v>
      </c>
      <c r="C243">
        <v>0</v>
      </c>
      <c r="D243" t="s">
        <v>21</v>
      </c>
      <c r="E243" t="s">
        <v>21</v>
      </c>
      <c r="F243" t="s">
        <v>41</v>
      </c>
      <c r="G243" s="2">
        <v>14</v>
      </c>
      <c r="H243" t="s">
        <v>20</v>
      </c>
      <c r="I243" t="s">
        <v>32</v>
      </c>
      <c r="J243" t="s">
        <v>21</v>
      </c>
      <c r="K243" t="s">
        <v>21</v>
      </c>
      <c r="L243" t="s">
        <v>33</v>
      </c>
      <c r="M243" t="s">
        <v>20</v>
      </c>
      <c r="N243" t="s">
        <v>34</v>
      </c>
      <c r="O243" s="1">
        <v>54.08</v>
      </c>
      <c r="P243" s="1">
        <v>772.04</v>
      </c>
      <c r="Q243">
        <v>1</v>
      </c>
      <c r="R243" t="s">
        <v>21</v>
      </c>
      <c r="S243" t="str">
        <f>IF(ChurnData[[#This Row],[MonthlyCharges]]&lt;=30,"1. Up to 30",IF(ChurnData[[#This Row],[MonthlyCharges]]&lt;=50,"2. 31-50",IF(ChurnData[[#This Row],[MonthlyCharges]]&lt;=70,"3. 51-70",IF(ChurnData[[#This Row],[MonthlyCharges]]&lt;=90,"4. 71-90","5. Over 90"))))</f>
        <v>3. 51-70</v>
      </c>
      <c r="T243" t="str">
        <f>IF(AND(ChurnData[[#This Row],[Contract]]="Month-to-month",ChurnData[[#This Row],[InternetService]]="Fiber optic",ChurnData[[#This Row],[TenureMonths]]&lt;=11),"High-risk","Other")</f>
        <v>Other</v>
      </c>
      <c r="U243" t="str">
        <f>IF(ChurnData[[#This Row],[TenureMonths]]&lt;=11,"0-11",IF(ChurnData[[#This Row],[TenureMonths]]&lt;=23,"12-23",IF(ChurnData[[#This Row],[TenureMonths]]&lt;=35,"24-35",IF(ChurnData[[#This Row],[TenureMonths]]&lt;=47,"36-47",IF(ChurnData[[#This Row],[TenureMonths]]&lt;=59,"48-59","60-72")))))</f>
        <v>12-23</v>
      </c>
      <c r="V243">
        <f>IF(ChurnData[[#This Row],[Churn]]="Yes",1,0)</f>
        <v>0</v>
      </c>
    </row>
    <row r="244" spans="1:22" x14ac:dyDescent="0.35">
      <c r="A244" t="s">
        <v>287</v>
      </c>
      <c r="B244" t="s">
        <v>36</v>
      </c>
      <c r="C244">
        <v>0</v>
      </c>
      <c r="D244" t="s">
        <v>21</v>
      </c>
      <c r="E244" t="s">
        <v>21</v>
      </c>
      <c r="F244" t="s">
        <v>56</v>
      </c>
      <c r="G244" s="2">
        <v>13</v>
      </c>
      <c r="H244" t="s">
        <v>20</v>
      </c>
      <c r="I244" t="s">
        <v>23</v>
      </c>
      <c r="J244" t="s">
        <v>20</v>
      </c>
      <c r="K244" t="s">
        <v>20</v>
      </c>
      <c r="L244" t="s">
        <v>33</v>
      </c>
      <c r="M244" t="s">
        <v>20</v>
      </c>
      <c r="N244" t="s">
        <v>43</v>
      </c>
      <c r="O244" s="1">
        <v>101.19</v>
      </c>
      <c r="P244" s="1">
        <v>1294.19</v>
      </c>
      <c r="Q244">
        <v>0</v>
      </c>
      <c r="R244" t="s">
        <v>20</v>
      </c>
      <c r="S244" t="str">
        <f>IF(ChurnData[[#This Row],[MonthlyCharges]]&lt;=30,"1. Up to 30",IF(ChurnData[[#This Row],[MonthlyCharges]]&lt;=50,"2. 31-50",IF(ChurnData[[#This Row],[MonthlyCharges]]&lt;=70,"3. 51-70",IF(ChurnData[[#This Row],[MonthlyCharges]]&lt;=90,"4. 71-90","5. Over 90"))))</f>
        <v>5. Over 90</v>
      </c>
      <c r="T244" t="str">
        <f>IF(AND(ChurnData[[#This Row],[Contract]]="Month-to-month",ChurnData[[#This Row],[InternetService]]="Fiber optic",ChurnData[[#This Row],[TenureMonths]]&lt;=11),"High-risk","Other")</f>
        <v>Other</v>
      </c>
      <c r="U244" t="str">
        <f>IF(ChurnData[[#This Row],[TenureMonths]]&lt;=11,"0-11",IF(ChurnData[[#This Row],[TenureMonths]]&lt;=23,"12-23",IF(ChurnData[[#This Row],[TenureMonths]]&lt;=35,"24-35",IF(ChurnData[[#This Row],[TenureMonths]]&lt;=47,"36-47",IF(ChurnData[[#This Row],[TenureMonths]]&lt;=59,"48-59","60-72")))))</f>
        <v>12-23</v>
      </c>
      <c r="V244">
        <f>IF(ChurnData[[#This Row],[Churn]]="Yes",1,0)</f>
        <v>1</v>
      </c>
    </row>
    <row r="245" spans="1:22" x14ac:dyDescent="0.35">
      <c r="A245" t="s">
        <v>288</v>
      </c>
      <c r="B245" t="s">
        <v>19</v>
      </c>
      <c r="C245">
        <v>0</v>
      </c>
      <c r="D245" t="s">
        <v>20</v>
      </c>
      <c r="E245" t="s">
        <v>21</v>
      </c>
      <c r="F245" t="s">
        <v>39</v>
      </c>
      <c r="G245" s="2">
        <v>64</v>
      </c>
      <c r="H245" t="s">
        <v>20</v>
      </c>
      <c r="I245" t="s">
        <v>32</v>
      </c>
      <c r="J245" t="s">
        <v>20</v>
      </c>
      <c r="K245" t="s">
        <v>20</v>
      </c>
      <c r="L245" t="s">
        <v>29</v>
      </c>
      <c r="M245" t="s">
        <v>20</v>
      </c>
      <c r="N245" t="s">
        <v>34</v>
      </c>
      <c r="O245" s="1">
        <v>70.680000000000007</v>
      </c>
      <c r="P245" s="1">
        <v>4618.1899999999996</v>
      </c>
      <c r="Q245">
        <v>2</v>
      </c>
      <c r="R245" t="s">
        <v>21</v>
      </c>
      <c r="S245" t="str">
        <f>IF(ChurnData[[#This Row],[MonthlyCharges]]&lt;=30,"1. Up to 30",IF(ChurnData[[#This Row],[MonthlyCharges]]&lt;=50,"2. 31-50",IF(ChurnData[[#This Row],[MonthlyCharges]]&lt;=70,"3. 51-70",IF(ChurnData[[#This Row],[MonthlyCharges]]&lt;=90,"4. 71-90","5. Over 90"))))</f>
        <v>4. 71-90</v>
      </c>
      <c r="T245" t="str">
        <f>IF(AND(ChurnData[[#This Row],[Contract]]="Month-to-month",ChurnData[[#This Row],[InternetService]]="Fiber optic",ChurnData[[#This Row],[TenureMonths]]&lt;=11),"High-risk","Other")</f>
        <v>Other</v>
      </c>
      <c r="U245" t="str">
        <f>IF(ChurnData[[#This Row],[TenureMonths]]&lt;=11,"0-11",IF(ChurnData[[#This Row],[TenureMonths]]&lt;=23,"12-23",IF(ChurnData[[#This Row],[TenureMonths]]&lt;=35,"24-35",IF(ChurnData[[#This Row],[TenureMonths]]&lt;=47,"36-47",IF(ChurnData[[#This Row],[TenureMonths]]&lt;=59,"48-59","60-72")))))</f>
        <v>60-72</v>
      </c>
      <c r="V245">
        <f>IF(ChurnData[[#This Row],[Churn]]="Yes",1,0)</f>
        <v>0</v>
      </c>
    </row>
    <row r="246" spans="1:22" x14ac:dyDescent="0.35">
      <c r="A246" t="s">
        <v>289</v>
      </c>
      <c r="B246" t="s">
        <v>36</v>
      </c>
      <c r="C246">
        <v>1</v>
      </c>
      <c r="D246" t="s">
        <v>21</v>
      </c>
      <c r="E246" t="s">
        <v>21</v>
      </c>
      <c r="F246" t="s">
        <v>75</v>
      </c>
      <c r="G246" s="2">
        <v>19</v>
      </c>
      <c r="H246" t="s">
        <v>20</v>
      </c>
      <c r="I246" t="s">
        <v>21</v>
      </c>
      <c r="J246" t="s">
        <v>28</v>
      </c>
      <c r="K246" t="s">
        <v>28</v>
      </c>
      <c r="L246" t="s">
        <v>33</v>
      </c>
      <c r="M246" t="s">
        <v>21</v>
      </c>
      <c r="N246" t="s">
        <v>30</v>
      </c>
      <c r="O246" s="1">
        <v>30.17</v>
      </c>
      <c r="P246" s="1">
        <v>571.16</v>
      </c>
      <c r="Q246">
        <v>1</v>
      </c>
      <c r="R246" t="s">
        <v>20</v>
      </c>
      <c r="S246" t="str">
        <f>IF(ChurnData[[#This Row],[MonthlyCharges]]&lt;=30,"1. Up to 30",IF(ChurnData[[#This Row],[MonthlyCharges]]&lt;=50,"2. 31-50",IF(ChurnData[[#This Row],[MonthlyCharges]]&lt;=70,"3. 51-70",IF(ChurnData[[#This Row],[MonthlyCharges]]&lt;=90,"4. 71-90","5. Over 90"))))</f>
        <v>2. 31-50</v>
      </c>
      <c r="T246" t="str">
        <f>IF(AND(ChurnData[[#This Row],[Contract]]="Month-to-month",ChurnData[[#This Row],[InternetService]]="Fiber optic",ChurnData[[#This Row],[TenureMonths]]&lt;=11),"High-risk","Other")</f>
        <v>Other</v>
      </c>
      <c r="U246" t="str">
        <f>IF(ChurnData[[#This Row],[TenureMonths]]&lt;=11,"0-11",IF(ChurnData[[#This Row],[TenureMonths]]&lt;=23,"12-23",IF(ChurnData[[#This Row],[TenureMonths]]&lt;=35,"24-35",IF(ChurnData[[#This Row],[TenureMonths]]&lt;=47,"36-47",IF(ChurnData[[#This Row],[TenureMonths]]&lt;=59,"48-59","60-72")))))</f>
        <v>12-23</v>
      </c>
      <c r="V246">
        <f>IF(ChurnData[[#This Row],[Churn]]="Yes",1,0)</f>
        <v>1</v>
      </c>
    </row>
    <row r="247" spans="1:22" x14ac:dyDescent="0.35">
      <c r="A247" t="s">
        <v>290</v>
      </c>
      <c r="B247" t="s">
        <v>19</v>
      </c>
      <c r="C247">
        <v>1</v>
      </c>
      <c r="D247" t="s">
        <v>21</v>
      </c>
      <c r="E247" t="s">
        <v>21</v>
      </c>
      <c r="F247" t="s">
        <v>75</v>
      </c>
      <c r="G247" s="2">
        <v>29</v>
      </c>
      <c r="H247" t="s">
        <v>20</v>
      </c>
      <c r="I247" t="s">
        <v>23</v>
      </c>
      <c r="J247" t="s">
        <v>20</v>
      </c>
      <c r="K247" t="s">
        <v>20</v>
      </c>
      <c r="L247" t="s">
        <v>24</v>
      </c>
      <c r="M247" t="s">
        <v>21</v>
      </c>
      <c r="N247" t="s">
        <v>30</v>
      </c>
      <c r="O247" s="1">
        <v>96.68</v>
      </c>
      <c r="P247" s="1">
        <v>2856.71</v>
      </c>
      <c r="Q247">
        <v>5</v>
      </c>
      <c r="R247" t="s">
        <v>21</v>
      </c>
      <c r="S247" t="str">
        <f>IF(ChurnData[[#This Row],[MonthlyCharges]]&lt;=30,"1. Up to 30",IF(ChurnData[[#This Row],[MonthlyCharges]]&lt;=50,"2. 31-50",IF(ChurnData[[#This Row],[MonthlyCharges]]&lt;=70,"3. 51-70",IF(ChurnData[[#This Row],[MonthlyCharges]]&lt;=90,"4. 71-90","5. Over 90"))))</f>
        <v>5. Over 90</v>
      </c>
      <c r="T247" t="str">
        <f>IF(AND(ChurnData[[#This Row],[Contract]]="Month-to-month",ChurnData[[#This Row],[InternetService]]="Fiber optic",ChurnData[[#This Row],[TenureMonths]]&lt;=11),"High-risk","Other")</f>
        <v>Other</v>
      </c>
      <c r="U247" t="str">
        <f>IF(ChurnData[[#This Row],[TenureMonths]]&lt;=11,"0-11",IF(ChurnData[[#This Row],[TenureMonths]]&lt;=23,"12-23",IF(ChurnData[[#This Row],[TenureMonths]]&lt;=35,"24-35",IF(ChurnData[[#This Row],[TenureMonths]]&lt;=47,"36-47",IF(ChurnData[[#This Row],[TenureMonths]]&lt;=59,"48-59","60-72")))))</f>
        <v>24-35</v>
      </c>
      <c r="V247">
        <f>IF(ChurnData[[#This Row],[Churn]]="Yes",1,0)</f>
        <v>0</v>
      </c>
    </row>
    <row r="248" spans="1:22" x14ac:dyDescent="0.35">
      <c r="A248" t="s">
        <v>291</v>
      </c>
      <c r="B248" t="s">
        <v>36</v>
      </c>
      <c r="C248">
        <v>0</v>
      </c>
      <c r="D248" t="s">
        <v>20</v>
      </c>
      <c r="E248" t="s">
        <v>20</v>
      </c>
      <c r="F248" t="s">
        <v>47</v>
      </c>
      <c r="G248" s="2">
        <v>37</v>
      </c>
      <c r="H248" t="s">
        <v>20</v>
      </c>
      <c r="I248" t="s">
        <v>23</v>
      </c>
      <c r="J248" t="s">
        <v>20</v>
      </c>
      <c r="K248" t="s">
        <v>21</v>
      </c>
      <c r="L248" t="s">
        <v>33</v>
      </c>
      <c r="M248" t="s">
        <v>20</v>
      </c>
      <c r="N248" t="s">
        <v>43</v>
      </c>
      <c r="O248" s="1">
        <v>83.76</v>
      </c>
      <c r="P248" s="1">
        <v>3188.46</v>
      </c>
      <c r="Q248">
        <v>2</v>
      </c>
      <c r="R248" t="s">
        <v>20</v>
      </c>
      <c r="S248" t="str">
        <f>IF(ChurnData[[#This Row],[MonthlyCharges]]&lt;=30,"1. Up to 30",IF(ChurnData[[#This Row],[MonthlyCharges]]&lt;=50,"2. 31-50",IF(ChurnData[[#This Row],[MonthlyCharges]]&lt;=70,"3. 51-70",IF(ChurnData[[#This Row],[MonthlyCharges]]&lt;=90,"4. 71-90","5. Over 90"))))</f>
        <v>4. 71-90</v>
      </c>
      <c r="T248" t="str">
        <f>IF(AND(ChurnData[[#This Row],[Contract]]="Month-to-month",ChurnData[[#This Row],[InternetService]]="Fiber optic",ChurnData[[#This Row],[TenureMonths]]&lt;=11),"High-risk","Other")</f>
        <v>Other</v>
      </c>
      <c r="U248" t="str">
        <f>IF(ChurnData[[#This Row],[TenureMonths]]&lt;=11,"0-11",IF(ChurnData[[#This Row],[TenureMonths]]&lt;=23,"12-23",IF(ChurnData[[#This Row],[TenureMonths]]&lt;=35,"24-35",IF(ChurnData[[#This Row],[TenureMonths]]&lt;=47,"36-47",IF(ChurnData[[#This Row],[TenureMonths]]&lt;=59,"48-59","60-72")))))</f>
        <v>36-47</v>
      </c>
      <c r="V248">
        <f>IF(ChurnData[[#This Row],[Churn]]="Yes",1,0)</f>
        <v>1</v>
      </c>
    </row>
    <row r="249" spans="1:22" x14ac:dyDescent="0.35">
      <c r="A249" t="s">
        <v>292</v>
      </c>
      <c r="B249" t="s">
        <v>19</v>
      </c>
      <c r="C249">
        <v>0</v>
      </c>
      <c r="D249" t="s">
        <v>21</v>
      </c>
      <c r="E249" t="s">
        <v>21</v>
      </c>
      <c r="F249" t="s">
        <v>22</v>
      </c>
      <c r="G249" s="2">
        <v>34</v>
      </c>
      <c r="H249" t="s">
        <v>20</v>
      </c>
      <c r="I249" t="s">
        <v>23</v>
      </c>
      <c r="J249" t="s">
        <v>21</v>
      </c>
      <c r="K249" t="s">
        <v>21</v>
      </c>
      <c r="L249" t="s">
        <v>29</v>
      </c>
      <c r="M249" t="s">
        <v>20</v>
      </c>
      <c r="N249" t="s">
        <v>34</v>
      </c>
      <c r="O249" s="1">
        <v>87.39</v>
      </c>
      <c r="P249" s="1">
        <v>2891</v>
      </c>
      <c r="Q249">
        <v>3</v>
      </c>
      <c r="R249" t="s">
        <v>21</v>
      </c>
      <c r="S249" t="str">
        <f>IF(ChurnData[[#This Row],[MonthlyCharges]]&lt;=30,"1. Up to 30",IF(ChurnData[[#This Row],[MonthlyCharges]]&lt;=50,"2. 31-50",IF(ChurnData[[#This Row],[MonthlyCharges]]&lt;=70,"3. 51-70",IF(ChurnData[[#This Row],[MonthlyCharges]]&lt;=90,"4. 71-90","5. Over 90"))))</f>
        <v>4. 71-90</v>
      </c>
      <c r="T249" t="str">
        <f>IF(AND(ChurnData[[#This Row],[Contract]]="Month-to-month",ChurnData[[#This Row],[InternetService]]="Fiber optic",ChurnData[[#This Row],[TenureMonths]]&lt;=11),"High-risk","Other")</f>
        <v>Other</v>
      </c>
      <c r="U249" t="str">
        <f>IF(ChurnData[[#This Row],[TenureMonths]]&lt;=11,"0-11",IF(ChurnData[[#This Row],[TenureMonths]]&lt;=23,"12-23",IF(ChurnData[[#This Row],[TenureMonths]]&lt;=35,"24-35",IF(ChurnData[[#This Row],[TenureMonths]]&lt;=47,"36-47",IF(ChurnData[[#This Row],[TenureMonths]]&lt;=59,"48-59","60-72")))))</f>
        <v>24-35</v>
      </c>
      <c r="V249">
        <f>IF(ChurnData[[#This Row],[Churn]]="Yes",1,0)</f>
        <v>0</v>
      </c>
    </row>
    <row r="250" spans="1:22" x14ac:dyDescent="0.35">
      <c r="A250" t="s">
        <v>293</v>
      </c>
      <c r="B250" t="s">
        <v>19</v>
      </c>
      <c r="C250">
        <v>0</v>
      </c>
      <c r="D250" t="s">
        <v>20</v>
      </c>
      <c r="E250" t="s">
        <v>21</v>
      </c>
      <c r="F250" t="s">
        <v>27</v>
      </c>
      <c r="G250" s="2">
        <v>67</v>
      </c>
      <c r="H250" t="s">
        <v>20</v>
      </c>
      <c r="I250" t="s">
        <v>23</v>
      </c>
      <c r="J250" t="s">
        <v>20</v>
      </c>
      <c r="K250" t="s">
        <v>20</v>
      </c>
      <c r="L250" t="s">
        <v>24</v>
      </c>
      <c r="M250" t="s">
        <v>20</v>
      </c>
      <c r="N250" t="s">
        <v>30</v>
      </c>
      <c r="O250" s="1">
        <v>87.71</v>
      </c>
      <c r="P250" s="1">
        <v>5874.42</v>
      </c>
      <c r="Q250">
        <v>1</v>
      </c>
      <c r="R250" t="s">
        <v>21</v>
      </c>
      <c r="S250" t="str">
        <f>IF(ChurnData[[#This Row],[MonthlyCharges]]&lt;=30,"1. Up to 30",IF(ChurnData[[#This Row],[MonthlyCharges]]&lt;=50,"2. 31-50",IF(ChurnData[[#This Row],[MonthlyCharges]]&lt;=70,"3. 51-70",IF(ChurnData[[#This Row],[MonthlyCharges]]&lt;=90,"4. 71-90","5. Over 90"))))</f>
        <v>4. 71-90</v>
      </c>
      <c r="T250" t="str">
        <f>IF(AND(ChurnData[[#This Row],[Contract]]="Month-to-month",ChurnData[[#This Row],[InternetService]]="Fiber optic",ChurnData[[#This Row],[TenureMonths]]&lt;=11),"High-risk","Other")</f>
        <v>Other</v>
      </c>
      <c r="U250" t="str">
        <f>IF(ChurnData[[#This Row],[TenureMonths]]&lt;=11,"0-11",IF(ChurnData[[#This Row],[TenureMonths]]&lt;=23,"12-23",IF(ChurnData[[#This Row],[TenureMonths]]&lt;=35,"24-35",IF(ChurnData[[#This Row],[TenureMonths]]&lt;=47,"36-47",IF(ChurnData[[#This Row],[TenureMonths]]&lt;=59,"48-59","60-72")))))</f>
        <v>60-72</v>
      </c>
      <c r="V250">
        <f>IF(ChurnData[[#This Row],[Churn]]="Yes",1,0)</f>
        <v>0</v>
      </c>
    </row>
    <row r="251" spans="1:22" x14ac:dyDescent="0.35">
      <c r="A251" t="s">
        <v>294</v>
      </c>
      <c r="B251" t="s">
        <v>36</v>
      </c>
      <c r="C251">
        <v>0</v>
      </c>
      <c r="D251" t="s">
        <v>21</v>
      </c>
      <c r="E251" t="s">
        <v>20</v>
      </c>
      <c r="F251" t="s">
        <v>27</v>
      </c>
      <c r="G251" s="2">
        <v>19</v>
      </c>
      <c r="H251" t="s">
        <v>20</v>
      </c>
      <c r="I251" t="s">
        <v>32</v>
      </c>
      <c r="J251" t="s">
        <v>20</v>
      </c>
      <c r="K251" t="s">
        <v>21</v>
      </c>
      <c r="L251" t="s">
        <v>33</v>
      </c>
      <c r="M251" t="s">
        <v>20</v>
      </c>
      <c r="N251" t="s">
        <v>30</v>
      </c>
      <c r="O251" s="1">
        <v>58.97</v>
      </c>
      <c r="P251" s="1">
        <v>1125.1500000000001</v>
      </c>
      <c r="Q251">
        <v>4</v>
      </c>
      <c r="R251" t="s">
        <v>21</v>
      </c>
      <c r="S251" t="str">
        <f>IF(ChurnData[[#This Row],[MonthlyCharges]]&lt;=30,"1. Up to 30",IF(ChurnData[[#This Row],[MonthlyCharges]]&lt;=50,"2. 31-50",IF(ChurnData[[#This Row],[MonthlyCharges]]&lt;=70,"3. 51-70",IF(ChurnData[[#This Row],[MonthlyCharges]]&lt;=90,"4. 71-90","5. Over 90"))))</f>
        <v>3. 51-70</v>
      </c>
      <c r="T251" t="str">
        <f>IF(AND(ChurnData[[#This Row],[Contract]]="Month-to-month",ChurnData[[#This Row],[InternetService]]="Fiber optic",ChurnData[[#This Row],[TenureMonths]]&lt;=11),"High-risk","Other")</f>
        <v>Other</v>
      </c>
      <c r="U251" t="str">
        <f>IF(ChurnData[[#This Row],[TenureMonths]]&lt;=11,"0-11",IF(ChurnData[[#This Row],[TenureMonths]]&lt;=23,"12-23",IF(ChurnData[[#This Row],[TenureMonths]]&lt;=35,"24-35",IF(ChurnData[[#This Row],[TenureMonths]]&lt;=47,"36-47",IF(ChurnData[[#This Row],[TenureMonths]]&lt;=59,"48-59","60-72")))))</f>
        <v>12-23</v>
      </c>
      <c r="V251">
        <f>IF(ChurnData[[#This Row],[Churn]]="Yes",1,0)</f>
        <v>0</v>
      </c>
    </row>
    <row r="252" spans="1:22" x14ac:dyDescent="0.35">
      <c r="A252" t="s">
        <v>295</v>
      </c>
      <c r="B252" t="s">
        <v>19</v>
      </c>
      <c r="C252">
        <v>0</v>
      </c>
      <c r="D252" t="s">
        <v>20</v>
      </c>
      <c r="E252" t="s">
        <v>20</v>
      </c>
      <c r="F252" t="s">
        <v>65</v>
      </c>
      <c r="G252" s="2">
        <v>48</v>
      </c>
      <c r="H252" t="s">
        <v>20</v>
      </c>
      <c r="I252" t="s">
        <v>23</v>
      </c>
      <c r="J252" t="s">
        <v>21</v>
      </c>
      <c r="K252" t="s">
        <v>20</v>
      </c>
      <c r="L252" t="s">
        <v>24</v>
      </c>
      <c r="M252" t="s">
        <v>20</v>
      </c>
      <c r="N252" t="s">
        <v>34</v>
      </c>
      <c r="O252" s="1">
        <v>86.8</v>
      </c>
      <c r="P252" s="1">
        <v>4077.53</v>
      </c>
      <c r="Q252">
        <v>2</v>
      </c>
      <c r="R252" t="s">
        <v>21</v>
      </c>
      <c r="S252" t="str">
        <f>IF(ChurnData[[#This Row],[MonthlyCharges]]&lt;=30,"1. Up to 30",IF(ChurnData[[#This Row],[MonthlyCharges]]&lt;=50,"2. 31-50",IF(ChurnData[[#This Row],[MonthlyCharges]]&lt;=70,"3. 51-70",IF(ChurnData[[#This Row],[MonthlyCharges]]&lt;=90,"4. 71-90","5. Over 90"))))</f>
        <v>4. 71-90</v>
      </c>
      <c r="T252" t="str">
        <f>IF(AND(ChurnData[[#This Row],[Contract]]="Month-to-month",ChurnData[[#This Row],[InternetService]]="Fiber optic",ChurnData[[#This Row],[TenureMonths]]&lt;=11),"High-risk","Other")</f>
        <v>Other</v>
      </c>
      <c r="U252" t="str">
        <f>IF(ChurnData[[#This Row],[TenureMonths]]&lt;=11,"0-11",IF(ChurnData[[#This Row],[TenureMonths]]&lt;=23,"12-23",IF(ChurnData[[#This Row],[TenureMonths]]&lt;=35,"24-35",IF(ChurnData[[#This Row],[TenureMonths]]&lt;=47,"36-47",IF(ChurnData[[#This Row],[TenureMonths]]&lt;=59,"48-59","60-72")))))</f>
        <v>48-59</v>
      </c>
      <c r="V252">
        <f>IF(ChurnData[[#This Row],[Churn]]="Yes",1,0)</f>
        <v>0</v>
      </c>
    </row>
    <row r="253" spans="1:22" x14ac:dyDescent="0.35">
      <c r="A253" t="s">
        <v>296</v>
      </c>
      <c r="B253" t="s">
        <v>19</v>
      </c>
      <c r="C253">
        <v>0</v>
      </c>
      <c r="D253" t="s">
        <v>20</v>
      </c>
      <c r="E253" t="s">
        <v>20</v>
      </c>
      <c r="F253" t="s">
        <v>41</v>
      </c>
      <c r="G253" s="2">
        <v>13</v>
      </c>
      <c r="H253" t="s">
        <v>20</v>
      </c>
      <c r="I253" t="s">
        <v>32</v>
      </c>
      <c r="J253" t="s">
        <v>21</v>
      </c>
      <c r="K253" t="s">
        <v>21</v>
      </c>
      <c r="L253" t="s">
        <v>33</v>
      </c>
      <c r="M253" t="s">
        <v>20</v>
      </c>
      <c r="N253" t="s">
        <v>30</v>
      </c>
      <c r="O253" s="1">
        <v>53.23</v>
      </c>
      <c r="P253" s="1">
        <v>703.2</v>
      </c>
      <c r="Q253">
        <v>1</v>
      </c>
      <c r="R253" t="s">
        <v>21</v>
      </c>
      <c r="S253" t="str">
        <f>IF(ChurnData[[#This Row],[MonthlyCharges]]&lt;=30,"1. Up to 30",IF(ChurnData[[#This Row],[MonthlyCharges]]&lt;=50,"2. 31-50",IF(ChurnData[[#This Row],[MonthlyCharges]]&lt;=70,"3. 51-70",IF(ChurnData[[#This Row],[MonthlyCharges]]&lt;=90,"4. 71-90","5. Over 90"))))</f>
        <v>3. 51-70</v>
      </c>
      <c r="T253" t="str">
        <f>IF(AND(ChurnData[[#This Row],[Contract]]="Month-to-month",ChurnData[[#This Row],[InternetService]]="Fiber optic",ChurnData[[#This Row],[TenureMonths]]&lt;=11),"High-risk","Other")</f>
        <v>Other</v>
      </c>
      <c r="U253" t="str">
        <f>IF(ChurnData[[#This Row],[TenureMonths]]&lt;=11,"0-11",IF(ChurnData[[#This Row],[TenureMonths]]&lt;=23,"12-23",IF(ChurnData[[#This Row],[TenureMonths]]&lt;=35,"24-35",IF(ChurnData[[#This Row],[TenureMonths]]&lt;=47,"36-47",IF(ChurnData[[#This Row],[TenureMonths]]&lt;=59,"48-59","60-72")))))</f>
        <v>12-23</v>
      </c>
      <c r="V253">
        <f>IF(ChurnData[[#This Row],[Churn]]="Yes",1,0)</f>
        <v>0</v>
      </c>
    </row>
    <row r="254" spans="1:22" x14ac:dyDescent="0.35">
      <c r="A254" t="s">
        <v>297</v>
      </c>
      <c r="B254" t="s">
        <v>19</v>
      </c>
      <c r="C254">
        <v>0</v>
      </c>
      <c r="D254" t="s">
        <v>21</v>
      </c>
      <c r="E254" t="s">
        <v>21</v>
      </c>
      <c r="F254" t="s">
        <v>39</v>
      </c>
      <c r="G254" s="2">
        <v>34</v>
      </c>
      <c r="H254" t="s">
        <v>20</v>
      </c>
      <c r="I254" t="s">
        <v>23</v>
      </c>
      <c r="J254" t="s">
        <v>21</v>
      </c>
      <c r="K254" t="s">
        <v>21</v>
      </c>
      <c r="L254" t="s">
        <v>29</v>
      </c>
      <c r="M254" t="s">
        <v>21</v>
      </c>
      <c r="N254" t="s">
        <v>43</v>
      </c>
      <c r="O254" s="1">
        <v>77.430000000000007</v>
      </c>
      <c r="P254" s="1">
        <v>2668.02</v>
      </c>
      <c r="Q254">
        <v>2</v>
      </c>
      <c r="R254" t="s">
        <v>21</v>
      </c>
      <c r="S254" t="str">
        <f>IF(ChurnData[[#This Row],[MonthlyCharges]]&lt;=30,"1. Up to 30",IF(ChurnData[[#This Row],[MonthlyCharges]]&lt;=50,"2. 31-50",IF(ChurnData[[#This Row],[MonthlyCharges]]&lt;=70,"3. 51-70",IF(ChurnData[[#This Row],[MonthlyCharges]]&lt;=90,"4. 71-90","5. Over 90"))))</f>
        <v>4. 71-90</v>
      </c>
      <c r="T254" t="str">
        <f>IF(AND(ChurnData[[#This Row],[Contract]]="Month-to-month",ChurnData[[#This Row],[InternetService]]="Fiber optic",ChurnData[[#This Row],[TenureMonths]]&lt;=11),"High-risk","Other")</f>
        <v>Other</v>
      </c>
      <c r="U254" t="str">
        <f>IF(ChurnData[[#This Row],[TenureMonths]]&lt;=11,"0-11",IF(ChurnData[[#This Row],[TenureMonths]]&lt;=23,"12-23",IF(ChurnData[[#This Row],[TenureMonths]]&lt;=35,"24-35",IF(ChurnData[[#This Row],[TenureMonths]]&lt;=47,"36-47",IF(ChurnData[[#This Row],[TenureMonths]]&lt;=59,"48-59","60-72")))))</f>
        <v>24-35</v>
      </c>
      <c r="V254">
        <f>IF(ChurnData[[#This Row],[Churn]]="Yes",1,0)</f>
        <v>0</v>
      </c>
    </row>
    <row r="255" spans="1:22" x14ac:dyDescent="0.35">
      <c r="A255" t="s">
        <v>298</v>
      </c>
      <c r="B255" t="s">
        <v>19</v>
      </c>
      <c r="C255">
        <v>0</v>
      </c>
      <c r="D255" t="s">
        <v>20</v>
      </c>
      <c r="E255" t="s">
        <v>20</v>
      </c>
      <c r="F255" t="s">
        <v>45</v>
      </c>
      <c r="G255" s="2">
        <v>8</v>
      </c>
      <c r="H255" t="s">
        <v>20</v>
      </c>
      <c r="I255" t="s">
        <v>23</v>
      </c>
      <c r="J255" t="s">
        <v>20</v>
      </c>
      <c r="K255" t="s">
        <v>20</v>
      </c>
      <c r="L255" t="s">
        <v>33</v>
      </c>
      <c r="M255" t="s">
        <v>20</v>
      </c>
      <c r="N255" t="s">
        <v>43</v>
      </c>
      <c r="O255" s="1">
        <v>83.81</v>
      </c>
      <c r="P255" s="1">
        <v>673.96</v>
      </c>
      <c r="Q255">
        <v>0</v>
      </c>
      <c r="R255" t="s">
        <v>20</v>
      </c>
      <c r="S255" t="str">
        <f>IF(ChurnData[[#This Row],[MonthlyCharges]]&lt;=30,"1. Up to 30",IF(ChurnData[[#This Row],[MonthlyCharges]]&lt;=50,"2. 31-50",IF(ChurnData[[#This Row],[MonthlyCharges]]&lt;=70,"3. 51-70",IF(ChurnData[[#This Row],[MonthlyCharges]]&lt;=90,"4. 71-90","5. Over 90"))))</f>
        <v>4. 71-90</v>
      </c>
      <c r="T255" t="str">
        <f>IF(AND(ChurnData[[#This Row],[Contract]]="Month-to-month",ChurnData[[#This Row],[InternetService]]="Fiber optic",ChurnData[[#This Row],[TenureMonths]]&lt;=11),"High-risk","Other")</f>
        <v>High-risk</v>
      </c>
      <c r="U255" t="str">
        <f>IF(ChurnData[[#This Row],[TenureMonths]]&lt;=11,"0-11",IF(ChurnData[[#This Row],[TenureMonths]]&lt;=23,"12-23",IF(ChurnData[[#This Row],[TenureMonths]]&lt;=35,"24-35",IF(ChurnData[[#This Row],[TenureMonths]]&lt;=47,"36-47",IF(ChurnData[[#This Row],[TenureMonths]]&lt;=59,"48-59","60-72")))))</f>
        <v>0-11</v>
      </c>
      <c r="V255">
        <f>IF(ChurnData[[#This Row],[Churn]]="Yes",1,0)</f>
        <v>1</v>
      </c>
    </row>
    <row r="256" spans="1:22" x14ac:dyDescent="0.35">
      <c r="A256" t="s">
        <v>299</v>
      </c>
      <c r="B256" t="s">
        <v>36</v>
      </c>
      <c r="C256">
        <v>0</v>
      </c>
      <c r="D256" t="s">
        <v>20</v>
      </c>
      <c r="E256" t="s">
        <v>20</v>
      </c>
      <c r="F256" t="s">
        <v>58</v>
      </c>
      <c r="G256" s="2">
        <v>24</v>
      </c>
      <c r="H256" t="s">
        <v>20</v>
      </c>
      <c r="I256" t="s">
        <v>32</v>
      </c>
      <c r="J256" t="s">
        <v>21</v>
      </c>
      <c r="K256" t="s">
        <v>21</v>
      </c>
      <c r="L256" t="s">
        <v>33</v>
      </c>
      <c r="M256" t="s">
        <v>21</v>
      </c>
      <c r="N256" t="s">
        <v>34</v>
      </c>
      <c r="O256" s="1">
        <v>61.03</v>
      </c>
      <c r="P256" s="1">
        <v>1497.84</v>
      </c>
      <c r="Q256">
        <v>3</v>
      </c>
      <c r="R256" t="s">
        <v>21</v>
      </c>
      <c r="S256" t="str">
        <f>IF(ChurnData[[#This Row],[MonthlyCharges]]&lt;=30,"1. Up to 30",IF(ChurnData[[#This Row],[MonthlyCharges]]&lt;=50,"2. 31-50",IF(ChurnData[[#This Row],[MonthlyCharges]]&lt;=70,"3. 51-70",IF(ChurnData[[#This Row],[MonthlyCharges]]&lt;=90,"4. 71-90","5. Over 90"))))</f>
        <v>3. 51-70</v>
      </c>
      <c r="T256" t="str">
        <f>IF(AND(ChurnData[[#This Row],[Contract]]="Month-to-month",ChurnData[[#This Row],[InternetService]]="Fiber optic",ChurnData[[#This Row],[TenureMonths]]&lt;=11),"High-risk","Other")</f>
        <v>Other</v>
      </c>
      <c r="U256" t="str">
        <f>IF(ChurnData[[#This Row],[TenureMonths]]&lt;=11,"0-11",IF(ChurnData[[#This Row],[TenureMonths]]&lt;=23,"12-23",IF(ChurnData[[#This Row],[TenureMonths]]&lt;=35,"24-35",IF(ChurnData[[#This Row],[TenureMonths]]&lt;=47,"36-47",IF(ChurnData[[#This Row],[TenureMonths]]&lt;=59,"48-59","60-72")))))</f>
        <v>24-35</v>
      </c>
      <c r="V256">
        <f>IF(ChurnData[[#This Row],[Churn]]="Yes",1,0)</f>
        <v>0</v>
      </c>
    </row>
    <row r="257" spans="1:22" x14ac:dyDescent="0.35">
      <c r="A257" t="s">
        <v>300</v>
      </c>
      <c r="B257" t="s">
        <v>36</v>
      </c>
      <c r="C257">
        <v>0</v>
      </c>
      <c r="D257" t="s">
        <v>21</v>
      </c>
      <c r="E257" t="s">
        <v>21</v>
      </c>
      <c r="F257" t="s">
        <v>75</v>
      </c>
      <c r="G257" s="2">
        <v>2</v>
      </c>
      <c r="H257" t="s">
        <v>20</v>
      </c>
      <c r="I257" t="s">
        <v>32</v>
      </c>
      <c r="J257" t="s">
        <v>20</v>
      </c>
      <c r="K257" t="s">
        <v>21</v>
      </c>
      <c r="L257" t="s">
        <v>33</v>
      </c>
      <c r="M257" t="s">
        <v>20</v>
      </c>
      <c r="N257" t="s">
        <v>25</v>
      </c>
      <c r="O257" s="1">
        <v>58.62</v>
      </c>
      <c r="P257" s="1">
        <v>116.07</v>
      </c>
      <c r="Q257">
        <v>1</v>
      </c>
      <c r="R257" t="s">
        <v>20</v>
      </c>
      <c r="S257" t="str">
        <f>IF(ChurnData[[#This Row],[MonthlyCharges]]&lt;=30,"1. Up to 30",IF(ChurnData[[#This Row],[MonthlyCharges]]&lt;=50,"2. 31-50",IF(ChurnData[[#This Row],[MonthlyCharges]]&lt;=70,"3. 51-70",IF(ChurnData[[#This Row],[MonthlyCharges]]&lt;=90,"4. 71-90","5. Over 90"))))</f>
        <v>3. 51-70</v>
      </c>
      <c r="T257" t="str">
        <f>IF(AND(ChurnData[[#This Row],[Contract]]="Month-to-month",ChurnData[[#This Row],[InternetService]]="Fiber optic",ChurnData[[#This Row],[TenureMonths]]&lt;=11),"High-risk","Other")</f>
        <v>Other</v>
      </c>
      <c r="U257" t="str">
        <f>IF(ChurnData[[#This Row],[TenureMonths]]&lt;=11,"0-11",IF(ChurnData[[#This Row],[TenureMonths]]&lt;=23,"12-23",IF(ChurnData[[#This Row],[TenureMonths]]&lt;=35,"24-35",IF(ChurnData[[#This Row],[TenureMonths]]&lt;=47,"36-47",IF(ChurnData[[#This Row],[TenureMonths]]&lt;=59,"48-59","60-72")))))</f>
        <v>0-11</v>
      </c>
      <c r="V257">
        <f>IF(ChurnData[[#This Row],[Churn]]="Yes",1,0)</f>
        <v>1</v>
      </c>
    </row>
    <row r="258" spans="1:22" x14ac:dyDescent="0.35">
      <c r="A258" t="s">
        <v>301</v>
      </c>
      <c r="B258" t="s">
        <v>19</v>
      </c>
      <c r="C258">
        <v>0</v>
      </c>
      <c r="D258" t="s">
        <v>21</v>
      </c>
      <c r="E258" t="s">
        <v>21</v>
      </c>
      <c r="F258" t="s">
        <v>27</v>
      </c>
      <c r="G258" s="2">
        <v>72</v>
      </c>
      <c r="H258" t="s">
        <v>20</v>
      </c>
      <c r="I258" t="s">
        <v>21</v>
      </c>
      <c r="J258" t="s">
        <v>28</v>
      </c>
      <c r="K258" t="s">
        <v>28</v>
      </c>
      <c r="L258" t="s">
        <v>24</v>
      </c>
      <c r="M258" t="s">
        <v>21</v>
      </c>
      <c r="N258" t="s">
        <v>25</v>
      </c>
      <c r="O258" s="1">
        <v>23.71</v>
      </c>
      <c r="P258" s="1">
        <v>1690.58</v>
      </c>
      <c r="Q258">
        <v>3</v>
      </c>
      <c r="R258" t="s">
        <v>21</v>
      </c>
      <c r="S258" t="str">
        <f>IF(ChurnData[[#This Row],[MonthlyCharges]]&lt;=30,"1. Up to 30",IF(ChurnData[[#This Row],[MonthlyCharges]]&lt;=50,"2. 31-50",IF(ChurnData[[#This Row],[MonthlyCharges]]&lt;=70,"3. 51-70",IF(ChurnData[[#This Row],[MonthlyCharges]]&lt;=90,"4. 71-90","5. Over 90"))))</f>
        <v>1. Up to 30</v>
      </c>
      <c r="T258" t="str">
        <f>IF(AND(ChurnData[[#This Row],[Contract]]="Month-to-month",ChurnData[[#This Row],[InternetService]]="Fiber optic",ChurnData[[#This Row],[TenureMonths]]&lt;=11),"High-risk","Other")</f>
        <v>Other</v>
      </c>
      <c r="U258" t="str">
        <f>IF(ChurnData[[#This Row],[TenureMonths]]&lt;=11,"0-11",IF(ChurnData[[#This Row],[TenureMonths]]&lt;=23,"12-23",IF(ChurnData[[#This Row],[TenureMonths]]&lt;=35,"24-35",IF(ChurnData[[#This Row],[TenureMonths]]&lt;=47,"36-47",IF(ChurnData[[#This Row],[TenureMonths]]&lt;=59,"48-59","60-72")))))</f>
        <v>60-72</v>
      </c>
      <c r="V258">
        <f>IF(ChurnData[[#This Row],[Churn]]="Yes",1,0)</f>
        <v>0</v>
      </c>
    </row>
    <row r="259" spans="1:22" x14ac:dyDescent="0.35">
      <c r="A259" t="s">
        <v>302</v>
      </c>
      <c r="B259" t="s">
        <v>19</v>
      </c>
      <c r="C259">
        <v>0</v>
      </c>
      <c r="D259" t="s">
        <v>21</v>
      </c>
      <c r="E259" t="s">
        <v>21</v>
      </c>
      <c r="F259" t="s">
        <v>56</v>
      </c>
      <c r="G259" s="2">
        <v>21</v>
      </c>
      <c r="H259" t="s">
        <v>20</v>
      </c>
      <c r="I259" t="s">
        <v>23</v>
      </c>
      <c r="J259" t="s">
        <v>20</v>
      </c>
      <c r="K259" t="s">
        <v>20</v>
      </c>
      <c r="L259" t="s">
        <v>29</v>
      </c>
      <c r="M259" t="s">
        <v>21</v>
      </c>
      <c r="N259" t="s">
        <v>43</v>
      </c>
      <c r="O259" s="1">
        <v>90.66</v>
      </c>
      <c r="P259" s="1">
        <v>1937.92</v>
      </c>
      <c r="Q259">
        <v>0</v>
      </c>
      <c r="R259" t="s">
        <v>21</v>
      </c>
      <c r="S259" t="str">
        <f>IF(ChurnData[[#This Row],[MonthlyCharges]]&lt;=30,"1. Up to 30",IF(ChurnData[[#This Row],[MonthlyCharges]]&lt;=50,"2. 31-50",IF(ChurnData[[#This Row],[MonthlyCharges]]&lt;=70,"3. 51-70",IF(ChurnData[[#This Row],[MonthlyCharges]]&lt;=90,"4. 71-90","5. Over 90"))))</f>
        <v>5. Over 90</v>
      </c>
      <c r="T259" t="str">
        <f>IF(AND(ChurnData[[#This Row],[Contract]]="Month-to-month",ChurnData[[#This Row],[InternetService]]="Fiber optic",ChurnData[[#This Row],[TenureMonths]]&lt;=11),"High-risk","Other")</f>
        <v>Other</v>
      </c>
      <c r="U259" t="str">
        <f>IF(ChurnData[[#This Row],[TenureMonths]]&lt;=11,"0-11",IF(ChurnData[[#This Row],[TenureMonths]]&lt;=23,"12-23",IF(ChurnData[[#This Row],[TenureMonths]]&lt;=35,"24-35",IF(ChurnData[[#This Row],[TenureMonths]]&lt;=47,"36-47",IF(ChurnData[[#This Row],[TenureMonths]]&lt;=59,"48-59","60-72")))))</f>
        <v>12-23</v>
      </c>
      <c r="V259">
        <f>IF(ChurnData[[#This Row],[Churn]]="Yes",1,0)</f>
        <v>0</v>
      </c>
    </row>
    <row r="260" spans="1:22" x14ac:dyDescent="0.35">
      <c r="A260" t="s">
        <v>303</v>
      </c>
      <c r="B260" t="s">
        <v>19</v>
      </c>
      <c r="C260">
        <v>0</v>
      </c>
      <c r="D260" t="s">
        <v>20</v>
      </c>
      <c r="E260" t="s">
        <v>20</v>
      </c>
      <c r="F260" t="s">
        <v>75</v>
      </c>
      <c r="G260" s="2">
        <v>0</v>
      </c>
      <c r="H260" t="s">
        <v>20</v>
      </c>
      <c r="I260" t="s">
        <v>32</v>
      </c>
      <c r="J260" t="s">
        <v>21</v>
      </c>
      <c r="K260" t="s">
        <v>21</v>
      </c>
      <c r="L260" t="s">
        <v>29</v>
      </c>
      <c r="M260" t="s">
        <v>20</v>
      </c>
      <c r="N260" t="s">
        <v>25</v>
      </c>
      <c r="O260" s="1">
        <v>58.12</v>
      </c>
      <c r="P260" s="1">
        <v>0</v>
      </c>
      <c r="Q260">
        <v>0</v>
      </c>
      <c r="R260" t="s">
        <v>21</v>
      </c>
      <c r="S260" t="str">
        <f>IF(ChurnData[[#This Row],[MonthlyCharges]]&lt;=30,"1. Up to 30",IF(ChurnData[[#This Row],[MonthlyCharges]]&lt;=50,"2. 31-50",IF(ChurnData[[#This Row],[MonthlyCharges]]&lt;=70,"3. 51-70",IF(ChurnData[[#This Row],[MonthlyCharges]]&lt;=90,"4. 71-90","5. Over 90"))))</f>
        <v>3. 51-70</v>
      </c>
      <c r="T260" t="str">
        <f>IF(AND(ChurnData[[#This Row],[Contract]]="Month-to-month",ChurnData[[#This Row],[InternetService]]="Fiber optic",ChurnData[[#This Row],[TenureMonths]]&lt;=11),"High-risk","Other")</f>
        <v>Other</v>
      </c>
      <c r="U260" t="str">
        <f>IF(ChurnData[[#This Row],[TenureMonths]]&lt;=11,"0-11",IF(ChurnData[[#This Row],[TenureMonths]]&lt;=23,"12-23",IF(ChurnData[[#This Row],[TenureMonths]]&lt;=35,"24-35",IF(ChurnData[[#This Row],[TenureMonths]]&lt;=47,"36-47",IF(ChurnData[[#This Row],[TenureMonths]]&lt;=59,"48-59","60-72")))))</f>
        <v>0-11</v>
      </c>
      <c r="V260">
        <f>IF(ChurnData[[#This Row],[Churn]]="Yes",1,0)</f>
        <v>0</v>
      </c>
    </row>
    <row r="261" spans="1:22" x14ac:dyDescent="0.35">
      <c r="A261" t="s">
        <v>304</v>
      </c>
      <c r="B261" t="s">
        <v>19</v>
      </c>
      <c r="C261">
        <v>1</v>
      </c>
      <c r="D261" t="s">
        <v>20</v>
      </c>
      <c r="E261" t="s">
        <v>21</v>
      </c>
      <c r="F261" t="s">
        <v>49</v>
      </c>
      <c r="G261" s="2">
        <v>23</v>
      </c>
      <c r="H261" t="s">
        <v>20</v>
      </c>
      <c r="I261" t="s">
        <v>23</v>
      </c>
      <c r="J261" t="s">
        <v>21</v>
      </c>
      <c r="K261" t="s">
        <v>21</v>
      </c>
      <c r="L261" t="s">
        <v>33</v>
      </c>
      <c r="M261" t="s">
        <v>20</v>
      </c>
      <c r="N261" t="s">
        <v>25</v>
      </c>
      <c r="O261" s="1">
        <v>80.239999999999995</v>
      </c>
      <c r="P261" s="1">
        <v>1830.11</v>
      </c>
      <c r="Q261">
        <v>3</v>
      </c>
      <c r="R261" t="s">
        <v>20</v>
      </c>
      <c r="S261" t="str">
        <f>IF(ChurnData[[#This Row],[MonthlyCharges]]&lt;=30,"1. Up to 30",IF(ChurnData[[#This Row],[MonthlyCharges]]&lt;=50,"2. 31-50",IF(ChurnData[[#This Row],[MonthlyCharges]]&lt;=70,"3. 51-70",IF(ChurnData[[#This Row],[MonthlyCharges]]&lt;=90,"4. 71-90","5. Over 90"))))</f>
        <v>4. 71-90</v>
      </c>
      <c r="T261" t="str">
        <f>IF(AND(ChurnData[[#This Row],[Contract]]="Month-to-month",ChurnData[[#This Row],[InternetService]]="Fiber optic",ChurnData[[#This Row],[TenureMonths]]&lt;=11),"High-risk","Other")</f>
        <v>Other</v>
      </c>
      <c r="U261" t="str">
        <f>IF(ChurnData[[#This Row],[TenureMonths]]&lt;=11,"0-11",IF(ChurnData[[#This Row],[TenureMonths]]&lt;=23,"12-23",IF(ChurnData[[#This Row],[TenureMonths]]&lt;=35,"24-35",IF(ChurnData[[#This Row],[TenureMonths]]&lt;=47,"36-47",IF(ChurnData[[#This Row],[TenureMonths]]&lt;=59,"48-59","60-72")))))</f>
        <v>12-23</v>
      </c>
      <c r="V261">
        <f>IF(ChurnData[[#This Row],[Churn]]="Yes",1,0)</f>
        <v>1</v>
      </c>
    </row>
    <row r="262" spans="1:22" x14ac:dyDescent="0.35">
      <c r="A262" t="s">
        <v>305</v>
      </c>
      <c r="B262" t="s">
        <v>36</v>
      </c>
      <c r="C262">
        <v>0</v>
      </c>
      <c r="D262" t="s">
        <v>21</v>
      </c>
      <c r="E262" t="s">
        <v>20</v>
      </c>
      <c r="F262" t="s">
        <v>45</v>
      </c>
      <c r="G262" s="2">
        <v>53</v>
      </c>
      <c r="H262" t="s">
        <v>20</v>
      </c>
      <c r="I262" t="s">
        <v>21</v>
      </c>
      <c r="J262" t="s">
        <v>28</v>
      </c>
      <c r="K262" t="s">
        <v>28</v>
      </c>
      <c r="L262" t="s">
        <v>24</v>
      </c>
      <c r="M262" t="s">
        <v>20</v>
      </c>
      <c r="N262" t="s">
        <v>25</v>
      </c>
      <c r="O262" s="1">
        <v>31.41</v>
      </c>
      <c r="P262" s="1">
        <v>1653.39</v>
      </c>
      <c r="Q262">
        <v>0</v>
      </c>
      <c r="R262" t="s">
        <v>21</v>
      </c>
      <c r="S262" t="str">
        <f>IF(ChurnData[[#This Row],[MonthlyCharges]]&lt;=30,"1. Up to 30",IF(ChurnData[[#This Row],[MonthlyCharges]]&lt;=50,"2. 31-50",IF(ChurnData[[#This Row],[MonthlyCharges]]&lt;=70,"3. 51-70",IF(ChurnData[[#This Row],[MonthlyCharges]]&lt;=90,"4. 71-90","5. Over 90"))))</f>
        <v>2. 31-50</v>
      </c>
      <c r="T262" t="str">
        <f>IF(AND(ChurnData[[#This Row],[Contract]]="Month-to-month",ChurnData[[#This Row],[InternetService]]="Fiber optic",ChurnData[[#This Row],[TenureMonths]]&lt;=11),"High-risk","Other")</f>
        <v>Other</v>
      </c>
      <c r="U262" t="str">
        <f>IF(ChurnData[[#This Row],[TenureMonths]]&lt;=11,"0-11",IF(ChurnData[[#This Row],[TenureMonths]]&lt;=23,"12-23",IF(ChurnData[[#This Row],[TenureMonths]]&lt;=35,"24-35",IF(ChurnData[[#This Row],[TenureMonths]]&lt;=47,"36-47",IF(ChurnData[[#This Row],[TenureMonths]]&lt;=59,"48-59","60-72")))))</f>
        <v>48-59</v>
      </c>
      <c r="V262">
        <f>IF(ChurnData[[#This Row],[Churn]]="Yes",1,0)</f>
        <v>0</v>
      </c>
    </row>
    <row r="263" spans="1:22" x14ac:dyDescent="0.35">
      <c r="A263" t="s">
        <v>306</v>
      </c>
      <c r="B263" t="s">
        <v>19</v>
      </c>
      <c r="C263">
        <v>0</v>
      </c>
      <c r="D263" t="s">
        <v>21</v>
      </c>
      <c r="E263" t="s">
        <v>21</v>
      </c>
      <c r="F263" t="s">
        <v>41</v>
      </c>
      <c r="G263" s="2">
        <v>72</v>
      </c>
      <c r="H263" t="s">
        <v>20</v>
      </c>
      <c r="I263" t="s">
        <v>23</v>
      </c>
      <c r="J263" t="s">
        <v>20</v>
      </c>
      <c r="K263" t="s">
        <v>21</v>
      </c>
      <c r="L263" t="s">
        <v>24</v>
      </c>
      <c r="M263" t="s">
        <v>20</v>
      </c>
      <c r="N263" t="s">
        <v>25</v>
      </c>
      <c r="O263" s="1">
        <v>105.67</v>
      </c>
      <c r="P263" s="1">
        <v>7402.81</v>
      </c>
      <c r="Q263">
        <v>5</v>
      </c>
      <c r="R263" t="s">
        <v>21</v>
      </c>
      <c r="S263" t="str">
        <f>IF(ChurnData[[#This Row],[MonthlyCharges]]&lt;=30,"1. Up to 30",IF(ChurnData[[#This Row],[MonthlyCharges]]&lt;=50,"2. 31-50",IF(ChurnData[[#This Row],[MonthlyCharges]]&lt;=70,"3. 51-70",IF(ChurnData[[#This Row],[MonthlyCharges]]&lt;=90,"4. 71-90","5. Over 90"))))</f>
        <v>5. Over 90</v>
      </c>
      <c r="T263" t="str">
        <f>IF(AND(ChurnData[[#This Row],[Contract]]="Month-to-month",ChurnData[[#This Row],[InternetService]]="Fiber optic",ChurnData[[#This Row],[TenureMonths]]&lt;=11),"High-risk","Other")</f>
        <v>Other</v>
      </c>
      <c r="U263" t="str">
        <f>IF(ChurnData[[#This Row],[TenureMonths]]&lt;=11,"0-11",IF(ChurnData[[#This Row],[TenureMonths]]&lt;=23,"12-23",IF(ChurnData[[#This Row],[TenureMonths]]&lt;=35,"24-35",IF(ChurnData[[#This Row],[TenureMonths]]&lt;=47,"36-47",IF(ChurnData[[#This Row],[TenureMonths]]&lt;=59,"48-59","60-72")))))</f>
        <v>60-72</v>
      </c>
      <c r="V263">
        <f>IF(ChurnData[[#This Row],[Churn]]="Yes",1,0)</f>
        <v>0</v>
      </c>
    </row>
    <row r="264" spans="1:22" x14ac:dyDescent="0.35">
      <c r="A264" t="s">
        <v>307</v>
      </c>
      <c r="B264" t="s">
        <v>36</v>
      </c>
      <c r="C264">
        <v>0</v>
      </c>
      <c r="D264" t="s">
        <v>20</v>
      </c>
      <c r="E264" t="s">
        <v>20</v>
      </c>
      <c r="F264" t="s">
        <v>75</v>
      </c>
      <c r="G264" s="2">
        <v>44</v>
      </c>
      <c r="H264" t="s">
        <v>20</v>
      </c>
      <c r="I264" t="s">
        <v>21</v>
      </c>
      <c r="J264" t="s">
        <v>28</v>
      </c>
      <c r="K264" t="s">
        <v>28</v>
      </c>
      <c r="L264" t="s">
        <v>29</v>
      </c>
      <c r="M264" t="s">
        <v>21</v>
      </c>
      <c r="N264" t="s">
        <v>25</v>
      </c>
      <c r="O264" s="1">
        <v>27.25</v>
      </c>
      <c r="P264" s="1">
        <v>1186.0899999999999</v>
      </c>
      <c r="Q264">
        <v>0</v>
      </c>
      <c r="R264" t="s">
        <v>21</v>
      </c>
      <c r="S264" t="str">
        <f>IF(ChurnData[[#This Row],[MonthlyCharges]]&lt;=30,"1. Up to 30",IF(ChurnData[[#This Row],[MonthlyCharges]]&lt;=50,"2. 31-50",IF(ChurnData[[#This Row],[MonthlyCharges]]&lt;=70,"3. 51-70",IF(ChurnData[[#This Row],[MonthlyCharges]]&lt;=90,"4. 71-90","5. Over 90"))))</f>
        <v>1. Up to 30</v>
      </c>
      <c r="T264" t="str">
        <f>IF(AND(ChurnData[[#This Row],[Contract]]="Month-to-month",ChurnData[[#This Row],[InternetService]]="Fiber optic",ChurnData[[#This Row],[TenureMonths]]&lt;=11),"High-risk","Other")</f>
        <v>Other</v>
      </c>
      <c r="U264" t="str">
        <f>IF(ChurnData[[#This Row],[TenureMonths]]&lt;=11,"0-11",IF(ChurnData[[#This Row],[TenureMonths]]&lt;=23,"12-23",IF(ChurnData[[#This Row],[TenureMonths]]&lt;=35,"24-35",IF(ChurnData[[#This Row],[TenureMonths]]&lt;=47,"36-47",IF(ChurnData[[#This Row],[TenureMonths]]&lt;=59,"48-59","60-72")))))</f>
        <v>36-47</v>
      </c>
      <c r="V264">
        <f>IF(ChurnData[[#This Row],[Churn]]="Yes",1,0)</f>
        <v>0</v>
      </c>
    </row>
    <row r="265" spans="1:22" x14ac:dyDescent="0.35">
      <c r="A265" t="s">
        <v>308</v>
      </c>
      <c r="B265" t="s">
        <v>19</v>
      </c>
      <c r="C265">
        <v>0</v>
      </c>
      <c r="D265" t="s">
        <v>20</v>
      </c>
      <c r="E265" t="s">
        <v>20</v>
      </c>
      <c r="F265" t="s">
        <v>58</v>
      </c>
      <c r="G265" s="2">
        <v>37</v>
      </c>
      <c r="H265" t="s">
        <v>20</v>
      </c>
      <c r="I265" t="s">
        <v>23</v>
      </c>
      <c r="J265" t="s">
        <v>21</v>
      </c>
      <c r="K265" t="s">
        <v>20</v>
      </c>
      <c r="L265" t="s">
        <v>33</v>
      </c>
      <c r="M265" t="s">
        <v>21</v>
      </c>
      <c r="N265" t="s">
        <v>30</v>
      </c>
      <c r="O265" s="1">
        <v>88.87</v>
      </c>
      <c r="P265" s="1">
        <v>3228.2</v>
      </c>
      <c r="Q265">
        <v>5</v>
      </c>
      <c r="R265" t="s">
        <v>20</v>
      </c>
      <c r="S265" t="str">
        <f>IF(ChurnData[[#This Row],[MonthlyCharges]]&lt;=30,"1. Up to 30",IF(ChurnData[[#This Row],[MonthlyCharges]]&lt;=50,"2. 31-50",IF(ChurnData[[#This Row],[MonthlyCharges]]&lt;=70,"3. 51-70",IF(ChurnData[[#This Row],[MonthlyCharges]]&lt;=90,"4. 71-90","5. Over 90"))))</f>
        <v>4. 71-90</v>
      </c>
      <c r="T265" t="str">
        <f>IF(AND(ChurnData[[#This Row],[Contract]]="Month-to-month",ChurnData[[#This Row],[InternetService]]="Fiber optic",ChurnData[[#This Row],[TenureMonths]]&lt;=11),"High-risk","Other")</f>
        <v>Other</v>
      </c>
      <c r="U265" t="str">
        <f>IF(ChurnData[[#This Row],[TenureMonths]]&lt;=11,"0-11",IF(ChurnData[[#This Row],[TenureMonths]]&lt;=23,"12-23",IF(ChurnData[[#This Row],[TenureMonths]]&lt;=35,"24-35",IF(ChurnData[[#This Row],[TenureMonths]]&lt;=47,"36-47",IF(ChurnData[[#This Row],[TenureMonths]]&lt;=59,"48-59","60-72")))))</f>
        <v>36-47</v>
      </c>
      <c r="V265">
        <f>IF(ChurnData[[#This Row],[Churn]]="Yes",1,0)</f>
        <v>1</v>
      </c>
    </row>
    <row r="266" spans="1:22" x14ac:dyDescent="0.35">
      <c r="A266" t="s">
        <v>309</v>
      </c>
      <c r="B266" t="s">
        <v>19</v>
      </c>
      <c r="C266">
        <v>0</v>
      </c>
      <c r="D266" t="s">
        <v>20</v>
      </c>
      <c r="E266" t="s">
        <v>21</v>
      </c>
      <c r="F266" t="s">
        <v>41</v>
      </c>
      <c r="G266" s="2">
        <v>8</v>
      </c>
      <c r="H266" t="s">
        <v>20</v>
      </c>
      <c r="I266" t="s">
        <v>21</v>
      </c>
      <c r="J266" t="s">
        <v>28</v>
      </c>
      <c r="K266" t="s">
        <v>28</v>
      </c>
      <c r="L266" t="s">
        <v>33</v>
      </c>
      <c r="M266" t="s">
        <v>21</v>
      </c>
      <c r="N266" t="s">
        <v>34</v>
      </c>
      <c r="O266" s="1">
        <v>24.85</v>
      </c>
      <c r="P266" s="1">
        <v>201.32</v>
      </c>
      <c r="Q266">
        <v>0</v>
      </c>
      <c r="R266" t="s">
        <v>21</v>
      </c>
      <c r="S266" t="str">
        <f>IF(ChurnData[[#This Row],[MonthlyCharges]]&lt;=30,"1. Up to 30",IF(ChurnData[[#This Row],[MonthlyCharges]]&lt;=50,"2. 31-50",IF(ChurnData[[#This Row],[MonthlyCharges]]&lt;=70,"3. 51-70",IF(ChurnData[[#This Row],[MonthlyCharges]]&lt;=90,"4. 71-90","5. Over 90"))))</f>
        <v>1. Up to 30</v>
      </c>
      <c r="T266" t="str">
        <f>IF(AND(ChurnData[[#This Row],[Contract]]="Month-to-month",ChurnData[[#This Row],[InternetService]]="Fiber optic",ChurnData[[#This Row],[TenureMonths]]&lt;=11),"High-risk","Other")</f>
        <v>Other</v>
      </c>
      <c r="U266" t="str">
        <f>IF(ChurnData[[#This Row],[TenureMonths]]&lt;=11,"0-11",IF(ChurnData[[#This Row],[TenureMonths]]&lt;=23,"12-23",IF(ChurnData[[#This Row],[TenureMonths]]&lt;=35,"24-35",IF(ChurnData[[#This Row],[TenureMonths]]&lt;=47,"36-47",IF(ChurnData[[#This Row],[TenureMonths]]&lt;=59,"48-59","60-72")))))</f>
        <v>0-11</v>
      </c>
      <c r="V266">
        <f>IF(ChurnData[[#This Row],[Churn]]="Yes",1,0)</f>
        <v>0</v>
      </c>
    </row>
    <row r="267" spans="1:22" x14ac:dyDescent="0.35">
      <c r="A267" t="s">
        <v>310</v>
      </c>
      <c r="B267" t="s">
        <v>36</v>
      </c>
      <c r="C267">
        <v>0</v>
      </c>
      <c r="D267" t="s">
        <v>20</v>
      </c>
      <c r="E267" t="s">
        <v>20</v>
      </c>
      <c r="F267" t="s">
        <v>56</v>
      </c>
      <c r="G267" s="2">
        <v>13</v>
      </c>
      <c r="H267" t="s">
        <v>20</v>
      </c>
      <c r="I267" t="s">
        <v>23</v>
      </c>
      <c r="J267" t="s">
        <v>20</v>
      </c>
      <c r="K267" t="s">
        <v>21</v>
      </c>
      <c r="L267" t="s">
        <v>33</v>
      </c>
      <c r="M267" t="s">
        <v>20</v>
      </c>
      <c r="N267" t="s">
        <v>30</v>
      </c>
      <c r="O267" s="1">
        <v>90.59</v>
      </c>
      <c r="P267" s="1">
        <v>1167.01</v>
      </c>
      <c r="Q267">
        <v>1</v>
      </c>
      <c r="R267" t="s">
        <v>21</v>
      </c>
      <c r="S267" t="str">
        <f>IF(ChurnData[[#This Row],[MonthlyCharges]]&lt;=30,"1. Up to 30",IF(ChurnData[[#This Row],[MonthlyCharges]]&lt;=50,"2. 31-50",IF(ChurnData[[#This Row],[MonthlyCharges]]&lt;=70,"3. 51-70",IF(ChurnData[[#This Row],[MonthlyCharges]]&lt;=90,"4. 71-90","5. Over 90"))))</f>
        <v>5. Over 90</v>
      </c>
      <c r="T267" t="str">
        <f>IF(AND(ChurnData[[#This Row],[Contract]]="Month-to-month",ChurnData[[#This Row],[InternetService]]="Fiber optic",ChurnData[[#This Row],[TenureMonths]]&lt;=11),"High-risk","Other")</f>
        <v>Other</v>
      </c>
      <c r="U267" t="str">
        <f>IF(ChurnData[[#This Row],[TenureMonths]]&lt;=11,"0-11",IF(ChurnData[[#This Row],[TenureMonths]]&lt;=23,"12-23",IF(ChurnData[[#This Row],[TenureMonths]]&lt;=35,"24-35",IF(ChurnData[[#This Row],[TenureMonths]]&lt;=47,"36-47",IF(ChurnData[[#This Row],[TenureMonths]]&lt;=59,"48-59","60-72")))))</f>
        <v>12-23</v>
      </c>
      <c r="V267">
        <f>IF(ChurnData[[#This Row],[Churn]]="Yes",1,0)</f>
        <v>0</v>
      </c>
    </row>
    <row r="268" spans="1:22" x14ac:dyDescent="0.35">
      <c r="A268" t="s">
        <v>311</v>
      </c>
      <c r="B268" t="s">
        <v>19</v>
      </c>
      <c r="C268">
        <v>1</v>
      </c>
      <c r="D268" t="s">
        <v>20</v>
      </c>
      <c r="E268" t="s">
        <v>21</v>
      </c>
      <c r="F268" t="s">
        <v>45</v>
      </c>
      <c r="G268" s="2">
        <v>25</v>
      </c>
      <c r="H268" t="s">
        <v>20</v>
      </c>
      <c r="I268" t="s">
        <v>32</v>
      </c>
      <c r="J268" t="s">
        <v>20</v>
      </c>
      <c r="K268" t="s">
        <v>21</v>
      </c>
      <c r="L268" t="s">
        <v>29</v>
      </c>
      <c r="M268" t="s">
        <v>21</v>
      </c>
      <c r="N268" t="s">
        <v>30</v>
      </c>
      <c r="O268" s="1">
        <v>68.38</v>
      </c>
      <c r="P268" s="1">
        <v>1703.77</v>
      </c>
      <c r="Q268">
        <v>2</v>
      </c>
      <c r="R268" t="s">
        <v>21</v>
      </c>
      <c r="S268" t="str">
        <f>IF(ChurnData[[#This Row],[MonthlyCharges]]&lt;=30,"1. Up to 30",IF(ChurnData[[#This Row],[MonthlyCharges]]&lt;=50,"2. 31-50",IF(ChurnData[[#This Row],[MonthlyCharges]]&lt;=70,"3. 51-70",IF(ChurnData[[#This Row],[MonthlyCharges]]&lt;=90,"4. 71-90","5. Over 90"))))</f>
        <v>3. 51-70</v>
      </c>
      <c r="T268" t="str">
        <f>IF(AND(ChurnData[[#This Row],[Contract]]="Month-to-month",ChurnData[[#This Row],[InternetService]]="Fiber optic",ChurnData[[#This Row],[TenureMonths]]&lt;=11),"High-risk","Other")</f>
        <v>Other</v>
      </c>
      <c r="U268" t="str">
        <f>IF(ChurnData[[#This Row],[TenureMonths]]&lt;=11,"0-11",IF(ChurnData[[#This Row],[TenureMonths]]&lt;=23,"12-23",IF(ChurnData[[#This Row],[TenureMonths]]&lt;=35,"24-35",IF(ChurnData[[#This Row],[TenureMonths]]&lt;=47,"36-47",IF(ChurnData[[#This Row],[TenureMonths]]&lt;=59,"48-59","60-72")))))</f>
        <v>24-35</v>
      </c>
      <c r="V268">
        <f>IF(ChurnData[[#This Row],[Churn]]="Yes",1,0)</f>
        <v>0</v>
      </c>
    </row>
    <row r="269" spans="1:22" x14ac:dyDescent="0.35">
      <c r="A269" t="s">
        <v>312</v>
      </c>
      <c r="B269" t="s">
        <v>19</v>
      </c>
      <c r="C269">
        <v>0</v>
      </c>
      <c r="D269" t="s">
        <v>20</v>
      </c>
      <c r="E269" t="s">
        <v>20</v>
      </c>
      <c r="F269" t="s">
        <v>49</v>
      </c>
      <c r="G269" s="2">
        <v>48</v>
      </c>
      <c r="H269" t="s">
        <v>20</v>
      </c>
      <c r="I269" t="s">
        <v>21</v>
      </c>
      <c r="J269" t="s">
        <v>28</v>
      </c>
      <c r="K269" t="s">
        <v>28</v>
      </c>
      <c r="L269" t="s">
        <v>29</v>
      </c>
      <c r="M269" t="s">
        <v>20</v>
      </c>
      <c r="N269" t="s">
        <v>34</v>
      </c>
      <c r="O269" s="1">
        <v>27.08</v>
      </c>
      <c r="P269" s="1">
        <v>1334.37</v>
      </c>
      <c r="Q269">
        <v>0</v>
      </c>
      <c r="R269" t="s">
        <v>21</v>
      </c>
      <c r="S269" t="str">
        <f>IF(ChurnData[[#This Row],[MonthlyCharges]]&lt;=30,"1. Up to 30",IF(ChurnData[[#This Row],[MonthlyCharges]]&lt;=50,"2. 31-50",IF(ChurnData[[#This Row],[MonthlyCharges]]&lt;=70,"3. 51-70",IF(ChurnData[[#This Row],[MonthlyCharges]]&lt;=90,"4. 71-90","5. Over 90"))))</f>
        <v>1. Up to 30</v>
      </c>
      <c r="T269" t="str">
        <f>IF(AND(ChurnData[[#This Row],[Contract]]="Month-to-month",ChurnData[[#This Row],[InternetService]]="Fiber optic",ChurnData[[#This Row],[TenureMonths]]&lt;=11),"High-risk","Other")</f>
        <v>Other</v>
      </c>
      <c r="U269" t="str">
        <f>IF(ChurnData[[#This Row],[TenureMonths]]&lt;=11,"0-11",IF(ChurnData[[#This Row],[TenureMonths]]&lt;=23,"12-23",IF(ChurnData[[#This Row],[TenureMonths]]&lt;=35,"24-35",IF(ChurnData[[#This Row],[TenureMonths]]&lt;=47,"36-47",IF(ChurnData[[#This Row],[TenureMonths]]&lt;=59,"48-59","60-72")))))</f>
        <v>48-59</v>
      </c>
      <c r="V269">
        <f>IF(ChurnData[[#This Row],[Churn]]="Yes",1,0)</f>
        <v>0</v>
      </c>
    </row>
    <row r="270" spans="1:22" x14ac:dyDescent="0.35">
      <c r="A270" t="s">
        <v>313</v>
      </c>
      <c r="B270" t="s">
        <v>19</v>
      </c>
      <c r="C270">
        <v>0</v>
      </c>
      <c r="D270" t="s">
        <v>21</v>
      </c>
      <c r="E270" t="s">
        <v>21</v>
      </c>
      <c r="F270" t="s">
        <v>27</v>
      </c>
      <c r="G270" s="2">
        <v>18</v>
      </c>
      <c r="H270" t="s">
        <v>20</v>
      </c>
      <c r="I270" t="s">
        <v>23</v>
      </c>
      <c r="J270" t="s">
        <v>20</v>
      </c>
      <c r="K270" t="s">
        <v>20</v>
      </c>
      <c r="L270" t="s">
        <v>33</v>
      </c>
      <c r="M270" t="s">
        <v>20</v>
      </c>
      <c r="N270" t="s">
        <v>25</v>
      </c>
      <c r="O270" s="1">
        <v>92.82</v>
      </c>
      <c r="P270" s="1">
        <v>1653.31</v>
      </c>
      <c r="Q270">
        <v>3</v>
      </c>
      <c r="R270" t="s">
        <v>20</v>
      </c>
      <c r="S270" t="str">
        <f>IF(ChurnData[[#This Row],[MonthlyCharges]]&lt;=30,"1. Up to 30",IF(ChurnData[[#This Row],[MonthlyCharges]]&lt;=50,"2. 31-50",IF(ChurnData[[#This Row],[MonthlyCharges]]&lt;=70,"3. 51-70",IF(ChurnData[[#This Row],[MonthlyCharges]]&lt;=90,"4. 71-90","5. Over 90"))))</f>
        <v>5. Over 90</v>
      </c>
      <c r="T270" t="str">
        <f>IF(AND(ChurnData[[#This Row],[Contract]]="Month-to-month",ChurnData[[#This Row],[InternetService]]="Fiber optic",ChurnData[[#This Row],[TenureMonths]]&lt;=11),"High-risk","Other")</f>
        <v>Other</v>
      </c>
      <c r="U270" t="str">
        <f>IF(ChurnData[[#This Row],[TenureMonths]]&lt;=11,"0-11",IF(ChurnData[[#This Row],[TenureMonths]]&lt;=23,"12-23",IF(ChurnData[[#This Row],[TenureMonths]]&lt;=35,"24-35",IF(ChurnData[[#This Row],[TenureMonths]]&lt;=47,"36-47",IF(ChurnData[[#This Row],[TenureMonths]]&lt;=59,"48-59","60-72")))))</f>
        <v>12-23</v>
      </c>
      <c r="V270">
        <f>IF(ChurnData[[#This Row],[Churn]]="Yes",1,0)</f>
        <v>1</v>
      </c>
    </row>
    <row r="271" spans="1:22" x14ac:dyDescent="0.35">
      <c r="A271" t="s">
        <v>314</v>
      </c>
      <c r="B271" t="s">
        <v>19</v>
      </c>
      <c r="C271">
        <v>0</v>
      </c>
      <c r="D271" t="s">
        <v>21</v>
      </c>
      <c r="E271" t="s">
        <v>20</v>
      </c>
      <c r="F271" t="s">
        <v>22</v>
      </c>
      <c r="G271" s="2">
        <v>14</v>
      </c>
      <c r="H271" t="s">
        <v>20</v>
      </c>
      <c r="I271" t="s">
        <v>21</v>
      </c>
      <c r="J271" t="s">
        <v>28</v>
      </c>
      <c r="K271" t="s">
        <v>28</v>
      </c>
      <c r="L271" t="s">
        <v>33</v>
      </c>
      <c r="M271" t="s">
        <v>20</v>
      </c>
      <c r="N271" t="s">
        <v>25</v>
      </c>
      <c r="O271" s="1">
        <v>32.31</v>
      </c>
      <c r="P271" s="1">
        <v>452.32</v>
      </c>
      <c r="Q271">
        <v>0</v>
      </c>
      <c r="R271" t="s">
        <v>21</v>
      </c>
      <c r="S271" t="str">
        <f>IF(ChurnData[[#This Row],[MonthlyCharges]]&lt;=30,"1. Up to 30",IF(ChurnData[[#This Row],[MonthlyCharges]]&lt;=50,"2. 31-50",IF(ChurnData[[#This Row],[MonthlyCharges]]&lt;=70,"3. 51-70",IF(ChurnData[[#This Row],[MonthlyCharges]]&lt;=90,"4. 71-90","5. Over 90"))))</f>
        <v>2. 31-50</v>
      </c>
      <c r="T271" t="str">
        <f>IF(AND(ChurnData[[#This Row],[Contract]]="Month-to-month",ChurnData[[#This Row],[InternetService]]="Fiber optic",ChurnData[[#This Row],[TenureMonths]]&lt;=11),"High-risk","Other")</f>
        <v>Other</v>
      </c>
      <c r="U271" t="str">
        <f>IF(ChurnData[[#This Row],[TenureMonths]]&lt;=11,"0-11",IF(ChurnData[[#This Row],[TenureMonths]]&lt;=23,"12-23",IF(ChurnData[[#This Row],[TenureMonths]]&lt;=35,"24-35",IF(ChurnData[[#This Row],[TenureMonths]]&lt;=47,"36-47",IF(ChurnData[[#This Row],[TenureMonths]]&lt;=59,"48-59","60-72")))))</f>
        <v>12-23</v>
      </c>
      <c r="V271">
        <f>IF(ChurnData[[#This Row],[Churn]]="Yes",1,0)</f>
        <v>0</v>
      </c>
    </row>
    <row r="272" spans="1:22" x14ac:dyDescent="0.35">
      <c r="A272" t="s">
        <v>315</v>
      </c>
      <c r="B272" t="s">
        <v>36</v>
      </c>
      <c r="C272">
        <v>0</v>
      </c>
      <c r="D272" t="s">
        <v>21</v>
      </c>
      <c r="E272" t="s">
        <v>20</v>
      </c>
      <c r="F272" t="s">
        <v>37</v>
      </c>
      <c r="G272" s="2">
        <v>22</v>
      </c>
      <c r="H272" t="s">
        <v>20</v>
      </c>
      <c r="I272" t="s">
        <v>23</v>
      </c>
      <c r="J272" t="s">
        <v>21</v>
      </c>
      <c r="K272" t="s">
        <v>20</v>
      </c>
      <c r="L272" t="s">
        <v>33</v>
      </c>
      <c r="M272" t="s">
        <v>21</v>
      </c>
      <c r="N272" t="s">
        <v>43</v>
      </c>
      <c r="O272" s="1">
        <v>93.06</v>
      </c>
      <c r="P272" s="1">
        <v>2095.5300000000002</v>
      </c>
      <c r="Q272">
        <v>3</v>
      </c>
      <c r="R272" t="s">
        <v>20</v>
      </c>
      <c r="S272" t="str">
        <f>IF(ChurnData[[#This Row],[MonthlyCharges]]&lt;=30,"1. Up to 30",IF(ChurnData[[#This Row],[MonthlyCharges]]&lt;=50,"2. 31-50",IF(ChurnData[[#This Row],[MonthlyCharges]]&lt;=70,"3. 51-70",IF(ChurnData[[#This Row],[MonthlyCharges]]&lt;=90,"4. 71-90","5. Over 90"))))</f>
        <v>5. Over 90</v>
      </c>
      <c r="T272" t="str">
        <f>IF(AND(ChurnData[[#This Row],[Contract]]="Month-to-month",ChurnData[[#This Row],[InternetService]]="Fiber optic",ChurnData[[#This Row],[TenureMonths]]&lt;=11),"High-risk","Other")</f>
        <v>Other</v>
      </c>
      <c r="U272" t="str">
        <f>IF(ChurnData[[#This Row],[TenureMonths]]&lt;=11,"0-11",IF(ChurnData[[#This Row],[TenureMonths]]&lt;=23,"12-23",IF(ChurnData[[#This Row],[TenureMonths]]&lt;=35,"24-35",IF(ChurnData[[#This Row],[TenureMonths]]&lt;=47,"36-47",IF(ChurnData[[#This Row],[TenureMonths]]&lt;=59,"48-59","60-72")))))</f>
        <v>12-23</v>
      </c>
      <c r="V272">
        <f>IF(ChurnData[[#This Row],[Churn]]="Yes",1,0)</f>
        <v>1</v>
      </c>
    </row>
    <row r="273" spans="1:22" x14ac:dyDescent="0.35">
      <c r="A273" t="s">
        <v>316</v>
      </c>
      <c r="B273" t="s">
        <v>19</v>
      </c>
      <c r="C273">
        <v>0</v>
      </c>
      <c r="D273" t="s">
        <v>20</v>
      </c>
      <c r="E273" t="s">
        <v>20</v>
      </c>
      <c r="F273" t="s">
        <v>56</v>
      </c>
      <c r="G273" s="2">
        <v>4</v>
      </c>
      <c r="H273" t="s">
        <v>20</v>
      </c>
      <c r="I273" t="s">
        <v>23</v>
      </c>
      <c r="J273" t="s">
        <v>21</v>
      </c>
      <c r="K273" t="s">
        <v>21</v>
      </c>
      <c r="L273" t="s">
        <v>33</v>
      </c>
      <c r="M273" t="s">
        <v>20</v>
      </c>
      <c r="N273" t="s">
        <v>43</v>
      </c>
      <c r="O273" s="1">
        <v>78.13</v>
      </c>
      <c r="P273" s="1">
        <v>306.93</v>
      </c>
      <c r="Q273">
        <v>3</v>
      </c>
      <c r="R273" t="s">
        <v>20</v>
      </c>
      <c r="S273" t="str">
        <f>IF(ChurnData[[#This Row],[MonthlyCharges]]&lt;=30,"1. Up to 30",IF(ChurnData[[#This Row],[MonthlyCharges]]&lt;=50,"2. 31-50",IF(ChurnData[[#This Row],[MonthlyCharges]]&lt;=70,"3. 51-70",IF(ChurnData[[#This Row],[MonthlyCharges]]&lt;=90,"4. 71-90","5. Over 90"))))</f>
        <v>4. 71-90</v>
      </c>
      <c r="T273" t="str">
        <f>IF(AND(ChurnData[[#This Row],[Contract]]="Month-to-month",ChurnData[[#This Row],[InternetService]]="Fiber optic",ChurnData[[#This Row],[TenureMonths]]&lt;=11),"High-risk","Other")</f>
        <v>High-risk</v>
      </c>
      <c r="U273" t="str">
        <f>IF(ChurnData[[#This Row],[TenureMonths]]&lt;=11,"0-11",IF(ChurnData[[#This Row],[TenureMonths]]&lt;=23,"12-23",IF(ChurnData[[#This Row],[TenureMonths]]&lt;=35,"24-35",IF(ChurnData[[#This Row],[TenureMonths]]&lt;=47,"36-47",IF(ChurnData[[#This Row],[TenureMonths]]&lt;=59,"48-59","60-72")))))</f>
        <v>0-11</v>
      </c>
      <c r="V273">
        <f>IF(ChurnData[[#This Row],[Churn]]="Yes",1,0)</f>
        <v>1</v>
      </c>
    </row>
    <row r="274" spans="1:22" x14ac:dyDescent="0.35">
      <c r="A274" t="s">
        <v>317</v>
      </c>
      <c r="B274" t="s">
        <v>36</v>
      </c>
      <c r="C274">
        <v>0</v>
      </c>
      <c r="D274" t="s">
        <v>21</v>
      </c>
      <c r="E274" t="s">
        <v>21</v>
      </c>
      <c r="F274" t="s">
        <v>56</v>
      </c>
      <c r="G274" s="2">
        <v>18</v>
      </c>
      <c r="H274" t="s">
        <v>20</v>
      </c>
      <c r="I274" t="s">
        <v>23</v>
      </c>
      <c r="J274" t="s">
        <v>21</v>
      </c>
      <c r="K274" t="s">
        <v>20</v>
      </c>
      <c r="L274" t="s">
        <v>29</v>
      </c>
      <c r="M274" t="s">
        <v>20</v>
      </c>
      <c r="N274" t="s">
        <v>25</v>
      </c>
      <c r="O274" s="1">
        <v>90.5</v>
      </c>
      <c r="P274" s="1">
        <v>1608.87</v>
      </c>
      <c r="Q274">
        <v>1</v>
      </c>
      <c r="R274" t="s">
        <v>21</v>
      </c>
      <c r="S274" t="str">
        <f>IF(ChurnData[[#This Row],[MonthlyCharges]]&lt;=30,"1. Up to 30",IF(ChurnData[[#This Row],[MonthlyCharges]]&lt;=50,"2. 31-50",IF(ChurnData[[#This Row],[MonthlyCharges]]&lt;=70,"3. 51-70",IF(ChurnData[[#This Row],[MonthlyCharges]]&lt;=90,"4. 71-90","5. Over 90"))))</f>
        <v>5. Over 90</v>
      </c>
      <c r="T274" t="str">
        <f>IF(AND(ChurnData[[#This Row],[Contract]]="Month-to-month",ChurnData[[#This Row],[InternetService]]="Fiber optic",ChurnData[[#This Row],[TenureMonths]]&lt;=11),"High-risk","Other")</f>
        <v>Other</v>
      </c>
      <c r="U274" t="str">
        <f>IF(ChurnData[[#This Row],[TenureMonths]]&lt;=11,"0-11",IF(ChurnData[[#This Row],[TenureMonths]]&lt;=23,"12-23",IF(ChurnData[[#This Row],[TenureMonths]]&lt;=35,"24-35",IF(ChurnData[[#This Row],[TenureMonths]]&lt;=47,"36-47",IF(ChurnData[[#This Row],[TenureMonths]]&lt;=59,"48-59","60-72")))))</f>
        <v>12-23</v>
      </c>
      <c r="V274">
        <f>IF(ChurnData[[#This Row],[Churn]]="Yes",1,0)</f>
        <v>0</v>
      </c>
    </row>
    <row r="275" spans="1:22" x14ac:dyDescent="0.35">
      <c r="A275" t="s">
        <v>318</v>
      </c>
      <c r="B275" t="s">
        <v>19</v>
      </c>
      <c r="C275">
        <v>1</v>
      </c>
      <c r="D275" t="s">
        <v>21</v>
      </c>
      <c r="E275" t="s">
        <v>21</v>
      </c>
      <c r="F275" t="s">
        <v>65</v>
      </c>
      <c r="G275" s="2">
        <v>6</v>
      </c>
      <c r="H275" t="s">
        <v>20</v>
      </c>
      <c r="I275" t="s">
        <v>23</v>
      </c>
      <c r="J275" t="s">
        <v>21</v>
      </c>
      <c r="K275" t="s">
        <v>21</v>
      </c>
      <c r="L275" t="s">
        <v>33</v>
      </c>
      <c r="M275" t="s">
        <v>21</v>
      </c>
      <c r="N275" t="s">
        <v>25</v>
      </c>
      <c r="O275" s="1">
        <v>92.44</v>
      </c>
      <c r="P275" s="1">
        <v>561.26</v>
      </c>
      <c r="Q275">
        <v>4</v>
      </c>
      <c r="R275" t="s">
        <v>20</v>
      </c>
      <c r="S275" t="str">
        <f>IF(ChurnData[[#This Row],[MonthlyCharges]]&lt;=30,"1. Up to 30",IF(ChurnData[[#This Row],[MonthlyCharges]]&lt;=50,"2. 31-50",IF(ChurnData[[#This Row],[MonthlyCharges]]&lt;=70,"3. 51-70",IF(ChurnData[[#This Row],[MonthlyCharges]]&lt;=90,"4. 71-90","5. Over 90"))))</f>
        <v>5. Over 90</v>
      </c>
      <c r="T275" t="str">
        <f>IF(AND(ChurnData[[#This Row],[Contract]]="Month-to-month",ChurnData[[#This Row],[InternetService]]="Fiber optic",ChurnData[[#This Row],[TenureMonths]]&lt;=11),"High-risk","Other")</f>
        <v>High-risk</v>
      </c>
      <c r="U275" t="str">
        <f>IF(ChurnData[[#This Row],[TenureMonths]]&lt;=11,"0-11",IF(ChurnData[[#This Row],[TenureMonths]]&lt;=23,"12-23",IF(ChurnData[[#This Row],[TenureMonths]]&lt;=35,"24-35",IF(ChurnData[[#This Row],[TenureMonths]]&lt;=47,"36-47",IF(ChurnData[[#This Row],[TenureMonths]]&lt;=59,"48-59","60-72")))))</f>
        <v>0-11</v>
      </c>
      <c r="V275">
        <f>IF(ChurnData[[#This Row],[Churn]]="Yes",1,0)</f>
        <v>1</v>
      </c>
    </row>
    <row r="276" spans="1:22" x14ac:dyDescent="0.35">
      <c r="A276" t="s">
        <v>319</v>
      </c>
      <c r="B276" t="s">
        <v>36</v>
      </c>
      <c r="C276">
        <v>0</v>
      </c>
      <c r="D276" t="s">
        <v>21</v>
      </c>
      <c r="E276" t="s">
        <v>21</v>
      </c>
      <c r="F276" t="s">
        <v>58</v>
      </c>
      <c r="G276" s="2">
        <v>40</v>
      </c>
      <c r="H276" t="s">
        <v>20</v>
      </c>
      <c r="I276" t="s">
        <v>21</v>
      </c>
      <c r="J276" t="s">
        <v>28</v>
      </c>
      <c r="K276" t="s">
        <v>28</v>
      </c>
      <c r="L276" t="s">
        <v>24</v>
      </c>
      <c r="M276" t="s">
        <v>21</v>
      </c>
      <c r="N276" t="s">
        <v>34</v>
      </c>
      <c r="O276" s="1">
        <v>33.36</v>
      </c>
      <c r="P276" s="1">
        <v>1355.23</v>
      </c>
      <c r="Q276">
        <v>2</v>
      </c>
      <c r="R276" t="s">
        <v>21</v>
      </c>
      <c r="S276" t="str">
        <f>IF(ChurnData[[#This Row],[MonthlyCharges]]&lt;=30,"1. Up to 30",IF(ChurnData[[#This Row],[MonthlyCharges]]&lt;=50,"2. 31-50",IF(ChurnData[[#This Row],[MonthlyCharges]]&lt;=70,"3. 51-70",IF(ChurnData[[#This Row],[MonthlyCharges]]&lt;=90,"4. 71-90","5. Over 90"))))</f>
        <v>2. 31-50</v>
      </c>
      <c r="T276" t="str">
        <f>IF(AND(ChurnData[[#This Row],[Contract]]="Month-to-month",ChurnData[[#This Row],[InternetService]]="Fiber optic",ChurnData[[#This Row],[TenureMonths]]&lt;=11),"High-risk","Other")</f>
        <v>Other</v>
      </c>
      <c r="U276" t="str">
        <f>IF(ChurnData[[#This Row],[TenureMonths]]&lt;=11,"0-11",IF(ChurnData[[#This Row],[TenureMonths]]&lt;=23,"12-23",IF(ChurnData[[#This Row],[TenureMonths]]&lt;=35,"24-35",IF(ChurnData[[#This Row],[TenureMonths]]&lt;=47,"36-47",IF(ChurnData[[#This Row],[TenureMonths]]&lt;=59,"48-59","60-72")))))</f>
        <v>36-47</v>
      </c>
      <c r="V276">
        <f>IF(ChurnData[[#This Row],[Churn]]="Yes",1,0)</f>
        <v>0</v>
      </c>
    </row>
    <row r="277" spans="1:22" x14ac:dyDescent="0.35">
      <c r="A277" t="s">
        <v>320</v>
      </c>
      <c r="B277" t="s">
        <v>19</v>
      </c>
      <c r="C277">
        <v>0</v>
      </c>
      <c r="D277" t="s">
        <v>20</v>
      </c>
      <c r="E277" t="s">
        <v>20</v>
      </c>
      <c r="F277" t="s">
        <v>47</v>
      </c>
      <c r="G277" s="2">
        <v>31</v>
      </c>
      <c r="H277" t="s">
        <v>21</v>
      </c>
      <c r="I277" t="s">
        <v>21</v>
      </c>
      <c r="J277" t="s">
        <v>28</v>
      </c>
      <c r="K277" t="s">
        <v>28</v>
      </c>
      <c r="L277" t="s">
        <v>29</v>
      </c>
      <c r="M277" t="s">
        <v>21</v>
      </c>
      <c r="N277" t="s">
        <v>34</v>
      </c>
      <c r="O277" s="1">
        <v>18.62</v>
      </c>
      <c r="P277" s="1">
        <v>562.44000000000005</v>
      </c>
      <c r="Q277">
        <v>1</v>
      </c>
      <c r="R277" t="s">
        <v>21</v>
      </c>
      <c r="S277" t="str">
        <f>IF(ChurnData[[#This Row],[MonthlyCharges]]&lt;=30,"1. Up to 30",IF(ChurnData[[#This Row],[MonthlyCharges]]&lt;=50,"2. 31-50",IF(ChurnData[[#This Row],[MonthlyCharges]]&lt;=70,"3. 51-70",IF(ChurnData[[#This Row],[MonthlyCharges]]&lt;=90,"4. 71-90","5. Over 90"))))</f>
        <v>1. Up to 30</v>
      </c>
      <c r="T277" t="str">
        <f>IF(AND(ChurnData[[#This Row],[Contract]]="Month-to-month",ChurnData[[#This Row],[InternetService]]="Fiber optic",ChurnData[[#This Row],[TenureMonths]]&lt;=11),"High-risk","Other")</f>
        <v>Other</v>
      </c>
      <c r="U277" t="str">
        <f>IF(ChurnData[[#This Row],[TenureMonths]]&lt;=11,"0-11",IF(ChurnData[[#This Row],[TenureMonths]]&lt;=23,"12-23",IF(ChurnData[[#This Row],[TenureMonths]]&lt;=35,"24-35",IF(ChurnData[[#This Row],[TenureMonths]]&lt;=47,"36-47",IF(ChurnData[[#This Row],[TenureMonths]]&lt;=59,"48-59","60-72")))))</f>
        <v>24-35</v>
      </c>
      <c r="V277">
        <f>IF(ChurnData[[#This Row],[Churn]]="Yes",1,0)</f>
        <v>0</v>
      </c>
    </row>
    <row r="278" spans="1:22" x14ac:dyDescent="0.35">
      <c r="A278" t="s">
        <v>321</v>
      </c>
      <c r="B278" t="s">
        <v>19</v>
      </c>
      <c r="C278">
        <v>0</v>
      </c>
      <c r="D278" t="s">
        <v>21</v>
      </c>
      <c r="E278" t="s">
        <v>21</v>
      </c>
      <c r="F278" t="s">
        <v>65</v>
      </c>
      <c r="G278" s="2">
        <v>5</v>
      </c>
      <c r="H278" t="s">
        <v>20</v>
      </c>
      <c r="I278" t="s">
        <v>32</v>
      </c>
      <c r="J278" t="s">
        <v>20</v>
      </c>
      <c r="K278" t="s">
        <v>21</v>
      </c>
      <c r="L278" t="s">
        <v>33</v>
      </c>
      <c r="M278" t="s">
        <v>20</v>
      </c>
      <c r="N278" t="s">
        <v>43</v>
      </c>
      <c r="O278" s="1">
        <v>53.69</v>
      </c>
      <c r="P278" s="1">
        <v>272.86</v>
      </c>
      <c r="Q278">
        <v>0</v>
      </c>
      <c r="R278" t="s">
        <v>20</v>
      </c>
      <c r="S278" t="str">
        <f>IF(ChurnData[[#This Row],[MonthlyCharges]]&lt;=30,"1. Up to 30",IF(ChurnData[[#This Row],[MonthlyCharges]]&lt;=50,"2. 31-50",IF(ChurnData[[#This Row],[MonthlyCharges]]&lt;=70,"3. 51-70",IF(ChurnData[[#This Row],[MonthlyCharges]]&lt;=90,"4. 71-90","5. Over 90"))))</f>
        <v>3. 51-70</v>
      </c>
      <c r="T278" t="str">
        <f>IF(AND(ChurnData[[#This Row],[Contract]]="Month-to-month",ChurnData[[#This Row],[InternetService]]="Fiber optic",ChurnData[[#This Row],[TenureMonths]]&lt;=11),"High-risk","Other")</f>
        <v>Other</v>
      </c>
      <c r="U278" t="str">
        <f>IF(ChurnData[[#This Row],[TenureMonths]]&lt;=11,"0-11",IF(ChurnData[[#This Row],[TenureMonths]]&lt;=23,"12-23",IF(ChurnData[[#This Row],[TenureMonths]]&lt;=35,"24-35",IF(ChurnData[[#This Row],[TenureMonths]]&lt;=47,"36-47",IF(ChurnData[[#This Row],[TenureMonths]]&lt;=59,"48-59","60-72")))))</f>
        <v>0-11</v>
      </c>
      <c r="V278">
        <f>IF(ChurnData[[#This Row],[Churn]]="Yes",1,0)</f>
        <v>1</v>
      </c>
    </row>
    <row r="279" spans="1:22" x14ac:dyDescent="0.35">
      <c r="A279" t="s">
        <v>322</v>
      </c>
      <c r="B279" t="s">
        <v>36</v>
      </c>
      <c r="C279">
        <v>0</v>
      </c>
      <c r="D279" t="s">
        <v>21</v>
      </c>
      <c r="E279" t="s">
        <v>21</v>
      </c>
      <c r="F279" t="s">
        <v>22</v>
      </c>
      <c r="G279" s="2">
        <v>41</v>
      </c>
      <c r="H279" t="s">
        <v>20</v>
      </c>
      <c r="I279" t="s">
        <v>21</v>
      </c>
      <c r="J279" t="s">
        <v>28</v>
      </c>
      <c r="K279" t="s">
        <v>28</v>
      </c>
      <c r="L279" t="s">
        <v>33</v>
      </c>
      <c r="M279" t="s">
        <v>20</v>
      </c>
      <c r="N279" t="s">
        <v>43</v>
      </c>
      <c r="O279" s="1">
        <v>25.44</v>
      </c>
      <c r="P279" s="1">
        <v>1041.22</v>
      </c>
      <c r="Q279">
        <v>1</v>
      </c>
      <c r="R279" t="s">
        <v>21</v>
      </c>
      <c r="S279" t="str">
        <f>IF(ChurnData[[#This Row],[MonthlyCharges]]&lt;=30,"1. Up to 30",IF(ChurnData[[#This Row],[MonthlyCharges]]&lt;=50,"2. 31-50",IF(ChurnData[[#This Row],[MonthlyCharges]]&lt;=70,"3. 51-70",IF(ChurnData[[#This Row],[MonthlyCharges]]&lt;=90,"4. 71-90","5. Over 90"))))</f>
        <v>1. Up to 30</v>
      </c>
      <c r="T279" t="str">
        <f>IF(AND(ChurnData[[#This Row],[Contract]]="Month-to-month",ChurnData[[#This Row],[InternetService]]="Fiber optic",ChurnData[[#This Row],[TenureMonths]]&lt;=11),"High-risk","Other")</f>
        <v>Other</v>
      </c>
      <c r="U279" t="str">
        <f>IF(ChurnData[[#This Row],[TenureMonths]]&lt;=11,"0-11",IF(ChurnData[[#This Row],[TenureMonths]]&lt;=23,"12-23",IF(ChurnData[[#This Row],[TenureMonths]]&lt;=35,"24-35",IF(ChurnData[[#This Row],[TenureMonths]]&lt;=47,"36-47",IF(ChurnData[[#This Row],[TenureMonths]]&lt;=59,"48-59","60-72")))))</f>
        <v>36-47</v>
      </c>
      <c r="V279">
        <f>IF(ChurnData[[#This Row],[Churn]]="Yes",1,0)</f>
        <v>0</v>
      </c>
    </row>
    <row r="280" spans="1:22" x14ac:dyDescent="0.35">
      <c r="A280" t="s">
        <v>323</v>
      </c>
      <c r="B280" t="s">
        <v>36</v>
      </c>
      <c r="C280">
        <v>0</v>
      </c>
      <c r="D280" t="s">
        <v>21</v>
      </c>
      <c r="E280" t="s">
        <v>21</v>
      </c>
      <c r="F280" t="s">
        <v>65</v>
      </c>
      <c r="G280" s="2">
        <v>16</v>
      </c>
      <c r="H280" t="s">
        <v>20</v>
      </c>
      <c r="I280" t="s">
        <v>21</v>
      </c>
      <c r="J280" t="s">
        <v>28</v>
      </c>
      <c r="K280" t="s">
        <v>28</v>
      </c>
      <c r="L280" t="s">
        <v>33</v>
      </c>
      <c r="M280" t="s">
        <v>21</v>
      </c>
      <c r="N280" t="s">
        <v>30</v>
      </c>
      <c r="O280" s="1">
        <v>37.35</v>
      </c>
      <c r="P280" s="1">
        <v>585.72</v>
      </c>
      <c r="Q280">
        <v>0</v>
      </c>
      <c r="R280" t="s">
        <v>20</v>
      </c>
      <c r="S280" t="str">
        <f>IF(ChurnData[[#This Row],[MonthlyCharges]]&lt;=30,"1. Up to 30",IF(ChurnData[[#This Row],[MonthlyCharges]]&lt;=50,"2. 31-50",IF(ChurnData[[#This Row],[MonthlyCharges]]&lt;=70,"3. 51-70",IF(ChurnData[[#This Row],[MonthlyCharges]]&lt;=90,"4. 71-90","5. Over 90"))))</f>
        <v>2. 31-50</v>
      </c>
      <c r="T280" t="str">
        <f>IF(AND(ChurnData[[#This Row],[Contract]]="Month-to-month",ChurnData[[#This Row],[InternetService]]="Fiber optic",ChurnData[[#This Row],[TenureMonths]]&lt;=11),"High-risk","Other")</f>
        <v>Other</v>
      </c>
      <c r="U280" t="str">
        <f>IF(ChurnData[[#This Row],[TenureMonths]]&lt;=11,"0-11",IF(ChurnData[[#This Row],[TenureMonths]]&lt;=23,"12-23",IF(ChurnData[[#This Row],[TenureMonths]]&lt;=35,"24-35",IF(ChurnData[[#This Row],[TenureMonths]]&lt;=47,"36-47",IF(ChurnData[[#This Row],[TenureMonths]]&lt;=59,"48-59","60-72")))))</f>
        <v>12-23</v>
      </c>
      <c r="V280">
        <f>IF(ChurnData[[#This Row],[Churn]]="Yes",1,0)</f>
        <v>1</v>
      </c>
    </row>
    <row r="281" spans="1:22" x14ac:dyDescent="0.35">
      <c r="A281" t="s">
        <v>324</v>
      </c>
      <c r="B281" t="s">
        <v>19</v>
      </c>
      <c r="C281">
        <v>0</v>
      </c>
      <c r="D281" t="s">
        <v>20</v>
      </c>
      <c r="E281" t="s">
        <v>21</v>
      </c>
      <c r="F281" t="s">
        <v>65</v>
      </c>
      <c r="G281" s="2">
        <v>49</v>
      </c>
      <c r="H281" t="s">
        <v>20</v>
      </c>
      <c r="I281" t="s">
        <v>21</v>
      </c>
      <c r="J281" t="s">
        <v>28</v>
      </c>
      <c r="K281" t="s">
        <v>28</v>
      </c>
      <c r="L281" t="s">
        <v>24</v>
      </c>
      <c r="M281" t="s">
        <v>20</v>
      </c>
      <c r="N281" t="s">
        <v>34</v>
      </c>
      <c r="O281" s="1">
        <v>35.229999999999997</v>
      </c>
      <c r="P281" s="1">
        <v>1688.2</v>
      </c>
      <c r="Q281">
        <v>0</v>
      </c>
      <c r="R281" t="s">
        <v>21</v>
      </c>
      <c r="S281" t="str">
        <f>IF(ChurnData[[#This Row],[MonthlyCharges]]&lt;=30,"1. Up to 30",IF(ChurnData[[#This Row],[MonthlyCharges]]&lt;=50,"2. 31-50",IF(ChurnData[[#This Row],[MonthlyCharges]]&lt;=70,"3. 51-70",IF(ChurnData[[#This Row],[MonthlyCharges]]&lt;=90,"4. 71-90","5. Over 90"))))</f>
        <v>2. 31-50</v>
      </c>
      <c r="T281" t="str">
        <f>IF(AND(ChurnData[[#This Row],[Contract]]="Month-to-month",ChurnData[[#This Row],[InternetService]]="Fiber optic",ChurnData[[#This Row],[TenureMonths]]&lt;=11),"High-risk","Other")</f>
        <v>Other</v>
      </c>
      <c r="U281" t="str">
        <f>IF(ChurnData[[#This Row],[TenureMonths]]&lt;=11,"0-11",IF(ChurnData[[#This Row],[TenureMonths]]&lt;=23,"12-23",IF(ChurnData[[#This Row],[TenureMonths]]&lt;=35,"24-35",IF(ChurnData[[#This Row],[TenureMonths]]&lt;=47,"36-47",IF(ChurnData[[#This Row],[TenureMonths]]&lt;=59,"48-59","60-72")))))</f>
        <v>48-59</v>
      </c>
      <c r="V281">
        <f>IF(ChurnData[[#This Row],[Churn]]="Yes",1,0)</f>
        <v>0</v>
      </c>
    </row>
    <row r="282" spans="1:22" x14ac:dyDescent="0.35">
      <c r="A282" t="s">
        <v>325</v>
      </c>
      <c r="B282" t="s">
        <v>36</v>
      </c>
      <c r="C282">
        <v>1</v>
      </c>
      <c r="D282" t="s">
        <v>20</v>
      </c>
      <c r="E282" t="s">
        <v>21</v>
      </c>
      <c r="F282" t="s">
        <v>56</v>
      </c>
      <c r="G282" s="2">
        <v>18</v>
      </c>
      <c r="H282" t="s">
        <v>21</v>
      </c>
      <c r="I282" t="s">
        <v>32</v>
      </c>
      <c r="J282" t="s">
        <v>21</v>
      </c>
      <c r="K282" t="s">
        <v>21</v>
      </c>
      <c r="L282" t="s">
        <v>24</v>
      </c>
      <c r="M282" t="s">
        <v>20</v>
      </c>
      <c r="N282" t="s">
        <v>34</v>
      </c>
      <c r="O282" s="1">
        <v>36.03</v>
      </c>
      <c r="P282" s="1">
        <v>667.13</v>
      </c>
      <c r="Q282">
        <v>3</v>
      </c>
      <c r="R282" t="s">
        <v>21</v>
      </c>
      <c r="S282" t="str">
        <f>IF(ChurnData[[#This Row],[MonthlyCharges]]&lt;=30,"1. Up to 30",IF(ChurnData[[#This Row],[MonthlyCharges]]&lt;=50,"2. 31-50",IF(ChurnData[[#This Row],[MonthlyCharges]]&lt;=70,"3. 51-70",IF(ChurnData[[#This Row],[MonthlyCharges]]&lt;=90,"4. 71-90","5. Over 90"))))</f>
        <v>2. 31-50</v>
      </c>
      <c r="T282" t="str">
        <f>IF(AND(ChurnData[[#This Row],[Contract]]="Month-to-month",ChurnData[[#This Row],[InternetService]]="Fiber optic",ChurnData[[#This Row],[TenureMonths]]&lt;=11),"High-risk","Other")</f>
        <v>Other</v>
      </c>
      <c r="U282" t="str">
        <f>IF(ChurnData[[#This Row],[TenureMonths]]&lt;=11,"0-11",IF(ChurnData[[#This Row],[TenureMonths]]&lt;=23,"12-23",IF(ChurnData[[#This Row],[TenureMonths]]&lt;=35,"24-35",IF(ChurnData[[#This Row],[TenureMonths]]&lt;=47,"36-47",IF(ChurnData[[#This Row],[TenureMonths]]&lt;=59,"48-59","60-72")))))</f>
        <v>12-23</v>
      </c>
      <c r="V282">
        <f>IF(ChurnData[[#This Row],[Churn]]="Yes",1,0)</f>
        <v>0</v>
      </c>
    </row>
    <row r="283" spans="1:22" x14ac:dyDescent="0.35">
      <c r="A283" t="s">
        <v>326</v>
      </c>
      <c r="B283" t="s">
        <v>19</v>
      </c>
      <c r="C283">
        <v>0</v>
      </c>
      <c r="D283" t="s">
        <v>21</v>
      </c>
      <c r="E283" t="s">
        <v>20</v>
      </c>
      <c r="F283" t="s">
        <v>22</v>
      </c>
      <c r="G283" s="2">
        <v>22</v>
      </c>
      <c r="H283" t="s">
        <v>21</v>
      </c>
      <c r="I283" t="s">
        <v>23</v>
      </c>
      <c r="J283" t="s">
        <v>21</v>
      </c>
      <c r="K283" t="s">
        <v>21</v>
      </c>
      <c r="L283" t="s">
        <v>33</v>
      </c>
      <c r="M283" t="s">
        <v>21</v>
      </c>
      <c r="N283" t="s">
        <v>43</v>
      </c>
      <c r="O283" s="1">
        <v>65.11</v>
      </c>
      <c r="P283" s="1">
        <v>1475.35</v>
      </c>
      <c r="Q283">
        <v>0</v>
      </c>
      <c r="R283" t="s">
        <v>21</v>
      </c>
      <c r="S283" t="str">
        <f>IF(ChurnData[[#This Row],[MonthlyCharges]]&lt;=30,"1. Up to 30",IF(ChurnData[[#This Row],[MonthlyCharges]]&lt;=50,"2. 31-50",IF(ChurnData[[#This Row],[MonthlyCharges]]&lt;=70,"3. 51-70",IF(ChurnData[[#This Row],[MonthlyCharges]]&lt;=90,"4. 71-90","5. Over 90"))))</f>
        <v>3. 51-70</v>
      </c>
      <c r="T283" t="str">
        <f>IF(AND(ChurnData[[#This Row],[Contract]]="Month-to-month",ChurnData[[#This Row],[InternetService]]="Fiber optic",ChurnData[[#This Row],[TenureMonths]]&lt;=11),"High-risk","Other")</f>
        <v>Other</v>
      </c>
      <c r="U283" t="str">
        <f>IF(ChurnData[[#This Row],[TenureMonths]]&lt;=11,"0-11",IF(ChurnData[[#This Row],[TenureMonths]]&lt;=23,"12-23",IF(ChurnData[[#This Row],[TenureMonths]]&lt;=35,"24-35",IF(ChurnData[[#This Row],[TenureMonths]]&lt;=47,"36-47",IF(ChurnData[[#This Row],[TenureMonths]]&lt;=59,"48-59","60-72")))))</f>
        <v>12-23</v>
      </c>
      <c r="V283">
        <f>IF(ChurnData[[#This Row],[Churn]]="Yes",1,0)</f>
        <v>0</v>
      </c>
    </row>
    <row r="284" spans="1:22" x14ac:dyDescent="0.35">
      <c r="A284" t="s">
        <v>327</v>
      </c>
      <c r="B284" t="s">
        <v>19</v>
      </c>
      <c r="C284">
        <v>0</v>
      </c>
      <c r="D284" t="s">
        <v>20</v>
      </c>
      <c r="E284" t="s">
        <v>21</v>
      </c>
      <c r="F284" t="s">
        <v>75</v>
      </c>
      <c r="G284" s="2">
        <v>30</v>
      </c>
      <c r="H284" t="s">
        <v>20</v>
      </c>
      <c r="I284" t="s">
        <v>21</v>
      </c>
      <c r="J284" t="s">
        <v>28</v>
      </c>
      <c r="K284" t="s">
        <v>28</v>
      </c>
      <c r="L284" t="s">
        <v>29</v>
      </c>
      <c r="M284" t="s">
        <v>20</v>
      </c>
      <c r="N284" t="s">
        <v>43</v>
      </c>
      <c r="O284" s="1">
        <v>30.89</v>
      </c>
      <c r="P284" s="1">
        <v>947.52</v>
      </c>
      <c r="Q284">
        <v>2</v>
      </c>
      <c r="R284" t="s">
        <v>21</v>
      </c>
      <c r="S284" t="str">
        <f>IF(ChurnData[[#This Row],[MonthlyCharges]]&lt;=30,"1. Up to 30",IF(ChurnData[[#This Row],[MonthlyCharges]]&lt;=50,"2. 31-50",IF(ChurnData[[#This Row],[MonthlyCharges]]&lt;=70,"3. 51-70",IF(ChurnData[[#This Row],[MonthlyCharges]]&lt;=90,"4. 71-90","5. Over 90"))))</f>
        <v>2. 31-50</v>
      </c>
      <c r="T284" t="str">
        <f>IF(AND(ChurnData[[#This Row],[Contract]]="Month-to-month",ChurnData[[#This Row],[InternetService]]="Fiber optic",ChurnData[[#This Row],[TenureMonths]]&lt;=11),"High-risk","Other")</f>
        <v>Other</v>
      </c>
      <c r="U284" t="str">
        <f>IF(ChurnData[[#This Row],[TenureMonths]]&lt;=11,"0-11",IF(ChurnData[[#This Row],[TenureMonths]]&lt;=23,"12-23",IF(ChurnData[[#This Row],[TenureMonths]]&lt;=35,"24-35",IF(ChurnData[[#This Row],[TenureMonths]]&lt;=47,"36-47",IF(ChurnData[[#This Row],[TenureMonths]]&lt;=59,"48-59","60-72")))))</f>
        <v>24-35</v>
      </c>
      <c r="V284">
        <f>IF(ChurnData[[#This Row],[Churn]]="Yes",1,0)</f>
        <v>0</v>
      </c>
    </row>
    <row r="285" spans="1:22" x14ac:dyDescent="0.35">
      <c r="A285" t="s">
        <v>328</v>
      </c>
      <c r="B285" t="s">
        <v>36</v>
      </c>
      <c r="C285">
        <v>0</v>
      </c>
      <c r="D285" t="s">
        <v>21</v>
      </c>
      <c r="E285" t="s">
        <v>21</v>
      </c>
      <c r="F285" t="s">
        <v>47</v>
      </c>
      <c r="G285" s="2">
        <v>0</v>
      </c>
      <c r="H285" t="s">
        <v>20</v>
      </c>
      <c r="I285" t="s">
        <v>23</v>
      </c>
      <c r="J285" t="s">
        <v>21</v>
      </c>
      <c r="K285" t="s">
        <v>21</v>
      </c>
      <c r="L285" t="s">
        <v>29</v>
      </c>
      <c r="M285" t="s">
        <v>21</v>
      </c>
      <c r="N285" t="s">
        <v>30</v>
      </c>
      <c r="O285" s="1">
        <v>90.46</v>
      </c>
      <c r="P285" s="1">
        <v>0</v>
      </c>
      <c r="Q285">
        <v>3</v>
      </c>
      <c r="R285" t="s">
        <v>20</v>
      </c>
      <c r="S285" t="str">
        <f>IF(ChurnData[[#This Row],[MonthlyCharges]]&lt;=30,"1. Up to 30",IF(ChurnData[[#This Row],[MonthlyCharges]]&lt;=50,"2. 31-50",IF(ChurnData[[#This Row],[MonthlyCharges]]&lt;=70,"3. 51-70",IF(ChurnData[[#This Row],[MonthlyCharges]]&lt;=90,"4. 71-90","5. Over 90"))))</f>
        <v>5. Over 90</v>
      </c>
      <c r="T285" t="str">
        <f>IF(AND(ChurnData[[#This Row],[Contract]]="Month-to-month",ChurnData[[#This Row],[InternetService]]="Fiber optic",ChurnData[[#This Row],[TenureMonths]]&lt;=11),"High-risk","Other")</f>
        <v>Other</v>
      </c>
      <c r="U285" t="str">
        <f>IF(ChurnData[[#This Row],[TenureMonths]]&lt;=11,"0-11",IF(ChurnData[[#This Row],[TenureMonths]]&lt;=23,"12-23",IF(ChurnData[[#This Row],[TenureMonths]]&lt;=35,"24-35",IF(ChurnData[[#This Row],[TenureMonths]]&lt;=47,"36-47",IF(ChurnData[[#This Row],[TenureMonths]]&lt;=59,"48-59","60-72")))))</f>
        <v>0-11</v>
      </c>
      <c r="V285">
        <f>IF(ChurnData[[#This Row],[Churn]]="Yes",1,0)</f>
        <v>1</v>
      </c>
    </row>
    <row r="286" spans="1:22" x14ac:dyDescent="0.35">
      <c r="A286" t="s">
        <v>329</v>
      </c>
      <c r="B286" t="s">
        <v>19</v>
      </c>
      <c r="C286">
        <v>0</v>
      </c>
      <c r="D286" t="s">
        <v>21</v>
      </c>
      <c r="E286" t="s">
        <v>21</v>
      </c>
      <c r="F286" t="s">
        <v>75</v>
      </c>
      <c r="G286" s="2">
        <v>57</v>
      </c>
      <c r="H286" t="s">
        <v>20</v>
      </c>
      <c r="I286" t="s">
        <v>32</v>
      </c>
      <c r="J286" t="s">
        <v>21</v>
      </c>
      <c r="K286" t="s">
        <v>20</v>
      </c>
      <c r="L286" t="s">
        <v>24</v>
      </c>
      <c r="M286" t="s">
        <v>20</v>
      </c>
      <c r="N286" t="s">
        <v>25</v>
      </c>
      <c r="O286" s="1">
        <v>54.6</v>
      </c>
      <c r="P286" s="1">
        <v>3033.79</v>
      </c>
      <c r="Q286">
        <v>1</v>
      </c>
      <c r="R286" t="s">
        <v>21</v>
      </c>
      <c r="S286" t="str">
        <f>IF(ChurnData[[#This Row],[MonthlyCharges]]&lt;=30,"1. Up to 30",IF(ChurnData[[#This Row],[MonthlyCharges]]&lt;=50,"2. 31-50",IF(ChurnData[[#This Row],[MonthlyCharges]]&lt;=70,"3. 51-70",IF(ChurnData[[#This Row],[MonthlyCharges]]&lt;=90,"4. 71-90","5. Over 90"))))</f>
        <v>3. 51-70</v>
      </c>
      <c r="T286" t="str">
        <f>IF(AND(ChurnData[[#This Row],[Contract]]="Month-to-month",ChurnData[[#This Row],[InternetService]]="Fiber optic",ChurnData[[#This Row],[TenureMonths]]&lt;=11),"High-risk","Other")</f>
        <v>Other</v>
      </c>
      <c r="U286" t="str">
        <f>IF(ChurnData[[#This Row],[TenureMonths]]&lt;=11,"0-11",IF(ChurnData[[#This Row],[TenureMonths]]&lt;=23,"12-23",IF(ChurnData[[#This Row],[TenureMonths]]&lt;=35,"24-35",IF(ChurnData[[#This Row],[TenureMonths]]&lt;=47,"36-47",IF(ChurnData[[#This Row],[TenureMonths]]&lt;=59,"48-59","60-72")))))</f>
        <v>48-59</v>
      </c>
      <c r="V286">
        <f>IF(ChurnData[[#This Row],[Churn]]="Yes",1,0)</f>
        <v>0</v>
      </c>
    </row>
    <row r="287" spans="1:22" x14ac:dyDescent="0.35">
      <c r="A287" t="s">
        <v>330</v>
      </c>
      <c r="B287" t="s">
        <v>19</v>
      </c>
      <c r="C287">
        <v>0</v>
      </c>
      <c r="D287" t="s">
        <v>20</v>
      </c>
      <c r="E287" t="s">
        <v>20</v>
      </c>
      <c r="F287" t="s">
        <v>65</v>
      </c>
      <c r="G287" s="2">
        <v>13</v>
      </c>
      <c r="H287" t="s">
        <v>20</v>
      </c>
      <c r="I287" t="s">
        <v>23</v>
      </c>
      <c r="J287" t="s">
        <v>20</v>
      </c>
      <c r="K287" t="s">
        <v>21</v>
      </c>
      <c r="L287" t="s">
        <v>33</v>
      </c>
      <c r="M287" t="s">
        <v>21</v>
      </c>
      <c r="N287" t="s">
        <v>30</v>
      </c>
      <c r="O287" s="1">
        <v>98.44</v>
      </c>
      <c r="P287" s="1">
        <v>1271.69</v>
      </c>
      <c r="Q287">
        <v>1</v>
      </c>
      <c r="R287" t="s">
        <v>21</v>
      </c>
      <c r="S287" t="str">
        <f>IF(ChurnData[[#This Row],[MonthlyCharges]]&lt;=30,"1. Up to 30",IF(ChurnData[[#This Row],[MonthlyCharges]]&lt;=50,"2. 31-50",IF(ChurnData[[#This Row],[MonthlyCharges]]&lt;=70,"3. 51-70",IF(ChurnData[[#This Row],[MonthlyCharges]]&lt;=90,"4. 71-90","5. Over 90"))))</f>
        <v>5. Over 90</v>
      </c>
      <c r="T287" t="str">
        <f>IF(AND(ChurnData[[#This Row],[Contract]]="Month-to-month",ChurnData[[#This Row],[InternetService]]="Fiber optic",ChurnData[[#This Row],[TenureMonths]]&lt;=11),"High-risk","Other")</f>
        <v>Other</v>
      </c>
      <c r="U287" t="str">
        <f>IF(ChurnData[[#This Row],[TenureMonths]]&lt;=11,"0-11",IF(ChurnData[[#This Row],[TenureMonths]]&lt;=23,"12-23",IF(ChurnData[[#This Row],[TenureMonths]]&lt;=35,"24-35",IF(ChurnData[[#This Row],[TenureMonths]]&lt;=47,"36-47",IF(ChurnData[[#This Row],[TenureMonths]]&lt;=59,"48-59","60-72")))))</f>
        <v>12-23</v>
      </c>
      <c r="V287">
        <f>IF(ChurnData[[#This Row],[Churn]]="Yes",1,0)</f>
        <v>0</v>
      </c>
    </row>
    <row r="288" spans="1:22" x14ac:dyDescent="0.35">
      <c r="A288" t="s">
        <v>331</v>
      </c>
      <c r="B288" t="s">
        <v>36</v>
      </c>
      <c r="C288">
        <v>0</v>
      </c>
      <c r="D288" t="s">
        <v>20</v>
      </c>
      <c r="E288" t="s">
        <v>20</v>
      </c>
      <c r="F288" t="s">
        <v>41</v>
      </c>
      <c r="G288" s="2">
        <v>11</v>
      </c>
      <c r="H288" t="s">
        <v>20</v>
      </c>
      <c r="I288" t="s">
        <v>32</v>
      </c>
      <c r="J288" t="s">
        <v>21</v>
      </c>
      <c r="K288" t="s">
        <v>21</v>
      </c>
      <c r="L288" t="s">
        <v>33</v>
      </c>
      <c r="M288" t="s">
        <v>20</v>
      </c>
      <c r="N288" t="s">
        <v>43</v>
      </c>
      <c r="O288" s="1">
        <v>52.28</v>
      </c>
      <c r="P288" s="1">
        <v>564.41</v>
      </c>
      <c r="Q288">
        <v>1</v>
      </c>
      <c r="R288" t="s">
        <v>20</v>
      </c>
      <c r="S288" t="str">
        <f>IF(ChurnData[[#This Row],[MonthlyCharges]]&lt;=30,"1. Up to 30",IF(ChurnData[[#This Row],[MonthlyCharges]]&lt;=50,"2. 31-50",IF(ChurnData[[#This Row],[MonthlyCharges]]&lt;=70,"3. 51-70",IF(ChurnData[[#This Row],[MonthlyCharges]]&lt;=90,"4. 71-90","5. Over 90"))))</f>
        <v>3. 51-70</v>
      </c>
      <c r="T288" t="str">
        <f>IF(AND(ChurnData[[#This Row],[Contract]]="Month-to-month",ChurnData[[#This Row],[InternetService]]="Fiber optic",ChurnData[[#This Row],[TenureMonths]]&lt;=11),"High-risk","Other")</f>
        <v>Other</v>
      </c>
      <c r="U288" t="str">
        <f>IF(ChurnData[[#This Row],[TenureMonths]]&lt;=11,"0-11",IF(ChurnData[[#This Row],[TenureMonths]]&lt;=23,"12-23",IF(ChurnData[[#This Row],[TenureMonths]]&lt;=35,"24-35",IF(ChurnData[[#This Row],[TenureMonths]]&lt;=47,"36-47",IF(ChurnData[[#This Row],[TenureMonths]]&lt;=59,"48-59","60-72")))))</f>
        <v>0-11</v>
      </c>
      <c r="V288">
        <f>IF(ChurnData[[#This Row],[Churn]]="Yes",1,0)</f>
        <v>1</v>
      </c>
    </row>
    <row r="289" spans="1:22" x14ac:dyDescent="0.35">
      <c r="A289" t="s">
        <v>332</v>
      </c>
      <c r="B289" t="s">
        <v>19</v>
      </c>
      <c r="C289">
        <v>0</v>
      </c>
      <c r="D289" t="s">
        <v>21</v>
      </c>
      <c r="E289" t="s">
        <v>21</v>
      </c>
      <c r="F289" t="s">
        <v>45</v>
      </c>
      <c r="G289" s="2">
        <v>55</v>
      </c>
      <c r="H289" t="s">
        <v>20</v>
      </c>
      <c r="I289" t="s">
        <v>32</v>
      </c>
      <c r="J289" t="s">
        <v>21</v>
      </c>
      <c r="K289" t="s">
        <v>20</v>
      </c>
      <c r="L289" t="s">
        <v>24</v>
      </c>
      <c r="M289" t="s">
        <v>21</v>
      </c>
      <c r="N289" t="s">
        <v>34</v>
      </c>
      <c r="O289" s="1">
        <v>58.85</v>
      </c>
      <c r="P289" s="1">
        <v>3189.34</v>
      </c>
      <c r="Q289">
        <v>3</v>
      </c>
      <c r="R289" t="s">
        <v>21</v>
      </c>
      <c r="S289" t="str">
        <f>IF(ChurnData[[#This Row],[MonthlyCharges]]&lt;=30,"1. Up to 30",IF(ChurnData[[#This Row],[MonthlyCharges]]&lt;=50,"2. 31-50",IF(ChurnData[[#This Row],[MonthlyCharges]]&lt;=70,"3. 51-70",IF(ChurnData[[#This Row],[MonthlyCharges]]&lt;=90,"4. 71-90","5. Over 90"))))</f>
        <v>3. 51-70</v>
      </c>
      <c r="T289" t="str">
        <f>IF(AND(ChurnData[[#This Row],[Contract]]="Month-to-month",ChurnData[[#This Row],[InternetService]]="Fiber optic",ChurnData[[#This Row],[TenureMonths]]&lt;=11),"High-risk","Other")</f>
        <v>Other</v>
      </c>
      <c r="U289" t="str">
        <f>IF(ChurnData[[#This Row],[TenureMonths]]&lt;=11,"0-11",IF(ChurnData[[#This Row],[TenureMonths]]&lt;=23,"12-23",IF(ChurnData[[#This Row],[TenureMonths]]&lt;=35,"24-35",IF(ChurnData[[#This Row],[TenureMonths]]&lt;=47,"36-47",IF(ChurnData[[#This Row],[TenureMonths]]&lt;=59,"48-59","60-72")))))</f>
        <v>48-59</v>
      </c>
      <c r="V289">
        <f>IF(ChurnData[[#This Row],[Churn]]="Yes",1,0)</f>
        <v>0</v>
      </c>
    </row>
    <row r="290" spans="1:22" x14ac:dyDescent="0.35">
      <c r="A290" t="s">
        <v>333</v>
      </c>
      <c r="B290" t="s">
        <v>36</v>
      </c>
      <c r="C290">
        <v>0</v>
      </c>
      <c r="D290" t="s">
        <v>20</v>
      </c>
      <c r="E290" t="s">
        <v>21</v>
      </c>
      <c r="F290" t="s">
        <v>56</v>
      </c>
      <c r="G290" s="2">
        <v>18</v>
      </c>
      <c r="H290" t="s">
        <v>21</v>
      </c>
      <c r="I290" t="s">
        <v>32</v>
      </c>
      <c r="J290" t="s">
        <v>20</v>
      </c>
      <c r="K290" t="s">
        <v>21</v>
      </c>
      <c r="L290" t="s">
        <v>33</v>
      </c>
      <c r="M290" t="s">
        <v>21</v>
      </c>
      <c r="N290" t="s">
        <v>30</v>
      </c>
      <c r="O290" s="1">
        <v>46.69</v>
      </c>
      <c r="P290" s="1">
        <v>823.05</v>
      </c>
      <c r="Q290">
        <v>4</v>
      </c>
      <c r="R290" t="s">
        <v>21</v>
      </c>
      <c r="S290" t="str">
        <f>IF(ChurnData[[#This Row],[MonthlyCharges]]&lt;=30,"1. Up to 30",IF(ChurnData[[#This Row],[MonthlyCharges]]&lt;=50,"2. 31-50",IF(ChurnData[[#This Row],[MonthlyCharges]]&lt;=70,"3. 51-70",IF(ChurnData[[#This Row],[MonthlyCharges]]&lt;=90,"4. 71-90","5. Over 90"))))</f>
        <v>2. 31-50</v>
      </c>
      <c r="T290" t="str">
        <f>IF(AND(ChurnData[[#This Row],[Contract]]="Month-to-month",ChurnData[[#This Row],[InternetService]]="Fiber optic",ChurnData[[#This Row],[TenureMonths]]&lt;=11),"High-risk","Other")</f>
        <v>Other</v>
      </c>
      <c r="U290" t="str">
        <f>IF(ChurnData[[#This Row],[TenureMonths]]&lt;=11,"0-11",IF(ChurnData[[#This Row],[TenureMonths]]&lt;=23,"12-23",IF(ChurnData[[#This Row],[TenureMonths]]&lt;=35,"24-35",IF(ChurnData[[#This Row],[TenureMonths]]&lt;=47,"36-47",IF(ChurnData[[#This Row],[TenureMonths]]&lt;=59,"48-59","60-72")))))</f>
        <v>12-23</v>
      </c>
      <c r="V290">
        <f>IF(ChurnData[[#This Row],[Churn]]="Yes",1,0)</f>
        <v>0</v>
      </c>
    </row>
    <row r="291" spans="1:22" x14ac:dyDescent="0.35">
      <c r="A291" t="s">
        <v>334</v>
      </c>
      <c r="B291" t="s">
        <v>36</v>
      </c>
      <c r="C291">
        <v>0</v>
      </c>
      <c r="D291" t="s">
        <v>20</v>
      </c>
      <c r="E291" t="s">
        <v>20</v>
      </c>
      <c r="F291" t="s">
        <v>27</v>
      </c>
      <c r="G291" s="2">
        <v>72</v>
      </c>
      <c r="H291" t="s">
        <v>20</v>
      </c>
      <c r="I291" t="s">
        <v>32</v>
      </c>
      <c r="J291" t="s">
        <v>20</v>
      </c>
      <c r="K291" t="s">
        <v>21</v>
      </c>
      <c r="L291" t="s">
        <v>24</v>
      </c>
      <c r="M291" t="s">
        <v>20</v>
      </c>
      <c r="N291" t="s">
        <v>34</v>
      </c>
      <c r="O291" s="1">
        <v>55.23</v>
      </c>
      <c r="P291" s="1">
        <v>3886.07</v>
      </c>
      <c r="Q291">
        <v>1</v>
      </c>
      <c r="R291" t="s">
        <v>21</v>
      </c>
      <c r="S291" t="str">
        <f>IF(ChurnData[[#This Row],[MonthlyCharges]]&lt;=30,"1. Up to 30",IF(ChurnData[[#This Row],[MonthlyCharges]]&lt;=50,"2. 31-50",IF(ChurnData[[#This Row],[MonthlyCharges]]&lt;=70,"3. 51-70",IF(ChurnData[[#This Row],[MonthlyCharges]]&lt;=90,"4. 71-90","5. Over 90"))))</f>
        <v>3. 51-70</v>
      </c>
      <c r="T291" t="str">
        <f>IF(AND(ChurnData[[#This Row],[Contract]]="Month-to-month",ChurnData[[#This Row],[InternetService]]="Fiber optic",ChurnData[[#This Row],[TenureMonths]]&lt;=11),"High-risk","Other")</f>
        <v>Other</v>
      </c>
      <c r="U291" t="str">
        <f>IF(ChurnData[[#This Row],[TenureMonths]]&lt;=11,"0-11",IF(ChurnData[[#This Row],[TenureMonths]]&lt;=23,"12-23",IF(ChurnData[[#This Row],[TenureMonths]]&lt;=35,"24-35",IF(ChurnData[[#This Row],[TenureMonths]]&lt;=47,"36-47",IF(ChurnData[[#This Row],[TenureMonths]]&lt;=59,"48-59","60-72")))))</f>
        <v>60-72</v>
      </c>
      <c r="V291">
        <f>IF(ChurnData[[#This Row],[Churn]]="Yes",1,0)</f>
        <v>0</v>
      </c>
    </row>
    <row r="292" spans="1:22" x14ac:dyDescent="0.35">
      <c r="A292" t="s">
        <v>335</v>
      </c>
      <c r="B292" t="s">
        <v>36</v>
      </c>
      <c r="C292">
        <v>0</v>
      </c>
      <c r="D292" t="s">
        <v>20</v>
      </c>
      <c r="E292" t="s">
        <v>21</v>
      </c>
      <c r="F292" t="s">
        <v>47</v>
      </c>
      <c r="G292" s="2">
        <v>13</v>
      </c>
      <c r="H292" t="s">
        <v>20</v>
      </c>
      <c r="I292" t="s">
        <v>23</v>
      </c>
      <c r="J292" t="s">
        <v>21</v>
      </c>
      <c r="K292" t="s">
        <v>21</v>
      </c>
      <c r="L292" t="s">
        <v>33</v>
      </c>
      <c r="M292" t="s">
        <v>21</v>
      </c>
      <c r="N292" t="s">
        <v>43</v>
      </c>
      <c r="O292" s="1">
        <v>82.1</v>
      </c>
      <c r="P292" s="1">
        <v>1052.46</v>
      </c>
      <c r="Q292">
        <v>1</v>
      </c>
      <c r="R292" t="s">
        <v>21</v>
      </c>
      <c r="S292" t="str">
        <f>IF(ChurnData[[#This Row],[MonthlyCharges]]&lt;=30,"1. Up to 30",IF(ChurnData[[#This Row],[MonthlyCharges]]&lt;=50,"2. 31-50",IF(ChurnData[[#This Row],[MonthlyCharges]]&lt;=70,"3. 51-70",IF(ChurnData[[#This Row],[MonthlyCharges]]&lt;=90,"4. 71-90","5. Over 90"))))</f>
        <v>4. 71-90</v>
      </c>
      <c r="T292" t="str">
        <f>IF(AND(ChurnData[[#This Row],[Contract]]="Month-to-month",ChurnData[[#This Row],[InternetService]]="Fiber optic",ChurnData[[#This Row],[TenureMonths]]&lt;=11),"High-risk","Other")</f>
        <v>Other</v>
      </c>
      <c r="U292" t="str">
        <f>IF(ChurnData[[#This Row],[TenureMonths]]&lt;=11,"0-11",IF(ChurnData[[#This Row],[TenureMonths]]&lt;=23,"12-23",IF(ChurnData[[#This Row],[TenureMonths]]&lt;=35,"24-35",IF(ChurnData[[#This Row],[TenureMonths]]&lt;=47,"36-47",IF(ChurnData[[#This Row],[TenureMonths]]&lt;=59,"48-59","60-72")))))</f>
        <v>12-23</v>
      </c>
      <c r="V292">
        <f>IF(ChurnData[[#This Row],[Churn]]="Yes",1,0)</f>
        <v>0</v>
      </c>
    </row>
    <row r="293" spans="1:22" x14ac:dyDescent="0.35">
      <c r="A293" t="s">
        <v>336</v>
      </c>
      <c r="B293" t="s">
        <v>36</v>
      </c>
      <c r="C293">
        <v>0</v>
      </c>
      <c r="D293" t="s">
        <v>21</v>
      </c>
      <c r="E293" t="s">
        <v>21</v>
      </c>
      <c r="F293" t="s">
        <v>37</v>
      </c>
      <c r="G293" s="2">
        <v>1</v>
      </c>
      <c r="H293" t="s">
        <v>20</v>
      </c>
      <c r="I293" t="s">
        <v>32</v>
      </c>
      <c r="J293" t="s">
        <v>21</v>
      </c>
      <c r="K293" t="s">
        <v>21</v>
      </c>
      <c r="L293" t="s">
        <v>33</v>
      </c>
      <c r="M293" t="s">
        <v>20</v>
      </c>
      <c r="N293" t="s">
        <v>30</v>
      </c>
      <c r="O293" s="1">
        <v>58.16</v>
      </c>
      <c r="P293" s="1">
        <v>58.94</v>
      </c>
      <c r="Q293">
        <v>3</v>
      </c>
      <c r="R293" t="s">
        <v>20</v>
      </c>
      <c r="S293" t="str">
        <f>IF(ChurnData[[#This Row],[MonthlyCharges]]&lt;=30,"1. Up to 30",IF(ChurnData[[#This Row],[MonthlyCharges]]&lt;=50,"2. 31-50",IF(ChurnData[[#This Row],[MonthlyCharges]]&lt;=70,"3. 51-70",IF(ChurnData[[#This Row],[MonthlyCharges]]&lt;=90,"4. 71-90","5. Over 90"))))</f>
        <v>3. 51-70</v>
      </c>
      <c r="T293" t="str">
        <f>IF(AND(ChurnData[[#This Row],[Contract]]="Month-to-month",ChurnData[[#This Row],[InternetService]]="Fiber optic",ChurnData[[#This Row],[TenureMonths]]&lt;=11),"High-risk","Other")</f>
        <v>Other</v>
      </c>
      <c r="U293" t="str">
        <f>IF(ChurnData[[#This Row],[TenureMonths]]&lt;=11,"0-11",IF(ChurnData[[#This Row],[TenureMonths]]&lt;=23,"12-23",IF(ChurnData[[#This Row],[TenureMonths]]&lt;=35,"24-35",IF(ChurnData[[#This Row],[TenureMonths]]&lt;=47,"36-47",IF(ChurnData[[#This Row],[TenureMonths]]&lt;=59,"48-59","60-72")))))</f>
        <v>0-11</v>
      </c>
      <c r="V293">
        <f>IF(ChurnData[[#This Row],[Churn]]="Yes",1,0)</f>
        <v>1</v>
      </c>
    </row>
    <row r="294" spans="1:22" x14ac:dyDescent="0.35">
      <c r="A294" t="s">
        <v>337</v>
      </c>
      <c r="B294" t="s">
        <v>19</v>
      </c>
      <c r="C294">
        <v>1</v>
      </c>
      <c r="D294" t="s">
        <v>21</v>
      </c>
      <c r="E294" t="s">
        <v>21</v>
      </c>
      <c r="F294" t="s">
        <v>47</v>
      </c>
      <c r="G294" s="2">
        <v>30</v>
      </c>
      <c r="H294" t="s">
        <v>20</v>
      </c>
      <c r="I294" t="s">
        <v>32</v>
      </c>
      <c r="J294" t="s">
        <v>20</v>
      </c>
      <c r="K294" t="s">
        <v>21</v>
      </c>
      <c r="L294" t="s">
        <v>24</v>
      </c>
      <c r="M294" t="s">
        <v>21</v>
      </c>
      <c r="N294" t="s">
        <v>30</v>
      </c>
      <c r="O294" s="1">
        <v>52.86</v>
      </c>
      <c r="P294" s="1">
        <v>1574.47</v>
      </c>
      <c r="Q294">
        <v>3</v>
      </c>
      <c r="R294" t="s">
        <v>21</v>
      </c>
      <c r="S294" t="str">
        <f>IF(ChurnData[[#This Row],[MonthlyCharges]]&lt;=30,"1. Up to 30",IF(ChurnData[[#This Row],[MonthlyCharges]]&lt;=50,"2. 31-50",IF(ChurnData[[#This Row],[MonthlyCharges]]&lt;=70,"3. 51-70",IF(ChurnData[[#This Row],[MonthlyCharges]]&lt;=90,"4. 71-90","5. Over 90"))))</f>
        <v>3. 51-70</v>
      </c>
      <c r="T294" t="str">
        <f>IF(AND(ChurnData[[#This Row],[Contract]]="Month-to-month",ChurnData[[#This Row],[InternetService]]="Fiber optic",ChurnData[[#This Row],[TenureMonths]]&lt;=11),"High-risk","Other")</f>
        <v>Other</v>
      </c>
      <c r="U294" t="str">
        <f>IF(ChurnData[[#This Row],[TenureMonths]]&lt;=11,"0-11",IF(ChurnData[[#This Row],[TenureMonths]]&lt;=23,"12-23",IF(ChurnData[[#This Row],[TenureMonths]]&lt;=35,"24-35",IF(ChurnData[[#This Row],[TenureMonths]]&lt;=47,"36-47",IF(ChurnData[[#This Row],[TenureMonths]]&lt;=59,"48-59","60-72")))))</f>
        <v>24-35</v>
      </c>
      <c r="V294">
        <f>IF(ChurnData[[#This Row],[Churn]]="Yes",1,0)</f>
        <v>0</v>
      </c>
    </row>
    <row r="295" spans="1:22" x14ac:dyDescent="0.35">
      <c r="A295" t="s">
        <v>338</v>
      </c>
      <c r="B295" t="s">
        <v>36</v>
      </c>
      <c r="C295">
        <v>0</v>
      </c>
      <c r="D295" t="s">
        <v>21</v>
      </c>
      <c r="E295" t="s">
        <v>21</v>
      </c>
      <c r="F295" t="s">
        <v>58</v>
      </c>
      <c r="G295" s="2">
        <v>12</v>
      </c>
      <c r="H295" t="s">
        <v>20</v>
      </c>
      <c r="I295" t="s">
        <v>21</v>
      </c>
      <c r="J295" t="s">
        <v>28</v>
      </c>
      <c r="K295" t="s">
        <v>28</v>
      </c>
      <c r="L295" t="s">
        <v>33</v>
      </c>
      <c r="M295" t="s">
        <v>20</v>
      </c>
      <c r="N295" t="s">
        <v>30</v>
      </c>
      <c r="O295" s="1">
        <v>28.18</v>
      </c>
      <c r="P295" s="1">
        <v>329.68</v>
      </c>
      <c r="Q295">
        <v>3</v>
      </c>
      <c r="R295" t="s">
        <v>21</v>
      </c>
      <c r="S295" t="str">
        <f>IF(ChurnData[[#This Row],[MonthlyCharges]]&lt;=30,"1. Up to 30",IF(ChurnData[[#This Row],[MonthlyCharges]]&lt;=50,"2. 31-50",IF(ChurnData[[#This Row],[MonthlyCharges]]&lt;=70,"3. 51-70",IF(ChurnData[[#This Row],[MonthlyCharges]]&lt;=90,"4. 71-90","5. Over 90"))))</f>
        <v>1. Up to 30</v>
      </c>
      <c r="T295" t="str">
        <f>IF(AND(ChurnData[[#This Row],[Contract]]="Month-to-month",ChurnData[[#This Row],[InternetService]]="Fiber optic",ChurnData[[#This Row],[TenureMonths]]&lt;=11),"High-risk","Other")</f>
        <v>Other</v>
      </c>
      <c r="U295" t="str">
        <f>IF(ChurnData[[#This Row],[TenureMonths]]&lt;=11,"0-11",IF(ChurnData[[#This Row],[TenureMonths]]&lt;=23,"12-23",IF(ChurnData[[#This Row],[TenureMonths]]&lt;=35,"24-35",IF(ChurnData[[#This Row],[TenureMonths]]&lt;=47,"36-47",IF(ChurnData[[#This Row],[TenureMonths]]&lt;=59,"48-59","60-72")))))</f>
        <v>12-23</v>
      </c>
      <c r="V295">
        <f>IF(ChurnData[[#This Row],[Churn]]="Yes",1,0)</f>
        <v>0</v>
      </c>
    </row>
    <row r="296" spans="1:22" x14ac:dyDescent="0.35">
      <c r="A296" t="s">
        <v>339</v>
      </c>
      <c r="B296" t="s">
        <v>36</v>
      </c>
      <c r="C296">
        <v>0</v>
      </c>
      <c r="D296" t="s">
        <v>21</v>
      </c>
      <c r="E296" t="s">
        <v>21</v>
      </c>
      <c r="F296" t="s">
        <v>41</v>
      </c>
      <c r="G296" s="2">
        <v>12</v>
      </c>
      <c r="H296" t="s">
        <v>20</v>
      </c>
      <c r="I296" t="s">
        <v>32</v>
      </c>
      <c r="J296" t="s">
        <v>21</v>
      </c>
      <c r="K296" t="s">
        <v>21</v>
      </c>
      <c r="L296" t="s">
        <v>33</v>
      </c>
      <c r="M296" t="s">
        <v>21</v>
      </c>
      <c r="N296" t="s">
        <v>43</v>
      </c>
      <c r="O296" s="1">
        <v>48.72</v>
      </c>
      <c r="P296" s="1">
        <v>573.41999999999996</v>
      </c>
      <c r="Q296">
        <v>3</v>
      </c>
      <c r="R296" t="s">
        <v>21</v>
      </c>
      <c r="S296" t="str">
        <f>IF(ChurnData[[#This Row],[MonthlyCharges]]&lt;=30,"1. Up to 30",IF(ChurnData[[#This Row],[MonthlyCharges]]&lt;=50,"2. 31-50",IF(ChurnData[[#This Row],[MonthlyCharges]]&lt;=70,"3. 51-70",IF(ChurnData[[#This Row],[MonthlyCharges]]&lt;=90,"4. 71-90","5. Over 90"))))</f>
        <v>2. 31-50</v>
      </c>
      <c r="T296" t="str">
        <f>IF(AND(ChurnData[[#This Row],[Contract]]="Month-to-month",ChurnData[[#This Row],[InternetService]]="Fiber optic",ChurnData[[#This Row],[TenureMonths]]&lt;=11),"High-risk","Other")</f>
        <v>Other</v>
      </c>
      <c r="U296" t="str">
        <f>IF(ChurnData[[#This Row],[TenureMonths]]&lt;=11,"0-11",IF(ChurnData[[#This Row],[TenureMonths]]&lt;=23,"12-23",IF(ChurnData[[#This Row],[TenureMonths]]&lt;=35,"24-35",IF(ChurnData[[#This Row],[TenureMonths]]&lt;=47,"36-47",IF(ChurnData[[#This Row],[TenureMonths]]&lt;=59,"48-59","60-72")))))</f>
        <v>12-23</v>
      </c>
      <c r="V296">
        <f>IF(ChurnData[[#This Row],[Churn]]="Yes",1,0)</f>
        <v>0</v>
      </c>
    </row>
    <row r="297" spans="1:22" x14ac:dyDescent="0.35">
      <c r="A297" t="s">
        <v>340</v>
      </c>
      <c r="B297" t="s">
        <v>19</v>
      </c>
      <c r="C297">
        <v>0</v>
      </c>
      <c r="D297" t="s">
        <v>20</v>
      </c>
      <c r="E297" t="s">
        <v>21</v>
      </c>
      <c r="F297" t="s">
        <v>65</v>
      </c>
      <c r="G297" s="2">
        <v>44</v>
      </c>
      <c r="H297" t="s">
        <v>20</v>
      </c>
      <c r="I297" t="s">
        <v>32</v>
      </c>
      <c r="J297" t="s">
        <v>21</v>
      </c>
      <c r="K297" t="s">
        <v>21</v>
      </c>
      <c r="L297" t="s">
        <v>33</v>
      </c>
      <c r="M297" t="s">
        <v>21</v>
      </c>
      <c r="N297" t="s">
        <v>43</v>
      </c>
      <c r="O297" s="1">
        <v>66.55</v>
      </c>
      <c r="P297" s="1">
        <v>3012.98</v>
      </c>
      <c r="Q297">
        <v>1</v>
      </c>
      <c r="R297" t="s">
        <v>21</v>
      </c>
      <c r="S297" t="str">
        <f>IF(ChurnData[[#This Row],[MonthlyCharges]]&lt;=30,"1. Up to 30",IF(ChurnData[[#This Row],[MonthlyCharges]]&lt;=50,"2. 31-50",IF(ChurnData[[#This Row],[MonthlyCharges]]&lt;=70,"3. 51-70",IF(ChurnData[[#This Row],[MonthlyCharges]]&lt;=90,"4. 71-90","5. Over 90"))))</f>
        <v>3. 51-70</v>
      </c>
      <c r="T297" t="str">
        <f>IF(AND(ChurnData[[#This Row],[Contract]]="Month-to-month",ChurnData[[#This Row],[InternetService]]="Fiber optic",ChurnData[[#This Row],[TenureMonths]]&lt;=11),"High-risk","Other")</f>
        <v>Other</v>
      </c>
      <c r="U297" t="str">
        <f>IF(ChurnData[[#This Row],[TenureMonths]]&lt;=11,"0-11",IF(ChurnData[[#This Row],[TenureMonths]]&lt;=23,"12-23",IF(ChurnData[[#This Row],[TenureMonths]]&lt;=35,"24-35",IF(ChurnData[[#This Row],[TenureMonths]]&lt;=47,"36-47",IF(ChurnData[[#This Row],[TenureMonths]]&lt;=59,"48-59","60-72")))))</f>
        <v>36-47</v>
      </c>
      <c r="V297">
        <f>IF(ChurnData[[#This Row],[Churn]]="Yes",1,0)</f>
        <v>0</v>
      </c>
    </row>
    <row r="298" spans="1:22" x14ac:dyDescent="0.35">
      <c r="A298" t="s">
        <v>341</v>
      </c>
      <c r="B298" t="s">
        <v>19</v>
      </c>
      <c r="C298">
        <v>0</v>
      </c>
      <c r="D298" t="s">
        <v>20</v>
      </c>
      <c r="E298" t="s">
        <v>21</v>
      </c>
      <c r="F298" t="s">
        <v>39</v>
      </c>
      <c r="G298" s="2">
        <v>39</v>
      </c>
      <c r="H298" t="s">
        <v>20</v>
      </c>
      <c r="I298" t="s">
        <v>23</v>
      </c>
      <c r="J298" t="s">
        <v>20</v>
      </c>
      <c r="K298" t="s">
        <v>21</v>
      </c>
      <c r="L298" t="s">
        <v>24</v>
      </c>
      <c r="M298" t="s">
        <v>21</v>
      </c>
      <c r="N298" t="s">
        <v>43</v>
      </c>
      <c r="O298" s="1">
        <v>92.4</v>
      </c>
      <c r="P298" s="1">
        <v>3688.08</v>
      </c>
      <c r="Q298">
        <v>1</v>
      </c>
      <c r="R298" t="s">
        <v>21</v>
      </c>
      <c r="S298" t="str">
        <f>IF(ChurnData[[#This Row],[MonthlyCharges]]&lt;=30,"1. Up to 30",IF(ChurnData[[#This Row],[MonthlyCharges]]&lt;=50,"2. 31-50",IF(ChurnData[[#This Row],[MonthlyCharges]]&lt;=70,"3. 51-70",IF(ChurnData[[#This Row],[MonthlyCharges]]&lt;=90,"4. 71-90","5. Over 90"))))</f>
        <v>5. Over 90</v>
      </c>
      <c r="T298" t="str">
        <f>IF(AND(ChurnData[[#This Row],[Contract]]="Month-to-month",ChurnData[[#This Row],[InternetService]]="Fiber optic",ChurnData[[#This Row],[TenureMonths]]&lt;=11),"High-risk","Other")</f>
        <v>Other</v>
      </c>
      <c r="U298" t="str">
        <f>IF(ChurnData[[#This Row],[TenureMonths]]&lt;=11,"0-11",IF(ChurnData[[#This Row],[TenureMonths]]&lt;=23,"12-23",IF(ChurnData[[#This Row],[TenureMonths]]&lt;=35,"24-35",IF(ChurnData[[#This Row],[TenureMonths]]&lt;=47,"36-47",IF(ChurnData[[#This Row],[TenureMonths]]&lt;=59,"48-59","60-72")))))</f>
        <v>36-47</v>
      </c>
      <c r="V298">
        <f>IF(ChurnData[[#This Row],[Churn]]="Yes",1,0)</f>
        <v>0</v>
      </c>
    </row>
    <row r="299" spans="1:22" x14ac:dyDescent="0.35">
      <c r="A299" t="s">
        <v>342</v>
      </c>
      <c r="B299" t="s">
        <v>36</v>
      </c>
      <c r="C299">
        <v>0</v>
      </c>
      <c r="D299" t="s">
        <v>20</v>
      </c>
      <c r="E299" t="s">
        <v>21</v>
      </c>
      <c r="F299" t="s">
        <v>56</v>
      </c>
      <c r="G299" s="2">
        <v>72</v>
      </c>
      <c r="H299" t="s">
        <v>20</v>
      </c>
      <c r="I299" t="s">
        <v>21</v>
      </c>
      <c r="J299" t="s">
        <v>28</v>
      </c>
      <c r="K299" t="s">
        <v>28</v>
      </c>
      <c r="L299" t="s">
        <v>24</v>
      </c>
      <c r="M299" t="s">
        <v>21</v>
      </c>
      <c r="N299" t="s">
        <v>34</v>
      </c>
      <c r="O299" s="1">
        <v>27.74</v>
      </c>
      <c r="P299" s="1">
        <v>2052.9499999999998</v>
      </c>
      <c r="Q299">
        <v>3</v>
      </c>
      <c r="R299" t="s">
        <v>21</v>
      </c>
      <c r="S299" t="str">
        <f>IF(ChurnData[[#This Row],[MonthlyCharges]]&lt;=30,"1. Up to 30",IF(ChurnData[[#This Row],[MonthlyCharges]]&lt;=50,"2. 31-50",IF(ChurnData[[#This Row],[MonthlyCharges]]&lt;=70,"3. 51-70",IF(ChurnData[[#This Row],[MonthlyCharges]]&lt;=90,"4. 71-90","5. Over 90"))))</f>
        <v>1. Up to 30</v>
      </c>
      <c r="T299" t="str">
        <f>IF(AND(ChurnData[[#This Row],[Contract]]="Month-to-month",ChurnData[[#This Row],[InternetService]]="Fiber optic",ChurnData[[#This Row],[TenureMonths]]&lt;=11),"High-risk","Other")</f>
        <v>Other</v>
      </c>
      <c r="U299" t="str">
        <f>IF(ChurnData[[#This Row],[TenureMonths]]&lt;=11,"0-11",IF(ChurnData[[#This Row],[TenureMonths]]&lt;=23,"12-23",IF(ChurnData[[#This Row],[TenureMonths]]&lt;=35,"24-35",IF(ChurnData[[#This Row],[TenureMonths]]&lt;=47,"36-47",IF(ChurnData[[#This Row],[TenureMonths]]&lt;=59,"48-59","60-72")))))</f>
        <v>60-72</v>
      </c>
      <c r="V299">
        <f>IF(ChurnData[[#This Row],[Churn]]="Yes",1,0)</f>
        <v>0</v>
      </c>
    </row>
    <row r="300" spans="1:22" x14ac:dyDescent="0.35">
      <c r="A300" t="s">
        <v>343</v>
      </c>
      <c r="B300" t="s">
        <v>19</v>
      </c>
      <c r="C300">
        <v>0</v>
      </c>
      <c r="D300" t="s">
        <v>20</v>
      </c>
      <c r="E300" t="s">
        <v>20</v>
      </c>
      <c r="F300" t="s">
        <v>65</v>
      </c>
      <c r="G300" s="2">
        <v>28</v>
      </c>
      <c r="H300" t="s">
        <v>20</v>
      </c>
      <c r="I300" t="s">
        <v>32</v>
      </c>
      <c r="J300" t="s">
        <v>21</v>
      </c>
      <c r="K300" t="s">
        <v>20</v>
      </c>
      <c r="L300" t="s">
        <v>33</v>
      </c>
      <c r="M300" t="s">
        <v>20</v>
      </c>
      <c r="N300" t="s">
        <v>43</v>
      </c>
      <c r="O300" s="1">
        <v>54.8</v>
      </c>
      <c r="P300" s="1">
        <v>1555.27</v>
      </c>
      <c r="Q300">
        <v>1</v>
      </c>
      <c r="R300" t="s">
        <v>20</v>
      </c>
      <c r="S300" t="str">
        <f>IF(ChurnData[[#This Row],[MonthlyCharges]]&lt;=30,"1. Up to 30",IF(ChurnData[[#This Row],[MonthlyCharges]]&lt;=50,"2. 31-50",IF(ChurnData[[#This Row],[MonthlyCharges]]&lt;=70,"3. 51-70",IF(ChurnData[[#This Row],[MonthlyCharges]]&lt;=90,"4. 71-90","5. Over 90"))))</f>
        <v>3. 51-70</v>
      </c>
      <c r="T300" t="str">
        <f>IF(AND(ChurnData[[#This Row],[Contract]]="Month-to-month",ChurnData[[#This Row],[InternetService]]="Fiber optic",ChurnData[[#This Row],[TenureMonths]]&lt;=11),"High-risk","Other")</f>
        <v>Other</v>
      </c>
      <c r="U300" t="str">
        <f>IF(ChurnData[[#This Row],[TenureMonths]]&lt;=11,"0-11",IF(ChurnData[[#This Row],[TenureMonths]]&lt;=23,"12-23",IF(ChurnData[[#This Row],[TenureMonths]]&lt;=35,"24-35",IF(ChurnData[[#This Row],[TenureMonths]]&lt;=47,"36-47",IF(ChurnData[[#This Row],[TenureMonths]]&lt;=59,"48-59","60-72")))))</f>
        <v>24-35</v>
      </c>
      <c r="V300">
        <f>IF(ChurnData[[#This Row],[Churn]]="Yes",1,0)</f>
        <v>1</v>
      </c>
    </row>
    <row r="301" spans="1:22" x14ac:dyDescent="0.35">
      <c r="A301" t="s">
        <v>344</v>
      </c>
      <c r="B301" t="s">
        <v>19</v>
      </c>
      <c r="C301">
        <v>0</v>
      </c>
      <c r="D301" t="s">
        <v>21</v>
      </c>
      <c r="E301" t="s">
        <v>21</v>
      </c>
      <c r="F301" t="s">
        <v>56</v>
      </c>
      <c r="G301" s="2">
        <v>56</v>
      </c>
      <c r="H301" t="s">
        <v>20</v>
      </c>
      <c r="I301" t="s">
        <v>23</v>
      </c>
      <c r="J301" t="s">
        <v>20</v>
      </c>
      <c r="K301" t="s">
        <v>21</v>
      </c>
      <c r="L301" t="s">
        <v>29</v>
      </c>
      <c r="M301" t="s">
        <v>21</v>
      </c>
      <c r="N301" t="s">
        <v>25</v>
      </c>
      <c r="O301" s="1">
        <v>100.11</v>
      </c>
      <c r="P301" s="1">
        <v>5553.41</v>
      </c>
      <c r="Q301">
        <v>4</v>
      </c>
      <c r="R301" t="s">
        <v>21</v>
      </c>
      <c r="S301" t="str">
        <f>IF(ChurnData[[#This Row],[MonthlyCharges]]&lt;=30,"1. Up to 30",IF(ChurnData[[#This Row],[MonthlyCharges]]&lt;=50,"2. 31-50",IF(ChurnData[[#This Row],[MonthlyCharges]]&lt;=70,"3. 51-70",IF(ChurnData[[#This Row],[MonthlyCharges]]&lt;=90,"4. 71-90","5. Over 90"))))</f>
        <v>5. Over 90</v>
      </c>
      <c r="T301" t="str">
        <f>IF(AND(ChurnData[[#This Row],[Contract]]="Month-to-month",ChurnData[[#This Row],[InternetService]]="Fiber optic",ChurnData[[#This Row],[TenureMonths]]&lt;=11),"High-risk","Other")</f>
        <v>Other</v>
      </c>
      <c r="U301" t="str">
        <f>IF(ChurnData[[#This Row],[TenureMonths]]&lt;=11,"0-11",IF(ChurnData[[#This Row],[TenureMonths]]&lt;=23,"12-23",IF(ChurnData[[#This Row],[TenureMonths]]&lt;=35,"24-35",IF(ChurnData[[#This Row],[TenureMonths]]&lt;=47,"36-47",IF(ChurnData[[#This Row],[TenureMonths]]&lt;=59,"48-59","60-72")))))</f>
        <v>48-59</v>
      </c>
      <c r="V301">
        <f>IF(ChurnData[[#This Row],[Churn]]="Yes",1,0)</f>
        <v>0</v>
      </c>
    </row>
    <row r="302" spans="1:22" x14ac:dyDescent="0.35">
      <c r="A302" t="s">
        <v>345</v>
      </c>
      <c r="B302" t="s">
        <v>19</v>
      </c>
      <c r="C302">
        <v>0</v>
      </c>
      <c r="D302" t="s">
        <v>20</v>
      </c>
      <c r="E302" t="s">
        <v>21</v>
      </c>
      <c r="F302" t="s">
        <v>47</v>
      </c>
      <c r="G302" s="2">
        <v>51</v>
      </c>
      <c r="H302" t="s">
        <v>20</v>
      </c>
      <c r="I302" t="s">
        <v>32</v>
      </c>
      <c r="J302" t="s">
        <v>20</v>
      </c>
      <c r="K302" t="s">
        <v>20</v>
      </c>
      <c r="L302" t="s">
        <v>29</v>
      </c>
      <c r="M302" t="s">
        <v>21</v>
      </c>
      <c r="N302" t="s">
        <v>43</v>
      </c>
      <c r="O302" s="1">
        <v>67.02</v>
      </c>
      <c r="P302" s="1">
        <v>3403.42</v>
      </c>
      <c r="Q302">
        <v>0</v>
      </c>
      <c r="R302" t="s">
        <v>21</v>
      </c>
      <c r="S302" t="str">
        <f>IF(ChurnData[[#This Row],[MonthlyCharges]]&lt;=30,"1. Up to 30",IF(ChurnData[[#This Row],[MonthlyCharges]]&lt;=50,"2. 31-50",IF(ChurnData[[#This Row],[MonthlyCharges]]&lt;=70,"3. 51-70",IF(ChurnData[[#This Row],[MonthlyCharges]]&lt;=90,"4. 71-90","5. Over 90"))))</f>
        <v>3. 51-70</v>
      </c>
      <c r="T302" t="str">
        <f>IF(AND(ChurnData[[#This Row],[Contract]]="Month-to-month",ChurnData[[#This Row],[InternetService]]="Fiber optic",ChurnData[[#This Row],[TenureMonths]]&lt;=11),"High-risk","Other")</f>
        <v>Other</v>
      </c>
      <c r="U302" t="str">
        <f>IF(ChurnData[[#This Row],[TenureMonths]]&lt;=11,"0-11",IF(ChurnData[[#This Row],[TenureMonths]]&lt;=23,"12-23",IF(ChurnData[[#This Row],[TenureMonths]]&lt;=35,"24-35",IF(ChurnData[[#This Row],[TenureMonths]]&lt;=47,"36-47",IF(ChurnData[[#This Row],[TenureMonths]]&lt;=59,"48-59","60-72")))))</f>
        <v>48-59</v>
      </c>
      <c r="V302">
        <f>IF(ChurnData[[#This Row],[Churn]]="Yes",1,0)</f>
        <v>0</v>
      </c>
    </row>
    <row r="303" spans="1:22" x14ac:dyDescent="0.35">
      <c r="A303" t="s">
        <v>346</v>
      </c>
      <c r="B303" t="s">
        <v>36</v>
      </c>
      <c r="C303">
        <v>1</v>
      </c>
      <c r="D303" t="s">
        <v>20</v>
      </c>
      <c r="E303" t="s">
        <v>21</v>
      </c>
      <c r="F303" t="s">
        <v>45</v>
      </c>
      <c r="G303" s="2">
        <v>58</v>
      </c>
      <c r="H303" t="s">
        <v>20</v>
      </c>
      <c r="I303" t="s">
        <v>32</v>
      </c>
      <c r="J303" t="s">
        <v>21</v>
      </c>
      <c r="K303" t="s">
        <v>21</v>
      </c>
      <c r="L303" t="s">
        <v>24</v>
      </c>
      <c r="M303" t="s">
        <v>20</v>
      </c>
      <c r="N303" t="s">
        <v>25</v>
      </c>
      <c r="O303" s="1">
        <v>51.37</v>
      </c>
      <c r="P303" s="1">
        <v>3050.84</v>
      </c>
      <c r="Q303">
        <v>3</v>
      </c>
      <c r="R303" t="s">
        <v>20</v>
      </c>
      <c r="S303" t="str">
        <f>IF(ChurnData[[#This Row],[MonthlyCharges]]&lt;=30,"1. Up to 30",IF(ChurnData[[#This Row],[MonthlyCharges]]&lt;=50,"2. 31-50",IF(ChurnData[[#This Row],[MonthlyCharges]]&lt;=70,"3. 51-70",IF(ChurnData[[#This Row],[MonthlyCharges]]&lt;=90,"4. 71-90","5. Over 90"))))</f>
        <v>3. 51-70</v>
      </c>
      <c r="T303" t="str">
        <f>IF(AND(ChurnData[[#This Row],[Contract]]="Month-to-month",ChurnData[[#This Row],[InternetService]]="Fiber optic",ChurnData[[#This Row],[TenureMonths]]&lt;=11),"High-risk","Other")</f>
        <v>Other</v>
      </c>
      <c r="U303" t="str">
        <f>IF(ChurnData[[#This Row],[TenureMonths]]&lt;=11,"0-11",IF(ChurnData[[#This Row],[TenureMonths]]&lt;=23,"12-23",IF(ChurnData[[#This Row],[TenureMonths]]&lt;=35,"24-35",IF(ChurnData[[#This Row],[TenureMonths]]&lt;=47,"36-47",IF(ChurnData[[#This Row],[TenureMonths]]&lt;=59,"48-59","60-72")))))</f>
        <v>48-59</v>
      </c>
      <c r="V303">
        <f>IF(ChurnData[[#This Row],[Churn]]="Yes",1,0)</f>
        <v>1</v>
      </c>
    </row>
    <row r="304" spans="1:22" x14ac:dyDescent="0.35">
      <c r="A304" t="s">
        <v>347</v>
      </c>
      <c r="B304" t="s">
        <v>36</v>
      </c>
      <c r="C304">
        <v>1</v>
      </c>
      <c r="D304" t="s">
        <v>20</v>
      </c>
      <c r="E304" t="s">
        <v>20</v>
      </c>
      <c r="F304" t="s">
        <v>27</v>
      </c>
      <c r="G304" s="2">
        <v>43</v>
      </c>
      <c r="H304" t="s">
        <v>20</v>
      </c>
      <c r="I304" t="s">
        <v>23</v>
      </c>
      <c r="J304" t="s">
        <v>20</v>
      </c>
      <c r="K304" t="s">
        <v>21</v>
      </c>
      <c r="L304" t="s">
        <v>29</v>
      </c>
      <c r="M304" t="s">
        <v>20</v>
      </c>
      <c r="N304" t="s">
        <v>25</v>
      </c>
      <c r="O304" s="1">
        <v>81.63</v>
      </c>
      <c r="P304" s="1">
        <v>3531.14</v>
      </c>
      <c r="Q304">
        <v>1</v>
      </c>
      <c r="R304" t="s">
        <v>20</v>
      </c>
      <c r="S304" t="str">
        <f>IF(ChurnData[[#This Row],[MonthlyCharges]]&lt;=30,"1. Up to 30",IF(ChurnData[[#This Row],[MonthlyCharges]]&lt;=50,"2. 31-50",IF(ChurnData[[#This Row],[MonthlyCharges]]&lt;=70,"3. 51-70",IF(ChurnData[[#This Row],[MonthlyCharges]]&lt;=90,"4. 71-90","5. Over 90"))))</f>
        <v>4. 71-90</v>
      </c>
      <c r="T304" t="str">
        <f>IF(AND(ChurnData[[#This Row],[Contract]]="Month-to-month",ChurnData[[#This Row],[InternetService]]="Fiber optic",ChurnData[[#This Row],[TenureMonths]]&lt;=11),"High-risk","Other")</f>
        <v>Other</v>
      </c>
      <c r="U304" t="str">
        <f>IF(ChurnData[[#This Row],[TenureMonths]]&lt;=11,"0-11",IF(ChurnData[[#This Row],[TenureMonths]]&lt;=23,"12-23",IF(ChurnData[[#This Row],[TenureMonths]]&lt;=35,"24-35",IF(ChurnData[[#This Row],[TenureMonths]]&lt;=47,"36-47",IF(ChurnData[[#This Row],[TenureMonths]]&lt;=59,"48-59","60-72")))))</f>
        <v>36-47</v>
      </c>
      <c r="V304">
        <f>IF(ChurnData[[#This Row],[Churn]]="Yes",1,0)</f>
        <v>1</v>
      </c>
    </row>
    <row r="305" spans="1:22" x14ac:dyDescent="0.35">
      <c r="A305" t="s">
        <v>348</v>
      </c>
      <c r="B305" t="s">
        <v>19</v>
      </c>
      <c r="C305">
        <v>0</v>
      </c>
      <c r="D305" t="s">
        <v>21</v>
      </c>
      <c r="E305" t="s">
        <v>21</v>
      </c>
      <c r="F305" t="s">
        <v>49</v>
      </c>
      <c r="G305" s="2">
        <v>57</v>
      </c>
      <c r="H305" t="s">
        <v>20</v>
      </c>
      <c r="I305" t="s">
        <v>23</v>
      </c>
      <c r="J305" t="s">
        <v>21</v>
      </c>
      <c r="K305" t="s">
        <v>20</v>
      </c>
      <c r="L305" t="s">
        <v>33</v>
      </c>
      <c r="M305" t="s">
        <v>20</v>
      </c>
      <c r="N305" t="s">
        <v>30</v>
      </c>
      <c r="O305" s="1">
        <v>99.5</v>
      </c>
      <c r="P305" s="1">
        <v>5734.3</v>
      </c>
      <c r="Q305">
        <v>2</v>
      </c>
      <c r="R305" t="s">
        <v>21</v>
      </c>
      <c r="S305" t="str">
        <f>IF(ChurnData[[#This Row],[MonthlyCharges]]&lt;=30,"1. Up to 30",IF(ChurnData[[#This Row],[MonthlyCharges]]&lt;=50,"2. 31-50",IF(ChurnData[[#This Row],[MonthlyCharges]]&lt;=70,"3. 51-70",IF(ChurnData[[#This Row],[MonthlyCharges]]&lt;=90,"4. 71-90","5. Over 90"))))</f>
        <v>5. Over 90</v>
      </c>
      <c r="T305" t="str">
        <f>IF(AND(ChurnData[[#This Row],[Contract]]="Month-to-month",ChurnData[[#This Row],[InternetService]]="Fiber optic",ChurnData[[#This Row],[TenureMonths]]&lt;=11),"High-risk","Other")</f>
        <v>Other</v>
      </c>
      <c r="U305" t="str">
        <f>IF(ChurnData[[#This Row],[TenureMonths]]&lt;=11,"0-11",IF(ChurnData[[#This Row],[TenureMonths]]&lt;=23,"12-23",IF(ChurnData[[#This Row],[TenureMonths]]&lt;=35,"24-35",IF(ChurnData[[#This Row],[TenureMonths]]&lt;=47,"36-47",IF(ChurnData[[#This Row],[TenureMonths]]&lt;=59,"48-59","60-72")))))</f>
        <v>48-59</v>
      </c>
      <c r="V305">
        <f>IF(ChurnData[[#This Row],[Churn]]="Yes",1,0)</f>
        <v>0</v>
      </c>
    </row>
    <row r="306" spans="1:22" x14ac:dyDescent="0.35">
      <c r="A306" t="s">
        <v>349</v>
      </c>
      <c r="B306" t="s">
        <v>19</v>
      </c>
      <c r="C306">
        <v>0</v>
      </c>
      <c r="D306" t="s">
        <v>20</v>
      </c>
      <c r="E306" t="s">
        <v>21</v>
      </c>
      <c r="F306" t="s">
        <v>39</v>
      </c>
      <c r="G306" s="2">
        <v>22</v>
      </c>
      <c r="H306" t="s">
        <v>21</v>
      </c>
      <c r="I306" t="s">
        <v>21</v>
      </c>
      <c r="J306" t="s">
        <v>28</v>
      </c>
      <c r="K306" t="s">
        <v>28</v>
      </c>
      <c r="L306" t="s">
        <v>33</v>
      </c>
      <c r="M306" t="s">
        <v>21</v>
      </c>
      <c r="N306" t="s">
        <v>43</v>
      </c>
      <c r="O306" s="1">
        <v>18</v>
      </c>
      <c r="P306" s="1">
        <v>405.52</v>
      </c>
      <c r="Q306">
        <v>0</v>
      </c>
      <c r="R306" t="s">
        <v>21</v>
      </c>
      <c r="S306" t="str">
        <f>IF(ChurnData[[#This Row],[MonthlyCharges]]&lt;=30,"1. Up to 30",IF(ChurnData[[#This Row],[MonthlyCharges]]&lt;=50,"2. 31-50",IF(ChurnData[[#This Row],[MonthlyCharges]]&lt;=70,"3. 51-70",IF(ChurnData[[#This Row],[MonthlyCharges]]&lt;=90,"4. 71-90","5. Over 90"))))</f>
        <v>1. Up to 30</v>
      </c>
      <c r="T306" t="str">
        <f>IF(AND(ChurnData[[#This Row],[Contract]]="Month-to-month",ChurnData[[#This Row],[InternetService]]="Fiber optic",ChurnData[[#This Row],[TenureMonths]]&lt;=11),"High-risk","Other")</f>
        <v>Other</v>
      </c>
      <c r="U306" t="str">
        <f>IF(ChurnData[[#This Row],[TenureMonths]]&lt;=11,"0-11",IF(ChurnData[[#This Row],[TenureMonths]]&lt;=23,"12-23",IF(ChurnData[[#This Row],[TenureMonths]]&lt;=35,"24-35",IF(ChurnData[[#This Row],[TenureMonths]]&lt;=47,"36-47",IF(ChurnData[[#This Row],[TenureMonths]]&lt;=59,"48-59","60-72")))))</f>
        <v>12-23</v>
      </c>
      <c r="V306">
        <f>IF(ChurnData[[#This Row],[Churn]]="Yes",1,0)</f>
        <v>0</v>
      </c>
    </row>
    <row r="307" spans="1:22" x14ac:dyDescent="0.35">
      <c r="A307" t="s">
        <v>350</v>
      </c>
      <c r="B307" t="s">
        <v>36</v>
      </c>
      <c r="C307">
        <v>0</v>
      </c>
      <c r="D307" t="s">
        <v>21</v>
      </c>
      <c r="E307" t="s">
        <v>20</v>
      </c>
      <c r="F307" t="s">
        <v>41</v>
      </c>
      <c r="G307" s="2">
        <v>4</v>
      </c>
      <c r="H307" t="s">
        <v>20</v>
      </c>
      <c r="I307" t="s">
        <v>32</v>
      </c>
      <c r="J307" t="s">
        <v>20</v>
      </c>
      <c r="K307" t="s">
        <v>21</v>
      </c>
      <c r="L307" t="s">
        <v>33</v>
      </c>
      <c r="M307" t="s">
        <v>21</v>
      </c>
      <c r="N307" t="s">
        <v>30</v>
      </c>
      <c r="O307" s="1">
        <v>60.57</v>
      </c>
      <c r="P307" s="1">
        <v>248.7</v>
      </c>
      <c r="Q307">
        <v>2</v>
      </c>
      <c r="R307" t="s">
        <v>20</v>
      </c>
      <c r="S307" t="str">
        <f>IF(ChurnData[[#This Row],[MonthlyCharges]]&lt;=30,"1. Up to 30",IF(ChurnData[[#This Row],[MonthlyCharges]]&lt;=50,"2. 31-50",IF(ChurnData[[#This Row],[MonthlyCharges]]&lt;=70,"3. 51-70",IF(ChurnData[[#This Row],[MonthlyCharges]]&lt;=90,"4. 71-90","5. Over 90"))))</f>
        <v>3. 51-70</v>
      </c>
      <c r="T307" t="str">
        <f>IF(AND(ChurnData[[#This Row],[Contract]]="Month-to-month",ChurnData[[#This Row],[InternetService]]="Fiber optic",ChurnData[[#This Row],[TenureMonths]]&lt;=11),"High-risk","Other")</f>
        <v>Other</v>
      </c>
      <c r="U307" t="str">
        <f>IF(ChurnData[[#This Row],[TenureMonths]]&lt;=11,"0-11",IF(ChurnData[[#This Row],[TenureMonths]]&lt;=23,"12-23",IF(ChurnData[[#This Row],[TenureMonths]]&lt;=35,"24-35",IF(ChurnData[[#This Row],[TenureMonths]]&lt;=47,"36-47",IF(ChurnData[[#This Row],[TenureMonths]]&lt;=59,"48-59","60-72")))))</f>
        <v>0-11</v>
      </c>
      <c r="V307">
        <f>IF(ChurnData[[#This Row],[Churn]]="Yes",1,0)</f>
        <v>1</v>
      </c>
    </row>
    <row r="308" spans="1:22" x14ac:dyDescent="0.35">
      <c r="A308" t="s">
        <v>351</v>
      </c>
      <c r="B308" t="s">
        <v>19</v>
      </c>
      <c r="C308">
        <v>0</v>
      </c>
      <c r="D308" t="s">
        <v>20</v>
      </c>
      <c r="E308" t="s">
        <v>21</v>
      </c>
      <c r="F308" t="s">
        <v>47</v>
      </c>
      <c r="G308" s="2">
        <v>16</v>
      </c>
      <c r="H308" t="s">
        <v>21</v>
      </c>
      <c r="I308" t="s">
        <v>23</v>
      </c>
      <c r="J308" t="s">
        <v>21</v>
      </c>
      <c r="K308" t="s">
        <v>20</v>
      </c>
      <c r="L308" t="s">
        <v>33</v>
      </c>
      <c r="M308" t="s">
        <v>20</v>
      </c>
      <c r="N308" t="s">
        <v>34</v>
      </c>
      <c r="O308" s="1">
        <v>87.14</v>
      </c>
      <c r="P308" s="1">
        <v>1377.11</v>
      </c>
      <c r="Q308">
        <v>1</v>
      </c>
      <c r="R308" t="s">
        <v>20</v>
      </c>
      <c r="S308" t="str">
        <f>IF(ChurnData[[#This Row],[MonthlyCharges]]&lt;=30,"1. Up to 30",IF(ChurnData[[#This Row],[MonthlyCharges]]&lt;=50,"2. 31-50",IF(ChurnData[[#This Row],[MonthlyCharges]]&lt;=70,"3. 51-70",IF(ChurnData[[#This Row],[MonthlyCharges]]&lt;=90,"4. 71-90","5. Over 90"))))</f>
        <v>4. 71-90</v>
      </c>
      <c r="T308" t="str">
        <f>IF(AND(ChurnData[[#This Row],[Contract]]="Month-to-month",ChurnData[[#This Row],[InternetService]]="Fiber optic",ChurnData[[#This Row],[TenureMonths]]&lt;=11),"High-risk","Other")</f>
        <v>Other</v>
      </c>
      <c r="U308" t="str">
        <f>IF(ChurnData[[#This Row],[TenureMonths]]&lt;=11,"0-11",IF(ChurnData[[#This Row],[TenureMonths]]&lt;=23,"12-23",IF(ChurnData[[#This Row],[TenureMonths]]&lt;=35,"24-35",IF(ChurnData[[#This Row],[TenureMonths]]&lt;=47,"36-47",IF(ChurnData[[#This Row],[TenureMonths]]&lt;=59,"48-59","60-72")))))</f>
        <v>12-23</v>
      </c>
      <c r="V308">
        <f>IF(ChurnData[[#This Row],[Churn]]="Yes",1,0)</f>
        <v>1</v>
      </c>
    </row>
    <row r="309" spans="1:22" x14ac:dyDescent="0.35">
      <c r="A309" t="s">
        <v>352</v>
      </c>
      <c r="B309" t="s">
        <v>36</v>
      </c>
      <c r="C309">
        <v>0</v>
      </c>
      <c r="D309" t="s">
        <v>20</v>
      </c>
      <c r="E309" t="s">
        <v>21</v>
      </c>
      <c r="F309" t="s">
        <v>75</v>
      </c>
      <c r="G309" s="2">
        <v>23</v>
      </c>
      <c r="H309" t="s">
        <v>20</v>
      </c>
      <c r="I309" t="s">
        <v>23</v>
      </c>
      <c r="J309" t="s">
        <v>20</v>
      </c>
      <c r="K309" t="s">
        <v>20</v>
      </c>
      <c r="L309" t="s">
        <v>33</v>
      </c>
      <c r="M309" t="s">
        <v>20</v>
      </c>
      <c r="N309" t="s">
        <v>34</v>
      </c>
      <c r="O309" s="1">
        <v>89.72</v>
      </c>
      <c r="P309" s="1">
        <v>2050.92</v>
      </c>
      <c r="Q309">
        <v>3</v>
      </c>
      <c r="R309" t="s">
        <v>20</v>
      </c>
      <c r="S309" t="str">
        <f>IF(ChurnData[[#This Row],[MonthlyCharges]]&lt;=30,"1. Up to 30",IF(ChurnData[[#This Row],[MonthlyCharges]]&lt;=50,"2. 31-50",IF(ChurnData[[#This Row],[MonthlyCharges]]&lt;=70,"3. 51-70",IF(ChurnData[[#This Row],[MonthlyCharges]]&lt;=90,"4. 71-90","5. Over 90"))))</f>
        <v>4. 71-90</v>
      </c>
      <c r="T309" t="str">
        <f>IF(AND(ChurnData[[#This Row],[Contract]]="Month-to-month",ChurnData[[#This Row],[InternetService]]="Fiber optic",ChurnData[[#This Row],[TenureMonths]]&lt;=11),"High-risk","Other")</f>
        <v>Other</v>
      </c>
      <c r="U309" t="str">
        <f>IF(ChurnData[[#This Row],[TenureMonths]]&lt;=11,"0-11",IF(ChurnData[[#This Row],[TenureMonths]]&lt;=23,"12-23",IF(ChurnData[[#This Row],[TenureMonths]]&lt;=35,"24-35",IF(ChurnData[[#This Row],[TenureMonths]]&lt;=47,"36-47",IF(ChurnData[[#This Row],[TenureMonths]]&lt;=59,"48-59","60-72")))))</f>
        <v>12-23</v>
      </c>
      <c r="V309">
        <f>IF(ChurnData[[#This Row],[Churn]]="Yes",1,0)</f>
        <v>1</v>
      </c>
    </row>
    <row r="310" spans="1:22" x14ac:dyDescent="0.35">
      <c r="A310" t="s">
        <v>353</v>
      </c>
      <c r="B310" t="s">
        <v>19</v>
      </c>
      <c r="C310">
        <v>0</v>
      </c>
      <c r="D310" t="s">
        <v>20</v>
      </c>
      <c r="E310" t="s">
        <v>21</v>
      </c>
      <c r="F310" t="s">
        <v>47</v>
      </c>
      <c r="G310" s="2">
        <v>10</v>
      </c>
      <c r="H310" t="s">
        <v>20</v>
      </c>
      <c r="I310" t="s">
        <v>23</v>
      </c>
      <c r="J310" t="s">
        <v>21</v>
      </c>
      <c r="K310" t="s">
        <v>21</v>
      </c>
      <c r="L310" t="s">
        <v>33</v>
      </c>
      <c r="M310" t="s">
        <v>20</v>
      </c>
      <c r="N310" t="s">
        <v>43</v>
      </c>
      <c r="O310" s="1">
        <v>80.760000000000005</v>
      </c>
      <c r="P310" s="1">
        <v>817.98</v>
      </c>
      <c r="Q310">
        <v>2</v>
      </c>
      <c r="R310" t="s">
        <v>20</v>
      </c>
      <c r="S310" t="str">
        <f>IF(ChurnData[[#This Row],[MonthlyCharges]]&lt;=30,"1. Up to 30",IF(ChurnData[[#This Row],[MonthlyCharges]]&lt;=50,"2. 31-50",IF(ChurnData[[#This Row],[MonthlyCharges]]&lt;=70,"3. 51-70",IF(ChurnData[[#This Row],[MonthlyCharges]]&lt;=90,"4. 71-90","5. Over 90"))))</f>
        <v>4. 71-90</v>
      </c>
      <c r="T310" t="str">
        <f>IF(AND(ChurnData[[#This Row],[Contract]]="Month-to-month",ChurnData[[#This Row],[InternetService]]="Fiber optic",ChurnData[[#This Row],[TenureMonths]]&lt;=11),"High-risk","Other")</f>
        <v>High-risk</v>
      </c>
      <c r="U310" t="str">
        <f>IF(ChurnData[[#This Row],[TenureMonths]]&lt;=11,"0-11",IF(ChurnData[[#This Row],[TenureMonths]]&lt;=23,"12-23",IF(ChurnData[[#This Row],[TenureMonths]]&lt;=35,"24-35",IF(ChurnData[[#This Row],[TenureMonths]]&lt;=47,"36-47",IF(ChurnData[[#This Row],[TenureMonths]]&lt;=59,"48-59","60-72")))))</f>
        <v>0-11</v>
      </c>
      <c r="V310">
        <f>IF(ChurnData[[#This Row],[Churn]]="Yes",1,0)</f>
        <v>1</v>
      </c>
    </row>
    <row r="311" spans="1:22" x14ac:dyDescent="0.35">
      <c r="A311" t="s">
        <v>354</v>
      </c>
      <c r="B311" t="s">
        <v>19</v>
      </c>
      <c r="C311">
        <v>0</v>
      </c>
      <c r="D311" t="s">
        <v>21</v>
      </c>
      <c r="E311" t="s">
        <v>21</v>
      </c>
      <c r="F311" t="s">
        <v>56</v>
      </c>
      <c r="G311" s="2">
        <v>8</v>
      </c>
      <c r="H311" t="s">
        <v>20</v>
      </c>
      <c r="I311" t="s">
        <v>32</v>
      </c>
      <c r="J311" t="s">
        <v>21</v>
      </c>
      <c r="K311" t="s">
        <v>20</v>
      </c>
      <c r="L311" t="s">
        <v>33</v>
      </c>
      <c r="M311" t="s">
        <v>20</v>
      </c>
      <c r="N311" t="s">
        <v>25</v>
      </c>
      <c r="O311" s="1">
        <v>56.07</v>
      </c>
      <c r="P311" s="1">
        <v>439.56</v>
      </c>
      <c r="Q311">
        <v>1</v>
      </c>
      <c r="R311" t="s">
        <v>21</v>
      </c>
      <c r="S311" t="str">
        <f>IF(ChurnData[[#This Row],[MonthlyCharges]]&lt;=30,"1. Up to 30",IF(ChurnData[[#This Row],[MonthlyCharges]]&lt;=50,"2. 31-50",IF(ChurnData[[#This Row],[MonthlyCharges]]&lt;=70,"3. 51-70",IF(ChurnData[[#This Row],[MonthlyCharges]]&lt;=90,"4. 71-90","5. Over 90"))))</f>
        <v>3. 51-70</v>
      </c>
      <c r="T311" t="str">
        <f>IF(AND(ChurnData[[#This Row],[Contract]]="Month-to-month",ChurnData[[#This Row],[InternetService]]="Fiber optic",ChurnData[[#This Row],[TenureMonths]]&lt;=11),"High-risk","Other")</f>
        <v>Other</v>
      </c>
      <c r="U311" t="str">
        <f>IF(ChurnData[[#This Row],[TenureMonths]]&lt;=11,"0-11",IF(ChurnData[[#This Row],[TenureMonths]]&lt;=23,"12-23",IF(ChurnData[[#This Row],[TenureMonths]]&lt;=35,"24-35",IF(ChurnData[[#This Row],[TenureMonths]]&lt;=47,"36-47",IF(ChurnData[[#This Row],[TenureMonths]]&lt;=59,"48-59","60-72")))))</f>
        <v>0-11</v>
      </c>
      <c r="V311">
        <f>IF(ChurnData[[#This Row],[Churn]]="Yes",1,0)</f>
        <v>0</v>
      </c>
    </row>
    <row r="312" spans="1:22" x14ac:dyDescent="0.35">
      <c r="A312" t="s">
        <v>355</v>
      </c>
      <c r="B312" t="s">
        <v>19</v>
      </c>
      <c r="C312">
        <v>0</v>
      </c>
      <c r="D312" t="s">
        <v>20</v>
      </c>
      <c r="E312" t="s">
        <v>20</v>
      </c>
      <c r="F312" t="s">
        <v>56</v>
      </c>
      <c r="G312" s="2">
        <v>18</v>
      </c>
      <c r="H312" t="s">
        <v>20</v>
      </c>
      <c r="I312" t="s">
        <v>21</v>
      </c>
      <c r="J312" t="s">
        <v>28</v>
      </c>
      <c r="K312" t="s">
        <v>28</v>
      </c>
      <c r="L312" t="s">
        <v>29</v>
      </c>
      <c r="M312" t="s">
        <v>21</v>
      </c>
      <c r="N312" t="s">
        <v>34</v>
      </c>
      <c r="O312" s="1">
        <v>30.33</v>
      </c>
      <c r="P312" s="1">
        <v>533.9</v>
      </c>
      <c r="Q312">
        <v>2</v>
      </c>
      <c r="R312" t="s">
        <v>21</v>
      </c>
      <c r="S312" t="str">
        <f>IF(ChurnData[[#This Row],[MonthlyCharges]]&lt;=30,"1. Up to 30",IF(ChurnData[[#This Row],[MonthlyCharges]]&lt;=50,"2. 31-50",IF(ChurnData[[#This Row],[MonthlyCharges]]&lt;=70,"3. 51-70",IF(ChurnData[[#This Row],[MonthlyCharges]]&lt;=90,"4. 71-90","5. Over 90"))))</f>
        <v>2. 31-50</v>
      </c>
      <c r="T312" t="str">
        <f>IF(AND(ChurnData[[#This Row],[Contract]]="Month-to-month",ChurnData[[#This Row],[InternetService]]="Fiber optic",ChurnData[[#This Row],[TenureMonths]]&lt;=11),"High-risk","Other")</f>
        <v>Other</v>
      </c>
      <c r="U312" t="str">
        <f>IF(ChurnData[[#This Row],[TenureMonths]]&lt;=11,"0-11",IF(ChurnData[[#This Row],[TenureMonths]]&lt;=23,"12-23",IF(ChurnData[[#This Row],[TenureMonths]]&lt;=35,"24-35",IF(ChurnData[[#This Row],[TenureMonths]]&lt;=47,"36-47",IF(ChurnData[[#This Row],[TenureMonths]]&lt;=59,"48-59","60-72")))))</f>
        <v>12-23</v>
      </c>
      <c r="V312">
        <f>IF(ChurnData[[#This Row],[Churn]]="Yes",1,0)</f>
        <v>0</v>
      </c>
    </row>
    <row r="313" spans="1:22" x14ac:dyDescent="0.35">
      <c r="A313" t="s">
        <v>356</v>
      </c>
      <c r="B313" t="s">
        <v>36</v>
      </c>
      <c r="C313">
        <v>0</v>
      </c>
      <c r="D313" t="s">
        <v>20</v>
      </c>
      <c r="E313" t="s">
        <v>21</v>
      </c>
      <c r="F313" t="s">
        <v>58</v>
      </c>
      <c r="G313" s="2">
        <v>13</v>
      </c>
      <c r="H313" t="s">
        <v>20</v>
      </c>
      <c r="I313" t="s">
        <v>21</v>
      </c>
      <c r="J313" t="s">
        <v>28</v>
      </c>
      <c r="K313" t="s">
        <v>28</v>
      </c>
      <c r="L313" t="s">
        <v>33</v>
      </c>
      <c r="M313" t="s">
        <v>21</v>
      </c>
      <c r="N313" t="s">
        <v>34</v>
      </c>
      <c r="O313" s="1">
        <v>31.21</v>
      </c>
      <c r="P313" s="1">
        <v>409.07</v>
      </c>
      <c r="Q313">
        <v>0</v>
      </c>
      <c r="R313" t="s">
        <v>21</v>
      </c>
      <c r="S313" t="str">
        <f>IF(ChurnData[[#This Row],[MonthlyCharges]]&lt;=30,"1. Up to 30",IF(ChurnData[[#This Row],[MonthlyCharges]]&lt;=50,"2. 31-50",IF(ChurnData[[#This Row],[MonthlyCharges]]&lt;=70,"3. 51-70",IF(ChurnData[[#This Row],[MonthlyCharges]]&lt;=90,"4. 71-90","5. Over 90"))))</f>
        <v>2. 31-50</v>
      </c>
      <c r="T313" t="str">
        <f>IF(AND(ChurnData[[#This Row],[Contract]]="Month-to-month",ChurnData[[#This Row],[InternetService]]="Fiber optic",ChurnData[[#This Row],[TenureMonths]]&lt;=11),"High-risk","Other")</f>
        <v>Other</v>
      </c>
      <c r="U313" t="str">
        <f>IF(ChurnData[[#This Row],[TenureMonths]]&lt;=11,"0-11",IF(ChurnData[[#This Row],[TenureMonths]]&lt;=23,"12-23",IF(ChurnData[[#This Row],[TenureMonths]]&lt;=35,"24-35",IF(ChurnData[[#This Row],[TenureMonths]]&lt;=47,"36-47",IF(ChurnData[[#This Row],[TenureMonths]]&lt;=59,"48-59","60-72")))))</f>
        <v>12-23</v>
      </c>
      <c r="V313">
        <f>IF(ChurnData[[#This Row],[Churn]]="Yes",1,0)</f>
        <v>0</v>
      </c>
    </row>
    <row r="314" spans="1:22" x14ac:dyDescent="0.35">
      <c r="A314" t="s">
        <v>357</v>
      </c>
      <c r="B314" t="s">
        <v>36</v>
      </c>
      <c r="C314">
        <v>0</v>
      </c>
      <c r="D314" t="s">
        <v>21</v>
      </c>
      <c r="E314" t="s">
        <v>21</v>
      </c>
      <c r="F314" t="s">
        <v>41</v>
      </c>
      <c r="G314" s="2">
        <v>41</v>
      </c>
      <c r="H314" t="s">
        <v>20</v>
      </c>
      <c r="I314" t="s">
        <v>32</v>
      </c>
      <c r="J314" t="s">
        <v>21</v>
      </c>
      <c r="K314" t="s">
        <v>21</v>
      </c>
      <c r="L314" t="s">
        <v>24</v>
      </c>
      <c r="M314" t="s">
        <v>21</v>
      </c>
      <c r="N314" t="s">
        <v>34</v>
      </c>
      <c r="O314" s="1">
        <v>61.26</v>
      </c>
      <c r="P314" s="1">
        <v>2575.5500000000002</v>
      </c>
      <c r="Q314">
        <v>2</v>
      </c>
      <c r="R314" t="s">
        <v>21</v>
      </c>
      <c r="S314" t="str">
        <f>IF(ChurnData[[#This Row],[MonthlyCharges]]&lt;=30,"1. Up to 30",IF(ChurnData[[#This Row],[MonthlyCharges]]&lt;=50,"2. 31-50",IF(ChurnData[[#This Row],[MonthlyCharges]]&lt;=70,"3. 51-70",IF(ChurnData[[#This Row],[MonthlyCharges]]&lt;=90,"4. 71-90","5. Over 90"))))</f>
        <v>3. 51-70</v>
      </c>
      <c r="T314" t="str">
        <f>IF(AND(ChurnData[[#This Row],[Contract]]="Month-to-month",ChurnData[[#This Row],[InternetService]]="Fiber optic",ChurnData[[#This Row],[TenureMonths]]&lt;=11),"High-risk","Other")</f>
        <v>Other</v>
      </c>
      <c r="U314" t="str">
        <f>IF(ChurnData[[#This Row],[TenureMonths]]&lt;=11,"0-11",IF(ChurnData[[#This Row],[TenureMonths]]&lt;=23,"12-23",IF(ChurnData[[#This Row],[TenureMonths]]&lt;=35,"24-35",IF(ChurnData[[#This Row],[TenureMonths]]&lt;=47,"36-47",IF(ChurnData[[#This Row],[TenureMonths]]&lt;=59,"48-59","60-72")))))</f>
        <v>36-47</v>
      </c>
      <c r="V314">
        <f>IF(ChurnData[[#This Row],[Churn]]="Yes",1,0)</f>
        <v>0</v>
      </c>
    </row>
    <row r="315" spans="1:22" x14ac:dyDescent="0.35">
      <c r="A315" t="s">
        <v>358</v>
      </c>
      <c r="B315" t="s">
        <v>19</v>
      </c>
      <c r="C315">
        <v>0</v>
      </c>
      <c r="D315" t="s">
        <v>21</v>
      </c>
      <c r="E315" t="s">
        <v>21</v>
      </c>
      <c r="F315" t="s">
        <v>49</v>
      </c>
      <c r="G315" s="2">
        <v>55</v>
      </c>
      <c r="H315" t="s">
        <v>20</v>
      </c>
      <c r="I315" t="s">
        <v>23</v>
      </c>
      <c r="J315" t="s">
        <v>21</v>
      </c>
      <c r="K315" t="s">
        <v>21</v>
      </c>
      <c r="L315" t="s">
        <v>29</v>
      </c>
      <c r="M315" t="s">
        <v>20</v>
      </c>
      <c r="N315" t="s">
        <v>34</v>
      </c>
      <c r="O315" s="1">
        <v>77.89</v>
      </c>
      <c r="P315" s="1">
        <v>4215.28</v>
      </c>
      <c r="Q315">
        <v>4</v>
      </c>
      <c r="R315" t="s">
        <v>21</v>
      </c>
      <c r="S315" t="str">
        <f>IF(ChurnData[[#This Row],[MonthlyCharges]]&lt;=30,"1. Up to 30",IF(ChurnData[[#This Row],[MonthlyCharges]]&lt;=50,"2. 31-50",IF(ChurnData[[#This Row],[MonthlyCharges]]&lt;=70,"3. 51-70",IF(ChurnData[[#This Row],[MonthlyCharges]]&lt;=90,"4. 71-90","5. Over 90"))))</f>
        <v>4. 71-90</v>
      </c>
      <c r="T315" t="str">
        <f>IF(AND(ChurnData[[#This Row],[Contract]]="Month-to-month",ChurnData[[#This Row],[InternetService]]="Fiber optic",ChurnData[[#This Row],[TenureMonths]]&lt;=11),"High-risk","Other")</f>
        <v>Other</v>
      </c>
      <c r="U315" t="str">
        <f>IF(ChurnData[[#This Row],[TenureMonths]]&lt;=11,"0-11",IF(ChurnData[[#This Row],[TenureMonths]]&lt;=23,"12-23",IF(ChurnData[[#This Row],[TenureMonths]]&lt;=35,"24-35",IF(ChurnData[[#This Row],[TenureMonths]]&lt;=47,"36-47",IF(ChurnData[[#This Row],[TenureMonths]]&lt;=59,"48-59","60-72")))))</f>
        <v>48-59</v>
      </c>
      <c r="V315">
        <f>IF(ChurnData[[#This Row],[Churn]]="Yes",1,0)</f>
        <v>0</v>
      </c>
    </row>
    <row r="316" spans="1:22" x14ac:dyDescent="0.35">
      <c r="A316" t="s">
        <v>359</v>
      </c>
      <c r="B316" t="s">
        <v>19</v>
      </c>
      <c r="C316">
        <v>0</v>
      </c>
      <c r="D316" t="s">
        <v>20</v>
      </c>
      <c r="E316" t="s">
        <v>20</v>
      </c>
      <c r="F316" t="s">
        <v>22</v>
      </c>
      <c r="G316" s="2">
        <v>44</v>
      </c>
      <c r="H316" t="s">
        <v>20</v>
      </c>
      <c r="I316" t="s">
        <v>32</v>
      </c>
      <c r="J316" t="s">
        <v>20</v>
      </c>
      <c r="K316" t="s">
        <v>21</v>
      </c>
      <c r="L316" t="s">
        <v>24</v>
      </c>
      <c r="M316" t="s">
        <v>20</v>
      </c>
      <c r="N316" t="s">
        <v>30</v>
      </c>
      <c r="O316" s="1">
        <v>55.49</v>
      </c>
      <c r="P316" s="1">
        <v>2431.4699999999998</v>
      </c>
      <c r="Q316">
        <v>2</v>
      </c>
      <c r="R316" t="s">
        <v>21</v>
      </c>
      <c r="S316" t="str">
        <f>IF(ChurnData[[#This Row],[MonthlyCharges]]&lt;=30,"1. Up to 30",IF(ChurnData[[#This Row],[MonthlyCharges]]&lt;=50,"2. 31-50",IF(ChurnData[[#This Row],[MonthlyCharges]]&lt;=70,"3. 51-70",IF(ChurnData[[#This Row],[MonthlyCharges]]&lt;=90,"4. 71-90","5. Over 90"))))</f>
        <v>3. 51-70</v>
      </c>
      <c r="T316" t="str">
        <f>IF(AND(ChurnData[[#This Row],[Contract]]="Month-to-month",ChurnData[[#This Row],[InternetService]]="Fiber optic",ChurnData[[#This Row],[TenureMonths]]&lt;=11),"High-risk","Other")</f>
        <v>Other</v>
      </c>
      <c r="U316" t="str">
        <f>IF(ChurnData[[#This Row],[TenureMonths]]&lt;=11,"0-11",IF(ChurnData[[#This Row],[TenureMonths]]&lt;=23,"12-23",IF(ChurnData[[#This Row],[TenureMonths]]&lt;=35,"24-35",IF(ChurnData[[#This Row],[TenureMonths]]&lt;=47,"36-47",IF(ChurnData[[#This Row],[TenureMonths]]&lt;=59,"48-59","60-72")))))</f>
        <v>36-47</v>
      </c>
      <c r="V316">
        <f>IF(ChurnData[[#This Row],[Churn]]="Yes",1,0)</f>
        <v>0</v>
      </c>
    </row>
    <row r="317" spans="1:22" x14ac:dyDescent="0.35">
      <c r="A317" t="s">
        <v>360</v>
      </c>
      <c r="B317" t="s">
        <v>36</v>
      </c>
      <c r="C317">
        <v>0</v>
      </c>
      <c r="D317" t="s">
        <v>20</v>
      </c>
      <c r="E317" t="s">
        <v>21</v>
      </c>
      <c r="F317" t="s">
        <v>47</v>
      </c>
      <c r="G317" s="2">
        <v>42</v>
      </c>
      <c r="H317" t="s">
        <v>20</v>
      </c>
      <c r="I317" t="s">
        <v>23</v>
      </c>
      <c r="J317" t="s">
        <v>20</v>
      </c>
      <c r="K317" t="s">
        <v>20</v>
      </c>
      <c r="L317" t="s">
        <v>29</v>
      </c>
      <c r="M317" t="s">
        <v>20</v>
      </c>
      <c r="N317" t="s">
        <v>25</v>
      </c>
      <c r="O317" s="1">
        <v>100.43</v>
      </c>
      <c r="P317" s="1">
        <v>4328.6400000000003</v>
      </c>
      <c r="Q317">
        <v>2</v>
      </c>
      <c r="R317" t="s">
        <v>21</v>
      </c>
      <c r="S317" t="str">
        <f>IF(ChurnData[[#This Row],[MonthlyCharges]]&lt;=30,"1. Up to 30",IF(ChurnData[[#This Row],[MonthlyCharges]]&lt;=50,"2. 31-50",IF(ChurnData[[#This Row],[MonthlyCharges]]&lt;=70,"3. 51-70",IF(ChurnData[[#This Row],[MonthlyCharges]]&lt;=90,"4. 71-90","5. Over 90"))))</f>
        <v>5. Over 90</v>
      </c>
      <c r="T317" t="str">
        <f>IF(AND(ChurnData[[#This Row],[Contract]]="Month-to-month",ChurnData[[#This Row],[InternetService]]="Fiber optic",ChurnData[[#This Row],[TenureMonths]]&lt;=11),"High-risk","Other")</f>
        <v>Other</v>
      </c>
      <c r="U317" t="str">
        <f>IF(ChurnData[[#This Row],[TenureMonths]]&lt;=11,"0-11",IF(ChurnData[[#This Row],[TenureMonths]]&lt;=23,"12-23",IF(ChurnData[[#This Row],[TenureMonths]]&lt;=35,"24-35",IF(ChurnData[[#This Row],[TenureMonths]]&lt;=47,"36-47",IF(ChurnData[[#This Row],[TenureMonths]]&lt;=59,"48-59","60-72")))))</f>
        <v>36-47</v>
      </c>
      <c r="V317">
        <f>IF(ChurnData[[#This Row],[Churn]]="Yes",1,0)</f>
        <v>0</v>
      </c>
    </row>
    <row r="318" spans="1:22" x14ac:dyDescent="0.35">
      <c r="A318" t="s">
        <v>361</v>
      </c>
      <c r="B318" t="s">
        <v>19</v>
      </c>
      <c r="C318">
        <v>0</v>
      </c>
      <c r="D318" t="s">
        <v>21</v>
      </c>
      <c r="E318" t="s">
        <v>21</v>
      </c>
      <c r="F318" t="s">
        <v>47</v>
      </c>
      <c r="G318" s="2">
        <v>14</v>
      </c>
      <c r="H318" t="s">
        <v>20</v>
      </c>
      <c r="I318" t="s">
        <v>32</v>
      </c>
      <c r="J318" t="s">
        <v>21</v>
      </c>
      <c r="K318" t="s">
        <v>21</v>
      </c>
      <c r="L318" t="s">
        <v>33</v>
      </c>
      <c r="M318" t="s">
        <v>21</v>
      </c>
      <c r="N318" t="s">
        <v>43</v>
      </c>
      <c r="O318" s="1">
        <v>67.23</v>
      </c>
      <c r="P318" s="1">
        <v>917.21</v>
      </c>
      <c r="Q318">
        <v>3</v>
      </c>
      <c r="R318" t="s">
        <v>21</v>
      </c>
      <c r="S318" t="str">
        <f>IF(ChurnData[[#This Row],[MonthlyCharges]]&lt;=30,"1. Up to 30",IF(ChurnData[[#This Row],[MonthlyCharges]]&lt;=50,"2. 31-50",IF(ChurnData[[#This Row],[MonthlyCharges]]&lt;=70,"3. 51-70",IF(ChurnData[[#This Row],[MonthlyCharges]]&lt;=90,"4. 71-90","5. Over 90"))))</f>
        <v>3. 51-70</v>
      </c>
      <c r="T318" t="str">
        <f>IF(AND(ChurnData[[#This Row],[Contract]]="Month-to-month",ChurnData[[#This Row],[InternetService]]="Fiber optic",ChurnData[[#This Row],[TenureMonths]]&lt;=11),"High-risk","Other")</f>
        <v>Other</v>
      </c>
      <c r="U318" t="str">
        <f>IF(ChurnData[[#This Row],[TenureMonths]]&lt;=11,"0-11",IF(ChurnData[[#This Row],[TenureMonths]]&lt;=23,"12-23",IF(ChurnData[[#This Row],[TenureMonths]]&lt;=35,"24-35",IF(ChurnData[[#This Row],[TenureMonths]]&lt;=47,"36-47",IF(ChurnData[[#This Row],[TenureMonths]]&lt;=59,"48-59","60-72")))))</f>
        <v>12-23</v>
      </c>
      <c r="V318">
        <f>IF(ChurnData[[#This Row],[Churn]]="Yes",1,0)</f>
        <v>0</v>
      </c>
    </row>
    <row r="319" spans="1:22" x14ac:dyDescent="0.35">
      <c r="A319" t="s">
        <v>362</v>
      </c>
      <c r="B319" t="s">
        <v>19</v>
      </c>
      <c r="C319">
        <v>1</v>
      </c>
      <c r="D319" t="s">
        <v>21</v>
      </c>
      <c r="E319" t="s">
        <v>21</v>
      </c>
      <c r="F319" t="s">
        <v>49</v>
      </c>
      <c r="G319" s="2">
        <v>21</v>
      </c>
      <c r="H319" t="s">
        <v>20</v>
      </c>
      <c r="I319" t="s">
        <v>32</v>
      </c>
      <c r="J319" t="s">
        <v>21</v>
      </c>
      <c r="K319" t="s">
        <v>21</v>
      </c>
      <c r="L319" t="s">
        <v>29</v>
      </c>
      <c r="M319" t="s">
        <v>20</v>
      </c>
      <c r="N319" t="s">
        <v>34</v>
      </c>
      <c r="O319" s="1">
        <v>52.76</v>
      </c>
      <c r="P319" s="1">
        <v>1112.5999999999999</v>
      </c>
      <c r="Q319">
        <v>2</v>
      </c>
      <c r="R319" t="s">
        <v>21</v>
      </c>
      <c r="S319" t="str">
        <f>IF(ChurnData[[#This Row],[MonthlyCharges]]&lt;=30,"1. Up to 30",IF(ChurnData[[#This Row],[MonthlyCharges]]&lt;=50,"2. 31-50",IF(ChurnData[[#This Row],[MonthlyCharges]]&lt;=70,"3. 51-70",IF(ChurnData[[#This Row],[MonthlyCharges]]&lt;=90,"4. 71-90","5. Over 90"))))</f>
        <v>3. 51-70</v>
      </c>
      <c r="T319" t="str">
        <f>IF(AND(ChurnData[[#This Row],[Contract]]="Month-to-month",ChurnData[[#This Row],[InternetService]]="Fiber optic",ChurnData[[#This Row],[TenureMonths]]&lt;=11),"High-risk","Other")</f>
        <v>Other</v>
      </c>
      <c r="U319" t="str">
        <f>IF(ChurnData[[#This Row],[TenureMonths]]&lt;=11,"0-11",IF(ChurnData[[#This Row],[TenureMonths]]&lt;=23,"12-23",IF(ChurnData[[#This Row],[TenureMonths]]&lt;=35,"24-35",IF(ChurnData[[#This Row],[TenureMonths]]&lt;=47,"36-47",IF(ChurnData[[#This Row],[TenureMonths]]&lt;=59,"48-59","60-72")))))</f>
        <v>12-23</v>
      </c>
      <c r="V319">
        <f>IF(ChurnData[[#This Row],[Churn]]="Yes",1,0)</f>
        <v>0</v>
      </c>
    </row>
    <row r="320" spans="1:22" x14ac:dyDescent="0.35">
      <c r="A320" t="s">
        <v>363</v>
      </c>
      <c r="B320" t="s">
        <v>19</v>
      </c>
      <c r="C320">
        <v>0</v>
      </c>
      <c r="D320" t="s">
        <v>20</v>
      </c>
      <c r="E320" t="s">
        <v>21</v>
      </c>
      <c r="F320" t="s">
        <v>75</v>
      </c>
      <c r="G320" s="2">
        <v>39</v>
      </c>
      <c r="H320" t="s">
        <v>20</v>
      </c>
      <c r="I320" t="s">
        <v>23</v>
      </c>
      <c r="J320" t="s">
        <v>21</v>
      </c>
      <c r="K320" t="s">
        <v>21</v>
      </c>
      <c r="L320" t="s">
        <v>24</v>
      </c>
      <c r="M320" t="s">
        <v>20</v>
      </c>
      <c r="N320" t="s">
        <v>25</v>
      </c>
      <c r="O320" s="1">
        <v>86.26</v>
      </c>
      <c r="P320" s="1">
        <v>3292.58</v>
      </c>
      <c r="Q320">
        <v>2</v>
      </c>
      <c r="R320" t="s">
        <v>20</v>
      </c>
      <c r="S320" t="str">
        <f>IF(ChurnData[[#This Row],[MonthlyCharges]]&lt;=30,"1. Up to 30",IF(ChurnData[[#This Row],[MonthlyCharges]]&lt;=50,"2. 31-50",IF(ChurnData[[#This Row],[MonthlyCharges]]&lt;=70,"3. 51-70",IF(ChurnData[[#This Row],[MonthlyCharges]]&lt;=90,"4. 71-90","5. Over 90"))))</f>
        <v>4. 71-90</v>
      </c>
      <c r="T320" t="str">
        <f>IF(AND(ChurnData[[#This Row],[Contract]]="Month-to-month",ChurnData[[#This Row],[InternetService]]="Fiber optic",ChurnData[[#This Row],[TenureMonths]]&lt;=11),"High-risk","Other")</f>
        <v>Other</v>
      </c>
      <c r="U320" t="str">
        <f>IF(ChurnData[[#This Row],[TenureMonths]]&lt;=11,"0-11",IF(ChurnData[[#This Row],[TenureMonths]]&lt;=23,"12-23",IF(ChurnData[[#This Row],[TenureMonths]]&lt;=35,"24-35",IF(ChurnData[[#This Row],[TenureMonths]]&lt;=47,"36-47",IF(ChurnData[[#This Row],[TenureMonths]]&lt;=59,"48-59","60-72")))))</f>
        <v>36-47</v>
      </c>
      <c r="V320">
        <f>IF(ChurnData[[#This Row],[Churn]]="Yes",1,0)</f>
        <v>1</v>
      </c>
    </row>
    <row r="321" spans="1:22" x14ac:dyDescent="0.35">
      <c r="A321" t="s">
        <v>364</v>
      </c>
      <c r="B321" t="s">
        <v>19</v>
      </c>
      <c r="C321">
        <v>0</v>
      </c>
      <c r="D321" t="s">
        <v>21</v>
      </c>
      <c r="E321" t="s">
        <v>21</v>
      </c>
      <c r="F321" t="s">
        <v>27</v>
      </c>
      <c r="G321" s="2">
        <v>6</v>
      </c>
      <c r="H321" t="s">
        <v>20</v>
      </c>
      <c r="I321" t="s">
        <v>21</v>
      </c>
      <c r="J321" t="s">
        <v>28</v>
      </c>
      <c r="K321" t="s">
        <v>28</v>
      </c>
      <c r="L321" t="s">
        <v>33</v>
      </c>
      <c r="M321" t="s">
        <v>21</v>
      </c>
      <c r="N321" t="s">
        <v>25</v>
      </c>
      <c r="O321" s="1">
        <v>34.6</v>
      </c>
      <c r="P321" s="1">
        <v>212.93</v>
      </c>
      <c r="Q321">
        <v>2</v>
      </c>
      <c r="R321" t="s">
        <v>21</v>
      </c>
      <c r="S321" t="str">
        <f>IF(ChurnData[[#This Row],[MonthlyCharges]]&lt;=30,"1. Up to 30",IF(ChurnData[[#This Row],[MonthlyCharges]]&lt;=50,"2. 31-50",IF(ChurnData[[#This Row],[MonthlyCharges]]&lt;=70,"3. 51-70",IF(ChurnData[[#This Row],[MonthlyCharges]]&lt;=90,"4. 71-90","5. Over 90"))))</f>
        <v>2. 31-50</v>
      </c>
      <c r="T321" t="str">
        <f>IF(AND(ChurnData[[#This Row],[Contract]]="Month-to-month",ChurnData[[#This Row],[InternetService]]="Fiber optic",ChurnData[[#This Row],[TenureMonths]]&lt;=11),"High-risk","Other")</f>
        <v>Other</v>
      </c>
      <c r="U321" t="str">
        <f>IF(ChurnData[[#This Row],[TenureMonths]]&lt;=11,"0-11",IF(ChurnData[[#This Row],[TenureMonths]]&lt;=23,"12-23",IF(ChurnData[[#This Row],[TenureMonths]]&lt;=35,"24-35",IF(ChurnData[[#This Row],[TenureMonths]]&lt;=47,"36-47",IF(ChurnData[[#This Row],[TenureMonths]]&lt;=59,"48-59","60-72")))))</f>
        <v>0-11</v>
      </c>
      <c r="V321">
        <f>IF(ChurnData[[#This Row],[Churn]]="Yes",1,0)</f>
        <v>0</v>
      </c>
    </row>
    <row r="322" spans="1:22" x14ac:dyDescent="0.35">
      <c r="A322" t="s">
        <v>365</v>
      </c>
      <c r="B322" t="s">
        <v>36</v>
      </c>
      <c r="C322">
        <v>1</v>
      </c>
      <c r="D322" t="s">
        <v>21</v>
      </c>
      <c r="E322" t="s">
        <v>21</v>
      </c>
      <c r="F322" t="s">
        <v>27</v>
      </c>
      <c r="G322" s="2">
        <v>24</v>
      </c>
      <c r="H322" t="s">
        <v>20</v>
      </c>
      <c r="I322" t="s">
        <v>21</v>
      </c>
      <c r="J322" t="s">
        <v>28</v>
      </c>
      <c r="K322" t="s">
        <v>28</v>
      </c>
      <c r="L322" t="s">
        <v>29</v>
      </c>
      <c r="M322" t="s">
        <v>21</v>
      </c>
      <c r="N322" t="s">
        <v>43</v>
      </c>
      <c r="O322" s="1">
        <v>31.52</v>
      </c>
      <c r="P322" s="1">
        <v>775.47</v>
      </c>
      <c r="Q322">
        <v>1</v>
      </c>
      <c r="R322" t="s">
        <v>21</v>
      </c>
      <c r="S322" t="str">
        <f>IF(ChurnData[[#This Row],[MonthlyCharges]]&lt;=30,"1. Up to 30",IF(ChurnData[[#This Row],[MonthlyCharges]]&lt;=50,"2. 31-50",IF(ChurnData[[#This Row],[MonthlyCharges]]&lt;=70,"3. 51-70",IF(ChurnData[[#This Row],[MonthlyCharges]]&lt;=90,"4. 71-90","5. Over 90"))))</f>
        <v>2. 31-50</v>
      </c>
      <c r="T322" t="str">
        <f>IF(AND(ChurnData[[#This Row],[Contract]]="Month-to-month",ChurnData[[#This Row],[InternetService]]="Fiber optic",ChurnData[[#This Row],[TenureMonths]]&lt;=11),"High-risk","Other")</f>
        <v>Other</v>
      </c>
      <c r="U322" t="str">
        <f>IF(ChurnData[[#This Row],[TenureMonths]]&lt;=11,"0-11",IF(ChurnData[[#This Row],[TenureMonths]]&lt;=23,"12-23",IF(ChurnData[[#This Row],[TenureMonths]]&lt;=35,"24-35",IF(ChurnData[[#This Row],[TenureMonths]]&lt;=47,"36-47",IF(ChurnData[[#This Row],[TenureMonths]]&lt;=59,"48-59","60-72")))))</f>
        <v>24-35</v>
      </c>
      <c r="V322">
        <f>IF(ChurnData[[#This Row],[Churn]]="Yes",1,0)</f>
        <v>0</v>
      </c>
    </row>
    <row r="323" spans="1:22" x14ac:dyDescent="0.35">
      <c r="A323" t="s">
        <v>366</v>
      </c>
      <c r="B323" t="s">
        <v>36</v>
      </c>
      <c r="C323">
        <v>1</v>
      </c>
      <c r="D323" t="s">
        <v>21</v>
      </c>
      <c r="E323" t="s">
        <v>21</v>
      </c>
      <c r="F323" t="s">
        <v>75</v>
      </c>
      <c r="G323" s="2">
        <v>5</v>
      </c>
      <c r="H323" t="s">
        <v>20</v>
      </c>
      <c r="I323" t="s">
        <v>23</v>
      </c>
      <c r="J323" t="s">
        <v>21</v>
      </c>
      <c r="K323" t="s">
        <v>20</v>
      </c>
      <c r="L323" t="s">
        <v>33</v>
      </c>
      <c r="M323" t="s">
        <v>21</v>
      </c>
      <c r="N323" t="s">
        <v>43</v>
      </c>
      <c r="O323" s="1">
        <v>101.72</v>
      </c>
      <c r="P323" s="1">
        <v>502.64</v>
      </c>
      <c r="Q323">
        <v>0</v>
      </c>
      <c r="R323" t="s">
        <v>21</v>
      </c>
      <c r="S323" t="str">
        <f>IF(ChurnData[[#This Row],[MonthlyCharges]]&lt;=30,"1. Up to 30",IF(ChurnData[[#This Row],[MonthlyCharges]]&lt;=50,"2. 31-50",IF(ChurnData[[#This Row],[MonthlyCharges]]&lt;=70,"3. 51-70",IF(ChurnData[[#This Row],[MonthlyCharges]]&lt;=90,"4. 71-90","5. Over 90"))))</f>
        <v>5. Over 90</v>
      </c>
      <c r="T323" t="str">
        <f>IF(AND(ChurnData[[#This Row],[Contract]]="Month-to-month",ChurnData[[#This Row],[InternetService]]="Fiber optic",ChurnData[[#This Row],[TenureMonths]]&lt;=11),"High-risk","Other")</f>
        <v>High-risk</v>
      </c>
      <c r="U323" t="str">
        <f>IF(ChurnData[[#This Row],[TenureMonths]]&lt;=11,"0-11",IF(ChurnData[[#This Row],[TenureMonths]]&lt;=23,"12-23",IF(ChurnData[[#This Row],[TenureMonths]]&lt;=35,"24-35",IF(ChurnData[[#This Row],[TenureMonths]]&lt;=47,"36-47",IF(ChurnData[[#This Row],[TenureMonths]]&lt;=59,"48-59","60-72")))))</f>
        <v>0-11</v>
      </c>
      <c r="V323">
        <f>IF(ChurnData[[#This Row],[Churn]]="Yes",1,0)</f>
        <v>0</v>
      </c>
    </row>
    <row r="324" spans="1:22" x14ac:dyDescent="0.35">
      <c r="A324" t="s">
        <v>367</v>
      </c>
      <c r="B324" t="s">
        <v>19</v>
      </c>
      <c r="C324">
        <v>0</v>
      </c>
      <c r="D324" t="s">
        <v>21</v>
      </c>
      <c r="E324" t="s">
        <v>21</v>
      </c>
      <c r="F324" t="s">
        <v>65</v>
      </c>
      <c r="G324" s="2">
        <v>14</v>
      </c>
      <c r="H324" t="s">
        <v>20</v>
      </c>
      <c r="I324" t="s">
        <v>23</v>
      </c>
      <c r="J324" t="s">
        <v>21</v>
      </c>
      <c r="K324" t="s">
        <v>21</v>
      </c>
      <c r="L324" t="s">
        <v>33</v>
      </c>
      <c r="M324" t="s">
        <v>20</v>
      </c>
      <c r="N324" t="s">
        <v>25</v>
      </c>
      <c r="O324" s="1">
        <v>74.319999999999993</v>
      </c>
      <c r="P324" s="1">
        <v>1041.1400000000001</v>
      </c>
      <c r="Q324">
        <v>2</v>
      </c>
      <c r="R324" t="s">
        <v>21</v>
      </c>
      <c r="S324" t="str">
        <f>IF(ChurnData[[#This Row],[MonthlyCharges]]&lt;=30,"1. Up to 30",IF(ChurnData[[#This Row],[MonthlyCharges]]&lt;=50,"2. 31-50",IF(ChurnData[[#This Row],[MonthlyCharges]]&lt;=70,"3. 51-70",IF(ChurnData[[#This Row],[MonthlyCharges]]&lt;=90,"4. 71-90","5. Over 90"))))</f>
        <v>4. 71-90</v>
      </c>
      <c r="T324" t="str">
        <f>IF(AND(ChurnData[[#This Row],[Contract]]="Month-to-month",ChurnData[[#This Row],[InternetService]]="Fiber optic",ChurnData[[#This Row],[TenureMonths]]&lt;=11),"High-risk","Other")</f>
        <v>Other</v>
      </c>
      <c r="U324" t="str">
        <f>IF(ChurnData[[#This Row],[TenureMonths]]&lt;=11,"0-11",IF(ChurnData[[#This Row],[TenureMonths]]&lt;=23,"12-23",IF(ChurnData[[#This Row],[TenureMonths]]&lt;=35,"24-35",IF(ChurnData[[#This Row],[TenureMonths]]&lt;=47,"36-47",IF(ChurnData[[#This Row],[TenureMonths]]&lt;=59,"48-59","60-72")))))</f>
        <v>12-23</v>
      </c>
      <c r="V324">
        <f>IF(ChurnData[[#This Row],[Churn]]="Yes",1,0)</f>
        <v>0</v>
      </c>
    </row>
    <row r="325" spans="1:22" x14ac:dyDescent="0.35">
      <c r="A325" t="s">
        <v>368</v>
      </c>
      <c r="B325" t="s">
        <v>19</v>
      </c>
      <c r="C325">
        <v>0</v>
      </c>
      <c r="D325" t="s">
        <v>21</v>
      </c>
      <c r="E325" t="s">
        <v>20</v>
      </c>
      <c r="F325" t="s">
        <v>47</v>
      </c>
      <c r="G325" s="2">
        <v>60</v>
      </c>
      <c r="H325" t="s">
        <v>20</v>
      </c>
      <c r="I325" t="s">
        <v>32</v>
      </c>
      <c r="J325" t="s">
        <v>21</v>
      </c>
      <c r="K325" t="s">
        <v>21</v>
      </c>
      <c r="L325" t="s">
        <v>24</v>
      </c>
      <c r="M325" t="s">
        <v>20</v>
      </c>
      <c r="N325" t="s">
        <v>34</v>
      </c>
      <c r="O325" s="1">
        <v>50.54</v>
      </c>
      <c r="P325" s="1">
        <v>0</v>
      </c>
      <c r="Q325">
        <v>0</v>
      </c>
      <c r="R325" t="s">
        <v>21</v>
      </c>
      <c r="S325" t="str">
        <f>IF(ChurnData[[#This Row],[MonthlyCharges]]&lt;=30,"1. Up to 30",IF(ChurnData[[#This Row],[MonthlyCharges]]&lt;=50,"2. 31-50",IF(ChurnData[[#This Row],[MonthlyCharges]]&lt;=70,"3. 51-70",IF(ChurnData[[#This Row],[MonthlyCharges]]&lt;=90,"4. 71-90","5. Over 90"))))</f>
        <v>3. 51-70</v>
      </c>
      <c r="T325" t="str">
        <f>IF(AND(ChurnData[[#This Row],[Contract]]="Month-to-month",ChurnData[[#This Row],[InternetService]]="Fiber optic",ChurnData[[#This Row],[TenureMonths]]&lt;=11),"High-risk","Other")</f>
        <v>Other</v>
      </c>
      <c r="U325" t="str">
        <f>IF(ChurnData[[#This Row],[TenureMonths]]&lt;=11,"0-11",IF(ChurnData[[#This Row],[TenureMonths]]&lt;=23,"12-23",IF(ChurnData[[#This Row],[TenureMonths]]&lt;=35,"24-35",IF(ChurnData[[#This Row],[TenureMonths]]&lt;=47,"36-47",IF(ChurnData[[#This Row],[TenureMonths]]&lt;=59,"48-59","60-72")))))</f>
        <v>60-72</v>
      </c>
      <c r="V325">
        <f>IF(ChurnData[[#This Row],[Churn]]="Yes",1,0)</f>
        <v>0</v>
      </c>
    </row>
    <row r="326" spans="1:22" x14ac:dyDescent="0.35">
      <c r="A326" t="s">
        <v>369</v>
      </c>
      <c r="B326" t="s">
        <v>36</v>
      </c>
      <c r="C326">
        <v>0</v>
      </c>
      <c r="D326" t="s">
        <v>20</v>
      </c>
      <c r="E326" t="s">
        <v>21</v>
      </c>
      <c r="F326" t="s">
        <v>65</v>
      </c>
      <c r="G326" s="2">
        <v>37</v>
      </c>
      <c r="H326" t="s">
        <v>20</v>
      </c>
      <c r="I326" t="s">
        <v>23</v>
      </c>
      <c r="J326" t="s">
        <v>20</v>
      </c>
      <c r="K326" t="s">
        <v>20</v>
      </c>
      <c r="L326" t="s">
        <v>24</v>
      </c>
      <c r="M326" t="s">
        <v>21</v>
      </c>
      <c r="N326" t="s">
        <v>25</v>
      </c>
      <c r="O326" s="1">
        <v>90.89</v>
      </c>
      <c r="P326" s="1">
        <v>3302.28</v>
      </c>
      <c r="Q326">
        <v>1</v>
      </c>
      <c r="R326" t="s">
        <v>21</v>
      </c>
      <c r="S326" t="str">
        <f>IF(ChurnData[[#This Row],[MonthlyCharges]]&lt;=30,"1. Up to 30",IF(ChurnData[[#This Row],[MonthlyCharges]]&lt;=50,"2. 31-50",IF(ChurnData[[#This Row],[MonthlyCharges]]&lt;=70,"3. 51-70",IF(ChurnData[[#This Row],[MonthlyCharges]]&lt;=90,"4. 71-90","5. Over 90"))))</f>
        <v>5. Over 90</v>
      </c>
      <c r="T326" t="str">
        <f>IF(AND(ChurnData[[#This Row],[Contract]]="Month-to-month",ChurnData[[#This Row],[InternetService]]="Fiber optic",ChurnData[[#This Row],[TenureMonths]]&lt;=11),"High-risk","Other")</f>
        <v>Other</v>
      </c>
      <c r="U326" t="str">
        <f>IF(ChurnData[[#This Row],[TenureMonths]]&lt;=11,"0-11",IF(ChurnData[[#This Row],[TenureMonths]]&lt;=23,"12-23",IF(ChurnData[[#This Row],[TenureMonths]]&lt;=35,"24-35",IF(ChurnData[[#This Row],[TenureMonths]]&lt;=47,"36-47",IF(ChurnData[[#This Row],[TenureMonths]]&lt;=59,"48-59","60-72")))))</f>
        <v>36-47</v>
      </c>
      <c r="V326">
        <f>IF(ChurnData[[#This Row],[Churn]]="Yes",1,0)</f>
        <v>0</v>
      </c>
    </row>
    <row r="327" spans="1:22" x14ac:dyDescent="0.35">
      <c r="A327" t="s">
        <v>370</v>
      </c>
      <c r="B327" t="s">
        <v>19</v>
      </c>
      <c r="C327">
        <v>0</v>
      </c>
      <c r="D327" t="s">
        <v>20</v>
      </c>
      <c r="E327" t="s">
        <v>20</v>
      </c>
      <c r="F327" t="s">
        <v>27</v>
      </c>
      <c r="G327" s="2">
        <v>10</v>
      </c>
      <c r="H327" t="s">
        <v>20</v>
      </c>
      <c r="I327" t="s">
        <v>32</v>
      </c>
      <c r="J327" t="s">
        <v>20</v>
      </c>
      <c r="K327" t="s">
        <v>20</v>
      </c>
      <c r="L327" t="s">
        <v>33</v>
      </c>
      <c r="M327" t="s">
        <v>20</v>
      </c>
      <c r="N327" t="s">
        <v>25</v>
      </c>
      <c r="O327" s="1">
        <v>68.010000000000005</v>
      </c>
      <c r="P327" s="1">
        <v>680.51</v>
      </c>
      <c r="Q327">
        <v>1</v>
      </c>
      <c r="R327" t="s">
        <v>21</v>
      </c>
      <c r="S327" t="str">
        <f>IF(ChurnData[[#This Row],[MonthlyCharges]]&lt;=30,"1. Up to 30",IF(ChurnData[[#This Row],[MonthlyCharges]]&lt;=50,"2. 31-50",IF(ChurnData[[#This Row],[MonthlyCharges]]&lt;=70,"3. 51-70",IF(ChurnData[[#This Row],[MonthlyCharges]]&lt;=90,"4. 71-90","5. Over 90"))))</f>
        <v>3. 51-70</v>
      </c>
      <c r="T327" t="str">
        <f>IF(AND(ChurnData[[#This Row],[Contract]]="Month-to-month",ChurnData[[#This Row],[InternetService]]="Fiber optic",ChurnData[[#This Row],[TenureMonths]]&lt;=11),"High-risk","Other")</f>
        <v>Other</v>
      </c>
      <c r="U327" t="str">
        <f>IF(ChurnData[[#This Row],[TenureMonths]]&lt;=11,"0-11",IF(ChurnData[[#This Row],[TenureMonths]]&lt;=23,"12-23",IF(ChurnData[[#This Row],[TenureMonths]]&lt;=35,"24-35",IF(ChurnData[[#This Row],[TenureMonths]]&lt;=47,"36-47",IF(ChurnData[[#This Row],[TenureMonths]]&lt;=59,"48-59","60-72")))))</f>
        <v>0-11</v>
      </c>
      <c r="V327">
        <f>IF(ChurnData[[#This Row],[Churn]]="Yes",1,0)</f>
        <v>0</v>
      </c>
    </row>
    <row r="328" spans="1:22" x14ac:dyDescent="0.35">
      <c r="A328" t="s">
        <v>371</v>
      </c>
      <c r="B328" t="s">
        <v>36</v>
      </c>
      <c r="C328">
        <v>0</v>
      </c>
      <c r="D328" t="s">
        <v>20</v>
      </c>
      <c r="E328" t="s">
        <v>20</v>
      </c>
      <c r="F328" t="s">
        <v>65</v>
      </c>
      <c r="G328" s="2">
        <v>12</v>
      </c>
      <c r="H328" t="s">
        <v>20</v>
      </c>
      <c r="I328" t="s">
        <v>21</v>
      </c>
      <c r="J328" t="s">
        <v>28</v>
      </c>
      <c r="K328" t="s">
        <v>28</v>
      </c>
      <c r="L328" t="s">
        <v>33</v>
      </c>
      <c r="M328" t="s">
        <v>20</v>
      </c>
      <c r="N328" t="s">
        <v>43</v>
      </c>
      <c r="O328" s="1">
        <v>34.200000000000003</v>
      </c>
      <c r="P328" s="1">
        <v>410.24</v>
      </c>
      <c r="Q328">
        <v>0</v>
      </c>
      <c r="R328" t="s">
        <v>20</v>
      </c>
      <c r="S328" t="str">
        <f>IF(ChurnData[[#This Row],[MonthlyCharges]]&lt;=30,"1. Up to 30",IF(ChurnData[[#This Row],[MonthlyCharges]]&lt;=50,"2. 31-50",IF(ChurnData[[#This Row],[MonthlyCharges]]&lt;=70,"3. 51-70",IF(ChurnData[[#This Row],[MonthlyCharges]]&lt;=90,"4. 71-90","5. Over 90"))))</f>
        <v>2. 31-50</v>
      </c>
      <c r="T328" t="str">
        <f>IF(AND(ChurnData[[#This Row],[Contract]]="Month-to-month",ChurnData[[#This Row],[InternetService]]="Fiber optic",ChurnData[[#This Row],[TenureMonths]]&lt;=11),"High-risk","Other")</f>
        <v>Other</v>
      </c>
      <c r="U328" t="str">
        <f>IF(ChurnData[[#This Row],[TenureMonths]]&lt;=11,"0-11",IF(ChurnData[[#This Row],[TenureMonths]]&lt;=23,"12-23",IF(ChurnData[[#This Row],[TenureMonths]]&lt;=35,"24-35",IF(ChurnData[[#This Row],[TenureMonths]]&lt;=47,"36-47",IF(ChurnData[[#This Row],[TenureMonths]]&lt;=59,"48-59","60-72")))))</f>
        <v>12-23</v>
      </c>
      <c r="V328">
        <f>IF(ChurnData[[#This Row],[Churn]]="Yes",1,0)</f>
        <v>1</v>
      </c>
    </row>
    <row r="329" spans="1:22" x14ac:dyDescent="0.35">
      <c r="A329" t="s">
        <v>372</v>
      </c>
      <c r="B329" t="s">
        <v>19</v>
      </c>
      <c r="C329">
        <v>0</v>
      </c>
      <c r="D329" t="s">
        <v>21</v>
      </c>
      <c r="E329" t="s">
        <v>21</v>
      </c>
      <c r="F329" t="s">
        <v>45</v>
      </c>
      <c r="G329" s="2">
        <v>24</v>
      </c>
      <c r="H329" t="s">
        <v>20</v>
      </c>
      <c r="I329" t="s">
        <v>23</v>
      </c>
      <c r="J329" t="s">
        <v>21</v>
      </c>
      <c r="K329" t="s">
        <v>20</v>
      </c>
      <c r="L329" t="s">
        <v>33</v>
      </c>
      <c r="M329" t="s">
        <v>20</v>
      </c>
      <c r="N329" t="s">
        <v>30</v>
      </c>
      <c r="O329" s="1">
        <v>88.22</v>
      </c>
      <c r="P329" s="1">
        <v>2173.15</v>
      </c>
      <c r="Q329">
        <v>3</v>
      </c>
      <c r="R329" t="s">
        <v>21</v>
      </c>
      <c r="S329" t="str">
        <f>IF(ChurnData[[#This Row],[MonthlyCharges]]&lt;=30,"1. Up to 30",IF(ChurnData[[#This Row],[MonthlyCharges]]&lt;=50,"2. 31-50",IF(ChurnData[[#This Row],[MonthlyCharges]]&lt;=70,"3. 51-70",IF(ChurnData[[#This Row],[MonthlyCharges]]&lt;=90,"4. 71-90","5. Over 90"))))</f>
        <v>4. 71-90</v>
      </c>
      <c r="T329" t="str">
        <f>IF(AND(ChurnData[[#This Row],[Contract]]="Month-to-month",ChurnData[[#This Row],[InternetService]]="Fiber optic",ChurnData[[#This Row],[TenureMonths]]&lt;=11),"High-risk","Other")</f>
        <v>Other</v>
      </c>
      <c r="U329" t="str">
        <f>IF(ChurnData[[#This Row],[TenureMonths]]&lt;=11,"0-11",IF(ChurnData[[#This Row],[TenureMonths]]&lt;=23,"12-23",IF(ChurnData[[#This Row],[TenureMonths]]&lt;=35,"24-35",IF(ChurnData[[#This Row],[TenureMonths]]&lt;=47,"36-47",IF(ChurnData[[#This Row],[TenureMonths]]&lt;=59,"48-59","60-72")))))</f>
        <v>24-35</v>
      </c>
      <c r="V329">
        <f>IF(ChurnData[[#This Row],[Churn]]="Yes",1,0)</f>
        <v>0</v>
      </c>
    </row>
    <row r="330" spans="1:22" x14ac:dyDescent="0.35">
      <c r="A330" t="s">
        <v>373</v>
      </c>
      <c r="B330" t="s">
        <v>19</v>
      </c>
      <c r="C330">
        <v>0</v>
      </c>
      <c r="D330" t="s">
        <v>20</v>
      </c>
      <c r="E330" t="s">
        <v>20</v>
      </c>
      <c r="F330" t="s">
        <v>65</v>
      </c>
      <c r="G330" s="2">
        <v>26</v>
      </c>
      <c r="H330" t="s">
        <v>20</v>
      </c>
      <c r="I330" t="s">
        <v>32</v>
      </c>
      <c r="J330" t="s">
        <v>21</v>
      </c>
      <c r="K330" t="s">
        <v>21</v>
      </c>
      <c r="L330" t="s">
        <v>29</v>
      </c>
      <c r="M330" t="s">
        <v>21</v>
      </c>
      <c r="N330" t="s">
        <v>25</v>
      </c>
      <c r="O330" s="1">
        <v>57.29</v>
      </c>
      <c r="P330" s="1">
        <v>1447.57</v>
      </c>
      <c r="Q330">
        <v>1</v>
      </c>
      <c r="R330" t="s">
        <v>21</v>
      </c>
      <c r="S330" t="str">
        <f>IF(ChurnData[[#This Row],[MonthlyCharges]]&lt;=30,"1. Up to 30",IF(ChurnData[[#This Row],[MonthlyCharges]]&lt;=50,"2. 31-50",IF(ChurnData[[#This Row],[MonthlyCharges]]&lt;=70,"3. 51-70",IF(ChurnData[[#This Row],[MonthlyCharges]]&lt;=90,"4. 71-90","5. Over 90"))))</f>
        <v>3. 51-70</v>
      </c>
      <c r="T330" t="str">
        <f>IF(AND(ChurnData[[#This Row],[Contract]]="Month-to-month",ChurnData[[#This Row],[InternetService]]="Fiber optic",ChurnData[[#This Row],[TenureMonths]]&lt;=11),"High-risk","Other")</f>
        <v>Other</v>
      </c>
      <c r="U330" t="str">
        <f>IF(ChurnData[[#This Row],[TenureMonths]]&lt;=11,"0-11",IF(ChurnData[[#This Row],[TenureMonths]]&lt;=23,"12-23",IF(ChurnData[[#This Row],[TenureMonths]]&lt;=35,"24-35",IF(ChurnData[[#This Row],[TenureMonths]]&lt;=47,"36-47",IF(ChurnData[[#This Row],[TenureMonths]]&lt;=59,"48-59","60-72")))))</f>
        <v>24-35</v>
      </c>
      <c r="V330">
        <f>IF(ChurnData[[#This Row],[Churn]]="Yes",1,0)</f>
        <v>0</v>
      </c>
    </row>
    <row r="331" spans="1:22" x14ac:dyDescent="0.35">
      <c r="A331" t="s">
        <v>374</v>
      </c>
      <c r="B331" t="s">
        <v>36</v>
      </c>
      <c r="C331">
        <v>0</v>
      </c>
      <c r="D331" t="s">
        <v>21</v>
      </c>
      <c r="E331" t="s">
        <v>20</v>
      </c>
      <c r="F331" t="s">
        <v>39</v>
      </c>
      <c r="G331" s="2">
        <v>67</v>
      </c>
      <c r="H331" t="s">
        <v>20</v>
      </c>
      <c r="I331" t="s">
        <v>23</v>
      </c>
      <c r="J331" t="s">
        <v>21</v>
      </c>
      <c r="K331" t="s">
        <v>20</v>
      </c>
      <c r="L331" t="s">
        <v>24</v>
      </c>
      <c r="M331" t="s">
        <v>20</v>
      </c>
      <c r="N331" t="s">
        <v>43</v>
      </c>
      <c r="O331" s="1">
        <v>93.68</v>
      </c>
      <c r="P331" s="1">
        <v>6208.19</v>
      </c>
      <c r="Q331">
        <v>5</v>
      </c>
      <c r="R331" t="s">
        <v>21</v>
      </c>
      <c r="S331" t="str">
        <f>IF(ChurnData[[#This Row],[MonthlyCharges]]&lt;=30,"1. Up to 30",IF(ChurnData[[#This Row],[MonthlyCharges]]&lt;=50,"2. 31-50",IF(ChurnData[[#This Row],[MonthlyCharges]]&lt;=70,"3. 51-70",IF(ChurnData[[#This Row],[MonthlyCharges]]&lt;=90,"4. 71-90","5. Over 90"))))</f>
        <v>5. Over 90</v>
      </c>
      <c r="T331" t="str">
        <f>IF(AND(ChurnData[[#This Row],[Contract]]="Month-to-month",ChurnData[[#This Row],[InternetService]]="Fiber optic",ChurnData[[#This Row],[TenureMonths]]&lt;=11),"High-risk","Other")</f>
        <v>Other</v>
      </c>
      <c r="U331" t="str">
        <f>IF(ChurnData[[#This Row],[TenureMonths]]&lt;=11,"0-11",IF(ChurnData[[#This Row],[TenureMonths]]&lt;=23,"12-23",IF(ChurnData[[#This Row],[TenureMonths]]&lt;=35,"24-35",IF(ChurnData[[#This Row],[TenureMonths]]&lt;=47,"36-47",IF(ChurnData[[#This Row],[TenureMonths]]&lt;=59,"48-59","60-72")))))</f>
        <v>60-72</v>
      </c>
      <c r="V331">
        <f>IF(ChurnData[[#This Row],[Churn]]="Yes",1,0)</f>
        <v>0</v>
      </c>
    </row>
    <row r="332" spans="1:22" x14ac:dyDescent="0.35">
      <c r="A332" t="s">
        <v>375</v>
      </c>
      <c r="B332" t="s">
        <v>36</v>
      </c>
      <c r="C332">
        <v>0</v>
      </c>
      <c r="D332" t="s">
        <v>20</v>
      </c>
      <c r="E332" t="s">
        <v>21</v>
      </c>
      <c r="F332" t="s">
        <v>27</v>
      </c>
      <c r="G332" s="2">
        <v>19</v>
      </c>
      <c r="H332" t="s">
        <v>20</v>
      </c>
      <c r="I332" t="s">
        <v>32</v>
      </c>
      <c r="J332" t="s">
        <v>20</v>
      </c>
      <c r="K332" t="s">
        <v>21</v>
      </c>
      <c r="L332" t="s">
        <v>33</v>
      </c>
      <c r="M332" t="s">
        <v>21</v>
      </c>
      <c r="N332" t="s">
        <v>34</v>
      </c>
      <c r="O332" s="1">
        <v>57.31</v>
      </c>
      <c r="P332" s="1">
        <v>1057.1199999999999</v>
      </c>
      <c r="Q332">
        <v>2</v>
      </c>
      <c r="R332" t="s">
        <v>20</v>
      </c>
      <c r="S332" t="str">
        <f>IF(ChurnData[[#This Row],[MonthlyCharges]]&lt;=30,"1. Up to 30",IF(ChurnData[[#This Row],[MonthlyCharges]]&lt;=50,"2. 31-50",IF(ChurnData[[#This Row],[MonthlyCharges]]&lt;=70,"3. 51-70",IF(ChurnData[[#This Row],[MonthlyCharges]]&lt;=90,"4. 71-90","5. Over 90"))))</f>
        <v>3. 51-70</v>
      </c>
      <c r="T332" t="str">
        <f>IF(AND(ChurnData[[#This Row],[Contract]]="Month-to-month",ChurnData[[#This Row],[InternetService]]="Fiber optic",ChurnData[[#This Row],[TenureMonths]]&lt;=11),"High-risk","Other")</f>
        <v>Other</v>
      </c>
      <c r="U332" t="str">
        <f>IF(ChurnData[[#This Row],[TenureMonths]]&lt;=11,"0-11",IF(ChurnData[[#This Row],[TenureMonths]]&lt;=23,"12-23",IF(ChurnData[[#This Row],[TenureMonths]]&lt;=35,"24-35",IF(ChurnData[[#This Row],[TenureMonths]]&lt;=47,"36-47",IF(ChurnData[[#This Row],[TenureMonths]]&lt;=59,"48-59","60-72")))))</f>
        <v>12-23</v>
      </c>
      <c r="V332">
        <f>IF(ChurnData[[#This Row],[Churn]]="Yes",1,0)</f>
        <v>1</v>
      </c>
    </row>
    <row r="333" spans="1:22" x14ac:dyDescent="0.35">
      <c r="A333" t="s">
        <v>376</v>
      </c>
      <c r="B333" t="s">
        <v>36</v>
      </c>
      <c r="C333">
        <v>1</v>
      </c>
      <c r="D333" t="s">
        <v>20</v>
      </c>
      <c r="E333" t="s">
        <v>20</v>
      </c>
      <c r="F333" t="s">
        <v>45</v>
      </c>
      <c r="G333" s="2">
        <v>14</v>
      </c>
      <c r="H333" t="s">
        <v>20</v>
      </c>
      <c r="I333" t="s">
        <v>32</v>
      </c>
      <c r="J333" t="s">
        <v>20</v>
      </c>
      <c r="K333" t="s">
        <v>21</v>
      </c>
      <c r="L333" t="s">
        <v>33</v>
      </c>
      <c r="M333" t="s">
        <v>20</v>
      </c>
      <c r="N333" t="s">
        <v>25</v>
      </c>
      <c r="O333" s="1">
        <v>60.98</v>
      </c>
      <c r="P333" s="1">
        <v>848</v>
      </c>
      <c r="Q333">
        <v>0</v>
      </c>
      <c r="R333" t="s">
        <v>20</v>
      </c>
      <c r="S333" t="str">
        <f>IF(ChurnData[[#This Row],[MonthlyCharges]]&lt;=30,"1. Up to 30",IF(ChurnData[[#This Row],[MonthlyCharges]]&lt;=50,"2. 31-50",IF(ChurnData[[#This Row],[MonthlyCharges]]&lt;=70,"3. 51-70",IF(ChurnData[[#This Row],[MonthlyCharges]]&lt;=90,"4. 71-90","5. Over 90"))))</f>
        <v>3. 51-70</v>
      </c>
      <c r="T333" t="str">
        <f>IF(AND(ChurnData[[#This Row],[Contract]]="Month-to-month",ChurnData[[#This Row],[InternetService]]="Fiber optic",ChurnData[[#This Row],[TenureMonths]]&lt;=11),"High-risk","Other")</f>
        <v>Other</v>
      </c>
      <c r="U333" t="str">
        <f>IF(ChurnData[[#This Row],[TenureMonths]]&lt;=11,"0-11",IF(ChurnData[[#This Row],[TenureMonths]]&lt;=23,"12-23",IF(ChurnData[[#This Row],[TenureMonths]]&lt;=35,"24-35",IF(ChurnData[[#This Row],[TenureMonths]]&lt;=47,"36-47",IF(ChurnData[[#This Row],[TenureMonths]]&lt;=59,"48-59","60-72")))))</f>
        <v>12-23</v>
      </c>
      <c r="V333">
        <f>IF(ChurnData[[#This Row],[Churn]]="Yes",1,0)</f>
        <v>1</v>
      </c>
    </row>
    <row r="334" spans="1:22" x14ac:dyDescent="0.35">
      <c r="A334" t="s">
        <v>377</v>
      </c>
      <c r="B334" t="s">
        <v>36</v>
      </c>
      <c r="C334">
        <v>0</v>
      </c>
      <c r="D334" t="s">
        <v>20</v>
      </c>
      <c r="E334" t="s">
        <v>20</v>
      </c>
      <c r="F334" t="s">
        <v>49</v>
      </c>
      <c r="G334" s="2">
        <v>28</v>
      </c>
      <c r="H334" t="s">
        <v>21</v>
      </c>
      <c r="I334" t="s">
        <v>32</v>
      </c>
      <c r="J334" t="s">
        <v>21</v>
      </c>
      <c r="K334" t="s">
        <v>20</v>
      </c>
      <c r="L334" t="s">
        <v>29</v>
      </c>
      <c r="M334" t="s">
        <v>20</v>
      </c>
      <c r="N334" t="s">
        <v>34</v>
      </c>
      <c r="O334" s="1">
        <v>44.31</v>
      </c>
      <c r="P334" s="1">
        <v>1208.99</v>
      </c>
      <c r="Q334">
        <v>2</v>
      </c>
      <c r="R334" t="s">
        <v>21</v>
      </c>
      <c r="S334" t="str">
        <f>IF(ChurnData[[#This Row],[MonthlyCharges]]&lt;=30,"1. Up to 30",IF(ChurnData[[#This Row],[MonthlyCharges]]&lt;=50,"2. 31-50",IF(ChurnData[[#This Row],[MonthlyCharges]]&lt;=70,"3. 51-70",IF(ChurnData[[#This Row],[MonthlyCharges]]&lt;=90,"4. 71-90","5. Over 90"))))</f>
        <v>2. 31-50</v>
      </c>
      <c r="T334" t="str">
        <f>IF(AND(ChurnData[[#This Row],[Contract]]="Month-to-month",ChurnData[[#This Row],[InternetService]]="Fiber optic",ChurnData[[#This Row],[TenureMonths]]&lt;=11),"High-risk","Other")</f>
        <v>Other</v>
      </c>
      <c r="U334" t="str">
        <f>IF(ChurnData[[#This Row],[TenureMonths]]&lt;=11,"0-11",IF(ChurnData[[#This Row],[TenureMonths]]&lt;=23,"12-23",IF(ChurnData[[#This Row],[TenureMonths]]&lt;=35,"24-35",IF(ChurnData[[#This Row],[TenureMonths]]&lt;=47,"36-47",IF(ChurnData[[#This Row],[TenureMonths]]&lt;=59,"48-59","60-72")))))</f>
        <v>24-35</v>
      </c>
      <c r="V334">
        <f>IF(ChurnData[[#This Row],[Churn]]="Yes",1,0)</f>
        <v>0</v>
      </c>
    </row>
    <row r="335" spans="1:22" x14ac:dyDescent="0.35">
      <c r="A335" t="s">
        <v>378</v>
      </c>
      <c r="B335" t="s">
        <v>36</v>
      </c>
      <c r="C335">
        <v>1</v>
      </c>
      <c r="D335" t="s">
        <v>21</v>
      </c>
      <c r="E335" t="s">
        <v>21</v>
      </c>
      <c r="F335" t="s">
        <v>37</v>
      </c>
      <c r="G335" s="2">
        <v>15</v>
      </c>
      <c r="H335" t="s">
        <v>20</v>
      </c>
      <c r="I335" t="s">
        <v>23</v>
      </c>
      <c r="J335" t="s">
        <v>20</v>
      </c>
      <c r="K335" t="s">
        <v>21</v>
      </c>
      <c r="L335" t="s">
        <v>33</v>
      </c>
      <c r="M335" t="s">
        <v>21</v>
      </c>
      <c r="N335" t="s">
        <v>25</v>
      </c>
      <c r="O335" s="1">
        <v>92.43</v>
      </c>
      <c r="P335" s="1">
        <v>1407.15</v>
      </c>
      <c r="Q335">
        <v>2</v>
      </c>
      <c r="R335" t="s">
        <v>20</v>
      </c>
      <c r="S335" t="str">
        <f>IF(ChurnData[[#This Row],[MonthlyCharges]]&lt;=30,"1. Up to 30",IF(ChurnData[[#This Row],[MonthlyCharges]]&lt;=50,"2. 31-50",IF(ChurnData[[#This Row],[MonthlyCharges]]&lt;=70,"3. 51-70",IF(ChurnData[[#This Row],[MonthlyCharges]]&lt;=90,"4. 71-90","5. Over 90"))))</f>
        <v>5. Over 90</v>
      </c>
      <c r="T335" t="str">
        <f>IF(AND(ChurnData[[#This Row],[Contract]]="Month-to-month",ChurnData[[#This Row],[InternetService]]="Fiber optic",ChurnData[[#This Row],[TenureMonths]]&lt;=11),"High-risk","Other")</f>
        <v>Other</v>
      </c>
      <c r="U335" t="str">
        <f>IF(ChurnData[[#This Row],[TenureMonths]]&lt;=11,"0-11",IF(ChurnData[[#This Row],[TenureMonths]]&lt;=23,"12-23",IF(ChurnData[[#This Row],[TenureMonths]]&lt;=35,"24-35",IF(ChurnData[[#This Row],[TenureMonths]]&lt;=47,"36-47",IF(ChurnData[[#This Row],[TenureMonths]]&lt;=59,"48-59","60-72")))))</f>
        <v>12-23</v>
      </c>
      <c r="V335">
        <f>IF(ChurnData[[#This Row],[Churn]]="Yes",1,0)</f>
        <v>1</v>
      </c>
    </row>
    <row r="336" spans="1:22" x14ac:dyDescent="0.35">
      <c r="A336" t="s">
        <v>379</v>
      </c>
      <c r="B336" t="s">
        <v>19</v>
      </c>
      <c r="C336">
        <v>0</v>
      </c>
      <c r="D336" t="s">
        <v>20</v>
      </c>
      <c r="E336" t="s">
        <v>20</v>
      </c>
      <c r="F336" t="s">
        <v>58</v>
      </c>
      <c r="G336" s="2">
        <v>55</v>
      </c>
      <c r="H336" t="s">
        <v>21</v>
      </c>
      <c r="I336" t="s">
        <v>21</v>
      </c>
      <c r="J336" t="s">
        <v>28</v>
      </c>
      <c r="K336" t="s">
        <v>28</v>
      </c>
      <c r="L336" t="s">
        <v>29</v>
      </c>
      <c r="M336" t="s">
        <v>20</v>
      </c>
      <c r="N336" t="s">
        <v>34</v>
      </c>
      <c r="O336" s="1">
        <v>18</v>
      </c>
      <c r="P336" s="1">
        <v>1007.78</v>
      </c>
      <c r="Q336">
        <v>1</v>
      </c>
      <c r="R336" t="s">
        <v>21</v>
      </c>
      <c r="S336" t="str">
        <f>IF(ChurnData[[#This Row],[MonthlyCharges]]&lt;=30,"1. Up to 30",IF(ChurnData[[#This Row],[MonthlyCharges]]&lt;=50,"2. 31-50",IF(ChurnData[[#This Row],[MonthlyCharges]]&lt;=70,"3. 51-70",IF(ChurnData[[#This Row],[MonthlyCharges]]&lt;=90,"4. 71-90","5. Over 90"))))</f>
        <v>1. Up to 30</v>
      </c>
      <c r="T336" t="str">
        <f>IF(AND(ChurnData[[#This Row],[Contract]]="Month-to-month",ChurnData[[#This Row],[InternetService]]="Fiber optic",ChurnData[[#This Row],[TenureMonths]]&lt;=11),"High-risk","Other")</f>
        <v>Other</v>
      </c>
      <c r="U336" t="str">
        <f>IF(ChurnData[[#This Row],[TenureMonths]]&lt;=11,"0-11",IF(ChurnData[[#This Row],[TenureMonths]]&lt;=23,"12-23",IF(ChurnData[[#This Row],[TenureMonths]]&lt;=35,"24-35",IF(ChurnData[[#This Row],[TenureMonths]]&lt;=47,"36-47",IF(ChurnData[[#This Row],[TenureMonths]]&lt;=59,"48-59","60-72")))))</f>
        <v>48-59</v>
      </c>
      <c r="V336">
        <f>IF(ChurnData[[#This Row],[Churn]]="Yes",1,0)</f>
        <v>0</v>
      </c>
    </row>
    <row r="337" spans="1:22" x14ac:dyDescent="0.35">
      <c r="A337" t="s">
        <v>380</v>
      </c>
      <c r="B337" t="s">
        <v>19</v>
      </c>
      <c r="C337">
        <v>0</v>
      </c>
      <c r="D337" t="s">
        <v>21</v>
      </c>
      <c r="E337" t="s">
        <v>21</v>
      </c>
      <c r="F337" t="s">
        <v>65</v>
      </c>
      <c r="G337" s="2">
        <v>7</v>
      </c>
      <c r="H337" t="s">
        <v>20</v>
      </c>
      <c r="I337" t="s">
        <v>23</v>
      </c>
      <c r="J337" t="s">
        <v>21</v>
      </c>
      <c r="K337" t="s">
        <v>20</v>
      </c>
      <c r="L337" t="s">
        <v>33</v>
      </c>
      <c r="M337" t="s">
        <v>21</v>
      </c>
      <c r="N337" t="s">
        <v>30</v>
      </c>
      <c r="O337" s="1">
        <v>85.28</v>
      </c>
      <c r="P337" s="1">
        <v>606.88</v>
      </c>
      <c r="Q337">
        <v>2</v>
      </c>
      <c r="R337" t="s">
        <v>21</v>
      </c>
      <c r="S337" t="str">
        <f>IF(ChurnData[[#This Row],[MonthlyCharges]]&lt;=30,"1. Up to 30",IF(ChurnData[[#This Row],[MonthlyCharges]]&lt;=50,"2. 31-50",IF(ChurnData[[#This Row],[MonthlyCharges]]&lt;=70,"3. 51-70",IF(ChurnData[[#This Row],[MonthlyCharges]]&lt;=90,"4. 71-90","5. Over 90"))))</f>
        <v>4. 71-90</v>
      </c>
      <c r="T337" t="str">
        <f>IF(AND(ChurnData[[#This Row],[Contract]]="Month-to-month",ChurnData[[#This Row],[InternetService]]="Fiber optic",ChurnData[[#This Row],[TenureMonths]]&lt;=11),"High-risk","Other")</f>
        <v>High-risk</v>
      </c>
      <c r="U337" t="str">
        <f>IF(ChurnData[[#This Row],[TenureMonths]]&lt;=11,"0-11",IF(ChurnData[[#This Row],[TenureMonths]]&lt;=23,"12-23",IF(ChurnData[[#This Row],[TenureMonths]]&lt;=35,"24-35",IF(ChurnData[[#This Row],[TenureMonths]]&lt;=47,"36-47",IF(ChurnData[[#This Row],[TenureMonths]]&lt;=59,"48-59","60-72")))))</f>
        <v>0-11</v>
      </c>
      <c r="V337">
        <f>IF(ChurnData[[#This Row],[Churn]]="Yes",1,0)</f>
        <v>0</v>
      </c>
    </row>
    <row r="338" spans="1:22" x14ac:dyDescent="0.35">
      <c r="A338" t="s">
        <v>381</v>
      </c>
      <c r="B338" t="s">
        <v>36</v>
      </c>
      <c r="C338">
        <v>0</v>
      </c>
      <c r="D338" t="s">
        <v>21</v>
      </c>
      <c r="E338" t="s">
        <v>21</v>
      </c>
      <c r="F338" t="s">
        <v>22</v>
      </c>
      <c r="G338" s="2">
        <v>41</v>
      </c>
      <c r="H338" t="s">
        <v>20</v>
      </c>
      <c r="I338" t="s">
        <v>21</v>
      </c>
      <c r="J338" t="s">
        <v>28</v>
      </c>
      <c r="K338" t="s">
        <v>28</v>
      </c>
      <c r="L338" t="s">
        <v>33</v>
      </c>
      <c r="M338" t="s">
        <v>21</v>
      </c>
      <c r="N338" t="s">
        <v>30</v>
      </c>
      <c r="O338" s="1">
        <v>41.67</v>
      </c>
      <c r="P338" s="1">
        <v>1749.94</v>
      </c>
      <c r="Q338">
        <v>2</v>
      </c>
      <c r="R338" t="s">
        <v>21</v>
      </c>
      <c r="S338" t="str">
        <f>IF(ChurnData[[#This Row],[MonthlyCharges]]&lt;=30,"1. Up to 30",IF(ChurnData[[#This Row],[MonthlyCharges]]&lt;=50,"2. 31-50",IF(ChurnData[[#This Row],[MonthlyCharges]]&lt;=70,"3. 51-70",IF(ChurnData[[#This Row],[MonthlyCharges]]&lt;=90,"4. 71-90","5. Over 90"))))</f>
        <v>2. 31-50</v>
      </c>
      <c r="T338" t="str">
        <f>IF(AND(ChurnData[[#This Row],[Contract]]="Month-to-month",ChurnData[[#This Row],[InternetService]]="Fiber optic",ChurnData[[#This Row],[TenureMonths]]&lt;=11),"High-risk","Other")</f>
        <v>Other</v>
      </c>
      <c r="U338" t="str">
        <f>IF(ChurnData[[#This Row],[TenureMonths]]&lt;=11,"0-11",IF(ChurnData[[#This Row],[TenureMonths]]&lt;=23,"12-23",IF(ChurnData[[#This Row],[TenureMonths]]&lt;=35,"24-35",IF(ChurnData[[#This Row],[TenureMonths]]&lt;=47,"36-47",IF(ChurnData[[#This Row],[TenureMonths]]&lt;=59,"48-59","60-72")))))</f>
        <v>36-47</v>
      </c>
      <c r="V338">
        <f>IF(ChurnData[[#This Row],[Churn]]="Yes",1,0)</f>
        <v>0</v>
      </c>
    </row>
    <row r="339" spans="1:22" x14ac:dyDescent="0.35">
      <c r="A339" t="s">
        <v>382</v>
      </c>
      <c r="B339" t="s">
        <v>36</v>
      </c>
      <c r="C339">
        <v>1</v>
      </c>
      <c r="D339" t="s">
        <v>21</v>
      </c>
      <c r="E339" t="s">
        <v>21</v>
      </c>
      <c r="F339" t="s">
        <v>56</v>
      </c>
      <c r="G339" s="2">
        <v>72</v>
      </c>
      <c r="H339" t="s">
        <v>20</v>
      </c>
      <c r="I339" t="s">
        <v>21</v>
      </c>
      <c r="J339" t="s">
        <v>28</v>
      </c>
      <c r="K339" t="s">
        <v>28</v>
      </c>
      <c r="L339" t="s">
        <v>24</v>
      </c>
      <c r="M339" t="s">
        <v>20</v>
      </c>
      <c r="N339" t="s">
        <v>34</v>
      </c>
      <c r="O339" s="1">
        <v>27.56</v>
      </c>
      <c r="P339" s="1">
        <v>1988.01</v>
      </c>
      <c r="Q339">
        <v>3</v>
      </c>
      <c r="R339" t="s">
        <v>21</v>
      </c>
      <c r="S339" t="str">
        <f>IF(ChurnData[[#This Row],[MonthlyCharges]]&lt;=30,"1. Up to 30",IF(ChurnData[[#This Row],[MonthlyCharges]]&lt;=50,"2. 31-50",IF(ChurnData[[#This Row],[MonthlyCharges]]&lt;=70,"3. 51-70",IF(ChurnData[[#This Row],[MonthlyCharges]]&lt;=90,"4. 71-90","5. Over 90"))))</f>
        <v>1. Up to 30</v>
      </c>
      <c r="T339" t="str">
        <f>IF(AND(ChurnData[[#This Row],[Contract]]="Month-to-month",ChurnData[[#This Row],[InternetService]]="Fiber optic",ChurnData[[#This Row],[TenureMonths]]&lt;=11),"High-risk","Other")</f>
        <v>Other</v>
      </c>
      <c r="U339" t="str">
        <f>IF(ChurnData[[#This Row],[TenureMonths]]&lt;=11,"0-11",IF(ChurnData[[#This Row],[TenureMonths]]&lt;=23,"12-23",IF(ChurnData[[#This Row],[TenureMonths]]&lt;=35,"24-35",IF(ChurnData[[#This Row],[TenureMonths]]&lt;=47,"36-47",IF(ChurnData[[#This Row],[TenureMonths]]&lt;=59,"48-59","60-72")))))</f>
        <v>60-72</v>
      </c>
      <c r="V339">
        <f>IF(ChurnData[[#This Row],[Churn]]="Yes",1,0)</f>
        <v>0</v>
      </c>
    </row>
    <row r="340" spans="1:22" x14ac:dyDescent="0.35">
      <c r="A340" t="s">
        <v>383</v>
      </c>
      <c r="B340" t="s">
        <v>36</v>
      </c>
      <c r="C340">
        <v>0</v>
      </c>
      <c r="D340" t="s">
        <v>21</v>
      </c>
      <c r="E340" t="s">
        <v>20</v>
      </c>
      <c r="F340" t="s">
        <v>22</v>
      </c>
      <c r="G340" s="2">
        <v>7</v>
      </c>
      <c r="H340" t="s">
        <v>20</v>
      </c>
      <c r="I340" t="s">
        <v>32</v>
      </c>
      <c r="J340" t="s">
        <v>21</v>
      </c>
      <c r="K340" t="s">
        <v>21</v>
      </c>
      <c r="L340" t="s">
        <v>33</v>
      </c>
      <c r="M340" t="s">
        <v>21</v>
      </c>
      <c r="N340" t="s">
        <v>30</v>
      </c>
      <c r="O340" s="1">
        <v>52.56</v>
      </c>
      <c r="P340" s="1">
        <v>356.96</v>
      </c>
      <c r="Q340">
        <v>2</v>
      </c>
      <c r="R340" t="s">
        <v>20</v>
      </c>
      <c r="S340" t="str">
        <f>IF(ChurnData[[#This Row],[MonthlyCharges]]&lt;=30,"1. Up to 30",IF(ChurnData[[#This Row],[MonthlyCharges]]&lt;=50,"2. 31-50",IF(ChurnData[[#This Row],[MonthlyCharges]]&lt;=70,"3. 51-70",IF(ChurnData[[#This Row],[MonthlyCharges]]&lt;=90,"4. 71-90","5. Over 90"))))</f>
        <v>3. 51-70</v>
      </c>
      <c r="T340" t="str">
        <f>IF(AND(ChurnData[[#This Row],[Contract]]="Month-to-month",ChurnData[[#This Row],[InternetService]]="Fiber optic",ChurnData[[#This Row],[TenureMonths]]&lt;=11),"High-risk","Other")</f>
        <v>Other</v>
      </c>
      <c r="U340" t="str">
        <f>IF(ChurnData[[#This Row],[TenureMonths]]&lt;=11,"0-11",IF(ChurnData[[#This Row],[TenureMonths]]&lt;=23,"12-23",IF(ChurnData[[#This Row],[TenureMonths]]&lt;=35,"24-35",IF(ChurnData[[#This Row],[TenureMonths]]&lt;=47,"36-47",IF(ChurnData[[#This Row],[TenureMonths]]&lt;=59,"48-59","60-72")))))</f>
        <v>0-11</v>
      </c>
      <c r="V340">
        <f>IF(ChurnData[[#This Row],[Churn]]="Yes",1,0)</f>
        <v>1</v>
      </c>
    </row>
    <row r="341" spans="1:22" x14ac:dyDescent="0.35">
      <c r="A341" t="s">
        <v>384</v>
      </c>
      <c r="B341" t="s">
        <v>36</v>
      </c>
      <c r="C341">
        <v>1</v>
      </c>
      <c r="D341" t="s">
        <v>20</v>
      </c>
      <c r="E341" t="s">
        <v>21</v>
      </c>
      <c r="F341" t="s">
        <v>47</v>
      </c>
      <c r="G341" s="2">
        <v>7</v>
      </c>
      <c r="H341" t="s">
        <v>20</v>
      </c>
      <c r="I341" t="s">
        <v>21</v>
      </c>
      <c r="J341" t="s">
        <v>28</v>
      </c>
      <c r="K341" t="s">
        <v>28</v>
      </c>
      <c r="L341" t="s">
        <v>33</v>
      </c>
      <c r="M341" t="s">
        <v>20</v>
      </c>
      <c r="N341" t="s">
        <v>43</v>
      </c>
      <c r="O341" s="1">
        <v>31.64</v>
      </c>
      <c r="P341" s="1">
        <v>218.17</v>
      </c>
      <c r="Q341">
        <v>1</v>
      </c>
      <c r="R341" t="s">
        <v>21</v>
      </c>
      <c r="S341" t="str">
        <f>IF(ChurnData[[#This Row],[MonthlyCharges]]&lt;=30,"1. Up to 30",IF(ChurnData[[#This Row],[MonthlyCharges]]&lt;=50,"2. 31-50",IF(ChurnData[[#This Row],[MonthlyCharges]]&lt;=70,"3. 51-70",IF(ChurnData[[#This Row],[MonthlyCharges]]&lt;=90,"4. 71-90","5. Over 90"))))</f>
        <v>2. 31-50</v>
      </c>
      <c r="T341" t="str">
        <f>IF(AND(ChurnData[[#This Row],[Contract]]="Month-to-month",ChurnData[[#This Row],[InternetService]]="Fiber optic",ChurnData[[#This Row],[TenureMonths]]&lt;=11),"High-risk","Other")</f>
        <v>Other</v>
      </c>
      <c r="U341" t="str">
        <f>IF(ChurnData[[#This Row],[TenureMonths]]&lt;=11,"0-11",IF(ChurnData[[#This Row],[TenureMonths]]&lt;=23,"12-23",IF(ChurnData[[#This Row],[TenureMonths]]&lt;=35,"24-35",IF(ChurnData[[#This Row],[TenureMonths]]&lt;=47,"36-47",IF(ChurnData[[#This Row],[TenureMonths]]&lt;=59,"48-59","60-72")))))</f>
        <v>0-11</v>
      </c>
      <c r="V341">
        <f>IF(ChurnData[[#This Row],[Churn]]="Yes",1,0)</f>
        <v>0</v>
      </c>
    </row>
    <row r="342" spans="1:22" x14ac:dyDescent="0.35">
      <c r="A342" t="s">
        <v>385</v>
      </c>
      <c r="B342" t="s">
        <v>19</v>
      </c>
      <c r="C342">
        <v>1</v>
      </c>
      <c r="D342" t="s">
        <v>21</v>
      </c>
      <c r="E342" t="s">
        <v>21</v>
      </c>
      <c r="F342" t="s">
        <v>22</v>
      </c>
      <c r="G342" s="2">
        <v>66</v>
      </c>
      <c r="H342" t="s">
        <v>21</v>
      </c>
      <c r="I342" t="s">
        <v>21</v>
      </c>
      <c r="J342" t="s">
        <v>28</v>
      </c>
      <c r="K342" t="s">
        <v>28</v>
      </c>
      <c r="L342" t="s">
        <v>24</v>
      </c>
      <c r="M342" t="s">
        <v>20</v>
      </c>
      <c r="N342" t="s">
        <v>43</v>
      </c>
      <c r="O342" s="1">
        <v>25.57</v>
      </c>
      <c r="P342" s="1">
        <v>1662.4</v>
      </c>
      <c r="Q342">
        <v>0</v>
      </c>
      <c r="R342" t="s">
        <v>21</v>
      </c>
      <c r="S342" t="str">
        <f>IF(ChurnData[[#This Row],[MonthlyCharges]]&lt;=30,"1. Up to 30",IF(ChurnData[[#This Row],[MonthlyCharges]]&lt;=50,"2. 31-50",IF(ChurnData[[#This Row],[MonthlyCharges]]&lt;=70,"3. 51-70",IF(ChurnData[[#This Row],[MonthlyCharges]]&lt;=90,"4. 71-90","5. Over 90"))))</f>
        <v>1. Up to 30</v>
      </c>
      <c r="T342" t="str">
        <f>IF(AND(ChurnData[[#This Row],[Contract]]="Month-to-month",ChurnData[[#This Row],[InternetService]]="Fiber optic",ChurnData[[#This Row],[TenureMonths]]&lt;=11),"High-risk","Other")</f>
        <v>Other</v>
      </c>
      <c r="U342" t="str">
        <f>IF(ChurnData[[#This Row],[TenureMonths]]&lt;=11,"0-11",IF(ChurnData[[#This Row],[TenureMonths]]&lt;=23,"12-23",IF(ChurnData[[#This Row],[TenureMonths]]&lt;=35,"24-35",IF(ChurnData[[#This Row],[TenureMonths]]&lt;=47,"36-47",IF(ChurnData[[#This Row],[TenureMonths]]&lt;=59,"48-59","60-72")))))</f>
        <v>60-72</v>
      </c>
      <c r="V342">
        <f>IF(ChurnData[[#This Row],[Churn]]="Yes",1,0)</f>
        <v>0</v>
      </c>
    </row>
    <row r="343" spans="1:22" x14ac:dyDescent="0.35">
      <c r="A343" t="s">
        <v>386</v>
      </c>
      <c r="B343" t="s">
        <v>19</v>
      </c>
      <c r="C343">
        <v>0</v>
      </c>
      <c r="D343" t="s">
        <v>21</v>
      </c>
      <c r="E343" t="s">
        <v>21</v>
      </c>
      <c r="F343" t="s">
        <v>45</v>
      </c>
      <c r="G343" s="2">
        <v>16</v>
      </c>
      <c r="H343" t="s">
        <v>20</v>
      </c>
      <c r="I343" t="s">
        <v>23</v>
      </c>
      <c r="J343" t="s">
        <v>21</v>
      </c>
      <c r="K343" t="s">
        <v>20</v>
      </c>
      <c r="L343" t="s">
        <v>33</v>
      </c>
      <c r="M343" t="s">
        <v>20</v>
      </c>
      <c r="N343" t="s">
        <v>34</v>
      </c>
      <c r="O343" s="1">
        <v>92.28</v>
      </c>
      <c r="P343" s="1">
        <v>1440.13</v>
      </c>
      <c r="Q343">
        <v>1</v>
      </c>
      <c r="R343" t="s">
        <v>20</v>
      </c>
      <c r="S343" t="str">
        <f>IF(ChurnData[[#This Row],[MonthlyCharges]]&lt;=30,"1. Up to 30",IF(ChurnData[[#This Row],[MonthlyCharges]]&lt;=50,"2. 31-50",IF(ChurnData[[#This Row],[MonthlyCharges]]&lt;=70,"3. 51-70",IF(ChurnData[[#This Row],[MonthlyCharges]]&lt;=90,"4. 71-90","5. Over 90"))))</f>
        <v>5. Over 90</v>
      </c>
      <c r="T343" t="str">
        <f>IF(AND(ChurnData[[#This Row],[Contract]]="Month-to-month",ChurnData[[#This Row],[InternetService]]="Fiber optic",ChurnData[[#This Row],[TenureMonths]]&lt;=11),"High-risk","Other")</f>
        <v>Other</v>
      </c>
      <c r="U343" t="str">
        <f>IF(ChurnData[[#This Row],[TenureMonths]]&lt;=11,"0-11",IF(ChurnData[[#This Row],[TenureMonths]]&lt;=23,"12-23",IF(ChurnData[[#This Row],[TenureMonths]]&lt;=35,"24-35",IF(ChurnData[[#This Row],[TenureMonths]]&lt;=47,"36-47",IF(ChurnData[[#This Row],[TenureMonths]]&lt;=59,"48-59","60-72")))))</f>
        <v>12-23</v>
      </c>
      <c r="V343">
        <f>IF(ChurnData[[#This Row],[Churn]]="Yes",1,0)</f>
        <v>1</v>
      </c>
    </row>
    <row r="344" spans="1:22" x14ac:dyDescent="0.35">
      <c r="A344" t="s">
        <v>387</v>
      </c>
      <c r="B344" t="s">
        <v>36</v>
      </c>
      <c r="C344">
        <v>0</v>
      </c>
      <c r="D344" t="s">
        <v>20</v>
      </c>
      <c r="E344" t="s">
        <v>20</v>
      </c>
      <c r="F344" t="s">
        <v>22</v>
      </c>
      <c r="G344" s="2">
        <v>2</v>
      </c>
      <c r="H344" t="s">
        <v>20</v>
      </c>
      <c r="I344" t="s">
        <v>23</v>
      </c>
      <c r="J344" t="s">
        <v>20</v>
      </c>
      <c r="K344" t="s">
        <v>20</v>
      </c>
      <c r="L344" t="s">
        <v>29</v>
      </c>
      <c r="M344" t="s">
        <v>21</v>
      </c>
      <c r="N344" t="s">
        <v>43</v>
      </c>
      <c r="O344" s="1">
        <v>101.47</v>
      </c>
      <c r="P344" s="1">
        <v>203.28</v>
      </c>
      <c r="Q344">
        <v>1</v>
      </c>
      <c r="R344" t="s">
        <v>21</v>
      </c>
      <c r="S344" t="str">
        <f>IF(ChurnData[[#This Row],[MonthlyCharges]]&lt;=30,"1. Up to 30",IF(ChurnData[[#This Row],[MonthlyCharges]]&lt;=50,"2. 31-50",IF(ChurnData[[#This Row],[MonthlyCharges]]&lt;=70,"3. 51-70",IF(ChurnData[[#This Row],[MonthlyCharges]]&lt;=90,"4. 71-90","5. Over 90"))))</f>
        <v>5. Over 90</v>
      </c>
      <c r="T344" t="str">
        <f>IF(AND(ChurnData[[#This Row],[Contract]]="Month-to-month",ChurnData[[#This Row],[InternetService]]="Fiber optic",ChurnData[[#This Row],[TenureMonths]]&lt;=11),"High-risk","Other")</f>
        <v>Other</v>
      </c>
      <c r="U344" t="str">
        <f>IF(ChurnData[[#This Row],[TenureMonths]]&lt;=11,"0-11",IF(ChurnData[[#This Row],[TenureMonths]]&lt;=23,"12-23",IF(ChurnData[[#This Row],[TenureMonths]]&lt;=35,"24-35",IF(ChurnData[[#This Row],[TenureMonths]]&lt;=47,"36-47",IF(ChurnData[[#This Row],[TenureMonths]]&lt;=59,"48-59","60-72")))))</f>
        <v>0-11</v>
      </c>
      <c r="V344">
        <f>IF(ChurnData[[#This Row],[Churn]]="Yes",1,0)</f>
        <v>0</v>
      </c>
    </row>
    <row r="345" spans="1:22" x14ac:dyDescent="0.35">
      <c r="A345" t="s">
        <v>388</v>
      </c>
      <c r="B345" t="s">
        <v>36</v>
      </c>
      <c r="C345">
        <v>0</v>
      </c>
      <c r="D345" t="s">
        <v>21</v>
      </c>
      <c r="E345" t="s">
        <v>21</v>
      </c>
      <c r="F345" t="s">
        <v>39</v>
      </c>
      <c r="G345" s="2">
        <v>61</v>
      </c>
      <c r="H345" t="s">
        <v>21</v>
      </c>
      <c r="I345" t="s">
        <v>23</v>
      </c>
      <c r="J345" t="s">
        <v>21</v>
      </c>
      <c r="K345" t="s">
        <v>21</v>
      </c>
      <c r="L345" t="s">
        <v>24</v>
      </c>
      <c r="M345" t="s">
        <v>21</v>
      </c>
      <c r="N345" t="s">
        <v>43</v>
      </c>
      <c r="O345" s="1">
        <v>68.180000000000007</v>
      </c>
      <c r="P345" s="1">
        <v>4101.3999999999996</v>
      </c>
      <c r="Q345">
        <v>1</v>
      </c>
      <c r="R345" t="s">
        <v>21</v>
      </c>
      <c r="S345" t="str">
        <f>IF(ChurnData[[#This Row],[MonthlyCharges]]&lt;=30,"1. Up to 30",IF(ChurnData[[#This Row],[MonthlyCharges]]&lt;=50,"2. 31-50",IF(ChurnData[[#This Row],[MonthlyCharges]]&lt;=70,"3. 51-70",IF(ChurnData[[#This Row],[MonthlyCharges]]&lt;=90,"4. 71-90","5. Over 90"))))</f>
        <v>3. 51-70</v>
      </c>
      <c r="T345" t="str">
        <f>IF(AND(ChurnData[[#This Row],[Contract]]="Month-to-month",ChurnData[[#This Row],[InternetService]]="Fiber optic",ChurnData[[#This Row],[TenureMonths]]&lt;=11),"High-risk","Other")</f>
        <v>Other</v>
      </c>
      <c r="U345" t="str">
        <f>IF(ChurnData[[#This Row],[TenureMonths]]&lt;=11,"0-11",IF(ChurnData[[#This Row],[TenureMonths]]&lt;=23,"12-23",IF(ChurnData[[#This Row],[TenureMonths]]&lt;=35,"24-35",IF(ChurnData[[#This Row],[TenureMonths]]&lt;=47,"36-47",IF(ChurnData[[#This Row],[TenureMonths]]&lt;=59,"48-59","60-72")))))</f>
        <v>60-72</v>
      </c>
      <c r="V345">
        <f>IF(ChurnData[[#This Row],[Churn]]="Yes",1,0)</f>
        <v>0</v>
      </c>
    </row>
    <row r="346" spans="1:22" x14ac:dyDescent="0.35">
      <c r="A346" t="s">
        <v>389</v>
      </c>
      <c r="B346" t="s">
        <v>19</v>
      </c>
      <c r="C346">
        <v>0</v>
      </c>
      <c r="D346" t="s">
        <v>20</v>
      </c>
      <c r="E346" t="s">
        <v>21</v>
      </c>
      <c r="F346" t="s">
        <v>58</v>
      </c>
      <c r="G346" s="2">
        <v>6</v>
      </c>
      <c r="H346" t="s">
        <v>20</v>
      </c>
      <c r="I346" t="s">
        <v>23</v>
      </c>
      <c r="J346" t="s">
        <v>21</v>
      </c>
      <c r="K346" t="s">
        <v>20</v>
      </c>
      <c r="L346" t="s">
        <v>33</v>
      </c>
      <c r="M346" t="s">
        <v>20</v>
      </c>
      <c r="N346" t="s">
        <v>25</v>
      </c>
      <c r="O346" s="1">
        <v>81.36</v>
      </c>
      <c r="P346" s="1">
        <v>500.84</v>
      </c>
      <c r="Q346">
        <v>1</v>
      </c>
      <c r="R346" t="s">
        <v>21</v>
      </c>
      <c r="S346" t="str">
        <f>IF(ChurnData[[#This Row],[MonthlyCharges]]&lt;=30,"1. Up to 30",IF(ChurnData[[#This Row],[MonthlyCharges]]&lt;=50,"2. 31-50",IF(ChurnData[[#This Row],[MonthlyCharges]]&lt;=70,"3. 51-70",IF(ChurnData[[#This Row],[MonthlyCharges]]&lt;=90,"4. 71-90","5. Over 90"))))</f>
        <v>4. 71-90</v>
      </c>
      <c r="T346" t="str">
        <f>IF(AND(ChurnData[[#This Row],[Contract]]="Month-to-month",ChurnData[[#This Row],[InternetService]]="Fiber optic",ChurnData[[#This Row],[TenureMonths]]&lt;=11),"High-risk","Other")</f>
        <v>High-risk</v>
      </c>
      <c r="U346" t="str">
        <f>IF(ChurnData[[#This Row],[TenureMonths]]&lt;=11,"0-11",IF(ChurnData[[#This Row],[TenureMonths]]&lt;=23,"12-23",IF(ChurnData[[#This Row],[TenureMonths]]&lt;=35,"24-35",IF(ChurnData[[#This Row],[TenureMonths]]&lt;=47,"36-47",IF(ChurnData[[#This Row],[TenureMonths]]&lt;=59,"48-59","60-72")))))</f>
        <v>0-11</v>
      </c>
      <c r="V346">
        <f>IF(ChurnData[[#This Row],[Churn]]="Yes",1,0)</f>
        <v>0</v>
      </c>
    </row>
    <row r="347" spans="1:22" x14ac:dyDescent="0.35">
      <c r="A347" t="s">
        <v>390</v>
      </c>
      <c r="B347" t="s">
        <v>36</v>
      </c>
      <c r="C347">
        <v>0</v>
      </c>
      <c r="D347" t="s">
        <v>21</v>
      </c>
      <c r="E347" t="s">
        <v>21</v>
      </c>
      <c r="F347" t="s">
        <v>58</v>
      </c>
      <c r="G347" s="2">
        <v>19</v>
      </c>
      <c r="H347" t="s">
        <v>20</v>
      </c>
      <c r="I347" t="s">
        <v>32</v>
      </c>
      <c r="J347" t="s">
        <v>20</v>
      </c>
      <c r="K347" t="s">
        <v>20</v>
      </c>
      <c r="L347" t="s">
        <v>33</v>
      </c>
      <c r="M347" t="s">
        <v>20</v>
      </c>
      <c r="N347" t="s">
        <v>25</v>
      </c>
      <c r="O347" s="1">
        <v>67.209999999999994</v>
      </c>
      <c r="P347" s="1">
        <v>1282.51</v>
      </c>
      <c r="Q347">
        <v>2</v>
      </c>
      <c r="R347" t="s">
        <v>21</v>
      </c>
      <c r="S347" t="str">
        <f>IF(ChurnData[[#This Row],[MonthlyCharges]]&lt;=30,"1. Up to 30",IF(ChurnData[[#This Row],[MonthlyCharges]]&lt;=50,"2. 31-50",IF(ChurnData[[#This Row],[MonthlyCharges]]&lt;=70,"3. 51-70",IF(ChurnData[[#This Row],[MonthlyCharges]]&lt;=90,"4. 71-90","5. Over 90"))))</f>
        <v>3. 51-70</v>
      </c>
      <c r="T347" t="str">
        <f>IF(AND(ChurnData[[#This Row],[Contract]]="Month-to-month",ChurnData[[#This Row],[InternetService]]="Fiber optic",ChurnData[[#This Row],[TenureMonths]]&lt;=11),"High-risk","Other")</f>
        <v>Other</v>
      </c>
      <c r="U347" t="str">
        <f>IF(ChurnData[[#This Row],[TenureMonths]]&lt;=11,"0-11",IF(ChurnData[[#This Row],[TenureMonths]]&lt;=23,"12-23",IF(ChurnData[[#This Row],[TenureMonths]]&lt;=35,"24-35",IF(ChurnData[[#This Row],[TenureMonths]]&lt;=47,"36-47",IF(ChurnData[[#This Row],[TenureMonths]]&lt;=59,"48-59","60-72")))))</f>
        <v>12-23</v>
      </c>
      <c r="V347">
        <f>IF(ChurnData[[#This Row],[Churn]]="Yes",1,0)</f>
        <v>0</v>
      </c>
    </row>
    <row r="348" spans="1:22" x14ac:dyDescent="0.35">
      <c r="A348" t="s">
        <v>391</v>
      </c>
      <c r="B348" t="s">
        <v>19</v>
      </c>
      <c r="C348">
        <v>0</v>
      </c>
      <c r="D348" t="s">
        <v>21</v>
      </c>
      <c r="E348" t="s">
        <v>20</v>
      </c>
      <c r="F348" t="s">
        <v>56</v>
      </c>
      <c r="G348" s="2">
        <v>17</v>
      </c>
      <c r="H348" t="s">
        <v>20</v>
      </c>
      <c r="I348" t="s">
        <v>32</v>
      </c>
      <c r="J348" t="s">
        <v>20</v>
      </c>
      <c r="K348" t="s">
        <v>21</v>
      </c>
      <c r="L348" t="s">
        <v>24</v>
      </c>
      <c r="M348" t="s">
        <v>21</v>
      </c>
      <c r="N348" t="s">
        <v>34</v>
      </c>
      <c r="O348" s="1">
        <v>59.45</v>
      </c>
      <c r="P348" s="1">
        <v>984.02</v>
      </c>
      <c r="Q348">
        <v>1</v>
      </c>
      <c r="R348" t="s">
        <v>21</v>
      </c>
      <c r="S348" t="str">
        <f>IF(ChurnData[[#This Row],[MonthlyCharges]]&lt;=30,"1. Up to 30",IF(ChurnData[[#This Row],[MonthlyCharges]]&lt;=50,"2. 31-50",IF(ChurnData[[#This Row],[MonthlyCharges]]&lt;=70,"3. 51-70",IF(ChurnData[[#This Row],[MonthlyCharges]]&lt;=90,"4. 71-90","5. Over 90"))))</f>
        <v>3. 51-70</v>
      </c>
      <c r="T348" t="str">
        <f>IF(AND(ChurnData[[#This Row],[Contract]]="Month-to-month",ChurnData[[#This Row],[InternetService]]="Fiber optic",ChurnData[[#This Row],[TenureMonths]]&lt;=11),"High-risk","Other")</f>
        <v>Other</v>
      </c>
      <c r="U348" t="str">
        <f>IF(ChurnData[[#This Row],[TenureMonths]]&lt;=11,"0-11",IF(ChurnData[[#This Row],[TenureMonths]]&lt;=23,"12-23",IF(ChurnData[[#This Row],[TenureMonths]]&lt;=35,"24-35",IF(ChurnData[[#This Row],[TenureMonths]]&lt;=47,"36-47",IF(ChurnData[[#This Row],[TenureMonths]]&lt;=59,"48-59","60-72")))))</f>
        <v>12-23</v>
      </c>
      <c r="V348">
        <f>IF(ChurnData[[#This Row],[Churn]]="Yes",1,0)</f>
        <v>0</v>
      </c>
    </row>
    <row r="349" spans="1:22" x14ac:dyDescent="0.35">
      <c r="A349" t="s">
        <v>392</v>
      </c>
      <c r="B349" t="s">
        <v>19</v>
      </c>
      <c r="C349">
        <v>0</v>
      </c>
      <c r="D349" t="s">
        <v>21</v>
      </c>
      <c r="E349" t="s">
        <v>20</v>
      </c>
      <c r="F349" t="s">
        <v>47</v>
      </c>
      <c r="G349" s="2">
        <v>4</v>
      </c>
      <c r="H349" t="s">
        <v>20</v>
      </c>
      <c r="I349" t="s">
        <v>23</v>
      </c>
      <c r="J349" t="s">
        <v>21</v>
      </c>
      <c r="K349" t="s">
        <v>21</v>
      </c>
      <c r="L349" t="s">
        <v>33</v>
      </c>
      <c r="M349" t="s">
        <v>21</v>
      </c>
      <c r="N349" t="s">
        <v>34</v>
      </c>
      <c r="O349" s="1">
        <v>91.5</v>
      </c>
      <c r="P349" s="1">
        <v>357.86</v>
      </c>
      <c r="Q349">
        <v>2</v>
      </c>
      <c r="R349" t="s">
        <v>20</v>
      </c>
      <c r="S349" t="str">
        <f>IF(ChurnData[[#This Row],[MonthlyCharges]]&lt;=30,"1. Up to 30",IF(ChurnData[[#This Row],[MonthlyCharges]]&lt;=50,"2. 31-50",IF(ChurnData[[#This Row],[MonthlyCharges]]&lt;=70,"3. 51-70",IF(ChurnData[[#This Row],[MonthlyCharges]]&lt;=90,"4. 71-90","5. Over 90"))))</f>
        <v>5. Over 90</v>
      </c>
      <c r="T349" t="str">
        <f>IF(AND(ChurnData[[#This Row],[Contract]]="Month-to-month",ChurnData[[#This Row],[InternetService]]="Fiber optic",ChurnData[[#This Row],[TenureMonths]]&lt;=11),"High-risk","Other")</f>
        <v>High-risk</v>
      </c>
      <c r="U349" t="str">
        <f>IF(ChurnData[[#This Row],[TenureMonths]]&lt;=11,"0-11",IF(ChurnData[[#This Row],[TenureMonths]]&lt;=23,"12-23",IF(ChurnData[[#This Row],[TenureMonths]]&lt;=35,"24-35",IF(ChurnData[[#This Row],[TenureMonths]]&lt;=47,"36-47",IF(ChurnData[[#This Row],[TenureMonths]]&lt;=59,"48-59","60-72")))))</f>
        <v>0-11</v>
      </c>
      <c r="V349">
        <f>IF(ChurnData[[#This Row],[Churn]]="Yes",1,0)</f>
        <v>1</v>
      </c>
    </row>
    <row r="350" spans="1:22" x14ac:dyDescent="0.35">
      <c r="A350" t="s">
        <v>393</v>
      </c>
      <c r="B350" t="s">
        <v>19</v>
      </c>
      <c r="C350">
        <v>0</v>
      </c>
      <c r="D350" t="s">
        <v>20</v>
      </c>
      <c r="E350" t="s">
        <v>20</v>
      </c>
      <c r="F350" t="s">
        <v>37</v>
      </c>
      <c r="G350" s="2">
        <v>12</v>
      </c>
      <c r="H350" t="s">
        <v>20</v>
      </c>
      <c r="I350" t="s">
        <v>23</v>
      </c>
      <c r="J350" t="s">
        <v>21</v>
      </c>
      <c r="K350" t="s">
        <v>20</v>
      </c>
      <c r="L350" t="s">
        <v>33</v>
      </c>
      <c r="M350" t="s">
        <v>21</v>
      </c>
      <c r="N350" t="s">
        <v>43</v>
      </c>
      <c r="O350" s="1">
        <v>85.62</v>
      </c>
      <c r="P350" s="1">
        <v>999.22</v>
      </c>
      <c r="Q350">
        <v>1</v>
      </c>
      <c r="R350" t="s">
        <v>20</v>
      </c>
      <c r="S350" t="str">
        <f>IF(ChurnData[[#This Row],[MonthlyCharges]]&lt;=30,"1. Up to 30",IF(ChurnData[[#This Row],[MonthlyCharges]]&lt;=50,"2. 31-50",IF(ChurnData[[#This Row],[MonthlyCharges]]&lt;=70,"3. 51-70",IF(ChurnData[[#This Row],[MonthlyCharges]]&lt;=90,"4. 71-90","5. Over 90"))))</f>
        <v>4. 71-90</v>
      </c>
      <c r="T350" t="str">
        <f>IF(AND(ChurnData[[#This Row],[Contract]]="Month-to-month",ChurnData[[#This Row],[InternetService]]="Fiber optic",ChurnData[[#This Row],[TenureMonths]]&lt;=11),"High-risk","Other")</f>
        <v>Other</v>
      </c>
      <c r="U350" t="str">
        <f>IF(ChurnData[[#This Row],[TenureMonths]]&lt;=11,"0-11",IF(ChurnData[[#This Row],[TenureMonths]]&lt;=23,"12-23",IF(ChurnData[[#This Row],[TenureMonths]]&lt;=35,"24-35",IF(ChurnData[[#This Row],[TenureMonths]]&lt;=47,"36-47",IF(ChurnData[[#This Row],[TenureMonths]]&lt;=59,"48-59","60-72")))))</f>
        <v>12-23</v>
      </c>
      <c r="V350">
        <f>IF(ChurnData[[#This Row],[Churn]]="Yes",1,0)</f>
        <v>1</v>
      </c>
    </row>
    <row r="351" spans="1:22" x14ac:dyDescent="0.35">
      <c r="A351" t="s">
        <v>394</v>
      </c>
      <c r="B351" t="s">
        <v>19</v>
      </c>
      <c r="C351">
        <v>0</v>
      </c>
      <c r="D351" t="s">
        <v>21</v>
      </c>
      <c r="E351" t="s">
        <v>21</v>
      </c>
      <c r="F351" t="s">
        <v>58</v>
      </c>
      <c r="G351" s="2">
        <v>22</v>
      </c>
      <c r="H351" t="s">
        <v>20</v>
      </c>
      <c r="I351" t="s">
        <v>32</v>
      </c>
      <c r="J351" t="s">
        <v>20</v>
      </c>
      <c r="K351" t="s">
        <v>20</v>
      </c>
      <c r="L351" t="s">
        <v>33</v>
      </c>
      <c r="M351" t="s">
        <v>21</v>
      </c>
      <c r="N351" t="s">
        <v>34</v>
      </c>
      <c r="O351" s="1">
        <v>56.29</v>
      </c>
      <c r="P351" s="1">
        <v>1273.17</v>
      </c>
      <c r="Q351">
        <v>2</v>
      </c>
      <c r="R351" t="s">
        <v>21</v>
      </c>
      <c r="S351" t="str">
        <f>IF(ChurnData[[#This Row],[MonthlyCharges]]&lt;=30,"1. Up to 30",IF(ChurnData[[#This Row],[MonthlyCharges]]&lt;=50,"2. 31-50",IF(ChurnData[[#This Row],[MonthlyCharges]]&lt;=70,"3. 51-70",IF(ChurnData[[#This Row],[MonthlyCharges]]&lt;=90,"4. 71-90","5. Over 90"))))</f>
        <v>3. 51-70</v>
      </c>
      <c r="T351" t="str">
        <f>IF(AND(ChurnData[[#This Row],[Contract]]="Month-to-month",ChurnData[[#This Row],[InternetService]]="Fiber optic",ChurnData[[#This Row],[TenureMonths]]&lt;=11),"High-risk","Other")</f>
        <v>Other</v>
      </c>
      <c r="U351" t="str">
        <f>IF(ChurnData[[#This Row],[TenureMonths]]&lt;=11,"0-11",IF(ChurnData[[#This Row],[TenureMonths]]&lt;=23,"12-23",IF(ChurnData[[#This Row],[TenureMonths]]&lt;=35,"24-35",IF(ChurnData[[#This Row],[TenureMonths]]&lt;=47,"36-47",IF(ChurnData[[#This Row],[TenureMonths]]&lt;=59,"48-59","60-72")))))</f>
        <v>12-23</v>
      </c>
      <c r="V351">
        <f>IF(ChurnData[[#This Row],[Churn]]="Yes",1,0)</f>
        <v>0</v>
      </c>
    </row>
    <row r="352" spans="1:22" x14ac:dyDescent="0.35">
      <c r="A352" t="s">
        <v>395</v>
      </c>
      <c r="B352" t="s">
        <v>19</v>
      </c>
      <c r="C352">
        <v>0</v>
      </c>
      <c r="D352" t="s">
        <v>21</v>
      </c>
      <c r="E352" t="s">
        <v>21</v>
      </c>
      <c r="F352" t="s">
        <v>45</v>
      </c>
      <c r="G352" s="2">
        <v>51</v>
      </c>
      <c r="H352" t="s">
        <v>20</v>
      </c>
      <c r="I352" t="s">
        <v>32</v>
      </c>
      <c r="J352" t="s">
        <v>20</v>
      </c>
      <c r="K352" t="s">
        <v>20</v>
      </c>
      <c r="L352" t="s">
        <v>29</v>
      </c>
      <c r="M352" t="s">
        <v>21</v>
      </c>
      <c r="N352" t="s">
        <v>43</v>
      </c>
      <c r="O352" s="1">
        <v>69.12</v>
      </c>
      <c r="P352" s="1">
        <v>3450.57</v>
      </c>
      <c r="Q352">
        <v>0</v>
      </c>
      <c r="R352" t="s">
        <v>21</v>
      </c>
      <c r="S352" t="str">
        <f>IF(ChurnData[[#This Row],[MonthlyCharges]]&lt;=30,"1. Up to 30",IF(ChurnData[[#This Row],[MonthlyCharges]]&lt;=50,"2. 31-50",IF(ChurnData[[#This Row],[MonthlyCharges]]&lt;=70,"3. 51-70",IF(ChurnData[[#This Row],[MonthlyCharges]]&lt;=90,"4. 71-90","5. Over 90"))))</f>
        <v>3. 51-70</v>
      </c>
      <c r="T352" t="str">
        <f>IF(AND(ChurnData[[#This Row],[Contract]]="Month-to-month",ChurnData[[#This Row],[InternetService]]="Fiber optic",ChurnData[[#This Row],[TenureMonths]]&lt;=11),"High-risk","Other")</f>
        <v>Other</v>
      </c>
      <c r="U352" t="str">
        <f>IF(ChurnData[[#This Row],[TenureMonths]]&lt;=11,"0-11",IF(ChurnData[[#This Row],[TenureMonths]]&lt;=23,"12-23",IF(ChurnData[[#This Row],[TenureMonths]]&lt;=35,"24-35",IF(ChurnData[[#This Row],[TenureMonths]]&lt;=47,"36-47",IF(ChurnData[[#This Row],[TenureMonths]]&lt;=59,"48-59","60-72")))))</f>
        <v>48-59</v>
      </c>
      <c r="V352">
        <f>IF(ChurnData[[#This Row],[Churn]]="Yes",1,0)</f>
        <v>0</v>
      </c>
    </row>
    <row r="353" spans="1:22" x14ac:dyDescent="0.35">
      <c r="A353" t="s">
        <v>396</v>
      </c>
      <c r="B353" t="s">
        <v>19</v>
      </c>
      <c r="C353">
        <v>1</v>
      </c>
      <c r="D353" t="s">
        <v>20</v>
      </c>
      <c r="E353" t="s">
        <v>20</v>
      </c>
      <c r="F353" t="s">
        <v>27</v>
      </c>
      <c r="G353" s="2">
        <v>10</v>
      </c>
      <c r="H353" t="s">
        <v>20</v>
      </c>
      <c r="I353" t="s">
        <v>32</v>
      </c>
      <c r="J353" t="s">
        <v>21</v>
      </c>
      <c r="K353" t="s">
        <v>21</v>
      </c>
      <c r="L353" t="s">
        <v>33</v>
      </c>
      <c r="M353" t="s">
        <v>20</v>
      </c>
      <c r="N353" t="s">
        <v>43</v>
      </c>
      <c r="O353" s="1">
        <v>42.16</v>
      </c>
      <c r="P353" s="1">
        <v>419.62</v>
      </c>
      <c r="Q353">
        <v>3</v>
      </c>
      <c r="R353" t="s">
        <v>21</v>
      </c>
      <c r="S353" t="str">
        <f>IF(ChurnData[[#This Row],[MonthlyCharges]]&lt;=30,"1. Up to 30",IF(ChurnData[[#This Row],[MonthlyCharges]]&lt;=50,"2. 31-50",IF(ChurnData[[#This Row],[MonthlyCharges]]&lt;=70,"3. 51-70",IF(ChurnData[[#This Row],[MonthlyCharges]]&lt;=90,"4. 71-90","5. Over 90"))))</f>
        <v>2. 31-50</v>
      </c>
      <c r="T353" t="str">
        <f>IF(AND(ChurnData[[#This Row],[Contract]]="Month-to-month",ChurnData[[#This Row],[InternetService]]="Fiber optic",ChurnData[[#This Row],[TenureMonths]]&lt;=11),"High-risk","Other")</f>
        <v>Other</v>
      </c>
      <c r="U353" t="str">
        <f>IF(ChurnData[[#This Row],[TenureMonths]]&lt;=11,"0-11",IF(ChurnData[[#This Row],[TenureMonths]]&lt;=23,"12-23",IF(ChurnData[[#This Row],[TenureMonths]]&lt;=35,"24-35",IF(ChurnData[[#This Row],[TenureMonths]]&lt;=47,"36-47",IF(ChurnData[[#This Row],[TenureMonths]]&lt;=59,"48-59","60-72")))))</f>
        <v>0-11</v>
      </c>
      <c r="V353">
        <f>IF(ChurnData[[#This Row],[Churn]]="Yes",1,0)</f>
        <v>0</v>
      </c>
    </row>
    <row r="354" spans="1:22" x14ac:dyDescent="0.35">
      <c r="A354" t="s">
        <v>397</v>
      </c>
      <c r="B354" t="s">
        <v>19</v>
      </c>
      <c r="C354">
        <v>0</v>
      </c>
      <c r="D354" t="s">
        <v>20</v>
      </c>
      <c r="E354" t="s">
        <v>20</v>
      </c>
      <c r="F354" t="s">
        <v>27</v>
      </c>
      <c r="G354" s="2">
        <v>72</v>
      </c>
      <c r="H354" t="s">
        <v>20</v>
      </c>
      <c r="I354" t="s">
        <v>23</v>
      </c>
      <c r="J354" t="s">
        <v>20</v>
      </c>
      <c r="K354" t="s">
        <v>20</v>
      </c>
      <c r="L354" t="s">
        <v>24</v>
      </c>
      <c r="M354" t="s">
        <v>20</v>
      </c>
      <c r="N354" t="s">
        <v>34</v>
      </c>
      <c r="O354" s="1">
        <v>106.68</v>
      </c>
      <c r="P354" s="1">
        <v>7886.88</v>
      </c>
      <c r="Q354">
        <v>2</v>
      </c>
      <c r="R354" t="s">
        <v>21</v>
      </c>
      <c r="S354" t="str">
        <f>IF(ChurnData[[#This Row],[MonthlyCharges]]&lt;=30,"1. Up to 30",IF(ChurnData[[#This Row],[MonthlyCharges]]&lt;=50,"2. 31-50",IF(ChurnData[[#This Row],[MonthlyCharges]]&lt;=70,"3. 51-70",IF(ChurnData[[#This Row],[MonthlyCharges]]&lt;=90,"4. 71-90","5. Over 90"))))</f>
        <v>5. Over 90</v>
      </c>
      <c r="T354" t="str">
        <f>IF(AND(ChurnData[[#This Row],[Contract]]="Month-to-month",ChurnData[[#This Row],[InternetService]]="Fiber optic",ChurnData[[#This Row],[TenureMonths]]&lt;=11),"High-risk","Other")</f>
        <v>Other</v>
      </c>
      <c r="U354" t="str">
        <f>IF(ChurnData[[#This Row],[TenureMonths]]&lt;=11,"0-11",IF(ChurnData[[#This Row],[TenureMonths]]&lt;=23,"12-23",IF(ChurnData[[#This Row],[TenureMonths]]&lt;=35,"24-35",IF(ChurnData[[#This Row],[TenureMonths]]&lt;=47,"36-47",IF(ChurnData[[#This Row],[TenureMonths]]&lt;=59,"48-59","60-72")))))</f>
        <v>60-72</v>
      </c>
      <c r="V354">
        <f>IF(ChurnData[[#This Row],[Churn]]="Yes",1,0)</f>
        <v>0</v>
      </c>
    </row>
    <row r="355" spans="1:22" x14ac:dyDescent="0.35">
      <c r="A355" t="s">
        <v>398</v>
      </c>
      <c r="B355" t="s">
        <v>19</v>
      </c>
      <c r="C355">
        <v>0</v>
      </c>
      <c r="D355" t="s">
        <v>21</v>
      </c>
      <c r="E355" t="s">
        <v>21</v>
      </c>
      <c r="F355" t="s">
        <v>39</v>
      </c>
      <c r="G355" s="2">
        <v>57</v>
      </c>
      <c r="H355" t="s">
        <v>20</v>
      </c>
      <c r="I355" t="s">
        <v>21</v>
      </c>
      <c r="J355" t="s">
        <v>28</v>
      </c>
      <c r="K355" t="s">
        <v>28</v>
      </c>
      <c r="L355" t="s">
        <v>24</v>
      </c>
      <c r="M355" t="s">
        <v>21</v>
      </c>
      <c r="N355" t="s">
        <v>30</v>
      </c>
      <c r="O355" s="1">
        <v>33.53</v>
      </c>
      <c r="P355" s="1">
        <v>1857.62</v>
      </c>
      <c r="Q355">
        <v>1</v>
      </c>
      <c r="R355" t="s">
        <v>21</v>
      </c>
      <c r="S355" t="str">
        <f>IF(ChurnData[[#This Row],[MonthlyCharges]]&lt;=30,"1. Up to 30",IF(ChurnData[[#This Row],[MonthlyCharges]]&lt;=50,"2. 31-50",IF(ChurnData[[#This Row],[MonthlyCharges]]&lt;=70,"3. 51-70",IF(ChurnData[[#This Row],[MonthlyCharges]]&lt;=90,"4. 71-90","5. Over 90"))))</f>
        <v>2. 31-50</v>
      </c>
      <c r="T355" t="str">
        <f>IF(AND(ChurnData[[#This Row],[Contract]]="Month-to-month",ChurnData[[#This Row],[InternetService]]="Fiber optic",ChurnData[[#This Row],[TenureMonths]]&lt;=11),"High-risk","Other")</f>
        <v>Other</v>
      </c>
      <c r="U355" t="str">
        <f>IF(ChurnData[[#This Row],[TenureMonths]]&lt;=11,"0-11",IF(ChurnData[[#This Row],[TenureMonths]]&lt;=23,"12-23",IF(ChurnData[[#This Row],[TenureMonths]]&lt;=35,"24-35",IF(ChurnData[[#This Row],[TenureMonths]]&lt;=47,"36-47",IF(ChurnData[[#This Row],[TenureMonths]]&lt;=59,"48-59","60-72")))))</f>
        <v>48-59</v>
      </c>
      <c r="V355">
        <f>IF(ChurnData[[#This Row],[Churn]]="Yes",1,0)</f>
        <v>0</v>
      </c>
    </row>
    <row r="356" spans="1:22" x14ac:dyDescent="0.35">
      <c r="A356" t="s">
        <v>399</v>
      </c>
      <c r="B356" t="s">
        <v>36</v>
      </c>
      <c r="C356">
        <v>0</v>
      </c>
      <c r="D356" t="s">
        <v>21</v>
      </c>
      <c r="E356" t="s">
        <v>21</v>
      </c>
      <c r="F356" t="s">
        <v>58</v>
      </c>
      <c r="G356" s="2">
        <v>17</v>
      </c>
      <c r="H356" t="s">
        <v>20</v>
      </c>
      <c r="I356" t="s">
        <v>23</v>
      </c>
      <c r="J356" t="s">
        <v>21</v>
      </c>
      <c r="K356" t="s">
        <v>21</v>
      </c>
      <c r="L356" t="s">
        <v>33</v>
      </c>
      <c r="M356" t="s">
        <v>21</v>
      </c>
      <c r="N356" t="s">
        <v>30</v>
      </c>
      <c r="O356" s="1">
        <v>79.56</v>
      </c>
      <c r="P356" s="1">
        <v>1353.23</v>
      </c>
      <c r="Q356">
        <v>2</v>
      </c>
      <c r="R356" t="s">
        <v>20</v>
      </c>
      <c r="S356" t="str">
        <f>IF(ChurnData[[#This Row],[MonthlyCharges]]&lt;=30,"1. Up to 30",IF(ChurnData[[#This Row],[MonthlyCharges]]&lt;=50,"2. 31-50",IF(ChurnData[[#This Row],[MonthlyCharges]]&lt;=70,"3. 51-70",IF(ChurnData[[#This Row],[MonthlyCharges]]&lt;=90,"4. 71-90","5. Over 90"))))</f>
        <v>4. 71-90</v>
      </c>
      <c r="T356" t="str">
        <f>IF(AND(ChurnData[[#This Row],[Contract]]="Month-to-month",ChurnData[[#This Row],[InternetService]]="Fiber optic",ChurnData[[#This Row],[TenureMonths]]&lt;=11),"High-risk","Other")</f>
        <v>Other</v>
      </c>
      <c r="U356" t="str">
        <f>IF(ChurnData[[#This Row],[TenureMonths]]&lt;=11,"0-11",IF(ChurnData[[#This Row],[TenureMonths]]&lt;=23,"12-23",IF(ChurnData[[#This Row],[TenureMonths]]&lt;=35,"24-35",IF(ChurnData[[#This Row],[TenureMonths]]&lt;=47,"36-47",IF(ChurnData[[#This Row],[TenureMonths]]&lt;=59,"48-59","60-72")))))</f>
        <v>12-23</v>
      </c>
      <c r="V356">
        <f>IF(ChurnData[[#This Row],[Churn]]="Yes",1,0)</f>
        <v>1</v>
      </c>
    </row>
    <row r="357" spans="1:22" x14ac:dyDescent="0.35">
      <c r="A357" t="s">
        <v>400</v>
      </c>
      <c r="B357" t="s">
        <v>19</v>
      </c>
      <c r="C357">
        <v>0</v>
      </c>
      <c r="D357" t="s">
        <v>21</v>
      </c>
      <c r="E357" t="s">
        <v>21</v>
      </c>
      <c r="F357" t="s">
        <v>56</v>
      </c>
      <c r="G357" s="2">
        <v>55</v>
      </c>
      <c r="H357" t="s">
        <v>20</v>
      </c>
      <c r="I357" t="s">
        <v>21</v>
      </c>
      <c r="J357" t="s">
        <v>28</v>
      </c>
      <c r="K357" t="s">
        <v>28</v>
      </c>
      <c r="L357" t="s">
        <v>29</v>
      </c>
      <c r="M357" t="s">
        <v>21</v>
      </c>
      <c r="N357" t="s">
        <v>30</v>
      </c>
      <c r="O357" s="1">
        <v>22.15</v>
      </c>
      <c r="P357" s="1">
        <v>1200.72</v>
      </c>
      <c r="Q357">
        <v>1</v>
      </c>
      <c r="R357" t="s">
        <v>21</v>
      </c>
      <c r="S357" t="str">
        <f>IF(ChurnData[[#This Row],[MonthlyCharges]]&lt;=30,"1. Up to 30",IF(ChurnData[[#This Row],[MonthlyCharges]]&lt;=50,"2. 31-50",IF(ChurnData[[#This Row],[MonthlyCharges]]&lt;=70,"3. 51-70",IF(ChurnData[[#This Row],[MonthlyCharges]]&lt;=90,"4. 71-90","5. Over 90"))))</f>
        <v>1. Up to 30</v>
      </c>
      <c r="T357" t="str">
        <f>IF(AND(ChurnData[[#This Row],[Contract]]="Month-to-month",ChurnData[[#This Row],[InternetService]]="Fiber optic",ChurnData[[#This Row],[TenureMonths]]&lt;=11),"High-risk","Other")</f>
        <v>Other</v>
      </c>
      <c r="U357" t="str">
        <f>IF(ChurnData[[#This Row],[TenureMonths]]&lt;=11,"0-11",IF(ChurnData[[#This Row],[TenureMonths]]&lt;=23,"12-23",IF(ChurnData[[#This Row],[TenureMonths]]&lt;=35,"24-35",IF(ChurnData[[#This Row],[TenureMonths]]&lt;=47,"36-47",IF(ChurnData[[#This Row],[TenureMonths]]&lt;=59,"48-59","60-72")))))</f>
        <v>48-59</v>
      </c>
      <c r="V357">
        <f>IF(ChurnData[[#This Row],[Churn]]="Yes",1,0)</f>
        <v>0</v>
      </c>
    </row>
    <row r="358" spans="1:22" x14ac:dyDescent="0.35">
      <c r="A358" t="s">
        <v>401</v>
      </c>
      <c r="B358" t="s">
        <v>19</v>
      </c>
      <c r="C358">
        <v>0</v>
      </c>
      <c r="D358" t="s">
        <v>21</v>
      </c>
      <c r="E358" t="s">
        <v>20</v>
      </c>
      <c r="F358" t="s">
        <v>22</v>
      </c>
      <c r="G358" s="2">
        <v>19</v>
      </c>
      <c r="H358" t="s">
        <v>20</v>
      </c>
      <c r="I358" t="s">
        <v>23</v>
      </c>
      <c r="J358" t="s">
        <v>21</v>
      </c>
      <c r="K358" t="s">
        <v>21</v>
      </c>
      <c r="L358" t="s">
        <v>24</v>
      </c>
      <c r="M358" t="s">
        <v>21</v>
      </c>
      <c r="N358" t="s">
        <v>43</v>
      </c>
      <c r="O358" s="1">
        <v>74.8</v>
      </c>
      <c r="P358" s="1">
        <v>1394.07</v>
      </c>
      <c r="Q358">
        <v>2</v>
      </c>
      <c r="R358" t="s">
        <v>21</v>
      </c>
      <c r="S358" t="str">
        <f>IF(ChurnData[[#This Row],[MonthlyCharges]]&lt;=30,"1. Up to 30",IF(ChurnData[[#This Row],[MonthlyCharges]]&lt;=50,"2. 31-50",IF(ChurnData[[#This Row],[MonthlyCharges]]&lt;=70,"3. 51-70",IF(ChurnData[[#This Row],[MonthlyCharges]]&lt;=90,"4. 71-90","5. Over 90"))))</f>
        <v>4. 71-90</v>
      </c>
      <c r="T358" t="str">
        <f>IF(AND(ChurnData[[#This Row],[Contract]]="Month-to-month",ChurnData[[#This Row],[InternetService]]="Fiber optic",ChurnData[[#This Row],[TenureMonths]]&lt;=11),"High-risk","Other")</f>
        <v>Other</v>
      </c>
      <c r="U358" t="str">
        <f>IF(ChurnData[[#This Row],[TenureMonths]]&lt;=11,"0-11",IF(ChurnData[[#This Row],[TenureMonths]]&lt;=23,"12-23",IF(ChurnData[[#This Row],[TenureMonths]]&lt;=35,"24-35",IF(ChurnData[[#This Row],[TenureMonths]]&lt;=47,"36-47",IF(ChurnData[[#This Row],[TenureMonths]]&lt;=59,"48-59","60-72")))))</f>
        <v>12-23</v>
      </c>
      <c r="V358">
        <f>IF(ChurnData[[#This Row],[Churn]]="Yes",1,0)</f>
        <v>0</v>
      </c>
    </row>
    <row r="359" spans="1:22" x14ac:dyDescent="0.35">
      <c r="A359" t="s">
        <v>402</v>
      </c>
      <c r="B359" t="s">
        <v>36</v>
      </c>
      <c r="C359">
        <v>0</v>
      </c>
      <c r="D359" t="s">
        <v>21</v>
      </c>
      <c r="E359" t="s">
        <v>21</v>
      </c>
      <c r="F359" t="s">
        <v>49</v>
      </c>
      <c r="G359" s="2">
        <v>26</v>
      </c>
      <c r="H359" t="s">
        <v>21</v>
      </c>
      <c r="I359" t="s">
        <v>21</v>
      </c>
      <c r="J359" t="s">
        <v>28</v>
      </c>
      <c r="K359" t="s">
        <v>28</v>
      </c>
      <c r="L359" t="s">
        <v>33</v>
      </c>
      <c r="M359" t="s">
        <v>20</v>
      </c>
      <c r="N359" t="s">
        <v>43</v>
      </c>
      <c r="O359" s="1">
        <v>23.94</v>
      </c>
      <c r="P359" s="1">
        <v>620.12</v>
      </c>
      <c r="Q359">
        <v>2</v>
      </c>
      <c r="R359" t="s">
        <v>21</v>
      </c>
      <c r="S359" t="str">
        <f>IF(ChurnData[[#This Row],[MonthlyCharges]]&lt;=30,"1. Up to 30",IF(ChurnData[[#This Row],[MonthlyCharges]]&lt;=50,"2. 31-50",IF(ChurnData[[#This Row],[MonthlyCharges]]&lt;=70,"3. 51-70",IF(ChurnData[[#This Row],[MonthlyCharges]]&lt;=90,"4. 71-90","5. Over 90"))))</f>
        <v>1. Up to 30</v>
      </c>
      <c r="T359" t="str">
        <f>IF(AND(ChurnData[[#This Row],[Contract]]="Month-to-month",ChurnData[[#This Row],[InternetService]]="Fiber optic",ChurnData[[#This Row],[TenureMonths]]&lt;=11),"High-risk","Other")</f>
        <v>Other</v>
      </c>
      <c r="U359" t="str">
        <f>IF(ChurnData[[#This Row],[TenureMonths]]&lt;=11,"0-11",IF(ChurnData[[#This Row],[TenureMonths]]&lt;=23,"12-23",IF(ChurnData[[#This Row],[TenureMonths]]&lt;=35,"24-35",IF(ChurnData[[#This Row],[TenureMonths]]&lt;=47,"36-47",IF(ChurnData[[#This Row],[TenureMonths]]&lt;=59,"48-59","60-72")))))</f>
        <v>24-35</v>
      </c>
      <c r="V359">
        <f>IF(ChurnData[[#This Row],[Churn]]="Yes",1,0)</f>
        <v>0</v>
      </c>
    </row>
    <row r="360" spans="1:22" x14ac:dyDescent="0.35">
      <c r="A360" t="s">
        <v>403</v>
      </c>
      <c r="B360" t="s">
        <v>19</v>
      </c>
      <c r="C360">
        <v>1</v>
      </c>
      <c r="D360" t="s">
        <v>20</v>
      </c>
      <c r="E360" t="s">
        <v>20</v>
      </c>
      <c r="F360" t="s">
        <v>41</v>
      </c>
      <c r="G360" s="2">
        <v>25</v>
      </c>
      <c r="H360" t="s">
        <v>20</v>
      </c>
      <c r="I360" t="s">
        <v>23</v>
      </c>
      <c r="J360" t="s">
        <v>21</v>
      </c>
      <c r="K360" t="s">
        <v>20</v>
      </c>
      <c r="L360" t="s">
        <v>33</v>
      </c>
      <c r="M360" t="s">
        <v>20</v>
      </c>
      <c r="N360" t="s">
        <v>34</v>
      </c>
      <c r="O360" s="1">
        <v>79.97</v>
      </c>
      <c r="P360" s="1">
        <v>2023.88</v>
      </c>
      <c r="Q360">
        <v>1</v>
      </c>
      <c r="R360" t="s">
        <v>21</v>
      </c>
      <c r="S360" t="str">
        <f>IF(ChurnData[[#This Row],[MonthlyCharges]]&lt;=30,"1. Up to 30",IF(ChurnData[[#This Row],[MonthlyCharges]]&lt;=50,"2. 31-50",IF(ChurnData[[#This Row],[MonthlyCharges]]&lt;=70,"3. 51-70",IF(ChurnData[[#This Row],[MonthlyCharges]]&lt;=90,"4. 71-90","5. Over 90"))))</f>
        <v>4. 71-90</v>
      </c>
      <c r="T360" t="str">
        <f>IF(AND(ChurnData[[#This Row],[Contract]]="Month-to-month",ChurnData[[#This Row],[InternetService]]="Fiber optic",ChurnData[[#This Row],[TenureMonths]]&lt;=11),"High-risk","Other")</f>
        <v>Other</v>
      </c>
      <c r="U360" t="str">
        <f>IF(ChurnData[[#This Row],[TenureMonths]]&lt;=11,"0-11",IF(ChurnData[[#This Row],[TenureMonths]]&lt;=23,"12-23",IF(ChurnData[[#This Row],[TenureMonths]]&lt;=35,"24-35",IF(ChurnData[[#This Row],[TenureMonths]]&lt;=47,"36-47",IF(ChurnData[[#This Row],[TenureMonths]]&lt;=59,"48-59","60-72")))))</f>
        <v>24-35</v>
      </c>
      <c r="V360">
        <f>IF(ChurnData[[#This Row],[Churn]]="Yes",1,0)</f>
        <v>0</v>
      </c>
    </row>
    <row r="361" spans="1:22" x14ac:dyDescent="0.35">
      <c r="A361" t="s">
        <v>404</v>
      </c>
      <c r="B361" t="s">
        <v>36</v>
      </c>
      <c r="C361">
        <v>0</v>
      </c>
      <c r="D361" t="s">
        <v>20</v>
      </c>
      <c r="E361" t="s">
        <v>21</v>
      </c>
      <c r="F361" t="s">
        <v>75</v>
      </c>
      <c r="G361" s="2">
        <v>17</v>
      </c>
      <c r="H361" t="s">
        <v>20</v>
      </c>
      <c r="I361" t="s">
        <v>32</v>
      </c>
      <c r="J361" t="s">
        <v>20</v>
      </c>
      <c r="K361" t="s">
        <v>20</v>
      </c>
      <c r="L361" t="s">
        <v>33</v>
      </c>
      <c r="M361" t="s">
        <v>20</v>
      </c>
      <c r="N361" t="s">
        <v>25</v>
      </c>
      <c r="O361" s="1">
        <v>62.71</v>
      </c>
      <c r="P361" s="1">
        <v>1066.94</v>
      </c>
      <c r="Q361">
        <v>1</v>
      </c>
      <c r="R361" t="s">
        <v>20</v>
      </c>
      <c r="S361" t="str">
        <f>IF(ChurnData[[#This Row],[MonthlyCharges]]&lt;=30,"1. Up to 30",IF(ChurnData[[#This Row],[MonthlyCharges]]&lt;=50,"2. 31-50",IF(ChurnData[[#This Row],[MonthlyCharges]]&lt;=70,"3. 51-70",IF(ChurnData[[#This Row],[MonthlyCharges]]&lt;=90,"4. 71-90","5. Over 90"))))</f>
        <v>3. 51-70</v>
      </c>
      <c r="T361" t="str">
        <f>IF(AND(ChurnData[[#This Row],[Contract]]="Month-to-month",ChurnData[[#This Row],[InternetService]]="Fiber optic",ChurnData[[#This Row],[TenureMonths]]&lt;=11),"High-risk","Other")</f>
        <v>Other</v>
      </c>
      <c r="U361" t="str">
        <f>IF(ChurnData[[#This Row],[TenureMonths]]&lt;=11,"0-11",IF(ChurnData[[#This Row],[TenureMonths]]&lt;=23,"12-23",IF(ChurnData[[#This Row],[TenureMonths]]&lt;=35,"24-35",IF(ChurnData[[#This Row],[TenureMonths]]&lt;=47,"36-47",IF(ChurnData[[#This Row],[TenureMonths]]&lt;=59,"48-59","60-72")))))</f>
        <v>12-23</v>
      </c>
      <c r="V361">
        <f>IF(ChurnData[[#This Row],[Churn]]="Yes",1,0)</f>
        <v>1</v>
      </c>
    </row>
    <row r="362" spans="1:22" x14ac:dyDescent="0.35">
      <c r="A362" t="s">
        <v>405</v>
      </c>
      <c r="B362" t="s">
        <v>36</v>
      </c>
      <c r="C362">
        <v>1</v>
      </c>
      <c r="D362" t="s">
        <v>21</v>
      </c>
      <c r="E362" t="s">
        <v>21</v>
      </c>
      <c r="F362" t="s">
        <v>45</v>
      </c>
      <c r="G362" s="2">
        <v>27</v>
      </c>
      <c r="H362" t="s">
        <v>20</v>
      </c>
      <c r="I362" t="s">
        <v>32</v>
      </c>
      <c r="J362" t="s">
        <v>21</v>
      </c>
      <c r="K362" t="s">
        <v>21</v>
      </c>
      <c r="L362" t="s">
        <v>33</v>
      </c>
      <c r="M362" t="s">
        <v>20</v>
      </c>
      <c r="N362" t="s">
        <v>30</v>
      </c>
      <c r="O362" s="1">
        <v>52.1</v>
      </c>
      <c r="P362" s="1">
        <v>1388.52</v>
      </c>
      <c r="Q362">
        <v>0</v>
      </c>
      <c r="R362" t="s">
        <v>20</v>
      </c>
      <c r="S362" t="str">
        <f>IF(ChurnData[[#This Row],[MonthlyCharges]]&lt;=30,"1. Up to 30",IF(ChurnData[[#This Row],[MonthlyCharges]]&lt;=50,"2. 31-50",IF(ChurnData[[#This Row],[MonthlyCharges]]&lt;=70,"3. 51-70",IF(ChurnData[[#This Row],[MonthlyCharges]]&lt;=90,"4. 71-90","5. Over 90"))))</f>
        <v>3. 51-70</v>
      </c>
      <c r="T362" t="str">
        <f>IF(AND(ChurnData[[#This Row],[Contract]]="Month-to-month",ChurnData[[#This Row],[InternetService]]="Fiber optic",ChurnData[[#This Row],[TenureMonths]]&lt;=11),"High-risk","Other")</f>
        <v>Other</v>
      </c>
      <c r="U362" t="str">
        <f>IF(ChurnData[[#This Row],[TenureMonths]]&lt;=11,"0-11",IF(ChurnData[[#This Row],[TenureMonths]]&lt;=23,"12-23",IF(ChurnData[[#This Row],[TenureMonths]]&lt;=35,"24-35",IF(ChurnData[[#This Row],[TenureMonths]]&lt;=47,"36-47",IF(ChurnData[[#This Row],[TenureMonths]]&lt;=59,"48-59","60-72")))))</f>
        <v>24-35</v>
      </c>
      <c r="V362">
        <f>IF(ChurnData[[#This Row],[Churn]]="Yes",1,0)</f>
        <v>1</v>
      </c>
    </row>
    <row r="363" spans="1:22" x14ac:dyDescent="0.35">
      <c r="A363" t="s">
        <v>406</v>
      </c>
      <c r="B363" t="s">
        <v>36</v>
      </c>
      <c r="C363">
        <v>0</v>
      </c>
      <c r="D363" t="s">
        <v>20</v>
      </c>
      <c r="E363" t="s">
        <v>21</v>
      </c>
      <c r="F363" t="s">
        <v>75</v>
      </c>
      <c r="G363" s="2">
        <v>59</v>
      </c>
      <c r="H363" t="s">
        <v>20</v>
      </c>
      <c r="I363" t="s">
        <v>21</v>
      </c>
      <c r="J363" t="s">
        <v>28</v>
      </c>
      <c r="K363" t="s">
        <v>28</v>
      </c>
      <c r="L363" t="s">
        <v>24</v>
      </c>
      <c r="M363" t="s">
        <v>21</v>
      </c>
      <c r="N363" t="s">
        <v>34</v>
      </c>
      <c r="O363" s="1">
        <v>27.77</v>
      </c>
      <c r="P363" s="1">
        <v>1601.65</v>
      </c>
      <c r="Q363">
        <v>2</v>
      </c>
      <c r="R363" t="s">
        <v>21</v>
      </c>
      <c r="S363" t="str">
        <f>IF(ChurnData[[#This Row],[MonthlyCharges]]&lt;=30,"1. Up to 30",IF(ChurnData[[#This Row],[MonthlyCharges]]&lt;=50,"2. 31-50",IF(ChurnData[[#This Row],[MonthlyCharges]]&lt;=70,"3. 51-70",IF(ChurnData[[#This Row],[MonthlyCharges]]&lt;=90,"4. 71-90","5. Over 90"))))</f>
        <v>1. Up to 30</v>
      </c>
      <c r="T363" t="str">
        <f>IF(AND(ChurnData[[#This Row],[Contract]]="Month-to-month",ChurnData[[#This Row],[InternetService]]="Fiber optic",ChurnData[[#This Row],[TenureMonths]]&lt;=11),"High-risk","Other")</f>
        <v>Other</v>
      </c>
      <c r="U363" t="str">
        <f>IF(ChurnData[[#This Row],[TenureMonths]]&lt;=11,"0-11",IF(ChurnData[[#This Row],[TenureMonths]]&lt;=23,"12-23",IF(ChurnData[[#This Row],[TenureMonths]]&lt;=35,"24-35",IF(ChurnData[[#This Row],[TenureMonths]]&lt;=47,"36-47",IF(ChurnData[[#This Row],[TenureMonths]]&lt;=59,"48-59","60-72")))))</f>
        <v>48-59</v>
      </c>
      <c r="V363">
        <f>IF(ChurnData[[#This Row],[Churn]]="Yes",1,0)</f>
        <v>0</v>
      </c>
    </row>
    <row r="364" spans="1:22" x14ac:dyDescent="0.35">
      <c r="A364" t="s">
        <v>407</v>
      </c>
      <c r="B364" t="s">
        <v>19</v>
      </c>
      <c r="C364">
        <v>0</v>
      </c>
      <c r="D364" t="s">
        <v>20</v>
      </c>
      <c r="E364" t="s">
        <v>21</v>
      </c>
      <c r="F364" t="s">
        <v>75</v>
      </c>
      <c r="G364" s="2">
        <v>11</v>
      </c>
      <c r="H364" t="s">
        <v>20</v>
      </c>
      <c r="I364" t="s">
        <v>32</v>
      </c>
      <c r="J364" t="s">
        <v>21</v>
      </c>
      <c r="K364" t="s">
        <v>21</v>
      </c>
      <c r="L364" t="s">
        <v>33</v>
      </c>
      <c r="M364" t="s">
        <v>21</v>
      </c>
      <c r="N364" t="s">
        <v>34</v>
      </c>
      <c r="O364" s="1">
        <v>49.45</v>
      </c>
      <c r="P364" s="1">
        <v>548.22</v>
      </c>
      <c r="Q364">
        <v>1</v>
      </c>
      <c r="R364" t="s">
        <v>20</v>
      </c>
      <c r="S364" t="str">
        <f>IF(ChurnData[[#This Row],[MonthlyCharges]]&lt;=30,"1. Up to 30",IF(ChurnData[[#This Row],[MonthlyCharges]]&lt;=50,"2. 31-50",IF(ChurnData[[#This Row],[MonthlyCharges]]&lt;=70,"3. 51-70",IF(ChurnData[[#This Row],[MonthlyCharges]]&lt;=90,"4. 71-90","5. Over 90"))))</f>
        <v>2. 31-50</v>
      </c>
      <c r="T364" t="str">
        <f>IF(AND(ChurnData[[#This Row],[Contract]]="Month-to-month",ChurnData[[#This Row],[InternetService]]="Fiber optic",ChurnData[[#This Row],[TenureMonths]]&lt;=11),"High-risk","Other")</f>
        <v>Other</v>
      </c>
      <c r="U364" t="str">
        <f>IF(ChurnData[[#This Row],[TenureMonths]]&lt;=11,"0-11",IF(ChurnData[[#This Row],[TenureMonths]]&lt;=23,"12-23",IF(ChurnData[[#This Row],[TenureMonths]]&lt;=35,"24-35",IF(ChurnData[[#This Row],[TenureMonths]]&lt;=47,"36-47",IF(ChurnData[[#This Row],[TenureMonths]]&lt;=59,"48-59","60-72")))))</f>
        <v>0-11</v>
      </c>
      <c r="V364">
        <f>IF(ChurnData[[#This Row],[Churn]]="Yes",1,0)</f>
        <v>1</v>
      </c>
    </row>
    <row r="365" spans="1:22" x14ac:dyDescent="0.35">
      <c r="A365" t="s">
        <v>408</v>
      </c>
      <c r="B365" t="s">
        <v>19</v>
      </c>
      <c r="C365">
        <v>0</v>
      </c>
      <c r="D365" t="s">
        <v>20</v>
      </c>
      <c r="E365" t="s">
        <v>20</v>
      </c>
      <c r="F365" t="s">
        <v>39</v>
      </c>
      <c r="G365" s="2">
        <v>19</v>
      </c>
      <c r="H365" t="s">
        <v>20</v>
      </c>
      <c r="I365" t="s">
        <v>32</v>
      </c>
      <c r="J365" t="s">
        <v>20</v>
      </c>
      <c r="K365" t="s">
        <v>21</v>
      </c>
      <c r="L365" t="s">
        <v>33</v>
      </c>
      <c r="M365" t="s">
        <v>21</v>
      </c>
      <c r="N365" t="s">
        <v>43</v>
      </c>
      <c r="O365" s="1">
        <v>58</v>
      </c>
      <c r="P365" s="1">
        <v>1078.32</v>
      </c>
      <c r="Q365">
        <v>2</v>
      </c>
      <c r="R365" t="s">
        <v>20</v>
      </c>
      <c r="S365" t="str">
        <f>IF(ChurnData[[#This Row],[MonthlyCharges]]&lt;=30,"1. Up to 30",IF(ChurnData[[#This Row],[MonthlyCharges]]&lt;=50,"2. 31-50",IF(ChurnData[[#This Row],[MonthlyCharges]]&lt;=70,"3. 51-70",IF(ChurnData[[#This Row],[MonthlyCharges]]&lt;=90,"4. 71-90","5. Over 90"))))</f>
        <v>3. 51-70</v>
      </c>
      <c r="T365" t="str">
        <f>IF(AND(ChurnData[[#This Row],[Contract]]="Month-to-month",ChurnData[[#This Row],[InternetService]]="Fiber optic",ChurnData[[#This Row],[TenureMonths]]&lt;=11),"High-risk","Other")</f>
        <v>Other</v>
      </c>
      <c r="U365" t="str">
        <f>IF(ChurnData[[#This Row],[TenureMonths]]&lt;=11,"0-11",IF(ChurnData[[#This Row],[TenureMonths]]&lt;=23,"12-23",IF(ChurnData[[#This Row],[TenureMonths]]&lt;=35,"24-35",IF(ChurnData[[#This Row],[TenureMonths]]&lt;=47,"36-47",IF(ChurnData[[#This Row],[TenureMonths]]&lt;=59,"48-59","60-72")))))</f>
        <v>12-23</v>
      </c>
      <c r="V365">
        <f>IF(ChurnData[[#This Row],[Churn]]="Yes",1,0)</f>
        <v>1</v>
      </c>
    </row>
    <row r="366" spans="1:22" x14ac:dyDescent="0.35">
      <c r="A366" t="s">
        <v>409</v>
      </c>
      <c r="B366" t="s">
        <v>36</v>
      </c>
      <c r="C366">
        <v>1</v>
      </c>
      <c r="D366" t="s">
        <v>20</v>
      </c>
      <c r="E366" t="s">
        <v>21</v>
      </c>
      <c r="F366" t="s">
        <v>27</v>
      </c>
      <c r="G366" s="2">
        <v>7</v>
      </c>
      <c r="H366" t="s">
        <v>20</v>
      </c>
      <c r="I366" t="s">
        <v>23</v>
      </c>
      <c r="J366" t="s">
        <v>21</v>
      </c>
      <c r="K366" t="s">
        <v>20</v>
      </c>
      <c r="L366" t="s">
        <v>33</v>
      </c>
      <c r="M366" t="s">
        <v>20</v>
      </c>
      <c r="N366" t="s">
        <v>43</v>
      </c>
      <c r="O366" s="1">
        <v>86.51</v>
      </c>
      <c r="P366" s="1">
        <v>612.11</v>
      </c>
      <c r="Q366">
        <v>1</v>
      </c>
      <c r="R366" t="s">
        <v>21</v>
      </c>
      <c r="S366" t="str">
        <f>IF(ChurnData[[#This Row],[MonthlyCharges]]&lt;=30,"1. Up to 30",IF(ChurnData[[#This Row],[MonthlyCharges]]&lt;=50,"2. 31-50",IF(ChurnData[[#This Row],[MonthlyCharges]]&lt;=70,"3. 51-70",IF(ChurnData[[#This Row],[MonthlyCharges]]&lt;=90,"4. 71-90","5. Over 90"))))</f>
        <v>4. 71-90</v>
      </c>
      <c r="T366" t="str">
        <f>IF(AND(ChurnData[[#This Row],[Contract]]="Month-to-month",ChurnData[[#This Row],[InternetService]]="Fiber optic",ChurnData[[#This Row],[TenureMonths]]&lt;=11),"High-risk","Other")</f>
        <v>High-risk</v>
      </c>
      <c r="U366" t="str">
        <f>IF(ChurnData[[#This Row],[TenureMonths]]&lt;=11,"0-11",IF(ChurnData[[#This Row],[TenureMonths]]&lt;=23,"12-23",IF(ChurnData[[#This Row],[TenureMonths]]&lt;=35,"24-35",IF(ChurnData[[#This Row],[TenureMonths]]&lt;=47,"36-47",IF(ChurnData[[#This Row],[TenureMonths]]&lt;=59,"48-59","60-72")))))</f>
        <v>0-11</v>
      </c>
      <c r="V366">
        <f>IF(ChurnData[[#This Row],[Churn]]="Yes",1,0)</f>
        <v>0</v>
      </c>
    </row>
    <row r="367" spans="1:22" x14ac:dyDescent="0.35">
      <c r="A367" t="s">
        <v>410</v>
      </c>
      <c r="B367" t="s">
        <v>36</v>
      </c>
      <c r="C367">
        <v>1</v>
      </c>
      <c r="D367" t="s">
        <v>20</v>
      </c>
      <c r="E367" t="s">
        <v>21</v>
      </c>
      <c r="F367" t="s">
        <v>39</v>
      </c>
      <c r="G367" s="2">
        <v>45</v>
      </c>
      <c r="H367" t="s">
        <v>20</v>
      </c>
      <c r="I367" t="s">
        <v>23</v>
      </c>
      <c r="J367" t="s">
        <v>21</v>
      </c>
      <c r="K367" t="s">
        <v>21</v>
      </c>
      <c r="L367" t="s">
        <v>29</v>
      </c>
      <c r="M367" t="s">
        <v>20</v>
      </c>
      <c r="N367" t="s">
        <v>30</v>
      </c>
      <c r="O367" s="1">
        <v>79.3</v>
      </c>
      <c r="P367" s="1">
        <v>3671.44</v>
      </c>
      <c r="Q367">
        <v>1</v>
      </c>
      <c r="R367" t="s">
        <v>21</v>
      </c>
      <c r="S367" t="str">
        <f>IF(ChurnData[[#This Row],[MonthlyCharges]]&lt;=30,"1. Up to 30",IF(ChurnData[[#This Row],[MonthlyCharges]]&lt;=50,"2. 31-50",IF(ChurnData[[#This Row],[MonthlyCharges]]&lt;=70,"3. 51-70",IF(ChurnData[[#This Row],[MonthlyCharges]]&lt;=90,"4. 71-90","5. Over 90"))))</f>
        <v>4. 71-90</v>
      </c>
      <c r="T367" t="str">
        <f>IF(AND(ChurnData[[#This Row],[Contract]]="Month-to-month",ChurnData[[#This Row],[InternetService]]="Fiber optic",ChurnData[[#This Row],[TenureMonths]]&lt;=11),"High-risk","Other")</f>
        <v>Other</v>
      </c>
      <c r="U367" t="str">
        <f>IF(ChurnData[[#This Row],[TenureMonths]]&lt;=11,"0-11",IF(ChurnData[[#This Row],[TenureMonths]]&lt;=23,"12-23",IF(ChurnData[[#This Row],[TenureMonths]]&lt;=35,"24-35",IF(ChurnData[[#This Row],[TenureMonths]]&lt;=47,"36-47",IF(ChurnData[[#This Row],[TenureMonths]]&lt;=59,"48-59","60-72")))))</f>
        <v>36-47</v>
      </c>
      <c r="V367">
        <f>IF(ChurnData[[#This Row],[Churn]]="Yes",1,0)</f>
        <v>0</v>
      </c>
    </row>
    <row r="368" spans="1:22" x14ac:dyDescent="0.35">
      <c r="A368" t="s">
        <v>411</v>
      </c>
      <c r="B368" t="s">
        <v>36</v>
      </c>
      <c r="C368">
        <v>1</v>
      </c>
      <c r="D368" t="s">
        <v>21</v>
      </c>
      <c r="E368" t="s">
        <v>21</v>
      </c>
      <c r="F368" t="s">
        <v>37</v>
      </c>
      <c r="G368" s="2">
        <v>45</v>
      </c>
      <c r="H368" t="s">
        <v>20</v>
      </c>
      <c r="I368" t="s">
        <v>23</v>
      </c>
      <c r="J368" t="s">
        <v>21</v>
      </c>
      <c r="K368" t="s">
        <v>21</v>
      </c>
      <c r="L368" t="s">
        <v>24</v>
      </c>
      <c r="M368" t="s">
        <v>20</v>
      </c>
      <c r="N368" t="s">
        <v>30</v>
      </c>
      <c r="O368" s="1">
        <v>66.900000000000006</v>
      </c>
      <c r="P368" s="1">
        <v>2994.38</v>
      </c>
      <c r="Q368">
        <v>0</v>
      </c>
      <c r="R368" t="s">
        <v>21</v>
      </c>
      <c r="S368" t="str">
        <f>IF(ChurnData[[#This Row],[MonthlyCharges]]&lt;=30,"1. Up to 30",IF(ChurnData[[#This Row],[MonthlyCharges]]&lt;=50,"2. 31-50",IF(ChurnData[[#This Row],[MonthlyCharges]]&lt;=70,"3. 51-70",IF(ChurnData[[#This Row],[MonthlyCharges]]&lt;=90,"4. 71-90","5. Over 90"))))</f>
        <v>3. 51-70</v>
      </c>
      <c r="T368" t="str">
        <f>IF(AND(ChurnData[[#This Row],[Contract]]="Month-to-month",ChurnData[[#This Row],[InternetService]]="Fiber optic",ChurnData[[#This Row],[TenureMonths]]&lt;=11),"High-risk","Other")</f>
        <v>Other</v>
      </c>
      <c r="U368" t="str">
        <f>IF(ChurnData[[#This Row],[TenureMonths]]&lt;=11,"0-11",IF(ChurnData[[#This Row],[TenureMonths]]&lt;=23,"12-23",IF(ChurnData[[#This Row],[TenureMonths]]&lt;=35,"24-35",IF(ChurnData[[#This Row],[TenureMonths]]&lt;=47,"36-47",IF(ChurnData[[#This Row],[TenureMonths]]&lt;=59,"48-59","60-72")))))</f>
        <v>36-47</v>
      </c>
      <c r="V368">
        <f>IF(ChurnData[[#This Row],[Churn]]="Yes",1,0)</f>
        <v>0</v>
      </c>
    </row>
    <row r="369" spans="1:22" x14ac:dyDescent="0.35">
      <c r="A369" t="s">
        <v>412</v>
      </c>
      <c r="B369" t="s">
        <v>36</v>
      </c>
      <c r="C369">
        <v>0</v>
      </c>
      <c r="D369" t="s">
        <v>21</v>
      </c>
      <c r="E369" t="s">
        <v>21</v>
      </c>
      <c r="F369" t="s">
        <v>37</v>
      </c>
      <c r="G369" s="2">
        <v>8</v>
      </c>
      <c r="H369" t="s">
        <v>20</v>
      </c>
      <c r="I369" t="s">
        <v>23</v>
      </c>
      <c r="J369" t="s">
        <v>20</v>
      </c>
      <c r="K369" t="s">
        <v>21</v>
      </c>
      <c r="L369" t="s">
        <v>33</v>
      </c>
      <c r="M369" t="s">
        <v>20</v>
      </c>
      <c r="N369" t="s">
        <v>34</v>
      </c>
      <c r="O369" s="1">
        <v>77.33</v>
      </c>
      <c r="P369" s="1">
        <v>630.80999999999995</v>
      </c>
      <c r="Q369">
        <v>5</v>
      </c>
      <c r="R369" t="s">
        <v>20</v>
      </c>
      <c r="S369" t="str">
        <f>IF(ChurnData[[#This Row],[MonthlyCharges]]&lt;=30,"1. Up to 30",IF(ChurnData[[#This Row],[MonthlyCharges]]&lt;=50,"2. 31-50",IF(ChurnData[[#This Row],[MonthlyCharges]]&lt;=70,"3. 51-70",IF(ChurnData[[#This Row],[MonthlyCharges]]&lt;=90,"4. 71-90","5. Over 90"))))</f>
        <v>4. 71-90</v>
      </c>
      <c r="T369" t="str">
        <f>IF(AND(ChurnData[[#This Row],[Contract]]="Month-to-month",ChurnData[[#This Row],[InternetService]]="Fiber optic",ChurnData[[#This Row],[TenureMonths]]&lt;=11),"High-risk","Other")</f>
        <v>High-risk</v>
      </c>
      <c r="U369" t="str">
        <f>IF(ChurnData[[#This Row],[TenureMonths]]&lt;=11,"0-11",IF(ChurnData[[#This Row],[TenureMonths]]&lt;=23,"12-23",IF(ChurnData[[#This Row],[TenureMonths]]&lt;=35,"24-35",IF(ChurnData[[#This Row],[TenureMonths]]&lt;=47,"36-47",IF(ChurnData[[#This Row],[TenureMonths]]&lt;=59,"48-59","60-72")))))</f>
        <v>0-11</v>
      </c>
      <c r="V369">
        <f>IF(ChurnData[[#This Row],[Churn]]="Yes",1,0)</f>
        <v>1</v>
      </c>
    </row>
    <row r="370" spans="1:22" x14ac:dyDescent="0.35">
      <c r="A370" t="s">
        <v>413</v>
      </c>
      <c r="B370" t="s">
        <v>36</v>
      </c>
      <c r="C370">
        <v>0</v>
      </c>
      <c r="D370" t="s">
        <v>20</v>
      </c>
      <c r="E370" t="s">
        <v>20</v>
      </c>
      <c r="F370" t="s">
        <v>37</v>
      </c>
      <c r="G370" s="2">
        <v>29</v>
      </c>
      <c r="H370" t="s">
        <v>20</v>
      </c>
      <c r="I370" t="s">
        <v>32</v>
      </c>
      <c r="J370" t="s">
        <v>20</v>
      </c>
      <c r="K370" t="s">
        <v>20</v>
      </c>
      <c r="L370" t="s">
        <v>29</v>
      </c>
      <c r="M370" t="s">
        <v>20</v>
      </c>
      <c r="N370" t="s">
        <v>34</v>
      </c>
      <c r="O370" s="1">
        <v>55.82</v>
      </c>
      <c r="P370" s="1">
        <v>1571.32</v>
      </c>
      <c r="Q370">
        <v>2</v>
      </c>
      <c r="R370" t="s">
        <v>21</v>
      </c>
      <c r="S370" t="str">
        <f>IF(ChurnData[[#This Row],[MonthlyCharges]]&lt;=30,"1. Up to 30",IF(ChurnData[[#This Row],[MonthlyCharges]]&lt;=50,"2. 31-50",IF(ChurnData[[#This Row],[MonthlyCharges]]&lt;=70,"3. 51-70",IF(ChurnData[[#This Row],[MonthlyCharges]]&lt;=90,"4. 71-90","5. Over 90"))))</f>
        <v>3. 51-70</v>
      </c>
      <c r="T370" t="str">
        <f>IF(AND(ChurnData[[#This Row],[Contract]]="Month-to-month",ChurnData[[#This Row],[InternetService]]="Fiber optic",ChurnData[[#This Row],[TenureMonths]]&lt;=11),"High-risk","Other")</f>
        <v>Other</v>
      </c>
      <c r="U370" t="str">
        <f>IF(ChurnData[[#This Row],[TenureMonths]]&lt;=11,"0-11",IF(ChurnData[[#This Row],[TenureMonths]]&lt;=23,"12-23",IF(ChurnData[[#This Row],[TenureMonths]]&lt;=35,"24-35",IF(ChurnData[[#This Row],[TenureMonths]]&lt;=47,"36-47",IF(ChurnData[[#This Row],[TenureMonths]]&lt;=59,"48-59","60-72")))))</f>
        <v>24-35</v>
      </c>
      <c r="V370">
        <f>IF(ChurnData[[#This Row],[Churn]]="Yes",1,0)</f>
        <v>0</v>
      </c>
    </row>
    <row r="371" spans="1:22" x14ac:dyDescent="0.35">
      <c r="A371" t="s">
        <v>414</v>
      </c>
      <c r="B371" t="s">
        <v>19</v>
      </c>
      <c r="C371">
        <v>0</v>
      </c>
      <c r="D371" t="s">
        <v>21</v>
      </c>
      <c r="E371" t="s">
        <v>21</v>
      </c>
      <c r="F371" t="s">
        <v>56</v>
      </c>
      <c r="G371" s="2">
        <v>6</v>
      </c>
      <c r="H371" t="s">
        <v>20</v>
      </c>
      <c r="I371" t="s">
        <v>23</v>
      </c>
      <c r="J371" t="s">
        <v>21</v>
      </c>
      <c r="K371" t="s">
        <v>21</v>
      </c>
      <c r="L371" t="s">
        <v>33</v>
      </c>
      <c r="M371" t="s">
        <v>20</v>
      </c>
      <c r="N371" t="s">
        <v>34</v>
      </c>
      <c r="O371" s="1">
        <v>100.83</v>
      </c>
      <c r="P371" s="1">
        <v>617.1</v>
      </c>
      <c r="Q371">
        <v>4</v>
      </c>
      <c r="R371" t="s">
        <v>20</v>
      </c>
      <c r="S371" t="str">
        <f>IF(ChurnData[[#This Row],[MonthlyCharges]]&lt;=30,"1. Up to 30",IF(ChurnData[[#This Row],[MonthlyCharges]]&lt;=50,"2. 31-50",IF(ChurnData[[#This Row],[MonthlyCharges]]&lt;=70,"3. 51-70",IF(ChurnData[[#This Row],[MonthlyCharges]]&lt;=90,"4. 71-90","5. Over 90"))))</f>
        <v>5. Over 90</v>
      </c>
      <c r="T371" t="str">
        <f>IF(AND(ChurnData[[#This Row],[Contract]]="Month-to-month",ChurnData[[#This Row],[InternetService]]="Fiber optic",ChurnData[[#This Row],[TenureMonths]]&lt;=11),"High-risk","Other")</f>
        <v>High-risk</v>
      </c>
      <c r="U371" t="str">
        <f>IF(ChurnData[[#This Row],[TenureMonths]]&lt;=11,"0-11",IF(ChurnData[[#This Row],[TenureMonths]]&lt;=23,"12-23",IF(ChurnData[[#This Row],[TenureMonths]]&lt;=35,"24-35",IF(ChurnData[[#This Row],[TenureMonths]]&lt;=47,"36-47",IF(ChurnData[[#This Row],[TenureMonths]]&lt;=59,"48-59","60-72")))))</f>
        <v>0-11</v>
      </c>
      <c r="V371">
        <f>IF(ChurnData[[#This Row],[Churn]]="Yes",1,0)</f>
        <v>1</v>
      </c>
    </row>
    <row r="372" spans="1:22" x14ac:dyDescent="0.35">
      <c r="A372" t="s">
        <v>415</v>
      </c>
      <c r="B372" t="s">
        <v>19</v>
      </c>
      <c r="C372">
        <v>0</v>
      </c>
      <c r="D372" t="s">
        <v>21</v>
      </c>
      <c r="E372" t="s">
        <v>21</v>
      </c>
      <c r="F372" t="s">
        <v>56</v>
      </c>
      <c r="G372" s="2">
        <v>18</v>
      </c>
      <c r="H372" t="s">
        <v>20</v>
      </c>
      <c r="I372" t="s">
        <v>32</v>
      </c>
      <c r="J372" t="s">
        <v>21</v>
      </c>
      <c r="K372" t="s">
        <v>20</v>
      </c>
      <c r="L372" t="s">
        <v>33</v>
      </c>
      <c r="M372" t="s">
        <v>20</v>
      </c>
      <c r="N372" t="s">
        <v>25</v>
      </c>
      <c r="O372" s="1">
        <v>52.84</v>
      </c>
      <c r="P372" s="1">
        <v>977.55</v>
      </c>
      <c r="Q372">
        <v>0</v>
      </c>
      <c r="R372" t="s">
        <v>20</v>
      </c>
      <c r="S372" t="str">
        <f>IF(ChurnData[[#This Row],[MonthlyCharges]]&lt;=30,"1. Up to 30",IF(ChurnData[[#This Row],[MonthlyCharges]]&lt;=50,"2. 31-50",IF(ChurnData[[#This Row],[MonthlyCharges]]&lt;=70,"3. 51-70",IF(ChurnData[[#This Row],[MonthlyCharges]]&lt;=90,"4. 71-90","5. Over 90"))))</f>
        <v>3. 51-70</v>
      </c>
      <c r="T372" t="str">
        <f>IF(AND(ChurnData[[#This Row],[Contract]]="Month-to-month",ChurnData[[#This Row],[InternetService]]="Fiber optic",ChurnData[[#This Row],[TenureMonths]]&lt;=11),"High-risk","Other")</f>
        <v>Other</v>
      </c>
      <c r="U372" t="str">
        <f>IF(ChurnData[[#This Row],[TenureMonths]]&lt;=11,"0-11",IF(ChurnData[[#This Row],[TenureMonths]]&lt;=23,"12-23",IF(ChurnData[[#This Row],[TenureMonths]]&lt;=35,"24-35",IF(ChurnData[[#This Row],[TenureMonths]]&lt;=47,"36-47",IF(ChurnData[[#This Row],[TenureMonths]]&lt;=59,"48-59","60-72")))))</f>
        <v>12-23</v>
      </c>
      <c r="V372">
        <f>IF(ChurnData[[#This Row],[Churn]]="Yes",1,0)</f>
        <v>1</v>
      </c>
    </row>
    <row r="373" spans="1:22" x14ac:dyDescent="0.35">
      <c r="A373" t="s">
        <v>416</v>
      </c>
      <c r="B373" t="s">
        <v>19</v>
      </c>
      <c r="C373">
        <v>0</v>
      </c>
      <c r="D373" t="s">
        <v>21</v>
      </c>
      <c r="E373" t="s">
        <v>21</v>
      </c>
      <c r="F373" t="s">
        <v>56</v>
      </c>
      <c r="G373" s="2">
        <v>67</v>
      </c>
      <c r="H373" t="s">
        <v>21</v>
      </c>
      <c r="I373" t="s">
        <v>32</v>
      </c>
      <c r="J373" t="s">
        <v>21</v>
      </c>
      <c r="K373" t="s">
        <v>21</v>
      </c>
      <c r="L373" t="s">
        <v>24</v>
      </c>
      <c r="M373" t="s">
        <v>21</v>
      </c>
      <c r="N373" t="s">
        <v>30</v>
      </c>
      <c r="O373" s="1">
        <v>30.72</v>
      </c>
      <c r="P373" s="1">
        <v>2059.09</v>
      </c>
      <c r="Q373">
        <v>3</v>
      </c>
      <c r="R373" t="s">
        <v>21</v>
      </c>
      <c r="S373" t="str">
        <f>IF(ChurnData[[#This Row],[MonthlyCharges]]&lt;=30,"1. Up to 30",IF(ChurnData[[#This Row],[MonthlyCharges]]&lt;=50,"2. 31-50",IF(ChurnData[[#This Row],[MonthlyCharges]]&lt;=70,"3. 51-70",IF(ChurnData[[#This Row],[MonthlyCharges]]&lt;=90,"4. 71-90","5. Over 90"))))</f>
        <v>2. 31-50</v>
      </c>
      <c r="T373" t="str">
        <f>IF(AND(ChurnData[[#This Row],[Contract]]="Month-to-month",ChurnData[[#This Row],[InternetService]]="Fiber optic",ChurnData[[#This Row],[TenureMonths]]&lt;=11),"High-risk","Other")</f>
        <v>Other</v>
      </c>
      <c r="U373" t="str">
        <f>IF(ChurnData[[#This Row],[TenureMonths]]&lt;=11,"0-11",IF(ChurnData[[#This Row],[TenureMonths]]&lt;=23,"12-23",IF(ChurnData[[#This Row],[TenureMonths]]&lt;=35,"24-35",IF(ChurnData[[#This Row],[TenureMonths]]&lt;=47,"36-47",IF(ChurnData[[#This Row],[TenureMonths]]&lt;=59,"48-59","60-72")))))</f>
        <v>60-72</v>
      </c>
      <c r="V373">
        <f>IF(ChurnData[[#This Row],[Churn]]="Yes",1,0)</f>
        <v>0</v>
      </c>
    </row>
    <row r="374" spans="1:22" x14ac:dyDescent="0.35">
      <c r="A374" t="s">
        <v>418</v>
      </c>
      <c r="B374" t="s">
        <v>36</v>
      </c>
      <c r="C374">
        <v>0</v>
      </c>
      <c r="D374" t="s">
        <v>20</v>
      </c>
      <c r="E374" t="s">
        <v>21</v>
      </c>
      <c r="F374" t="s">
        <v>58</v>
      </c>
      <c r="G374" s="2">
        <v>66</v>
      </c>
      <c r="H374" t="s">
        <v>20</v>
      </c>
      <c r="I374" t="s">
        <v>32</v>
      </c>
      <c r="J374" t="s">
        <v>20</v>
      </c>
      <c r="K374" t="s">
        <v>21</v>
      </c>
      <c r="L374" t="s">
        <v>24</v>
      </c>
      <c r="M374" t="s">
        <v>20</v>
      </c>
      <c r="N374" t="s">
        <v>43</v>
      </c>
      <c r="O374" s="1">
        <v>61.83</v>
      </c>
      <c r="P374" s="1">
        <v>3967.22</v>
      </c>
      <c r="Q374">
        <v>2</v>
      </c>
      <c r="R374" t="s">
        <v>21</v>
      </c>
      <c r="S374" t="str">
        <f>IF(ChurnData[[#This Row],[MonthlyCharges]]&lt;=30,"1. Up to 30",IF(ChurnData[[#This Row],[MonthlyCharges]]&lt;=50,"2. 31-50",IF(ChurnData[[#This Row],[MonthlyCharges]]&lt;=70,"3. 51-70",IF(ChurnData[[#This Row],[MonthlyCharges]]&lt;=90,"4. 71-90","5. Over 90"))))</f>
        <v>3. 51-70</v>
      </c>
      <c r="T374" t="str">
        <f>IF(AND(ChurnData[[#This Row],[Contract]]="Month-to-month",ChurnData[[#This Row],[InternetService]]="Fiber optic",ChurnData[[#This Row],[TenureMonths]]&lt;=11),"High-risk","Other")</f>
        <v>Other</v>
      </c>
      <c r="U374" t="str">
        <f>IF(ChurnData[[#This Row],[TenureMonths]]&lt;=11,"0-11",IF(ChurnData[[#This Row],[TenureMonths]]&lt;=23,"12-23",IF(ChurnData[[#This Row],[TenureMonths]]&lt;=35,"24-35",IF(ChurnData[[#This Row],[TenureMonths]]&lt;=47,"36-47",IF(ChurnData[[#This Row],[TenureMonths]]&lt;=59,"48-59","60-72")))))</f>
        <v>60-72</v>
      </c>
      <c r="V374">
        <f>IF(ChurnData[[#This Row],[Churn]]="Yes",1,0)</f>
        <v>0</v>
      </c>
    </row>
    <row r="375" spans="1:22" x14ac:dyDescent="0.35">
      <c r="A375" t="s">
        <v>419</v>
      </c>
      <c r="B375" t="s">
        <v>36</v>
      </c>
      <c r="C375">
        <v>0</v>
      </c>
      <c r="D375" t="s">
        <v>20</v>
      </c>
      <c r="E375" t="s">
        <v>21</v>
      </c>
      <c r="F375" t="s">
        <v>39</v>
      </c>
      <c r="G375" s="2">
        <v>67</v>
      </c>
      <c r="H375" t="s">
        <v>20</v>
      </c>
      <c r="I375" t="s">
        <v>23</v>
      </c>
      <c r="J375" t="s">
        <v>20</v>
      </c>
      <c r="K375" t="s">
        <v>21</v>
      </c>
      <c r="L375" t="s">
        <v>29</v>
      </c>
      <c r="M375" t="s">
        <v>20</v>
      </c>
      <c r="N375" t="s">
        <v>30</v>
      </c>
      <c r="O375" s="1">
        <v>94.93</v>
      </c>
      <c r="P375" s="1">
        <v>6521.84</v>
      </c>
      <c r="Q375">
        <v>3</v>
      </c>
      <c r="R375" t="s">
        <v>21</v>
      </c>
      <c r="S375" t="str">
        <f>IF(ChurnData[[#This Row],[MonthlyCharges]]&lt;=30,"1. Up to 30",IF(ChurnData[[#This Row],[MonthlyCharges]]&lt;=50,"2. 31-50",IF(ChurnData[[#This Row],[MonthlyCharges]]&lt;=70,"3. 51-70",IF(ChurnData[[#This Row],[MonthlyCharges]]&lt;=90,"4. 71-90","5. Over 90"))))</f>
        <v>5. Over 90</v>
      </c>
      <c r="T375" t="str">
        <f>IF(AND(ChurnData[[#This Row],[Contract]]="Month-to-month",ChurnData[[#This Row],[InternetService]]="Fiber optic",ChurnData[[#This Row],[TenureMonths]]&lt;=11),"High-risk","Other")</f>
        <v>Other</v>
      </c>
      <c r="U375" t="str">
        <f>IF(ChurnData[[#This Row],[TenureMonths]]&lt;=11,"0-11",IF(ChurnData[[#This Row],[TenureMonths]]&lt;=23,"12-23",IF(ChurnData[[#This Row],[TenureMonths]]&lt;=35,"24-35",IF(ChurnData[[#This Row],[TenureMonths]]&lt;=47,"36-47",IF(ChurnData[[#This Row],[TenureMonths]]&lt;=59,"48-59","60-72")))))</f>
        <v>60-72</v>
      </c>
      <c r="V375">
        <f>IF(ChurnData[[#This Row],[Churn]]="Yes",1,0)</f>
        <v>0</v>
      </c>
    </row>
    <row r="376" spans="1:22" x14ac:dyDescent="0.35">
      <c r="A376" t="s">
        <v>420</v>
      </c>
      <c r="B376" t="s">
        <v>19</v>
      </c>
      <c r="C376">
        <v>0</v>
      </c>
      <c r="D376" t="s">
        <v>20</v>
      </c>
      <c r="E376" t="s">
        <v>20</v>
      </c>
      <c r="F376" t="s">
        <v>47</v>
      </c>
      <c r="G376" s="2">
        <v>60</v>
      </c>
      <c r="H376" t="s">
        <v>20</v>
      </c>
      <c r="I376" t="s">
        <v>21</v>
      </c>
      <c r="J376" t="s">
        <v>28</v>
      </c>
      <c r="K376" t="s">
        <v>28</v>
      </c>
      <c r="L376" t="s">
        <v>24</v>
      </c>
      <c r="M376" t="s">
        <v>21</v>
      </c>
      <c r="N376" t="s">
        <v>25</v>
      </c>
      <c r="O376" s="1">
        <v>28.45</v>
      </c>
      <c r="P376" s="1">
        <v>1700.99</v>
      </c>
      <c r="Q376">
        <v>4</v>
      </c>
      <c r="R376" t="s">
        <v>21</v>
      </c>
      <c r="S376" t="str">
        <f>IF(ChurnData[[#This Row],[MonthlyCharges]]&lt;=30,"1. Up to 30",IF(ChurnData[[#This Row],[MonthlyCharges]]&lt;=50,"2. 31-50",IF(ChurnData[[#This Row],[MonthlyCharges]]&lt;=70,"3. 51-70",IF(ChurnData[[#This Row],[MonthlyCharges]]&lt;=90,"4. 71-90","5. Over 90"))))</f>
        <v>1. Up to 30</v>
      </c>
      <c r="T376" t="str">
        <f>IF(AND(ChurnData[[#This Row],[Contract]]="Month-to-month",ChurnData[[#This Row],[InternetService]]="Fiber optic",ChurnData[[#This Row],[TenureMonths]]&lt;=11),"High-risk","Other")</f>
        <v>Other</v>
      </c>
      <c r="U376" t="str">
        <f>IF(ChurnData[[#This Row],[TenureMonths]]&lt;=11,"0-11",IF(ChurnData[[#This Row],[TenureMonths]]&lt;=23,"12-23",IF(ChurnData[[#This Row],[TenureMonths]]&lt;=35,"24-35",IF(ChurnData[[#This Row],[TenureMonths]]&lt;=47,"36-47",IF(ChurnData[[#This Row],[TenureMonths]]&lt;=59,"48-59","60-72")))))</f>
        <v>60-72</v>
      </c>
      <c r="V376">
        <f>IF(ChurnData[[#This Row],[Churn]]="Yes",1,0)</f>
        <v>0</v>
      </c>
    </row>
    <row r="377" spans="1:22" x14ac:dyDescent="0.35">
      <c r="A377" t="s">
        <v>421</v>
      </c>
      <c r="B377" t="s">
        <v>36</v>
      </c>
      <c r="C377">
        <v>0</v>
      </c>
      <c r="D377" t="s">
        <v>20</v>
      </c>
      <c r="E377" t="s">
        <v>20</v>
      </c>
      <c r="F377" t="s">
        <v>39</v>
      </c>
      <c r="G377" s="2">
        <v>29</v>
      </c>
      <c r="H377" t="s">
        <v>20</v>
      </c>
      <c r="I377" t="s">
        <v>21</v>
      </c>
      <c r="J377" t="s">
        <v>28</v>
      </c>
      <c r="K377" t="s">
        <v>28</v>
      </c>
      <c r="L377" t="s">
        <v>29</v>
      </c>
      <c r="M377" t="s">
        <v>20</v>
      </c>
      <c r="N377" t="s">
        <v>34</v>
      </c>
      <c r="O377" s="1">
        <v>32.28</v>
      </c>
      <c r="P377" s="1">
        <v>930.65</v>
      </c>
      <c r="Q377">
        <v>0</v>
      </c>
      <c r="R377" t="s">
        <v>21</v>
      </c>
      <c r="S377" t="str">
        <f>IF(ChurnData[[#This Row],[MonthlyCharges]]&lt;=30,"1. Up to 30",IF(ChurnData[[#This Row],[MonthlyCharges]]&lt;=50,"2. 31-50",IF(ChurnData[[#This Row],[MonthlyCharges]]&lt;=70,"3. 51-70",IF(ChurnData[[#This Row],[MonthlyCharges]]&lt;=90,"4. 71-90","5. Over 90"))))</f>
        <v>2. 31-50</v>
      </c>
      <c r="T377" t="str">
        <f>IF(AND(ChurnData[[#This Row],[Contract]]="Month-to-month",ChurnData[[#This Row],[InternetService]]="Fiber optic",ChurnData[[#This Row],[TenureMonths]]&lt;=11),"High-risk","Other")</f>
        <v>Other</v>
      </c>
      <c r="U377" t="str">
        <f>IF(ChurnData[[#This Row],[TenureMonths]]&lt;=11,"0-11",IF(ChurnData[[#This Row],[TenureMonths]]&lt;=23,"12-23",IF(ChurnData[[#This Row],[TenureMonths]]&lt;=35,"24-35",IF(ChurnData[[#This Row],[TenureMonths]]&lt;=47,"36-47",IF(ChurnData[[#This Row],[TenureMonths]]&lt;=59,"48-59","60-72")))))</f>
        <v>24-35</v>
      </c>
      <c r="V377">
        <f>IF(ChurnData[[#This Row],[Churn]]="Yes",1,0)</f>
        <v>0</v>
      </c>
    </row>
    <row r="378" spans="1:22" x14ac:dyDescent="0.35">
      <c r="A378" t="s">
        <v>422</v>
      </c>
      <c r="B378" t="s">
        <v>36</v>
      </c>
      <c r="C378">
        <v>0</v>
      </c>
      <c r="D378" t="s">
        <v>21</v>
      </c>
      <c r="E378" t="s">
        <v>21</v>
      </c>
      <c r="F378" t="s">
        <v>22</v>
      </c>
      <c r="G378" s="2">
        <v>34</v>
      </c>
      <c r="H378" t="s">
        <v>20</v>
      </c>
      <c r="I378" t="s">
        <v>23</v>
      </c>
      <c r="J378" t="s">
        <v>20</v>
      </c>
      <c r="K378" t="s">
        <v>20</v>
      </c>
      <c r="L378" t="s">
        <v>29</v>
      </c>
      <c r="M378" t="s">
        <v>20</v>
      </c>
      <c r="N378" t="s">
        <v>30</v>
      </c>
      <c r="O378" s="1">
        <v>99.76</v>
      </c>
      <c r="P378" s="1">
        <v>3416.37</v>
      </c>
      <c r="Q378">
        <v>2</v>
      </c>
      <c r="R378" t="s">
        <v>21</v>
      </c>
      <c r="S378" t="str">
        <f>IF(ChurnData[[#This Row],[MonthlyCharges]]&lt;=30,"1. Up to 30",IF(ChurnData[[#This Row],[MonthlyCharges]]&lt;=50,"2. 31-50",IF(ChurnData[[#This Row],[MonthlyCharges]]&lt;=70,"3. 51-70",IF(ChurnData[[#This Row],[MonthlyCharges]]&lt;=90,"4. 71-90","5. Over 90"))))</f>
        <v>5. Over 90</v>
      </c>
      <c r="T378" t="str">
        <f>IF(AND(ChurnData[[#This Row],[Contract]]="Month-to-month",ChurnData[[#This Row],[InternetService]]="Fiber optic",ChurnData[[#This Row],[TenureMonths]]&lt;=11),"High-risk","Other")</f>
        <v>Other</v>
      </c>
      <c r="U378" t="str">
        <f>IF(ChurnData[[#This Row],[TenureMonths]]&lt;=11,"0-11",IF(ChurnData[[#This Row],[TenureMonths]]&lt;=23,"12-23",IF(ChurnData[[#This Row],[TenureMonths]]&lt;=35,"24-35",IF(ChurnData[[#This Row],[TenureMonths]]&lt;=47,"36-47",IF(ChurnData[[#This Row],[TenureMonths]]&lt;=59,"48-59","60-72")))))</f>
        <v>24-35</v>
      </c>
      <c r="V378">
        <f>IF(ChurnData[[#This Row],[Churn]]="Yes",1,0)</f>
        <v>0</v>
      </c>
    </row>
    <row r="379" spans="1:22" x14ac:dyDescent="0.35">
      <c r="A379" t="s">
        <v>423</v>
      </c>
      <c r="B379" t="s">
        <v>19</v>
      </c>
      <c r="C379">
        <v>0</v>
      </c>
      <c r="D379" t="s">
        <v>20</v>
      </c>
      <c r="E379" t="s">
        <v>21</v>
      </c>
      <c r="F379" t="s">
        <v>41</v>
      </c>
      <c r="G379" s="2">
        <v>18</v>
      </c>
      <c r="H379" t="s">
        <v>21</v>
      </c>
      <c r="I379" t="s">
        <v>32</v>
      </c>
      <c r="J379" t="s">
        <v>20</v>
      </c>
      <c r="K379" t="s">
        <v>20</v>
      </c>
      <c r="L379" t="s">
        <v>33</v>
      </c>
      <c r="M379" t="s">
        <v>20</v>
      </c>
      <c r="N379" t="s">
        <v>30</v>
      </c>
      <c r="O379" s="1">
        <v>62.7</v>
      </c>
      <c r="P379" s="1">
        <v>1122.56</v>
      </c>
      <c r="Q379">
        <v>1</v>
      </c>
      <c r="R379" t="s">
        <v>21</v>
      </c>
      <c r="S379" t="str">
        <f>IF(ChurnData[[#This Row],[MonthlyCharges]]&lt;=30,"1. Up to 30",IF(ChurnData[[#This Row],[MonthlyCharges]]&lt;=50,"2. 31-50",IF(ChurnData[[#This Row],[MonthlyCharges]]&lt;=70,"3. 51-70",IF(ChurnData[[#This Row],[MonthlyCharges]]&lt;=90,"4. 71-90","5. Over 90"))))</f>
        <v>3. 51-70</v>
      </c>
      <c r="T379" t="str">
        <f>IF(AND(ChurnData[[#This Row],[Contract]]="Month-to-month",ChurnData[[#This Row],[InternetService]]="Fiber optic",ChurnData[[#This Row],[TenureMonths]]&lt;=11),"High-risk","Other")</f>
        <v>Other</v>
      </c>
      <c r="U379" t="str">
        <f>IF(ChurnData[[#This Row],[TenureMonths]]&lt;=11,"0-11",IF(ChurnData[[#This Row],[TenureMonths]]&lt;=23,"12-23",IF(ChurnData[[#This Row],[TenureMonths]]&lt;=35,"24-35",IF(ChurnData[[#This Row],[TenureMonths]]&lt;=47,"36-47",IF(ChurnData[[#This Row],[TenureMonths]]&lt;=59,"48-59","60-72")))))</f>
        <v>12-23</v>
      </c>
      <c r="V379">
        <f>IF(ChurnData[[#This Row],[Churn]]="Yes",1,0)</f>
        <v>0</v>
      </c>
    </row>
    <row r="380" spans="1:22" x14ac:dyDescent="0.35">
      <c r="A380" t="s">
        <v>424</v>
      </c>
      <c r="B380" t="s">
        <v>19</v>
      </c>
      <c r="C380">
        <v>0</v>
      </c>
      <c r="D380" t="s">
        <v>21</v>
      </c>
      <c r="E380" t="s">
        <v>21</v>
      </c>
      <c r="F380" t="s">
        <v>47</v>
      </c>
      <c r="G380" s="2">
        <v>60</v>
      </c>
      <c r="H380" t="s">
        <v>20</v>
      </c>
      <c r="I380" t="s">
        <v>21</v>
      </c>
      <c r="J380" t="s">
        <v>28</v>
      </c>
      <c r="K380" t="s">
        <v>28</v>
      </c>
      <c r="L380" t="s">
        <v>24</v>
      </c>
      <c r="M380" t="s">
        <v>21</v>
      </c>
      <c r="N380" t="s">
        <v>34</v>
      </c>
      <c r="O380" s="1">
        <v>34.36</v>
      </c>
      <c r="P380" s="1">
        <v>2037.45</v>
      </c>
      <c r="Q380">
        <v>1</v>
      </c>
      <c r="R380" t="s">
        <v>21</v>
      </c>
      <c r="S380" t="str">
        <f>IF(ChurnData[[#This Row],[MonthlyCharges]]&lt;=30,"1. Up to 30",IF(ChurnData[[#This Row],[MonthlyCharges]]&lt;=50,"2. 31-50",IF(ChurnData[[#This Row],[MonthlyCharges]]&lt;=70,"3. 51-70",IF(ChurnData[[#This Row],[MonthlyCharges]]&lt;=90,"4. 71-90","5. Over 90"))))</f>
        <v>2. 31-50</v>
      </c>
      <c r="T380" t="str">
        <f>IF(AND(ChurnData[[#This Row],[Contract]]="Month-to-month",ChurnData[[#This Row],[InternetService]]="Fiber optic",ChurnData[[#This Row],[TenureMonths]]&lt;=11),"High-risk","Other")</f>
        <v>Other</v>
      </c>
      <c r="U380" t="str">
        <f>IF(ChurnData[[#This Row],[TenureMonths]]&lt;=11,"0-11",IF(ChurnData[[#This Row],[TenureMonths]]&lt;=23,"12-23",IF(ChurnData[[#This Row],[TenureMonths]]&lt;=35,"24-35",IF(ChurnData[[#This Row],[TenureMonths]]&lt;=47,"36-47",IF(ChurnData[[#This Row],[TenureMonths]]&lt;=59,"48-59","60-72")))))</f>
        <v>60-72</v>
      </c>
      <c r="V380">
        <f>IF(ChurnData[[#This Row],[Churn]]="Yes",1,0)</f>
        <v>0</v>
      </c>
    </row>
    <row r="381" spans="1:22" x14ac:dyDescent="0.35">
      <c r="A381" t="s">
        <v>425</v>
      </c>
      <c r="B381" t="s">
        <v>19</v>
      </c>
      <c r="C381">
        <v>1</v>
      </c>
      <c r="D381" t="s">
        <v>20</v>
      </c>
      <c r="E381" t="s">
        <v>21</v>
      </c>
      <c r="F381" t="s">
        <v>75</v>
      </c>
      <c r="G381" s="2">
        <v>39</v>
      </c>
      <c r="H381" t="s">
        <v>20</v>
      </c>
      <c r="I381" t="s">
        <v>23</v>
      </c>
      <c r="J381" t="s">
        <v>20</v>
      </c>
      <c r="K381" t="s">
        <v>21</v>
      </c>
      <c r="L381" t="s">
        <v>24</v>
      </c>
      <c r="M381" t="s">
        <v>20</v>
      </c>
      <c r="N381" t="s">
        <v>43</v>
      </c>
      <c r="O381" s="1">
        <v>93.45</v>
      </c>
      <c r="P381" s="1">
        <v>3622.61</v>
      </c>
      <c r="Q381">
        <v>3</v>
      </c>
      <c r="R381" t="s">
        <v>21</v>
      </c>
      <c r="S381" t="str">
        <f>IF(ChurnData[[#This Row],[MonthlyCharges]]&lt;=30,"1. Up to 30",IF(ChurnData[[#This Row],[MonthlyCharges]]&lt;=50,"2. 31-50",IF(ChurnData[[#This Row],[MonthlyCharges]]&lt;=70,"3. 51-70",IF(ChurnData[[#This Row],[MonthlyCharges]]&lt;=90,"4. 71-90","5. Over 90"))))</f>
        <v>5. Over 90</v>
      </c>
      <c r="T381" t="str">
        <f>IF(AND(ChurnData[[#This Row],[Contract]]="Month-to-month",ChurnData[[#This Row],[InternetService]]="Fiber optic",ChurnData[[#This Row],[TenureMonths]]&lt;=11),"High-risk","Other")</f>
        <v>Other</v>
      </c>
      <c r="U381" t="str">
        <f>IF(ChurnData[[#This Row],[TenureMonths]]&lt;=11,"0-11",IF(ChurnData[[#This Row],[TenureMonths]]&lt;=23,"12-23",IF(ChurnData[[#This Row],[TenureMonths]]&lt;=35,"24-35",IF(ChurnData[[#This Row],[TenureMonths]]&lt;=47,"36-47",IF(ChurnData[[#This Row],[TenureMonths]]&lt;=59,"48-59","60-72")))))</f>
        <v>36-47</v>
      </c>
      <c r="V381">
        <f>IF(ChurnData[[#This Row],[Churn]]="Yes",1,0)</f>
        <v>0</v>
      </c>
    </row>
    <row r="382" spans="1:22" x14ac:dyDescent="0.35">
      <c r="A382" t="s">
        <v>426</v>
      </c>
      <c r="B382" t="s">
        <v>36</v>
      </c>
      <c r="C382">
        <v>0</v>
      </c>
      <c r="D382" t="s">
        <v>20</v>
      </c>
      <c r="E382" t="s">
        <v>21</v>
      </c>
      <c r="F382" t="s">
        <v>56</v>
      </c>
      <c r="G382" s="2">
        <v>56</v>
      </c>
      <c r="H382" t="s">
        <v>20</v>
      </c>
      <c r="I382" t="s">
        <v>23</v>
      </c>
      <c r="J382" t="s">
        <v>21</v>
      </c>
      <c r="K382" t="s">
        <v>21</v>
      </c>
      <c r="L382" t="s">
        <v>29</v>
      </c>
      <c r="M382" t="s">
        <v>20</v>
      </c>
      <c r="N382" t="s">
        <v>25</v>
      </c>
      <c r="O382" s="1">
        <v>86.75</v>
      </c>
      <c r="P382" s="1">
        <v>4723.0600000000004</v>
      </c>
      <c r="Q382">
        <v>0</v>
      </c>
      <c r="R382" t="s">
        <v>21</v>
      </c>
      <c r="S382" t="str">
        <f>IF(ChurnData[[#This Row],[MonthlyCharges]]&lt;=30,"1. Up to 30",IF(ChurnData[[#This Row],[MonthlyCharges]]&lt;=50,"2. 31-50",IF(ChurnData[[#This Row],[MonthlyCharges]]&lt;=70,"3. 51-70",IF(ChurnData[[#This Row],[MonthlyCharges]]&lt;=90,"4. 71-90","5. Over 90"))))</f>
        <v>4. 71-90</v>
      </c>
      <c r="T382" t="str">
        <f>IF(AND(ChurnData[[#This Row],[Contract]]="Month-to-month",ChurnData[[#This Row],[InternetService]]="Fiber optic",ChurnData[[#This Row],[TenureMonths]]&lt;=11),"High-risk","Other")</f>
        <v>Other</v>
      </c>
      <c r="U382" t="str">
        <f>IF(ChurnData[[#This Row],[TenureMonths]]&lt;=11,"0-11",IF(ChurnData[[#This Row],[TenureMonths]]&lt;=23,"12-23",IF(ChurnData[[#This Row],[TenureMonths]]&lt;=35,"24-35",IF(ChurnData[[#This Row],[TenureMonths]]&lt;=47,"36-47",IF(ChurnData[[#This Row],[TenureMonths]]&lt;=59,"48-59","60-72")))))</f>
        <v>48-59</v>
      </c>
      <c r="V382">
        <f>IF(ChurnData[[#This Row],[Churn]]="Yes",1,0)</f>
        <v>0</v>
      </c>
    </row>
    <row r="383" spans="1:22" x14ac:dyDescent="0.35">
      <c r="A383" t="s">
        <v>427</v>
      </c>
      <c r="B383" t="s">
        <v>36</v>
      </c>
      <c r="C383">
        <v>0</v>
      </c>
      <c r="D383" t="s">
        <v>20</v>
      </c>
      <c r="E383" t="s">
        <v>21</v>
      </c>
      <c r="F383" t="s">
        <v>56</v>
      </c>
      <c r="G383" s="2">
        <v>50</v>
      </c>
      <c r="H383" t="s">
        <v>20</v>
      </c>
      <c r="I383" t="s">
        <v>32</v>
      </c>
      <c r="J383" t="s">
        <v>21</v>
      </c>
      <c r="K383" t="s">
        <v>20</v>
      </c>
      <c r="L383" t="s">
        <v>29</v>
      </c>
      <c r="M383" t="s">
        <v>21</v>
      </c>
      <c r="N383" t="s">
        <v>43</v>
      </c>
      <c r="O383" s="1">
        <v>59.81</v>
      </c>
      <c r="P383" s="1">
        <v>3067.16</v>
      </c>
      <c r="Q383">
        <v>0</v>
      </c>
      <c r="R383" t="s">
        <v>21</v>
      </c>
      <c r="S383" t="str">
        <f>IF(ChurnData[[#This Row],[MonthlyCharges]]&lt;=30,"1. Up to 30",IF(ChurnData[[#This Row],[MonthlyCharges]]&lt;=50,"2. 31-50",IF(ChurnData[[#This Row],[MonthlyCharges]]&lt;=70,"3. 51-70",IF(ChurnData[[#This Row],[MonthlyCharges]]&lt;=90,"4. 71-90","5. Over 90"))))</f>
        <v>3. 51-70</v>
      </c>
      <c r="T383" t="str">
        <f>IF(AND(ChurnData[[#This Row],[Contract]]="Month-to-month",ChurnData[[#This Row],[InternetService]]="Fiber optic",ChurnData[[#This Row],[TenureMonths]]&lt;=11),"High-risk","Other")</f>
        <v>Other</v>
      </c>
      <c r="U383" t="str">
        <f>IF(ChurnData[[#This Row],[TenureMonths]]&lt;=11,"0-11",IF(ChurnData[[#This Row],[TenureMonths]]&lt;=23,"12-23",IF(ChurnData[[#This Row],[TenureMonths]]&lt;=35,"24-35",IF(ChurnData[[#This Row],[TenureMonths]]&lt;=47,"36-47",IF(ChurnData[[#This Row],[TenureMonths]]&lt;=59,"48-59","60-72")))))</f>
        <v>48-59</v>
      </c>
      <c r="V383">
        <f>IF(ChurnData[[#This Row],[Churn]]="Yes",1,0)</f>
        <v>0</v>
      </c>
    </row>
    <row r="384" spans="1:22" x14ac:dyDescent="0.35">
      <c r="A384" t="s">
        <v>428</v>
      </c>
      <c r="B384" t="s">
        <v>36</v>
      </c>
      <c r="C384">
        <v>0</v>
      </c>
      <c r="D384" t="s">
        <v>20</v>
      </c>
      <c r="E384" t="s">
        <v>21</v>
      </c>
      <c r="F384" t="s">
        <v>37</v>
      </c>
      <c r="G384" s="2">
        <v>45</v>
      </c>
      <c r="H384" t="s">
        <v>20</v>
      </c>
      <c r="I384" t="s">
        <v>21</v>
      </c>
      <c r="J384" t="s">
        <v>28</v>
      </c>
      <c r="K384" t="s">
        <v>28</v>
      </c>
      <c r="L384" t="s">
        <v>29</v>
      </c>
      <c r="M384" t="s">
        <v>21</v>
      </c>
      <c r="N384" t="s">
        <v>30</v>
      </c>
      <c r="O384" s="1">
        <v>25.28</v>
      </c>
      <c r="P384" s="1">
        <v>1144.82</v>
      </c>
      <c r="Q384">
        <v>3</v>
      </c>
      <c r="R384" t="s">
        <v>21</v>
      </c>
      <c r="S384" t="str">
        <f>IF(ChurnData[[#This Row],[MonthlyCharges]]&lt;=30,"1. Up to 30",IF(ChurnData[[#This Row],[MonthlyCharges]]&lt;=50,"2. 31-50",IF(ChurnData[[#This Row],[MonthlyCharges]]&lt;=70,"3. 51-70",IF(ChurnData[[#This Row],[MonthlyCharges]]&lt;=90,"4. 71-90","5. Over 90"))))</f>
        <v>1. Up to 30</v>
      </c>
      <c r="T384" t="str">
        <f>IF(AND(ChurnData[[#This Row],[Contract]]="Month-to-month",ChurnData[[#This Row],[InternetService]]="Fiber optic",ChurnData[[#This Row],[TenureMonths]]&lt;=11),"High-risk","Other")</f>
        <v>Other</v>
      </c>
      <c r="U384" t="str">
        <f>IF(ChurnData[[#This Row],[TenureMonths]]&lt;=11,"0-11",IF(ChurnData[[#This Row],[TenureMonths]]&lt;=23,"12-23",IF(ChurnData[[#This Row],[TenureMonths]]&lt;=35,"24-35",IF(ChurnData[[#This Row],[TenureMonths]]&lt;=47,"36-47",IF(ChurnData[[#This Row],[TenureMonths]]&lt;=59,"48-59","60-72")))))</f>
        <v>36-47</v>
      </c>
      <c r="V384">
        <f>IF(ChurnData[[#This Row],[Churn]]="Yes",1,0)</f>
        <v>0</v>
      </c>
    </row>
    <row r="385" spans="1:22" x14ac:dyDescent="0.35">
      <c r="A385" t="s">
        <v>429</v>
      </c>
      <c r="B385" t="s">
        <v>36</v>
      </c>
      <c r="C385">
        <v>0</v>
      </c>
      <c r="D385" t="s">
        <v>21</v>
      </c>
      <c r="E385" t="s">
        <v>21</v>
      </c>
      <c r="F385" t="s">
        <v>39</v>
      </c>
      <c r="G385" s="2">
        <v>14</v>
      </c>
      <c r="H385" t="s">
        <v>20</v>
      </c>
      <c r="I385" t="s">
        <v>32</v>
      </c>
      <c r="J385" t="s">
        <v>20</v>
      </c>
      <c r="K385" t="s">
        <v>21</v>
      </c>
      <c r="L385" t="s">
        <v>33</v>
      </c>
      <c r="M385" t="s">
        <v>21</v>
      </c>
      <c r="N385" t="s">
        <v>34</v>
      </c>
      <c r="O385" s="1">
        <v>57.98</v>
      </c>
      <c r="P385" s="1">
        <v>798.39</v>
      </c>
      <c r="Q385">
        <v>0</v>
      </c>
      <c r="R385" t="s">
        <v>20</v>
      </c>
      <c r="S385" t="str">
        <f>IF(ChurnData[[#This Row],[MonthlyCharges]]&lt;=30,"1. Up to 30",IF(ChurnData[[#This Row],[MonthlyCharges]]&lt;=50,"2. 31-50",IF(ChurnData[[#This Row],[MonthlyCharges]]&lt;=70,"3. 51-70",IF(ChurnData[[#This Row],[MonthlyCharges]]&lt;=90,"4. 71-90","5. Over 90"))))</f>
        <v>3. 51-70</v>
      </c>
      <c r="T385" t="str">
        <f>IF(AND(ChurnData[[#This Row],[Contract]]="Month-to-month",ChurnData[[#This Row],[InternetService]]="Fiber optic",ChurnData[[#This Row],[TenureMonths]]&lt;=11),"High-risk","Other")</f>
        <v>Other</v>
      </c>
      <c r="U385" t="str">
        <f>IF(ChurnData[[#This Row],[TenureMonths]]&lt;=11,"0-11",IF(ChurnData[[#This Row],[TenureMonths]]&lt;=23,"12-23",IF(ChurnData[[#This Row],[TenureMonths]]&lt;=35,"24-35",IF(ChurnData[[#This Row],[TenureMonths]]&lt;=47,"36-47",IF(ChurnData[[#This Row],[TenureMonths]]&lt;=59,"48-59","60-72")))))</f>
        <v>12-23</v>
      </c>
      <c r="V385">
        <f>IF(ChurnData[[#This Row],[Churn]]="Yes",1,0)</f>
        <v>1</v>
      </c>
    </row>
    <row r="386" spans="1:22" x14ac:dyDescent="0.35">
      <c r="A386" t="s">
        <v>430</v>
      </c>
      <c r="B386" t="s">
        <v>36</v>
      </c>
      <c r="C386">
        <v>0</v>
      </c>
      <c r="D386" t="s">
        <v>21</v>
      </c>
      <c r="E386" t="s">
        <v>21</v>
      </c>
      <c r="F386" t="s">
        <v>37</v>
      </c>
      <c r="G386" s="2">
        <v>29</v>
      </c>
      <c r="H386" t="s">
        <v>21</v>
      </c>
      <c r="I386" t="s">
        <v>32</v>
      </c>
      <c r="J386" t="s">
        <v>21</v>
      </c>
      <c r="K386" t="s">
        <v>20</v>
      </c>
      <c r="L386" t="s">
        <v>24</v>
      </c>
      <c r="M386" t="s">
        <v>20</v>
      </c>
      <c r="N386" t="s">
        <v>25</v>
      </c>
      <c r="O386" s="1">
        <v>44.29</v>
      </c>
      <c r="P386" s="1">
        <v>1285.1400000000001</v>
      </c>
      <c r="Q386">
        <v>1</v>
      </c>
      <c r="R386" t="s">
        <v>21</v>
      </c>
      <c r="S386" t="str">
        <f>IF(ChurnData[[#This Row],[MonthlyCharges]]&lt;=30,"1. Up to 30",IF(ChurnData[[#This Row],[MonthlyCharges]]&lt;=50,"2. 31-50",IF(ChurnData[[#This Row],[MonthlyCharges]]&lt;=70,"3. 51-70",IF(ChurnData[[#This Row],[MonthlyCharges]]&lt;=90,"4. 71-90","5. Over 90"))))</f>
        <v>2. 31-50</v>
      </c>
      <c r="T386" t="str">
        <f>IF(AND(ChurnData[[#This Row],[Contract]]="Month-to-month",ChurnData[[#This Row],[InternetService]]="Fiber optic",ChurnData[[#This Row],[TenureMonths]]&lt;=11),"High-risk","Other")</f>
        <v>Other</v>
      </c>
      <c r="U386" t="str">
        <f>IF(ChurnData[[#This Row],[TenureMonths]]&lt;=11,"0-11",IF(ChurnData[[#This Row],[TenureMonths]]&lt;=23,"12-23",IF(ChurnData[[#This Row],[TenureMonths]]&lt;=35,"24-35",IF(ChurnData[[#This Row],[TenureMonths]]&lt;=47,"36-47",IF(ChurnData[[#This Row],[TenureMonths]]&lt;=59,"48-59","60-72")))))</f>
        <v>24-35</v>
      </c>
      <c r="V386">
        <f>IF(ChurnData[[#This Row],[Churn]]="Yes",1,0)</f>
        <v>0</v>
      </c>
    </row>
    <row r="387" spans="1:22" x14ac:dyDescent="0.35">
      <c r="A387" t="s">
        <v>431</v>
      </c>
      <c r="B387" t="s">
        <v>36</v>
      </c>
      <c r="C387">
        <v>0</v>
      </c>
      <c r="D387" t="s">
        <v>20</v>
      </c>
      <c r="E387" t="s">
        <v>21</v>
      </c>
      <c r="F387" t="s">
        <v>47</v>
      </c>
      <c r="G387" s="2">
        <v>8</v>
      </c>
      <c r="H387" t="s">
        <v>20</v>
      </c>
      <c r="I387" t="s">
        <v>23</v>
      </c>
      <c r="J387" t="s">
        <v>20</v>
      </c>
      <c r="K387" t="s">
        <v>21</v>
      </c>
      <c r="L387" t="s">
        <v>33</v>
      </c>
      <c r="M387" t="s">
        <v>21</v>
      </c>
      <c r="N387" t="s">
        <v>25</v>
      </c>
      <c r="O387" s="1">
        <v>85.57</v>
      </c>
      <c r="P387" s="1">
        <v>679.25</v>
      </c>
      <c r="Q387">
        <v>5</v>
      </c>
      <c r="R387" t="s">
        <v>20</v>
      </c>
      <c r="S387" t="str">
        <f>IF(ChurnData[[#This Row],[MonthlyCharges]]&lt;=30,"1. Up to 30",IF(ChurnData[[#This Row],[MonthlyCharges]]&lt;=50,"2. 31-50",IF(ChurnData[[#This Row],[MonthlyCharges]]&lt;=70,"3. 51-70",IF(ChurnData[[#This Row],[MonthlyCharges]]&lt;=90,"4. 71-90","5. Over 90"))))</f>
        <v>4. 71-90</v>
      </c>
      <c r="T387" t="str">
        <f>IF(AND(ChurnData[[#This Row],[Contract]]="Month-to-month",ChurnData[[#This Row],[InternetService]]="Fiber optic",ChurnData[[#This Row],[TenureMonths]]&lt;=11),"High-risk","Other")</f>
        <v>High-risk</v>
      </c>
      <c r="U387" t="str">
        <f>IF(ChurnData[[#This Row],[TenureMonths]]&lt;=11,"0-11",IF(ChurnData[[#This Row],[TenureMonths]]&lt;=23,"12-23",IF(ChurnData[[#This Row],[TenureMonths]]&lt;=35,"24-35",IF(ChurnData[[#This Row],[TenureMonths]]&lt;=47,"36-47",IF(ChurnData[[#This Row],[TenureMonths]]&lt;=59,"48-59","60-72")))))</f>
        <v>0-11</v>
      </c>
      <c r="V387">
        <f>IF(ChurnData[[#This Row],[Churn]]="Yes",1,0)</f>
        <v>1</v>
      </c>
    </row>
    <row r="388" spans="1:22" x14ac:dyDescent="0.35">
      <c r="A388" t="s">
        <v>432</v>
      </c>
      <c r="B388" t="s">
        <v>19</v>
      </c>
      <c r="C388">
        <v>0</v>
      </c>
      <c r="D388" t="s">
        <v>20</v>
      </c>
      <c r="E388" t="s">
        <v>21</v>
      </c>
      <c r="F388" t="s">
        <v>37</v>
      </c>
      <c r="G388" s="2">
        <v>27</v>
      </c>
      <c r="H388" t="s">
        <v>20</v>
      </c>
      <c r="I388" t="s">
        <v>23</v>
      </c>
      <c r="J388" t="s">
        <v>21</v>
      </c>
      <c r="K388" t="s">
        <v>20</v>
      </c>
      <c r="L388" t="s">
        <v>29</v>
      </c>
      <c r="M388" t="s">
        <v>20</v>
      </c>
      <c r="N388" t="s">
        <v>30</v>
      </c>
      <c r="O388" s="1">
        <v>94.69</v>
      </c>
      <c r="P388" s="1">
        <v>2546.39</v>
      </c>
      <c r="Q388">
        <v>1</v>
      </c>
      <c r="R388" t="s">
        <v>21</v>
      </c>
      <c r="S388" t="str">
        <f>IF(ChurnData[[#This Row],[MonthlyCharges]]&lt;=30,"1. Up to 30",IF(ChurnData[[#This Row],[MonthlyCharges]]&lt;=50,"2. 31-50",IF(ChurnData[[#This Row],[MonthlyCharges]]&lt;=70,"3. 51-70",IF(ChurnData[[#This Row],[MonthlyCharges]]&lt;=90,"4. 71-90","5. Over 90"))))</f>
        <v>5. Over 90</v>
      </c>
      <c r="T388" t="str">
        <f>IF(AND(ChurnData[[#This Row],[Contract]]="Month-to-month",ChurnData[[#This Row],[InternetService]]="Fiber optic",ChurnData[[#This Row],[TenureMonths]]&lt;=11),"High-risk","Other")</f>
        <v>Other</v>
      </c>
      <c r="U388" t="str">
        <f>IF(ChurnData[[#This Row],[TenureMonths]]&lt;=11,"0-11",IF(ChurnData[[#This Row],[TenureMonths]]&lt;=23,"12-23",IF(ChurnData[[#This Row],[TenureMonths]]&lt;=35,"24-35",IF(ChurnData[[#This Row],[TenureMonths]]&lt;=47,"36-47",IF(ChurnData[[#This Row],[TenureMonths]]&lt;=59,"48-59","60-72")))))</f>
        <v>24-35</v>
      </c>
      <c r="V388">
        <f>IF(ChurnData[[#This Row],[Churn]]="Yes",1,0)</f>
        <v>0</v>
      </c>
    </row>
    <row r="389" spans="1:22" x14ac:dyDescent="0.35">
      <c r="A389" t="s">
        <v>433</v>
      </c>
      <c r="B389" t="s">
        <v>36</v>
      </c>
      <c r="C389">
        <v>0</v>
      </c>
      <c r="D389" t="s">
        <v>21</v>
      </c>
      <c r="E389" t="s">
        <v>21</v>
      </c>
      <c r="F389" t="s">
        <v>56</v>
      </c>
      <c r="G389" s="2">
        <v>13</v>
      </c>
      <c r="H389" t="s">
        <v>20</v>
      </c>
      <c r="I389" t="s">
        <v>23</v>
      </c>
      <c r="J389" t="s">
        <v>21</v>
      </c>
      <c r="K389" t="s">
        <v>21</v>
      </c>
      <c r="L389" t="s">
        <v>33</v>
      </c>
      <c r="M389" t="s">
        <v>21</v>
      </c>
      <c r="N389" t="s">
        <v>34</v>
      </c>
      <c r="O389" s="1">
        <v>97.72</v>
      </c>
      <c r="P389" s="1">
        <v>1290.8800000000001</v>
      </c>
      <c r="Q389">
        <v>3</v>
      </c>
      <c r="R389" t="s">
        <v>21</v>
      </c>
      <c r="S389" t="str">
        <f>IF(ChurnData[[#This Row],[MonthlyCharges]]&lt;=30,"1. Up to 30",IF(ChurnData[[#This Row],[MonthlyCharges]]&lt;=50,"2. 31-50",IF(ChurnData[[#This Row],[MonthlyCharges]]&lt;=70,"3. 51-70",IF(ChurnData[[#This Row],[MonthlyCharges]]&lt;=90,"4. 71-90","5. Over 90"))))</f>
        <v>5. Over 90</v>
      </c>
      <c r="T389" t="str">
        <f>IF(AND(ChurnData[[#This Row],[Contract]]="Month-to-month",ChurnData[[#This Row],[InternetService]]="Fiber optic",ChurnData[[#This Row],[TenureMonths]]&lt;=11),"High-risk","Other")</f>
        <v>Other</v>
      </c>
      <c r="U389" t="str">
        <f>IF(ChurnData[[#This Row],[TenureMonths]]&lt;=11,"0-11",IF(ChurnData[[#This Row],[TenureMonths]]&lt;=23,"12-23",IF(ChurnData[[#This Row],[TenureMonths]]&lt;=35,"24-35",IF(ChurnData[[#This Row],[TenureMonths]]&lt;=47,"36-47",IF(ChurnData[[#This Row],[TenureMonths]]&lt;=59,"48-59","60-72")))))</f>
        <v>12-23</v>
      </c>
      <c r="V389">
        <f>IF(ChurnData[[#This Row],[Churn]]="Yes",1,0)</f>
        <v>0</v>
      </c>
    </row>
    <row r="390" spans="1:22" x14ac:dyDescent="0.35">
      <c r="A390" t="s">
        <v>434</v>
      </c>
      <c r="B390" t="s">
        <v>19</v>
      </c>
      <c r="C390">
        <v>0</v>
      </c>
      <c r="D390" t="s">
        <v>21</v>
      </c>
      <c r="E390" t="s">
        <v>21</v>
      </c>
      <c r="F390" t="s">
        <v>27</v>
      </c>
      <c r="G390" s="2">
        <v>18</v>
      </c>
      <c r="H390" t="s">
        <v>20</v>
      </c>
      <c r="I390" t="s">
        <v>32</v>
      </c>
      <c r="J390" t="s">
        <v>21</v>
      </c>
      <c r="K390" t="s">
        <v>20</v>
      </c>
      <c r="L390" t="s">
        <v>33</v>
      </c>
      <c r="M390" t="s">
        <v>20</v>
      </c>
      <c r="N390" t="s">
        <v>25</v>
      </c>
      <c r="O390" s="1">
        <v>58.46</v>
      </c>
      <c r="P390" s="1">
        <v>1059.25</v>
      </c>
      <c r="Q390">
        <v>4</v>
      </c>
      <c r="R390" t="s">
        <v>21</v>
      </c>
      <c r="S390" t="str">
        <f>IF(ChurnData[[#This Row],[MonthlyCharges]]&lt;=30,"1. Up to 30",IF(ChurnData[[#This Row],[MonthlyCharges]]&lt;=50,"2. 31-50",IF(ChurnData[[#This Row],[MonthlyCharges]]&lt;=70,"3. 51-70",IF(ChurnData[[#This Row],[MonthlyCharges]]&lt;=90,"4. 71-90","5. Over 90"))))</f>
        <v>3. 51-70</v>
      </c>
      <c r="T390" t="str">
        <f>IF(AND(ChurnData[[#This Row],[Contract]]="Month-to-month",ChurnData[[#This Row],[InternetService]]="Fiber optic",ChurnData[[#This Row],[TenureMonths]]&lt;=11),"High-risk","Other")</f>
        <v>Other</v>
      </c>
      <c r="U390" t="str">
        <f>IF(ChurnData[[#This Row],[TenureMonths]]&lt;=11,"0-11",IF(ChurnData[[#This Row],[TenureMonths]]&lt;=23,"12-23",IF(ChurnData[[#This Row],[TenureMonths]]&lt;=35,"24-35",IF(ChurnData[[#This Row],[TenureMonths]]&lt;=47,"36-47",IF(ChurnData[[#This Row],[TenureMonths]]&lt;=59,"48-59","60-72")))))</f>
        <v>12-23</v>
      </c>
      <c r="V390">
        <f>IF(ChurnData[[#This Row],[Churn]]="Yes",1,0)</f>
        <v>0</v>
      </c>
    </row>
    <row r="391" spans="1:22" x14ac:dyDescent="0.35">
      <c r="A391" t="s">
        <v>435</v>
      </c>
      <c r="B391" t="s">
        <v>19</v>
      </c>
      <c r="C391">
        <v>0</v>
      </c>
      <c r="D391" t="s">
        <v>21</v>
      </c>
      <c r="E391" t="s">
        <v>21</v>
      </c>
      <c r="F391" t="s">
        <v>39</v>
      </c>
      <c r="G391" s="2">
        <v>38</v>
      </c>
      <c r="H391" t="s">
        <v>20</v>
      </c>
      <c r="I391" t="s">
        <v>32</v>
      </c>
      <c r="J391" t="s">
        <v>20</v>
      </c>
      <c r="K391" t="s">
        <v>21</v>
      </c>
      <c r="L391" t="s">
        <v>24</v>
      </c>
      <c r="M391" t="s">
        <v>20</v>
      </c>
      <c r="N391" t="s">
        <v>34</v>
      </c>
      <c r="O391" s="1">
        <v>58.81</v>
      </c>
      <c r="P391" s="1">
        <v>2242.73</v>
      </c>
      <c r="Q391">
        <v>2</v>
      </c>
      <c r="R391" t="s">
        <v>21</v>
      </c>
      <c r="S391" t="str">
        <f>IF(ChurnData[[#This Row],[MonthlyCharges]]&lt;=30,"1. Up to 30",IF(ChurnData[[#This Row],[MonthlyCharges]]&lt;=50,"2. 31-50",IF(ChurnData[[#This Row],[MonthlyCharges]]&lt;=70,"3. 51-70",IF(ChurnData[[#This Row],[MonthlyCharges]]&lt;=90,"4. 71-90","5. Over 90"))))</f>
        <v>3. 51-70</v>
      </c>
      <c r="T391" t="str">
        <f>IF(AND(ChurnData[[#This Row],[Contract]]="Month-to-month",ChurnData[[#This Row],[InternetService]]="Fiber optic",ChurnData[[#This Row],[TenureMonths]]&lt;=11),"High-risk","Other")</f>
        <v>Other</v>
      </c>
      <c r="U391" t="str">
        <f>IF(ChurnData[[#This Row],[TenureMonths]]&lt;=11,"0-11",IF(ChurnData[[#This Row],[TenureMonths]]&lt;=23,"12-23",IF(ChurnData[[#This Row],[TenureMonths]]&lt;=35,"24-35",IF(ChurnData[[#This Row],[TenureMonths]]&lt;=47,"36-47",IF(ChurnData[[#This Row],[TenureMonths]]&lt;=59,"48-59","60-72")))))</f>
        <v>36-47</v>
      </c>
      <c r="V391">
        <f>IF(ChurnData[[#This Row],[Churn]]="Yes",1,0)</f>
        <v>0</v>
      </c>
    </row>
    <row r="392" spans="1:22" x14ac:dyDescent="0.35">
      <c r="A392" t="s">
        <v>436</v>
      </c>
      <c r="B392" t="s">
        <v>36</v>
      </c>
      <c r="C392">
        <v>0</v>
      </c>
      <c r="D392" t="s">
        <v>20</v>
      </c>
      <c r="E392" t="s">
        <v>21</v>
      </c>
      <c r="F392" t="s">
        <v>39</v>
      </c>
      <c r="G392" s="2">
        <v>72</v>
      </c>
      <c r="H392" t="s">
        <v>21</v>
      </c>
      <c r="I392" t="s">
        <v>32</v>
      </c>
      <c r="J392" t="s">
        <v>21</v>
      </c>
      <c r="K392" t="s">
        <v>21</v>
      </c>
      <c r="L392" t="s">
        <v>24</v>
      </c>
      <c r="M392" t="s">
        <v>20</v>
      </c>
      <c r="N392" t="s">
        <v>25</v>
      </c>
      <c r="O392" s="1">
        <v>41.51</v>
      </c>
      <c r="P392" s="1">
        <v>3045.57</v>
      </c>
      <c r="Q392">
        <v>2</v>
      </c>
      <c r="R392" t="s">
        <v>21</v>
      </c>
      <c r="S392" t="str">
        <f>IF(ChurnData[[#This Row],[MonthlyCharges]]&lt;=30,"1. Up to 30",IF(ChurnData[[#This Row],[MonthlyCharges]]&lt;=50,"2. 31-50",IF(ChurnData[[#This Row],[MonthlyCharges]]&lt;=70,"3. 51-70",IF(ChurnData[[#This Row],[MonthlyCharges]]&lt;=90,"4. 71-90","5. Over 90"))))</f>
        <v>2. 31-50</v>
      </c>
      <c r="T392" t="str">
        <f>IF(AND(ChurnData[[#This Row],[Contract]]="Month-to-month",ChurnData[[#This Row],[InternetService]]="Fiber optic",ChurnData[[#This Row],[TenureMonths]]&lt;=11),"High-risk","Other")</f>
        <v>Other</v>
      </c>
      <c r="U392" t="str">
        <f>IF(ChurnData[[#This Row],[TenureMonths]]&lt;=11,"0-11",IF(ChurnData[[#This Row],[TenureMonths]]&lt;=23,"12-23",IF(ChurnData[[#This Row],[TenureMonths]]&lt;=35,"24-35",IF(ChurnData[[#This Row],[TenureMonths]]&lt;=47,"36-47",IF(ChurnData[[#This Row],[TenureMonths]]&lt;=59,"48-59","60-72")))))</f>
        <v>60-72</v>
      </c>
      <c r="V392">
        <f>IF(ChurnData[[#This Row],[Churn]]="Yes",1,0)</f>
        <v>0</v>
      </c>
    </row>
    <row r="393" spans="1:22" x14ac:dyDescent="0.35">
      <c r="A393" t="s">
        <v>437</v>
      </c>
      <c r="B393" t="s">
        <v>36</v>
      </c>
      <c r="C393">
        <v>0</v>
      </c>
      <c r="D393" t="s">
        <v>20</v>
      </c>
      <c r="E393" t="s">
        <v>20</v>
      </c>
      <c r="F393" t="s">
        <v>58</v>
      </c>
      <c r="G393" s="2">
        <v>16</v>
      </c>
      <c r="H393" t="s">
        <v>20</v>
      </c>
      <c r="I393" t="s">
        <v>23</v>
      </c>
      <c r="J393" t="s">
        <v>21</v>
      </c>
      <c r="K393" t="s">
        <v>20</v>
      </c>
      <c r="L393" t="s">
        <v>29</v>
      </c>
      <c r="M393" t="s">
        <v>21</v>
      </c>
      <c r="N393" t="s">
        <v>30</v>
      </c>
      <c r="O393" s="1">
        <v>92.69</v>
      </c>
      <c r="P393" s="1">
        <v>1523.12</v>
      </c>
      <c r="Q393">
        <v>2</v>
      </c>
      <c r="R393" t="s">
        <v>21</v>
      </c>
      <c r="S393" t="str">
        <f>IF(ChurnData[[#This Row],[MonthlyCharges]]&lt;=30,"1. Up to 30",IF(ChurnData[[#This Row],[MonthlyCharges]]&lt;=50,"2. 31-50",IF(ChurnData[[#This Row],[MonthlyCharges]]&lt;=70,"3. 51-70",IF(ChurnData[[#This Row],[MonthlyCharges]]&lt;=90,"4. 71-90","5. Over 90"))))</f>
        <v>5. Over 90</v>
      </c>
      <c r="T393" t="str">
        <f>IF(AND(ChurnData[[#This Row],[Contract]]="Month-to-month",ChurnData[[#This Row],[InternetService]]="Fiber optic",ChurnData[[#This Row],[TenureMonths]]&lt;=11),"High-risk","Other")</f>
        <v>Other</v>
      </c>
      <c r="U393" t="str">
        <f>IF(ChurnData[[#This Row],[TenureMonths]]&lt;=11,"0-11",IF(ChurnData[[#This Row],[TenureMonths]]&lt;=23,"12-23",IF(ChurnData[[#This Row],[TenureMonths]]&lt;=35,"24-35",IF(ChurnData[[#This Row],[TenureMonths]]&lt;=47,"36-47",IF(ChurnData[[#This Row],[TenureMonths]]&lt;=59,"48-59","60-72")))))</f>
        <v>12-23</v>
      </c>
      <c r="V393">
        <f>IF(ChurnData[[#This Row],[Churn]]="Yes",1,0)</f>
        <v>0</v>
      </c>
    </row>
    <row r="394" spans="1:22" x14ac:dyDescent="0.35">
      <c r="A394" t="s">
        <v>438</v>
      </c>
      <c r="B394" t="s">
        <v>19</v>
      </c>
      <c r="C394">
        <v>1</v>
      </c>
      <c r="D394" t="s">
        <v>20</v>
      </c>
      <c r="E394" t="s">
        <v>21</v>
      </c>
      <c r="F394" t="s">
        <v>75</v>
      </c>
      <c r="G394" s="2">
        <v>12</v>
      </c>
      <c r="H394" t="s">
        <v>20</v>
      </c>
      <c r="I394" t="s">
        <v>23</v>
      </c>
      <c r="J394" t="s">
        <v>21</v>
      </c>
      <c r="K394" t="s">
        <v>21</v>
      </c>
      <c r="L394" t="s">
        <v>33</v>
      </c>
      <c r="M394" t="s">
        <v>20</v>
      </c>
      <c r="N394" t="s">
        <v>30</v>
      </c>
      <c r="O394" s="1">
        <v>71.33</v>
      </c>
      <c r="P394" s="1">
        <v>838.71</v>
      </c>
      <c r="Q394">
        <v>2</v>
      </c>
      <c r="R394" t="s">
        <v>20</v>
      </c>
      <c r="S394" t="str">
        <f>IF(ChurnData[[#This Row],[MonthlyCharges]]&lt;=30,"1. Up to 30",IF(ChurnData[[#This Row],[MonthlyCharges]]&lt;=50,"2. 31-50",IF(ChurnData[[#This Row],[MonthlyCharges]]&lt;=70,"3. 51-70",IF(ChurnData[[#This Row],[MonthlyCharges]]&lt;=90,"4. 71-90","5. Over 90"))))</f>
        <v>4. 71-90</v>
      </c>
      <c r="T394" t="str">
        <f>IF(AND(ChurnData[[#This Row],[Contract]]="Month-to-month",ChurnData[[#This Row],[InternetService]]="Fiber optic",ChurnData[[#This Row],[TenureMonths]]&lt;=11),"High-risk","Other")</f>
        <v>Other</v>
      </c>
      <c r="U394" t="str">
        <f>IF(ChurnData[[#This Row],[TenureMonths]]&lt;=11,"0-11",IF(ChurnData[[#This Row],[TenureMonths]]&lt;=23,"12-23",IF(ChurnData[[#This Row],[TenureMonths]]&lt;=35,"24-35",IF(ChurnData[[#This Row],[TenureMonths]]&lt;=47,"36-47",IF(ChurnData[[#This Row],[TenureMonths]]&lt;=59,"48-59","60-72")))))</f>
        <v>12-23</v>
      </c>
      <c r="V394">
        <f>IF(ChurnData[[#This Row],[Churn]]="Yes",1,0)</f>
        <v>1</v>
      </c>
    </row>
    <row r="395" spans="1:22" x14ac:dyDescent="0.35">
      <c r="A395" t="s">
        <v>439</v>
      </c>
      <c r="B395" t="s">
        <v>36</v>
      </c>
      <c r="C395">
        <v>0</v>
      </c>
      <c r="D395" t="s">
        <v>20</v>
      </c>
      <c r="E395" t="s">
        <v>21</v>
      </c>
      <c r="F395" t="s">
        <v>58</v>
      </c>
      <c r="G395" s="2">
        <v>24</v>
      </c>
      <c r="H395" t="s">
        <v>20</v>
      </c>
      <c r="I395" t="s">
        <v>23</v>
      </c>
      <c r="J395" t="s">
        <v>20</v>
      </c>
      <c r="K395" t="s">
        <v>21</v>
      </c>
      <c r="L395" t="s">
        <v>24</v>
      </c>
      <c r="M395" t="s">
        <v>21</v>
      </c>
      <c r="N395" t="s">
        <v>25</v>
      </c>
      <c r="O395" s="1">
        <v>82.29</v>
      </c>
      <c r="P395" s="1">
        <v>2025.24</v>
      </c>
      <c r="Q395">
        <v>2</v>
      </c>
      <c r="R395" t="s">
        <v>21</v>
      </c>
      <c r="S395" t="str">
        <f>IF(ChurnData[[#This Row],[MonthlyCharges]]&lt;=30,"1. Up to 30",IF(ChurnData[[#This Row],[MonthlyCharges]]&lt;=50,"2. 31-50",IF(ChurnData[[#This Row],[MonthlyCharges]]&lt;=70,"3. 51-70",IF(ChurnData[[#This Row],[MonthlyCharges]]&lt;=90,"4. 71-90","5. Over 90"))))</f>
        <v>4. 71-90</v>
      </c>
      <c r="T395" t="str">
        <f>IF(AND(ChurnData[[#This Row],[Contract]]="Month-to-month",ChurnData[[#This Row],[InternetService]]="Fiber optic",ChurnData[[#This Row],[TenureMonths]]&lt;=11),"High-risk","Other")</f>
        <v>Other</v>
      </c>
      <c r="U395" t="str">
        <f>IF(ChurnData[[#This Row],[TenureMonths]]&lt;=11,"0-11",IF(ChurnData[[#This Row],[TenureMonths]]&lt;=23,"12-23",IF(ChurnData[[#This Row],[TenureMonths]]&lt;=35,"24-35",IF(ChurnData[[#This Row],[TenureMonths]]&lt;=47,"36-47",IF(ChurnData[[#This Row],[TenureMonths]]&lt;=59,"48-59","60-72")))))</f>
        <v>24-35</v>
      </c>
      <c r="V395">
        <f>IF(ChurnData[[#This Row],[Churn]]="Yes",1,0)</f>
        <v>0</v>
      </c>
    </row>
    <row r="396" spans="1:22" x14ac:dyDescent="0.35">
      <c r="A396" t="s">
        <v>440</v>
      </c>
      <c r="B396" t="s">
        <v>19</v>
      </c>
      <c r="C396">
        <v>0</v>
      </c>
      <c r="D396" t="s">
        <v>21</v>
      </c>
      <c r="E396" t="s">
        <v>21</v>
      </c>
      <c r="F396" t="s">
        <v>56</v>
      </c>
      <c r="G396" s="2">
        <v>17</v>
      </c>
      <c r="H396" t="s">
        <v>20</v>
      </c>
      <c r="I396" t="s">
        <v>32</v>
      </c>
      <c r="J396" t="s">
        <v>20</v>
      </c>
      <c r="K396" t="s">
        <v>20</v>
      </c>
      <c r="L396" t="s">
        <v>33</v>
      </c>
      <c r="M396" t="s">
        <v>20</v>
      </c>
      <c r="N396" t="s">
        <v>25</v>
      </c>
      <c r="O396" s="1">
        <v>65.87</v>
      </c>
      <c r="P396" s="1">
        <v>1114.27</v>
      </c>
      <c r="Q396">
        <v>2</v>
      </c>
      <c r="R396" t="s">
        <v>20</v>
      </c>
      <c r="S396" t="str">
        <f>IF(ChurnData[[#This Row],[MonthlyCharges]]&lt;=30,"1. Up to 30",IF(ChurnData[[#This Row],[MonthlyCharges]]&lt;=50,"2. 31-50",IF(ChurnData[[#This Row],[MonthlyCharges]]&lt;=70,"3. 51-70",IF(ChurnData[[#This Row],[MonthlyCharges]]&lt;=90,"4. 71-90","5. Over 90"))))</f>
        <v>3. 51-70</v>
      </c>
      <c r="T396" t="str">
        <f>IF(AND(ChurnData[[#This Row],[Contract]]="Month-to-month",ChurnData[[#This Row],[InternetService]]="Fiber optic",ChurnData[[#This Row],[TenureMonths]]&lt;=11),"High-risk","Other")</f>
        <v>Other</v>
      </c>
      <c r="U396" t="str">
        <f>IF(ChurnData[[#This Row],[TenureMonths]]&lt;=11,"0-11",IF(ChurnData[[#This Row],[TenureMonths]]&lt;=23,"12-23",IF(ChurnData[[#This Row],[TenureMonths]]&lt;=35,"24-35",IF(ChurnData[[#This Row],[TenureMonths]]&lt;=47,"36-47",IF(ChurnData[[#This Row],[TenureMonths]]&lt;=59,"48-59","60-72")))))</f>
        <v>12-23</v>
      </c>
      <c r="V396">
        <f>IF(ChurnData[[#This Row],[Churn]]="Yes",1,0)</f>
        <v>1</v>
      </c>
    </row>
    <row r="397" spans="1:22" x14ac:dyDescent="0.35">
      <c r="A397" t="s">
        <v>441</v>
      </c>
      <c r="B397" t="s">
        <v>36</v>
      </c>
      <c r="C397">
        <v>0</v>
      </c>
      <c r="D397" t="s">
        <v>20</v>
      </c>
      <c r="E397" t="s">
        <v>21</v>
      </c>
      <c r="F397" t="s">
        <v>45</v>
      </c>
      <c r="G397" s="2">
        <v>17</v>
      </c>
      <c r="H397" t="s">
        <v>20</v>
      </c>
      <c r="I397" t="s">
        <v>23</v>
      </c>
      <c r="J397" t="s">
        <v>21</v>
      </c>
      <c r="K397" t="s">
        <v>21</v>
      </c>
      <c r="L397" t="s">
        <v>33</v>
      </c>
      <c r="M397" t="s">
        <v>21</v>
      </c>
      <c r="N397" t="s">
        <v>30</v>
      </c>
      <c r="O397" s="1">
        <v>74.09</v>
      </c>
      <c r="P397" s="1">
        <v>1252.46</v>
      </c>
      <c r="Q397">
        <v>0</v>
      </c>
      <c r="R397" t="s">
        <v>20</v>
      </c>
      <c r="S397" t="str">
        <f>IF(ChurnData[[#This Row],[MonthlyCharges]]&lt;=30,"1. Up to 30",IF(ChurnData[[#This Row],[MonthlyCharges]]&lt;=50,"2. 31-50",IF(ChurnData[[#This Row],[MonthlyCharges]]&lt;=70,"3. 51-70",IF(ChurnData[[#This Row],[MonthlyCharges]]&lt;=90,"4. 71-90","5. Over 90"))))</f>
        <v>4. 71-90</v>
      </c>
      <c r="T397" t="str">
        <f>IF(AND(ChurnData[[#This Row],[Contract]]="Month-to-month",ChurnData[[#This Row],[InternetService]]="Fiber optic",ChurnData[[#This Row],[TenureMonths]]&lt;=11),"High-risk","Other")</f>
        <v>Other</v>
      </c>
      <c r="U397" t="str">
        <f>IF(ChurnData[[#This Row],[TenureMonths]]&lt;=11,"0-11",IF(ChurnData[[#This Row],[TenureMonths]]&lt;=23,"12-23",IF(ChurnData[[#This Row],[TenureMonths]]&lt;=35,"24-35",IF(ChurnData[[#This Row],[TenureMonths]]&lt;=47,"36-47",IF(ChurnData[[#This Row],[TenureMonths]]&lt;=59,"48-59","60-72")))))</f>
        <v>12-23</v>
      </c>
      <c r="V397">
        <f>IF(ChurnData[[#This Row],[Churn]]="Yes",1,0)</f>
        <v>1</v>
      </c>
    </row>
    <row r="398" spans="1:22" x14ac:dyDescent="0.35">
      <c r="A398" t="s">
        <v>442</v>
      </c>
      <c r="B398" t="s">
        <v>19</v>
      </c>
      <c r="C398">
        <v>1</v>
      </c>
      <c r="D398" t="s">
        <v>21</v>
      </c>
      <c r="E398" t="s">
        <v>20</v>
      </c>
      <c r="F398" t="s">
        <v>58</v>
      </c>
      <c r="G398" s="2">
        <v>72</v>
      </c>
      <c r="H398" t="s">
        <v>20</v>
      </c>
      <c r="I398" t="s">
        <v>32</v>
      </c>
      <c r="J398" t="s">
        <v>20</v>
      </c>
      <c r="K398" t="s">
        <v>21</v>
      </c>
      <c r="L398" t="s">
        <v>24</v>
      </c>
      <c r="M398" t="s">
        <v>20</v>
      </c>
      <c r="N398" t="s">
        <v>25</v>
      </c>
      <c r="O398" s="1">
        <v>62.93</v>
      </c>
      <c r="P398" s="1">
        <v>4658.8500000000004</v>
      </c>
      <c r="Q398">
        <v>0</v>
      </c>
      <c r="R398" t="s">
        <v>21</v>
      </c>
      <c r="S398" t="str">
        <f>IF(ChurnData[[#This Row],[MonthlyCharges]]&lt;=30,"1. Up to 30",IF(ChurnData[[#This Row],[MonthlyCharges]]&lt;=50,"2. 31-50",IF(ChurnData[[#This Row],[MonthlyCharges]]&lt;=70,"3. 51-70",IF(ChurnData[[#This Row],[MonthlyCharges]]&lt;=90,"4. 71-90","5. Over 90"))))</f>
        <v>3. 51-70</v>
      </c>
      <c r="T398" t="str">
        <f>IF(AND(ChurnData[[#This Row],[Contract]]="Month-to-month",ChurnData[[#This Row],[InternetService]]="Fiber optic",ChurnData[[#This Row],[TenureMonths]]&lt;=11),"High-risk","Other")</f>
        <v>Other</v>
      </c>
      <c r="U398" t="str">
        <f>IF(ChurnData[[#This Row],[TenureMonths]]&lt;=11,"0-11",IF(ChurnData[[#This Row],[TenureMonths]]&lt;=23,"12-23",IF(ChurnData[[#This Row],[TenureMonths]]&lt;=35,"24-35",IF(ChurnData[[#This Row],[TenureMonths]]&lt;=47,"36-47",IF(ChurnData[[#This Row],[TenureMonths]]&lt;=59,"48-59","60-72")))))</f>
        <v>60-72</v>
      </c>
      <c r="V398">
        <f>IF(ChurnData[[#This Row],[Churn]]="Yes",1,0)</f>
        <v>0</v>
      </c>
    </row>
    <row r="399" spans="1:22" x14ac:dyDescent="0.35">
      <c r="A399" t="s">
        <v>443</v>
      </c>
      <c r="B399" t="s">
        <v>36</v>
      </c>
      <c r="C399">
        <v>0</v>
      </c>
      <c r="D399" t="s">
        <v>21</v>
      </c>
      <c r="E399" t="s">
        <v>21</v>
      </c>
      <c r="F399" t="s">
        <v>41</v>
      </c>
      <c r="G399" s="2">
        <v>29</v>
      </c>
      <c r="H399" t="s">
        <v>20</v>
      </c>
      <c r="I399" t="s">
        <v>32</v>
      </c>
      <c r="J399" t="s">
        <v>20</v>
      </c>
      <c r="K399" t="s">
        <v>21</v>
      </c>
      <c r="L399" t="s">
        <v>24</v>
      </c>
      <c r="M399" t="s">
        <v>20</v>
      </c>
      <c r="N399" t="s">
        <v>25</v>
      </c>
      <c r="O399" s="1">
        <v>54.29</v>
      </c>
      <c r="P399" s="1">
        <v>1530.5</v>
      </c>
      <c r="Q399">
        <v>2</v>
      </c>
      <c r="R399" t="s">
        <v>21</v>
      </c>
      <c r="S399" t="str">
        <f>IF(ChurnData[[#This Row],[MonthlyCharges]]&lt;=30,"1. Up to 30",IF(ChurnData[[#This Row],[MonthlyCharges]]&lt;=50,"2. 31-50",IF(ChurnData[[#This Row],[MonthlyCharges]]&lt;=70,"3. 51-70",IF(ChurnData[[#This Row],[MonthlyCharges]]&lt;=90,"4. 71-90","5. Over 90"))))</f>
        <v>3. 51-70</v>
      </c>
      <c r="T399" t="str">
        <f>IF(AND(ChurnData[[#This Row],[Contract]]="Month-to-month",ChurnData[[#This Row],[InternetService]]="Fiber optic",ChurnData[[#This Row],[TenureMonths]]&lt;=11),"High-risk","Other")</f>
        <v>Other</v>
      </c>
      <c r="U399" t="str">
        <f>IF(ChurnData[[#This Row],[TenureMonths]]&lt;=11,"0-11",IF(ChurnData[[#This Row],[TenureMonths]]&lt;=23,"12-23",IF(ChurnData[[#This Row],[TenureMonths]]&lt;=35,"24-35",IF(ChurnData[[#This Row],[TenureMonths]]&lt;=47,"36-47",IF(ChurnData[[#This Row],[TenureMonths]]&lt;=59,"48-59","60-72")))))</f>
        <v>24-35</v>
      </c>
      <c r="V399">
        <f>IF(ChurnData[[#This Row],[Churn]]="Yes",1,0)</f>
        <v>0</v>
      </c>
    </row>
    <row r="400" spans="1:22" x14ac:dyDescent="0.35">
      <c r="A400" t="s">
        <v>444</v>
      </c>
      <c r="B400" t="s">
        <v>19</v>
      </c>
      <c r="C400">
        <v>0</v>
      </c>
      <c r="D400" t="s">
        <v>20</v>
      </c>
      <c r="E400" t="s">
        <v>20</v>
      </c>
      <c r="F400" t="s">
        <v>65</v>
      </c>
      <c r="G400" s="2">
        <v>13</v>
      </c>
      <c r="H400" t="s">
        <v>20</v>
      </c>
      <c r="I400" t="s">
        <v>32</v>
      </c>
      <c r="J400" t="s">
        <v>21</v>
      </c>
      <c r="K400" t="s">
        <v>20</v>
      </c>
      <c r="L400" t="s">
        <v>33</v>
      </c>
      <c r="M400" t="s">
        <v>20</v>
      </c>
      <c r="N400" t="s">
        <v>43</v>
      </c>
      <c r="O400" s="1">
        <v>60.32</v>
      </c>
      <c r="P400" s="1">
        <v>764.98</v>
      </c>
      <c r="Q400">
        <v>0</v>
      </c>
      <c r="R400" t="s">
        <v>20</v>
      </c>
      <c r="S400" t="str">
        <f>IF(ChurnData[[#This Row],[MonthlyCharges]]&lt;=30,"1. Up to 30",IF(ChurnData[[#This Row],[MonthlyCharges]]&lt;=50,"2. 31-50",IF(ChurnData[[#This Row],[MonthlyCharges]]&lt;=70,"3. 51-70",IF(ChurnData[[#This Row],[MonthlyCharges]]&lt;=90,"4. 71-90","5. Over 90"))))</f>
        <v>3. 51-70</v>
      </c>
      <c r="T400" t="str">
        <f>IF(AND(ChurnData[[#This Row],[Contract]]="Month-to-month",ChurnData[[#This Row],[InternetService]]="Fiber optic",ChurnData[[#This Row],[TenureMonths]]&lt;=11),"High-risk","Other")</f>
        <v>Other</v>
      </c>
      <c r="U400" t="str">
        <f>IF(ChurnData[[#This Row],[TenureMonths]]&lt;=11,"0-11",IF(ChurnData[[#This Row],[TenureMonths]]&lt;=23,"12-23",IF(ChurnData[[#This Row],[TenureMonths]]&lt;=35,"24-35",IF(ChurnData[[#This Row],[TenureMonths]]&lt;=47,"36-47",IF(ChurnData[[#This Row],[TenureMonths]]&lt;=59,"48-59","60-72")))))</f>
        <v>12-23</v>
      </c>
      <c r="V400">
        <f>IF(ChurnData[[#This Row],[Churn]]="Yes",1,0)</f>
        <v>1</v>
      </c>
    </row>
    <row r="401" spans="1:22" x14ac:dyDescent="0.35">
      <c r="A401" t="s">
        <v>445</v>
      </c>
      <c r="B401" t="s">
        <v>19</v>
      </c>
      <c r="C401">
        <v>0</v>
      </c>
      <c r="D401" t="s">
        <v>20</v>
      </c>
      <c r="E401" t="s">
        <v>20</v>
      </c>
      <c r="F401" t="s">
        <v>47</v>
      </c>
      <c r="G401" s="2">
        <v>48</v>
      </c>
      <c r="H401" t="s">
        <v>20</v>
      </c>
      <c r="I401" t="s">
        <v>32</v>
      </c>
      <c r="J401" t="s">
        <v>20</v>
      </c>
      <c r="K401" t="s">
        <v>20</v>
      </c>
      <c r="L401" t="s">
        <v>24</v>
      </c>
      <c r="M401" t="s">
        <v>20</v>
      </c>
      <c r="N401" t="s">
        <v>30</v>
      </c>
      <c r="O401" s="1">
        <v>65.290000000000006</v>
      </c>
      <c r="P401" s="1">
        <v>3172.44</v>
      </c>
      <c r="Q401">
        <v>4</v>
      </c>
      <c r="R401" t="s">
        <v>21</v>
      </c>
      <c r="S401" t="str">
        <f>IF(ChurnData[[#This Row],[MonthlyCharges]]&lt;=30,"1. Up to 30",IF(ChurnData[[#This Row],[MonthlyCharges]]&lt;=50,"2. 31-50",IF(ChurnData[[#This Row],[MonthlyCharges]]&lt;=70,"3. 51-70",IF(ChurnData[[#This Row],[MonthlyCharges]]&lt;=90,"4. 71-90","5. Over 90"))))</f>
        <v>3. 51-70</v>
      </c>
      <c r="T401" t="str">
        <f>IF(AND(ChurnData[[#This Row],[Contract]]="Month-to-month",ChurnData[[#This Row],[InternetService]]="Fiber optic",ChurnData[[#This Row],[TenureMonths]]&lt;=11),"High-risk","Other")</f>
        <v>Other</v>
      </c>
      <c r="U401" t="str">
        <f>IF(ChurnData[[#This Row],[TenureMonths]]&lt;=11,"0-11",IF(ChurnData[[#This Row],[TenureMonths]]&lt;=23,"12-23",IF(ChurnData[[#This Row],[TenureMonths]]&lt;=35,"24-35",IF(ChurnData[[#This Row],[TenureMonths]]&lt;=47,"36-47",IF(ChurnData[[#This Row],[TenureMonths]]&lt;=59,"48-59","60-72")))))</f>
        <v>48-59</v>
      </c>
      <c r="V401">
        <f>IF(ChurnData[[#This Row],[Churn]]="Yes",1,0)</f>
        <v>0</v>
      </c>
    </row>
    <row r="402" spans="1:22" x14ac:dyDescent="0.35">
      <c r="A402" t="s">
        <v>446</v>
      </c>
      <c r="B402" t="s">
        <v>19</v>
      </c>
      <c r="C402">
        <v>0</v>
      </c>
      <c r="D402" t="s">
        <v>20</v>
      </c>
      <c r="E402" t="s">
        <v>20</v>
      </c>
      <c r="F402" t="s">
        <v>56</v>
      </c>
      <c r="G402" s="2">
        <v>11</v>
      </c>
      <c r="H402" t="s">
        <v>20</v>
      </c>
      <c r="I402" t="s">
        <v>23</v>
      </c>
      <c r="J402" t="s">
        <v>21</v>
      </c>
      <c r="K402" t="s">
        <v>21</v>
      </c>
      <c r="L402" t="s">
        <v>33</v>
      </c>
      <c r="M402" t="s">
        <v>20</v>
      </c>
      <c r="N402" t="s">
        <v>30</v>
      </c>
      <c r="O402" s="1">
        <v>85.64</v>
      </c>
      <c r="P402" s="1">
        <v>926.01</v>
      </c>
      <c r="Q402">
        <v>3</v>
      </c>
      <c r="R402" t="s">
        <v>20</v>
      </c>
      <c r="S402" t="str">
        <f>IF(ChurnData[[#This Row],[MonthlyCharges]]&lt;=30,"1. Up to 30",IF(ChurnData[[#This Row],[MonthlyCharges]]&lt;=50,"2. 31-50",IF(ChurnData[[#This Row],[MonthlyCharges]]&lt;=70,"3. 51-70",IF(ChurnData[[#This Row],[MonthlyCharges]]&lt;=90,"4. 71-90","5. Over 90"))))</f>
        <v>4. 71-90</v>
      </c>
      <c r="T402" t="str">
        <f>IF(AND(ChurnData[[#This Row],[Contract]]="Month-to-month",ChurnData[[#This Row],[InternetService]]="Fiber optic",ChurnData[[#This Row],[TenureMonths]]&lt;=11),"High-risk","Other")</f>
        <v>High-risk</v>
      </c>
      <c r="U402" t="str">
        <f>IF(ChurnData[[#This Row],[TenureMonths]]&lt;=11,"0-11",IF(ChurnData[[#This Row],[TenureMonths]]&lt;=23,"12-23",IF(ChurnData[[#This Row],[TenureMonths]]&lt;=35,"24-35",IF(ChurnData[[#This Row],[TenureMonths]]&lt;=47,"36-47",IF(ChurnData[[#This Row],[TenureMonths]]&lt;=59,"48-59","60-72")))))</f>
        <v>0-11</v>
      </c>
      <c r="V402">
        <f>IF(ChurnData[[#This Row],[Churn]]="Yes",1,0)</f>
        <v>1</v>
      </c>
    </row>
    <row r="403" spans="1:22" x14ac:dyDescent="0.35">
      <c r="A403" t="s">
        <v>447</v>
      </c>
      <c r="B403" t="s">
        <v>19</v>
      </c>
      <c r="C403">
        <v>0</v>
      </c>
      <c r="D403" t="s">
        <v>21</v>
      </c>
      <c r="E403" t="s">
        <v>21</v>
      </c>
      <c r="F403" t="s">
        <v>27</v>
      </c>
      <c r="G403" s="2">
        <v>49</v>
      </c>
      <c r="H403" t="s">
        <v>21</v>
      </c>
      <c r="I403" t="s">
        <v>21</v>
      </c>
      <c r="J403" t="s">
        <v>28</v>
      </c>
      <c r="K403" t="s">
        <v>28</v>
      </c>
      <c r="L403" t="s">
        <v>29</v>
      </c>
      <c r="M403" t="s">
        <v>20</v>
      </c>
      <c r="N403" t="s">
        <v>30</v>
      </c>
      <c r="O403" s="1">
        <v>24.91</v>
      </c>
      <c r="P403" s="1">
        <v>1203.49</v>
      </c>
      <c r="Q403">
        <v>2</v>
      </c>
      <c r="R403" t="s">
        <v>21</v>
      </c>
      <c r="S403" t="str">
        <f>IF(ChurnData[[#This Row],[MonthlyCharges]]&lt;=30,"1. Up to 30",IF(ChurnData[[#This Row],[MonthlyCharges]]&lt;=50,"2. 31-50",IF(ChurnData[[#This Row],[MonthlyCharges]]&lt;=70,"3. 51-70",IF(ChurnData[[#This Row],[MonthlyCharges]]&lt;=90,"4. 71-90","5. Over 90"))))</f>
        <v>1. Up to 30</v>
      </c>
      <c r="T403" t="str">
        <f>IF(AND(ChurnData[[#This Row],[Contract]]="Month-to-month",ChurnData[[#This Row],[InternetService]]="Fiber optic",ChurnData[[#This Row],[TenureMonths]]&lt;=11),"High-risk","Other")</f>
        <v>Other</v>
      </c>
      <c r="U403" t="str">
        <f>IF(ChurnData[[#This Row],[TenureMonths]]&lt;=11,"0-11",IF(ChurnData[[#This Row],[TenureMonths]]&lt;=23,"12-23",IF(ChurnData[[#This Row],[TenureMonths]]&lt;=35,"24-35",IF(ChurnData[[#This Row],[TenureMonths]]&lt;=47,"36-47",IF(ChurnData[[#This Row],[TenureMonths]]&lt;=59,"48-59","60-72")))))</f>
        <v>48-59</v>
      </c>
      <c r="V403">
        <f>IF(ChurnData[[#This Row],[Churn]]="Yes",1,0)</f>
        <v>0</v>
      </c>
    </row>
    <row r="404" spans="1:22" x14ac:dyDescent="0.35">
      <c r="A404" t="s">
        <v>448</v>
      </c>
      <c r="B404" t="s">
        <v>36</v>
      </c>
      <c r="C404">
        <v>1</v>
      </c>
      <c r="D404" t="s">
        <v>21</v>
      </c>
      <c r="E404" t="s">
        <v>20</v>
      </c>
      <c r="F404" t="s">
        <v>37</v>
      </c>
      <c r="G404" s="2">
        <v>30</v>
      </c>
      <c r="H404" t="s">
        <v>20</v>
      </c>
      <c r="I404" t="s">
        <v>23</v>
      </c>
      <c r="J404" t="s">
        <v>21</v>
      </c>
      <c r="K404" t="s">
        <v>21</v>
      </c>
      <c r="L404" t="s">
        <v>33</v>
      </c>
      <c r="M404" t="s">
        <v>20</v>
      </c>
      <c r="N404" t="s">
        <v>25</v>
      </c>
      <c r="O404" s="1">
        <v>87.61</v>
      </c>
      <c r="P404" s="1">
        <v>2627.2</v>
      </c>
      <c r="Q404">
        <v>2</v>
      </c>
      <c r="R404" t="s">
        <v>21</v>
      </c>
      <c r="S404" t="str">
        <f>IF(ChurnData[[#This Row],[MonthlyCharges]]&lt;=30,"1. Up to 30",IF(ChurnData[[#This Row],[MonthlyCharges]]&lt;=50,"2. 31-50",IF(ChurnData[[#This Row],[MonthlyCharges]]&lt;=70,"3. 51-70",IF(ChurnData[[#This Row],[MonthlyCharges]]&lt;=90,"4. 71-90","5. Over 90"))))</f>
        <v>4. 71-90</v>
      </c>
      <c r="T404" t="str">
        <f>IF(AND(ChurnData[[#This Row],[Contract]]="Month-to-month",ChurnData[[#This Row],[InternetService]]="Fiber optic",ChurnData[[#This Row],[TenureMonths]]&lt;=11),"High-risk","Other")</f>
        <v>Other</v>
      </c>
      <c r="U404" t="str">
        <f>IF(ChurnData[[#This Row],[TenureMonths]]&lt;=11,"0-11",IF(ChurnData[[#This Row],[TenureMonths]]&lt;=23,"12-23",IF(ChurnData[[#This Row],[TenureMonths]]&lt;=35,"24-35",IF(ChurnData[[#This Row],[TenureMonths]]&lt;=47,"36-47",IF(ChurnData[[#This Row],[TenureMonths]]&lt;=59,"48-59","60-72")))))</f>
        <v>24-35</v>
      </c>
      <c r="V404">
        <f>IF(ChurnData[[#This Row],[Churn]]="Yes",1,0)</f>
        <v>0</v>
      </c>
    </row>
    <row r="405" spans="1:22" x14ac:dyDescent="0.35">
      <c r="A405" t="s">
        <v>449</v>
      </c>
      <c r="B405" t="s">
        <v>19</v>
      </c>
      <c r="C405">
        <v>0</v>
      </c>
      <c r="D405" t="s">
        <v>21</v>
      </c>
      <c r="E405" t="s">
        <v>21</v>
      </c>
      <c r="F405" t="s">
        <v>45</v>
      </c>
      <c r="G405" s="2">
        <v>11</v>
      </c>
      <c r="H405" t="s">
        <v>20</v>
      </c>
      <c r="I405" t="s">
        <v>32</v>
      </c>
      <c r="J405" t="s">
        <v>21</v>
      </c>
      <c r="K405" t="s">
        <v>20</v>
      </c>
      <c r="L405" t="s">
        <v>33</v>
      </c>
      <c r="M405" t="s">
        <v>21</v>
      </c>
      <c r="N405" t="s">
        <v>34</v>
      </c>
      <c r="O405" s="1">
        <v>53.97</v>
      </c>
      <c r="P405" s="1">
        <v>608.45000000000005</v>
      </c>
      <c r="Q405">
        <v>0</v>
      </c>
      <c r="R405" t="s">
        <v>21</v>
      </c>
      <c r="S405" t="str">
        <f>IF(ChurnData[[#This Row],[MonthlyCharges]]&lt;=30,"1. Up to 30",IF(ChurnData[[#This Row],[MonthlyCharges]]&lt;=50,"2. 31-50",IF(ChurnData[[#This Row],[MonthlyCharges]]&lt;=70,"3. 51-70",IF(ChurnData[[#This Row],[MonthlyCharges]]&lt;=90,"4. 71-90","5. Over 90"))))</f>
        <v>3. 51-70</v>
      </c>
      <c r="T405" t="str">
        <f>IF(AND(ChurnData[[#This Row],[Contract]]="Month-to-month",ChurnData[[#This Row],[InternetService]]="Fiber optic",ChurnData[[#This Row],[TenureMonths]]&lt;=11),"High-risk","Other")</f>
        <v>Other</v>
      </c>
      <c r="U405" t="str">
        <f>IF(ChurnData[[#This Row],[TenureMonths]]&lt;=11,"0-11",IF(ChurnData[[#This Row],[TenureMonths]]&lt;=23,"12-23",IF(ChurnData[[#This Row],[TenureMonths]]&lt;=35,"24-35",IF(ChurnData[[#This Row],[TenureMonths]]&lt;=47,"36-47",IF(ChurnData[[#This Row],[TenureMonths]]&lt;=59,"48-59","60-72")))))</f>
        <v>0-11</v>
      </c>
      <c r="V405">
        <f>IF(ChurnData[[#This Row],[Churn]]="Yes",1,0)</f>
        <v>0</v>
      </c>
    </row>
    <row r="406" spans="1:22" x14ac:dyDescent="0.35">
      <c r="A406" t="s">
        <v>450</v>
      </c>
      <c r="B406" t="s">
        <v>36</v>
      </c>
      <c r="C406">
        <v>0</v>
      </c>
      <c r="D406" t="s">
        <v>21</v>
      </c>
      <c r="E406" t="s">
        <v>21</v>
      </c>
      <c r="F406" t="s">
        <v>37</v>
      </c>
      <c r="G406" s="2">
        <v>19</v>
      </c>
      <c r="H406" t="s">
        <v>20</v>
      </c>
      <c r="I406" t="s">
        <v>21</v>
      </c>
      <c r="J406" t="s">
        <v>28</v>
      </c>
      <c r="K406" t="s">
        <v>28</v>
      </c>
      <c r="L406" t="s">
        <v>33</v>
      </c>
      <c r="M406" t="s">
        <v>21</v>
      </c>
      <c r="N406" t="s">
        <v>30</v>
      </c>
      <c r="O406" s="1">
        <v>31.95</v>
      </c>
      <c r="P406" s="1">
        <v>599.47</v>
      </c>
      <c r="Q406">
        <v>1</v>
      </c>
      <c r="R406" t="s">
        <v>21</v>
      </c>
      <c r="S406" t="str">
        <f>IF(ChurnData[[#This Row],[MonthlyCharges]]&lt;=30,"1. Up to 30",IF(ChurnData[[#This Row],[MonthlyCharges]]&lt;=50,"2. 31-50",IF(ChurnData[[#This Row],[MonthlyCharges]]&lt;=70,"3. 51-70",IF(ChurnData[[#This Row],[MonthlyCharges]]&lt;=90,"4. 71-90","5. Over 90"))))</f>
        <v>2. 31-50</v>
      </c>
      <c r="T406" t="str">
        <f>IF(AND(ChurnData[[#This Row],[Contract]]="Month-to-month",ChurnData[[#This Row],[InternetService]]="Fiber optic",ChurnData[[#This Row],[TenureMonths]]&lt;=11),"High-risk","Other")</f>
        <v>Other</v>
      </c>
      <c r="U406" t="str">
        <f>IF(ChurnData[[#This Row],[TenureMonths]]&lt;=11,"0-11",IF(ChurnData[[#This Row],[TenureMonths]]&lt;=23,"12-23",IF(ChurnData[[#This Row],[TenureMonths]]&lt;=35,"24-35",IF(ChurnData[[#This Row],[TenureMonths]]&lt;=47,"36-47",IF(ChurnData[[#This Row],[TenureMonths]]&lt;=59,"48-59","60-72")))))</f>
        <v>12-23</v>
      </c>
      <c r="V406">
        <f>IF(ChurnData[[#This Row],[Churn]]="Yes",1,0)</f>
        <v>0</v>
      </c>
    </row>
    <row r="407" spans="1:22" x14ac:dyDescent="0.35">
      <c r="A407" t="s">
        <v>451</v>
      </c>
      <c r="B407" t="s">
        <v>19</v>
      </c>
      <c r="C407">
        <v>0</v>
      </c>
      <c r="D407" t="s">
        <v>21</v>
      </c>
      <c r="E407" t="s">
        <v>21</v>
      </c>
      <c r="F407" t="s">
        <v>65</v>
      </c>
      <c r="G407" s="2">
        <v>49</v>
      </c>
      <c r="H407" t="s">
        <v>20</v>
      </c>
      <c r="I407" t="s">
        <v>21</v>
      </c>
      <c r="J407" t="s">
        <v>28</v>
      </c>
      <c r="K407" t="s">
        <v>28</v>
      </c>
      <c r="L407" t="s">
        <v>29</v>
      </c>
      <c r="M407" t="s">
        <v>20</v>
      </c>
      <c r="N407" t="s">
        <v>25</v>
      </c>
      <c r="O407" s="1">
        <v>33.020000000000003</v>
      </c>
      <c r="P407" s="1">
        <v>1614.26</v>
      </c>
      <c r="Q407">
        <v>0</v>
      </c>
      <c r="R407" t="s">
        <v>20</v>
      </c>
      <c r="S407" t="str">
        <f>IF(ChurnData[[#This Row],[MonthlyCharges]]&lt;=30,"1. Up to 30",IF(ChurnData[[#This Row],[MonthlyCharges]]&lt;=50,"2. 31-50",IF(ChurnData[[#This Row],[MonthlyCharges]]&lt;=70,"3. 51-70",IF(ChurnData[[#This Row],[MonthlyCharges]]&lt;=90,"4. 71-90","5. Over 90"))))</f>
        <v>2. 31-50</v>
      </c>
      <c r="T407" t="str">
        <f>IF(AND(ChurnData[[#This Row],[Contract]]="Month-to-month",ChurnData[[#This Row],[InternetService]]="Fiber optic",ChurnData[[#This Row],[TenureMonths]]&lt;=11),"High-risk","Other")</f>
        <v>Other</v>
      </c>
      <c r="U407" t="str">
        <f>IF(ChurnData[[#This Row],[TenureMonths]]&lt;=11,"0-11",IF(ChurnData[[#This Row],[TenureMonths]]&lt;=23,"12-23",IF(ChurnData[[#This Row],[TenureMonths]]&lt;=35,"24-35",IF(ChurnData[[#This Row],[TenureMonths]]&lt;=47,"36-47",IF(ChurnData[[#This Row],[TenureMonths]]&lt;=59,"48-59","60-72")))))</f>
        <v>48-59</v>
      </c>
      <c r="V407">
        <f>IF(ChurnData[[#This Row],[Churn]]="Yes",1,0)</f>
        <v>1</v>
      </c>
    </row>
    <row r="408" spans="1:22" x14ac:dyDescent="0.35">
      <c r="A408" t="s">
        <v>452</v>
      </c>
      <c r="B408" t="s">
        <v>19</v>
      </c>
      <c r="C408">
        <v>0</v>
      </c>
      <c r="D408" t="s">
        <v>20</v>
      </c>
      <c r="E408" t="s">
        <v>21</v>
      </c>
      <c r="F408" t="s">
        <v>37</v>
      </c>
      <c r="G408" s="2">
        <v>26</v>
      </c>
      <c r="H408" t="s">
        <v>20</v>
      </c>
      <c r="I408" t="s">
        <v>23</v>
      </c>
      <c r="J408" t="s">
        <v>21</v>
      </c>
      <c r="K408" t="s">
        <v>21</v>
      </c>
      <c r="L408" t="s">
        <v>24</v>
      </c>
      <c r="M408" t="s">
        <v>20</v>
      </c>
      <c r="N408" t="s">
        <v>30</v>
      </c>
      <c r="O408" s="1">
        <v>87.07</v>
      </c>
      <c r="P408" s="1">
        <v>2302.63</v>
      </c>
      <c r="Q408">
        <v>5</v>
      </c>
      <c r="R408" t="s">
        <v>21</v>
      </c>
      <c r="S408" t="str">
        <f>IF(ChurnData[[#This Row],[MonthlyCharges]]&lt;=30,"1. Up to 30",IF(ChurnData[[#This Row],[MonthlyCharges]]&lt;=50,"2. 31-50",IF(ChurnData[[#This Row],[MonthlyCharges]]&lt;=70,"3. 51-70",IF(ChurnData[[#This Row],[MonthlyCharges]]&lt;=90,"4. 71-90","5. Over 90"))))</f>
        <v>4. 71-90</v>
      </c>
      <c r="T408" t="str">
        <f>IF(AND(ChurnData[[#This Row],[Contract]]="Month-to-month",ChurnData[[#This Row],[InternetService]]="Fiber optic",ChurnData[[#This Row],[TenureMonths]]&lt;=11),"High-risk","Other")</f>
        <v>Other</v>
      </c>
      <c r="U408" t="str">
        <f>IF(ChurnData[[#This Row],[TenureMonths]]&lt;=11,"0-11",IF(ChurnData[[#This Row],[TenureMonths]]&lt;=23,"12-23",IF(ChurnData[[#This Row],[TenureMonths]]&lt;=35,"24-35",IF(ChurnData[[#This Row],[TenureMonths]]&lt;=47,"36-47",IF(ChurnData[[#This Row],[TenureMonths]]&lt;=59,"48-59","60-72")))))</f>
        <v>24-35</v>
      </c>
      <c r="V408">
        <f>IF(ChurnData[[#This Row],[Churn]]="Yes",1,0)</f>
        <v>0</v>
      </c>
    </row>
    <row r="409" spans="1:22" x14ac:dyDescent="0.35">
      <c r="A409" t="s">
        <v>453</v>
      </c>
      <c r="B409" t="s">
        <v>36</v>
      </c>
      <c r="C409">
        <v>1</v>
      </c>
      <c r="D409" t="s">
        <v>20</v>
      </c>
      <c r="E409" t="s">
        <v>21</v>
      </c>
      <c r="F409" t="s">
        <v>39</v>
      </c>
      <c r="G409" s="2">
        <v>11</v>
      </c>
      <c r="H409" t="s">
        <v>20</v>
      </c>
      <c r="I409" t="s">
        <v>23</v>
      </c>
      <c r="J409" t="s">
        <v>20</v>
      </c>
      <c r="K409" t="s">
        <v>21</v>
      </c>
      <c r="L409" t="s">
        <v>33</v>
      </c>
      <c r="M409" t="s">
        <v>21</v>
      </c>
      <c r="N409" t="s">
        <v>34</v>
      </c>
      <c r="O409" s="1">
        <v>80.260000000000005</v>
      </c>
      <c r="P409" s="1">
        <v>867.89</v>
      </c>
      <c r="Q409">
        <v>2</v>
      </c>
      <c r="R409" t="s">
        <v>20</v>
      </c>
      <c r="S409" t="str">
        <f>IF(ChurnData[[#This Row],[MonthlyCharges]]&lt;=30,"1. Up to 30",IF(ChurnData[[#This Row],[MonthlyCharges]]&lt;=50,"2. 31-50",IF(ChurnData[[#This Row],[MonthlyCharges]]&lt;=70,"3. 51-70",IF(ChurnData[[#This Row],[MonthlyCharges]]&lt;=90,"4. 71-90","5. Over 90"))))</f>
        <v>4. 71-90</v>
      </c>
      <c r="T409" t="str">
        <f>IF(AND(ChurnData[[#This Row],[Contract]]="Month-to-month",ChurnData[[#This Row],[InternetService]]="Fiber optic",ChurnData[[#This Row],[TenureMonths]]&lt;=11),"High-risk","Other")</f>
        <v>High-risk</v>
      </c>
      <c r="U409" t="str">
        <f>IF(ChurnData[[#This Row],[TenureMonths]]&lt;=11,"0-11",IF(ChurnData[[#This Row],[TenureMonths]]&lt;=23,"12-23",IF(ChurnData[[#This Row],[TenureMonths]]&lt;=35,"24-35",IF(ChurnData[[#This Row],[TenureMonths]]&lt;=47,"36-47",IF(ChurnData[[#This Row],[TenureMonths]]&lt;=59,"48-59","60-72")))))</f>
        <v>0-11</v>
      </c>
      <c r="V409">
        <f>IF(ChurnData[[#This Row],[Churn]]="Yes",1,0)</f>
        <v>1</v>
      </c>
    </row>
    <row r="410" spans="1:22" x14ac:dyDescent="0.35">
      <c r="A410" t="s">
        <v>454</v>
      </c>
      <c r="B410" t="s">
        <v>19</v>
      </c>
      <c r="C410">
        <v>0</v>
      </c>
      <c r="D410" t="s">
        <v>21</v>
      </c>
      <c r="E410" t="s">
        <v>21</v>
      </c>
      <c r="F410" t="s">
        <v>75</v>
      </c>
      <c r="G410" s="2">
        <v>42</v>
      </c>
      <c r="H410" t="s">
        <v>20</v>
      </c>
      <c r="I410" t="s">
        <v>32</v>
      </c>
      <c r="J410" t="s">
        <v>20</v>
      </c>
      <c r="K410" t="s">
        <v>20</v>
      </c>
      <c r="L410" t="s">
        <v>33</v>
      </c>
      <c r="M410" t="s">
        <v>21</v>
      </c>
      <c r="N410" t="s">
        <v>43</v>
      </c>
      <c r="O410" s="1">
        <v>65.989999999999995</v>
      </c>
      <c r="P410" s="1">
        <v>2804.04</v>
      </c>
      <c r="Q410">
        <v>0</v>
      </c>
      <c r="R410" t="s">
        <v>21</v>
      </c>
      <c r="S410" t="str">
        <f>IF(ChurnData[[#This Row],[MonthlyCharges]]&lt;=30,"1. Up to 30",IF(ChurnData[[#This Row],[MonthlyCharges]]&lt;=50,"2. 31-50",IF(ChurnData[[#This Row],[MonthlyCharges]]&lt;=70,"3. 51-70",IF(ChurnData[[#This Row],[MonthlyCharges]]&lt;=90,"4. 71-90","5. Over 90"))))</f>
        <v>3. 51-70</v>
      </c>
      <c r="T410" t="str">
        <f>IF(AND(ChurnData[[#This Row],[Contract]]="Month-to-month",ChurnData[[#This Row],[InternetService]]="Fiber optic",ChurnData[[#This Row],[TenureMonths]]&lt;=11),"High-risk","Other")</f>
        <v>Other</v>
      </c>
      <c r="U410" t="str">
        <f>IF(ChurnData[[#This Row],[TenureMonths]]&lt;=11,"0-11",IF(ChurnData[[#This Row],[TenureMonths]]&lt;=23,"12-23",IF(ChurnData[[#This Row],[TenureMonths]]&lt;=35,"24-35",IF(ChurnData[[#This Row],[TenureMonths]]&lt;=47,"36-47",IF(ChurnData[[#This Row],[TenureMonths]]&lt;=59,"48-59","60-72")))))</f>
        <v>36-47</v>
      </c>
      <c r="V410">
        <f>IF(ChurnData[[#This Row],[Churn]]="Yes",1,0)</f>
        <v>0</v>
      </c>
    </row>
    <row r="411" spans="1:22" x14ac:dyDescent="0.35">
      <c r="A411" t="s">
        <v>455</v>
      </c>
      <c r="B411" t="s">
        <v>19</v>
      </c>
      <c r="C411">
        <v>0</v>
      </c>
      <c r="D411" t="s">
        <v>20</v>
      </c>
      <c r="E411" t="s">
        <v>20</v>
      </c>
      <c r="F411" t="s">
        <v>22</v>
      </c>
      <c r="G411" s="2">
        <v>20</v>
      </c>
      <c r="H411" t="s">
        <v>20</v>
      </c>
      <c r="I411" t="s">
        <v>21</v>
      </c>
      <c r="J411" t="s">
        <v>28</v>
      </c>
      <c r="K411" t="s">
        <v>28</v>
      </c>
      <c r="L411" t="s">
        <v>29</v>
      </c>
      <c r="M411" t="s">
        <v>21</v>
      </c>
      <c r="N411" t="s">
        <v>34</v>
      </c>
      <c r="O411" s="1">
        <v>30.78</v>
      </c>
      <c r="P411" s="1">
        <v>612.6</v>
      </c>
      <c r="Q411">
        <v>1</v>
      </c>
      <c r="R411" t="s">
        <v>21</v>
      </c>
      <c r="S411" t="str">
        <f>IF(ChurnData[[#This Row],[MonthlyCharges]]&lt;=30,"1. Up to 30",IF(ChurnData[[#This Row],[MonthlyCharges]]&lt;=50,"2. 31-50",IF(ChurnData[[#This Row],[MonthlyCharges]]&lt;=70,"3. 51-70",IF(ChurnData[[#This Row],[MonthlyCharges]]&lt;=90,"4. 71-90","5. Over 90"))))</f>
        <v>2. 31-50</v>
      </c>
      <c r="T411" t="str">
        <f>IF(AND(ChurnData[[#This Row],[Contract]]="Month-to-month",ChurnData[[#This Row],[InternetService]]="Fiber optic",ChurnData[[#This Row],[TenureMonths]]&lt;=11),"High-risk","Other")</f>
        <v>Other</v>
      </c>
      <c r="U411" t="str">
        <f>IF(ChurnData[[#This Row],[TenureMonths]]&lt;=11,"0-11",IF(ChurnData[[#This Row],[TenureMonths]]&lt;=23,"12-23",IF(ChurnData[[#This Row],[TenureMonths]]&lt;=35,"24-35",IF(ChurnData[[#This Row],[TenureMonths]]&lt;=47,"36-47",IF(ChurnData[[#This Row],[TenureMonths]]&lt;=59,"48-59","60-72")))))</f>
        <v>12-23</v>
      </c>
      <c r="V411">
        <f>IF(ChurnData[[#This Row],[Churn]]="Yes",1,0)</f>
        <v>0</v>
      </c>
    </row>
    <row r="412" spans="1:22" x14ac:dyDescent="0.35">
      <c r="A412" t="s">
        <v>456</v>
      </c>
      <c r="B412" t="s">
        <v>19</v>
      </c>
      <c r="C412">
        <v>0</v>
      </c>
      <c r="D412" t="s">
        <v>21</v>
      </c>
      <c r="E412" t="s">
        <v>20</v>
      </c>
      <c r="F412" t="s">
        <v>49</v>
      </c>
      <c r="G412" s="2">
        <v>10</v>
      </c>
      <c r="H412" t="s">
        <v>20</v>
      </c>
      <c r="I412" t="s">
        <v>21</v>
      </c>
      <c r="J412" t="s">
        <v>28</v>
      </c>
      <c r="K412" t="s">
        <v>28</v>
      </c>
      <c r="L412" t="s">
        <v>33</v>
      </c>
      <c r="M412" t="s">
        <v>20</v>
      </c>
      <c r="N412" t="s">
        <v>43</v>
      </c>
      <c r="O412" s="1">
        <v>27.82</v>
      </c>
      <c r="P412" s="1">
        <v>274.08</v>
      </c>
      <c r="Q412">
        <v>1</v>
      </c>
      <c r="R412" t="s">
        <v>20</v>
      </c>
      <c r="S412" t="str">
        <f>IF(ChurnData[[#This Row],[MonthlyCharges]]&lt;=30,"1. Up to 30",IF(ChurnData[[#This Row],[MonthlyCharges]]&lt;=50,"2. 31-50",IF(ChurnData[[#This Row],[MonthlyCharges]]&lt;=70,"3. 51-70",IF(ChurnData[[#This Row],[MonthlyCharges]]&lt;=90,"4. 71-90","5. Over 90"))))</f>
        <v>1. Up to 30</v>
      </c>
      <c r="T412" t="str">
        <f>IF(AND(ChurnData[[#This Row],[Contract]]="Month-to-month",ChurnData[[#This Row],[InternetService]]="Fiber optic",ChurnData[[#This Row],[TenureMonths]]&lt;=11),"High-risk","Other")</f>
        <v>Other</v>
      </c>
      <c r="U412" t="str">
        <f>IF(ChurnData[[#This Row],[TenureMonths]]&lt;=11,"0-11",IF(ChurnData[[#This Row],[TenureMonths]]&lt;=23,"12-23",IF(ChurnData[[#This Row],[TenureMonths]]&lt;=35,"24-35",IF(ChurnData[[#This Row],[TenureMonths]]&lt;=47,"36-47",IF(ChurnData[[#This Row],[TenureMonths]]&lt;=59,"48-59","60-72")))))</f>
        <v>0-11</v>
      </c>
      <c r="V412">
        <f>IF(ChurnData[[#This Row],[Churn]]="Yes",1,0)</f>
        <v>1</v>
      </c>
    </row>
    <row r="413" spans="1:22" x14ac:dyDescent="0.35">
      <c r="A413" t="s">
        <v>457</v>
      </c>
      <c r="B413" t="s">
        <v>19</v>
      </c>
      <c r="C413">
        <v>0</v>
      </c>
      <c r="D413" t="s">
        <v>20</v>
      </c>
      <c r="E413" t="s">
        <v>20</v>
      </c>
      <c r="F413" t="s">
        <v>58</v>
      </c>
      <c r="G413" s="2">
        <v>18</v>
      </c>
      <c r="H413" t="s">
        <v>20</v>
      </c>
      <c r="I413" t="s">
        <v>21</v>
      </c>
      <c r="J413" t="s">
        <v>28</v>
      </c>
      <c r="K413" t="s">
        <v>28</v>
      </c>
      <c r="L413" t="s">
        <v>29</v>
      </c>
      <c r="M413" t="s">
        <v>20</v>
      </c>
      <c r="N413" t="s">
        <v>30</v>
      </c>
      <c r="O413" s="1">
        <v>40.840000000000003</v>
      </c>
      <c r="P413" s="1">
        <v>730.06</v>
      </c>
      <c r="Q413">
        <v>3</v>
      </c>
      <c r="R413" t="s">
        <v>20</v>
      </c>
      <c r="S413" t="str">
        <f>IF(ChurnData[[#This Row],[MonthlyCharges]]&lt;=30,"1. Up to 30",IF(ChurnData[[#This Row],[MonthlyCharges]]&lt;=50,"2. 31-50",IF(ChurnData[[#This Row],[MonthlyCharges]]&lt;=70,"3. 51-70",IF(ChurnData[[#This Row],[MonthlyCharges]]&lt;=90,"4. 71-90","5. Over 90"))))</f>
        <v>2. 31-50</v>
      </c>
      <c r="T413" t="str">
        <f>IF(AND(ChurnData[[#This Row],[Contract]]="Month-to-month",ChurnData[[#This Row],[InternetService]]="Fiber optic",ChurnData[[#This Row],[TenureMonths]]&lt;=11),"High-risk","Other")</f>
        <v>Other</v>
      </c>
      <c r="U413" t="str">
        <f>IF(ChurnData[[#This Row],[TenureMonths]]&lt;=11,"0-11",IF(ChurnData[[#This Row],[TenureMonths]]&lt;=23,"12-23",IF(ChurnData[[#This Row],[TenureMonths]]&lt;=35,"24-35",IF(ChurnData[[#This Row],[TenureMonths]]&lt;=47,"36-47",IF(ChurnData[[#This Row],[TenureMonths]]&lt;=59,"48-59","60-72")))))</f>
        <v>12-23</v>
      </c>
      <c r="V413">
        <f>IF(ChurnData[[#This Row],[Churn]]="Yes",1,0)</f>
        <v>1</v>
      </c>
    </row>
    <row r="414" spans="1:22" x14ac:dyDescent="0.35">
      <c r="A414" t="s">
        <v>458</v>
      </c>
      <c r="B414" t="s">
        <v>36</v>
      </c>
      <c r="C414">
        <v>0</v>
      </c>
      <c r="D414" t="s">
        <v>20</v>
      </c>
      <c r="E414" t="s">
        <v>20</v>
      </c>
      <c r="F414" t="s">
        <v>41</v>
      </c>
      <c r="G414" s="2">
        <v>62</v>
      </c>
      <c r="H414" t="s">
        <v>20</v>
      </c>
      <c r="I414" t="s">
        <v>23</v>
      </c>
      <c r="J414" t="s">
        <v>20</v>
      </c>
      <c r="K414" t="s">
        <v>21</v>
      </c>
      <c r="L414" t="s">
        <v>24</v>
      </c>
      <c r="M414" t="s">
        <v>21</v>
      </c>
      <c r="N414" t="s">
        <v>30</v>
      </c>
      <c r="O414" s="1">
        <v>94.48</v>
      </c>
      <c r="P414" s="1">
        <v>6020.58</v>
      </c>
      <c r="Q414">
        <v>2</v>
      </c>
      <c r="R414" t="s">
        <v>21</v>
      </c>
      <c r="S414" t="str">
        <f>IF(ChurnData[[#This Row],[MonthlyCharges]]&lt;=30,"1. Up to 30",IF(ChurnData[[#This Row],[MonthlyCharges]]&lt;=50,"2. 31-50",IF(ChurnData[[#This Row],[MonthlyCharges]]&lt;=70,"3. 51-70",IF(ChurnData[[#This Row],[MonthlyCharges]]&lt;=90,"4. 71-90","5. Over 90"))))</f>
        <v>5. Over 90</v>
      </c>
      <c r="T414" t="str">
        <f>IF(AND(ChurnData[[#This Row],[Contract]]="Month-to-month",ChurnData[[#This Row],[InternetService]]="Fiber optic",ChurnData[[#This Row],[TenureMonths]]&lt;=11),"High-risk","Other")</f>
        <v>Other</v>
      </c>
      <c r="U414" t="str">
        <f>IF(ChurnData[[#This Row],[TenureMonths]]&lt;=11,"0-11",IF(ChurnData[[#This Row],[TenureMonths]]&lt;=23,"12-23",IF(ChurnData[[#This Row],[TenureMonths]]&lt;=35,"24-35",IF(ChurnData[[#This Row],[TenureMonths]]&lt;=47,"36-47",IF(ChurnData[[#This Row],[TenureMonths]]&lt;=59,"48-59","60-72")))))</f>
        <v>60-72</v>
      </c>
      <c r="V414">
        <f>IF(ChurnData[[#This Row],[Churn]]="Yes",1,0)</f>
        <v>0</v>
      </c>
    </row>
    <row r="415" spans="1:22" x14ac:dyDescent="0.35">
      <c r="A415" t="s">
        <v>459</v>
      </c>
      <c r="B415" t="s">
        <v>19</v>
      </c>
      <c r="C415">
        <v>0</v>
      </c>
      <c r="D415" t="s">
        <v>21</v>
      </c>
      <c r="E415" t="s">
        <v>20</v>
      </c>
      <c r="F415" t="s">
        <v>49</v>
      </c>
      <c r="G415" s="2">
        <v>31</v>
      </c>
      <c r="H415" t="s">
        <v>21</v>
      </c>
      <c r="I415" t="s">
        <v>32</v>
      </c>
      <c r="J415" t="s">
        <v>21</v>
      </c>
      <c r="K415" t="s">
        <v>21</v>
      </c>
      <c r="L415" t="s">
        <v>33</v>
      </c>
      <c r="M415" t="s">
        <v>20</v>
      </c>
      <c r="N415" t="s">
        <v>34</v>
      </c>
      <c r="O415" s="1">
        <v>44.57</v>
      </c>
      <c r="P415" s="1">
        <v>1383.54</v>
      </c>
      <c r="Q415">
        <v>1</v>
      </c>
      <c r="R415" t="s">
        <v>21</v>
      </c>
      <c r="S415" t="str">
        <f>IF(ChurnData[[#This Row],[MonthlyCharges]]&lt;=30,"1. Up to 30",IF(ChurnData[[#This Row],[MonthlyCharges]]&lt;=50,"2. 31-50",IF(ChurnData[[#This Row],[MonthlyCharges]]&lt;=70,"3. 51-70",IF(ChurnData[[#This Row],[MonthlyCharges]]&lt;=90,"4. 71-90","5. Over 90"))))</f>
        <v>2. 31-50</v>
      </c>
      <c r="T415" t="str">
        <f>IF(AND(ChurnData[[#This Row],[Contract]]="Month-to-month",ChurnData[[#This Row],[InternetService]]="Fiber optic",ChurnData[[#This Row],[TenureMonths]]&lt;=11),"High-risk","Other")</f>
        <v>Other</v>
      </c>
      <c r="U415" t="str">
        <f>IF(ChurnData[[#This Row],[TenureMonths]]&lt;=11,"0-11",IF(ChurnData[[#This Row],[TenureMonths]]&lt;=23,"12-23",IF(ChurnData[[#This Row],[TenureMonths]]&lt;=35,"24-35",IF(ChurnData[[#This Row],[TenureMonths]]&lt;=47,"36-47",IF(ChurnData[[#This Row],[TenureMonths]]&lt;=59,"48-59","60-72")))))</f>
        <v>24-35</v>
      </c>
      <c r="V415">
        <f>IF(ChurnData[[#This Row],[Churn]]="Yes",1,0)</f>
        <v>0</v>
      </c>
    </row>
    <row r="416" spans="1:22" x14ac:dyDescent="0.35">
      <c r="A416" t="s">
        <v>460</v>
      </c>
      <c r="B416" t="s">
        <v>36</v>
      </c>
      <c r="C416">
        <v>0</v>
      </c>
      <c r="D416" t="s">
        <v>21</v>
      </c>
      <c r="E416" t="s">
        <v>21</v>
      </c>
      <c r="F416" t="s">
        <v>41</v>
      </c>
      <c r="G416" s="2">
        <v>36</v>
      </c>
      <c r="H416" t="s">
        <v>20</v>
      </c>
      <c r="I416" t="s">
        <v>32</v>
      </c>
      <c r="J416" t="s">
        <v>21</v>
      </c>
      <c r="K416" t="s">
        <v>21</v>
      </c>
      <c r="L416" t="s">
        <v>24</v>
      </c>
      <c r="M416" t="s">
        <v>20</v>
      </c>
      <c r="N416" t="s">
        <v>43</v>
      </c>
      <c r="O416" s="1">
        <v>47.06</v>
      </c>
      <c r="P416" s="1">
        <v>1709.13</v>
      </c>
      <c r="Q416">
        <v>1</v>
      </c>
      <c r="R416" t="s">
        <v>21</v>
      </c>
      <c r="S416" t="str">
        <f>IF(ChurnData[[#This Row],[MonthlyCharges]]&lt;=30,"1. Up to 30",IF(ChurnData[[#This Row],[MonthlyCharges]]&lt;=50,"2. 31-50",IF(ChurnData[[#This Row],[MonthlyCharges]]&lt;=70,"3. 51-70",IF(ChurnData[[#This Row],[MonthlyCharges]]&lt;=90,"4. 71-90","5. Over 90"))))</f>
        <v>2. 31-50</v>
      </c>
      <c r="T416" t="str">
        <f>IF(AND(ChurnData[[#This Row],[Contract]]="Month-to-month",ChurnData[[#This Row],[InternetService]]="Fiber optic",ChurnData[[#This Row],[TenureMonths]]&lt;=11),"High-risk","Other")</f>
        <v>Other</v>
      </c>
      <c r="U416" t="str">
        <f>IF(ChurnData[[#This Row],[TenureMonths]]&lt;=11,"0-11",IF(ChurnData[[#This Row],[TenureMonths]]&lt;=23,"12-23",IF(ChurnData[[#This Row],[TenureMonths]]&lt;=35,"24-35",IF(ChurnData[[#This Row],[TenureMonths]]&lt;=47,"36-47",IF(ChurnData[[#This Row],[TenureMonths]]&lt;=59,"48-59","60-72")))))</f>
        <v>36-47</v>
      </c>
      <c r="V416">
        <f>IF(ChurnData[[#This Row],[Churn]]="Yes",1,0)</f>
        <v>0</v>
      </c>
    </row>
    <row r="417" spans="1:22" x14ac:dyDescent="0.35">
      <c r="A417" t="s">
        <v>461</v>
      </c>
      <c r="B417" t="s">
        <v>36</v>
      </c>
      <c r="C417">
        <v>0</v>
      </c>
      <c r="D417" t="s">
        <v>20</v>
      </c>
      <c r="E417" t="s">
        <v>20</v>
      </c>
      <c r="F417" t="s">
        <v>56</v>
      </c>
      <c r="G417" s="2">
        <v>19</v>
      </c>
      <c r="H417" t="s">
        <v>20</v>
      </c>
      <c r="I417" t="s">
        <v>32</v>
      </c>
      <c r="J417" t="s">
        <v>20</v>
      </c>
      <c r="K417" t="s">
        <v>21</v>
      </c>
      <c r="L417" t="s">
        <v>33</v>
      </c>
      <c r="M417" t="s">
        <v>20</v>
      </c>
      <c r="N417" t="s">
        <v>43</v>
      </c>
      <c r="O417" s="1">
        <v>64.540000000000006</v>
      </c>
      <c r="P417" s="1">
        <v>1227.83</v>
      </c>
      <c r="Q417">
        <v>0</v>
      </c>
      <c r="R417" t="s">
        <v>21</v>
      </c>
      <c r="S417" t="str">
        <f>IF(ChurnData[[#This Row],[MonthlyCharges]]&lt;=30,"1. Up to 30",IF(ChurnData[[#This Row],[MonthlyCharges]]&lt;=50,"2. 31-50",IF(ChurnData[[#This Row],[MonthlyCharges]]&lt;=70,"3. 51-70",IF(ChurnData[[#This Row],[MonthlyCharges]]&lt;=90,"4. 71-90","5. Over 90"))))</f>
        <v>3. 51-70</v>
      </c>
      <c r="T417" t="str">
        <f>IF(AND(ChurnData[[#This Row],[Contract]]="Month-to-month",ChurnData[[#This Row],[InternetService]]="Fiber optic",ChurnData[[#This Row],[TenureMonths]]&lt;=11),"High-risk","Other")</f>
        <v>Other</v>
      </c>
      <c r="U417" t="str">
        <f>IF(ChurnData[[#This Row],[TenureMonths]]&lt;=11,"0-11",IF(ChurnData[[#This Row],[TenureMonths]]&lt;=23,"12-23",IF(ChurnData[[#This Row],[TenureMonths]]&lt;=35,"24-35",IF(ChurnData[[#This Row],[TenureMonths]]&lt;=47,"36-47",IF(ChurnData[[#This Row],[TenureMonths]]&lt;=59,"48-59","60-72")))))</f>
        <v>12-23</v>
      </c>
      <c r="V417">
        <f>IF(ChurnData[[#This Row],[Churn]]="Yes",1,0)</f>
        <v>0</v>
      </c>
    </row>
    <row r="418" spans="1:22" x14ac:dyDescent="0.35">
      <c r="A418" t="s">
        <v>462</v>
      </c>
      <c r="B418" t="s">
        <v>36</v>
      </c>
      <c r="C418">
        <v>0</v>
      </c>
      <c r="D418" t="s">
        <v>20</v>
      </c>
      <c r="E418" t="s">
        <v>20</v>
      </c>
      <c r="F418" t="s">
        <v>39</v>
      </c>
      <c r="G418" s="2">
        <v>42</v>
      </c>
      <c r="H418" t="s">
        <v>21</v>
      </c>
      <c r="I418" t="s">
        <v>32</v>
      </c>
      <c r="J418" t="s">
        <v>21</v>
      </c>
      <c r="K418" t="s">
        <v>21</v>
      </c>
      <c r="L418" t="s">
        <v>24</v>
      </c>
      <c r="M418" t="s">
        <v>21</v>
      </c>
      <c r="N418" t="s">
        <v>43</v>
      </c>
      <c r="O418" s="1">
        <v>46.25</v>
      </c>
      <c r="P418" s="1">
        <v>1953.52</v>
      </c>
      <c r="Q418">
        <v>2</v>
      </c>
      <c r="R418" t="s">
        <v>21</v>
      </c>
      <c r="S418" t="str">
        <f>IF(ChurnData[[#This Row],[MonthlyCharges]]&lt;=30,"1. Up to 30",IF(ChurnData[[#This Row],[MonthlyCharges]]&lt;=50,"2. 31-50",IF(ChurnData[[#This Row],[MonthlyCharges]]&lt;=70,"3. 51-70",IF(ChurnData[[#This Row],[MonthlyCharges]]&lt;=90,"4. 71-90","5. Over 90"))))</f>
        <v>2. 31-50</v>
      </c>
      <c r="T418" t="str">
        <f>IF(AND(ChurnData[[#This Row],[Contract]]="Month-to-month",ChurnData[[#This Row],[InternetService]]="Fiber optic",ChurnData[[#This Row],[TenureMonths]]&lt;=11),"High-risk","Other")</f>
        <v>Other</v>
      </c>
      <c r="U418" t="str">
        <f>IF(ChurnData[[#This Row],[TenureMonths]]&lt;=11,"0-11",IF(ChurnData[[#This Row],[TenureMonths]]&lt;=23,"12-23",IF(ChurnData[[#This Row],[TenureMonths]]&lt;=35,"24-35",IF(ChurnData[[#This Row],[TenureMonths]]&lt;=47,"36-47",IF(ChurnData[[#This Row],[TenureMonths]]&lt;=59,"48-59","60-72")))))</f>
        <v>36-47</v>
      </c>
      <c r="V418">
        <f>IF(ChurnData[[#This Row],[Churn]]="Yes",1,0)</f>
        <v>0</v>
      </c>
    </row>
    <row r="419" spans="1:22" x14ac:dyDescent="0.35">
      <c r="A419" t="s">
        <v>463</v>
      </c>
      <c r="B419" t="s">
        <v>19</v>
      </c>
      <c r="C419">
        <v>0</v>
      </c>
      <c r="D419" t="s">
        <v>21</v>
      </c>
      <c r="E419" t="s">
        <v>21</v>
      </c>
      <c r="F419" t="s">
        <v>47</v>
      </c>
      <c r="G419" s="2">
        <v>3</v>
      </c>
      <c r="H419" t="s">
        <v>20</v>
      </c>
      <c r="I419" t="s">
        <v>32</v>
      </c>
      <c r="J419" t="s">
        <v>21</v>
      </c>
      <c r="K419" t="s">
        <v>21</v>
      </c>
      <c r="L419" t="s">
        <v>33</v>
      </c>
      <c r="M419" t="s">
        <v>21</v>
      </c>
      <c r="N419" t="s">
        <v>25</v>
      </c>
      <c r="O419" s="1">
        <v>58.63</v>
      </c>
      <c r="P419" s="1">
        <v>174.84</v>
      </c>
      <c r="Q419">
        <v>0</v>
      </c>
      <c r="R419" t="s">
        <v>21</v>
      </c>
      <c r="S419" t="str">
        <f>IF(ChurnData[[#This Row],[MonthlyCharges]]&lt;=30,"1. Up to 30",IF(ChurnData[[#This Row],[MonthlyCharges]]&lt;=50,"2. 31-50",IF(ChurnData[[#This Row],[MonthlyCharges]]&lt;=70,"3. 51-70",IF(ChurnData[[#This Row],[MonthlyCharges]]&lt;=90,"4. 71-90","5. Over 90"))))</f>
        <v>3. 51-70</v>
      </c>
      <c r="T419" t="str">
        <f>IF(AND(ChurnData[[#This Row],[Contract]]="Month-to-month",ChurnData[[#This Row],[InternetService]]="Fiber optic",ChurnData[[#This Row],[TenureMonths]]&lt;=11),"High-risk","Other")</f>
        <v>Other</v>
      </c>
      <c r="U419" t="str">
        <f>IF(ChurnData[[#This Row],[TenureMonths]]&lt;=11,"0-11",IF(ChurnData[[#This Row],[TenureMonths]]&lt;=23,"12-23",IF(ChurnData[[#This Row],[TenureMonths]]&lt;=35,"24-35",IF(ChurnData[[#This Row],[TenureMonths]]&lt;=47,"36-47",IF(ChurnData[[#This Row],[TenureMonths]]&lt;=59,"48-59","60-72")))))</f>
        <v>0-11</v>
      </c>
      <c r="V419">
        <f>IF(ChurnData[[#This Row],[Churn]]="Yes",1,0)</f>
        <v>0</v>
      </c>
    </row>
    <row r="420" spans="1:22" x14ac:dyDescent="0.35">
      <c r="A420" t="s">
        <v>464</v>
      </c>
      <c r="B420" t="s">
        <v>36</v>
      </c>
      <c r="C420">
        <v>0</v>
      </c>
      <c r="D420" t="s">
        <v>20</v>
      </c>
      <c r="E420" t="s">
        <v>20</v>
      </c>
      <c r="F420" t="s">
        <v>65</v>
      </c>
      <c r="G420" s="2">
        <v>39</v>
      </c>
      <c r="H420" t="s">
        <v>20</v>
      </c>
      <c r="I420" t="s">
        <v>32</v>
      </c>
      <c r="J420" t="s">
        <v>21</v>
      </c>
      <c r="K420" t="s">
        <v>21</v>
      </c>
      <c r="L420" t="s">
        <v>29</v>
      </c>
      <c r="M420" t="s">
        <v>21</v>
      </c>
      <c r="N420" t="s">
        <v>25</v>
      </c>
      <c r="O420" s="1">
        <v>53.56</v>
      </c>
      <c r="P420" s="1">
        <v>2135.5300000000002</v>
      </c>
      <c r="Q420">
        <v>0</v>
      </c>
      <c r="R420" t="s">
        <v>21</v>
      </c>
      <c r="S420" t="str">
        <f>IF(ChurnData[[#This Row],[MonthlyCharges]]&lt;=30,"1. Up to 30",IF(ChurnData[[#This Row],[MonthlyCharges]]&lt;=50,"2. 31-50",IF(ChurnData[[#This Row],[MonthlyCharges]]&lt;=70,"3. 51-70",IF(ChurnData[[#This Row],[MonthlyCharges]]&lt;=90,"4. 71-90","5. Over 90"))))</f>
        <v>3. 51-70</v>
      </c>
      <c r="T420" t="str">
        <f>IF(AND(ChurnData[[#This Row],[Contract]]="Month-to-month",ChurnData[[#This Row],[InternetService]]="Fiber optic",ChurnData[[#This Row],[TenureMonths]]&lt;=11),"High-risk","Other")</f>
        <v>Other</v>
      </c>
      <c r="U420" t="str">
        <f>IF(ChurnData[[#This Row],[TenureMonths]]&lt;=11,"0-11",IF(ChurnData[[#This Row],[TenureMonths]]&lt;=23,"12-23",IF(ChurnData[[#This Row],[TenureMonths]]&lt;=35,"24-35",IF(ChurnData[[#This Row],[TenureMonths]]&lt;=47,"36-47",IF(ChurnData[[#This Row],[TenureMonths]]&lt;=59,"48-59","60-72")))))</f>
        <v>36-47</v>
      </c>
      <c r="V420">
        <f>IF(ChurnData[[#This Row],[Churn]]="Yes",1,0)</f>
        <v>0</v>
      </c>
    </row>
    <row r="421" spans="1:22" x14ac:dyDescent="0.35">
      <c r="A421" t="s">
        <v>465</v>
      </c>
      <c r="B421" t="s">
        <v>19</v>
      </c>
      <c r="C421">
        <v>0</v>
      </c>
      <c r="D421" t="s">
        <v>20</v>
      </c>
      <c r="E421" t="s">
        <v>21</v>
      </c>
      <c r="F421" t="s">
        <v>75</v>
      </c>
      <c r="G421" s="2">
        <v>3</v>
      </c>
      <c r="H421" t="s">
        <v>20</v>
      </c>
      <c r="I421" t="s">
        <v>32</v>
      </c>
      <c r="J421" t="s">
        <v>21</v>
      </c>
      <c r="K421" t="s">
        <v>21</v>
      </c>
      <c r="L421" t="s">
        <v>33</v>
      </c>
      <c r="M421" t="s">
        <v>20</v>
      </c>
      <c r="N421" t="s">
        <v>30</v>
      </c>
      <c r="O421" s="1">
        <v>54.14</v>
      </c>
      <c r="P421" s="1">
        <v>157.86000000000001</v>
      </c>
      <c r="Q421">
        <v>5</v>
      </c>
      <c r="R421" t="s">
        <v>20</v>
      </c>
      <c r="S421" t="str">
        <f>IF(ChurnData[[#This Row],[MonthlyCharges]]&lt;=30,"1. Up to 30",IF(ChurnData[[#This Row],[MonthlyCharges]]&lt;=50,"2. 31-50",IF(ChurnData[[#This Row],[MonthlyCharges]]&lt;=70,"3. 51-70",IF(ChurnData[[#This Row],[MonthlyCharges]]&lt;=90,"4. 71-90","5. Over 90"))))</f>
        <v>3. 51-70</v>
      </c>
      <c r="T421" t="str">
        <f>IF(AND(ChurnData[[#This Row],[Contract]]="Month-to-month",ChurnData[[#This Row],[InternetService]]="Fiber optic",ChurnData[[#This Row],[TenureMonths]]&lt;=11),"High-risk","Other")</f>
        <v>Other</v>
      </c>
      <c r="U421" t="str">
        <f>IF(ChurnData[[#This Row],[TenureMonths]]&lt;=11,"0-11",IF(ChurnData[[#This Row],[TenureMonths]]&lt;=23,"12-23",IF(ChurnData[[#This Row],[TenureMonths]]&lt;=35,"24-35",IF(ChurnData[[#This Row],[TenureMonths]]&lt;=47,"36-47",IF(ChurnData[[#This Row],[TenureMonths]]&lt;=59,"48-59","60-72")))))</f>
        <v>0-11</v>
      </c>
      <c r="V421">
        <f>IF(ChurnData[[#This Row],[Churn]]="Yes",1,0)</f>
        <v>1</v>
      </c>
    </row>
    <row r="422" spans="1:22" x14ac:dyDescent="0.35">
      <c r="A422" t="s">
        <v>466</v>
      </c>
      <c r="B422" t="s">
        <v>36</v>
      </c>
      <c r="C422">
        <v>0</v>
      </c>
      <c r="D422" t="s">
        <v>20</v>
      </c>
      <c r="E422" t="s">
        <v>21</v>
      </c>
      <c r="F422" t="s">
        <v>75</v>
      </c>
      <c r="G422" s="2">
        <v>41</v>
      </c>
      <c r="H422" t="s">
        <v>20</v>
      </c>
      <c r="I422" t="s">
        <v>32</v>
      </c>
      <c r="J422" t="s">
        <v>21</v>
      </c>
      <c r="K422" t="s">
        <v>21</v>
      </c>
      <c r="L422" t="s">
        <v>24</v>
      </c>
      <c r="M422" t="s">
        <v>21</v>
      </c>
      <c r="N422" t="s">
        <v>34</v>
      </c>
      <c r="O422" s="1">
        <v>60.75</v>
      </c>
      <c r="P422" s="1">
        <v>2443.11</v>
      </c>
      <c r="Q422">
        <v>0</v>
      </c>
      <c r="R422" t="s">
        <v>21</v>
      </c>
      <c r="S422" t="str">
        <f>IF(ChurnData[[#This Row],[MonthlyCharges]]&lt;=30,"1. Up to 30",IF(ChurnData[[#This Row],[MonthlyCharges]]&lt;=50,"2. 31-50",IF(ChurnData[[#This Row],[MonthlyCharges]]&lt;=70,"3. 51-70",IF(ChurnData[[#This Row],[MonthlyCharges]]&lt;=90,"4. 71-90","5. Over 90"))))</f>
        <v>3. 51-70</v>
      </c>
      <c r="T422" t="str">
        <f>IF(AND(ChurnData[[#This Row],[Contract]]="Month-to-month",ChurnData[[#This Row],[InternetService]]="Fiber optic",ChurnData[[#This Row],[TenureMonths]]&lt;=11),"High-risk","Other")</f>
        <v>Other</v>
      </c>
      <c r="U422" t="str">
        <f>IF(ChurnData[[#This Row],[TenureMonths]]&lt;=11,"0-11",IF(ChurnData[[#This Row],[TenureMonths]]&lt;=23,"12-23",IF(ChurnData[[#This Row],[TenureMonths]]&lt;=35,"24-35",IF(ChurnData[[#This Row],[TenureMonths]]&lt;=47,"36-47",IF(ChurnData[[#This Row],[TenureMonths]]&lt;=59,"48-59","60-72")))))</f>
        <v>36-47</v>
      </c>
      <c r="V422">
        <f>IF(ChurnData[[#This Row],[Churn]]="Yes",1,0)</f>
        <v>0</v>
      </c>
    </row>
    <row r="423" spans="1:22" x14ac:dyDescent="0.35">
      <c r="A423" t="s">
        <v>467</v>
      </c>
      <c r="B423" t="s">
        <v>19</v>
      </c>
      <c r="C423">
        <v>1</v>
      </c>
      <c r="D423" t="s">
        <v>20</v>
      </c>
      <c r="E423" t="s">
        <v>20</v>
      </c>
      <c r="F423" t="s">
        <v>49</v>
      </c>
      <c r="G423" s="2">
        <v>38</v>
      </c>
      <c r="H423" t="s">
        <v>20</v>
      </c>
      <c r="I423" t="s">
        <v>23</v>
      </c>
      <c r="J423" t="s">
        <v>20</v>
      </c>
      <c r="K423" t="s">
        <v>21</v>
      </c>
      <c r="L423" t="s">
        <v>29</v>
      </c>
      <c r="M423" t="s">
        <v>21</v>
      </c>
      <c r="N423" t="s">
        <v>43</v>
      </c>
      <c r="O423" s="1">
        <v>88.27</v>
      </c>
      <c r="P423" s="1">
        <v>3323.01</v>
      </c>
      <c r="Q423">
        <v>1</v>
      </c>
      <c r="R423" t="s">
        <v>21</v>
      </c>
      <c r="S423" t="str">
        <f>IF(ChurnData[[#This Row],[MonthlyCharges]]&lt;=30,"1. Up to 30",IF(ChurnData[[#This Row],[MonthlyCharges]]&lt;=50,"2. 31-50",IF(ChurnData[[#This Row],[MonthlyCharges]]&lt;=70,"3. 51-70",IF(ChurnData[[#This Row],[MonthlyCharges]]&lt;=90,"4. 71-90","5. Over 90"))))</f>
        <v>4. 71-90</v>
      </c>
      <c r="T423" t="str">
        <f>IF(AND(ChurnData[[#This Row],[Contract]]="Month-to-month",ChurnData[[#This Row],[InternetService]]="Fiber optic",ChurnData[[#This Row],[TenureMonths]]&lt;=11),"High-risk","Other")</f>
        <v>Other</v>
      </c>
      <c r="U423" t="str">
        <f>IF(ChurnData[[#This Row],[TenureMonths]]&lt;=11,"0-11",IF(ChurnData[[#This Row],[TenureMonths]]&lt;=23,"12-23",IF(ChurnData[[#This Row],[TenureMonths]]&lt;=35,"24-35",IF(ChurnData[[#This Row],[TenureMonths]]&lt;=47,"36-47",IF(ChurnData[[#This Row],[TenureMonths]]&lt;=59,"48-59","60-72")))))</f>
        <v>36-47</v>
      </c>
      <c r="V423">
        <f>IF(ChurnData[[#This Row],[Churn]]="Yes",1,0)</f>
        <v>0</v>
      </c>
    </row>
    <row r="424" spans="1:22" x14ac:dyDescent="0.35">
      <c r="A424" t="s">
        <v>469</v>
      </c>
      <c r="B424" t="s">
        <v>36</v>
      </c>
      <c r="C424">
        <v>0</v>
      </c>
      <c r="D424" t="s">
        <v>21</v>
      </c>
      <c r="E424" t="s">
        <v>21</v>
      </c>
      <c r="F424" t="s">
        <v>37</v>
      </c>
      <c r="G424" s="2">
        <v>25</v>
      </c>
      <c r="H424" t="s">
        <v>20</v>
      </c>
      <c r="I424" t="s">
        <v>23</v>
      </c>
      <c r="J424" t="s">
        <v>21</v>
      </c>
      <c r="K424" t="s">
        <v>20</v>
      </c>
      <c r="L424" t="s">
        <v>33</v>
      </c>
      <c r="M424" t="s">
        <v>20</v>
      </c>
      <c r="N424" t="s">
        <v>34</v>
      </c>
      <c r="O424" s="1">
        <v>84.06</v>
      </c>
      <c r="P424" s="1">
        <v>2141.27</v>
      </c>
      <c r="Q424">
        <v>0</v>
      </c>
      <c r="R424" t="s">
        <v>20</v>
      </c>
      <c r="S424" t="str">
        <f>IF(ChurnData[[#This Row],[MonthlyCharges]]&lt;=30,"1. Up to 30",IF(ChurnData[[#This Row],[MonthlyCharges]]&lt;=50,"2. 31-50",IF(ChurnData[[#This Row],[MonthlyCharges]]&lt;=70,"3. 51-70",IF(ChurnData[[#This Row],[MonthlyCharges]]&lt;=90,"4. 71-90","5. Over 90"))))</f>
        <v>4. 71-90</v>
      </c>
      <c r="T424" t="str">
        <f>IF(AND(ChurnData[[#This Row],[Contract]]="Month-to-month",ChurnData[[#This Row],[InternetService]]="Fiber optic",ChurnData[[#This Row],[TenureMonths]]&lt;=11),"High-risk","Other")</f>
        <v>Other</v>
      </c>
      <c r="U424" t="str">
        <f>IF(ChurnData[[#This Row],[TenureMonths]]&lt;=11,"0-11",IF(ChurnData[[#This Row],[TenureMonths]]&lt;=23,"12-23",IF(ChurnData[[#This Row],[TenureMonths]]&lt;=35,"24-35",IF(ChurnData[[#This Row],[TenureMonths]]&lt;=47,"36-47",IF(ChurnData[[#This Row],[TenureMonths]]&lt;=59,"48-59","60-72")))))</f>
        <v>24-35</v>
      </c>
      <c r="V424">
        <f>IF(ChurnData[[#This Row],[Churn]]="Yes",1,0)</f>
        <v>1</v>
      </c>
    </row>
    <row r="425" spans="1:22" x14ac:dyDescent="0.35">
      <c r="A425" t="s">
        <v>470</v>
      </c>
      <c r="B425" t="s">
        <v>19</v>
      </c>
      <c r="C425">
        <v>0</v>
      </c>
      <c r="D425" t="s">
        <v>20</v>
      </c>
      <c r="E425" t="s">
        <v>21</v>
      </c>
      <c r="F425" t="s">
        <v>65</v>
      </c>
      <c r="G425" s="2">
        <v>4</v>
      </c>
      <c r="H425" t="s">
        <v>20</v>
      </c>
      <c r="I425" t="s">
        <v>23</v>
      </c>
      <c r="J425" t="s">
        <v>21</v>
      </c>
      <c r="K425" t="s">
        <v>21</v>
      </c>
      <c r="L425" t="s">
        <v>29</v>
      </c>
      <c r="M425" t="s">
        <v>21</v>
      </c>
      <c r="N425" t="s">
        <v>25</v>
      </c>
      <c r="O425" s="1">
        <v>80.86</v>
      </c>
      <c r="P425" s="1">
        <v>316.45</v>
      </c>
      <c r="Q425">
        <v>3</v>
      </c>
      <c r="R425" t="s">
        <v>20</v>
      </c>
      <c r="S425" t="str">
        <f>IF(ChurnData[[#This Row],[MonthlyCharges]]&lt;=30,"1. Up to 30",IF(ChurnData[[#This Row],[MonthlyCharges]]&lt;=50,"2. 31-50",IF(ChurnData[[#This Row],[MonthlyCharges]]&lt;=70,"3. 51-70",IF(ChurnData[[#This Row],[MonthlyCharges]]&lt;=90,"4. 71-90","5. Over 90"))))</f>
        <v>4. 71-90</v>
      </c>
      <c r="T425" t="str">
        <f>IF(AND(ChurnData[[#This Row],[Contract]]="Month-to-month",ChurnData[[#This Row],[InternetService]]="Fiber optic",ChurnData[[#This Row],[TenureMonths]]&lt;=11),"High-risk","Other")</f>
        <v>Other</v>
      </c>
      <c r="U425" t="str">
        <f>IF(ChurnData[[#This Row],[TenureMonths]]&lt;=11,"0-11",IF(ChurnData[[#This Row],[TenureMonths]]&lt;=23,"12-23",IF(ChurnData[[#This Row],[TenureMonths]]&lt;=35,"24-35",IF(ChurnData[[#This Row],[TenureMonths]]&lt;=47,"36-47",IF(ChurnData[[#This Row],[TenureMonths]]&lt;=59,"48-59","60-72")))))</f>
        <v>0-11</v>
      </c>
      <c r="V425">
        <f>IF(ChurnData[[#This Row],[Churn]]="Yes",1,0)</f>
        <v>1</v>
      </c>
    </row>
    <row r="426" spans="1:22" x14ac:dyDescent="0.35">
      <c r="A426" t="s">
        <v>471</v>
      </c>
      <c r="B426" t="s">
        <v>19</v>
      </c>
      <c r="C426">
        <v>0</v>
      </c>
      <c r="D426" t="s">
        <v>21</v>
      </c>
      <c r="E426" t="s">
        <v>21</v>
      </c>
      <c r="F426" t="s">
        <v>47</v>
      </c>
      <c r="G426" s="2">
        <v>20</v>
      </c>
      <c r="H426" t="s">
        <v>20</v>
      </c>
      <c r="I426" t="s">
        <v>23</v>
      </c>
      <c r="J426" t="s">
        <v>21</v>
      </c>
      <c r="K426" t="s">
        <v>21</v>
      </c>
      <c r="L426" t="s">
        <v>33</v>
      </c>
      <c r="M426" t="s">
        <v>20</v>
      </c>
      <c r="N426" t="s">
        <v>25</v>
      </c>
      <c r="O426" s="1">
        <v>93.39</v>
      </c>
      <c r="P426" s="1">
        <v>1862.41</v>
      </c>
      <c r="Q426">
        <v>2</v>
      </c>
      <c r="R426" t="s">
        <v>21</v>
      </c>
      <c r="S426" t="str">
        <f>IF(ChurnData[[#This Row],[MonthlyCharges]]&lt;=30,"1. Up to 30",IF(ChurnData[[#This Row],[MonthlyCharges]]&lt;=50,"2. 31-50",IF(ChurnData[[#This Row],[MonthlyCharges]]&lt;=70,"3. 51-70",IF(ChurnData[[#This Row],[MonthlyCharges]]&lt;=90,"4. 71-90","5. Over 90"))))</f>
        <v>5. Over 90</v>
      </c>
      <c r="T426" t="str">
        <f>IF(AND(ChurnData[[#This Row],[Contract]]="Month-to-month",ChurnData[[#This Row],[InternetService]]="Fiber optic",ChurnData[[#This Row],[TenureMonths]]&lt;=11),"High-risk","Other")</f>
        <v>Other</v>
      </c>
      <c r="U426" t="str">
        <f>IF(ChurnData[[#This Row],[TenureMonths]]&lt;=11,"0-11",IF(ChurnData[[#This Row],[TenureMonths]]&lt;=23,"12-23",IF(ChurnData[[#This Row],[TenureMonths]]&lt;=35,"24-35",IF(ChurnData[[#This Row],[TenureMonths]]&lt;=47,"36-47",IF(ChurnData[[#This Row],[TenureMonths]]&lt;=59,"48-59","60-72")))))</f>
        <v>12-23</v>
      </c>
      <c r="V426">
        <f>IF(ChurnData[[#This Row],[Churn]]="Yes",1,0)</f>
        <v>0</v>
      </c>
    </row>
    <row r="427" spans="1:22" x14ac:dyDescent="0.35">
      <c r="A427" t="s">
        <v>472</v>
      </c>
      <c r="B427" t="s">
        <v>19</v>
      </c>
      <c r="C427">
        <v>0</v>
      </c>
      <c r="D427" t="s">
        <v>21</v>
      </c>
      <c r="E427" t="s">
        <v>21</v>
      </c>
      <c r="F427" t="s">
        <v>37</v>
      </c>
      <c r="G427" s="2">
        <v>64</v>
      </c>
      <c r="H427" t="s">
        <v>20</v>
      </c>
      <c r="I427" t="s">
        <v>23</v>
      </c>
      <c r="J427" t="s">
        <v>20</v>
      </c>
      <c r="K427" t="s">
        <v>21</v>
      </c>
      <c r="L427" t="s">
        <v>24</v>
      </c>
      <c r="M427" t="s">
        <v>20</v>
      </c>
      <c r="N427" t="s">
        <v>25</v>
      </c>
      <c r="O427" s="1">
        <v>99.44</v>
      </c>
      <c r="P427" s="1">
        <v>6276.51</v>
      </c>
      <c r="Q427">
        <v>1</v>
      </c>
      <c r="R427" t="s">
        <v>21</v>
      </c>
      <c r="S427" t="str">
        <f>IF(ChurnData[[#This Row],[MonthlyCharges]]&lt;=30,"1. Up to 30",IF(ChurnData[[#This Row],[MonthlyCharges]]&lt;=50,"2. 31-50",IF(ChurnData[[#This Row],[MonthlyCharges]]&lt;=70,"3. 51-70",IF(ChurnData[[#This Row],[MonthlyCharges]]&lt;=90,"4. 71-90","5. Over 90"))))</f>
        <v>5. Over 90</v>
      </c>
      <c r="T427" t="str">
        <f>IF(AND(ChurnData[[#This Row],[Contract]]="Month-to-month",ChurnData[[#This Row],[InternetService]]="Fiber optic",ChurnData[[#This Row],[TenureMonths]]&lt;=11),"High-risk","Other")</f>
        <v>Other</v>
      </c>
      <c r="U427" t="str">
        <f>IF(ChurnData[[#This Row],[TenureMonths]]&lt;=11,"0-11",IF(ChurnData[[#This Row],[TenureMonths]]&lt;=23,"12-23",IF(ChurnData[[#This Row],[TenureMonths]]&lt;=35,"24-35",IF(ChurnData[[#This Row],[TenureMonths]]&lt;=47,"36-47",IF(ChurnData[[#This Row],[TenureMonths]]&lt;=59,"48-59","60-72")))))</f>
        <v>60-72</v>
      </c>
      <c r="V427">
        <f>IF(ChurnData[[#This Row],[Churn]]="Yes",1,0)</f>
        <v>0</v>
      </c>
    </row>
    <row r="428" spans="1:22" x14ac:dyDescent="0.35">
      <c r="A428" t="s">
        <v>473</v>
      </c>
      <c r="B428" t="s">
        <v>19</v>
      </c>
      <c r="C428">
        <v>0</v>
      </c>
      <c r="D428" t="s">
        <v>21</v>
      </c>
      <c r="E428" t="s">
        <v>21</v>
      </c>
      <c r="F428" t="s">
        <v>27</v>
      </c>
      <c r="G428" s="2">
        <v>46</v>
      </c>
      <c r="H428" t="s">
        <v>20</v>
      </c>
      <c r="I428" t="s">
        <v>23</v>
      </c>
      <c r="J428" t="s">
        <v>20</v>
      </c>
      <c r="K428" t="s">
        <v>20</v>
      </c>
      <c r="L428" t="s">
        <v>29</v>
      </c>
      <c r="M428" t="s">
        <v>20</v>
      </c>
      <c r="N428" t="s">
        <v>30</v>
      </c>
      <c r="O428" s="1">
        <v>83.55</v>
      </c>
      <c r="P428" s="1">
        <v>3733.61</v>
      </c>
      <c r="Q428">
        <v>1</v>
      </c>
      <c r="R428" t="s">
        <v>21</v>
      </c>
      <c r="S428" t="str">
        <f>IF(ChurnData[[#This Row],[MonthlyCharges]]&lt;=30,"1. Up to 30",IF(ChurnData[[#This Row],[MonthlyCharges]]&lt;=50,"2. 31-50",IF(ChurnData[[#This Row],[MonthlyCharges]]&lt;=70,"3. 51-70",IF(ChurnData[[#This Row],[MonthlyCharges]]&lt;=90,"4. 71-90","5. Over 90"))))</f>
        <v>4. 71-90</v>
      </c>
      <c r="T428" t="str">
        <f>IF(AND(ChurnData[[#This Row],[Contract]]="Month-to-month",ChurnData[[#This Row],[InternetService]]="Fiber optic",ChurnData[[#This Row],[TenureMonths]]&lt;=11),"High-risk","Other")</f>
        <v>Other</v>
      </c>
      <c r="U428" t="str">
        <f>IF(ChurnData[[#This Row],[TenureMonths]]&lt;=11,"0-11",IF(ChurnData[[#This Row],[TenureMonths]]&lt;=23,"12-23",IF(ChurnData[[#This Row],[TenureMonths]]&lt;=35,"24-35",IF(ChurnData[[#This Row],[TenureMonths]]&lt;=47,"36-47",IF(ChurnData[[#This Row],[TenureMonths]]&lt;=59,"48-59","60-72")))))</f>
        <v>36-47</v>
      </c>
      <c r="V428">
        <f>IF(ChurnData[[#This Row],[Churn]]="Yes",1,0)</f>
        <v>0</v>
      </c>
    </row>
    <row r="429" spans="1:22" x14ac:dyDescent="0.35">
      <c r="A429" t="s">
        <v>474</v>
      </c>
      <c r="B429" t="s">
        <v>36</v>
      </c>
      <c r="C429">
        <v>0</v>
      </c>
      <c r="D429" t="s">
        <v>21</v>
      </c>
      <c r="E429" t="s">
        <v>20</v>
      </c>
      <c r="F429" t="s">
        <v>27</v>
      </c>
      <c r="G429" s="2">
        <v>40</v>
      </c>
      <c r="H429" t="s">
        <v>20</v>
      </c>
      <c r="I429" t="s">
        <v>32</v>
      </c>
      <c r="J429" t="s">
        <v>21</v>
      </c>
      <c r="K429" t="s">
        <v>20</v>
      </c>
      <c r="L429" t="s">
        <v>29</v>
      </c>
      <c r="M429" t="s">
        <v>20</v>
      </c>
      <c r="N429" t="s">
        <v>34</v>
      </c>
      <c r="O429" s="1">
        <v>54.74</v>
      </c>
      <c r="P429" s="1">
        <v>2196.6799999999998</v>
      </c>
      <c r="Q429">
        <v>1</v>
      </c>
      <c r="R429" t="s">
        <v>20</v>
      </c>
      <c r="S429" t="str">
        <f>IF(ChurnData[[#This Row],[MonthlyCharges]]&lt;=30,"1. Up to 30",IF(ChurnData[[#This Row],[MonthlyCharges]]&lt;=50,"2. 31-50",IF(ChurnData[[#This Row],[MonthlyCharges]]&lt;=70,"3. 51-70",IF(ChurnData[[#This Row],[MonthlyCharges]]&lt;=90,"4. 71-90","5. Over 90"))))</f>
        <v>3. 51-70</v>
      </c>
      <c r="T429" t="str">
        <f>IF(AND(ChurnData[[#This Row],[Contract]]="Month-to-month",ChurnData[[#This Row],[InternetService]]="Fiber optic",ChurnData[[#This Row],[TenureMonths]]&lt;=11),"High-risk","Other")</f>
        <v>Other</v>
      </c>
      <c r="U429" t="str">
        <f>IF(ChurnData[[#This Row],[TenureMonths]]&lt;=11,"0-11",IF(ChurnData[[#This Row],[TenureMonths]]&lt;=23,"12-23",IF(ChurnData[[#This Row],[TenureMonths]]&lt;=35,"24-35",IF(ChurnData[[#This Row],[TenureMonths]]&lt;=47,"36-47",IF(ChurnData[[#This Row],[TenureMonths]]&lt;=59,"48-59","60-72")))))</f>
        <v>36-47</v>
      </c>
      <c r="V429">
        <f>IF(ChurnData[[#This Row],[Churn]]="Yes",1,0)</f>
        <v>1</v>
      </c>
    </row>
    <row r="430" spans="1:22" x14ac:dyDescent="0.35">
      <c r="A430" t="s">
        <v>475</v>
      </c>
      <c r="B430" t="s">
        <v>36</v>
      </c>
      <c r="C430">
        <v>0</v>
      </c>
      <c r="D430" t="s">
        <v>20</v>
      </c>
      <c r="E430" t="s">
        <v>20</v>
      </c>
      <c r="F430" t="s">
        <v>45</v>
      </c>
      <c r="G430" s="2">
        <v>47</v>
      </c>
      <c r="H430" t="s">
        <v>20</v>
      </c>
      <c r="I430" t="s">
        <v>32</v>
      </c>
      <c r="J430" t="s">
        <v>20</v>
      </c>
      <c r="K430" t="s">
        <v>21</v>
      </c>
      <c r="L430" t="s">
        <v>29</v>
      </c>
      <c r="M430" t="s">
        <v>20</v>
      </c>
      <c r="N430" t="s">
        <v>34</v>
      </c>
      <c r="O430" s="1">
        <v>60.67</v>
      </c>
      <c r="P430" s="1">
        <v>2819.5</v>
      </c>
      <c r="Q430">
        <v>3</v>
      </c>
      <c r="R430" t="s">
        <v>21</v>
      </c>
      <c r="S430" t="str">
        <f>IF(ChurnData[[#This Row],[MonthlyCharges]]&lt;=30,"1. Up to 30",IF(ChurnData[[#This Row],[MonthlyCharges]]&lt;=50,"2. 31-50",IF(ChurnData[[#This Row],[MonthlyCharges]]&lt;=70,"3. 51-70",IF(ChurnData[[#This Row],[MonthlyCharges]]&lt;=90,"4. 71-90","5. Over 90"))))</f>
        <v>3. 51-70</v>
      </c>
      <c r="T430" t="str">
        <f>IF(AND(ChurnData[[#This Row],[Contract]]="Month-to-month",ChurnData[[#This Row],[InternetService]]="Fiber optic",ChurnData[[#This Row],[TenureMonths]]&lt;=11),"High-risk","Other")</f>
        <v>Other</v>
      </c>
      <c r="U430" t="str">
        <f>IF(ChurnData[[#This Row],[TenureMonths]]&lt;=11,"0-11",IF(ChurnData[[#This Row],[TenureMonths]]&lt;=23,"12-23",IF(ChurnData[[#This Row],[TenureMonths]]&lt;=35,"24-35",IF(ChurnData[[#This Row],[TenureMonths]]&lt;=47,"36-47",IF(ChurnData[[#This Row],[TenureMonths]]&lt;=59,"48-59","60-72")))))</f>
        <v>36-47</v>
      </c>
      <c r="V430">
        <f>IF(ChurnData[[#This Row],[Churn]]="Yes",1,0)</f>
        <v>0</v>
      </c>
    </row>
    <row r="431" spans="1:22" x14ac:dyDescent="0.35">
      <c r="A431" t="s">
        <v>476</v>
      </c>
      <c r="B431" t="s">
        <v>36</v>
      </c>
      <c r="C431">
        <v>0</v>
      </c>
      <c r="D431" t="s">
        <v>20</v>
      </c>
      <c r="E431" t="s">
        <v>21</v>
      </c>
      <c r="F431" t="s">
        <v>41</v>
      </c>
      <c r="G431" s="2">
        <v>17</v>
      </c>
      <c r="H431" t="s">
        <v>20</v>
      </c>
      <c r="I431" t="s">
        <v>23</v>
      </c>
      <c r="J431" t="s">
        <v>20</v>
      </c>
      <c r="K431" t="s">
        <v>21</v>
      </c>
      <c r="L431" t="s">
        <v>33</v>
      </c>
      <c r="M431" t="s">
        <v>20</v>
      </c>
      <c r="N431" t="s">
        <v>34</v>
      </c>
      <c r="O431" s="1">
        <v>101.16</v>
      </c>
      <c r="P431" s="1">
        <v>1686.29</v>
      </c>
      <c r="Q431">
        <v>0</v>
      </c>
      <c r="R431" t="s">
        <v>21</v>
      </c>
      <c r="S431" t="str">
        <f>IF(ChurnData[[#This Row],[MonthlyCharges]]&lt;=30,"1. Up to 30",IF(ChurnData[[#This Row],[MonthlyCharges]]&lt;=50,"2. 31-50",IF(ChurnData[[#This Row],[MonthlyCharges]]&lt;=70,"3. 51-70",IF(ChurnData[[#This Row],[MonthlyCharges]]&lt;=90,"4. 71-90","5. Over 90"))))</f>
        <v>5. Over 90</v>
      </c>
      <c r="T431" t="str">
        <f>IF(AND(ChurnData[[#This Row],[Contract]]="Month-to-month",ChurnData[[#This Row],[InternetService]]="Fiber optic",ChurnData[[#This Row],[TenureMonths]]&lt;=11),"High-risk","Other")</f>
        <v>Other</v>
      </c>
      <c r="U431" t="str">
        <f>IF(ChurnData[[#This Row],[TenureMonths]]&lt;=11,"0-11",IF(ChurnData[[#This Row],[TenureMonths]]&lt;=23,"12-23",IF(ChurnData[[#This Row],[TenureMonths]]&lt;=35,"24-35",IF(ChurnData[[#This Row],[TenureMonths]]&lt;=47,"36-47",IF(ChurnData[[#This Row],[TenureMonths]]&lt;=59,"48-59","60-72")))))</f>
        <v>12-23</v>
      </c>
      <c r="V431">
        <f>IF(ChurnData[[#This Row],[Churn]]="Yes",1,0)</f>
        <v>0</v>
      </c>
    </row>
    <row r="432" spans="1:22" x14ac:dyDescent="0.35">
      <c r="A432" t="s">
        <v>477</v>
      </c>
      <c r="B432" t="s">
        <v>19</v>
      </c>
      <c r="C432">
        <v>0</v>
      </c>
      <c r="D432" t="s">
        <v>21</v>
      </c>
      <c r="E432" t="s">
        <v>21</v>
      </c>
      <c r="F432" t="s">
        <v>45</v>
      </c>
      <c r="G432" s="2">
        <v>26</v>
      </c>
      <c r="H432" t="s">
        <v>21</v>
      </c>
      <c r="I432" t="s">
        <v>21</v>
      </c>
      <c r="J432" t="s">
        <v>28</v>
      </c>
      <c r="K432" t="s">
        <v>28</v>
      </c>
      <c r="L432" t="s">
        <v>33</v>
      </c>
      <c r="M432" t="s">
        <v>21</v>
      </c>
      <c r="N432" t="s">
        <v>25</v>
      </c>
      <c r="O432" s="1">
        <v>20.2</v>
      </c>
      <c r="P432" s="1">
        <v>520</v>
      </c>
      <c r="Q432">
        <v>2</v>
      </c>
      <c r="R432" t="s">
        <v>20</v>
      </c>
      <c r="S432" t="str">
        <f>IF(ChurnData[[#This Row],[MonthlyCharges]]&lt;=30,"1. Up to 30",IF(ChurnData[[#This Row],[MonthlyCharges]]&lt;=50,"2. 31-50",IF(ChurnData[[#This Row],[MonthlyCharges]]&lt;=70,"3. 51-70",IF(ChurnData[[#This Row],[MonthlyCharges]]&lt;=90,"4. 71-90","5. Over 90"))))</f>
        <v>1. Up to 30</v>
      </c>
      <c r="T432" t="str">
        <f>IF(AND(ChurnData[[#This Row],[Contract]]="Month-to-month",ChurnData[[#This Row],[InternetService]]="Fiber optic",ChurnData[[#This Row],[TenureMonths]]&lt;=11),"High-risk","Other")</f>
        <v>Other</v>
      </c>
      <c r="U432" t="str">
        <f>IF(ChurnData[[#This Row],[TenureMonths]]&lt;=11,"0-11",IF(ChurnData[[#This Row],[TenureMonths]]&lt;=23,"12-23",IF(ChurnData[[#This Row],[TenureMonths]]&lt;=35,"24-35",IF(ChurnData[[#This Row],[TenureMonths]]&lt;=47,"36-47",IF(ChurnData[[#This Row],[TenureMonths]]&lt;=59,"48-59","60-72")))))</f>
        <v>24-35</v>
      </c>
      <c r="V432">
        <f>IF(ChurnData[[#This Row],[Churn]]="Yes",1,0)</f>
        <v>1</v>
      </c>
    </row>
    <row r="433" spans="1:22" x14ac:dyDescent="0.35">
      <c r="A433" t="s">
        <v>478</v>
      </c>
      <c r="B433" t="s">
        <v>19</v>
      </c>
      <c r="C433">
        <v>0</v>
      </c>
      <c r="D433" t="s">
        <v>21</v>
      </c>
      <c r="E433" t="s">
        <v>21</v>
      </c>
      <c r="F433" t="s">
        <v>22</v>
      </c>
      <c r="G433" s="2">
        <v>28</v>
      </c>
      <c r="H433" t="s">
        <v>20</v>
      </c>
      <c r="I433" t="s">
        <v>23</v>
      </c>
      <c r="J433" t="s">
        <v>20</v>
      </c>
      <c r="K433" t="s">
        <v>21</v>
      </c>
      <c r="L433" t="s">
        <v>33</v>
      </c>
      <c r="M433" t="s">
        <v>21</v>
      </c>
      <c r="N433" t="s">
        <v>30</v>
      </c>
      <c r="O433" s="1">
        <v>91.88</v>
      </c>
      <c r="P433" s="1">
        <v>2557.7199999999998</v>
      </c>
      <c r="Q433">
        <v>2</v>
      </c>
      <c r="R433" t="s">
        <v>20</v>
      </c>
      <c r="S433" t="str">
        <f>IF(ChurnData[[#This Row],[MonthlyCharges]]&lt;=30,"1. Up to 30",IF(ChurnData[[#This Row],[MonthlyCharges]]&lt;=50,"2. 31-50",IF(ChurnData[[#This Row],[MonthlyCharges]]&lt;=70,"3. 51-70",IF(ChurnData[[#This Row],[MonthlyCharges]]&lt;=90,"4. 71-90","5. Over 90"))))</f>
        <v>5. Over 90</v>
      </c>
      <c r="T433" t="str">
        <f>IF(AND(ChurnData[[#This Row],[Contract]]="Month-to-month",ChurnData[[#This Row],[InternetService]]="Fiber optic",ChurnData[[#This Row],[TenureMonths]]&lt;=11),"High-risk","Other")</f>
        <v>Other</v>
      </c>
      <c r="U433" t="str">
        <f>IF(ChurnData[[#This Row],[TenureMonths]]&lt;=11,"0-11",IF(ChurnData[[#This Row],[TenureMonths]]&lt;=23,"12-23",IF(ChurnData[[#This Row],[TenureMonths]]&lt;=35,"24-35",IF(ChurnData[[#This Row],[TenureMonths]]&lt;=47,"36-47",IF(ChurnData[[#This Row],[TenureMonths]]&lt;=59,"48-59","60-72")))))</f>
        <v>24-35</v>
      </c>
      <c r="V433">
        <f>IF(ChurnData[[#This Row],[Churn]]="Yes",1,0)</f>
        <v>1</v>
      </c>
    </row>
    <row r="434" spans="1:22" x14ac:dyDescent="0.35">
      <c r="A434" t="s">
        <v>479</v>
      </c>
      <c r="B434" t="s">
        <v>36</v>
      </c>
      <c r="C434">
        <v>1</v>
      </c>
      <c r="D434" t="s">
        <v>21</v>
      </c>
      <c r="E434" t="s">
        <v>21</v>
      </c>
      <c r="F434" t="s">
        <v>27</v>
      </c>
      <c r="G434" s="2">
        <v>15</v>
      </c>
      <c r="H434" t="s">
        <v>20</v>
      </c>
      <c r="I434" t="s">
        <v>32</v>
      </c>
      <c r="J434" t="s">
        <v>21</v>
      </c>
      <c r="K434" t="s">
        <v>21</v>
      </c>
      <c r="L434" t="s">
        <v>33</v>
      </c>
      <c r="M434" t="s">
        <v>20</v>
      </c>
      <c r="N434" t="s">
        <v>43</v>
      </c>
      <c r="O434" s="1">
        <v>47.75</v>
      </c>
      <c r="P434" s="1">
        <v>735.49</v>
      </c>
      <c r="Q434">
        <v>1</v>
      </c>
      <c r="R434" t="s">
        <v>21</v>
      </c>
      <c r="S434" t="str">
        <f>IF(ChurnData[[#This Row],[MonthlyCharges]]&lt;=30,"1. Up to 30",IF(ChurnData[[#This Row],[MonthlyCharges]]&lt;=50,"2. 31-50",IF(ChurnData[[#This Row],[MonthlyCharges]]&lt;=70,"3. 51-70",IF(ChurnData[[#This Row],[MonthlyCharges]]&lt;=90,"4. 71-90","5. Over 90"))))</f>
        <v>2. 31-50</v>
      </c>
      <c r="T434" t="str">
        <f>IF(AND(ChurnData[[#This Row],[Contract]]="Month-to-month",ChurnData[[#This Row],[InternetService]]="Fiber optic",ChurnData[[#This Row],[TenureMonths]]&lt;=11),"High-risk","Other")</f>
        <v>Other</v>
      </c>
      <c r="U434" t="str">
        <f>IF(ChurnData[[#This Row],[TenureMonths]]&lt;=11,"0-11",IF(ChurnData[[#This Row],[TenureMonths]]&lt;=23,"12-23",IF(ChurnData[[#This Row],[TenureMonths]]&lt;=35,"24-35",IF(ChurnData[[#This Row],[TenureMonths]]&lt;=47,"36-47",IF(ChurnData[[#This Row],[TenureMonths]]&lt;=59,"48-59","60-72")))))</f>
        <v>12-23</v>
      </c>
      <c r="V434">
        <f>IF(ChurnData[[#This Row],[Churn]]="Yes",1,0)</f>
        <v>0</v>
      </c>
    </row>
    <row r="435" spans="1:22" x14ac:dyDescent="0.35">
      <c r="A435" t="s">
        <v>480</v>
      </c>
      <c r="B435" t="s">
        <v>19</v>
      </c>
      <c r="C435">
        <v>0</v>
      </c>
      <c r="D435" t="s">
        <v>21</v>
      </c>
      <c r="E435" t="s">
        <v>21</v>
      </c>
      <c r="F435" t="s">
        <v>58</v>
      </c>
      <c r="G435" s="2">
        <v>43</v>
      </c>
      <c r="H435" t="s">
        <v>20</v>
      </c>
      <c r="I435" t="s">
        <v>23</v>
      </c>
      <c r="J435" t="s">
        <v>20</v>
      </c>
      <c r="K435" t="s">
        <v>20</v>
      </c>
      <c r="L435" t="s">
        <v>33</v>
      </c>
      <c r="M435" t="s">
        <v>21</v>
      </c>
      <c r="N435" t="s">
        <v>34</v>
      </c>
      <c r="O435" s="1">
        <v>89.01</v>
      </c>
      <c r="P435" s="1">
        <v>3766.25</v>
      </c>
      <c r="Q435">
        <v>2</v>
      </c>
      <c r="R435" t="s">
        <v>21</v>
      </c>
      <c r="S435" t="str">
        <f>IF(ChurnData[[#This Row],[MonthlyCharges]]&lt;=30,"1. Up to 30",IF(ChurnData[[#This Row],[MonthlyCharges]]&lt;=50,"2. 31-50",IF(ChurnData[[#This Row],[MonthlyCharges]]&lt;=70,"3. 51-70",IF(ChurnData[[#This Row],[MonthlyCharges]]&lt;=90,"4. 71-90","5. Over 90"))))</f>
        <v>4. 71-90</v>
      </c>
      <c r="T435" t="str">
        <f>IF(AND(ChurnData[[#This Row],[Contract]]="Month-to-month",ChurnData[[#This Row],[InternetService]]="Fiber optic",ChurnData[[#This Row],[TenureMonths]]&lt;=11),"High-risk","Other")</f>
        <v>Other</v>
      </c>
      <c r="U435" t="str">
        <f>IF(ChurnData[[#This Row],[TenureMonths]]&lt;=11,"0-11",IF(ChurnData[[#This Row],[TenureMonths]]&lt;=23,"12-23",IF(ChurnData[[#This Row],[TenureMonths]]&lt;=35,"24-35",IF(ChurnData[[#This Row],[TenureMonths]]&lt;=47,"36-47",IF(ChurnData[[#This Row],[TenureMonths]]&lt;=59,"48-59","60-72")))))</f>
        <v>36-47</v>
      </c>
      <c r="V435">
        <f>IF(ChurnData[[#This Row],[Churn]]="Yes",1,0)</f>
        <v>0</v>
      </c>
    </row>
    <row r="436" spans="1:22" x14ac:dyDescent="0.35">
      <c r="A436" t="s">
        <v>481</v>
      </c>
      <c r="B436" t="s">
        <v>19</v>
      </c>
      <c r="C436">
        <v>0</v>
      </c>
      <c r="D436" t="s">
        <v>20</v>
      </c>
      <c r="E436" t="s">
        <v>21</v>
      </c>
      <c r="F436" t="s">
        <v>47</v>
      </c>
      <c r="G436" s="2">
        <v>4</v>
      </c>
      <c r="H436" t="s">
        <v>20</v>
      </c>
      <c r="I436" t="s">
        <v>32</v>
      </c>
      <c r="J436" t="s">
        <v>20</v>
      </c>
      <c r="K436" t="s">
        <v>21</v>
      </c>
      <c r="L436" t="s">
        <v>33</v>
      </c>
      <c r="M436" t="s">
        <v>20</v>
      </c>
      <c r="N436" t="s">
        <v>30</v>
      </c>
      <c r="O436" s="1">
        <v>58.22</v>
      </c>
      <c r="P436" s="1">
        <v>0</v>
      </c>
      <c r="Q436">
        <v>0</v>
      </c>
      <c r="R436" t="s">
        <v>21</v>
      </c>
      <c r="S436" t="str">
        <f>IF(ChurnData[[#This Row],[MonthlyCharges]]&lt;=30,"1. Up to 30",IF(ChurnData[[#This Row],[MonthlyCharges]]&lt;=50,"2. 31-50",IF(ChurnData[[#This Row],[MonthlyCharges]]&lt;=70,"3. 51-70",IF(ChurnData[[#This Row],[MonthlyCharges]]&lt;=90,"4. 71-90","5. Over 90"))))</f>
        <v>3. 51-70</v>
      </c>
      <c r="T436" t="str">
        <f>IF(AND(ChurnData[[#This Row],[Contract]]="Month-to-month",ChurnData[[#This Row],[InternetService]]="Fiber optic",ChurnData[[#This Row],[TenureMonths]]&lt;=11),"High-risk","Other")</f>
        <v>Other</v>
      </c>
      <c r="U436" t="str">
        <f>IF(ChurnData[[#This Row],[TenureMonths]]&lt;=11,"0-11",IF(ChurnData[[#This Row],[TenureMonths]]&lt;=23,"12-23",IF(ChurnData[[#This Row],[TenureMonths]]&lt;=35,"24-35",IF(ChurnData[[#This Row],[TenureMonths]]&lt;=47,"36-47",IF(ChurnData[[#This Row],[TenureMonths]]&lt;=59,"48-59","60-72")))))</f>
        <v>0-11</v>
      </c>
      <c r="V436">
        <f>IF(ChurnData[[#This Row],[Churn]]="Yes",1,0)</f>
        <v>0</v>
      </c>
    </row>
    <row r="437" spans="1:22" x14ac:dyDescent="0.35">
      <c r="A437" t="s">
        <v>482</v>
      </c>
      <c r="B437" t="s">
        <v>19</v>
      </c>
      <c r="C437">
        <v>0</v>
      </c>
      <c r="D437" t="s">
        <v>20</v>
      </c>
      <c r="E437" t="s">
        <v>20</v>
      </c>
      <c r="F437" t="s">
        <v>58</v>
      </c>
      <c r="G437" s="2">
        <v>43</v>
      </c>
      <c r="H437" t="s">
        <v>20</v>
      </c>
      <c r="I437" t="s">
        <v>32</v>
      </c>
      <c r="J437" t="s">
        <v>21</v>
      </c>
      <c r="K437" t="s">
        <v>21</v>
      </c>
      <c r="L437" t="s">
        <v>33</v>
      </c>
      <c r="M437" t="s">
        <v>20</v>
      </c>
      <c r="N437" t="s">
        <v>25</v>
      </c>
      <c r="O437" s="1">
        <v>60.44</v>
      </c>
      <c r="P437" s="1">
        <v>2645.98</v>
      </c>
      <c r="Q437">
        <v>1</v>
      </c>
      <c r="R437" t="s">
        <v>21</v>
      </c>
      <c r="S437" t="str">
        <f>IF(ChurnData[[#This Row],[MonthlyCharges]]&lt;=30,"1. Up to 30",IF(ChurnData[[#This Row],[MonthlyCharges]]&lt;=50,"2. 31-50",IF(ChurnData[[#This Row],[MonthlyCharges]]&lt;=70,"3. 51-70",IF(ChurnData[[#This Row],[MonthlyCharges]]&lt;=90,"4. 71-90","5. Over 90"))))</f>
        <v>3. 51-70</v>
      </c>
      <c r="T437" t="str">
        <f>IF(AND(ChurnData[[#This Row],[Contract]]="Month-to-month",ChurnData[[#This Row],[InternetService]]="Fiber optic",ChurnData[[#This Row],[TenureMonths]]&lt;=11),"High-risk","Other")</f>
        <v>Other</v>
      </c>
      <c r="U437" t="str">
        <f>IF(ChurnData[[#This Row],[TenureMonths]]&lt;=11,"0-11",IF(ChurnData[[#This Row],[TenureMonths]]&lt;=23,"12-23",IF(ChurnData[[#This Row],[TenureMonths]]&lt;=35,"24-35",IF(ChurnData[[#This Row],[TenureMonths]]&lt;=47,"36-47",IF(ChurnData[[#This Row],[TenureMonths]]&lt;=59,"48-59","60-72")))))</f>
        <v>36-47</v>
      </c>
      <c r="V437">
        <f>IF(ChurnData[[#This Row],[Churn]]="Yes",1,0)</f>
        <v>0</v>
      </c>
    </row>
    <row r="438" spans="1:22" x14ac:dyDescent="0.35">
      <c r="A438" t="s">
        <v>483</v>
      </c>
      <c r="B438" t="s">
        <v>19</v>
      </c>
      <c r="C438">
        <v>0</v>
      </c>
      <c r="D438" t="s">
        <v>20</v>
      </c>
      <c r="E438" t="s">
        <v>21</v>
      </c>
      <c r="F438" t="s">
        <v>58</v>
      </c>
      <c r="G438" s="2">
        <v>7</v>
      </c>
      <c r="H438" t="s">
        <v>20</v>
      </c>
      <c r="I438" t="s">
        <v>23</v>
      </c>
      <c r="J438" t="s">
        <v>21</v>
      </c>
      <c r="K438" t="s">
        <v>21</v>
      </c>
      <c r="L438" t="s">
        <v>33</v>
      </c>
      <c r="M438" t="s">
        <v>21</v>
      </c>
      <c r="N438" t="s">
        <v>25</v>
      </c>
      <c r="O438" s="1">
        <v>88.96</v>
      </c>
      <c r="P438" s="1">
        <v>617.95000000000005</v>
      </c>
      <c r="Q438">
        <v>2</v>
      </c>
      <c r="R438" t="s">
        <v>21</v>
      </c>
      <c r="S438" t="str">
        <f>IF(ChurnData[[#This Row],[MonthlyCharges]]&lt;=30,"1. Up to 30",IF(ChurnData[[#This Row],[MonthlyCharges]]&lt;=50,"2. 31-50",IF(ChurnData[[#This Row],[MonthlyCharges]]&lt;=70,"3. 51-70",IF(ChurnData[[#This Row],[MonthlyCharges]]&lt;=90,"4. 71-90","5. Over 90"))))</f>
        <v>4. 71-90</v>
      </c>
      <c r="T438" t="str">
        <f>IF(AND(ChurnData[[#This Row],[Contract]]="Month-to-month",ChurnData[[#This Row],[InternetService]]="Fiber optic",ChurnData[[#This Row],[TenureMonths]]&lt;=11),"High-risk","Other")</f>
        <v>High-risk</v>
      </c>
      <c r="U438" t="str">
        <f>IF(ChurnData[[#This Row],[TenureMonths]]&lt;=11,"0-11",IF(ChurnData[[#This Row],[TenureMonths]]&lt;=23,"12-23",IF(ChurnData[[#This Row],[TenureMonths]]&lt;=35,"24-35",IF(ChurnData[[#This Row],[TenureMonths]]&lt;=47,"36-47",IF(ChurnData[[#This Row],[TenureMonths]]&lt;=59,"48-59","60-72")))))</f>
        <v>0-11</v>
      </c>
      <c r="V438">
        <f>IF(ChurnData[[#This Row],[Churn]]="Yes",1,0)</f>
        <v>0</v>
      </c>
    </row>
    <row r="439" spans="1:22" x14ac:dyDescent="0.35">
      <c r="A439" t="s">
        <v>484</v>
      </c>
      <c r="B439" t="s">
        <v>19</v>
      </c>
      <c r="C439">
        <v>1</v>
      </c>
      <c r="D439" t="s">
        <v>20</v>
      </c>
      <c r="E439" t="s">
        <v>20</v>
      </c>
      <c r="F439" t="s">
        <v>65</v>
      </c>
      <c r="G439" s="2">
        <v>25</v>
      </c>
      <c r="H439" t="s">
        <v>20</v>
      </c>
      <c r="I439" t="s">
        <v>23</v>
      </c>
      <c r="J439" t="s">
        <v>20</v>
      </c>
      <c r="K439" t="s">
        <v>20</v>
      </c>
      <c r="L439" t="s">
        <v>33</v>
      </c>
      <c r="M439" t="s">
        <v>20</v>
      </c>
      <c r="N439" t="s">
        <v>25</v>
      </c>
      <c r="O439" s="1">
        <v>105.2</v>
      </c>
      <c r="P439" s="1">
        <v>2657.97</v>
      </c>
      <c r="Q439">
        <v>1</v>
      </c>
      <c r="R439" t="s">
        <v>20</v>
      </c>
      <c r="S439" t="str">
        <f>IF(ChurnData[[#This Row],[MonthlyCharges]]&lt;=30,"1. Up to 30",IF(ChurnData[[#This Row],[MonthlyCharges]]&lt;=50,"2. 31-50",IF(ChurnData[[#This Row],[MonthlyCharges]]&lt;=70,"3. 51-70",IF(ChurnData[[#This Row],[MonthlyCharges]]&lt;=90,"4. 71-90","5. Over 90"))))</f>
        <v>5. Over 90</v>
      </c>
      <c r="T439" t="str">
        <f>IF(AND(ChurnData[[#This Row],[Contract]]="Month-to-month",ChurnData[[#This Row],[InternetService]]="Fiber optic",ChurnData[[#This Row],[TenureMonths]]&lt;=11),"High-risk","Other")</f>
        <v>Other</v>
      </c>
      <c r="U439" t="str">
        <f>IF(ChurnData[[#This Row],[TenureMonths]]&lt;=11,"0-11",IF(ChurnData[[#This Row],[TenureMonths]]&lt;=23,"12-23",IF(ChurnData[[#This Row],[TenureMonths]]&lt;=35,"24-35",IF(ChurnData[[#This Row],[TenureMonths]]&lt;=47,"36-47",IF(ChurnData[[#This Row],[TenureMonths]]&lt;=59,"48-59","60-72")))))</f>
        <v>24-35</v>
      </c>
      <c r="V439">
        <f>IF(ChurnData[[#This Row],[Churn]]="Yes",1,0)</f>
        <v>1</v>
      </c>
    </row>
    <row r="440" spans="1:22" x14ac:dyDescent="0.35">
      <c r="A440" t="s">
        <v>485</v>
      </c>
      <c r="B440" t="s">
        <v>19</v>
      </c>
      <c r="C440">
        <v>0</v>
      </c>
      <c r="D440" t="s">
        <v>20</v>
      </c>
      <c r="E440" t="s">
        <v>21</v>
      </c>
      <c r="F440" t="s">
        <v>37</v>
      </c>
      <c r="G440" s="2">
        <v>50</v>
      </c>
      <c r="H440" t="s">
        <v>20</v>
      </c>
      <c r="I440" t="s">
        <v>23</v>
      </c>
      <c r="J440" t="s">
        <v>21</v>
      </c>
      <c r="K440" t="s">
        <v>21</v>
      </c>
      <c r="L440" t="s">
        <v>24</v>
      </c>
      <c r="M440" t="s">
        <v>20</v>
      </c>
      <c r="N440" t="s">
        <v>43</v>
      </c>
      <c r="O440" s="1">
        <v>94.46</v>
      </c>
      <c r="P440" s="1">
        <v>4640.6099999999997</v>
      </c>
      <c r="Q440">
        <v>4</v>
      </c>
      <c r="R440" t="s">
        <v>21</v>
      </c>
      <c r="S440" t="str">
        <f>IF(ChurnData[[#This Row],[MonthlyCharges]]&lt;=30,"1. Up to 30",IF(ChurnData[[#This Row],[MonthlyCharges]]&lt;=50,"2. 31-50",IF(ChurnData[[#This Row],[MonthlyCharges]]&lt;=70,"3. 51-70",IF(ChurnData[[#This Row],[MonthlyCharges]]&lt;=90,"4. 71-90","5. Over 90"))))</f>
        <v>5. Over 90</v>
      </c>
      <c r="T440" t="str">
        <f>IF(AND(ChurnData[[#This Row],[Contract]]="Month-to-month",ChurnData[[#This Row],[InternetService]]="Fiber optic",ChurnData[[#This Row],[TenureMonths]]&lt;=11),"High-risk","Other")</f>
        <v>Other</v>
      </c>
      <c r="U440" t="str">
        <f>IF(ChurnData[[#This Row],[TenureMonths]]&lt;=11,"0-11",IF(ChurnData[[#This Row],[TenureMonths]]&lt;=23,"12-23",IF(ChurnData[[#This Row],[TenureMonths]]&lt;=35,"24-35",IF(ChurnData[[#This Row],[TenureMonths]]&lt;=47,"36-47",IF(ChurnData[[#This Row],[TenureMonths]]&lt;=59,"48-59","60-72")))))</f>
        <v>48-59</v>
      </c>
      <c r="V440">
        <f>IF(ChurnData[[#This Row],[Churn]]="Yes",1,0)</f>
        <v>0</v>
      </c>
    </row>
    <row r="441" spans="1:22" x14ac:dyDescent="0.35">
      <c r="A441" t="s">
        <v>486</v>
      </c>
      <c r="B441" t="s">
        <v>19</v>
      </c>
      <c r="C441">
        <v>0</v>
      </c>
      <c r="D441" t="s">
        <v>20</v>
      </c>
      <c r="E441" t="s">
        <v>21</v>
      </c>
      <c r="F441" t="s">
        <v>41</v>
      </c>
      <c r="G441" s="2">
        <v>8</v>
      </c>
      <c r="H441" t="s">
        <v>20</v>
      </c>
      <c r="I441" t="s">
        <v>21</v>
      </c>
      <c r="J441" t="s">
        <v>28</v>
      </c>
      <c r="K441" t="s">
        <v>28</v>
      </c>
      <c r="L441" t="s">
        <v>33</v>
      </c>
      <c r="M441" t="s">
        <v>20</v>
      </c>
      <c r="N441" t="s">
        <v>25</v>
      </c>
      <c r="O441" s="1">
        <v>21.47</v>
      </c>
      <c r="P441" s="1">
        <v>169.26</v>
      </c>
      <c r="Q441">
        <v>0</v>
      </c>
      <c r="R441" t="s">
        <v>21</v>
      </c>
      <c r="S441" t="str">
        <f>IF(ChurnData[[#This Row],[MonthlyCharges]]&lt;=30,"1. Up to 30",IF(ChurnData[[#This Row],[MonthlyCharges]]&lt;=50,"2. 31-50",IF(ChurnData[[#This Row],[MonthlyCharges]]&lt;=70,"3. 51-70",IF(ChurnData[[#This Row],[MonthlyCharges]]&lt;=90,"4. 71-90","5. Over 90"))))</f>
        <v>1. Up to 30</v>
      </c>
      <c r="T441" t="str">
        <f>IF(AND(ChurnData[[#This Row],[Contract]]="Month-to-month",ChurnData[[#This Row],[InternetService]]="Fiber optic",ChurnData[[#This Row],[TenureMonths]]&lt;=11),"High-risk","Other")</f>
        <v>Other</v>
      </c>
      <c r="U441" t="str">
        <f>IF(ChurnData[[#This Row],[TenureMonths]]&lt;=11,"0-11",IF(ChurnData[[#This Row],[TenureMonths]]&lt;=23,"12-23",IF(ChurnData[[#This Row],[TenureMonths]]&lt;=35,"24-35",IF(ChurnData[[#This Row],[TenureMonths]]&lt;=47,"36-47",IF(ChurnData[[#This Row],[TenureMonths]]&lt;=59,"48-59","60-72")))))</f>
        <v>0-11</v>
      </c>
      <c r="V441">
        <f>IF(ChurnData[[#This Row],[Churn]]="Yes",1,0)</f>
        <v>0</v>
      </c>
    </row>
    <row r="442" spans="1:22" x14ac:dyDescent="0.35">
      <c r="A442" t="s">
        <v>487</v>
      </c>
      <c r="B442" t="s">
        <v>19</v>
      </c>
      <c r="C442">
        <v>0</v>
      </c>
      <c r="D442" t="s">
        <v>20</v>
      </c>
      <c r="E442" t="s">
        <v>20</v>
      </c>
      <c r="F442" t="s">
        <v>22</v>
      </c>
      <c r="G442" s="2">
        <v>38</v>
      </c>
      <c r="H442" t="s">
        <v>20</v>
      </c>
      <c r="I442" t="s">
        <v>21</v>
      </c>
      <c r="J442" t="s">
        <v>28</v>
      </c>
      <c r="K442" t="s">
        <v>28</v>
      </c>
      <c r="L442" t="s">
        <v>33</v>
      </c>
      <c r="M442" t="s">
        <v>21</v>
      </c>
      <c r="N442" t="s">
        <v>34</v>
      </c>
      <c r="O442" s="1">
        <v>24.97</v>
      </c>
      <c r="P442" s="1">
        <v>951.83</v>
      </c>
      <c r="Q442">
        <v>0</v>
      </c>
      <c r="R442" t="s">
        <v>21</v>
      </c>
      <c r="S442" t="str">
        <f>IF(ChurnData[[#This Row],[MonthlyCharges]]&lt;=30,"1. Up to 30",IF(ChurnData[[#This Row],[MonthlyCharges]]&lt;=50,"2. 31-50",IF(ChurnData[[#This Row],[MonthlyCharges]]&lt;=70,"3. 51-70",IF(ChurnData[[#This Row],[MonthlyCharges]]&lt;=90,"4. 71-90","5. Over 90"))))</f>
        <v>1. Up to 30</v>
      </c>
      <c r="T442" t="str">
        <f>IF(AND(ChurnData[[#This Row],[Contract]]="Month-to-month",ChurnData[[#This Row],[InternetService]]="Fiber optic",ChurnData[[#This Row],[TenureMonths]]&lt;=11),"High-risk","Other")</f>
        <v>Other</v>
      </c>
      <c r="U442" t="str">
        <f>IF(ChurnData[[#This Row],[TenureMonths]]&lt;=11,"0-11",IF(ChurnData[[#This Row],[TenureMonths]]&lt;=23,"12-23",IF(ChurnData[[#This Row],[TenureMonths]]&lt;=35,"24-35",IF(ChurnData[[#This Row],[TenureMonths]]&lt;=47,"36-47",IF(ChurnData[[#This Row],[TenureMonths]]&lt;=59,"48-59","60-72")))))</f>
        <v>36-47</v>
      </c>
      <c r="V442">
        <f>IF(ChurnData[[#This Row],[Churn]]="Yes",1,0)</f>
        <v>0</v>
      </c>
    </row>
    <row r="443" spans="1:22" x14ac:dyDescent="0.35">
      <c r="A443" t="s">
        <v>488</v>
      </c>
      <c r="B443" t="s">
        <v>19</v>
      </c>
      <c r="C443">
        <v>1</v>
      </c>
      <c r="D443" t="s">
        <v>20</v>
      </c>
      <c r="E443" t="s">
        <v>20</v>
      </c>
      <c r="F443" t="s">
        <v>49</v>
      </c>
      <c r="G443" s="2">
        <v>47</v>
      </c>
      <c r="H443" t="s">
        <v>20</v>
      </c>
      <c r="I443" t="s">
        <v>32</v>
      </c>
      <c r="J443" t="s">
        <v>21</v>
      </c>
      <c r="K443" t="s">
        <v>20</v>
      </c>
      <c r="L443" t="s">
        <v>24</v>
      </c>
      <c r="M443" t="s">
        <v>21</v>
      </c>
      <c r="N443" t="s">
        <v>34</v>
      </c>
      <c r="O443" s="1">
        <v>66.48</v>
      </c>
      <c r="P443" s="1">
        <v>3122.91</v>
      </c>
      <c r="Q443">
        <v>2</v>
      </c>
      <c r="R443" t="s">
        <v>21</v>
      </c>
      <c r="S443" t="str">
        <f>IF(ChurnData[[#This Row],[MonthlyCharges]]&lt;=30,"1. Up to 30",IF(ChurnData[[#This Row],[MonthlyCharges]]&lt;=50,"2. 31-50",IF(ChurnData[[#This Row],[MonthlyCharges]]&lt;=70,"3. 51-70",IF(ChurnData[[#This Row],[MonthlyCharges]]&lt;=90,"4. 71-90","5. Over 90"))))</f>
        <v>3. 51-70</v>
      </c>
      <c r="T443" t="str">
        <f>IF(AND(ChurnData[[#This Row],[Contract]]="Month-to-month",ChurnData[[#This Row],[InternetService]]="Fiber optic",ChurnData[[#This Row],[TenureMonths]]&lt;=11),"High-risk","Other")</f>
        <v>Other</v>
      </c>
      <c r="U443" t="str">
        <f>IF(ChurnData[[#This Row],[TenureMonths]]&lt;=11,"0-11",IF(ChurnData[[#This Row],[TenureMonths]]&lt;=23,"12-23",IF(ChurnData[[#This Row],[TenureMonths]]&lt;=35,"24-35",IF(ChurnData[[#This Row],[TenureMonths]]&lt;=47,"36-47",IF(ChurnData[[#This Row],[TenureMonths]]&lt;=59,"48-59","60-72")))))</f>
        <v>36-47</v>
      </c>
      <c r="V443">
        <f>IF(ChurnData[[#This Row],[Churn]]="Yes",1,0)</f>
        <v>0</v>
      </c>
    </row>
    <row r="444" spans="1:22" x14ac:dyDescent="0.35">
      <c r="A444" t="s">
        <v>489</v>
      </c>
      <c r="B444" t="s">
        <v>19</v>
      </c>
      <c r="C444">
        <v>0</v>
      </c>
      <c r="D444" t="s">
        <v>21</v>
      </c>
      <c r="E444" t="s">
        <v>21</v>
      </c>
      <c r="F444" t="s">
        <v>58</v>
      </c>
      <c r="G444" s="2">
        <v>27</v>
      </c>
      <c r="H444" t="s">
        <v>20</v>
      </c>
      <c r="I444" t="s">
        <v>23</v>
      </c>
      <c r="J444" t="s">
        <v>21</v>
      </c>
      <c r="K444" t="s">
        <v>20</v>
      </c>
      <c r="L444" t="s">
        <v>33</v>
      </c>
      <c r="M444" t="s">
        <v>20</v>
      </c>
      <c r="N444" t="s">
        <v>25</v>
      </c>
      <c r="O444" s="1">
        <v>89.5</v>
      </c>
      <c r="P444" s="1">
        <v>2453.21</v>
      </c>
      <c r="Q444">
        <v>2</v>
      </c>
      <c r="R444" t="s">
        <v>20</v>
      </c>
      <c r="S444" t="str">
        <f>IF(ChurnData[[#This Row],[MonthlyCharges]]&lt;=30,"1. Up to 30",IF(ChurnData[[#This Row],[MonthlyCharges]]&lt;=50,"2. 31-50",IF(ChurnData[[#This Row],[MonthlyCharges]]&lt;=70,"3. 51-70",IF(ChurnData[[#This Row],[MonthlyCharges]]&lt;=90,"4. 71-90","5. Over 90"))))</f>
        <v>4. 71-90</v>
      </c>
      <c r="T444" t="str">
        <f>IF(AND(ChurnData[[#This Row],[Contract]]="Month-to-month",ChurnData[[#This Row],[InternetService]]="Fiber optic",ChurnData[[#This Row],[TenureMonths]]&lt;=11),"High-risk","Other")</f>
        <v>Other</v>
      </c>
      <c r="U444" t="str">
        <f>IF(ChurnData[[#This Row],[TenureMonths]]&lt;=11,"0-11",IF(ChurnData[[#This Row],[TenureMonths]]&lt;=23,"12-23",IF(ChurnData[[#This Row],[TenureMonths]]&lt;=35,"24-35",IF(ChurnData[[#This Row],[TenureMonths]]&lt;=47,"36-47",IF(ChurnData[[#This Row],[TenureMonths]]&lt;=59,"48-59","60-72")))))</f>
        <v>24-35</v>
      </c>
      <c r="V444">
        <f>IF(ChurnData[[#This Row],[Churn]]="Yes",1,0)</f>
        <v>1</v>
      </c>
    </row>
    <row r="445" spans="1:22" x14ac:dyDescent="0.35">
      <c r="A445" t="s">
        <v>490</v>
      </c>
      <c r="B445" t="s">
        <v>36</v>
      </c>
      <c r="C445">
        <v>0</v>
      </c>
      <c r="D445" t="s">
        <v>21</v>
      </c>
      <c r="E445" t="s">
        <v>21</v>
      </c>
      <c r="F445" t="s">
        <v>65</v>
      </c>
      <c r="G445" s="2">
        <v>58</v>
      </c>
      <c r="H445" t="s">
        <v>20</v>
      </c>
      <c r="I445" t="s">
        <v>23</v>
      </c>
      <c r="J445" t="s">
        <v>20</v>
      </c>
      <c r="K445" t="s">
        <v>21</v>
      </c>
      <c r="L445" t="s">
        <v>24</v>
      </c>
      <c r="M445" t="s">
        <v>21</v>
      </c>
      <c r="N445" t="s">
        <v>34</v>
      </c>
      <c r="O445" s="1">
        <v>88.3</v>
      </c>
      <c r="P445" s="1">
        <v>5036.28</v>
      </c>
      <c r="Q445">
        <v>4</v>
      </c>
      <c r="R445" t="s">
        <v>21</v>
      </c>
      <c r="S445" t="str">
        <f>IF(ChurnData[[#This Row],[MonthlyCharges]]&lt;=30,"1. Up to 30",IF(ChurnData[[#This Row],[MonthlyCharges]]&lt;=50,"2. 31-50",IF(ChurnData[[#This Row],[MonthlyCharges]]&lt;=70,"3. 51-70",IF(ChurnData[[#This Row],[MonthlyCharges]]&lt;=90,"4. 71-90","5. Over 90"))))</f>
        <v>4. 71-90</v>
      </c>
      <c r="T445" t="str">
        <f>IF(AND(ChurnData[[#This Row],[Contract]]="Month-to-month",ChurnData[[#This Row],[InternetService]]="Fiber optic",ChurnData[[#This Row],[TenureMonths]]&lt;=11),"High-risk","Other")</f>
        <v>Other</v>
      </c>
      <c r="U445" t="str">
        <f>IF(ChurnData[[#This Row],[TenureMonths]]&lt;=11,"0-11",IF(ChurnData[[#This Row],[TenureMonths]]&lt;=23,"12-23",IF(ChurnData[[#This Row],[TenureMonths]]&lt;=35,"24-35",IF(ChurnData[[#This Row],[TenureMonths]]&lt;=47,"36-47",IF(ChurnData[[#This Row],[TenureMonths]]&lt;=59,"48-59","60-72")))))</f>
        <v>48-59</v>
      </c>
      <c r="V445">
        <f>IF(ChurnData[[#This Row],[Churn]]="Yes",1,0)</f>
        <v>0</v>
      </c>
    </row>
    <row r="446" spans="1:22" x14ac:dyDescent="0.35">
      <c r="A446" t="s">
        <v>491</v>
      </c>
      <c r="B446" t="s">
        <v>19</v>
      </c>
      <c r="C446">
        <v>0</v>
      </c>
      <c r="D446" t="s">
        <v>21</v>
      </c>
      <c r="E446" t="s">
        <v>21</v>
      </c>
      <c r="F446" t="s">
        <v>37</v>
      </c>
      <c r="G446" s="2">
        <v>26</v>
      </c>
      <c r="H446" t="s">
        <v>20</v>
      </c>
      <c r="I446" t="s">
        <v>23</v>
      </c>
      <c r="J446" t="s">
        <v>20</v>
      </c>
      <c r="K446" t="s">
        <v>21</v>
      </c>
      <c r="L446" t="s">
        <v>29</v>
      </c>
      <c r="M446" t="s">
        <v>20</v>
      </c>
      <c r="N446" t="s">
        <v>34</v>
      </c>
      <c r="O446" s="1">
        <v>93.27</v>
      </c>
      <c r="P446" s="1">
        <v>2420.6999999999998</v>
      </c>
      <c r="Q446">
        <v>2</v>
      </c>
      <c r="R446" t="s">
        <v>21</v>
      </c>
      <c r="S446" t="str">
        <f>IF(ChurnData[[#This Row],[MonthlyCharges]]&lt;=30,"1. Up to 30",IF(ChurnData[[#This Row],[MonthlyCharges]]&lt;=50,"2. 31-50",IF(ChurnData[[#This Row],[MonthlyCharges]]&lt;=70,"3. 51-70",IF(ChurnData[[#This Row],[MonthlyCharges]]&lt;=90,"4. 71-90","5. Over 90"))))</f>
        <v>5. Over 90</v>
      </c>
      <c r="T446" t="str">
        <f>IF(AND(ChurnData[[#This Row],[Contract]]="Month-to-month",ChurnData[[#This Row],[InternetService]]="Fiber optic",ChurnData[[#This Row],[TenureMonths]]&lt;=11),"High-risk","Other")</f>
        <v>Other</v>
      </c>
      <c r="U446" t="str">
        <f>IF(ChurnData[[#This Row],[TenureMonths]]&lt;=11,"0-11",IF(ChurnData[[#This Row],[TenureMonths]]&lt;=23,"12-23",IF(ChurnData[[#This Row],[TenureMonths]]&lt;=35,"24-35",IF(ChurnData[[#This Row],[TenureMonths]]&lt;=47,"36-47",IF(ChurnData[[#This Row],[TenureMonths]]&lt;=59,"48-59","60-72")))))</f>
        <v>24-35</v>
      </c>
      <c r="V446">
        <f>IF(ChurnData[[#This Row],[Churn]]="Yes",1,0)</f>
        <v>0</v>
      </c>
    </row>
    <row r="447" spans="1:22" x14ac:dyDescent="0.35">
      <c r="A447" t="s">
        <v>492</v>
      </c>
      <c r="B447" t="s">
        <v>19</v>
      </c>
      <c r="C447">
        <v>1</v>
      </c>
      <c r="D447" t="s">
        <v>20</v>
      </c>
      <c r="E447" t="s">
        <v>21</v>
      </c>
      <c r="F447" t="s">
        <v>37</v>
      </c>
      <c r="G447" s="2">
        <v>65</v>
      </c>
      <c r="H447" t="s">
        <v>20</v>
      </c>
      <c r="I447" t="s">
        <v>32</v>
      </c>
      <c r="J447" t="s">
        <v>21</v>
      </c>
      <c r="K447" t="s">
        <v>21</v>
      </c>
      <c r="L447" t="s">
        <v>24</v>
      </c>
      <c r="M447" t="s">
        <v>21</v>
      </c>
      <c r="N447" t="s">
        <v>34</v>
      </c>
      <c r="O447" s="1">
        <v>56.59</v>
      </c>
      <c r="P447" s="1">
        <v>3739.76</v>
      </c>
      <c r="Q447">
        <v>0</v>
      </c>
      <c r="R447" t="s">
        <v>21</v>
      </c>
      <c r="S447" t="str">
        <f>IF(ChurnData[[#This Row],[MonthlyCharges]]&lt;=30,"1. Up to 30",IF(ChurnData[[#This Row],[MonthlyCharges]]&lt;=50,"2. 31-50",IF(ChurnData[[#This Row],[MonthlyCharges]]&lt;=70,"3. 51-70",IF(ChurnData[[#This Row],[MonthlyCharges]]&lt;=90,"4. 71-90","5. Over 90"))))</f>
        <v>3. 51-70</v>
      </c>
      <c r="T447" t="str">
        <f>IF(AND(ChurnData[[#This Row],[Contract]]="Month-to-month",ChurnData[[#This Row],[InternetService]]="Fiber optic",ChurnData[[#This Row],[TenureMonths]]&lt;=11),"High-risk","Other")</f>
        <v>Other</v>
      </c>
      <c r="U447" t="str">
        <f>IF(ChurnData[[#This Row],[TenureMonths]]&lt;=11,"0-11",IF(ChurnData[[#This Row],[TenureMonths]]&lt;=23,"12-23",IF(ChurnData[[#This Row],[TenureMonths]]&lt;=35,"24-35",IF(ChurnData[[#This Row],[TenureMonths]]&lt;=47,"36-47",IF(ChurnData[[#This Row],[TenureMonths]]&lt;=59,"48-59","60-72")))))</f>
        <v>60-72</v>
      </c>
      <c r="V447">
        <f>IF(ChurnData[[#This Row],[Churn]]="Yes",1,0)</f>
        <v>0</v>
      </c>
    </row>
    <row r="448" spans="1:22" x14ac:dyDescent="0.35">
      <c r="A448" t="s">
        <v>493</v>
      </c>
      <c r="B448" t="s">
        <v>19</v>
      </c>
      <c r="C448">
        <v>0</v>
      </c>
      <c r="D448" t="s">
        <v>20</v>
      </c>
      <c r="E448" t="s">
        <v>20</v>
      </c>
      <c r="F448" t="s">
        <v>45</v>
      </c>
      <c r="G448" s="2">
        <v>16</v>
      </c>
      <c r="H448" t="s">
        <v>20</v>
      </c>
      <c r="I448" t="s">
        <v>21</v>
      </c>
      <c r="J448" t="s">
        <v>28</v>
      </c>
      <c r="K448" t="s">
        <v>28</v>
      </c>
      <c r="L448" t="s">
        <v>33</v>
      </c>
      <c r="M448" t="s">
        <v>21</v>
      </c>
      <c r="N448" t="s">
        <v>34</v>
      </c>
      <c r="O448" s="1">
        <v>26.9</v>
      </c>
      <c r="P448" s="1">
        <v>424.38</v>
      </c>
      <c r="Q448">
        <v>2</v>
      </c>
      <c r="R448" t="s">
        <v>20</v>
      </c>
      <c r="S448" t="str">
        <f>IF(ChurnData[[#This Row],[MonthlyCharges]]&lt;=30,"1. Up to 30",IF(ChurnData[[#This Row],[MonthlyCharges]]&lt;=50,"2. 31-50",IF(ChurnData[[#This Row],[MonthlyCharges]]&lt;=70,"3. 51-70",IF(ChurnData[[#This Row],[MonthlyCharges]]&lt;=90,"4. 71-90","5. Over 90"))))</f>
        <v>1. Up to 30</v>
      </c>
      <c r="T448" t="str">
        <f>IF(AND(ChurnData[[#This Row],[Contract]]="Month-to-month",ChurnData[[#This Row],[InternetService]]="Fiber optic",ChurnData[[#This Row],[TenureMonths]]&lt;=11),"High-risk","Other")</f>
        <v>Other</v>
      </c>
      <c r="U448" t="str">
        <f>IF(ChurnData[[#This Row],[TenureMonths]]&lt;=11,"0-11",IF(ChurnData[[#This Row],[TenureMonths]]&lt;=23,"12-23",IF(ChurnData[[#This Row],[TenureMonths]]&lt;=35,"24-35",IF(ChurnData[[#This Row],[TenureMonths]]&lt;=47,"36-47",IF(ChurnData[[#This Row],[TenureMonths]]&lt;=59,"48-59","60-72")))))</f>
        <v>12-23</v>
      </c>
      <c r="V448">
        <f>IF(ChurnData[[#This Row],[Churn]]="Yes",1,0)</f>
        <v>1</v>
      </c>
    </row>
    <row r="449" spans="1:22" x14ac:dyDescent="0.35">
      <c r="A449" t="s">
        <v>494</v>
      </c>
      <c r="B449" t="s">
        <v>36</v>
      </c>
      <c r="C449">
        <v>1</v>
      </c>
      <c r="D449" t="s">
        <v>21</v>
      </c>
      <c r="E449" t="s">
        <v>21</v>
      </c>
      <c r="F449" t="s">
        <v>45</v>
      </c>
      <c r="G449" s="2">
        <v>14</v>
      </c>
      <c r="H449" t="s">
        <v>20</v>
      </c>
      <c r="I449" t="s">
        <v>21</v>
      </c>
      <c r="J449" t="s">
        <v>28</v>
      </c>
      <c r="K449" t="s">
        <v>28</v>
      </c>
      <c r="L449" t="s">
        <v>33</v>
      </c>
      <c r="M449" t="s">
        <v>21</v>
      </c>
      <c r="N449" t="s">
        <v>43</v>
      </c>
      <c r="O449" s="1">
        <v>34.19</v>
      </c>
      <c r="P449" s="1">
        <v>471.68</v>
      </c>
      <c r="Q449">
        <v>0</v>
      </c>
      <c r="R449" t="s">
        <v>20</v>
      </c>
      <c r="S449" t="str">
        <f>IF(ChurnData[[#This Row],[MonthlyCharges]]&lt;=30,"1. Up to 30",IF(ChurnData[[#This Row],[MonthlyCharges]]&lt;=50,"2. 31-50",IF(ChurnData[[#This Row],[MonthlyCharges]]&lt;=70,"3. 51-70",IF(ChurnData[[#This Row],[MonthlyCharges]]&lt;=90,"4. 71-90","5. Over 90"))))</f>
        <v>2. 31-50</v>
      </c>
      <c r="T449" t="str">
        <f>IF(AND(ChurnData[[#This Row],[Contract]]="Month-to-month",ChurnData[[#This Row],[InternetService]]="Fiber optic",ChurnData[[#This Row],[TenureMonths]]&lt;=11),"High-risk","Other")</f>
        <v>Other</v>
      </c>
      <c r="U449" t="str">
        <f>IF(ChurnData[[#This Row],[TenureMonths]]&lt;=11,"0-11",IF(ChurnData[[#This Row],[TenureMonths]]&lt;=23,"12-23",IF(ChurnData[[#This Row],[TenureMonths]]&lt;=35,"24-35",IF(ChurnData[[#This Row],[TenureMonths]]&lt;=47,"36-47",IF(ChurnData[[#This Row],[TenureMonths]]&lt;=59,"48-59","60-72")))))</f>
        <v>12-23</v>
      </c>
      <c r="V449">
        <f>IF(ChurnData[[#This Row],[Churn]]="Yes",1,0)</f>
        <v>1</v>
      </c>
    </row>
    <row r="450" spans="1:22" x14ac:dyDescent="0.35">
      <c r="A450" t="s">
        <v>495</v>
      </c>
      <c r="B450" t="s">
        <v>19</v>
      </c>
      <c r="C450">
        <v>0</v>
      </c>
      <c r="D450" t="s">
        <v>20</v>
      </c>
      <c r="E450" t="s">
        <v>20</v>
      </c>
      <c r="F450" t="s">
        <v>22</v>
      </c>
      <c r="G450" s="2">
        <v>53</v>
      </c>
      <c r="H450" t="s">
        <v>20</v>
      </c>
      <c r="I450" t="s">
        <v>23</v>
      </c>
      <c r="J450" t="s">
        <v>21</v>
      </c>
      <c r="K450" t="s">
        <v>21</v>
      </c>
      <c r="L450" t="s">
        <v>24</v>
      </c>
      <c r="M450" t="s">
        <v>20</v>
      </c>
      <c r="N450" t="s">
        <v>25</v>
      </c>
      <c r="O450" s="1">
        <v>83.96</v>
      </c>
      <c r="P450" s="1">
        <v>4330.6099999999997</v>
      </c>
      <c r="Q450">
        <v>4</v>
      </c>
      <c r="R450" t="s">
        <v>20</v>
      </c>
      <c r="S450" t="str">
        <f>IF(ChurnData[[#This Row],[MonthlyCharges]]&lt;=30,"1. Up to 30",IF(ChurnData[[#This Row],[MonthlyCharges]]&lt;=50,"2. 31-50",IF(ChurnData[[#This Row],[MonthlyCharges]]&lt;=70,"3. 51-70",IF(ChurnData[[#This Row],[MonthlyCharges]]&lt;=90,"4. 71-90","5. Over 90"))))</f>
        <v>4. 71-90</v>
      </c>
      <c r="T450" t="str">
        <f>IF(AND(ChurnData[[#This Row],[Contract]]="Month-to-month",ChurnData[[#This Row],[InternetService]]="Fiber optic",ChurnData[[#This Row],[TenureMonths]]&lt;=11),"High-risk","Other")</f>
        <v>Other</v>
      </c>
      <c r="U450" t="str">
        <f>IF(ChurnData[[#This Row],[TenureMonths]]&lt;=11,"0-11",IF(ChurnData[[#This Row],[TenureMonths]]&lt;=23,"12-23",IF(ChurnData[[#This Row],[TenureMonths]]&lt;=35,"24-35",IF(ChurnData[[#This Row],[TenureMonths]]&lt;=47,"36-47",IF(ChurnData[[#This Row],[TenureMonths]]&lt;=59,"48-59","60-72")))))</f>
        <v>48-59</v>
      </c>
      <c r="V450">
        <f>IF(ChurnData[[#This Row],[Churn]]="Yes",1,0)</f>
        <v>1</v>
      </c>
    </row>
    <row r="451" spans="1:22" x14ac:dyDescent="0.35">
      <c r="A451" t="s">
        <v>496</v>
      </c>
      <c r="B451" t="s">
        <v>36</v>
      </c>
      <c r="C451">
        <v>0</v>
      </c>
      <c r="D451" t="s">
        <v>21</v>
      </c>
      <c r="E451" t="s">
        <v>21</v>
      </c>
      <c r="F451" t="s">
        <v>56</v>
      </c>
      <c r="G451" s="2">
        <v>38</v>
      </c>
      <c r="H451" t="s">
        <v>21</v>
      </c>
      <c r="I451" t="s">
        <v>32</v>
      </c>
      <c r="J451" t="s">
        <v>21</v>
      </c>
      <c r="K451" t="s">
        <v>21</v>
      </c>
      <c r="L451" t="s">
        <v>29</v>
      </c>
      <c r="M451" t="s">
        <v>20</v>
      </c>
      <c r="N451" t="s">
        <v>43</v>
      </c>
      <c r="O451" s="1">
        <v>48.2</v>
      </c>
      <c r="P451" s="1">
        <v>1818.84</v>
      </c>
      <c r="Q451">
        <v>2</v>
      </c>
      <c r="R451" t="s">
        <v>21</v>
      </c>
      <c r="S451" t="str">
        <f>IF(ChurnData[[#This Row],[MonthlyCharges]]&lt;=30,"1. Up to 30",IF(ChurnData[[#This Row],[MonthlyCharges]]&lt;=50,"2. 31-50",IF(ChurnData[[#This Row],[MonthlyCharges]]&lt;=70,"3. 51-70",IF(ChurnData[[#This Row],[MonthlyCharges]]&lt;=90,"4. 71-90","5. Over 90"))))</f>
        <v>2. 31-50</v>
      </c>
      <c r="T451" t="str">
        <f>IF(AND(ChurnData[[#This Row],[Contract]]="Month-to-month",ChurnData[[#This Row],[InternetService]]="Fiber optic",ChurnData[[#This Row],[TenureMonths]]&lt;=11),"High-risk","Other")</f>
        <v>Other</v>
      </c>
      <c r="U451" t="str">
        <f>IF(ChurnData[[#This Row],[TenureMonths]]&lt;=11,"0-11",IF(ChurnData[[#This Row],[TenureMonths]]&lt;=23,"12-23",IF(ChurnData[[#This Row],[TenureMonths]]&lt;=35,"24-35",IF(ChurnData[[#This Row],[TenureMonths]]&lt;=47,"36-47",IF(ChurnData[[#This Row],[TenureMonths]]&lt;=59,"48-59","60-72")))))</f>
        <v>36-47</v>
      </c>
      <c r="V451">
        <f>IF(ChurnData[[#This Row],[Churn]]="Yes",1,0)</f>
        <v>0</v>
      </c>
    </row>
    <row r="452" spans="1:22" x14ac:dyDescent="0.35">
      <c r="A452" t="s">
        <v>497</v>
      </c>
      <c r="B452" t="s">
        <v>19</v>
      </c>
      <c r="C452">
        <v>0</v>
      </c>
      <c r="D452" t="s">
        <v>21</v>
      </c>
      <c r="E452" t="s">
        <v>20</v>
      </c>
      <c r="F452" t="s">
        <v>58</v>
      </c>
      <c r="G452" s="2">
        <v>6</v>
      </c>
      <c r="H452" t="s">
        <v>20</v>
      </c>
      <c r="I452" t="s">
        <v>21</v>
      </c>
      <c r="J452" t="s">
        <v>28</v>
      </c>
      <c r="K452" t="s">
        <v>28</v>
      </c>
      <c r="L452" t="s">
        <v>33</v>
      </c>
      <c r="M452" t="s">
        <v>21</v>
      </c>
      <c r="N452" t="s">
        <v>43</v>
      </c>
      <c r="O452" s="1">
        <v>22.88</v>
      </c>
      <c r="P452" s="1">
        <v>133.87</v>
      </c>
      <c r="Q452">
        <v>2</v>
      </c>
      <c r="R452" t="s">
        <v>21</v>
      </c>
      <c r="S452" t="str">
        <f>IF(ChurnData[[#This Row],[MonthlyCharges]]&lt;=30,"1. Up to 30",IF(ChurnData[[#This Row],[MonthlyCharges]]&lt;=50,"2. 31-50",IF(ChurnData[[#This Row],[MonthlyCharges]]&lt;=70,"3. 51-70",IF(ChurnData[[#This Row],[MonthlyCharges]]&lt;=90,"4. 71-90","5. Over 90"))))</f>
        <v>1. Up to 30</v>
      </c>
      <c r="T452" t="str">
        <f>IF(AND(ChurnData[[#This Row],[Contract]]="Month-to-month",ChurnData[[#This Row],[InternetService]]="Fiber optic",ChurnData[[#This Row],[TenureMonths]]&lt;=11),"High-risk","Other")</f>
        <v>Other</v>
      </c>
      <c r="U452" t="str">
        <f>IF(ChurnData[[#This Row],[TenureMonths]]&lt;=11,"0-11",IF(ChurnData[[#This Row],[TenureMonths]]&lt;=23,"12-23",IF(ChurnData[[#This Row],[TenureMonths]]&lt;=35,"24-35",IF(ChurnData[[#This Row],[TenureMonths]]&lt;=47,"36-47",IF(ChurnData[[#This Row],[TenureMonths]]&lt;=59,"48-59","60-72")))))</f>
        <v>0-11</v>
      </c>
      <c r="V452">
        <f>IF(ChurnData[[#This Row],[Churn]]="Yes",1,0)</f>
        <v>0</v>
      </c>
    </row>
    <row r="453" spans="1:22" x14ac:dyDescent="0.35">
      <c r="A453" t="s">
        <v>498</v>
      </c>
      <c r="B453" t="s">
        <v>36</v>
      </c>
      <c r="C453">
        <v>0</v>
      </c>
      <c r="D453" t="s">
        <v>21</v>
      </c>
      <c r="E453" t="s">
        <v>21</v>
      </c>
      <c r="F453" t="s">
        <v>41</v>
      </c>
      <c r="G453" s="2">
        <v>44</v>
      </c>
      <c r="H453" t="s">
        <v>20</v>
      </c>
      <c r="I453" t="s">
        <v>23</v>
      </c>
      <c r="J453" t="s">
        <v>21</v>
      </c>
      <c r="K453" t="s">
        <v>21</v>
      </c>
      <c r="L453" t="s">
        <v>24</v>
      </c>
      <c r="M453" t="s">
        <v>21</v>
      </c>
      <c r="N453" t="s">
        <v>30</v>
      </c>
      <c r="O453" s="1">
        <v>82.12</v>
      </c>
      <c r="P453" s="1">
        <v>3695.17</v>
      </c>
      <c r="Q453">
        <v>4</v>
      </c>
      <c r="R453" t="s">
        <v>21</v>
      </c>
      <c r="S453" t="str">
        <f>IF(ChurnData[[#This Row],[MonthlyCharges]]&lt;=30,"1. Up to 30",IF(ChurnData[[#This Row],[MonthlyCharges]]&lt;=50,"2. 31-50",IF(ChurnData[[#This Row],[MonthlyCharges]]&lt;=70,"3. 51-70",IF(ChurnData[[#This Row],[MonthlyCharges]]&lt;=90,"4. 71-90","5. Over 90"))))</f>
        <v>4. 71-90</v>
      </c>
      <c r="T453" t="str">
        <f>IF(AND(ChurnData[[#This Row],[Contract]]="Month-to-month",ChurnData[[#This Row],[InternetService]]="Fiber optic",ChurnData[[#This Row],[TenureMonths]]&lt;=11),"High-risk","Other")</f>
        <v>Other</v>
      </c>
      <c r="U453" t="str">
        <f>IF(ChurnData[[#This Row],[TenureMonths]]&lt;=11,"0-11",IF(ChurnData[[#This Row],[TenureMonths]]&lt;=23,"12-23",IF(ChurnData[[#This Row],[TenureMonths]]&lt;=35,"24-35",IF(ChurnData[[#This Row],[TenureMonths]]&lt;=47,"36-47",IF(ChurnData[[#This Row],[TenureMonths]]&lt;=59,"48-59","60-72")))))</f>
        <v>36-47</v>
      </c>
      <c r="V453">
        <f>IF(ChurnData[[#This Row],[Churn]]="Yes",1,0)</f>
        <v>0</v>
      </c>
    </row>
    <row r="454" spans="1:22" x14ac:dyDescent="0.35">
      <c r="A454" t="s">
        <v>499</v>
      </c>
      <c r="B454" t="s">
        <v>36</v>
      </c>
      <c r="C454">
        <v>0</v>
      </c>
      <c r="D454" t="s">
        <v>21</v>
      </c>
      <c r="E454" t="s">
        <v>21</v>
      </c>
      <c r="F454" t="s">
        <v>41</v>
      </c>
      <c r="G454" s="2">
        <v>15</v>
      </c>
      <c r="H454" t="s">
        <v>20</v>
      </c>
      <c r="I454" t="s">
        <v>23</v>
      </c>
      <c r="J454" t="s">
        <v>21</v>
      </c>
      <c r="K454" t="s">
        <v>20</v>
      </c>
      <c r="L454" t="s">
        <v>33</v>
      </c>
      <c r="M454" t="s">
        <v>20</v>
      </c>
      <c r="N454" t="s">
        <v>25</v>
      </c>
      <c r="O454" s="1">
        <v>90.9</v>
      </c>
      <c r="P454" s="1">
        <v>1356.51</v>
      </c>
      <c r="Q454">
        <v>2</v>
      </c>
      <c r="R454" t="s">
        <v>20</v>
      </c>
      <c r="S454" t="str">
        <f>IF(ChurnData[[#This Row],[MonthlyCharges]]&lt;=30,"1. Up to 30",IF(ChurnData[[#This Row],[MonthlyCharges]]&lt;=50,"2. 31-50",IF(ChurnData[[#This Row],[MonthlyCharges]]&lt;=70,"3. 51-70",IF(ChurnData[[#This Row],[MonthlyCharges]]&lt;=90,"4. 71-90","5. Over 90"))))</f>
        <v>5. Over 90</v>
      </c>
      <c r="T454" t="str">
        <f>IF(AND(ChurnData[[#This Row],[Contract]]="Month-to-month",ChurnData[[#This Row],[InternetService]]="Fiber optic",ChurnData[[#This Row],[TenureMonths]]&lt;=11),"High-risk","Other")</f>
        <v>Other</v>
      </c>
      <c r="U454" t="str">
        <f>IF(ChurnData[[#This Row],[TenureMonths]]&lt;=11,"0-11",IF(ChurnData[[#This Row],[TenureMonths]]&lt;=23,"12-23",IF(ChurnData[[#This Row],[TenureMonths]]&lt;=35,"24-35",IF(ChurnData[[#This Row],[TenureMonths]]&lt;=47,"36-47",IF(ChurnData[[#This Row],[TenureMonths]]&lt;=59,"48-59","60-72")))))</f>
        <v>12-23</v>
      </c>
      <c r="V454">
        <f>IF(ChurnData[[#This Row],[Churn]]="Yes",1,0)</f>
        <v>1</v>
      </c>
    </row>
    <row r="455" spans="1:22" x14ac:dyDescent="0.35">
      <c r="A455" t="s">
        <v>500</v>
      </c>
      <c r="B455" t="s">
        <v>36</v>
      </c>
      <c r="C455">
        <v>0</v>
      </c>
      <c r="D455" t="s">
        <v>20</v>
      </c>
      <c r="E455" t="s">
        <v>21</v>
      </c>
      <c r="F455" t="s">
        <v>56</v>
      </c>
      <c r="G455" s="2">
        <v>10</v>
      </c>
      <c r="H455" t="s">
        <v>20</v>
      </c>
      <c r="I455" t="s">
        <v>23</v>
      </c>
      <c r="J455" t="s">
        <v>20</v>
      </c>
      <c r="K455" t="s">
        <v>21</v>
      </c>
      <c r="L455" t="s">
        <v>33</v>
      </c>
      <c r="M455" t="s">
        <v>20</v>
      </c>
      <c r="N455" t="s">
        <v>43</v>
      </c>
      <c r="O455" s="1">
        <v>85.09</v>
      </c>
      <c r="P455" s="1">
        <v>860.96</v>
      </c>
      <c r="Q455">
        <v>1</v>
      </c>
      <c r="R455" t="s">
        <v>21</v>
      </c>
      <c r="S455" t="str">
        <f>IF(ChurnData[[#This Row],[MonthlyCharges]]&lt;=30,"1. Up to 30",IF(ChurnData[[#This Row],[MonthlyCharges]]&lt;=50,"2. 31-50",IF(ChurnData[[#This Row],[MonthlyCharges]]&lt;=70,"3. 51-70",IF(ChurnData[[#This Row],[MonthlyCharges]]&lt;=90,"4. 71-90","5. Over 90"))))</f>
        <v>4. 71-90</v>
      </c>
      <c r="T455" t="str">
        <f>IF(AND(ChurnData[[#This Row],[Contract]]="Month-to-month",ChurnData[[#This Row],[InternetService]]="Fiber optic",ChurnData[[#This Row],[TenureMonths]]&lt;=11),"High-risk","Other")</f>
        <v>High-risk</v>
      </c>
      <c r="U455" t="str">
        <f>IF(ChurnData[[#This Row],[TenureMonths]]&lt;=11,"0-11",IF(ChurnData[[#This Row],[TenureMonths]]&lt;=23,"12-23",IF(ChurnData[[#This Row],[TenureMonths]]&lt;=35,"24-35",IF(ChurnData[[#This Row],[TenureMonths]]&lt;=47,"36-47",IF(ChurnData[[#This Row],[TenureMonths]]&lt;=59,"48-59","60-72")))))</f>
        <v>0-11</v>
      </c>
      <c r="V455">
        <f>IF(ChurnData[[#This Row],[Churn]]="Yes",1,0)</f>
        <v>0</v>
      </c>
    </row>
    <row r="456" spans="1:22" x14ac:dyDescent="0.35">
      <c r="A456" t="s">
        <v>501</v>
      </c>
      <c r="B456" t="s">
        <v>19</v>
      </c>
      <c r="C456">
        <v>0</v>
      </c>
      <c r="D456" t="s">
        <v>20</v>
      </c>
      <c r="E456" t="s">
        <v>20</v>
      </c>
      <c r="F456" t="s">
        <v>39</v>
      </c>
      <c r="G456" s="2">
        <v>16</v>
      </c>
      <c r="H456" t="s">
        <v>21</v>
      </c>
      <c r="I456" t="s">
        <v>23</v>
      </c>
      <c r="J456" t="s">
        <v>21</v>
      </c>
      <c r="K456" t="s">
        <v>21</v>
      </c>
      <c r="L456" t="s">
        <v>33</v>
      </c>
      <c r="M456" t="s">
        <v>21</v>
      </c>
      <c r="N456" t="s">
        <v>25</v>
      </c>
      <c r="O456" s="1">
        <v>67.08</v>
      </c>
      <c r="P456" s="1">
        <v>1094.69</v>
      </c>
      <c r="Q456">
        <v>1</v>
      </c>
      <c r="R456" t="s">
        <v>20</v>
      </c>
      <c r="S456" t="str">
        <f>IF(ChurnData[[#This Row],[MonthlyCharges]]&lt;=30,"1. Up to 30",IF(ChurnData[[#This Row],[MonthlyCharges]]&lt;=50,"2. 31-50",IF(ChurnData[[#This Row],[MonthlyCharges]]&lt;=70,"3. 51-70",IF(ChurnData[[#This Row],[MonthlyCharges]]&lt;=90,"4. 71-90","5. Over 90"))))</f>
        <v>3. 51-70</v>
      </c>
      <c r="T456" t="str">
        <f>IF(AND(ChurnData[[#This Row],[Contract]]="Month-to-month",ChurnData[[#This Row],[InternetService]]="Fiber optic",ChurnData[[#This Row],[TenureMonths]]&lt;=11),"High-risk","Other")</f>
        <v>Other</v>
      </c>
      <c r="U456" t="str">
        <f>IF(ChurnData[[#This Row],[TenureMonths]]&lt;=11,"0-11",IF(ChurnData[[#This Row],[TenureMonths]]&lt;=23,"12-23",IF(ChurnData[[#This Row],[TenureMonths]]&lt;=35,"24-35",IF(ChurnData[[#This Row],[TenureMonths]]&lt;=47,"36-47",IF(ChurnData[[#This Row],[TenureMonths]]&lt;=59,"48-59","60-72")))))</f>
        <v>12-23</v>
      </c>
      <c r="V456">
        <f>IF(ChurnData[[#This Row],[Churn]]="Yes",1,0)</f>
        <v>1</v>
      </c>
    </row>
    <row r="457" spans="1:22" x14ac:dyDescent="0.35">
      <c r="A457" t="s">
        <v>502</v>
      </c>
      <c r="B457" t="s">
        <v>36</v>
      </c>
      <c r="C457">
        <v>0</v>
      </c>
      <c r="D457" t="s">
        <v>20</v>
      </c>
      <c r="E457" t="s">
        <v>21</v>
      </c>
      <c r="F457" t="s">
        <v>39</v>
      </c>
      <c r="G457" s="2">
        <v>40</v>
      </c>
      <c r="H457" t="s">
        <v>20</v>
      </c>
      <c r="I457" t="s">
        <v>32</v>
      </c>
      <c r="J457" t="s">
        <v>21</v>
      </c>
      <c r="K457" t="s">
        <v>21</v>
      </c>
      <c r="L457" t="s">
        <v>29</v>
      </c>
      <c r="M457" t="s">
        <v>21</v>
      </c>
      <c r="N457" t="s">
        <v>43</v>
      </c>
      <c r="O457" s="1">
        <v>57.71</v>
      </c>
      <c r="P457" s="1">
        <v>2273.6799999999998</v>
      </c>
      <c r="Q457">
        <v>1</v>
      </c>
      <c r="R457" t="s">
        <v>21</v>
      </c>
      <c r="S457" t="str">
        <f>IF(ChurnData[[#This Row],[MonthlyCharges]]&lt;=30,"1. Up to 30",IF(ChurnData[[#This Row],[MonthlyCharges]]&lt;=50,"2. 31-50",IF(ChurnData[[#This Row],[MonthlyCharges]]&lt;=70,"3. 51-70",IF(ChurnData[[#This Row],[MonthlyCharges]]&lt;=90,"4. 71-90","5. Over 90"))))</f>
        <v>3. 51-70</v>
      </c>
      <c r="T457" t="str">
        <f>IF(AND(ChurnData[[#This Row],[Contract]]="Month-to-month",ChurnData[[#This Row],[InternetService]]="Fiber optic",ChurnData[[#This Row],[TenureMonths]]&lt;=11),"High-risk","Other")</f>
        <v>Other</v>
      </c>
      <c r="U457" t="str">
        <f>IF(ChurnData[[#This Row],[TenureMonths]]&lt;=11,"0-11",IF(ChurnData[[#This Row],[TenureMonths]]&lt;=23,"12-23",IF(ChurnData[[#This Row],[TenureMonths]]&lt;=35,"24-35",IF(ChurnData[[#This Row],[TenureMonths]]&lt;=47,"36-47",IF(ChurnData[[#This Row],[TenureMonths]]&lt;=59,"48-59","60-72")))))</f>
        <v>36-47</v>
      </c>
      <c r="V457">
        <f>IF(ChurnData[[#This Row],[Churn]]="Yes",1,0)</f>
        <v>0</v>
      </c>
    </row>
    <row r="458" spans="1:22" x14ac:dyDescent="0.35">
      <c r="A458" t="s">
        <v>503</v>
      </c>
      <c r="B458" t="s">
        <v>19</v>
      </c>
      <c r="C458">
        <v>0</v>
      </c>
      <c r="D458" t="s">
        <v>20</v>
      </c>
      <c r="E458" t="s">
        <v>21</v>
      </c>
      <c r="F458" t="s">
        <v>27</v>
      </c>
      <c r="G458" s="2">
        <v>6</v>
      </c>
      <c r="H458" t="s">
        <v>20</v>
      </c>
      <c r="I458" t="s">
        <v>23</v>
      </c>
      <c r="J458" t="s">
        <v>20</v>
      </c>
      <c r="K458" t="s">
        <v>20</v>
      </c>
      <c r="L458" t="s">
        <v>33</v>
      </c>
      <c r="M458" t="s">
        <v>21</v>
      </c>
      <c r="N458" t="s">
        <v>30</v>
      </c>
      <c r="O458" s="1">
        <v>106.33</v>
      </c>
      <c r="P458" s="1">
        <v>634.16</v>
      </c>
      <c r="Q458">
        <v>2</v>
      </c>
      <c r="R458" t="s">
        <v>20</v>
      </c>
      <c r="S458" t="str">
        <f>IF(ChurnData[[#This Row],[MonthlyCharges]]&lt;=30,"1. Up to 30",IF(ChurnData[[#This Row],[MonthlyCharges]]&lt;=50,"2. 31-50",IF(ChurnData[[#This Row],[MonthlyCharges]]&lt;=70,"3. 51-70",IF(ChurnData[[#This Row],[MonthlyCharges]]&lt;=90,"4. 71-90","5. Over 90"))))</f>
        <v>5. Over 90</v>
      </c>
      <c r="T458" t="str">
        <f>IF(AND(ChurnData[[#This Row],[Contract]]="Month-to-month",ChurnData[[#This Row],[InternetService]]="Fiber optic",ChurnData[[#This Row],[TenureMonths]]&lt;=11),"High-risk","Other")</f>
        <v>High-risk</v>
      </c>
      <c r="U458" t="str">
        <f>IF(ChurnData[[#This Row],[TenureMonths]]&lt;=11,"0-11",IF(ChurnData[[#This Row],[TenureMonths]]&lt;=23,"12-23",IF(ChurnData[[#This Row],[TenureMonths]]&lt;=35,"24-35",IF(ChurnData[[#This Row],[TenureMonths]]&lt;=47,"36-47",IF(ChurnData[[#This Row],[TenureMonths]]&lt;=59,"48-59","60-72")))))</f>
        <v>0-11</v>
      </c>
      <c r="V458">
        <f>IF(ChurnData[[#This Row],[Churn]]="Yes",1,0)</f>
        <v>1</v>
      </c>
    </row>
    <row r="459" spans="1:22" x14ac:dyDescent="0.35">
      <c r="A459" t="s">
        <v>504</v>
      </c>
      <c r="B459" t="s">
        <v>36</v>
      </c>
      <c r="C459">
        <v>0</v>
      </c>
      <c r="D459" t="s">
        <v>20</v>
      </c>
      <c r="E459" t="s">
        <v>21</v>
      </c>
      <c r="F459" t="s">
        <v>22</v>
      </c>
      <c r="G459" s="2">
        <v>32</v>
      </c>
      <c r="H459" t="s">
        <v>20</v>
      </c>
      <c r="I459" t="s">
        <v>21</v>
      </c>
      <c r="J459" t="s">
        <v>28</v>
      </c>
      <c r="K459" t="s">
        <v>28</v>
      </c>
      <c r="L459" t="s">
        <v>24</v>
      </c>
      <c r="M459" t="s">
        <v>20</v>
      </c>
      <c r="N459" t="s">
        <v>25</v>
      </c>
      <c r="O459" s="1">
        <v>41.24</v>
      </c>
      <c r="P459" s="1">
        <v>1293.32</v>
      </c>
      <c r="Q459">
        <v>1</v>
      </c>
      <c r="R459" t="s">
        <v>21</v>
      </c>
      <c r="S459" t="str">
        <f>IF(ChurnData[[#This Row],[MonthlyCharges]]&lt;=30,"1. Up to 30",IF(ChurnData[[#This Row],[MonthlyCharges]]&lt;=50,"2. 31-50",IF(ChurnData[[#This Row],[MonthlyCharges]]&lt;=70,"3. 51-70",IF(ChurnData[[#This Row],[MonthlyCharges]]&lt;=90,"4. 71-90","5. Over 90"))))</f>
        <v>2. 31-50</v>
      </c>
      <c r="T459" t="str">
        <f>IF(AND(ChurnData[[#This Row],[Contract]]="Month-to-month",ChurnData[[#This Row],[InternetService]]="Fiber optic",ChurnData[[#This Row],[TenureMonths]]&lt;=11),"High-risk","Other")</f>
        <v>Other</v>
      </c>
      <c r="U459" t="str">
        <f>IF(ChurnData[[#This Row],[TenureMonths]]&lt;=11,"0-11",IF(ChurnData[[#This Row],[TenureMonths]]&lt;=23,"12-23",IF(ChurnData[[#This Row],[TenureMonths]]&lt;=35,"24-35",IF(ChurnData[[#This Row],[TenureMonths]]&lt;=47,"36-47",IF(ChurnData[[#This Row],[TenureMonths]]&lt;=59,"48-59","60-72")))))</f>
        <v>24-35</v>
      </c>
      <c r="V459">
        <f>IF(ChurnData[[#This Row],[Churn]]="Yes",1,0)</f>
        <v>0</v>
      </c>
    </row>
    <row r="460" spans="1:22" x14ac:dyDescent="0.35">
      <c r="A460" t="s">
        <v>505</v>
      </c>
      <c r="B460" t="s">
        <v>36</v>
      </c>
      <c r="C460">
        <v>0</v>
      </c>
      <c r="D460" t="s">
        <v>21</v>
      </c>
      <c r="E460" t="s">
        <v>21</v>
      </c>
      <c r="F460" t="s">
        <v>41</v>
      </c>
      <c r="G460" s="2">
        <v>65</v>
      </c>
      <c r="H460" t="s">
        <v>20</v>
      </c>
      <c r="I460" t="s">
        <v>21</v>
      </c>
      <c r="J460" t="s">
        <v>28</v>
      </c>
      <c r="K460" t="s">
        <v>28</v>
      </c>
      <c r="L460" t="s">
        <v>24</v>
      </c>
      <c r="M460" t="s">
        <v>20</v>
      </c>
      <c r="N460" t="s">
        <v>43</v>
      </c>
      <c r="O460" s="1">
        <v>25.76</v>
      </c>
      <c r="P460" s="1">
        <v>1650.74</v>
      </c>
      <c r="Q460">
        <v>3</v>
      </c>
      <c r="R460" t="s">
        <v>21</v>
      </c>
      <c r="S460" t="str">
        <f>IF(ChurnData[[#This Row],[MonthlyCharges]]&lt;=30,"1. Up to 30",IF(ChurnData[[#This Row],[MonthlyCharges]]&lt;=50,"2. 31-50",IF(ChurnData[[#This Row],[MonthlyCharges]]&lt;=70,"3. 51-70",IF(ChurnData[[#This Row],[MonthlyCharges]]&lt;=90,"4. 71-90","5. Over 90"))))</f>
        <v>1. Up to 30</v>
      </c>
      <c r="T460" t="str">
        <f>IF(AND(ChurnData[[#This Row],[Contract]]="Month-to-month",ChurnData[[#This Row],[InternetService]]="Fiber optic",ChurnData[[#This Row],[TenureMonths]]&lt;=11),"High-risk","Other")</f>
        <v>Other</v>
      </c>
      <c r="U460" t="str">
        <f>IF(ChurnData[[#This Row],[TenureMonths]]&lt;=11,"0-11",IF(ChurnData[[#This Row],[TenureMonths]]&lt;=23,"12-23",IF(ChurnData[[#This Row],[TenureMonths]]&lt;=35,"24-35",IF(ChurnData[[#This Row],[TenureMonths]]&lt;=47,"36-47",IF(ChurnData[[#This Row],[TenureMonths]]&lt;=59,"48-59","60-72")))))</f>
        <v>60-72</v>
      </c>
      <c r="V460">
        <f>IF(ChurnData[[#This Row],[Churn]]="Yes",1,0)</f>
        <v>0</v>
      </c>
    </row>
    <row r="461" spans="1:22" x14ac:dyDescent="0.35">
      <c r="A461" t="s">
        <v>506</v>
      </c>
      <c r="B461" t="s">
        <v>36</v>
      </c>
      <c r="C461">
        <v>0</v>
      </c>
      <c r="D461" t="s">
        <v>20</v>
      </c>
      <c r="E461" t="s">
        <v>21</v>
      </c>
      <c r="F461" t="s">
        <v>65</v>
      </c>
      <c r="G461" s="2">
        <v>61</v>
      </c>
      <c r="H461" t="s">
        <v>20</v>
      </c>
      <c r="I461" t="s">
        <v>21</v>
      </c>
      <c r="J461" t="s">
        <v>28</v>
      </c>
      <c r="K461" t="s">
        <v>28</v>
      </c>
      <c r="L461" t="s">
        <v>24</v>
      </c>
      <c r="M461" t="s">
        <v>21</v>
      </c>
      <c r="N461" t="s">
        <v>34</v>
      </c>
      <c r="O461" s="1">
        <v>41.89</v>
      </c>
      <c r="P461" s="1">
        <v>2489.4299999999998</v>
      </c>
      <c r="Q461">
        <v>1</v>
      </c>
      <c r="R461" t="s">
        <v>21</v>
      </c>
      <c r="S461" t="str">
        <f>IF(ChurnData[[#This Row],[MonthlyCharges]]&lt;=30,"1. Up to 30",IF(ChurnData[[#This Row],[MonthlyCharges]]&lt;=50,"2. 31-50",IF(ChurnData[[#This Row],[MonthlyCharges]]&lt;=70,"3. 51-70",IF(ChurnData[[#This Row],[MonthlyCharges]]&lt;=90,"4. 71-90","5. Over 90"))))</f>
        <v>2. 31-50</v>
      </c>
      <c r="T461" t="str">
        <f>IF(AND(ChurnData[[#This Row],[Contract]]="Month-to-month",ChurnData[[#This Row],[InternetService]]="Fiber optic",ChurnData[[#This Row],[TenureMonths]]&lt;=11),"High-risk","Other")</f>
        <v>Other</v>
      </c>
      <c r="U461" t="str">
        <f>IF(ChurnData[[#This Row],[TenureMonths]]&lt;=11,"0-11",IF(ChurnData[[#This Row],[TenureMonths]]&lt;=23,"12-23",IF(ChurnData[[#This Row],[TenureMonths]]&lt;=35,"24-35",IF(ChurnData[[#This Row],[TenureMonths]]&lt;=47,"36-47",IF(ChurnData[[#This Row],[TenureMonths]]&lt;=59,"48-59","60-72")))))</f>
        <v>60-72</v>
      </c>
      <c r="V461">
        <f>IF(ChurnData[[#This Row],[Churn]]="Yes",1,0)</f>
        <v>0</v>
      </c>
    </row>
    <row r="462" spans="1:22" x14ac:dyDescent="0.35">
      <c r="A462" t="s">
        <v>507</v>
      </c>
      <c r="B462" t="s">
        <v>36</v>
      </c>
      <c r="C462">
        <v>1</v>
      </c>
      <c r="D462" t="s">
        <v>20</v>
      </c>
      <c r="E462" t="s">
        <v>21</v>
      </c>
      <c r="F462" t="s">
        <v>27</v>
      </c>
      <c r="G462" s="2">
        <v>72</v>
      </c>
      <c r="H462" t="s">
        <v>20</v>
      </c>
      <c r="I462" t="s">
        <v>23</v>
      </c>
      <c r="J462" t="s">
        <v>21</v>
      </c>
      <c r="K462" t="s">
        <v>20</v>
      </c>
      <c r="L462" t="s">
        <v>24</v>
      </c>
      <c r="M462" t="s">
        <v>21</v>
      </c>
      <c r="N462" t="s">
        <v>34</v>
      </c>
      <c r="O462" s="1">
        <v>80.55</v>
      </c>
      <c r="P462" s="1">
        <v>5867.87</v>
      </c>
      <c r="Q462">
        <v>0</v>
      </c>
      <c r="R462" t="s">
        <v>21</v>
      </c>
      <c r="S462" t="str">
        <f>IF(ChurnData[[#This Row],[MonthlyCharges]]&lt;=30,"1. Up to 30",IF(ChurnData[[#This Row],[MonthlyCharges]]&lt;=50,"2. 31-50",IF(ChurnData[[#This Row],[MonthlyCharges]]&lt;=70,"3. 51-70",IF(ChurnData[[#This Row],[MonthlyCharges]]&lt;=90,"4. 71-90","5. Over 90"))))</f>
        <v>4. 71-90</v>
      </c>
      <c r="T462" t="str">
        <f>IF(AND(ChurnData[[#This Row],[Contract]]="Month-to-month",ChurnData[[#This Row],[InternetService]]="Fiber optic",ChurnData[[#This Row],[TenureMonths]]&lt;=11),"High-risk","Other")</f>
        <v>Other</v>
      </c>
      <c r="U462" t="str">
        <f>IF(ChurnData[[#This Row],[TenureMonths]]&lt;=11,"0-11",IF(ChurnData[[#This Row],[TenureMonths]]&lt;=23,"12-23",IF(ChurnData[[#This Row],[TenureMonths]]&lt;=35,"24-35",IF(ChurnData[[#This Row],[TenureMonths]]&lt;=47,"36-47",IF(ChurnData[[#This Row],[TenureMonths]]&lt;=59,"48-59","60-72")))))</f>
        <v>60-72</v>
      </c>
      <c r="V462">
        <f>IF(ChurnData[[#This Row],[Churn]]="Yes",1,0)</f>
        <v>0</v>
      </c>
    </row>
    <row r="463" spans="1:22" x14ac:dyDescent="0.35">
      <c r="A463" t="s">
        <v>508</v>
      </c>
      <c r="B463" t="s">
        <v>36</v>
      </c>
      <c r="C463">
        <v>1</v>
      </c>
      <c r="D463" t="s">
        <v>21</v>
      </c>
      <c r="E463" t="s">
        <v>21</v>
      </c>
      <c r="F463" t="s">
        <v>45</v>
      </c>
      <c r="G463" s="2">
        <v>13</v>
      </c>
      <c r="H463" t="s">
        <v>20</v>
      </c>
      <c r="I463" t="s">
        <v>21</v>
      </c>
      <c r="J463" t="s">
        <v>28</v>
      </c>
      <c r="K463" t="s">
        <v>28</v>
      </c>
      <c r="L463" t="s">
        <v>33</v>
      </c>
      <c r="M463" t="s">
        <v>21</v>
      </c>
      <c r="N463" t="s">
        <v>34</v>
      </c>
      <c r="O463" s="1">
        <v>42.42</v>
      </c>
      <c r="P463" s="1">
        <v>540.29</v>
      </c>
      <c r="Q463">
        <v>1</v>
      </c>
      <c r="R463" t="s">
        <v>21</v>
      </c>
      <c r="S463" t="str">
        <f>IF(ChurnData[[#This Row],[MonthlyCharges]]&lt;=30,"1. Up to 30",IF(ChurnData[[#This Row],[MonthlyCharges]]&lt;=50,"2. 31-50",IF(ChurnData[[#This Row],[MonthlyCharges]]&lt;=70,"3. 51-70",IF(ChurnData[[#This Row],[MonthlyCharges]]&lt;=90,"4. 71-90","5. Over 90"))))</f>
        <v>2. 31-50</v>
      </c>
      <c r="T463" t="str">
        <f>IF(AND(ChurnData[[#This Row],[Contract]]="Month-to-month",ChurnData[[#This Row],[InternetService]]="Fiber optic",ChurnData[[#This Row],[TenureMonths]]&lt;=11),"High-risk","Other")</f>
        <v>Other</v>
      </c>
      <c r="U463" t="str">
        <f>IF(ChurnData[[#This Row],[TenureMonths]]&lt;=11,"0-11",IF(ChurnData[[#This Row],[TenureMonths]]&lt;=23,"12-23",IF(ChurnData[[#This Row],[TenureMonths]]&lt;=35,"24-35",IF(ChurnData[[#This Row],[TenureMonths]]&lt;=47,"36-47",IF(ChurnData[[#This Row],[TenureMonths]]&lt;=59,"48-59","60-72")))))</f>
        <v>12-23</v>
      </c>
      <c r="V463">
        <f>IF(ChurnData[[#This Row],[Churn]]="Yes",1,0)</f>
        <v>0</v>
      </c>
    </row>
    <row r="464" spans="1:22" x14ac:dyDescent="0.35">
      <c r="A464" t="s">
        <v>509</v>
      </c>
      <c r="B464" t="s">
        <v>36</v>
      </c>
      <c r="C464">
        <v>0</v>
      </c>
      <c r="D464" t="s">
        <v>21</v>
      </c>
      <c r="E464" t="s">
        <v>21</v>
      </c>
      <c r="F464" t="s">
        <v>39</v>
      </c>
      <c r="G464" s="2">
        <v>55</v>
      </c>
      <c r="H464" t="s">
        <v>20</v>
      </c>
      <c r="I464" t="s">
        <v>23</v>
      </c>
      <c r="J464" t="s">
        <v>20</v>
      </c>
      <c r="K464" t="s">
        <v>20</v>
      </c>
      <c r="L464" t="s">
        <v>24</v>
      </c>
      <c r="M464" t="s">
        <v>21</v>
      </c>
      <c r="N464" t="s">
        <v>25</v>
      </c>
      <c r="O464" s="1">
        <v>90.53</v>
      </c>
      <c r="P464" s="1">
        <v>5060.54</v>
      </c>
      <c r="Q464">
        <v>2</v>
      </c>
      <c r="R464" t="s">
        <v>21</v>
      </c>
      <c r="S464" t="str">
        <f>IF(ChurnData[[#This Row],[MonthlyCharges]]&lt;=30,"1. Up to 30",IF(ChurnData[[#This Row],[MonthlyCharges]]&lt;=50,"2. 31-50",IF(ChurnData[[#This Row],[MonthlyCharges]]&lt;=70,"3. 51-70",IF(ChurnData[[#This Row],[MonthlyCharges]]&lt;=90,"4. 71-90","5. Over 90"))))</f>
        <v>5. Over 90</v>
      </c>
      <c r="T464" t="str">
        <f>IF(AND(ChurnData[[#This Row],[Contract]]="Month-to-month",ChurnData[[#This Row],[InternetService]]="Fiber optic",ChurnData[[#This Row],[TenureMonths]]&lt;=11),"High-risk","Other")</f>
        <v>Other</v>
      </c>
      <c r="U464" t="str">
        <f>IF(ChurnData[[#This Row],[TenureMonths]]&lt;=11,"0-11",IF(ChurnData[[#This Row],[TenureMonths]]&lt;=23,"12-23",IF(ChurnData[[#This Row],[TenureMonths]]&lt;=35,"24-35",IF(ChurnData[[#This Row],[TenureMonths]]&lt;=47,"36-47",IF(ChurnData[[#This Row],[TenureMonths]]&lt;=59,"48-59","60-72")))))</f>
        <v>48-59</v>
      </c>
      <c r="V464">
        <f>IF(ChurnData[[#This Row],[Churn]]="Yes",1,0)</f>
        <v>0</v>
      </c>
    </row>
    <row r="465" spans="1:22" x14ac:dyDescent="0.35">
      <c r="A465" t="s">
        <v>510</v>
      </c>
      <c r="B465" t="s">
        <v>36</v>
      </c>
      <c r="C465">
        <v>0</v>
      </c>
      <c r="D465" t="s">
        <v>20</v>
      </c>
      <c r="E465" t="s">
        <v>21</v>
      </c>
      <c r="F465" t="s">
        <v>27</v>
      </c>
      <c r="G465" s="2">
        <v>13</v>
      </c>
      <c r="H465" t="s">
        <v>21</v>
      </c>
      <c r="I465" t="s">
        <v>32</v>
      </c>
      <c r="J465" t="s">
        <v>20</v>
      </c>
      <c r="K465" t="s">
        <v>21</v>
      </c>
      <c r="L465" t="s">
        <v>33</v>
      </c>
      <c r="M465" t="s">
        <v>20</v>
      </c>
      <c r="N465" t="s">
        <v>25</v>
      </c>
      <c r="O465" s="1">
        <v>50.08</v>
      </c>
      <c r="P465" s="1">
        <v>660.44</v>
      </c>
      <c r="Q465">
        <v>3</v>
      </c>
      <c r="R465" t="s">
        <v>21</v>
      </c>
      <c r="S465" t="str">
        <f>IF(ChurnData[[#This Row],[MonthlyCharges]]&lt;=30,"1. Up to 30",IF(ChurnData[[#This Row],[MonthlyCharges]]&lt;=50,"2. 31-50",IF(ChurnData[[#This Row],[MonthlyCharges]]&lt;=70,"3. 51-70",IF(ChurnData[[#This Row],[MonthlyCharges]]&lt;=90,"4. 71-90","5. Over 90"))))</f>
        <v>3. 51-70</v>
      </c>
      <c r="T465" t="str">
        <f>IF(AND(ChurnData[[#This Row],[Contract]]="Month-to-month",ChurnData[[#This Row],[InternetService]]="Fiber optic",ChurnData[[#This Row],[TenureMonths]]&lt;=11),"High-risk","Other")</f>
        <v>Other</v>
      </c>
      <c r="U465" t="str">
        <f>IF(ChurnData[[#This Row],[TenureMonths]]&lt;=11,"0-11",IF(ChurnData[[#This Row],[TenureMonths]]&lt;=23,"12-23",IF(ChurnData[[#This Row],[TenureMonths]]&lt;=35,"24-35",IF(ChurnData[[#This Row],[TenureMonths]]&lt;=47,"36-47",IF(ChurnData[[#This Row],[TenureMonths]]&lt;=59,"48-59","60-72")))))</f>
        <v>12-23</v>
      </c>
      <c r="V465">
        <f>IF(ChurnData[[#This Row],[Churn]]="Yes",1,0)</f>
        <v>0</v>
      </c>
    </row>
    <row r="466" spans="1:22" x14ac:dyDescent="0.35">
      <c r="A466" t="s">
        <v>511</v>
      </c>
      <c r="B466" t="s">
        <v>19</v>
      </c>
      <c r="C466">
        <v>0</v>
      </c>
      <c r="D466" t="s">
        <v>20</v>
      </c>
      <c r="E466" t="s">
        <v>21</v>
      </c>
      <c r="F466" t="s">
        <v>27</v>
      </c>
      <c r="G466" s="2">
        <v>9</v>
      </c>
      <c r="H466" t="s">
        <v>20</v>
      </c>
      <c r="I466" t="s">
        <v>32</v>
      </c>
      <c r="J466" t="s">
        <v>20</v>
      </c>
      <c r="K466" t="s">
        <v>21</v>
      </c>
      <c r="L466" t="s">
        <v>29</v>
      </c>
      <c r="M466" t="s">
        <v>21</v>
      </c>
      <c r="N466" t="s">
        <v>34</v>
      </c>
      <c r="O466" s="1">
        <v>49.25</v>
      </c>
      <c r="P466" s="1">
        <v>448.52</v>
      </c>
      <c r="Q466">
        <v>2</v>
      </c>
      <c r="R466" t="s">
        <v>21</v>
      </c>
      <c r="S466" t="str">
        <f>IF(ChurnData[[#This Row],[MonthlyCharges]]&lt;=30,"1. Up to 30",IF(ChurnData[[#This Row],[MonthlyCharges]]&lt;=50,"2. 31-50",IF(ChurnData[[#This Row],[MonthlyCharges]]&lt;=70,"3. 51-70",IF(ChurnData[[#This Row],[MonthlyCharges]]&lt;=90,"4. 71-90","5. Over 90"))))</f>
        <v>2. 31-50</v>
      </c>
      <c r="T466" t="str">
        <f>IF(AND(ChurnData[[#This Row],[Contract]]="Month-to-month",ChurnData[[#This Row],[InternetService]]="Fiber optic",ChurnData[[#This Row],[TenureMonths]]&lt;=11),"High-risk","Other")</f>
        <v>Other</v>
      </c>
      <c r="U466" t="str">
        <f>IF(ChurnData[[#This Row],[TenureMonths]]&lt;=11,"0-11",IF(ChurnData[[#This Row],[TenureMonths]]&lt;=23,"12-23",IF(ChurnData[[#This Row],[TenureMonths]]&lt;=35,"24-35",IF(ChurnData[[#This Row],[TenureMonths]]&lt;=47,"36-47",IF(ChurnData[[#This Row],[TenureMonths]]&lt;=59,"48-59","60-72")))))</f>
        <v>0-11</v>
      </c>
      <c r="V466">
        <f>IF(ChurnData[[#This Row],[Churn]]="Yes",1,0)</f>
        <v>0</v>
      </c>
    </row>
    <row r="467" spans="1:22" x14ac:dyDescent="0.35">
      <c r="A467" t="s">
        <v>512</v>
      </c>
      <c r="B467" t="s">
        <v>36</v>
      </c>
      <c r="C467">
        <v>0</v>
      </c>
      <c r="D467" t="s">
        <v>21</v>
      </c>
      <c r="E467" t="s">
        <v>21</v>
      </c>
      <c r="F467" t="s">
        <v>41</v>
      </c>
      <c r="G467" s="2">
        <v>11</v>
      </c>
      <c r="H467" t="s">
        <v>20</v>
      </c>
      <c r="I467" t="s">
        <v>21</v>
      </c>
      <c r="J467" t="s">
        <v>28</v>
      </c>
      <c r="K467" t="s">
        <v>28</v>
      </c>
      <c r="L467" t="s">
        <v>33</v>
      </c>
      <c r="M467" t="s">
        <v>20</v>
      </c>
      <c r="N467" t="s">
        <v>43</v>
      </c>
      <c r="O467" s="1">
        <v>37.56</v>
      </c>
      <c r="P467" s="1">
        <v>416.53</v>
      </c>
      <c r="Q467">
        <v>1</v>
      </c>
      <c r="R467" t="s">
        <v>20</v>
      </c>
      <c r="S467" t="str">
        <f>IF(ChurnData[[#This Row],[MonthlyCharges]]&lt;=30,"1. Up to 30",IF(ChurnData[[#This Row],[MonthlyCharges]]&lt;=50,"2. 31-50",IF(ChurnData[[#This Row],[MonthlyCharges]]&lt;=70,"3. 51-70",IF(ChurnData[[#This Row],[MonthlyCharges]]&lt;=90,"4. 71-90","5. Over 90"))))</f>
        <v>2. 31-50</v>
      </c>
      <c r="T467" t="str">
        <f>IF(AND(ChurnData[[#This Row],[Contract]]="Month-to-month",ChurnData[[#This Row],[InternetService]]="Fiber optic",ChurnData[[#This Row],[TenureMonths]]&lt;=11),"High-risk","Other")</f>
        <v>Other</v>
      </c>
      <c r="U467" t="str">
        <f>IF(ChurnData[[#This Row],[TenureMonths]]&lt;=11,"0-11",IF(ChurnData[[#This Row],[TenureMonths]]&lt;=23,"12-23",IF(ChurnData[[#This Row],[TenureMonths]]&lt;=35,"24-35",IF(ChurnData[[#This Row],[TenureMonths]]&lt;=47,"36-47",IF(ChurnData[[#This Row],[TenureMonths]]&lt;=59,"48-59","60-72")))))</f>
        <v>0-11</v>
      </c>
      <c r="V467">
        <f>IF(ChurnData[[#This Row],[Churn]]="Yes",1,0)</f>
        <v>1</v>
      </c>
    </row>
    <row r="468" spans="1:22" x14ac:dyDescent="0.35">
      <c r="A468" t="s">
        <v>513</v>
      </c>
      <c r="B468" t="s">
        <v>36</v>
      </c>
      <c r="C468">
        <v>1</v>
      </c>
      <c r="D468" t="s">
        <v>21</v>
      </c>
      <c r="E468" t="s">
        <v>20</v>
      </c>
      <c r="F468" t="s">
        <v>56</v>
      </c>
      <c r="G468" s="2">
        <v>36</v>
      </c>
      <c r="H468" t="s">
        <v>20</v>
      </c>
      <c r="I468" t="s">
        <v>21</v>
      </c>
      <c r="J468" t="s">
        <v>28</v>
      </c>
      <c r="K468" t="s">
        <v>28</v>
      </c>
      <c r="L468" t="s">
        <v>29</v>
      </c>
      <c r="M468" t="s">
        <v>21</v>
      </c>
      <c r="N468" t="s">
        <v>34</v>
      </c>
      <c r="O468" s="1">
        <v>30.96</v>
      </c>
      <c r="P468" s="1">
        <v>1135.1600000000001</v>
      </c>
      <c r="Q468">
        <v>0</v>
      </c>
      <c r="R468" t="s">
        <v>21</v>
      </c>
      <c r="S468" t="str">
        <f>IF(ChurnData[[#This Row],[MonthlyCharges]]&lt;=30,"1. Up to 30",IF(ChurnData[[#This Row],[MonthlyCharges]]&lt;=50,"2. 31-50",IF(ChurnData[[#This Row],[MonthlyCharges]]&lt;=70,"3. 51-70",IF(ChurnData[[#This Row],[MonthlyCharges]]&lt;=90,"4. 71-90","5. Over 90"))))</f>
        <v>2. 31-50</v>
      </c>
      <c r="T468" t="str">
        <f>IF(AND(ChurnData[[#This Row],[Contract]]="Month-to-month",ChurnData[[#This Row],[InternetService]]="Fiber optic",ChurnData[[#This Row],[TenureMonths]]&lt;=11),"High-risk","Other")</f>
        <v>Other</v>
      </c>
      <c r="U468" t="str">
        <f>IF(ChurnData[[#This Row],[TenureMonths]]&lt;=11,"0-11",IF(ChurnData[[#This Row],[TenureMonths]]&lt;=23,"12-23",IF(ChurnData[[#This Row],[TenureMonths]]&lt;=35,"24-35",IF(ChurnData[[#This Row],[TenureMonths]]&lt;=47,"36-47",IF(ChurnData[[#This Row],[TenureMonths]]&lt;=59,"48-59","60-72")))))</f>
        <v>36-47</v>
      </c>
      <c r="V468">
        <f>IF(ChurnData[[#This Row],[Churn]]="Yes",1,0)</f>
        <v>0</v>
      </c>
    </row>
    <row r="469" spans="1:22" x14ac:dyDescent="0.35">
      <c r="A469" t="s">
        <v>514</v>
      </c>
      <c r="B469" t="s">
        <v>36</v>
      </c>
      <c r="C469">
        <v>1</v>
      </c>
      <c r="D469" t="s">
        <v>21</v>
      </c>
      <c r="E469" t="s">
        <v>21</v>
      </c>
      <c r="F469" t="s">
        <v>39</v>
      </c>
      <c r="G469" s="2">
        <v>27</v>
      </c>
      <c r="H469" t="s">
        <v>21</v>
      </c>
      <c r="I469" t="s">
        <v>23</v>
      </c>
      <c r="J469" t="s">
        <v>21</v>
      </c>
      <c r="K469" t="s">
        <v>20</v>
      </c>
      <c r="L469" t="s">
        <v>24</v>
      </c>
      <c r="M469" t="s">
        <v>20</v>
      </c>
      <c r="N469" t="s">
        <v>25</v>
      </c>
      <c r="O469" s="1">
        <v>81.38</v>
      </c>
      <c r="P469" s="1">
        <v>2227.5</v>
      </c>
      <c r="Q469">
        <v>4</v>
      </c>
      <c r="R469" t="s">
        <v>21</v>
      </c>
      <c r="S469" t="str">
        <f>IF(ChurnData[[#This Row],[MonthlyCharges]]&lt;=30,"1. Up to 30",IF(ChurnData[[#This Row],[MonthlyCharges]]&lt;=50,"2. 31-50",IF(ChurnData[[#This Row],[MonthlyCharges]]&lt;=70,"3. 51-70",IF(ChurnData[[#This Row],[MonthlyCharges]]&lt;=90,"4. 71-90","5. Over 90"))))</f>
        <v>4. 71-90</v>
      </c>
      <c r="T469" t="str">
        <f>IF(AND(ChurnData[[#This Row],[Contract]]="Month-to-month",ChurnData[[#This Row],[InternetService]]="Fiber optic",ChurnData[[#This Row],[TenureMonths]]&lt;=11),"High-risk","Other")</f>
        <v>Other</v>
      </c>
      <c r="U469" t="str">
        <f>IF(ChurnData[[#This Row],[TenureMonths]]&lt;=11,"0-11",IF(ChurnData[[#This Row],[TenureMonths]]&lt;=23,"12-23",IF(ChurnData[[#This Row],[TenureMonths]]&lt;=35,"24-35",IF(ChurnData[[#This Row],[TenureMonths]]&lt;=47,"36-47",IF(ChurnData[[#This Row],[TenureMonths]]&lt;=59,"48-59","60-72")))))</f>
        <v>24-35</v>
      </c>
      <c r="V469">
        <f>IF(ChurnData[[#This Row],[Churn]]="Yes",1,0)</f>
        <v>0</v>
      </c>
    </row>
    <row r="470" spans="1:22" x14ac:dyDescent="0.35">
      <c r="A470" t="s">
        <v>515</v>
      </c>
      <c r="B470" t="s">
        <v>19</v>
      </c>
      <c r="C470">
        <v>1</v>
      </c>
      <c r="D470" t="s">
        <v>20</v>
      </c>
      <c r="E470" t="s">
        <v>20</v>
      </c>
      <c r="F470" t="s">
        <v>22</v>
      </c>
      <c r="G470" s="2">
        <v>5</v>
      </c>
      <c r="H470" t="s">
        <v>20</v>
      </c>
      <c r="I470" t="s">
        <v>21</v>
      </c>
      <c r="J470" t="s">
        <v>28</v>
      </c>
      <c r="K470" t="s">
        <v>28</v>
      </c>
      <c r="L470" t="s">
        <v>33</v>
      </c>
      <c r="M470" t="s">
        <v>20</v>
      </c>
      <c r="N470" t="s">
        <v>43</v>
      </c>
      <c r="O470" s="1">
        <v>35.479999999999997</v>
      </c>
      <c r="P470" s="1">
        <v>177.72</v>
      </c>
      <c r="Q470">
        <v>1</v>
      </c>
      <c r="R470" t="s">
        <v>20</v>
      </c>
      <c r="S470" t="str">
        <f>IF(ChurnData[[#This Row],[MonthlyCharges]]&lt;=30,"1. Up to 30",IF(ChurnData[[#This Row],[MonthlyCharges]]&lt;=50,"2. 31-50",IF(ChurnData[[#This Row],[MonthlyCharges]]&lt;=70,"3. 51-70",IF(ChurnData[[#This Row],[MonthlyCharges]]&lt;=90,"4. 71-90","5. Over 90"))))</f>
        <v>2. 31-50</v>
      </c>
      <c r="T470" t="str">
        <f>IF(AND(ChurnData[[#This Row],[Contract]]="Month-to-month",ChurnData[[#This Row],[InternetService]]="Fiber optic",ChurnData[[#This Row],[TenureMonths]]&lt;=11),"High-risk","Other")</f>
        <v>Other</v>
      </c>
      <c r="U470" t="str">
        <f>IF(ChurnData[[#This Row],[TenureMonths]]&lt;=11,"0-11",IF(ChurnData[[#This Row],[TenureMonths]]&lt;=23,"12-23",IF(ChurnData[[#This Row],[TenureMonths]]&lt;=35,"24-35",IF(ChurnData[[#This Row],[TenureMonths]]&lt;=47,"36-47",IF(ChurnData[[#This Row],[TenureMonths]]&lt;=59,"48-59","60-72")))))</f>
        <v>0-11</v>
      </c>
      <c r="V470">
        <f>IF(ChurnData[[#This Row],[Churn]]="Yes",1,0)</f>
        <v>1</v>
      </c>
    </row>
    <row r="471" spans="1:22" x14ac:dyDescent="0.35">
      <c r="A471" t="s">
        <v>516</v>
      </c>
      <c r="B471" t="s">
        <v>19</v>
      </c>
      <c r="C471">
        <v>1</v>
      </c>
      <c r="D471" t="s">
        <v>20</v>
      </c>
      <c r="E471" t="s">
        <v>21</v>
      </c>
      <c r="F471" t="s">
        <v>49</v>
      </c>
      <c r="G471" s="2">
        <v>10</v>
      </c>
      <c r="H471" t="s">
        <v>20</v>
      </c>
      <c r="I471" t="s">
        <v>23</v>
      </c>
      <c r="J471" t="s">
        <v>20</v>
      </c>
      <c r="K471" t="s">
        <v>21</v>
      </c>
      <c r="L471" t="s">
        <v>33</v>
      </c>
      <c r="M471" t="s">
        <v>20</v>
      </c>
      <c r="N471" t="s">
        <v>30</v>
      </c>
      <c r="O471" s="1">
        <v>81.56</v>
      </c>
      <c r="P471" s="1">
        <v>800.29</v>
      </c>
      <c r="Q471">
        <v>2</v>
      </c>
      <c r="R471" t="s">
        <v>20</v>
      </c>
      <c r="S471" t="str">
        <f>IF(ChurnData[[#This Row],[MonthlyCharges]]&lt;=30,"1. Up to 30",IF(ChurnData[[#This Row],[MonthlyCharges]]&lt;=50,"2. 31-50",IF(ChurnData[[#This Row],[MonthlyCharges]]&lt;=70,"3. 51-70",IF(ChurnData[[#This Row],[MonthlyCharges]]&lt;=90,"4. 71-90","5. Over 90"))))</f>
        <v>4. 71-90</v>
      </c>
      <c r="T471" t="str">
        <f>IF(AND(ChurnData[[#This Row],[Contract]]="Month-to-month",ChurnData[[#This Row],[InternetService]]="Fiber optic",ChurnData[[#This Row],[TenureMonths]]&lt;=11),"High-risk","Other")</f>
        <v>High-risk</v>
      </c>
      <c r="U471" t="str">
        <f>IF(ChurnData[[#This Row],[TenureMonths]]&lt;=11,"0-11",IF(ChurnData[[#This Row],[TenureMonths]]&lt;=23,"12-23",IF(ChurnData[[#This Row],[TenureMonths]]&lt;=35,"24-35",IF(ChurnData[[#This Row],[TenureMonths]]&lt;=47,"36-47",IF(ChurnData[[#This Row],[TenureMonths]]&lt;=59,"48-59","60-72")))))</f>
        <v>0-11</v>
      </c>
      <c r="V471">
        <f>IF(ChurnData[[#This Row],[Churn]]="Yes",1,0)</f>
        <v>1</v>
      </c>
    </row>
    <row r="472" spans="1:22" x14ac:dyDescent="0.35">
      <c r="A472" t="s">
        <v>517</v>
      </c>
      <c r="B472" t="s">
        <v>19</v>
      </c>
      <c r="C472">
        <v>0</v>
      </c>
      <c r="D472" t="s">
        <v>21</v>
      </c>
      <c r="E472" t="s">
        <v>21</v>
      </c>
      <c r="F472" t="s">
        <v>22</v>
      </c>
      <c r="G472" s="2">
        <v>4</v>
      </c>
      <c r="H472" t="s">
        <v>20</v>
      </c>
      <c r="I472" t="s">
        <v>32</v>
      </c>
      <c r="J472" t="s">
        <v>20</v>
      </c>
      <c r="K472" t="s">
        <v>21</v>
      </c>
      <c r="L472" t="s">
        <v>33</v>
      </c>
      <c r="M472" t="s">
        <v>21</v>
      </c>
      <c r="N472" t="s">
        <v>30</v>
      </c>
      <c r="O472" s="1">
        <v>55.16</v>
      </c>
      <c r="P472" s="1">
        <v>221.36</v>
      </c>
      <c r="Q472">
        <v>1</v>
      </c>
      <c r="R472" t="s">
        <v>21</v>
      </c>
      <c r="S472" t="str">
        <f>IF(ChurnData[[#This Row],[MonthlyCharges]]&lt;=30,"1. Up to 30",IF(ChurnData[[#This Row],[MonthlyCharges]]&lt;=50,"2. 31-50",IF(ChurnData[[#This Row],[MonthlyCharges]]&lt;=70,"3. 51-70",IF(ChurnData[[#This Row],[MonthlyCharges]]&lt;=90,"4. 71-90","5. Over 90"))))</f>
        <v>3. 51-70</v>
      </c>
      <c r="T472" t="str">
        <f>IF(AND(ChurnData[[#This Row],[Contract]]="Month-to-month",ChurnData[[#This Row],[InternetService]]="Fiber optic",ChurnData[[#This Row],[TenureMonths]]&lt;=11),"High-risk","Other")</f>
        <v>Other</v>
      </c>
      <c r="U472" t="str">
        <f>IF(ChurnData[[#This Row],[TenureMonths]]&lt;=11,"0-11",IF(ChurnData[[#This Row],[TenureMonths]]&lt;=23,"12-23",IF(ChurnData[[#This Row],[TenureMonths]]&lt;=35,"24-35",IF(ChurnData[[#This Row],[TenureMonths]]&lt;=47,"36-47",IF(ChurnData[[#This Row],[TenureMonths]]&lt;=59,"48-59","60-72")))))</f>
        <v>0-11</v>
      </c>
      <c r="V472">
        <f>IF(ChurnData[[#This Row],[Churn]]="Yes",1,0)</f>
        <v>0</v>
      </c>
    </row>
    <row r="473" spans="1:22" x14ac:dyDescent="0.35">
      <c r="A473" t="s">
        <v>518</v>
      </c>
      <c r="B473" t="s">
        <v>19</v>
      </c>
      <c r="C473">
        <v>0</v>
      </c>
      <c r="D473" t="s">
        <v>20</v>
      </c>
      <c r="E473" t="s">
        <v>21</v>
      </c>
      <c r="F473" t="s">
        <v>45</v>
      </c>
      <c r="G473" s="2">
        <v>4</v>
      </c>
      <c r="H473" t="s">
        <v>20</v>
      </c>
      <c r="I473" t="s">
        <v>32</v>
      </c>
      <c r="J473" t="s">
        <v>20</v>
      </c>
      <c r="K473" t="s">
        <v>21</v>
      </c>
      <c r="L473" t="s">
        <v>33</v>
      </c>
      <c r="M473" t="s">
        <v>21</v>
      </c>
      <c r="N473" t="s">
        <v>43</v>
      </c>
      <c r="O473" s="1">
        <v>59.06</v>
      </c>
      <c r="P473" s="1">
        <v>232.51</v>
      </c>
      <c r="Q473">
        <v>2</v>
      </c>
      <c r="R473" t="s">
        <v>21</v>
      </c>
      <c r="S473" t="str">
        <f>IF(ChurnData[[#This Row],[MonthlyCharges]]&lt;=30,"1. Up to 30",IF(ChurnData[[#This Row],[MonthlyCharges]]&lt;=50,"2. 31-50",IF(ChurnData[[#This Row],[MonthlyCharges]]&lt;=70,"3. 51-70",IF(ChurnData[[#This Row],[MonthlyCharges]]&lt;=90,"4. 71-90","5. Over 90"))))</f>
        <v>3. 51-70</v>
      </c>
      <c r="T473" t="str">
        <f>IF(AND(ChurnData[[#This Row],[Contract]]="Month-to-month",ChurnData[[#This Row],[InternetService]]="Fiber optic",ChurnData[[#This Row],[TenureMonths]]&lt;=11),"High-risk","Other")</f>
        <v>Other</v>
      </c>
      <c r="U473" t="str">
        <f>IF(ChurnData[[#This Row],[TenureMonths]]&lt;=11,"0-11",IF(ChurnData[[#This Row],[TenureMonths]]&lt;=23,"12-23",IF(ChurnData[[#This Row],[TenureMonths]]&lt;=35,"24-35",IF(ChurnData[[#This Row],[TenureMonths]]&lt;=47,"36-47",IF(ChurnData[[#This Row],[TenureMonths]]&lt;=59,"48-59","60-72")))))</f>
        <v>0-11</v>
      </c>
      <c r="V473">
        <f>IF(ChurnData[[#This Row],[Churn]]="Yes",1,0)</f>
        <v>0</v>
      </c>
    </row>
    <row r="474" spans="1:22" x14ac:dyDescent="0.35">
      <c r="A474" t="s">
        <v>519</v>
      </c>
      <c r="B474" t="s">
        <v>19</v>
      </c>
      <c r="C474">
        <v>0</v>
      </c>
      <c r="D474" t="s">
        <v>20</v>
      </c>
      <c r="E474" t="s">
        <v>21</v>
      </c>
      <c r="F474" t="s">
        <v>27</v>
      </c>
      <c r="G474" s="2">
        <v>46</v>
      </c>
      <c r="H474" t="s">
        <v>20</v>
      </c>
      <c r="I474" t="s">
        <v>32</v>
      </c>
      <c r="J474" t="s">
        <v>21</v>
      </c>
      <c r="K474" t="s">
        <v>21</v>
      </c>
      <c r="L474" t="s">
        <v>24</v>
      </c>
      <c r="M474" t="s">
        <v>21</v>
      </c>
      <c r="N474" t="s">
        <v>25</v>
      </c>
      <c r="O474" s="1">
        <v>51.56</v>
      </c>
      <c r="P474" s="1">
        <v>2400.0500000000002</v>
      </c>
      <c r="Q474">
        <v>3</v>
      </c>
      <c r="R474" t="s">
        <v>21</v>
      </c>
      <c r="S474" t="str">
        <f>IF(ChurnData[[#This Row],[MonthlyCharges]]&lt;=30,"1. Up to 30",IF(ChurnData[[#This Row],[MonthlyCharges]]&lt;=50,"2. 31-50",IF(ChurnData[[#This Row],[MonthlyCharges]]&lt;=70,"3. 51-70",IF(ChurnData[[#This Row],[MonthlyCharges]]&lt;=90,"4. 71-90","5. Over 90"))))</f>
        <v>3. 51-70</v>
      </c>
      <c r="T474" t="str">
        <f>IF(AND(ChurnData[[#This Row],[Contract]]="Month-to-month",ChurnData[[#This Row],[InternetService]]="Fiber optic",ChurnData[[#This Row],[TenureMonths]]&lt;=11),"High-risk","Other")</f>
        <v>Other</v>
      </c>
      <c r="U474" t="str">
        <f>IF(ChurnData[[#This Row],[TenureMonths]]&lt;=11,"0-11",IF(ChurnData[[#This Row],[TenureMonths]]&lt;=23,"12-23",IF(ChurnData[[#This Row],[TenureMonths]]&lt;=35,"24-35",IF(ChurnData[[#This Row],[TenureMonths]]&lt;=47,"36-47",IF(ChurnData[[#This Row],[TenureMonths]]&lt;=59,"48-59","60-72")))))</f>
        <v>36-47</v>
      </c>
      <c r="V474">
        <f>IF(ChurnData[[#This Row],[Churn]]="Yes",1,0)</f>
        <v>0</v>
      </c>
    </row>
    <row r="475" spans="1:22" x14ac:dyDescent="0.35">
      <c r="A475" t="s">
        <v>520</v>
      </c>
      <c r="B475" t="s">
        <v>19</v>
      </c>
      <c r="C475">
        <v>1</v>
      </c>
      <c r="D475" t="s">
        <v>20</v>
      </c>
      <c r="E475" t="s">
        <v>20</v>
      </c>
      <c r="F475" t="s">
        <v>41</v>
      </c>
      <c r="G475" s="2">
        <v>2</v>
      </c>
      <c r="H475" t="s">
        <v>20</v>
      </c>
      <c r="I475" t="s">
        <v>23</v>
      </c>
      <c r="J475" t="s">
        <v>20</v>
      </c>
      <c r="K475" t="s">
        <v>21</v>
      </c>
      <c r="L475" t="s">
        <v>33</v>
      </c>
      <c r="M475" t="s">
        <v>21</v>
      </c>
      <c r="N475" t="s">
        <v>30</v>
      </c>
      <c r="O475" s="1">
        <v>90.45</v>
      </c>
      <c r="P475" s="1">
        <v>177.26</v>
      </c>
      <c r="Q475">
        <v>2</v>
      </c>
      <c r="R475" t="s">
        <v>21</v>
      </c>
      <c r="S475" t="str">
        <f>IF(ChurnData[[#This Row],[MonthlyCharges]]&lt;=30,"1. Up to 30",IF(ChurnData[[#This Row],[MonthlyCharges]]&lt;=50,"2. 31-50",IF(ChurnData[[#This Row],[MonthlyCharges]]&lt;=70,"3. 51-70",IF(ChurnData[[#This Row],[MonthlyCharges]]&lt;=90,"4. 71-90","5. Over 90"))))</f>
        <v>5. Over 90</v>
      </c>
      <c r="T475" t="str">
        <f>IF(AND(ChurnData[[#This Row],[Contract]]="Month-to-month",ChurnData[[#This Row],[InternetService]]="Fiber optic",ChurnData[[#This Row],[TenureMonths]]&lt;=11),"High-risk","Other")</f>
        <v>High-risk</v>
      </c>
      <c r="U475" t="str">
        <f>IF(ChurnData[[#This Row],[TenureMonths]]&lt;=11,"0-11",IF(ChurnData[[#This Row],[TenureMonths]]&lt;=23,"12-23",IF(ChurnData[[#This Row],[TenureMonths]]&lt;=35,"24-35",IF(ChurnData[[#This Row],[TenureMonths]]&lt;=47,"36-47",IF(ChurnData[[#This Row],[TenureMonths]]&lt;=59,"48-59","60-72")))))</f>
        <v>0-11</v>
      </c>
      <c r="V475">
        <f>IF(ChurnData[[#This Row],[Churn]]="Yes",1,0)</f>
        <v>0</v>
      </c>
    </row>
    <row r="476" spans="1:22" x14ac:dyDescent="0.35">
      <c r="A476" t="s">
        <v>521</v>
      </c>
      <c r="B476" t="s">
        <v>36</v>
      </c>
      <c r="C476">
        <v>0</v>
      </c>
      <c r="D476" t="s">
        <v>20</v>
      </c>
      <c r="E476" t="s">
        <v>21</v>
      </c>
      <c r="F476" t="s">
        <v>37</v>
      </c>
      <c r="G476" s="2">
        <v>34</v>
      </c>
      <c r="H476" t="s">
        <v>20</v>
      </c>
      <c r="I476" t="s">
        <v>23</v>
      </c>
      <c r="J476" t="s">
        <v>21</v>
      </c>
      <c r="K476" t="s">
        <v>21</v>
      </c>
      <c r="L476" t="s">
        <v>24</v>
      </c>
      <c r="M476" t="s">
        <v>20</v>
      </c>
      <c r="N476" t="s">
        <v>30</v>
      </c>
      <c r="O476" s="1">
        <v>75.59</v>
      </c>
      <c r="P476" s="1">
        <v>2628</v>
      </c>
      <c r="Q476">
        <v>3</v>
      </c>
      <c r="R476" t="s">
        <v>21</v>
      </c>
      <c r="S476" t="str">
        <f>IF(ChurnData[[#This Row],[MonthlyCharges]]&lt;=30,"1. Up to 30",IF(ChurnData[[#This Row],[MonthlyCharges]]&lt;=50,"2. 31-50",IF(ChurnData[[#This Row],[MonthlyCharges]]&lt;=70,"3. 51-70",IF(ChurnData[[#This Row],[MonthlyCharges]]&lt;=90,"4. 71-90","5. Over 90"))))</f>
        <v>4. 71-90</v>
      </c>
      <c r="T476" t="str">
        <f>IF(AND(ChurnData[[#This Row],[Contract]]="Month-to-month",ChurnData[[#This Row],[InternetService]]="Fiber optic",ChurnData[[#This Row],[TenureMonths]]&lt;=11),"High-risk","Other")</f>
        <v>Other</v>
      </c>
      <c r="U476" t="str">
        <f>IF(ChurnData[[#This Row],[TenureMonths]]&lt;=11,"0-11",IF(ChurnData[[#This Row],[TenureMonths]]&lt;=23,"12-23",IF(ChurnData[[#This Row],[TenureMonths]]&lt;=35,"24-35",IF(ChurnData[[#This Row],[TenureMonths]]&lt;=47,"36-47",IF(ChurnData[[#This Row],[TenureMonths]]&lt;=59,"48-59","60-72")))))</f>
        <v>24-35</v>
      </c>
      <c r="V476">
        <f>IF(ChurnData[[#This Row],[Churn]]="Yes",1,0)</f>
        <v>0</v>
      </c>
    </row>
    <row r="477" spans="1:22" x14ac:dyDescent="0.35">
      <c r="A477" t="s">
        <v>522</v>
      </c>
      <c r="B477" t="s">
        <v>36</v>
      </c>
      <c r="C477">
        <v>0</v>
      </c>
      <c r="D477" t="s">
        <v>20</v>
      </c>
      <c r="E477" t="s">
        <v>20</v>
      </c>
      <c r="F477" t="s">
        <v>56</v>
      </c>
      <c r="G477" s="2">
        <v>13</v>
      </c>
      <c r="H477" t="s">
        <v>20</v>
      </c>
      <c r="I477" t="s">
        <v>23</v>
      </c>
      <c r="J477" t="s">
        <v>21</v>
      </c>
      <c r="K477" t="s">
        <v>21</v>
      </c>
      <c r="L477" t="s">
        <v>33</v>
      </c>
      <c r="M477" t="s">
        <v>21</v>
      </c>
      <c r="N477" t="s">
        <v>30</v>
      </c>
      <c r="O477" s="1">
        <v>81.89</v>
      </c>
      <c r="P477" s="1">
        <v>1042.3499999999999</v>
      </c>
      <c r="Q477">
        <v>2</v>
      </c>
      <c r="R477" t="s">
        <v>20</v>
      </c>
      <c r="S477" t="str">
        <f>IF(ChurnData[[#This Row],[MonthlyCharges]]&lt;=30,"1. Up to 30",IF(ChurnData[[#This Row],[MonthlyCharges]]&lt;=50,"2. 31-50",IF(ChurnData[[#This Row],[MonthlyCharges]]&lt;=70,"3. 51-70",IF(ChurnData[[#This Row],[MonthlyCharges]]&lt;=90,"4. 71-90","5. Over 90"))))</f>
        <v>4. 71-90</v>
      </c>
      <c r="T477" t="str">
        <f>IF(AND(ChurnData[[#This Row],[Contract]]="Month-to-month",ChurnData[[#This Row],[InternetService]]="Fiber optic",ChurnData[[#This Row],[TenureMonths]]&lt;=11),"High-risk","Other")</f>
        <v>Other</v>
      </c>
      <c r="U477" t="str">
        <f>IF(ChurnData[[#This Row],[TenureMonths]]&lt;=11,"0-11",IF(ChurnData[[#This Row],[TenureMonths]]&lt;=23,"12-23",IF(ChurnData[[#This Row],[TenureMonths]]&lt;=35,"24-35",IF(ChurnData[[#This Row],[TenureMonths]]&lt;=47,"36-47",IF(ChurnData[[#This Row],[TenureMonths]]&lt;=59,"48-59","60-72")))))</f>
        <v>12-23</v>
      </c>
      <c r="V477">
        <f>IF(ChurnData[[#This Row],[Churn]]="Yes",1,0)</f>
        <v>1</v>
      </c>
    </row>
    <row r="478" spans="1:22" x14ac:dyDescent="0.35">
      <c r="A478" t="s">
        <v>523</v>
      </c>
      <c r="B478" t="s">
        <v>19</v>
      </c>
      <c r="C478">
        <v>0</v>
      </c>
      <c r="D478" t="s">
        <v>20</v>
      </c>
      <c r="E478" t="s">
        <v>20</v>
      </c>
      <c r="F478" t="s">
        <v>75</v>
      </c>
      <c r="G478" s="2">
        <v>17</v>
      </c>
      <c r="H478" t="s">
        <v>20</v>
      </c>
      <c r="I478" t="s">
        <v>32</v>
      </c>
      <c r="J478" t="s">
        <v>21</v>
      </c>
      <c r="K478" t="s">
        <v>21</v>
      </c>
      <c r="L478" t="s">
        <v>33</v>
      </c>
      <c r="M478" t="s">
        <v>20</v>
      </c>
      <c r="N478" t="s">
        <v>43</v>
      </c>
      <c r="O478" s="1">
        <v>51.23</v>
      </c>
      <c r="P478" s="1">
        <v>855.35</v>
      </c>
      <c r="Q478">
        <v>3</v>
      </c>
      <c r="R478" t="s">
        <v>21</v>
      </c>
      <c r="S478" t="str">
        <f>IF(ChurnData[[#This Row],[MonthlyCharges]]&lt;=30,"1. Up to 30",IF(ChurnData[[#This Row],[MonthlyCharges]]&lt;=50,"2. 31-50",IF(ChurnData[[#This Row],[MonthlyCharges]]&lt;=70,"3. 51-70",IF(ChurnData[[#This Row],[MonthlyCharges]]&lt;=90,"4. 71-90","5. Over 90"))))</f>
        <v>3. 51-70</v>
      </c>
      <c r="T478" t="str">
        <f>IF(AND(ChurnData[[#This Row],[Contract]]="Month-to-month",ChurnData[[#This Row],[InternetService]]="Fiber optic",ChurnData[[#This Row],[TenureMonths]]&lt;=11),"High-risk","Other")</f>
        <v>Other</v>
      </c>
      <c r="U478" t="str">
        <f>IF(ChurnData[[#This Row],[TenureMonths]]&lt;=11,"0-11",IF(ChurnData[[#This Row],[TenureMonths]]&lt;=23,"12-23",IF(ChurnData[[#This Row],[TenureMonths]]&lt;=35,"24-35",IF(ChurnData[[#This Row],[TenureMonths]]&lt;=47,"36-47",IF(ChurnData[[#This Row],[TenureMonths]]&lt;=59,"48-59","60-72")))))</f>
        <v>12-23</v>
      </c>
      <c r="V478">
        <f>IF(ChurnData[[#This Row],[Churn]]="Yes",1,0)</f>
        <v>0</v>
      </c>
    </row>
    <row r="479" spans="1:22" x14ac:dyDescent="0.35">
      <c r="A479" t="s">
        <v>524</v>
      </c>
      <c r="B479" t="s">
        <v>19</v>
      </c>
      <c r="C479">
        <v>0</v>
      </c>
      <c r="D479" t="s">
        <v>21</v>
      </c>
      <c r="E479" t="s">
        <v>21</v>
      </c>
      <c r="F479" t="s">
        <v>49</v>
      </c>
      <c r="G479" s="2">
        <v>50</v>
      </c>
      <c r="H479" t="s">
        <v>20</v>
      </c>
      <c r="I479" t="s">
        <v>23</v>
      </c>
      <c r="J479" t="s">
        <v>21</v>
      </c>
      <c r="K479" t="s">
        <v>20</v>
      </c>
      <c r="L479" t="s">
        <v>24</v>
      </c>
      <c r="M479" t="s">
        <v>20</v>
      </c>
      <c r="N479" t="s">
        <v>43</v>
      </c>
      <c r="O479" s="1">
        <v>88.87</v>
      </c>
      <c r="P479" s="1">
        <v>4447.54</v>
      </c>
      <c r="Q479">
        <v>0</v>
      </c>
      <c r="R479" t="s">
        <v>21</v>
      </c>
      <c r="S479" t="str">
        <f>IF(ChurnData[[#This Row],[MonthlyCharges]]&lt;=30,"1. Up to 30",IF(ChurnData[[#This Row],[MonthlyCharges]]&lt;=50,"2. 31-50",IF(ChurnData[[#This Row],[MonthlyCharges]]&lt;=70,"3. 51-70",IF(ChurnData[[#This Row],[MonthlyCharges]]&lt;=90,"4. 71-90","5. Over 90"))))</f>
        <v>4. 71-90</v>
      </c>
      <c r="T479" t="str">
        <f>IF(AND(ChurnData[[#This Row],[Contract]]="Month-to-month",ChurnData[[#This Row],[InternetService]]="Fiber optic",ChurnData[[#This Row],[TenureMonths]]&lt;=11),"High-risk","Other")</f>
        <v>Other</v>
      </c>
      <c r="U479" t="str">
        <f>IF(ChurnData[[#This Row],[TenureMonths]]&lt;=11,"0-11",IF(ChurnData[[#This Row],[TenureMonths]]&lt;=23,"12-23",IF(ChurnData[[#This Row],[TenureMonths]]&lt;=35,"24-35",IF(ChurnData[[#This Row],[TenureMonths]]&lt;=47,"36-47",IF(ChurnData[[#This Row],[TenureMonths]]&lt;=59,"48-59","60-72")))))</f>
        <v>48-59</v>
      </c>
      <c r="V479">
        <f>IF(ChurnData[[#This Row],[Churn]]="Yes",1,0)</f>
        <v>0</v>
      </c>
    </row>
    <row r="480" spans="1:22" x14ac:dyDescent="0.35">
      <c r="A480" t="s">
        <v>525</v>
      </c>
      <c r="B480" t="s">
        <v>36</v>
      </c>
      <c r="C480">
        <v>0</v>
      </c>
      <c r="D480" t="s">
        <v>20</v>
      </c>
      <c r="E480" t="s">
        <v>21</v>
      </c>
      <c r="F480" t="s">
        <v>58</v>
      </c>
      <c r="G480" s="2">
        <v>30</v>
      </c>
      <c r="H480" t="s">
        <v>20</v>
      </c>
      <c r="I480" t="s">
        <v>21</v>
      </c>
      <c r="J480" t="s">
        <v>28</v>
      </c>
      <c r="K480" t="s">
        <v>28</v>
      </c>
      <c r="L480" t="s">
        <v>29</v>
      </c>
      <c r="M480" t="s">
        <v>20</v>
      </c>
      <c r="N480" t="s">
        <v>25</v>
      </c>
      <c r="O480" s="1">
        <v>30.79</v>
      </c>
      <c r="P480" s="1">
        <v>911.51</v>
      </c>
      <c r="Q480">
        <v>0</v>
      </c>
      <c r="R480" t="s">
        <v>20</v>
      </c>
      <c r="S480" t="str">
        <f>IF(ChurnData[[#This Row],[MonthlyCharges]]&lt;=30,"1. Up to 30",IF(ChurnData[[#This Row],[MonthlyCharges]]&lt;=50,"2. 31-50",IF(ChurnData[[#This Row],[MonthlyCharges]]&lt;=70,"3. 51-70",IF(ChurnData[[#This Row],[MonthlyCharges]]&lt;=90,"4. 71-90","5. Over 90"))))</f>
        <v>2. 31-50</v>
      </c>
      <c r="T480" t="str">
        <f>IF(AND(ChurnData[[#This Row],[Contract]]="Month-to-month",ChurnData[[#This Row],[InternetService]]="Fiber optic",ChurnData[[#This Row],[TenureMonths]]&lt;=11),"High-risk","Other")</f>
        <v>Other</v>
      </c>
      <c r="U480" t="str">
        <f>IF(ChurnData[[#This Row],[TenureMonths]]&lt;=11,"0-11",IF(ChurnData[[#This Row],[TenureMonths]]&lt;=23,"12-23",IF(ChurnData[[#This Row],[TenureMonths]]&lt;=35,"24-35",IF(ChurnData[[#This Row],[TenureMonths]]&lt;=47,"36-47",IF(ChurnData[[#This Row],[TenureMonths]]&lt;=59,"48-59","60-72")))))</f>
        <v>24-35</v>
      </c>
      <c r="V480">
        <f>IF(ChurnData[[#This Row],[Churn]]="Yes",1,0)</f>
        <v>1</v>
      </c>
    </row>
    <row r="481" spans="1:22" x14ac:dyDescent="0.35">
      <c r="A481" t="s">
        <v>526</v>
      </c>
      <c r="B481" t="s">
        <v>19</v>
      </c>
      <c r="C481">
        <v>0</v>
      </c>
      <c r="D481" t="s">
        <v>21</v>
      </c>
      <c r="E481" t="s">
        <v>21</v>
      </c>
      <c r="F481" t="s">
        <v>47</v>
      </c>
      <c r="G481" s="2">
        <v>7</v>
      </c>
      <c r="H481" t="s">
        <v>20</v>
      </c>
      <c r="I481" t="s">
        <v>23</v>
      </c>
      <c r="J481" t="s">
        <v>21</v>
      </c>
      <c r="K481" t="s">
        <v>20</v>
      </c>
      <c r="L481" t="s">
        <v>33</v>
      </c>
      <c r="M481" t="s">
        <v>20</v>
      </c>
      <c r="N481" t="s">
        <v>43</v>
      </c>
      <c r="O481" s="1">
        <v>103.47</v>
      </c>
      <c r="P481" s="1">
        <v>708.77</v>
      </c>
      <c r="Q481">
        <v>3</v>
      </c>
      <c r="R481" t="s">
        <v>21</v>
      </c>
      <c r="S481" t="str">
        <f>IF(ChurnData[[#This Row],[MonthlyCharges]]&lt;=30,"1. Up to 30",IF(ChurnData[[#This Row],[MonthlyCharges]]&lt;=50,"2. 31-50",IF(ChurnData[[#This Row],[MonthlyCharges]]&lt;=70,"3. 51-70",IF(ChurnData[[#This Row],[MonthlyCharges]]&lt;=90,"4. 71-90","5. Over 90"))))</f>
        <v>5. Over 90</v>
      </c>
      <c r="T481" t="str">
        <f>IF(AND(ChurnData[[#This Row],[Contract]]="Month-to-month",ChurnData[[#This Row],[InternetService]]="Fiber optic",ChurnData[[#This Row],[TenureMonths]]&lt;=11),"High-risk","Other")</f>
        <v>High-risk</v>
      </c>
      <c r="U481" t="str">
        <f>IF(ChurnData[[#This Row],[TenureMonths]]&lt;=11,"0-11",IF(ChurnData[[#This Row],[TenureMonths]]&lt;=23,"12-23",IF(ChurnData[[#This Row],[TenureMonths]]&lt;=35,"24-35",IF(ChurnData[[#This Row],[TenureMonths]]&lt;=47,"36-47",IF(ChurnData[[#This Row],[TenureMonths]]&lt;=59,"48-59","60-72")))))</f>
        <v>0-11</v>
      </c>
      <c r="V481">
        <f>IF(ChurnData[[#This Row],[Churn]]="Yes",1,0)</f>
        <v>0</v>
      </c>
    </row>
    <row r="482" spans="1:22" x14ac:dyDescent="0.35">
      <c r="A482" t="s">
        <v>527</v>
      </c>
      <c r="B482" t="s">
        <v>19</v>
      </c>
      <c r="C482">
        <v>0</v>
      </c>
      <c r="D482" t="s">
        <v>21</v>
      </c>
      <c r="E482" t="s">
        <v>21</v>
      </c>
      <c r="F482" t="s">
        <v>49</v>
      </c>
      <c r="G482" s="2">
        <v>25</v>
      </c>
      <c r="H482" t="s">
        <v>20</v>
      </c>
      <c r="I482" t="s">
        <v>23</v>
      </c>
      <c r="J482" t="s">
        <v>20</v>
      </c>
      <c r="K482" t="s">
        <v>20</v>
      </c>
      <c r="L482" t="s">
        <v>33</v>
      </c>
      <c r="M482" t="s">
        <v>21</v>
      </c>
      <c r="N482" t="s">
        <v>43</v>
      </c>
      <c r="O482" s="1">
        <v>86.85</v>
      </c>
      <c r="P482" s="1">
        <v>2173.63</v>
      </c>
      <c r="Q482">
        <v>0</v>
      </c>
      <c r="R482" t="s">
        <v>21</v>
      </c>
      <c r="S482" t="str">
        <f>IF(ChurnData[[#This Row],[MonthlyCharges]]&lt;=30,"1. Up to 30",IF(ChurnData[[#This Row],[MonthlyCharges]]&lt;=50,"2. 31-50",IF(ChurnData[[#This Row],[MonthlyCharges]]&lt;=70,"3. 51-70",IF(ChurnData[[#This Row],[MonthlyCharges]]&lt;=90,"4. 71-90","5. Over 90"))))</f>
        <v>4. 71-90</v>
      </c>
      <c r="T482" t="str">
        <f>IF(AND(ChurnData[[#This Row],[Contract]]="Month-to-month",ChurnData[[#This Row],[InternetService]]="Fiber optic",ChurnData[[#This Row],[TenureMonths]]&lt;=11),"High-risk","Other")</f>
        <v>Other</v>
      </c>
      <c r="U482" t="str">
        <f>IF(ChurnData[[#This Row],[TenureMonths]]&lt;=11,"0-11",IF(ChurnData[[#This Row],[TenureMonths]]&lt;=23,"12-23",IF(ChurnData[[#This Row],[TenureMonths]]&lt;=35,"24-35",IF(ChurnData[[#This Row],[TenureMonths]]&lt;=47,"36-47",IF(ChurnData[[#This Row],[TenureMonths]]&lt;=59,"48-59","60-72")))))</f>
        <v>24-35</v>
      </c>
      <c r="V482">
        <f>IF(ChurnData[[#This Row],[Churn]]="Yes",1,0)</f>
        <v>0</v>
      </c>
    </row>
    <row r="483" spans="1:22" x14ac:dyDescent="0.35">
      <c r="A483" t="s">
        <v>528</v>
      </c>
      <c r="B483" t="s">
        <v>19</v>
      </c>
      <c r="C483">
        <v>0</v>
      </c>
      <c r="D483" t="s">
        <v>20</v>
      </c>
      <c r="E483" t="s">
        <v>20</v>
      </c>
      <c r="F483" t="s">
        <v>45</v>
      </c>
      <c r="G483" s="2">
        <v>7</v>
      </c>
      <c r="H483" t="s">
        <v>20</v>
      </c>
      <c r="I483" t="s">
        <v>21</v>
      </c>
      <c r="J483" t="s">
        <v>28</v>
      </c>
      <c r="K483" t="s">
        <v>28</v>
      </c>
      <c r="L483" t="s">
        <v>33</v>
      </c>
      <c r="M483" t="s">
        <v>20</v>
      </c>
      <c r="N483" t="s">
        <v>34</v>
      </c>
      <c r="O483" s="1">
        <v>31.3</v>
      </c>
      <c r="P483" s="1">
        <v>214.72</v>
      </c>
      <c r="Q483">
        <v>0</v>
      </c>
      <c r="R483" t="s">
        <v>20</v>
      </c>
      <c r="S483" t="str">
        <f>IF(ChurnData[[#This Row],[MonthlyCharges]]&lt;=30,"1. Up to 30",IF(ChurnData[[#This Row],[MonthlyCharges]]&lt;=50,"2. 31-50",IF(ChurnData[[#This Row],[MonthlyCharges]]&lt;=70,"3. 51-70",IF(ChurnData[[#This Row],[MonthlyCharges]]&lt;=90,"4. 71-90","5. Over 90"))))</f>
        <v>2. 31-50</v>
      </c>
      <c r="T483" t="str">
        <f>IF(AND(ChurnData[[#This Row],[Contract]]="Month-to-month",ChurnData[[#This Row],[InternetService]]="Fiber optic",ChurnData[[#This Row],[TenureMonths]]&lt;=11),"High-risk","Other")</f>
        <v>Other</v>
      </c>
      <c r="U483" t="str">
        <f>IF(ChurnData[[#This Row],[TenureMonths]]&lt;=11,"0-11",IF(ChurnData[[#This Row],[TenureMonths]]&lt;=23,"12-23",IF(ChurnData[[#This Row],[TenureMonths]]&lt;=35,"24-35",IF(ChurnData[[#This Row],[TenureMonths]]&lt;=47,"36-47",IF(ChurnData[[#This Row],[TenureMonths]]&lt;=59,"48-59","60-72")))))</f>
        <v>0-11</v>
      </c>
      <c r="V483">
        <f>IF(ChurnData[[#This Row],[Churn]]="Yes",1,0)</f>
        <v>1</v>
      </c>
    </row>
    <row r="484" spans="1:22" x14ac:dyDescent="0.35">
      <c r="A484" t="s">
        <v>529</v>
      </c>
      <c r="B484" t="s">
        <v>19</v>
      </c>
      <c r="C484">
        <v>0</v>
      </c>
      <c r="D484" t="s">
        <v>20</v>
      </c>
      <c r="E484" t="s">
        <v>20</v>
      </c>
      <c r="F484" t="s">
        <v>45</v>
      </c>
      <c r="G484" s="2">
        <v>29</v>
      </c>
      <c r="H484" t="s">
        <v>20</v>
      </c>
      <c r="I484" t="s">
        <v>32</v>
      </c>
      <c r="J484" t="s">
        <v>21</v>
      </c>
      <c r="K484" t="s">
        <v>21</v>
      </c>
      <c r="L484" t="s">
        <v>33</v>
      </c>
      <c r="M484" t="s">
        <v>20</v>
      </c>
      <c r="N484" t="s">
        <v>34</v>
      </c>
      <c r="O484" s="1">
        <v>60.38</v>
      </c>
      <c r="P484" s="1">
        <v>1740.94</v>
      </c>
      <c r="Q484">
        <v>2</v>
      </c>
      <c r="R484" t="s">
        <v>20</v>
      </c>
      <c r="S484" t="str">
        <f>IF(ChurnData[[#This Row],[MonthlyCharges]]&lt;=30,"1. Up to 30",IF(ChurnData[[#This Row],[MonthlyCharges]]&lt;=50,"2. 31-50",IF(ChurnData[[#This Row],[MonthlyCharges]]&lt;=70,"3. 51-70",IF(ChurnData[[#This Row],[MonthlyCharges]]&lt;=90,"4. 71-90","5. Over 90"))))</f>
        <v>3. 51-70</v>
      </c>
      <c r="T484" t="str">
        <f>IF(AND(ChurnData[[#This Row],[Contract]]="Month-to-month",ChurnData[[#This Row],[InternetService]]="Fiber optic",ChurnData[[#This Row],[TenureMonths]]&lt;=11),"High-risk","Other")</f>
        <v>Other</v>
      </c>
      <c r="U484" t="str">
        <f>IF(ChurnData[[#This Row],[TenureMonths]]&lt;=11,"0-11",IF(ChurnData[[#This Row],[TenureMonths]]&lt;=23,"12-23",IF(ChurnData[[#This Row],[TenureMonths]]&lt;=35,"24-35",IF(ChurnData[[#This Row],[TenureMonths]]&lt;=47,"36-47",IF(ChurnData[[#This Row],[TenureMonths]]&lt;=59,"48-59","60-72")))))</f>
        <v>24-35</v>
      </c>
      <c r="V484">
        <f>IF(ChurnData[[#This Row],[Churn]]="Yes",1,0)</f>
        <v>1</v>
      </c>
    </row>
    <row r="485" spans="1:22" x14ac:dyDescent="0.35">
      <c r="A485" t="s">
        <v>530</v>
      </c>
      <c r="B485" t="s">
        <v>19</v>
      </c>
      <c r="C485">
        <v>0</v>
      </c>
      <c r="D485" t="s">
        <v>21</v>
      </c>
      <c r="E485" t="s">
        <v>21</v>
      </c>
      <c r="F485" t="s">
        <v>37</v>
      </c>
      <c r="G485" s="2">
        <v>33</v>
      </c>
      <c r="H485" t="s">
        <v>20</v>
      </c>
      <c r="I485" t="s">
        <v>32</v>
      </c>
      <c r="J485" t="s">
        <v>20</v>
      </c>
      <c r="K485" t="s">
        <v>20</v>
      </c>
      <c r="L485" t="s">
        <v>24</v>
      </c>
      <c r="M485" t="s">
        <v>20</v>
      </c>
      <c r="N485" t="s">
        <v>25</v>
      </c>
      <c r="O485" s="1">
        <v>60.65</v>
      </c>
      <c r="P485" s="1">
        <v>1949.79</v>
      </c>
      <c r="Q485">
        <v>1</v>
      </c>
      <c r="R485" t="s">
        <v>21</v>
      </c>
      <c r="S485" t="str">
        <f>IF(ChurnData[[#This Row],[MonthlyCharges]]&lt;=30,"1. Up to 30",IF(ChurnData[[#This Row],[MonthlyCharges]]&lt;=50,"2. 31-50",IF(ChurnData[[#This Row],[MonthlyCharges]]&lt;=70,"3. 51-70",IF(ChurnData[[#This Row],[MonthlyCharges]]&lt;=90,"4. 71-90","5. Over 90"))))</f>
        <v>3. 51-70</v>
      </c>
      <c r="T485" t="str">
        <f>IF(AND(ChurnData[[#This Row],[Contract]]="Month-to-month",ChurnData[[#This Row],[InternetService]]="Fiber optic",ChurnData[[#This Row],[TenureMonths]]&lt;=11),"High-risk","Other")</f>
        <v>Other</v>
      </c>
      <c r="U485" t="str">
        <f>IF(ChurnData[[#This Row],[TenureMonths]]&lt;=11,"0-11",IF(ChurnData[[#This Row],[TenureMonths]]&lt;=23,"12-23",IF(ChurnData[[#This Row],[TenureMonths]]&lt;=35,"24-35",IF(ChurnData[[#This Row],[TenureMonths]]&lt;=47,"36-47",IF(ChurnData[[#This Row],[TenureMonths]]&lt;=59,"48-59","60-72")))))</f>
        <v>24-35</v>
      </c>
      <c r="V485">
        <f>IF(ChurnData[[#This Row],[Churn]]="Yes",1,0)</f>
        <v>0</v>
      </c>
    </row>
    <row r="486" spans="1:22" x14ac:dyDescent="0.35">
      <c r="A486" t="s">
        <v>531</v>
      </c>
      <c r="B486" t="s">
        <v>36</v>
      </c>
      <c r="C486">
        <v>0</v>
      </c>
      <c r="D486" t="s">
        <v>21</v>
      </c>
      <c r="E486" t="s">
        <v>21</v>
      </c>
      <c r="F486" t="s">
        <v>49</v>
      </c>
      <c r="G486" s="2">
        <v>2</v>
      </c>
      <c r="H486" t="s">
        <v>20</v>
      </c>
      <c r="I486" t="s">
        <v>32</v>
      </c>
      <c r="J486" t="s">
        <v>21</v>
      </c>
      <c r="K486" t="s">
        <v>21</v>
      </c>
      <c r="L486" t="s">
        <v>33</v>
      </c>
      <c r="M486" t="s">
        <v>20</v>
      </c>
      <c r="N486" t="s">
        <v>43</v>
      </c>
      <c r="O486" s="1">
        <v>54.28</v>
      </c>
      <c r="P486" s="1">
        <v>110.88</v>
      </c>
      <c r="Q486">
        <v>2</v>
      </c>
      <c r="R486" t="s">
        <v>20</v>
      </c>
      <c r="S486" t="str">
        <f>IF(ChurnData[[#This Row],[MonthlyCharges]]&lt;=30,"1. Up to 30",IF(ChurnData[[#This Row],[MonthlyCharges]]&lt;=50,"2. 31-50",IF(ChurnData[[#This Row],[MonthlyCharges]]&lt;=70,"3. 51-70",IF(ChurnData[[#This Row],[MonthlyCharges]]&lt;=90,"4. 71-90","5. Over 90"))))</f>
        <v>3. 51-70</v>
      </c>
      <c r="T486" t="str">
        <f>IF(AND(ChurnData[[#This Row],[Contract]]="Month-to-month",ChurnData[[#This Row],[InternetService]]="Fiber optic",ChurnData[[#This Row],[TenureMonths]]&lt;=11),"High-risk","Other")</f>
        <v>Other</v>
      </c>
      <c r="U486" t="str">
        <f>IF(ChurnData[[#This Row],[TenureMonths]]&lt;=11,"0-11",IF(ChurnData[[#This Row],[TenureMonths]]&lt;=23,"12-23",IF(ChurnData[[#This Row],[TenureMonths]]&lt;=35,"24-35",IF(ChurnData[[#This Row],[TenureMonths]]&lt;=47,"36-47",IF(ChurnData[[#This Row],[TenureMonths]]&lt;=59,"48-59","60-72")))))</f>
        <v>0-11</v>
      </c>
      <c r="V486">
        <f>IF(ChurnData[[#This Row],[Churn]]="Yes",1,0)</f>
        <v>1</v>
      </c>
    </row>
    <row r="487" spans="1:22" x14ac:dyDescent="0.35">
      <c r="A487" t="s">
        <v>532</v>
      </c>
      <c r="B487" t="s">
        <v>19</v>
      </c>
      <c r="C487">
        <v>0</v>
      </c>
      <c r="D487" t="s">
        <v>21</v>
      </c>
      <c r="E487" t="s">
        <v>20</v>
      </c>
      <c r="F487" t="s">
        <v>47</v>
      </c>
      <c r="G487" s="2">
        <v>46</v>
      </c>
      <c r="H487" t="s">
        <v>20</v>
      </c>
      <c r="I487" t="s">
        <v>32</v>
      </c>
      <c r="J487" t="s">
        <v>20</v>
      </c>
      <c r="K487" t="s">
        <v>21</v>
      </c>
      <c r="L487" t="s">
        <v>24</v>
      </c>
      <c r="M487" t="s">
        <v>20</v>
      </c>
      <c r="N487" t="s">
        <v>34</v>
      </c>
      <c r="O487" s="1">
        <v>61.06</v>
      </c>
      <c r="P487" s="1">
        <v>2892.09</v>
      </c>
      <c r="Q487">
        <v>1</v>
      </c>
      <c r="R487" t="s">
        <v>21</v>
      </c>
      <c r="S487" t="str">
        <f>IF(ChurnData[[#This Row],[MonthlyCharges]]&lt;=30,"1. Up to 30",IF(ChurnData[[#This Row],[MonthlyCharges]]&lt;=50,"2. 31-50",IF(ChurnData[[#This Row],[MonthlyCharges]]&lt;=70,"3. 51-70",IF(ChurnData[[#This Row],[MonthlyCharges]]&lt;=90,"4. 71-90","5. Over 90"))))</f>
        <v>3. 51-70</v>
      </c>
      <c r="T487" t="str">
        <f>IF(AND(ChurnData[[#This Row],[Contract]]="Month-to-month",ChurnData[[#This Row],[InternetService]]="Fiber optic",ChurnData[[#This Row],[TenureMonths]]&lt;=11),"High-risk","Other")</f>
        <v>Other</v>
      </c>
      <c r="U487" t="str">
        <f>IF(ChurnData[[#This Row],[TenureMonths]]&lt;=11,"0-11",IF(ChurnData[[#This Row],[TenureMonths]]&lt;=23,"12-23",IF(ChurnData[[#This Row],[TenureMonths]]&lt;=35,"24-35",IF(ChurnData[[#This Row],[TenureMonths]]&lt;=47,"36-47",IF(ChurnData[[#This Row],[TenureMonths]]&lt;=59,"48-59","60-72")))))</f>
        <v>36-47</v>
      </c>
      <c r="V487">
        <f>IF(ChurnData[[#This Row],[Churn]]="Yes",1,0)</f>
        <v>0</v>
      </c>
    </row>
    <row r="488" spans="1:22" x14ac:dyDescent="0.35">
      <c r="A488" t="s">
        <v>533</v>
      </c>
      <c r="B488" t="s">
        <v>19</v>
      </c>
      <c r="C488">
        <v>1</v>
      </c>
      <c r="D488" t="s">
        <v>20</v>
      </c>
      <c r="E488" t="s">
        <v>21</v>
      </c>
      <c r="F488" t="s">
        <v>22</v>
      </c>
      <c r="G488" s="2">
        <v>53</v>
      </c>
      <c r="H488" t="s">
        <v>20</v>
      </c>
      <c r="I488" t="s">
        <v>23</v>
      </c>
      <c r="J488" t="s">
        <v>20</v>
      </c>
      <c r="K488" t="s">
        <v>21</v>
      </c>
      <c r="L488" t="s">
        <v>24</v>
      </c>
      <c r="M488" t="s">
        <v>20</v>
      </c>
      <c r="N488" t="s">
        <v>34</v>
      </c>
      <c r="O488" s="1">
        <v>82.08</v>
      </c>
      <c r="P488" s="1">
        <v>4408.67</v>
      </c>
      <c r="Q488">
        <v>6</v>
      </c>
      <c r="R488" t="s">
        <v>21</v>
      </c>
      <c r="S488" t="str">
        <f>IF(ChurnData[[#This Row],[MonthlyCharges]]&lt;=30,"1. Up to 30",IF(ChurnData[[#This Row],[MonthlyCharges]]&lt;=50,"2. 31-50",IF(ChurnData[[#This Row],[MonthlyCharges]]&lt;=70,"3. 51-70",IF(ChurnData[[#This Row],[MonthlyCharges]]&lt;=90,"4. 71-90","5. Over 90"))))</f>
        <v>4. 71-90</v>
      </c>
      <c r="T488" t="str">
        <f>IF(AND(ChurnData[[#This Row],[Contract]]="Month-to-month",ChurnData[[#This Row],[InternetService]]="Fiber optic",ChurnData[[#This Row],[TenureMonths]]&lt;=11),"High-risk","Other")</f>
        <v>Other</v>
      </c>
      <c r="U488" t="str">
        <f>IF(ChurnData[[#This Row],[TenureMonths]]&lt;=11,"0-11",IF(ChurnData[[#This Row],[TenureMonths]]&lt;=23,"12-23",IF(ChurnData[[#This Row],[TenureMonths]]&lt;=35,"24-35",IF(ChurnData[[#This Row],[TenureMonths]]&lt;=47,"36-47",IF(ChurnData[[#This Row],[TenureMonths]]&lt;=59,"48-59","60-72")))))</f>
        <v>48-59</v>
      </c>
      <c r="V488">
        <f>IF(ChurnData[[#This Row],[Churn]]="Yes",1,0)</f>
        <v>0</v>
      </c>
    </row>
    <row r="489" spans="1:22" x14ac:dyDescent="0.35">
      <c r="A489" t="s">
        <v>534</v>
      </c>
      <c r="B489" t="s">
        <v>36</v>
      </c>
      <c r="C489">
        <v>0</v>
      </c>
      <c r="D489" t="s">
        <v>21</v>
      </c>
      <c r="E489" t="s">
        <v>21</v>
      </c>
      <c r="F489" t="s">
        <v>39</v>
      </c>
      <c r="G489" s="2">
        <v>66</v>
      </c>
      <c r="H489" t="s">
        <v>20</v>
      </c>
      <c r="I489" t="s">
        <v>21</v>
      </c>
      <c r="J489" t="s">
        <v>28</v>
      </c>
      <c r="K489" t="s">
        <v>28</v>
      </c>
      <c r="L489" t="s">
        <v>29</v>
      </c>
      <c r="M489" t="s">
        <v>21</v>
      </c>
      <c r="N489" t="s">
        <v>25</v>
      </c>
      <c r="O489" s="1">
        <v>32.33</v>
      </c>
      <c r="P489" s="1">
        <v>2140.83</v>
      </c>
      <c r="Q489">
        <v>0</v>
      </c>
      <c r="R489" t="s">
        <v>21</v>
      </c>
      <c r="S489" t="str">
        <f>IF(ChurnData[[#This Row],[MonthlyCharges]]&lt;=30,"1. Up to 30",IF(ChurnData[[#This Row],[MonthlyCharges]]&lt;=50,"2. 31-50",IF(ChurnData[[#This Row],[MonthlyCharges]]&lt;=70,"3. 51-70",IF(ChurnData[[#This Row],[MonthlyCharges]]&lt;=90,"4. 71-90","5. Over 90"))))</f>
        <v>2. 31-50</v>
      </c>
      <c r="T489" t="str">
        <f>IF(AND(ChurnData[[#This Row],[Contract]]="Month-to-month",ChurnData[[#This Row],[InternetService]]="Fiber optic",ChurnData[[#This Row],[TenureMonths]]&lt;=11),"High-risk","Other")</f>
        <v>Other</v>
      </c>
      <c r="U489" t="str">
        <f>IF(ChurnData[[#This Row],[TenureMonths]]&lt;=11,"0-11",IF(ChurnData[[#This Row],[TenureMonths]]&lt;=23,"12-23",IF(ChurnData[[#This Row],[TenureMonths]]&lt;=35,"24-35",IF(ChurnData[[#This Row],[TenureMonths]]&lt;=47,"36-47",IF(ChurnData[[#This Row],[TenureMonths]]&lt;=59,"48-59","60-72")))))</f>
        <v>60-72</v>
      </c>
      <c r="V489">
        <f>IF(ChurnData[[#This Row],[Churn]]="Yes",1,0)</f>
        <v>0</v>
      </c>
    </row>
    <row r="490" spans="1:22" x14ac:dyDescent="0.35">
      <c r="A490" t="s">
        <v>535</v>
      </c>
      <c r="B490" t="s">
        <v>36</v>
      </c>
      <c r="C490">
        <v>0</v>
      </c>
      <c r="D490" t="s">
        <v>21</v>
      </c>
      <c r="E490" t="s">
        <v>21</v>
      </c>
      <c r="F490" t="s">
        <v>39</v>
      </c>
      <c r="G490" s="2">
        <v>6</v>
      </c>
      <c r="H490" t="s">
        <v>20</v>
      </c>
      <c r="I490" t="s">
        <v>21</v>
      </c>
      <c r="J490" t="s">
        <v>28</v>
      </c>
      <c r="K490" t="s">
        <v>28</v>
      </c>
      <c r="L490" t="s">
        <v>33</v>
      </c>
      <c r="M490" t="s">
        <v>20</v>
      </c>
      <c r="N490" t="s">
        <v>30</v>
      </c>
      <c r="O490" s="1">
        <v>30.16</v>
      </c>
      <c r="P490" s="1">
        <v>185.81</v>
      </c>
      <c r="Q490">
        <v>4</v>
      </c>
      <c r="R490" t="s">
        <v>21</v>
      </c>
      <c r="S490" t="str">
        <f>IF(ChurnData[[#This Row],[MonthlyCharges]]&lt;=30,"1. Up to 30",IF(ChurnData[[#This Row],[MonthlyCharges]]&lt;=50,"2. 31-50",IF(ChurnData[[#This Row],[MonthlyCharges]]&lt;=70,"3. 51-70",IF(ChurnData[[#This Row],[MonthlyCharges]]&lt;=90,"4. 71-90","5. Over 90"))))</f>
        <v>2. 31-50</v>
      </c>
      <c r="T490" t="str">
        <f>IF(AND(ChurnData[[#This Row],[Contract]]="Month-to-month",ChurnData[[#This Row],[InternetService]]="Fiber optic",ChurnData[[#This Row],[TenureMonths]]&lt;=11),"High-risk","Other")</f>
        <v>Other</v>
      </c>
      <c r="U490" t="str">
        <f>IF(ChurnData[[#This Row],[TenureMonths]]&lt;=11,"0-11",IF(ChurnData[[#This Row],[TenureMonths]]&lt;=23,"12-23",IF(ChurnData[[#This Row],[TenureMonths]]&lt;=35,"24-35",IF(ChurnData[[#This Row],[TenureMonths]]&lt;=47,"36-47",IF(ChurnData[[#This Row],[TenureMonths]]&lt;=59,"48-59","60-72")))))</f>
        <v>0-11</v>
      </c>
      <c r="V490">
        <f>IF(ChurnData[[#This Row],[Churn]]="Yes",1,0)</f>
        <v>0</v>
      </c>
    </row>
    <row r="491" spans="1:22" x14ac:dyDescent="0.35">
      <c r="A491" t="s">
        <v>536</v>
      </c>
      <c r="B491" t="s">
        <v>19</v>
      </c>
      <c r="C491">
        <v>0</v>
      </c>
      <c r="D491" t="s">
        <v>21</v>
      </c>
      <c r="E491" t="s">
        <v>21</v>
      </c>
      <c r="F491" t="s">
        <v>47</v>
      </c>
      <c r="G491" s="2">
        <v>12</v>
      </c>
      <c r="H491" t="s">
        <v>20</v>
      </c>
      <c r="I491" t="s">
        <v>32</v>
      </c>
      <c r="J491" t="s">
        <v>20</v>
      </c>
      <c r="K491" t="s">
        <v>21</v>
      </c>
      <c r="L491" t="s">
        <v>33</v>
      </c>
      <c r="M491" t="s">
        <v>20</v>
      </c>
      <c r="N491" t="s">
        <v>25</v>
      </c>
      <c r="O491" s="1">
        <v>53.69</v>
      </c>
      <c r="P491" s="1">
        <v>660.76</v>
      </c>
      <c r="Q491">
        <v>2</v>
      </c>
      <c r="R491" t="s">
        <v>21</v>
      </c>
      <c r="S491" t="str">
        <f>IF(ChurnData[[#This Row],[MonthlyCharges]]&lt;=30,"1. Up to 30",IF(ChurnData[[#This Row],[MonthlyCharges]]&lt;=50,"2. 31-50",IF(ChurnData[[#This Row],[MonthlyCharges]]&lt;=70,"3. 51-70",IF(ChurnData[[#This Row],[MonthlyCharges]]&lt;=90,"4. 71-90","5. Over 90"))))</f>
        <v>3. 51-70</v>
      </c>
      <c r="T491" t="str">
        <f>IF(AND(ChurnData[[#This Row],[Contract]]="Month-to-month",ChurnData[[#This Row],[InternetService]]="Fiber optic",ChurnData[[#This Row],[TenureMonths]]&lt;=11),"High-risk","Other")</f>
        <v>Other</v>
      </c>
      <c r="U491" t="str">
        <f>IF(ChurnData[[#This Row],[TenureMonths]]&lt;=11,"0-11",IF(ChurnData[[#This Row],[TenureMonths]]&lt;=23,"12-23",IF(ChurnData[[#This Row],[TenureMonths]]&lt;=35,"24-35",IF(ChurnData[[#This Row],[TenureMonths]]&lt;=47,"36-47",IF(ChurnData[[#This Row],[TenureMonths]]&lt;=59,"48-59","60-72")))))</f>
        <v>12-23</v>
      </c>
      <c r="V491">
        <f>IF(ChurnData[[#This Row],[Churn]]="Yes",1,0)</f>
        <v>0</v>
      </c>
    </row>
    <row r="492" spans="1:22" x14ac:dyDescent="0.35">
      <c r="A492" t="s">
        <v>537</v>
      </c>
      <c r="B492" t="s">
        <v>19</v>
      </c>
      <c r="C492">
        <v>1</v>
      </c>
      <c r="D492" t="s">
        <v>21</v>
      </c>
      <c r="E492" t="s">
        <v>20</v>
      </c>
      <c r="F492" t="s">
        <v>27</v>
      </c>
      <c r="G492" s="2">
        <v>12</v>
      </c>
      <c r="H492" t="s">
        <v>20</v>
      </c>
      <c r="I492" t="s">
        <v>32</v>
      </c>
      <c r="J492" t="s">
        <v>21</v>
      </c>
      <c r="K492" t="s">
        <v>21</v>
      </c>
      <c r="L492" t="s">
        <v>33</v>
      </c>
      <c r="M492" t="s">
        <v>21</v>
      </c>
      <c r="N492" t="s">
        <v>25</v>
      </c>
      <c r="O492" s="1">
        <v>53.5</v>
      </c>
      <c r="P492" s="1">
        <v>639.94000000000005</v>
      </c>
      <c r="Q492">
        <v>3</v>
      </c>
      <c r="R492" t="s">
        <v>20</v>
      </c>
      <c r="S492" t="str">
        <f>IF(ChurnData[[#This Row],[MonthlyCharges]]&lt;=30,"1. Up to 30",IF(ChurnData[[#This Row],[MonthlyCharges]]&lt;=50,"2. 31-50",IF(ChurnData[[#This Row],[MonthlyCharges]]&lt;=70,"3. 51-70",IF(ChurnData[[#This Row],[MonthlyCharges]]&lt;=90,"4. 71-90","5. Over 90"))))</f>
        <v>3. 51-70</v>
      </c>
      <c r="T492" t="str">
        <f>IF(AND(ChurnData[[#This Row],[Contract]]="Month-to-month",ChurnData[[#This Row],[InternetService]]="Fiber optic",ChurnData[[#This Row],[TenureMonths]]&lt;=11),"High-risk","Other")</f>
        <v>Other</v>
      </c>
      <c r="U492" t="str">
        <f>IF(ChurnData[[#This Row],[TenureMonths]]&lt;=11,"0-11",IF(ChurnData[[#This Row],[TenureMonths]]&lt;=23,"12-23",IF(ChurnData[[#This Row],[TenureMonths]]&lt;=35,"24-35",IF(ChurnData[[#This Row],[TenureMonths]]&lt;=47,"36-47",IF(ChurnData[[#This Row],[TenureMonths]]&lt;=59,"48-59","60-72")))))</f>
        <v>12-23</v>
      </c>
      <c r="V492">
        <f>IF(ChurnData[[#This Row],[Churn]]="Yes",1,0)</f>
        <v>1</v>
      </c>
    </row>
    <row r="493" spans="1:22" x14ac:dyDescent="0.35">
      <c r="A493" t="s">
        <v>538</v>
      </c>
      <c r="B493" t="s">
        <v>36</v>
      </c>
      <c r="C493">
        <v>0</v>
      </c>
      <c r="D493" t="s">
        <v>20</v>
      </c>
      <c r="E493" t="s">
        <v>21</v>
      </c>
      <c r="F493" t="s">
        <v>45</v>
      </c>
      <c r="G493" s="2">
        <v>12</v>
      </c>
      <c r="H493" t="s">
        <v>20</v>
      </c>
      <c r="I493" t="s">
        <v>23</v>
      </c>
      <c r="J493" t="s">
        <v>20</v>
      </c>
      <c r="K493" t="s">
        <v>21</v>
      </c>
      <c r="L493" t="s">
        <v>33</v>
      </c>
      <c r="M493" t="s">
        <v>20</v>
      </c>
      <c r="N493" t="s">
        <v>34</v>
      </c>
      <c r="O493" s="1">
        <v>84.61</v>
      </c>
      <c r="P493" s="1">
        <v>1034.82</v>
      </c>
      <c r="Q493">
        <v>1</v>
      </c>
      <c r="R493" t="s">
        <v>20</v>
      </c>
      <c r="S493" t="str">
        <f>IF(ChurnData[[#This Row],[MonthlyCharges]]&lt;=30,"1. Up to 30",IF(ChurnData[[#This Row],[MonthlyCharges]]&lt;=50,"2. 31-50",IF(ChurnData[[#This Row],[MonthlyCharges]]&lt;=70,"3. 51-70",IF(ChurnData[[#This Row],[MonthlyCharges]]&lt;=90,"4. 71-90","5. Over 90"))))</f>
        <v>4. 71-90</v>
      </c>
      <c r="T493" t="str">
        <f>IF(AND(ChurnData[[#This Row],[Contract]]="Month-to-month",ChurnData[[#This Row],[InternetService]]="Fiber optic",ChurnData[[#This Row],[TenureMonths]]&lt;=11),"High-risk","Other")</f>
        <v>Other</v>
      </c>
      <c r="U493" t="str">
        <f>IF(ChurnData[[#This Row],[TenureMonths]]&lt;=11,"0-11",IF(ChurnData[[#This Row],[TenureMonths]]&lt;=23,"12-23",IF(ChurnData[[#This Row],[TenureMonths]]&lt;=35,"24-35",IF(ChurnData[[#This Row],[TenureMonths]]&lt;=47,"36-47",IF(ChurnData[[#This Row],[TenureMonths]]&lt;=59,"48-59","60-72")))))</f>
        <v>12-23</v>
      </c>
      <c r="V493">
        <f>IF(ChurnData[[#This Row],[Churn]]="Yes",1,0)</f>
        <v>1</v>
      </c>
    </row>
    <row r="494" spans="1:22" x14ac:dyDescent="0.35">
      <c r="A494" t="s">
        <v>539</v>
      </c>
      <c r="B494" t="s">
        <v>36</v>
      </c>
      <c r="C494">
        <v>0</v>
      </c>
      <c r="D494" t="s">
        <v>20</v>
      </c>
      <c r="E494" t="s">
        <v>21</v>
      </c>
      <c r="F494" t="s">
        <v>58</v>
      </c>
      <c r="G494" s="2">
        <v>2</v>
      </c>
      <c r="H494" t="s">
        <v>20</v>
      </c>
      <c r="I494" t="s">
        <v>23</v>
      </c>
      <c r="J494" t="s">
        <v>21</v>
      </c>
      <c r="K494" t="s">
        <v>20</v>
      </c>
      <c r="L494" t="s">
        <v>33</v>
      </c>
      <c r="M494" t="s">
        <v>21</v>
      </c>
      <c r="N494" t="s">
        <v>34</v>
      </c>
      <c r="O494" s="1">
        <v>82.79</v>
      </c>
      <c r="P494" s="1">
        <v>161.03</v>
      </c>
      <c r="Q494">
        <v>3</v>
      </c>
      <c r="R494" t="s">
        <v>20</v>
      </c>
      <c r="S494" t="str">
        <f>IF(ChurnData[[#This Row],[MonthlyCharges]]&lt;=30,"1. Up to 30",IF(ChurnData[[#This Row],[MonthlyCharges]]&lt;=50,"2. 31-50",IF(ChurnData[[#This Row],[MonthlyCharges]]&lt;=70,"3. 51-70",IF(ChurnData[[#This Row],[MonthlyCharges]]&lt;=90,"4. 71-90","5. Over 90"))))</f>
        <v>4. 71-90</v>
      </c>
      <c r="T494" t="str">
        <f>IF(AND(ChurnData[[#This Row],[Contract]]="Month-to-month",ChurnData[[#This Row],[InternetService]]="Fiber optic",ChurnData[[#This Row],[TenureMonths]]&lt;=11),"High-risk","Other")</f>
        <v>High-risk</v>
      </c>
      <c r="U494" t="str">
        <f>IF(ChurnData[[#This Row],[TenureMonths]]&lt;=11,"0-11",IF(ChurnData[[#This Row],[TenureMonths]]&lt;=23,"12-23",IF(ChurnData[[#This Row],[TenureMonths]]&lt;=35,"24-35",IF(ChurnData[[#This Row],[TenureMonths]]&lt;=47,"36-47",IF(ChurnData[[#This Row],[TenureMonths]]&lt;=59,"48-59","60-72")))))</f>
        <v>0-11</v>
      </c>
      <c r="V494">
        <f>IF(ChurnData[[#This Row],[Churn]]="Yes",1,0)</f>
        <v>1</v>
      </c>
    </row>
    <row r="495" spans="1:22" x14ac:dyDescent="0.35">
      <c r="A495" t="s">
        <v>540</v>
      </c>
      <c r="B495" t="s">
        <v>19</v>
      </c>
      <c r="C495">
        <v>0</v>
      </c>
      <c r="D495" t="s">
        <v>20</v>
      </c>
      <c r="E495" t="s">
        <v>20</v>
      </c>
      <c r="F495" t="s">
        <v>41</v>
      </c>
      <c r="G495" s="2">
        <v>5</v>
      </c>
      <c r="H495" t="s">
        <v>21</v>
      </c>
      <c r="I495" t="s">
        <v>23</v>
      </c>
      <c r="J495" t="s">
        <v>21</v>
      </c>
      <c r="K495" t="s">
        <v>21</v>
      </c>
      <c r="L495" t="s">
        <v>33</v>
      </c>
      <c r="M495" t="s">
        <v>21</v>
      </c>
      <c r="N495" t="s">
        <v>43</v>
      </c>
      <c r="O495" s="1">
        <v>75.81</v>
      </c>
      <c r="P495" s="1">
        <v>386.77</v>
      </c>
      <c r="Q495">
        <v>1</v>
      </c>
      <c r="R495" t="s">
        <v>21</v>
      </c>
      <c r="S495" t="str">
        <f>IF(ChurnData[[#This Row],[MonthlyCharges]]&lt;=30,"1. Up to 30",IF(ChurnData[[#This Row],[MonthlyCharges]]&lt;=50,"2. 31-50",IF(ChurnData[[#This Row],[MonthlyCharges]]&lt;=70,"3. 51-70",IF(ChurnData[[#This Row],[MonthlyCharges]]&lt;=90,"4. 71-90","5. Over 90"))))</f>
        <v>4. 71-90</v>
      </c>
      <c r="T495" t="str">
        <f>IF(AND(ChurnData[[#This Row],[Contract]]="Month-to-month",ChurnData[[#This Row],[InternetService]]="Fiber optic",ChurnData[[#This Row],[TenureMonths]]&lt;=11),"High-risk","Other")</f>
        <v>High-risk</v>
      </c>
      <c r="U495" t="str">
        <f>IF(ChurnData[[#This Row],[TenureMonths]]&lt;=11,"0-11",IF(ChurnData[[#This Row],[TenureMonths]]&lt;=23,"12-23",IF(ChurnData[[#This Row],[TenureMonths]]&lt;=35,"24-35",IF(ChurnData[[#This Row],[TenureMonths]]&lt;=47,"36-47",IF(ChurnData[[#This Row],[TenureMonths]]&lt;=59,"48-59","60-72")))))</f>
        <v>0-11</v>
      </c>
      <c r="V495">
        <f>IF(ChurnData[[#This Row],[Churn]]="Yes",1,0)</f>
        <v>0</v>
      </c>
    </row>
    <row r="496" spans="1:22" x14ac:dyDescent="0.35">
      <c r="A496" t="s">
        <v>541</v>
      </c>
      <c r="B496" t="s">
        <v>19</v>
      </c>
      <c r="C496">
        <v>0</v>
      </c>
      <c r="D496" t="s">
        <v>21</v>
      </c>
      <c r="E496" t="s">
        <v>21</v>
      </c>
      <c r="F496" t="s">
        <v>45</v>
      </c>
      <c r="G496" s="2">
        <v>42</v>
      </c>
      <c r="H496" t="s">
        <v>20</v>
      </c>
      <c r="I496" t="s">
        <v>21</v>
      </c>
      <c r="J496" t="s">
        <v>28</v>
      </c>
      <c r="K496" t="s">
        <v>28</v>
      </c>
      <c r="L496" t="s">
        <v>29</v>
      </c>
      <c r="M496" t="s">
        <v>21</v>
      </c>
      <c r="N496" t="s">
        <v>43</v>
      </c>
      <c r="O496" s="1">
        <v>28.07</v>
      </c>
      <c r="P496" s="1">
        <v>1191.0999999999999</v>
      </c>
      <c r="Q496">
        <v>0</v>
      </c>
      <c r="R496" t="s">
        <v>21</v>
      </c>
      <c r="S496" t="str">
        <f>IF(ChurnData[[#This Row],[MonthlyCharges]]&lt;=30,"1. Up to 30",IF(ChurnData[[#This Row],[MonthlyCharges]]&lt;=50,"2. 31-50",IF(ChurnData[[#This Row],[MonthlyCharges]]&lt;=70,"3. 51-70",IF(ChurnData[[#This Row],[MonthlyCharges]]&lt;=90,"4. 71-90","5. Over 90"))))</f>
        <v>1. Up to 30</v>
      </c>
      <c r="T496" t="str">
        <f>IF(AND(ChurnData[[#This Row],[Contract]]="Month-to-month",ChurnData[[#This Row],[InternetService]]="Fiber optic",ChurnData[[#This Row],[TenureMonths]]&lt;=11),"High-risk","Other")</f>
        <v>Other</v>
      </c>
      <c r="U496" t="str">
        <f>IF(ChurnData[[#This Row],[TenureMonths]]&lt;=11,"0-11",IF(ChurnData[[#This Row],[TenureMonths]]&lt;=23,"12-23",IF(ChurnData[[#This Row],[TenureMonths]]&lt;=35,"24-35",IF(ChurnData[[#This Row],[TenureMonths]]&lt;=47,"36-47",IF(ChurnData[[#This Row],[TenureMonths]]&lt;=59,"48-59","60-72")))))</f>
        <v>36-47</v>
      </c>
      <c r="V496">
        <f>IF(ChurnData[[#This Row],[Churn]]="Yes",1,0)</f>
        <v>0</v>
      </c>
    </row>
    <row r="497" spans="1:22" x14ac:dyDescent="0.35">
      <c r="A497" t="s">
        <v>542</v>
      </c>
      <c r="B497" t="s">
        <v>19</v>
      </c>
      <c r="C497">
        <v>0</v>
      </c>
      <c r="D497" t="s">
        <v>21</v>
      </c>
      <c r="E497" t="s">
        <v>21</v>
      </c>
      <c r="F497" t="s">
        <v>27</v>
      </c>
      <c r="G497" s="2">
        <v>16</v>
      </c>
      <c r="H497" t="s">
        <v>20</v>
      </c>
      <c r="I497" t="s">
        <v>32</v>
      </c>
      <c r="J497" t="s">
        <v>21</v>
      </c>
      <c r="K497" t="s">
        <v>21</v>
      </c>
      <c r="L497" t="s">
        <v>29</v>
      </c>
      <c r="M497" t="s">
        <v>21</v>
      </c>
      <c r="N497" t="s">
        <v>34</v>
      </c>
      <c r="O497" s="1">
        <v>51.28</v>
      </c>
      <c r="P497" s="1">
        <v>818.69</v>
      </c>
      <c r="Q497">
        <v>4</v>
      </c>
      <c r="R497" t="s">
        <v>21</v>
      </c>
      <c r="S497" t="str">
        <f>IF(ChurnData[[#This Row],[MonthlyCharges]]&lt;=30,"1. Up to 30",IF(ChurnData[[#This Row],[MonthlyCharges]]&lt;=50,"2. 31-50",IF(ChurnData[[#This Row],[MonthlyCharges]]&lt;=70,"3. 51-70",IF(ChurnData[[#This Row],[MonthlyCharges]]&lt;=90,"4. 71-90","5. Over 90"))))</f>
        <v>3. 51-70</v>
      </c>
      <c r="T497" t="str">
        <f>IF(AND(ChurnData[[#This Row],[Contract]]="Month-to-month",ChurnData[[#This Row],[InternetService]]="Fiber optic",ChurnData[[#This Row],[TenureMonths]]&lt;=11),"High-risk","Other")</f>
        <v>Other</v>
      </c>
      <c r="U497" t="str">
        <f>IF(ChurnData[[#This Row],[TenureMonths]]&lt;=11,"0-11",IF(ChurnData[[#This Row],[TenureMonths]]&lt;=23,"12-23",IF(ChurnData[[#This Row],[TenureMonths]]&lt;=35,"24-35",IF(ChurnData[[#This Row],[TenureMonths]]&lt;=47,"36-47",IF(ChurnData[[#This Row],[TenureMonths]]&lt;=59,"48-59","60-72")))))</f>
        <v>12-23</v>
      </c>
      <c r="V497">
        <f>IF(ChurnData[[#This Row],[Churn]]="Yes",1,0)</f>
        <v>0</v>
      </c>
    </row>
    <row r="498" spans="1:22" x14ac:dyDescent="0.35">
      <c r="A498" t="s">
        <v>543</v>
      </c>
      <c r="B498" t="s">
        <v>19</v>
      </c>
      <c r="C498">
        <v>0</v>
      </c>
      <c r="D498" t="s">
        <v>21</v>
      </c>
      <c r="E498" t="s">
        <v>21</v>
      </c>
      <c r="F498" t="s">
        <v>58</v>
      </c>
      <c r="G498" s="2">
        <v>9</v>
      </c>
      <c r="H498" t="s">
        <v>20</v>
      </c>
      <c r="I498" t="s">
        <v>21</v>
      </c>
      <c r="J498" t="s">
        <v>28</v>
      </c>
      <c r="K498" t="s">
        <v>28</v>
      </c>
      <c r="L498" t="s">
        <v>33</v>
      </c>
      <c r="M498" t="s">
        <v>20</v>
      </c>
      <c r="N498" t="s">
        <v>34</v>
      </c>
      <c r="O498" s="1">
        <v>31.7</v>
      </c>
      <c r="P498" s="1">
        <v>280.8</v>
      </c>
      <c r="Q498">
        <v>1</v>
      </c>
      <c r="R498" t="s">
        <v>21</v>
      </c>
      <c r="S498" t="str">
        <f>IF(ChurnData[[#This Row],[MonthlyCharges]]&lt;=30,"1. Up to 30",IF(ChurnData[[#This Row],[MonthlyCharges]]&lt;=50,"2. 31-50",IF(ChurnData[[#This Row],[MonthlyCharges]]&lt;=70,"3. 51-70",IF(ChurnData[[#This Row],[MonthlyCharges]]&lt;=90,"4. 71-90","5. Over 90"))))</f>
        <v>2. 31-50</v>
      </c>
      <c r="T498" t="str">
        <f>IF(AND(ChurnData[[#This Row],[Contract]]="Month-to-month",ChurnData[[#This Row],[InternetService]]="Fiber optic",ChurnData[[#This Row],[TenureMonths]]&lt;=11),"High-risk","Other")</f>
        <v>Other</v>
      </c>
      <c r="U498" t="str">
        <f>IF(ChurnData[[#This Row],[TenureMonths]]&lt;=11,"0-11",IF(ChurnData[[#This Row],[TenureMonths]]&lt;=23,"12-23",IF(ChurnData[[#This Row],[TenureMonths]]&lt;=35,"24-35",IF(ChurnData[[#This Row],[TenureMonths]]&lt;=47,"36-47",IF(ChurnData[[#This Row],[TenureMonths]]&lt;=59,"48-59","60-72")))))</f>
        <v>0-11</v>
      </c>
      <c r="V498">
        <f>IF(ChurnData[[#This Row],[Churn]]="Yes",1,0)</f>
        <v>0</v>
      </c>
    </row>
    <row r="499" spans="1:22" x14ac:dyDescent="0.35">
      <c r="A499" t="s">
        <v>544</v>
      </c>
      <c r="B499" t="s">
        <v>36</v>
      </c>
      <c r="C499">
        <v>0</v>
      </c>
      <c r="D499" t="s">
        <v>20</v>
      </c>
      <c r="E499" t="s">
        <v>21</v>
      </c>
      <c r="F499" t="s">
        <v>65</v>
      </c>
      <c r="G499" s="2">
        <v>14</v>
      </c>
      <c r="H499" t="s">
        <v>20</v>
      </c>
      <c r="I499" t="s">
        <v>32</v>
      </c>
      <c r="J499" t="s">
        <v>20</v>
      </c>
      <c r="K499" t="s">
        <v>20</v>
      </c>
      <c r="L499" t="s">
        <v>33</v>
      </c>
      <c r="M499" t="s">
        <v>20</v>
      </c>
      <c r="N499" t="s">
        <v>34</v>
      </c>
      <c r="O499" s="1">
        <v>65.2</v>
      </c>
      <c r="P499" s="1">
        <v>935.64</v>
      </c>
      <c r="Q499">
        <v>2</v>
      </c>
      <c r="R499" t="s">
        <v>21</v>
      </c>
      <c r="S499" t="str">
        <f>IF(ChurnData[[#This Row],[MonthlyCharges]]&lt;=30,"1. Up to 30",IF(ChurnData[[#This Row],[MonthlyCharges]]&lt;=50,"2. 31-50",IF(ChurnData[[#This Row],[MonthlyCharges]]&lt;=70,"3. 51-70",IF(ChurnData[[#This Row],[MonthlyCharges]]&lt;=90,"4. 71-90","5. Over 90"))))</f>
        <v>3. 51-70</v>
      </c>
      <c r="T499" t="str">
        <f>IF(AND(ChurnData[[#This Row],[Contract]]="Month-to-month",ChurnData[[#This Row],[InternetService]]="Fiber optic",ChurnData[[#This Row],[TenureMonths]]&lt;=11),"High-risk","Other")</f>
        <v>Other</v>
      </c>
      <c r="U499" t="str">
        <f>IF(ChurnData[[#This Row],[TenureMonths]]&lt;=11,"0-11",IF(ChurnData[[#This Row],[TenureMonths]]&lt;=23,"12-23",IF(ChurnData[[#This Row],[TenureMonths]]&lt;=35,"24-35",IF(ChurnData[[#This Row],[TenureMonths]]&lt;=47,"36-47",IF(ChurnData[[#This Row],[TenureMonths]]&lt;=59,"48-59","60-72")))))</f>
        <v>12-23</v>
      </c>
      <c r="V499">
        <f>IF(ChurnData[[#This Row],[Churn]]="Yes",1,0)</f>
        <v>0</v>
      </c>
    </row>
    <row r="500" spans="1:22" x14ac:dyDescent="0.35">
      <c r="A500" t="s">
        <v>545</v>
      </c>
      <c r="B500" t="s">
        <v>19</v>
      </c>
      <c r="C500">
        <v>0</v>
      </c>
      <c r="D500" t="s">
        <v>21</v>
      </c>
      <c r="E500" t="s">
        <v>21</v>
      </c>
      <c r="F500" t="s">
        <v>49</v>
      </c>
      <c r="G500" s="2">
        <v>42</v>
      </c>
      <c r="H500" t="s">
        <v>20</v>
      </c>
      <c r="I500" t="s">
        <v>23</v>
      </c>
      <c r="J500" t="s">
        <v>21</v>
      </c>
      <c r="K500" t="s">
        <v>20</v>
      </c>
      <c r="L500" t="s">
        <v>29</v>
      </c>
      <c r="M500" t="s">
        <v>21</v>
      </c>
      <c r="N500" t="s">
        <v>30</v>
      </c>
      <c r="O500" s="1">
        <v>93.39</v>
      </c>
      <c r="P500" s="1">
        <v>3874.64</v>
      </c>
      <c r="Q500">
        <v>2</v>
      </c>
      <c r="R500" t="s">
        <v>21</v>
      </c>
      <c r="S500" t="str">
        <f>IF(ChurnData[[#This Row],[MonthlyCharges]]&lt;=30,"1. Up to 30",IF(ChurnData[[#This Row],[MonthlyCharges]]&lt;=50,"2. 31-50",IF(ChurnData[[#This Row],[MonthlyCharges]]&lt;=70,"3. 51-70",IF(ChurnData[[#This Row],[MonthlyCharges]]&lt;=90,"4. 71-90","5. Over 90"))))</f>
        <v>5. Over 90</v>
      </c>
      <c r="T500" t="str">
        <f>IF(AND(ChurnData[[#This Row],[Contract]]="Month-to-month",ChurnData[[#This Row],[InternetService]]="Fiber optic",ChurnData[[#This Row],[TenureMonths]]&lt;=11),"High-risk","Other")</f>
        <v>Other</v>
      </c>
      <c r="U500" t="str">
        <f>IF(ChurnData[[#This Row],[TenureMonths]]&lt;=11,"0-11",IF(ChurnData[[#This Row],[TenureMonths]]&lt;=23,"12-23",IF(ChurnData[[#This Row],[TenureMonths]]&lt;=35,"24-35",IF(ChurnData[[#This Row],[TenureMonths]]&lt;=47,"36-47",IF(ChurnData[[#This Row],[TenureMonths]]&lt;=59,"48-59","60-72")))))</f>
        <v>36-47</v>
      </c>
      <c r="V500">
        <f>IF(ChurnData[[#This Row],[Churn]]="Yes",1,0)</f>
        <v>0</v>
      </c>
    </row>
    <row r="501" spans="1:22" x14ac:dyDescent="0.35">
      <c r="A501" t="s">
        <v>546</v>
      </c>
      <c r="B501" t="s">
        <v>36</v>
      </c>
      <c r="C501">
        <v>0</v>
      </c>
      <c r="D501" t="s">
        <v>21</v>
      </c>
      <c r="E501" t="s">
        <v>20</v>
      </c>
      <c r="F501" t="s">
        <v>27</v>
      </c>
      <c r="G501" s="2">
        <v>25</v>
      </c>
      <c r="H501" t="s">
        <v>20</v>
      </c>
      <c r="I501" t="s">
        <v>23</v>
      </c>
      <c r="J501" t="s">
        <v>20</v>
      </c>
      <c r="K501" t="s">
        <v>20</v>
      </c>
      <c r="L501" t="s">
        <v>33</v>
      </c>
      <c r="M501" t="s">
        <v>20</v>
      </c>
      <c r="N501" t="s">
        <v>34</v>
      </c>
      <c r="O501" s="1">
        <v>92.28</v>
      </c>
      <c r="P501" s="1">
        <v>2250</v>
      </c>
      <c r="Q501">
        <v>1</v>
      </c>
      <c r="R501" t="s">
        <v>20</v>
      </c>
      <c r="S501" t="str">
        <f>IF(ChurnData[[#This Row],[MonthlyCharges]]&lt;=30,"1. Up to 30",IF(ChurnData[[#This Row],[MonthlyCharges]]&lt;=50,"2. 31-50",IF(ChurnData[[#This Row],[MonthlyCharges]]&lt;=70,"3. 51-70",IF(ChurnData[[#This Row],[MonthlyCharges]]&lt;=90,"4. 71-90","5. Over 90"))))</f>
        <v>5. Over 90</v>
      </c>
      <c r="T501" t="str">
        <f>IF(AND(ChurnData[[#This Row],[Contract]]="Month-to-month",ChurnData[[#This Row],[InternetService]]="Fiber optic",ChurnData[[#This Row],[TenureMonths]]&lt;=11),"High-risk","Other")</f>
        <v>Other</v>
      </c>
      <c r="U501" t="str">
        <f>IF(ChurnData[[#This Row],[TenureMonths]]&lt;=11,"0-11",IF(ChurnData[[#This Row],[TenureMonths]]&lt;=23,"12-23",IF(ChurnData[[#This Row],[TenureMonths]]&lt;=35,"24-35",IF(ChurnData[[#This Row],[TenureMonths]]&lt;=47,"36-47",IF(ChurnData[[#This Row],[TenureMonths]]&lt;=59,"48-59","60-72")))))</f>
        <v>24-35</v>
      </c>
      <c r="V501">
        <f>IF(ChurnData[[#This Row],[Churn]]="Yes",1,0)</f>
        <v>1</v>
      </c>
    </row>
    <row r="502" spans="1:22" x14ac:dyDescent="0.35">
      <c r="A502" t="s">
        <v>547</v>
      </c>
      <c r="B502" t="s">
        <v>36</v>
      </c>
      <c r="C502">
        <v>0</v>
      </c>
      <c r="D502" t="s">
        <v>21</v>
      </c>
      <c r="E502" t="s">
        <v>21</v>
      </c>
      <c r="F502" t="s">
        <v>49</v>
      </c>
      <c r="G502" s="2">
        <v>26</v>
      </c>
      <c r="H502" t="s">
        <v>20</v>
      </c>
      <c r="I502" t="s">
        <v>32</v>
      </c>
      <c r="J502" t="s">
        <v>21</v>
      </c>
      <c r="K502" t="s">
        <v>21</v>
      </c>
      <c r="L502" t="s">
        <v>33</v>
      </c>
      <c r="M502" t="s">
        <v>20</v>
      </c>
      <c r="N502" t="s">
        <v>43</v>
      </c>
      <c r="O502" s="1">
        <v>53.57</v>
      </c>
      <c r="P502" s="1">
        <v>1407.03</v>
      </c>
      <c r="Q502">
        <v>0</v>
      </c>
      <c r="R502" t="s">
        <v>20</v>
      </c>
      <c r="S502" t="str">
        <f>IF(ChurnData[[#This Row],[MonthlyCharges]]&lt;=30,"1. Up to 30",IF(ChurnData[[#This Row],[MonthlyCharges]]&lt;=50,"2. 31-50",IF(ChurnData[[#This Row],[MonthlyCharges]]&lt;=70,"3. 51-70",IF(ChurnData[[#This Row],[MonthlyCharges]]&lt;=90,"4. 71-90","5. Over 90"))))</f>
        <v>3. 51-70</v>
      </c>
      <c r="T502" t="str">
        <f>IF(AND(ChurnData[[#This Row],[Contract]]="Month-to-month",ChurnData[[#This Row],[InternetService]]="Fiber optic",ChurnData[[#This Row],[TenureMonths]]&lt;=11),"High-risk","Other")</f>
        <v>Other</v>
      </c>
      <c r="U502" t="str">
        <f>IF(ChurnData[[#This Row],[TenureMonths]]&lt;=11,"0-11",IF(ChurnData[[#This Row],[TenureMonths]]&lt;=23,"12-23",IF(ChurnData[[#This Row],[TenureMonths]]&lt;=35,"24-35",IF(ChurnData[[#This Row],[TenureMonths]]&lt;=47,"36-47",IF(ChurnData[[#This Row],[TenureMonths]]&lt;=59,"48-59","60-72")))))</f>
        <v>24-35</v>
      </c>
      <c r="V502">
        <f>IF(ChurnData[[#This Row],[Churn]]="Yes",1,0)</f>
        <v>1</v>
      </c>
    </row>
    <row r="503" spans="1:22" x14ac:dyDescent="0.35">
      <c r="A503" t="s">
        <v>548</v>
      </c>
      <c r="B503" t="s">
        <v>19</v>
      </c>
      <c r="C503">
        <v>0</v>
      </c>
      <c r="D503" t="s">
        <v>20</v>
      </c>
      <c r="E503" t="s">
        <v>20</v>
      </c>
      <c r="F503" t="s">
        <v>45</v>
      </c>
      <c r="G503" s="2">
        <v>28</v>
      </c>
      <c r="H503" t="s">
        <v>20</v>
      </c>
      <c r="I503" t="s">
        <v>21</v>
      </c>
      <c r="J503" t="s">
        <v>28</v>
      </c>
      <c r="K503" t="s">
        <v>28</v>
      </c>
      <c r="L503" t="s">
        <v>33</v>
      </c>
      <c r="M503" t="s">
        <v>21</v>
      </c>
      <c r="N503" t="s">
        <v>34</v>
      </c>
      <c r="O503" s="1">
        <v>37.71</v>
      </c>
      <c r="P503" s="1">
        <v>1062.6600000000001</v>
      </c>
      <c r="Q503">
        <v>1</v>
      </c>
      <c r="R503" t="s">
        <v>20</v>
      </c>
      <c r="S503" t="str">
        <f>IF(ChurnData[[#This Row],[MonthlyCharges]]&lt;=30,"1. Up to 30",IF(ChurnData[[#This Row],[MonthlyCharges]]&lt;=50,"2. 31-50",IF(ChurnData[[#This Row],[MonthlyCharges]]&lt;=70,"3. 51-70",IF(ChurnData[[#This Row],[MonthlyCharges]]&lt;=90,"4. 71-90","5. Over 90"))))</f>
        <v>2. 31-50</v>
      </c>
      <c r="T503" t="str">
        <f>IF(AND(ChurnData[[#This Row],[Contract]]="Month-to-month",ChurnData[[#This Row],[InternetService]]="Fiber optic",ChurnData[[#This Row],[TenureMonths]]&lt;=11),"High-risk","Other")</f>
        <v>Other</v>
      </c>
      <c r="U503" t="str">
        <f>IF(ChurnData[[#This Row],[TenureMonths]]&lt;=11,"0-11",IF(ChurnData[[#This Row],[TenureMonths]]&lt;=23,"12-23",IF(ChurnData[[#This Row],[TenureMonths]]&lt;=35,"24-35",IF(ChurnData[[#This Row],[TenureMonths]]&lt;=47,"36-47",IF(ChurnData[[#This Row],[TenureMonths]]&lt;=59,"48-59","60-72")))))</f>
        <v>24-35</v>
      </c>
      <c r="V503">
        <f>IF(ChurnData[[#This Row],[Churn]]="Yes",1,0)</f>
        <v>1</v>
      </c>
    </row>
    <row r="504" spans="1:22" x14ac:dyDescent="0.35">
      <c r="A504" t="s">
        <v>549</v>
      </c>
      <c r="B504" t="s">
        <v>19</v>
      </c>
      <c r="C504">
        <v>1</v>
      </c>
      <c r="D504" t="s">
        <v>20</v>
      </c>
      <c r="E504" t="s">
        <v>20</v>
      </c>
      <c r="F504" t="s">
        <v>39</v>
      </c>
      <c r="G504" s="2">
        <v>10</v>
      </c>
      <c r="H504" t="s">
        <v>20</v>
      </c>
      <c r="I504" t="s">
        <v>23</v>
      </c>
      <c r="J504" t="s">
        <v>20</v>
      </c>
      <c r="K504" t="s">
        <v>21</v>
      </c>
      <c r="L504" t="s">
        <v>33</v>
      </c>
      <c r="M504" t="s">
        <v>21</v>
      </c>
      <c r="N504" t="s">
        <v>25</v>
      </c>
      <c r="O504" s="1">
        <v>98.42</v>
      </c>
      <c r="P504" s="1">
        <v>1013.67</v>
      </c>
      <c r="Q504">
        <v>5</v>
      </c>
      <c r="R504" t="s">
        <v>20</v>
      </c>
      <c r="S504" t="str">
        <f>IF(ChurnData[[#This Row],[MonthlyCharges]]&lt;=30,"1. Up to 30",IF(ChurnData[[#This Row],[MonthlyCharges]]&lt;=50,"2. 31-50",IF(ChurnData[[#This Row],[MonthlyCharges]]&lt;=70,"3. 51-70",IF(ChurnData[[#This Row],[MonthlyCharges]]&lt;=90,"4. 71-90","5. Over 90"))))</f>
        <v>5. Over 90</v>
      </c>
      <c r="T504" t="str">
        <f>IF(AND(ChurnData[[#This Row],[Contract]]="Month-to-month",ChurnData[[#This Row],[InternetService]]="Fiber optic",ChurnData[[#This Row],[TenureMonths]]&lt;=11),"High-risk","Other")</f>
        <v>High-risk</v>
      </c>
      <c r="U504" t="str">
        <f>IF(ChurnData[[#This Row],[TenureMonths]]&lt;=11,"0-11",IF(ChurnData[[#This Row],[TenureMonths]]&lt;=23,"12-23",IF(ChurnData[[#This Row],[TenureMonths]]&lt;=35,"24-35",IF(ChurnData[[#This Row],[TenureMonths]]&lt;=47,"36-47",IF(ChurnData[[#This Row],[TenureMonths]]&lt;=59,"48-59","60-72")))))</f>
        <v>0-11</v>
      </c>
      <c r="V504">
        <f>IF(ChurnData[[#This Row],[Churn]]="Yes",1,0)</f>
        <v>1</v>
      </c>
    </row>
    <row r="505" spans="1:22" x14ac:dyDescent="0.35">
      <c r="A505" t="s">
        <v>550</v>
      </c>
      <c r="B505" t="s">
        <v>36</v>
      </c>
      <c r="C505">
        <v>0</v>
      </c>
      <c r="D505" t="s">
        <v>20</v>
      </c>
      <c r="E505" t="s">
        <v>20</v>
      </c>
      <c r="F505" t="s">
        <v>27</v>
      </c>
      <c r="G505" s="2">
        <v>11</v>
      </c>
      <c r="H505" t="s">
        <v>20</v>
      </c>
      <c r="I505" t="s">
        <v>23</v>
      </c>
      <c r="J505" t="s">
        <v>20</v>
      </c>
      <c r="K505" t="s">
        <v>21</v>
      </c>
      <c r="L505" t="s">
        <v>33</v>
      </c>
      <c r="M505" t="s">
        <v>21</v>
      </c>
      <c r="N505" t="s">
        <v>34</v>
      </c>
      <c r="O505" s="1">
        <v>83.01</v>
      </c>
      <c r="P505" s="1">
        <v>910.91</v>
      </c>
      <c r="Q505">
        <v>5</v>
      </c>
      <c r="R505" t="s">
        <v>21</v>
      </c>
      <c r="S505" t="str">
        <f>IF(ChurnData[[#This Row],[MonthlyCharges]]&lt;=30,"1. Up to 30",IF(ChurnData[[#This Row],[MonthlyCharges]]&lt;=50,"2. 31-50",IF(ChurnData[[#This Row],[MonthlyCharges]]&lt;=70,"3. 51-70",IF(ChurnData[[#This Row],[MonthlyCharges]]&lt;=90,"4. 71-90","5. Over 90"))))</f>
        <v>4. 71-90</v>
      </c>
      <c r="T505" t="str">
        <f>IF(AND(ChurnData[[#This Row],[Contract]]="Month-to-month",ChurnData[[#This Row],[InternetService]]="Fiber optic",ChurnData[[#This Row],[TenureMonths]]&lt;=11),"High-risk","Other")</f>
        <v>High-risk</v>
      </c>
      <c r="U505" t="str">
        <f>IF(ChurnData[[#This Row],[TenureMonths]]&lt;=11,"0-11",IF(ChurnData[[#This Row],[TenureMonths]]&lt;=23,"12-23",IF(ChurnData[[#This Row],[TenureMonths]]&lt;=35,"24-35",IF(ChurnData[[#This Row],[TenureMonths]]&lt;=47,"36-47",IF(ChurnData[[#This Row],[TenureMonths]]&lt;=59,"48-59","60-72")))))</f>
        <v>0-11</v>
      </c>
      <c r="V505">
        <f>IF(ChurnData[[#This Row],[Churn]]="Yes",1,0)</f>
        <v>0</v>
      </c>
    </row>
    <row r="506" spans="1:22" x14ac:dyDescent="0.35">
      <c r="A506" t="s">
        <v>551</v>
      </c>
      <c r="B506" t="s">
        <v>36</v>
      </c>
      <c r="C506">
        <v>0</v>
      </c>
      <c r="D506" t="s">
        <v>20</v>
      </c>
      <c r="E506" t="s">
        <v>20</v>
      </c>
      <c r="F506" t="s">
        <v>39</v>
      </c>
      <c r="G506" s="2">
        <v>24</v>
      </c>
      <c r="H506" t="s">
        <v>20</v>
      </c>
      <c r="I506" t="s">
        <v>23</v>
      </c>
      <c r="J506" t="s">
        <v>21</v>
      </c>
      <c r="K506" t="s">
        <v>21</v>
      </c>
      <c r="L506" t="s">
        <v>33</v>
      </c>
      <c r="M506" t="s">
        <v>20</v>
      </c>
      <c r="N506" t="s">
        <v>25</v>
      </c>
      <c r="O506" s="1">
        <v>79.75</v>
      </c>
      <c r="P506" s="1">
        <v>1887.22</v>
      </c>
      <c r="Q506">
        <v>0</v>
      </c>
      <c r="R506" t="s">
        <v>20</v>
      </c>
      <c r="S506" t="str">
        <f>IF(ChurnData[[#This Row],[MonthlyCharges]]&lt;=30,"1. Up to 30",IF(ChurnData[[#This Row],[MonthlyCharges]]&lt;=50,"2. 31-50",IF(ChurnData[[#This Row],[MonthlyCharges]]&lt;=70,"3. 51-70",IF(ChurnData[[#This Row],[MonthlyCharges]]&lt;=90,"4. 71-90","5. Over 90"))))</f>
        <v>4. 71-90</v>
      </c>
      <c r="T506" t="str">
        <f>IF(AND(ChurnData[[#This Row],[Contract]]="Month-to-month",ChurnData[[#This Row],[InternetService]]="Fiber optic",ChurnData[[#This Row],[TenureMonths]]&lt;=11),"High-risk","Other")</f>
        <v>Other</v>
      </c>
      <c r="U506" t="str">
        <f>IF(ChurnData[[#This Row],[TenureMonths]]&lt;=11,"0-11",IF(ChurnData[[#This Row],[TenureMonths]]&lt;=23,"12-23",IF(ChurnData[[#This Row],[TenureMonths]]&lt;=35,"24-35",IF(ChurnData[[#This Row],[TenureMonths]]&lt;=47,"36-47",IF(ChurnData[[#This Row],[TenureMonths]]&lt;=59,"48-59","60-72")))))</f>
        <v>24-35</v>
      </c>
      <c r="V506">
        <f>IF(ChurnData[[#This Row],[Churn]]="Yes",1,0)</f>
        <v>1</v>
      </c>
    </row>
    <row r="507" spans="1:22" x14ac:dyDescent="0.35">
      <c r="A507" t="s">
        <v>552</v>
      </c>
      <c r="B507" t="s">
        <v>36</v>
      </c>
      <c r="C507">
        <v>0</v>
      </c>
      <c r="D507" t="s">
        <v>21</v>
      </c>
      <c r="E507" t="s">
        <v>21</v>
      </c>
      <c r="F507" t="s">
        <v>56</v>
      </c>
      <c r="G507" s="2">
        <v>71</v>
      </c>
      <c r="H507" t="s">
        <v>20</v>
      </c>
      <c r="I507" t="s">
        <v>32</v>
      </c>
      <c r="J507" t="s">
        <v>21</v>
      </c>
      <c r="K507" t="s">
        <v>20</v>
      </c>
      <c r="L507" t="s">
        <v>24</v>
      </c>
      <c r="M507" t="s">
        <v>20</v>
      </c>
      <c r="N507" t="s">
        <v>34</v>
      </c>
      <c r="O507" s="1">
        <v>61.32</v>
      </c>
      <c r="P507" s="1">
        <v>4466.76</v>
      </c>
      <c r="Q507">
        <v>1</v>
      </c>
      <c r="R507" t="s">
        <v>21</v>
      </c>
      <c r="S507" t="str">
        <f>IF(ChurnData[[#This Row],[MonthlyCharges]]&lt;=30,"1. Up to 30",IF(ChurnData[[#This Row],[MonthlyCharges]]&lt;=50,"2. 31-50",IF(ChurnData[[#This Row],[MonthlyCharges]]&lt;=70,"3. 51-70",IF(ChurnData[[#This Row],[MonthlyCharges]]&lt;=90,"4. 71-90","5. Over 90"))))</f>
        <v>3. 51-70</v>
      </c>
      <c r="T507" t="str">
        <f>IF(AND(ChurnData[[#This Row],[Contract]]="Month-to-month",ChurnData[[#This Row],[InternetService]]="Fiber optic",ChurnData[[#This Row],[TenureMonths]]&lt;=11),"High-risk","Other")</f>
        <v>Other</v>
      </c>
      <c r="U507" t="str">
        <f>IF(ChurnData[[#This Row],[TenureMonths]]&lt;=11,"0-11",IF(ChurnData[[#This Row],[TenureMonths]]&lt;=23,"12-23",IF(ChurnData[[#This Row],[TenureMonths]]&lt;=35,"24-35",IF(ChurnData[[#This Row],[TenureMonths]]&lt;=47,"36-47",IF(ChurnData[[#This Row],[TenureMonths]]&lt;=59,"48-59","60-72")))))</f>
        <v>60-72</v>
      </c>
      <c r="V507">
        <f>IF(ChurnData[[#This Row],[Churn]]="Yes",1,0)</f>
        <v>0</v>
      </c>
    </row>
    <row r="508" spans="1:22" x14ac:dyDescent="0.35">
      <c r="A508" t="s">
        <v>553</v>
      </c>
      <c r="B508" t="s">
        <v>36</v>
      </c>
      <c r="C508">
        <v>0</v>
      </c>
      <c r="D508" t="s">
        <v>21</v>
      </c>
      <c r="E508" t="s">
        <v>21</v>
      </c>
      <c r="F508" t="s">
        <v>47</v>
      </c>
      <c r="G508" s="2">
        <v>27</v>
      </c>
      <c r="H508" t="s">
        <v>20</v>
      </c>
      <c r="I508" t="s">
        <v>32</v>
      </c>
      <c r="J508" t="s">
        <v>21</v>
      </c>
      <c r="K508" t="s">
        <v>21</v>
      </c>
      <c r="L508" t="s">
        <v>33</v>
      </c>
      <c r="M508" t="s">
        <v>20</v>
      </c>
      <c r="N508" t="s">
        <v>25</v>
      </c>
      <c r="O508" s="1">
        <v>53.23</v>
      </c>
      <c r="P508" s="1">
        <v>1422.68</v>
      </c>
      <c r="Q508">
        <v>0</v>
      </c>
      <c r="R508" t="s">
        <v>20</v>
      </c>
      <c r="S508" t="str">
        <f>IF(ChurnData[[#This Row],[MonthlyCharges]]&lt;=30,"1. Up to 30",IF(ChurnData[[#This Row],[MonthlyCharges]]&lt;=50,"2. 31-50",IF(ChurnData[[#This Row],[MonthlyCharges]]&lt;=70,"3. 51-70",IF(ChurnData[[#This Row],[MonthlyCharges]]&lt;=90,"4. 71-90","5. Over 90"))))</f>
        <v>3. 51-70</v>
      </c>
      <c r="T508" t="str">
        <f>IF(AND(ChurnData[[#This Row],[Contract]]="Month-to-month",ChurnData[[#This Row],[InternetService]]="Fiber optic",ChurnData[[#This Row],[TenureMonths]]&lt;=11),"High-risk","Other")</f>
        <v>Other</v>
      </c>
      <c r="U508" t="str">
        <f>IF(ChurnData[[#This Row],[TenureMonths]]&lt;=11,"0-11",IF(ChurnData[[#This Row],[TenureMonths]]&lt;=23,"12-23",IF(ChurnData[[#This Row],[TenureMonths]]&lt;=35,"24-35",IF(ChurnData[[#This Row],[TenureMonths]]&lt;=47,"36-47",IF(ChurnData[[#This Row],[TenureMonths]]&lt;=59,"48-59","60-72")))))</f>
        <v>24-35</v>
      </c>
      <c r="V508">
        <f>IF(ChurnData[[#This Row],[Churn]]="Yes",1,0)</f>
        <v>1</v>
      </c>
    </row>
    <row r="509" spans="1:22" x14ac:dyDescent="0.35">
      <c r="A509" t="s">
        <v>554</v>
      </c>
      <c r="B509" t="s">
        <v>36</v>
      </c>
      <c r="C509">
        <v>0</v>
      </c>
      <c r="D509" t="s">
        <v>21</v>
      </c>
      <c r="E509" t="s">
        <v>21</v>
      </c>
      <c r="F509" t="s">
        <v>27</v>
      </c>
      <c r="G509" s="2">
        <v>65</v>
      </c>
      <c r="H509" t="s">
        <v>20</v>
      </c>
      <c r="I509" t="s">
        <v>32</v>
      </c>
      <c r="J509" t="s">
        <v>20</v>
      </c>
      <c r="K509" t="s">
        <v>21</v>
      </c>
      <c r="L509" t="s">
        <v>24</v>
      </c>
      <c r="M509" t="s">
        <v>20</v>
      </c>
      <c r="N509" t="s">
        <v>30</v>
      </c>
      <c r="O509" s="1">
        <v>51.2</v>
      </c>
      <c r="P509" s="1">
        <v>3356.85</v>
      </c>
      <c r="Q509">
        <v>3</v>
      </c>
      <c r="R509" t="s">
        <v>20</v>
      </c>
      <c r="S509" t="str">
        <f>IF(ChurnData[[#This Row],[MonthlyCharges]]&lt;=30,"1. Up to 30",IF(ChurnData[[#This Row],[MonthlyCharges]]&lt;=50,"2. 31-50",IF(ChurnData[[#This Row],[MonthlyCharges]]&lt;=70,"3. 51-70",IF(ChurnData[[#This Row],[MonthlyCharges]]&lt;=90,"4. 71-90","5. Over 90"))))</f>
        <v>3. 51-70</v>
      </c>
      <c r="T509" t="str">
        <f>IF(AND(ChurnData[[#This Row],[Contract]]="Month-to-month",ChurnData[[#This Row],[InternetService]]="Fiber optic",ChurnData[[#This Row],[TenureMonths]]&lt;=11),"High-risk","Other")</f>
        <v>Other</v>
      </c>
      <c r="U509" t="str">
        <f>IF(ChurnData[[#This Row],[TenureMonths]]&lt;=11,"0-11",IF(ChurnData[[#This Row],[TenureMonths]]&lt;=23,"12-23",IF(ChurnData[[#This Row],[TenureMonths]]&lt;=35,"24-35",IF(ChurnData[[#This Row],[TenureMonths]]&lt;=47,"36-47",IF(ChurnData[[#This Row],[TenureMonths]]&lt;=59,"48-59","60-72")))))</f>
        <v>60-72</v>
      </c>
      <c r="V509">
        <f>IF(ChurnData[[#This Row],[Churn]]="Yes",1,0)</f>
        <v>1</v>
      </c>
    </row>
    <row r="510" spans="1:22" x14ac:dyDescent="0.35">
      <c r="A510" t="s">
        <v>555</v>
      </c>
      <c r="B510" t="s">
        <v>19</v>
      </c>
      <c r="C510">
        <v>1</v>
      </c>
      <c r="D510" t="s">
        <v>20</v>
      </c>
      <c r="E510" t="s">
        <v>21</v>
      </c>
      <c r="F510" t="s">
        <v>58</v>
      </c>
      <c r="G510" s="2">
        <v>72</v>
      </c>
      <c r="H510" t="s">
        <v>20</v>
      </c>
      <c r="I510" t="s">
        <v>32</v>
      </c>
      <c r="J510" t="s">
        <v>20</v>
      </c>
      <c r="K510" t="s">
        <v>21</v>
      </c>
      <c r="L510" t="s">
        <v>24</v>
      </c>
      <c r="M510" t="s">
        <v>20</v>
      </c>
      <c r="N510" t="s">
        <v>34</v>
      </c>
      <c r="O510" s="1">
        <v>64.709999999999994</v>
      </c>
      <c r="P510" s="1">
        <v>4628.25</v>
      </c>
      <c r="Q510">
        <v>2</v>
      </c>
      <c r="R510" t="s">
        <v>21</v>
      </c>
      <c r="S510" t="str">
        <f>IF(ChurnData[[#This Row],[MonthlyCharges]]&lt;=30,"1. Up to 30",IF(ChurnData[[#This Row],[MonthlyCharges]]&lt;=50,"2. 31-50",IF(ChurnData[[#This Row],[MonthlyCharges]]&lt;=70,"3. 51-70",IF(ChurnData[[#This Row],[MonthlyCharges]]&lt;=90,"4. 71-90","5. Over 90"))))</f>
        <v>3. 51-70</v>
      </c>
      <c r="T510" t="str">
        <f>IF(AND(ChurnData[[#This Row],[Contract]]="Month-to-month",ChurnData[[#This Row],[InternetService]]="Fiber optic",ChurnData[[#This Row],[TenureMonths]]&lt;=11),"High-risk","Other")</f>
        <v>Other</v>
      </c>
      <c r="U510" t="str">
        <f>IF(ChurnData[[#This Row],[TenureMonths]]&lt;=11,"0-11",IF(ChurnData[[#This Row],[TenureMonths]]&lt;=23,"12-23",IF(ChurnData[[#This Row],[TenureMonths]]&lt;=35,"24-35",IF(ChurnData[[#This Row],[TenureMonths]]&lt;=47,"36-47",IF(ChurnData[[#This Row],[TenureMonths]]&lt;=59,"48-59","60-72")))))</f>
        <v>60-72</v>
      </c>
      <c r="V510">
        <f>IF(ChurnData[[#This Row],[Churn]]="Yes",1,0)</f>
        <v>0</v>
      </c>
    </row>
    <row r="511" spans="1:22" x14ac:dyDescent="0.35">
      <c r="A511" t="s">
        <v>556</v>
      </c>
      <c r="B511" t="s">
        <v>36</v>
      </c>
      <c r="C511">
        <v>0</v>
      </c>
      <c r="D511" t="s">
        <v>21</v>
      </c>
      <c r="E511" t="s">
        <v>21</v>
      </c>
      <c r="F511" t="s">
        <v>39</v>
      </c>
      <c r="G511" s="2">
        <v>15</v>
      </c>
      <c r="H511" t="s">
        <v>21</v>
      </c>
      <c r="I511" t="s">
        <v>23</v>
      </c>
      <c r="J511" t="s">
        <v>21</v>
      </c>
      <c r="K511" t="s">
        <v>20</v>
      </c>
      <c r="L511" t="s">
        <v>33</v>
      </c>
      <c r="M511" t="s">
        <v>21</v>
      </c>
      <c r="N511" t="s">
        <v>25</v>
      </c>
      <c r="O511" s="1">
        <v>73.19</v>
      </c>
      <c r="P511" s="1">
        <v>1081.48</v>
      </c>
      <c r="Q511">
        <v>4</v>
      </c>
      <c r="R511" t="s">
        <v>20</v>
      </c>
      <c r="S511" t="str">
        <f>IF(ChurnData[[#This Row],[MonthlyCharges]]&lt;=30,"1. Up to 30",IF(ChurnData[[#This Row],[MonthlyCharges]]&lt;=50,"2. 31-50",IF(ChurnData[[#This Row],[MonthlyCharges]]&lt;=70,"3. 51-70",IF(ChurnData[[#This Row],[MonthlyCharges]]&lt;=90,"4. 71-90","5. Over 90"))))</f>
        <v>4. 71-90</v>
      </c>
      <c r="T511" t="str">
        <f>IF(AND(ChurnData[[#This Row],[Contract]]="Month-to-month",ChurnData[[#This Row],[InternetService]]="Fiber optic",ChurnData[[#This Row],[TenureMonths]]&lt;=11),"High-risk","Other")</f>
        <v>Other</v>
      </c>
      <c r="U511" t="str">
        <f>IF(ChurnData[[#This Row],[TenureMonths]]&lt;=11,"0-11",IF(ChurnData[[#This Row],[TenureMonths]]&lt;=23,"12-23",IF(ChurnData[[#This Row],[TenureMonths]]&lt;=35,"24-35",IF(ChurnData[[#This Row],[TenureMonths]]&lt;=47,"36-47",IF(ChurnData[[#This Row],[TenureMonths]]&lt;=59,"48-59","60-72")))))</f>
        <v>12-23</v>
      </c>
      <c r="V511">
        <f>IF(ChurnData[[#This Row],[Churn]]="Yes",1,0)</f>
        <v>1</v>
      </c>
    </row>
    <row r="512" spans="1:22" x14ac:dyDescent="0.35">
      <c r="A512" t="s">
        <v>557</v>
      </c>
      <c r="B512" t="s">
        <v>19</v>
      </c>
      <c r="C512">
        <v>1</v>
      </c>
      <c r="D512" t="s">
        <v>20</v>
      </c>
      <c r="E512" t="s">
        <v>21</v>
      </c>
      <c r="F512" t="s">
        <v>75</v>
      </c>
      <c r="G512" s="2">
        <v>46</v>
      </c>
      <c r="H512" t="s">
        <v>20</v>
      </c>
      <c r="I512" t="s">
        <v>21</v>
      </c>
      <c r="J512" t="s">
        <v>28</v>
      </c>
      <c r="K512" t="s">
        <v>28</v>
      </c>
      <c r="L512" t="s">
        <v>24</v>
      </c>
      <c r="M512" t="s">
        <v>21</v>
      </c>
      <c r="N512" t="s">
        <v>34</v>
      </c>
      <c r="O512" s="1">
        <v>30.07</v>
      </c>
      <c r="P512" s="1">
        <v>1349.02</v>
      </c>
      <c r="Q512">
        <v>2</v>
      </c>
      <c r="R512" t="s">
        <v>21</v>
      </c>
      <c r="S512" t="str">
        <f>IF(ChurnData[[#This Row],[MonthlyCharges]]&lt;=30,"1. Up to 30",IF(ChurnData[[#This Row],[MonthlyCharges]]&lt;=50,"2. 31-50",IF(ChurnData[[#This Row],[MonthlyCharges]]&lt;=70,"3. 51-70",IF(ChurnData[[#This Row],[MonthlyCharges]]&lt;=90,"4. 71-90","5. Over 90"))))</f>
        <v>2. 31-50</v>
      </c>
      <c r="T512" t="str">
        <f>IF(AND(ChurnData[[#This Row],[Contract]]="Month-to-month",ChurnData[[#This Row],[InternetService]]="Fiber optic",ChurnData[[#This Row],[TenureMonths]]&lt;=11),"High-risk","Other")</f>
        <v>Other</v>
      </c>
      <c r="U512" t="str">
        <f>IF(ChurnData[[#This Row],[TenureMonths]]&lt;=11,"0-11",IF(ChurnData[[#This Row],[TenureMonths]]&lt;=23,"12-23",IF(ChurnData[[#This Row],[TenureMonths]]&lt;=35,"24-35",IF(ChurnData[[#This Row],[TenureMonths]]&lt;=47,"36-47",IF(ChurnData[[#This Row],[TenureMonths]]&lt;=59,"48-59","60-72")))))</f>
        <v>36-47</v>
      </c>
      <c r="V512">
        <f>IF(ChurnData[[#This Row],[Churn]]="Yes",1,0)</f>
        <v>0</v>
      </c>
    </row>
    <row r="513" spans="1:22" x14ac:dyDescent="0.35">
      <c r="A513" t="s">
        <v>558</v>
      </c>
      <c r="B513" t="s">
        <v>19</v>
      </c>
      <c r="C513">
        <v>0</v>
      </c>
      <c r="D513" t="s">
        <v>20</v>
      </c>
      <c r="E513" t="s">
        <v>20</v>
      </c>
      <c r="F513" t="s">
        <v>65</v>
      </c>
      <c r="G513" s="2">
        <v>13</v>
      </c>
      <c r="H513" t="s">
        <v>20</v>
      </c>
      <c r="I513" t="s">
        <v>32</v>
      </c>
      <c r="J513" t="s">
        <v>21</v>
      </c>
      <c r="K513" t="s">
        <v>21</v>
      </c>
      <c r="L513" t="s">
        <v>33</v>
      </c>
      <c r="M513" t="s">
        <v>20</v>
      </c>
      <c r="N513" t="s">
        <v>43</v>
      </c>
      <c r="O513" s="1">
        <v>62.45</v>
      </c>
      <c r="P513" s="1">
        <v>832.22</v>
      </c>
      <c r="Q513">
        <v>0</v>
      </c>
      <c r="R513" t="s">
        <v>21</v>
      </c>
      <c r="S513" t="str">
        <f>IF(ChurnData[[#This Row],[MonthlyCharges]]&lt;=30,"1. Up to 30",IF(ChurnData[[#This Row],[MonthlyCharges]]&lt;=50,"2. 31-50",IF(ChurnData[[#This Row],[MonthlyCharges]]&lt;=70,"3. 51-70",IF(ChurnData[[#This Row],[MonthlyCharges]]&lt;=90,"4. 71-90","5. Over 90"))))</f>
        <v>3. 51-70</v>
      </c>
      <c r="T513" t="str">
        <f>IF(AND(ChurnData[[#This Row],[Contract]]="Month-to-month",ChurnData[[#This Row],[InternetService]]="Fiber optic",ChurnData[[#This Row],[TenureMonths]]&lt;=11),"High-risk","Other")</f>
        <v>Other</v>
      </c>
      <c r="U513" t="str">
        <f>IF(ChurnData[[#This Row],[TenureMonths]]&lt;=11,"0-11",IF(ChurnData[[#This Row],[TenureMonths]]&lt;=23,"12-23",IF(ChurnData[[#This Row],[TenureMonths]]&lt;=35,"24-35",IF(ChurnData[[#This Row],[TenureMonths]]&lt;=47,"36-47",IF(ChurnData[[#This Row],[TenureMonths]]&lt;=59,"48-59","60-72")))))</f>
        <v>12-23</v>
      </c>
      <c r="V513">
        <f>IF(ChurnData[[#This Row],[Churn]]="Yes",1,0)</f>
        <v>0</v>
      </c>
    </row>
    <row r="514" spans="1:22" x14ac:dyDescent="0.35">
      <c r="A514" t="s">
        <v>559</v>
      </c>
      <c r="B514" t="s">
        <v>19</v>
      </c>
      <c r="C514">
        <v>0</v>
      </c>
      <c r="D514" t="s">
        <v>20</v>
      </c>
      <c r="E514" t="s">
        <v>21</v>
      </c>
      <c r="F514" t="s">
        <v>47</v>
      </c>
      <c r="G514" s="2">
        <v>54</v>
      </c>
      <c r="H514" t="s">
        <v>20</v>
      </c>
      <c r="I514" t="s">
        <v>23</v>
      </c>
      <c r="J514" t="s">
        <v>21</v>
      </c>
      <c r="K514" t="s">
        <v>21</v>
      </c>
      <c r="L514" t="s">
        <v>24</v>
      </c>
      <c r="M514" t="s">
        <v>20</v>
      </c>
      <c r="N514" t="s">
        <v>34</v>
      </c>
      <c r="O514" s="1">
        <v>100.24</v>
      </c>
      <c r="P514" s="1">
        <v>5282.85</v>
      </c>
      <c r="Q514">
        <v>0</v>
      </c>
      <c r="R514" t="s">
        <v>21</v>
      </c>
      <c r="S514" t="str">
        <f>IF(ChurnData[[#This Row],[MonthlyCharges]]&lt;=30,"1. Up to 30",IF(ChurnData[[#This Row],[MonthlyCharges]]&lt;=50,"2. 31-50",IF(ChurnData[[#This Row],[MonthlyCharges]]&lt;=70,"3. 51-70",IF(ChurnData[[#This Row],[MonthlyCharges]]&lt;=90,"4. 71-90","5. Over 90"))))</f>
        <v>5. Over 90</v>
      </c>
      <c r="T514" t="str">
        <f>IF(AND(ChurnData[[#This Row],[Contract]]="Month-to-month",ChurnData[[#This Row],[InternetService]]="Fiber optic",ChurnData[[#This Row],[TenureMonths]]&lt;=11),"High-risk","Other")</f>
        <v>Other</v>
      </c>
      <c r="U514" t="str">
        <f>IF(ChurnData[[#This Row],[TenureMonths]]&lt;=11,"0-11",IF(ChurnData[[#This Row],[TenureMonths]]&lt;=23,"12-23",IF(ChurnData[[#This Row],[TenureMonths]]&lt;=35,"24-35",IF(ChurnData[[#This Row],[TenureMonths]]&lt;=47,"36-47",IF(ChurnData[[#This Row],[TenureMonths]]&lt;=59,"48-59","60-72")))))</f>
        <v>48-59</v>
      </c>
      <c r="V514">
        <f>IF(ChurnData[[#This Row],[Churn]]="Yes",1,0)</f>
        <v>0</v>
      </c>
    </row>
    <row r="515" spans="1:22" x14ac:dyDescent="0.35">
      <c r="A515" t="s">
        <v>560</v>
      </c>
      <c r="B515" t="s">
        <v>19</v>
      </c>
      <c r="C515">
        <v>0</v>
      </c>
      <c r="D515" t="s">
        <v>20</v>
      </c>
      <c r="E515" t="s">
        <v>21</v>
      </c>
      <c r="F515" t="s">
        <v>45</v>
      </c>
      <c r="G515" s="2">
        <v>9</v>
      </c>
      <c r="H515" t="s">
        <v>20</v>
      </c>
      <c r="I515" t="s">
        <v>21</v>
      </c>
      <c r="J515" t="s">
        <v>28</v>
      </c>
      <c r="K515" t="s">
        <v>28</v>
      </c>
      <c r="L515" t="s">
        <v>33</v>
      </c>
      <c r="M515" t="s">
        <v>20</v>
      </c>
      <c r="N515" t="s">
        <v>34</v>
      </c>
      <c r="O515" s="1">
        <v>35</v>
      </c>
      <c r="P515" s="1">
        <v>309.83999999999997</v>
      </c>
      <c r="Q515">
        <v>0</v>
      </c>
      <c r="R515" t="s">
        <v>20</v>
      </c>
      <c r="S515" t="str">
        <f>IF(ChurnData[[#This Row],[MonthlyCharges]]&lt;=30,"1. Up to 30",IF(ChurnData[[#This Row],[MonthlyCharges]]&lt;=50,"2. 31-50",IF(ChurnData[[#This Row],[MonthlyCharges]]&lt;=70,"3. 51-70",IF(ChurnData[[#This Row],[MonthlyCharges]]&lt;=90,"4. 71-90","5. Over 90"))))</f>
        <v>2. 31-50</v>
      </c>
      <c r="T515" t="str">
        <f>IF(AND(ChurnData[[#This Row],[Contract]]="Month-to-month",ChurnData[[#This Row],[InternetService]]="Fiber optic",ChurnData[[#This Row],[TenureMonths]]&lt;=11),"High-risk","Other")</f>
        <v>Other</v>
      </c>
      <c r="U515" t="str">
        <f>IF(ChurnData[[#This Row],[TenureMonths]]&lt;=11,"0-11",IF(ChurnData[[#This Row],[TenureMonths]]&lt;=23,"12-23",IF(ChurnData[[#This Row],[TenureMonths]]&lt;=35,"24-35",IF(ChurnData[[#This Row],[TenureMonths]]&lt;=47,"36-47",IF(ChurnData[[#This Row],[TenureMonths]]&lt;=59,"48-59","60-72")))))</f>
        <v>0-11</v>
      </c>
      <c r="V515">
        <f>IF(ChurnData[[#This Row],[Churn]]="Yes",1,0)</f>
        <v>1</v>
      </c>
    </row>
    <row r="516" spans="1:22" x14ac:dyDescent="0.35">
      <c r="A516" t="s">
        <v>561</v>
      </c>
      <c r="B516" t="s">
        <v>36</v>
      </c>
      <c r="C516">
        <v>0</v>
      </c>
      <c r="D516" t="s">
        <v>21</v>
      </c>
      <c r="E516" t="s">
        <v>21</v>
      </c>
      <c r="F516" t="s">
        <v>41</v>
      </c>
      <c r="G516" s="2">
        <v>8</v>
      </c>
      <c r="H516" t="s">
        <v>20</v>
      </c>
      <c r="I516" t="s">
        <v>32</v>
      </c>
      <c r="J516" t="s">
        <v>21</v>
      </c>
      <c r="K516" t="s">
        <v>21</v>
      </c>
      <c r="L516" t="s">
        <v>29</v>
      </c>
      <c r="M516" t="s">
        <v>21</v>
      </c>
      <c r="N516" t="s">
        <v>25</v>
      </c>
      <c r="O516" s="1">
        <v>49.4</v>
      </c>
      <c r="P516" s="1">
        <v>406.64</v>
      </c>
      <c r="Q516">
        <v>2</v>
      </c>
      <c r="R516" t="s">
        <v>20</v>
      </c>
      <c r="S516" t="str">
        <f>IF(ChurnData[[#This Row],[MonthlyCharges]]&lt;=30,"1. Up to 30",IF(ChurnData[[#This Row],[MonthlyCharges]]&lt;=50,"2. 31-50",IF(ChurnData[[#This Row],[MonthlyCharges]]&lt;=70,"3. 51-70",IF(ChurnData[[#This Row],[MonthlyCharges]]&lt;=90,"4. 71-90","5. Over 90"))))</f>
        <v>2. 31-50</v>
      </c>
      <c r="T516" t="str">
        <f>IF(AND(ChurnData[[#This Row],[Contract]]="Month-to-month",ChurnData[[#This Row],[InternetService]]="Fiber optic",ChurnData[[#This Row],[TenureMonths]]&lt;=11),"High-risk","Other")</f>
        <v>Other</v>
      </c>
      <c r="U516" t="str">
        <f>IF(ChurnData[[#This Row],[TenureMonths]]&lt;=11,"0-11",IF(ChurnData[[#This Row],[TenureMonths]]&lt;=23,"12-23",IF(ChurnData[[#This Row],[TenureMonths]]&lt;=35,"24-35",IF(ChurnData[[#This Row],[TenureMonths]]&lt;=47,"36-47",IF(ChurnData[[#This Row],[TenureMonths]]&lt;=59,"48-59","60-72")))))</f>
        <v>0-11</v>
      </c>
      <c r="V516">
        <f>IF(ChurnData[[#This Row],[Churn]]="Yes",1,0)</f>
        <v>1</v>
      </c>
    </row>
    <row r="517" spans="1:22" x14ac:dyDescent="0.35">
      <c r="A517" t="s">
        <v>562</v>
      </c>
      <c r="B517" t="s">
        <v>36</v>
      </c>
      <c r="C517">
        <v>0</v>
      </c>
      <c r="D517" t="s">
        <v>21</v>
      </c>
      <c r="E517" t="s">
        <v>21</v>
      </c>
      <c r="F517" t="s">
        <v>37</v>
      </c>
      <c r="G517" s="2">
        <v>50</v>
      </c>
      <c r="H517" t="s">
        <v>20</v>
      </c>
      <c r="I517" t="s">
        <v>32</v>
      </c>
      <c r="J517" t="s">
        <v>21</v>
      </c>
      <c r="K517" t="s">
        <v>21</v>
      </c>
      <c r="L517" t="s">
        <v>29</v>
      </c>
      <c r="M517" t="s">
        <v>21</v>
      </c>
      <c r="N517" t="s">
        <v>25</v>
      </c>
      <c r="O517" s="1">
        <v>63.31</v>
      </c>
      <c r="P517" s="1">
        <v>3100.45</v>
      </c>
      <c r="Q517">
        <v>1</v>
      </c>
      <c r="R517" t="s">
        <v>20</v>
      </c>
      <c r="S517" t="str">
        <f>IF(ChurnData[[#This Row],[MonthlyCharges]]&lt;=30,"1. Up to 30",IF(ChurnData[[#This Row],[MonthlyCharges]]&lt;=50,"2. 31-50",IF(ChurnData[[#This Row],[MonthlyCharges]]&lt;=70,"3. 51-70",IF(ChurnData[[#This Row],[MonthlyCharges]]&lt;=90,"4. 71-90","5. Over 90"))))</f>
        <v>3. 51-70</v>
      </c>
      <c r="T517" t="str">
        <f>IF(AND(ChurnData[[#This Row],[Contract]]="Month-to-month",ChurnData[[#This Row],[InternetService]]="Fiber optic",ChurnData[[#This Row],[TenureMonths]]&lt;=11),"High-risk","Other")</f>
        <v>Other</v>
      </c>
      <c r="U517" t="str">
        <f>IF(ChurnData[[#This Row],[TenureMonths]]&lt;=11,"0-11",IF(ChurnData[[#This Row],[TenureMonths]]&lt;=23,"12-23",IF(ChurnData[[#This Row],[TenureMonths]]&lt;=35,"24-35",IF(ChurnData[[#This Row],[TenureMonths]]&lt;=47,"36-47",IF(ChurnData[[#This Row],[TenureMonths]]&lt;=59,"48-59","60-72")))))</f>
        <v>48-59</v>
      </c>
      <c r="V517">
        <f>IF(ChurnData[[#This Row],[Churn]]="Yes",1,0)</f>
        <v>1</v>
      </c>
    </row>
    <row r="518" spans="1:22" x14ac:dyDescent="0.35">
      <c r="A518" t="s">
        <v>563</v>
      </c>
      <c r="B518" t="s">
        <v>19</v>
      </c>
      <c r="C518">
        <v>1</v>
      </c>
      <c r="D518" t="s">
        <v>21</v>
      </c>
      <c r="E518" t="s">
        <v>21</v>
      </c>
      <c r="F518" t="s">
        <v>27</v>
      </c>
      <c r="G518" s="2">
        <v>11</v>
      </c>
      <c r="H518" t="s">
        <v>20</v>
      </c>
      <c r="I518" t="s">
        <v>23</v>
      </c>
      <c r="J518" t="s">
        <v>21</v>
      </c>
      <c r="K518" t="s">
        <v>21</v>
      </c>
      <c r="L518" t="s">
        <v>33</v>
      </c>
      <c r="M518" t="s">
        <v>20</v>
      </c>
      <c r="N518" t="s">
        <v>30</v>
      </c>
      <c r="O518" s="1">
        <v>73.459999999999994</v>
      </c>
      <c r="P518" s="1">
        <v>796.15</v>
      </c>
      <c r="Q518">
        <v>2</v>
      </c>
      <c r="R518" t="s">
        <v>20</v>
      </c>
      <c r="S518" t="str">
        <f>IF(ChurnData[[#This Row],[MonthlyCharges]]&lt;=30,"1. Up to 30",IF(ChurnData[[#This Row],[MonthlyCharges]]&lt;=50,"2. 31-50",IF(ChurnData[[#This Row],[MonthlyCharges]]&lt;=70,"3. 51-70",IF(ChurnData[[#This Row],[MonthlyCharges]]&lt;=90,"4. 71-90","5. Over 90"))))</f>
        <v>4. 71-90</v>
      </c>
      <c r="T518" t="str">
        <f>IF(AND(ChurnData[[#This Row],[Contract]]="Month-to-month",ChurnData[[#This Row],[InternetService]]="Fiber optic",ChurnData[[#This Row],[TenureMonths]]&lt;=11),"High-risk","Other")</f>
        <v>High-risk</v>
      </c>
      <c r="U518" t="str">
        <f>IF(ChurnData[[#This Row],[TenureMonths]]&lt;=11,"0-11",IF(ChurnData[[#This Row],[TenureMonths]]&lt;=23,"12-23",IF(ChurnData[[#This Row],[TenureMonths]]&lt;=35,"24-35",IF(ChurnData[[#This Row],[TenureMonths]]&lt;=47,"36-47",IF(ChurnData[[#This Row],[TenureMonths]]&lt;=59,"48-59","60-72")))))</f>
        <v>0-11</v>
      </c>
      <c r="V518">
        <f>IF(ChurnData[[#This Row],[Churn]]="Yes",1,0)</f>
        <v>1</v>
      </c>
    </row>
    <row r="519" spans="1:22" x14ac:dyDescent="0.35">
      <c r="A519" t="s">
        <v>564</v>
      </c>
      <c r="B519" t="s">
        <v>19</v>
      </c>
      <c r="C519">
        <v>1</v>
      </c>
      <c r="D519" t="s">
        <v>20</v>
      </c>
      <c r="E519" t="s">
        <v>20</v>
      </c>
      <c r="F519" t="s">
        <v>58</v>
      </c>
      <c r="G519" s="2">
        <v>68</v>
      </c>
      <c r="H519" t="s">
        <v>21</v>
      </c>
      <c r="I519" t="s">
        <v>23</v>
      </c>
      <c r="J519" t="s">
        <v>21</v>
      </c>
      <c r="K519" t="s">
        <v>21</v>
      </c>
      <c r="L519" t="s">
        <v>29</v>
      </c>
      <c r="M519" t="s">
        <v>20</v>
      </c>
      <c r="N519" t="s">
        <v>30</v>
      </c>
      <c r="O519" s="1">
        <v>72.930000000000007</v>
      </c>
      <c r="P519" s="1">
        <v>4866.01</v>
      </c>
      <c r="Q519">
        <v>1</v>
      </c>
      <c r="R519" t="s">
        <v>21</v>
      </c>
      <c r="S519" t="str">
        <f>IF(ChurnData[[#This Row],[MonthlyCharges]]&lt;=30,"1. Up to 30",IF(ChurnData[[#This Row],[MonthlyCharges]]&lt;=50,"2. 31-50",IF(ChurnData[[#This Row],[MonthlyCharges]]&lt;=70,"3. 51-70",IF(ChurnData[[#This Row],[MonthlyCharges]]&lt;=90,"4. 71-90","5. Over 90"))))</f>
        <v>4. 71-90</v>
      </c>
      <c r="T519" t="str">
        <f>IF(AND(ChurnData[[#This Row],[Contract]]="Month-to-month",ChurnData[[#This Row],[InternetService]]="Fiber optic",ChurnData[[#This Row],[TenureMonths]]&lt;=11),"High-risk","Other")</f>
        <v>Other</v>
      </c>
      <c r="U519" t="str">
        <f>IF(ChurnData[[#This Row],[TenureMonths]]&lt;=11,"0-11",IF(ChurnData[[#This Row],[TenureMonths]]&lt;=23,"12-23",IF(ChurnData[[#This Row],[TenureMonths]]&lt;=35,"24-35",IF(ChurnData[[#This Row],[TenureMonths]]&lt;=47,"36-47",IF(ChurnData[[#This Row],[TenureMonths]]&lt;=59,"48-59","60-72")))))</f>
        <v>60-72</v>
      </c>
      <c r="V519">
        <f>IF(ChurnData[[#This Row],[Churn]]="Yes",1,0)</f>
        <v>0</v>
      </c>
    </row>
    <row r="520" spans="1:22" x14ac:dyDescent="0.35">
      <c r="A520" t="s">
        <v>565</v>
      </c>
      <c r="B520" t="s">
        <v>36</v>
      </c>
      <c r="C520">
        <v>0</v>
      </c>
      <c r="D520" t="s">
        <v>21</v>
      </c>
      <c r="E520" t="s">
        <v>21</v>
      </c>
      <c r="F520" t="s">
        <v>45</v>
      </c>
      <c r="G520" s="2">
        <v>12</v>
      </c>
      <c r="H520" t="s">
        <v>20</v>
      </c>
      <c r="I520" t="s">
        <v>23</v>
      </c>
      <c r="J520" t="s">
        <v>20</v>
      </c>
      <c r="K520" t="s">
        <v>21</v>
      </c>
      <c r="L520" t="s">
        <v>33</v>
      </c>
      <c r="M520" t="s">
        <v>21</v>
      </c>
      <c r="N520" t="s">
        <v>34</v>
      </c>
      <c r="O520" s="1">
        <v>102.27</v>
      </c>
      <c r="P520" s="1">
        <v>1255.05</v>
      </c>
      <c r="Q520">
        <v>5</v>
      </c>
      <c r="R520" t="s">
        <v>20</v>
      </c>
      <c r="S520" t="str">
        <f>IF(ChurnData[[#This Row],[MonthlyCharges]]&lt;=30,"1. Up to 30",IF(ChurnData[[#This Row],[MonthlyCharges]]&lt;=50,"2. 31-50",IF(ChurnData[[#This Row],[MonthlyCharges]]&lt;=70,"3. 51-70",IF(ChurnData[[#This Row],[MonthlyCharges]]&lt;=90,"4. 71-90","5. Over 90"))))</f>
        <v>5. Over 90</v>
      </c>
      <c r="T520" t="str">
        <f>IF(AND(ChurnData[[#This Row],[Contract]]="Month-to-month",ChurnData[[#This Row],[InternetService]]="Fiber optic",ChurnData[[#This Row],[TenureMonths]]&lt;=11),"High-risk","Other")</f>
        <v>Other</v>
      </c>
      <c r="U520" t="str">
        <f>IF(ChurnData[[#This Row],[TenureMonths]]&lt;=11,"0-11",IF(ChurnData[[#This Row],[TenureMonths]]&lt;=23,"12-23",IF(ChurnData[[#This Row],[TenureMonths]]&lt;=35,"24-35",IF(ChurnData[[#This Row],[TenureMonths]]&lt;=47,"36-47",IF(ChurnData[[#This Row],[TenureMonths]]&lt;=59,"48-59","60-72")))))</f>
        <v>12-23</v>
      </c>
      <c r="V520">
        <f>IF(ChurnData[[#This Row],[Churn]]="Yes",1,0)</f>
        <v>1</v>
      </c>
    </row>
    <row r="521" spans="1:22" x14ac:dyDescent="0.35">
      <c r="A521" t="s">
        <v>566</v>
      </c>
      <c r="B521" t="s">
        <v>19</v>
      </c>
      <c r="C521">
        <v>0</v>
      </c>
      <c r="D521" t="s">
        <v>21</v>
      </c>
      <c r="E521" t="s">
        <v>21</v>
      </c>
      <c r="F521" t="s">
        <v>47</v>
      </c>
      <c r="G521" s="2">
        <v>30</v>
      </c>
      <c r="H521" t="s">
        <v>20</v>
      </c>
      <c r="I521" t="s">
        <v>32</v>
      </c>
      <c r="J521" t="s">
        <v>20</v>
      </c>
      <c r="K521" t="s">
        <v>20</v>
      </c>
      <c r="L521" t="s">
        <v>29</v>
      </c>
      <c r="M521" t="s">
        <v>21</v>
      </c>
      <c r="N521" t="s">
        <v>43</v>
      </c>
      <c r="O521" s="1">
        <v>69.19</v>
      </c>
      <c r="P521" s="1">
        <v>2013.54</v>
      </c>
      <c r="Q521">
        <v>1</v>
      </c>
      <c r="R521" t="s">
        <v>21</v>
      </c>
      <c r="S521" t="str">
        <f>IF(ChurnData[[#This Row],[MonthlyCharges]]&lt;=30,"1. Up to 30",IF(ChurnData[[#This Row],[MonthlyCharges]]&lt;=50,"2. 31-50",IF(ChurnData[[#This Row],[MonthlyCharges]]&lt;=70,"3. 51-70",IF(ChurnData[[#This Row],[MonthlyCharges]]&lt;=90,"4. 71-90","5. Over 90"))))</f>
        <v>3. 51-70</v>
      </c>
      <c r="T521" t="str">
        <f>IF(AND(ChurnData[[#This Row],[Contract]]="Month-to-month",ChurnData[[#This Row],[InternetService]]="Fiber optic",ChurnData[[#This Row],[TenureMonths]]&lt;=11),"High-risk","Other")</f>
        <v>Other</v>
      </c>
      <c r="U521" t="str">
        <f>IF(ChurnData[[#This Row],[TenureMonths]]&lt;=11,"0-11",IF(ChurnData[[#This Row],[TenureMonths]]&lt;=23,"12-23",IF(ChurnData[[#This Row],[TenureMonths]]&lt;=35,"24-35",IF(ChurnData[[#This Row],[TenureMonths]]&lt;=47,"36-47",IF(ChurnData[[#This Row],[TenureMonths]]&lt;=59,"48-59","60-72")))))</f>
        <v>24-35</v>
      </c>
      <c r="V521">
        <f>IF(ChurnData[[#This Row],[Churn]]="Yes",1,0)</f>
        <v>0</v>
      </c>
    </row>
    <row r="522" spans="1:22" x14ac:dyDescent="0.35">
      <c r="A522" t="s">
        <v>567</v>
      </c>
      <c r="B522" t="s">
        <v>36</v>
      </c>
      <c r="C522">
        <v>0</v>
      </c>
      <c r="D522" t="s">
        <v>21</v>
      </c>
      <c r="E522" t="s">
        <v>20</v>
      </c>
      <c r="F522" t="s">
        <v>45</v>
      </c>
      <c r="G522" s="2">
        <v>2</v>
      </c>
      <c r="H522" t="s">
        <v>20</v>
      </c>
      <c r="I522" t="s">
        <v>23</v>
      </c>
      <c r="J522" t="s">
        <v>21</v>
      </c>
      <c r="K522" t="s">
        <v>21</v>
      </c>
      <c r="L522" t="s">
        <v>33</v>
      </c>
      <c r="M522" t="s">
        <v>20</v>
      </c>
      <c r="N522" t="s">
        <v>43</v>
      </c>
      <c r="O522" s="1">
        <v>77.48</v>
      </c>
      <c r="P522" s="1">
        <v>154.19</v>
      </c>
      <c r="Q522">
        <v>2</v>
      </c>
      <c r="R522" t="s">
        <v>20</v>
      </c>
      <c r="S522" t="str">
        <f>IF(ChurnData[[#This Row],[MonthlyCharges]]&lt;=30,"1. Up to 30",IF(ChurnData[[#This Row],[MonthlyCharges]]&lt;=50,"2. 31-50",IF(ChurnData[[#This Row],[MonthlyCharges]]&lt;=70,"3. 51-70",IF(ChurnData[[#This Row],[MonthlyCharges]]&lt;=90,"4. 71-90","5. Over 90"))))</f>
        <v>4. 71-90</v>
      </c>
      <c r="T522" t="str">
        <f>IF(AND(ChurnData[[#This Row],[Contract]]="Month-to-month",ChurnData[[#This Row],[InternetService]]="Fiber optic",ChurnData[[#This Row],[TenureMonths]]&lt;=11),"High-risk","Other")</f>
        <v>High-risk</v>
      </c>
      <c r="U522" t="str">
        <f>IF(ChurnData[[#This Row],[TenureMonths]]&lt;=11,"0-11",IF(ChurnData[[#This Row],[TenureMonths]]&lt;=23,"12-23",IF(ChurnData[[#This Row],[TenureMonths]]&lt;=35,"24-35",IF(ChurnData[[#This Row],[TenureMonths]]&lt;=47,"36-47",IF(ChurnData[[#This Row],[TenureMonths]]&lt;=59,"48-59","60-72")))))</f>
        <v>0-11</v>
      </c>
      <c r="V522">
        <f>IF(ChurnData[[#This Row],[Churn]]="Yes",1,0)</f>
        <v>1</v>
      </c>
    </row>
    <row r="523" spans="1:22" x14ac:dyDescent="0.35">
      <c r="A523" t="s">
        <v>568</v>
      </c>
      <c r="B523" t="s">
        <v>19</v>
      </c>
      <c r="C523">
        <v>0</v>
      </c>
      <c r="D523" t="s">
        <v>21</v>
      </c>
      <c r="E523" t="s">
        <v>20</v>
      </c>
      <c r="F523" t="s">
        <v>65</v>
      </c>
      <c r="G523" s="2">
        <v>36</v>
      </c>
      <c r="H523" t="s">
        <v>21</v>
      </c>
      <c r="I523" t="s">
        <v>23</v>
      </c>
      <c r="J523" t="s">
        <v>21</v>
      </c>
      <c r="K523" t="s">
        <v>20</v>
      </c>
      <c r="L523" t="s">
        <v>24</v>
      </c>
      <c r="M523" t="s">
        <v>20</v>
      </c>
      <c r="N523" t="s">
        <v>25</v>
      </c>
      <c r="O523" s="1">
        <v>86.68</v>
      </c>
      <c r="P523" s="1">
        <v>0</v>
      </c>
      <c r="Q523">
        <v>1</v>
      </c>
      <c r="R523" t="s">
        <v>21</v>
      </c>
      <c r="S523" t="str">
        <f>IF(ChurnData[[#This Row],[MonthlyCharges]]&lt;=30,"1. Up to 30",IF(ChurnData[[#This Row],[MonthlyCharges]]&lt;=50,"2. 31-50",IF(ChurnData[[#This Row],[MonthlyCharges]]&lt;=70,"3. 51-70",IF(ChurnData[[#This Row],[MonthlyCharges]]&lt;=90,"4. 71-90","5. Over 90"))))</f>
        <v>4. 71-90</v>
      </c>
      <c r="T523" t="str">
        <f>IF(AND(ChurnData[[#This Row],[Contract]]="Month-to-month",ChurnData[[#This Row],[InternetService]]="Fiber optic",ChurnData[[#This Row],[TenureMonths]]&lt;=11),"High-risk","Other")</f>
        <v>Other</v>
      </c>
      <c r="U523" t="str">
        <f>IF(ChurnData[[#This Row],[TenureMonths]]&lt;=11,"0-11",IF(ChurnData[[#This Row],[TenureMonths]]&lt;=23,"12-23",IF(ChurnData[[#This Row],[TenureMonths]]&lt;=35,"24-35",IF(ChurnData[[#This Row],[TenureMonths]]&lt;=47,"36-47",IF(ChurnData[[#This Row],[TenureMonths]]&lt;=59,"48-59","60-72")))))</f>
        <v>36-47</v>
      </c>
      <c r="V523">
        <f>IF(ChurnData[[#This Row],[Churn]]="Yes",1,0)</f>
        <v>0</v>
      </c>
    </row>
    <row r="524" spans="1:22" x14ac:dyDescent="0.35">
      <c r="A524" t="s">
        <v>569</v>
      </c>
      <c r="B524" t="s">
        <v>19</v>
      </c>
      <c r="C524">
        <v>0</v>
      </c>
      <c r="D524" t="s">
        <v>21</v>
      </c>
      <c r="E524" t="s">
        <v>21</v>
      </c>
      <c r="F524" t="s">
        <v>47</v>
      </c>
      <c r="G524" s="2">
        <v>0</v>
      </c>
      <c r="H524" t="s">
        <v>20</v>
      </c>
      <c r="I524" t="s">
        <v>32</v>
      </c>
      <c r="J524" t="s">
        <v>21</v>
      </c>
      <c r="K524" t="s">
        <v>20</v>
      </c>
      <c r="L524" t="s">
        <v>33</v>
      </c>
      <c r="M524" t="s">
        <v>20</v>
      </c>
      <c r="N524" t="s">
        <v>25</v>
      </c>
      <c r="O524" s="1">
        <v>57.47</v>
      </c>
      <c r="P524" s="1">
        <v>0</v>
      </c>
      <c r="Q524">
        <v>0</v>
      </c>
      <c r="R524" t="s">
        <v>20</v>
      </c>
      <c r="S524" t="str">
        <f>IF(ChurnData[[#This Row],[MonthlyCharges]]&lt;=30,"1. Up to 30",IF(ChurnData[[#This Row],[MonthlyCharges]]&lt;=50,"2. 31-50",IF(ChurnData[[#This Row],[MonthlyCharges]]&lt;=70,"3. 51-70",IF(ChurnData[[#This Row],[MonthlyCharges]]&lt;=90,"4. 71-90","5. Over 90"))))</f>
        <v>3. 51-70</v>
      </c>
      <c r="T524" t="str">
        <f>IF(AND(ChurnData[[#This Row],[Contract]]="Month-to-month",ChurnData[[#This Row],[InternetService]]="Fiber optic",ChurnData[[#This Row],[TenureMonths]]&lt;=11),"High-risk","Other")</f>
        <v>Other</v>
      </c>
      <c r="U524" t="str">
        <f>IF(ChurnData[[#This Row],[TenureMonths]]&lt;=11,"0-11",IF(ChurnData[[#This Row],[TenureMonths]]&lt;=23,"12-23",IF(ChurnData[[#This Row],[TenureMonths]]&lt;=35,"24-35",IF(ChurnData[[#This Row],[TenureMonths]]&lt;=47,"36-47",IF(ChurnData[[#This Row],[TenureMonths]]&lt;=59,"48-59","60-72")))))</f>
        <v>0-11</v>
      </c>
      <c r="V524">
        <f>IF(ChurnData[[#This Row],[Churn]]="Yes",1,0)</f>
        <v>1</v>
      </c>
    </row>
    <row r="525" spans="1:22" x14ac:dyDescent="0.35">
      <c r="A525" t="s">
        <v>570</v>
      </c>
      <c r="B525" t="s">
        <v>36</v>
      </c>
      <c r="C525">
        <v>0</v>
      </c>
      <c r="D525" t="s">
        <v>21</v>
      </c>
      <c r="E525" t="s">
        <v>21</v>
      </c>
      <c r="F525" t="s">
        <v>45</v>
      </c>
      <c r="G525" s="2">
        <v>6</v>
      </c>
      <c r="H525" t="s">
        <v>20</v>
      </c>
      <c r="I525" t="s">
        <v>21</v>
      </c>
      <c r="J525" t="s">
        <v>28</v>
      </c>
      <c r="K525" t="s">
        <v>28</v>
      </c>
      <c r="L525" t="s">
        <v>33</v>
      </c>
      <c r="M525" t="s">
        <v>20</v>
      </c>
      <c r="N525" t="s">
        <v>34</v>
      </c>
      <c r="O525" s="1">
        <v>33.229999999999997</v>
      </c>
      <c r="P525" s="1">
        <v>199.2</v>
      </c>
      <c r="Q525">
        <v>2</v>
      </c>
      <c r="R525" t="s">
        <v>20</v>
      </c>
      <c r="S525" t="str">
        <f>IF(ChurnData[[#This Row],[MonthlyCharges]]&lt;=30,"1. Up to 30",IF(ChurnData[[#This Row],[MonthlyCharges]]&lt;=50,"2. 31-50",IF(ChurnData[[#This Row],[MonthlyCharges]]&lt;=70,"3. 51-70",IF(ChurnData[[#This Row],[MonthlyCharges]]&lt;=90,"4. 71-90","5. Over 90"))))</f>
        <v>2. 31-50</v>
      </c>
      <c r="T525" t="str">
        <f>IF(AND(ChurnData[[#This Row],[Contract]]="Month-to-month",ChurnData[[#This Row],[InternetService]]="Fiber optic",ChurnData[[#This Row],[TenureMonths]]&lt;=11),"High-risk","Other")</f>
        <v>Other</v>
      </c>
      <c r="U525" t="str">
        <f>IF(ChurnData[[#This Row],[TenureMonths]]&lt;=11,"0-11",IF(ChurnData[[#This Row],[TenureMonths]]&lt;=23,"12-23",IF(ChurnData[[#This Row],[TenureMonths]]&lt;=35,"24-35",IF(ChurnData[[#This Row],[TenureMonths]]&lt;=47,"36-47",IF(ChurnData[[#This Row],[TenureMonths]]&lt;=59,"48-59","60-72")))))</f>
        <v>0-11</v>
      </c>
      <c r="V525">
        <f>IF(ChurnData[[#This Row],[Churn]]="Yes",1,0)</f>
        <v>1</v>
      </c>
    </row>
    <row r="526" spans="1:22" x14ac:dyDescent="0.35">
      <c r="A526" t="s">
        <v>571</v>
      </c>
      <c r="B526" t="s">
        <v>36</v>
      </c>
      <c r="C526">
        <v>0</v>
      </c>
      <c r="D526" t="s">
        <v>20</v>
      </c>
      <c r="E526" t="s">
        <v>21</v>
      </c>
      <c r="F526" t="s">
        <v>27</v>
      </c>
      <c r="G526" s="2">
        <v>11</v>
      </c>
      <c r="H526" t="s">
        <v>20</v>
      </c>
      <c r="I526" t="s">
        <v>23</v>
      </c>
      <c r="J526" t="s">
        <v>21</v>
      </c>
      <c r="K526" t="s">
        <v>20</v>
      </c>
      <c r="L526" t="s">
        <v>33</v>
      </c>
      <c r="M526" t="s">
        <v>20</v>
      </c>
      <c r="N526" t="s">
        <v>43</v>
      </c>
      <c r="O526" s="1">
        <v>90.17</v>
      </c>
      <c r="P526" s="1">
        <v>981.4</v>
      </c>
      <c r="Q526">
        <v>1</v>
      </c>
      <c r="R526" t="s">
        <v>21</v>
      </c>
      <c r="S526" t="str">
        <f>IF(ChurnData[[#This Row],[MonthlyCharges]]&lt;=30,"1. Up to 30",IF(ChurnData[[#This Row],[MonthlyCharges]]&lt;=50,"2. 31-50",IF(ChurnData[[#This Row],[MonthlyCharges]]&lt;=70,"3. 51-70",IF(ChurnData[[#This Row],[MonthlyCharges]]&lt;=90,"4. 71-90","5. Over 90"))))</f>
        <v>5. Over 90</v>
      </c>
      <c r="T526" t="str">
        <f>IF(AND(ChurnData[[#This Row],[Contract]]="Month-to-month",ChurnData[[#This Row],[InternetService]]="Fiber optic",ChurnData[[#This Row],[TenureMonths]]&lt;=11),"High-risk","Other")</f>
        <v>High-risk</v>
      </c>
      <c r="U526" t="str">
        <f>IF(ChurnData[[#This Row],[TenureMonths]]&lt;=11,"0-11",IF(ChurnData[[#This Row],[TenureMonths]]&lt;=23,"12-23",IF(ChurnData[[#This Row],[TenureMonths]]&lt;=35,"24-35",IF(ChurnData[[#This Row],[TenureMonths]]&lt;=47,"36-47",IF(ChurnData[[#This Row],[TenureMonths]]&lt;=59,"48-59","60-72")))))</f>
        <v>0-11</v>
      </c>
      <c r="V526">
        <f>IF(ChurnData[[#This Row],[Churn]]="Yes",1,0)</f>
        <v>0</v>
      </c>
    </row>
    <row r="527" spans="1:22" x14ac:dyDescent="0.35">
      <c r="A527" t="s">
        <v>572</v>
      </c>
      <c r="B527" t="s">
        <v>36</v>
      </c>
      <c r="C527">
        <v>0</v>
      </c>
      <c r="D527" t="s">
        <v>20</v>
      </c>
      <c r="E527" t="s">
        <v>21</v>
      </c>
      <c r="F527" t="s">
        <v>41</v>
      </c>
      <c r="G527" s="2">
        <v>7</v>
      </c>
      <c r="H527" t="s">
        <v>20</v>
      </c>
      <c r="I527" t="s">
        <v>21</v>
      </c>
      <c r="J527" t="s">
        <v>28</v>
      </c>
      <c r="K527" t="s">
        <v>28</v>
      </c>
      <c r="L527" t="s">
        <v>29</v>
      </c>
      <c r="M527" t="s">
        <v>20</v>
      </c>
      <c r="N527" t="s">
        <v>30</v>
      </c>
      <c r="O527" s="1">
        <v>22.65</v>
      </c>
      <c r="P527" s="1">
        <v>160.75</v>
      </c>
      <c r="Q527">
        <v>2</v>
      </c>
      <c r="R527" t="s">
        <v>21</v>
      </c>
      <c r="S527" t="str">
        <f>IF(ChurnData[[#This Row],[MonthlyCharges]]&lt;=30,"1. Up to 30",IF(ChurnData[[#This Row],[MonthlyCharges]]&lt;=50,"2. 31-50",IF(ChurnData[[#This Row],[MonthlyCharges]]&lt;=70,"3. 51-70",IF(ChurnData[[#This Row],[MonthlyCharges]]&lt;=90,"4. 71-90","5. Over 90"))))</f>
        <v>1. Up to 30</v>
      </c>
      <c r="T527" t="str">
        <f>IF(AND(ChurnData[[#This Row],[Contract]]="Month-to-month",ChurnData[[#This Row],[InternetService]]="Fiber optic",ChurnData[[#This Row],[TenureMonths]]&lt;=11),"High-risk","Other")</f>
        <v>Other</v>
      </c>
      <c r="U527" t="str">
        <f>IF(ChurnData[[#This Row],[TenureMonths]]&lt;=11,"0-11",IF(ChurnData[[#This Row],[TenureMonths]]&lt;=23,"12-23",IF(ChurnData[[#This Row],[TenureMonths]]&lt;=35,"24-35",IF(ChurnData[[#This Row],[TenureMonths]]&lt;=47,"36-47",IF(ChurnData[[#This Row],[TenureMonths]]&lt;=59,"48-59","60-72")))))</f>
        <v>0-11</v>
      </c>
      <c r="V527">
        <f>IF(ChurnData[[#This Row],[Churn]]="Yes",1,0)</f>
        <v>0</v>
      </c>
    </row>
    <row r="528" spans="1:22" x14ac:dyDescent="0.35">
      <c r="A528" t="s">
        <v>573</v>
      </c>
      <c r="B528" t="s">
        <v>19</v>
      </c>
      <c r="C528">
        <v>1</v>
      </c>
      <c r="D528" t="s">
        <v>21</v>
      </c>
      <c r="E528" t="s">
        <v>21</v>
      </c>
      <c r="F528" t="s">
        <v>45</v>
      </c>
      <c r="G528" s="2">
        <v>31</v>
      </c>
      <c r="H528" t="s">
        <v>20</v>
      </c>
      <c r="I528" t="s">
        <v>32</v>
      </c>
      <c r="J528" t="s">
        <v>20</v>
      </c>
      <c r="K528" t="s">
        <v>21</v>
      </c>
      <c r="L528" t="s">
        <v>33</v>
      </c>
      <c r="M528" t="s">
        <v>21</v>
      </c>
      <c r="N528" t="s">
        <v>25</v>
      </c>
      <c r="O528" s="1">
        <v>59.71</v>
      </c>
      <c r="P528" s="1">
        <v>1796.34</v>
      </c>
      <c r="Q528">
        <v>0</v>
      </c>
      <c r="R528" t="s">
        <v>21</v>
      </c>
      <c r="S528" t="str">
        <f>IF(ChurnData[[#This Row],[MonthlyCharges]]&lt;=30,"1. Up to 30",IF(ChurnData[[#This Row],[MonthlyCharges]]&lt;=50,"2. 31-50",IF(ChurnData[[#This Row],[MonthlyCharges]]&lt;=70,"3. 51-70",IF(ChurnData[[#This Row],[MonthlyCharges]]&lt;=90,"4. 71-90","5. Over 90"))))</f>
        <v>3. 51-70</v>
      </c>
      <c r="T528" t="str">
        <f>IF(AND(ChurnData[[#This Row],[Contract]]="Month-to-month",ChurnData[[#This Row],[InternetService]]="Fiber optic",ChurnData[[#This Row],[TenureMonths]]&lt;=11),"High-risk","Other")</f>
        <v>Other</v>
      </c>
      <c r="U528" t="str">
        <f>IF(ChurnData[[#This Row],[TenureMonths]]&lt;=11,"0-11",IF(ChurnData[[#This Row],[TenureMonths]]&lt;=23,"12-23",IF(ChurnData[[#This Row],[TenureMonths]]&lt;=35,"24-35",IF(ChurnData[[#This Row],[TenureMonths]]&lt;=47,"36-47",IF(ChurnData[[#This Row],[TenureMonths]]&lt;=59,"48-59","60-72")))))</f>
        <v>24-35</v>
      </c>
      <c r="V528">
        <f>IF(ChurnData[[#This Row],[Churn]]="Yes",1,0)</f>
        <v>0</v>
      </c>
    </row>
    <row r="529" spans="1:22" x14ac:dyDescent="0.35">
      <c r="A529" t="s">
        <v>574</v>
      </c>
      <c r="B529" t="s">
        <v>19</v>
      </c>
      <c r="C529">
        <v>0</v>
      </c>
      <c r="D529" t="s">
        <v>20</v>
      </c>
      <c r="E529" t="s">
        <v>20</v>
      </c>
      <c r="F529" t="s">
        <v>49</v>
      </c>
      <c r="G529" s="2">
        <v>35</v>
      </c>
      <c r="H529" t="s">
        <v>20</v>
      </c>
      <c r="I529" t="s">
        <v>32</v>
      </c>
      <c r="J529" t="s">
        <v>20</v>
      </c>
      <c r="K529" t="s">
        <v>20</v>
      </c>
      <c r="L529" t="s">
        <v>29</v>
      </c>
      <c r="M529" t="s">
        <v>20</v>
      </c>
      <c r="N529" t="s">
        <v>34</v>
      </c>
      <c r="O529" s="1">
        <v>68.53</v>
      </c>
      <c r="P529" s="1">
        <v>2460.16</v>
      </c>
      <c r="Q529">
        <v>2</v>
      </c>
      <c r="R529" t="s">
        <v>21</v>
      </c>
      <c r="S529" t="str">
        <f>IF(ChurnData[[#This Row],[MonthlyCharges]]&lt;=30,"1. Up to 30",IF(ChurnData[[#This Row],[MonthlyCharges]]&lt;=50,"2. 31-50",IF(ChurnData[[#This Row],[MonthlyCharges]]&lt;=70,"3. 51-70",IF(ChurnData[[#This Row],[MonthlyCharges]]&lt;=90,"4. 71-90","5. Over 90"))))</f>
        <v>3. 51-70</v>
      </c>
      <c r="T529" t="str">
        <f>IF(AND(ChurnData[[#This Row],[Contract]]="Month-to-month",ChurnData[[#This Row],[InternetService]]="Fiber optic",ChurnData[[#This Row],[TenureMonths]]&lt;=11),"High-risk","Other")</f>
        <v>Other</v>
      </c>
      <c r="U529" t="str">
        <f>IF(ChurnData[[#This Row],[TenureMonths]]&lt;=11,"0-11",IF(ChurnData[[#This Row],[TenureMonths]]&lt;=23,"12-23",IF(ChurnData[[#This Row],[TenureMonths]]&lt;=35,"24-35",IF(ChurnData[[#This Row],[TenureMonths]]&lt;=47,"36-47",IF(ChurnData[[#This Row],[TenureMonths]]&lt;=59,"48-59","60-72")))))</f>
        <v>24-35</v>
      </c>
      <c r="V529">
        <f>IF(ChurnData[[#This Row],[Churn]]="Yes",1,0)</f>
        <v>0</v>
      </c>
    </row>
    <row r="530" spans="1:22" x14ac:dyDescent="0.35">
      <c r="A530" t="s">
        <v>575</v>
      </c>
      <c r="B530" t="s">
        <v>36</v>
      </c>
      <c r="C530">
        <v>0</v>
      </c>
      <c r="D530" t="s">
        <v>20</v>
      </c>
      <c r="E530" t="s">
        <v>21</v>
      </c>
      <c r="F530" t="s">
        <v>37</v>
      </c>
      <c r="G530" s="2">
        <v>25</v>
      </c>
      <c r="H530" t="s">
        <v>20</v>
      </c>
      <c r="I530" t="s">
        <v>21</v>
      </c>
      <c r="J530" t="s">
        <v>28</v>
      </c>
      <c r="K530" t="s">
        <v>28</v>
      </c>
      <c r="L530" t="s">
        <v>33</v>
      </c>
      <c r="M530" t="s">
        <v>21</v>
      </c>
      <c r="N530" t="s">
        <v>25</v>
      </c>
      <c r="O530" s="1">
        <v>28.58</v>
      </c>
      <c r="P530" s="1">
        <v>701.46</v>
      </c>
      <c r="Q530">
        <v>2</v>
      </c>
      <c r="R530" t="s">
        <v>21</v>
      </c>
      <c r="S530" t="str">
        <f>IF(ChurnData[[#This Row],[MonthlyCharges]]&lt;=30,"1. Up to 30",IF(ChurnData[[#This Row],[MonthlyCharges]]&lt;=50,"2. 31-50",IF(ChurnData[[#This Row],[MonthlyCharges]]&lt;=70,"3. 51-70",IF(ChurnData[[#This Row],[MonthlyCharges]]&lt;=90,"4. 71-90","5. Over 90"))))</f>
        <v>1. Up to 30</v>
      </c>
      <c r="T530" t="str">
        <f>IF(AND(ChurnData[[#This Row],[Contract]]="Month-to-month",ChurnData[[#This Row],[InternetService]]="Fiber optic",ChurnData[[#This Row],[TenureMonths]]&lt;=11),"High-risk","Other")</f>
        <v>Other</v>
      </c>
      <c r="U530" t="str">
        <f>IF(ChurnData[[#This Row],[TenureMonths]]&lt;=11,"0-11",IF(ChurnData[[#This Row],[TenureMonths]]&lt;=23,"12-23",IF(ChurnData[[#This Row],[TenureMonths]]&lt;=35,"24-35",IF(ChurnData[[#This Row],[TenureMonths]]&lt;=47,"36-47",IF(ChurnData[[#This Row],[TenureMonths]]&lt;=59,"48-59","60-72")))))</f>
        <v>24-35</v>
      </c>
      <c r="V530">
        <f>IF(ChurnData[[#This Row],[Churn]]="Yes",1,0)</f>
        <v>0</v>
      </c>
    </row>
    <row r="531" spans="1:22" x14ac:dyDescent="0.35">
      <c r="A531" t="s">
        <v>576</v>
      </c>
      <c r="B531" t="s">
        <v>36</v>
      </c>
      <c r="C531">
        <v>0</v>
      </c>
      <c r="D531" t="s">
        <v>20</v>
      </c>
      <c r="E531" t="s">
        <v>21</v>
      </c>
      <c r="F531" t="s">
        <v>58</v>
      </c>
      <c r="G531" s="2">
        <v>27</v>
      </c>
      <c r="H531" t="s">
        <v>20</v>
      </c>
      <c r="I531" t="s">
        <v>32</v>
      </c>
      <c r="J531" t="s">
        <v>21</v>
      </c>
      <c r="K531" t="s">
        <v>21</v>
      </c>
      <c r="L531" t="s">
        <v>33</v>
      </c>
      <c r="M531" t="s">
        <v>20</v>
      </c>
      <c r="N531" t="s">
        <v>30</v>
      </c>
      <c r="O531" s="1">
        <v>57.4</v>
      </c>
      <c r="P531" s="1">
        <v>1559.06</v>
      </c>
      <c r="Q531">
        <v>0</v>
      </c>
      <c r="R531" t="s">
        <v>20</v>
      </c>
      <c r="S531" t="str">
        <f>IF(ChurnData[[#This Row],[MonthlyCharges]]&lt;=30,"1. Up to 30",IF(ChurnData[[#This Row],[MonthlyCharges]]&lt;=50,"2. 31-50",IF(ChurnData[[#This Row],[MonthlyCharges]]&lt;=70,"3. 51-70",IF(ChurnData[[#This Row],[MonthlyCharges]]&lt;=90,"4. 71-90","5. Over 90"))))</f>
        <v>3. 51-70</v>
      </c>
      <c r="T531" t="str">
        <f>IF(AND(ChurnData[[#This Row],[Contract]]="Month-to-month",ChurnData[[#This Row],[InternetService]]="Fiber optic",ChurnData[[#This Row],[TenureMonths]]&lt;=11),"High-risk","Other")</f>
        <v>Other</v>
      </c>
      <c r="U531" t="str">
        <f>IF(ChurnData[[#This Row],[TenureMonths]]&lt;=11,"0-11",IF(ChurnData[[#This Row],[TenureMonths]]&lt;=23,"12-23",IF(ChurnData[[#This Row],[TenureMonths]]&lt;=35,"24-35",IF(ChurnData[[#This Row],[TenureMonths]]&lt;=47,"36-47",IF(ChurnData[[#This Row],[TenureMonths]]&lt;=59,"48-59","60-72")))))</f>
        <v>24-35</v>
      </c>
      <c r="V531">
        <f>IF(ChurnData[[#This Row],[Churn]]="Yes",1,0)</f>
        <v>1</v>
      </c>
    </row>
    <row r="532" spans="1:22" x14ac:dyDescent="0.35">
      <c r="A532" t="s">
        <v>577</v>
      </c>
      <c r="B532" t="s">
        <v>19</v>
      </c>
      <c r="C532">
        <v>0</v>
      </c>
      <c r="D532" t="s">
        <v>21</v>
      </c>
      <c r="E532" t="s">
        <v>21</v>
      </c>
      <c r="F532" t="s">
        <v>27</v>
      </c>
      <c r="G532" s="2">
        <v>25</v>
      </c>
      <c r="H532" t="s">
        <v>20</v>
      </c>
      <c r="I532" t="s">
        <v>32</v>
      </c>
      <c r="J532" t="s">
        <v>20</v>
      </c>
      <c r="K532" t="s">
        <v>21</v>
      </c>
      <c r="L532" t="s">
        <v>33</v>
      </c>
      <c r="M532" t="s">
        <v>20</v>
      </c>
      <c r="N532" t="s">
        <v>43</v>
      </c>
      <c r="O532" s="1">
        <v>61.97</v>
      </c>
      <c r="P532" s="1">
        <v>1584.73</v>
      </c>
      <c r="Q532">
        <v>4</v>
      </c>
      <c r="R532" t="s">
        <v>20</v>
      </c>
      <c r="S532" t="str">
        <f>IF(ChurnData[[#This Row],[MonthlyCharges]]&lt;=30,"1. Up to 30",IF(ChurnData[[#This Row],[MonthlyCharges]]&lt;=50,"2. 31-50",IF(ChurnData[[#This Row],[MonthlyCharges]]&lt;=70,"3. 51-70",IF(ChurnData[[#This Row],[MonthlyCharges]]&lt;=90,"4. 71-90","5. Over 90"))))</f>
        <v>3. 51-70</v>
      </c>
      <c r="T532" t="str">
        <f>IF(AND(ChurnData[[#This Row],[Contract]]="Month-to-month",ChurnData[[#This Row],[InternetService]]="Fiber optic",ChurnData[[#This Row],[TenureMonths]]&lt;=11),"High-risk","Other")</f>
        <v>Other</v>
      </c>
      <c r="U532" t="str">
        <f>IF(ChurnData[[#This Row],[TenureMonths]]&lt;=11,"0-11",IF(ChurnData[[#This Row],[TenureMonths]]&lt;=23,"12-23",IF(ChurnData[[#This Row],[TenureMonths]]&lt;=35,"24-35",IF(ChurnData[[#This Row],[TenureMonths]]&lt;=47,"36-47",IF(ChurnData[[#This Row],[TenureMonths]]&lt;=59,"48-59","60-72")))))</f>
        <v>24-35</v>
      </c>
      <c r="V532">
        <f>IF(ChurnData[[#This Row],[Churn]]="Yes",1,0)</f>
        <v>1</v>
      </c>
    </row>
    <row r="533" spans="1:22" x14ac:dyDescent="0.35">
      <c r="A533" t="s">
        <v>578</v>
      </c>
      <c r="B533" t="s">
        <v>36</v>
      </c>
      <c r="C533">
        <v>0</v>
      </c>
      <c r="D533" t="s">
        <v>20</v>
      </c>
      <c r="E533" t="s">
        <v>20</v>
      </c>
      <c r="F533" t="s">
        <v>49</v>
      </c>
      <c r="G533" s="2">
        <v>19</v>
      </c>
      <c r="H533" t="s">
        <v>20</v>
      </c>
      <c r="I533" t="s">
        <v>21</v>
      </c>
      <c r="J533" t="s">
        <v>28</v>
      </c>
      <c r="K533" t="s">
        <v>28</v>
      </c>
      <c r="L533" t="s">
        <v>33</v>
      </c>
      <c r="M533" t="s">
        <v>20</v>
      </c>
      <c r="N533" t="s">
        <v>34</v>
      </c>
      <c r="O533" s="1">
        <v>21.03</v>
      </c>
      <c r="P533" s="1">
        <v>404.83</v>
      </c>
      <c r="Q533">
        <v>1</v>
      </c>
      <c r="R533" t="s">
        <v>20</v>
      </c>
      <c r="S533" t="str">
        <f>IF(ChurnData[[#This Row],[MonthlyCharges]]&lt;=30,"1. Up to 30",IF(ChurnData[[#This Row],[MonthlyCharges]]&lt;=50,"2. 31-50",IF(ChurnData[[#This Row],[MonthlyCharges]]&lt;=70,"3. 51-70",IF(ChurnData[[#This Row],[MonthlyCharges]]&lt;=90,"4. 71-90","5. Over 90"))))</f>
        <v>1. Up to 30</v>
      </c>
      <c r="T533" t="str">
        <f>IF(AND(ChurnData[[#This Row],[Contract]]="Month-to-month",ChurnData[[#This Row],[InternetService]]="Fiber optic",ChurnData[[#This Row],[TenureMonths]]&lt;=11),"High-risk","Other")</f>
        <v>Other</v>
      </c>
      <c r="U533" t="str">
        <f>IF(ChurnData[[#This Row],[TenureMonths]]&lt;=11,"0-11",IF(ChurnData[[#This Row],[TenureMonths]]&lt;=23,"12-23",IF(ChurnData[[#This Row],[TenureMonths]]&lt;=35,"24-35",IF(ChurnData[[#This Row],[TenureMonths]]&lt;=47,"36-47",IF(ChurnData[[#This Row],[TenureMonths]]&lt;=59,"48-59","60-72")))))</f>
        <v>12-23</v>
      </c>
      <c r="V533">
        <f>IF(ChurnData[[#This Row],[Churn]]="Yes",1,0)</f>
        <v>1</v>
      </c>
    </row>
    <row r="534" spans="1:22" x14ac:dyDescent="0.35">
      <c r="A534" t="s">
        <v>579</v>
      </c>
      <c r="B534" t="s">
        <v>36</v>
      </c>
      <c r="C534">
        <v>0</v>
      </c>
      <c r="D534" t="s">
        <v>21</v>
      </c>
      <c r="E534" t="s">
        <v>21</v>
      </c>
      <c r="F534" t="s">
        <v>37</v>
      </c>
      <c r="G534" s="2">
        <v>10</v>
      </c>
      <c r="H534" t="s">
        <v>20</v>
      </c>
      <c r="I534" t="s">
        <v>23</v>
      </c>
      <c r="J534" t="s">
        <v>21</v>
      </c>
      <c r="K534" t="s">
        <v>21</v>
      </c>
      <c r="L534" t="s">
        <v>33</v>
      </c>
      <c r="M534" t="s">
        <v>20</v>
      </c>
      <c r="N534" t="s">
        <v>34</v>
      </c>
      <c r="O534" s="1">
        <v>92.66</v>
      </c>
      <c r="P534" s="1">
        <v>900.44</v>
      </c>
      <c r="Q534">
        <v>1</v>
      </c>
      <c r="R534" t="s">
        <v>20</v>
      </c>
      <c r="S534" t="str">
        <f>IF(ChurnData[[#This Row],[MonthlyCharges]]&lt;=30,"1. Up to 30",IF(ChurnData[[#This Row],[MonthlyCharges]]&lt;=50,"2. 31-50",IF(ChurnData[[#This Row],[MonthlyCharges]]&lt;=70,"3. 51-70",IF(ChurnData[[#This Row],[MonthlyCharges]]&lt;=90,"4. 71-90","5. Over 90"))))</f>
        <v>5. Over 90</v>
      </c>
      <c r="T534" t="str">
        <f>IF(AND(ChurnData[[#This Row],[Contract]]="Month-to-month",ChurnData[[#This Row],[InternetService]]="Fiber optic",ChurnData[[#This Row],[TenureMonths]]&lt;=11),"High-risk","Other")</f>
        <v>High-risk</v>
      </c>
      <c r="U534" t="str">
        <f>IF(ChurnData[[#This Row],[TenureMonths]]&lt;=11,"0-11",IF(ChurnData[[#This Row],[TenureMonths]]&lt;=23,"12-23",IF(ChurnData[[#This Row],[TenureMonths]]&lt;=35,"24-35",IF(ChurnData[[#This Row],[TenureMonths]]&lt;=47,"36-47",IF(ChurnData[[#This Row],[TenureMonths]]&lt;=59,"48-59","60-72")))))</f>
        <v>0-11</v>
      </c>
      <c r="V534">
        <f>IF(ChurnData[[#This Row],[Churn]]="Yes",1,0)</f>
        <v>1</v>
      </c>
    </row>
    <row r="535" spans="1:22" x14ac:dyDescent="0.35">
      <c r="A535" t="s">
        <v>580</v>
      </c>
      <c r="B535" t="s">
        <v>36</v>
      </c>
      <c r="C535">
        <v>0</v>
      </c>
      <c r="D535" t="s">
        <v>20</v>
      </c>
      <c r="E535" t="s">
        <v>21</v>
      </c>
      <c r="F535" t="s">
        <v>75</v>
      </c>
      <c r="G535" s="2">
        <v>22</v>
      </c>
      <c r="H535" t="s">
        <v>20</v>
      </c>
      <c r="I535" t="s">
        <v>23</v>
      </c>
      <c r="J535" t="s">
        <v>20</v>
      </c>
      <c r="K535" t="s">
        <v>20</v>
      </c>
      <c r="L535" t="s">
        <v>33</v>
      </c>
      <c r="M535" t="s">
        <v>20</v>
      </c>
      <c r="N535" t="s">
        <v>30</v>
      </c>
      <c r="O535" s="1">
        <v>101.04</v>
      </c>
      <c r="P535" s="1">
        <v>2253.9699999999998</v>
      </c>
      <c r="Q535">
        <v>0</v>
      </c>
      <c r="R535" t="s">
        <v>21</v>
      </c>
      <c r="S535" t="str">
        <f>IF(ChurnData[[#This Row],[MonthlyCharges]]&lt;=30,"1. Up to 30",IF(ChurnData[[#This Row],[MonthlyCharges]]&lt;=50,"2. 31-50",IF(ChurnData[[#This Row],[MonthlyCharges]]&lt;=70,"3. 51-70",IF(ChurnData[[#This Row],[MonthlyCharges]]&lt;=90,"4. 71-90","5. Over 90"))))</f>
        <v>5. Over 90</v>
      </c>
      <c r="T535" t="str">
        <f>IF(AND(ChurnData[[#This Row],[Contract]]="Month-to-month",ChurnData[[#This Row],[InternetService]]="Fiber optic",ChurnData[[#This Row],[TenureMonths]]&lt;=11),"High-risk","Other")</f>
        <v>Other</v>
      </c>
      <c r="U535" t="str">
        <f>IF(ChurnData[[#This Row],[TenureMonths]]&lt;=11,"0-11",IF(ChurnData[[#This Row],[TenureMonths]]&lt;=23,"12-23",IF(ChurnData[[#This Row],[TenureMonths]]&lt;=35,"24-35",IF(ChurnData[[#This Row],[TenureMonths]]&lt;=47,"36-47",IF(ChurnData[[#This Row],[TenureMonths]]&lt;=59,"48-59","60-72")))))</f>
        <v>12-23</v>
      </c>
      <c r="V535">
        <f>IF(ChurnData[[#This Row],[Churn]]="Yes",1,0)</f>
        <v>0</v>
      </c>
    </row>
    <row r="536" spans="1:22" x14ac:dyDescent="0.35">
      <c r="A536" t="s">
        <v>581</v>
      </c>
      <c r="B536" t="s">
        <v>36</v>
      </c>
      <c r="C536">
        <v>0</v>
      </c>
      <c r="D536" t="s">
        <v>20</v>
      </c>
      <c r="E536" t="s">
        <v>21</v>
      </c>
      <c r="F536" t="s">
        <v>45</v>
      </c>
      <c r="G536" s="2">
        <v>38</v>
      </c>
      <c r="H536" t="s">
        <v>21</v>
      </c>
      <c r="I536" t="s">
        <v>23</v>
      </c>
      <c r="J536" t="s">
        <v>20</v>
      </c>
      <c r="K536" t="s">
        <v>21</v>
      </c>
      <c r="L536" t="s">
        <v>24</v>
      </c>
      <c r="M536" t="s">
        <v>20</v>
      </c>
      <c r="N536" t="s">
        <v>30</v>
      </c>
      <c r="O536" s="1">
        <v>71.790000000000006</v>
      </c>
      <c r="P536" s="1">
        <v>2720.7</v>
      </c>
      <c r="Q536">
        <v>0</v>
      </c>
      <c r="R536" t="s">
        <v>21</v>
      </c>
      <c r="S536" t="str">
        <f>IF(ChurnData[[#This Row],[MonthlyCharges]]&lt;=30,"1. Up to 30",IF(ChurnData[[#This Row],[MonthlyCharges]]&lt;=50,"2. 31-50",IF(ChurnData[[#This Row],[MonthlyCharges]]&lt;=70,"3. 51-70",IF(ChurnData[[#This Row],[MonthlyCharges]]&lt;=90,"4. 71-90","5. Over 90"))))</f>
        <v>4. 71-90</v>
      </c>
      <c r="T536" t="str">
        <f>IF(AND(ChurnData[[#This Row],[Contract]]="Month-to-month",ChurnData[[#This Row],[InternetService]]="Fiber optic",ChurnData[[#This Row],[TenureMonths]]&lt;=11),"High-risk","Other")</f>
        <v>Other</v>
      </c>
      <c r="U536" t="str">
        <f>IF(ChurnData[[#This Row],[TenureMonths]]&lt;=11,"0-11",IF(ChurnData[[#This Row],[TenureMonths]]&lt;=23,"12-23",IF(ChurnData[[#This Row],[TenureMonths]]&lt;=35,"24-35",IF(ChurnData[[#This Row],[TenureMonths]]&lt;=47,"36-47",IF(ChurnData[[#This Row],[TenureMonths]]&lt;=59,"48-59","60-72")))))</f>
        <v>36-47</v>
      </c>
      <c r="V536">
        <f>IF(ChurnData[[#This Row],[Churn]]="Yes",1,0)</f>
        <v>0</v>
      </c>
    </row>
    <row r="537" spans="1:22" x14ac:dyDescent="0.35">
      <c r="A537" t="s">
        <v>582</v>
      </c>
      <c r="B537" t="s">
        <v>19</v>
      </c>
      <c r="C537">
        <v>0</v>
      </c>
      <c r="D537" t="s">
        <v>20</v>
      </c>
      <c r="E537" t="s">
        <v>20</v>
      </c>
      <c r="F537" t="s">
        <v>65</v>
      </c>
      <c r="G537" s="2">
        <v>45</v>
      </c>
      <c r="H537" t="s">
        <v>20</v>
      </c>
      <c r="I537" t="s">
        <v>21</v>
      </c>
      <c r="J537" t="s">
        <v>28</v>
      </c>
      <c r="K537" t="s">
        <v>28</v>
      </c>
      <c r="L537" t="s">
        <v>24</v>
      </c>
      <c r="M537" t="s">
        <v>20</v>
      </c>
      <c r="N537" t="s">
        <v>34</v>
      </c>
      <c r="O537" s="1">
        <v>39.049999999999997</v>
      </c>
      <c r="P537" s="1">
        <v>1779.13</v>
      </c>
      <c r="Q537">
        <v>2</v>
      </c>
      <c r="R537" t="s">
        <v>21</v>
      </c>
      <c r="S537" t="str">
        <f>IF(ChurnData[[#This Row],[MonthlyCharges]]&lt;=30,"1. Up to 30",IF(ChurnData[[#This Row],[MonthlyCharges]]&lt;=50,"2. 31-50",IF(ChurnData[[#This Row],[MonthlyCharges]]&lt;=70,"3. 51-70",IF(ChurnData[[#This Row],[MonthlyCharges]]&lt;=90,"4. 71-90","5. Over 90"))))</f>
        <v>2. 31-50</v>
      </c>
      <c r="T537" t="str">
        <f>IF(AND(ChurnData[[#This Row],[Contract]]="Month-to-month",ChurnData[[#This Row],[InternetService]]="Fiber optic",ChurnData[[#This Row],[TenureMonths]]&lt;=11),"High-risk","Other")</f>
        <v>Other</v>
      </c>
      <c r="U537" t="str">
        <f>IF(ChurnData[[#This Row],[TenureMonths]]&lt;=11,"0-11",IF(ChurnData[[#This Row],[TenureMonths]]&lt;=23,"12-23",IF(ChurnData[[#This Row],[TenureMonths]]&lt;=35,"24-35",IF(ChurnData[[#This Row],[TenureMonths]]&lt;=47,"36-47",IF(ChurnData[[#This Row],[TenureMonths]]&lt;=59,"48-59","60-72")))))</f>
        <v>36-47</v>
      </c>
      <c r="V537">
        <f>IF(ChurnData[[#This Row],[Churn]]="Yes",1,0)</f>
        <v>0</v>
      </c>
    </row>
    <row r="538" spans="1:22" x14ac:dyDescent="0.35">
      <c r="A538" t="s">
        <v>583</v>
      </c>
      <c r="B538" t="s">
        <v>36</v>
      </c>
      <c r="C538">
        <v>1</v>
      </c>
      <c r="D538" t="s">
        <v>21</v>
      </c>
      <c r="E538" t="s">
        <v>20</v>
      </c>
      <c r="F538" t="s">
        <v>27</v>
      </c>
      <c r="G538" s="2">
        <v>20</v>
      </c>
      <c r="H538" t="s">
        <v>20</v>
      </c>
      <c r="I538" t="s">
        <v>32</v>
      </c>
      <c r="J538" t="s">
        <v>21</v>
      </c>
      <c r="K538" t="s">
        <v>20</v>
      </c>
      <c r="L538" t="s">
        <v>33</v>
      </c>
      <c r="M538" t="s">
        <v>21</v>
      </c>
      <c r="N538" t="s">
        <v>25</v>
      </c>
      <c r="O538" s="1">
        <v>59.07</v>
      </c>
      <c r="P538" s="1">
        <v>1174.3800000000001</v>
      </c>
      <c r="Q538">
        <v>1</v>
      </c>
      <c r="R538" t="s">
        <v>21</v>
      </c>
      <c r="S538" t="str">
        <f>IF(ChurnData[[#This Row],[MonthlyCharges]]&lt;=30,"1. Up to 30",IF(ChurnData[[#This Row],[MonthlyCharges]]&lt;=50,"2. 31-50",IF(ChurnData[[#This Row],[MonthlyCharges]]&lt;=70,"3. 51-70",IF(ChurnData[[#This Row],[MonthlyCharges]]&lt;=90,"4. 71-90","5. Over 90"))))</f>
        <v>3. 51-70</v>
      </c>
      <c r="T538" t="str">
        <f>IF(AND(ChurnData[[#This Row],[Contract]]="Month-to-month",ChurnData[[#This Row],[InternetService]]="Fiber optic",ChurnData[[#This Row],[TenureMonths]]&lt;=11),"High-risk","Other")</f>
        <v>Other</v>
      </c>
      <c r="U538" t="str">
        <f>IF(ChurnData[[#This Row],[TenureMonths]]&lt;=11,"0-11",IF(ChurnData[[#This Row],[TenureMonths]]&lt;=23,"12-23",IF(ChurnData[[#This Row],[TenureMonths]]&lt;=35,"24-35",IF(ChurnData[[#This Row],[TenureMonths]]&lt;=47,"36-47",IF(ChurnData[[#This Row],[TenureMonths]]&lt;=59,"48-59","60-72")))))</f>
        <v>12-23</v>
      </c>
      <c r="V538">
        <f>IF(ChurnData[[#This Row],[Churn]]="Yes",1,0)</f>
        <v>0</v>
      </c>
    </row>
    <row r="539" spans="1:22" x14ac:dyDescent="0.35">
      <c r="A539" t="s">
        <v>584</v>
      </c>
      <c r="B539" t="s">
        <v>36</v>
      </c>
      <c r="C539">
        <v>1</v>
      </c>
      <c r="D539" t="s">
        <v>21</v>
      </c>
      <c r="E539" t="s">
        <v>21</v>
      </c>
      <c r="F539" t="s">
        <v>45</v>
      </c>
      <c r="G539" s="2">
        <v>39</v>
      </c>
      <c r="H539" t="s">
        <v>20</v>
      </c>
      <c r="I539" t="s">
        <v>23</v>
      </c>
      <c r="J539" t="s">
        <v>20</v>
      </c>
      <c r="K539" t="s">
        <v>21</v>
      </c>
      <c r="L539" t="s">
        <v>24</v>
      </c>
      <c r="M539" t="s">
        <v>20</v>
      </c>
      <c r="N539" t="s">
        <v>25</v>
      </c>
      <c r="O539" s="1">
        <v>85.93</v>
      </c>
      <c r="P539" s="1">
        <v>3414.29</v>
      </c>
      <c r="Q539">
        <v>1</v>
      </c>
      <c r="R539" t="s">
        <v>21</v>
      </c>
      <c r="S539" t="str">
        <f>IF(ChurnData[[#This Row],[MonthlyCharges]]&lt;=30,"1. Up to 30",IF(ChurnData[[#This Row],[MonthlyCharges]]&lt;=50,"2. 31-50",IF(ChurnData[[#This Row],[MonthlyCharges]]&lt;=70,"3. 51-70",IF(ChurnData[[#This Row],[MonthlyCharges]]&lt;=90,"4. 71-90","5. Over 90"))))</f>
        <v>4. 71-90</v>
      </c>
      <c r="T539" t="str">
        <f>IF(AND(ChurnData[[#This Row],[Contract]]="Month-to-month",ChurnData[[#This Row],[InternetService]]="Fiber optic",ChurnData[[#This Row],[TenureMonths]]&lt;=11),"High-risk","Other")</f>
        <v>Other</v>
      </c>
      <c r="U539" t="str">
        <f>IF(ChurnData[[#This Row],[TenureMonths]]&lt;=11,"0-11",IF(ChurnData[[#This Row],[TenureMonths]]&lt;=23,"12-23",IF(ChurnData[[#This Row],[TenureMonths]]&lt;=35,"24-35",IF(ChurnData[[#This Row],[TenureMonths]]&lt;=47,"36-47",IF(ChurnData[[#This Row],[TenureMonths]]&lt;=59,"48-59","60-72")))))</f>
        <v>36-47</v>
      </c>
      <c r="V539">
        <f>IF(ChurnData[[#This Row],[Churn]]="Yes",1,0)</f>
        <v>0</v>
      </c>
    </row>
    <row r="540" spans="1:22" x14ac:dyDescent="0.35">
      <c r="A540" t="s">
        <v>585</v>
      </c>
      <c r="B540" t="s">
        <v>19</v>
      </c>
      <c r="C540">
        <v>1</v>
      </c>
      <c r="D540" t="s">
        <v>20</v>
      </c>
      <c r="E540" t="s">
        <v>20</v>
      </c>
      <c r="F540" t="s">
        <v>47</v>
      </c>
      <c r="G540" s="2">
        <v>27</v>
      </c>
      <c r="H540" t="s">
        <v>20</v>
      </c>
      <c r="I540" t="s">
        <v>21</v>
      </c>
      <c r="J540" t="s">
        <v>28</v>
      </c>
      <c r="K540" t="s">
        <v>28</v>
      </c>
      <c r="L540" t="s">
        <v>29</v>
      </c>
      <c r="M540" t="s">
        <v>20</v>
      </c>
      <c r="N540" t="s">
        <v>43</v>
      </c>
      <c r="O540" s="1">
        <v>30.27</v>
      </c>
      <c r="P540" s="1">
        <v>840.41</v>
      </c>
      <c r="Q540">
        <v>3</v>
      </c>
      <c r="R540" t="s">
        <v>21</v>
      </c>
      <c r="S540" t="str">
        <f>IF(ChurnData[[#This Row],[MonthlyCharges]]&lt;=30,"1. Up to 30",IF(ChurnData[[#This Row],[MonthlyCharges]]&lt;=50,"2. 31-50",IF(ChurnData[[#This Row],[MonthlyCharges]]&lt;=70,"3. 51-70",IF(ChurnData[[#This Row],[MonthlyCharges]]&lt;=90,"4. 71-90","5. Over 90"))))</f>
        <v>2. 31-50</v>
      </c>
      <c r="T540" t="str">
        <f>IF(AND(ChurnData[[#This Row],[Contract]]="Month-to-month",ChurnData[[#This Row],[InternetService]]="Fiber optic",ChurnData[[#This Row],[TenureMonths]]&lt;=11),"High-risk","Other")</f>
        <v>Other</v>
      </c>
      <c r="U540" t="str">
        <f>IF(ChurnData[[#This Row],[TenureMonths]]&lt;=11,"0-11",IF(ChurnData[[#This Row],[TenureMonths]]&lt;=23,"12-23",IF(ChurnData[[#This Row],[TenureMonths]]&lt;=35,"24-35",IF(ChurnData[[#This Row],[TenureMonths]]&lt;=47,"36-47",IF(ChurnData[[#This Row],[TenureMonths]]&lt;=59,"48-59","60-72")))))</f>
        <v>24-35</v>
      </c>
      <c r="V540">
        <f>IF(ChurnData[[#This Row],[Churn]]="Yes",1,0)</f>
        <v>0</v>
      </c>
    </row>
    <row r="541" spans="1:22" x14ac:dyDescent="0.35">
      <c r="A541" t="s">
        <v>586</v>
      </c>
      <c r="B541" t="s">
        <v>36</v>
      </c>
      <c r="C541">
        <v>0</v>
      </c>
      <c r="D541" t="s">
        <v>21</v>
      </c>
      <c r="E541" t="s">
        <v>21</v>
      </c>
      <c r="F541" t="s">
        <v>56</v>
      </c>
      <c r="G541" s="2">
        <v>15</v>
      </c>
      <c r="H541" t="s">
        <v>20</v>
      </c>
      <c r="I541" t="s">
        <v>23</v>
      </c>
      <c r="J541" t="s">
        <v>20</v>
      </c>
      <c r="K541" t="s">
        <v>20</v>
      </c>
      <c r="L541" t="s">
        <v>33</v>
      </c>
      <c r="M541" t="s">
        <v>20</v>
      </c>
      <c r="N541" t="s">
        <v>30</v>
      </c>
      <c r="O541" s="1">
        <v>91.95</v>
      </c>
      <c r="P541" s="1">
        <v>1411.51</v>
      </c>
      <c r="Q541">
        <v>1</v>
      </c>
      <c r="R541" t="s">
        <v>20</v>
      </c>
      <c r="S541" t="str">
        <f>IF(ChurnData[[#This Row],[MonthlyCharges]]&lt;=30,"1. Up to 30",IF(ChurnData[[#This Row],[MonthlyCharges]]&lt;=50,"2. 31-50",IF(ChurnData[[#This Row],[MonthlyCharges]]&lt;=70,"3. 51-70",IF(ChurnData[[#This Row],[MonthlyCharges]]&lt;=90,"4. 71-90","5. Over 90"))))</f>
        <v>5. Over 90</v>
      </c>
      <c r="T541" t="str">
        <f>IF(AND(ChurnData[[#This Row],[Contract]]="Month-to-month",ChurnData[[#This Row],[InternetService]]="Fiber optic",ChurnData[[#This Row],[TenureMonths]]&lt;=11),"High-risk","Other")</f>
        <v>Other</v>
      </c>
      <c r="U541" t="str">
        <f>IF(ChurnData[[#This Row],[TenureMonths]]&lt;=11,"0-11",IF(ChurnData[[#This Row],[TenureMonths]]&lt;=23,"12-23",IF(ChurnData[[#This Row],[TenureMonths]]&lt;=35,"24-35",IF(ChurnData[[#This Row],[TenureMonths]]&lt;=47,"36-47",IF(ChurnData[[#This Row],[TenureMonths]]&lt;=59,"48-59","60-72")))))</f>
        <v>12-23</v>
      </c>
      <c r="V541">
        <f>IF(ChurnData[[#This Row],[Churn]]="Yes",1,0)</f>
        <v>1</v>
      </c>
    </row>
    <row r="542" spans="1:22" x14ac:dyDescent="0.35">
      <c r="A542" t="s">
        <v>587</v>
      </c>
      <c r="B542" t="s">
        <v>36</v>
      </c>
      <c r="C542">
        <v>0</v>
      </c>
      <c r="D542" t="s">
        <v>21</v>
      </c>
      <c r="E542" t="s">
        <v>21</v>
      </c>
      <c r="F542" t="s">
        <v>58</v>
      </c>
      <c r="G542" s="2">
        <v>14</v>
      </c>
      <c r="H542" t="s">
        <v>20</v>
      </c>
      <c r="I542" t="s">
        <v>21</v>
      </c>
      <c r="J542" t="s">
        <v>28</v>
      </c>
      <c r="K542" t="s">
        <v>28</v>
      </c>
      <c r="L542" t="s">
        <v>33</v>
      </c>
      <c r="M542" t="s">
        <v>20</v>
      </c>
      <c r="N542" t="s">
        <v>25</v>
      </c>
      <c r="O542" s="1">
        <v>33.46</v>
      </c>
      <c r="P542" s="1">
        <v>472.29</v>
      </c>
      <c r="Q542">
        <v>1</v>
      </c>
      <c r="R542" t="s">
        <v>21</v>
      </c>
      <c r="S542" t="str">
        <f>IF(ChurnData[[#This Row],[MonthlyCharges]]&lt;=30,"1. Up to 30",IF(ChurnData[[#This Row],[MonthlyCharges]]&lt;=50,"2. 31-50",IF(ChurnData[[#This Row],[MonthlyCharges]]&lt;=70,"3. 51-70",IF(ChurnData[[#This Row],[MonthlyCharges]]&lt;=90,"4. 71-90","5. Over 90"))))</f>
        <v>2. 31-50</v>
      </c>
      <c r="T542" t="str">
        <f>IF(AND(ChurnData[[#This Row],[Contract]]="Month-to-month",ChurnData[[#This Row],[InternetService]]="Fiber optic",ChurnData[[#This Row],[TenureMonths]]&lt;=11),"High-risk","Other")</f>
        <v>Other</v>
      </c>
      <c r="U542" t="str">
        <f>IF(ChurnData[[#This Row],[TenureMonths]]&lt;=11,"0-11",IF(ChurnData[[#This Row],[TenureMonths]]&lt;=23,"12-23",IF(ChurnData[[#This Row],[TenureMonths]]&lt;=35,"24-35",IF(ChurnData[[#This Row],[TenureMonths]]&lt;=47,"36-47",IF(ChurnData[[#This Row],[TenureMonths]]&lt;=59,"48-59","60-72")))))</f>
        <v>12-23</v>
      </c>
      <c r="V542">
        <f>IF(ChurnData[[#This Row],[Churn]]="Yes",1,0)</f>
        <v>0</v>
      </c>
    </row>
    <row r="543" spans="1:22" x14ac:dyDescent="0.35">
      <c r="A543" t="s">
        <v>588</v>
      </c>
      <c r="B543" t="s">
        <v>19</v>
      </c>
      <c r="C543">
        <v>0</v>
      </c>
      <c r="D543" t="s">
        <v>21</v>
      </c>
      <c r="E543" t="s">
        <v>21</v>
      </c>
      <c r="F543" t="s">
        <v>45</v>
      </c>
      <c r="G543" s="2">
        <v>32</v>
      </c>
      <c r="H543" t="s">
        <v>20</v>
      </c>
      <c r="I543" t="s">
        <v>32</v>
      </c>
      <c r="J543" t="s">
        <v>20</v>
      </c>
      <c r="K543" t="s">
        <v>21</v>
      </c>
      <c r="L543" t="s">
        <v>33</v>
      </c>
      <c r="M543" t="s">
        <v>21</v>
      </c>
      <c r="N543" t="s">
        <v>30</v>
      </c>
      <c r="O543" s="1">
        <v>61.92</v>
      </c>
      <c r="P543" s="1">
        <v>1954.65</v>
      </c>
      <c r="Q543">
        <v>2</v>
      </c>
      <c r="R543" t="s">
        <v>20</v>
      </c>
      <c r="S543" t="str">
        <f>IF(ChurnData[[#This Row],[MonthlyCharges]]&lt;=30,"1. Up to 30",IF(ChurnData[[#This Row],[MonthlyCharges]]&lt;=50,"2. 31-50",IF(ChurnData[[#This Row],[MonthlyCharges]]&lt;=70,"3. 51-70",IF(ChurnData[[#This Row],[MonthlyCharges]]&lt;=90,"4. 71-90","5. Over 90"))))</f>
        <v>3. 51-70</v>
      </c>
      <c r="T543" t="str">
        <f>IF(AND(ChurnData[[#This Row],[Contract]]="Month-to-month",ChurnData[[#This Row],[InternetService]]="Fiber optic",ChurnData[[#This Row],[TenureMonths]]&lt;=11),"High-risk","Other")</f>
        <v>Other</v>
      </c>
      <c r="U543" t="str">
        <f>IF(ChurnData[[#This Row],[TenureMonths]]&lt;=11,"0-11",IF(ChurnData[[#This Row],[TenureMonths]]&lt;=23,"12-23",IF(ChurnData[[#This Row],[TenureMonths]]&lt;=35,"24-35",IF(ChurnData[[#This Row],[TenureMonths]]&lt;=47,"36-47",IF(ChurnData[[#This Row],[TenureMonths]]&lt;=59,"48-59","60-72")))))</f>
        <v>24-35</v>
      </c>
      <c r="V543">
        <f>IF(ChurnData[[#This Row],[Churn]]="Yes",1,0)</f>
        <v>1</v>
      </c>
    </row>
    <row r="544" spans="1:22" x14ac:dyDescent="0.35">
      <c r="A544" t="s">
        <v>589</v>
      </c>
      <c r="B544" t="s">
        <v>36</v>
      </c>
      <c r="C544">
        <v>1</v>
      </c>
      <c r="D544" t="s">
        <v>20</v>
      </c>
      <c r="E544" t="s">
        <v>20</v>
      </c>
      <c r="F544" t="s">
        <v>41</v>
      </c>
      <c r="G544" s="2">
        <v>15</v>
      </c>
      <c r="H544" t="s">
        <v>20</v>
      </c>
      <c r="I544" t="s">
        <v>21</v>
      </c>
      <c r="J544" t="s">
        <v>28</v>
      </c>
      <c r="K544" t="s">
        <v>28</v>
      </c>
      <c r="L544" t="s">
        <v>33</v>
      </c>
      <c r="M544" t="s">
        <v>20</v>
      </c>
      <c r="N544" t="s">
        <v>25</v>
      </c>
      <c r="O544" s="1">
        <v>31.41</v>
      </c>
      <c r="P544" s="1">
        <v>477.46</v>
      </c>
      <c r="Q544">
        <v>4</v>
      </c>
      <c r="R544" t="s">
        <v>21</v>
      </c>
      <c r="S544" t="str">
        <f>IF(ChurnData[[#This Row],[MonthlyCharges]]&lt;=30,"1. Up to 30",IF(ChurnData[[#This Row],[MonthlyCharges]]&lt;=50,"2. 31-50",IF(ChurnData[[#This Row],[MonthlyCharges]]&lt;=70,"3. 51-70",IF(ChurnData[[#This Row],[MonthlyCharges]]&lt;=90,"4. 71-90","5. Over 90"))))</f>
        <v>2. 31-50</v>
      </c>
      <c r="T544" t="str">
        <f>IF(AND(ChurnData[[#This Row],[Contract]]="Month-to-month",ChurnData[[#This Row],[InternetService]]="Fiber optic",ChurnData[[#This Row],[TenureMonths]]&lt;=11),"High-risk","Other")</f>
        <v>Other</v>
      </c>
      <c r="U544" t="str">
        <f>IF(ChurnData[[#This Row],[TenureMonths]]&lt;=11,"0-11",IF(ChurnData[[#This Row],[TenureMonths]]&lt;=23,"12-23",IF(ChurnData[[#This Row],[TenureMonths]]&lt;=35,"24-35",IF(ChurnData[[#This Row],[TenureMonths]]&lt;=47,"36-47",IF(ChurnData[[#This Row],[TenureMonths]]&lt;=59,"48-59","60-72")))))</f>
        <v>12-23</v>
      </c>
      <c r="V544">
        <f>IF(ChurnData[[#This Row],[Churn]]="Yes",1,0)</f>
        <v>0</v>
      </c>
    </row>
    <row r="545" spans="1:22" x14ac:dyDescent="0.35">
      <c r="A545" t="s">
        <v>590</v>
      </c>
      <c r="B545" t="s">
        <v>19</v>
      </c>
      <c r="C545">
        <v>0</v>
      </c>
      <c r="D545" t="s">
        <v>21</v>
      </c>
      <c r="E545" t="s">
        <v>21</v>
      </c>
      <c r="F545" t="s">
        <v>22</v>
      </c>
      <c r="G545" s="2">
        <v>6</v>
      </c>
      <c r="H545" t="s">
        <v>20</v>
      </c>
      <c r="I545" t="s">
        <v>23</v>
      </c>
      <c r="J545" t="s">
        <v>20</v>
      </c>
      <c r="K545" t="s">
        <v>21</v>
      </c>
      <c r="L545" t="s">
        <v>33</v>
      </c>
      <c r="M545" t="s">
        <v>20</v>
      </c>
      <c r="N545" t="s">
        <v>30</v>
      </c>
      <c r="O545" s="1">
        <v>85.87</v>
      </c>
      <c r="P545" s="1">
        <v>503.45</v>
      </c>
      <c r="Q545">
        <v>4</v>
      </c>
      <c r="R545" t="s">
        <v>20</v>
      </c>
      <c r="S545" t="str">
        <f>IF(ChurnData[[#This Row],[MonthlyCharges]]&lt;=30,"1. Up to 30",IF(ChurnData[[#This Row],[MonthlyCharges]]&lt;=50,"2. 31-50",IF(ChurnData[[#This Row],[MonthlyCharges]]&lt;=70,"3. 51-70",IF(ChurnData[[#This Row],[MonthlyCharges]]&lt;=90,"4. 71-90","5. Over 90"))))</f>
        <v>4. 71-90</v>
      </c>
      <c r="T545" t="str">
        <f>IF(AND(ChurnData[[#This Row],[Contract]]="Month-to-month",ChurnData[[#This Row],[InternetService]]="Fiber optic",ChurnData[[#This Row],[TenureMonths]]&lt;=11),"High-risk","Other")</f>
        <v>High-risk</v>
      </c>
      <c r="U545" t="str">
        <f>IF(ChurnData[[#This Row],[TenureMonths]]&lt;=11,"0-11",IF(ChurnData[[#This Row],[TenureMonths]]&lt;=23,"12-23",IF(ChurnData[[#This Row],[TenureMonths]]&lt;=35,"24-35",IF(ChurnData[[#This Row],[TenureMonths]]&lt;=47,"36-47",IF(ChurnData[[#This Row],[TenureMonths]]&lt;=59,"48-59","60-72")))))</f>
        <v>0-11</v>
      </c>
      <c r="V545">
        <f>IF(ChurnData[[#This Row],[Churn]]="Yes",1,0)</f>
        <v>1</v>
      </c>
    </row>
    <row r="546" spans="1:22" x14ac:dyDescent="0.35">
      <c r="A546" t="s">
        <v>591</v>
      </c>
      <c r="B546" t="s">
        <v>36</v>
      </c>
      <c r="C546">
        <v>0</v>
      </c>
      <c r="D546" t="s">
        <v>20</v>
      </c>
      <c r="E546" t="s">
        <v>21</v>
      </c>
      <c r="F546" t="s">
        <v>27</v>
      </c>
      <c r="G546" s="2">
        <v>7</v>
      </c>
      <c r="H546" t="s">
        <v>20</v>
      </c>
      <c r="I546" t="s">
        <v>21</v>
      </c>
      <c r="J546" t="s">
        <v>28</v>
      </c>
      <c r="K546" t="s">
        <v>28</v>
      </c>
      <c r="L546" t="s">
        <v>33</v>
      </c>
      <c r="M546" t="s">
        <v>20</v>
      </c>
      <c r="N546" t="s">
        <v>25</v>
      </c>
      <c r="O546" s="1">
        <v>31.3</v>
      </c>
      <c r="P546" s="1">
        <v>222.61</v>
      </c>
      <c r="Q546">
        <v>0</v>
      </c>
      <c r="R546" t="s">
        <v>21</v>
      </c>
      <c r="S546" t="str">
        <f>IF(ChurnData[[#This Row],[MonthlyCharges]]&lt;=30,"1. Up to 30",IF(ChurnData[[#This Row],[MonthlyCharges]]&lt;=50,"2. 31-50",IF(ChurnData[[#This Row],[MonthlyCharges]]&lt;=70,"3. 51-70",IF(ChurnData[[#This Row],[MonthlyCharges]]&lt;=90,"4. 71-90","5. Over 90"))))</f>
        <v>2. 31-50</v>
      </c>
      <c r="T546" t="str">
        <f>IF(AND(ChurnData[[#This Row],[Contract]]="Month-to-month",ChurnData[[#This Row],[InternetService]]="Fiber optic",ChurnData[[#This Row],[TenureMonths]]&lt;=11),"High-risk","Other")</f>
        <v>Other</v>
      </c>
      <c r="U546" t="str">
        <f>IF(ChurnData[[#This Row],[TenureMonths]]&lt;=11,"0-11",IF(ChurnData[[#This Row],[TenureMonths]]&lt;=23,"12-23",IF(ChurnData[[#This Row],[TenureMonths]]&lt;=35,"24-35",IF(ChurnData[[#This Row],[TenureMonths]]&lt;=47,"36-47",IF(ChurnData[[#This Row],[TenureMonths]]&lt;=59,"48-59","60-72")))))</f>
        <v>0-11</v>
      </c>
      <c r="V546">
        <f>IF(ChurnData[[#This Row],[Churn]]="Yes",1,0)</f>
        <v>0</v>
      </c>
    </row>
    <row r="547" spans="1:22" x14ac:dyDescent="0.35">
      <c r="A547" t="s">
        <v>592</v>
      </c>
      <c r="B547" t="s">
        <v>36</v>
      </c>
      <c r="C547">
        <v>0</v>
      </c>
      <c r="D547" t="s">
        <v>20</v>
      </c>
      <c r="E547" t="s">
        <v>21</v>
      </c>
      <c r="F547" t="s">
        <v>49</v>
      </c>
      <c r="G547" s="2">
        <v>7</v>
      </c>
      <c r="H547" t="s">
        <v>20</v>
      </c>
      <c r="I547" t="s">
        <v>23</v>
      </c>
      <c r="J547" t="s">
        <v>20</v>
      </c>
      <c r="K547" t="s">
        <v>20</v>
      </c>
      <c r="L547" t="s">
        <v>33</v>
      </c>
      <c r="M547" t="s">
        <v>20</v>
      </c>
      <c r="N547" t="s">
        <v>34</v>
      </c>
      <c r="O547" s="1">
        <v>92.07</v>
      </c>
      <c r="P547" s="1">
        <v>647.91999999999996</v>
      </c>
      <c r="Q547">
        <v>0</v>
      </c>
      <c r="R547" t="s">
        <v>21</v>
      </c>
      <c r="S547" t="str">
        <f>IF(ChurnData[[#This Row],[MonthlyCharges]]&lt;=30,"1. Up to 30",IF(ChurnData[[#This Row],[MonthlyCharges]]&lt;=50,"2. 31-50",IF(ChurnData[[#This Row],[MonthlyCharges]]&lt;=70,"3. 51-70",IF(ChurnData[[#This Row],[MonthlyCharges]]&lt;=90,"4. 71-90","5. Over 90"))))</f>
        <v>5. Over 90</v>
      </c>
      <c r="T547" t="str">
        <f>IF(AND(ChurnData[[#This Row],[Contract]]="Month-to-month",ChurnData[[#This Row],[InternetService]]="Fiber optic",ChurnData[[#This Row],[TenureMonths]]&lt;=11),"High-risk","Other")</f>
        <v>High-risk</v>
      </c>
      <c r="U547" t="str">
        <f>IF(ChurnData[[#This Row],[TenureMonths]]&lt;=11,"0-11",IF(ChurnData[[#This Row],[TenureMonths]]&lt;=23,"12-23",IF(ChurnData[[#This Row],[TenureMonths]]&lt;=35,"24-35",IF(ChurnData[[#This Row],[TenureMonths]]&lt;=47,"36-47",IF(ChurnData[[#This Row],[TenureMonths]]&lt;=59,"48-59","60-72")))))</f>
        <v>0-11</v>
      </c>
      <c r="V547">
        <f>IF(ChurnData[[#This Row],[Churn]]="Yes",1,0)</f>
        <v>0</v>
      </c>
    </row>
    <row r="548" spans="1:22" x14ac:dyDescent="0.35">
      <c r="A548" t="s">
        <v>593</v>
      </c>
      <c r="B548" t="s">
        <v>36</v>
      </c>
      <c r="C548">
        <v>1</v>
      </c>
      <c r="D548" t="s">
        <v>20</v>
      </c>
      <c r="E548" t="s">
        <v>21</v>
      </c>
      <c r="F548" t="s">
        <v>37</v>
      </c>
      <c r="G548" s="2">
        <v>24</v>
      </c>
      <c r="H548" t="s">
        <v>20</v>
      </c>
      <c r="I548" t="s">
        <v>21</v>
      </c>
      <c r="J548" t="s">
        <v>28</v>
      </c>
      <c r="K548" t="s">
        <v>28</v>
      </c>
      <c r="L548" t="s">
        <v>29</v>
      </c>
      <c r="M548" t="s">
        <v>20</v>
      </c>
      <c r="N548" t="s">
        <v>34</v>
      </c>
      <c r="O548" s="1">
        <v>28.28</v>
      </c>
      <c r="P548" s="1">
        <v>668.42</v>
      </c>
      <c r="Q548">
        <v>1</v>
      </c>
      <c r="R548" t="s">
        <v>21</v>
      </c>
      <c r="S548" t="str">
        <f>IF(ChurnData[[#This Row],[MonthlyCharges]]&lt;=30,"1. Up to 30",IF(ChurnData[[#This Row],[MonthlyCharges]]&lt;=50,"2. 31-50",IF(ChurnData[[#This Row],[MonthlyCharges]]&lt;=70,"3. 51-70",IF(ChurnData[[#This Row],[MonthlyCharges]]&lt;=90,"4. 71-90","5. Over 90"))))</f>
        <v>1. Up to 30</v>
      </c>
      <c r="T548" t="str">
        <f>IF(AND(ChurnData[[#This Row],[Contract]]="Month-to-month",ChurnData[[#This Row],[InternetService]]="Fiber optic",ChurnData[[#This Row],[TenureMonths]]&lt;=11),"High-risk","Other")</f>
        <v>Other</v>
      </c>
      <c r="U548" t="str">
        <f>IF(ChurnData[[#This Row],[TenureMonths]]&lt;=11,"0-11",IF(ChurnData[[#This Row],[TenureMonths]]&lt;=23,"12-23",IF(ChurnData[[#This Row],[TenureMonths]]&lt;=35,"24-35",IF(ChurnData[[#This Row],[TenureMonths]]&lt;=47,"36-47",IF(ChurnData[[#This Row],[TenureMonths]]&lt;=59,"48-59","60-72")))))</f>
        <v>24-35</v>
      </c>
      <c r="V548">
        <f>IF(ChurnData[[#This Row],[Churn]]="Yes",1,0)</f>
        <v>0</v>
      </c>
    </row>
    <row r="549" spans="1:22" x14ac:dyDescent="0.35">
      <c r="A549" t="s">
        <v>594</v>
      </c>
      <c r="B549" t="s">
        <v>36</v>
      </c>
      <c r="C549">
        <v>0</v>
      </c>
      <c r="D549" t="s">
        <v>20</v>
      </c>
      <c r="E549" t="s">
        <v>21</v>
      </c>
      <c r="F549" t="s">
        <v>58</v>
      </c>
      <c r="G549" s="2">
        <v>9</v>
      </c>
      <c r="H549" t="s">
        <v>20</v>
      </c>
      <c r="I549" t="s">
        <v>32</v>
      </c>
      <c r="J549" t="s">
        <v>20</v>
      </c>
      <c r="K549" t="s">
        <v>21</v>
      </c>
      <c r="L549" t="s">
        <v>33</v>
      </c>
      <c r="M549" t="s">
        <v>21</v>
      </c>
      <c r="N549" t="s">
        <v>25</v>
      </c>
      <c r="O549" s="1">
        <v>57.22</v>
      </c>
      <c r="P549" s="1">
        <v>513.51</v>
      </c>
      <c r="Q549">
        <v>2</v>
      </c>
      <c r="R549" t="s">
        <v>21</v>
      </c>
      <c r="S549" t="str">
        <f>IF(ChurnData[[#This Row],[MonthlyCharges]]&lt;=30,"1. Up to 30",IF(ChurnData[[#This Row],[MonthlyCharges]]&lt;=50,"2. 31-50",IF(ChurnData[[#This Row],[MonthlyCharges]]&lt;=70,"3. 51-70",IF(ChurnData[[#This Row],[MonthlyCharges]]&lt;=90,"4. 71-90","5. Over 90"))))</f>
        <v>3. 51-70</v>
      </c>
      <c r="T549" t="str">
        <f>IF(AND(ChurnData[[#This Row],[Contract]]="Month-to-month",ChurnData[[#This Row],[InternetService]]="Fiber optic",ChurnData[[#This Row],[TenureMonths]]&lt;=11),"High-risk","Other")</f>
        <v>Other</v>
      </c>
      <c r="U549" t="str">
        <f>IF(ChurnData[[#This Row],[TenureMonths]]&lt;=11,"0-11",IF(ChurnData[[#This Row],[TenureMonths]]&lt;=23,"12-23",IF(ChurnData[[#This Row],[TenureMonths]]&lt;=35,"24-35",IF(ChurnData[[#This Row],[TenureMonths]]&lt;=47,"36-47",IF(ChurnData[[#This Row],[TenureMonths]]&lt;=59,"48-59","60-72")))))</f>
        <v>0-11</v>
      </c>
      <c r="V549">
        <f>IF(ChurnData[[#This Row],[Churn]]="Yes",1,0)</f>
        <v>0</v>
      </c>
    </row>
    <row r="550" spans="1:22" x14ac:dyDescent="0.35">
      <c r="A550" t="s">
        <v>595</v>
      </c>
      <c r="B550" t="s">
        <v>36</v>
      </c>
      <c r="C550">
        <v>0</v>
      </c>
      <c r="D550" t="s">
        <v>20</v>
      </c>
      <c r="E550" t="s">
        <v>20</v>
      </c>
      <c r="F550" t="s">
        <v>65</v>
      </c>
      <c r="G550" s="2">
        <v>43</v>
      </c>
      <c r="H550" t="s">
        <v>20</v>
      </c>
      <c r="I550" t="s">
        <v>32</v>
      </c>
      <c r="J550" t="s">
        <v>20</v>
      </c>
      <c r="K550" t="s">
        <v>21</v>
      </c>
      <c r="L550" t="s">
        <v>29</v>
      </c>
      <c r="M550" t="s">
        <v>20</v>
      </c>
      <c r="N550" t="s">
        <v>30</v>
      </c>
      <c r="O550" s="1">
        <v>52.91</v>
      </c>
      <c r="P550" s="1">
        <v>2288.13</v>
      </c>
      <c r="Q550">
        <v>3</v>
      </c>
      <c r="R550" t="s">
        <v>21</v>
      </c>
      <c r="S550" t="str">
        <f>IF(ChurnData[[#This Row],[MonthlyCharges]]&lt;=30,"1. Up to 30",IF(ChurnData[[#This Row],[MonthlyCharges]]&lt;=50,"2. 31-50",IF(ChurnData[[#This Row],[MonthlyCharges]]&lt;=70,"3. 51-70",IF(ChurnData[[#This Row],[MonthlyCharges]]&lt;=90,"4. 71-90","5. Over 90"))))</f>
        <v>3. 51-70</v>
      </c>
      <c r="T550" t="str">
        <f>IF(AND(ChurnData[[#This Row],[Contract]]="Month-to-month",ChurnData[[#This Row],[InternetService]]="Fiber optic",ChurnData[[#This Row],[TenureMonths]]&lt;=11),"High-risk","Other")</f>
        <v>Other</v>
      </c>
      <c r="U550" t="str">
        <f>IF(ChurnData[[#This Row],[TenureMonths]]&lt;=11,"0-11",IF(ChurnData[[#This Row],[TenureMonths]]&lt;=23,"12-23",IF(ChurnData[[#This Row],[TenureMonths]]&lt;=35,"24-35",IF(ChurnData[[#This Row],[TenureMonths]]&lt;=47,"36-47",IF(ChurnData[[#This Row],[TenureMonths]]&lt;=59,"48-59","60-72")))))</f>
        <v>36-47</v>
      </c>
      <c r="V550">
        <f>IF(ChurnData[[#This Row],[Churn]]="Yes",1,0)</f>
        <v>0</v>
      </c>
    </row>
    <row r="551" spans="1:22" x14ac:dyDescent="0.35">
      <c r="A551" t="s">
        <v>596</v>
      </c>
      <c r="B551" t="s">
        <v>19</v>
      </c>
      <c r="C551">
        <v>0</v>
      </c>
      <c r="D551" t="s">
        <v>21</v>
      </c>
      <c r="E551" t="s">
        <v>21</v>
      </c>
      <c r="F551" t="s">
        <v>22</v>
      </c>
      <c r="G551" s="2">
        <v>45</v>
      </c>
      <c r="H551" t="s">
        <v>20</v>
      </c>
      <c r="I551" t="s">
        <v>21</v>
      </c>
      <c r="J551" t="s">
        <v>28</v>
      </c>
      <c r="K551" t="s">
        <v>28</v>
      </c>
      <c r="L551" t="s">
        <v>24</v>
      </c>
      <c r="M551" t="s">
        <v>20</v>
      </c>
      <c r="N551" t="s">
        <v>43</v>
      </c>
      <c r="O551" s="1">
        <v>37.64</v>
      </c>
      <c r="P551" s="1">
        <v>1661.2</v>
      </c>
      <c r="Q551">
        <v>2</v>
      </c>
      <c r="R551" t="s">
        <v>21</v>
      </c>
      <c r="S551" t="str">
        <f>IF(ChurnData[[#This Row],[MonthlyCharges]]&lt;=30,"1. Up to 30",IF(ChurnData[[#This Row],[MonthlyCharges]]&lt;=50,"2. 31-50",IF(ChurnData[[#This Row],[MonthlyCharges]]&lt;=70,"3. 51-70",IF(ChurnData[[#This Row],[MonthlyCharges]]&lt;=90,"4. 71-90","5. Over 90"))))</f>
        <v>2. 31-50</v>
      </c>
      <c r="T551" t="str">
        <f>IF(AND(ChurnData[[#This Row],[Contract]]="Month-to-month",ChurnData[[#This Row],[InternetService]]="Fiber optic",ChurnData[[#This Row],[TenureMonths]]&lt;=11),"High-risk","Other")</f>
        <v>Other</v>
      </c>
      <c r="U551" t="str">
        <f>IF(ChurnData[[#This Row],[TenureMonths]]&lt;=11,"0-11",IF(ChurnData[[#This Row],[TenureMonths]]&lt;=23,"12-23",IF(ChurnData[[#This Row],[TenureMonths]]&lt;=35,"24-35",IF(ChurnData[[#This Row],[TenureMonths]]&lt;=47,"36-47",IF(ChurnData[[#This Row],[TenureMonths]]&lt;=59,"48-59","60-72")))))</f>
        <v>36-47</v>
      </c>
      <c r="V551">
        <f>IF(ChurnData[[#This Row],[Churn]]="Yes",1,0)</f>
        <v>0</v>
      </c>
    </row>
    <row r="552" spans="1:22" x14ac:dyDescent="0.35">
      <c r="A552" t="s">
        <v>597</v>
      </c>
      <c r="B552" t="s">
        <v>36</v>
      </c>
      <c r="C552">
        <v>0</v>
      </c>
      <c r="D552" t="s">
        <v>20</v>
      </c>
      <c r="E552" t="s">
        <v>21</v>
      </c>
      <c r="F552" t="s">
        <v>58</v>
      </c>
      <c r="G552" s="2">
        <v>56</v>
      </c>
      <c r="H552" t="s">
        <v>20</v>
      </c>
      <c r="I552" t="s">
        <v>21</v>
      </c>
      <c r="J552" t="s">
        <v>28</v>
      </c>
      <c r="K552" t="s">
        <v>28</v>
      </c>
      <c r="L552" t="s">
        <v>33</v>
      </c>
      <c r="M552" t="s">
        <v>20</v>
      </c>
      <c r="N552" t="s">
        <v>43</v>
      </c>
      <c r="O552" s="1">
        <v>24.89</v>
      </c>
      <c r="P552" s="1">
        <v>1365.5</v>
      </c>
      <c r="Q552">
        <v>1</v>
      </c>
      <c r="R552" t="s">
        <v>21</v>
      </c>
      <c r="S552" t="str">
        <f>IF(ChurnData[[#This Row],[MonthlyCharges]]&lt;=30,"1. Up to 30",IF(ChurnData[[#This Row],[MonthlyCharges]]&lt;=50,"2. 31-50",IF(ChurnData[[#This Row],[MonthlyCharges]]&lt;=70,"3. 51-70",IF(ChurnData[[#This Row],[MonthlyCharges]]&lt;=90,"4. 71-90","5. Over 90"))))</f>
        <v>1. Up to 30</v>
      </c>
      <c r="T552" t="str">
        <f>IF(AND(ChurnData[[#This Row],[Contract]]="Month-to-month",ChurnData[[#This Row],[InternetService]]="Fiber optic",ChurnData[[#This Row],[TenureMonths]]&lt;=11),"High-risk","Other")</f>
        <v>Other</v>
      </c>
      <c r="U552" t="str">
        <f>IF(ChurnData[[#This Row],[TenureMonths]]&lt;=11,"0-11",IF(ChurnData[[#This Row],[TenureMonths]]&lt;=23,"12-23",IF(ChurnData[[#This Row],[TenureMonths]]&lt;=35,"24-35",IF(ChurnData[[#This Row],[TenureMonths]]&lt;=47,"36-47",IF(ChurnData[[#This Row],[TenureMonths]]&lt;=59,"48-59","60-72")))))</f>
        <v>48-59</v>
      </c>
      <c r="V552">
        <f>IF(ChurnData[[#This Row],[Churn]]="Yes",1,0)</f>
        <v>0</v>
      </c>
    </row>
    <row r="553" spans="1:22" x14ac:dyDescent="0.35">
      <c r="A553" t="s">
        <v>598</v>
      </c>
      <c r="B553" t="s">
        <v>19</v>
      </c>
      <c r="C553">
        <v>0</v>
      </c>
      <c r="D553" t="s">
        <v>20</v>
      </c>
      <c r="E553" t="s">
        <v>21</v>
      </c>
      <c r="F553" t="s">
        <v>45</v>
      </c>
      <c r="G553" s="2">
        <v>33</v>
      </c>
      <c r="H553" t="s">
        <v>20</v>
      </c>
      <c r="I553" t="s">
        <v>21</v>
      </c>
      <c r="J553" t="s">
        <v>28</v>
      </c>
      <c r="K553" t="s">
        <v>28</v>
      </c>
      <c r="L553" t="s">
        <v>29</v>
      </c>
      <c r="M553" t="s">
        <v>21</v>
      </c>
      <c r="N553" t="s">
        <v>25</v>
      </c>
      <c r="O553" s="1">
        <v>21.28</v>
      </c>
      <c r="P553" s="1">
        <v>690.14</v>
      </c>
      <c r="Q553">
        <v>1</v>
      </c>
      <c r="R553" t="s">
        <v>21</v>
      </c>
      <c r="S553" t="str">
        <f>IF(ChurnData[[#This Row],[MonthlyCharges]]&lt;=30,"1. Up to 30",IF(ChurnData[[#This Row],[MonthlyCharges]]&lt;=50,"2. 31-50",IF(ChurnData[[#This Row],[MonthlyCharges]]&lt;=70,"3. 51-70",IF(ChurnData[[#This Row],[MonthlyCharges]]&lt;=90,"4. 71-90","5. Over 90"))))</f>
        <v>1. Up to 30</v>
      </c>
      <c r="T553" t="str">
        <f>IF(AND(ChurnData[[#This Row],[Contract]]="Month-to-month",ChurnData[[#This Row],[InternetService]]="Fiber optic",ChurnData[[#This Row],[TenureMonths]]&lt;=11),"High-risk","Other")</f>
        <v>Other</v>
      </c>
      <c r="U553" t="str">
        <f>IF(ChurnData[[#This Row],[TenureMonths]]&lt;=11,"0-11",IF(ChurnData[[#This Row],[TenureMonths]]&lt;=23,"12-23",IF(ChurnData[[#This Row],[TenureMonths]]&lt;=35,"24-35",IF(ChurnData[[#This Row],[TenureMonths]]&lt;=47,"36-47",IF(ChurnData[[#This Row],[TenureMonths]]&lt;=59,"48-59","60-72")))))</f>
        <v>24-35</v>
      </c>
      <c r="V553">
        <f>IF(ChurnData[[#This Row],[Churn]]="Yes",1,0)</f>
        <v>0</v>
      </c>
    </row>
    <row r="554" spans="1:22" x14ac:dyDescent="0.35">
      <c r="A554" t="s">
        <v>599</v>
      </c>
      <c r="B554" t="s">
        <v>19</v>
      </c>
      <c r="C554">
        <v>0</v>
      </c>
      <c r="D554" t="s">
        <v>20</v>
      </c>
      <c r="E554" t="s">
        <v>21</v>
      </c>
      <c r="F554" t="s">
        <v>47</v>
      </c>
      <c r="G554" s="2">
        <v>35</v>
      </c>
      <c r="H554" t="s">
        <v>20</v>
      </c>
      <c r="I554" t="s">
        <v>21</v>
      </c>
      <c r="J554" t="s">
        <v>28</v>
      </c>
      <c r="K554" t="s">
        <v>28</v>
      </c>
      <c r="L554" t="s">
        <v>24</v>
      </c>
      <c r="M554" t="s">
        <v>21</v>
      </c>
      <c r="N554" t="s">
        <v>43</v>
      </c>
      <c r="O554" s="1">
        <v>36.43</v>
      </c>
      <c r="P554" s="1">
        <v>1254.77</v>
      </c>
      <c r="Q554">
        <v>4</v>
      </c>
      <c r="R554" t="s">
        <v>21</v>
      </c>
      <c r="S554" t="str">
        <f>IF(ChurnData[[#This Row],[MonthlyCharges]]&lt;=30,"1. Up to 30",IF(ChurnData[[#This Row],[MonthlyCharges]]&lt;=50,"2. 31-50",IF(ChurnData[[#This Row],[MonthlyCharges]]&lt;=70,"3. 51-70",IF(ChurnData[[#This Row],[MonthlyCharges]]&lt;=90,"4. 71-90","5. Over 90"))))</f>
        <v>2. 31-50</v>
      </c>
      <c r="T554" t="str">
        <f>IF(AND(ChurnData[[#This Row],[Contract]]="Month-to-month",ChurnData[[#This Row],[InternetService]]="Fiber optic",ChurnData[[#This Row],[TenureMonths]]&lt;=11),"High-risk","Other")</f>
        <v>Other</v>
      </c>
      <c r="U554" t="str">
        <f>IF(ChurnData[[#This Row],[TenureMonths]]&lt;=11,"0-11",IF(ChurnData[[#This Row],[TenureMonths]]&lt;=23,"12-23",IF(ChurnData[[#This Row],[TenureMonths]]&lt;=35,"24-35",IF(ChurnData[[#This Row],[TenureMonths]]&lt;=47,"36-47",IF(ChurnData[[#This Row],[TenureMonths]]&lt;=59,"48-59","60-72")))))</f>
        <v>24-35</v>
      </c>
      <c r="V554">
        <f>IF(ChurnData[[#This Row],[Churn]]="Yes",1,0)</f>
        <v>0</v>
      </c>
    </row>
    <row r="555" spans="1:22" x14ac:dyDescent="0.35">
      <c r="A555" t="s">
        <v>600</v>
      </c>
      <c r="B555" t="s">
        <v>19</v>
      </c>
      <c r="C555">
        <v>0</v>
      </c>
      <c r="D555" t="s">
        <v>20</v>
      </c>
      <c r="E555" t="s">
        <v>21</v>
      </c>
      <c r="F555" t="s">
        <v>22</v>
      </c>
      <c r="G555" s="2">
        <v>16</v>
      </c>
      <c r="H555" t="s">
        <v>21</v>
      </c>
      <c r="I555" t="s">
        <v>32</v>
      </c>
      <c r="J555" t="s">
        <v>20</v>
      </c>
      <c r="K555" t="s">
        <v>20</v>
      </c>
      <c r="L555" t="s">
        <v>29</v>
      </c>
      <c r="M555" t="s">
        <v>21</v>
      </c>
      <c r="N555" t="s">
        <v>34</v>
      </c>
      <c r="O555" s="1">
        <v>57.46</v>
      </c>
      <c r="P555" s="1">
        <v>917.55</v>
      </c>
      <c r="Q555">
        <v>1</v>
      </c>
      <c r="R555" t="s">
        <v>21</v>
      </c>
      <c r="S555" t="str">
        <f>IF(ChurnData[[#This Row],[MonthlyCharges]]&lt;=30,"1. Up to 30",IF(ChurnData[[#This Row],[MonthlyCharges]]&lt;=50,"2. 31-50",IF(ChurnData[[#This Row],[MonthlyCharges]]&lt;=70,"3. 51-70",IF(ChurnData[[#This Row],[MonthlyCharges]]&lt;=90,"4. 71-90","5. Over 90"))))</f>
        <v>3. 51-70</v>
      </c>
      <c r="T555" t="str">
        <f>IF(AND(ChurnData[[#This Row],[Contract]]="Month-to-month",ChurnData[[#This Row],[InternetService]]="Fiber optic",ChurnData[[#This Row],[TenureMonths]]&lt;=11),"High-risk","Other")</f>
        <v>Other</v>
      </c>
      <c r="U555" t="str">
        <f>IF(ChurnData[[#This Row],[TenureMonths]]&lt;=11,"0-11",IF(ChurnData[[#This Row],[TenureMonths]]&lt;=23,"12-23",IF(ChurnData[[#This Row],[TenureMonths]]&lt;=35,"24-35",IF(ChurnData[[#This Row],[TenureMonths]]&lt;=47,"36-47",IF(ChurnData[[#This Row],[TenureMonths]]&lt;=59,"48-59","60-72")))))</f>
        <v>12-23</v>
      </c>
      <c r="V555">
        <f>IF(ChurnData[[#This Row],[Churn]]="Yes",1,0)</f>
        <v>0</v>
      </c>
    </row>
    <row r="556" spans="1:22" x14ac:dyDescent="0.35">
      <c r="A556" t="s">
        <v>601</v>
      </c>
      <c r="B556" t="s">
        <v>19</v>
      </c>
      <c r="C556">
        <v>0</v>
      </c>
      <c r="D556" t="s">
        <v>21</v>
      </c>
      <c r="E556" t="s">
        <v>21</v>
      </c>
      <c r="F556" t="s">
        <v>65</v>
      </c>
      <c r="G556" s="2">
        <v>24</v>
      </c>
      <c r="H556" t="s">
        <v>20</v>
      </c>
      <c r="I556" t="s">
        <v>21</v>
      </c>
      <c r="J556" t="s">
        <v>28</v>
      </c>
      <c r="K556" t="s">
        <v>28</v>
      </c>
      <c r="L556" t="s">
        <v>29</v>
      </c>
      <c r="M556" t="s">
        <v>20</v>
      </c>
      <c r="N556" t="s">
        <v>34</v>
      </c>
      <c r="O556" s="1">
        <v>31.31</v>
      </c>
      <c r="P556" s="1">
        <v>751.83</v>
      </c>
      <c r="Q556">
        <v>0</v>
      </c>
      <c r="R556" t="s">
        <v>21</v>
      </c>
      <c r="S556" t="str">
        <f>IF(ChurnData[[#This Row],[MonthlyCharges]]&lt;=30,"1. Up to 30",IF(ChurnData[[#This Row],[MonthlyCharges]]&lt;=50,"2. 31-50",IF(ChurnData[[#This Row],[MonthlyCharges]]&lt;=70,"3. 51-70",IF(ChurnData[[#This Row],[MonthlyCharges]]&lt;=90,"4. 71-90","5. Over 90"))))</f>
        <v>2. 31-50</v>
      </c>
      <c r="T556" t="str">
        <f>IF(AND(ChurnData[[#This Row],[Contract]]="Month-to-month",ChurnData[[#This Row],[InternetService]]="Fiber optic",ChurnData[[#This Row],[TenureMonths]]&lt;=11),"High-risk","Other")</f>
        <v>Other</v>
      </c>
      <c r="U556" t="str">
        <f>IF(ChurnData[[#This Row],[TenureMonths]]&lt;=11,"0-11",IF(ChurnData[[#This Row],[TenureMonths]]&lt;=23,"12-23",IF(ChurnData[[#This Row],[TenureMonths]]&lt;=35,"24-35",IF(ChurnData[[#This Row],[TenureMonths]]&lt;=47,"36-47",IF(ChurnData[[#This Row],[TenureMonths]]&lt;=59,"48-59","60-72")))))</f>
        <v>24-35</v>
      </c>
      <c r="V556">
        <f>IF(ChurnData[[#This Row],[Churn]]="Yes",1,0)</f>
        <v>0</v>
      </c>
    </row>
    <row r="557" spans="1:22" x14ac:dyDescent="0.35">
      <c r="A557" t="s">
        <v>602</v>
      </c>
      <c r="B557" t="s">
        <v>19</v>
      </c>
      <c r="C557">
        <v>0</v>
      </c>
      <c r="D557" t="s">
        <v>21</v>
      </c>
      <c r="E557" t="s">
        <v>21</v>
      </c>
      <c r="F557" t="s">
        <v>65</v>
      </c>
      <c r="G557" s="2">
        <v>54</v>
      </c>
      <c r="H557" t="s">
        <v>21</v>
      </c>
      <c r="I557" t="s">
        <v>32</v>
      </c>
      <c r="J557" t="s">
        <v>21</v>
      </c>
      <c r="K557" t="s">
        <v>21</v>
      </c>
      <c r="L557" t="s">
        <v>24</v>
      </c>
      <c r="M557" t="s">
        <v>21</v>
      </c>
      <c r="N557" t="s">
        <v>25</v>
      </c>
      <c r="O557" s="1">
        <v>45.72</v>
      </c>
      <c r="P557" s="1">
        <v>2406.5700000000002</v>
      </c>
      <c r="Q557">
        <v>0</v>
      </c>
      <c r="R557" t="s">
        <v>21</v>
      </c>
      <c r="S557" t="str">
        <f>IF(ChurnData[[#This Row],[MonthlyCharges]]&lt;=30,"1. Up to 30",IF(ChurnData[[#This Row],[MonthlyCharges]]&lt;=50,"2. 31-50",IF(ChurnData[[#This Row],[MonthlyCharges]]&lt;=70,"3. 51-70",IF(ChurnData[[#This Row],[MonthlyCharges]]&lt;=90,"4. 71-90","5. Over 90"))))</f>
        <v>2. 31-50</v>
      </c>
      <c r="T557" t="str">
        <f>IF(AND(ChurnData[[#This Row],[Contract]]="Month-to-month",ChurnData[[#This Row],[InternetService]]="Fiber optic",ChurnData[[#This Row],[TenureMonths]]&lt;=11),"High-risk","Other")</f>
        <v>Other</v>
      </c>
      <c r="U557" t="str">
        <f>IF(ChurnData[[#This Row],[TenureMonths]]&lt;=11,"0-11",IF(ChurnData[[#This Row],[TenureMonths]]&lt;=23,"12-23",IF(ChurnData[[#This Row],[TenureMonths]]&lt;=35,"24-35",IF(ChurnData[[#This Row],[TenureMonths]]&lt;=47,"36-47",IF(ChurnData[[#This Row],[TenureMonths]]&lt;=59,"48-59","60-72")))))</f>
        <v>48-59</v>
      </c>
      <c r="V557">
        <f>IF(ChurnData[[#This Row],[Churn]]="Yes",1,0)</f>
        <v>0</v>
      </c>
    </row>
    <row r="558" spans="1:22" x14ac:dyDescent="0.35">
      <c r="A558" t="s">
        <v>603</v>
      </c>
      <c r="B558" t="s">
        <v>36</v>
      </c>
      <c r="C558">
        <v>0</v>
      </c>
      <c r="D558" t="s">
        <v>20</v>
      </c>
      <c r="E558" t="s">
        <v>20</v>
      </c>
      <c r="F558" t="s">
        <v>56</v>
      </c>
      <c r="G558" s="2">
        <v>26</v>
      </c>
      <c r="H558" t="s">
        <v>20</v>
      </c>
      <c r="I558" t="s">
        <v>23</v>
      </c>
      <c r="J558" t="s">
        <v>20</v>
      </c>
      <c r="K558" t="s">
        <v>21</v>
      </c>
      <c r="L558" t="s">
        <v>33</v>
      </c>
      <c r="M558" t="s">
        <v>20</v>
      </c>
      <c r="N558" t="s">
        <v>25</v>
      </c>
      <c r="O558" s="1">
        <v>88.39</v>
      </c>
      <c r="P558" s="1">
        <v>2325.75</v>
      </c>
      <c r="Q558">
        <v>0</v>
      </c>
      <c r="R558" t="s">
        <v>20</v>
      </c>
      <c r="S558" t="str">
        <f>IF(ChurnData[[#This Row],[MonthlyCharges]]&lt;=30,"1. Up to 30",IF(ChurnData[[#This Row],[MonthlyCharges]]&lt;=50,"2. 31-50",IF(ChurnData[[#This Row],[MonthlyCharges]]&lt;=70,"3. 51-70",IF(ChurnData[[#This Row],[MonthlyCharges]]&lt;=90,"4. 71-90","5. Over 90"))))</f>
        <v>4. 71-90</v>
      </c>
      <c r="T558" t="str">
        <f>IF(AND(ChurnData[[#This Row],[Contract]]="Month-to-month",ChurnData[[#This Row],[InternetService]]="Fiber optic",ChurnData[[#This Row],[TenureMonths]]&lt;=11),"High-risk","Other")</f>
        <v>Other</v>
      </c>
      <c r="U558" t="str">
        <f>IF(ChurnData[[#This Row],[TenureMonths]]&lt;=11,"0-11",IF(ChurnData[[#This Row],[TenureMonths]]&lt;=23,"12-23",IF(ChurnData[[#This Row],[TenureMonths]]&lt;=35,"24-35",IF(ChurnData[[#This Row],[TenureMonths]]&lt;=47,"36-47",IF(ChurnData[[#This Row],[TenureMonths]]&lt;=59,"48-59","60-72")))))</f>
        <v>24-35</v>
      </c>
      <c r="V558">
        <f>IF(ChurnData[[#This Row],[Churn]]="Yes",1,0)</f>
        <v>1</v>
      </c>
    </row>
    <row r="559" spans="1:22" x14ac:dyDescent="0.35">
      <c r="A559" t="s">
        <v>604</v>
      </c>
      <c r="B559" t="s">
        <v>36</v>
      </c>
      <c r="C559">
        <v>0</v>
      </c>
      <c r="D559" t="s">
        <v>21</v>
      </c>
      <c r="E559" t="s">
        <v>21</v>
      </c>
      <c r="F559" t="s">
        <v>39</v>
      </c>
      <c r="G559" s="2">
        <v>39</v>
      </c>
      <c r="H559" t="s">
        <v>20</v>
      </c>
      <c r="I559" t="s">
        <v>21</v>
      </c>
      <c r="J559" t="s">
        <v>28</v>
      </c>
      <c r="K559" t="s">
        <v>28</v>
      </c>
      <c r="L559" t="s">
        <v>24</v>
      </c>
      <c r="M559" t="s">
        <v>21</v>
      </c>
      <c r="N559" t="s">
        <v>25</v>
      </c>
      <c r="O559" s="1">
        <v>21.73</v>
      </c>
      <c r="P559" s="1">
        <v>858.34</v>
      </c>
      <c r="Q559">
        <v>0</v>
      </c>
      <c r="R559" t="s">
        <v>21</v>
      </c>
      <c r="S559" t="str">
        <f>IF(ChurnData[[#This Row],[MonthlyCharges]]&lt;=30,"1. Up to 30",IF(ChurnData[[#This Row],[MonthlyCharges]]&lt;=50,"2. 31-50",IF(ChurnData[[#This Row],[MonthlyCharges]]&lt;=70,"3. 51-70",IF(ChurnData[[#This Row],[MonthlyCharges]]&lt;=90,"4. 71-90","5. Over 90"))))</f>
        <v>1. Up to 30</v>
      </c>
      <c r="T559" t="str">
        <f>IF(AND(ChurnData[[#This Row],[Contract]]="Month-to-month",ChurnData[[#This Row],[InternetService]]="Fiber optic",ChurnData[[#This Row],[TenureMonths]]&lt;=11),"High-risk","Other")</f>
        <v>Other</v>
      </c>
      <c r="U559" t="str">
        <f>IF(ChurnData[[#This Row],[TenureMonths]]&lt;=11,"0-11",IF(ChurnData[[#This Row],[TenureMonths]]&lt;=23,"12-23",IF(ChurnData[[#This Row],[TenureMonths]]&lt;=35,"24-35",IF(ChurnData[[#This Row],[TenureMonths]]&lt;=47,"36-47",IF(ChurnData[[#This Row],[TenureMonths]]&lt;=59,"48-59","60-72")))))</f>
        <v>36-47</v>
      </c>
      <c r="V559">
        <f>IF(ChurnData[[#This Row],[Churn]]="Yes",1,0)</f>
        <v>0</v>
      </c>
    </row>
    <row r="560" spans="1:22" x14ac:dyDescent="0.35">
      <c r="A560" t="s">
        <v>605</v>
      </c>
      <c r="B560" t="s">
        <v>36</v>
      </c>
      <c r="C560">
        <v>0</v>
      </c>
      <c r="D560" t="s">
        <v>20</v>
      </c>
      <c r="E560" t="s">
        <v>21</v>
      </c>
      <c r="F560" t="s">
        <v>75</v>
      </c>
      <c r="G560" s="2">
        <v>41</v>
      </c>
      <c r="H560" t="s">
        <v>20</v>
      </c>
      <c r="I560" t="s">
        <v>23</v>
      </c>
      <c r="J560" t="s">
        <v>21</v>
      </c>
      <c r="K560" t="s">
        <v>21</v>
      </c>
      <c r="L560" t="s">
        <v>24</v>
      </c>
      <c r="M560" t="s">
        <v>21</v>
      </c>
      <c r="N560" t="s">
        <v>34</v>
      </c>
      <c r="O560" s="1">
        <v>88.17</v>
      </c>
      <c r="P560" s="1">
        <v>3599.67</v>
      </c>
      <c r="Q560">
        <v>1</v>
      </c>
      <c r="R560" t="s">
        <v>21</v>
      </c>
      <c r="S560" t="str">
        <f>IF(ChurnData[[#This Row],[MonthlyCharges]]&lt;=30,"1. Up to 30",IF(ChurnData[[#This Row],[MonthlyCharges]]&lt;=50,"2. 31-50",IF(ChurnData[[#This Row],[MonthlyCharges]]&lt;=70,"3. 51-70",IF(ChurnData[[#This Row],[MonthlyCharges]]&lt;=90,"4. 71-90","5. Over 90"))))</f>
        <v>4. 71-90</v>
      </c>
      <c r="T560" t="str">
        <f>IF(AND(ChurnData[[#This Row],[Contract]]="Month-to-month",ChurnData[[#This Row],[InternetService]]="Fiber optic",ChurnData[[#This Row],[TenureMonths]]&lt;=11),"High-risk","Other")</f>
        <v>Other</v>
      </c>
      <c r="U560" t="str">
        <f>IF(ChurnData[[#This Row],[TenureMonths]]&lt;=11,"0-11",IF(ChurnData[[#This Row],[TenureMonths]]&lt;=23,"12-23",IF(ChurnData[[#This Row],[TenureMonths]]&lt;=35,"24-35",IF(ChurnData[[#This Row],[TenureMonths]]&lt;=47,"36-47",IF(ChurnData[[#This Row],[TenureMonths]]&lt;=59,"48-59","60-72")))))</f>
        <v>36-47</v>
      </c>
      <c r="V560">
        <f>IF(ChurnData[[#This Row],[Churn]]="Yes",1,0)</f>
        <v>0</v>
      </c>
    </row>
    <row r="561" spans="1:22" x14ac:dyDescent="0.35">
      <c r="A561" t="s">
        <v>606</v>
      </c>
      <c r="B561" t="s">
        <v>36</v>
      </c>
      <c r="C561">
        <v>0</v>
      </c>
      <c r="D561" t="s">
        <v>21</v>
      </c>
      <c r="E561" t="s">
        <v>20</v>
      </c>
      <c r="F561" t="s">
        <v>65</v>
      </c>
      <c r="G561" s="2">
        <v>21</v>
      </c>
      <c r="H561" t="s">
        <v>20</v>
      </c>
      <c r="I561" t="s">
        <v>32</v>
      </c>
      <c r="J561" t="s">
        <v>21</v>
      </c>
      <c r="K561" t="s">
        <v>21</v>
      </c>
      <c r="L561" t="s">
        <v>33</v>
      </c>
      <c r="M561" t="s">
        <v>20</v>
      </c>
      <c r="N561" t="s">
        <v>25</v>
      </c>
      <c r="O561" s="1">
        <v>60.51</v>
      </c>
      <c r="P561" s="1">
        <v>1284.7</v>
      </c>
      <c r="Q561">
        <v>2</v>
      </c>
      <c r="R561" t="s">
        <v>21</v>
      </c>
      <c r="S561" t="str">
        <f>IF(ChurnData[[#This Row],[MonthlyCharges]]&lt;=30,"1. Up to 30",IF(ChurnData[[#This Row],[MonthlyCharges]]&lt;=50,"2. 31-50",IF(ChurnData[[#This Row],[MonthlyCharges]]&lt;=70,"3. 51-70",IF(ChurnData[[#This Row],[MonthlyCharges]]&lt;=90,"4. 71-90","5. Over 90"))))</f>
        <v>3. 51-70</v>
      </c>
      <c r="T561" t="str">
        <f>IF(AND(ChurnData[[#This Row],[Contract]]="Month-to-month",ChurnData[[#This Row],[InternetService]]="Fiber optic",ChurnData[[#This Row],[TenureMonths]]&lt;=11),"High-risk","Other")</f>
        <v>Other</v>
      </c>
      <c r="U561" t="str">
        <f>IF(ChurnData[[#This Row],[TenureMonths]]&lt;=11,"0-11",IF(ChurnData[[#This Row],[TenureMonths]]&lt;=23,"12-23",IF(ChurnData[[#This Row],[TenureMonths]]&lt;=35,"24-35",IF(ChurnData[[#This Row],[TenureMonths]]&lt;=47,"36-47",IF(ChurnData[[#This Row],[TenureMonths]]&lt;=59,"48-59","60-72")))))</f>
        <v>12-23</v>
      </c>
      <c r="V561">
        <f>IF(ChurnData[[#This Row],[Churn]]="Yes",1,0)</f>
        <v>0</v>
      </c>
    </row>
    <row r="562" spans="1:22" x14ac:dyDescent="0.35">
      <c r="A562" t="s">
        <v>607</v>
      </c>
      <c r="B562" t="s">
        <v>19</v>
      </c>
      <c r="C562">
        <v>0</v>
      </c>
      <c r="D562" t="s">
        <v>21</v>
      </c>
      <c r="E562" t="s">
        <v>21</v>
      </c>
      <c r="F562" t="s">
        <v>47</v>
      </c>
      <c r="G562" s="2">
        <v>72</v>
      </c>
      <c r="H562" t="s">
        <v>20</v>
      </c>
      <c r="I562" t="s">
        <v>32</v>
      </c>
      <c r="J562" t="s">
        <v>21</v>
      </c>
      <c r="K562" t="s">
        <v>21</v>
      </c>
      <c r="L562" t="s">
        <v>24</v>
      </c>
      <c r="M562" t="s">
        <v>21</v>
      </c>
      <c r="N562" t="s">
        <v>25</v>
      </c>
      <c r="O562" s="1">
        <v>39.520000000000003</v>
      </c>
      <c r="P562" s="1">
        <v>2840.08</v>
      </c>
      <c r="Q562">
        <v>2</v>
      </c>
      <c r="R562" t="s">
        <v>21</v>
      </c>
      <c r="S562" t="str">
        <f>IF(ChurnData[[#This Row],[MonthlyCharges]]&lt;=30,"1. Up to 30",IF(ChurnData[[#This Row],[MonthlyCharges]]&lt;=50,"2. 31-50",IF(ChurnData[[#This Row],[MonthlyCharges]]&lt;=70,"3. 51-70",IF(ChurnData[[#This Row],[MonthlyCharges]]&lt;=90,"4. 71-90","5. Over 90"))))</f>
        <v>2. 31-50</v>
      </c>
      <c r="T562" t="str">
        <f>IF(AND(ChurnData[[#This Row],[Contract]]="Month-to-month",ChurnData[[#This Row],[InternetService]]="Fiber optic",ChurnData[[#This Row],[TenureMonths]]&lt;=11),"High-risk","Other")</f>
        <v>Other</v>
      </c>
      <c r="U562" t="str">
        <f>IF(ChurnData[[#This Row],[TenureMonths]]&lt;=11,"0-11",IF(ChurnData[[#This Row],[TenureMonths]]&lt;=23,"12-23",IF(ChurnData[[#This Row],[TenureMonths]]&lt;=35,"24-35",IF(ChurnData[[#This Row],[TenureMonths]]&lt;=47,"36-47",IF(ChurnData[[#This Row],[TenureMonths]]&lt;=59,"48-59","60-72")))))</f>
        <v>60-72</v>
      </c>
      <c r="V562">
        <f>IF(ChurnData[[#This Row],[Churn]]="Yes",1,0)</f>
        <v>0</v>
      </c>
    </row>
    <row r="563" spans="1:22" x14ac:dyDescent="0.35">
      <c r="A563" t="s">
        <v>608</v>
      </c>
      <c r="B563" t="s">
        <v>19</v>
      </c>
      <c r="C563">
        <v>0</v>
      </c>
      <c r="D563" t="s">
        <v>20</v>
      </c>
      <c r="E563" t="s">
        <v>21</v>
      </c>
      <c r="F563" t="s">
        <v>47</v>
      </c>
      <c r="G563" s="2">
        <v>25</v>
      </c>
      <c r="H563" t="s">
        <v>20</v>
      </c>
      <c r="I563" t="s">
        <v>21</v>
      </c>
      <c r="J563" t="s">
        <v>28</v>
      </c>
      <c r="K563" t="s">
        <v>28</v>
      </c>
      <c r="L563" t="s">
        <v>33</v>
      </c>
      <c r="M563" t="s">
        <v>20</v>
      </c>
      <c r="N563" t="s">
        <v>34</v>
      </c>
      <c r="O563" s="1">
        <v>37.01</v>
      </c>
      <c r="P563" s="1">
        <v>898.03</v>
      </c>
      <c r="Q563">
        <v>1</v>
      </c>
      <c r="R563" t="s">
        <v>21</v>
      </c>
      <c r="S563" t="str">
        <f>IF(ChurnData[[#This Row],[MonthlyCharges]]&lt;=30,"1. Up to 30",IF(ChurnData[[#This Row],[MonthlyCharges]]&lt;=50,"2. 31-50",IF(ChurnData[[#This Row],[MonthlyCharges]]&lt;=70,"3. 51-70",IF(ChurnData[[#This Row],[MonthlyCharges]]&lt;=90,"4. 71-90","5. Over 90"))))</f>
        <v>2. 31-50</v>
      </c>
      <c r="T563" t="str">
        <f>IF(AND(ChurnData[[#This Row],[Contract]]="Month-to-month",ChurnData[[#This Row],[InternetService]]="Fiber optic",ChurnData[[#This Row],[TenureMonths]]&lt;=11),"High-risk","Other")</f>
        <v>Other</v>
      </c>
      <c r="U563" t="str">
        <f>IF(ChurnData[[#This Row],[TenureMonths]]&lt;=11,"0-11",IF(ChurnData[[#This Row],[TenureMonths]]&lt;=23,"12-23",IF(ChurnData[[#This Row],[TenureMonths]]&lt;=35,"24-35",IF(ChurnData[[#This Row],[TenureMonths]]&lt;=47,"36-47",IF(ChurnData[[#This Row],[TenureMonths]]&lt;=59,"48-59","60-72")))))</f>
        <v>24-35</v>
      </c>
      <c r="V563">
        <f>IF(ChurnData[[#This Row],[Churn]]="Yes",1,0)</f>
        <v>0</v>
      </c>
    </row>
    <row r="564" spans="1:22" x14ac:dyDescent="0.35">
      <c r="A564" t="s">
        <v>609</v>
      </c>
      <c r="B564" t="s">
        <v>36</v>
      </c>
      <c r="C564">
        <v>0</v>
      </c>
      <c r="D564" t="s">
        <v>20</v>
      </c>
      <c r="E564" t="s">
        <v>20</v>
      </c>
      <c r="F564" t="s">
        <v>47</v>
      </c>
      <c r="G564" s="2">
        <v>23</v>
      </c>
      <c r="H564" t="s">
        <v>20</v>
      </c>
      <c r="I564" t="s">
        <v>21</v>
      </c>
      <c r="J564" t="s">
        <v>28</v>
      </c>
      <c r="K564" t="s">
        <v>28</v>
      </c>
      <c r="L564" t="s">
        <v>33</v>
      </c>
      <c r="M564" t="s">
        <v>20</v>
      </c>
      <c r="N564" t="s">
        <v>34</v>
      </c>
      <c r="O564" s="1">
        <v>25.59</v>
      </c>
      <c r="P564" s="1">
        <v>573.33000000000004</v>
      </c>
      <c r="Q564">
        <v>0</v>
      </c>
      <c r="R564" t="s">
        <v>21</v>
      </c>
      <c r="S564" t="str">
        <f>IF(ChurnData[[#This Row],[MonthlyCharges]]&lt;=30,"1. Up to 30",IF(ChurnData[[#This Row],[MonthlyCharges]]&lt;=50,"2. 31-50",IF(ChurnData[[#This Row],[MonthlyCharges]]&lt;=70,"3. 51-70",IF(ChurnData[[#This Row],[MonthlyCharges]]&lt;=90,"4. 71-90","5. Over 90"))))</f>
        <v>1. Up to 30</v>
      </c>
      <c r="T564" t="str">
        <f>IF(AND(ChurnData[[#This Row],[Contract]]="Month-to-month",ChurnData[[#This Row],[InternetService]]="Fiber optic",ChurnData[[#This Row],[TenureMonths]]&lt;=11),"High-risk","Other")</f>
        <v>Other</v>
      </c>
      <c r="U564" t="str">
        <f>IF(ChurnData[[#This Row],[TenureMonths]]&lt;=11,"0-11",IF(ChurnData[[#This Row],[TenureMonths]]&lt;=23,"12-23",IF(ChurnData[[#This Row],[TenureMonths]]&lt;=35,"24-35",IF(ChurnData[[#This Row],[TenureMonths]]&lt;=47,"36-47",IF(ChurnData[[#This Row],[TenureMonths]]&lt;=59,"48-59","60-72")))))</f>
        <v>12-23</v>
      </c>
      <c r="V564">
        <f>IF(ChurnData[[#This Row],[Churn]]="Yes",1,0)</f>
        <v>0</v>
      </c>
    </row>
    <row r="565" spans="1:22" x14ac:dyDescent="0.35">
      <c r="A565" t="s">
        <v>610</v>
      </c>
      <c r="B565" t="s">
        <v>19</v>
      </c>
      <c r="C565">
        <v>0</v>
      </c>
      <c r="D565" t="s">
        <v>21</v>
      </c>
      <c r="E565" t="s">
        <v>21</v>
      </c>
      <c r="F565" t="s">
        <v>75</v>
      </c>
      <c r="G565" s="2">
        <v>8</v>
      </c>
      <c r="H565" t="s">
        <v>20</v>
      </c>
      <c r="I565" t="s">
        <v>32</v>
      </c>
      <c r="J565" t="s">
        <v>21</v>
      </c>
      <c r="K565" t="s">
        <v>21</v>
      </c>
      <c r="L565" t="s">
        <v>33</v>
      </c>
      <c r="M565" t="s">
        <v>20</v>
      </c>
      <c r="N565" t="s">
        <v>25</v>
      </c>
      <c r="O565" s="1">
        <v>54.1</v>
      </c>
      <c r="P565" s="1">
        <v>426.41</v>
      </c>
      <c r="Q565">
        <v>1</v>
      </c>
      <c r="R565" t="s">
        <v>20</v>
      </c>
      <c r="S565" t="str">
        <f>IF(ChurnData[[#This Row],[MonthlyCharges]]&lt;=30,"1. Up to 30",IF(ChurnData[[#This Row],[MonthlyCharges]]&lt;=50,"2. 31-50",IF(ChurnData[[#This Row],[MonthlyCharges]]&lt;=70,"3. 51-70",IF(ChurnData[[#This Row],[MonthlyCharges]]&lt;=90,"4. 71-90","5. Over 90"))))</f>
        <v>3. 51-70</v>
      </c>
      <c r="T565" t="str">
        <f>IF(AND(ChurnData[[#This Row],[Contract]]="Month-to-month",ChurnData[[#This Row],[InternetService]]="Fiber optic",ChurnData[[#This Row],[TenureMonths]]&lt;=11),"High-risk","Other")</f>
        <v>Other</v>
      </c>
      <c r="U565" t="str">
        <f>IF(ChurnData[[#This Row],[TenureMonths]]&lt;=11,"0-11",IF(ChurnData[[#This Row],[TenureMonths]]&lt;=23,"12-23",IF(ChurnData[[#This Row],[TenureMonths]]&lt;=35,"24-35",IF(ChurnData[[#This Row],[TenureMonths]]&lt;=47,"36-47",IF(ChurnData[[#This Row],[TenureMonths]]&lt;=59,"48-59","60-72")))))</f>
        <v>0-11</v>
      </c>
      <c r="V565">
        <f>IF(ChurnData[[#This Row],[Churn]]="Yes",1,0)</f>
        <v>1</v>
      </c>
    </row>
    <row r="566" spans="1:22" x14ac:dyDescent="0.35">
      <c r="A566" t="s">
        <v>611</v>
      </c>
      <c r="B566" t="s">
        <v>19</v>
      </c>
      <c r="C566">
        <v>0</v>
      </c>
      <c r="D566" t="s">
        <v>21</v>
      </c>
      <c r="E566" t="s">
        <v>21</v>
      </c>
      <c r="F566" t="s">
        <v>45</v>
      </c>
      <c r="G566" s="2">
        <v>23</v>
      </c>
      <c r="H566" t="s">
        <v>20</v>
      </c>
      <c r="I566" t="s">
        <v>32</v>
      </c>
      <c r="J566" t="s">
        <v>21</v>
      </c>
      <c r="K566" t="s">
        <v>21</v>
      </c>
      <c r="L566" t="s">
        <v>29</v>
      </c>
      <c r="M566" t="s">
        <v>20</v>
      </c>
      <c r="N566" t="s">
        <v>34</v>
      </c>
      <c r="O566" s="1">
        <v>58.7</v>
      </c>
      <c r="P566" s="1">
        <v>1389.92</v>
      </c>
      <c r="Q566">
        <v>2</v>
      </c>
      <c r="R566" t="s">
        <v>21</v>
      </c>
      <c r="S566" t="str">
        <f>IF(ChurnData[[#This Row],[MonthlyCharges]]&lt;=30,"1. Up to 30",IF(ChurnData[[#This Row],[MonthlyCharges]]&lt;=50,"2. 31-50",IF(ChurnData[[#This Row],[MonthlyCharges]]&lt;=70,"3. 51-70",IF(ChurnData[[#This Row],[MonthlyCharges]]&lt;=90,"4. 71-90","5. Over 90"))))</f>
        <v>3. 51-70</v>
      </c>
      <c r="T566" t="str">
        <f>IF(AND(ChurnData[[#This Row],[Contract]]="Month-to-month",ChurnData[[#This Row],[InternetService]]="Fiber optic",ChurnData[[#This Row],[TenureMonths]]&lt;=11),"High-risk","Other")</f>
        <v>Other</v>
      </c>
      <c r="U566" t="str">
        <f>IF(ChurnData[[#This Row],[TenureMonths]]&lt;=11,"0-11",IF(ChurnData[[#This Row],[TenureMonths]]&lt;=23,"12-23",IF(ChurnData[[#This Row],[TenureMonths]]&lt;=35,"24-35",IF(ChurnData[[#This Row],[TenureMonths]]&lt;=47,"36-47",IF(ChurnData[[#This Row],[TenureMonths]]&lt;=59,"48-59","60-72")))))</f>
        <v>12-23</v>
      </c>
      <c r="V566">
        <f>IF(ChurnData[[#This Row],[Churn]]="Yes",1,0)</f>
        <v>0</v>
      </c>
    </row>
    <row r="567" spans="1:22" x14ac:dyDescent="0.35">
      <c r="A567" t="s">
        <v>612</v>
      </c>
      <c r="B567" t="s">
        <v>19</v>
      </c>
      <c r="C567">
        <v>0</v>
      </c>
      <c r="D567" t="s">
        <v>21</v>
      </c>
      <c r="E567" t="s">
        <v>21</v>
      </c>
      <c r="F567" t="s">
        <v>49</v>
      </c>
      <c r="G567" s="2">
        <v>39</v>
      </c>
      <c r="H567" t="s">
        <v>20</v>
      </c>
      <c r="I567" t="s">
        <v>21</v>
      </c>
      <c r="J567" t="s">
        <v>28</v>
      </c>
      <c r="K567" t="s">
        <v>28</v>
      </c>
      <c r="L567" t="s">
        <v>29</v>
      </c>
      <c r="M567" t="s">
        <v>21</v>
      </c>
      <c r="N567" t="s">
        <v>34</v>
      </c>
      <c r="O567" s="1">
        <v>32.36</v>
      </c>
      <c r="P567" s="1">
        <v>1251.77</v>
      </c>
      <c r="Q567">
        <v>3</v>
      </c>
      <c r="R567" t="s">
        <v>21</v>
      </c>
      <c r="S567" t="str">
        <f>IF(ChurnData[[#This Row],[MonthlyCharges]]&lt;=30,"1. Up to 30",IF(ChurnData[[#This Row],[MonthlyCharges]]&lt;=50,"2. 31-50",IF(ChurnData[[#This Row],[MonthlyCharges]]&lt;=70,"3. 51-70",IF(ChurnData[[#This Row],[MonthlyCharges]]&lt;=90,"4. 71-90","5. Over 90"))))</f>
        <v>2. 31-50</v>
      </c>
      <c r="T567" t="str">
        <f>IF(AND(ChurnData[[#This Row],[Contract]]="Month-to-month",ChurnData[[#This Row],[InternetService]]="Fiber optic",ChurnData[[#This Row],[TenureMonths]]&lt;=11),"High-risk","Other")</f>
        <v>Other</v>
      </c>
      <c r="U567" t="str">
        <f>IF(ChurnData[[#This Row],[TenureMonths]]&lt;=11,"0-11",IF(ChurnData[[#This Row],[TenureMonths]]&lt;=23,"12-23",IF(ChurnData[[#This Row],[TenureMonths]]&lt;=35,"24-35",IF(ChurnData[[#This Row],[TenureMonths]]&lt;=47,"36-47",IF(ChurnData[[#This Row],[TenureMonths]]&lt;=59,"48-59","60-72")))))</f>
        <v>36-47</v>
      </c>
      <c r="V567">
        <f>IF(ChurnData[[#This Row],[Churn]]="Yes",1,0)</f>
        <v>0</v>
      </c>
    </row>
    <row r="568" spans="1:22" x14ac:dyDescent="0.35">
      <c r="A568" t="s">
        <v>613</v>
      </c>
      <c r="B568" t="s">
        <v>36</v>
      </c>
      <c r="C568">
        <v>1</v>
      </c>
      <c r="D568" t="s">
        <v>21</v>
      </c>
      <c r="E568" t="s">
        <v>21</v>
      </c>
      <c r="F568" t="s">
        <v>75</v>
      </c>
      <c r="G568" s="2">
        <v>34</v>
      </c>
      <c r="H568" t="s">
        <v>20</v>
      </c>
      <c r="I568" t="s">
        <v>23</v>
      </c>
      <c r="J568" t="s">
        <v>21</v>
      </c>
      <c r="K568" t="s">
        <v>20</v>
      </c>
      <c r="L568" t="s">
        <v>29</v>
      </c>
      <c r="M568" t="s">
        <v>20</v>
      </c>
      <c r="N568" t="s">
        <v>43</v>
      </c>
      <c r="O568" s="1">
        <v>85.54</v>
      </c>
      <c r="P568" s="1">
        <v>2956.12</v>
      </c>
      <c r="Q568">
        <v>2</v>
      </c>
      <c r="R568" t="s">
        <v>21</v>
      </c>
      <c r="S568" t="str">
        <f>IF(ChurnData[[#This Row],[MonthlyCharges]]&lt;=30,"1. Up to 30",IF(ChurnData[[#This Row],[MonthlyCharges]]&lt;=50,"2. 31-50",IF(ChurnData[[#This Row],[MonthlyCharges]]&lt;=70,"3. 51-70",IF(ChurnData[[#This Row],[MonthlyCharges]]&lt;=90,"4. 71-90","5. Over 90"))))</f>
        <v>4. 71-90</v>
      </c>
      <c r="T568" t="str">
        <f>IF(AND(ChurnData[[#This Row],[Contract]]="Month-to-month",ChurnData[[#This Row],[InternetService]]="Fiber optic",ChurnData[[#This Row],[TenureMonths]]&lt;=11),"High-risk","Other")</f>
        <v>Other</v>
      </c>
      <c r="U568" t="str">
        <f>IF(ChurnData[[#This Row],[TenureMonths]]&lt;=11,"0-11",IF(ChurnData[[#This Row],[TenureMonths]]&lt;=23,"12-23",IF(ChurnData[[#This Row],[TenureMonths]]&lt;=35,"24-35",IF(ChurnData[[#This Row],[TenureMonths]]&lt;=47,"36-47",IF(ChurnData[[#This Row],[TenureMonths]]&lt;=59,"48-59","60-72")))))</f>
        <v>24-35</v>
      </c>
      <c r="V568">
        <f>IF(ChurnData[[#This Row],[Churn]]="Yes",1,0)</f>
        <v>0</v>
      </c>
    </row>
    <row r="569" spans="1:22" x14ac:dyDescent="0.35">
      <c r="A569" t="s">
        <v>614</v>
      </c>
      <c r="B569" t="s">
        <v>36</v>
      </c>
      <c r="C569">
        <v>0</v>
      </c>
      <c r="D569" t="s">
        <v>21</v>
      </c>
      <c r="E569" t="s">
        <v>21</v>
      </c>
      <c r="F569" t="s">
        <v>37</v>
      </c>
      <c r="G569" s="2">
        <v>63</v>
      </c>
      <c r="H569" t="s">
        <v>20</v>
      </c>
      <c r="I569" t="s">
        <v>32</v>
      </c>
      <c r="J569" t="s">
        <v>21</v>
      </c>
      <c r="K569" t="s">
        <v>21</v>
      </c>
      <c r="L569" t="s">
        <v>24</v>
      </c>
      <c r="M569" t="s">
        <v>21</v>
      </c>
      <c r="N569" t="s">
        <v>30</v>
      </c>
      <c r="O569" s="1">
        <v>62.74</v>
      </c>
      <c r="P569" s="1">
        <v>3965.63</v>
      </c>
      <c r="Q569">
        <v>1</v>
      </c>
      <c r="R569" t="s">
        <v>21</v>
      </c>
      <c r="S569" t="str">
        <f>IF(ChurnData[[#This Row],[MonthlyCharges]]&lt;=30,"1. Up to 30",IF(ChurnData[[#This Row],[MonthlyCharges]]&lt;=50,"2. 31-50",IF(ChurnData[[#This Row],[MonthlyCharges]]&lt;=70,"3. 51-70",IF(ChurnData[[#This Row],[MonthlyCharges]]&lt;=90,"4. 71-90","5. Over 90"))))</f>
        <v>3. 51-70</v>
      </c>
      <c r="T569" t="str">
        <f>IF(AND(ChurnData[[#This Row],[Contract]]="Month-to-month",ChurnData[[#This Row],[InternetService]]="Fiber optic",ChurnData[[#This Row],[TenureMonths]]&lt;=11),"High-risk","Other")</f>
        <v>Other</v>
      </c>
      <c r="U569" t="str">
        <f>IF(ChurnData[[#This Row],[TenureMonths]]&lt;=11,"0-11",IF(ChurnData[[#This Row],[TenureMonths]]&lt;=23,"12-23",IF(ChurnData[[#This Row],[TenureMonths]]&lt;=35,"24-35",IF(ChurnData[[#This Row],[TenureMonths]]&lt;=47,"36-47",IF(ChurnData[[#This Row],[TenureMonths]]&lt;=59,"48-59","60-72")))))</f>
        <v>60-72</v>
      </c>
      <c r="V569">
        <f>IF(ChurnData[[#This Row],[Churn]]="Yes",1,0)</f>
        <v>0</v>
      </c>
    </row>
    <row r="570" spans="1:22" x14ac:dyDescent="0.35">
      <c r="A570" t="s">
        <v>615</v>
      </c>
      <c r="B570" t="s">
        <v>19</v>
      </c>
      <c r="C570">
        <v>0</v>
      </c>
      <c r="D570" t="s">
        <v>21</v>
      </c>
      <c r="E570" t="s">
        <v>21</v>
      </c>
      <c r="F570" t="s">
        <v>49</v>
      </c>
      <c r="G570" s="2">
        <v>52</v>
      </c>
      <c r="H570" t="s">
        <v>20</v>
      </c>
      <c r="I570" t="s">
        <v>21</v>
      </c>
      <c r="J570" t="s">
        <v>28</v>
      </c>
      <c r="K570" t="s">
        <v>28</v>
      </c>
      <c r="L570" t="s">
        <v>33</v>
      </c>
      <c r="M570" t="s">
        <v>20</v>
      </c>
      <c r="N570" t="s">
        <v>34</v>
      </c>
      <c r="O570" s="1">
        <v>27.97</v>
      </c>
      <c r="P570" s="1">
        <v>1448.71</v>
      </c>
      <c r="Q570">
        <v>2</v>
      </c>
      <c r="R570" t="s">
        <v>21</v>
      </c>
      <c r="S570" t="str">
        <f>IF(ChurnData[[#This Row],[MonthlyCharges]]&lt;=30,"1. Up to 30",IF(ChurnData[[#This Row],[MonthlyCharges]]&lt;=50,"2. 31-50",IF(ChurnData[[#This Row],[MonthlyCharges]]&lt;=70,"3. 51-70",IF(ChurnData[[#This Row],[MonthlyCharges]]&lt;=90,"4. 71-90","5. Over 90"))))</f>
        <v>1. Up to 30</v>
      </c>
      <c r="T570" t="str">
        <f>IF(AND(ChurnData[[#This Row],[Contract]]="Month-to-month",ChurnData[[#This Row],[InternetService]]="Fiber optic",ChurnData[[#This Row],[TenureMonths]]&lt;=11),"High-risk","Other")</f>
        <v>Other</v>
      </c>
      <c r="U570" t="str">
        <f>IF(ChurnData[[#This Row],[TenureMonths]]&lt;=11,"0-11",IF(ChurnData[[#This Row],[TenureMonths]]&lt;=23,"12-23",IF(ChurnData[[#This Row],[TenureMonths]]&lt;=35,"24-35",IF(ChurnData[[#This Row],[TenureMonths]]&lt;=47,"36-47",IF(ChurnData[[#This Row],[TenureMonths]]&lt;=59,"48-59","60-72")))))</f>
        <v>48-59</v>
      </c>
      <c r="V570">
        <f>IF(ChurnData[[#This Row],[Churn]]="Yes",1,0)</f>
        <v>0</v>
      </c>
    </row>
    <row r="571" spans="1:22" x14ac:dyDescent="0.35">
      <c r="A571" t="s">
        <v>616</v>
      </c>
      <c r="B571" t="s">
        <v>36</v>
      </c>
      <c r="C571">
        <v>0</v>
      </c>
      <c r="D571" t="s">
        <v>20</v>
      </c>
      <c r="E571" t="s">
        <v>21</v>
      </c>
      <c r="F571" t="s">
        <v>41</v>
      </c>
      <c r="G571" s="2">
        <v>18</v>
      </c>
      <c r="H571" t="s">
        <v>20</v>
      </c>
      <c r="I571" t="s">
        <v>32</v>
      </c>
      <c r="J571" t="s">
        <v>21</v>
      </c>
      <c r="K571" t="s">
        <v>21</v>
      </c>
      <c r="L571" t="s">
        <v>33</v>
      </c>
      <c r="M571" t="s">
        <v>20</v>
      </c>
      <c r="N571" t="s">
        <v>34</v>
      </c>
      <c r="O571" s="1">
        <v>54.4</v>
      </c>
      <c r="P571" s="1">
        <v>950.37</v>
      </c>
      <c r="Q571">
        <v>3</v>
      </c>
      <c r="R571" t="s">
        <v>21</v>
      </c>
      <c r="S571" t="str">
        <f>IF(ChurnData[[#This Row],[MonthlyCharges]]&lt;=30,"1. Up to 30",IF(ChurnData[[#This Row],[MonthlyCharges]]&lt;=50,"2. 31-50",IF(ChurnData[[#This Row],[MonthlyCharges]]&lt;=70,"3. 51-70",IF(ChurnData[[#This Row],[MonthlyCharges]]&lt;=90,"4. 71-90","5. Over 90"))))</f>
        <v>3. 51-70</v>
      </c>
      <c r="T571" t="str">
        <f>IF(AND(ChurnData[[#This Row],[Contract]]="Month-to-month",ChurnData[[#This Row],[InternetService]]="Fiber optic",ChurnData[[#This Row],[TenureMonths]]&lt;=11),"High-risk","Other")</f>
        <v>Other</v>
      </c>
      <c r="U571" t="str">
        <f>IF(ChurnData[[#This Row],[TenureMonths]]&lt;=11,"0-11",IF(ChurnData[[#This Row],[TenureMonths]]&lt;=23,"12-23",IF(ChurnData[[#This Row],[TenureMonths]]&lt;=35,"24-35",IF(ChurnData[[#This Row],[TenureMonths]]&lt;=47,"36-47",IF(ChurnData[[#This Row],[TenureMonths]]&lt;=59,"48-59","60-72")))))</f>
        <v>12-23</v>
      </c>
      <c r="V571">
        <f>IF(ChurnData[[#This Row],[Churn]]="Yes",1,0)</f>
        <v>0</v>
      </c>
    </row>
    <row r="572" spans="1:22" x14ac:dyDescent="0.35">
      <c r="A572" t="s">
        <v>617</v>
      </c>
      <c r="B572" t="s">
        <v>19</v>
      </c>
      <c r="C572">
        <v>0</v>
      </c>
      <c r="D572" t="s">
        <v>20</v>
      </c>
      <c r="E572" t="s">
        <v>20</v>
      </c>
      <c r="F572" t="s">
        <v>37</v>
      </c>
      <c r="G572" s="2">
        <v>21</v>
      </c>
      <c r="H572" t="s">
        <v>21</v>
      </c>
      <c r="I572" t="s">
        <v>21</v>
      </c>
      <c r="J572" t="s">
        <v>28</v>
      </c>
      <c r="K572" t="s">
        <v>28</v>
      </c>
      <c r="L572" t="s">
        <v>33</v>
      </c>
      <c r="M572" t="s">
        <v>20</v>
      </c>
      <c r="N572" t="s">
        <v>34</v>
      </c>
      <c r="O572" s="1">
        <v>18</v>
      </c>
      <c r="P572" s="1">
        <v>381.59</v>
      </c>
      <c r="Q572">
        <v>2</v>
      </c>
      <c r="R572" t="s">
        <v>21</v>
      </c>
      <c r="S572" t="str">
        <f>IF(ChurnData[[#This Row],[MonthlyCharges]]&lt;=30,"1. Up to 30",IF(ChurnData[[#This Row],[MonthlyCharges]]&lt;=50,"2. 31-50",IF(ChurnData[[#This Row],[MonthlyCharges]]&lt;=70,"3. 51-70",IF(ChurnData[[#This Row],[MonthlyCharges]]&lt;=90,"4. 71-90","5. Over 90"))))</f>
        <v>1. Up to 30</v>
      </c>
      <c r="T572" t="str">
        <f>IF(AND(ChurnData[[#This Row],[Contract]]="Month-to-month",ChurnData[[#This Row],[InternetService]]="Fiber optic",ChurnData[[#This Row],[TenureMonths]]&lt;=11),"High-risk","Other")</f>
        <v>Other</v>
      </c>
      <c r="U572" t="str">
        <f>IF(ChurnData[[#This Row],[TenureMonths]]&lt;=11,"0-11",IF(ChurnData[[#This Row],[TenureMonths]]&lt;=23,"12-23",IF(ChurnData[[#This Row],[TenureMonths]]&lt;=35,"24-35",IF(ChurnData[[#This Row],[TenureMonths]]&lt;=47,"36-47",IF(ChurnData[[#This Row],[TenureMonths]]&lt;=59,"48-59","60-72")))))</f>
        <v>12-23</v>
      </c>
      <c r="V572">
        <f>IF(ChurnData[[#This Row],[Churn]]="Yes",1,0)</f>
        <v>0</v>
      </c>
    </row>
    <row r="573" spans="1:22" x14ac:dyDescent="0.35">
      <c r="A573" t="s">
        <v>618</v>
      </c>
      <c r="B573" t="s">
        <v>19</v>
      </c>
      <c r="C573">
        <v>1</v>
      </c>
      <c r="D573" t="s">
        <v>21</v>
      </c>
      <c r="E573" t="s">
        <v>21</v>
      </c>
      <c r="F573" t="s">
        <v>39</v>
      </c>
      <c r="G573" s="2">
        <v>29</v>
      </c>
      <c r="H573" t="s">
        <v>21</v>
      </c>
      <c r="I573" t="s">
        <v>32</v>
      </c>
      <c r="J573" t="s">
        <v>21</v>
      </c>
      <c r="K573" t="s">
        <v>21</v>
      </c>
      <c r="L573" t="s">
        <v>33</v>
      </c>
      <c r="M573" t="s">
        <v>20</v>
      </c>
      <c r="N573" t="s">
        <v>43</v>
      </c>
      <c r="O573" s="1">
        <v>41.57</v>
      </c>
      <c r="P573" s="1">
        <v>1209.71</v>
      </c>
      <c r="Q573">
        <v>1</v>
      </c>
      <c r="R573" t="s">
        <v>21</v>
      </c>
      <c r="S573" t="str">
        <f>IF(ChurnData[[#This Row],[MonthlyCharges]]&lt;=30,"1. Up to 30",IF(ChurnData[[#This Row],[MonthlyCharges]]&lt;=50,"2. 31-50",IF(ChurnData[[#This Row],[MonthlyCharges]]&lt;=70,"3. 51-70",IF(ChurnData[[#This Row],[MonthlyCharges]]&lt;=90,"4. 71-90","5. Over 90"))))</f>
        <v>2. 31-50</v>
      </c>
      <c r="T573" t="str">
        <f>IF(AND(ChurnData[[#This Row],[Contract]]="Month-to-month",ChurnData[[#This Row],[InternetService]]="Fiber optic",ChurnData[[#This Row],[TenureMonths]]&lt;=11),"High-risk","Other")</f>
        <v>Other</v>
      </c>
      <c r="U573" t="str">
        <f>IF(ChurnData[[#This Row],[TenureMonths]]&lt;=11,"0-11",IF(ChurnData[[#This Row],[TenureMonths]]&lt;=23,"12-23",IF(ChurnData[[#This Row],[TenureMonths]]&lt;=35,"24-35",IF(ChurnData[[#This Row],[TenureMonths]]&lt;=47,"36-47",IF(ChurnData[[#This Row],[TenureMonths]]&lt;=59,"48-59","60-72")))))</f>
        <v>24-35</v>
      </c>
      <c r="V573">
        <f>IF(ChurnData[[#This Row],[Churn]]="Yes",1,0)</f>
        <v>0</v>
      </c>
    </row>
    <row r="574" spans="1:22" x14ac:dyDescent="0.35">
      <c r="A574" t="s">
        <v>619</v>
      </c>
      <c r="B574" t="s">
        <v>36</v>
      </c>
      <c r="C574">
        <v>0</v>
      </c>
      <c r="D574" t="s">
        <v>20</v>
      </c>
      <c r="E574" t="s">
        <v>20</v>
      </c>
      <c r="F574" t="s">
        <v>41</v>
      </c>
      <c r="G574" s="2">
        <v>67</v>
      </c>
      <c r="H574" t="s">
        <v>20</v>
      </c>
      <c r="I574" t="s">
        <v>32</v>
      </c>
      <c r="J574" t="s">
        <v>20</v>
      </c>
      <c r="K574" t="s">
        <v>20</v>
      </c>
      <c r="L574" t="s">
        <v>24</v>
      </c>
      <c r="M574" t="s">
        <v>21</v>
      </c>
      <c r="N574" t="s">
        <v>30</v>
      </c>
      <c r="O574" s="1">
        <v>60.66</v>
      </c>
      <c r="P574" s="1">
        <v>3967.09</v>
      </c>
      <c r="Q574">
        <v>1</v>
      </c>
      <c r="R574" t="s">
        <v>21</v>
      </c>
      <c r="S574" t="str">
        <f>IF(ChurnData[[#This Row],[MonthlyCharges]]&lt;=30,"1. Up to 30",IF(ChurnData[[#This Row],[MonthlyCharges]]&lt;=50,"2. 31-50",IF(ChurnData[[#This Row],[MonthlyCharges]]&lt;=70,"3. 51-70",IF(ChurnData[[#This Row],[MonthlyCharges]]&lt;=90,"4. 71-90","5. Over 90"))))</f>
        <v>3. 51-70</v>
      </c>
      <c r="T574" t="str">
        <f>IF(AND(ChurnData[[#This Row],[Contract]]="Month-to-month",ChurnData[[#This Row],[InternetService]]="Fiber optic",ChurnData[[#This Row],[TenureMonths]]&lt;=11),"High-risk","Other")</f>
        <v>Other</v>
      </c>
      <c r="U574" t="str">
        <f>IF(ChurnData[[#This Row],[TenureMonths]]&lt;=11,"0-11",IF(ChurnData[[#This Row],[TenureMonths]]&lt;=23,"12-23",IF(ChurnData[[#This Row],[TenureMonths]]&lt;=35,"24-35",IF(ChurnData[[#This Row],[TenureMonths]]&lt;=47,"36-47",IF(ChurnData[[#This Row],[TenureMonths]]&lt;=59,"48-59","60-72")))))</f>
        <v>60-72</v>
      </c>
      <c r="V574">
        <f>IF(ChurnData[[#This Row],[Churn]]="Yes",1,0)</f>
        <v>0</v>
      </c>
    </row>
    <row r="575" spans="1:22" x14ac:dyDescent="0.35">
      <c r="A575" t="s">
        <v>620</v>
      </c>
      <c r="B575" t="s">
        <v>36</v>
      </c>
      <c r="C575">
        <v>0</v>
      </c>
      <c r="D575" t="s">
        <v>20</v>
      </c>
      <c r="E575" t="s">
        <v>21</v>
      </c>
      <c r="F575" t="s">
        <v>22</v>
      </c>
      <c r="G575" s="2">
        <v>7</v>
      </c>
      <c r="H575" t="s">
        <v>20</v>
      </c>
      <c r="I575" t="s">
        <v>32</v>
      </c>
      <c r="J575" t="s">
        <v>21</v>
      </c>
      <c r="K575" t="s">
        <v>21</v>
      </c>
      <c r="L575" t="s">
        <v>33</v>
      </c>
      <c r="M575" t="s">
        <v>20</v>
      </c>
      <c r="N575" t="s">
        <v>25</v>
      </c>
      <c r="O575" s="1">
        <v>52.66</v>
      </c>
      <c r="P575" s="1">
        <v>368.5</v>
      </c>
      <c r="Q575">
        <v>0</v>
      </c>
      <c r="R575" t="s">
        <v>20</v>
      </c>
      <c r="S575" t="str">
        <f>IF(ChurnData[[#This Row],[MonthlyCharges]]&lt;=30,"1. Up to 30",IF(ChurnData[[#This Row],[MonthlyCharges]]&lt;=50,"2. 31-50",IF(ChurnData[[#This Row],[MonthlyCharges]]&lt;=70,"3. 51-70",IF(ChurnData[[#This Row],[MonthlyCharges]]&lt;=90,"4. 71-90","5. Over 90"))))</f>
        <v>3. 51-70</v>
      </c>
      <c r="T575" t="str">
        <f>IF(AND(ChurnData[[#This Row],[Contract]]="Month-to-month",ChurnData[[#This Row],[InternetService]]="Fiber optic",ChurnData[[#This Row],[TenureMonths]]&lt;=11),"High-risk","Other")</f>
        <v>Other</v>
      </c>
      <c r="U575" t="str">
        <f>IF(ChurnData[[#This Row],[TenureMonths]]&lt;=11,"0-11",IF(ChurnData[[#This Row],[TenureMonths]]&lt;=23,"12-23",IF(ChurnData[[#This Row],[TenureMonths]]&lt;=35,"24-35",IF(ChurnData[[#This Row],[TenureMonths]]&lt;=47,"36-47",IF(ChurnData[[#This Row],[TenureMonths]]&lt;=59,"48-59","60-72")))))</f>
        <v>0-11</v>
      </c>
      <c r="V575">
        <f>IF(ChurnData[[#This Row],[Churn]]="Yes",1,0)</f>
        <v>1</v>
      </c>
    </row>
    <row r="576" spans="1:22" x14ac:dyDescent="0.35">
      <c r="A576" t="s">
        <v>621</v>
      </c>
      <c r="B576" t="s">
        <v>19</v>
      </c>
      <c r="C576">
        <v>0</v>
      </c>
      <c r="D576" t="s">
        <v>21</v>
      </c>
      <c r="E576" t="s">
        <v>21</v>
      </c>
      <c r="F576" t="s">
        <v>47</v>
      </c>
      <c r="G576" s="2">
        <v>57</v>
      </c>
      <c r="H576" t="s">
        <v>20</v>
      </c>
      <c r="I576" t="s">
        <v>32</v>
      </c>
      <c r="J576" t="s">
        <v>21</v>
      </c>
      <c r="K576" t="s">
        <v>21</v>
      </c>
      <c r="L576" t="s">
        <v>29</v>
      </c>
      <c r="M576" t="s">
        <v>20</v>
      </c>
      <c r="N576" t="s">
        <v>34</v>
      </c>
      <c r="O576" s="1">
        <v>61.41</v>
      </c>
      <c r="P576" s="1">
        <v>3593.15</v>
      </c>
      <c r="Q576">
        <v>3</v>
      </c>
      <c r="R576" t="s">
        <v>21</v>
      </c>
      <c r="S576" t="str">
        <f>IF(ChurnData[[#This Row],[MonthlyCharges]]&lt;=30,"1. Up to 30",IF(ChurnData[[#This Row],[MonthlyCharges]]&lt;=50,"2. 31-50",IF(ChurnData[[#This Row],[MonthlyCharges]]&lt;=70,"3. 51-70",IF(ChurnData[[#This Row],[MonthlyCharges]]&lt;=90,"4. 71-90","5. Over 90"))))</f>
        <v>3. 51-70</v>
      </c>
      <c r="T576" t="str">
        <f>IF(AND(ChurnData[[#This Row],[Contract]]="Month-to-month",ChurnData[[#This Row],[InternetService]]="Fiber optic",ChurnData[[#This Row],[TenureMonths]]&lt;=11),"High-risk","Other")</f>
        <v>Other</v>
      </c>
      <c r="U576" t="str">
        <f>IF(ChurnData[[#This Row],[TenureMonths]]&lt;=11,"0-11",IF(ChurnData[[#This Row],[TenureMonths]]&lt;=23,"12-23",IF(ChurnData[[#This Row],[TenureMonths]]&lt;=35,"24-35",IF(ChurnData[[#This Row],[TenureMonths]]&lt;=47,"36-47",IF(ChurnData[[#This Row],[TenureMonths]]&lt;=59,"48-59","60-72")))))</f>
        <v>48-59</v>
      </c>
      <c r="V576">
        <f>IF(ChurnData[[#This Row],[Churn]]="Yes",1,0)</f>
        <v>0</v>
      </c>
    </row>
    <row r="577" spans="1:22" x14ac:dyDescent="0.35">
      <c r="A577" t="s">
        <v>622</v>
      </c>
      <c r="B577" t="s">
        <v>36</v>
      </c>
      <c r="C577">
        <v>0</v>
      </c>
      <c r="D577" t="s">
        <v>20</v>
      </c>
      <c r="E577" t="s">
        <v>21</v>
      </c>
      <c r="F577" t="s">
        <v>75</v>
      </c>
      <c r="G577" s="2">
        <v>43</v>
      </c>
      <c r="H577" t="s">
        <v>20</v>
      </c>
      <c r="I577" t="s">
        <v>32</v>
      </c>
      <c r="J577" t="s">
        <v>21</v>
      </c>
      <c r="K577" t="s">
        <v>20</v>
      </c>
      <c r="L577" t="s">
        <v>29</v>
      </c>
      <c r="M577" t="s">
        <v>20</v>
      </c>
      <c r="N577" t="s">
        <v>34</v>
      </c>
      <c r="O577" s="1">
        <v>52.38</v>
      </c>
      <c r="P577" s="1">
        <v>2213.16</v>
      </c>
      <c r="Q577">
        <v>3</v>
      </c>
      <c r="R577" t="s">
        <v>21</v>
      </c>
      <c r="S577" t="str">
        <f>IF(ChurnData[[#This Row],[MonthlyCharges]]&lt;=30,"1. Up to 30",IF(ChurnData[[#This Row],[MonthlyCharges]]&lt;=50,"2. 31-50",IF(ChurnData[[#This Row],[MonthlyCharges]]&lt;=70,"3. 51-70",IF(ChurnData[[#This Row],[MonthlyCharges]]&lt;=90,"4. 71-90","5. Over 90"))))</f>
        <v>3. 51-70</v>
      </c>
      <c r="T577" t="str">
        <f>IF(AND(ChurnData[[#This Row],[Contract]]="Month-to-month",ChurnData[[#This Row],[InternetService]]="Fiber optic",ChurnData[[#This Row],[TenureMonths]]&lt;=11),"High-risk","Other")</f>
        <v>Other</v>
      </c>
      <c r="U577" t="str">
        <f>IF(ChurnData[[#This Row],[TenureMonths]]&lt;=11,"0-11",IF(ChurnData[[#This Row],[TenureMonths]]&lt;=23,"12-23",IF(ChurnData[[#This Row],[TenureMonths]]&lt;=35,"24-35",IF(ChurnData[[#This Row],[TenureMonths]]&lt;=47,"36-47",IF(ChurnData[[#This Row],[TenureMonths]]&lt;=59,"48-59","60-72")))))</f>
        <v>36-47</v>
      </c>
      <c r="V577">
        <f>IF(ChurnData[[#This Row],[Churn]]="Yes",1,0)</f>
        <v>0</v>
      </c>
    </row>
    <row r="578" spans="1:22" x14ac:dyDescent="0.35">
      <c r="A578" t="s">
        <v>623</v>
      </c>
      <c r="B578" t="s">
        <v>19</v>
      </c>
      <c r="C578">
        <v>1</v>
      </c>
      <c r="D578" t="s">
        <v>20</v>
      </c>
      <c r="E578" t="s">
        <v>20</v>
      </c>
      <c r="F578" t="s">
        <v>39</v>
      </c>
      <c r="G578" s="2">
        <v>30</v>
      </c>
      <c r="H578" t="s">
        <v>21</v>
      </c>
      <c r="I578" t="s">
        <v>21</v>
      </c>
      <c r="J578" t="s">
        <v>28</v>
      </c>
      <c r="K578" t="s">
        <v>28</v>
      </c>
      <c r="L578" t="s">
        <v>33</v>
      </c>
      <c r="M578" t="s">
        <v>21</v>
      </c>
      <c r="N578" t="s">
        <v>43</v>
      </c>
      <c r="O578" s="1">
        <v>18.64</v>
      </c>
      <c r="P578" s="1">
        <v>550.91999999999996</v>
      </c>
      <c r="Q578">
        <v>0</v>
      </c>
      <c r="R578" t="s">
        <v>21</v>
      </c>
      <c r="S578" t="str">
        <f>IF(ChurnData[[#This Row],[MonthlyCharges]]&lt;=30,"1. Up to 30",IF(ChurnData[[#This Row],[MonthlyCharges]]&lt;=50,"2. 31-50",IF(ChurnData[[#This Row],[MonthlyCharges]]&lt;=70,"3. 51-70",IF(ChurnData[[#This Row],[MonthlyCharges]]&lt;=90,"4. 71-90","5. Over 90"))))</f>
        <v>1. Up to 30</v>
      </c>
      <c r="T578" t="str">
        <f>IF(AND(ChurnData[[#This Row],[Contract]]="Month-to-month",ChurnData[[#This Row],[InternetService]]="Fiber optic",ChurnData[[#This Row],[TenureMonths]]&lt;=11),"High-risk","Other")</f>
        <v>Other</v>
      </c>
      <c r="U578" t="str">
        <f>IF(ChurnData[[#This Row],[TenureMonths]]&lt;=11,"0-11",IF(ChurnData[[#This Row],[TenureMonths]]&lt;=23,"12-23",IF(ChurnData[[#This Row],[TenureMonths]]&lt;=35,"24-35",IF(ChurnData[[#This Row],[TenureMonths]]&lt;=47,"36-47",IF(ChurnData[[#This Row],[TenureMonths]]&lt;=59,"48-59","60-72")))))</f>
        <v>24-35</v>
      </c>
      <c r="V578">
        <f>IF(ChurnData[[#This Row],[Churn]]="Yes",1,0)</f>
        <v>0</v>
      </c>
    </row>
    <row r="579" spans="1:22" x14ac:dyDescent="0.35">
      <c r="A579" t="s">
        <v>624</v>
      </c>
      <c r="B579" t="s">
        <v>36</v>
      </c>
      <c r="C579">
        <v>0</v>
      </c>
      <c r="D579" t="s">
        <v>21</v>
      </c>
      <c r="E579" t="s">
        <v>21</v>
      </c>
      <c r="F579" t="s">
        <v>65</v>
      </c>
      <c r="G579" s="2">
        <v>11</v>
      </c>
      <c r="H579" t="s">
        <v>20</v>
      </c>
      <c r="I579" t="s">
        <v>23</v>
      </c>
      <c r="J579" t="s">
        <v>21</v>
      </c>
      <c r="K579" t="s">
        <v>21</v>
      </c>
      <c r="L579" t="s">
        <v>33</v>
      </c>
      <c r="M579" t="s">
        <v>21</v>
      </c>
      <c r="N579" t="s">
        <v>30</v>
      </c>
      <c r="O579" s="1">
        <v>86.4</v>
      </c>
      <c r="P579" s="1">
        <v>961.89</v>
      </c>
      <c r="Q579">
        <v>1</v>
      </c>
      <c r="R579" t="s">
        <v>20</v>
      </c>
      <c r="S579" t="str">
        <f>IF(ChurnData[[#This Row],[MonthlyCharges]]&lt;=30,"1. Up to 30",IF(ChurnData[[#This Row],[MonthlyCharges]]&lt;=50,"2. 31-50",IF(ChurnData[[#This Row],[MonthlyCharges]]&lt;=70,"3. 51-70",IF(ChurnData[[#This Row],[MonthlyCharges]]&lt;=90,"4. 71-90","5. Over 90"))))</f>
        <v>4. 71-90</v>
      </c>
      <c r="T579" t="str">
        <f>IF(AND(ChurnData[[#This Row],[Contract]]="Month-to-month",ChurnData[[#This Row],[InternetService]]="Fiber optic",ChurnData[[#This Row],[TenureMonths]]&lt;=11),"High-risk","Other")</f>
        <v>High-risk</v>
      </c>
      <c r="U579" t="str">
        <f>IF(ChurnData[[#This Row],[TenureMonths]]&lt;=11,"0-11",IF(ChurnData[[#This Row],[TenureMonths]]&lt;=23,"12-23",IF(ChurnData[[#This Row],[TenureMonths]]&lt;=35,"24-35",IF(ChurnData[[#This Row],[TenureMonths]]&lt;=47,"36-47",IF(ChurnData[[#This Row],[TenureMonths]]&lt;=59,"48-59","60-72")))))</f>
        <v>0-11</v>
      </c>
      <c r="V579">
        <f>IF(ChurnData[[#This Row],[Churn]]="Yes",1,0)</f>
        <v>1</v>
      </c>
    </row>
    <row r="580" spans="1:22" x14ac:dyDescent="0.35">
      <c r="A580" t="s">
        <v>625</v>
      </c>
      <c r="B580" t="s">
        <v>36</v>
      </c>
      <c r="C580">
        <v>1</v>
      </c>
      <c r="D580" t="s">
        <v>21</v>
      </c>
      <c r="E580" t="s">
        <v>21</v>
      </c>
      <c r="F580" t="s">
        <v>45</v>
      </c>
      <c r="G580" s="2">
        <v>2</v>
      </c>
      <c r="H580" t="s">
        <v>20</v>
      </c>
      <c r="I580" t="s">
        <v>32</v>
      </c>
      <c r="J580" t="s">
        <v>20</v>
      </c>
      <c r="K580" t="s">
        <v>21</v>
      </c>
      <c r="L580" t="s">
        <v>33</v>
      </c>
      <c r="M580" t="s">
        <v>20</v>
      </c>
      <c r="N580" t="s">
        <v>34</v>
      </c>
      <c r="O580" s="1">
        <v>63.06</v>
      </c>
      <c r="P580" s="1">
        <v>126.25</v>
      </c>
      <c r="Q580">
        <v>3</v>
      </c>
      <c r="R580" t="s">
        <v>20</v>
      </c>
      <c r="S580" t="str">
        <f>IF(ChurnData[[#This Row],[MonthlyCharges]]&lt;=30,"1. Up to 30",IF(ChurnData[[#This Row],[MonthlyCharges]]&lt;=50,"2. 31-50",IF(ChurnData[[#This Row],[MonthlyCharges]]&lt;=70,"3. 51-70",IF(ChurnData[[#This Row],[MonthlyCharges]]&lt;=90,"4. 71-90","5. Over 90"))))</f>
        <v>3. 51-70</v>
      </c>
      <c r="T580" t="str">
        <f>IF(AND(ChurnData[[#This Row],[Contract]]="Month-to-month",ChurnData[[#This Row],[InternetService]]="Fiber optic",ChurnData[[#This Row],[TenureMonths]]&lt;=11),"High-risk","Other")</f>
        <v>Other</v>
      </c>
      <c r="U580" t="str">
        <f>IF(ChurnData[[#This Row],[TenureMonths]]&lt;=11,"0-11",IF(ChurnData[[#This Row],[TenureMonths]]&lt;=23,"12-23",IF(ChurnData[[#This Row],[TenureMonths]]&lt;=35,"24-35",IF(ChurnData[[#This Row],[TenureMonths]]&lt;=47,"36-47",IF(ChurnData[[#This Row],[TenureMonths]]&lt;=59,"48-59","60-72")))))</f>
        <v>0-11</v>
      </c>
      <c r="V580">
        <f>IF(ChurnData[[#This Row],[Churn]]="Yes",1,0)</f>
        <v>1</v>
      </c>
    </row>
    <row r="581" spans="1:22" x14ac:dyDescent="0.35">
      <c r="A581" t="s">
        <v>626</v>
      </c>
      <c r="B581" t="s">
        <v>19</v>
      </c>
      <c r="C581">
        <v>0</v>
      </c>
      <c r="D581" t="s">
        <v>20</v>
      </c>
      <c r="E581" t="s">
        <v>21</v>
      </c>
      <c r="F581" t="s">
        <v>22</v>
      </c>
      <c r="G581" s="2">
        <v>6</v>
      </c>
      <c r="H581" t="s">
        <v>20</v>
      </c>
      <c r="I581" t="s">
        <v>23</v>
      </c>
      <c r="J581" t="s">
        <v>20</v>
      </c>
      <c r="K581" t="s">
        <v>21</v>
      </c>
      <c r="L581" t="s">
        <v>33</v>
      </c>
      <c r="M581" t="s">
        <v>20</v>
      </c>
      <c r="N581" t="s">
        <v>25</v>
      </c>
      <c r="O581" s="1">
        <v>91.58</v>
      </c>
      <c r="P581" s="1">
        <v>556.32000000000005</v>
      </c>
      <c r="Q581">
        <v>5</v>
      </c>
      <c r="R581" t="s">
        <v>20</v>
      </c>
      <c r="S581" t="str">
        <f>IF(ChurnData[[#This Row],[MonthlyCharges]]&lt;=30,"1. Up to 30",IF(ChurnData[[#This Row],[MonthlyCharges]]&lt;=50,"2. 31-50",IF(ChurnData[[#This Row],[MonthlyCharges]]&lt;=70,"3. 51-70",IF(ChurnData[[#This Row],[MonthlyCharges]]&lt;=90,"4. 71-90","5. Over 90"))))</f>
        <v>5. Over 90</v>
      </c>
      <c r="T581" t="str">
        <f>IF(AND(ChurnData[[#This Row],[Contract]]="Month-to-month",ChurnData[[#This Row],[InternetService]]="Fiber optic",ChurnData[[#This Row],[TenureMonths]]&lt;=11),"High-risk","Other")</f>
        <v>High-risk</v>
      </c>
      <c r="U581" t="str">
        <f>IF(ChurnData[[#This Row],[TenureMonths]]&lt;=11,"0-11",IF(ChurnData[[#This Row],[TenureMonths]]&lt;=23,"12-23",IF(ChurnData[[#This Row],[TenureMonths]]&lt;=35,"24-35",IF(ChurnData[[#This Row],[TenureMonths]]&lt;=47,"36-47",IF(ChurnData[[#This Row],[TenureMonths]]&lt;=59,"48-59","60-72")))))</f>
        <v>0-11</v>
      </c>
      <c r="V581">
        <f>IF(ChurnData[[#This Row],[Churn]]="Yes",1,0)</f>
        <v>1</v>
      </c>
    </row>
    <row r="582" spans="1:22" x14ac:dyDescent="0.35">
      <c r="A582" t="s">
        <v>627</v>
      </c>
      <c r="B582" t="s">
        <v>36</v>
      </c>
      <c r="C582">
        <v>0</v>
      </c>
      <c r="D582" t="s">
        <v>20</v>
      </c>
      <c r="E582" t="s">
        <v>20</v>
      </c>
      <c r="F582" t="s">
        <v>39</v>
      </c>
      <c r="G582" s="2">
        <v>40</v>
      </c>
      <c r="H582" t="s">
        <v>20</v>
      </c>
      <c r="I582" t="s">
        <v>23</v>
      </c>
      <c r="J582" t="s">
        <v>20</v>
      </c>
      <c r="K582" t="s">
        <v>20</v>
      </c>
      <c r="L582" t="s">
        <v>24</v>
      </c>
      <c r="M582" t="s">
        <v>21</v>
      </c>
      <c r="N582" t="s">
        <v>25</v>
      </c>
      <c r="O582" s="1">
        <v>88.03</v>
      </c>
      <c r="P582" s="1">
        <v>3467.11</v>
      </c>
      <c r="Q582">
        <v>0</v>
      </c>
      <c r="R582" t="s">
        <v>21</v>
      </c>
      <c r="S582" t="str">
        <f>IF(ChurnData[[#This Row],[MonthlyCharges]]&lt;=30,"1. Up to 30",IF(ChurnData[[#This Row],[MonthlyCharges]]&lt;=50,"2. 31-50",IF(ChurnData[[#This Row],[MonthlyCharges]]&lt;=70,"3. 51-70",IF(ChurnData[[#This Row],[MonthlyCharges]]&lt;=90,"4. 71-90","5. Over 90"))))</f>
        <v>4. 71-90</v>
      </c>
      <c r="T582" t="str">
        <f>IF(AND(ChurnData[[#This Row],[Contract]]="Month-to-month",ChurnData[[#This Row],[InternetService]]="Fiber optic",ChurnData[[#This Row],[TenureMonths]]&lt;=11),"High-risk","Other")</f>
        <v>Other</v>
      </c>
      <c r="U582" t="str">
        <f>IF(ChurnData[[#This Row],[TenureMonths]]&lt;=11,"0-11",IF(ChurnData[[#This Row],[TenureMonths]]&lt;=23,"12-23",IF(ChurnData[[#This Row],[TenureMonths]]&lt;=35,"24-35",IF(ChurnData[[#This Row],[TenureMonths]]&lt;=47,"36-47",IF(ChurnData[[#This Row],[TenureMonths]]&lt;=59,"48-59","60-72")))))</f>
        <v>36-47</v>
      </c>
      <c r="V582">
        <f>IF(ChurnData[[#This Row],[Churn]]="Yes",1,0)</f>
        <v>0</v>
      </c>
    </row>
    <row r="583" spans="1:22" x14ac:dyDescent="0.35">
      <c r="A583" t="s">
        <v>628</v>
      </c>
      <c r="B583" t="s">
        <v>36</v>
      </c>
      <c r="C583">
        <v>0</v>
      </c>
      <c r="D583" t="s">
        <v>20</v>
      </c>
      <c r="E583" t="s">
        <v>21</v>
      </c>
      <c r="F583" t="s">
        <v>37</v>
      </c>
      <c r="G583" s="2">
        <v>7</v>
      </c>
      <c r="H583" t="s">
        <v>20</v>
      </c>
      <c r="I583" t="s">
        <v>32</v>
      </c>
      <c r="J583" t="s">
        <v>20</v>
      </c>
      <c r="K583" t="s">
        <v>20</v>
      </c>
      <c r="L583" t="s">
        <v>33</v>
      </c>
      <c r="M583" t="s">
        <v>20</v>
      </c>
      <c r="N583" t="s">
        <v>30</v>
      </c>
      <c r="O583" s="1">
        <v>60.73</v>
      </c>
      <c r="P583" s="1">
        <v>433.23</v>
      </c>
      <c r="Q583">
        <v>0</v>
      </c>
      <c r="R583" t="s">
        <v>20</v>
      </c>
      <c r="S583" t="str">
        <f>IF(ChurnData[[#This Row],[MonthlyCharges]]&lt;=30,"1. Up to 30",IF(ChurnData[[#This Row],[MonthlyCharges]]&lt;=50,"2. 31-50",IF(ChurnData[[#This Row],[MonthlyCharges]]&lt;=70,"3. 51-70",IF(ChurnData[[#This Row],[MonthlyCharges]]&lt;=90,"4. 71-90","5. Over 90"))))</f>
        <v>3. 51-70</v>
      </c>
      <c r="T583" t="str">
        <f>IF(AND(ChurnData[[#This Row],[Contract]]="Month-to-month",ChurnData[[#This Row],[InternetService]]="Fiber optic",ChurnData[[#This Row],[TenureMonths]]&lt;=11),"High-risk","Other")</f>
        <v>Other</v>
      </c>
      <c r="U583" t="str">
        <f>IF(ChurnData[[#This Row],[TenureMonths]]&lt;=11,"0-11",IF(ChurnData[[#This Row],[TenureMonths]]&lt;=23,"12-23",IF(ChurnData[[#This Row],[TenureMonths]]&lt;=35,"24-35",IF(ChurnData[[#This Row],[TenureMonths]]&lt;=47,"36-47",IF(ChurnData[[#This Row],[TenureMonths]]&lt;=59,"48-59","60-72")))))</f>
        <v>0-11</v>
      </c>
      <c r="V583">
        <f>IF(ChurnData[[#This Row],[Churn]]="Yes",1,0)</f>
        <v>1</v>
      </c>
    </row>
    <row r="584" spans="1:22" x14ac:dyDescent="0.35">
      <c r="A584" t="s">
        <v>629</v>
      </c>
      <c r="B584" t="s">
        <v>19</v>
      </c>
      <c r="C584">
        <v>0</v>
      </c>
      <c r="D584" t="s">
        <v>20</v>
      </c>
      <c r="E584" t="s">
        <v>20</v>
      </c>
      <c r="F584" t="s">
        <v>41</v>
      </c>
      <c r="G584" s="2">
        <v>59</v>
      </c>
      <c r="H584" t="s">
        <v>20</v>
      </c>
      <c r="I584" t="s">
        <v>23</v>
      </c>
      <c r="J584" t="s">
        <v>21</v>
      </c>
      <c r="K584" t="s">
        <v>21</v>
      </c>
      <c r="L584" t="s">
        <v>29</v>
      </c>
      <c r="M584" t="s">
        <v>20</v>
      </c>
      <c r="N584" t="s">
        <v>43</v>
      </c>
      <c r="O584" s="1">
        <v>86.19</v>
      </c>
      <c r="P584" s="1">
        <v>5014.9799999999996</v>
      </c>
      <c r="Q584">
        <v>2</v>
      </c>
      <c r="R584" t="s">
        <v>21</v>
      </c>
      <c r="S584" t="str">
        <f>IF(ChurnData[[#This Row],[MonthlyCharges]]&lt;=30,"1. Up to 30",IF(ChurnData[[#This Row],[MonthlyCharges]]&lt;=50,"2. 31-50",IF(ChurnData[[#This Row],[MonthlyCharges]]&lt;=70,"3. 51-70",IF(ChurnData[[#This Row],[MonthlyCharges]]&lt;=90,"4. 71-90","5. Over 90"))))</f>
        <v>4. 71-90</v>
      </c>
      <c r="T584" t="str">
        <f>IF(AND(ChurnData[[#This Row],[Contract]]="Month-to-month",ChurnData[[#This Row],[InternetService]]="Fiber optic",ChurnData[[#This Row],[TenureMonths]]&lt;=11),"High-risk","Other")</f>
        <v>Other</v>
      </c>
      <c r="U584" t="str">
        <f>IF(ChurnData[[#This Row],[TenureMonths]]&lt;=11,"0-11",IF(ChurnData[[#This Row],[TenureMonths]]&lt;=23,"12-23",IF(ChurnData[[#This Row],[TenureMonths]]&lt;=35,"24-35",IF(ChurnData[[#This Row],[TenureMonths]]&lt;=47,"36-47",IF(ChurnData[[#This Row],[TenureMonths]]&lt;=59,"48-59","60-72")))))</f>
        <v>48-59</v>
      </c>
      <c r="V584">
        <f>IF(ChurnData[[#This Row],[Churn]]="Yes",1,0)</f>
        <v>0</v>
      </c>
    </row>
    <row r="585" spans="1:22" x14ac:dyDescent="0.35">
      <c r="A585" t="s">
        <v>630</v>
      </c>
      <c r="B585" t="s">
        <v>36</v>
      </c>
      <c r="C585">
        <v>0</v>
      </c>
      <c r="D585" t="s">
        <v>21</v>
      </c>
      <c r="E585" t="s">
        <v>21</v>
      </c>
      <c r="F585" t="s">
        <v>22</v>
      </c>
      <c r="G585" s="2">
        <v>24</v>
      </c>
      <c r="H585" t="s">
        <v>20</v>
      </c>
      <c r="I585" t="s">
        <v>32</v>
      </c>
      <c r="J585" t="s">
        <v>20</v>
      </c>
      <c r="K585" t="s">
        <v>20</v>
      </c>
      <c r="L585" t="s">
        <v>33</v>
      </c>
      <c r="M585" t="s">
        <v>21</v>
      </c>
      <c r="N585" t="s">
        <v>34</v>
      </c>
      <c r="O585" s="1">
        <v>61.14</v>
      </c>
      <c r="P585" s="1">
        <v>1423.57</v>
      </c>
      <c r="Q585">
        <v>2</v>
      </c>
      <c r="R585" t="s">
        <v>21</v>
      </c>
      <c r="S585" t="str">
        <f>IF(ChurnData[[#This Row],[MonthlyCharges]]&lt;=30,"1. Up to 30",IF(ChurnData[[#This Row],[MonthlyCharges]]&lt;=50,"2. 31-50",IF(ChurnData[[#This Row],[MonthlyCharges]]&lt;=70,"3. 51-70",IF(ChurnData[[#This Row],[MonthlyCharges]]&lt;=90,"4. 71-90","5. Over 90"))))</f>
        <v>3. 51-70</v>
      </c>
      <c r="T585" t="str">
        <f>IF(AND(ChurnData[[#This Row],[Contract]]="Month-to-month",ChurnData[[#This Row],[InternetService]]="Fiber optic",ChurnData[[#This Row],[TenureMonths]]&lt;=11),"High-risk","Other")</f>
        <v>Other</v>
      </c>
      <c r="U585" t="str">
        <f>IF(ChurnData[[#This Row],[TenureMonths]]&lt;=11,"0-11",IF(ChurnData[[#This Row],[TenureMonths]]&lt;=23,"12-23",IF(ChurnData[[#This Row],[TenureMonths]]&lt;=35,"24-35",IF(ChurnData[[#This Row],[TenureMonths]]&lt;=47,"36-47",IF(ChurnData[[#This Row],[TenureMonths]]&lt;=59,"48-59","60-72")))))</f>
        <v>24-35</v>
      </c>
      <c r="V585">
        <f>IF(ChurnData[[#This Row],[Churn]]="Yes",1,0)</f>
        <v>0</v>
      </c>
    </row>
    <row r="586" spans="1:22" x14ac:dyDescent="0.35">
      <c r="A586" t="s">
        <v>631</v>
      </c>
      <c r="B586" t="s">
        <v>19</v>
      </c>
      <c r="C586">
        <v>0</v>
      </c>
      <c r="D586" t="s">
        <v>21</v>
      </c>
      <c r="E586" t="s">
        <v>21</v>
      </c>
      <c r="F586" t="s">
        <v>37</v>
      </c>
      <c r="G586" s="2">
        <v>26</v>
      </c>
      <c r="H586" t="s">
        <v>20</v>
      </c>
      <c r="I586" t="s">
        <v>32</v>
      </c>
      <c r="J586" t="s">
        <v>21</v>
      </c>
      <c r="K586" t="s">
        <v>21</v>
      </c>
      <c r="L586" t="s">
        <v>33</v>
      </c>
      <c r="M586" t="s">
        <v>20</v>
      </c>
      <c r="N586" t="s">
        <v>30</v>
      </c>
      <c r="O586" s="1">
        <v>56.41</v>
      </c>
      <c r="P586" s="1">
        <v>1490.42</v>
      </c>
      <c r="Q586">
        <v>5</v>
      </c>
      <c r="R586" t="s">
        <v>20</v>
      </c>
      <c r="S586" t="str">
        <f>IF(ChurnData[[#This Row],[MonthlyCharges]]&lt;=30,"1. Up to 30",IF(ChurnData[[#This Row],[MonthlyCharges]]&lt;=50,"2. 31-50",IF(ChurnData[[#This Row],[MonthlyCharges]]&lt;=70,"3. 51-70",IF(ChurnData[[#This Row],[MonthlyCharges]]&lt;=90,"4. 71-90","5. Over 90"))))</f>
        <v>3. 51-70</v>
      </c>
      <c r="T586" t="str">
        <f>IF(AND(ChurnData[[#This Row],[Contract]]="Month-to-month",ChurnData[[#This Row],[InternetService]]="Fiber optic",ChurnData[[#This Row],[TenureMonths]]&lt;=11),"High-risk","Other")</f>
        <v>Other</v>
      </c>
      <c r="U586" t="str">
        <f>IF(ChurnData[[#This Row],[TenureMonths]]&lt;=11,"0-11",IF(ChurnData[[#This Row],[TenureMonths]]&lt;=23,"12-23",IF(ChurnData[[#This Row],[TenureMonths]]&lt;=35,"24-35",IF(ChurnData[[#This Row],[TenureMonths]]&lt;=47,"36-47",IF(ChurnData[[#This Row],[TenureMonths]]&lt;=59,"48-59","60-72")))))</f>
        <v>24-35</v>
      </c>
      <c r="V586">
        <f>IF(ChurnData[[#This Row],[Churn]]="Yes",1,0)</f>
        <v>1</v>
      </c>
    </row>
    <row r="587" spans="1:22" x14ac:dyDescent="0.35">
      <c r="A587" t="s">
        <v>632</v>
      </c>
      <c r="B587" t="s">
        <v>36</v>
      </c>
      <c r="C587">
        <v>0</v>
      </c>
      <c r="D587" t="s">
        <v>20</v>
      </c>
      <c r="E587" t="s">
        <v>20</v>
      </c>
      <c r="F587" t="s">
        <v>45</v>
      </c>
      <c r="G587" s="2">
        <v>11</v>
      </c>
      <c r="H587" t="s">
        <v>20</v>
      </c>
      <c r="I587" t="s">
        <v>21</v>
      </c>
      <c r="J587" t="s">
        <v>28</v>
      </c>
      <c r="K587" t="s">
        <v>28</v>
      </c>
      <c r="L587" t="s">
        <v>33</v>
      </c>
      <c r="M587" t="s">
        <v>20</v>
      </c>
      <c r="N587" t="s">
        <v>34</v>
      </c>
      <c r="O587" s="1">
        <v>25.58</v>
      </c>
      <c r="P587" s="1">
        <v>275.41000000000003</v>
      </c>
      <c r="Q587">
        <v>2</v>
      </c>
      <c r="R587" t="s">
        <v>20</v>
      </c>
      <c r="S587" t="str">
        <f>IF(ChurnData[[#This Row],[MonthlyCharges]]&lt;=30,"1. Up to 30",IF(ChurnData[[#This Row],[MonthlyCharges]]&lt;=50,"2. 31-50",IF(ChurnData[[#This Row],[MonthlyCharges]]&lt;=70,"3. 51-70",IF(ChurnData[[#This Row],[MonthlyCharges]]&lt;=90,"4. 71-90","5. Over 90"))))</f>
        <v>1. Up to 30</v>
      </c>
      <c r="T587" t="str">
        <f>IF(AND(ChurnData[[#This Row],[Contract]]="Month-to-month",ChurnData[[#This Row],[InternetService]]="Fiber optic",ChurnData[[#This Row],[TenureMonths]]&lt;=11),"High-risk","Other")</f>
        <v>Other</v>
      </c>
      <c r="U587" t="str">
        <f>IF(ChurnData[[#This Row],[TenureMonths]]&lt;=11,"0-11",IF(ChurnData[[#This Row],[TenureMonths]]&lt;=23,"12-23",IF(ChurnData[[#This Row],[TenureMonths]]&lt;=35,"24-35",IF(ChurnData[[#This Row],[TenureMonths]]&lt;=47,"36-47",IF(ChurnData[[#This Row],[TenureMonths]]&lt;=59,"48-59","60-72")))))</f>
        <v>0-11</v>
      </c>
      <c r="V587">
        <f>IF(ChurnData[[#This Row],[Churn]]="Yes",1,0)</f>
        <v>1</v>
      </c>
    </row>
    <row r="588" spans="1:22" x14ac:dyDescent="0.35">
      <c r="A588" t="s">
        <v>633</v>
      </c>
      <c r="B588" t="s">
        <v>36</v>
      </c>
      <c r="C588">
        <v>1</v>
      </c>
      <c r="D588" t="s">
        <v>20</v>
      </c>
      <c r="E588" t="s">
        <v>21</v>
      </c>
      <c r="F588" t="s">
        <v>27</v>
      </c>
      <c r="G588" s="2">
        <v>15</v>
      </c>
      <c r="H588" t="s">
        <v>20</v>
      </c>
      <c r="I588" t="s">
        <v>23</v>
      </c>
      <c r="J588" t="s">
        <v>21</v>
      </c>
      <c r="K588" t="s">
        <v>21</v>
      </c>
      <c r="L588" t="s">
        <v>33</v>
      </c>
      <c r="M588" t="s">
        <v>21</v>
      </c>
      <c r="N588" t="s">
        <v>30</v>
      </c>
      <c r="O588" s="1">
        <v>88.65</v>
      </c>
      <c r="P588" s="1">
        <v>1363.2</v>
      </c>
      <c r="Q588">
        <v>1</v>
      </c>
      <c r="R588" t="s">
        <v>21</v>
      </c>
      <c r="S588" t="str">
        <f>IF(ChurnData[[#This Row],[MonthlyCharges]]&lt;=30,"1. Up to 30",IF(ChurnData[[#This Row],[MonthlyCharges]]&lt;=50,"2. 31-50",IF(ChurnData[[#This Row],[MonthlyCharges]]&lt;=70,"3. 51-70",IF(ChurnData[[#This Row],[MonthlyCharges]]&lt;=90,"4. 71-90","5. Over 90"))))</f>
        <v>4. 71-90</v>
      </c>
      <c r="T588" t="str">
        <f>IF(AND(ChurnData[[#This Row],[Contract]]="Month-to-month",ChurnData[[#This Row],[InternetService]]="Fiber optic",ChurnData[[#This Row],[TenureMonths]]&lt;=11),"High-risk","Other")</f>
        <v>Other</v>
      </c>
      <c r="U588" t="str">
        <f>IF(ChurnData[[#This Row],[TenureMonths]]&lt;=11,"0-11",IF(ChurnData[[#This Row],[TenureMonths]]&lt;=23,"12-23",IF(ChurnData[[#This Row],[TenureMonths]]&lt;=35,"24-35",IF(ChurnData[[#This Row],[TenureMonths]]&lt;=47,"36-47",IF(ChurnData[[#This Row],[TenureMonths]]&lt;=59,"48-59","60-72")))))</f>
        <v>12-23</v>
      </c>
      <c r="V588">
        <f>IF(ChurnData[[#This Row],[Churn]]="Yes",1,0)</f>
        <v>0</v>
      </c>
    </row>
    <row r="589" spans="1:22" x14ac:dyDescent="0.35">
      <c r="A589" t="s">
        <v>634</v>
      </c>
      <c r="B589" t="s">
        <v>36</v>
      </c>
      <c r="C589">
        <v>0</v>
      </c>
      <c r="D589" t="s">
        <v>20</v>
      </c>
      <c r="E589" t="s">
        <v>21</v>
      </c>
      <c r="F589" t="s">
        <v>58</v>
      </c>
      <c r="G589" s="2">
        <v>0</v>
      </c>
      <c r="H589" t="s">
        <v>20</v>
      </c>
      <c r="I589" t="s">
        <v>32</v>
      </c>
      <c r="J589" t="s">
        <v>21</v>
      </c>
      <c r="K589" t="s">
        <v>20</v>
      </c>
      <c r="L589" t="s">
        <v>33</v>
      </c>
      <c r="M589" t="s">
        <v>21</v>
      </c>
      <c r="N589" t="s">
        <v>43</v>
      </c>
      <c r="O589" s="1">
        <v>71.98</v>
      </c>
      <c r="P589" s="1">
        <v>0</v>
      </c>
      <c r="Q589">
        <v>2</v>
      </c>
      <c r="R589" t="s">
        <v>20</v>
      </c>
      <c r="S589" t="str">
        <f>IF(ChurnData[[#This Row],[MonthlyCharges]]&lt;=30,"1. Up to 30",IF(ChurnData[[#This Row],[MonthlyCharges]]&lt;=50,"2. 31-50",IF(ChurnData[[#This Row],[MonthlyCharges]]&lt;=70,"3. 51-70",IF(ChurnData[[#This Row],[MonthlyCharges]]&lt;=90,"4. 71-90","5. Over 90"))))</f>
        <v>4. 71-90</v>
      </c>
      <c r="T589" t="str">
        <f>IF(AND(ChurnData[[#This Row],[Contract]]="Month-to-month",ChurnData[[#This Row],[InternetService]]="Fiber optic",ChurnData[[#This Row],[TenureMonths]]&lt;=11),"High-risk","Other")</f>
        <v>Other</v>
      </c>
      <c r="U589" t="str">
        <f>IF(ChurnData[[#This Row],[TenureMonths]]&lt;=11,"0-11",IF(ChurnData[[#This Row],[TenureMonths]]&lt;=23,"12-23",IF(ChurnData[[#This Row],[TenureMonths]]&lt;=35,"24-35",IF(ChurnData[[#This Row],[TenureMonths]]&lt;=47,"36-47",IF(ChurnData[[#This Row],[TenureMonths]]&lt;=59,"48-59","60-72")))))</f>
        <v>0-11</v>
      </c>
      <c r="V589">
        <f>IF(ChurnData[[#This Row],[Churn]]="Yes",1,0)</f>
        <v>1</v>
      </c>
    </row>
    <row r="590" spans="1:22" x14ac:dyDescent="0.35">
      <c r="A590" t="s">
        <v>635</v>
      </c>
      <c r="B590" t="s">
        <v>19</v>
      </c>
      <c r="C590">
        <v>0</v>
      </c>
      <c r="D590" t="s">
        <v>20</v>
      </c>
      <c r="E590" t="s">
        <v>21</v>
      </c>
      <c r="F590" t="s">
        <v>39</v>
      </c>
      <c r="G590" s="2">
        <v>16</v>
      </c>
      <c r="H590" t="s">
        <v>21</v>
      </c>
      <c r="I590" t="s">
        <v>23</v>
      </c>
      <c r="J590" t="s">
        <v>20</v>
      </c>
      <c r="K590" t="s">
        <v>20</v>
      </c>
      <c r="L590" t="s">
        <v>33</v>
      </c>
      <c r="M590" t="s">
        <v>21</v>
      </c>
      <c r="N590" t="s">
        <v>25</v>
      </c>
      <c r="O590" s="1">
        <v>89.14</v>
      </c>
      <c r="P590" s="1">
        <v>1390.03</v>
      </c>
      <c r="Q590">
        <v>1</v>
      </c>
      <c r="R590" t="s">
        <v>21</v>
      </c>
      <c r="S590" t="str">
        <f>IF(ChurnData[[#This Row],[MonthlyCharges]]&lt;=30,"1. Up to 30",IF(ChurnData[[#This Row],[MonthlyCharges]]&lt;=50,"2. 31-50",IF(ChurnData[[#This Row],[MonthlyCharges]]&lt;=70,"3. 51-70",IF(ChurnData[[#This Row],[MonthlyCharges]]&lt;=90,"4. 71-90","5. Over 90"))))</f>
        <v>4. 71-90</v>
      </c>
      <c r="T590" t="str">
        <f>IF(AND(ChurnData[[#This Row],[Contract]]="Month-to-month",ChurnData[[#This Row],[InternetService]]="Fiber optic",ChurnData[[#This Row],[TenureMonths]]&lt;=11),"High-risk","Other")</f>
        <v>Other</v>
      </c>
      <c r="U590" t="str">
        <f>IF(ChurnData[[#This Row],[TenureMonths]]&lt;=11,"0-11",IF(ChurnData[[#This Row],[TenureMonths]]&lt;=23,"12-23",IF(ChurnData[[#This Row],[TenureMonths]]&lt;=35,"24-35",IF(ChurnData[[#This Row],[TenureMonths]]&lt;=47,"36-47",IF(ChurnData[[#This Row],[TenureMonths]]&lt;=59,"48-59","60-72")))))</f>
        <v>12-23</v>
      </c>
      <c r="V590">
        <f>IF(ChurnData[[#This Row],[Churn]]="Yes",1,0)</f>
        <v>0</v>
      </c>
    </row>
    <row r="591" spans="1:22" x14ac:dyDescent="0.35">
      <c r="A591" t="s">
        <v>636</v>
      </c>
      <c r="B591" t="s">
        <v>36</v>
      </c>
      <c r="C591">
        <v>0</v>
      </c>
      <c r="D591" t="s">
        <v>21</v>
      </c>
      <c r="E591" t="s">
        <v>20</v>
      </c>
      <c r="F591" t="s">
        <v>45</v>
      </c>
      <c r="G591" s="2">
        <v>64</v>
      </c>
      <c r="H591" t="s">
        <v>20</v>
      </c>
      <c r="I591" t="s">
        <v>32</v>
      </c>
      <c r="J591" t="s">
        <v>21</v>
      </c>
      <c r="K591" t="s">
        <v>21</v>
      </c>
      <c r="L591" t="s">
        <v>29</v>
      </c>
      <c r="M591" t="s">
        <v>20</v>
      </c>
      <c r="N591" t="s">
        <v>43</v>
      </c>
      <c r="O591" s="1">
        <v>50.03</v>
      </c>
      <c r="P591" s="1">
        <v>3289.89</v>
      </c>
      <c r="Q591">
        <v>1</v>
      </c>
      <c r="R591" t="s">
        <v>21</v>
      </c>
      <c r="S591" t="str">
        <f>IF(ChurnData[[#This Row],[MonthlyCharges]]&lt;=30,"1. Up to 30",IF(ChurnData[[#This Row],[MonthlyCharges]]&lt;=50,"2. 31-50",IF(ChurnData[[#This Row],[MonthlyCharges]]&lt;=70,"3. 51-70",IF(ChurnData[[#This Row],[MonthlyCharges]]&lt;=90,"4. 71-90","5. Over 90"))))</f>
        <v>3. 51-70</v>
      </c>
      <c r="T591" t="str">
        <f>IF(AND(ChurnData[[#This Row],[Contract]]="Month-to-month",ChurnData[[#This Row],[InternetService]]="Fiber optic",ChurnData[[#This Row],[TenureMonths]]&lt;=11),"High-risk","Other")</f>
        <v>Other</v>
      </c>
      <c r="U591" t="str">
        <f>IF(ChurnData[[#This Row],[TenureMonths]]&lt;=11,"0-11",IF(ChurnData[[#This Row],[TenureMonths]]&lt;=23,"12-23",IF(ChurnData[[#This Row],[TenureMonths]]&lt;=35,"24-35",IF(ChurnData[[#This Row],[TenureMonths]]&lt;=47,"36-47",IF(ChurnData[[#This Row],[TenureMonths]]&lt;=59,"48-59","60-72")))))</f>
        <v>60-72</v>
      </c>
      <c r="V591">
        <f>IF(ChurnData[[#This Row],[Churn]]="Yes",1,0)</f>
        <v>0</v>
      </c>
    </row>
    <row r="592" spans="1:22" x14ac:dyDescent="0.35">
      <c r="A592" t="s">
        <v>637</v>
      </c>
      <c r="B592" t="s">
        <v>36</v>
      </c>
      <c r="C592">
        <v>0</v>
      </c>
      <c r="D592" t="s">
        <v>21</v>
      </c>
      <c r="E592" t="s">
        <v>21</v>
      </c>
      <c r="F592" t="s">
        <v>58</v>
      </c>
      <c r="G592" s="2">
        <v>50</v>
      </c>
      <c r="H592" t="s">
        <v>20</v>
      </c>
      <c r="I592" t="s">
        <v>32</v>
      </c>
      <c r="J592" t="s">
        <v>21</v>
      </c>
      <c r="K592" t="s">
        <v>20</v>
      </c>
      <c r="L592" t="s">
        <v>29</v>
      </c>
      <c r="M592" t="s">
        <v>21</v>
      </c>
      <c r="N592" t="s">
        <v>25</v>
      </c>
      <c r="O592" s="1">
        <v>58.76</v>
      </c>
      <c r="P592" s="1">
        <v>2865.56</v>
      </c>
      <c r="Q592">
        <v>2</v>
      </c>
      <c r="R592" t="s">
        <v>21</v>
      </c>
      <c r="S592" t="str">
        <f>IF(ChurnData[[#This Row],[MonthlyCharges]]&lt;=30,"1. Up to 30",IF(ChurnData[[#This Row],[MonthlyCharges]]&lt;=50,"2. 31-50",IF(ChurnData[[#This Row],[MonthlyCharges]]&lt;=70,"3. 51-70",IF(ChurnData[[#This Row],[MonthlyCharges]]&lt;=90,"4. 71-90","5. Over 90"))))</f>
        <v>3. 51-70</v>
      </c>
      <c r="T592" t="str">
        <f>IF(AND(ChurnData[[#This Row],[Contract]]="Month-to-month",ChurnData[[#This Row],[InternetService]]="Fiber optic",ChurnData[[#This Row],[TenureMonths]]&lt;=11),"High-risk","Other")</f>
        <v>Other</v>
      </c>
      <c r="U592" t="str">
        <f>IF(ChurnData[[#This Row],[TenureMonths]]&lt;=11,"0-11",IF(ChurnData[[#This Row],[TenureMonths]]&lt;=23,"12-23",IF(ChurnData[[#This Row],[TenureMonths]]&lt;=35,"24-35",IF(ChurnData[[#This Row],[TenureMonths]]&lt;=47,"36-47",IF(ChurnData[[#This Row],[TenureMonths]]&lt;=59,"48-59","60-72")))))</f>
        <v>48-59</v>
      </c>
      <c r="V592">
        <f>IF(ChurnData[[#This Row],[Churn]]="Yes",1,0)</f>
        <v>0</v>
      </c>
    </row>
    <row r="593" spans="1:22" x14ac:dyDescent="0.35">
      <c r="A593" t="s">
        <v>638</v>
      </c>
      <c r="B593" t="s">
        <v>36</v>
      </c>
      <c r="C593">
        <v>0</v>
      </c>
      <c r="D593" t="s">
        <v>21</v>
      </c>
      <c r="E593" t="s">
        <v>21</v>
      </c>
      <c r="F593" t="s">
        <v>65</v>
      </c>
      <c r="G593" s="2">
        <v>42</v>
      </c>
      <c r="H593" t="s">
        <v>20</v>
      </c>
      <c r="I593" t="s">
        <v>32</v>
      </c>
      <c r="J593" t="s">
        <v>21</v>
      </c>
      <c r="K593" t="s">
        <v>21</v>
      </c>
      <c r="L593" t="s">
        <v>29</v>
      </c>
      <c r="M593" t="s">
        <v>20</v>
      </c>
      <c r="N593" t="s">
        <v>43</v>
      </c>
      <c r="O593" s="1">
        <v>54.54</v>
      </c>
      <c r="P593" s="1">
        <v>2353.02</v>
      </c>
      <c r="Q593">
        <v>2</v>
      </c>
      <c r="R593" t="s">
        <v>21</v>
      </c>
      <c r="S593" t="str">
        <f>IF(ChurnData[[#This Row],[MonthlyCharges]]&lt;=30,"1. Up to 30",IF(ChurnData[[#This Row],[MonthlyCharges]]&lt;=50,"2. 31-50",IF(ChurnData[[#This Row],[MonthlyCharges]]&lt;=70,"3. 51-70",IF(ChurnData[[#This Row],[MonthlyCharges]]&lt;=90,"4. 71-90","5. Over 90"))))</f>
        <v>3. 51-70</v>
      </c>
      <c r="T593" t="str">
        <f>IF(AND(ChurnData[[#This Row],[Contract]]="Month-to-month",ChurnData[[#This Row],[InternetService]]="Fiber optic",ChurnData[[#This Row],[TenureMonths]]&lt;=11),"High-risk","Other")</f>
        <v>Other</v>
      </c>
      <c r="U593" t="str">
        <f>IF(ChurnData[[#This Row],[TenureMonths]]&lt;=11,"0-11",IF(ChurnData[[#This Row],[TenureMonths]]&lt;=23,"12-23",IF(ChurnData[[#This Row],[TenureMonths]]&lt;=35,"24-35",IF(ChurnData[[#This Row],[TenureMonths]]&lt;=47,"36-47",IF(ChurnData[[#This Row],[TenureMonths]]&lt;=59,"48-59","60-72")))))</f>
        <v>36-47</v>
      </c>
      <c r="V593">
        <f>IF(ChurnData[[#This Row],[Churn]]="Yes",1,0)</f>
        <v>0</v>
      </c>
    </row>
    <row r="594" spans="1:22" x14ac:dyDescent="0.35">
      <c r="A594" t="s">
        <v>639</v>
      </c>
      <c r="B594" t="s">
        <v>36</v>
      </c>
      <c r="C594">
        <v>0</v>
      </c>
      <c r="D594" t="s">
        <v>20</v>
      </c>
      <c r="E594" t="s">
        <v>21</v>
      </c>
      <c r="F594" t="s">
        <v>65</v>
      </c>
      <c r="G594" s="2">
        <v>15</v>
      </c>
      <c r="H594" t="s">
        <v>20</v>
      </c>
      <c r="I594" t="s">
        <v>32</v>
      </c>
      <c r="J594" t="s">
        <v>21</v>
      </c>
      <c r="K594" t="s">
        <v>21</v>
      </c>
      <c r="L594" t="s">
        <v>33</v>
      </c>
      <c r="M594" t="s">
        <v>20</v>
      </c>
      <c r="N594" t="s">
        <v>25</v>
      </c>
      <c r="O594" s="1">
        <v>52.81</v>
      </c>
      <c r="P594" s="1">
        <v>797.44</v>
      </c>
      <c r="Q594">
        <v>3</v>
      </c>
      <c r="R594" t="s">
        <v>20</v>
      </c>
      <c r="S594" t="str">
        <f>IF(ChurnData[[#This Row],[MonthlyCharges]]&lt;=30,"1. Up to 30",IF(ChurnData[[#This Row],[MonthlyCharges]]&lt;=50,"2. 31-50",IF(ChurnData[[#This Row],[MonthlyCharges]]&lt;=70,"3. 51-70",IF(ChurnData[[#This Row],[MonthlyCharges]]&lt;=90,"4. 71-90","5. Over 90"))))</f>
        <v>3. 51-70</v>
      </c>
      <c r="T594" t="str">
        <f>IF(AND(ChurnData[[#This Row],[Contract]]="Month-to-month",ChurnData[[#This Row],[InternetService]]="Fiber optic",ChurnData[[#This Row],[TenureMonths]]&lt;=11),"High-risk","Other")</f>
        <v>Other</v>
      </c>
      <c r="U594" t="str">
        <f>IF(ChurnData[[#This Row],[TenureMonths]]&lt;=11,"0-11",IF(ChurnData[[#This Row],[TenureMonths]]&lt;=23,"12-23",IF(ChurnData[[#This Row],[TenureMonths]]&lt;=35,"24-35",IF(ChurnData[[#This Row],[TenureMonths]]&lt;=47,"36-47",IF(ChurnData[[#This Row],[TenureMonths]]&lt;=59,"48-59","60-72")))))</f>
        <v>12-23</v>
      </c>
      <c r="V594">
        <f>IF(ChurnData[[#This Row],[Churn]]="Yes",1,0)</f>
        <v>1</v>
      </c>
    </row>
    <row r="595" spans="1:22" x14ac:dyDescent="0.35">
      <c r="A595" t="s">
        <v>640</v>
      </c>
      <c r="B595" t="s">
        <v>36</v>
      </c>
      <c r="C595">
        <v>0</v>
      </c>
      <c r="D595" t="s">
        <v>20</v>
      </c>
      <c r="E595" t="s">
        <v>21</v>
      </c>
      <c r="F595" t="s">
        <v>37</v>
      </c>
      <c r="G595" s="2">
        <v>7</v>
      </c>
      <c r="H595" t="s">
        <v>20</v>
      </c>
      <c r="I595" t="s">
        <v>23</v>
      </c>
      <c r="J595" t="s">
        <v>21</v>
      </c>
      <c r="K595" t="s">
        <v>21</v>
      </c>
      <c r="L595" t="s">
        <v>33</v>
      </c>
      <c r="M595" t="s">
        <v>20</v>
      </c>
      <c r="N595" t="s">
        <v>34</v>
      </c>
      <c r="O595" s="1">
        <v>79.3</v>
      </c>
      <c r="P595" s="1">
        <v>565.05999999999995</v>
      </c>
      <c r="Q595">
        <v>0</v>
      </c>
      <c r="R595" t="s">
        <v>20</v>
      </c>
      <c r="S595" t="str">
        <f>IF(ChurnData[[#This Row],[MonthlyCharges]]&lt;=30,"1. Up to 30",IF(ChurnData[[#This Row],[MonthlyCharges]]&lt;=50,"2. 31-50",IF(ChurnData[[#This Row],[MonthlyCharges]]&lt;=70,"3. 51-70",IF(ChurnData[[#This Row],[MonthlyCharges]]&lt;=90,"4. 71-90","5. Over 90"))))</f>
        <v>4. 71-90</v>
      </c>
      <c r="T595" t="str">
        <f>IF(AND(ChurnData[[#This Row],[Contract]]="Month-to-month",ChurnData[[#This Row],[InternetService]]="Fiber optic",ChurnData[[#This Row],[TenureMonths]]&lt;=11),"High-risk","Other")</f>
        <v>High-risk</v>
      </c>
      <c r="U595" t="str">
        <f>IF(ChurnData[[#This Row],[TenureMonths]]&lt;=11,"0-11",IF(ChurnData[[#This Row],[TenureMonths]]&lt;=23,"12-23",IF(ChurnData[[#This Row],[TenureMonths]]&lt;=35,"24-35",IF(ChurnData[[#This Row],[TenureMonths]]&lt;=47,"36-47",IF(ChurnData[[#This Row],[TenureMonths]]&lt;=59,"48-59","60-72")))))</f>
        <v>0-11</v>
      </c>
      <c r="V595">
        <f>IF(ChurnData[[#This Row],[Churn]]="Yes",1,0)</f>
        <v>1</v>
      </c>
    </row>
    <row r="596" spans="1:22" x14ac:dyDescent="0.35">
      <c r="A596" t="s">
        <v>641</v>
      </c>
      <c r="B596" t="s">
        <v>19</v>
      </c>
      <c r="C596">
        <v>0</v>
      </c>
      <c r="D596" t="s">
        <v>20</v>
      </c>
      <c r="E596" t="s">
        <v>20</v>
      </c>
      <c r="F596" t="s">
        <v>75</v>
      </c>
      <c r="G596" s="2">
        <v>43</v>
      </c>
      <c r="H596" t="s">
        <v>20</v>
      </c>
      <c r="I596" t="s">
        <v>23</v>
      </c>
      <c r="J596" t="s">
        <v>21</v>
      </c>
      <c r="K596" t="s">
        <v>21</v>
      </c>
      <c r="L596" t="s">
        <v>29</v>
      </c>
      <c r="M596" t="s">
        <v>20</v>
      </c>
      <c r="N596" t="s">
        <v>34</v>
      </c>
      <c r="O596" s="1">
        <v>93.54</v>
      </c>
      <c r="P596" s="1">
        <v>4120.1099999999997</v>
      </c>
      <c r="Q596">
        <v>1</v>
      </c>
      <c r="R596" t="s">
        <v>20</v>
      </c>
      <c r="S596" t="str">
        <f>IF(ChurnData[[#This Row],[MonthlyCharges]]&lt;=30,"1. Up to 30",IF(ChurnData[[#This Row],[MonthlyCharges]]&lt;=50,"2. 31-50",IF(ChurnData[[#This Row],[MonthlyCharges]]&lt;=70,"3. 51-70",IF(ChurnData[[#This Row],[MonthlyCharges]]&lt;=90,"4. 71-90","5. Over 90"))))</f>
        <v>5. Over 90</v>
      </c>
      <c r="T596" t="str">
        <f>IF(AND(ChurnData[[#This Row],[Contract]]="Month-to-month",ChurnData[[#This Row],[InternetService]]="Fiber optic",ChurnData[[#This Row],[TenureMonths]]&lt;=11),"High-risk","Other")</f>
        <v>Other</v>
      </c>
      <c r="U596" t="str">
        <f>IF(ChurnData[[#This Row],[TenureMonths]]&lt;=11,"0-11",IF(ChurnData[[#This Row],[TenureMonths]]&lt;=23,"12-23",IF(ChurnData[[#This Row],[TenureMonths]]&lt;=35,"24-35",IF(ChurnData[[#This Row],[TenureMonths]]&lt;=47,"36-47",IF(ChurnData[[#This Row],[TenureMonths]]&lt;=59,"48-59","60-72")))))</f>
        <v>36-47</v>
      </c>
      <c r="V596">
        <f>IF(ChurnData[[#This Row],[Churn]]="Yes",1,0)</f>
        <v>1</v>
      </c>
    </row>
    <row r="597" spans="1:22" x14ac:dyDescent="0.35">
      <c r="A597" t="s">
        <v>642</v>
      </c>
      <c r="B597" t="s">
        <v>19</v>
      </c>
      <c r="C597">
        <v>1</v>
      </c>
      <c r="D597" t="s">
        <v>21</v>
      </c>
      <c r="E597" t="s">
        <v>21</v>
      </c>
      <c r="F597" t="s">
        <v>65</v>
      </c>
      <c r="G597" s="2">
        <v>36</v>
      </c>
      <c r="H597" t="s">
        <v>20</v>
      </c>
      <c r="I597" t="s">
        <v>32</v>
      </c>
      <c r="J597" t="s">
        <v>20</v>
      </c>
      <c r="K597" t="s">
        <v>21</v>
      </c>
      <c r="L597" t="s">
        <v>24</v>
      </c>
      <c r="M597" t="s">
        <v>20</v>
      </c>
      <c r="N597" t="s">
        <v>43</v>
      </c>
      <c r="O597" s="1">
        <v>66.61</v>
      </c>
      <c r="P597" s="1">
        <v>2346.91</v>
      </c>
      <c r="Q597">
        <v>0</v>
      </c>
      <c r="R597" t="s">
        <v>21</v>
      </c>
      <c r="S597" t="str">
        <f>IF(ChurnData[[#This Row],[MonthlyCharges]]&lt;=30,"1. Up to 30",IF(ChurnData[[#This Row],[MonthlyCharges]]&lt;=50,"2. 31-50",IF(ChurnData[[#This Row],[MonthlyCharges]]&lt;=70,"3. 51-70",IF(ChurnData[[#This Row],[MonthlyCharges]]&lt;=90,"4. 71-90","5. Over 90"))))</f>
        <v>3. 51-70</v>
      </c>
      <c r="T597" t="str">
        <f>IF(AND(ChurnData[[#This Row],[Contract]]="Month-to-month",ChurnData[[#This Row],[InternetService]]="Fiber optic",ChurnData[[#This Row],[TenureMonths]]&lt;=11),"High-risk","Other")</f>
        <v>Other</v>
      </c>
      <c r="U597" t="str">
        <f>IF(ChurnData[[#This Row],[TenureMonths]]&lt;=11,"0-11",IF(ChurnData[[#This Row],[TenureMonths]]&lt;=23,"12-23",IF(ChurnData[[#This Row],[TenureMonths]]&lt;=35,"24-35",IF(ChurnData[[#This Row],[TenureMonths]]&lt;=47,"36-47",IF(ChurnData[[#This Row],[TenureMonths]]&lt;=59,"48-59","60-72")))))</f>
        <v>36-47</v>
      </c>
      <c r="V597">
        <f>IF(ChurnData[[#This Row],[Churn]]="Yes",1,0)</f>
        <v>0</v>
      </c>
    </row>
    <row r="598" spans="1:22" x14ac:dyDescent="0.35">
      <c r="A598" t="s">
        <v>643</v>
      </c>
      <c r="B598" t="s">
        <v>19</v>
      </c>
      <c r="C598">
        <v>0</v>
      </c>
      <c r="D598" t="s">
        <v>21</v>
      </c>
      <c r="E598" t="s">
        <v>21</v>
      </c>
      <c r="F598" t="s">
        <v>56</v>
      </c>
      <c r="G598" s="2">
        <v>40</v>
      </c>
      <c r="H598" t="s">
        <v>20</v>
      </c>
      <c r="I598" t="s">
        <v>32</v>
      </c>
      <c r="J598" t="s">
        <v>21</v>
      </c>
      <c r="K598" t="s">
        <v>20</v>
      </c>
      <c r="L598" t="s">
        <v>29</v>
      </c>
      <c r="M598" t="s">
        <v>20</v>
      </c>
      <c r="N598" t="s">
        <v>43</v>
      </c>
      <c r="O598" s="1">
        <v>50.15</v>
      </c>
      <c r="P598" s="1">
        <v>1950.77</v>
      </c>
      <c r="Q598">
        <v>0</v>
      </c>
      <c r="R598" t="s">
        <v>20</v>
      </c>
      <c r="S598" t="str">
        <f>IF(ChurnData[[#This Row],[MonthlyCharges]]&lt;=30,"1. Up to 30",IF(ChurnData[[#This Row],[MonthlyCharges]]&lt;=50,"2. 31-50",IF(ChurnData[[#This Row],[MonthlyCharges]]&lt;=70,"3. 51-70",IF(ChurnData[[#This Row],[MonthlyCharges]]&lt;=90,"4. 71-90","5. Over 90"))))</f>
        <v>3. 51-70</v>
      </c>
      <c r="T598" t="str">
        <f>IF(AND(ChurnData[[#This Row],[Contract]]="Month-to-month",ChurnData[[#This Row],[InternetService]]="Fiber optic",ChurnData[[#This Row],[TenureMonths]]&lt;=11),"High-risk","Other")</f>
        <v>Other</v>
      </c>
      <c r="U598" t="str">
        <f>IF(ChurnData[[#This Row],[TenureMonths]]&lt;=11,"0-11",IF(ChurnData[[#This Row],[TenureMonths]]&lt;=23,"12-23",IF(ChurnData[[#This Row],[TenureMonths]]&lt;=35,"24-35",IF(ChurnData[[#This Row],[TenureMonths]]&lt;=47,"36-47",IF(ChurnData[[#This Row],[TenureMonths]]&lt;=59,"48-59","60-72")))))</f>
        <v>36-47</v>
      </c>
      <c r="V598">
        <f>IF(ChurnData[[#This Row],[Churn]]="Yes",1,0)</f>
        <v>1</v>
      </c>
    </row>
    <row r="599" spans="1:22" x14ac:dyDescent="0.35">
      <c r="A599" t="s">
        <v>644</v>
      </c>
      <c r="B599" t="s">
        <v>19</v>
      </c>
      <c r="C599">
        <v>1</v>
      </c>
      <c r="D599" t="s">
        <v>20</v>
      </c>
      <c r="E599" t="s">
        <v>21</v>
      </c>
      <c r="F599" t="s">
        <v>37</v>
      </c>
      <c r="G599" s="2">
        <v>56</v>
      </c>
      <c r="H599" t="s">
        <v>20</v>
      </c>
      <c r="I599" t="s">
        <v>23</v>
      </c>
      <c r="J599" t="s">
        <v>20</v>
      </c>
      <c r="K599" t="s">
        <v>21</v>
      </c>
      <c r="L599" t="s">
        <v>24</v>
      </c>
      <c r="M599" t="s">
        <v>21</v>
      </c>
      <c r="N599" t="s">
        <v>34</v>
      </c>
      <c r="O599" s="1">
        <v>96.88</v>
      </c>
      <c r="P599" s="1">
        <v>5389.8</v>
      </c>
      <c r="Q599">
        <v>2</v>
      </c>
      <c r="R599" t="s">
        <v>21</v>
      </c>
      <c r="S599" t="str">
        <f>IF(ChurnData[[#This Row],[MonthlyCharges]]&lt;=30,"1. Up to 30",IF(ChurnData[[#This Row],[MonthlyCharges]]&lt;=50,"2. 31-50",IF(ChurnData[[#This Row],[MonthlyCharges]]&lt;=70,"3. 51-70",IF(ChurnData[[#This Row],[MonthlyCharges]]&lt;=90,"4. 71-90","5. Over 90"))))</f>
        <v>5. Over 90</v>
      </c>
      <c r="T599" t="str">
        <f>IF(AND(ChurnData[[#This Row],[Contract]]="Month-to-month",ChurnData[[#This Row],[InternetService]]="Fiber optic",ChurnData[[#This Row],[TenureMonths]]&lt;=11),"High-risk","Other")</f>
        <v>Other</v>
      </c>
      <c r="U599" t="str">
        <f>IF(ChurnData[[#This Row],[TenureMonths]]&lt;=11,"0-11",IF(ChurnData[[#This Row],[TenureMonths]]&lt;=23,"12-23",IF(ChurnData[[#This Row],[TenureMonths]]&lt;=35,"24-35",IF(ChurnData[[#This Row],[TenureMonths]]&lt;=47,"36-47",IF(ChurnData[[#This Row],[TenureMonths]]&lt;=59,"48-59","60-72")))))</f>
        <v>48-59</v>
      </c>
      <c r="V599">
        <f>IF(ChurnData[[#This Row],[Churn]]="Yes",1,0)</f>
        <v>0</v>
      </c>
    </row>
    <row r="600" spans="1:22" x14ac:dyDescent="0.35">
      <c r="A600" t="s">
        <v>645</v>
      </c>
      <c r="B600" t="s">
        <v>19</v>
      </c>
      <c r="C600">
        <v>0</v>
      </c>
      <c r="D600" t="s">
        <v>20</v>
      </c>
      <c r="E600" t="s">
        <v>20</v>
      </c>
      <c r="F600" t="s">
        <v>75</v>
      </c>
      <c r="G600" s="2">
        <v>49</v>
      </c>
      <c r="H600" t="s">
        <v>20</v>
      </c>
      <c r="I600" t="s">
        <v>23</v>
      </c>
      <c r="J600" t="s">
        <v>20</v>
      </c>
      <c r="K600" t="s">
        <v>20</v>
      </c>
      <c r="L600" t="s">
        <v>29</v>
      </c>
      <c r="M600" t="s">
        <v>20</v>
      </c>
      <c r="N600" t="s">
        <v>43</v>
      </c>
      <c r="O600" s="1">
        <v>96.65</v>
      </c>
      <c r="P600" s="1">
        <v>4876.83</v>
      </c>
      <c r="Q600">
        <v>3</v>
      </c>
      <c r="R600" t="s">
        <v>21</v>
      </c>
      <c r="S600" t="str">
        <f>IF(ChurnData[[#This Row],[MonthlyCharges]]&lt;=30,"1. Up to 30",IF(ChurnData[[#This Row],[MonthlyCharges]]&lt;=50,"2. 31-50",IF(ChurnData[[#This Row],[MonthlyCharges]]&lt;=70,"3. 51-70",IF(ChurnData[[#This Row],[MonthlyCharges]]&lt;=90,"4. 71-90","5. Over 90"))))</f>
        <v>5. Over 90</v>
      </c>
      <c r="T600" t="str">
        <f>IF(AND(ChurnData[[#This Row],[Contract]]="Month-to-month",ChurnData[[#This Row],[InternetService]]="Fiber optic",ChurnData[[#This Row],[TenureMonths]]&lt;=11),"High-risk","Other")</f>
        <v>Other</v>
      </c>
      <c r="U600" t="str">
        <f>IF(ChurnData[[#This Row],[TenureMonths]]&lt;=11,"0-11",IF(ChurnData[[#This Row],[TenureMonths]]&lt;=23,"12-23",IF(ChurnData[[#This Row],[TenureMonths]]&lt;=35,"24-35",IF(ChurnData[[#This Row],[TenureMonths]]&lt;=47,"36-47",IF(ChurnData[[#This Row],[TenureMonths]]&lt;=59,"48-59","60-72")))))</f>
        <v>48-59</v>
      </c>
      <c r="V600">
        <f>IF(ChurnData[[#This Row],[Churn]]="Yes",1,0)</f>
        <v>0</v>
      </c>
    </row>
    <row r="601" spans="1:22" x14ac:dyDescent="0.35">
      <c r="A601" t="s">
        <v>646</v>
      </c>
      <c r="B601" t="s">
        <v>36</v>
      </c>
      <c r="C601">
        <v>0</v>
      </c>
      <c r="D601" t="s">
        <v>21</v>
      </c>
      <c r="E601" t="s">
        <v>21</v>
      </c>
      <c r="F601" t="s">
        <v>37</v>
      </c>
      <c r="G601" s="2">
        <v>2</v>
      </c>
      <c r="H601" t="s">
        <v>21</v>
      </c>
      <c r="I601" t="s">
        <v>23</v>
      </c>
      <c r="J601" t="s">
        <v>21</v>
      </c>
      <c r="K601" t="s">
        <v>21</v>
      </c>
      <c r="L601" t="s">
        <v>33</v>
      </c>
      <c r="M601" t="s">
        <v>20</v>
      </c>
      <c r="N601" t="s">
        <v>34</v>
      </c>
      <c r="O601" s="1">
        <v>75.010000000000005</v>
      </c>
      <c r="P601" s="1">
        <v>146.22999999999999</v>
      </c>
      <c r="Q601">
        <v>5</v>
      </c>
      <c r="R601" t="s">
        <v>20</v>
      </c>
      <c r="S601" t="str">
        <f>IF(ChurnData[[#This Row],[MonthlyCharges]]&lt;=30,"1. Up to 30",IF(ChurnData[[#This Row],[MonthlyCharges]]&lt;=50,"2. 31-50",IF(ChurnData[[#This Row],[MonthlyCharges]]&lt;=70,"3. 51-70",IF(ChurnData[[#This Row],[MonthlyCharges]]&lt;=90,"4. 71-90","5. Over 90"))))</f>
        <v>4. 71-90</v>
      </c>
      <c r="T601" t="str">
        <f>IF(AND(ChurnData[[#This Row],[Contract]]="Month-to-month",ChurnData[[#This Row],[InternetService]]="Fiber optic",ChurnData[[#This Row],[TenureMonths]]&lt;=11),"High-risk","Other")</f>
        <v>High-risk</v>
      </c>
      <c r="U601" t="str">
        <f>IF(ChurnData[[#This Row],[TenureMonths]]&lt;=11,"0-11",IF(ChurnData[[#This Row],[TenureMonths]]&lt;=23,"12-23",IF(ChurnData[[#This Row],[TenureMonths]]&lt;=35,"24-35",IF(ChurnData[[#This Row],[TenureMonths]]&lt;=47,"36-47",IF(ChurnData[[#This Row],[TenureMonths]]&lt;=59,"48-59","60-72")))))</f>
        <v>0-11</v>
      </c>
      <c r="V601">
        <f>IF(ChurnData[[#This Row],[Churn]]="Yes",1,0)</f>
        <v>1</v>
      </c>
    </row>
    <row r="602" spans="1:22" x14ac:dyDescent="0.35">
      <c r="A602" t="s">
        <v>647</v>
      </c>
      <c r="B602" t="s">
        <v>36</v>
      </c>
      <c r="C602">
        <v>1</v>
      </c>
      <c r="D602" t="s">
        <v>21</v>
      </c>
      <c r="E602" t="s">
        <v>20</v>
      </c>
      <c r="F602" t="s">
        <v>65</v>
      </c>
      <c r="G602" s="2">
        <v>72</v>
      </c>
      <c r="H602" t="s">
        <v>20</v>
      </c>
      <c r="I602" t="s">
        <v>32</v>
      </c>
      <c r="J602" t="s">
        <v>20</v>
      </c>
      <c r="K602" t="s">
        <v>21</v>
      </c>
      <c r="L602" t="s">
        <v>24</v>
      </c>
      <c r="M602" t="s">
        <v>20</v>
      </c>
      <c r="N602" t="s">
        <v>34</v>
      </c>
      <c r="O602" s="1">
        <v>60.55</v>
      </c>
      <c r="P602" s="1">
        <v>4425.28</v>
      </c>
      <c r="Q602">
        <v>0</v>
      </c>
      <c r="R602" t="s">
        <v>21</v>
      </c>
      <c r="S602" t="str">
        <f>IF(ChurnData[[#This Row],[MonthlyCharges]]&lt;=30,"1. Up to 30",IF(ChurnData[[#This Row],[MonthlyCharges]]&lt;=50,"2. 31-50",IF(ChurnData[[#This Row],[MonthlyCharges]]&lt;=70,"3. 51-70",IF(ChurnData[[#This Row],[MonthlyCharges]]&lt;=90,"4. 71-90","5. Over 90"))))</f>
        <v>3. 51-70</v>
      </c>
      <c r="T602" t="str">
        <f>IF(AND(ChurnData[[#This Row],[Contract]]="Month-to-month",ChurnData[[#This Row],[InternetService]]="Fiber optic",ChurnData[[#This Row],[TenureMonths]]&lt;=11),"High-risk","Other")</f>
        <v>Other</v>
      </c>
      <c r="U602" t="str">
        <f>IF(ChurnData[[#This Row],[TenureMonths]]&lt;=11,"0-11",IF(ChurnData[[#This Row],[TenureMonths]]&lt;=23,"12-23",IF(ChurnData[[#This Row],[TenureMonths]]&lt;=35,"24-35",IF(ChurnData[[#This Row],[TenureMonths]]&lt;=47,"36-47",IF(ChurnData[[#This Row],[TenureMonths]]&lt;=59,"48-59","60-72")))))</f>
        <v>60-72</v>
      </c>
      <c r="V602">
        <f>IF(ChurnData[[#This Row],[Churn]]="Yes",1,0)</f>
        <v>0</v>
      </c>
    </row>
    <row r="603" spans="1:22" x14ac:dyDescent="0.35">
      <c r="A603" t="s">
        <v>648</v>
      </c>
      <c r="B603" t="s">
        <v>19</v>
      </c>
      <c r="C603">
        <v>0</v>
      </c>
      <c r="D603" t="s">
        <v>20</v>
      </c>
      <c r="E603" t="s">
        <v>20</v>
      </c>
      <c r="F603" t="s">
        <v>41</v>
      </c>
      <c r="G603" s="2">
        <v>53</v>
      </c>
      <c r="H603" t="s">
        <v>20</v>
      </c>
      <c r="I603" t="s">
        <v>32</v>
      </c>
      <c r="J603" t="s">
        <v>21</v>
      </c>
      <c r="K603" t="s">
        <v>21</v>
      </c>
      <c r="L603" t="s">
        <v>24</v>
      </c>
      <c r="M603" t="s">
        <v>21</v>
      </c>
      <c r="N603" t="s">
        <v>30</v>
      </c>
      <c r="O603" s="1">
        <v>47.81</v>
      </c>
      <c r="P603" s="1">
        <v>2484.5</v>
      </c>
      <c r="Q603">
        <v>1</v>
      </c>
      <c r="R603" t="s">
        <v>21</v>
      </c>
      <c r="S603" t="str">
        <f>IF(ChurnData[[#This Row],[MonthlyCharges]]&lt;=30,"1. Up to 30",IF(ChurnData[[#This Row],[MonthlyCharges]]&lt;=50,"2. 31-50",IF(ChurnData[[#This Row],[MonthlyCharges]]&lt;=70,"3. 51-70",IF(ChurnData[[#This Row],[MonthlyCharges]]&lt;=90,"4. 71-90","5. Over 90"))))</f>
        <v>2. 31-50</v>
      </c>
      <c r="T603" t="str">
        <f>IF(AND(ChurnData[[#This Row],[Contract]]="Month-to-month",ChurnData[[#This Row],[InternetService]]="Fiber optic",ChurnData[[#This Row],[TenureMonths]]&lt;=11),"High-risk","Other")</f>
        <v>Other</v>
      </c>
      <c r="U603" t="str">
        <f>IF(ChurnData[[#This Row],[TenureMonths]]&lt;=11,"0-11",IF(ChurnData[[#This Row],[TenureMonths]]&lt;=23,"12-23",IF(ChurnData[[#This Row],[TenureMonths]]&lt;=35,"24-35",IF(ChurnData[[#This Row],[TenureMonths]]&lt;=47,"36-47",IF(ChurnData[[#This Row],[TenureMonths]]&lt;=59,"48-59","60-72")))))</f>
        <v>48-59</v>
      </c>
      <c r="V603">
        <f>IF(ChurnData[[#This Row],[Churn]]="Yes",1,0)</f>
        <v>0</v>
      </c>
    </row>
    <row r="604" spans="1:22" x14ac:dyDescent="0.35">
      <c r="A604" t="s">
        <v>649</v>
      </c>
      <c r="B604" t="s">
        <v>19</v>
      </c>
      <c r="C604">
        <v>0</v>
      </c>
      <c r="D604" t="s">
        <v>21</v>
      </c>
      <c r="E604" t="s">
        <v>21</v>
      </c>
      <c r="F604" t="s">
        <v>47</v>
      </c>
      <c r="G604" s="2">
        <v>27</v>
      </c>
      <c r="H604" t="s">
        <v>20</v>
      </c>
      <c r="I604" t="s">
        <v>32</v>
      </c>
      <c r="J604" t="s">
        <v>21</v>
      </c>
      <c r="K604" t="s">
        <v>21</v>
      </c>
      <c r="L604" t="s">
        <v>29</v>
      </c>
      <c r="M604" t="s">
        <v>20</v>
      </c>
      <c r="N604" t="s">
        <v>30</v>
      </c>
      <c r="O604" s="1">
        <v>58.94</v>
      </c>
      <c r="P604" s="1">
        <v>1544.95</v>
      </c>
      <c r="Q604">
        <v>1</v>
      </c>
      <c r="R604" t="s">
        <v>21</v>
      </c>
      <c r="S604" t="str">
        <f>IF(ChurnData[[#This Row],[MonthlyCharges]]&lt;=30,"1. Up to 30",IF(ChurnData[[#This Row],[MonthlyCharges]]&lt;=50,"2. 31-50",IF(ChurnData[[#This Row],[MonthlyCharges]]&lt;=70,"3. 51-70",IF(ChurnData[[#This Row],[MonthlyCharges]]&lt;=90,"4. 71-90","5. Over 90"))))</f>
        <v>3. 51-70</v>
      </c>
      <c r="T604" t="str">
        <f>IF(AND(ChurnData[[#This Row],[Contract]]="Month-to-month",ChurnData[[#This Row],[InternetService]]="Fiber optic",ChurnData[[#This Row],[TenureMonths]]&lt;=11),"High-risk","Other")</f>
        <v>Other</v>
      </c>
      <c r="U604" t="str">
        <f>IF(ChurnData[[#This Row],[TenureMonths]]&lt;=11,"0-11",IF(ChurnData[[#This Row],[TenureMonths]]&lt;=23,"12-23",IF(ChurnData[[#This Row],[TenureMonths]]&lt;=35,"24-35",IF(ChurnData[[#This Row],[TenureMonths]]&lt;=47,"36-47",IF(ChurnData[[#This Row],[TenureMonths]]&lt;=59,"48-59","60-72")))))</f>
        <v>24-35</v>
      </c>
      <c r="V604">
        <f>IF(ChurnData[[#This Row],[Churn]]="Yes",1,0)</f>
        <v>0</v>
      </c>
    </row>
    <row r="605" spans="1:22" x14ac:dyDescent="0.35">
      <c r="A605" t="s">
        <v>650</v>
      </c>
      <c r="B605" t="s">
        <v>36</v>
      </c>
      <c r="C605">
        <v>0</v>
      </c>
      <c r="D605" t="s">
        <v>20</v>
      </c>
      <c r="E605" t="s">
        <v>20</v>
      </c>
      <c r="F605" t="s">
        <v>37</v>
      </c>
      <c r="G605" s="2">
        <v>72</v>
      </c>
      <c r="H605" t="s">
        <v>20</v>
      </c>
      <c r="I605" t="s">
        <v>32</v>
      </c>
      <c r="J605" t="s">
        <v>21</v>
      </c>
      <c r="K605" t="s">
        <v>21</v>
      </c>
      <c r="L605" t="s">
        <v>24</v>
      </c>
      <c r="M605" t="s">
        <v>20</v>
      </c>
      <c r="N605" t="s">
        <v>34</v>
      </c>
      <c r="O605" s="1">
        <v>46.41</v>
      </c>
      <c r="P605" s="1">
        <v>0</v>
      </c>
      <c r="Q605">
        <v>1</v>
      </c>
      <c r="R605" t="s">
        <v>21</v>
      </c>
      <c r="S605" t="str">
        <f>IF(ChurnData[[#This Row],[MonthlyCharges]]&lt;=30,"1. Up to 30",IF(ChurnData[[#This Row],[MonthlyCharges]]&lt;=50,"2. 31-50",IF(ChurnData[[#This Row],[MonthlyCharges]]&lt;=70,"3. 51-70",IF(ChurnData[[#This Row],[MonthlyCharges]]&lt;=90,"4. 71-90","5. Over 90"))))</f>
        <v>2. 31-50</v>
      </c>
      <c r="T605" t="str">
        <f>IF(AND(ChurnData[[#This Row],[Contract]]="Month-to-month",ChurnData[[#This Row],[InternetService]]="Fiber optic",ChurnData[[#This Row],[TenureMonths]]&lt;=11),"High-risk","Other")</f>
        <v>Other</v>
      </c>
      <c r="U605" t="str">
        <f>IF(ChurnData[[#This Row],[TenureMonths]]&lt;=11,"0-11",IF(ChurnData[[#This Row],[TenureMonths]]&lt;=23,"12-23",IF(ChurnData[[#This Row],[TenureMonths]]&lt;=35,"24-35",IF(ChurnData[[#This Row],[TenureMonths]]&lt;=47,"36-47",IF(ChurnData[[#This Row],[TenureMonths]]&lt;=59,"48-59","60-72")))))</f>
        <v>60-72</v>
      </c>
      <c r="V605">
        <f>IF(ChurnData[[#This Row],[Churn]]="Yes",1,0)</f>
        <v>0</v>
      </c>
    </row>
    <row r="606" spans="1:22" x14ac:dyDescent="0.35">
      <c r="A606" t="s">
        <v>651</v>
      </c>
      <c r="B606" t="s">
        <v>36</v>
      </c>
      <c r="C606">
        <v>1</v>
      </c>
      <c r="D606" t="s">
        <v>20</v>
      </c>
      <c r="E606" t="s">
        <v>20</v>
      </c>
      <c r="F606" t="s">
        <v>49</v>
      </c>
      <c r="G606" s="2">
        <v>10</v>
      </c>
      <c r="H606" t="s">
        <v>20</v>
      </c>
      <c r="I606" t="s">
        <v>23</v>
      </c>
      <c r="J606" t="s">
        <v>20</v>
      </c>
      <c r="K606" t="s">
        <v>21</v>
      </c>
      <c r="L606" t="s">
        <v>33</v>
      </c>
      <c r="M606" t="s">
        <v>20</v>
      </c>
      <c r="N606" t="s">
        <v>30</v>
      </c>
      <c r="O606" s="1">
        <v>95.05</v>
      </c>
      <c r="P606" s="1">
        <v>974.26</v>
      </c>
      <c r="Q606">
        <v>3</v>
      </c>
      <c r="R606" t="s">
        <v>20</v>
      </c>
      <c r="S606" t="str">
        <f>IF(ChurnData[[#This Row],[MonthlyCharges]]&lt;=30,"1. Up to 30",IF(ChurnData[[#This Row],[MonthlyCharges]]&lt;=50,"2. 31-50",IF(ChurnData[[#This Row],[MonthlyCharges]]&lt;=70,"3. 51-70",IF(ChurnData[[#This Row],[MonthlyCharges]]&lt;=90,"4. 71-90","5. Over 90"))))</f>
        <v>5. Over 90</v>
      </c>
      <c r="T606" t="str">
        <f>IF(AND(ChurnData[[#This Row],[Contract]]="Month-to-month",ChurnData[[#This Row],[InternetService]]="Fiber optic",ChurnData[[#This Row],[TenureMonths]]&lt;=11),"High-risk","Other")</f>
        <v>High-risk</v>
      </c>
      <c r="U606" t="str">
        <f>IF(ChurnData[[#This Row],[TenureMonths]]&lt;=11,"0-11",IF(ChurnData[[#This Row],[TenureMonths]]&lt;=23,"12-23",IF(ChurnData[[#This Row],[TenureMonths]]&lt;=35,"24-35",IF(ChurnData[[#This Row],[TenureMonths]]&lt;=47,"36-47",IF(ChurnData[[#This Row],[TenureMonths]]&lt;=59,"48-59","60-72")))))</f>
        <v>0-11</v>
      </c>
      <c r="V606">
        <f>IF(ChurnData[[#This Row],[Churn]]="Yes",1,0)</f>
        <v>1</v>
      </c>
    </row>
    <row r="607" spans="1:22" x14ac:dyDescent="0.35">
      <c r="A607" t="s">
        <v>652</v>
      </c>
      <c r="B607" t="s">
        <v>36</v>
      </c>
      <c r="C607">
        <v>0</v>
      </c>
      <c r="D607" t="s">
        <v>21</v>
      </c>
      <c r="E607" t="s">
        <v>21</v>
      </c>
      <c r="F607" t="s">
        <v>65</v>
      </c>
      <c r="G607" s="2">
        <v>6</v>
      </c>
      <c r="H607" t="s">
        <v>21</v>
      </c>
      <c r="I607" t="s">
        <v>32</v>
      </c>
      <c r="J607" t="s">
        <v>21</v>
      </c>
      <c r="K607" t="s">
        <v>20</v>
      </c>
      <c r="L607" t="s">
        <v>33</v>
      </c>
      <c r="M607" t="s">
        <v>20</v>
      </c>
      <c r="N607" t="s">
        <v>25</v>
      </c>
      <c r="O607" s="1">
        <v>43.76</v>
      </c>
      <c r="P607" s="1">
        <v>256.19</v>
      </c>
      <c r="Q607">
        <v>0</v>
      </c>
      <c r="R607" t="s">
        <v>21</v>
      </c>
      <c r="S607" t="str">
        <f>IF(ChurnData[[#This Row],[MonthlyCharges]]&lt;=30,"1. Up to 30",IF(ChurnData[[#This Row],[MonthlyCharges]]&lt;=50,"2. 31-50",IF(ChurnData[[#This Row],[MonthlyCharges]]&lt;=70,"3. 51-70",IF(ChurnData[[#This Row],[MonthlyCharges]]&lt;=90,"4. 71-90","5. Over 90"))))</f>
        <v>2. 31-50</v>
      </c>
      <c r="T607" t="str">
        <f>IF(AND(ChurnData[[#This Row],[Contract]]="Month-to-month",ChurnData[[#This Row],[InternetService]]="Fiber optic",ChurnData[[#This Row],[TenureMonths]]&lt;=11),"High-risk","Other")</f>
        <v>Other</v>
      </c>
      <c r="U607" t="str">
        <f>IF(ChurnData[[#This Row],[TenureMonths]]&lt;=11,"0-11",IF(ChurnData[[#This Row],[TenureMonths]]&lt;=23,"12-23",IF(ChurnData[[#This Row],[TenureMonths]]&lt;=35,"24-35",IF(ChurnData[[#This Row],[TenureMonths]]&lt;=47,"36-47",IF(ChurnData[[#This Row],[TenureMonths]]&lt;=59,"48-59","60-72")))))</f>
        <v>0-11</v>
      </c>
      <c r="V607">
        <f>IF(ChurnData[[#This Row],[Churn]]="Yes",1,0)</f>
        <v>0</v>
      </c>
    </row>
    <row r="608" spans="1:22" x14ac:dyDescent="0.35">
      <c r="A608" t="s">
        <v>653</v>
      </c>
      <c r="B608" t="s">
        <v>19</v>
      </c>
      <c r="C608">
        <v>0</v>
      </c>
      <c r="D608" t="s">
        <v>20</v>
      </c>
      <c r="E608" t="s">
        <v>20</v>
      </c>
      <c r="F608" t="s">
        <v>41</v>
      </c>
      <c r="G608" s="2">
        <v>26</v>
      </c>
      <c r="H608" t="s">
        <v>20</v>
      </c>
      <c r="I608" t="s">
        <v>32</v>
      </c>
      <c r="J608" t="s">
        <v>21</v>
      </c>
      <c r="K608" t="s">
        <v>21</v>
      </c>
      <c r="L608" t="s">
        <v>33</v>
      </c>
      <c r="M608" t="s">
        <v>21</v>
      </c>
      <c r="N608" t="s">
        <v>25</v>
      </c>
      <c r="O608" s="1">
        <v>61.18</v>
      </c>
      <c r="P608" s="1">
        <v>1568.47</v>
      </c>
      <c r="Q608">
        <v>2</v>
      </c>
      <c r="R608" t="s">
        <v>21</v>
      </c>
      <c r="S608" t="str">
        <f>IF(ChurnData[[#This Row],[MonthlyCharges]]&lt;=30,"1. Up to 30",IF(ChurnData[[#This Row],[MonthlyCharges]]&lt;=50,"2. 31-50",IF(ChurnData[[#This Row],[MonthlyCharges]]&lt;=70,"3. 51-70",IF(ChurnData[[#This Row],[MonthlyCharges]]&lt;=90,"4. 71-90","5. Over 90"))))</f>
        <v>3. 51-70</v>
      </c>
      <c r="T608" t="str">
        <f>IF(AND(ChurnData[[#This Row],[Contract]]="Month-to-month",ChurnData[[#This Row],[InternetService]]="Fiber optic",ChurnData[[#This Row],[TenureMonths]]&lt;=11),"High-risk","Other")</f>
        <v>Other</v>
      </c>
      <c r="U608" t="str">
        <f>IF(ChurnData[[#This Row],[TenureMonths]]&lt;=11,"0-11",IF(ChurnData[[#This Row],[TenureMonths]]&lt;=23,"12-23",IF(ChurnData[[#This Row],[TenureMonths]]&lt;=35,"24-35",IF(ChurnData[[#This Row],[TenureMonths]]&lt;=47,"36-47",IF(ChurnData[[#This Row],[TenureMonths]]&lt;=59,"48-59","60-72")))))</f>
        <v>24-35</v>
      </c>
      <c r="V608">
        <f>IF(ChurnData[[#This Row],[Churn]]="Yes",1,0)</f>
        <v>0</v>
      </c>
    </row>
    <row r="609" spans="1:22" x14ac:dyDescent="0.35">
      <c r="A609" t="s">
        <v>654</v>
      </c>
      <c r="B609" t="s">
        <v>36</v>
      </c>
      <c r="C609">
        <v>0</v>
      </c>
      <c r="D609" t="s">
        <v>20</v>
      </c>
      <c r="E609" t="s">
        <v>21</v>
      </c>
      <c r="F609" t="s">
        <v>39</v>
      </c>
      <c r="G609" s="2">
        <v>15</v>
      </c>
      <c r="H609" t="s">
        <v>21</v>
      </c>
      <c r="I609" t="s">
        <v>21</v>
      </c>
      <c r="J609" t="s">
        <v>28</v>
      </c>
      <c r="K609" t="s">
        <v>28</v>
      </c>
      <c r="L609" t="s">
        <v>33</v>
      </c>
      <c r="M609" t="s">
        <v>21</v>
      </c>
      <c r="N609" t="s">
        <v>30</v>
      </c>
      <c r="O609" s="1">
        <v>21.01</v>
      </c>
      <c r="P609" s="1">
        <v>314.7</v>
      </c>
      <c r="Q609">
        <v>3</v>
      </c>
      <c r="R609" t="s">
        <v>20</v>
      </c>
      <c r="S609" t="str">
        <f>IF(ChurnData[[#This Row],[MonthlyCharges]]&lt;=30,"1. Up to 30",IF(ChurnData[[#This Row],[MonthlyCharges]]&lt;=50,"2. 31-50",IF(ChurnData[[#This Row],[MonthlyCharges]]&lt;=70,"3. 51-70",IF(ChurnData[[#This Row],[MonthlyCharges]]&lt;=90,"4. 71-90","5. Over 90"))))</f>
        <v>1. Up to 30</v>
      </c>
      <c r="T609" t="str">
        <f>IF(AND(ChurnData[[#This Row],[Contract]]="Month-to-month",ChurnData[[#This Row],[InternetService]]="Fiber optic",ChurnData[[#This Row],[TenureMonths]]&lt;=11),"High-risk","Other")</f>
        <v>Other</v>
      </c>
      <c r="U609" t="str">
        <f>IF(ChurnData[[#This Row],[TenureMonths]]&lt;=11,"0-11",IF(ChurnData[[#This Row],[TenureMonths]]&lt;=23,"12-23",IF(ChurnData[[#This Row],[TenureMonths]]&lt;=35,"24-35",IF(ChurnData[[#This Row],[TenureMonths]]&lt;=47,"36-47",IF(ChurnData[[#This Row],[TenureMonths]]&lt;=59,"48-59","60-72")))))</f>
        <v>12-23</v>
      </c>
      <c r="V609">
        <f>IF(ChurnData[[#This Row],[Churn]]="Yes",1,0)</f>
        <v>1</v>
      </c>
    </row>
    <row r="610" spans="1:22" x14ac:dyDescent="0.35">
      <c r="A610" t="s">
        <v>655</v>
      </c>
      <c r="B610" t="s">
        <v>36</v>
      </c>
      <c r="C610">
        <v>1</v>
      </c>
      <c r="D610" t="s">
        <v>20</v>
      </c>
      <c r="E610" t="s">
        <v>21</v>
      </c>
      <c r="F610" t="s">
        <v>58</v>
      </c>
      <c r="G610" s="2">
        <v>37</v>
      </c>
      <c r="H610" t="s">
        <v>20</v>
      </c>
      <c r="I610" t="s">
        <v>32</v>
      </c>
      <c r="J610" t="s">
        <v>21</v>
      </c>
      <c r="K610" t="s">
        <v>21</v>
      </c>
      <c r="L610" t="s">
        <v>29</v>
      </c>
      <c r="M610" t="s">
        <v>20</v>
      </c>
      <c r="N610" t="s">
        <v>34</v>
      </c>
      <c r="O610" s="1">
        <v>49.8</v>
      </c>
      <c r="P610" s="1">
        <v>1811.83</v>
      </c>
      <c r="Q610">
        <v>4</v>
      </c>
      <c r="R610" t="s">
        <v>21</v>
      </c>
      <c r="S610" t="str">
        <f>IF(ChurnData[[#This Row],[MonthlyCharges]]&lt;=30,"1. Up to 30",IF(ChurnData[[#This Row],[MonthlyCharges]]&lt;=50,"2. 31-50",IF(ChurnData[[#This Row],[MonthlyCharges]]&lt;=70,"3. 51-70",IF(ChurnData[[#This Row],[MonthlyCharges]]&lt;=90,"4. 71-90","5. Over 90"))))</f>
        <v>2. 31-50</v>
      </c>
      <c r="T610" t="str">
        <f>IF(AND(ChurnData[[#This Row],[Contract]]="Month-to-month",ChurnData[[#This Row],[InternetService]]="Fiber optic",ChurnData[[#This Row],[TenureMonths]]&lt;=11),"High-risk","Other")</f>
        <v>Other</v>
      </c>
      <c r="U610" t="str">
        <f>IF(ChurnData[[#This Row],[TenureMonths]]&lt;=11,"0-11",IF(ChurnData[[#This Row],[TenureMonths]]&lt;=23,"12-23",IF(ChurnData[[#This Row],[TenureMonths]]&lt;=35,"24-35",IF(ChurnData[[#This Row],[TenureMonths]]&lt;=47,"36-47",IF(ChurnData[[#This Row],[TenureMonths]]&lt;=59,"48-59","60-72")))))</f>
        <v>36-47</v>
      </c>
      <c r="V610">
        <f>IF(ChurnData[[#This Row],[Churn]]="Yes",1,0)</f>
        <v>0</v>
      </c>
    </row>
    <row r="611" spans="1:22" x14ac:dyDescent="0.35">
      <c r="A611" t="s">
        <v>656</v>
      </c>
      <c r="B611" t="s">
        <v>19</v>
      </c>
      <c r="C611">
        <v>0</v>
      </c>
      <c r="D611" t="s">
        <v>21</v>
      </c>
      <c r="E611" t="s">
        <v>21</v>
      </c>
      <c r="F611" t="s">
        <v>58</v>
      </c>
      <c r="G611" s="2">
        <v>30</v>
      </c>
      <c r="H611" t="s">
        <v>20</v>
      </c>
      <c r="I611" t="s">
        <v>32</v>
      </c>
      <c r="J611" t="s">
        <v>21</v>
      </c>
      <c r="K611" t="s">
        <v>20</v>
      </c>
      <c r="L611" t="s">
        <v>24</v>
      </c>
      <c r="M611" t="s">
        <v>21</v>
      </c>
      <c r="N611" t="s">
        <v>34</v>
      </c>
      <c r="O611" s="1">
        <v>60.86</v>
      </c>
      <c r="P611" s="1">
        <v>1818.14</v>
      </c>
      <c r="Q611">
        <v>1</v>
      </c>
      <c r="R611" t="s">
        <v>20</v>
      </c>
      <c r="S611" t="str">
        <f>IF(ChurnData[[#This Row],[MonthlyCharges]]&lt;=30,"1. Up to 30",IF(ChurnData[[#This Row],[MonthlyCharges]]&lt;=50,"2. 31-50",IF(ChurnData[[#This Row],[MonthlyCharges]]&lt;=70,"3. 51-70",IF(ChurnData[[#This Row],[MonthlyCharges]]&lt;=90,"4. 71-90","5. Over 90"))))</f>
        <v>3. 51-70</v>
      </c>
      <c r="T611" t="str">
        <f>IF(AND(ChurnData[[#This Row],[Contract]]="Month-to-month",ChurnData[[#This Row],[InternetService]]="Fiber optic",ChurnData[[#This Row],[TenureMonths]]&lt;=11),"High-risk","Other")</f>
        <v>Other</v>
      </c>
      <c r="U611" t="str">
        <f>IF(ChurnData[[#This Row],[TenureMonths]]&lt;=11,"0-11",IF(ChurnData[[#This Row],[TenureMonths]]&lt;=23,"12-23",IF(ChurnData[[#This Row],[TenureMonths]]&lt;=35,"24-35",IF(ChurnData[[#This Row],[TenureMonths]]&lt;=47,"36-47",IF(ChurnData[[#This Row],[TenureMonths]]&lt;=59,"48-59","60-72")))))</f>
        <v>24-35</v>
      </c>
      <c r="V611">
        <f>IF(ChurnData[[#This Row],[Churn]]="Yes",1,0)</f>
        <v>1</v>
      </c>
    </row>
    <row r="612" spans="1:22" x14ac:dyDescent="0.35">
      <c r="A612" t="s">
        <v>657</v>
      </c>
      <c r="B612" t="s">
        <v>36</v>
      </c>
      <c r="C612">
        <v>0</v>
      </c>
      <c r="D612" t="s">
        <v>20</v>
      </c>
      <c r="E612" t="s">
        <v>21</v>
      </c>
      <c r="F612" t="s">
        <v>65</v>
      </c>
      <c r="G612" s="2">
        <v>51</v>
      </c>
      <c r="H612" t="s">
        <v>20</v>
      </c>
      <c r="I612" t="s">
        <v>23</v>
      </c>
      <c r="J612" t="s">
        <v>21</v>
      </c>
      <c r="K612" t="s">
        <v>21</v>
      </c>
      <c r="L612" t="s">
        <v>24</v>
      </c>
      <c r="M612" t="s">
        <v>20</v>
      </c>
      <c r="N612" t="s">
        <v>43</v>
      </c>
      <c r="O612" s="1">
        <v>90.16</v>
      </c>
      <c r="P612" s="1">
        <v>4702.5200000000004</v>
      </c>
      <c r="Q612">
        <v>0</v>
      </c>
      <c r="R612" t="s">
        <v>21</v>
      </c>
      <c r="S612" t="str">
        <f>IF(ChurnData[[#This Row],[MonthlyCharges]]&lt;=30,"1. Up to 30",IF(ChurnData[[#This Row],[MonthlyCharges]]&lt;=50,"2. 31-50",IF(ChurnData[[#This Row],[MonthlyCharges]]&lt;=70,"3. 51-70",IF(ChurnData[[#This Row],[MonthlyCharges]]&lt;=90,"4. 71-90","5. Over 90"))))</f>
        <v>5. Over 90</v>
      </c>
      <c r="T612" t="str">
        <f>IF(AND(ChurnData[[#This Row],[Contract]]="Month-to-month",ChurnData[[#This Row],[InternetService]]="Fiber optic",ChurnData[[#This Row],[TenureMonths]]&lt;=11),"High-risk","Other")</f>
        <v>Other</v>
      </c>
      <c r="U612" t="str">
        <f>IF(ChurnData[[#This Row],[TenureMonths]]&lt;=11,"0-11",IF(ChurnData[[#This Row],[TenureMonths]]&lt;=23,"12-23",IF(ChurnData[[#This Row],[TenureMonths]]&lt;=35,"24-35",IF(ChurnData[[#This Row],[TenureMonths]]&lt;=47,"36-47",IF(ChurnData[[#This Row],[TenureMonths]]&lt;=59,"48-59","60-72")))))</f>
        <v>48-59</v>
      </c>
      <c r="V612">
        <f>IF(ChurnData[[#This Row],[Churn]]="Yes",1,0)</f>
        <v>0</v>
      </c>
    </row>
    <row r="613" spans="1:22" x14ac:dyDescent="0.35">
      <c r="A613" t="s">
        <v>658</v>
      </c>
      <c r="B613" t="s">
        <v>36</v>
      </c>
      <c r="C613">
        <v>0</v>
      </c>
      <c r="D613" t="s">
        <v>20</v>
      </c>
      <c r="E613" t="s">
        <v>21</v>
      </c>
      <c r="F613" t="s">
        <v>65</v>
      </c>
      <c r="G613" s="2">
        <v>57</v>
      </c>
      <c r="H613" t="s">
        <v>20</v>
      </c>
      <c r="I613" t="s">
        <v>32</v>
      </c>
      <c r="J613" t="s">
        <v>20</v>
      </c>
      <c r="K613" t="s">
        <v>21</v>
      </c>
      <c r="L613" t="s">
        <v>24</v>
      </c>
      <c r="M613" t="s">
        <v>21</v>
      </c>
      <c r="N613" t="s">
        <v>34</v>
      </c>
      <c r="O613" s="1">
        <v>55.27</v>
      </c>
      <c r="P613" s="1">
        <v>3124.42</v>
      </c>
      <c r="Q613">
        <v>4</v>
      </c>
      <c r="R613" t="s">
        <v>21</v>
      </c>
      <c r="S613" t="str">
        <f>IF(ChurnData[[#This Row],[MonthlyCharges]]&lt;=30,"1. Up to 30",IF(ChurnData[[#This Row],[MonthlyCharges]]&lt;=50,"2. 31-50",IF(ChurnData[[#This Row],[MonthlyCharges]]&lt;=70,"3. 51-70",IF(ChurnData[[#This Row],[MonthlyCharges]]&lt;=90,"4. 71-90","5. Over 90"))))</f>
        <v>3. 51-70</v>
      </c>
      <c r="T613" t="str">
        <f>IF(AND(ChurnData[[#This Row],[Contract]]="Month-to-month",ChurnData[[#This Row],[InternetService]]="Fiber optic",ChurnData[[#This Row],[TenureMonths]]&lt;=11),"High-risk","Other")</f>
        <v>Other</v>
      </c>
      <c r="U613" t="str">
        <f>IF(ChurnData[[#This Row],[TenureMonths]]&lt;=11,"0-11",IF(ChurnData[[#This Row],[TenureMonths]]&lt;=23,"12-23",IF(ChurnData[[#This Row],[TenureMonths]]&lt;=35,"24-35",IF(ChurnData[[#This Row],[TenureMonths]]&lt;=47,"36-47",IF(ChurnData[[#This Row],[TenureMonths]]&lt;=59,"48-59","60-72")))))</f>
        <v>48-59</v>
      </c>
      <c r="V613">
        <f>IF(ChurnData[[#This Row],[Churn]]="Yes",1,0)</f>
        <v>0</v>
      </c>
    </row>
    <row r="614" spans="1:22" x14ac:dyDescent="0.35">
      <c r="A614" t="s">
        <v>659</v>
      </c>
      <c r="B614" t="s">
        <v>19</v>
      </c>
      <c r="C614">
        <v>0</v>
      </c>
      <c r="D614" t="s">
        <v>21</v>
      </c>
      <c r="E614" t="s">
        <v>21</v>
      </c>
      <c r="F614" t="s">
        <v>47</v>
      </c>
      <c r="G614" s="2">
        <v>23</v>
      </c>
      <c r="H614" t="s">
        <v>20</v>
      </c>
      <c r="I614" t="s">
        <v>32</v>
      </c>
      <c r="J614" t="s">
        <v>21</v>
      </c>
      <c r="K614" t="s">
        <v>21</v>
      </c>
      <c r="L614" t="s">
        <v>29</v>
      </c>
      <c r="M614" t="s">
        <v>20</v>
      </c>
      <c r="N614" t="s">
        <v>43</v>
      </c>
      <c r="O614" s="1">
        <v>60.35</v>
      </c>
      <c r="P614" s="1">
        <v>1402.64</v>
      </c>
      <c r="Q614">
        <v>4</v>
      </c>
      <c r="R614" t="s">
        <v>20</v>
      </c>
      <c r="S614" t="str">
        <f>IF(ChurnData[[#This Row],[MonthlyCharges]]&lt;=30,"1. Up to 30",IF(ChurnData[[#This Row],[MonthlyCharges]]&lt;=50,"2. 31-50",IF(ChurnData[[#This Row],[MonthlyCharges]]&lt;=70,"3. 51-70",IF(ChurnData[[#This Row],[MonthlyCharges]]&lt;=90,"4. 71-90","5. Over 90"))))</f>
        <v>3. 51-70</v>
      </c>
      <c r="T614" t="str">
        <f>IF(AND(ChurnData[[#This Row],[Contract]]="Month-to-month",ChurnData[[#This Row],[InternetService]]="Fiber optic",ChurnData[[#This Row],[TenureMonths]]&lt;=11),"High-risk","Other")</f>
        <v>Other</v>
      </c>
      <c r="U614" t="str">
        <f>IF(ChurnData[[#This Row],[TenureMonths]]&lt;=11,"0-11",IF(ChurnData[[#This Row],[TenureMonths]]&lt;=23,"12-23",IF(ChurnData[[#This Row],[TenureMonths]]&lt;=35,"24-35",IF(ChurnData[[#This Row],[TenureMonths]]&lt;=47,"36-47",IF(ChurnData[[#This Row],[TenureMonths]]&lt;=59,"48-59","60-72")))))</f>
        <v>12-23</v>
      </c>
      <c r="V614">
        <f>IF(ChurnData[[#This Row],[Churn]]="Yes",1,0)</f>
        <v>1</v>
      </c>
    </row>
    <row r="615" spans="1:22" x14ac:dyDescent="0.35">
      <c r="A615" t="s">
        <v>660</v>
      </c>
      <c r="B615" t="s">
        <v>19</v>
      </c>
      <c r="C615">
        <v>0</v>
      </c>
      <c r="D615" t="s">
        <v>20</v>
      </c>
      <c r="E615" t="s">
        <v>21</v>
      </c>
      <c r="F615" t="s">
        <v>41</v>
      </c>
      <c r="G615" s="2">
        <v>12</v>
      </c>
      <c r="H615" t="s">
        <v>20</v>
      </c>
      <c r="I615" t="s">
        <v>23</v>
      </c>
      <c r="J615" t="s">
        <v>20</v>
      </c>
      <c r="K615" t="s">
        <v>20</v>
      </c>
      <c r="L615" t="s">
        <v>33</v>
      </c>
      <c r="M615" t="s">
        <v>21</v>
      </c>
      <c r="N615" t="s">
        <v>34</v>
      </c>
      <c r="O615" s="1">
        <v>95</v>
      </c>
      <c r="P615" s="1">
        <v>1153.4000000000001</v>
      </c>
      <c r="Q615">
        <v>1</v>
      </c>
      <c r="R615" t="s">
        <v>21</v>
      </c>
      <c r="S615" t="str">
        <f>IF(ChurnData[[#This Row],[MonthlyCharges]]&lt;=30,"1. Up to 30",IF(ChurnData[[#This Row],[MonthlyCharges]]&lt;=50,"2. 31-50",IF(ChurnData[[#This Row],[MonthlyCharges]]&lt;=70,"3. 51-70",IF(ChurnData[[#This Row],[MonthlyCharges]]&lt;=90,"4. 71-90","5. Over 90"))))</f>
        <v>5. Over 90</v>
      </c>
      <c r="T615" t="str">
        <f>IF(AND(ChurnData[[#This Row],[Contract]]="Month-to-month",ChurnData[[#This Row],[InternetService]]="Fiber optic",ChurnData[[#This Row],[TenureMonths]]&lt;=11),"High-risk","Other")</f>
        <v>Other</v>
      </c>
      <c r="U615" t="str">
        <f>IF(ChurnData[[#This Row],[TenureMonths]]&lt;=11,"0-11",IF(ChurnData[[#This Row],[TenureMonths]]&lt;=23,"12-23",IF(ChurnData[[#This Row],[TenureMonths]]&lt;=35,"24-35",IF(ChurnData[[#This Row],[TenureMonths]]&lt;=47,"36-47",IF(ChurnData[[#This Row],[TenureMonths]]&lt;=59,"48-59","60-72")))))</f>
        <v>12-23</v>
      </c>
      <c r="V615">
        <f>IF(ChurnData[[#This Row],[Churn]]="Yes",1,0)</f>
        <v>0</v>
      </c>
    </row>
    <row r="616" spans="1:22" x14ac:dyDescent="0.35">
      <c r="A616" t="s">
        <v>661</v>
      </c>
      <c r="B616" t="s">
        <v>36</v>
      </c>
      <c r="C616">
        <v>0</v>
      </c>
      <c r="D616" t="s">
        <v>20</v>
      </c>
      <c r="E616" t="s">
        <v>21</v>
      </c>
      <c r="F616" t="s">
        <v>47</v>
      </c>
      <c r="G616" s="2">
        <v>21</v>
      </c>
      <c r="H616" t="s">
        <v>20</v>
      </c>
      <c r="I616" t="s">
        <v>32</v>
      </c>
      <c r="J616" t="s">
        <v>21</v>
      </c>
      <c r="K616" t="s">
        <v>20</v>
      </c>
      <c r="L616" t="s">
        <v>29</v>
      </c>
      <c r="M616" t="s">
        <v>20</v>
      </c>
      <c r="N616" t="s">
        <v>43</v>
      </c>
      <c r="O616" s="1">
        <v>64.69</v>
      </c>
      <c r="P616" s="1">
        <v>1332.37</v>
      </c>
      <c r="Q616">
        <v>1</v>
      </c>
      <c r="R616" t="s">
        <v>21</v>
      </c>
      <c r="S616" t="str">
        <f>IF(ChurnData[[#This Row],[MonthlyCharges]]&lt;=30,"1. Up to 30",IF(ChurnData[[#This Row],[MonthlyCharges]]&lt;=50,"2. 31-50",IF(ChurnData[[#This Row],[MonthlyCharges]]&lt;=70,"3. 51-70",IF(ChurnData[[#This Row],[MonthlyCharges]]&lt;=90,"4. 71-90","5. Over 90"))))</f>
        <v>3. 51-70</v>
      </c>
      <c r="T616" t="str">
        <f>IF(AND(ChurnData[[#This Row],[Contract]]="Month-to-month",ChurnData[[#This Row],[InternetService]]="Fiber optic",ChurnData[[#This Row],[TenureMonths]]&lt;=11),"High-risk","Other")</f>
        <v>Other</v>
      </c>
      <c r="U616" t="str">
        <f>IF(ChurnData[[#This Row],[TenureMonths]]&lt;=11,"0-11",IF(ChurnData[[#This Row],[TenureMonths]]&lt;=23,"12-23",IF(ChurnData[[#This Row],[TenureMonths]]&lt;=35,"24-35",IF(ChurnData[[#This Row],[TenureMonths]]&lt;=47,"36-47",IF(ChurnData[[#This Row],[TenureMonths]]&lt;=59,"48-59","60-72")))))</f>
        <v>12-23</v>
      </c>
      <c r="V616">
        <f>IF(ChurnData[[#This Row],[Churn]]="Yes",1,0)</f>
        <v>0</v>
      </c>
    </row>
    <row r="617" spans="1:22" x14ac:dyDescent="0.35">
      <c r="A617" t="s">
        <v>663</v>
      </c>
      <c r="B617" t="s">
        <v>36</v>
      </c>
      <c r="C617">
        <v>1</v>
      </c>
      <c r="D617" t="s">
        <v>20</v>
      </c>
      <c r="E617" t="s">
        <v>21</v>
      </c>
      <c r="F617" t="s">
        <v>49</v>
      </c>
      <c r="G617" s="2">
        <v>38</v>
      </c>
      <c r="H617" t="s">
        <v>21</v>
      </c>
      <c r="I617" t="s">
        <v>32</v>
      </c>
      <c r="J617" t="s">
        <v>21</v>
      </c>
      <c r="K617" t="s">
        <v>21</v>
      </c>
      <c r="L617" t="s">
        <v>29</v>
      </c>
      <c r="M617" t="s">
        <v>20</v>
      </c>
      <c r="N617" t="s">
        <v>43</v>
      </c>
      <c r="O617" s="1">
        <v>43.25</v>
      </c>
      <c r="P617" s="1">
        <v>1684.56</v>
      </c>
      <c r="Q617">
        <v>0</v>
      </c>
      <c r="R617" t="s">
        <v>21</v>
      </c>
      <c r="S617" t="str">
        <f>IF(ChurnData[[#This Row],[MonthlyCharges]]&lt;=30,"1. Up to 30",IF(ChurnData[[#This Row],[MonthlyCharges]]&lt;=50,"2. 31-50",IF(ChurnData[[#This Row],[MonthlyCharges]]&lt;=70,"3. 51-70",IF(ChurnData[[#This Row],[MonthlyCharges]]&lt;=90,"4. 71-90","5. Over 90"))))</f>
        <v>2. 31-50</v>
      </c>
      <c r="T617" t="str">
        <f>IF(AND(ChurnData[[#This Row],[Contract]]="Month-to-month",ChurnData[[#This Row],[InternetService]]="Fiber optic",ChurnData[[#This Row],[TenureMonths]]&lt;=11),"High-risk","Other")</f>
        <v>Other</v>
      </c>
      <c r="U617" t="str">
        <f>IF(ChurnData[[#This Row],[TenureMonths]]&lt;=11,"0-11",IF(ChurnData[[#This Row],[TenureMonths]]&lt;=23,"12-23",IF(ChurnData[[#This Row],[TenureMonths]]&lt;=35,"24-35",IF(ChurnData[[#This Row],[TenureMonths]]&lt;=47,"36-47",IF(ChurnData[[#This Row],[TenureMonths]]&lt;=59,"48-59","60-72")))))</f>
        <v>36-47</v>
      </c>
      <c r="V617">
        <f>IF(ChurnData[[#This Row],[Churn]]="Yes",1,0)</f>
        <v>0</v>
      </c>
    </row>
    <row r="618" spans="1:22" x14ac:dyDescent="0.35">
      <c r="A618" t="s">
        <v>664</v>
      </c>
      <c r="B618" t="s">
        <v>19</v>
      </c>
      <c r="C618">
        <v>0</v>
      </c>
      <c r="D618" t="s">
        <v>20</v>
      </c>
      <c r="E618" t="s">
        <v>20</v>
      </c>
      <c r="F618" t="s">
        <v>58</v>
      </c>
      <c r="G618" s="2">
        <v>11</v>
      </c>
      <c r="H618" t="s">
        <v>20</v>
      </c>
      <c r="I618" t="s">
        <v>21</v>
      </c>
      <c r="J618" t="s">
        <v>28</v>
      </c>
      <c r="K618" t="s">
        <v>28</v>
      </c>
      <c r="L618" t="s">
        <v>33</v>
      </c>
      <c r="M618" t="s">
        <v>21</v>
      </c>
      <c r="N618" t="s">
        <v>43</v>
      </c>
      <c r="O618" s="1">
        <v>25.16</v>
      </c>
      <c r="P618" s="1">
        <v>278.82</v>
      </c>
      <c r="Q618">
        <v>0</v>
      </c>
      <c r="R618" t="s">
        <v>20</v>
      </c>
      <c r="S618" t="str">
        <f>IF(ChurnData[[#This Row],[MonthlyCharges]]&lt;=30,"1. Up to 30",IF(ChurnData[[#This Row],[MonthlyCharges]]&lt;=50,"2. 31-50",IF(ChurnData[[#This Row],[MonthlyCharges]]&lt;=70,"3. 51-70",IF(ChurnData[[#This Row],[MonthlyCharges]]&lt;=90,"4. 71-90","5. Over 90"))))</f>
        <v>1. Up to 30</v>
      </c>
      <c r="T618" t="str">
        <f>IF(AND(ChurnData[[#This Row],[Contract]]="Month-to-month",ChurnData[[#This Row],[InternetService]]="Fiber optic",ChurnData[[#This Row],[TenureMonths]]&lt;=11),"High-risk","Other")</f>
        <v>Other</v>
      </c>
      <c r="U618" t="str">
        <f>IF(ChurnData[[#This Row],[TenureMonths]]&lt;=11,"0-11",IF(ChurnData[[#This Row],[TenureMonths]]&lt;=23,"12-23",IF(ChurnData[[#This Row],[TenureMonths]]&lt;=35,"24-35",IF(ChurnData[[#This Row],[TenureMonths]]&lt;=47,"36-47",IF(ChurnData[[#This Row],[TenureMonths]]&lt;=59,"48-59","60-72")))))</f>
        <v>0-11</v>
      </c>
      <c r="V618">
        <f>IF(ChurnData[[#This Row],[Churn]]="Yes",1,0)</f>
        <v>1</v>
      </c>
    </row>
    <row r="619" spans="1:22" x14ac:dyDescent="0.35">
      <c r="A619" t="s">
        <v>665</v>
      </c>
      <c r="B619" t="s">
        <v>19</v>
      </c>
      <c r="C619">
        <v>0</v>
      </c>
      <c r="D619" t="s">
        <v>21</v>
      </c>
      <c r="E619" t="s">
        <v>21</v>
      </c>
      <c r="F619" t="s">
        <v>27</v>
      </c>
      <c r="G619" s="2">
        <v>19</v>
      </c>
      <c r="H619" t="s">
        <v>20</v>
      </c>
      <c r="I619" t="s">
        <v>23</v>
      </c>
      <c r="J619" t="s">
        <v>20</v>
      </c>
      <c r="K619" t="s">
        <v>21</v>
      </c>
      <c r="L619" t="s">
        <v>33</v>
      </c>
      <c r="M619" t="s">
        <v>21</v>
      </c>
      <c r="N619" t="s">
        <v>43</v>
      </c>
      <c r="O619" s="1">
        <v>92.73</v>
      </c>
      <c r="P619" s="1">
        <v>1731.58</v>
      </c>
      <c r="Q619">
        <v>1</v>
      </c>
      <c r="R619" t="s">
        <v>21</v>
      </c>
      <c r="S619" t="str">
        <f>IF(ChurnData[[#This Row],[MonthlyCharges]]&lt;=30,"1. Up to 30",IF(ChurnData[[#This Row],[MonthlyCharges]]&lt;=50,"2. 31-50",IF(ChurnData[[#This Row],[MonthlyCharges]]&lt;=70,"3. 51-70",IF(ChurnData[[#This Row],[MonthlyCharges]]&lt;=90,"4. 71-90","5. Over 90"))))</f>
        <v>5. Over 90</v>
      </c>
      <c r="T619" t="str">
        <f>IF(AND(ChurnData[[#This Row],[Contract]]="Month-to-month",ChurnData[[#This Row],[InternetService]]="Fiber optic",ChurnData[[#This Row],[TenureMonths]]&lt;=11),"High-risk","Other")</f>
        <v>Other</v>
      </c>
      <c r="U619" t="str">
        <f>IF(ChurnData[[#This Row],[TenureMonths]]&lt;=11,"0-11",IF(ChurnData[[#This Row],[TenureMonths]]&lt;=23,"12-23",IF(ChurnData[[#This Row],[TenureMonths]]&lt;=35,"24-35",IF(ChurnData[[#This Row],[TenureMonths]]&lt;=47,"36-47",IF(ChurnData[[#This Row],[TenureMonths]]&lt;=59,"48-59","60-72")))))</f>
        <v>12-23</v>
      </c>
      <c r="V619">
        <f>IF(ChurnData[[#This Row],[Churn]]="Yes",1,0)</f>
        <v>0</v>
      </c>
    </row>
    <row r="620" spans="1:22" x14ac:dyDescent="0.35">
      <c r="A620" t="s">
        <v>666</v>
      </c>
      <c r="B620" t="s">
        <v>36</v>
      </c>
      <c r="C620">
        <v>0</v>
      </c>
      <c r="D620" t="s">
        <v>20</v>
      </c>
      <c r="E620" t="s">
        <v>21</v>
      </c>
      <c r="F620" t="s">
        <v>47</v>
      </c>
      <c r="G620" s="2">
        <v>72</v>
      </c>
      <c r="H620" t="s">
        <v>21</v>
      </c>
      <c r="I620" t="s">
        <v>21</v>
      </c>
      <c r="J620" t="s">
        <v>28</v>
      </c>
      <c r="K620" t="s">
        <v>28</v>
      </c>
      <c r="L620" t="s">
        <v>24</v>
      </c>
      <c r="M620" t="s">
        <v>20</v>
      </c>
      <c r="N620" t="s">
        <v>25</v>
      </c>
      <c r="O620" s="1">
        <v>18</v>
      </c>
      <c r="P620" s="1">
        <v>1331.88</v>
      </c>
      <c r="Q620">
        <v>0</v>
      </c>
      <c r="R620" t="s">
        <v>21</v>
      </c>
      <c r="S620" t="str">
        <f>IF(ChurnData[[#This Row],[MonthlyCharges]]&lt;=30,"1. Up to 30",IF(ChurnData[[#This Row],[MonthlyCharges]]&lt;=50,"2. 31-50",IF(ChurnData[[#This Row],[MonthlyCharges]]&lt;=70,"3. 51-70",IF(ChurnData[[#This Row],[MonthlyCharges]]&lt;=90,"4. 71-90","5. Over 90"))))</f>
        <v>1. Up to 30</v>
      </c>
      <c r="T620" t="str">
        <f>IF(AND(ChurnData[[#This Row],[Contract]]="Month-to-month",ChurnData[[#This Row],[InternetService]]="Fiber optic",ChurnData[[#This Row],[TenureMonths]]&lt;=11),"High-risk","Other")</f>
        <v>Other</v>
      </c>
      <c r="U620" t="str">
        <f>IF(ChurnData[[#This Row],[TenureMonths]]&lt;=11,"0-11",IF(ChurnData[[#This Row],[TenureMonths]]&lt;=23,"12-23",IF(ChurnData[[#This Row],[TenureMonths]]&lt;=35,"24-35",IF(ChurnData[[#This Row],[TenureMonths]]&lt;=47,"36-47",IF(ChurnData[[#This Row],[TenureMonths]]&lt;=59,"48-59","60-72")))))</f>
        <v>60-72</v>
      </c>
      <c r="V620">
        <f>IF(ChurnData[[#This Row],[Churn]]="Yes",1,0)</f>
        <v>0</v>
      </c>
    </row>
    <row r="621" spans="1:22" x14ac:dyDescent="0.35">
      <c r="A621" t="s">
        <v>667</v>
      </c>
      <c r="B621" t="s">
        <v>19</v>
      </c>
      <c r="C621">
        <v>1</v>
      </c>
      <c r="D621" t="s">
        <v>21</v>
      </c>
      <c r="E621" t="s">
        <v>21</v>
      </c>
      <c r="F621" t="s">
        <v>49</v>
      </c>
      <c r="G621" s="2">
        <v>46</v>
      </c>
      <c r="H621" t="s">
        <v>20</v>
      </c>
      <c r="I621" t="s">
        <v>32</v>
      </c>
      <c r="J621" t="s">
        <v>20</v>
      </c>
      <c r="K621" t="s">
        <v>21</v>
      </c>
      <c r="L621" t="s">
        <v>29</v>
      </c>
      <c r="M621" t="s">
        <v>21</v>
      </c>
      <c r="N621" t="s">
        <v>43</v>
      </c>
      <c r="O621" s="1">
        <v>62.01</v>
      </c>
      <c r="P621" s="1">
        <v>2871.02</v>
      </c>
      <c r="Q621">
        <v>3</v>
      </c>
      <c r="R621" t="s">
        <v>21</v>
      </c>
      <c r="S621" t="str">
        <f>IF(ChurnData[[#This Row],[MonthlyCharges]]&lt;=30,"1. Up to 30",IF(ChurnData[[#This Row],[MonthlyCharges]]&lt;=50,"2. 31-50",IF(ChurnData[[#This Row],[MonthlyCharges]]&lt;=70,"3. 51-70",IF(ChurnData[[#This Row],[MonthlyCharges]]&lt;=90,"4. 71-90","5. Over 90"))))</f>
        <v>3. 51-70</v>
      </c>
      <c r="T621" t="str">
        <f>IF(AND(ChurnData[[#This Row],[Contract]]="Month-to-month",ChurnData[[#This Row],[InternetService]]="Fiber optic",ChurnData[[#This Row],[TenureMonths]]&lt;=11),"High-risk","Other")</f>
        <v>Other</v>
      </c>
      <c r="U621" t="str">
        <f>IF(ChurnData[[#This Row],[TenureMonths]]&lt;=11,"0-11",IF(ChurnData[[#This Row],[TenureMonths]]&lt;=23,"12-23",IF(ChurnData[[#This Row],[TenureMonths]]&lt;=35,"24-35",IF(ChurnData[[#This Row],[TenureMonths]]&lt;=47,"36-47",IF(ChurnData[[#This Row],[TenureMonths]]&lt;=59,"48-59","60-72")))))</f>
        <v>36-47</v>
      </c>
      <c r="V621">
        <f>IF(ChurnData[[#This Row],[Churn]]="Yes",1,0)</f>
        <v>0</v>
      </c>
    </row>
    <row r="622" spans="1:22" x14ac:dyDescent="0.35">
      <c r="A622" t="s">
        <v>668</v>
      </c>
      <c r="B622" t="s">
        <v>36</v>
      </c>
      <c r="C622">
        <v>0</v>
      </c>
      <c r="D622" t="s">
        <v>20</v>
      </c>
      <c r="E622" t="s">
        <v>21</v>
      </c>
      <c r="F622" t="s">
        <v>45</v>
      </c>
      <c r="G622" s="2">
        <v>8</v>
      </c>
      <c r="H622" t="s">
        <v>20</v>
      </c>
      <c r="I622" t="s">
        <v>21</v>
      </c>
      <c r="J622" t="s">
        <v>28</v>
      </c>
      <c r="K622" t="s">
        <v>28</v>
      </c>
      <c r="L622" t="s">
        <v>33</v>
      </c>
      <c r="M622" t="s">
        <v>20</v>
      </c>
      <c r="N622" t="s">
        <v>34</v>
      </c>
      <c r="O622" s="1">
        <v>31.99</v>
      </c>
      <c r="P622" s="1">
        <v>261.43</v>
      </c>
      <c r="Q622">
        <v>2</v>
      </c>
      <c r="R622" t="s">
        <v>21</v>
      </c>
      <c r="S622" t="str">
        <f>IF(ChurnData[[#This Row],[MonthlyCharges]]&lt;=30,"1. Up to 30",IF(ChurnData[[#This Row],[MonthlyCharges]]&lt;=50,"2. 31-50",IF(ChurnData[[#This Row],[MonthlyCharges]]&lt;=70,"3. 51-70",IF(ChurnData[[#This Row],[MonthlyCharges]]&lt;=90,"4. 71-90","5. Over 90"))))</f>
        <v>2. 31-50</v>
      </c>
      <c r="T622" t="str">
        <f>IF(AND(ChurnData[[#This Row],[Contract]]="Month-to-month",ChurnData[[#This Row],[InternetService]]="Fiber optic",ChurnData[[#This Row],[TenureMonths]]&lt;=11),"High-risk","Other")</f>
        <v>Other</v>
      </c>
      <c r="U622" t="str">
        <f>IF(ChurnData[[#This Row],[TenureMonths]]&lt;=11,"0-11",IF(ChurnData[[#This Row],[TenureMonths]]&lt;=23,"12-23",IF(ChurnData[[#This Row],[TenureMonths]]&lt;=35,"24-35",IF(ChurnData[[#This Row],[TenureMonths]]&lt;=47,"36-47",IF(ChurnData[[#This Row],[TenureMonths]]&lt;=59,"48-59","60-72")))))</f>
        <v>0-11</v>
      </c>
      <c r="V622">
        <f>IF(ChurnData[[#This Row],[Churn]]="Yes",1,0)</f>
        <v>0</v>
      </c>
    </row>
    <row r="623" spans="1:22" x14ac:dyDescent="0.35">
      <c r="A623" t="s">
        <v>669</v>
      </c>
      <c r="B623" t="s">
        <v>36</v>
      </c>
      <c r="C623">
        <v>0</v>
      </c>
      <c r="D623" t="s">
        <v>21</v>
      </c>
      <c r="E623" t="s">
        <v>20</v>
      </c>
      <c r="F623" t="s">
        <v>65</v>
      </c>
      <c r="G623" s="2">
        <v>45</v>
      </c>
      <c r="H623" t="s">
        <v>20</v>
      </c>
      <c r="I623" t="s">
        <v>21</v>
      </c>
      <c r="J623" t="s">
        <v>28</v>
      </c>
      <c r="K623" t="s">
        <v>28</v>
      </c>
      <c r="L623" t="s">
        <v>24</v>
      </c>
      <c r="M623" t="s">
        <v>21</v>
      </c>
      <c r="N623" t="s">
        <v>43</v>
      </c>
      <c r="O623" s="1">
        <v>28.32</v>
      </c>
      <c r="P623" s="1">
        <v>1268.3599999999999</v>
      </c>
      <c r="Q623">
        <v>4</v>
      </c>
      <c r="R623" t="s">
        <v>21</v>
      </c>
      <c r="S623" t="str">
        <f>IF(ChurnData[[#This Row],[MonthlyCharges]]&lt;=30,"1. Up to 30",IF(ChurnData[[#This Row],[MonthlyCharges]]&lt;=50,"2. 31-50",IF(ChurnData[[#This Row],[MonthlyCharges]]&lt;=70,"3. 51-70",IF(ChurnData[[#This Row],[MonthlyCharges]]&lt;=90,"4. 71-90","5. Over 90"))))</f>
        <v>1. Up to 30</v>
      </c>
      <c r="T623" t="str">
        <f>IF(AND(ChurnData[[#This Row],[Contract]]="Month-to-month",ChurnData[[#This Row],[InternetService]]="Fiber optic",ChurnData[[#This Row],[TenureMonths]]&lt;=11),"High-risk","Other")</f>
        <v>Other</v>
      </c>
      <c r="U623" t="str">
        <f>IF(ChurnData[[#This Row],[TenureMonths]]&lt;=11,"0-11",IF(ChurnData[[#This Row],[TenureMonths]]&lt;=23,"12-23",IF(ChurnData[[#This Row],[TenureMonths]]&lt;=35,"24-35",IF(ChurnData[[#This Row],[TenureMonths]]&lt;=47,"36-47",IF(ChurnData[[#This Row],[TenureMonths]]&lt;=59,"48-59","60-72")))))</f>
        <v>36-47</v>
      </c>
      <c r="V623">
        <f>IF(ChurnData[[#This Row],[Churn]]="Yes",1,0)</f>
        <v>0</v>
      </c>
    </row>
    <row r="624" spans="1:22" x14ac:dyDescent="0.35">
      <c r="A624" t="s">
        <v>670</v>
      </c>
      <c r="B624" t="s">
        <v>19</v>
      </c>
      <c r="C624">
        <v>0</v>
      </c>
      <c r="D624" t="s">
        <v>21</v>
      </c>
      <c r="E624" t="s">
        <v>21</v>
      </c>
      <c r="F624" t="s">
        <v>37</v>
      </c>
      <c r="G624" s="2">
        <v>34</v>
      </c>
      <c r="H624" t="s">
        <v>20</v>
      </c>
      <c r="I624" t="s">
        <v>21</v>
      </c>
      <c r="J624" t="s">
        <v>28</v>
      </c>
      <c r="K624" t="s">
        <v>28</v>
      </c>
      <c r="L624" t="s">
        <v>29</v>
      </c>
      <c r="M624" t="s">
        <v>20</v>
      </c>
      <c r="N624" t="s">
        <v>34</v>
      </c>
      <c r="O624" s="1">
        <v>28.83</v>
      </c>
      <c r="P624" s="1">
        <v>971.77</v>
      </c>
      <c r="Q624">
        <v>1</v>
      </c>
      <c r="R624" t="s">
        <v>21</v>
      </c>
      <c r="S624" t="str">
        <f>IF(ChurnData[[#This Row],[MonthlyCharges]]&lt;=30,"1. Up to 30",IF(ChurnData[[#This Row],[MonthlyCharges]]&lt;=50,"2. 31-50",IF(ChurnData[[#This Row],[MonthlyCharges]]&lt;=70,"3. 51-70",IF(ChurnData[[#This Row],[MonthlyCharges]]&lt;=90,"4. 71-90","5. Over 90"))))</f>
        <v>1. Up to 30</v>
      </c>
      <c r="T624" t="str">
        <f>IF(AND(ChurnData[[#This Row],[Contract]]="Month-to-month",ChurnData[[#This Row],[InternetService]]="Fiber optic",ChurnData[[#This Row],[TenureMonths]]&lt;=11),"High-risk","Other")</f>
        <v>Other</v>
      </c>
      <c r="U624" t="str">
        <f>IF(ChurnData[[#This Row],[TenureMonths]]&lt;=11,"0-11",IF(ChurnData[[#This Row],[TenureMonths]]&lt;=23,"12-23",IF(ChurnData[[#This Row],[TenureMonths]]&lt;=35,"24-35",IF(ChurnData[[#This Row],[TenureMonths]]&lt;=47,"36-47",IF(ChurnData[[#This Row],[TenureMonths]]&lt;=59,"48-59","60-72")))))</f>
        <v>24-35</v>
      </c>
      <c r="V624">
        <f>IF(ChurnData[[#This Row],[Churn]]="Yes",1,0)</f>
        <v>0</v>
      </c>
    </row>
    <row r="625" spans="1:22" x14ac:dyDescent="0.35">
      <c r="A625" t="s">
        <v>671</v>
      </c>
      <c r="B625" t="s">
        <v>36</v>
      </c>
      <c r="C625">
        <v>0</v>
      </c>
      <c r="D625" t="s">
        <v>21</v>
      </c>
      <c r="E625" t="s">
        <v>21</v>
      </c>
      <c r="F625" t="s">
        <v>41</v>
      </c>
      <c r="G625" s="2">
        <v>6</v>
      </c>
      <c r="H625" t="s">
        <v>21</v>
      </c>
      <c r="I625" t="s">
        <v>32</v>
      </c>
      <c r="J625" t="s">
        <v>21</v>
      </c>
      <c r="K625" t="s">
        <v>20</v>
      </c>
      <c r="L625" t="s">
        <v>33</v>
      </c>
      <c r="M625" t="s">
        <v>20</v>
      </c>
      <c r="N625" t="s">
        <v>25</v>
      </c>
      <c r="O625" s="1">
        <v>43.58</v>
      </c>
      <c r="P625" s="1">
        <v>261.87</v>
      </c>
      <c r="Q625">
        <v>4</v>
      </c>
      <c r="R625" t="s">
        <v>21</v>
      </c>
      <c r="S625" t="str">
        <f>IF(ChurnData[[#This Row],[MonthlyCharges]]&lt;=30,"1. Up to 30",IF(ChurnData[[#This Row],[MonthlyCharges]]&lt;=50,"2. 31-50",IF(ChurnData[[#This Row],[MonthlyCharges]]&lt;=70,"3. 51-70",IF(ChurnData[[#This Row],[MonthlyCharges]]&lt;=90,"4. 71-90","5. Over 90"))))</f>
        <v>2. 31-50</v>
      </c>
      <c r="T625" t="str">
        <f>IF(AND(ChurnData[[#This Row],[Contract]]="Month-to-month",ChurnData[[#This Row],[InternetService]]="Fiber optic",ChurnData[[#This Row],[TenureMonths]]&lt;=11),"High-risk","Other")</f>
        <v>Other</v>
      </c>
      <c r="U625" t="str">
        <f>IF(ChurnData[[#This Row],[TenureMonths]]&lt;=11,"0-11",IF(ChurnData[[#This Row],[TenureMonths]]&lt;=23,"12-23",IF(ChurnData[[#This Row],[TenureMonths]]&lt;=35,"24-35",IF(ChurnData[[#This Row],[TenureMonths]]&lt;=47,"36-47",IF(ChurnData[[#This Row],[TenureMonths]]&lt;=59,"48-59","60-72")))))</f>
        <v>0-11</v>
      </c>
      <c r="V625">
        <f>IF(ChurnData[[#This Row],[Churn]]="Yes",1,0)</f>
        <v>0</v>
      </c>
    </row>
    <row r="626" spans="1:22" x14ac:dyDescent="0.35">
      <c r="A626" t="s">
        <v>672</v>
      </c>
      <c r="B626" t="s">
        <v>36</v>
      </c>
      <c r="C626">
        <v>0</v>
      </c>
      <c r="D626" t="s">
        <v>20</v>
      </c>
      <c r="E626" t="s">
        <v>20</v>
      </c>
      <c r="F626" t="s">
        <v>56</v>
      </c>
      <c r="G626" s="2">
        <v>25</v>
      </c>
      <c r="H626" t="s">
        <v>20</v>
      </c>
      <c r="I626" t="s">
        <v>21</v>
      </c>
      <c r="J626" t="s">
        <v>28</v>
      </c>
      <c r="K626" t="s">
        <v>28</v>
      </c>
      <c r="L626" t="s">
        <v>33</v>
      </c>
      <c r="M626" t="s">
        <v>20</v>
      </c>
      <c r="N626" t="s">
        <v>34</v>
      </c>
      <c r="O626" s="1">
        <v>34.36</v>
      </c>
      <c r="P626" s="1">
        <v>859.55</v>
      </c>
      <c r="Q626">
        <v>6</v>
      </c>
      <c r="R626" t="s">
        <v>20</v>
      </c>
      <c r="S626" t="str">
        <f>IF(ChurnData[[#This Row],[MonthlyCharges]]&lt;=30,"1. Up to 30",IF(ChurnData[[#This Row],[MonthlyCharges]]&lt;=50,"2. 31-50",IF(ChurnData[[#This Row],[MonthlyCharges]]&lt;=70,"3. 51-70",IF(ChurnData[[#This Row],[MonthlyCharges]]&lt;=90,"4. 71-90","5. Over 90"))))</f>
        <v>2. 31-50</v>
      </c>
      <c r="T626" t="str">
        <f>IF(AND(ChurnData[[#This Row],[Contract]]="Month-to-month",ChurnData[[#This Row],[InternetService]]="Fiber optic",ChurnData[[#This Row],[TenureMonths]]&lt;=11),"High-risk","Other")</f>
        <v>Other</v>
      </c>
      <c r="U626" t="str">
        <f>IF(ChurnData[[#This Row],[TenureMonths]]&lt;=11,"0-11",IF(ChurnData[[#This Row],[TenureMonths]]&lt;=23,"12-23",IF(ChurnData[[#This Row],[TenureMonths]]&lt;=35,"24-35",IF(ChurnData[[#This Row],[TenureMonths]]&lt;=47,"36-47",IF(ChurnData[[#This Row],[TenureMonths]]&lt;=59,"48-59","60-72")))))</f>
        <v>24-35</v>
      </c>
      <c r="V626">
        <f>IF(ChurnData[[#This Row],[Churn]]="Yes",1,0)</f>
        <v>1</v>
      </c>
    </row>
    <row r="627" spans="1:22" x14ac:dyDescent="0.35">
      <c r="A627" t="s">
        <v>673</v>
      </c>
      <c r="B627" t="s">
        <v>19</v>
      </c>
      <c r="C627">
        <v>1</v>
      </c>
      <c r="D627" t="s">
        <v>20</v>
      </c>
      <c r="E627" t="s">
        <v>21</v>
      </c>
      <c r="F627" t="s">
        <v>39</v>
      </c>
      <c r="G627" s="2">
        <v>46</v>
      </c>
      <c r="H627" t="s">
        <v>20</v>
      </c>
      <c r="I627" t="s">
        <v>32</v>
      </c>
      <c r="J627" t="s">
        <v>21</v>
      </c>
      <c r="K627" t="s">
        <v>21</v>
      </c>
      <c r="L627" t="s">
        <v>29</v>
      </c>
      <c r="M627" t="s">
        <v>21</v>
      </c>
      <c r="N627" t="s">
        <v>34</v>
      </c>
      <c r="O627" s="1">
        <v>50.51</v>
      </c>
      <c r="P627" s="1">
        <v>2352.88</v>
      </c>
      <c r="Q627">
        <v>2</v>
      </c>
      <c r="R627" t="s">
        <v>21</v>
      </c>
      <c r="S627" t="str">
        <f>IF(ChurnData[[#This Row],[MonthlyCharges]]&lt;=30,"1. Up to 30",IF(ChurnData[[#This Row],[MonthlyCharges]]&lt;=50,"2. 31-50",IF(ChurnData[[#This Row],[MonthlyCharges]]&lt;=70,"3. 51-70",IF(ChurnData[[#This Row],[MonthlyCharges]]&lt;=90,"4. 71-90","5. Over 90"))))</f>
        <v>3. 51-70</v>
      </c>
      <c r="T627" t="str">
        <f>IF(AND(ChurnData[[#This Row],[Contract]]="Month-to-month",ChurnData[[#This Row],[InternetService]]="Fiber optic",ChurnData[[#This Row],[TenureMonths]]&lt;=11),"High-risk","Other")</f>
        <v>Other</v>
      </c>
      <c r="U627" t="str">
        <f>IF(ChurnData[[#This Row],[TenureMonths]]&lt;=11,"0-11",IF(ChurnData[[#This Row],[TenureMonths]]&lt;=23,"12-23",IF(ChurnData[[#This Row],[TenureMonths]]&lt;=35,"24-35",IF(ChurnData[[#This Row],[TenureMonths]]&lt;=47,"36-47",IF(ChurnData[[#This Row],[TenureMonths]]&lt;=59,"48-59","60-72")))))</f>
        <v>36-47</v>
      </c>
      <c r="V627">
        <f>IF(ChurnData[[#This Row],[Churn]]="Yes",1,0)</f>
        <v>0</v>
      </c>
    </row>
    <row r="628" spans="1:22" x14ac:dyDescent="0.35">
      <c r="A628" t="s">
        <v>674</v>
      </c>
      <c r="B628" t="s">
        <v>36</v>
      </c>
      <c r="C628">
        <v>0</v>
      </c>
      <c r="D628" t="s">
        <v>21</v>
      </c>
      <c r="E628" t="s">
        <v>21</v>
      </c>
      <c r="F628" t="s">
        <v>65</v>
      </c>
      <c r="G628" s="2">
        <v>24</v>
      </c>
      <c r="H628" t="s">
        <v>20</v>
      </c>
      <c r="I628" t="s">
        <v>23</v>
      </c>
      <c r="J628" t="s">
        <v>20</v>
      </c>
      <c r="K628" t="s">
        <v>20</v>
      </c>
      <c r="L628" t="s">
        <v>29</v>
      </c>
      <c r="M628" t="s">
        <v>21</v>
      </c>
      <c r="N628" t="s">
        <v>34</v>
      </c>
      <c r="O628" s="1">
        <v>105.53</v>
      </c>
      <c r="P628" s="1">
        <v>2551.88</v>
      </c>
      <c r="Q628">
        <v>2</v>
      </c>
      <c r="R628" t="s">
        <v>21</v>
      </c>
      <c r="S628" t="str">
        <f>IF(ChurnData[[#This Row],[MonthlyCharges]]&lt;=30,"1. Up to 30",IF(ChurnData[[#This Row],[MonthlyCharges]]&lt;=50,"2. 31-50",IF(ChurnData[[#This Row],[MonthlyCharges]]&lt;=70,"3. 51-70",IF(ChurnData[[#This Row],[MonthlyCharges]]&lt;=90,"4. 71-90","5. Over 90"))))</f>
        <v>5. Over 90</v>
      </c>
      <c r="T628" t="str">
        <f>IF(AND(ChurnData[[#This Row],[Contract]]="Month-to-month",ChurnData[[#This Row],[InternetService]]="Fiber optic",ChurnData[[#This Row],[TenureMonths]]&lt;=11),"High-risk","Other")</f>
        <v>Other</v>
      </c>
      <c r="U628" t="str">
        <f>IF(ChurnData[[#This Row],[TenureMonths]]&lt;=11,"0-11",IF(ChurnData[[#This Row],[TenureMonths]]&lt;=23,"12-23",IF(ChurnData[[#This Row],[TenureMonths]]&lt;=35,"24-35",IF(ChurnData[[#This Row],[TenureMonths]]&lt;=47,"36-47",IF(ChurnData[[#This Row],[TenureMonths]]&lt;=59,"48-59","60-72")))))</f>
        <v>24-35</v>
      </c>
      <c r="V628">
        <f>IF(ChurnData[[#This Row],[Churn]]="Yes",1,0)</f>
        <v>0</v>
      </c>
    </row>
    <row r="629" spans="1:22" x14ac:dyDescent="0.35">
      <c r="A629" t="s">
        <v>675</v>
      </c>
      <c r="B629" t="s">
        <v>19</v>
      </c>
      <c r="C629">
        <v>0</v>
      </c>
      <c r="D629" t="s">
        <v>20</v>
      </c>
      <c r="E629" t="s">
        <v>20</v>
      </c>
      <c r="F629" t="s">
        <v>75</v>
      </c>
      <c r="G629" s="2">
        <v>22</v>
      </c>
      <c r="H629" t="s">
        <v>20</v>
      </c>
      <c r="I629" t="s">
        <v>23</v>
      </c>
      <c r="J629" t="s">
        <v>21</v>
      </c>
      <c r="K629" t="s">
        <v>21</v>
      </c>
      <c r="L629" t="s">
        <v>33</v>
      </c>
      <c r="M629" t="s">
        <v>21</v>
      </c>
      <c r="N629" t="s">
        <v>25</v>
      </c>
      <c r="O629" s="1">
        <v>82.95</v>
      </c>
      <c r="P629" s="1">
        <v>1801.37</v>
      </c>
      <c r="Q629">
        <v>1</v>
      </c>
      <c r="R629" t="s">
        <v>20</v>
      </c>
      <c r="S629" t="str">
        <f>IF(ChurnData[[#This Row],[MonthlyCharges]]&lt;=30,"1. Up to 30",IF(ChurnData[[#This Row],[MonthlyCharges]]&lt;=50,"2. 31-50",IF(ChurnData[[#This Row],[MonthlyCharges]]&lt;=70,"3. 51-70",IF(ChurnData[[#This Row],[MonthlyCharges]]&lt;=90,"4. 71-90","5. Over 90"))))</f>
        <v>4. 71-90</v>
      </c>
      <c r="T629" t="str">
        <f>IF(AND(ChurnData[[#This Row],[Contract]]="Month-to-month",ChurnData[[#This Row],[InternetService]]="Fiber optic",ChurnData[[#This Row],[TenureMonths]]&lt;=11),"High-risk","Other")</f>
        <v>Other</v>
      </c>
      <c r="U629" t="str">
        <f>IF(ChurnData[[#This Row],[TenureMonths]]&lt;=11,"0-11",IF(ChurnData[[#This Row],[TenureMonths]]&lt;=23,"12-23",IF(ChurnData[[#This Row],[TenureMonths]]&lt;=35,"24-35",IF(ChurnData[[#This Row],[TenureMonths]]&lt;=47,"36-47",IF(ChurnData[[#This Row],[TenureMonths]]&lt;=59,"48-59","60-72")))))</f>
        <v>12-23</v>
      </c>
      <c r="V629">
        <f>IF(ChurnData[[#This Row],[Churn]]="Yes",1,0)</f>
        <v>1</v>
      </c>
    </row>
    <row r="630" spans="1:22" x14ac:dyDescent="0.35">
      <c r="A630" t="s">
        <v>676</v>
      </c>
      <c r="B630" t="s">
        <v>36</v>
      </c>
      <c r="C630">
        <v>1</v>
      </c>
      <c r="D630" t="s">
        <v>21</v>
      </c>
      <c r="E630" t="s">
        <v>21</v>
      </c>
      <c r="F630" t="s">
        <v>39</v>
      </c>
      <c r="G630" s="2">
        <v>28</v>
      </c>
      <c r="H630" t="s">
        <v>20</v>
      </c>
      <c r="I630" t="s">
        <v>23</v>
      </c>
      <c r="J630" t="s">
        <v>20</v>
      </c>
      <c r="K630" t="s">
        <v>20</v>
      </c>
      <c r="L630" t="s">
        <v>33</v>
      </c>
      <c r="M630" t="s">
        <v>20</v>
      </c>
      <c r="N630" t="s">
        <v>34</v>
      </c>
      <c r="O630" s="1">
        <v>89.27</v>
      </c>
      <c r="P630" s="1">
        <v>2444.4499999999998</v>
      </c>
      <c r="Q630">
        <v>3</v>
      </c>
      <c r="R630" t="s">
        <v>20</v>
      </c>
      <c r="S630" t="str">
        <f>IF(ChurnData[[#This Row],[MonthlyCharges]]&lt;=30,"1. Up to 30",IF(ChurnData[[#This Row],[MonthlyCharges]]&lt;=50,"2. 31-50",IF(ChurnData[[#This Row],[MonthlyCharges]]&lt;=70,"3. 51-70",IF(ChurnData[[#This Row],[MonthlyCharges]]&lt;=90,"4. 71-90","5. Over 90"))))</f>
        <v>4. 71-90</v>
      </c>
      <c r="T630" t="str">
        <f>IF(AND(ChurnData[[#This Row],[Contract]]="Month-to-month",ChurnData[[#This Row],[InternetService]]="Fiber optic",ChurnData[[#This Row],[TenureMonths]]&lt;=11),"High-risk","Other")</f>
        <v>Other</v>
      </c>
      <c r="U630" t="str">
        <f>IF(ChurnData[[#This Row],[TenureMonths]]&lt;=11,"0-11",IF(ChurnData[[#This Row],[TenureMonths]]&lt;=23,"12-23",IF(ChurnData[[#This Row],[TenureMonths]]&lt;=35,"24-35",IF(ChurnData[[#This Row],[TenureMonths]]&lt;=47,"36-47",IF(ChurnData[[#This Row],[TenureMonths]]&lt;=59,"48-59","60-72")))))</f>
        <v>24-35</v>
      </c>
      <c r="V630">
        <f>IF(ChurnData[[#This Row],[Churn]]="Yes",1,0)</f>
        <v>1</v>
      </c>
    </row>
    <row r="631" spans="1:22" x14ac:dyDescent="0.35">
      <c r="A631" t="s">
        <v>677</v>
      </c>
      <c r="B631" t="s">
        <v>19</v>
      </c>
      <c r="C631">
        <v>0</v>
      </c>
      <c r="D631" t="s">
        <v>20</v>
      </c>
      <c r="E631" t="s">
        <v>20</v>
      </c>
      <c r="F631" t="s">
        <v>27</v>
      </c>
      <c r="G631" s="2">
        <v>35</v>
      </c>
      <c r="H631" t="s">
        <v>21</v>
      </c>
      <c r="I631" t="s">
        <v>21</v>
      </c>
      <c r="J631" t="s">
        <v>28</v>
      </c>
      <c r="K631" t="s">
        <v>28</v>
      </c>
      <c r="L631" t="s">
        <v>24</v>
      </c>
      <c r="M631" t="s">
        <v>20</v>
      </c>
      <c r="N631" t="s">
        <v>43</v>
      </c>
      <c r="O631" s="1">
        <v>24.24</v>
      </c>
      <c r="P631" s="1">
        <v>847.86</v>
      </c>
      <c r="Q631">
        <v>1</v>
      </c>
      <c r="R631" t="s">
        <v>21</v>
      </c>
      <c r="S631" t="str">
        <f>IF(ChurnData[[#This Row],[MonthlyCharges]]&lt;=30,"1. Up to 30",IF(ChurnData[[#This Row],[MonthlyCharges]]&lt;=50,"2. 31-50",IF(ChurnData[[#This Row],[MonthlyCharges]]&lt;=70,"3. 51-70",IF(ChurnData[[#This Row],[MonthlyCharges]]&lt;=90,"4. 71-90","5. Over 90"))))</f>
        <v>1. Up to 30</v>
      </c>
      <c r="T631" t="str">
        <f>IF(AND(ChurnData[[#This Row],[Contract]]="Month-to-month",ChurnData[[#This Row],[InternetService]]="Fiber optic",ChurnData[[#This Row],[TenureMonths]]&lt;=11),"High-risk","Other")</f>
        <v>Other</v>
      </c>
      <c r="U631" t="str">
        <f>IF(ChurnData[[#This Row],[TenureMonths]]&lt;=11,"0-11",IF(ChurnData[[#This Row],[TenureMonths]]&lt;=23,"12-23",IF(ChurnData[[#This Row],[TenureMonths]]&lt;=35,"24-35",IF(ChurnData[[#This Row],[TenureMonths]]&lt;=47,"36-47",IF(ChurnData[[#This Row],[TenureMonths]]&lt;=59,"48-59","60-72")))))</f>
        <v>24-35</v>
      </c>
      <c r="V631">
        <f>IF(ChurnData[[#This Row],[Churn]]="Yes",1,0)</f>
        <v>0</v>
      </c>
    </row>
    <row r="632" spans="1:22" x14ac:dyDescent="0.35">
      <c r="A632" t="s">
        <v>678</v>
      </c>
      <c r="B632" t="s">
        <v>36</v>
      </c>
      <c r="C632">
        <v>0</v>
      </c>
      <c r="D632" t="s">
        <v>21</v>
      </c>
      <c r="E632" t="s">
        <v>21</v>
      </c>
      <c r="F632" t="s">
        <v>47</v>
      </c>
      <c r="G632" s="2">
        <v>69</v>
      </c>
      <c r="H632" t="s">
        <v>20</v>
      </c>
      <c r="I632" t="s">
        <v>23</v>
      </c>
      <c r="J632" t="s">
        <v>21</v>
      </c>
      <c r="K632" t="s">
        <v>21</v>
      </c>
      <c r="L632" t="s">
        <v>24</v>
      </c>
      <c r="M632" t="s">
        <v>20</v>
      </c>
      <c r="N632" t="s">
        <v>43</v>
      </c>
      <c r="O632" s="1">
        <v>94.54</v>
      </c>
      <c r="P632" s="1">
        <v>6636.99</v>
      </c>
      <c r="Q632">
        <v>3</v>
      </c>
      <c r="R632" t="s">
        <v>21</v>
      </c>
      <c r="S632" t="str">
        <f>IF(ChurnData[[#This Row],[MonthlyCharges]]&lt;=30,"1. Up to 30",IF(ChurnData[[#This Row],[MonthlyCharges]]&lt;=50,"2. 31-50",IF(ChurnData[[#This Row],[MonthlyCharges]]&lt;=70,"3. 51-70",IF(ChurnData[[#This Row],[MonthlyCharges]]&lt;=90,"4. 71-90","5. Over 90"))))</f>
        <v>5. Over 90</v>
      </c>
      <c r="T632" t="str">
        <f>IF(AND(ChurnData[[#This Row],[Contract]]="Month-to-month",ChurnData[[#This Row],[InternetService]]="Fiber optic",ChurnData[[#This Row],[TenureMonths]]&lt;=11),"High-risk","Other")</f>
        <v>Other</v>
      </c>
      <c r="U632" t="str">
        <f>IF(ChurnData[[#This Row],[TenureMonths]]&lt;=11,"0-11",IF(ChurnData[[#This Row],[TenureMonths]]&lt;=23,"12-23",IF(ChurnData[[#This Row],[TenureMonths]]&lt;=35,"24-35",IF(ChurnData[[#This Row],[TenureMonths]]&lt;=47,"36-47",IF(ChurnData[[#This Row],[TenureMonths]]&lt;=59,"48-59","60-72")))))</f>
        <v>60-72</v>
      </c>
      <c r="V632">
        <f>IF(ChurnData[[#This Row],[Churn]]="Yes",1,0)</f>
        <v>0</v>
      </c>
    </row>
    <row r="633" spans="1:22" x14ac:dyDescent="0.35">
      <c r="A633" t="s">
        <v>679</v>
      </c>
      <c r="B633" t="s">
        <v>36</v>
      </c>
      <c r="C633">
        <v>0</v>
      </c>
      <c r="D633" t="s">
        <v>20</v>
      </c>
      <c r="E633" t="s">
        <v>21</v>
      </c>
      <c r="F633" t="s">
        <v>49</v>
      </c>
      <c r="G633" s="2">
        <v>25</v>
      </c>
      <c r="H633" t="s">
        <v>20</v>
      </c>
      <c r="I633" t="s">
        <v>21</v>
      </c>
      <c r="J633" t="s">
        <v>28</v>
      </c>
      <c r="K633" t="s">
        <v>28</v>
      </c>
      <c r="L633" t="s">
        <v>24</v>
      </c>
      <c r="M633" t="s">
        <v>21</v>
      </c>
      <c r="N633" t="s">
        <v>34</v>
      </c>
      <c r="O633" s="1">
        <v>19.12</v>
      </c>
      <c r="P633" s="1">
        <v>476.82</v>
      </c>
      <c r="Q633">
        <v>2</v>
      </c>
      <c r="R633" t="s">
        <v>21</v>
      </c>
      <c r="S633" t="str">
        <f>IF(ChurnData[[#This Row],[MonthlyCharges]]&lt;=30,"1. Up to 30",IF(ChurnData[[#This Row],[MonthlyCharges]]&lt;=50,"2. 31-50",IF(ChurnData[[#This Row],[MonthlyCharges]]&lt;=70,"3. 51-70",IF(ChurnData[[#This Row],[MonthlyCharges]]&lt;=90,"4. 71-90","5. Over 90"))))</f>
        <v>1. Up to 30</v>
      </c>
      <c r="T633" t="str">
        <f>IF(AND(ChurnData[[#This Row],[Contract]]="Month-to-month",ChurnData[[#This Row],[InternetService]]="Fiber optic",ChurnData[[#This Row],[TenureMonths]]&lt;=11),"High-risk","Other")</f>
        <v>Other</v>
      </c>
      <c r="U633" t="str">
        <f>IF(ChurnData[[#This Row],[TenureMonths]]&lt;=11,"0-11",IF(ChurnData[[#This Row],[TenureMonths]]&lt;=23,"12-23",IF(ChurnData[[#This Row],[TenureMonths]]&lt;=35,"24-35",IF(ChurnData[[#This Row],[TenureMonths]]&lt;=47,"36-47",IF(ChurnData[[#This Row],[TenureMonths]]&lt;=59,"48-59","60-72")))))</f>
        <v>24-35</v>
      </c>
      <c r="V633">
        <f>IF(ChurnData[[#This Row],[Churn]]="Yes",1,0)</f>
        <v>0</v>
      </c>
    </row>
    <row r="634" spans="1:22" x14ac:dyDescent="0.35">
      <c r="A634" t="s">
        <v>680</v>
      </c>
      <c r="B634" t="s">
        <v>19</v>
      </c>
      <c r="C634">
        <v>0</v>
      </c>
      <c r="D634" t="s">
        <v>20</v>
      </c>
      <c r="E634" t="s">
        <v>20</v>
      </c>
      <c r="F634" t="s">
        <v>37</v>
      </c>
      <c r="G634" s="2">
        <v>25</v>
      </c>
      <c r="H634" t="s">
        <v>20</v>
      </c>
      <c r="I634" t="s">
        <v>32</v>
      </c>
      <c r="J634" t="s">
        <v>20</v>
      </c>
      <c r="K634" t="s">
        <v>21</v>
      </c>
      <c r="L634" t="s">
        <v>33</v>
      </c>
      <c r="M634" t="s">
        <v>20</v>
      </c>
      <c r="N634" t="s">
        <v>34</v>
      </c>
      <c r="O634" s="1">
        <v>63.8</v>
      </c>
      <c r="P634" s="1">
        <v>1577.11</v>
      </c>
      <c r="Q634">
        <v>3</v>
      </c>
      <c r="R634" t="s">
        <v>20</v>
      </c>
      <c r="S634" t="str">
        <f>IF(ChurnData[[#This Row],[MonthlyCharges]]&lt;=30,"1. Up to 30",IF(ChurnData[[#This Row],[MonthlyCharges]]&lt;=50,"2. 31-50",IF(ChurnData[[#This Row],[MonthlyCharges]]&lt;=70,"3. 51-70",IF(ChurnData[[#This Row],[MonthlyCharges]]&lt;=90,"4. 71-90","5. Over 90"))))</f>
        <v>3. 51-70</v>
      </c>
      <c r="T634" t="str">
        <f>IF(AND(ChurnData[[#This Row],[Contract]]="Month-to-month",ChurnData[[#This Row],[InternetService]]="Fiber optic",ChurnData[[#This Row],[TenureMonths]]&lt;=11),"High-risk","Other")</f>
        <v>Other</v>
      </c>
      <c r="U634" t="str">
        <f>IF(ChurnData[[#This Row],[TenureMonths]]&lt;=11,"0-11",IF(ChurnData[[#This Row],[TenureMonths]]&lt;=23,"12-23",IF(ChurnData[[#This Row],[TenureMonths]]&lt;=35,"24-35",IF(ChurnData[[#This Row],[TenureMonths]]&lt;=47,"36-47",IF(ChurnData[[#This Row],[TenureMonths]]&lt;=59,"48-59","60-72")))))</f>
        <v>24-35</v>
      </c>
      <c r="V634">
        <f>IF(ChurnData[[#This Row],[Churn]]="Yes",1,0)</f>
        <v>1</v>
      </c>
    </row>
    <row r="635" spans="1:22" x14ac:dyDescent="0.35">
      <c r="A635" t="s">
        <v>681</v>
      </c>
      <c r="B635" t="s">
        <v>19</v>
      </c>
      <c r="C635">
        <v>0</v>
      </c>
      <c r="D635" t="s">
        <v>21</v>
      </c>
      <c r="E635" t="s">
        <v>21</v>
      </c>
      <c r="F635" t="s">
        <v>27</v>
      </c>
      <c r="G635" s="2">
        <v>10</v>
      </c>
      <c r="H635" t="s">
        <v>20</v>
      </c>
      <c r="I635" t="s">
        <v>32</v>
      </c>
      <c r="J635" t="s">
        <v>21</v>
      </c>
      <c r="K635" t="s">
        <v>20</v>
      </c>
      <c r="L635" t="s">
        <v>33</v>
      </c>
      <c r="M635" t="s">
        <v>20</v>
      </c>
      <c r="N635" t="s">
        <v>43</v>
      </c>
      <c r="O635" s="1">
        <v>57.23</v>
      </c>
      <c r="P635" s="1">
        <v>562.61</v>
      </c>
      <c r="Q635">
        <v>0</v>
      </c>
      <c r="R635" t="s">
        <v>20</v>
      </c>
      <c r="S635" t="str">
        <f>IF(ChurnData[[#This Row],[MonthlyCharges]]&lt;=30,"1. Up to 30",IF(ChurnData[[#This Row],[MonthlyCharges]]&lt;=50,"2. 31-50",IF(ChurnData[[#This Row],[MonthlyCharges]]&lt;=70,"3. 51-70",IF(ChurnData[[#This Row],[MonthlyCharges]]&lt;=90,"4. 71-90","5. Over 90"))))</f>
        <v>3. 51-70</v>
      </c>
      <c r="T635" t="str">
        <f>IF(AND(ChurnData[[#This Row],[Contract]]="Month-to-month",ChurnData[[#This Row],[InternetService]]="Fiber optic",ChurnData[[#This Row],[TenureMonths]]&lt;=11),"High-risk","Other")</f>
        <v>Other</v>
      </c>
      <c r="U635" t="str">
        <f>IF(ChurnData[[#This Row],[TenureMonths]]&lt;=11,"0-11",IF(ChurnData[[#This Row],[TenureMonths]]&lt;=23,"12-23",IF(ChurnData[[#This Row],[TenureMonths]]&lt;=35,"24-35",IF(ChurnData[[#This Row],[TenureMonths]]&lt;=47,"36-47",IF(ChurnData[[#This Row],[TenureMonths]]&lt;=59,"48-59","60-72")))))</f>
        <v>0-11</v>
      </c>
      <c r="V635">
        <f>IF(ChurnData[[#This Row],[Churn]]="Yes",1,0)</f>
        <v>1</v>
      </c>
    </row>
    <row r="636" spans="1:22" x14ac:dyDescent="0.35">
      <c r="A636" t="s">
        <v>682</v>
      </c>
      <c r="B636" t="s">
        <v>19</v>
      </c>
      <c r="C636">
        <v>0</v>
      </c>
      <c r="D636" t="s">
        <v>20</v>
      </c>
      <c r="E636" t="s">
        <v>20</v>
      </c>
      <c r="F636" t="s">
        <v>49</v>
      </c>
      <c r="G636" s="2">
        <v>16</v>
      </c>
      <c r="H636" t="s">
        <v>20</v>
      </c>
      <c r="I636" t="s">
        <v>23</v>
      </c>
      <c r="J636" t="s">
        <v>21</v>
      </c>
      <c r="K636" t="s">
        <v>21</v>
      </c>
      <c r="L636" t="s">
        <v>33</v>
      </c>
      <c r="M636" t="s">
        <v>21</v>
      </c>
      <c r="N636" t="s">
        <v>34</v>
      </c>
      <c r="O636" s="1">
        <v>83.2</v>
      </c>
      <c r="P636" s="1">
        <v>1333.41</v>
      </c>
      <c r="Q636">
        <v>3</v>
      </c>
      <c r="R636" t="s">
        <v>20</v>
      </c>
      <c r="S636" t="str">
        <f>IF(ChurnData[[#This Row],[MonthlyCharges]]&lt;=30,"1. Up to 30",IF(ChurnData[[#This Row],[MonthlyCharges]]&lt;=50,"2. 31-50",IF(ChurnData[[#This Row],[MonthlyCharges]]&lt;=70,"3. 51-70",IF(ChurnData[[#This Row],[MonthlyCharges]]&lt;=90,"4. 71-90","5. Over 90"))))</f>
        <v>4. 71-90</v>
      </c>
      <c r="T636" t="str">
        <f>IF(AND(ChurnData[[#This Row],[Contract]]="Month-to-month",ChurnData[[#This Row],[InternetService]]="Fiber optic",ChurnData[[#This Row],[TenureMonths]]&lt;=11),"High-risk","Other")</f>
        <v>Other</v>
      </c>
      <c r="U636" t="str">
        <f>IF(ChurnData[[#This Row],[TenureMonths]]&lt;=11,"0-11",IF(ChurnData[[#This Row],[TenureMonths]]&lt;=23,"12-23",IF(ChurnData[[#This Row],[TenureMonths]]&lt;=35,"24-35",IF(ChurnData[[#This Row],[TenureMonths]]&lt;=47,"36-47",IF(ChurnData[[#This Row],[TenureMonths]]&lt;=59,"48-59","60-72")))))</f>
        <v>12-23</v>
      </c>
      <c r="V636">
        <f>IF(ChurnData[[#This Row],[Churn]]="Yes",1,0)</f>
        <v>1</v>
      </c>
    </row>
    <row r="637" spans="1:22" x14ac:dyDescent="0.35">
      <c r="A637" t="s">
        <v>683</v>
      </c>
      <c r="B637" t="s">
        <v>19</v>
      </c>
      <c r="C637">
        <v>0</v>
      </c>
      <c r="D637" t="s">
        <v>20</v>
      </c>
      <c r="E637" t="s">
        <v>20</v>
      </c>
      <c r="F637" t="s">
        <v>75</v>
      </c>
      <c r="G637" s="2">
        <v>15</v>
      </c>
      <c r="H637" t="s">
        <v>20</v>
      </c>
      <c r="I637" t="s">
        <v>32</v>
      </c>
      <c r="J637" t="s">
        <v>21</v>
      </c>
      <c r="K637" t="s">
        <v>20</v>
      </c>
      <c r="L637" t="s">
        <v>33</v>
      </c>
      <c r="M637" t="s">
        <v>21</v>
      </c>
      <c r="N637" t="s">
        <v>30</v>
      </c>
      <c r="O637" s="1">
        <v>67.19</v>
      </c>
      <c r="P637" s="1">
        <v>993.68</v>
      </c>
      <c r="Q637">
        <v>2</v>
      </c>
      <c r="R637" t="s">
        <v>21</v>
      </c>
      <c r="S637" t="str">
        <f>IF(ChurnData[[#This Row],[MonthlyCharges]]&lt;=30,"1. Up to 30",IF(ChurnData[[#This Row],[MonthlyCharges]]&lt;=50,"2. 31-50",IF(ChurnData[[#This Row],[MonthlyCharges]]&lt;=70,"3. 51-70",IF(ChurnData[[#This Row],[MonthlyCharges]]&lt;=90,"4. 71-90","5. Over 90"))))</f>
        <v>3. 51-70</v>
      </c>
      <c r="T637" t="str">
        <f>IF(AND(ChurnData[[#This Row],[Contract]]="Month-to-month",ChurnData[[#This Row],[InternetService]]="Fiber optic",ChurnData[[#This Row],[TenureMonths]]&lt;=11),"High-risk","Other")</f>
        <v>Other</v>
      </c>
      <c r="U637" t="str">
        <f>IF(ChurnData[[#This Row],[TenureMonths]]&lt;=11,"0-11",IF(ChurnData[[#This Row],[TenureMonths]]&lt;=23,"12-23",IF(ChurnData[[#This Row],[TenureMonths]]&lt;=35,"24-35",IF(ChurnData[[#This Row],[TenureMonths]]&lt;=47,"36-47",IF(ChurnData[[#This Row],[TenureMonths]]&lt;=59,"48-59","60-72")))))</f>
        <v>12-23</v>
      </c>
      <c r="V637">
        <f>IF(ChurnData[[#This Row],[Churn]]="Yes",1,0)</f>
        <v>0</v>
      </c>
    </row>
    <row r="638" spans="1:22" x14ac:dyDescent="0.35">
      <c r="A638" t="s">
        <v>684</v>
      </c>
      <c r="B638" t="s">
        <v>36</v>
      </c>
      <c r="C638">
        <v>0</v>
      </c>
      <c r="D638" t="s">
        <v>20</v>
      </c>
      <c r="E638" t="s">
        <v>21</v>
      </c>
      <c r="F638" t="s">
        <v>41</v>
      </c>
      <c r="G638" s="2">
        <v>12</v>
      </c>
      <c r="H638" t="s">
        <v>20</v>
      </c>
      <c r="I638" t="s">
        <v>23</v>
      </c>
      <c r="J638" t="s">
        <v>21</v>
      </c>
      <c r="K638" t="s">
        <v>21</v>
      </c>
      <c r="L638" t="s">
        <v>29</v>
      </c>
      <c r="M638" t="s">
        <v>20</v>
      </c>
      <c r="N638" t="s">
        <v>34</v>
      </c>
      <c r="O638" s="1">
        <v>78.569999999999993</v>
      </c>
      <c r="P638" s="1">
        <v>919</v>
      </c>
      <c r="Q638">
        <v>3</v>
      </c>
      <c r="R638" t="s">
        <v>20</v>
      </c>
      <c r="S638" t="str">
        <f>IF(ChurnData[[#This Row],[MonthlyCharges]]&lt;=30,"1. Up to 30",IF(ChurnData[[#This Row],[MonthlyCharges]]&lt;=50,"2. 31-50",IF(ChurnData[[#This Row],[MonthlyCharges]]&lt;=70,"3. 51-70",IF(ChurnData[[#This Row],[MonthlyCharges]]&lt;=90,"4. 71-90","5. Over 90"))))</f>
        <v>4. 71-90</v>
      </c>
      <c r="T638" t="str">
        <f>IF(AND(ChurnData[[#This Row],[Contract]]="Month-to-month",ChurnData[[#This Row],[InternetService]]="Fiber optic",ChurnData[[#This Row],[TenureMonths]]&lt;=11),"High-risk","Other")</f>
        <v>Other</v>
      </c>
      <c r="U638" t="str">
        <f>IF(ChurnData[[#This Row],[TenureMonths]]&lt;=11,"0-11",IF(ChurnData[[#This Row],[TenureMonths]]&lt;=23,"12-23",IF(ChurnData[[#This Row],[TenureMonths]]&lt;=35,"24-35",IF(ChurnData[[#This Row],[TenureMonths]]&lt;=47,"36-47",IF(ChurnData[[#This Row],[TenureMonths]]&lt;=59,"48-59","60-72")))))</f>
        <v>12-23</v>
      </c>
      <c r="V638">
        <f>IF(ChurnData[[#This Row],[Churn]]="Yes",1,0)</f>
        <v>1</v>
      </c>
    </row>
    <row r="639" spans="1:22" x14ac:dyDescent="0.35">
      <c r="A639" t="s">
        <v>685</v>
      </c>
      <c r="B639" t="s">
        <v>19</v>
      </c>
      <c r="C639">
        <v>0</v>
      </c>
      <c r="D639" t="s">
        <v>21</v>
      </c>
      <c r="E639" t="s">
        <v>21</v>
      </c>
      <c r="F639" t="s">
        <v>39</v>
      </c>
      <c r="G639" s="2">
        <v>39</v>
      </c>
      <c r="H639" t="s">
        <v>20</v>
      </c>
      <c r="I639" t="s">
        <v>23</v>
      </c>
      <c r="J639" t="s">
        <v>21</v>
      </c>
      <c r="K639" t="s">
        <v>21</v>
      </c>
      <c r="L639" t="s">
        <v>29</v>
      </c>
      <c r="M639" t="s">
        <v>20</v>
      </c>
      <c r="N639" t="s">
        <v>43</v>
      </c>
      <c r="O639" s="1">
        <v>86.98</v>
      </c>
      <c r="P639" s="1">
        <v>3452.66</v>
      </c>
      <c r="Q639">
        <v>3</v>
      </c>
      <c r="R639" t="s">
        <v>21</v>
      </c>
      <c r="S639" t="str">
        <f>IF(ChurnData[[#This Row],[MonthlyCharges]]&lt;=30,"1. Up to 30",IF(ChurnData[[#This Row],[MonthlyCharges]]&lt;=50,"2. 31-50",IF(ChurnData[[#This Row],[MonthlyCharges]]&lt;=70,"3. 51-70",IF(ChurnData[[#This Row],[MonthlyCharges]]&lt;=90,"4. 71-90","5. Over 90"))))</f>
        <v>4. 71-90</v>
      </c>
      <c r="T639" t="str">
        <f>IF(AND(ChurnData[[#This Row],[Contract]]="Month-to-month",ChurnData[[#This Row],[InternetService]]="Fiber optic",ChurnData[[#This Row],[TenureMonths]]&lt;=11),"High-risk","Other")</f>
        <v>Other</v>
      </c>
      <c r="U639" t="str">
        <f>IF(ChurnData[[#This Row],[TenureMonths]]&lt;=11,"0-11",IF(ChurnData[[#This Row],[TenureMonths]]&lt;=23,"12-23",IF(ChurnData[[#This Row],[TenureMonths]]&lt;=35,"24-35",IF(ChurnData[[#This Row],[TenureMonths]]&lt;=47,"36-47",IF(ChurnData[[#This Row],[TenureMonths]]&lt;=59,"48-59","60-72")))))</f>
        <v>36-47</v>
      </c>
      <c r="V639">
        <f>IF(ChurnData[[#This Row],[Churn]]="Yes",1,0)</f>
        <v>0</v>
      </c>
    </row>
    <row r="640" spans="1:22" x14ac:dyDescent="0.35">
      <c r="A640" t="s">
        <v>686</v>
      </c>
      <c r="B640" t="s">
        <v>19</v>
      </c>
      <c r="C640">
        <v>0</v>
      </c>
      <c r="D640" t="s">
        <v>20</v>
      </c>
      <c r="E640" t="s">
        <v>21</v>
      </c>
      <c r="F640" t="s">
        <v>75</v>
      </c>
      <c r="G640" s="2">
        <v>27</v>
      </c>
      <c r="H640" t="s">
        <v>20</v>
      </c>
      <c r="I640" t="s">
        <v>32</v>
      </c>
      <c r="J640" t="s">
        <v>21</v>
      </c>
      <c r="K640" t="s">
        <v>21</v>
      </c>
      <c r="L640" t="s">
        <v>29</v>
      </c>
      <c r="M640" t="s">
        <v>21</v>
      </c>
      <c r="N640" t="s">
        <v>30</v>
      </c>
      <c r="O640" s="1">
        <v>50.69</v>
      </c>
      <c r="P640" s="1">
        <v>1328.18</v>
      </c>
      <c r="Q640">
        <v>2</v>
      </c>
      <c r="R640" t="s">
        <v>21</v>
      </c>
      <c r="S640" t="str">
        <f>IF(ChurnData[[#This Row],[MonthlyCharges]]&lt;=30,"1. Up to 30",IF(ChurnData[[#This Row],[MonthlyCharges]]&lt;=50,"2. 31-50",IF(ChurnData[[#This Row],[MonthlyCharges]]&lt;=70,"3. 51-70",IF(ChurnData[[#This Row],[MonthlyCharges]]&lt;=90,"4. 71-90","5. Over 90"))))</f>
        <v>3. 51-70</v>
      </c>
      <c r="T640" t="str">
        <f>IF(AND(ChurnData[[#This Row],[Contract]]="Month-to-month",ChurnData[[#This Row],[InternetService]]="Fiber optic",ChurnData[[#This Row],[TenureMonths]]&lt;=11),"High-risk","Other")</f>
        <v>Other</v>
      </c>
      <c r="U640" t="str">
        <f>IF(ChurnData[[#This Row],[TenureMonths]]&lt;=11,"0-11",IF(ChurnData[[#This Row],[TenureMonths]]&lt;=23,"12-23",IF(ChurnData[[#This Row],[TenureMonths]]&lt;=35,"24-35",IF(ChurnData[[#This Row],[TenureMonths]]&lt;=47,"36-47",IF(ChurnData[[#This Row],[TenureMonths]]&lt;=59,"48-59","60-72")))))</f>
        <v>24-35</v>
      </c>
      <c r="V640">
        <f>IF(ChurnData[[#This Row],[Churn]]="Yes",1,0)</f>
        <v>0</v>
      </c>
    </row>
    <row r="641" spans="1:22" x14ac:dyDescent="0.35">
      <c r="A641" t="s">
        <v>687</v>
      </c>
      <c r="B641" t="s">
        <v>19</v>
      </c>
      <c r="C641">
        <v>0</v>
      </c>
      <c r="D641" t="s">
        <v>21</v>
      </c>
      <c r="E641" t="s">
        <v>21</v>
      </c>
      <c r="F641" t="s">
        <v>58</v>
      </c>
      <c r="G641" s="2">
        <v>25</v>
      </c>
      <c r="H641" t="s">
        <v>21</v>
      </c>
      <c r="I641" t="s">
        <v>23</v>
      </c>
      <c r="J641" t="s">
        <v>20</v>
      </c>
      <c r="K641" t="s">
        <v>20</v>
      </c>
      <c r="L641" t="s">
        <v>33</v>
      </c>
      <c r="M641" t="s">
        <v>21</v>
      </c>
      <c r="N641" t="s">
        <v>25</v>
      </c>
      <c r="O641" s="1">
        <v>81.55</v>
      </c>
      <c r="P641" s="1">
        <v>2054.7399999999998</v>
      </c>
      <c r="Q641">
        <v>2</v>
      </c>
      <c r="R641" t="s">
        <v>21</v>
      </c>
      <c r="S641" t="str">
        <f>IF(ChurnData[[#This Row],[MonthlyCharges]]&lt;=30,"1. Up to 30",IF(ChurnData[[#This Row],[MonthlyCharges]]&lt;=50,"2. 31-50",IF(ChurnData[[#This Row],[MonthlyCharges]]&lt;=70,"3. 51-70",IF(ChurnData[[#This Row],[MonthlyCharges]]&lt;=90,"4. 71-90","5. Over 90"))))</f>
        <v>4. 71-90</v>
      </c>
      <c r="T641" t="str">
        <f>IF(AND(ChurnData[[#This Row],[Contract]]="Month-to-month",ChurnData[[#This Row],[InternetService]]="Fiber optic",ChurnData[[#This Row],[TenureMonths]]&lt;=11),"High-risk","Other")</f>
        <v>Other</v>
      </c>
      <c r="U641" t="str">
        <f>IF(ChurnData[[#This Row],[TenureMonths]]&lt;=11,"0-11",IF(ChurnData[[#This Row],[TenureMonths]]&lt;=23,"12-23",IF(ChurnData[[#This Row],[TenureMonths]]&lt;=35,"24-35",IF(ChurnData[[#This Row],[TenureMonths]]&lt;=47,"36-47",IF(ChurnData[[#This Row],[TenureMonths]]&lt;=59,"48-59","60-72")))))</f>
        <v>24-35</v>
      </c>
      <c r="V641">
        <f>IF(ChurnData[[#This Row],[Churn]]="Yes",1,0)</f>
        <v>0</v>
      </c>
    </row>
    <row r="642" spans="1:22" x14ac:dyDescent="0.35">
      <c r="A642" t="s">
        <v>688</v>
      </c>
      <c r="B642" t="s">
        <v>36</v>
      </c>
      <c r="C642">
        <v>0</v>
      </c>
      <c r="D642" t="s">
        <v>21</v>
      </c>
      <c r="E642" t="s">
        <v>21</v>
      </c>
      <c r="F642" t="s">
        <v>58</v>
      </c>
      <c r="G642" s="2">
        <v>10</v>
      </c>
      <c r="H642" t="s">
        <v>20</v>
      </c>
      <c r="I642" t="s">
        <v>21</v>
      </c>
      <c r="J642" t="s">
        <v>28</v>
      </c>
      <c r="K642" t="s">
        <v>28</v>
      </c>
      <c r="L642" t="s">
        <v>33</v>
      </c>
      <c r="M642" t="s">
        <v>21</v>
      </c>
      <c r="N642" t="s">
        <v>30</v>
      </c>
      <c r="O642" s="1">
        <v>27.62</v>
      </c>
      <c r="P642" s="1">
        <v>269.17</v>
      </c>
      <c r="Q642">
        <v>1</v>
      </c>
      <c r="R642" t="s">
        <v>20</v>
      </c>
      <c r="S642" t="str">
        <f>IF(ChurnData[[#This Row],[MonthlyCharges]]&lt;=30,"1. Up to 30",IF(ChurnData[[#This Row],[MonthlyCharges]]&lt;=50,"2. 31-50",IF(ChurnData[[#This Row],[MonthlyCharges]]&lt;=70,"3. 51-70",IF(ChurnData[[#This Row],[MonthlyCharges]]&lt;=90,"4. 71-90","5. Over 90"))))</f>
        <v>1. Up to 30</v>
      </c>
      <c r="T642" t="str">
        <f>IF(AND(ChurnData[[#This Row],[Contract]]="Month-to-month",ChurnData[[#This Row],[InternetService]]="Fiber optic",ChurnData[[#This Row],[TenureMonths]]&lt;=11),"High-risk","Other")</f>
        <v>Other</v>
      </c>
      <c r="U642" t="str">
        <f>IF(ChurnData[[#This Row],[TenureMonths]]&lt;=11,"0-11",IF(ChurnData[[#This Row],[TenureMonths]]&lt;=23,"12-23",IF(ChurnData[[#This Row],[TenureMonths]]&lt;=35,"24-35",IF(ChurnData[[#This Row],[TenureMonths]]&lt;=47,"36-47",IF(ChurnData[[#This Row],[TenureMonths]]&lt;=59,"48-59","60-72")))))</f>
        <v>0-11</v>
      </c>
      <c r="V642">
        <f>IF(ChurnData[[#This Row],[Churn]]="Yes",1,0)</f>
        <v>1</v>
      </c>
    </row>
    <row r="643" spans="1:22" x14ac:dyDescent="0.35">
      <c r="A643" t="s">
        <v>689</v>
      </c>
      <c r="B643" t="s">
        <v>19</v>
      </c>
      <c r="C643">
        <v>0</v>
      </c>
      <c r="D643" t="s">
        <v>20</v>
      </c>
      <c r="E643" t="s">
        <v>21</v>
      </c>
      <c r="F643" t="s">
        <v>56</v>
      </c>
      <c r="G643" s="2">
        <v>3</v>
      </c>
      <c r="H643" t="s">
        <v>20</v>
      </c>
      <c r="I643" t="s">
        <v>32</v>
      </c>
      <c r="J643" t="s">
        <v>20</v>
      </c>
      <c r="K643" t="s">
        <v>20</v>
      </c>
      <c r="L643" t="s">
        <v>33</v>
      </c>
      <c r="M643" t="s">
        <v>21</v>
      </c>
      <c r="N643" t="s">
        <v>25</v>
      </c>
      <c r="O643" s="1">
        <v>58.36</v>
      </c>
      <c r="P643" s="1">
        <v>171.54</v>
      </c>
      <c r="Q643">
        <v>1</v>
      </c>
      <c r="R643" t="s">
        <v>20</v>
      </c>
      <c r="S643" t="str">
        <f>IF(ChurnData[[#This Row],[MonthlyCharges]]&lt;=30,"1. Up to 30",IF(ChurnData[[#This Row],[MonthlyCharges]]&lt;=50,"2. 31-50",IF(ChurnData[[#This Row],[MonthlyCharges]]&lt;=70,"3. 51-70",IF(ChurnData[[#This Row],[MonthlyCharges]]&lt;=90,"4. 71-90","5. Over 90"))))</f>
        <v>3. 51-70</v>
      </c>
      <c r="T643" t="str">
        <f>IF(AND(ChurnData[[#This Row],[Contract]]="Month-to-month",ChurnData[[#This Row],[InternetService]]="Fiber optic",ChurnData[[#This Row],[TenureMonths]]&lt;=11),"High-risk","Other")</f>
        <v>Other</v>
      </c>
      <c r="U643" t="str">
        <f>IF(ChurnData[[#This Row],[TenureMonths]]&lt;=11,"0-11",IF(ChurnData[[#This Row],[TenureMonths]]&lt;=23,"12-23",IF(ChurnData[[#This Row],[TenureMonths]]&lt;=35,"24-35",IF(ChurnData[[#This Row],[TenureMonths]]&lt;=47,"36-47",IF(ChurnData[[#This Row],[TenureMonths]]&lt;=59,"48-59","60-72")))))</f>
        <v>0-11</v>
      </c>
      <c r="V643">
        <f>IF(ChurnData[[#This Row],[Churn]]="Yes",1,0)</f>
        <v>1</v>
      </c>
    </row>
    <row r="644" spans="1:22" x14ac:dyDescent="0.35">
      <c r="A644" t="s">
        <v>690</v>
      </c>
      <c r="B644" t="s">
        <v>19</v>
      </c>
      <c r="C644">
        <v>0</v>
      </c>
      <c r="D644" t="s">
        <v>20</v>
      </c>
      <c r="E644" t="s">
        <v>21</v>
      </c>
      <c r="F644" t="s">
        <v>58</v>
      </c>
      <c r="G644" s="2">
        <v>68</v>
      </c>
      <c r="H644" t="s">
        <v>20</v>
      </c>
      <c r="I644" t="s">
        <v>23</v>
      </c>
      <c r="J644" t="s">
        <v>20</v>
      </c>
      <c r="K644" t="s">
        <v>21</v>
      </c>
      <c r="L644" t="s">
        <v>24</v>
      </c>
      <c r="M644" t="s">
        <v>21</v>
      </c>
      <c r="N644" t="s">
        <v>34</v>
      </c>
      <c r="O644" s="1">
        <v>89.37</v>
      </c>
      <c r="P644" s="1">
        <v>6120.22</v>
      </c>
      <c r="Q644">
        <v>0</v>
      </c>
      <c r="R644" t="s">
        <v>21</v>
      </c>
      <c r="S644" t="str">
        <f>IF(ChurnData[[#This Row],[MonthlyCharges]]&lt;=30,"1. Up to 30",IF(ChurnData[[#This Row],[MonthlyCharges]]&lt;=50,"2. 31-50",IF(ChurnData[[#This Row],[MonthlyCharges]]&lt;=70,"3. 51-70",IF(ChurnData[[#This Row],[MonthlyCharges]]&lt;=90,"4. 71-90","5. Over 90"))))</f>
        <v>4. 71-90</v>
      </c>
      <c r="T644" t="str">
        <f>IF(AND(ChurnData[[#This Row],[Contract]]="Month-to-month",ChurnData[[#This Row],[InternetService]]="Fiber optic",ChurnData[[#This Row],[TenureMonths]]&lt;=11),"High-risk","Other")</f>
        <v>Other</v>
      </c>
      <c r="U644" t="str">
        <f>IF(ChurnData[[#This Row],[TenureMonths]]&lt;=11,"0-11",IF(ChurnData[[#This Row],[TenureMonths]]&lt;=23,"12-23",IF(ChurnData[[#This Row],[TenureMonths]]&lt;=35,"24-35",IF(ChurnData[[#This Row],[TenureMonths]]&lt;=47,"36-47",IF(ChurnData[[#This Row],[TenureMonths]]&lt;=59,"48-59","60-72")))))</f>
        <v>60-72</v>
      </c>
      <c r="V644">
        <f>IF(ChurnData[[#This Row],[Churn]]="Yes",1,0)</f>
        <v>0</v>
      </c>
    </row>
    <row r="645" spans="1:22" x14ac:dyDescent="0.35">
      <c r="A645" t="s">
        <v>691</v>
      </c>
      <c r="B645" t="s">
        <v>19</v>
      </c>
      <c r="C645">
        <v>0</v>
      </c>
      <c r="D645" t="s">
        <v>20</v>
      </c>
      <c r="E645" t="s">
        <v>21</v>
      </c>
      <c r="F645" t="s">
        <v>37</v>
      </c>
      <c r="G645" s="2">
        <v>15</v>
      </c>
      <c r="H645" t="s">
        <v>20</v>
      </c>
      <c r="I645" t="s">
        <v>32</v>
      </c>
      <c r="J645" t="s">
        <v>21</v>
      </c>
      <c r="K645" t="s">
        <v>20</v>
      </c>
      <c r="L645" t="s">
        <v>33</v>
      </c>
      <c r="M645" t="s">
        <v>20</v>
      </c>
      <c r="N645" t="s">
        <v>25</v>
      </c>
      <c r="O645" s="1">
        <v>64.040000000000006</v>
      </c>
      <c r="P645" s="1">
        <v>936.68</v>
      </c>
      <c r="Q645">
        <v>2</v>
      </c>
      <c r="R645" t="s">
        <v>21</v>
      </c>
      <c r="S645" t="str">
        <f>IF(ChurnData[[#This Row],[MonthlyCharges]]&lt;=30,"1. Up to 30",IF(ChurnData[[#This Row],[MonthlyCharges]]&lt;=50,"2. 31-50",IF(ChurnData[[#This Row],[MonthlyCharges]]&lt;=70,"3. 51-70",IF(ChurnData[[#This Row],[MonthlyCharges]]&lt;=90,"4. 71-90","5. Over 90"))))</f>
        <v>3. 51-70</v>
      </c>
      <c r="T645" t="str">
        <f>IF(AND(ChurnData[[#This Row],[Contract]]="Month-to-month",ChurnData[[#This Row],[InternetService]]="Fiber optic",ChurnData[[#This Row],[TenureMonths]]&lt;=11),"High-risk","Other")</f>
        <v>Other</v>
      </c>
      <c r="U645" t="str">
        <f>IF(ChurnData[[#This Row],[TenureMonths]]&lt;=11,"0-11",IF(ChurnData[[#This Row],[TenureMonths]]&lt;=23,"12-23",IF(ChurnData[[#This Row],[TenureMonths]]&lt;=35,"24-35",IF(ChurnData[[#This Row],[TenureMonths]]&lt;=47,"36-47",IF(ChurnData[[#This Row],[TenureMonths]]&lt;=59,"48-59","60-72")))))</f>
        <v>12-23</v>
      </c>
      <c r="V645">
        <f>IF(ChurnData[[#This Row],[Churn]]="Yes",1,0)</f>
        <v>0</v>
      </c>
    </row>
    <row r="646" spans="1:22" x14ac:dyDescent="0.35">
      <c r="A646" t="s">
        <v>692</v>
      </c>
      <c r="B646" t="s">
        <v>19</v>
      </c>
      <c r="C646">
        <v>0</v>
      </c>
      <c r="D646" t="s">
        <v>20</v>
      </c>
      <c r="E646" t="s">
        <v>20</v>
      </c>
      <c r="F646" t="s">
        <v>41</v>
      </c>
      <c r="G646" s="2">
        <v>31</v>
      </c>
      <c r="H646" t="s">
        <v>20</v>
      </c>
      <c r="I646" t="s">
        <v>23</v>
      </c>
      <c r="J646" t="s">
        <v>21</v>
      </c>
      <c r="K646" t="s">
        <v>20</v>
      </c>
      <c r="L646" t="s">
        <v>33</v>
      </c>
      <c r="M646" t="s">
        <v>20</v>
      </c>
      <c r="N646" t="s">
        <v>30</v>
      </c>
      <c r="O646" s="1">
        <v>85.43</v>
      </c>
      <c r="P646" s="1">
        <v>2621.19</v>
      </c>
      <c r="Q646">
        <v>0</v>
      </c>
      <c r="R646" t="s">
        <v>20</v>
      </c>
      <c r="S646" t="str">
        <f>IF(ChurnData[[#This Row],[MonthlyCharges]]&lt;=30,"1. Up to 30",IF(ChurnData[[#This Row],[MonthlyCharges]]&lt;=50,"2. 31-50",IF(ChurnData[[#This Row],[MonthlyCharges]]&lt;=70,"3. 51-70",IF(ChurnData[[#This Row],[MonthlyCharges]]&lt;=90,"4. 71-90","5. Over 90"))))</f>
        <v>4. 71-90</v>
      </c>
      <c r="T646" t="str">
        <f>IF(AND(ChurnData[[#This Row],[Contract]]="Month-to-month",ChurnData[[#This Row],[InternetService]]="Fiber optic",ChurnData[[#This Row],[TenureMonths]]&lt;=11),"High-risk","Other")</f>
        <v>Other</v>
      </c>
      <c r="U646" t="str">
        <f>IF(ChurnData[[#This Row],[TenureMonths]]&lt;=11,"0-11",IF(ChurnData[[#This Row],[TenureMonths]]&lt;=23,"12-23",IF(ChurnData[[#This Row],[TenureMonths]]&lt;=35,"24-35",IF(ChurnData[[#This Row],[TenureMonths]]&lt;=47,"36-47",IF(ChurnData[[#This Row],[TenureMonths]]&lt;=59,"48-59","60-72")))))</f>
        <v>24-35</v>
      </c>
      <c r="V646">
        <f>IF(ChurnData[[#This Row],[Churn]]="Yes",1,0)</f>
        <v>1</v>
      </c>
    </row>
    <row r="647" spans="1:22" x14ac:dyDescent="0.35">
      <c r="A647" t="s">
        <v>693</v>
      </c>
      <c r="B647" t="s">
        <v>19</v>
      </c>
      <c r="C647">
        <v>1</v>
      </c>
      <c r="D647" t="s">
        <v>20</v>
      </c>
      <c r="E647" t="s">
        <v>21</v>
      </c>
      <c r="F647" t="s">
        <v>39</v>
      </c>
      <c r="G647" s="2">
        <v>55</v>
      </c>
      <c r="H647" t="s">
        <v>20</v>
      </c>
      <c r="I647" t="s">
        <v>23</v>
      </c>
      <c r="J647" t="s">
        <v>21</v>
      </c>
      <c r="K647" t="s">
        <v>20</v>
      </c>
      <c r="L647" t="s">
        <v>33</v>
      </c>
      <c r="M647" t="s">
        <v>20</v>
      </c>
      <c r="N647" t="s">
        <v>34</v>
      </c>
      <c r="O647" s="1">
        <v>95.8</v>
      </c>
      <c r="P647" s="1">
        <v>5304.93</v>
      </c>
      <c r="Q647">
        <v>2</v>
      </c>
      <c r="R647" t="s">
        <v>20</v>
      </c>
      <c r="S647" t="str">
        <f>IF(ChurnData[[#This Row],[MonthlyCharges]]&lt;=30,"1. Up to 30",IF(ChurnData[[#This Row],[MonthlyCharges]]&lt;=50,"2. 31-50",IF(ChurnData[[#This Row],[MonthlyCharges]]&lt;=70,"3. 51-70",IF(ChurnData[[#This Row],[MonthlyCharges]]&lt;=90,"4. 71-90","5. Over 90"))))</f>
        <v>5. Over 90</v>
      </c>
      <c r="T647" t="str">
        <f>IF(AND(ChurnData[[#This Row],[Contract]]="Month-to-month",ChurnData[[#This Row],[InternetService]]="Fiber optic",ChurnData[[#This Row],[TenureMonths]]&lt;=11),"High-risk","Other")</f>
        <v>Other</v>
      </c>
      <c r="U647" t="str">
        <f>IF(ChurnData[[#This Row],[TenureMonths]]&lt;=11,"0-11",IF(ChurnData[[#This Row],[TenureMonths]]&lt;=23,"12-23",IF(ChurnData[[#This Row],[TenureMonths]]&lt;=35,"24-35",IF(ChurnData[[#This Row],[TenureMonths]]&lt;=47,"36-47",IF(ChurnData[[#This Row],[TenureMonths]]&lt;=59,"48-59","60-72")))))</f>
        <v>48-59</v>
      </c>
      <c r="V647">
        <f>IF(ChurnData[[#This Row],[Churn]]="Yes",1,0)</f>
        <v>1</v>
      </c>
    </row>
    <row r="648" spans="1:22" x14ac:dyDescent="0.35">
      <c r="A648" t="s">
        <v>694</v>
      </c>
      <c r="B648" t="s">
        <v>19</v>
      </c>
      <c r="C648">
        <v>0</v>
      </c>
      <c r="D648" t="s">
        <v>21</v>
      </c>
      <c r="E648" t="s">
        <v>20</v>
      </c>
      <c r="F648" t="s">
        <v>22</v>
      </c>
      <c r="G648" s="2">
        <v>13</v>
      </c>
      <c r="H648" t="s">
        <v>20</v>
      </c>
      <c r="I648" t="s">
        <v>23</v>
      </c>
      <c r="J648" t="s">
        <v>21</v>
      </c>
      <c r="K648" t="s">
        <v>20</v>
      </c>
      <c r="L648" t="s">
        <v>33</v>
      </c>
      <c r="M648" t="s">
        <v>21</v>
      </c>
      <c r="N648" t="s">
        <v>43</v>
      </c>
      <c r="O648" s="1">
        <v>87.91</v>
      </c>
      <c r="P648" s="1">
        <v>1142.99</v>
      </c>
      <c r="Q648">
        <v>2</v>
      </c>
      <c r="R648" t="s">
        <v>21</v>
      </c>
      <c r="S648" t="str">
        <f>IF(ChurnData[[#This Row],[MonthlyCharges]]&lt;=30,"1. Up to 30",IF(ChurnData[[#This Row],[MonthlyCharges]]&lt;=50,"2. 31-50",IF(ChurnData[[#This Row],[MonthlyCharges]]&lt;=70,"3. 51-70",IF(ChurnData[[#This Row],[MonthlyCharges]]&lt;=90,"4. 71-90","5. Over 90"))))</f>
        <v>4. 71-90</v>
      </c>
      <c r="T648" t="str">
        <f>IF(AND(ChurnData[[#This Row],[Contract]]="Month-to-month",ChurnData[[#This Row],[InternetService]]="Fiber optic",ChurnData[[#This Row],[TenureMonths]]&lt;=11),"High-risk","Other")</f>
        <v>Other</v>
      </c>
      <c r="U648" t="str">
        <f>IF(ChurnData[[#This Row],[TenureMonths]]&lt;=11,"0-11",IF(ChurnData[[#This Row],[TenureMonths]]&lt;=23,"12-23",IF(ChurnData[[#This Row],[TenureMonths]]&lt;=35,"24-35",IF(ChurnData[[#This Row],[TenureMonths]]&lt;=47,"36-47",IF(ChurnData[[#This Row],[TenureMonths]]&lt;=59,"48-59","60-72")))))</f>
        <v>12-23</v>
      </c>
      <c r="V648">
        <f>IF(ChurnData[[#This Row],[Churn]]="Yes",1,0)</f>
        <v>0</v>
      </c>
    </row>
    <row r="649" spans="1:22" x14ac:dyDescent="0.35">
      <c r="A649" t="s">
        <v>695</v>
      </c>
      <c r="B649" t="s">
        <v>19</v>
      </c>
      <c r="C649">
        <v>0</v>
      </c>
      <c r="D649" t="s">
        <v>20</v>
      </c>
      <c r="E649" t="s">
        <v>20</v>
      </c>
      <c r="F649" t="s">
        <v>45</v>
      </c>
      <c r="G649" s="2">
        <v>45</v>
      </c>
      <c r="H649" t="s">
        <v>20</v>
      </c>
      <c r="I649" t="s">
        <v>23</v>
      </c>
      <c r="J649" t="s">
        <v>21</v>
      </c>
      <c r="K649" t="s">
        <v>21</v>
      </c>
      <c r="L649" t="s">
        <v>24</v>
      </c>
      <c r="M649" t="s">
        <v>21</v>
      </c>
      <c r="N649" t="s">
        <v>30</v>
      </c>
      <c r="O649" s="1">
        <v>74.95</v>
      </c>
      <c r="P649" s="1">
        <v>3409.86</v>
      </c>
      <c r="Q649">
        <v>4</v>
      </c>
      <c r="R649" t="s">
        <v>21</v>
      </c>
      <c r="S649" t="str">
        <f>IF(ChurnData[[#This Row],[MonthlyCharges]]&lt;=30,"1. Up to 30",IF(ChurnData[[#This Row],[MonthlyCharges]]&lt;=50,"2. 31-50",IF(ChurnData[[#This Row],[MonthlyCharges]]&lt;=70,"3. 51-70",IF(ChurnData[[#This Row],[MonthlyCharges]]&lt;=90,"4. 71-90","5. Over 90"))))</f>
        <v>4. 71-90</v>
      </c>
      <c r="T649" t="str">
        <f>IF(AND(ChurnData[[#This Row],[Contract]]="Month-to-month",ChurnData[[#This Row],[InternetService]]="Fiber optic",ChurnData[[#This Row],[TenureMonths]]&lt;=11),"High-risk","Other")</f>
        <v>Other</v>
      </c>
      <c r="U649" t="str">
        <f>IF(ChurnData[[#This Row],[TenureMonths]]&lt;=11,"0-11",IF(ChurnData[[#This Row],[TenureMonths]]&lt;=23,"12-23",IF(ChurnData[[#This Row],[TenureMonths]]&lt;=35,"24-35",IF(ChurnData[[#This Row],[TenureMonths]]&lt;=47,"36-47",IF(ChurnData[[#This Row],[TenureMonths]]&lt;=59,"48-59","60-72")))))</f>
        <v>36-47</v>
      </c>
      <c r="V649">
        <f>IF(ChurnData[[#This Row],[Churn]]="Yes",1,0)</f>
        <v>0</v>
      </c>
    </row>
    <row r="650" spans="1:22" x14ac:dyDescent="0.35">
      <c r="A650" t="s">
        <v>696</v>
      </c>
      <c r="B650" t="s">
        <v>36</v>
      </c>
      <c r="C650">
        <v>0</v>
      </c>
      <c r="D650" t="s">
        <v>21</v>
      </c>
      <c r="E650" t="s">
        <v>21</v>
      </c>
      <c r="F650" t="s">
        <v>27</v>
      </c>
      <c r="G650" s="2">
        <v>16</v>
      </c>
      <c r="H650" t="s">
        <v>20</v>
      </c>
      <c r="I650" t="s">
        <v>23</v>
      </c>
      <c r="J650" t="s">
        <v>21</v>
      </c>
      <c r="K650" t="s">
        <v>20</v>
      </c>
      <c r="L650" t="s">
        <v>33</v>
      </c>
      <c r="M650" t="s">
        <v>20</v>
      </c>
      <c r="N650" t="s">
        <v>43</v>
      </c>
      <c r="O650" s="1">
        <v>92.1</v>
      </c>
      <c r="P650" s="1">
        <v>1471.67</v>
      </c>
      <c r="Q650">
        <v>0</v>
      </c>
      <c r="R650" t="s">
        <v>20</v>
      </c>
      <c r="S650" t="str">
        <f>IF(ChurnData[[#This Row],[MonthlyCharges]]&lt;=30,"1. Up to 30",IF(ChurnData[[#This Row],[MonthlyCharges]]&lt;=50,"2. 31-50",IF(ChurnData[[#This Row],[MonthlyCharges]]&lt;=70,"3. 51-70",IF(ChurnData[[#This Row],[MonthlyCharges]]&lt;=90,"4. 71-90","5. Over 90"))))</f>
        <v>5. Over 90</v>
      </c>
      <c r="T650" t="str">
        <f>IF(AND(ChurnData[[#This Row],[Contract]]="Month-to-month",ChurnData[[#This Row],[InternetService]]="Fiber optic",ChurnData[[#This Row],[TenureMonths]]&lt;=11),"High-risk","Other")</f>
        <v>Other</v>
      </c>
      <c r="U650" t="str">
        <f>IF(ChurnData[[#This Row],[TenureMonths]]&lt;=11,"0-11",IF(ChurnData[[#This Row],[TenureMonths]]&lt;=23,"12-23",IF(ChurnData[[#This Row],[TenureMonths]]&lt;=35,"24-35",IF(ChurnData[[#This Row],[TenureMonths]]&lt;=47,"36-47",IF(ChurnData[[#This Row],[TenureMonths]]&lt;=59,"48-59","60-72")))))</f>
        <v>12-23</v>
      </c>
      <c r="V650">
        <f>IF(ChurnData[[#This Row],[Churn]]="Yes",1,0)</f>
        <v>1</v>
      </c>
    </row>
    <row r="651" spans="1:22" x14ac:dyDescent="0.35">
      <c r="A651" t="s">
        <v>697</v>
      </c>
      <c r="B651" t="s">
        <v>36</v>
      </c>
      <c r="C651">
        <v>0</v>
      </c>
      <c r="D651" t="s">
        <v>21</v>
      </c>
      <c r="E651" t="s">
        <v>21</v>
      </c>
      <c r="F651" t="s">
        <v>22</v>
      </c>
      <c r="G651" s="2">
        <v>42</v>
      </c>
      <c r="H651" t="s">
        <v>20</v>
      </c>
      <c r="I651" t="s">
        <v>21</v>
      </c>
      <c r="J651" t="s">
        <v>28</v>
      </c>
      <c r="K651" t="s">
        <v>28</v>
      </c>
      <c r="L651" t="s">
        <v>29</v>
      </c>
      <c r="M651" t="s">
        <v>21</v>
      </c>
      <c r="N651" t="s">
        <v>30</v>
      </c>
      <c r="O651" s="1">
        <v>24.46</v>
      </c>
      <c r="P651" s="1">
        <v>1018.37</v>
      </c>
      <c r="Q651">
        <v>2</v>
      </c>
      <c r="R651" t="s">
        <v>21</v>
      </c>
      <c r="S651" t="str">
        <f>IF(ChurnData[[#This Row],[MonthlyCharges]]&lt;=30,"1. Up to 30",IF(ChurnData[[#This Row],[MonthlyCharges]]&lt;=50,"2. 31-50",IF(ChurnData[[#This Row],[MonthlyCharges]]&lt;=70,"3. 51-70",IF(ChurnData[[#This Row],[MonthlyCharges]]&lt;=90,"4. 71-90","5. Over 90"))))</f>
        <v>1. Up to 30</v>
      </c>
      <c r="T651" t="str">
        <f>IF(AND(ChurnData[[#This Row],[Contract]]="Month-to-month",ChurnData[[#This Row],[InternetService]]="Fiber optic",ChurnData[[#This Row],[TenureMonths]]&lt;=11),"High-risk","Other")</f>
        <v>Other</v>
      </c>
      <c r="U651" t="str">
        <f>IF(ChurnData[[#This Row],[TenureMonths]]&lt;=11,"0-11",IF(ChurnData[[#This Row],[TenureMonths]]&lt;=23,"12-23",IF(ChurnData[[#This Row],[TenureMonths]]&lt;=35,"24-35",IF(ChurnData[[#This Row],[TenureMonths]]&lt;=47,"36-47",IF(ChurnData[[#This Row],[TenureMonths]]&lt;=59,"48-59","60-72")))))</f>
        <v>36-47</v>
      </c>
      <c r="V651">
        <f>IF(ChurnData[[#This Row],[Churn]]="Yes",1,0)</f>
        <v>0</v>
      </c>
    </row>
    <row r="652" spans="1:22" x14ac:dyDescent="0.35">
      <c r="A652" t="s">
        <v>698</v>
      </c>
      <c r="B652" t="s">
        <v>36</v>
      </c>
      <c r="C652">
        <v>0</v>
      </c>
      <c r="D652" t="s">
        <v>21</v>
      </c>
      <c r="E652" t="s">
        <v>21</v>
      </c>
      <c r="F652" t="s">
        <v>47</v>
      </c>
      <c r="G652" s="2">
        <v>32</v>
      </c>
      <c r="H652" t="s">
        <v>20</v>
      </c>
      <c r="I652" t="s">
        <v>23</v>
      </c>
      <c r="J652" t="s">
        <v>20</v>
      </c>
      <c r="K652" t="s">
        <v>20</v>
      </c>
      <c r="L652" t="s">
        <v>29</v>
      </c>
      <c r="M652" t="s">
        <v>21</v>
      </c>
      <c r="N652" t="s">
        <v>43</v>
      </c>
      <c r="O652" s="1">
        <v>87.57</v>
      </c>
      <c r="P652" s="1">
        <v>2859.73</v>
      </c>
      <c r="Q652">
        <v>0</v>
      </c>
      <c r="R652" t="s">
        <v>21</v>
      </c>
      <c r="S652" t="str">
        <f>IF(ChurnData[[#This Row],[MonthlyCharges]]&lt;=30,"1. Up to 30",IF(ChurnData[[#This Row],[MonthlyCharges]]&lt;=50,"2. 31-50",IF(ChurnData[[#This Row],[MonthlyCharges]]&lt;=70,"3. 51-70",IF(ChurnData[[#This Row],[MonthlyCharges]]&lt;=90,"4. 71-90","5. Over 90"))))</f>
        <v>4. 71-90</v>
      </c>
      <c r="T652" t="str">
        <f>IF(AND(ChurnData[[#This Row],[Contract]]="Month-to-month",ChurnData[[#This Row],[InternetService]]="Fiber optic",ChurnData[[#This Row],[TenureMonths]]&lt;=11),"High-risk","Other")</f>
        <v>Other</v>
      </c>
      <c r="U652" t="str">
        <f>IF(ChurnData[[#This Row],[TenureMonths]]&lt;=11,"0-11",IF(ChurnData[[#This Row],[TenureMonths]]&lt;=23,"12-23",IF(ChurnData[[#This Row],[TenureMonths]]&lt;=35,"24-35",IF(ChurnData[[#This Row],[TenureMonths]]&lt;=47,"36-47",IF(ChurnData[[#This Row],[TenureMonths]]&lt;=59,"48-59","60-72")))))</f>
        <v>24-35</v>
      </c>
      <c r="V652">
        <f>IF(ChurnData[[#This Row],[Churn]]="Yes",1,0)</f>
        <v>0</v>
      </c>
    </row>
    <row r="653" spans="1:22" x14ac:dyDescent="0.35">
      <c r="A653" t="s">
        <v>699</v>
      </c>
      <c r="B653" t="s">
        <v>19</v>
      </c>
      <c r="C653">
        <v>0</v>
      </c>
      <c r="D653" t="s">
        <v>21</v>
      </c>
      <c r="E653" t="s">
        <v>21</v>
      </c>
      <c r="F653" t="s">
        <v>56</v>
      </c>
      <c r="G653" s="2">
        <v>52</v>
      </c>
      <c r="H653" t="s">
        <v>20</v>
      </c>
      <c r="I653" t="s">
        <v>23</v>
      </c>
      <c r="J653" t="s">
        <v>20</v>
      </c>
      <c r="K653" t="s">
        <v>20</v>
      </c>
      <c r="L653" t="s">
        <v>24</v>
      </c>
      <c r="M653" t="s">
        <v>20</v>
      </c>
      <c r="N653" t="s">
        <v>25</v>
      </c>
      <c r="O653" s="1">
        <v>94.09</v>
      </c>
      <c r="P653" s="1">
        <v>5026.87</v>
      </c>
      <c r="Q653">
        <v>5</v>
      </c>
      <c r="R653" t="s">
        <v>21</v>
      </c>
      <c r="S653" t="str">
        <f>IF(ChurnData[[#This Row],[MonthlyCharges]]&lt;=30,"1. Up to 30",IF(ChurnData[[#This Row],[MonthlyCharges]]&lt;=50,"2. 31-50",IF(ChurnData[[#This Row],[MonthlyCharges]]&lt;=70,"3. 51-70",IF(ChurnData[[#This Row],[MonthlyCharges]]&lt;=90,"4. 71-90","5. Over 90"))))</f>
        <v>5. Over 90</v>
      </c>
      <c r="T653" t="str">
        <f>IF(AND(ChurnData[[#This Row],[Contract]]="Month-to-month",ChurnData[[#This Row],[InternetService]]="Fiber optic",ChurnData[[#This Row],[TenureMonths]]&lt;=11),"High-risk","Other")</f>
        <v>Other</v>
      </c>
      <c r="U653" t="str">
        <f>IF(ChurnData[[#This Row],[TenureMonths]]&lt;=11,"0-11",IF(ChurnData[[#This Row],[TenureMonths]]&lt;=23,"12-23",IF(ChurnData[[#This Row],[TenureMonths]]&lt;=35,"24-35",IF(ChurnData[[#This Row],[TenureMonths]]&lt;=47,"36-47",IF(ChurnData[[#This Row],[TenureMonths]]&lt;=59,"48-59","60-72")))))</f>
        <v>48-59</v>
      </c>
      <c r="V653">
        <f>IF(ChurnData[[#This Row],[Churn]]="Yes",1,0)</f>
        <v>0</v>
      </c>
    </row>
    <row r="654" spans="1:22" x14ac:dyDescent="0.35">
      <c r="A654" t="s">
        <v>700</v>
      </c>
      <c r="B654" t="s">
        <v>36</v>
      </c>
      <c r="C654">
        <v>0</v>
      </c>
      <c r="D654" t="s">
        <v>21</v>
      </c>
      <c r="E654" t="s">
        <v>21</v>
      </c>
      <c r="F654" t="s">
        <v>49</v>
      </c>
      <c r="G654" s="2">
        <v>8</v>
      </c>
      <c r="H654" t="s">
        <v>20</v>
      </c>
      <c r="I654" t="s">
        <v>23</v>
      </c>
      <c r="J654" t="s">
        <v>21</v>
      </c>
      <c r="K654" t="s">
        <v>20</v>
      </c>
      <c r="L654" t="s">
        <v>29</v>
      </c>
      <c r="M654" t="s">
        <v>20</v>
      </c>
      <c r="N654" t="s">
        <v>30</v>
      </c>
      <c r="O654" s="1">
        <v>90.34</v>
      </c>
      <c r="P654" s="1">
        <v>709.39</v>
      </c>
      <c r="Q654">
        <v>2</v>
      </c>
      <c r="R654" t="s">
        <v>21</v>
      </c>
      <c r="S654" t="str">
        <f>IF(ChurnData[[#This Row],[MonthlyCharges]]&lt;=30,"1. Up to 30",IF(ChurnData[[#This Row],[MonthlyCharges]]&lt;=50,"2. 31-50",IF(ChurnData[[#This Row],[MonthlyCharges]]&lt;=70,"3. 51-70",IF(ChurnData[[#This Row],[MonthlyCharges]]&lt;=90,"4. 71-90","5. Over 90"))))</f>
        <v>5. Over 90</v>
      </c>
      <c r="T654" t="str">
        <f>IF(AND(ChurnData[[#This Row],[Contract]]="Month-to-month",ChurnData[[#This Row],[InternetService]]="Fiber optic",ChurnData[[#This Row],[TenureMonths]]&lt;=11),"High-risk","Other")</f>
        <v>Other</v>
      </c>
      <c r="U654" t="str">
        <f>IF(ChurnData[[#This Row],[TenureMonths]]&lt;=11,"0-11",IF(ChurnData[[#This Row],[TenureMonths]]&lt;=23,"12-23",IF(ChurnData[[#This Row],[TenureMonths]]&lt;=35,"24-35",IF(ChurnData[[#This Row],[TenureMonths]]&lt;=47,"36-47",IF(ChurnData[[#This Row],[TenureMonths]]&lt;=59,"48-59","60-72")))))</f>
        <v>0-11</v>
      </c>
      <c r="V654">
        <f>IF(ChurnData[[#This Row],[Churn]]="Yes",1,0)</f>
        <v>0</v>
      </c>
    </row>
    <row r="655" spans="1:22" x14ac:dyDescent="0.35">
      <c r="A655" t="s">
        <v>701</v>
      </c>
      <c r="B655" t="s">
        <v>19</v>
      </c>
      <c r="C655">
        <v>0</v>
      </c>
      <c r="D655" t="s">
        <v>21</v>
      </c>
      <c r="E655" t="s">
        <v>20</v>
      </c>
      <c r="F655" t="s">
        <v>37</v>
      </c>
      <c r="G655" s="2">
        <v>42</v>
      </c>
      <c r="H655" t="s">
        <v>20</v>
      </c>
      <c r="I655" t="s">
        <v>23</v>
      </c>
      <c r="J655" t="s">
        <v>21</v>
      </c>
      <c r="K655" t="s">
        <v>20</v>
      </c>
      <c r="L655" t="s">
        <v>29</v>
      </c>
      <c r="M655" t="s">
        <v>20</v>
      </c>
      <c r="N655" t="s">
        <v>25</v>
      </c>
      <c r="O655" s="1">
        <v>92.02</v>
      </c>
      <c r="P655" s="1">
        <v>3903.38</v>
      </c>
      <c r="Q655">
        <v>1</v>
      </c>
      <c r="R655" t="s">
        <v>21</v>
      </c>
      <c r="S655" t="str">
        <f>IF(ChurnData[[#This Row],[MonthlyCharges]]&lt;=30,"1. Up to 30",IF(ChurnData[[#This Row],[MonthlyCharges]]&lt;=50,"2. 31-50",IF(ChurnData[[#This Row],[MonthlyCharges]]&lt;=70,"3. 51-70",IF(ChurnData[[#This Row],[MonthlyCharges]]&lt;=90,"4. 71-90","5. Over 90"))))</f>
        <v>5. Over 90</v>
      </c>
      <c r="T655" t="str">
        <f>IF(AND(ChurnData[[#This Row],[Contract]]="Month-to-month",ChurnData[[#This Row],[InternetService]]="Fiber optic",ChurnData[[#This Row],[TenureMonths]]&lt;=11),"High-risk","Other")</f>
        <v>Other</v>
      </c>
      <c r="U655" t="str">
        <f>IF(ChurnData[[#This Row],[TenureMonths]]&lt;=11,"0-11",IF(ChurnData[[#This Row],[TenureMonths]]&lt;=23,"12-23",IF(ChurnData[[#This Row],[TenureMonths]]&lt;=35,"24-35",IF(ChurnData[[#This Row],[TenureMonths]]&lt;=47,"36-47",IF(ChurnData[[#This Row],[TenureMonths]]&lt;=59,"48-59","60-72")))))</f>
        <v>36-47</v>
      </c>
      <c r="V655">
        <f>IF(ChurnData[[#This Row],[Churn]]="Yes",1,0)</f>
        <v>0</v>
      </c>
    </row>
    <row r="656" spans="1:22" x14ac:dyDescent="0.35">
      <c r="A656" t="s">
        <v>703</v>
      </c>
      <c r="B656" t="s">
        <v>19</v>
      </c>
      <c r="C656">
        <v>0</v>
      </c>
      <c r="D656" t="s">
        <v>21</v>
      </c>
      <c r="E656" t="s">
        <v>21</v>
      </c>
      <c r="F656" t="s">
        <v>45</v>
      </c>
      <c r="G656" s="2">
        <v>23</v>
      </c>
      <c r="H656" t="s">
        <v>21</v>
      </c>
      <c r="I656" t="s">
        <v>32</v>
      </c>
      <c r="J656" t="s">
        <v>20</v>
      </c>
      <c r="K656" t="s">
        <v>20</v>
      </c>
      <c r="L656" t="s">
        <v>33</v>
      </c>
      <c r="M656" t="s">
        <v>21</v>
      </c>
      <c r="N656" t="s">
        <v>43</v>
      </c>
      <c r="O656" s="1">
        <v>50.66</v>
      </c>
      <c r="P656" s="1">
        <v>1194.74</v>
      </c>
      <c r="Q656">
        <v>0</v>
      </c>
      <c r="R656" t="s">
        <v>21</v>
      </c>
      <c r="S656" t="str">
        <f>IF(ChurnData[[#This Row],[MonthlyCharges]]&lt;=30,"1. Up to 30",IF(ChurnData[[#This Row],[MonthlyCharges]]&lt;=50,"2. 31-50",IF(ChurnData[[#This Row],[MonthlyCharges]]&lt;=70,"3. 51-70",IF(ChurnData[[#This Row],[MonthlyCharges]]&lt;=90,"4. 71-90","5. Over 90"))))</f>
        <v>3. 51-70</v>
      </c>
      <c r="T656" t="str">
        <f>IF(AND(ChurnData[[#This Row],[Contract]]="Month-to-month",ChurnData[[#This Row],[InternetService]]="Fiber optic",ChurnData[[#This Row],[TenureMonths]]&lt;=11),"High-risk","Other")</f>
        <v>Other</v>
      </c>
      <c r="U656" t="str">
        <f>IF(ChurnData[[#This Row],[TenureMonths]]&lt;=11,"0-11",IF(ChurnData[[#This Row],[TenureMonths]]&lt;=23,"12-23",IF(ChurnData[[#This Row],[TenureMonths]]&lt;=35,"24-35",IF(ChurnData[[#This Row],[TenureMonths]]&lt;=47,"36-47",IF(ChurnData[[#This Row],[TenureMonths]]&lt;=59,"48-59","60-72")))))</f>
        <v>12-23</v>
      </c>
      <c r="V656">
        <f>IF(ChurnData[[#This Row],[Churn]]="Yes",1,0)</f>
        <v>0</v>
      </c>
    </row>
    <row r="657" spans="1:22" x14ac:dyDescent="0.35">
      <c r="A657" t="s">
        <v>704</v>
      </c>
      <c r="B657" t="s">
        <v>36</v>
      </c>
      <c r="C657">
        <v>0</v>
      </c>
      <c r="D657" t="s">
        <v>21</v>
      </c>
      <c r="E657" t="s">
        <v>21</v>
      </c>
      <c r="F657" t="s">
        <v>49</v>
      </c>
      <c r="G657" s="2">
        <v>2</v>
      </c>
      <c r="H657" t="s">
        <v>20</v>
      </c>
      <c r="I657" t="s">
        <v>23</v>
      </c>
      <c r="J657" t="s">
        <v>21</v>
      </c>
      <c r="K657" t="s">
        <v>20</v>
      </c>
      <c r="L657" t="s">
        <v>33</v>
      </c>
      <c r="M657" t="s">
        <v>21</v>
      </c>
      <c r="N657" t="s">
        <v>30</v>
      </c>
      <c r="O657" s="1">
        <v>94.61</v>
      </c>
      <c r="P657" s="1">
        <v>194.45</v>
      </c>
      <c r="Q657">
        <v>1</v>
      </c>
      <c r="R657" t="s">
        <v>20</v>
      </c>
      <c r="S657" t="str">
        <f>IF(ChurnData[[#This Row],[MonthlyCharges]]&lt;=30,"1. Up to 30",IF(ChurnData[[#This Row],[MonthlyCharges]]&lt;=50,"2. 31-50",IF(ChurnData[[#This Row],[MonthlyCharges]]&lt;=70,"3. 51-70",IF(ChurnData[[#This Row],[MonthlyCharges]]&lt;=90,"4. 71-90","5. Over 90"))))</f>
        <v>5. Over 90</v>
      </c>
      <c r="T657" t="str">
        <f>IF(AND(ChurnData[[#This Row],[Contract]]="Month-to-month",ChurnData[[#This Row],[InternetService]]="Fiber optic",ChurnData[[#This Row],[TenureMonths]]&lt;=11),"High-risk","Other")</f>
        <v>High-risk</v>
      </c>
      <c r="U657" t="str">
        <f>IF(ChurnData[[#This Row],[TenureMonths]]&lt;=11,"0-11",IF(ChurnData[[#This Row],[TenureMonths]]&lt;=23,"12-23",IF(ChurnData[[#This Row],[TenureMonths]]&lt;=35,"24-35",IF(ChurnData[[#This Row],[TenureMonths]]&lt;=47,"36-47",IF(ChurnData[[#This Row],[TenureMonths]]&lt;=59,"48-59","60-72")))))</f>
        <v>0-11</v>
      </c>
      <c r="V657">
        <f>IF(ChurnData[[#This Row],[Churn]]="Yes",1,0)</f>
        <v>1</v>
      </c>
    </row>
    <row r="658" spans="1:22" x14ac:dyDescent="0.35">
      <c r="A658" t="s">
        <v>705</v>
      </c>
      <c r="B658" t="s">
        <v>19</v>
      </c>
      <c r="C658">
        <v>0</v>
      </c>
      <c r="D658" t="s">
        <v>21</v>
      </c>
      <c r="E658" t="s">
        <v>21</v>
      </c>
      <c r="F658" t="s">
        <v>58</v>
      </c>
      <c r="G658" s="2">
        <v>12</v>
      </c>
      <c r="H658" t="s">
        <v>20</v>
      </c>
      <c r="I658" t="s">
        <v>23</v>
      </c>
      <c r="J658" t="s">
        <v>21</v>
      </c>
      <c r="K658" t="s">
        <v>20</v>
      </c>
      <c r="L658" t="s">
        <v>33</v>
      </c>
      <c r="M658" t="s">
        <v>20</v>
      </c>
      <c r="N658" t="s">
        <v>30</v>
      </c>
      <c r="O658" s="1">
        <v>83.7</v>
      </c>
      <c r="P658" s="1">
        <v>1027.6500000000001</v>
      </c>
      <c r="Q658">
        <v>4</v>
      </c>
      <c r="R658" t="s">
        <v>21</v>
      </c>
      <c r="S658" t="str">
        <f>IF(ChurnData[[#This Row],[MonthlyCharges]]&lt;=30,"1. Up to 30",IF(ChurnData[[#This Row],[MonthlyCharges]]&lt;=50,"2. 31-50",IF(ChurnData[[#This Row],[MonthlyCharges]]&lt;=70,"3. 51-70",IF(ChurnData[[#This Row],[MonthlyCharges]]&lt;=90,"4. 71-90","5. Over 90"))))</f>
        <v>4. 71-90</v>
      </c>
      <c r="T658" t="str">
        <f>IF(AND(ChurnData[[#This Row],[Contract]]="Month-to-month",ChurnData[[#This Row],[InternetService]]="Fiber optic",ChurnData[[#This Row],[TenureMonths]]&lt;=11),"High-risk","Other")</f>
        <v>Other</v>
      </c>
      <c r="U658" t="str">
        <f>IF(ChurnData[[#This Row],[TenureMonths]]&lt;=11,"0-11",IF(ChurnData[[#This Row],[TenureMonths]]&lt;=23,"12-23",IF(ChurnData[[#This Row],[TenureMonths]]&lt;=35,"24-35",IF(ChurnData[[#This Row],[TenureMonths]]&lt;=47,"36-47",IF(ChurnData[[#This Row],[TenureMonths]]&lt;=59,"48-59","60-72")))))</f>
        <v>12-23</v>
      </c>
      <c r="V658">
        <f>IF(ChurnData[[#This Row],[Churn]]="Yes",1,0)</f>
        <v>0</v>
      </c>
    </row>
    <row r="659" spans="1:22" x14ac:dyDescent="0.35">
      <c r="A659" t="s">
        <v>706</v>
      </c>
      <c r="B659" t="s">
        <v>36</v>
      </c>
      <c r="C659">
        <v>0</v>
      </c>
      <c r="D659" t="s">
        <v>21</v>
      </c>
      <c r="E659" t="s">
        <v>21</v>
      </c>
      <c r="F659" t="s">
        <v>27</v>
      </c>
      <c r="G659" s="2">
        <v>72</v>
      </c>
      <c r="H659" t="s">
        <v>20</v>
      </c>
      <c r="I659" t="s">
        <v>32</v>
      </c>
      <c r="J659" t="s">
        <v>21</v>
      </c>
      <c r="K659" t="s">
        <v>21</v>
      </c>
      <c r="L659" t="s">
        <v>24</v>
      </c>
      <c r="M659" t="s">
        <v>21</v>
      </c>
      <c r="N659" t="s">
        <v>43</v>
      </c>
      <c r="O659" s="1">
        <v>62.84</v>
      </c>
      <c r="P659" s="1">
        <v>4561.08</v>
      </c>
      <c r="Q659">
        <v>2</v>
      </c>
      <c r="R659" t="s">
        <v>21</v>
      </c>
      <c r="S659" t="str">
        <f>IF(ChurnData[[#This Row],[MonthlyCharges]]&lt;=30,"1. Up to 30",IF(ChurnData[[#This Row],[MonthlyCharges]]&lt;=50,"2. 31-50",IF(ChurnData[[#This Row],[MonthlyCharges]]&lt;=70,"3. 51-70",IF(ChurnData[[#This Row],[MonthlyCharges]]&lt;=90,"4. 71-90","5. Over 90"))))</f>
        <v>3. 51-70</v>
      </c>
      <c r="T659" t="str">
        <f>IF(AND(ChurnData[[#This Row],[Contract]]="Month-to-month",ChurnData[[#This Row],[InternetService]]="Fiber optic",ChurnData[[#This Row],[TenureMonths]]&lt;=11),"High-risk","Other")</f>
        <v>Other</v>
      </c>
      <c r="U659" t="str">
        <f>IF(ChurnData[[#This Row],[TenureMonths]]&lt;=11,"0-11",IF(ChurnData[[#This Row],[TenureMonths]]&lt;=23,"12-23",IF(ChurnData[[#This Row],[TenureMonths]]&lt;=35,"24-35",IF(ChurnData[[#This Row],[TenureMonths]]&lt;=47,"36-47",IF(ChurnData[[#This Row],[TenureMonths]]&lt;=59,"48-59","60-72")))))</f>
        <v>60-72</v>
      </c>
      <c r="V659">
        <f>IF(ChurnData[[#This Row],[Churn]]="Yes",1,0)</f>
        <v>0</v>
      </c>
    </row>
    <row r="660" spans="1:22" x14ac:dyDescent="0.35">
      <c r="A660" t="s">
        <v>707</v>
      </c>
      <c r="B660" t="s">
        <v>19</v>
      </c>
      <c r="C660">
        <v>0</v>
      </c>
      <c r="D660" t="s">
        <v>21</v>
      </c>
      <c r="E660" t="s">
        <v>21</v>
      </c>
      <c r="F660" t="s">
        <v>22</v>
      </c>
      <c r="G660" s="2">
        <v>38</v>
      </c>
      <c r="H660" t="s">
        <v>20</v>
      </c>
      <c r="I660" t="s">
        <v>21</v>
      </c>
      <c r="J660" t="s">
        <v>28</v>
      </c>
      <c r="K660" t="s">
        <v>28</v>
      </c>
      <c r="L660" t="s">
        <v>33</v>
      </c>
      <c r="M660" t="s">
        <v>20</v>
      </c>
      <c r="N660" t="s">
        <v>43</v>
      </c>
      <c r="O660" s="1">
        <v>22.21</v>
      </c>
      <c r="P660" s="1">
        <v>865.04</v>
      </c>
      <c r="Q660">
        <v>1</v>
      </c>
      <c r="R660" t="s">
        <v>21</v>
      </c>
      <c r="S660" t="str">
        <f>IF(ChurnData[[#This Row],[MonthlyCharges]]&lt;=30,"1. Up to 30",IF(ChurnData[[#This Row],[MonthlyCharges]]&lt;=50,"2. 31-50",IF(ChurnData[[#This Row],[MonthlyCharges]]&lt;=70,"3. 51-70",IF(ChurnData[[#This Row],[MonthlyCharges]]&lt;=90,"4. 71-90","5. Over 90"))))</f>
        <v>1. Up to 30</v>
      </c>
      <c r="T660" t="str">
        <f>IF(AND(ChurnData[[#This Row],[Contract]]="Month-to-month",ChurnData[[#This Row],[InternetService]]="Fiber optic",ChurnData[[#This Row],[TenureMonths]]&lt;=11),"High-risk","Other")</f>
        <v>Other</v>
      </c>
      <c r="U660" t="str">
        <f>IF(ChurnData[[#This Row],[TenureMonths]]&lt;=11,"0-11",IF(ChurnData[[#This Row],[TenureMonths]]&lt;=23,"12-23",IF(ChurnData[[#This Row],[TenureMonths]]&lt;=35,"24-35",IF(ChurnData[[#This Row],[TenureMonths]]&lt;=47,"36-47",IF(ChurnData[[#This Row],[TenureMonths]]&lt;=59,"48-59","60-72")))))</f>
        <v>36-47</v>
      </c>
      <c r="V660">
        <f>IF(ChurnData[[#This Row],[Churn]]="Yes",1,0)</f>
        <v>0</v>
      </c>
    </row>
    <row r="661" spans="1:22" x14ac:dyDescent="0.35">
      <c r="A661" t="s">
        <v>708</v>
      </c>
      <c r="B661" t="s">
        <v>19</v>
      </c>
      <c r="C661">
        <v>0</v>
      </c>
      <c r="D661" t="s">
        <v>21</v>
      </c>
      <c r="E661" t="s">
        <v>21</v>
      </c>
      <c r="F661" t="s">
        <v>58</v>
      </c>
      <c r="G661" s="2">
        <v>40</v>
      </c>
      <c r="H661" t="s">
        <v>20</v>
      </c>
      <c r="I661" t="s">
        <v>32</v>
      </c>
      <c r="J661" t="s">
        <v>20</v>
      </c>
      <c r="K661" t="s">
        <v>20</v>
      </c>
      <c r="L661" t="s">
        <v>29</v>
      </c>
      <c r="M661" t="s">
        <v>20</v>
      </c>
      <c r="N661" t="s">
        <v>34</v>
      </c>
      <c r="O661" s="1">
        <v>73.38</v>
      </c>
      <c r="P661" s="1">
        <v>2866.85</v>
      </c>
      <c r="Q661">
        <v>4</v>
      </c>
      <c r="R661" t="s">
        <v>21</v>
      </c>
      <c r="S661" t="str">
        <f>IF(ChurnData[[#This Row],[MonthlyCharges]]&lt;=30,"1. Up to 30",IF(ChurnData[[#This Row],[MonthlyCharges]]&lt;=50,"2. 31-50",IF(ChurnData[[#This Row],[MonthlyCharges]]&lt;=70,"3. 51-70",IF(ChurnData[[#This Row],[MonthlyCharges]]&lt;=90,"4. 71-90","5. Over 90"))))</f>
        <v>4. 71-90</v>
      </c>
      <c r="T661" t="str">
        <f>IF(AND(ChurnData[[#This Row],[Contract]]="Month-to-month",ChurnData[[#This Row],[InternetService]]="Fiber optic",ChurnData[[#This Row],[TenureMonths]]&lt;=11),"High-risk","Other")</f>
        <v>Other</v>
      </c>
      <c r="U661" t="str">
        <f>IF(ChurnData[[#This Row],[TenureMonths]]&lt;=11,"0-11",IF(ChurnData[[#This Row],[TenureMonths]]&lt;=23,"12-23",IF(ChurnData[[#This Row],[TenureMonths]]&lt;=35,"24-35",IF(ChurnData[[#This Row],[TenureMonths]]&lt;=47,"36-47",IF(ChurnData[[#This Row],[TenureMonths]]&lt;=59,"48-59","60-72")))))</f>
        <v>36-47</v>
      </c>
      <c r="V661">
        <f>IF(ChurnData[[#This Row],[Churn]]="Yes",1,0)</f>
        <v>0</v>
      </c>
    </row>
    <row r="662" spans="1:22" x14ac:dyDescent="0.35">
      <c r="A662" t="s">
        <v>709</v>
      </c>
      <c r="B662" t="s">
        <v>36</v>
      </c>
      <c r="C662">
        <v>1</v>
      </c>
      <c r="D662" t="s">
        <v>20</v>
      </c>
      <c r="E662" t="s">
        <v>21</v>
      </c>
      <c r="F662" t="s">
        <v>37</v>
      </c>
      <c r="G662" s="2">
        <v>4</v>
      </c>
      <c r="H662" t="s">
        <v>20</v>
      </c>
      <c r="I662" t="s">
        <v>23</v>
      </c>
      <c r="J662" t="s">
        <v>20</v>
      </c>
      <c r="K662" t="s">
        <v>20</v>
      </c>
      <c r="L662" t="s">
        <v>33</v>
      </c>
      <c r="M662" t="s">
        <v>20</v>
      </c>
      <c r="N662" t="s">
        <v>34</v>
      </c>
      <c r="O662" s="1">
        <v>95.79</v>
      </c>
      <c r="P662" s="1">
        <v>378.61</v>
      </c>
      <c r="Q662">
        <v>1</v>
      </c>
      <c r="R662" t="s">
        <v>20</v>
      </c>
      <c r="S662" t="str">
        <f>IF(ChurnData[[#This Row],[MonthlyCharges]]&lt;=30,"1. Up to 30",IF(ChurnData[[#This Row],[MonthlyCharges]]&lt;=50,"2. 31-50",IF(ChurnData[[#This Row],[MonthlyCharges]]&lt;=70,"3. 51-70",IF(ChurnData[[#This Row],[MonthlyCharges]]&lt;=90,"4. 71-90","5. Over 90"))))</f>
        <v>5. Over 90</v>
      </c>
      <c r="T662" t="str">
        <f>IF(AND(ChurnData[[#This Row],[Contract]]="Month-to-month",ChurnData[[#This Row],[InternetService]]="Fiber optic",ChurnData[[#This Row],[TenureMonths]]&lt;=11),"High-risk","Other")</f>
        <v>High-risk</v>
      </c>
      <c r="U662" t="str">
        <f>IF(ChurnData[[#This Row],[TenureMonths]]&lt;=11,"0-11",IF(ChurnData[[#This Row],[TenureMonths]]&lt;=23,"12-23",IF(ChurnData[[#This Row],[TenureMonths]]&lt;=35,"24-35",IF(ChurnData[[#This Row],[TenureMonths]]&lt;=47,"36-47",IF(ChurnData[[#This Row],[TenureMonths]]&lt;=59,"48-59","60-72")))))</f>
        <v>0-11</v>
      </c>
      <c r="V662">
        <f>IF(ChurnData[[#This Row],[Churn]]="Yes",1,0)</f>
        <v>1</v>
      </c>
    </row>
    <row r="663" spans="1:22" x14ac:dyDescent="0.35">
      <c r="A663" t="s">
        <v>710</v>
      </c>
      <c r="B663" t="s">
        <v>19</v>
      </c>
      <c r="C663">
        <v>0</v>
      </c>
      <c r="D663" t="s">
        <v>20</v>
      </c>
      <c r="E663" t="s">
        <v>20</v>
      </c>
      <c r="F663" t="s">
        <v>65</v>
      </c>
      <c r="G663" s="2">
        <v>6</v>
      </c>
      <c r="H663" t="s">
        <v>20</v>
      </c>
      <c r="I663" t="s">
        <v>23</v>
      </c>
      <c r="J663" t="s">
        <v>21</v>
      </c>
      <c r="K663" t="s">
        <v>21</v>
      </c>
      <c r="L663" t="s">
        <v>33</v>
      </c>
      <c r="M663" t="s">
        <v>21</v>
      </c>
      <c r="N663" t="s">
        <v>34</v>
      </c>
      <c r="O663" s="1">
        <v>86.57</v>
      </c>
      <c r="P663" s="1">
        <v>527.23</v>
      </c>
      <c r="Q663">
        <v>3</v>
      </c>
      <c r="R663" t="s">
        <v>20</v>
      </c>
      <c r="S663" t="str">
        <f>IF(ChurnData[[#This Row],[MonthlyCharges]]&lt;=30,"1. Up to 30",IF(ChurnData[[#This Row],[MonthlyCharges]]&lt;=50,"2. 31-50",IF(ChurnData[[#This Row],[MonthlyCharges]]&lt;=70,"3. 51-70",IF(ChurnData[[#This Row],[MonthlyCharges]]&lt;=90,"4. 71-90","5. Over 90"))))</f>
        <v>4. 71-90</v>
      </c>
      <c r="T663" t="str">
        <f>IF(AND(ChurnData[[#This Row],[Contract]]="Month-to-month",ChurnData[[#This Row],[InternetService]]="Fiber optic",ChurnData[[#This Row],[TenureMonths]]&lt;=11),"High-risk","Other")</f>
        <v>High-risk</v>
      </c>
      <c r="U663" t="str">
        <f>IF(ChurnData[[#This Row],[TenureMonths]]&lt;=11,"0-11",IF(ChurnData[[#This Row],[TenureMonths]]&lt;=23,"12-23",IF(ChurnData[[#This Row],[TenureMonths]]&lt;=35,"24-35",IF(ChurnData[[#This Row],[TenureMonths]]&lt;=47,"36-47",IF(ChurnData[[#This Row],[TenureMonths]]&lt;=59,"48-59","60-72")))))</f>
        <v>0-11</v>
      </c>
      <c r="V663">
        <f>IF(ChurnData[[#This Row],[Churn]]="Yes",1,0)</f>
        <v>1</v>
      </c>
    </row>
    <row r="664" spans="1:22" x14ac:dyDescent="0.35">
      <c r="A664" t="s">
        <v>711</v>
      </c>
      <c r="B664" t="s">
        <v>36</v>
      </c>
      <c r="C664">
        <v>0</v>
      </c>
      <c r="D664" t="s">
        <v>21</v>
      </c>
      <c r="E664" t="s">
        <v>21</v>
      </c>
      <c r="F664" t="s">
        <v>75</v>
      </c>
      <c r="G664" s="2">
        <v>8</v>
      </c>
      <c r="H664" t="s">
        <v>20</v>
      </c>
      <c r="I664" t="s">
        <v>21</v>
      </c>
      <c r="J664" t="s">
        <v>28</v>
      </c>
      <c r="K664" t="s">
        <v>28</v>
      </c>
      <c r="L664" t="s">
        <v>33</v>
      </c>
      <c r="M664" t="s">
        <v>20</v>
      </c>
      <c r="N664" t="s">
        <v>34</v>
      </c>
      <c r="O664" s="1">
        <v>32.479999999999997</v>
      </c>
      <c r="P664" s="1">
        <v>263.70999999999998</v>
      </c>
      <c r="Q664">
        <v>1</v>
      </c>
      <c r="R664" t="s">
        <v>21</v>
      </c>
      <c r="S664" t="str">
        <f>IF(ChurnData[[#This Row],[MonthlyCharges]]&lt;=30,"1. Up to 30",IF(ChurnData[[#This Row],[MonthlyCharges]]&lt;=50,"2. 31-50",IF(ChurnData[[#This Row],[MonthlyCharges]]&lt;=70,"3. 51-70",IF(ChurnData[[#This Row],[MonthlyCharges]]&lt;=90,"4. 71-90","5. Over 90"))))</f>
        <v>2. 31-50</v>
      </c>
      <c r="T664" t="str">
        <f>IF(AND(ChurnData[[#This Row],[Contract]]="Month-to-month",ChurnData[[#This Row],[InternetService]]="Fiber optic",ChurnData[[#This Row],[TenureMonths]]&lt;=11),"High-risk","Other")</f>
        <v>Other</v>
      </c>
      <c r="U664" t="str">
        <f>IF(ChurnData[[#This Row],[TenureMonths]]&lt;=11,"0-11",IF(ChurnData[[#This Row],[TenureMonths]]&lt;=23,"12-23",IF(ChurnData[[#This Row],[TenureMonths]]&lt;=35,"24-35",IF(ChurnData[[#This Row],[TenureMonths]]&lt;=47,"36-47",IF(ChurnData[[#This Row],[TenureMonths]]&lt;=59,"48-59","60-72")))))</f>
        <v>0-11</v>
      </c>
      <c r="V664">
        <f>IF(ChurnData[[#This Row],[Churn]]="Yes",1,0)</f>
        <v>0</v>
      </c>
    </row>
    <row r="665" spans="1:22" x14ac:dyDescent="0.35">
      <c r="A665" t="s">
        <v>712</v>
      </c>
      <c r="B665" t="s">
        <v>19</v>
      </c>
      <c r="C665">
        <v>0</v>
      </c>
      <c r="D665" t="s">
        <v>20</v>
      </c>
      <c r="E665" t="s">
        <v>20</v>
      </c>
      <c r="F665" t="s">
        <v>37</v>
      </c>
      <c r="G665" s="2">
        <v>30</v>
      </c>
      <c r="H665" t="s">
        <v>20</v>
      </c>
      <c r="I665" t="s">
        <v>21</v>
      </c>
      <c r="J665" t="s">
        <v>28</v>
      </c>
      <c r="K665" t="s">
        <v>28</v>
      </c>
      <c r="L665" t="s">
        <v>33</v>
      </c>
      <c r="M665" t="s">
        <v>20</v>
      </c>
      <c r="N665" t="s">
        <v>43</v>
      </c>
      <c r="O665" s="1">
        <v>36.46</v>
      </c>
      <c r="P665" s="1">
        <v>1089.58</v>
      </c>
      <c r="Q665">
        <v>0</v>
      </c>
      <c r="R665" t="s">
        <v>21</v>
      </c>
      <c r="S665" t="str">
        <f>IF(ChurnData[[#This Row],[MonthlyCharges]]&lt;=30,"1. Up to 30",IF(ChurnData[[#This Row],[MonthlyCharges]]&lt;=50,"2. 31-50",IF(ChurnData[[#This Row],[MonthlyCharges]]&lt;=70,"3. 51-70",IF(ChurnData[[#This Row],[MonthlyCharges]]&lt;=90,"4. 71-90","5. Over 90"))))</f>
        <v>2. 31-50</v>
      </c>
      <c r="T665" t="str">
        <f>IF(AND(ChurnData[[#This Row],[Contract]]="Month-to-month",ChurnData[[#This Row],[InternetService]]="Fiber optic",ChurnData[[#This Row],[TenureMonths]]&lt;=11),"High-risk","Other")</f>
        <v>Other</v>
      </c>
      <c r="U665" t="str">
        <f>IF(ChurnData[[#This Row],[TenureMonths]]&lt;=11,"0-11",IF(ChurnData[[#This Row],[TenureMonths]]&lt;=23,"12-23",IF(ChurnData[[#This Row],[TenureMonths]]&lt;=35,"24-35",IF(ChurnData[[#This Row],[TenureMonths]]&lt;=47,"36-47",IF(ChurnData[[#This Row],[TenureMonths]]&lt;=59,"48-59","60-72")))))</f>
        <v>24-35</v>
      </c>
      <c r="V665">
        <f>IF(ChurnData[[#This Row],[Churn]]="Yes",1,0)</f>
        <v>0</v>
      </c>
    </row>
    <row r="666" spans="1:22" x14ac:dyDescent="0.35">
      <c r="A666" t="s">
        <v>713</v>
      </c>
      <c r="B666" t="s">
        <v>19</v>
      </c>
      <c r="C666">
        <v>1</v>
      </c>
      <c r="D666" t="s">
        <v>20</v>
      </c>
      <c r="E666" t="s">
        <v>21</v>
      </c>
      <c r="F666" t="s">
        <v>37</v>
      </c>
      <c r="G666" s="2">
        <v>41</v>
      </c>
      <c r="H666" t="s">
        <v>20</v>
      </c>
      <c r="I666" t="s">
        <v>23</v>
      </c>
      <c r="J666" t="s">
        <v>21</v>
      </c>
      <c r="K666" t="s">
        <v>20</v>
      </c>
      <c r="L666" t="s">
        <v>29</v>
      </c>
      <c r="M666" t="s">
        <v>21</v>
      </c>
      <c r="N666" t="s">
        <v>30</v>
      </c>
      <c r="O666" s="1">
        <v>79.37</v>
      </c>
      <c r="P666" s="1">
        <v>3249.7</v>
      </c>
      <c r="Q666">
        <v>2</v>
      </c>
      <c r="R666" t="s">
        <v>21</v>
      </c>
      <c r="S666" t="str">
        <f>IF(ChurnData[[#This Row],[MonthlyCharges]]&lt;=30,"1. Up to 30",IF(ChurnData[[#This Row],[MonthlyCharges]]&lt;=50,"2. 31-50",IF(ChurnData[[#This Row],[MonthlyCharges]]&lt;=70,"3. 51-70",IF(ChurnData[[#This Row],[MonthlyCharges]]&lt;=90,"4. 71-90","5. Over 90"))))</f>
        <v>4. 71-90</v>
      </c>
      <c r="T666" t="str">
        <f>IF(AND(ChurnData[[#This Row],[Contract]]="Month-to-month",ChurnData[[#This Row],[InternetService]]="Fiber optic",ChurnData[[#This Row],[TenureMonths]]&lt;=11),"High-risk","Other")</f>
        <v>Other</v>
      </c>
      <c r="U666" t="str">
        <f>IF(ChurnData[[#This Row],[TenureMonths]]&lt;=11,"0-11",IF(ChurnData[[#This Row],[TenureMonths]]&lt;=23,"12-23",IF(ChurnData[[#This Row],[TenureMonths]]&lt;=35,"24-35",IF(ChurnData[[#This Row],[TenureMonths]]&lt;=47,"36-47",IF(ChurnData[[#This Row],[TenureMonths]]&lt;=59,"48-59","60-72")))))</f>
        <v>36-47</v>
      </c>
      <c r="V666">
        <f>IF(ChurnData[[#This Row],[Churn]]="Yes",1,0)</f>
        <v>0</v>
      </c>
    </row>
    <row r="667" spans="1:22" x14ac:dyDescent="0.35">
      <c r="A667" t="s">
        <v>714</v>
      </c>
      <c r="B667" t="s">
        <v>36</v>
      </c>
      <c r="C667">
        <v>0</v>
      </c>
      <c r="D667" t="s">
        <v>20</v>
      </c>
      <c r="E667" t="s">
        <v>21</v>
      </c>
      <c r="F667" t="s">
        <v>75</v>
      </c>
      <c r="G667" s="2">
        <v>38</v>
      </c>
      <c r="H667" t="s">
        <v>20</v>
      </c>
      <c r="I667" t="s">
        <v>21</v>
      </c>
      <c r="J667" t="s">
        <v>28</v>
      </c>
      <c r="K667" t="s">
        <v>28</v>
      </c>
      <c r="L667" t="s">
        <v>29</v>
      </c>
      <c r="M667" t="s">
        <v>20</v>
      </c>
      <c r="N667" t="s">
        <v>34</v>
      </c>
      <c r="O667" s="1">
        <v>26.23</v>
      </c>
      <c r="P667" s="1">
        <v>1002.66</v>
      </c>
      <c r="Q667">
        <v>0</v>
      </c>
      <c r="R667" t="s">
        <v>21</v>
      </c>
      <c r="S667" t="str">
        <f>IF(ChurnData[[#This Row],[MonthlyCharges]]&lt;=30,"1. Up to 30",IF(ChurnData[[#This Row],[MonthlyCharges]]&lt;=50,"2. 31-50",IF(ChurnData[[#This Row],[MonthlyCharges]]&lt;=70,"3. 51-70",IF(ChurnData[[#This Row],[MonthlyCharges]]&lt;=90,"4. 71-90","5. Over 90"))))</f>
        <v>1. Up to 30</v>
      </c>
      <c r="T667" t="str">
        <f>IF(AND(ChurnData[[#This Row],[Contract]]="Month-to-month",ChurnData[[#This Row],[InternetService]]="Fiber optic",ChurnData[[#This Row],[TenureMonths]]&lt;=11),"High-risk","Other")</f>
        <v>Other</v>
      </c>
      <c r="U667" t="str">
        <f>IF(ChurnData[[#This Row],[TenureMonths]]&lt;=11,"0-11",IF(ChurnData[[#This Row],[TenureMonths]]&lt;=23,"12-23",IF(ChurnData[[#This Row],[TenureMonths]]&lt;=35,"24-35",IF(ChurnData[[#This Row],[TenureMonths]]&lt;=47,"36-47",IF(ChurnData[[#This Row],[TenureMonths]]&lt;=59,"48-59","60-72")))))</f>
        <v>36-47</v>
      </c>
      <c r="V667">
        <f>IF(ChurnData[[#This Row],[Churn]]="Yes",1,0)</f>
        <v>0</v>
      </c>
    </row>
    <row r="668" spans="1:22" x14ac:dyDescent="0.35">
      <c r="A668" t="s">
        <v>715</v>
      </c>
      <c r="B668" t="s">
        <v>36</v>
      </c>
      <c r="C668">
        <v>0</v>
      </c>
      <c r="D668" t="s">
        <v>20</v>
      </c>
      <c r="E668" t="s">
        <v>21</v>
      </c>
      <c r="F668" t="s">
        <v>58</v>
      </c>
      <c r="G668" s="2">
        <v>25</v>
      </c>
      <c r="H668" t="s">
        <v>20</v>
      </c>
      <c r="I668" t="s">
        <v>23</v>
      </c>
      <c r="J668" t="s">
        <v>20</v>
      </c>
      <c r="K668" t="s">
        <v>21</v>
      </c>
      <c r="L668" t="s">
        <v>29</v>
      </c>
      <c r="M668" t="s">
        <v>20</v>
      </c>
      <c r="N668" t="s">
        <v>30</v>
      </c>
      <c r="O668" s="1">
        <v>84.61</v>
      </c>
      <c r="P668" s="1">
        <v>2167</v>
      </c>
      <c r="Q668">
        <v>4</v>
      </c>
      <c r="R668" t="s">
        <v>20</v>
      </c>
      <c r="S668" t="str">
        <f>IF(ChurnData[[#This Row],[MonthlyCharges]]&lt;=30,"1. Up to 30",IF(ChurnData[[#This Row],[MonthlyCharges]]&lt;=50,"2. 31-50",IF(ChurnData[[#This Row],[MonthlyCharges]]&lt;=70,"3. 51-70",IF(ChurnData[[#This Row],[MonthlyCharges]]&lt;=90,"4. 71-90","5. Over 90"))))</f>
        <v>4. 71-90</v>
      </c>
      <c r="T668" t="str">
        <f>IF(AND(ChurnData[[#This Row],[Contract]]="Month-to-month",ChurnData[[#This Row],[InternetService]]="Fiber optic",ChurnData[[#This Row],[TenureMonths]]&lt;=11),"High-risk","Other")</f>
        <v>Other</v>
      </c>
      <c r="U668" t="str">
        <f>IF(ChurnData[[#This Row],[TenureMonths]]&lt;=11,"0-11",IF(ChurnData[[#This Row],[TenureMonths]]&lt;=23,"12-23",IF(ChurnData[[#This Row],[TenureMonths]]&lt;=35,"24-35",IF(ChurnData[[#This Row],[TenureMonths]]&lt;=47,"36-47",IF(ChurnData[[#This Row],[TenureMonths]]&lt;=59,"48-59","60-72")))))</f>
        <v>24-35</v>
      </c>
      <c r="V668">
        <f>IF(ChurnData[[#This Row],[Churn]]="Yes",1,0)</f>
        <v>1</v>
      </c>
    </row>
    <row r="669" spans="1:22" x14ac:dyDescent="0.35">
      <c r="A669" t="s">
        <v>716</v>
      </c>
      <c r="B669" t="s">
        <v>19</v>
      </c>
      <c r="C669">
        <v>0</v>
      </c>
      <c r="D669" t="s">
        <v>20</v>
      </c>
      <c r="E669" t="s">
        <v>21</v>
      </c>
      <c r="F669" t="s">
        <v>58</v>
      </c>
      <c r="G669" s="2">
        <v>20</v>
      </c>
      <c r="H669" t="s">
        <v>20</v>
      </c>
      <c r="I669" t="s">
        <v>23</v>
      </c>
      <c r="J669" t="s">
        <v>21</v>
      </c>
      <c r="K669" t="s">
        <v>21</v>
      </c>
      <c r="L669" t="s">
        <v>33</v>
      </c>
      <c r="M669" t="s">
        <v>20</v>
      </c>
      <c r="N669" t="s">
        <v>34</v>
      </c>
      <c r="O669" s="1">
        <v>78.14</v>
      </c>
      <c r="P669" s="1">
        <v>1574.51</v>
      </c>
      <c r="Q669">
        <v>3</v>
      </c>
      <c r="R669" t="s">
        <v>21</v>
      </c>
      <c r="S669" t="str">
        <f>IF(ChurnData[[#This Row],[MonthlyCharges]]&lt;=30,"1. Up to 30",IF(ChurnData[[#This Row],[MonthlyCharges]]&lt;=50,"2. 31-50",IF(ChurnData[[#This Row],[MonthlyCharges]]&lt;=70,"3. 51-70",IF(ChurnData[[#This Row],[MonthlyCharges]]&lt;=90,"4. 71-90","5. Over 90"))))</f>
        <v>4. 71-90</v>
      </c>
      <c r="T669" t="str">
        <f>IF(AND(ChurnData[[#This Row],[Contract]]="Month-to-month",ChurnData[[#This Row],[InternetService]]="Fiber optic",ChurnData[[#This Row],[TenureMonths]]&lt;=11),"High-risk","Other")</f>
        <v>Other</v>
      </c>
      <c r="U669" t="str">
        <f>IF(ChurnData[[#This Row],[TenureMonths]]&lt;=11,"0-11",IF(ChurnData[[#This Row],[TenureMonths]]&lt;=23,"12-23",IF(ChurnData[[#This Row],[TenureMonths]]&lt;=35,"24-35",IF(ChurnData[[#This Row],[TenureMonths]]&lt;=47,"36-47",IF(ChurnData[[#This Row],[TenureMonths]]&lt;=59,"48-59","60-72")))))</f>
        <v>12-23</v>
      </c>
      <c r="V669">
        <f>IF(ChurnData[[#This Row],[Churn]]="Yes",1,0)</f>
        <v>0</v>
      </c>
    </row>
    <row r="670" spans="1:22" x14ac:dyDescent="0.35">
      <c r="A670" t="s">
        <v>717</v>
      </c>
      <c r="B670" t="s">
        <v>36</v>
      </c>
      <c r="C670">
        <v>1</v>
      </c>
      <c r="D670" t="s">
        <v>20</v>
      </c>
      <c r="E670" t="s">
        <v>20</v>
      </c>
      <c r="F670" t="s">
        <v>22</v>
      </c>
      <c r="G670" s="2">
        <v>12</v>
      </c>
      <c r="H670" t="s">
        <v>20</v>
      </c>
      <c r="I670" t="s">
        <v>23</v>
      </c>
      <c r="J670" t="s">
        <v>21</v>
      </c>
      <c r="K670" t="s">
        <v>21</v>
      </c>
      <c r="L670" t="s">
        <v>33</v>
      </c>
      <c r="M670" t="s">
        <v>21</v>
      </c>
      <c r="N670" t="s">
        <v>25</v>
      </c>
      <c r="O670" s="1">
        <v>72.489999999999995</v>
      </c>
      <c r="P670" s="1">
        <v>881.78</v>
      </c>
      <c r="Q670">
        <v>2</v>
      </c>
      <c r="R670" t="s">
        <v>21</v>
      </c>
      <c r="S670" t="str">
        <f>IF(ChurnData[[#This Row],[MonthlyCharges]]&lt;=30,"1. Up to 30",IF(ChurnData[[#This Row],[MonthlyCharges]]&lt;=50,"2. 31-50",IF(ChurnData[[#This Row],[MonthlyCharges]]&lt;=70,"3. 51-70",IF(ChurnData[[#This Row],[MonthlyCharges]]&lt;=90,"4. 71-90","5. Over 90"))))</f>
        <v>4. 71-90</v>
      </c>
      <c r="T670" t="str">
        <f>IF(AND(ChurnData[[#This Row],[Contract]]="Month-to-month",ChurnData[[#This Row],[InternetService]]="Fiber optic",ChurnData[[#This Row],[TenureMonths]]&lt;=11),"High-risk","Other")</f>
        <v>Other</v>
      </c>
      <c r="U670" t="str">
        <f>IF(ChurnData[[#This Row],[TenureMonths]]&lt;=11,"0-11",IF(ChurnData[[#This Row],[TenureMonths]]&lt;=23,"12-23",IF(ChurnData[[#This Row],[TenureMonths]]&lt;=35,"24-35",IF(ChurnData[[#This Row],[TenureMonths]]&lt;=47,"36-47",IF(ChurnData[[#This Row],[TenureMonths]]&lt;=59,"48-59","60-72")))))</f>
        <v>12-23</v>
      </c>
      <c r="V670">
        <f>IF(ChurnData[[#This Row],[Churn]]="Yes",1,0)</f>
        <v>0</v>
      </c>
    </row>
    <row r="671" spans="1:22" x14ac:dyDescent="0.35">
      <c r="A671" t="s">
        <v>718</v>
      </c>
      <c r="B671" t="s">
        <v>19</v>
      </c>
      <c r="C671">
        <v>0</v>
      </c>
      <c r="D671" t="s">
        <v>21</v>
      </c>
      <c r="E671" t="s">
        <v>20</v>
      </c>
      <c r="F671" t="s">
        <v>41</v>
      </c>
      <c r="G671" s="2">
        <v>5</v>
      </c>
      <c r="H671" t="s">
        <v>20</v>
      </c>
      <c r="I671" t="s">
        <v>23</v>
      </c>
      <c r="J671" t="s">
        <v>21</v>
      </c>
      <c r="K671" t="s">
        <v>21</v>
      </c>
      <c r="L671" t="s">
        <v>33</v>
      </c>
      <c r="M671" t="s">
        <v>20</v>
      </c>
      <c r="N671" t="s">
        <v>34</v>
      </c>
      <c r="O671" s="1">
        <v>78.180000000000007</v>
      </c>
      <c r="P671" s="1">
        <v>387.63</v>
      </c>
      <c r="Q671">
        <v>2</v>
      </c>
      <c r="R671" t="s">
        <v>20</v>
      </c>
      <c r="S671" t="str">
        <f>IF(ChurnData[[#This Row],[MonthlyCharges]]&lt;=30,"1. Up to 30",IF(ChurnData[[#This Row],[MonthlyCharges]]&lt;=50,"2. 31-50",IF(ChurnData[[#This Row],[MonthlyCharges]]&lt;=70,"3. 51-70",IF(ChurnData[[#This Row],[MonthlyCharges]]&lt;=90,"4. 71-90","5. Over 90"))))</f>
        <v>4. 71-90</v>
      </c>
      <c r="T671" t="str">
        <f>IF(AND(ChurnData[[#This Row],[Contract]]="Month-to-month",ChurnData[[#This Row],[InternetService]]="Fiber optic",ChurnData[[#This Row],[TenureMonths]]&lt;=11),"High-risk","Other")</f>
        <v>High-risk</v>
      </c>
      <c r="U671" t="str">
        <f>IF(ChurnData[[#This Row],[TenureMonths]]&lt;=11,"0-11",IF(ChurnData[[#This Row],[TenureMonths]]&lt;=23,"12-23",IF(ChurnData[[#This Row],[TenureMonths]]&lt;=35,"24-35",IF(ChurnData[[#This Row],[TenureMonths]]&lt;=47,"36-47",IF(ChurnData[[#This Row],[TenureMonths]]&lt;=59,"48-59","60-72")))))</f>
        <v>0-11</v>
      </c>
      <c r="V671">
        <f>IF(ChurnData[[#This Row],[Churn]]="Yes",1,0)</f>
        <v>1</v>
      </c>
    </row>
    <row r="672" spans="1:22" x14ac:dyDescent="0.35">
      <c r="A672" t="s">
        <v>719</v>
      </c>
      <c r="B672" t="s">
        <v>19</v>
      </c>
      <c r="C672">
        <v>1</v>
      </c>
      <c r="D672" t="s">
        <v>21</v>
      </c>
      <c r="E672" t="s">
        <v>21</v>
      </c>
      <c r="F672" t="s">
        <v>22</v>
      </c>
      <c r="G672" s="2">
        <v>11</v>
      </c>
      <c r="H672" t="s">
        <v>20</v>
      </c>
      <c r="I672" t="s">
        <v>21</v>
      </c>
      <c r="J672" t="s">
        <v>28</v>
      </c>
      <c r="K672" t="s">
        <v>28</v>
      </c>
      <c r="L672" t="s">
        <v>33</v>
      </c>
      <c r="M672" t="s">
        <v>20</v>
      </c>
      <c r="N672" t="s">
        <v>25</v>
      </c>
      <c r="O672" s="1">
        <v>30.68</v>
      </c>
      <c r="P672" s="1">
        <v>328.19</v>
      </c>
      <c r="Q672">
        <v>2</v>
      </c>
      <c r="R672" t="s">
        <v>20</v>
      </c>
      <c r="S672" t="str">
        <f>IF(ChurnData[[#This Row],[MonthlyCharges]]&lt;=30,"1. Up to 30",IF(ChurnData[[#This Row],[MonthlyCharges]]&lt;=50,"2. 31-50",IF(ChurnData[[#This Row],[MonthlyCharges]]&lt;=70,"3. 51-70",IF(ChurnData[[#This Row],[MonthlyCharges]]&lt;=90,"4. 71-90","5. Over 90"))))</f>
        <v>2. 31-50</v>
      </c>
      <c r="T672" t="str">
        <f>IF(AND(ChurnData[[#This Row],[Contract]]="Month-to-month",ChurnData[[#This Row],[InternetService]]="Fiber optic",ChurnData[[#This Row],[TenureMonths]]&lt;=11),"High-risk","Other")</f>
        <v>Other</v>
      </c>
      <c r="U672" t="str">
        <f>IF(ChurnData[[#This Row],[TenureMonths]]&lt;=11,"0-11",IF(ChurnData[[#This Row],[TenureMonths]]&lt;=23,"12-23",IF(ChurnData[[#This Row],[TenureMonths]]&lt;=35,"24-35",IF(ChurnData[[#This Row],[TenureMonths]]&lt;=47,"36-47",IF(ChurnData[[#This Row],[TenureMonths]]&lt;=59,"48-59","60-72")))))</f>
        <v>0-11</v>
      </c>
      <c r="V672">
        <f>IF(ChurnData[[#This Row],[Churn]]="Yes",1,0)</f>
        <v>1</v>
      </c>
    </row>
    <row r="673" spans="1:22" x14ac:dyDescent="0.35">
      <c r="A673" t="s">
        <v>720</v>
      </c>
      <c r="B673" t="s">
        <v>19</v>
      </c>
      <c r="C673">
        <v>0</v>
      </c>
      <c r="D673" t="s">
        <v>21</v>
      </c>
      <c r="E673" t="s">
        <v>21</v>
      </c>
      <c r="F673" t="s">
        <v>58</v>
      </c>
      <c r="G673" s="2">
        <v>32</v>
      </c>
      <c r="H673" t="s">
        <v>21</v>
      </c>
      <c r="I673" t="s">
        <v>32</v>
      </c>
      <c r="J673" t="s">
        <v>21</v>
      </c>
      <c r="K673" t="s">
        <v>21</v>
      </c>
      <c r="L673" t="s">
        <v>29</v>
      </c>
      <c r="M673" t="s">
        <v>20</v>
      </c>
      <c r="N673" t="s">
        <v>43</v>
      </c>
      <c r="O673" s="1">
        <v>46.25</v>
      </c>
      <c r="P673" s="1">
        <v>1505.49</v>
      </c>
      <c r="Q673">
        <v>4</v>
      </c>
      <c r="R673" t="s">
        <v>21</v>
      </c>
      <c r="S673" t="str">
        <f>IF(ChurnData[[#This Row],[MonthlyCharges]]&lt;=30,"1. Up to 30",IF(ChurnData[[#This Row],[MonthlyCharges]]&lt;=50,"2. 31-50",IF(ChurnData[[#This Row],[MonthlyCharges]]&lt;=70,"3. 51-70",IF(ChurnData[[#This Row],[MonthlyCharges]]&lt;=90,"4. 71-90","5. Over 90"))))</f>
        <v>2. 31-50</v>
      </c>
      <c r="T673" t="str">
        <f>IF(AND(ChurnData[[#This Row],[Contract]]="Month-to-month",ChurnData[[#This Row],[InternetService]]="Fiber optic",ChurnData[[#This Row],[TenureMonths]]&lt;=11),"High-risk","Other")</f>
        <v>Other</v>
      </c>
      <c r="U673" t="str">
        <f>IF(ChurnData[[#This Row],[TenureMonths]]&lt;=11,"0-11",IF(ChurnData[[#This Row],[TenureMonths]]&lt;=23,"12-23",IF(ChurnData[[#This Row],[TenureMonths]]&lt;=35,"24-35",IF(ChurnData[[#This Row],[TenureMonths]]&lt;=47,"36-47",IF(ChurnData[[#This Row],[TenureMonths]]&lt;=59,"48-59","60-72")))))</f>
        <v>24-35</v>
      </c>
      <c r="V673">
        <f>IF(ChurnData[[#This Row],[Churn]]="Yes",1,0)</f>
        <v>0</v>
      </c>
    </row>
    <row r="674" spans="1:22" x14ac:dyDescent="0.35">
      <c r="A674" t="s">
        <v>721</v>
      </c>
      <c r="B674" t="s">
        <v>36</v>
      </c>
      <c r="C674">
        <v>0</v>
      </c>
      <c r="D674" t="s">
        <v>21</v>
      </c>
      <c r="E674" t="s">
        <v>21</v>
      </c>
      <c r="F674" t="s">
        <v>75</v>
      </c>
      <c r="G674" s="2">
        <v>35</v>
      </c>
      <c r="H674" t="s">
        <v>20</v>
      </c>
      <c r="I674" t="s">
        <v>32</v>
      </c>
      <c r="J674" t="s">
        <v>21</v>
      </c>
      <c r="K674" t="s">
        <v>20</v>
      </c>
      <c r="L674" t="s">
        <v>29</v>
      </c>
      <c r="M674" t="s">
        <v>20</v>
      </c>
      <c r="N674" t="s">
        <v>34</v>
      </c>
      <c r="O674" s="1">
        <v>68.63</v>
      </c>
      <c r="P674" s="1">
        <v>2438.29</v>
      </c>
      <c r="Q674">
        <v>2</v>
      </c>
      <c r="R674" t="s">
        <v>21</v>
      </c>
      <c r="S674" t="str">
        <f>IF(ChurnData[[#This Row],[MonthlyCharges]]&lt;=30,"1. Up to 30",IF(ChurnData[[#This Row],[MonthlyCharges]]&lt;=50,"2. 31-50",IF(ChurnData[[#This Row],[MonthlyCharges]]&lt;=70,"3. 51-70",IF(ChurnData[[#This Row],[MonthlyCharges]]&lt;=90,"4. 71-90","5. Over 90"))))</f>
        <v>3. 51-70</v>
      </c>
      <c r="T674" t="str">
        <f>IF(AND(ChurnData[[#This Row],[Contract]]="Month-to-month",ChurnData[[#This Row],[InternetService]]="Fiber optic",ChurnData[[#This Row],[TenureMonths]]&lt;=11),"High-risk","Other")</f>
        <v>Other</v>
      </c>
      <c r="U674" t="str">
        <f>IF(ChurnData[[#This Row],[TenureMonths]]&lt;=11,"0-11",IF(ChurnData[[#This Row],[TenureMonths]]&lt;=23,"12-23",IF(ChurnData[[#This Row],[TenureMonths]]&lt;=35,"24-35",IF(ChurnData[[#This Row],[TenureMonths]]&lt;=47,"36-47",IF(ChurnData[[#This Row],[TenureMonths]]&lt;=59,"48-59","60-72")))))</f>
        <v>24-35</v>
      </c>
      <c r="V674">
        <f>IF(ChurnData[[#This Row],[Churn]]="Yes",1,0)</f>
        <v>0</v>
      </c>
    </row>
    <row r="675" spans="1:22" x14ac:dyDescent="0.35">
      <c r="A675" t="s">
        <v>722</v>
      </c>
      <c r="B675" t="s">
        <v>19</v>
      </c>
      <c r="C675">
        <v>1</v>
      </c>
      <c r="D675" t="s">
        <v>21</v>
      </c>
      <c r="E675" t="s">
        <v>21</v>
      </c>
      <c r="F675" t="s">
        <v>37</v>
      </c>
      <c r="G675" s="2">
        <v>52</v>
      </c>
      <c r="H675" t="s">
        <v>20</v>
      </c>
      <c r="I675" t="s">
        <v>32</v>
      </c>
      <c r="J675" t="s">
        <v>21</v>
      </c>
      <c r="K675" t="s">
        <v>20</v>
      </c>
      <c r="L675" t="s">
        <v>24</v>
      </c>
      <c r="M675" t="s">
        <v>21</v>
      </c>
      <c r="N675" t="s">
        <v>34</v>
      </c>
      <c r="O675" s="1">
        <v>56.11</v>
      </c>
      <c r="P675" s="1">
        <v>2937.01</v>
      </c>
      <c r="Q675">
        <v>0</v>
      </c>
      <c r="R675" t="s">
        <v>20</v>
      </c>
      <c r="S675" t="str">
        <f>IF(ChurnData[[#This Row],[MonthlyCharges]]&lt;=30,"1. Up to 30",IF(ChurnData[[#This Row],[MonthlyCharges]]&lt;=50,"2. 31-50",IF(ChurnData[[#This Row],[MonthlyCharges]]&lt;=70,"3. 51-70",IF(ChurnData[[#This Row],[MonthlyCharges]]&lt;=90,"4. 71-90","5. Over 90"))))</f>
        <v>3. 51-70</v>
      </c>
      <c r="T675" t="str">
        <f>IF(AND(ChurnData[[#This Row],[Contract]]="Month-to-month",ChurnData[[#This Row],[InternetService]]="Fiber optic",ChurnData[[#This Row],[TenureMonths]]&lt;=11),"High-risk","Other")</f>
        <v>Other</v>
      </c>
      <c r="U675" t="str">
        <f>IF(ChurnData[[#This Row],[TenureMonths]]&lt;=11,"0-11",IF(ChurnData[[#This Row],[TenureMonths]]&lt;=23,"12-23",IF(ChurnData[[#This Row],[TenureMonths]]&lt;=35,"24-35",IF(ChurnData[[#This Row],[TenureMonths]]&lt;=47,"36-47",IF(ChurnData[[#This Row],[TenureMonths]]&lt;=59,"48-59","60-72")))))</f>
        <v>48-59</v>
      </c>
      <c r="V675">
        <f>IF(ChurnData[[#This Row],[Churn]]="Yes",1,0)</f>
        <v>1</v>
      </c>
    </row>
    <row r="676" spans="1:22" x14ac:dyDescent="0.35">
      <c r="A676" t="s">
        <v>723</v>
      </c>
      <c r="B676" t="s">
        <v>19</v>
      </c>
      <c r="C676">
        <v>0</v>
      </c>
      <c r="D676" t="s">
        <v>21</v>
      </c>
      <c r="E676" t="s">
        <v>21</v>
      </c>
      <c r="F676" t="s">
        <v>65</v>
      </c>
      <c r="G676" s="2">
        <v>5</v>
      </c>
      <c r="H676" t="s">
        <v>20</v>
      </c>
      <c r="I676" t="s">
        <v>23</v>
      </c>
      <c r="J676" t="s">
        <v>21</v>
      </c>
      <c r="K676" t="s">
        <v>20</v>
      </c>
      <c r="L676" t="s">
        <v>33</v>
      </c>
      <c r="M676" t="s">
        <v>20</v>
      </c>
      <c r="N676" t="s">
        <v>30</v>
      </c>
      <c r="O676" s="1">
        <v>82.7</v>
      </c>
      <c r="P676" s="1">
        <v>407.61</v>
      </c>
      <c r="Q676">
        <v>0</v>
      </c>
      <c r="R676" t="s">
        <v>20</v>
      </c>
      <c r="S676" t="str">
        <f>IF(ChurnData[[#This Row],[MonthlyCharges]]&lt;=30,"1. Up to 30",IF(ChurnData[[#This Row],[MonthlyCharges]]&lt;=50,"2. 31-50",IF(ChurnData[[#This Row],[MonthlyCharges]]&lt;=70,"3. 51-70",IF(ChurnData[[#This Row],[MonthlyCharges]]&lt;=90,"4. 71-90","5. Over 90"))))</f>
        <v>4. 71-90</v>
      </c>
      <c r="T676" t="str">
        <f>IF(AND(ChurnData[[#This Row],[Contract]]="Month-to-month",ChurnData[[#This Row],[InternetService]]="Fiber optic",ChurnData[[#This Row],[TenureMonths]]&lt;=11),"High-risk","Other")</f>
        <v>High-risk</v>
      </c>
      <c r="U676" t="str">
        <f>IF(ChurnData[[#This Row],[TenureMonths]]&lt;=11,"0-11",IF(ChurnData[[#This Row],[TenureMonths]]&lt;=23,"12-23",IF(ChurnData[[#This Row],[TenureMonths]]&lt;=35,"24-35",IF(ChurnData[[#This Row],[TenureMonths]]&lt;=47,"36-47",IF(ChurnData[[#This Row],[TenureMonths]]&lt;=59,"48-59","60-72")))))</f>
        <v>0-11</v>
      </c>
      <c r="V676">
        <f>IF(ChurnData[[#This Row],[Churn]]="Yes",1,0)</f>
        <v>1</v>
      </c>
    </row>
    <row r="677" spans="1:22" x14ac:dyDescent="0.35">
      <c r="A677" t="s">
        <v>724</v>
      </c>
      <c r="B677" t="s">
        <v>19</v>
      </c>
      <c r="C677">
        <v>1</v>
      </c>
      <c r="D677" t="s">
        <v>21</v>
      </c>
      <c r="E677" t="s">
        <v>21</v>
      </c>
      <c r="F677" t="s">
        <v>27</v>
      </c>
      <c r="G677" s="2">
        <v>35</v>
      </c>
      <c r="H677" t="s">
        <v>20</v>
      </c>
      <c r="I677" t="s">
        <v>23</v>
      </c>
      <c r="J677" t="s">
        <v>20</v>
      </c>
      <c r="K677" t="s">
        <v>21</v>
      </c>
      <c r="L677" t="s">
        <v>24</v>
      </c>
      <c r="M677" t="s">
        <v>21</v>
      </c>
      <c r="N677" t="s">
        <v>43</v>
      </c>
      <c r="O677" s="1">
        <v>88.34</v>
      </c>
      <c r="P677" s="1">
        <v>3054.96</v>
      </c>
      <c r="Q677">
        <v>2</v>
      </c>
      <c r="R677" t="s">
        <v>21</v>
      </c>
      <c r="S677" t="str">
        <f>IF(ChurnData[[#This Row],[MonthlyCharges]]&lt;=30,"1. Up to 30",IF(ChurnData[[#This Row],[MonthlyCharges]]&lt;=50,"2. 31-50",IF(ChurnData[[#This Row],[MonthlyCharges]]&lt;=70,"3. 51-70",IF(ChurnData[[#This Row],[MonthlyCharges]]&lt;=90,"4. 71-90","5. Over 90"))))</f>
        <v>4. 71-90</v>
      </c>
      <c r="T677" t="str">
        <f>IF(AND(ChurnData[[#This Row],[Contract]]="Month-to-month",ChurnData[[#This Row],[InternetService]]="Fiber optic",ChurnData[[#This Row],[TenureMonths]]&lt;=11),"High-risk","Other")</f>
        <v>Other</v>
      </c>
      <c r="U677" t="str">
        <f>IF(ChurnData[[#This Row],[TenureMonths]]&lt;=11,"0-11",IF(ChurnData[[#This Row],[TenureMonths]]&lt;=23,"12-23",IF(ChurnData[[#This Row],[TenureMonths]]&lt;=35,"24-35",IF(ChurnData[[#This Row],[TenureMonths]]&lt;=47,"36-47",IF(ChurnData[[#This Row],[TenureMonths]]&lt;=59,"48-59","60-72")))))</f>
        <v>24-35</v>
      </c>
      <c r="V677">
        <f>IF(ChurnData[[#This Row],[Churn]]="Yes",1,0)</f>
        <v>0</v>
      </c>
    </row>
    <row r="678" spans="1:22" x14ac:dyDescent="0.35">
      <c r="A678" t="s">
        <v>725</v>
      </c>
      <c r="B678" t="s">
        <v>19</v>
      </c>
      <c r="C678">
        <v>1</v>
      </c>
      <c r="D678" t="s">
        <v>21</v>
      </c>
      <c r="E678" t="s">
        <v>21</v>
      </c>
      <c r="F678" t="s">
        <v>37</v>
      </c>
      <c r="G678" s="2">
        <v>1</v>
      </c>
      <c r="H678" t="s">
        <v>20</v>
      </c>
      <c r="I678" t="s">
        <v>23</v>
      </c>
      <c r="J678" t="s">
        <v>20</v>
      </c>
      <c r="K678" t="s">
        <v>20</v>
      </c>
      <c r="L678" t="s">
        <v>33</v>
      </c>
      <c r="M678" t="s">
        <v>21</v>
      </c>
      <c r="N678" t="s">
        <v>43</v>
      </c>
      <c r="O678" s="1">
        <v>93.27</v>
      </c>
      <c r="P678" s="1">
        <v>95.62</v>
      </c>
      <c r="Q678">
        <v>0</v>
      </c>
      <c r="R678" t="s">
        <v>20</v>
      </c>
      <c r="S678" t="str">
        <f>IF(ChurnData[[#This Row],[MonthlyCharges]]&lt;=30,"1. Up to 30",IF(ChurnData[[#This Row],[MonthlyCharges]]&lt;=50,"2. 31-50",IF(ChurnData[[#This Row],[MonthlyCharges]]&lt;=70,"3. 51-70",IF(ChurnData[[#This Row],[MonthlyCharges]]&lt;=90,"4. 71-90","5. Over 90"))))</f>
        <v>5. Over 90</v>
      </c>
      <c r="T678" t="str">
        <f>IF(AND(ChurnData[[#This Row],[Contract]]="Month-to-month",ChurnData[[#This Row],[InternetService]]="Fiber optic",ChurnData[[#This Row],[TenureMonths]]&lt;=11),"High-risk","Other")</f>
        <v>High-risk</v>
      </c>
      <c r="U678" t="str">
        <f>IF(ChurnData[[#This Row],[TenureMonths]]&lt;=11,"0-11",IF(ChurnData[[#This Row],[TenureMonths]]&lt;=23,"12-23",IF(ChurnData[[#This Row],[TenureMonths]]&lt;=35,"24-35",IF(ChurnData[[#This Row],[TenureMonths]]&lt;=47,"36-47",IF(ChurnData[[#This Row],[TenureMonths]]&lt;=59,"48-59","60-72")))))</f>
        <v>0-11</v>
      </c>
      <c r="V678">
        <f>IF(ChurnData[[#This Row],[Churn]]="Yes",1,0)</f>
        <v>1</v>
      </c>
    </row>
    <row r="679" spans="1:22" x14ac:dyDescent="0.35">
      <c r="A679" t="s">
        <v>726</v>
      </c>
      <c r="B679" t="s">
        <v>36</v>
      </c>
      <c r="C679">
        <v>0</v>
      </c>
      <c r="D679" t="s">
        <v>21</v>
      </c>
      <c r="E679" t="s">
        <v>21</v>
      </c>
      <c r="F679" t="s">
        <v>27</v>
      </c>
      <c r="G679" s="2">
        <v>13</v>
      </c>
      <c r="H679" t="s">
        <v>20</v>
      </c>
      <c r="I679" t="s">
        <v>23</v>
      </c>
      <c r="J679" t="s">
        <v>21</v>
      </c>
      <c r="K679" t="s">
        <v>20</v>
      </c>
      <c r="L679" t="s">
        <v>33</v>
      </c>
      <c r="M679" t="s">
        <v>21</v>
      </c>
      <c r="N679" t="s">
        <v>34</v>
      </c>
      <c r="O679" s="1">
        <v>95.17</v>
      </c>
      <c r="P679" s="1">
        <v>1226.21</v>
      </c>
      <c r="Q679">
        <v>2</v>
      </c>
      <c r="R679" t="s">
        <v>20</v>
      </c>
      <c r="S679" t="str">
        <f>IF(ChurnData[[#This Row],[MonthlyCharges]]&lt;=30,"1. Up to 30",IF(ChurnData[[#This Row],[MonthlyCharges]]&lt;=50,"2. 31-50",IF(ChurnData[[#This Row],[MonthlyCharges]]&lt;=70,"3. 51-70",IF(ChurnData[[#This Row],[MonthlyCharges]]&lt;=90,"4. 71-90","5. Over 90"))))</f>
        <v>5. Over 90</v>
      </c>
      <c r="T679" t="str">
        <f>IF(AND(ChurnData[[#This Row],[Contract]]="Month-to-month",ChurnData[[#This Row],[InternetService]]="Fiber optic",ChurnData[[#This Row],[TenureMonths]]&lt;=11),"High-risk","Other")</f>
        <v>Other</v>
      </c>
      <c r="U679" t="str">
        <f>IF(ChurnData[[#This Row],[TenureMonths]]&lt;=11,"0-11",IF(ChurnData[[#This Row],[TenureMonths]]&lt;=23,"12-23",IF(ChurnData[[#This Row],[TenureMonths]]&lt;=35,"24-35",IF(ChurnData[[#This Row],[TenureMonths]]&lt;=47,"36-47",IF(ChurnData[[#This Row],[TenureMonths]]&lt;=59,"48-59","60-72")))))</f>
        <v>12-23</v>
      </c>
      <c r="V679">
        <f>IF(ChurnData[[#This Row],[Churn]]="Yes",1,0)</f>
        <v>1</v>
      </c>
    </row>
    <row r="680" spans="1:22" x14ac:dyDescent="0.35">
      <c r="A680" t="s">
        <v>727</v>
      </c>
      <c r="B680" t="s">
        <v>36</v>
      </c>
      <c r="C680">
        <v>0</v>
      </c>
      <c r="D680" t="s">
        <v>21</v>
      </c>
      <c r="E680" t="s">
        <v>21</v>
      </c>
      <c r="F680" t="s">
        <v>65</v>
      </c>
      <c r="G680" s="2">
        <v>8</v>
      </c>
      <c r="H680" t="s">
        <v>20</v>
      </c>
      <c r="I680" t="s">
        <v>23</v>
      </c>
      <c r="J680" t="s">
        <v>21</v>
      </c>
      <c r="K680" t="s">
        <v>21</v>
      </c>
      <c r="L680" t="s">
        <v>29</v>
      </c>
      <c r="M680" t="s">
        <v>21</v>
      </c>
      <c r="N680" t="s">
        <v>34</v>
      </c>
      <c r="O680" s="1">
        <v>92.24</v>
      </c>
      <c r="P680" s="1">
        <v>724.08</v>
      </c>
      <c r="Q680">
        <v>2</v>
      </c>
      <c r="R680" t="s">
        <v>20</v>
      </c>
      <c r="S680" t="str">
        <f>IF(ChurnData[[#This Row],[MonthlyCharges]]&lt;=30,"1. Up to 30",IF(ChurnData[[#This Row],[MonthlyCharges]]&lt;=50,"2. 31-50",IF(ChurnData[[#This Row],[MonthlyCharges]]&lt;=70,"3. 51-70",IF(ChurnData[[#This Row],[MonthlyCharges]]&lt;=90,"4. 71-90","5. Over 90"))))</f>
        <v>5. Over 90</v>
      </c>
      <c r="T680" t="str">
        <f>IF(AND(ChurnData[[#This Row],[Contract]]="Month-to-month",ChurnData[[#This Row],[InternetService]]="Fiber optic",ChurnData[[#This Row],[TenureMonths]]&lt;=11),"High-risk","Other")</f>
        <v>Other</v>
      </c>
      <c r="U680" t="str">
        <f>IF(ChurnData[[#This Row],[TenureMonths]]&lt;=11,"0-11",IF(ChurnData[[#This Row],[TenureMonths]]&lt;=23,"12-23",IF(ChurnData[[#This Row],[TenureMonths]]&lt;=35,"24-35",IF(ChurnData[[#This Row],[TenureMonths]]&lt;=47,"36-47",IF(ChurnData[[#This Row],[TenureMonths]]&lt;=59,"48-59","60-72")))))</f>
        <v>0-11</v>
      </c>
      <c r="V680">
        <f>IF(ChurnData[[#This Row],[Churn]]="Yes",1,0)</f>
        <v>1</v>
      </c>
    </row>
    <row r="681" spans="1:22" x14ac:dyDescent="0.35">
      <c r="A681" t="s">
        <v>728</v>
      </c>
      <c r="B681" t="s">
        <v>19</v>
      </c>
      <c r="C681">
        <v>0</v>
      </c>
      <c r="D681" t="s">
        <v>21</v>
      </c>
      <c r="E681" t="s">
        <v>20</v>
      </c>
      <c r="F681" t="s">
        <v>39</v>
      </c>
      <c r="G681" s="2">
        <v>52</v>
      </c>
      <c r="H681" t="s">
        <v>20</v>
      </c>
      <c r="I681" t="s">
        <v>23</v>
      </c>
      <c r="J681" t="s">
        <v>21</v>
      </c>
      <c r="K681" t="s">
        <v>21</v>
      </c>
      <c r="L681" t="s">
        <v>29</v>
      </c>
      <c r="M681" t="s">
        <v>21</v>
      </c>
      <c r="N681" t="s">
        <v>30</v>
      </c>
      <c r="O681" s="1">
        <v>76.25</v>
      </c>
      <c r="P681" s="1">
        <v>3998.48</v>
      </c>
      <c r="Q681">
        <v>1</v>
      </c>
      <c r="R681" t="s">
        <v>21</v>
      </c>
      <c r="S681" t="str">
        <f>IF(ChurnData[[#This Row],[MonthlyCharges]]&lt;=30,"1. Up to 30",IF(ChurnData[[#This Row],[MonthlyCharges]]&lt;=50,"2. 31-50",IF(ChurnData[[#This Row],[MonthlyCharges]]&lt;=70,"3. 51-70",IF(ChurnData[[#This Row],[MonthlyCharges]]&lt;=90,"4. 71-90","5. Over 90"))))</f>
        <v>4. 71-90</v>
      </c>
      <c r="T681" t="str">
        <f>IF(AND(ChurnData[[#This Row],[Contract]]="Month-to-month",ChurnData[[#This Row],[InternetService]]="Fiber optic",ChurnData[[#This Row],[TenureMonths]]&lt;=11),"High-risk","Other")</f>
        <v>Other</v>
      </c>
      <c r="U681" t="str">
        <f>IF(ChurnData[[#This Row],[TenureMonths]]&lt;=11,"0-11",IF(ChurnData[[#This Row],[TenureMonths]]&lt;=23,"12-23",IF(ChurnData[[#This Row],[TenureMonths]]&lt;=35,"24-35",IF(ChurnData[[#This Row],[TenureMonths]]&lt;=47,"36-47",IF(ChurnData[[#This Row],[TenureMonths]]&lt;=59,"48-59","60-72")))))</f>
        <v>48-59</v>
      </c>
      <c r="V681">
        <f>IF(ChurnData[[#This Row],[Churn]]="Yes",1,0)</f>
        <v>0</v>
      </c>
    </row>
    <row r="682" spans="1:22" x14ac:dyDescent="0.35">
      <c r="A682" t="s">
        <v>729</v>
      </c>
      <c r="B682" t="s">
        <v>36</v>
      </c>
      <c r="C682">
        <v>0</v>
      </c>
      <c r="D682" t="s">
        <v>21</v>
      </c>
      <c r="E682" t="s">
        <v>21</v>
      </c>
      <c r="F682" t="s">
        <v>41</v>
      </c>
      <c r="G682" s="2">
        <v>29</v>
      </c>
      <c r="H682" t="s">
        <v>20</v>
      </c>
      <c r="I682" t="s">
        <v>23</v>
      </c>
      <c r="J682" t="s">
        <v>21</v>
      </c>
      <c r="K682" t="s">
        <v>21</v>
      </c>
      <c r="L682" t="s">
        <v>33</v>
      </c>
      <c r="M682" t="s">
        <v>21</v>
      </c>
      <c r="N682" t="s">
        <v>30</v>
      </c>
      <c r="O682" s="1">
        <v>79.849999999999994</v>
      </c>
      <c r="P682" s="1">
        <v>2306.9299999999998</v>
      </c>
      <c r="Q682">
        <v>1</v>
      </c>
      <c r="R682" t="s">
        <v>20</v>
      </c>
      <c r="S682" t="str">
        <f>IF(ChurnData[[#This Row],[MonthlyCharges]]&lt;=30,"1. Up to 30",IF(ChurnData[[#This Row],[MonthlyCharges]]&lt;=50,"2. 31-50",IF(ChurnData[[#This Row],[MonthlyCharges]]&lt;=70,"3. 51-70",IF(ChurnData[[#This Row],[MonthlyCharges]]&lt;=90,"4. 71-90","5. Over 90"))))</f>
        <v>4. 71-90</v>
      </c>
      <c r="T682" t="str">
        <f>IF(AND(ChurnData[[#This Row],[Contract]]="Month-to-month",ChurnData[[#This Row],[InternetService]]="Fiber optic",ChurnData[[#This Row],[TenureMonths]]&lt;=11),"High-risk","Other")</f>
        <v>Other</v>
      </c>
      <c r="U682" t="str">
        <f>IF(ChurnData[[#This Row],[TenureMonths]]&lt;=11,"0-11",IF(ChurnData[[#This Row],[TenureMonths]]&lt;=23,"12-23",IF(ChurnData[[#This Row],[TenureMonths]]&lt;=35,"24-35",IF(ChurnData[[#This Row],[TenureMonths]]&lt;=47,"36-47",IF(ChurnData[[#This Row],[TenureMonths]]&lt;=59,"48-59","60-72")))))</f>
        <v>24-35</v>
      </c>
      <c r="V682">
        <f>IF(ChurnData[[#This Row],[Churn]]="Yes",1,0)</f>
        <v>1</v>
      </c>
    </row>
    <row r="683" spans="1:22" x14ac:dyDescent="0.35">
      <c r="A683" t="s">
        <v>730</v>
      </c>
      <c r="B683" t="s">
        <v>19</v>
      </c>
      <c r="C683">
        <v>1</v>
      </c>
      <c r="D683" t="s">
        <v>20</v>
      </c>
      <c r="E683" t="s">
        <v>21</v>
      </c>
      <c r="F683" t="s">
        <v>41</v>
      </c>
      <c r="G683" s="2">
        <v>37</v>
      </c>
      <c r="H683" t="s">
        <v>20</v>
      </c>
      <c r="I683" t="s">
        <v>32</v>
      </c>
      <c r="J683" t="s">
        <v>21</v>
      </c>
      <c r="K683" t="s">
        <v>21</v>
      </c>
      <c r="L683" t="s">
        <v>24</v>
      </c>
      <c r="M683" t="s">
        <v>20</v>
      </c>
      <c r="N683" t="s">
        <v>30</v>
      </c>
      <c r="O683" s="1">
        <v>52.3</v>
      </c>
      <c r="P683" s="1">
        <v>1987.8</v>
      </c>
      <c r="Q683">
        <v>2</v>
      </c>
      <c r="R683" t="s">
        <v>21</v>
      </c>
      <c r="S683" t="str">
        <f>IF(ChurnData[[#This Row],[MonthlyCharges]]&lt;=30,"1. Up to 30",IF(ChurnData[[#This Row],[MonthlyCharges]]&lt;=50,"2. 31-50",IF(ChurnData[[#This Row],[MonthlyCharges]]&lt;=70,"3. 51-70",IF(ChurnData[[#This Row],[MonthlyCharges]]&lt;=90,"4. 71-90","5. Over 90"))))</f>
        <v>3. 51-70</v>
      </c>
      <c r="T683" t="str">
        <f>IF(AND(ChurnData[[#This Row],[Contract]]="Month-to-month",ChurnData[[#This Row],[InternetService]]="Fiber optic",ChurnData[[#This Row],[TenureMonths]]&lt;=11),"High-risk","Other")</f>
        <v>Other</v>
      </c>
      <c r="U683" t="str">
        <f>IF(ChurnData[[#This Row],[TenureMonths]]&lt;=11,"0-11",IF(ChurnData[[#This Row],[TenureMonths]]&lt;=23,"12-23",IF(ChurnData[[#This Row],[TenureMonths]]&lt;=35,"24-35",IF(ChurnData[[#This Row],[TenureMonths]]&lt;=47,"36-47",IF(ChurnData[[#This Row],[TenureMonths]]&lt;=59,"48-59","60-72")))))</f>
        <v>36-47</v>
      </c>
      <c r="V683">
        <f>IF(ChurnData[[#This Row],[Churn]]="Yes",1,0)</f>
        <v>0</v>
      </c>
    </row>
    <row r="684" spans="1:22" x14ac:dyDescent="0.35">
      <c r="A684" t="s">
        <v>731</v>
      </c>
      <c r="B684" t="s">
        <v>36</v>
      </c>
      <c r="C684">
        <v>0</v>
      </c>
      <c r="D684" t="s">
        <v>21</v>
      </c>
      <c r="E684" t="s">
        <v>20</v>
      </c>
      <c r="F684" t="s">
        <v>37</v>
      </c>
      <c r="G684" s="2">
        <v>21</v>
      </c>
      <c r="H684" t="s">
        <v>20</v>
      </c>
      <c r="I684" t="s">
        <v>32</v>
      </c>
      <c r="J684" t="s">
        <v>21</v>
      </c>
      <c r="K684" t="s">
        <v>21</v>
      </c>
      <c r="L684" t="s">
        <v>33</v>
      </c>
      <c r="M684" t="s">
        <v>20</v>
      </c>
      <c r="N684" t="s">
        <v>25</v>
      </c>
      <c r="O684" s="1">
        <v>49.45</v>
      </c>
      <c r="P684" s="1">
        <v>1057.69</v>
      </c>
      <c r="Q684">
        <v>1</v>
      </c>
      <c r="R684" t="s">
        <v>20</v>
      </c>
      <c r="S684" t="str">
        <f>IF(ChurnData[[#This Row],[MonthlyCharges]]&lt;=30,"1. Up to 30",IF(ChurnData[[#This Row],[MonthlyCharges]]&lt;=50,"2. 31-50",IF(ChurnData[[#This Row],[MonthlyCharges]]&lt;=70,"3. 51-70",IF(ChurnData[[#This Row],[MonthlyCharges]]&lt;=90,"4. 71-90","5. Over 90"))))</f>
        <v>2. 31-50</v>
      </c>
      <c r="T684" t="str">
        <f>IF(AND(ChurnData[[#This Row],[Contract]]="Month-to-month",ChurnData[[#This Row],[InternetService]]="Fiber optic",ChurnData[[#This Row],[TenureMonths]]&lt;=11),"High-risk","Other")</f>
        <v>Other</v>
      </c>
      <c r="U684" t="str">
        <f>IF(ChurnData[[#This Row],[TenureMonths]]&lt;=11,"0-11",IF(ChurnData[[#This Row],[TenureMonths]]&lt;=23,"12-23",IF(ChurnData[[#This Row],[TenureMonths]]&lt;=35,"24-35",IF(ChurnData[[#This Row],[TenureMonths]]&lt;=47,"36-47",IF(ChurnData[[#This Row],[TenureMonths]]&lt;=59,"48-59","60-72")))))</f>
        <v>12-23</v>
      </c>
      <c r="V684">
        <f>IF(ChurnData[[#This Row],[Churn]]="Yes",1,0)</f>
        <v>1</v>
      </c>
    </row>
    <row r="685" spans="1:22" x14ac:dyDescent="0.35">
      <c r="A685" t="s">
        <v>732</v>
      </c>
      <c r="B685" t="s">
        <v>19</v>
      </c>
      <c r="C685">
        <v>0</v>
      </c>
      <c r="D685" t="s">
        <v>21</v>
      </c>
      <c r="E685" t="s">
        <v>21</v>
      </c>
      <c r="F685" t="s">
        <v>65</v>
      </c>
      <c r="G685" s="2">
        <v>54</v>
      </c>
      <c r="H685" t="s">
        <v>20</v>
      </c>
      <c r="I685" t="s">
        <v>21</v>
      </c>
      <c r="J685" t="s">
        <v>28</v>
      </c>
      <c r="K685" t="s">
        <v>28</v>
      </c>
      <c r="L685" t="s">
        <v>24</v>
      </c>
      <c r="M685" t="s">
        <v>21</v>
      </c>
      <c r="N685" t="s">
        <v>34</v>
      </c>
      <c r="O685" s="1">
        <v>32.18</v>
      </c>
      <c r="P685" s="1">
        <v>1699.75</v>
      </c>
      <c r="Q685">
        <v>0</v>
      </c>
      <c r="R685" t="s">
        <v>21</v>
      </c>
      <c r="S685" t="str">
        <f>IF(ChurnData[[#This Row],[MonthlyCharges]]&lt;=30,"1. Up to 30",IF(ChurnData[[#This Row],[MonthlyCharges]]&lt;=50,"2. 31-50",IF(ChurnData[[#This Row],[MonthlyCharges]]&lt;=70,"3. 51-70",IF(ChurnData[[#This Row],[MonthlyCharges]]&lt;=90,"4. 71-90","5. Over 90"))))</f>
        <v>2. 31-50</v>
      </c>
      <c r="T685" t="str">
        <f>IF(AND(ChurnData[[#This Row],[Contract]]="Month-to-month",ChurnData[[#This Row],[InternetService]]="Fiber optic",ChurnData[[#This Row],[TenureMonths]]&lt;=11),"High-risk","Other")</f>
        <v>Other</v>
      </c>
      <c r="U685" t="str">
        <f>IF(ChurnData[[#This Row],[TenureMonths]]&lt;=11,"0-11",IF(ChurnData[[#This Row],[TenureMonths]]&lt;=23,"12-23",IF(ChurnData[[#This Row],[TenureMonths]]&lt;=35,"24-35",IF(ChurnData[[#This Row],[TenureMonths]]&lt;=47,"36-47",IF(ChurnData[[#This Row],[TenureMonths]]&lt;=59,"48-59","60-72")))))</f>
        <v>48-59</v>
      </c>
      <c r="V685">
        <f>IF(ChurnData[[#This Row],[Churn]]="Yes",1,0)</f>
        <v>0</v>
      </c>
    </row>
    <row r="686" spans="1:22" x14ac:dyDescent="0.35">
      <c r="A686" t="s">
        <v>733</v>
      </c>
      <c r="B686" t="s">
        <v>19</v>
      </c>
      <c r="C686">
        <v>0</v>
      </c>
      <c r="D686" t="s">
        <v>21</v>
      </c>
      <c r="E686" t="s">
        <v>21</v>
      </c>
      <c r="F686" t="s">
        <v>58</v>
      </c>
      <c r="G686" s="2">
        <v>51</v>
      </c>
      <c r="H686" t="s">
        <v>20</v>
      </c>
      <c r="I686" t="s">
        <v>32</v>
      </c>
      <c r="J686" t="s">
        <v>21</v>
      </c>
      <c r="K686" t="s">
        <v>21</v>
      </c>
      <c r="L686" t="s">
        <v>24</v>
      </c>
      <c r="M686" t="s">
        <v>21</v>
      </c>
      <c r="N686" t="s">
        <v>34</v>
      </c>
      <c r="O686" s="1">
        <v>58.61</v>
      </c>
      <c r="P686" s="1">
        <v>2945.79</v>
      </c>
      <c r="Q686">
        <v>1</v>
      </c>
      <c r="R686" t="s">
        <v>21</v>
      </c>
      <c r="S686" t="str">
        <f>IF(ChurnData[[#This Row],[MonthlyCharges]]&lt;=30,"1. Up to 30",IF(ChurnData[[#This Row],[MonthlyCharges]]&lt;=50,"2. 31-50",IF(ChurnData[[#This Row],[MonthlyCharges]]&lt;=70,"3. 51-70",IF(ChurnData[[#This Row],[MonthlyCharges]]&lt;=90,"4. 71-90","5. Over 90"))))</f>
        <v>3. 51-70</v>
      </c>
      <c r="T686" t="str">
        <f>IF(AND(ChurnData[[#This Row],[Contract]]="Month-to-month",ChurnData[[#This Row],[InternetService]]="Fiber optic",ChurnData[[#This Row],[TenureMonths]]&lt;=11),"High-risk","Other")</f>
        <v>Other</v>
      </c>
      <c r="U686" t="str">
        <f>IF(ChurnData[[#This Row],[TenureMonths]]&lt;=11,"0-11",IF(ChurnData[[#This Row],[TenureMonths]]&lt;=23,"12-23",IF(ChurnData[[#This Row],[TenureMonths]]&lt;=35,"24-35",IF(ChurnData[[#This Row],[TenureMonths]]&lt;=47,"36-47",IF(ChurnData[[#This Row],[TenureMonths]]&lt;=59,"48-59","60-72")))))</f>
        <v>48-59</v>
      </c>
      <c r="V686">
        <f>IF(ChurnData[[#This Row],[Churn]]="Yes",1,0)</f>
        <v>0</v>
      </c>
    </row>
    <row r="687" spans="1:22" x14ac:dyDescent="0.35">
      <c r="A687" t="s">
        <v>734</v>
      </c>
      <c r="B687" t="s">
        <v>19</v>
      </c>
      <c r="C687">
        <v>1</v>
      </c>
      <c r="D687" t="s">
        <v>21</v>
      </c>
      <c r="E687" t="s">
        <v>21</v>
      </c>
      <c r="F687" t="s">
        <v>58</v>
      </c>
      <c r="G687" s="2">
        <v>6</v>
      </c>
      <c r="H687" t="s">
        <v>20</v>
      </c>
      <c r="I687" t="s">
        <v>23</v>
      </c>
      <c r="J687" t="s">
        <v>21</v>
      </c>
      <c r="K687" t="s">
        <v>21</v>
      </c>
      <c r="L687" t="s">
        <v>33</v>
      </c>
      <c r="M687" t="s">
        <v>20</v>
      </c>
      <c r="N687" t="s">
        <v>34</v>
      </c>
      <c r="O687" s="1">
        <v>76.66</v>
      </c>
      <c r="P687" s="1">
        <v>446.7</v>
      </c>
      <c r="Q687">
        <v>3</v>
      </c>
      <c r="R687" t="s">
        <v>21</v>
      </c>
      <c r="S687" t="str">
        <f>IF(ChurnData[[#This Row],[MonthlyCharges]]&lt;=30,"1. Up to 30",IF(ChurnData[[#This Row],[MonthlyCharges]]&lt;=50,"2. 31-50",IF(ChurnData[[#This Row],[MonthlyCharges]]&lt;=70,"3. 51-70",IF(ChurnData[[#This Row],[MonthlyCharges]]&lt;=90,"4. 71-90","5. Over 90"))))</f>
        <v>4. 71-90</v>
      </c>
      <c r="T687" t="str">
        <f>IF(AND(ChurnData[[#This Row],[Contract]]="Month-to-month",ChurnData[[#This Row],[InternetService]]="Fiber optic",ChurnData[[#This Row],[TenureMonths]]&lt;=11),"High-risk","Other")</f>
        <v>High-risk</v>
      </c>
      <c r="U687" t="str">
        <f>IF(ChurnData[[#This Row],[TenureMonths]]&lt;=11,"0-11",IF(ChurnData[[#This Row],[TenureMonths]]&lt;=23,"12-23",IF(ChurnData[[#This Row],[TenureMonths]]&lt;=35,"24-35",IF(ChurnData[[#This Row],[TenureMonths]]&lt;=47,"36-47",IF(ChurnData[[#This Row],[TenureMonths]]&lt;=59,"48-59","60-72")))))</f>
        <v>0-11</v>
      </c>
      <c r="V687">
        <f>IF(ChurnData[[#This Row],[Churn]]="Yes",1,0)</f>
        <v>0</v>
      </c>
    </row>
    <row r="688" spans="1:22" x14ac:dyDescent="0.35">
      <c r="A688" t="s">
        <v>735</v>
      </c>
      <c r="B688" t="s">
        <v>19</v>
      </c>
      <c r="C688">
        <v>1</v>
      </c>
      <c r="D688" t="s">
        <v>20</v>
      </c>
      <c r="E688" t="s">
        <v>21</v>
      </c>
      <c r="F688" t="s">
        <v>45</v>
      </c>
      <c r="G688" s="2">
        <v>27</v>
      </c>
      <c r="H688" t="s">
        <v>20</v>
      </c>
      <c r="I688" t="s">
        <v>23</v>
      </c>
      <c r="J688" t="s">
        <v>21</v>
      </c>
      <c r="K688" t="s">
        <v>20</v>
      </c>
      <c r="L688" t="s">
        <v>33</v>
      </c>
      <c r="M688" t="s">
        <v>21</v>
      </c>
      <c r="N688" t="s">
        <v>34</v>
      </c>
      <c r="O688" s="1">
        <v>91.32</v>
      </c>
      <c r="P688" s="1">
        <v>2478.25</v>
      </c>
      <c r="Q688">
        <v>2</v>
      </c>
      <c r="R688" t="s">
        <v>20</v>
      </c>
      <c r="S688" t="str">
        <f>IF(ChurnData[[#This Row],[MonthlyCharges]]&lt;=30,"1. Up to 30",IF(ChurnData[[#This Row],[MonthlyCharges]]&lt;=50,"2. 31-50",IF(ChurnData[[#This Row],[MonthlyCharges]]&lt;=70,"3. 51-70",IF(ChurnData[[#This Row],[MonthlyCharges]]&lt;=90,"4. 71-90","5. Over 90"))))</f>
        <v>5. Over 90</v>
      </c>
      <c r="T688" t="str">
        <f>IF(AND(ChurnData[[#This Row],[Contract]]="Month-to-month",ChurnData[[#This Row],[InternetService]]="Fiber optic",ChurnData[[#This Row],[TenureMonths]]&lt;=11),"High-risk","Other")</f>
        <v>Other</v>
      </c>
      <c r="U688" t="str">
        <f>IF(ChurnData[[#This Row],[TenureMonths]]&lt;=11,"0-11",IF(ChurnData[[#This Row],[TenureMonths]]&lt;=23,"12-23",IF(ChurnData[[#This Row],[TenureMonths]]&lt;=35,"24-35",IF(ChurnData[[#This Row],[TenureMonths]]&lt;=47,"36-47",IF(ChurnData[[#This Row],[TenureMonths]]&lt;=59,"48-59","60-72")))))</f>
        <v>24-35</v>
      </c>
      <c r="V688">
        <f>IF(ChurnData[[#This Row],[Churn]]="Yes",1,0)</f>
        <v>1</v>
      </c>
    </row>
    <row r="689" spans="1:22" x14ac:dyDescent="0.35">
      <c r="A689" t="s">
        <v>736</v>
      </c>
      <c r="B689" t="s">
        <v>19</v>
      </c>
      <c r="C689">
        <v>0</v>
      </c>
      <c r="D689" t="s">
        <v>20</v>
      </c>
      <c r="E689" t="s">
        <v>20</v>
      </c>
      <c r="F689" t="s">
        <v>22</v>
      </c>
      <c r="G689" s="2">
        <v>10</v>
      </c>
      <c r="H689" t="s">
        <v>20</v>
      </c>
      <c r="I689" t="s">
        <v>32</v>
      </c>
      <c r="J689" t="s">
        <v>20</v>
      </c>
      <c r="K689" t="s">
        <v>21</v>
      </c>
      <c r="L689" t="s">
        <v>33</v>
      </c>
      <c r="M689" t="s">
        <v>20</v>
      </c>
      <c r="N689" t="s">
        <v>30</v>
      </c>
      <c r="O689" s="1">
        <v>58.04</v>
      </c>
      <c r="P689" s="1">
        <v>580.79</v>
      </c>
      <c r="Q689">
        <v>0</v>
      </c>
      <c r="R689" t="s">
        <v>21</v>
      </c>
      <c r="S689" t="str">
        <f>IF(ChurnData[[#This Row],[MonthlyCharges]]&lt;=30,"1. Up to 30",IF(ChurnData[[#This Row],[MonthlyCharges]]&lt;=50,"2. 31-50",IF(ChurnData[[#This Row],[MonthlyCharges]]&lt;=70,"3. 51-70",IF(ChurnData[[#This Row],[MonthlyCharges]]&lt;=90,"4. 71-90","5. Over 90"))))</f>
        <v>3. 51-70</v>
      </c>
      <c r="T689" t="str">
        <f>IF(AND(ChurnData[[#This Row],[Contract]]="Month-to-month",ChurnData[[#This Row],[InternetService]]="Fiber optic",ChurnData[[#This Row],[TenureMonths]]&lt;=11),"High-risk","Other")</f>
        <v>Other</v>
      </c>
      <c r="U689" t="str">
        <f>IF(ChurnData[[#This Row],[TenureMonths]]&lt;=11,"0-11",IF(ChurnData[[#This Row],[TenureMonths]]&lt;=23,"12-23",IF(ChurnData[[#This Row],[TenureMonths]]&lt;=35,"24-35",IF(ChurnData[[#This Row],[TenureMonths]]&lt;=47,"36-47",IF(ChurnData[[#This Row],[TenureMonths]]&lt;=59,"48-59","60-72")))))</f>
        <v>0-11</v>
      </c>
      <c r="V689">
        <f>IF(ChurnData[[#This Row],[Churn]]="Yes",1,0)</f>
        <v>0</v>
      </c>
    </row>
    <row r="690" spans="1:22" x14ac:dyDescent="0.35">
      <c r="A690" t="s">
        <v>737</v>
      </c>
      <c r="B690" t="s">
        <v>36</v>
      </c>
      <c r="C690">
        <v>0</v>
      </c>
      <c r="D690" t="s">
        <v>20</v>
      </c>
      <c r="E690" t="s">
        <v>20</v>
      </c>
      <c r="F690" t="s">
        <v>22</v>
      </c>
      <c r="G690" s="2">
        <v>61</v>
      </c>
      <c r="H690" t="s">
        <v>20</v>
      </c>
      <c r="I690" t="s">
        <v>23</v>
      </c>
      <c r="J690" t="s">
        <v>21</v>
      </c>
      <c r="K690" t="s">
        <v>20</v>
      </c>
      <c r="L690" t="s">
        <v>24</v>
      </c>
      <c r="M690" t="s">
        <v>20</v>
      </c>
      <c r="N690" t="s">
        <v>34</v>
      </c>
      <c r="O690" s="1">
        <v>90.74</v>
      </c>
      <c r="P690" s="1">
        <v>5668.1</v>
      </c>
      <c r="Q690">
        <v>6</v>
      </c>
      <c r="R690" t="s">
        <v>21</v>
      </c>
      <c r="S690" t="str">
        <f>IF(ChurnData[[#This Row],[MonthlyCharges]]&lt;=30,"1. Up to 30",IF(ChurnData[[#This Row],[MonthlyCharges]]&lt;=50,"2. 31-50",IF(ChurnData[[#This Row],[MonthlyCharges]]&lt;=70,"3. 51-70",IF(ChurnData[[#This Row],[MonthlyCharges]]&lt;=90,"4. 71-90","5. Over 90"))))</f>
        <v>5. Over 90</v>
      </c>
      <c r="T690" t="str">
        <f>IF(AND(ChurnData[[#This Row],[Contract]]="Month-to-month",ChurnData[[#This Row],[InternetService]]="Fiber optic",ChurnData[[#This Row],[TenureMonths]]&lt;=11),"High-risk","Other")</f>
        <v>Other</v>
      </c>
      <c r="U690" t="str">
        <f>IF(ChurnData[[#This Row],[TenureMonths]]&lt;=11,"0-11",IF(ChurnData[[#This Row],[TenureMonths]]&lt;=23,"12-23",IF(ChurnData[[#This Row],[TenureMonths]]&lt;=35,"24-35",IF(ChurnData[[#This Row],[TenureMonths]]&lt;=47,"36-47",IF(ChurnData[[#This Row],[TenureMonths]]&lt;=59,"48-59","60-72")))))</f>
        <v>60-72</v>
      </c>
      <c r="V690">
        <f>IF(ChurnData[[#This Row],[Churn]]="Yes",1,0)</f>
        <v>0</v>
      </c>
    </row>
    <row r="691" spans="1:22" x14ac:dyDescent="0.35">
      <c r="A691" t="s">
        <v>738</v>
      </c>
      <c r="B691" t="s">
        <v>19</v>
      </c>
      <c r="C691">
        <v>0</v>
      </c>
      <c r="D691" t="s">
        <v>20</v>
      </c>
      <c r="E691" t="s">
        <v>20</v>
      </c>
      <c r="F691" t="s">
        <v>58</v>
      </c>
      <c r="G691" s="2">
        <v>6</v>
      </c>
      <c r="H691" t="s">
        <v>20</v>
      </c>
      <c r="I691" t="s">
        <v>32</v>
      </c>
      <c r="J691" t="s">
        <v>21</v>
      </c>
      <c r="K691" t="s">
        <v>21</v>
      </c>
      <c r="L691" t="s">
        <v>33</v>
      </c>
      <c r="M691" t="s">
        <v>20</v>
      </c>
      <c r="N691" t="s">
        <v>43</v>
      </c>
      <c r="O691" s="1">
        <v>52.76</v>
      </c>
      <c r="P691" s="1">
        <v>308.33999999999997</v>
      </c>
      <c r="Q691">
        <v>0</v>
      </c>
      <c r="R691" t="s">
        <v>20</v>
      </c>
      <c r="S691" t="str">
        <f>IF(ChurnData[[#This Row],[MonthlyCharges]]&lt;=30,"1. Up to 30",IF(ChurnData[[#This Row],[MonthlyCharges]]&lt;=50,"2. 31-50",IF(ChurnData[[#This Row],[MonthlyCharges]]&lt;=70,"3. 51-70",IF(ChurnData[[#This Row],[MonthlyCharges]]&lt;=90,"4. 71-90","5. Over 90"))))</f>
        <v>3. 51-70</v>
      </c>
      <c r="T691" t="str">
        <f>IF(AND(ChurnData[[#This Row],[Contract]]="Month-to-month",ChurnData[[#This Row],[InternetService]]="Fiber optic",ChurnData[[#This Row],[TenureMonths]]&lt;=11),"High-risk","Other")</f>
        <v>Other</v>
      </c>
      <c r="U691" t="str">
        <f>IF(ChurnData[[#This Row],[TenureMonths]]&lt;=11,"0-11",IF(ChurnData[[#This Row],[TenureMonths]]&lt;=23,"12-23",IF(ChurnData[[#This Row],[TenureMonths]]&lt;=35,"24-35",IF(ChurnData[[#This Row],[TenureMonths]]&lt;=47,"36-47",IF(ChurnData[[#This Row],[TenureMonths]]&lt;=59,"48-59","60-72")))))</f>
        <v>0-11</v>
      </c>
      <c r="V691">
        <f>IF(ChurnData[[#This Row],[Churn]]="Yes",1,0)</f>
        <v>1</v>
      </c>
    </row>
    <row r="692" spans="1:22" x14ac:dyDescent="0.35">
      <c r="A692" t="s">
        <v>739</v>
      </c>
      <c r="B692" t="s">
        <v>36</v>
      </c>
      <c r="C692">
        <v>0</v>
      </c>
      <c r="D692" t="s">
        <v>21</v>
      </c>
      <c r="E692" t="s">
        <v>21</v>
      </c>
      <c r="F692" t="s">
        <v>75</v>
      </c>
      <c r="G692" s="2">
        <v>21</v>
      </c>
      <c r="H692" t="s">
        <v>20</v>
      </c>
      <c r="I692" t="s">
        <v>23</v>
      </c>
      <c r="J692" t="s">
        <v>20</v>
      </c>
      <c r="K692" t="s">
        <v>21</v>
      </c>
      <c r="L692" t="s">
        <v>24</v>
      </c>
      <c r="M692" t="s">
        <v>21</v>
      </c>
      <c r="N692" t="s">
        <v>30</v>
      </c>
      <c r="O692" s="1">
        <v>96.65</v>
      </c>
      <c r="P692" s="1">
        <v>2034.9</v>
      </c>
      <c r="Q692">
        <v>3</v>
      </c>
      <c r="R692" t="s">
        <v>21</v>
      </c>
      <c r="S692" t="str">
        <f>IF(ChurnData[[#This Row],[MonthlyCharges]]&lt;=30,"1. Up to 30",IF(ChurnData[[#This Row],[MonthlyCharges]]&lt;=50,"2. 31-50",IF(ChurnData[[#This Row],[MonthlyCharges]]&lt;=70,"3. 51-70",IF(ChurnData[[#This Row],[MonthlyCharges]]&lt;=90,"4. 71-90","5. Over 90"))))</f>
        <v>5. Over 90</v>
      </c>
      <c r="T692" t="str">
        <f>IF(AND(ChurnData[[#This Row],[Contract]]="Month-to-month",ChurnData[[#This Row],[InternetService]]="Fiber optic",ChurnData[[#This Row],[TenureMonths]]&lt;=11),"High-risk","Other")</f>
        <v>Other</v>
      </c>
      <c r="U692" t="str">
        <f>IF(ChurnData[[#This Row],[TenureMonths]]&lt;=11,"0-11",IF(ChurnData[[#This Row],[TenureMonths]]&lt;=23,"12-23",IF(ChurnData[[#This Row],[TenureMonths]]&lt;=35,"24-35",IF(ChurnData[[#This Row],[TenureMonths]]&lt;=47,"36-47",IF(ChurnData[[#This Row],[TenureMonths]]&lt;=59,"48-59","60-72")))))</f>
        <v>12-23</v>
      </c>
      <c r="V692">
        <f>IF(ChurnData[[#This Row],[Churn]]="Yes",1,0)</f>
        <v>0</v>
      </c>
    </row>
    <row r="693" spans="1:22" x14ac:dyDescent="0.35">
      <c r="A693" t="s">
        <v>740</v>
      </c>
      <c r="B693" t="s">
        <v>19</v>
      </c>
      <c r="C693">
        <v>1</v>
      </c>
      <c r="D693" t="s">
        <v>20</v>
      </c>
      <c r="E693" t="s">
        <v>21</v>
      </c>
      <c r="F693" t="s">
        <v>65</v>
      </c>
      <c r="G693" s="2">
        <v>6</v>
      </c>
      <c r="H693" t="s">
        <v>20</v>
      </c>
      <c r="I693" t="s">
        <v>32</v>
      </c>
      <c r="J693" t="s">
        <v>20</v>
      </c>
      <c r="K693" t="s">
        <v>20</v>
      </c>
      <c r="L693" t="s">
        <v>33</v>
      </c>
      <c r="M693" t="s">
        <v>20</v>
      </c>
      <c r="N693" t="s">
        <v>30</v>
      </c>
      <c r="O693" s="1">
        <v>68.09</v>
      </c>
      <c r="P693" s="1">
        <v>398.38</v>
      </c>
      <c r="Q693">
        <v>1</v>
      </c>
      <c r="R693" t="s">
        <v>20</v>
      </c>
      <c r="S693" t="str">
        <f>IF(ChurnData[[#This Row],[MonthlyCharges]]&lt;=30,"1. Up to 30",IF(ChurnData[[#This Row],[MonthlyCharges]]&lt;=50,"2. 31-50",IF(ChurnData[[#This Row],[MonthlyCharges]]&lt;=70,"3. 51-70",IF(ChurnData[[#This Row],[MonthlyCharges]]&lt;=90,"4. 71-90","5. Over 90"))))</f>
        <v>3. 51-70</v>
      </c>
      <c r="T693" t="str">
        <f>IF(AND(ChurnData[[#This Row],[Contract]]="Month-to-month",ChurnData[[#This Row],[InternetService]]="Fiber optic",ChurnData[[#This Row],[TenureMonths]]&lt;=11),"High-risk","Other")</f>
        <v>Other</v>
      </c>
      <c r="U693" t="str">
        <f>IF(ChurnData[[#This Row],[TenureMonths]]&lt;=11,"0-11",IF(ChurnData[[#This Row],[TenureMonths]]&lt;=23,"12-23",IF(ChurnData[[#This Row],[TenureMonths]]&lt;=35,"24-35",IF(ChurnData[[#This Row],[TenureMonths]]&lt;=47,"36-47",IF(ChurnData[[#This Row],[TenureMonths]]&lt;=59,"48-59","60-72")))))</f>
        <v>0-11</v>
      </c>
      <c r="V693">
        <f>IF(ChurnData[[#This Row],[Churn]]="Yes",1,0)</f>
        <v>1</v>
      </c>
    </row>
    <row r="694" spans="1:22" x14ac:dyDescent="0.35">
      <c r="A694" t="s">
        <v>741</v>
      </c>
      <c r="B694" t="s">
        <v>36</v>
      </c>
      <c r="C694">
        <v>0</v>
      </c>
      <c r="D694" t="s">
        <v>21</v>
      </c>
      <c r="E694" t="s">
        <v>21</v>
      </c>
      <c r="F694" t="s">
        <v>56</v>
      </c>
      <c r="G694" s="2">
        <v>14</v>
      </c>
      <c r="H694" t="s">
        <v>20</v>
      </c>
      <c r="I694" t="s">
        <v>23</v>
      </c>
      <c r="J694" t="s">
        <v>21</v>
      </c>
      <c r="K694" t="s">
        <v>21</v>
      </c>
      <c r="L694" t="s">
        <v>33</v>
      </c>
      <c r="M694" t="s">
        <v>20</v>
      </c>
      <c r="N694" t="s">
        <v>25</v>
      </c>
      <c r="O694" s="1">
        <v>86.64</v>
      </c>
      <c r="P694" s="1">
        <v>1216.8499999999999</v>
      </c>
      <c r="Q694">
        <v>3</v>
      </c>
      <c r="R694" t="s">
        <v>20</v>
      </c>
      <c r="S694" t="str">
        <f>IF(ChurnData[[#This Row],[MonthlyCharges]]&lt;=30,"1. Up to 30",IF(ChurnData[[#This Row],[MonthlyCharges]]&lt;=50,"2. 31-50",IF(ChurnData[[#This Row],[MonthlyCharges]]&lt;=70,"3. 51-70",IF(ChurnData[[#This Row],[MonthlyCharges]]&lt;=90,"4. 71-90","5. Over 90"))))</f>
        <v>4. 71-90</v>
      </c>
      <c r="T694" t="str">
        <f>IF(AND(ChurnData[[#This Row],[Contract]]="Month-to-month",ChurnData[[#This Row],[InternetService]]="Fiber optic",ChurnData[[#This Row],[TenureMonths]]&lt;=11),"High-risk","Other")</f>
        <v>Other</v>
      </c>
      <c r="U694" t="str">
        <f>IF(ChurnData[[#This Row],[TenureMonths]]&lt;=11,"0-11",IF(ChurnData[[#This Row],[TenureMonths]]&lt;=23,"12-23",IF(ChurnData[[#This Row],[TenureMonths]]&lt;=35,"24-35",IF(ChurnData[[#This Row],[TenureMonths]]&lt;=47,"36-47",IF(ChurnData[[#This Row],[TenureMonths]]&lt;=59,"48-59","60-72")))))</f>
        <v>12-23</v>
      </c>
      <c r="V694">
        <f>IF(ChurnData[[#This Row],[Churn]]="Yes",1,0)</f>
        <v>1</v>
      </c>
    </row>
    <row r="695" spans="1:22" x14ac:dyDescent="0.35">
      <c r="A695" t="s">
        <v>742</v>
      </c>
      <c r="B695" t="s">
        <v>19</v>
      </c>
      <c r="C695">
        <v>0</v>
      </c>
      <c r="D695" t="s">
        <v>20</v>
      </c>
      <c r="E695" t="s">
        <v>20</v>
      </c>
      <c r="F695" t="s">
        <v>45</v>
      </c>
      <c r="G695" s="2">
        <v>12</v>
      </c>
      <c r="H695" t="s">
        <v>20</v>
      </c>
      <c r="I695" t="s">
        <v>21</v>
      </c>
      <c r="J695" t="s">
        <v>28</v>
      </c>
      <c r="K695" t="s">
        <v>28</v>
      </c>
      <c r="L695" t="s">
        <v>33</v>
      </c>
      <c r="M695" t="s">
        <v>21</v>
      </c>
      <c r="N695" t="s">
        <v>34</v>
      </c>
      <c r="O695" s="1">
        <v>18.13</v>
      </c>
      <c r="P695" s="1">
        <v>219.26</v>
      </c>
      <c r="Q695">
        <v>1</v>
      </c>
      <c r="R695" t="s">
        <v>20</v>
      </c>
      <c r="S695" t="str">
        <f>IF(ChurnData[[#This Row],[MonthlyCharges]]&lt;=30,"1. Up to 30",IF(ChurnData[[#This Row],[MonthlyCharges]]&lt;=50,"2. 31-50",IF(ChurnData[[#This Row],[MonthlyCharges]]&lt;=70,"3. 51-70",IF(ChurnData[[#This Row],[MonthlyCharges]]&lt;=90,"4. 71-90","5. Over 90"))))</f>
        <v>1. Up to 30</v>
      </c>
      <c r="T695" t="str">
        <f>IF(AND(ChurnData[[#This Row],[Contract]]="Month-to-month",ChurnData[[#This Row],[InternetService]]="Fiber optic",ChurnData[[#This Row],[TenureMonths]]&lt;=11),"High-risk","Other")</f>
        <v>Other</v>
      </c>
      <c r="U695" t="str">
        <f>IF(ChurnData[[#This Row],[TenureMonths]]&lt;=11,"0-11",IF(ChurnData[[#This Row],[TenureMonths]]&lt;=23,"12-23",IF(ChurnData[[#This Row],[TenureMonths]]&lt;=35,"24-35",IF(ChurnData[[#This Row],[TenureMonths]]&lt;=47,"36-47",IF(ChurnData[[#This Row],[TenureMonths]]&lt;=59,"48-59","60-72")))))</f>
        <v>12-23</v>
      </c>
      <c r="V695">
        <f>IF(ChurnData[[#This Row],[Churn]]="Yes",1,0)</f>
        <v>1</v>
      </c>
    </row>
    <row r="696" spans="1:22" x14ac:dyDescent="0.35">
      <c r="A696" t="s">
        <v>743</v>
      </c>
      <c r="B696" t="s">
        <v>36</v>
      </c>
      <c r="C696">
        <v>0</v>
      </c>
      <c r="D696" t="s">
        <v>21</v>
      </c>
      <c r="E696" t="s">
        <v>21</v>
      </c>
      <c r="F696" t="s">
        <v>49</v>
      </c>
      <c r="G696" s="2">
        <v>46</v>
      </c>
      <c r="H696" t="s">
        <v>20</v>
      </c>
      <c r="I696" t="s">
        <v>23</v>
      </c>
      <c r="J696" t="s">
        <v>21</v>
      </c>
      <c r="K696" t="s">
        <v>21</v>
      </c>
      <c r="L696" t="s">
        <v>29</v>
      </c>
      <c r="M696" t="s">
        <v>20</v>
      </c>
      <c r="N696" t="s">
        <v>34</v>
      </c>
      <c r="O696" s="1">
        <v>92.29</v>
      </c>
      <c r="P696" s="1">
        <v>4198.0200000000004</v>
      </c>
      <c r="Q696">
        <v>1</v>
      </c>
      <c r="R696" t="s">
        <v>21</v>
      </c>
      <c r="S696" t="str">
        <f>IF(ChurnData[[#This Row],[MonthlyCharges]]&lt;=30,"1. Up to 30",IF(ChurnData[[#This Row],[MonthlyCharges]]&lt;=50,"2. 31-50",IF(ChurnData[[#This Row],[MonthlyCharges]]&lt;=70,"3. 51-70",IF(ChurnData[[#This Row],[MonthlyCharges]]&lt;=90,"4. 71-90","5. Over 90"))))</f>
        <v>5. Over 90</v>
      </c>
      <c r="T696" t="str">
        <f>IF(AND(ChurnData[[#This Row],[Contract]]="Month-to-month",ChurnData[[#This Row],[InternetService]]="Fiber optic",ChurnData[[#This Row],[TenureMonths]]&lt;=11),"High-risk","Other")</f>
        <v>Other</v>
      </c>
      <c r="U696" t="str">
        <f>IF(ChurnData[[#This Row],[TenureMonths]]&lt;=11,"0-11",IF(ChurnData[[#This Row],[TenureMonths]]&lt;=23,"12-23",IF(ChurnData[[#This Row],[TenureMonths]]&lt;=35,"24-35",IF(ChurnData[[#This Row],[TenureMonths]]&lt;=47,"36-47",IF(ChurnData[[#This Row],[TenureMonths]]&lt;=59,"48-59","60-72")))))</f>
        <v>36-47</v>
      </c>
      <c r="V696">
        <f>IF(ChurnData[[#This Row],[Churn]]="Yes",1,0)</f>
        <v>0</v>
      </c>
    </row>
    <row r="697" spans="1:22" x14ac:dyDescent="0.35">
      <c r="A697" t="s">
        <v>744</v>
      </c>
      <c r="B697" t="s">
        <v>19</v>
      </c>
      <c r="C697">
        <v>0</v>
      </c>
      <c r="D697" t="s">
        <v>20</v>
      </c>
      <c r="E697" t="s">
        <v>21</v>
      </c>
      <c r="F697" t="s">
        <v>41</v>
      </c>
      <c r="G697" s="2">
        <v>11</v>
      </c>
      <c r="H697" t="s">
        <v>21</v>
      </c>
      <c r="I697" t="s">
        <v>32</v>
      </c>
      <c r="J697" t="s">
        <v>20</v>
      </c>
      <c r="K697" t="s">
        <v>21</v>
      </c>
      <c r="L697" t="s">
        <v>33</v>
      </c>
      <c r="M697" t="s">
        <v>20</v>
      </c>
      <c r="N697" t="s">
        <v>25</v>
      </c>
      <c r="O697" s="1">
        <v>36.39</v>
      </c>
      <c r="P697" s="1">
        <v>403.57</v>
      </c>
      <c r="Q697">
        <v>2</v>
      </c>
      <c r="R697" t="s">
        <v>20</v>
      </c>
      <c r="S697" t="str">
        <f>IF(ChurnData[[#This Row],[MonthlyCharges]]&lt;=30,"1. Up to 30",IF(ChurnData[[#This Row],[MonthlyCharges]]&lt;=50,"2. 31-50",IF(ChurnData[[#This Row],[MonthlyCharges]]&lt;=70,"3. 51-70",IF(ChurnData[[#This Row],[MonthlyCharges]]&lt;=90,"4. 71-90","5. Over 90"))))</f>
        <v>2. 31-50</v>
      </c>
      <c r="T697" t="str">
        <f>IF(AND(ChurnData[[#This Row],[Contract]]="Month-to-month",ChurnData[[#This Row],[InternetService]]="Fiber optic",ChurnData[[#This Row],[TenureMonths]]&lt;=11),"High-risk","Other")</f>
        <v>Other</v>
      </c>
      <c r="U697" t="str">
        <f>IF(ChurnData[[#This Row],[TenureMonths]]&lt;=11,"0-11",IF(ChurnData[[#This Row],[TenureMonths]]&lt;=23,"12-23",IF(ChurnData[[#This Row],[TenureMonths]]&lt;=35,"24-35",IF(ChurnData[[#This Row],[TenureMonths]]&lt;=47,"36-47",IF(ChurnData[[#This Row],[TenureMonths]]&lt;=59,"48-59","60-72")))))</f>
        <v>0-11</v>
      </c>
      <c r="V697">
        <f>IF(ChurnData[[#This Row],[Churn]]="Yes",1,0)</f>
        <v>1</v>
      </c>
    </row>
    <row r="698" spans="1:22" x14ac:dyDescent="0.35">
      <c r="A698" t="s">
        <v>745</v>
      </c>
      <c r="B698" t="s">
        <v>36</v>
      </c>
      <c r="C698">
        <v>1</v>
      </c>
      <c r="D698" t="s">
        <v>20</v>
      </c>
      <c r="E698" t="s">
        <v>20</v>
      </c>
      <c r="F698" t="s">
        <v>65</v>
      </c>
      <c r="G698" s="2">
        <v>38</v>
      </c>
      <c r="H698" t="s">
        <v>20</v>
      </c>
      <c r="I698" t="s">
        <v>32</v>
      </c>
      <c r="J698" t="s">
        <v>20</v>
      </c>
      <c r="K698" t="s">
        <v>20</v>
      </c>
      <c r="L698" t="s">
        <v>29</v>
      </c>
      <c r="M698" t="s">
        <v>20</v>
      </c>
      <c r="N698" t="s">
        <v>34</v>
      </c>
      <c r="O698" s="1">
        <v>63.72</v>
      </c>
      <c r="P698" s="1">
        <v>2479.0300000000002</v>
      </c>
      <c r="Q698">
        <v>0</v>
      </c>
      <c r="R698" t="s">
        <v>21</v>
      </c>
      <c r="S698" t="str">
        <f>IF(ChurnData[[#This Row],[MonthlyCharges]]&lt;=30,"1. Up to 30",IF(ChurnData[[#This Row],[MonthlyCharges]]&lt;=50,"2. 31-50",IF(ChurnData[[#This Row],[MonthlyCharges]]&lt;=70,"3. 51-70",IF(ChurnData[[#This Row],[MonthlyCharges]]&lt;=90,"4. 71-90","5. Over 90"))))</f>
        <v>3. 51-70</v>
      </c>
      <c r="T698" t="str">
        <f>IF(AND(ChurnData[[#This Row],[Contract]]="Month-to-month",ChurnData[[#This Row],[InternetService]]="Fiber optic",ChurnData[[#This Row],[TenureMonths]]&lt;=11),"High-risk","Other")</f>
        <v>Other</v>
      </c>
      <c r="U698" t="str">
        <f>IF(ChurnData[[#This Row],[TenureMonths]]&lt;=11,"0-11",IF(ChurnData[[#This Row],[TenureMonths]]&lt;=23,"12-23",IF(ChurnData[[#This Row],[TenureMonths]]&lt;=35,"24-35",IF(ChurnData[[#This Row],[TenureMonths]]&lt;=47,"36-47",IF(ChurnData[[#This Row],[TenureMonths]]&lt;=59,"48-59","60-72")))))</f>
        <v>36-47</v>
      </c>
      <c r="V698">
        <f>IF(ChurnData[[#This Row],[Churn]]="Yes",1,0)</f>
        <v>0</v>
      </c>
    </row>
    <row r="699" spans="1:22" x14ac:dyDescent="0.35">
      <c r="A699" t="s">
        <v>746</v>
      </c>
      <c r="B699" t="s">
        <v>19</v>
      </c>
      <c r="C699">
        <v>0</v>
      </c>
      <c r="D699" t="s">
        <v>21</v>
      </c>
      <c r="E699" t="s">
        <v>21</v>
      </c>
      <c r="F699" t="s">
        <v>65</v>
      </c>
      <c r="G699" s="2">
        <v>62</v>
      </c>
      <c r="H699" t="s">
        <v>20</v>
      </c>
      <c r="I699" t="s">
        <v>23</v>
      </c>
      <c r="J699" t="s">
        <v>21</v>
      </c>
      <c r="K699" t="s">
        <v>21</v>
      </c>
      <c r="L699" t="s">
        <v>24</v>
      </c>
      <c r="M699" t="s">
        <v>21</v>
      </c>
      <c r="N699" t="s">
        <v>43</v>
      </c>
      <c r="O699" s="1">
        <v>83.85</v>
      </c>
      <c r="P699" s="1">
        <v>5331.57</v>
      </c>
      <c r="Q699">
        <v>4</v>
      </c>
      <c r="R699" t="s">
        <v>21</v>
      </c>
      <c r="S699" t="str">
        <f>IF(ChurnData[[#This Row],[MonthlyCharges]]&lt;=30,"1. Up to 30",IF(ChurnData[[#This Row],[MonthlyCharges]]&lt;=50,"2. 31-50",IF(ChurnData[[#This Row],[MonthlyCharges]]&lt;=70,"3. 51-70",IF(ChurnData[[#This Row],[MonthlyCharges]]&lt;=90,"4. 71-90","5. Over 90"))))</f>
        <v>4. 71-90</v>
      </c>
      <c r="T699" t="str">
        <f>IF(AND(ChurnData[[#This Row],[Contract]]="Month-to-month",ChurnData[[#This Row],[InternetService]]="Fiber optic",ChurnData[[#This Row],[TenureMonths]]&lt;=11),"High-risk","Other")</f>
        <v>Other</v>
      </c>
      <c r="U699" t="str">
        <f>IF(ChurnData[[#This Row],[TenureMonths]]&lt;=11,"0-11",IF(ChurnData[[#This Row],[TenureMonths]]&lt;=23,"12-23",IF(ChurnData[[#This Row],[TenureMonths]]&lt;=35,"24-35",IF(ChurnData[[#This Row],[TenureMonths]]&lt;=47,"36-47",IF(ChurnData[[#This Row],[TenureMonths]]&lt;=59,"48-59","60-72")))))</f>
        <v>60-72</v>
      </c>
      <c r="V699">
        <f>IF(ChurnData[[#This Row],[Churn]]="Yes",1,0)</f>
        <v>0</v>
      </c>
    </row>
    <row r="700" spans="1:22" x14ac:dyDescent="0.35">
      <c r="A700" t="s">
        <v>747</v>
      </c>
      <c r="B700" t="s">
        <v>19</v>
      </c>
      <c r="C700">
        <v>0</v>
      </c>
      <c r="D700" t="s">
        <v>21</v>
      </c>
      <c r="E700" t="s">
        <v>21</v>
      </c>
      <c r="F700" t="s">
        <v>75</v>
      </c>
      <c r="G700" s="2">
        <v>20</v>
      </c>
      <c r="H700" t="s">
        <v>20</v>
      </c>
      <c r="I700" t="s">
        <v>32</v>
      </c>
      <c r="J700" t="s">
        <v>20</v>
      </c>
      <c r="K700" t="s">
        <v>21</v>
      </c>
      <c r="L700" t="s">
        <v>33</v>
      </c>
      <c r="M700" t="s">
        <v>20</v>
      </c>
      <c r="N700" t="s">
        <v>34</v>
      </c>
      <c r="O700" s="1">
        <v>61.21</v>
      </c>
      <c r="P700" s="1">
        <v>1209.31</v>
      </c>
      <c r="Q700">
        <v>1</v>
      </c>
      <c r="R700" t="s">
        <v>21</v>
      </c>
      <c r="S700" t="str">
        <f>IF(ChurnData[[#This Row],[MonthlyCharges]]&lt;=30,"1. Up to 30",IF(ChurnData[[#This Row],[MonthlyCharges]]&lt;=50,"2. 31-50",IF(ChurnData[[#This Row],[MonthlyCharges]]&lt;=70,"3. 51-70",IF(ChurnData[[#This Row],[MonthlyCharges]]&lt;=90,"4. 71-90","5. Over 90"))))</f>
        <v>3. 51-70</v>
      </c>
      <c r="T700" t="str">
        <f>IF(AND(ChurnData[[#This Row],[Contract]]="Month-to-month",ChurnData[[#This Row],[InternetService]]="Fiber optic",ChurnData[[#This Row],[TenureMonths]]&lt;=11),"High-risk","Other")</f>
        <v>Other</v>
      </c>
      <c r="U700" t="str">
        <f>IF(ChurnData[[#This Row],[TenureMonths]]&lt;=11,"0-11",IF(ChurnData[[#This Row],[TenureMonths]]&lt;=23,"12-23",IF(ChurnData[[#This Row],[TenureMonths]]&lt;=35,"24-35",IF(ChurnData[[#This Row],[TenureMonths]]&lt;=47,"36-47",IF(ChurnData[[#This Row],[TenureMonths]]&lt;=59,"48-59","60-72")))))</f>
        <v>12-23</v>
      </c>
      <c r="V700">
        <f>IF(ChurnData[[#This Row],[Churn]]="Yes",1,0)</f>
        <v>0</v>
      </c>
    </row>
    <row r="701" spans="1:22" x14ac:dyDescent="0.35">
      <c r="A701" t="s">
        <v>748</v>
      </c>
      <c r="B701" t="s">
        <v>36</v>
      </c>
      <c r="C701">
        <v>0</v>
      </c>
      <c r="D701" t="s">
        <v>21</v>
      </c>
      <c r="E701" t="s">
        <v>21</v>
      </c>
      <c r="F701" t="s">
        <v>47</v>
      </c>
      <c r="G701" s="2">
        <v>11</v>
      </c>
      <c r="H701" t="s">
        <v>20</v>
      </c>
      <c r="I701" t="s">
        <v>21</v>
      </c>
      <c r="J701" t="s">
        <v>28</v>
      </c>
      <c r="K701" t="s">
        <v>28</v>
      </c>
      <c r="L701" t="s">
        <v>33</v>
      </c>
      <c r="M701" t="s">
        <v>20</v>
      </c>
      <c r="N701" t="s">
        <v>34</v>
      </c>
      <c r="O701" s="1">
        <v>27.17</v>
      </c>
      <c r="P701" s="1">
        <v>299.63</v>
      </c>
      <c r="Q701">
        <v>0</v>
      </c>
      <c r="R701" t="s">
        <v>20</v>
      </c>
      <c r="S701" t="str">
        <f>IF(ChurnData[[#This Row],[MonthlyCharges]]&lt;=30,"1. Up to 30",IF(ChurnData[[#This Row],[MonthlyCharges]]&lt;=50,"2. 31-50",IF(ChurnData[[#This Row],[MonthlyCharges]]&lt;=70,"3. 51-70",IF(ChurnData[[#This Row],[MonthlyCharges]]&lt;=90,"4. 71-90","5. Over 90"))))</f>
        <v>1. Up to 30</v>
      </c>
      <c r="T701" t="str">
        <f>IF(AND(ChurnData[[#This Row],[Contract]]="Month-to-month",ChurnData[[#This Row],[InternetService]]="Fiber optic",ChurnData[[#This Row],[TenureMonths]]&lt;=11),"High-risk","Other")</f>
        <v>Other</v>
      </c>
      <c r="U701" t="str">
        <f>IF(ChurnData[[#This Row],[TenureMonths]]&lt;=11,"0-11",IF(ChurnData[[#This Row],[TenureMonths]]&lt;=23,"12-23",IF(ChurnData[[#This Row],[TenureMonths]]&lt;=35,"24-35",IF(ChurnData[[#This Row],[TenureMonths]]&lt;=47,"36-47",IF(ChurnData[[#This Row],[TenureMonths]]&lt;=59,"48-59","60-72")))))</f>
        <v>0-11</v>
      </c>
      <c r="V701">
        <f>IF(ChurnData[[#This Row],[Churn]]="Yes",1,0)</f>
        <v>1</v>
      </c>
    </row>
    <row r="702" spans="1:22" x14ac:dyDescent="0.35">
      <c r="A702" t="s">
        <v>749</v>
      </c>
      <c r="B702" t="s">
        <v>36</v>
      </c>
      <c r="C702">
        <v>0</v>
      </c>
      <c r="D702" t="s">
        <v>20</v>
      </c>
      <c r="E702" t="s">
        <v>21</v>
      </c>
      <c r="F702" t="s">
        <v>22</v>
      </c>
      <c r="G702" s="2">
        <v>37</v>
      </c>
      <c r="H702" t="s">
        <v>20</v>
      </c>
      <c r="I702" t="s">
        <v>23</v>
      </c>
      <c r="J702" t="s">
        <v>21</v>
      </c>
      <c r="K702" t="s">
        <v>21</v>
      </c>
      <c r="L702" t="s">
        <v>29</v>
      </c>
      <c r="M702" t="s">
        <v>20</v>
      </c>
      <c r="N702" t="s">
        <v>34</v>
      </c>
      <c r="O702" s="1">
        <v>81.069999999999993</v>
      </c>
      <c r="P702" s="1">
        <v>3001.84</v>
      </c>
      <c r="Q702">
        <v>3</v>
      </c>
      <c r="R702" t="s">
        <v>21</v>
      </c>
      <c r="S702" t="str">
        <f>IF(ChurnData[[#This Row],[MonthlyCharges]]&lt;=30,"1. Up to 30",IF(ChurnData[[#This Row],[MonthlyCharges]]&lt;=50,"2. 31-50",IF(ChurnData[[#This Row],[MonthlyCharges]]&lt;=70,"3. 51-70",IF(ChurnData[[#This Row],[MonthlyCharges]]&lt;=90,"4. 71-90","5. Over 90"))))</f>
        <v>4. 71-90</v>
      </c>
      <c r="T702" t="str">
        <f>IF(AND(ChurnData[[#This Row],[Contract]]="Month-to-month",ChurnData[[#This Row],[InternetService]]="Fiber optic",ChurnData[[#This Row],[TenureMonths]]&lt;=11),"High-risk","Other")</f>
        <v>Other</v>
      </c>
      <c r="U702" t="str">
        <f>IF(ChurnData[[#This Row],[TenureMonths]]&lt;=11,"0-11",IF(ChurnData[[#This Row],[TenureMonths]]&lt;=23,"12-23",IF(ChurnData[[#This Row],[TenureMonths]]&lt;=35,"24-35",IF(ChurnData[[#This Row],[TenureMonths]]&lt;=47,"36-47",IF(ChurnData[[#This Row],[TenureMonths]]&lt;=59,"48-59","60-72")))))</f>
        <v>36-47</v>
      </c>
      <c r="V702">
        <f>IF(ChurnData[[#This Row],[Churn]]="Yes",1,0)</f>
        <v>0</v>
      </c>
    </row>
    <row r="703" spans="1:22" x14ac:dyDescent="0.35">
      <c r="A703" t="s">
        <v>750</v>
      </c>
      <c r="B703" t="s">
        <v>36</v>
      </c>
      <c r="C703">
        <v>0</v>
      </c>
      <c r="D703" t="s">
        <v>21</v>
      </c>
      <c r="E703" t="s">
        <v>21</v>
      </c>
      <c r="F703" t="s">
        <v>47</v>
      </c>
      <c r="G703" s="2">
        <v>53</v>
      </c>
      <c r="H703" t="s">
        <v>20</v>
      </c>
      <c r="I703" t="s">
        <v>21</v>
      </c>
      <c r="J703" t="s">
        <v>28</v>
      </c>
      <c r="K703" t="s">
        <v>28</v>
      </c>
      <c r="L703" t="s">
        <v>29</v>
      </c>
      <c r="M703" t="s">
        <v>21</v>
      </c>
      <c r="N703" t="s">
        <v>34</v>
      </c>
      <c r="O703" s="1">
        <v>18</v>
      </c>
      <c r="P703" s="1">
        <v>972.18</v>
      </c>
      <c r="Q703">
        <v>1</v>
      </c>
      <c r="R703" t="s">
        <v>21</v>
      </c>
      <c r="S703" t="str">
        <f>IF(ChurnData[[#This Row],[MonthlyCharges]]&lt;=30,"1. Up to 30",IF(ChurnData[[#This Row],[MonthlyCharges]]&lt;=50,"2. 31-50",IF(ChurnData[[#This Row],[MonthlyCharges]]&lt;=70,"3. 51-70",IF(ChurnData[[#This Row],[MonthlyCharges]]&lt;=90,"4. 71-90","5. Over 90"))))</f>
        <v>1. Up to 30</v>
      </c>
      <c r="T703" t="str">
        <f>IF(AND(ChurnData[[#This Row],[Contract]]="Month-to-month",ChurnData[[#This Row],[InternetService]]="Fiber optic",ChurnData[[#This Row],[TenureMonths]]&lt;=11),"High-risk","Other")</f>
        <v>Other</v>
      </c>
      <c r="U703" t="str">
        <f>IF(ChurnData[[#This Row],[TenureMonths]]&lt;=11,"0-11",IF(ChurnData[[#This Row],[TenureMonths]]&lt;=23,"12-23",IF(ChurnData[[#This Row],[TenureMonths]]&lt;=35,"24-35",IF(ChurnData[[#This Row],[TenureMonths]]&lt;=47,"36-47",IF(ChurnData[[#This Row],[TenureMonths]]&lt;=59,"48-59","60-72")))))</f>
        <v>48-59</v>
      </c>
      <c r="V703">
        <f>IF(ChurnData[[#This Row],[Churn]]="Yes",1,0)</f>
        <v>0</v>
      </c>
    </row>
    <row r="704" spans="1:22" x14ac:dyDescent="0.35">
      <c r="A704" t="s">
        <v>751</v>
      </c>
      <c r="B704" t="s">
        <v>36</v>
      </c>
      <c r="C704">
        <v>0</v>
      </c>
      <c r="D704" t="s">
        <v>21</v>
      </c>
      <c r="E704" t="s">
        <v>21</v>
      </c>
      <c r="F704" t="s">
        <v>39</v>
      </c>
      <c r="G704" s="2">
        <v>31</v>
      </c>
      <c r="H704" t="s">
        <v>21</v>
      </c>
      <c r="I704" t="s">
        <v>32</v>
      </c>
      <c r="J704" t="s">
        <v>21</v>
      </c>
      <c r="K704" t="s">
        <v>21</v>
      </c>
      <c r="L704" t="s">
        <v>29</v>
      </c>
      <c r="M704" t="s">
        <v>21</v>
      </c>
      <c r="N704" t="s">
        <v>30</v>
      </c>
      <c r="O704" s="1">
        <v>54.22</v>
      </c>
      <c r="P704" s="1">
        <v>1719.59</v>
      </c>
      <c r="Q704">
        <v>1</v>
      </c>
      <c r="R704" t="s">
        <v>20</v>
      </c>
      <c r="S704" t="str">
        <f>IF(ChurnData[[#This Row],[MonthlyCharges]]&lt;=30,"1. Up to 30",IF(ChurnData[[#This Row],[MonthlyCharges]]&lt;=50,"2. 31-50",IF(ChurnData[[#This Row],[MonthlyCharges]]&lt;=70,"3. 51-70",IF(ChurnData[[#This Row],[MonthlyCharges]]&lt;=90,"4. 71-90","5. Over 90"))))</f>
        <v>3. 51-70</v>
      </c>
      <c r="T704" t="str">
        <f>IF(AND(ChurnData[[#This Row],[Contract]]="Month-to-month",ChurnData[[#This Row],[InternetService]]="Fiber optic",ChurnData[[#This Row],[TenureMonths]]&lt;=11),"High-risk","Other")</f>
        <v>Other</v>
      </c>
      <c r="U704" t="str">
        <f>IF(ChurnData[[#This Row],[TenureMonths]]&lt;=11,"0-11",IF(ChurnData[[#This Row],[TenureMonths]]&lt;=23,"12-23",IF(ChurnData[[#This Row],[TenureMonths]]&lt;=35,"24-35",IF(ChurnData[[#This Row],[TenureMonths]]&lt;=47,"36-47",IF(ChurnData[[#This Row],[TenureMonths]]&lt;=59,"48-59","60-72")))))</f>
        <v>24-35</v>
      </c>
      <c r="V704">
        <f>IF(ChurnData[[#This Row],[Churn]]="Yes",1,0)</f>
        <v>1</v>
      </c>
    </row>
    <row r="705" spans="1:22" x14ac:dyDescent="0.35">
      <c r="A705" t="s">
        <v>752</v>
      </c>
      <c r="B705" t="s">
        <v>19</v>
      </c>
      <c r="C705">
        <v>1</v>
      </c>
      <c r="D705" t="s">
        <v>21</v>
      </c>
      <c r="E705" t="s">
        <v>21</v>
      </c>
      <c r="F705" t="s">
        <v>22</v>
      </c>
      <c r="G705" s="2">
        <v>15</v>
      </c>
      <c r="H705" t="s">
        <v>20</v>
      </c>
      <c r="I705" t="s">
        <v>32</v>
      </c>
      <c r="J705" t="s">
        <v>20</v>
      </c>
      <c r="K705" t="s">
        <v>21</v>
      </c>
      <c r="L705" t="s">
        <v>33</v>
      </c>
      <c r="M705" t="s">
        <v>21</v>
      </c>
      <c r="N705" t="s">
        <v>25</v>
      </c>
      <c r="O705" s="1">
        <v>60.93</v>
      </c>
      <c r="P705" s="1">
        <v>922.26</v>
      </c>
      <c r="Q705">
        <v>4</v>
      </c>
      <c r="R705" t="s">
        <v>20</v>
      </c>
      <c r="S705" t="str">
        <f>IF(ChurnData[[#This Row],[MonthlyCharges]]&lt;=30,"1. Up to 30",IF(ChurnData[[#This Row],[MonthlyCharges]]&lt;=50,"2. 31-50",IF(ChurnData[[#This Row],[MonthlyCharges]]&lt;=70,"3. 51-70",IF(ChurnData[[#This Row],[MonthlyCharges]]&lt;=90,"4. 71-90","5. Over 90"))))</f>
        <v>3. 51-70</v>
      </c>
      <c r="T705" t="str">
        <f>IF(AND(ChurnData[[#This Row],[Contract]]="Month-to-month",ChurnData[[#This Row],[InternetService]]="Fiber optic",ChurnData[[#This Row],[TenureMonths]]&lt;=11),"High-risk","Other")</f>
        <v>Other</v>
      </c>
      <c r="U705" t="str">
        <f>IF(ChurnData[[#This Row],[TenureMonths]]&lt;=11,"0-11",IF(ChurnData[[#This Row],[TenureMonths]]&lt;=23,"12-23",IF(ChurnData[[#This Row],[TenureMonths]]&lt;=35,"24-35",IF(ChurnData[[#This Row],[TenureMonths]]&lt;=47,"36-47",IF(ChurnData[[#This Row],[TenureMonths]]&lt;=59,"48-59","60-72")))))</f>
        <v>12-23</v>
      </c>
      <c r="V705">
        <f>IF(ChurnData[[#This Row],[Churn]]="Yes",1,0)</f>
        <v>1</v>
      </c>
    </row>
    <row r="706" spans="1:22" x14ac:dyDescent="0.35">
      <c r="A706" t="s">
        <v>753</v>
      </c>
      <c r="B706" t="s">
        <v>19</v>
      </c>
      <c r="C706">
        <v>0</v>
      </c>
      <c r="D706" t="s">
        <v>20</v>
      </c>
      <c r="E706" t="s">
        <v>20</v>
      </c>
      <c r="F706" t="s">
        <v>58</v>
      </c>
      <c r="G706" s="2">
        <v>33</v>
      </c>
      <c r="H706" t="s">
        <v>20</v>
      </c>
      <c r="I706" t="s">
        <v>21</v>
      </c>
      <c r="J706" t="s">
        <v>28</v>
      </c>
      <c r="K706" t="s">
        <v>28</v>
      </c>
      <c r="L706" t="s">
        <v>33</v>
      </c>
      <c r="M706" t="s">
        <v>20</v>
      </c>
      <c r="N706" t="s">
        <v>43</v>
      </c>
      <c r="O706" s="1">
        <v>36.159999999999997</v>
      </c>
      <c r="P706" s="1">
        <v>1226.45</v>
      </c>
      <c r="Q706">
        <v>0</v>
      </c>
      <c r="R706" t="s">
        <v>21</v>
      </c>
      <c r="S706" t="str">
        <f>IF(ChurnData[[#This Row],[MonthlyCharges]]&lt;=30,"1. Up to 30",IF(ChurnData[[#This Row],[MonthlyCharges]]&lt;=50,"2. 31-50",IF(ChurnData[[#This Row],[MonthlyCharges]]&lt;=70,"3. 51-70",IF(ChurnData[[#This Row],[MonthlyCharges]]&lt;=90,"4. 71-90","5. Over 90"))))</f>
        <v>2. 31-50</v>
      </c>
      <c r="T706" t="str">
        <f>IF(AND(ChurnData[[#This Row],[Contract]]="Month-to-month",ChurnData[[#This Row],[InternetService]]="Fiber optic",ChurnData[[#This Row],[TenureMonths]]&lt;=11),"High-risk","Other")</f>
        <v>Other</v>
      </c>
      <c r="U706" t="str">
        <f>IF(ChurnData[[#This Row],[TenureMonths]]&lt;=11,"0-11",IF(ChurnData[[#This Row],[TenureMonths]]&lt;=23,"12-23",IF(ChurnData[[#This Row],[TenureMonths]]&lt;=35,"24-35",IF(ChurnData[[#This Row],[TenureMonths]]&lt;=47,"36-47",IF(ChurnData[[#This Row],[TenureMonths]]&lt;=59,"48-59","60-72")))))</f>
        <v>24-35</v>
      </c>
      <c r="V706">
        <f>IF(ChurnData[[#This Row],[Churn]]="Yes",1,0)</f>
        <v>0</v>
      </c>
    </row>
    <row r="707" spans="1:22" x14ac:dyDescent="0.35">
      <c r="A707" t="s">
        <v>754</v>
      </c>
      <c r="B707" t="s">
        <v>19</v>
      </c>
      <c r="C707">
        <v>0</v>
      </c>
      <c r="D707" t="s">
        <v>20</v>
      </c>
      <c r="E707" t="s">
        <v>20</v>
      </c>
      <c r="F707" t="s">
        <v>22</v>
      </c>
      <c r="G707" s="2">
        <v>10</v>
      </c>
      <c r="H707" t="s">
        <v>20</v>
      </c>
      <c r="I707" t="s">
        <v>23</v>
      </c>
      <c r="J707" t="s">
        <v>21</v>
      </c>
      <c r="K707" t="s">
        <v>21</v>
      </c>
      <c r="L707" t="s">
        <v>33</v>
      </c>
      <c r="M707" t="s">
        <v>21</v>
      </c>
      <c r="N707" t="s">
        <v>30</v>
      </c>
      <c r="O707" s="1">
        <v>85.71</v>
      </c>
      <c r="P707" s="1">
        <v>840.05</v>
      </c>
      <c r="Q707">
        <v>3</v>
      </c>
      <c r="R707" t="s">
        <v>20</v>
      </c>
      <c r="S707" t="str">
        <f>IF(ChurnData[[#This Row],[MonthlyCharges]]&lt;=30,"1. Up to 30",IF(ChurnData[[#This Row],[MonthlyCharges]]&lt;=50,"2. 31-50",IF(ChurnData[[#This Row],[MonthlyCharges]]&lt;=70,"3. 51-70",IF(ChurnData[[#This Row],[MonthlyCharges]]&lt;=90,"4. 71-90","5. Over 90"))))</f>
        <v>4. 71-90</v>
      </c>
      <c r="T707" t="str">
        <f>IF(AND(ChurnData[[#This Row],[Contract]]="Month-to-month",ChurnData[[#This Row],[InternetService]]="Fiber optic",ChurnData[[#This Row],[TenureMonths]]&lt;=11),"High-risk","Other")</f>
        <v>High-risk</v>
      </c>
      <c r="U707" t="str">
        <f>IF(ChurnData[[#This Row],[TenureMonths]]&lt;=11,"0-11",IF(ChurnData[[#This Row],[TenureMonths]]&lt;=23,"12-23",IF(ChurnData[[#This Row],[TenureMonths]]&lt;=35,"24-35",IF(ChurnData[[#This Row],[TenureMonths]]&lt;=47,"36-47",IF(ChurnData[[#This Row],[TenureMonths]]&lt;=59,"48-59","60-72")))))</f>
        <v>0-11</v>
      </c>
      <c r="V707">
        <f>IF(ChurnData[[#This Row],[Churn]]="Yes",1,0)</f>
        <v>1</v>
      </c>
    </row>
    <row r="708" spans="1:22" x14ac:dyDescent="0.35">
      <c r="A708" t="s">
        <v>755</v>
      </c>
      <c r="B708" t="s">
        <v>36</v>
      </c>
      <c r="C708">
        <v>1</v>
      </c>
      <c r="D708" t="s">
        <v>20</v>
      </c>
      <c r="E708" t="s">
        <v>21</v>
      </c>
      <c r="F708" t="s">
        <v>45</v>
      </c>
      <c r="G708" s="2">
        <v>6</v>
      </c>
      <c r="H708" t="s">
        <v>20</v>
      </c>
      <c r="I708" t="s">
        <v>23</v>
      </c>
      <c r="J708" t="s">
        <v>21</v>
      </c>
      <c r="K708" t="s">
        <v>21</v>
      </c>
      <c r="L708" t="s">
        <v>33</v>
      </c>
      <c r="M708" t="s">
        <v>20</v>
      </c>
      <c r="N708" t="s">
        <v>34</v>
      </c>
      <c r="O708" s="1">
        <v>79.819999999999993</v>
      </c>
      <c r="P708" s="1">
        <v>477.02</v>
      </c>
      <c r="Q708">
        <v>2</v>
      </c>
      <c r="R708" t="s">
        <v>21</v>
      </c>
      <c r="S708" t="str">
        <f>IF(ChurnData[[#This Row],[MonthlyCharges]]&lt;=30,"1. Up to 30",IF(ChurnData[[#This Row],[MonthlyCharges]]&lt;=50,"2. 31-50",IF(ChurnData[[#This Row],[MonthlyCharges]]&lt;=70,"3. 51-70",IF(ChurnData[[#This Row],[MonthlyCharges]]&lt;=90,"4. 71-90","5. Over 90"))))</f>
        <v>4. 71-90</v>
      </c>
      <c r="T708" t="str">
        <f>IF(AND(ChurnData[[#This Row],[Contract]]="Month-to-month",ChurnData[[#This Row],[InternetService]]="Fiber optic",ChurnData[[#This Row],[TenureMonths]]&lt;=11),"High-risk","Other")</f>
        <v>High-risk</v>
      </c>
      <c r="U708" t="str">
        <f>IF(ChurnData[[#This Row],[TenureMonths]]&lt;=11,"0-11",IF(ChurnData[[#This Row],[TenureMonths]]&lt;=23,"12-23",IF(ChurnData[[#This Row],[TenureMonths]]&lt;=35,"24-35",IF(ChurnData[[#This Row],[TenureMonths]]&lt;=47,"36-47",IF(ChurnData[[#This Row],[TenureMonths]]&lt;=59,"48-59","60-72")))))</f>
        <v>0-11</v>
      </c>
      <c r="V708">
        <f>IF(ChurnData[[#This Row],[Churn]]="Yes",1,0)</f>
        <v>0</v>
      </c>
    </row>
    <row r="709" spans="1:22" x14ac:dyDescent="0.35">
      <c r="A709" t="s">
        <v>756</v>
      </c>
      <c r="B709" t="s">
        <v>36</v>
      </c>
      <c r="C709">
        <v>0</v>
      </c>
      <c r="D709" t="s">
        <v>21</v>
      </c>
      <c r="E709" t="s">
        <v>21</v>
      </c>
      <c r="F709" t="s">
        <v>65</v>
      </c>
      <c r="G709" s="2">
        <v>63</v>
      </c>
      <c r="H709" t="s">
        <v>21</v>
      </c>
      <c r="I709" t="s">
        <v>32</v>
      </c>
      <c r="J709" t="s">
        <v>21</v>
      </c>
      <c r="K709" t="s">
        <v>21</v>
      </c>
      <c r="L709" t="s">
        <v>24</v>
      </c>
      <c r="M709" t="s">
        <v>21</v>
      </c>
      <c r="N709" t="s">
        <v>25</v>
      </c>
      <c r="O709" s="1">
        <v>56.53</v>
      </c>
      <c r="P709" s="1">
        <v>3599.69</v>
      </c>
      <c r="Q709">
        <v>1</v>
      </c>
      <c r="R709" t="s">
        <v>21</v>
      </c>
      <c r="S709" t="str">
        <f>IF(ChurnData[[#This Row],[MonthlyCharges]]&lt;=30,"1. Up to 30",IF(ChurnData[[#This Row],[MonthlyCharges]]&lt;=50,"2. 31-50",IF(ChurnData[[#This Row],[MonthlyCharges]]&lt;=70,"3. 51-70",IF(ChurnData[[#This Row],[MonthlyCharges]]&lt;=90,"4. 71-90","5. Over 90"))))</f>
        <v>3. 51-70</v>
      </c>
      <c r="T709" t="str">
        <f>IF(AND(ChurnData[[#This Row],[Contract]]="Month-to-month",ChurnData[[#This Row],[InternetService]]="Fiber optic",ChurnData[[#This Row],[TenureMonths]]&lt;=11),"High-risk","Other")</f>
        <v>Other</v>
      </c>
      <c r="U709" t="str">
        <f>IF(ChurnData[[#This Row],[TenureMonths]]&lt;=11,"0-11",IF(ChurnData[[#This Row],[TenureMonths]]&lt;=23,"12-23",IF(ChurnData[[#This Row],[TenureMonths]]&lt;=35,"24-35",IF(ChurnData[[#This Row],[TenureMonths]]&lt;=47,"36-47",IF(ChurnData[[#This Row],[TenureMonths]]&lt;=59,"48-59","60-72")))))</f>
        <v>60-72</v>
      </c>
      <c r="V709">
        <f>IF(ChurnData[[#This Row],[Churn]]="Yes",1,0)</f>
        <v>0</v>
      </c>
    </row>
    <row r="710" spans="1:22" x14ac:dyDescent="0.35">
      <c r="A710" t="s">
        <v>757</v>
      </c>
      <c r="B710" t="s">
        <v>36</v>
      </c>
      <c r="C710">
        <v>0</v>
      </c>
      <c r="D710" t="s">
        <v>20</v>
      </c>
      <c r="E710" t="s">
        <v>21</v>
      </c>
      <c r="F710" t="s">
        <v>49</v>
      </c>
      <c r="G710" s="2">
        <v>40</v>
      </c>
      <c r="H710" t="s">
        <v>20</v>
      </c>
      <c r="I710" t="s">
        <v>32</v>
      </c>
      <c r="J710" t="s">
        <v>21</v>
      </c>
      <c r="K710" t="s">
        <v>20</v>
      </c>
      <c r="L710" t="s">
        <v>33</v>
      </c>
      <c r="M710" t="s">
        <v>20</v>
      </c>
      <c r="N710" t="s">
        <v>34</v>
      </c>
      <c r="O710" s="1">
        <v>55.21</v>
      </c>
      <c r="P710" s="1">
        <v>2161.8000000000002</v>
      </c>
      <c r="Q710">
        <v>0</v>
      </c>
      <c r="R710" t="s">
        <v>21</v>
      </c>
      <c r="S710" t="str">
        <f>IF(ChurnData[[#This Row],[MonthlyCharges]]&lt;=30,"1. Up to 30",IF(ChurnData[[#This Row],[MonthlyCharges]]&lt;=50,"2. 31-50",IF(ChurnData[[#This Row],[MonthlyCharges]]&lt;=70,"3. 51-70",IF(ChurnData[[#This Row],[MonthlyCharges]]&lt;=90,"4. 71-90","5. Over 90"))))</f>
        <v>3. 51-70</v>
      </c>
      <c r="T710" t="str">
        <f>IF(AND(ChurnData[[#This Row],[Contract]]="Month-to-month",ChurnData[[#This Row],[InternetService]]="Fiber optic",ChurnData[[#This Row],[TenureMonths]]&lt;=11),"High-risk","Other")</f>
        <v>Other</v>
      </c>
      <c r="U710" t="str">
        <f>IF(ChurnData[[#This Row],[TenureMonths]]&lt;=11,"0-11",IF(ChurnData[[#This Row],[TenureMonths]]&lt;=23,"12-23",IF(ChurnData[[#This Row],[TenureMonths]]&lt;=35,"24-35",IF(ChurnData[[#This Row],[TenureMonths]]&lt;=47,"36-47",IF(ChurnData[[#This Row],[TenureMonths]]&lt;=59,"48-59","60-72")))))</f>
        <v>36-47</v>
      </c>
      <c r="V710">
        <f>IF(ChurnData[[#This Row],[Churn]]="Yes",1,0)</f>
        <v>0</v>
      </c>
    </row>
    <row r="711" spans="1:22" x14ac:dyDescent="0.35">
      <c r="A711" t="s">
        <v>758</v>
      </c>
      <c r="B711" t="s">
        <v>36</v>
      </c>
      <c r="C711">
        <v>0</v>
      </c>
      <c r="D711" t="s">
        <v>21</v>
      </c>
      <c r="E711" t="s">
        <v>20</v>
      </c>
      <c r="F711" t="s">
        <v>65</v>
      </c>
      <c r="G711" s="2">
        <v>71</v>
      </c>
      <c r="H711" t="s">
        <v>20</v>
      </c>
      <c r="I711" t="s">
        <v>21</v>
      </c>
      <c r="J711" t="s">
        <v>28</v>
      </c>
      <c r="K711" t="s">
        <v>28</v>
      </c>
      <c r="L711" t="s">
        <v>24</v>
      </c>
      <c r="M711" t="s">
        <v>21</v>
      </c>
      <c r="N711" t="s">
        <v>25</v>
      </c>
      <c r="O711" s="1">
        <v>30.82</v>
      </c>
      <c r="P711" s="1">
        <v>2235.1</v>
      </c>
      <c r="Q711">
        <v>2</v>
      </c>
      <c r="R711" t="s">
        <v>21</v>
      </c>
      <c r="S711" t="str">
        <f>IF(ChurnData[[#This Row],[MonthlyCharges]]&lt;=30,"1. Up to 30",IF(ChurnData[[#This Row],[MonthlyCharges]]&lt;=50,"2. 31-50",IF(ChurnData[[#This Row],[MonthlyCharges]]&lt;=70,"3. 51-70",IF(ChurnData[[#This Row],[MonthlyCharges]]&lt;=90,"4. 71-90","5. Over 90"))))</f>
        <v>2. 31-50</v>
      </c>
      <c r="T711" t="str">
        <f>IF(AND(ChurnData[[#This Row],[Contract]]="Month-to-month",ChurnData[[#This Row],[InternetService]]="Fiber optic",ChurnData[[#This Row],[TenureMonths]]&lt;=11),"High-risk","Other")</f>
        <v>Other</v>
      </c>
      <c r="U711" t="str">
        <f>IF(ChurnData[[#This Row],[TenureMonths]]&lt;=11,"0-11",IF(ChurnData[[#This Row],[TenureMonths]]&lt;=23,"12-23",IF(ChurnData[[#This Row],[TenureMonths]]&lt;=35,"24-35",IF(ChurnData[[#This Row],[TenureMonths]]&lt;=47,"36-47",IF(ChurnData[[#This Row],[TenureMonths]]&lt;=59,"48-59","60-72")))))</f>
        <v>60-72</v>
      </c>
      <c r="V711">
        <f>IF(ChurnData[[#This Row],[Churn]]="Yes",1,0)</f>
        <v>0</v>
      </c>
    </row>
    <row r="712" spans="1:22" x14ac:dyDescent="0.35">
      <c r="A712" t="s">
        <v>759</v>
      </c>
      <c r="B712" t="s">
        <v>36</v>
      </c>
      <c r="C712">
        <v>0</v>
      </c>
      <c r="D712" t="s">
        <v>20</v>
      </c>
      <c r="E712" t="s">
        <v>21</v>
      </c>
      <c r="F712" t="s">
        <v>65</v>
      </c>
      <c r="G712" s="2">
        <v>72</v>
      </c>
      <c r="H712" t="s">
        <v>20</v>
      </c>
      <c r="I712" t="s">
        <v>32</v>
      </c>
      <c r="J712" t="s">
        <v>20</v>
      </c>
      <c r="K712" t="s">
        <v>20</v>
      </c>
      <c r="L712" t="s">
        <v>24</v>
      </c>
      <c r="M712" t="s">
        <v>21</v>
      </c>
      <c r="N712" t="s">
        <v>30</v>
      </c>
      <c r="O712" s="1">
        <v>63.93</v>
      </c>
      <c r="P712" s="1">
        <v>4664.53</v>
      </c>
      <c r="Q712">
        <v>0</v>
      </c>
      <c r="R712" t="s">
        <v>21</v>
      </c>
      <c r="S712" t="str">
        <f>IF(ChurnData[[#This Row],[MonthlyCharges]]&lt;=30,"1. Up to 30",IF(ChurnData[[#This Row],[MonthlyCharges]]&lt;=50,"2. 31-50",IF(ChurnData[[#This Row],[MonthlyCharges]]&lt;=70,"3. 51-70",IF(ChurnData[[#This Row],[MonthlyCharges]]&lt;=90,"4. 71-90","5. Over 90"))))</f>
        <v>3. 51-70</v>
      </c>
      <c r="T712" t="str">
        <f>IF(AND(ChurnData[[#This Row],[Contract]]="Month-to-month",ChurnData[[#This Row],[InternetService]]="Fiber optic",ChurnData[[#This Row],[TenureMonths]]&lt;=11),"High-risk","Other")</f>
        <v>Other</v>
      </c>
      <c r="U712" t="str">
        <f>IF(ChurnData[[#This Row],[TenureMonths]]&lt;=11,"0-11",IF(ChurnData[[#This Row],[TenureMonths]]&lt;=23,"12-23",IF(ChurnData[[#This Row],[TenureMonths]]&lt;=35,"24-35",IF(ChurnData[[#This Row],[TenureMonths]]&lt;=47,"36-47",IF(ChurnData[[#This Row],[TenureMonths]]&lt;=59,"48-59","60-72")))))</f>
        <v>60-72</v>
      </c>
      <c r="V712">
        <f>IF(ChurnData[[#This Row],[Churn]]="Yes",1,0)</f>
        <v>0</v>
      </c>
    </row>
    <row r="713" spans="1:22" x14ac:dyDescent="0.35">
      <c r="A713" t="s">
        <v>760</v>
      </c>
      <c r="B713" t="s">
        <v>36</v>
      </c>
      <c r="C713">
        <v>0</v>
      </c>
      <c r="D713" t="s">
        <v>20</v>
      </c>
      <c r="E713" t="s">
        <v>21</v>
      </c>
      <c r="F713" t="s">
        <v>27</v>
      </c>
      <c r="G713" s="2">
        <v>33</v>
      </c>
      <c r="H713" t="s">
        <v>20</v>
      </c>
      <c r="I713" t="s">
        <v>21</v>
      </c>
      <c r="J713" t="s">
        <v>28</v>
      </c>
      <c r="K713" t="s">
        <v>28</v>
      </c>
      <c r="L713" t="s">
        <v>29</v>
      </c>
      <c r="M713" t="s">
        <v>20</v>
      </c>
      <c r="N713" t="s">
        <v>30</v>
      </c>
      <c r="O713" s="1">
        <v>30.78</v>
      </c>
      <c r="P713" s="1">
        <v>1010.23</v>
      </c>
      <c r="Q713">
        <v>0</v>
      </c>
      <c r="R713" t="s">
        <v>21</v>
      </c>
      <c r="S713" t="str">
        <f>IF(ChurnData[[#This Row],[MonthlyCharges]]&lt;=30,"1. Up to 30",IF(ChurnData[[#This Row],[MonthlyCharges]]&lt;=50,"2. 31-50",IF(ChurnData[[#This Row],[MonthlyCharges]]&lt;=70,"3. 51-70",IF(ChurnData[[#This Row],[MonthlyCharges]]&lt;=90,"4. 71-90","5. Over 90"))))</f>
        <v>2. 31-50</v>
      </c>
      <c r="T713" t="str">
        <f>IF(AND(ChurnData[[#This Row],[Contract]]="Month-to-month",ChurnData[[#This Row],[InternetService]]="Fiber optic",ChurnData[[#This Row],[TenureMonths]]&lt;=11),"High-risk","Other")</f>
        <v>Other</v>
      </c>
      <c r="U713" t="str">
        <f>IF(ChurnData[[#This Row],[TenureMonths]]&lt;=11,"0-11",IF(ChurnData[[#This Row],[TenureMonths]]&lt;=23,"12-23",IF(ChurnData[[#This Row],[TenureMonths]]&lt;=35,"24-35",IF(ChurnData[[#This Row],[TenureMonths]]&lt;=47,"36-47",IF(ChurnData[[#This Row],[TenureMonths]]&lt;=59,"48-59","60-72")))))</f>
        <v>24-35</v>
      </c>
      <c r="V713">
        <f>IF(ChurnData[[#This Row],[Churn]]="Yes",1,0)</f>
        <v>0</v>
      </c>
    </row>
    <row r="714" spans="1:22" x14ac:dyDescent="0.35">
      <c r="A714" t="s">
        <v>761</v>
      </c>
      <c r="B714" t="s">
        <v>36</v>
      </c>
      <c r="C714">
        <v>0</v>
      </c>
      <c r="D714" t="s">
        <v>21</v>
      </c>
      <c r="E714" t="s">
        <v>21</v>
      </c>
      <c r="F714" t="s">
        <v>37</v>
      </c>
      <c r="G714" s="2">
        <v>25</v>
      </c>
      <c r="H714" t="s">
        <v>20</v>
      </c>
      <c r="I714" t="s">
        <v>23</v>
      </c>
      <c r="J714" t="s">
        <v>20</v>
      </c>
      <c r="K714" t="s">
        <v>21</v>
      </c>
      <c r="L714" t="s">
        <v>33</v>
      </c>
      <c r="M714" t="s">
        <v>21</v>
      </c>
      <c r="N714" t="s">
        <v>34</v>
      </c>
      <c r="O714" s="1">
        <v>90.02</v>
      </c>
      <c r="P714" s="1">
        <v>2187.69</v>
      </c>
      <c r="Q714">
        <v>4</v>
      </c>
      <c r="R714" t="s">
        <v>20</v>
      </c>
      <c r="S714" t="str">
        <f>IF(ChurnData[[#This Row],[MonthlyCharges]]&lt;=30,"1. Up to 30",IF(ChurnData[[#This Row],[MonthlyCharges]]&lt;=50,"2. 31-50",IF(ChurnData[[#This Row],[MonthlyCharges]]&lt;=70,"3. 51-70",IF(ChurnData[[#This Row],[MonthlyCharges]]&lt;=90,"4. 71-90","5. Over 90"))))</f>
        <v>5. Over 90</v>
      </c>
      <c r="T714" t="str">
        <f>IF(AND(ChurnData[[#This Row],[Contract]]="Month-to-month",ChurnData[[#This Row],[InternetService]]="Fiber optic",ChurnData[[#This Row],[TenureMonths]]&lt;=11),"High-risk","Other")</f>
        <v>Other</v>
      </c>
      <c r="U714" t="str">
        <f>IF(ChurnData[[#This Row],[TenureMonths]]&lt;=11,"0-11",IF(ChurnData[[#This Row],[TenureMonths]]&lt;=23,"12-23",IF(ChurnData[[#This Row],[TenureMonths]]&lt;=35,"24-35",IF(ChurnData[[#This Row],[TenureMonths]]&lt;=47,"36-47",IF(ChurnData[[#This Row],[TenureMonths]]&lt;=59,"48-59","60-72")))))</f>
        <v>24-35</v>
      </c>
      <c r="V714">
        <f>IF(ChurnData[[#This Row],[Churn]]="Yes",1,0)</f>
        <v>1</v>
      </c>
    </row>
    <row r="715" spans="1:22" x14ac:dyDescent="0.35">
      <c r="A715" t="s">
        <v>762</v>
      </c>
      <c r="B715" t="s">
        <v>36</v>
      </c>
      <c r="C715">
        <v>0</v>
      </c>
      <c r="D715" t="s">
        <v>21</v>
      </c>
      <c r="E715" t="s">
        <v>21</v>
      </c>
      <c r="F715" t="s">
        <v>75</v>
      </c>
      <c r="G715" s="2">
        <v>24</v>
      </c>
      <c r="H715" t="s">
        <v>20</v>
      </c>
      <c r="I715" t="s">
        <v>23</v>
      </c>
      <c r="J715" t="s">
        <v>20</v>
      </c>
      <c r="K715" t="s">
        <v>20</v>
      </c>
      <c r="L715" t="s">
        <v>33</v>
      </c>
      <c r="M715" t="s">
        <v>21</v>
      </c>
      <c r="N715" t="s">
        <v>25</v>
      </c>
      <c r="O715" s="1">
        <v>89.29</v>
      </c>
      <c r="P715" s="1">
        <v>2128.81</v>
      </c>
      <c r="Q715">
        <v>1</v>
      </c>
      <c r="R715" t="s">
        <v>21</v>
      </c>
      <c r="S715" t="str">
        <f>IF(ChurnData[[#This Row],[MonthlyCharges]]&lt;=30,"1. Up to 30",IF(ChurnData[[#This Row],[MonthlyCharges]]&lt;=50,"2. 31-50",IF(ChurnData[[#This Row],[MonthlyCharges]]&lt;=70,"3. 51-70",IF(ChurnData[[#This Row],[MonthlyCharges]]&lt;=90,"4. 71-90","5. Over 90"))))</f>
        <v>4. 71-90</v>
      </c>
      <c r="T715" t="str">
        <f>IF(AND(ChurnData[[#This Row],[Contract]]="Month-to-month",ChurnData[[#This Row],[InternetService]]="Fiber optic",ChurnData[[#This Row],[TenureMonths]]&lt;=11),"High-risk","Other")</f>
        <v>Other</v>
      </c>
      <c r="U715" t="str">
        <f>IF(ChurnData[[#This Row],[TenureMonths]]&lt;=11,"0-11",IF(ChurnData[[#This Row],[TenureMonths]]&lt;=23,"12-23",IF(ChurnData[[#This Row],[TenureMonths]]&lt;=35,"24-35",IF(ChurnData[[#This Row],[TenureMonths]]&lt;=47,"36-47",IF(ChurnData[[#This Row],[TenureMonths]]&lt;=59,"48-59","60-72")))))</f>
        <v>24-35</v>
      </c>
      <c r="V715">
        <f>IF(ChurnData[[#This Row],[Churn]]="Yes",1,0)</f>
        <v>0</v>
      </c>
    </row>
    <row r="716" spans="1:22" x14ac:dyDescent="0.35">
      <c r="A716" t="s">
        <v>763</v>
      </c>
      <c r="B716" t="s">
        <v>36</v>
      </c>
      <c r="C716">
        <v>0</v>
      </c>
      <c r="D716" t="s">
        <v>20</v>
      </c>
      <c r="E716" t="s">
        <v>21</v>
      </c>
      <c r="F716" t="s">
        <v>37</v>
      </c>
      <c r="G716" s="2">
        <v>14</v>
      </c>
      <c r="H716" t="s">
        <v>20</v>
      </c>
      <c r="I716" t="s">
        <v>21</v>
      </c>
      <c r="J716" t="s">
        <v>28</v>
      </c>
      <c r="K716" t="s">
        <v>28</v>
      </c>
      <c r="L716" t="s">
        <v>33</v>
      </c>
      <c r="M716" t="s">
        <v>21</v>
      </c>
      <c r="N716" t="s">
        <v>43</v>
      </c>
      <c r="O716" s="1">
        <v>42.08</v>
      </c>
      <c r="P716" s="1">
        <v>598.82000000000005</v>
      </c>
      <c r="Q716">
        <v>1</v>
      </c>
      <c r="R716" t="s">
        <v>20</v>
      </c>
      <c r="S716" t="str">
        <f>IF(ChurnData[[#This Row],[MonthlyCharges]]&lt;=30,"1. Up to 30",IF(ChurnData[[#This Row],[MonthlyCharges]]&lt;=50,"2. 31-50",IF(ChurnData[[#This Row],[MonthlyCharges]]&lt;=70,"3. 51-70",IF(ChurnData[[#This Row],[MonthlyCharges]]&lt;=90,"4. 71-90","5. Over 90"))))</f>
        <v>2. 31-50</v>
      </c>
      <c r="T716" t="str">
        <f>IF(AND(ChurnData[[#This Row],[Contract]]="Month-to-month",ChurnData[[#This Row],[InternetService]]="Fiber optic",ChurnData[[#This Row],[TenureMonths]]&lt;=11),"High-risk","Other")</f>
        <v>Other</v>
      </c>
      <c r="U716" t="str">
        <f>IF(ChurnData[[#This Row],[TenureMonths]]&lt;=11,"0-11",IF(ChurnData[[#This Row],[TenureMonths]]&lt;=23,"12-23",IF(ChurnData[[#This Row],[TenureMonths]]&lt;=35,"24-35",IF(ChurnData[[#This Row],[TenureMonths]]&lt;=47,"36-47",IF(ChurnData[[#This Row],[TenureMonths]]&lt;=59,"48-59","60-72")))))</f>
        <v>12-23</v>
      </c>
      <c r="V716">
        <f>IF(ChurnData[[#This Row],[Churn]]="Yes",1,0)</f>
        <v>1</v>
      </c>
    </row>
    <row r="717" spans="1:22" x14ac:dyDescent="0.35">
      <c r="A717" t="s">
        <v>764</v>
      </c>
      <c r="B717" t="s">
        <v>36</v>
      </c>
      <c r="C717">
        <v>0</v>
      </c>
      <c r="D717" t="s">
        <v>20</v>
      </c>
      <c r="E717" t="s">
        <v>21</v>
      </c>
      <c r="F717" t="s">
        <v>39</v>
      </c>
      <c r="G717" s="2">
        <v>72</v>
      </c>
      <c r="H717" t="s">
        <v>20</v>
      </c>
      <c r="I717" t="s">
        <v>21</v>
      </c>
      <c r="J717" t="s">
        <v>28</v>
      </c>
      <c r="K717" t="s">
        <v>28</v>
      </c>
      <c r="L717" t="s">
        <v>24</v>
      </c>
      <c r="M717" t="s">
        <v>21</v>
      </c>
      <c r="N717" t="s">
        <v>30</v>
      </c>
      <c r="O717" s="1">
        <v>45.59</v>
      </c>
      <c r="P717" s="1">
        <v>3267.96</v>
      </c>
      <c r="Q717">
        <v>0</v>
      </c>
      <c r="R717" t="s">
        <v>21</v>
      </c>
      <c r="S717" t="str">
        <f>IF(ChurnData[[#This Row],[MonthlyCharges]]&lt;=30,"1. Up to 30",IF(ChurnData[[#This Row],[MonthlyCharges]]&lt;=50,"2. 31-50",IF(ChurnData[[#This Row],[MonthlyCharges]]&lt;=70,"3. 51-70",IF(ChurnData[[#This Row],[MonthlyCharges]]&lt;=90,"4. 71-90","5. Over 90"))))</f>
        <v>2. 31-50</v>
      </c>
      <c r="T717" t="str">
        <f>IF(AND(ChurnData[[#This Row],[Contract]]="Month-to-month",ChurnData[[#This Row],[InternetService]]="Fiber optic",ChurnData[[#This Row],[TenureMonths]]&lt;=11),"High-risk","Other")</f>
        <v>Other</v>
      </c>
      <c r="U717" t="str">
        <f>IF(ChurnData[[#This Row],[TenureMonths]]&lt;=11,"0-11",IF(ChurnData[[#This Row],[TenureMonths]]&lt;=23,"12-23",IF(ChurnData[[#This Row],[TenureMonths]]&lt;=35,"24-35",IF(ChurnData[[#This Row],[TenureMonths]]&lt;=47,"36-47",IF(ChurnData[[#This Row],[TenureMonths]]&lt;=59,"48-59","60-72")))))</f>
        <v>60-72</v>
      </c>
      <c r="V717">
        <f>IF(ChurnData[[#This Row],[Churn]]="Yes",1,0)</f>
        <v>0</v>
      </c>
    </row>
    <row r="718" spans="1:22" x14ac:dyDescent="0.35">
      <c r="A718" t="s">
        <v>765</v>
      </c>
      <c r="B718" t="s">
        <v>36</v>
      </c>
      <c r="C718">
        <v>0</v>
      </c>
      <c r="D718" t="s">
        <v>20</v>
      </c>
      <c r="E718" t="s">
        <v>21</v>
      </c>
      <c r="F718" t="s">
        <v>65</v>
      </c>
      <c r="G718" s="2">
        <v>10</v>
      </c>
      <c r="H718" t="s">
        <v>20</v>
      </c>
      <c r="I718" t="s">
        <v>21</v>
      </c>
      <c r="J718" t="s">
        <v>28</v>
      </c>
      <c r="K718" t="s">
        <v>28</v>
      </c>
      <c r="L718" t="s">
        <v>33</v>
      </c>
      <c r="M718" t="s">
        <v>21</v>
      </c>
      <c r="N718" t="s">
        <v>43</v>
      </c>
      <c r="O718" s="1">
        <v>34.409999999999997</v>
      </c>
      <c r="P718" s="1">
        <v>353.08</v>
      </c>
      <c r="Q718">
        <v>0</v>
      </c>
      <c r="R718" t="s">
        <v>20</v>
      </c>
      <c r="S718" t="str">
        <f>IF(ChurnData[[#This Row],[MonthlyCharges]]&lt;=30,"1. Up to 30",IF(ChurnData[[#This Row],[MonthlyCharges]]&lt;=50,"2. 31-50",IF(ChurnData[[#This Row],[MonthlyCharges]]&lt;=70,"3. 51-70",IF(ChurnData[[#This Row],[MonthlyCharges]]&lt;=90,"4. 71-90","5. Over 90"))))</f>
        <v>2. 31-50</v>
      </c>
      <c r="T718" t="str">
        <f>IF(AND(ChurnData[[#This Row],[Contract]]="Month-to-month",ChurnData[[#This Row],[InternetService]]="Fiber optic",ChurnData[[#This Row],[TenureMonths]]&lt;=11),"High-risk","Other")</f>
        <v>Other</v>
      </c>
      <c r="U718" t="str">
        <f>IF(ChurnData[[#This Row],[TenureMonths]]&lt;=11,"0-11",IF(ChurnData[[#This Row],[TenureMonths]]&lt;=23,"12-23",IF(ChurnData[[#This Row],[TenureMonths]]&lt;=35,"24-35",IF(ChurnData[[#This Row],[TenureMonths]]&lt;=47,"36-47",IF(ChurnData[[#This Row],[TenureMonths]]&lt;=59,"48-59","60-72")))))</f>
        <v>0-11</v>
      </c>
      <c r="V718">
        <f>IF(ChurnData[[#This Row],[Churn]]="Yes",1,0)</f>
        <v>1</v>
      </c>
    </row>
    <row r="719" spans="1:22" x14ac:dyDescent="0.35">
      <c r="A719" t="s">
        <v>766</v>
      </c>
      <c r="B719" t="s">
        <v>36</v>
      </c>
      <c r="C719">
        <v>1</v>
      </c>
      <c r="D719" t="s">
        <v>21</v>
      </c>
      <c r="E719" t="s">
        <v>21</v>
      </c>
      <c r="F719" t="s">
        <v>27</v>
      </c>
      <c r="G719" s="2">
        <v>62</v>
      </c>
      <c r="H719" t="s">
        <v>20</v>
      </c>
      <c r="I719" t="s">
        <v>32</v>
      </c>
      <c r="J719" t="s">
        <v>20</v>
      </c>
      <c r="K719" t="s">
        <v>21</v>
      </c>
      <c r="L719" t="s">
        <v>24</v>
      </c>
      <c r="M719" t="s">
        <v>20</v>
      </c>
      <c r="N719" t="s">
        <v>43</v>
      </c>
      <c r="O719" s="1">
        <v>64.72</v>
      </c>
      <c r="P719" s="1">
        <v>3985.37</v>
      </c>
      <c r="Q719">
        <v>6</v>
      </c>
      <c r="R719" t="s">
        <v>21</v>
      </c>
      <c r="S719" t="str">
        <f>IF(ChurnData[[#This Row],[MonthlyCharges]]&lt;=30,"1. Up to 30",IF(ChurnData[[#This Row],[MonthlyCharges]]&lt;=50,"2. 31-50",IF(ChurnData[[#This Row],[MonthlyCharges]]&lt;=70,"3. 51-70",IF(ChurnData[[#This Row],[MonthlyCharges]]&lt;=90,"4. 71-90","5. Over 90"))))</f>
        <v>3. 51-70</v>
      </c>
      <c r="T719" t="str">
        <f>IF(AND(ChurnData[[#This Row],[Contract]]="Month-to-month",ChurnData[[#This Row],[InternetService]]="Fiber optic",ChurnData[[#This Row],[TenureMonths]]&lt;=11),"High-risk","Other")</f>
        <v>Other</v>
      </c>
      <c r="U719" t="str">
        <f>IF(ChurnData[[#This Row],[TenureMonths]]&lt;=11,"0-11",IF(ChurnData[[#This Row],[TenureMonths]]&lt;=23,"12-23",IF(ChurnData[[#This Row],[TenureMonths]]&lt;=35,"24-35",IF(ChurnData[[#This Row],[TenureMonths]]&lt;=47,"36-47",IF(ChurnData[[#This Row],[TenureMonths]]&lt;=59,"48-59","60-72")))))</f>
        <v>60-72</v>
      </c>
      <c r="V719">
        <f>IF(ChurnData[[#This Row],[Churn]]="Yes",1,0)</f>
        <v>0</v>
      </c>
    </row>
    <row r="720" spans="1:22" x14ac:dyDescent="0.35">
      <c r="A720" t="s">
        <v>767</v>
      </c>
      <c r="B720" t="s">
        <v>19</v>
      </c>
      <c r="C720">
        <v>0</v>
      </c>
      <c r="D720" t="s">
        <v>21</v>
      </c>
      <c r="E720" t="s">
        <v>21</v>
      </c>
      <c r="F720" t="s">
        <v>58</v>
      </c>
      <c r="G720" s="2">
        <v>12</v>
      </c>
      <c r="H720" t="s">
        <v>20</v>
      </c>
      <c r="I720" t="s">
        <v>23</v>
      </c>
      <c r="J720" t="s">
        <v>20</v>
      </c>
      <c r="K720" t="s">
        <v>20</v>
      </c>
      <c r="L720" t="s">
        <v>33</v>
      </c>
      <c r="M720" t="s">
        <v>20</v>
      </c>
      <c r="N720" t="s">
        <v>43</v>
      </c>
      <c r="O720" s="1">
        <v>97.52</v>
      </c>
      <c r="P720" s="1">
        <v>1140.22</v>
      </c>
      <c r="Q720">
        <v>3</v>
      </c>
      <c r="R720" t="s">
        <v>20</v>
      </c>
      <c r="S720" t="str">
        <f>IF(ChurnData[[#This Row],[MonthlyCharges]]&lt;=30,"1. Up to 30",IF(ChurnData[[#This Row],[MonthlyCharges]]&lt;=50,"2. 31-50",IF(ChurnData[[#This Row],[MonthlyCharges]]&lt;=70,"3. 51-70",IF(ChurnData[[#This Row],[MonthlyCharges]]&lt;=90,"4. 71-90","5. Over 90"))))</f>
        <v>5. Over 90</v>
      </c>
      <c r="T720" t="str">
        <f>IF(AND(ChurnData[[#This Row],[Contract]]="Month-to-month",ChurnData[[#This Row],[InternetService]]="Fiber optic",ChurnData[[#This Row],[TenureMonths]]&lt;=11),"High-risk","Other")</f>
        <v>Other</v>
      </c>
      <c r="U720" t="str">
        <f>IF(ChurnData[[#This Row],[TenureMonths]]&lt;=11,"0-11",IF(ChurnData[[#This Row],[TenureMonths]]&lt;=23,"12-23",IF(ChurnData[[#This Row],[TenureMonths]]&lt;=35,"24-35",IF(ChurnData[[#This Row],[TenureMonths]]&lt;=47,"36-47",IF(ChurnData[[#This Row],[TenureMonths]]&lt;=59,"48-59","60-72")))))</f>
        <v>12-23</v>
      </c>
      <c r="V720">
        <f>IF(ChurnData[[#This Row],[Churn]]="Yes",1,0)</f>
        <v>1</v>
      </c>
    </row>
    <row r="721" spans="1:22" x14ac:dyDescent="0.35">
      <c r="A721" t="s">
        <v>768</v>
      </c>
      <c r="B721" t="s">
        <v>36</v>
      </c>
      <c r="C721">
        <v>0</v>
      </c>
      <c r="D721" t="s">
        <v>21</v>
      </c>
      <c r="E721" t="s">
        <v>21</v>
      </c>
      <c r="F721" t="s">
        <v>37</v>
      </c>
      <c r="G721" s="2">
        <v>6</v>
      </c>
      <c r="H721" t="s">
        <v>20</v>
      </c>
      <c r="I721" t="s">
        <v>32</v>
      </c>
      <c r="J721" t="s">
        <v>21</v>
      </c>
      <c r="K721" t="s">
        <v>20</v>
      </c>
      <c r="L721" t="s">
        <v>33</v>
      </c>
      <c r="M721" t="s">
        <v>21</v>
      </c>
      <c r="N721" t="s">
        <v>34</v>
      </c>
      <c r="O721" s="1">
        <v>58.85</v>
      </c>
      <c r="P721" s="1">
        <v>355.56</v>
      </c>
      <c r="Q721">
        <v>1</v>
      </c>
      <c r="R721" t="s">
        <v>20</v>
      </c>
      <c r="S721" t="str">
        <f>IF(ChurnData[[#This Row],[MonthlyCharges]]&lt;=30,"1. Up to 30",IF(ChurnData[[#This Row],[MonthlyCharges]]&lt;=50,"2. 31-50",IF(ChurnData[[#This Row],[MonthlyCharges]]&lt;=70,"3. 51-70",IF(ChurnData[[#This Row],[MonthlyCharges]]&lt;=90,"4. 71-90","5. Over 90"))))</f>
        <v>3. 51-70</v>
      </c>
      <c r="T721" t="str">
        <f>IF(AND(ChurnData[[#This Row],[Contract]]="Month-to-month",ChurnData[[#This Row],[InternetService]]="Fiber optic",ChurnData[[#This Row],[TenureMonths]]&lt;=11),"High-risk","Other")</f>
        <v>Other</v>
      </c>
      <c r="U721" t="str">
        <f>IF(ChurnData[[#This Row],[TenureMonths]]&lt;=11,"0-11",IF(ChurnData[[#This Row],[TenureMonths]]&lt;=23,"12-23",IF(ChurnData[[#This Row],[TenureMonths]]&lt;=35,"24-35",IF(ChurnData[[#This Row],[TenureMonths]]&lt;=47,"36-47",IF(ChurnData[[#This Row],[TenureMonths]]&lt;=59,"48-59","60-72")))))</f>
        <v>0-11</v>
      </c>
      <c r="V721">
        <f>IF(ChurnData[[#This Row],[Churn]]="Yes",1,0)</f>
        <v>1</v>
      </c>
    </row>
    <row r="722" spans="1:22" x14ac:dyDescent="0.35">
      <c r="A722" t="s">
        <v>769</v>
      </c>
      <c r="B722" t="s">
        <v>19</v>
      </c>
      <c r="C722">
        <v>0</v>
      </c>
      <c r="D722" t="s">
        <v>20</v>
      </c>
      <c r="E722" t="s">
        <v>21</v>
      </c>
      <c r="F722" t="s">
        <v>47</v>
      </c>
      <c r="G722" s="2">
        <v>36</v>
      </c>
      <c r="H722" t="s">
        <v>20</v>
      </c>
      <c r="I722" t="s">
        <v>23</v>
      </c>
      <c r="J722" t="s">
        <v>21</v>
      </c>
      <c r="K722" t="s">
        <v>20</v>
      </c>
      <c r="L722" t="s">
        <v>33</v>
      </c>
      <c r="M722" t="s">
        <v>20</v>
      </c>
      <c r="N722" t="s">
        <v>30</v>
      </c>
      <c r="O722" s="1">
        <v>98.3</v>
      </c>
      <c r="P722" s="1">
        <v>3491.22</v>
      </c>
      <c r="Q722">
        <v>1</v>
      </c>
      <c r="R722" t="s">
        <v>21</v>
      </c>
      <c r="S722" t="str">
        <f>IF(ChurnData[[#This Row],[MonthlyCharges]]&lt;=30,"1. Up to 30",IF(ChurnData[[#This Row],[MonthlyCharges]]&lt;=50,"2. 31-50",IF(ChurnData[[#This Row],[MonthlyCharges]]&lt;=70,"3. 51-70",IF(ChurnData[[#This Row],[MonthlyCharges]]&lt;=90,"4. 71-90","5. Over 90"))))</f>
        <v>5. Over 90</v>
      </c>
      <c r="T722" t="str">
        <f>IF(AND(ChurnData[[#This Row],[Contract]]="Month-to-month",ChurnData[[#This Row],[InternetService]]="Fiber optic",ChurnData[[#This Row],[TenureMonths]]&lt;=11),"High-risk","Other")</f>
        <v>Other</v>
      </c>
      <c r="U722" t="str">
        <f>IF(ChurnData[[#This Row],[TenureMonths]]&lt;=11,"0-11",IF(ChurnData[[#This Row],[TenureMonths]]&lt;=23,"12-23",IF(ChurnData[[#This Row],[TenureMonths]]&lt;=35,"24-35",IF(ChurnData[[#This Row],[TenureMonths]]&lt;=47,"36-47",IF(ChurnData[[#This Row],[TenureMonths]]&lt;=59,"48-59","60-72")))))</f>
        <v>36-47</v>
      </c>
      <c r="V722">
        <f>IF(ChurnData[[#This Row],[Churn]]="Yes",1,0)</f>
        <v>0</v>
      </c>
    </row>
    <row r="723" spans="1:22" x14ac:dyDescent="0.35">
      <c r="A723" t="s">
        <v>770</v>
      </c>
      <c r="B723" t="s">
        <v>36</v>
      </c>
      <c r="C723">
        <v>0</v>
      </c>
      <c r="D723" t="s">
        <v>21</v>
      </c>
      <c r="E723" t="s">
        <v>21</v>
      </c>
      <c r="F723" t="s">
        <v>41</v>
      </c>
      <c r="G723" s="2">
        <v>6</v>
      </c>
      <c r="H723" t="s">
        <v>20</v>
      </c>
      <c r="I723" t="s">
        <v>32</v>
      </c>
      <c r="J723" t="s">
        <v>21</v>
      </c>
      <c r="K723" t="s">
        <v>20</v>
      </c>
      <c r="L723" t="s">
        <v>33</v>
      </c>
      <c r="M723" t="s">
        <v>20</v>
      </c>
      <c r="N723" t="s">
        <v>30</v>
      </c>
      <c r="O723" s="1">
        <v>57.46</v>
      </c>
      <c r="P723" s="1">
        <v>350.15</v>
      </c>
      <c r="Q723">
        <v>0</v>
      </c>
      <c r="R723" t="s">
        <v>20</v>
      </c>
      <c r="S723" t="str">
        <f>IF(ChurnData[[#This Row],[MonthlyCharges]]&lt;=30,"1. Up to 30",IF(ChurnData[[#This Row],[MonthlyCharges]]&lt;=50,"2. 31-50",IF(ChurnData[[#This Row],[MonthlyCharges]]&lt;=70,"3. 51-70",IF(ChurnData[[#This Row],[MonthlyCharges]]&lt;=90,"4. 71-90","5. Over 90"))))</f>
        <v>3. 51-70</v>
      </c>
      <c r="T723" t="str">
        <f>IF(AND(ChurnData[[#This Row],[Contract]]="Month-to-month",ChurnData[[#This Row],[InternetService]]="Fiber optic",ChurnData[[#This Row],[TenureMonths]]&lt;=11),"High-risk","Other")</f>
        <v>Other</v>
      </c>
      <c r="U723" t="str">
        <f>IF(ChurnData[[#This Row],[TenureMonths]]&lt;=11,"0-11",IF(ChurnData[[#This Row],[TenureMonths]]&lt;=23,"12-23",IF(ChurnData[[#This Row],[TenureMonths]]&lt;=35,"24-35",IF(ChurnData[[#This Row],[TenureMonths]]&lt;=47,"36-47",IF(ChurnData[[#This Row],[TenureMonths]]&lt;=59,"48-59","60-72")))))</f>
        <v>0-11</v>
      </c>
      <c r="V723">
        <f>IF(ChurnData[[#This Row],[Churn]]="Yes",1,0)</f>
        <v>1</v>
      </c>
    </row>
    <row r="724" spans="1:22" x14ac:dyDescent="0.35">
      <c r="A724" t="s">
        <v>771</v>
      </c>
      <c r="B724" t="s">
        <v>19</v>
      </c>
      <c r="C724">
        <v>0</v>
      </c>
      <c r="D724" t="s">
        <v>20</v>
      </c>
      <c r="E724" t="s">
        <v>20</v>
      </c>
      <c r="F724" t="s">
        <v>37</v>
      </c>
      <c r="G724" s="2">
        <v>5</v>
      </c>
      <c r="H724" t="s">
        <v>20</v>
      </c>
      <c r="I724" t="s">
        <v>23</v>
      </c>
      <c r="J724" t="s">
        <v>21</v>
      </c>
      <c r="K724" t="s">
        <v>21</v>
      </c>
      <c r="L724" t="s">
        <v>33</v>
      </c>
      <c r="M724" t="s">
        <v>21</v>
      </c>
      <c r="N724" t="s">
        <v>34</v>
      </c>
      <c r="O724" s="1">
        <v>89.15</v>
      </c>
      <c r="P724" s="1">
        <v>452.76</v>
      </c>
      <c r="Q724">
        <v>3</v>
      </c>
      <c r="R724" t="s">
        <v>21</v>
      </c>
      <c r="S724" t="str">
        <f>IF(ChurnData[[#This Row],[MonthlyCharges]]&lt;=30,"1. Up to 30",IF(ChurnData[[#This Row],[MonthlyCharges]]&lt;=50,"2. 31-50",IF(ChurnData[[#This Row],[MonthlyCharges]]&lt;=70,"3. 51-70",IF(ChurnData[[#This Row],[MonthlyCharges]]&lt;=90,"4. 71-90","5. Over 90"))))</f>
        <v>4. 71-90</v>
      </c>
      <c r="T724" t="str">
        <f>IF(AND(ChurnData[[#This Row],[Contract]]="Month-to-month",ChurnData[[#This Row],[InternetService]]="Fiber optic",ChurnData[[#This Row],[TenureMonths]]&lt;=11),"High-risk","Other")</f>
        <v>High-risk</v>
      </c>
      <c r="U724" t="str">
        <f>IF(ChurnData[[#This Row],[TenureMonths]]&lt;=11,"0-11",IF(ChurnData[[#This Row],[TenureMonths]]&lt;=23,"12-23",IF(ChurnData[[#This Row],[TenureMonths]]&lt;=35,"24-35",IF(ChurnData[[#This Row],[TenureMonths]]&lt;=47,"36-47",IF(ChurnData[[#This Row],[TenureMonths]]&lt;=59,"48-59","60-72")))))</f>
        <v>0-11</v>
      </c>
      <c r="V724">
        <f>IF(ChurnData[[#This Row],[Churn]]="Yes",1,0)</f>
        <v>0</v>
      </c>
    </row>
    <row r="725" spans="1:22" x14ac:dyDescent="0.35">
      <c r="A725" t="s">
        <v>772</v>
      </c>
      <c r="B725" t="s">
        <v>19</v>
      </c>
      <c r="C725">
        <v>0</v>
      </c>
      <c r="D725" t="s">
        <v>21</v>
      </c>
      <c r="E725" t="s">
        <v>21</v>
      </c>
      <c r="F725" t="s">
        <v>41</v>
      </c>
      <c r="G725" s="2">
        <v>16</v>
      </c>
      <c r="H725" t="s">
        <v>21</v>
      </c>
      <c r="I725" t="s">
        <v>23</v>
      </c>
      <c r="J725" t="s">
        <v>21</v>
      </c>
      <c r="K725" t="s">
        <v>20</v>
      </c>
      <c r="L725" t="s">
        <v>33</v>
      </c>
      <c r="M725" t="s">
        <v>20</v>
      </c>
      <c r="N725" t="s">
        <v>30</v>
      </c>
      <c r="O725" s="1">
        <v>86.97</v>
      </c>
      <c r="P725" s="1">
        <v>1361.23</v>
      </c>
      <c r="Q725">
        <v>0</v>
      </c>
      <c r="R725" t="s">
        <v>20</v>
      </c>
      <c r="S725" t="str">
        <f>IF(ChurnData[[#This Row],[MonthlyCharges]]&lt;=30,"1. Up to 30",IF(ChurnData[[#This Row],[MonthlyCharges]]&lt;=50,"2. 31-50",IF(ChurnData[[#This Row],[MonthlyCharges]]&lt;=70,"3. 51-70",IF(ChurnData[[#This Row],[MonthlyCharges]]&lt;=90,"4. 71-90","5. Over 90"))))</f>
        <v>4. 71-90</v>
      </c>
      <c r="T725" t="str">
        <f>IF(AND(ChurnData[[#This Row],[Contract]]="Month-to-month",ChurnData[[#This Row],[InternetService]]="Fiber optic",ChurnData[[#This Row],[TenureMonths]]&lt;=11),"High-risk","Other")</f>
        <v>Other</v>
      </c>
      <c r="U725" t="str">
        <f>IF(ChurnData[[#This Row],[TenureMonths]]&lt;=11,"0-11",IF(ChurnData[[#This Row],[TenureMonths]]&lt;=23,"12-23",IF(ChurnData[[#This Row],[TenureMonths]]&lt;=35,"24-35",IF(ChurnData[[#This Row],[TenureMonths]]&lt;=47,"36-47",IF(ChurnData[[#This Row],[TenureMonths]]&lt;=59,"48-59","60-72")))))</f>
        <v>12-23</v>
      </c>
      <c r="V725">
        <f>IF(ChurnData[[#This Row],[Churn]]="Yes",1,0)</f>
        <v>1</v>
      </c>
    </row>
    <row r="726" spans="1:22" x14ac:dyDescent="0.35">
      <c r="A726" t="s">
        <v>773</v>
      </c>
      <c r="B726" t="s">
        <v>19</v>
      </c>
      <c r="C726">
        <v>0</v>
      </c>
      <c r="D726" t="s">
        <v>21</v>
      </c>
      <c r="E726" t="s">
        <v>21</v>
      </c>
      <c r="F726" t="s">
        <v>39</v>
      </c>
      <c r="G726" s="2">
        <v>18</v>
      </c>
      <c r="H726" t="s">
        <v>20</v>
      </c>
      <c r="I726" t="s">
        <v>23</v>
      </c>
      <c r="J726" t="s">
        <v>21</v>
      </c>
      <c r="K726" t="s">
        <v>21</v>
      </c>
      <c r="L726" t="s">
        <v>29</v>
      </c>
      <c r="M726" t="s">
        <v>21</v>
      </c>
      <c r="N726" t="s">
        <v>30</v>
      </c>
      <c r="O726" s="1">
        <v>91.7</v>
      </c>
      <c r="P726" s="1">
        <v>1680.76</v>
      </c>
      <c r="Q726">
        <v>1</v>
      </c>
      <c r="R726" t="s">
        <v>20</v>
      </c>
      <c r="S726" t="str">
        <f>IF(ChurnData[[#This Row],[MonthlyCharges]]&lt;=30,"1. Up to 30",IF(ChurnData[[#This Row],[MonthlyCharges]]&lt;=50,"2. 31-50",IF(ChurnData[[#This Row],[MonthlyCharges]]&lt;=70,"3. 51-70",IF(ChurnData[[#This Row],[MonthlyCharges]]&lt;=90,"4. 71-90","5. Over 90"))))</f>
        <v>5. Over 90</v>
      </c>
      <c r="T726" t="str">
        <f>IF(AND(ChurnData[[#This Row],[Contract]]="Month-to-month",ChurnData[[#This Row],[InternetService]]="Fiber optic",ChurnData[[#This Row],[TenureMonths]]&lt;=11),"High-risk","Other")</f>
        <v>Other</v>
      </c>
      <c r="U726" t="str">
        <f>IF(ChurnData[[#This Row],[TenureMonths]]&lt;=11,"0-11",IF(ChurnData[[#This Row],[TenureMonths]]&lt;=23,"12-23",IF(ChurnData[[#This Row],[TenureMonths]]&lt;=35,"24-35",IF(ChurnData[[#This Row],[TenureMonths]]&lt;=47,"36-47",IF(ChurnData[[#This Row],[TenureMonths]]&lt;=59,"48-59","60-72")))))</f>
        <v>12-23</v>
      </c>
      <c r="V726">
        <f>IF(ChurnData[[#This Row],[Churn]]="Yes",1,0)</f>
        <v>1</v>
      </c>
    </row>
    <row r="727" spans="1:22" x14ac:dyDescent="0.35">
      <c r="A727" t="s">
        <v>774</v>
      </c>
      <c r="B727" t="s">
        <v>36</v>
      </c>
      <c r="C727">
        <v>0</v>
      </c>
      <c r="D727" t="s">
        <v>20</v>
      </c>
      <c r="E727" t="s">
        <v>21</v>
      </c>
      <c r="F727" t="s">
        <v>37</v>
      </c>
      <c r="G727" s="2">
        <v>36</v>
      </c>
      <c r="H727" t="s">
        <v>20</v>
      </c>
      <c r="I727" t="s">
        <v>23</v>
      </c>
      <c r="J727" t="s">
        <v>21</v>
      </c>
      <c r="K727" t="s">
        <v>20</v>
      </c>
      <c r="L727" t="s">
        <v>29</v>
      </c>
      <c r="M727" t="s">
        <v>20</v>
      </c>
      <c r="N727" t="s">
        <v>34</v>
      </c>
      <c r="O727" s="1">
        <v>86.25</v>
      </c>
      <c r="P727" s="1">
        <v>3145.02</v>
      </c>
      <c r="Q727">
        <v>4</v>
      </c>
      <c r="R727" t="s">
        <v>21</v>
      </c>
      <c r="S727" t="str">
        <f>IF(ChurnData[[#This Row],[MonthlyCharges]]&lt;=30,"1. Up to 30",IF(ChurnData[[#This Row],[MonthlyCharges]]&lt;=50,"2. 31-50",IF(ChurnData[[#This Row],[MonthlyCharges]]&lt;=70,"3. 51-70",IF(ChurnData[[#This Row],[MonthlyCharges]]&lt;=90,"4. 71-90","5. Over 90"))))</f>
        <v>4. 71-90</v>
      </c>
      <c r="T727" t="str">
        <f>IF(AND(ChurnData[[#This Row],[Contract]]="Month-to-month",ChurnData[[#This Row],[InternetService]]="Fiber optic",ChurnData[[#This Row],[TenureMonths]]&lt;=11),"High-risk","Other")</f>
        <v>Other</v>
      </c>
      <c r="U727" t="str">
        <f>IF(ChurnData[[#This Row],[TenureMonths]]&lt;=11,"0-11",IF(ChurnData[[#This Row],[TenureMonths]]&lt;=23,"12-23",IF(ChurnData[[#This Row],[TenureMonths]]&lt;=35,"24-35",IF(ChurnData[[#This Row],[TenureMonths]]&lt;=47,"36-47",IF(ChurnData[[#This Row],[TenureMonths]]&lt;=59,"48-59","60-72")))))</f>
        <v>36-47</v>
      </c>
      <c r="V727">
        <f>IF(ChurnData[[#This Row],[Churn]]="Yes",1,0)</f>
        <v>0</v>
      </c>
    </row>
    <row r="728" spans="1:22" x14ac:dyDescent="0.35">
      <c r="A728" t="s">
        <v>775</v>
      </c>
      <c r="B728" t="s">
        <v>36</v>
      </c>
      <c r="C728">
        <v>0</v>
      </c>
      <c r="D728" t="s">
        <v>21</v>
      </c>
      <c r="E728" t="s">
        <v>21</v>
      </c>
      <c r="F728" t="s">
        <v>75</v>
      </c>
      <c r="G728" s="2">
        <v>41</v>
      </c>
      <c r="H728" t="s">
        <v>20</v>
      </c>
      <c r="I728" t="s">
        <v>23</v>
      </c>
      <c r="J728" t="s">
        <v>20</v>
      </c>
      <c r="K728" t="s">
        <v>20</v>
      </c>
      <c r="L728" t="s">
        <v>24</v>
      </c>
      <c r="M728" t="s">
        <v>20</v>
      </c>
      <c r="N728" t="s">
        <v>25</v>
      </c>
      <c r="O728" s="1">
        <v>99.26</v>
      </c>
      <c r="P728" s="1">
        <v>4040.09</v>
      </c>
      <c r="Q728">
        <v>2</v>
      </c>
      <c r="R728" t="s">
        <v>21</v>
      </c>
      <c r="S728" t="str">
        <f>IF(ChurnData[[#This Row],[MonthlyCharges]]&lt;=30,"1. Up to 30",IF(ChurnData[[#This Row],[MonthlyCharges]]&lt;=50,"2. 31-50",IF(ChurnData[[#This Row],[MonthlyCharges]]&lt;=70,"3. 51-70",IF(ChurnData[[#This Row],[MonthlyCharges]]&lt;=90,"4. 71-90","5. Over 90"))))</f>
        <v>5. Over 90</v>
      </c>
      <c r="T728" t="str">
        <f>IF(AND(ChurnData[[#This Row],[Contract]]="Month-to-month",ChurnData[[#This Row],[InternetService]]="Fiber optic",ChurnData[[#This Row],[TenureMonths]]&lt;=11),"High-risk","Other")</f>
        <v>Other</v>
      </c>
      <c r="U728" t="str">
        <f>IF(ChurnData[[#This Row],[TenureMonths]]&lt;=11,"0-11",IF(ChurnData[[#This Row],[TenureMonths]]&lt;=23,"12-23",IF(ChurnData[[#This Row],[TenureMonths]]&lt;=35,"24-35",IF(ChurnData[[#This Row],[TenureMonths]]&lt;=47,"36-47",IF(ChurnData[[#This Row],[TenureMonths]]&lt;=59,"48-59","60-72")))))</f>
        <v>36-47</v>
      </c>
      <c r="V728">
        <f>IF(ChurnData[[#This Row],[Churn]]="Yes",1,0)</f>
        <v>0</v>
      </c>
    </row>
    <row r="729" spans="1:22" x14ac:dyDescent="0.35">
      <c r="A729" t="s">
        <v>776</v>
      </c>
      <c r="B729" t="s">
        <v>36</v>
      </c>
      <c r="C729">
        <v>0</v>
      </c>
      <c r="D729" t="s">
        <v>21</v>
      </c>
      <c r="E729" t="s">
        <v>21</v>
      </c>
      <c r="F729" t="s">
        <v>56</v>
      </c>
      <c r="G729" s="2">
        <v>28</v>
      </c>
      <c r="H729" t="s">
        <v>20</v>
      </c>
      <c r="I729" t="s">
        <v>32</v>
      </c>
      <c r="J729" t="s">
        <v>21</v>
      </c>
      <c r="K729" t="s">
        <v>21</v>
      </c>
      <c r="L729" t="s">
        <v>24</v>
      </c>
      <c r="M729" t="s">
        <v>21</v>
      </c>
      <c r="N729" t="s">
        <v>34</v>
      </c>
      <c r="O729" s="1">
        <v>49.84</v>
      </c>
      <c r="P729" s="1">
        <v>1367.38</v>
      </c>
      <c r="Q729">
        <v>1</v>
      </c>
      <c r="R729" t="s">
        <v>21</v>
      </c>
      <c r="S729" t="str">
        <f>IF(ChurnData[[#This Row],[MonthlyCharges]]&lt;=30,"1. Up to 30",IF(ChurnData[[#This Row],[MonthlyCharges]]&lt;=50,"2. 31-50",IF(ChurnData[[#This Row],[MonthlyCharges]]&lt;=70,"3. 51-70",IF(ChurnData[[#This Row],[MonthlyCharges]]&lt;=90,"4. 71-90","5. Over 90"))))</f>
        <v>2. 31-50</v>
      </c>
      <c r="T729" t="str">
        <f>IF(AND(ChurnData[[#This Row],[Contract]]="Month-to-month",ChurnData[[#This Row],[InternetService]]="Fiber optic",ChurnData[[#This Row],[TenureMonths]]&lt;=11),"High-risk","Other")</f>
        <v>Other</v>
      </c>
      <c r="U729" t="str">
        <f>IF(ChurnData[[#This Row],[TenureMonths]]&lt;=11,"0-11",IF(ChurnData[[#This Row],[TenureMonths]]&lt;=23,"12-23",IF(ChurnData[[#This Row],[TenureMonths]]&lt;=35,"24-35",IF(ChurnData[[#This Row],[TenureMonths]]&lt;=47,"36-47",IF(ChurnData[[#This Row],[TenureMonths]]&lt;=59,"48-59","60-72")))))</f>
        <v>24-35</v>
      </c>
      <c r="V729">
        <f>IF(ChurnData[[#This Row],[Churn]]="Yes",1,0)</f>
        <v>0</v>
      </c>
    </row>
    <row r="730" spans="1:22" x14ac:dyDescent="0.35">
      <c r="A730" t="s">
        <v>777</v>
      </c>
      <c r="B730" t="s">
        <v>19</v>
      </c>
      <c r="C730">
        <v>0</v>
      </c>
      <c r="D730" t="s">
        <v>20</v>
      </c>
      <c r="E730" t="s">
        <v>20</v>
      </c>
      <c r="F730" t="s">
        <v>56</v>
      </c>
      <c r="G730" s="2">
        <v>62</v>
      </c>
      <c r="H730" t="s">
        <v>20</v>
      </c>
      <c r="I730" t="s">
        <v>32</v>
      </c>
      <c r="J730" t="s">
        <v>21</v>
      </c>
      <c r="K730" t="s">
        <v>20</v>
      </c>
      <c r="L730" t="s">
        <v>24</v>
      </c>
      <c r="M730" t="s">
        <v>20</v>
      </c>
      <c r="N730" t="s">
        <v>43</v>
      </c>
      <c r="O730" s="1">
        <v>62.46</v>
      </c>
      <c r="P730" s="1">
        <v>3969.77</v>
      </c>
      <c r="Q730">
        <v>1</v>
      </c>
      <c r="R730" t="s">
        <v>21</v>
      </c>
      <c r="S730" t="str">
        <f>IF(ChurnData[[#This Row],[MonthlyCharges]]&lt;=30,"1. Up to 30",IF(ChurnData[[#This Row],[MonthlyCharges]]&lt;=50,"2. 31-50",IF(ChurnData[[#This Row],[MonthlyCharges]]&lt;=70,"3. 51-70",IF(ChurnData[[#This Row],[MonthlyCharges]]&lt;=90,"4. 71-90","5. Over 90"))))</f>
        <v>3. 51-70</v>
      </c>
      <c r="T730" t="str">
        <f>IF(AND(ChurnData[[#This Row],[Contract]]="Month-to-month",ChurnData[[#This Row],[InternetService]]="Fiber optic",ChurnData[[#This Row],[TenureMonths]]&lt;=11),"High-risk","Other")</f>
        <v>Other</v>
      </c>
      <c r="U730" t="str">
        <f>IF(ChurnData[[#This Row],[TenureMonths]]&lt;=11,"0-11",IF(ChurnData[[#This Row],[TenureMonths]]&lt;=23,"12-23",IF(ChurnData[[#This Row],[TenureMonths]]&lt;=35,"24-35",IF(ChurnData[[#This Row],[TenureMonths]]&lt;=47,"36-47",IF(ChurnData[[#This Row],[TenureMonths]]&lt;=59,"48-59","60-72")))))</f>
        <v>60-72</v>
      </c>
      <c r="V730">
        <f>IF(ChurnData[[#This Row],[Churn]]="Yes",1,0)</f>
        <v>0</v>
      </c>
    </row>
    <row r="731" spans="1:22" x14ac:dyDescent="0.35">
      <c r="A731" t="s">
        <v>778</v>
      </c>
      <c r="B731" t="s">
        <v>36</v>
      </c>
      <c r="C731">
        <v>0</v>
      </c>
      <c r="D731" t="s">
        <v>21</v>
      </c>
      <c r="E731" t="s">
        <v>21</v>
      </c>
      <c r="F731" t="s">
        <v>56</v>
      </c>
      <c r="G731" s="2">
        <v>16</v>
      </c>
      <c r="H731" t="s">
        <v>20</v>
      </c>
      <c r="I731" t="s">
        <v>23</v>
      </c>
      <c r="J731" t="s">
        <v>21</v>
      </c>
      <c r="K731" t="s">
        <v>20</v>
      </c>
      <c r="L731" t="s">
        <v>33</v>
      </c>
      <c r="M731" t="s">
        <v>20</v>
      </c>
      <c r="N731" t="s">
        <v>25</v>
      </c>
      <c r="O731" s="1">
        <v>85.61</v>
      </c>
      <c r="P731" s="1">
        <v>1378.08</v>
      </c>
      <c r="Q731">
        <v>0</v>
      </c>
      <c r="R731" t="s">
        <v>21</v>
      </c>
      <c r="S731" t="str">
        <f>IF(ChurnData[[#This Row],[MonthlyCharges]]&lt;=30,"1. Up to 30",IF(ChurnData[[#This Row],[MonthlyCharges]]&lt;=50,"2. 31-50",IF(ChurnData[[#This Row],[MonthlyCharges]]&lt;=70,"3. 51-70",IF(ChurnData[[#This Row],[MonthlyCharges]]&lt;=90,"4. 71-90","5. Over 90"))))</f>
        <v>4. 71-90</v>
      </c>
      <c r="T731" t="str">
        <f>IF(AND(ChurnData[[#This Row],[Contract]]="Month-to-month",ChurnData[[#This Row],[InternetService]]="Fiber optic",ChurnData[[#This Row],[TenureMonths]]&lt;=11),"High-risk","Other")</f>
        <v>Other</v>
      </c>
      <c r="U731" t="str">
        <f>IF(ChurnData[[#This Row],[TenureMonths]]&lt;=11,"0-11",IF(ChurnData[[#This Row],[TenureMonths]]&lt;=23,"12-23",IF(ChurnData[[#This Row],[TenureMonths]]&lt;=35,"24-35",IF(ChurnData[[#This Row],[TenureMonths]]&lt;=47,"36-47",IF(ChurnData[[#This Row],[TenureMonths]]&lt;=59,"48-59","60-72")))))</f>
        <v>12-23</v>
      </c>
      <c r="V731">
        <f>IF(ChurnData[[#This Row],[Churn]]="Yes",1,0)</f>
        <v>0</v>
      </c>
    </row>
    <row r="732" spans="1:22" x14ac:dyDescent="0.35">
      <c r="A732" t="s">
        <v>779</v>
      </c>
      <c r="B732" t="s">
        <v>19</v>
      </c>
      <c r="C732">
        <v>0</v>
      </c>
      <c r="D732" t="s">
        <v>20</v>
      </c>
      <c r="E732" t="s">
        <v>21</v>
      </c>
      <c r="F732" t="s">
        <v>45</v>
      </c>
      <c r="G732" s="2">
        <v>24</v>
      </c>
      <c r="H732" t="s">
        <v>20</v>
      </c>
      <c r="I732" t="s">
        <v>23</v>
      </c>
      <c r="J732" t="s">
        <v>20</v>
      </c>
      <c r="K732" t="s">
        <v>20</v>
      </c>
      <c r="L732" t="s">
        <v>33</v>
      </c>
      <c r="M732" t="s">
        <v>20</v>
      </c>
      <c r="N732" t="s">
        <v>25</v>
      </c>
      <c r="O732" s="1">
        <v>97.23</v>
      </c>
      <c r="P732" s="1">
        <v>2309.7800000000002</v>
      </c>
      <c r="Q732">
        <v>0</v>
      </c>
      <c r="R732" t="s">
        <v>20</v>
      </c>
      <c r="S732" t="str">
        <f>IF(ChurnData[[#This Row],[MonthlyCharges]]&lt;=30,"1. Up to 30",IF(ChurnData[[#This Row],[MonthlyCharges]]&lt;=50,"2. 31-50",IF(ChurnData[[#This Row],[MonthlyCharges]]&lt;=70,"3. 51-70",IF(ChurnData[[#This Row],[MonthlyCharges]]&lt;=90,"4. 71-90","5. Over 90"))))</f>
        <v>5. Over 90</v>
      </c>
      <c r="T732" t="str">
        <f>IF(AND(ChurnData[[#This Row],[Contract]]="Month-to-month",ChurnData[[#This Row],[InternetService]]="Fiber optic",ChurnData[[#This Row],[TenureMonths]]&lt;=11),"High-risk","Other")</f>
        <v>Other</v>
      </c>
      <c r="U732" t="str">
        <f>IF(ChurnData[[#This Row],[TenureMonths]]&lt;=11,"0-11",IF(ChurnData[[#This Row],[TenureMonths]]&lt;=23,"12-23",IF(ChurnData[[#This Row],[TenureMonths]]&lt;=35,"24-35",IF(ChurnData[[#This Row],[TenureMonths]]&lt;=47,"36-47",IF(ChurnData[[#This Row],[TenureMonths]]&lt;=59,"48-59","60-72")))))</f>
        <v>24-35</v>
      </c>
      <c r="V732">
        <f>IF(ChurnData[[#This Row],[Churn]]="Yes",1,0)</f>
        <v>1</v>
      </c>
    </row>
    <row r="733" spans="1:22" x14ac:dyDescent="0.35">
      <c r="A733" t="s">
        <v>780</v>
      </c>
      <c r="B733" t="s">
        <v>36</v>
      </c>
      <c r="C733">
        <v>0</v>
      </c>
      <c r="D733" t="s">
        <v>20</v>
      </c>
      <c r="E733" t="s">
        <v>20</v>
      </c>
      <c r="F733" t="s">
        <v>39</v>
      </c>
      <c r="G733" s="2">
        <v>59</v>
      </c>
      <c r="H733" t="s">
        <v>20</v>
      </c>
      <c r="I733" t="s">
        <v>23</v>
      </c>
      <c r="J733" t="s">
        <v>20</v>
      </c>
      <c r="K733" t="s">
        <v>21</v>
      </c>
      <c r="L733" t="s">
        <v>29</v>
      </c>
      <c r="M733" t="s">
        <v>20</v>
      </c>
      <c r="N733" t="s">
        <v>43</v>
      </c>
      <c r="O733" s="1">
        <v>91.2</v>
      </c>
      <c r="P733" s="1">
        <v>5243.94</v>
      </c>
      <c r="Q733">
        <v>1</v>
      </c>
      <c r="R733" t="s">
        <v>21</v>
      </c>
      <c r="S733" t="str">
        <f>IF(ChurnData[[#This Row],[MonthlyCharges]]&lt;=30,"1. Up to 30",IF(ChurnData[[#This Row],[MonthlyCharges]]&lt;=50,"2. 31-50",IF(ChurnData[[#This Row],[MonthlyCharges]]&lt;=70,"3. 51-70",IF(ChurnData[[#This Row],[MonthlyCharges]]&lt;=90,"4. 71-90","5. Over 90"))))</f>
        <v>5. Over 90</v>
      </c>
      <c r="T733" t="str">
        <f>IF(AND(ChurnData[[#This Row],[Contract]]="Month-to-month",ChurnData[[#This Row],[InternetService]]="Fiber optic",ChurnData[[#This Row],[TenureMonths]]&lt;=11),"High-risk","Other")</f>
        <v>Other</v>
      </c>
      <c r="U733" t="str">
        <f>IF(ChurnData[[#This Row],[TenureMonths]]&lt;=11,"0-11",IF(ChurnData[[#This Row],[TenureMonths]]&lt;=23,"12-23",IF(ChurnData[[#This Row],[TenureMonths]]&lt;=35,"24-35",IF(ChurnData[[#This Row],[TenureMonths]]&lt;=47,"36-47",IF(ChurnData[[#This Row],[TenureMonths]]&lt;=59,"48-59","60-72")))))</f>
        <v>48-59</v>
      </c>
      <c r="V733">
        <f>IF(ChurnData[[#This Row],[Churn]]="Yes",1,0)</f>
        <v>0</v>
      </c>
    </row>
    <row r="734" spans="1:22" x14ac:dyDescent="0.35">
      <c r="A734" t="s">
        <v>781</v>
      </c>
      <c r="B734" t="s">
        <v>19</v>
      </c>
      <c r="C734">
        <v>1</v>
      </c>
      <c r="D734" t="s">
        <v>21</v>
      </c>
      <c r="E734" t="s">
        <v>21</v>
      </c>
      <c r="F734" t="s">
        <v>65</v>
      </c>
      <c r="G734" s="2">
        <v>55</v>
      </c>
      <c r="H734" t="s">
        <v>20</v>
      </c>
      <c r="I734" t="s">
        <v>23</v>
      </c>
      <c r="J734" t="s">
        <v>21</v>
      </c>
      <c r="K734" t="s">
        <v>21</v>
      </c>
      <c r="L734" t="s">
        <v>24</v>
      </c>
      <c r="M734" t="s">
        <v>20</v>
      </c>
      <c r="N734" t="s">
        <v>25</v>
      </c>
      <c r="O734" s="1">
        <v>92.29</v>
      </c>
      <c r="P734" s="1">
        <v>4947.8100000000004</v>
      </c>
      <c r="Q734">
        <v>1</v>
      </c>
      <c r="R734" t="s">
        <v>21</v>
      </c>
      <c r="S734" t="str">
        <f>IF(ChurnData[[#This Row],[MonthlyCharges]]&lt;=30,"1. Up to 30",IF(ChurnData[[#This Row],[MonthlyCharges]]&lt;=50,"2. 31-50",IF(ChurnData[[#This Row],[MonthlyCharges]]&lt;=70,"3. 51-70",IF(ChurnData[[#This Row],[MonthlyCharges]]&lt;=90,"4. 71-90","5. Over 90"))))</f>
        <v>5. Over 90</v>
      </c>
      <c r="T734" t="str">
        <f>IF(AND(ChurnData[[#This Row],[Contract]]="Month-to-month",ChurnData[[#This Row],[InternetService]]="Fiber optic",ChurnData[[#This Row],[TenureMonths]]&lt;=11),"High-risk","Other")</f>
        <v>Other</v>
      </c>
      <c r="U734" t="str">
        <f>IF(ChurnData[[#This Row],[TenureMonths]]&lt;=11,"0-11",IF(ChurnData[[#This Row],[TenureMonths]]&lt;=23,"12-23",IF(ChurnData[[#This Row],[TenureMonths]]&lt;=35,"24-35",IF(ChurnData[[#This Row],[TenureMonths]]&lt;=47,"36-47",IF(ChurnData[[#This Row],[TenureMonths]]&lt;=59,"48-59","60-72")))))</f>
        <v>48-59</v>
      </c>
      <c r="V734">
        <f>IF(ChurnData[[#This Row],[Churn]]="Yes",1,0)</f>
        <v>0</v>
      </c>
    </row>
    <row r="735" spans="1:22" x14ac:dyDescent="0.35">
      <c r="A735" t="s">
        <v>782</v>
      </c>
      <c r="B735" t="s">
        <v>19</v>
      </c>
      <c r="C735">
        <v>0</v>
      </c>
      <c r="D735" t="s">
        <v>20</v>
      </c>
      <c r="E735" t="s">
        <v>21</v>
      </c>
      <c r="F735" t="s">
        <v>37</v>
      </c>
      <c r="G735" s="2">
        <v>31</v>
      </c>
      <c r="H735" t="s">
        <v>20</v>
      </c>
      <c r="I735" t="s">
        <v>21</v>
      </c>
      <c r="J735" t="s">
        <v>28</v>
      </c>
      <c r="K735" t="s">
        <v>28</v>
      </c>
      <c r="L735" t="s">
        <v>33</v>
      </c>
      <c r="M735" t="s">
        <v>20</v>
      </c>
      <c r="N735" t="s">
        <v>30</v>
      </c>
      <c r="O735" s="1">
        <v>32.31</v>
      </c>
      <c r="P735" s="1">
        <v>1027.7</v>
      </c>
      <c r="Q735">
        <v>0</v>
      </c>
      <c r="R735" t="s">
        <v>20</v>
      </c>
      <c r="S735" t="str">
        <f>IF(ChurnData[[#This Row],[MonthlyCharges]]&lt;=30,"1. Up to 30",IF(ChurnData[[#This Row],[MonthlyCharges]]&lt;=50,"2. 31-50",IF(ChurnData[[#This Row],[MonthlyCharges]]&lt;=70,"3. 51-70",IF(ChurnData[[#This Row],[MonthlyCharges]]&lt;=90,"4. 71-90","5. Over 90"))))</f>
        <v>2. 31-50</v>
      </c>
      <c r="T735" t="str">
        <f>IF(AND(ChurnData[[#This Row],[Contract]]="Month-to-month",ChurnData[[#This Row],[InternetService]]="Fiber optic",ChurnData[[#This Row],[TenureMonths]]&lt;=11),"High-risk","Other")</f>
        <v>Other</v>
      </c>
      <c r="U735" t="str">
        <f>IF(ChurnData[[#This Row],[TenureMonths]]&lt;=11,"0-11",IF(ChurnData[[#This Row],[TenureMonths]]&lt;=23,"12-23",IF(ChurnData[[#This Row],[TenureMonths]]&lt;=35,"24-35",IF(ChurnData[[#This Row],[TenureMonths]]&lt;=47,"36-47",IF(ChurnData[[#This Row],[TenureMonths]]&lt;=59,"48-59","60-72")))))</f>
        <v>24-35</v>
      </c>
      <c r="V735">
        <f>IF(ChurnData[[#This Row],[Churn]]="Yes",1,0)</f>
        <v>1</v>
      </c>
    </row>
    <row r="736" spans="1:22" x14ac:dyDescent="0.35">
      <c r="A736" t="s">
        <v>783</v>
      </c>
      <c r="B736" t="s">
        <v>19</v>
      </c>
      <c r="C736">
        <v>0</v>
      </c>
      <c r="D736" t="s">
        <v>21</v>
      </c>
      <c r="E736" t="s">
        <v>21</v>
      </c>
      <c r="F736" t="s">
        <v>47</v>
      </c>
      <c r="G736" s="2">
        <v>7</v>
      </c>
      <c r="H736" t="s">
        <v>20</v>
      </c>
      <c r="I736" t="s">
        <v>23</v>
      </c>
      <c r="J736" t="s">
        <v>21</v>
      </c>
      <c r="K736" t="s">
        <v>20</v>
      </c>
      <c r="L736" t="s">
        <v>33</v>
      </c>
      <c r="M736" t="s">
        <v>21</v>
      </c>
      <c r="N736" t="s">
        <v>25</v>
      </c>
      <c r="O736" s="1">
        <v>94.52</v>
      </c>
      <c r="P736" s="1">
        <v>664.49</v>
      </c>
      <c r="Q736">
        <v>0</v>
      </c>
      <c r="R736" t="s">
        <v>21</v>
      </c>
      <c r="S736" t="str">
        <f>IF(ChurnData[[#This Row],[MonthlyCharges]]&lt;=30,"1. Up to 30",IF(ChurnData[[#This Row],[MonthlyCharges]]&lt;=50,"2. 31-50",IF(ChurnData[[#This Row],[MonthlyCharges]]&lt;=70,"3. 51-70",IF(ChurnData[[#This Row],[MonthlyCharges]]&lt;=90,"4. 71-90","5. Over 90"))))</f>
        <v>5. Over 90</v>
      </c>
      <c r="T736" t="str">
        <f>IF(AND(ChurnData[[#This Row],[Contract]]="Month-to-month",ChurnData[[#This Row],[InternetService]]="Fiber optic",ChurnData[[#This Row],[TenureMonths]]&lt;=11),"High-risk","Other")</f>
        <v>High-risk</v>
      </c>
      <c r="U736" t="str">
        <f>IF(ChurnData[[#This Row],[TenureMonths]]&lt;=11,"0-11",IF(ChurnData[[#This Row],[TenureMonths]]&lt;=23,"12-23",IF(ChurnData[[#This Row],[TenureMonths]]&lt;=35,"24-35",IF(ChurnData[[#This Row],[TenureMonths]]&lt;=47,"36-47",IF(ChurnData[[#This Row],[TenureMonths]]&lt;=59,"48-59","60-72")))))</f>
        <v>0-11</v>
      </c>
      <c r="V736">
        <f>IF(ChurnData[[#This Row],[Churn]]="Yes",1,0)</f>
        <v>0</v>
      </c>
    </row>
    <row r="737" spans="1:22" x14ac:dyDescent="0.35">
      <c r="A737" t="s">
        <v>784</v>
      </c>
      <c r="B737" t="s">
        <v>19</v>
      </c>
      <c r="C737">
        <v>0</v>
      </c>
      <c r="D737" t="s">
        <v>20</v>
      </c>
      <c r="E737" t="s">
        <v>20</v>
      </c>
      <c r="F737" t="s">
        <v>47</v>
      </c>
      <c r="G737" s="2">
        <v>14</v>
      </c>
      <c r="H737" t="s">
        <v>20</v>
      </c>
      <c r="I737" t="s">
        <v>32</v>
      </c>
      <c r="J737" t="s">
        <v>20</v>
      </c>
      <c r="K737" t="s">
        <v>20</v>
      </c>
      <c r="L737" t="s">
        <v>33</v>
      </c>
      <c r="M737" t="s">
        <v>21</v>
      </c>
      <c r="N737" t="s">
        <v>43</v>
      </c>
      <c r="O737" s="1">
        <v>67.650000000000006</v>
      </c>
      <c r="P737" s="1">
        <v>920.89</v>
      </c>
      <c r="Q737">
        <v>1</v>
      </c>
      <c r="R737" t="s">
        <v>21</v>
      </c>
      <c r="S737" t="str">
        <f>IF(ChurnData[[#This Row],[MonthlyCharges]]&lt;=30,"1. Up to 30",IF(ChurnData[[#This Row],[MonthlyCharges]]&lt;=50,"2. 31-50",IF(ChurnData[[#This Row],[MonthlyCharges]]&lt;=70,"3. 51-70",IF(ChurnData[[#This Row],[MonthlyCharges]]&lt;=90,"4. 71-90","5. Over 90"))))</f>
        <v>3. 51-70</v>
      </c>
      <c r="T737" t="str">
        <f>IF(AND(ChurnData[[#This Row],[Contract]]="Month-to-month",ChurnData[[#This Row],[InternetService]]="Fiber optic",ChurnData[[#This Row],[TenureMonths]]&lt;=11),"High-risk","Other")</f>
        <v>Other</v>
      </c>
      <c r="U737" t="str">
        <f>IF(ChurnData[[#This Row],[TenureMonths]]&lt;=11,"0-11",IF(ChurnData[[#This Row],[TenureMonths]]&lt;=23,"12-23",IF(ChurnData[[#This Row],[TenureMonths]]&lt;=35,"24-35",IF(ChurnData[[#This Row],[TenureMonths]]&lt;=47,"36-47",IF(ChurnData[[#This Row],[TenureMonths]]&lt;=59,"48-59","60-72")))))</f>
        <v>12-23</v>
      </c>
      <c r="V737">
        <f>IF(ChurnData[[#This Row],[Churn]]="Yes",1,0)</f>
        <v>0</v>
      </c>
    </row>
    <row r="738" spans="1:22" x14ac:dyDescent="0.35">
      <c r="A738" t="s">
        <v>785</v>
      </c>
      <c r="B738" t="s">
        <v>36</v>
      </c>
      <c r="C738">
        <v>0</v>
      </c>
      <c r="D738" t="s">
        <v>20</v>
      </c>
      <c r="E738" t="s">
        <v>21</v>
      </c>
      <c r="F738" t="s">
        <v>45</v>
      </c>
      <c r="G738" s="2">
        <v>21</v>
      </c>
      <c r="H738" t="s">
        <v>21</v>
      </c>
      <c r="I738" t="s">
        <v>23</v>
      </c>
      <c r="J738" t="s">
        <v>20</v>
      </c>
      <c r="K738" t="s">
        <v>21</v>
      </c>
      <c r="L738" t="s">
        <v>33</v>
      </c>
      <c r="M738" t="s">
        <v>20</v>
      </c>
      <c r="N738" t="s">
        <v>34</v>
      </c>
      <c r="O738" s="1">
        <v>72.34</v>
      </c>
      <c r="P738" s="1">
        <v>1503.23</v>
      </c>
      <c r="Q738">
        <v>2</v>
      </c>
      <c r="R738" t="s">
        <v>21</v>
      </c>
      <c r="S738" t="str">
        <f>IF(ChurnData[[#This Row],[MonthlyCharges]]&lt;=30,"1. Up to 30",IF(ChurnData[[#This Row],[MonthlyCharges]]&lt;=50,"2. 31-50",IF(ChurnData[[#This Row],[MonthlyCharges]]&lt;=70,"3. 51-70",IF(ChurnData[[#This Row],[MonthlyCharges]]&lt;=90,"4. 71-90","5. Over 90"))))</f>
        <v>4. 71-90</v>
      </c>
      <c r="T738" t="str">
        <f>IF(AND(ChurnData[[#This Row],[Contract]]="Month-to-month",ChurnData[[#This Row],[InternetService]]="Fiber optic",ChurnData[[#This Row],[TenureMonths]]&lt;=11),"High-risk","Other")</f>
        <v>Other</v>
      </c>
      <c r="U738" t="str">
        <f>IF(ChurnData[[#This Row],[TenureMonths]]&lt;=11,"0-11",IF(ChurnData[[#This Row],[TenureMonths]]&lt;=23,"12-23",IF(ChurnData[[#This Row],[TenureMonths]]&lt;=35,"24-35",IF(ChurnData[[#This Row],[TenureMonths]]&lt;=47,"36-47",IF(ChurnData[[#This Row],[TenureMonths]]&lt;=59,"48-59","60-72")))))</f>
        <v>12-23</v>
      </c>
      <c r="V738">
        <f>IF(ChurnData[[#This Row],[Churn]]="Yes",1,0)</f>
        <v>0</v>
      </c>
    </row>
    <row r="739" spans="1:22" x14ac:dyDescent="0.35">
      <c r="A739" t="s">
        <v>786</v>
      </c>
      <c r="B739" t="s">
        <v>36</v>
      </c>
      <c r="C739">
        <v>0</v>
      </c>
      <c r="D739" t="s">
        <v>21</v>
      </c>
      <c r="E739" t="s">
        <v>21</v>
      </c>
      <c r="F739" t="s">
        <v>56</v>
      </c>
      <c r="G739" s="2">
        <v>6</v>
      </c>
      <c r="H739" t="s">
        <v>20</v>
      </c>
      <c r="I739" t="s">
        <v>32</v>
      </c>
      <c r="J739" t="s">
        <v>20</v>
      </c>
      <c r="K739" t="s">
        <v>20</v>
      </c>
      <c r="L739" t="s">
        <v>33</v>
      </c>
      <c r="M739" t="s">
        <v>20</v>
      </c>
      <c r="N739" t="s">
        <v>25</v>
      </c>
      <c r="O739" s="1">
        <v>51.84</v>
      </c>
      <c r="P739" s="1">
        <v>318.8</v>
      </c>
      <c r="Q739">
        <v>0</v>
      </c>
      <c r="R739" t="s">
        <v>21</v>
      </c>
      <c r="S739" t="str">
        <f>IF(ChurnData[[#This Row],[MonthlyCharges]]&lt;=30,"1. Up to 30",IF(ChurnData[[#This Row],[MonthlyCharges]]&lt;=50,"2. 31-50",IF(ChurnData[[#This Row],[MonthlyCharges]]&lt;=70,"3. 51-70",IF(ChurnData[[#This Row],[MonthlyCharges]]&lt;=90,"4. 71-90","5. Over 90"))))</f>
        <v>3. 51-70</v>
      </c>
      <c r="T739" t="str">
        <f>IF(AND(ChurnData[[#This Row],[Contract]]="Month-to-month",ChurnData[[#This Row],[InternetService]]="Fiber optic",ChurnData[[#This Row],[TenureMonths]]&lt;=11),"High-risk","Other")</f>
        <v>Other</v>
      </c>
      <c r="U739" t="str">
        <f>IF(ChurnData[[#This Row],[TenureMonths]]&lt;=11,"0-11",IF(ChurnData[[#This Row],[TenureMonths]]&lt;=23,"12-23",IF(ChurnData[[#This Row],[TenureMonths]]&lt;=35,"24-35",IF(ChurnData[[#This Row],[TenureMonths]]&lt;=47,"36-47",IF(ChurnData[[#This Row],[TenureMonths]]&lt;=59,"48-59","60-72")))))</f>
        <v>0-11</v>
      </c>
      <c r="V739">
        <f>IF(ChurnData[[#This Row],[Churn]]="Yes",1,0)</f>
        <v>0</v>
      </c>
    </row>
    <row r="740" spans="1:22" x14ac:dyDescent="0.35">
      <c r="A740" t="s">
        <v>787</v>
      </c>
      <c r="B740" t="s">
        <v>19</v>
      </c>
      <c r="C740">
        <v>0</v>
      </c>
      <c r="D740" t="s">
        <v>20</v>
      </c>
      <c r="E740" t="s">
        <v>21</v>
      </c>
      <c r="F740" t="s">
        <v>75</v>
      </c>
      <c r="G740" s="2">
        <v>63</v>
      </c>
      <c r="H740" t="s">
        <v>20</v>
      </c>
      <c r="I740" t="s">
        <v>23</v>
      </c>
      <c r="J740" t="s">
        <v>21</v>
      </c>
      <c r="K740" t="s">
        <v>20</v>
      </c>
      <c r="L740" t="s">
        <v>33</v>
      </c>
      <c r="M740" t="s">
        <v>20</v>
      </c>
      <c r="N740" t="s">
        <v>30</v>
      </c>
      <c r="O740" s="1">
        <v>85.51</v>
      </c>
      <c r="P740" s="1">
        <v>5510.73</v>
      </c>
      <c r="Q740">
        <v>3</v>
      </c>
      <c r="R740" t="s">
        <v>21</v>
      </c>
      <c r="S740" t="str">
        <f>IF(ChurnData[[#This Row],[MonthlyCharges]]&lt;=30,"1. Up to 30",IF(ChurnData[[#This Row],[MonthlyCharges]]&lt;=50,"2. 31-50",IF(ChurnData[[#This Row],[MonthlyCharges]]&lt;=70,"3. 51-70",IF(ChurnData[[#This Row],[MonthlyCharges]]&lt;=90,"4. 71-90","5. Over 90"))))</f>
        <v>4. 71-90</v>
      </c>
      <c r="T740" t="str">
        <f>IF(AND(ChurnData[[#This Row],[Contract]]="Month-to-month",ChurnData[[#This Row],[InternetService]]="Fiber optic",ChurnData[[#This Row],[TenureMonths]]&lt;=11),"High-risk","Other")</f>
        <v>Other</v>
      </c>
      <c r="U740" t="str">
        <f>IF(ChurnData[[#This Row],[TenureMonths]]&lt;=11,"0-11",IF(ChurnData[[#This Row],[TenureMonths]]&lt;=23,"12-23",IF(ChurnData[[#This Row],[TenureMonths]]&lt;=35,"24-35",IF(ChurnData[[#This Row],[TenureMonths]]&lt;=47,"36-47",IF(ChurnData[[#This Row],[TenureMonths]]&lt;=59,"48-59","60-72")))))</f>
        <v>60-72</v>
      </c>
      <c r="V740">
        <f>IF(ChurnData[[#This Row],[Churn]]="Yes",1,0)</f>
        <v>0</v>
      </c>
    </row>
    <row r="741" spans="1:22" x14ac:dyDescent="0.35">
      <c r="A741" t="s">
        <v>788</v>
      </c>
      <c r="B741" t="s">
        <v>36</v>
      </c>
      <c r="C741">
        <v>0</v>
      </c>
      <c r="D741" t="s">
        <v>20</v>
      </c>
      <c r="E741" t="s">
        <v>20</v>
      </c>
      <c r="F741" t="s">
        <v>27</v>
      </c>
      <c r="G741" s="2">
        <v>12</v>
      </c>
      <c r="H741" t="s">
        <v>20</v>
      </c>
      <c r="I741" t="s">
        <v>21</v>
      </c>
      <c r="J741" t="s">
        <v>28</v>
      </c>
      <c r="K741" t="s">
        <v>28</v>
      </c>
      <c r="L741" t="s">
        <v>33</v>
      </c>
      <c r="M741" t="s">
        <v>21</v>
      </c>
      <c r="N741" t="s">
        <v>43</v>
      </c>
      <c r="O741" s="1">
        <v>46.41</v>
      </c>
      <c r="P741" s="1">
        <v>546.49</v>
      </c>
      <c r="Q741">
        <v>2</v>
      </c>
      <c r="R741" t="s">
        <v>20</v>
      </c>
      <c r="S741" t="str">
        <f>IF(ChurnData[[#This Row],[MonthlyCharges]]&lt;=30,"1. Up to 30",IF(ChurnData[[#This Row],[MonthlyCharges]]&lt;=50,"2. 31-50",IF(ChurnData[[#This Row],[MonthlyCharges]]&lt;=70,"3. 51-70",IF(ChurnData[[#This Row],[MonthlyCharges]]&lt;=90,"4. 71-90","5. Over 90"))))</f>
        <v>2. 31-50</v>
      </c>
      <c r="T741" t="str">
        <f>IF(AND(ChurnData[[#This Row],[Contract]]="Month-to-month",ChurnData[[#This Row],[InternetService]]="Fiber optic",ChurnData[[#This Row],[TenureMonths]]&lt;=11),"High-risk","Other")</f>
        <v>Other</v>
      </c>
      <c r="U741" t="str">
        <f>IF(ChurnData[[#This Row],[TenureMonths]]&lt;=11,"0-11",IF(ChurnData[[#This Row],[TenureMonths]]&lt;=23,"12-23",IF(ChurnData[[#This Row],[TenureMonths]]&lt;=35,"24-35",IF(ChurnData[[#This Row],[TenureMonths]]&lt;=47,"36-47",IF(ChurnData[[#This Row],[TenureMonths]]&lt;=59,"48-59","60-72")))))</f>
        <v>12-23</v>
      </c>
      <c r="V741">
        <f>IF(ChurnData[[#This Row],[Churn]]="Yes",1,0)</f>
        <v>1</v>
      </c>
    </row>
    <row r="742" spans="1:22" x14ac:dyDescent="0.35">
      <c r="A742" t="s">
        <v>789</v>
      </c>
      <c r="B742" t="s">
        <v>36</v>
      </c>
      <c r="C742">
        <v>1</v>
      </c>
      <c r="D742" t="s">
        <v>21</v>
      </c>
      <c r="E742" t="s">
        <v>21</v>
      </c>
      <c r="F742" t="s">
        <v>22</v>
      </c>
      <c r="G742" s="2">
        <v>1</v>
      </c>
      <c r="H742" t="s">
        <v>20</v>
      </c>
      <c r="I742" t="s">
        <v>32</v>
      </c>
      <c r="J742" t="s">
        <v>20</v>
      </c>
      <c r="K742" t="s">
        <v>20</v>
      </c>
      <c r="L742" t="s">
        <v>33</v>
      </c>
      <c r="M742" t="s">
        <v>20</v>
      </c>
      <c r="N742" t="s">
        <v>30</v>
      </c>
      <c r="O742" s="1">
        <v>66.930000000000007</v>
      </c>
      <c r="P742" s="1">
        <v>68.58</v>
      </c>
      <c r="Q742">
        <v>2</v>
      </c>
      <c r="R742" t="s">
        <v>21</v>
      </c>
      <c r="S742" t="str">
        <f>IF(ChurnData[[#This Row],[MonthlyCharges]]&lt;=30,"1. Up to 30",IF(ChurnData[[#This Row],[MonthlyCharges]]&lt;=50,"2. 31-50",IF(ChurnData[[#This Row],[MonthlyCharges]]&lt;=70,"3. 51-70",IF(ChurnData[[#This Row],[MonthlyCharges]]&lt;=90,"4. 71-90","5. Over 90"))))</f>
        <v>3. 51-70</v>
      </c>
      <c r="T742" t="str">
        <f>IF(AND(ChurnData[[#This Row],[Contract]]="Month-to-month",ChurnData[[#This Row],[InternetService]]="Fiber optic",ChurnData[[#This Row],[TenureMonths]]&lt;=11),"High-risk","Other")</f>
        <v>Other</v>
      </c>
      <c r="U742" t="str">
        <f>IF(ChurnData[[#This Row],[TenureMonths]]&lt;=11,"0-11",IF(ChurnData[[#This Row],[TenureMonths]]&lt;=23,"12-23",IF(ChurnData[[#This Row],[TenureMonths]]&lt;=35,"24-35",IF(ChurnData[[#This Row],[TenureMonths]]&lt;=47,"36-47",IF(ChurnData[[#This Row],[TenureMonths]]&lt;=59,"48-59","60-72")))))</f>
        <v>0-11</v>
      </c>
      <c r="V742">
        <f>IF(ChurnData[[#This Row],[Churn]]="Yes",1,0)</f>
        <v>0</v>
      </c>
    </row>
    <row r="743" spans="1:22" x14ac:dyDescent="0.35">
      <c r="A743" t="s">
        <v>790</v>
      </c>
      <c r="B743" t="s">
        <v>19</v>
      </c>
      <c r="C743">
        <v>0</v>
      </c>
      <c r="D743" t="s">
        <v>20</v>
      </c>
      <c r="E743" t="s">
        <v>21</v>
      </c>
      <c r="F743" t="s">
        <v>37</v>
      </c>
      <c r="G743" s="2">
        <v>42</v>
      </c>
      <c r="H743" t="s">
        <v>20</v>
      </c>
      <c r="I743" t="s">
        <v>21</v>
      </c>
      <c r="J743" t="s">
        <v>28</v>
      </c>
      <c r="K743" t="s">
        <v>28</v>
      </c>
      <c r="L743" t="s">
        <v>24</v>
      </c>
      <c r="M743" t="s">
        <v>21</v>
      </c>
      <c r="N743" t="s">
        <v>34</v>
      </c>
      <c r="O743" s="1">
        <v>29.98</v>
      </c>
      <c r="P743" s="1">
        <v>1222.8699999999999</v>
      </c>
      <c r="Q743">
        <v>0</v>
      </c>
      <c r="R743" t="s">
        <v>21</v>
      </c>
      <c r="S743" t="str">
        <f>IF(ChurnData[[#This Row],[MonthlyCharges]]&lt;=30,"1. Up to 30",IF(ChurnData[[#This Row],[MonthlyCharges]]&lt;=50,"2. 31-50",IF(ChurnData[[#This Row],[MonthlyCharges]]&lt;=70,"3. 51-70",IF(ChurnData[[#This Row],[MonthlyCharges]]&lt;=90,"4. 71-90","5. Over 90"))))</f>
        <v>1. Up to 30</v>
      </c>
      <c r="T743" t="str">
        <f>IF(AND(ChurnData[[#This Row],[Contract]]="Month-to-month",ChurnData[[#This Row],[InternetService]]="Fiber optic",ChurnData[[#This Row],[TenureMonths]]&lt;=11),"High-risk","Other")</f>
        <v>Other</v>
      </c>
      <c r="U743" t="str">
        <f>IF(ChurnData[[#This Row],[TenureMonths]]&lt;=11,"0-11",IF(ChurnData[[#This Row],[TenureMonths]]&lt;=23,"12-23",IF(ChurnData[[#This Row],[TenureMonths]]&lt;=35,"24-35",IF(ChurnData[[#This Row],[TenureMonths]]&lt;=47,"36-47",IF(ChurnData[[#This Row],[TenureMonths]]&lt;=59,"48-59","60-72")))))</f>
        <v>36-47</v>
      </c>
      <c r="V743">
        <f>IF(ChurnData[[#This Row],[Churn]]="Yes",1,0)</f>
        <v>0</v>
      </c>
    </row>
    <row r="744" spans="1:22" x14ac:dyDescent="0.35">
      <c r="A744" t="s">
        <v>791</v>
      </c>
      <c r="B744" t="s">
        <v>36</v>
      </c>
      <c r="C744">
        <v>1</v>
      </c>
      <c r="D744" t="s">
        <v>20</v>
      </c>
      <c r="E744" t="s">
        <v>21</v>
      </c>
      <c r="F744" t="s">
        <v>47</v>
      </c>
      <c r="G744" s="2">
        <v>16</v>
      </c>
      <c r="H744" t="s">
        <v>20</v>
      </c>
      <c r="I744" t="s">
        <v>23</v>
      </c>
      <c r="J744" t="s">
        <v>21</v>
      </c>
      <c r="K744" t="s">
        <v>21</v>
      </c>
      <c r="L744" t="s">
        <v>33</v>
      </c>
      <c r="M744" t="s">
        <v>21</v>
      </c>
      <c r="N744" t="s">
        <v>30</v>
      </c>
      <c r="O744" s="1">
        <v>82.82</v>
      </c>
      <c r="P744" s="1">
        <v>1311.84</v>
      </c>
      <c r="Q744">
        <v>3</v>
      </c>
      <c r="R744" t="s">
        <v>20</v>
      </c>
      <c r="S744" t="str">
        <f>IF(ChurnData[[#This Row],[MonthlyCharges]]&lt;=30,"1. Up to 30",IF(ChurnData[[#This Row],[MonthlyCharges]]&lt;=50,"2. 31-50",IF(ChurnData[[#This Row],[MonthlyCharges]]&lt;=70,"3. 51-70",IF(ChurnData[[#This Row],[MonthlyCharges]]&lt;=90,"4. 71-90","5. Over 90"))))</f>
        <v>4. 71-90</v>
      </c>
      <c r="T744" t="str">
        <f>IF(AND(ChurnData[[#This Row],[Contract]]="Month-to-month",ChurnData[[#This Row],[InternetService]]="Fiber optic",ChurnData[[#This Row],[TenureMonths]]&lt;=11),"High-risk","Other")</f>
        <v>Other</v>
      </c>
      <c r="U744" t="str">
        <f>IF(ChurnData[[#This Row],[TenureMonths]]&lt;=11,"0-11",IF(ChurnData[[#This Row],[TenureMonths]]&lt;=23,"12-23",IF(ChurnData[[#This Row],[TenureMonths]]&lt;=35,"24-35",IF(ChurnData[[#This Row],[TenureMonths]]&lt;=47,"36-47",IF(ChurnData[[#This Row],[TenureMonths]]&lt;=59,"48-59","60-72")))))</f>
        <v>12-23</v>
      </c>
      <c r="V744">
        <f>IF(ChurnData[[#This Row],[Churn]]="Yes",1,0)</f>
        <v>1</v>
      </c>
    </row>
    <row r="745" spans="1:22" x14ac:dyDescent="0.35">
      <c r="A745" t="s">
        <v>792</v>
      </c>
      <c r="B745" t="s">
        <v>19</v>
      </c>
      <c r="C745">
        <v>0</v>
      </c>
      <c r="D745" t="s">
        <v>20</v>
      </c>
      <c r="E745" t="s">
        <v>20</v>
      </c>
      <c r="F745" t="s">
        <v>47</v>
      </c>
      <c r="G745" s="2">
        <v>72</v>
      </c>
      <c r="H745" t="s">
        <v>20</v>
      </c>
      <c r="I745" t="s">
        <v>23</v>
      </c>
      <c r="J745" t="s">
        <v>21</v>
      </c>
      <c r="K745" t="s">
        <v>20</v>
      </c>
      <c r="L745" t="s">
        <v>24</v>
      </c>
      <c r="M745" t="s">
        <v>20</v>
      </c>
      <c r="N745" t="s">
        <v>30</v>
      </c>
      <c r="O745" s="1">
        <v>88.17</v>
      </c>
      <c r="P745" s="1">
        <v>6479.21</v>
      </c>
      <c r="Q745">
        <v>0</v>
      </c>
      <c r="R745" t="s">
        <v>21</v>
      </c>
      <c r="S745" t="str">
        <f>IF(ChurnData[[#This Row],[MonthlyCharges]]&lt;=30,"1. Up to 30",IF(ChurnData[[#This Row],[MonthlyCharges]]&lt;=50,"2. 31-50",IF(ChurnData[[#This Row],[MonthlyCharges]]&lt;=70,"3. 51-70",IF(ChurnData[[#This Row],[MonthlyCharges]]&lt;=90,"4. 71-90","5. Over 90"))))</f>
        <v>4. 71-90</v>
      </c>
      <c r="T745" t="str">
        <f>IF(AND(ChurnData[[#This Row],[Contract]]="Month-to-month",ChurnData[[#This Row],[InternetService]]="Fiber optic",ChurnData[[#This Row],[TenureMonths]]&lt;=11),"High-risk","Other")</f>
        <v>Other</v>
      </c>
      <c r="U745" t="str">
        <f>IF(ChurnData[[#This Row],[TenureMonths]]&lt;=11,"0-11",IF(ChurnData[[#This Row],[TenureMonths]]&lt;=23,"12-23",IF(ChurnData[[#This Row],[TenureMonths]]&lt;=35,"24-35",IF(ChurnData[[#This Row],[TenureMonths]]&lt;=47,"36-47",IF(ChurnData[[#This Row],[TenureMonths]]&lt;=59,"48-59","60-72")))))</f>
        <v>60-72</v>
      </c>
      <c r="V745">
        <f>IF(ChurnData[[#This Row],[Churn]]="Yes",1,0)</f>
        <v>0</v>
      </c>
    </row>
    <row r="746" spans="1:22" x14ac:dyDescent="0.35">
      <c r="A746" t="s">
        <v>793</v>
      </c>
      <c r="B746" t="s">
        <v>19</v>
      </c>
      <c r="C746">
        <v>0</v>
      </c>
      <c r="D746" t="s">
        <v>21</v>
      </c>
      <c r="E746" t="s">
        <v>21</v>
      </c>
      <c r="F746" t="s">
        <v>39</v>
      </c>
      <c r="G746" s="2">
        <v>29</v>
      </c>
      <c r="H746" t="s">
        <v>20</v>
      </c>
      <c r="I746" t="s">
        <v>23</v>
      </c>
      <c r="J746" t="s">
        <v>21</v>
      </c>
      <c r="K746" t="s">
        <v>21</v>
      </c>
      <c r="L746" t="s">
        <v>33</v>
      </c>
      <c r="M746" t="s">
        <v>20</v>
      </c>
      <c r="N746" t="s">
        <v>34</v>
      </c>
      <c r="O746" s="1">
        <v>87.92</v>
      </c>
      <c r="P746" s="1">
        <v>2549.4699999999998</v>
      </c>
      <c r="Q746">
        <v>4</v>
      </c>
      <c r="R746" t="s">
        <v>20</v>
      </c>
      <c r="S746" t="str">
        <f>IF(ChurnData[[#This Row],[MonthlyCharges]]&lt;=30,"1. Up to 30",IF(ChurnData[[#This Row],[MonthlyCharges]]&lt;=50,"2. 31-50",IF(ChurnData[[#This Row],[MonthlyCharges]]&lt;=70,"3. 51-70",IF(ChurnData[[#This Row],[MonthlyCharges]]&lt;=90,"4. 71-90","5. Over 90"))))</f>
        <v>4. 71-90</v>
      </c>
      <c r="T746" t="str">
        <f>IF(AND(ChurnData[[#This Row],[Contract]]="Month-to-month",ChurnData[[#This Row],[InternetService]]="Fiber optic",ChurnData[[#This Row],[TenureMonths]]&lt;=11),"High-risk","Other")</f>
        <v>Other</v>
      </c>
      <c r="U746" t="str">
        <f>IF(ChurnData[[#This Row],[TenureMonths]]&lt;=11,"0-11",IF(ChurnData[[#This Row],[TenureMonths]]&lt;=23,"12-23",IF(ChurnData[[#This Row],[TenureMonths]]&lt;=35,"24-35",IF(ChurnData[[#This Row],[TenureMonths]]&lt;=47,"36-47",IF(ChurnData[[#This Row],[TenureMonths]]&lt;=59,"48-59","60-72")))))</f>
        <v>24-35</v>
      </c>
      <c r="V746">
        <f>IF(ChurnData[[#This Row],[Churn]]="Yes",1,0)</f>
        <v>1</v>
      </c>
    </row>
    <row r="747" spans="1:22" x14ac:dyDescent="0.35">
      <c r="A747" t="s">
        <v>794</v>
      </c>
      <c r="B747" t="s">
        <v>19</v>
      </c>
      <c r="C747">
        <v>0</v>
      </c>
      <c r="D747" t="s">
        <v>21</v>
      </c>
      <c r="E747" t="s">
        <v>21</v>
      </c>
      <c r="F747" t="s">
        <v>49</v>
      </c>
      <c r="G747" s="2">
        <v>44</v>
      </c>
      <c r="H747" t="s">
        <v>21</v>
      </c>
      <c r="I747" t="s">
        <v>21</v>
      </c>
      <c r="J747" t="s">
        <v>28</v>
      </c>
      <c r="K747" t="s">
        <v>28</v>
      </c>
      <c r="L747" t="s">
        <v>24</v>
      </c>
      <c r="M747" t="s">
        <v>21</v>
      </c>
      <c r="N747" t="s">
        <v>30</v>
      </c>
      <c r="O747" s="1">
        <v>20.74</v>
      </c>
      <c r="P747" s="1">
        <v>888.5</v>
      </c>
      <c r="Q747">
        <v>0</v>
      </c>
      <c r="R747" t="s">
        <v>21</v>
      </c>
      <c r="S747" t="str">
        <f>IF(ChurnData[[#This Row],[MonthlyCharges]]&lt;=30,"1. Up to 30",IF(ChurnData[[#This Row],[MonthlyCharges]]&lt;=50,"2. 31-50",IF(ChurnData[[#This Row],[MonthlyCharges]]&lt;=70,"3. 51-70",IF(ChurnData[[#This Row],[MonthlyCharges]]&lt;=90,"4. 71-90","5. Over 90"))))</f>
        <v>1. Up to 30</v>
      </c>
      <c r="T747" t="str">
        <f>IF(AND(ChurnData[[#This Row],[Contract]]="Month-to-month",ChurnData[[#This Row],[InternetService]]="Fiber optic",ChurnData[[#This Row],[TenureMonths]]&lt;=11),"High-risk","Other")</f>
        <v>Other</v>
      </c>
      <c r="U747" t="str">
        <f>IF(ChurnData[[#This Row],[TenureMonths]]&lt;=11,"0-11",IF(ChurnData[[#This Row],[TenureMonths]]&lt;=23,"12-23",IF(ChurnData[[#This Row],[TenureMonths]]&lt;=35,"24-35",IF(ChurnData[[#This Row],[TenureMonths]]&lt;=47,"36-47",IF(ChurnData[[#This Row],[TenureMonths]]&lt;=59,"48-59","60-72")))))</f>
        <v>36-47</v>
      </c>
      <c r="V747">
        <f>IF(ChurnData[[#This Row],[Churn]]="Yes",1,0)</f>
        <v>0</v>
      </c>
    </row>
    <row r="748" spans="1:22" x14ac:dyDescent="0.35">
      <c r="A748" t="s">
        <v>795</v>
      </c>
      <c r="B748" t="s">
        <v>19</v>
      </c>
      <c r="C748">
        <v>0</v>
      </c>
      <c r="D748" t="s">
        <v>21</v>
      </c>
      <c r="E748" t="s">
        <v>21</v>
      </c>
      <c r="F748" t="s">
        <v>56</v>
      </c>
      <c r="G748" s="2">
        <v>57</v>
      </c>
      <c r="H748" t="s">
        <v>20</v>
      </c>
      <c r="I748" t="s">
        <v>23</v>
      </c>
      <c r="J748" t="s">
        <v>21</v>
      </c>
      <c r="K748" t="s">
        <v>21</v>
      </c>
      <c r="L748" t="s">
        <v>29</v>
      </c>
      <c r="M748" t="s">
        <v>21</v>
      </c>
      <c r="N748" t="s">
        <v>34</v>
      </c>
      <c r="O748" s="1">
        <v>86.84</v>
      </c>
      <c r="P748" s="1">
        <v>5077.8100000000004</v>
      </c>
      <c r="Q748">
        <v>1</v>
      </c>
      <c r="R748" t="s">
        <v>21</v>
      </c>
      <c r="S748" t="str">
        <f>IF(ChurnData[[#This Row],[MonthlyCharges]]&lt;=30,"1. Up to 30",IF(ChurnData[[#This Row],[MonthlyCharges]]&lt;=50,"2. 31-50",IF(ChurnData[[#This Row],[MonthlyCharges]]&lt;=70,"3. 51-70",IF(ChurnData[[#This Row],[MonthlyCharges]]&lt;=90,"4. 71-90","5. Over 90"))))</f>
        <v>4. 71-90</v>
      </c>
      <c r="T748" t="str">
        <f>IF(AND(ChurnData[[#This Row],[Contract]]="Month-to-month",ChurnData[[#This Row],[InternetService]]="Fiber optic",ChurnData[[#This Row],[TenureMonths]]&lt;=11),"High-risk","Other")</f>
        <v>Other</v>
      </c>
      <c r="U748" t="str">
        <f>IF(ChurnData[[#This Row],[TenureMonths]]&lt;=11,"0-11",IF(ChurnData[[#This Row],[TenureMonths]]&lt;=23,"12-23",IF(ChurnData[[#This Row],[TenureMonths]]&lt;=35,"24-35",IF(ChurnData[[#This Row],[TenureMonths]]&lt;=47,"36-47",IF(ChurnData[[#This Row],[TenureMonths]]&lt;=59,"48-59","60-72")))))</f>
        <v>48-59</v>
      </c>
      <c r="V748">
        <f>IF(ChurnData[[#This Row],[Churn]]="Yes",1,0)</f>
        <v>0</v>
      </c>
    </row>
    <row r="749" spans="1:22" x14ac:dyDescent="0.35">
      <c r="A749" t="s">
        <v>796</v>
      </c>
      <c r="B749" t="s">
        <v>19</v>
      </c>
      <c r="C749">
        <v>0</v>
      </c>
      <c r="D749" t="s">
        <v>21</v>
      </c>
      <c r="E749" t="s">
        <v>21</v>
      </c>
      <c r="F749" t="s">
        <v>45</v>
      </c>
      <c r="G749" s="2">
        <v>51</v>
      </c>
      <c r="H749" t="s">
        <v>20</v>
      </c>
      <c r="I749" t="s">
        <v>23</v>
      </c>
      <c r="J749" t="s">
        <v>20</v>
      </c>
      <c r="K749" t="s">
        <v>21</v>
      </c>
      <c r="L749" t="s">
        <v>24</v>
      </c>
      <c r="M749" t="s">
        <v>20</v>
      </c>
      <c r="N749" t="s">
        <v>25</v>
      </c>
      <c r="O749" s="1">
        <v>93.69</v>
      </c>
      <c r="P749" s="1">
        <v>4718.25</v>
      </c>
      <c r="Q749">
        <v>3</v>
      </c>
      <c r="R749" t="s">
        <v>21</v>
      </c>
      <c r="S749" t="str">
        <f>IF(ChurnData[[#This Row],[MonthlyCharges]]&lt;=30,"1. Up to 30",IF(ChurnData[[#This Row],[MonthlyCharges]]&lt;=50,"2. 31-50",IF(ChurnData[[#This Row],[MonthlyCharges]]&lt;=70,"3. 51-70",IF(ChurnData[[#This Row],[MonthlyCharges]]&lt;=90,"4. 71-90","5. Over 90"))))</f>
        <v>5. Over 90</v>
      </c>
      <c r="T749" t="str">
        <f>IF(AND(ChurnData[[#This Row],[Contract]]="Month-to-month",ChurnData[[#This Row],[InternetService]]="Fiber optic",ChurnData[[#This Row],[TenureMonths]]&lt;=11),"High-risk","Other")</f>
        <v>Other</v>
      </c>
      <c r="U749" t="str">
        <f>IF(ChurnData[[#This Row],[TenureMonths]]&lt;=11,"0-11",IF(ChurnData[[#This Row],[TenureMonths]]&lt;=23,"12-23",IF(ChurnData[[#This Row],[TenureMonths]]&lt;=35,"24-35",IF(ChurnData[[#This Row],[TenureMonths]]&lt;=47,"36-47",IF(ChurnData[[#This Row],[TenureMonths]]&lt;=59,"48-59","60-72")))))</f>
        <v>48-59</v>
      </c>
      <c r="V749">
        <f>IF(ChurnData[[#This Row],[Churn]]="Yes",1,0)</f>
        <v>0</v>
      </c>
    </row>
    <row r="750" spans="1:22" x14ac:dyDescent="0.35">
      <c r="A750" t="s">
        <v>797</v>
      </c>
      <c r="B750" t="s">
        <v>36</v>
      </c>
      <c r="C750">
        <v>0</v>
      </c>
      <c r="D750" t="s">
        <v>21</v>
      </c>
      <c r="E750" t="s">
        <v>21</v>
      </c>
      <c r="F750" t="s">
        <v>27</v>
      </c>
      <c r="G750" s="2">
        <v>15</v>
      </c>
      <c r="H750" t="s">
        <v>20</v>
      </c>
      <c r="I750" t="s">
        <v>21</v>
      </c>
      <c r="J750" t="s">
        <v>28</v>
      </c>
      <c r="K750" t="s">
        <v>28</v>
      </c>
      <c r="L750" t="s">
        <v>33</v>
      </c>
      <c r="M750" t="s">
        <v>21</v>
      </c>
      <c r="N750" t="s">
        <v>25</v>
      </c>
      <c r="O750" s="1">
        <v>25.15</v>
      </c>
      <c r="P750" s="1">
        <v>375.76</v>
      </c>
      <c r="Q750">
        <v>2</v>
      </c>
      <c r="R750" t="s">
        <v>21</v>
      </c>
      <c r="S750" t="str">
        <f>IF(ChurnData[[#This Row],[MonthlyCharges]]&lt;=30,"1. Up to 30",IF(ChurnData[[#This Row],[MonthlyCharges]]&lt;=50,"2. 31-50",IF(ChurnData[[#This Row],[MonthlyCharges]]&lt;=70,"3. 51-70",IF(ChurnData[[#This Row],[MonthlyCharges]]&lt;=90,"4. 71-90","5. Over 90"))))</f>
        <v>1. Up to 30</v>
      </c>
      <c r="T750" t="str">
        <f>IF(AND(ChurnData[[#This Row],[Contract]]="Month-to-month",ChurnData[[#This Row],[InternetService]]="Fiber optic",ChurnData[[#This Row],[TenureMonths]]&lt;=11),"High-risk","Other")</f>
        <v>Other</v>
      </c>
      <c r="U750" t="str">
        <f>IF(ChurnData[[#This Row],[TenureMonths]]&lt;=11,"0-11",IF(ChurnData[[#This Row],[TenureMonths]]&lt;=23,"12-23",IF(ChurnData[[#This Row],[TenureMonths]]&lt;=35,"24-35",IF(ChurnData[[#This Row],[TenureMonths]]&lt;=47,"36-47",IF(ChurnData[[#This Row],[TenureMonths]]&lt;=59,"48-59","60-72")))))</f>
        <v>12-23</v>
      </c>
      <c r="V750">
        <f>IF(ChurnData[[#This Row],[Churn]]="Yes",1,0)</f>
        <v>0</v>
      </c>
    </row>
    <row r="751" spans="1:22" x14ac:dyDescent="0.35">
      <c r="A751" t="s">
        <v>798</v>
      </c>
      <c r="B751" t="s">
        <v>36</v>
      </c>
      <c r="C751">
        <v>0</v>
      </c>
      <c r="D751" t="s">
        <v>20</v>
      </c>
      <c r="E751" t="s">
        <v>20</v>
      </c>
      <c r="F751" t="s">
        <v>22</v>
      </c>
      <c r="G751" s="2">
        <v>17</v>
      </c>
      <c r="H751" t="s">
        <v>21</v>
      </c>
      <c r="I751" t="s">
        <v>21</v>
      </c>
      <c r="J751" t="s">
        <v>28</v>
      </c>
      <c r="K751" t="s">
        <v>28</v>
      </c>
      <c r="L751" t="s">
        <v>33</v>
      </c>
      <c r="M751" t="s">
        <v>20</v>
      </c>
      <c r="N751" t="s">
        <v>30</v>
      </c>
      <c r="O751" s="1">
        <v>22.5</v>
      </c>
      <c r="P751" s="1">
        <v>374.49</v>
      </c>
      <c r="Q751">
        <v>1</v>
      </c>
      <c r="R751" t="s">
        <v>21</v>
      </c>
      <c r="S751" t="str">
        <f>IF(ChurnData[[#This Row],[MonthlyCharges]]&lt;=30,"1. Up to 30",IF(ChurnData[[#This Row],[MonthlyCharges]]&lt;=50,"2. 31-50",IF(ChurnData[[#This Row],[MonthlyCharges]]&lt;=70,"3. 51-70",IF(ChurnData[[#This Row],[MonthlyCharges]]&lt;=90,"4. 71-90","5. Over 90"))))</f>
        <v>1. Up to 30</v>
      </c>
      <c r="T751" t="str">
        <f>IF(AND(ChurnData[[#This Row],[Contract]]="Month-to-month",ChurnData[[#This Row],[InternetService]]="Fiber optic",ChurnData[[#This Row],[TenureMonths]]&lt;=11),"High-risk","Other")</f>
        <v>Other</v>
      </c>
      <c r="U751" t="str">
        <f>IF(ChurnData[[#This Row],[TenureMonths]]&lt;=11,"0-11",IF(ChurnData[[#This Row],[TenureMonths]]&lt;=23,"12-23",IF(ChurnData[[#This Row],[TenureMonths]]&lt;=35,"24-35",IF(ChurnData[[#This Row],[TenureMonths]]&lt;=47,"36-47",IF(ChurnData[[#This Row],[TenureMonths]]&lt;=59,"48-59","60-72")))))</f>
        <v>12-23</v>
      </c>
      <c r="V751">
        <f>IF(ChurnData[[#This Row],[Churn]]="Yes",1,0)</f>
        <v>0</v>
      </c>
    </row>
    <row r="752" spans="1:22" x14ac:dyDescent="0.35">
      <c r="A752" t="s">
        <v>799</v>
      </c>
      <c r="B752" t="s">
        <v>36</v>
      </c>
      <c r="C752">
        <v>0</v>
      </c>
      <c r="D752" t="s">
        <v>20</v>
      </c>
      <c r="E752" t="s">
        <v>21</v>
      </c>
      <c r="F752" t="s">
        <v>41</v>
      </c>
      <c r="G752" s="2">
        <v>49</v>
      </c>
      <c r="H752" t="s">
        <v>20</v>
      </c>
      <c r="I752" t="s">
        <v>32</v>
      </c>
      <c r="J752" t="s">
        <v>21</v>
      </c>
      <c r="K752" t="s">
        <v>21</v>
      </c>
      <c r="L752" t="s">
        <v>24</v>
      </c>
      <c r="M752" t="s">
        <v>20</v>
      </c>
      <c r="N752" t="s">
        <v>34</v>
      </c>
      <c r="O752" s="1">
        <v>57.27</v>
      </c>
      <c r="P752" s="1">
        <v>2842.85</v>
      </c>
      <c r="Q752">
        <v>1</v>
      </c>
      <c r="R752" t="s">
        <v>21</v>
      </c>
      <c r="S752" t="str">
        <f>IF(ChurnData[[#This Row],[MonthlyCharges]]&lt;=30,"1. Up to 30",IF(ChurnData[[#This Row],[MonthlyCharges]]&lt;=50,"2. 31-50",IF(ChurnData[[#This Row],[MonthlyCharges]]&lt;=70,"3. 51-70",IF(ChurnData[[#This Row],[MonthlyCharges]]&lt;=90,"4. 71-90","5. Over 90"))))</f>
        <v>3. 51-70</v>
      </c>
      <c r="T752" t="str">
        <f>IF(AND(ChurnData[[#This Row],[Contract]]="Month-to-month",ChurnData[[#This Row],[InternetService]]="Fiber optic",ChurnData[[#This Row],[TenureMonths]]&lt;=11),"High-risk","Other")</f>
        <v>Other</v>
      </c>
      <c r="U752" t="str">
        <f>IF(ChurnData[[#This Row],[TenureMonths]]&lt;=11,"0-11",IF(ChurnData[[#This Row],[TenureMonths]]&lt;=23,"12-23",IF(ChurnData[[#This Row],[TenureMonths]]&lt;=35,"24-35",IF(ChurnData[[#This Row],[TenureMonths]]&lt;=47,"36-47",IF(ChurnData[[#This Row],[TenureMonths]]&lt;=59,"48-59","60-72")))))</f>
        <v>48-59</v>
      </c>
      <c r="V752">
        <f>IF(ChurnData[[#This Row],[Churn]]="Yes",1,0)</f>
        <v>0</v>
      </c>
    </row>
    <row r="753" spans="1:22" x14ac:dyDescent="0.35">
      <c r="A753" t="s">
        <v>800</v>
      </c>
      <c r="B753" t="s">
        <v>19</v>
      </c>
      <c r="C753">
        <v>0</v>
      </c>
      <c r="D753" t="s">
        <v>21</v>
      </c>
      <c r="E753" t="s">
        <v>20</v>
      </c>
      <c r="F753" t="s">
        <v>22</v>
      </c>
      <c r="G753" s="2">
        <v>5</v>
      </c>
      <c r="H753" t="s">
        <v>20</v>
      </c>
      <c r="I753" t="s">
        <v>23</v>
      </c>
      <c r="J753" t="s">
        <v>21</v>
      </c>
      <c r="K753" t="s">
        <v>21</v>
      </c>
      <c r="L753" t="s">
        <v>33</v>
      </c>
      <c r="M753" t="s">
        <v>21</v>
      </c>
      <c r="N753" t="s">
        <v>43</v>
      </c>
      <c r="O753" s="1">
        <v>74.239999999999995</v>
      </c>
      <c r="P753" s="1">
        <v>369.42</v>
      </c>
      <c r="Q753">
        <v>2</v>
      </c>
      <c r="R753" t="s">
        <v>20</v>
      </c>
      <c r="S753" t="str">
        <f>IF(ChurnData[[#This Row],[MonthlyCharges]]&lt;=30,"1. Up to 30",IF(ChurnData[[#This Row],[MonthlyCharges]]&lt;=50,"2. 31-50",IF(ChurnData[[#This Row],[MonthlyCharges]]&lt;=70,"3. 51-70",IF(ChurnData[[#This Row],[MonthlyCharges]]&lt;=90,"4. 71-90","5. Over 90"))))</f>
        <v>4. 71-90</v>
      </c>
      <c r="T753" t="str">
        <f>IF(AND(ChurnData[[#This Row],[Contract]]="Month-to-month",ChurnData[[#This Row],[InternetService]]="Fiber optic",ChurnData[[#This Row],[TenureMonths]]&lt;=11),"High-risk","Other")</f>
        <v>High-risk</v>
      </c>
      <c r="U753" t="str">
        <f>IF(ChurnData[[#This Row],[TenureMonths]]&lt;=11,"0-11",IF(ChurnData[[#This Row],[TenureMonths]]&lt;=23,"12-23",IF(ChurnData[[#This Row],[TenureMonths]]&lt;=35,"24-35",IF(ChurnData[[#This Row],[TenureMonths]]&lt;=47,"36-47",IF(ChurnData[[#This Row],[TenureMonths]]&lt;=59,"48-59","60-72")))))</f>
        <v>0-11</v>
      </c>
      <c r="V753">
        <f>IF(ChurnData[[#This Row],[Churn]]="Yes",1,0)</f>
        <v>1</v>
      </c>
    </row>
    <row r="754" spans="1:22" x14ac:dyDescent="0.35">
      <c r="A754" t="s">
        <v>801</v>
      </c>
      <c r="B754" t="s">
        <v>19</v>
      </c>
      <c r="C754">
        <v>0</v>
      </c>
      <c r="D754" t="s">
        <v>21</v>
      </c>
      <c r="E754" t="s">
        <v>21</v>
      </c>
      <c r="F754" t="s">
        <v>41</v>
      </c>
      <c r="G754" s="2">
        <v>64</v>
      </c>
      <c r="H754" t="s">
        <v>21</v>
      </c>
      <c r="I754" t="s">
        <v>23</v>
      </c>
      <c r="J754" t="s">
        <v>20</v>
      </c>
      <c r="K754" t="s">
        <v>21</v>
      </c>
      <c r="L754" t="s">
        <v>24</v>
      </c>
      <c r="M754" t="s">
        <v>20</v>
      </c>
      <c r="N754" t="s">
        <v>43</v>
      </c>
      <c r="O754" s="1">
        <v>86.36</v>
      </c>
      <c r="P754" s="1">
        <v>5576.47</v>
      </c>
      <c r="Q754">
        <v>1</v>
      </c>
      <c r="R754" t="s">
        <v>21</v>
      </c>
      <c r="S754" t="str">
        <f>IF(ChurnData[[#This Row],[MonthlyCharges]]&lt;=30,"1. Up to 30",IF(ChurnData[[#This Row],[MonthlyCharges]]&lt;=50,"2. 31-50",IF(ChurnData[[#This Row],[MonthlyCharges]]&lt;=70,"3. 51-70",IF(ChurnData[[#This Row],[MonthlyCharges]]&lt;=90,"4. 71-90","5. Over 90"))))</f>
        <v>4. 71-90</v>
      </c>
      <c r="T754" t="str">
        <f>IF(AND(ChurnData[[#This Row],[Contract]]="Month-to-month",ChurnData[[#This Row],[InternetService]]="Fiber optic",ChurnData[[#This Row],[TenureMonths]]&lt;=11),"High-risk","Other")</f>
        <v>Other</v>
      </c>
      <c r="U754" t="str">
        <f>IF(ChurnData[[#This Row],[TenureMonths]]&lt;=11,"0-11",IF(ChurnData[[#This Row],[TenureMonths]]&lt;=23,"12-23",IF(ChurnData[[#This Row],[TenureMonths]]&lt;=35,"24-35",IF(ChurnData[[#This Row],[TenureMonths]]&lt;=47,"36-47",IF(ChurnData[[#This Row],[TenureMonths]]&lt;=59,"48-59","60-72")))))</f>
        <v>60-72</v>
      </c>
      <c r="V754">
        <f>IF(ChurnData[[#This Row],[Churn]]="Yes",1,0)</f>
        <v>0</v>
      </c>
    </row>
    <row r="755" spans="1:22" x14ac:dyDescent="0.35">
      <c r="A755" t="s">
        <v>802</v>
      </c>
      <c r="B755" t="s">
        <v>19</v>
      </c>
      <c r="C755">
        <v>1</v>
      </c>
      <c r="D755" t="s">
        <v>21</v>
      </c>
      <c r="E755" t="s">
        <v>21</v>
      </c>
      <c r="F755" t="s">
        <v>47</v>
      </c>
      <c r="G755" s="2">
        <v>30</v>
      </c>
      <c r="H755" t="s">
        <v>20</v>
      </c>
      <c r="I755" t="s">
        <v>32</v>
      </c>
      <c r="J755" t="s">
        <v>21</v>
      </c>
      <c r="K755" t="s">
        <v>21</v>
      </c>
      <c r="L755" t="s">
        <v>24</v>
      </c>
      <c r="M755" t="s">
        <v>21</v>
      </c>
      <c r="N755" t="s">
        <v>34</v>
      </c>
      <c r="O755" s="1">
        <v>58.18</v>
      </c>
      <c r="P755" s="1">
        <v>1753.56</v>
      </c>
      <c r="Q755">
        <v>0</v>
      </c>
      <c r="R755" t="s">
        <v>21</v>
      </c>
      <c r="S755" t="str">
        <f>IF(ChurnData[[#This Row],[MonthlyCharges]]&lt;=30,"1. Up to 30",IF(ChurnData[[#This Row],[MonthlyCharges]]&lt;=50,"2. 31-50",IF(ChurnData[[#This Row],[MonthlyCharges]]&lt;=70,"3. 51-70",IF(ChurnData[[#This Row],[MonthlyCharges]]&lt;=90,"4. 71-90","5. Over 90"))))</f>
        <v>3. 51-70</v>
      </c>
      <c r="T755" t="str">
        <f>IF(AND(ChurnData[[#This Row],[Contract]]="Month-to-month",ChurnData[[#This Row],[InternetService]]="Fiber optic",ChurnData[[#This Row],[TenureMonths]]&lt;=11),"High-risk","Other")</f>
        <v>Other</v>
      </c>
      <c r="U755" t="str">
        <f>IF(ChurnData[[#This Row],[TenureMonths]]&lt;=11,"0-11",IF(ChurnData[[#This Row],[TenureMonths]]&lt;=23,"12-23",IF(ChurnData[[#This Row],[TenureMonths]]&lt;=35,"24-35",IF(ChurnData[[#This Row],[TenureMonths]]&lt;=47,"36-47",IF(ChurnData[[#This Row],[TenureMonths]]&lt;=59,"48-59","60-72")))))</f>
        <v>24-35</v>
      </c>
      <c r="V755">
        <f>IF(ChurnData[[#This Row],[Churn]]="Yes",1,0)</f>
        <v>0</v>
      </c>
    </row>
    <row r="756" spans="1:22" x14ac:dyDescent="0.35">
      <c r="A756" t="s">
        <v>803</v>
      </c>
      <c r="B756" t="s">
        <v>19</v>
      </c>
      <c r="C756">
        <v>0</v>
      </c>
      <c r="D756" t="s">
        <v>21</v>
      </c>
      <c r="E756" t="s">
        <v>21</v>
      </c>
      <c r="F756" t="s">
        <v>27</v>
      </c>
      <c r="G756" s="2">
        <v>22</v>
      </c>
      <c r="H756" t="s">
        <v>20</v>
      </c>
      <c r="I756" t="s">
        <v>32</v>
      </c>
      <c r="J756" t="s">
        <v>21</v>
      </c>
      <c r="K756" t="s">
        <v>21</v>
      </c>
      <c r="L756" t="s">
        <v>33</v>
      </c>
      <c r="M756" t="s">
        <v>21</v>
      </c>
      <c r="N756" t="s">
        <v>30</v>
      </c>
      <c r="O756" s="1">
        <v>58.37</v>
      </c>
      <c r="P756" s="1">
        <v>1248.5899999999999</v>
      </c>
      <c r="Q756">
        <v>1</v>
      </c>
      <c r="R756" t="s">
        <v>21</v>
      </c>
      <c r="S756" t="str">
        <f>IF(ChurnData[[#This Row],[MonthlyCharges]]&lt;=30,"1. Up to 30",IF(ChurnData[[#This Row],[MonthlyCharges]]&lt;=50,"2. 31-50",IF(ChurnData[[#This Row],[MonthlyCharges]]&lt;=70,"3. 51-70",IF(ChurnData[[#This Row],[MonthlyCharges]]&lt;=90,"4. 71-90","5. Over 90"))))</f>
        <v>3. 51-70</v>
      </c>
      <c r="T756" t="str">
        <f>IF(AND(ChurnData[[#This Row],[Contract]]="Month-to-month",ChurnData[[#This Row],[InternetService]]="Fiber optic",ChurnData[[#This Row],[TenureMonths]]&lt;=11),"High-risk","Other")</f>
        <v>Other</v>
      </c>
      <c r="U756" t="str">
        <f>IF(ChurnData[[#This Row],[TenureMonths]]&lt;=11,"0-11",IF(ChurnData[[#This Row],[TenureMonths]]&lt;=23,"12-23",IF(ChurnData[[#This Row],[TenureMonths]]&lt;=35,"24-35",IF(ChurnData[[#This Row],[TenureMonths]]&lt;=47,"36-47",IF(ChurnData[[#This Row],[TenureMonths]]&lt;=59,"48-59","60-72")))))</f>
        <v>12-23</v>
      </c>
      <c r="V756">
        <f>IF(ChurnData[[#This Row],[Churn]]="Yes",1,0)</f>
        <v>0</v>
      </c>
    </row>
    <row r="757" spans="1:22" x14ac:dyDescent="0.35">
      <c r="A757" t="s">
        <v>804</v>
      </c>
      <c r="B757" t="s">
        <v>19</v>
      </c>
      <c r="C757">
        <v>0</v>
      </c>
      <c r="D757" t="s">
        <v>21</v>
      </c>
      <c r="E757" t="s">
        <v>20</v>
      </c>
      <c r="F757" t="s">
        <v>27</v>
      </c>
      <c r="G757" s="2">
        <v>31</v>
      </c>
      <c r="H757" t="s">
        <v>20</v>
      </c>
      <c r="I757" t="s">
        <v>23</v>
      </c>
      <c r="J757" t="s">
        <v>20</v>
      </c>
      <c r="K757" t="s">
        <v>21</v>
      </c>
      <c r="L757" t="s">
        <v>29</v>
      </c>
      <c r="M757" t="s">
        <v>20</v>
      </c>
      <c r="N757" t="s">
        <v>43</v>
      </c>
      <c r="O757" s="1">
        <v>85.48</v>
      </c>
      <c r="P757" s="1">
        <v>2658.01</v>
      </c>
      <c r="Q757">
        <v>5</v>
      </c>
      <c r="R757" t="s">
        <v>21</v>
      </c>
      <c r="S757" t="str">
        <f>IF(ChurnData[[#This Row],[MonthlyCharges]]&lt;=30,"1. Up to 30",IF(ChurnData[[#This Row],[MonthlyCharges]]&lt;=50,"2. 31-50",IF(ChurnData[[#This Row],[MonthlyCharges]]&lt;=70,"3. 51-70",IF(ChurnData[[#This Row],[MonthlyCharges]]&lt;=90,"4. 71-90","5. Over 90"))))</f>
        <v>4. 71-90</v>
      </c>
      <c r="T757" t="str">
        <f>IF(AND(ChurnData[[#This Row],[Contract]]="Month-to-month",ChurnData[[#This Row],[InternetService]]="Fiber optic",ChurnData[[#This Row],[TenureMonths]]&lt;=11),"High-risk","Other")</f>
        <v>Other</v>
      </c>
      <c r="U757" t="str">
        <f>IF(ChurnData[[#This Row],[TenureMonths]]&lt;=11,"0-11",IF(ChurnData[[#This Row],[TenureMonths]]&lt;=23,"12-23",IF(ChurnData[[#This Row],[TenureMonths]]&lt;=35,"24-35",IF(ChurnData[[#This Row],[TenureMonths]]&lt;=47,"36-47",IF(ChurnData[[#This Row],[TenureMonths]]&lt;=59,"48-59","60-72")))))</f>
        <v>24-35</v>
      </c>
      <c r="V757">
        <f>IF(ChurnData[[#This Row],[Churn]]="Yes",1,0)</f>
        <v>0</v>
      </c>
    </row>
    <row r="758" spans="1:22" x14ac:dyDescent="0.35">
      <c r="A758" t="s">
        <v>805</v>
      </c>
      <c r="B758" t="s">
        <v>19</v>
      </c>
      <c r="C758">
        <v>0</v>
      </c>
      <c r="D758" t="s">
        <v>20</v>
      </c>
      <c r="E758" t="s">
        <v>20</v>
      </c>
      <c r="F758" t="s">
        <v>41</v>
      </c>
      <c r="G758" s="2">
        <v>30</v>
      </c>
      <c r="H758" t="s">
        <v>20</v>
      </c>
      <c r="I758" t="s">
        <v>32</v>
      </c>
      <c r="J758" t="s">
        <v>21</v>
      </c>
      <c r="K758" t="s">
        <v>21</v>
      </c>
      <c r="L758" t="s">
        <v>33</v>
      </c>
      <c r="M758" t="s">
        <v>20</v>
      </c>
      <c r="N758" t="s">
        <v>25</v>
      </c>
      <c r="O758" s="1">
        <v>58.66</v>
      </c>
      <c r="P758" s="1">
        <v>1778.86</v>
      </c>
      <c r="Q758">
        <v>1</v>
      </c>
      <c r="R758" t="s">
        <v>21</v>
      </c>
      <c r="S758" t="str">
        <f>IF(ChurnData[[#This Row],[MonthlyCharges]]&lt;=30,"1. Up to 30",IF(ChurnData[[#This Row],[MonthlyCharges]]&lt;=50,"2. 31-50",IF(ChurnData[[#This Row],[MonthlyCharges]]&lt;=70,"3. 51-70",IF(ChurnData[[#This Row],[MonthlyCharges]]&lt;=90,"4. 71-90","5. Over 90"))))</f>
        <v>3. 51-70</v>
      </c>
      <c r="T758" t="str">
        <f>IF(AND(ChurnData[[#This Row],[Contract]]="Month-to-month",ChurnData[[#This Row],[InternetService]]="Fiber optic",ChurnData[[#This Row],[TenureMonths]]&lt;=11),"High-risk","Other")</f>
        <v>Other</v>
      </c>
      <c r="U758" t="str">
        <f>IF(ChurnData[[#This Row],[TenureMonths]]&lt;=11,"0-11",IF(ChurnData[[#This Row],[TenureMonths]]&lt;=23,"12-23",IF(ChurnData[[#This Row],[TenureMonths]]&lt;=35,"24-35",IF(ChurnData[[#This Row],[TenureMonths]]&lt;=47,"36-47",IF(ChurnData[[#This Row],[TenureMonths]]&lt;=59,"48-59","60-72")))))</f>
        <v>24-35</v>
      </c>
      <c r="V758">
        <f>IF(ChurnData[[#This Row],[Churn]]="Yes",1,0)</f>
        <v>0</v>
      </c>
    </row>
    <row r="759" spans="1:22" x14ac:dyDescent="0.35">
      <c r="A759" t="s">
        <v>806</v>
      </c>
      <c r="B759" t="s">
        <v>19</v>
      </c>
      <c r="C759">
        <v>0</v>
      </c>
      <c r="D759" t="s">
        <v>20</v>
      </c>
      <c r="E759" t="s">
        <v>20</v>
      </c>
      <c r="F759" t="s">
        <v>41</v>
      </c>
      <c r="G759" s="2">
        <v>8</v>
      </c>
      <c r="H759" t="s">
        <v>20</v>
      </c>
      <c r="I759" t="s">
        <v>21</v>
      </c>
      <c r="J759" t="s">
        <v>28</v>
      </c>
      <c r="K759" t="s">
        <v>28</v>
      </c>
      <c r="L759" t="s">
        <v>33</v>
      </c>
      <c r="M759" t="s">
        <v>21</v>
      </c>
      <c r="N759" t="s">
        <v>30</v>
      </c>
      <c r="O759" s="1">
        <v>37.83</v>
      </c>
      <c r="P759" s="1">
        <v>296</v>
      </c>
      <c r="Q759">
        <v>0</v>
      </c>
      <c r="R759" t="s">
        <v>21</v>
      </c>
      <c r="S759" t="str">
        <f>IF(ChurnData[[#This Row],[MonthlyCharges]]&lt;=30,"1. Up to 30",IF(ChurnData[[#This Row],[MonthlyCharges]]&lt;=50,"2. 31-50",IF(ChurnData[[#This Row],[MonthlyCharges]]&lt;=70,"3. 51-70",IF(ChurnData[[#This Row],[MonthlyCharges]]&lt;=90,"4. 71-90","5. Over 90"))))</f>
        <v>2. 31-50</v>
      </c>
      <c r="T759" t="str">
        <f>IF(AND(ChurnData[[#This Row],[Contract]]="Month-to-month",ChurnData[[#This Row],[InternetService]]="Fiber optic",ChurnData[[#This Row],[TenureMonths]]&lt;=11),"High-risk","Other")</f>
        <v>Other</v>
      </c>
      <c r="U759" t="str">
        <f>IF(ChurnData[[#This Row],[TenureMonths]]&lt;=11,"0-11",IF(ChurnData[[#This Row],[TenureMonths]]&lt;=23,"12-23",IF(ChurnData[[#This Row],[TenureMonths]]&lt;=35,"24-35",IF(ChurnData[[#This Row],[TenureMonths]]&lt;=47,"36-47",IF(ChurnData[[#This Row],[TenureMonths]]&lt;=59,"48-59","60-72")))))</f>
        <v>0-11</v>
      </c>
      <c r="V759">
        <f>IF(ChurnData[[#This Row],[Churn]]="Yes",1,0)</f>
        <v>0</v>
      </c>
    </row>
    <row r="760" spans="1:22" x14ac:dyDescent="0.35">
      <c r="A760" t="s">
        <v>807</v>
      </c>
      <c r="B760" t="s">
        <v>36</v>
      </c>
      <c r="C760">
        <v>0</v>
      </c>
      <c r="D760" t="s">
        <v>21</v>
      </c>
      <c r="E760" t="s">
        <v>20</v>
      </c>
      <c r="F760" t="s">
        <v>22</v>
      </c>
      <c r="G760" s="2">
        <v>43</v>
      </c>
      <c r="H760" t="s">
        <v>20</v>
      </c>
      <c r="I760" t="s">
        <v>21</v>
      </c>
      <c r="J760" t="s">
        <v>28</v>
      </c>
      <c r="K760" t="s">
        <v>28</v>
      </c>
      <c r="L760" t="s">
        <v>24</v>
      </c>
      <c r="M760" t="s">
        <v>20</v>
      </c>
      <c r="N760" t="s">
        <v>34</v>
      </c>
      <c r="O760" s="1">
        <v>36.36</v>
      </c>
      <c r="P760" s="1">
        <v>1541.78</v>
      </c>
      <c r="Q760">
        <v>0</v>
      </c>
      <c r="R760" t="s">
        <v>21</v>
      </c>
      <c r="S760" t="str">
        <f>IF(ChurnData[[#This Row],[MonthlyCharges]]&lt;=30,"1. Up to 30",IF(ChurnData[[#This Row],[MonthlyCharges]]&lt;=50,"2. 31-50",IF(ChurnData[[#This Row],[MonthlyCharges]]&lt;=70,"3. 51-70",IF(ChurnData[[#This Row],[MonthlyCharges]]&lt;=90,"4. 71-90","5. Over 90"))))</f>
        <v>2. 31-50</v>
      </c>
      <c r="T760" t="str">
        <f>IF(AND(ChurnData[[#This Row],[Contract]]="Month-to-month",ChurnData[[#This Row],[InternetService]]="Fiber optic",ChurnData[[#This Row],[TenureMonths]]&lt;=11),"High-risk","Other")</f>
        <v>Other</v>
      </c>
      <c r="U760" t="str">
        <f>IF(ChurnData[[#This Row],[TenureMonths]]&lt;=11,"0-11",IF(ChurnData[[#This Row],[TenureMonths]]&lt;=23,"12-23",IF(ChurnData[[#This Row],[TenureMonths]]&lt;=35,"24-35",IF(ChurnData[[#This Row],[TenureMonths]]&lt;=47,"36-47",IF(ChurnData[[#This Row],[TenureMonths]]&lt;=59,"48-59","60-72")))))</f>
        <v>36-47</v>
      </c>
      <c r="V760">
        <f>IF(ChurnData[[#This Row],[Churn]]="Yes",1,0)</f>
        <v>0</v>
      </c>
    </row>
    <row r="761" spans="1:22" x14ac:dyDescent="0.35">
      <c r="A761" t="s">
        <v>808</v>
      </c>
      <c r="B761" t="s">
        <v>36</v>
      </c>
      <c r="C761">
        <v>1</v>
      </c>
      <c r="D761" t="s">
        <v>21</v>
      </c>
      <c r="E761" t="s">
        <v>21</v>
      </c>
      <c r="F761" t="s">
        <v>56</v>
      </c>
      <c r="G761" s="2">
        <v>6</v>
      </c>
      <c r="H761" t="s">
        <v>21</v>
      </c>
      <c r="I761" t="s">
        <v>23</v>
      </c>
      <c r="J761" t="s">
        <v>20</v>
      </c>
      <c r="K761" t="s">
        <v>20</v>
      </c>
      <c r="L761" t="s">
        <v>33</v>
      </c>
      <c r="M761" t="s">
        <v>20</v>
      </c>
      <c r="N761" t="s">
        <v>43</v>
      </c>
      <c r="O761" s="1">
        <v>92.22</v>
      </c>
      <c r="P761" s="1">
        <v>543.65</v>
      </c>
      <c r="Q761">
        <v>2</v>
      </c>
      <c r="R761" t="s">
        <v>20</v>
      </c>
      <c r="S761" t="str">
        <f>IF(ChurnData[[#This Row],[MonthlyCharges]]&lt;=30,"1. Up to 30",IF(ChurnData[[#This Row],[MonthlyCharges]]&lt;=50,"2. 31-50",IF(ChurnData[[#This Row],[MonthlyCharges]]&lt;=70,"3. 51-70",IF(ChurnData[[#This Row],[MonthlyCharges]]&lt;=90,"4. 71-90","5. Over 90"))))</f>
        <v>5. Over 90</v>
      </c>
      <c r="T761" t="str">
        <f>IF(AND(ChurnData[[#This Row],[Contract]]="Month-to-month",ChurnData[[#This Row],[InternetService]]="Fiber optic",ChurnData[[#This Row],[TenureMonths]]&lt;=11),"High-risk","Other")</f>
        <v>High-risk</v>
      </c>
      <c r="U761" t="str">
        <f>IF(ChurnData[[#This Row],[TenureMonths]]&lt;=11,"0-11",IF(ChurnData[[#This Row],[TenureMonths]]&lt;=23,"12-23",IF(ChurnData[[#This Row],[TenureMonths]]&lt;=35,"24-35",IF(ChurnData[[#This Row],[TenureMonths]]&lt;=47,"36-47",IF(ChurnData[[#This Row],[TenureMonths]]&lt;=59,"48-59","60-72")))))</f>
        <v>0-11</v>
      </c>
      <c r="V761">
        <f>IF(ChurnData[[#This Row],[Churn]]="Yes",1,0)</f>
        <v>1</v>
      </c>
    </row>
    <row r="762" spans="1:22" x14ac:dyDescent="0.35">
      <c r="A762" t="s">
        <v>809</v>
      </c>
      <c r="B762" t="s">
        <v>19</v>
      </c>
      <c r="C762">
        <v>1</v>
      </c>
      <c r="D762" t="s">
        <v>21</v>
      </c>
      <c r="E762" t="s">
        <v>21</v>
      </c>
      <c r="F762" t="s">
        <v>56</v>
      </c>
      <c r="G762" s="2">
        <v>7</v>
      </c>
      <c r="H762" t="s">
        <v>20</v>
      </c>
      <c r="I762" t="s">
        <v>32</v>
      </c>
      <c r="J762" t="s">
        <v>21</v>
      </c>
      <c r="K762" t="s">
        <v>21</v>
      </c>
      <c r="L762" t="s">
        <v>33</v>
      </c>
      <c r="M762" t="s">
        <v>21</v>
      </c>
      <c r="N762" t="s">
        <v>25</v>
      </c>
      <c r="O762" s="1">
        <v>52.69</v>
      </c>
      <c r="P762" s="1">
        <v>358.5</v>
      </c>
      <c r="Q762">
        <v>0</v>
      </c>
      <c r="R762" t="s">
        <v>20</v>
      </c>
      <c r="S762" t="str">
        <f>IF(ChurnData[[#This Row],[MonthlyCharges]]&lt;=30,"1. Up to 30",IF(ChurnData[[#This Row],[MonthlyCharges]]&lt;=50,"2. 31-50",IF(ChurnData[[#This Row],[MonthlyCharges]]&lt;=70,"3. 51-70",IF(ChurnData[[#This Row],[MonthlyCharges]]&lt;=90,"4. 71-90","5. Over 90"))))</f>
        <v>3. 51-70</v>
      </c>
      <c r="T762" t="str">
        <f>IF(AND(ChurnData[[#This Row],[Contract]]="Month-to-month",ChurnData[[#This Row],[InternetService]]="Fiber optic",ChurnData[[#This Row],[TenureMonths]]&lt;=11),"High-risk","Other")</f>
        <v>Other</v>
      </c>
      <c r="U762" t="str">
        <f>IF(ChurnData[[#This Row],[TenureMonths]]&lt;=11,"0-11",IF(ChurnData[[#This Row],[TenureMonths]]&lt;=23,"12-23",IF(ChurnData[[#This Row],[TenureMonths]]&lt;=35,"24-35",IF(ChurnData[[#This Row],[TenureMonths]]&lt;=47,"36-47",IF(ChurnData[[#This Row],[TenureMonths]]&lt;=59,"48-59","60-72")))))</f>
        <v>0-11</v>
      </c>
      <c r="V762">
        <f>IF(ChurnData[[#This Row],[Churn]]="Yes",1,0)</f>
        <v>1</v>
      </c>
    </row>
    <row r="763" spans="1:22" x14ac:dyDescent="0.35">
      <c r="A763" t="s">
        <v>810</v>
      </c>
      <c r="B763" t="s">
        <v>36</v>
      </c>
      <c r="C763">
        <v>0</v>
      </c>
      <c r="D763" t="s">
        <v>20</v>
      </c>
      <c r="E763" t="s">
        <v>21</v>
      </c>
      <c r="F763" t="s">
        <v>75</v>
      </c>
      <c r="G763" s="2">
        <v>13</v>
      </c>
      <c r="H763" t="s">
        <v>20</v>
      </c>
      <c r="I763" t="s">
        <v>23</v>
      </c>
      <c r="J763" t="s">
        <v>21</v>
      </c>
      <c r="K763" t="s">
        <v>20</v>
      </c>
      <c r="L763" t="s">
        <v>33</v>
      </c>
      <c r="M763" t="s">
        <v>20</v>
      </c>
      <c r="N763" t="s">
        <v>25</v>
      </c>
      <c r="O763" s="1">
        <v>89.12</v>
      </c>
      <c r="P763" s="1">
        <v>1166.0999999999999</v>
      </c>
      <c r="Q763">
        <v>0</v>
      </c>
      <c r="R763" t="s">
        <v>20</v>
      </c>
      <c r="S763" t="str">
        <f>IF(ChurnData[[#This Row],[MonthlyCharges]]&lt;=30,"1. Up to 30",IF(ChurnData[[#This Row],[MonthlyCharges]]&lt;=50,"2. 31-50",IF(ChurnData[[#This Row],[MonthlyCharges]]&lt;=70,"3. 51-70",IF(ChurnData[[#This Row],[MonthlyCharges]]&lt;=90,"4. 71-90","5. Over 90"))))</f>
        <v>4. 71-90</v>
      </c>
      <c r="T763" t="str">
        <f>IF(AND(ChurnData[[#This Row],[Contract]]="Month-to-month",ChurnData[[#This Row],[InternetService]]="Fiber optic",ChurnData[[#This Row],[TenureMonths]]&lt;=11),"High-risk","Other")</f>
        <v>Other</v>
      </c>
      <c r="U763" t="str">
        <f>IF(ChurnData[[#This Row],[TenureMonths]]&lt;=11,"0-11",IF(ChurnData[[#This Row],[TenureMonths]]&lt;=23,"12-23",IF(ChurnData[[#This Row],[TenureMonths]]&lt;=35,"24-35",IF(ChurnData[[#This Row],[TenureMonths]]&lt;=47,"36-47",IF(ChurnData[[#This Row],[TenureMonths]]&lt;=59,"48-59","60-72")))))</f>
        <v>12-23</v>
      </c>
      <c r="V763">
        <f>IF(ChurnData[[#This Row],[Churn]]="Yes",1,0)</f>
        <v>1</v>
      </c>
    </row>
    <row r="764" spans="1:22" x14ac:dyDescent="0.35">
      <c r="A764" t="s">
        <v>811</v>
      </c>
      <c r="B764" t="s">
        <v>19</v>
      </c>
      <c r="C764">
        <v>0</v>
      </c>
      <c r="D764" t="s">
        <v>21</v>
      </c>
      <c r="E764" t="s">
        <v>21</v>
      </c>
      <c r="F764" t="s">
        <v>39</v>
      </c>
      <c r="G764" s="2">
        <v>71</v>
      </c>
      <c r="H764" t="s">
        <v>20</v>
      </c>
      <c r="I764" t="s">
        <v>21</v>
      </c>
      <c r="J764" t="s">
        <v>28</v>
      </c>
      <c r="K764" t="s">
        <v>28</v>
      </c>
      <c r="L764" t="s">
        <v>24</v>
      </c>
      <c r="M764" t="s">
        <v>20</v>
      </c>
      <c r="N764" t="s">
        <v>30</v>
      </c>
      <c r="O764" s="1">
        <v>21.15</v>
      </c>
      <c r="P764" s="1">
        <v>1542.36</v>
      </c>
      <c r="Q764">
        <v>0</v>
      </c>
      <c r="R764" t="s">
        <v>21</v>
      </c>
      <c r="S764" t="str">
        <f>IF(ChurnData[[#This Row],[MonthlyCharges]]&lt;=30,"1. Up to 30",IF(ChurnData[[#This Row],[MonthlyCharges]]&lt;=50,"2. 31-50",IF(ChurnData[[#This Row],[MonthlyCharges]]&lt;=70,"3. 51-70",IF(ChurnData[[#This Row],[MonthlyCharges]]&lt;=90,"4. 71-90","5. Over 90"))))</f>
        <v>1. Up to 30</v>
      </c>
      <c r="T764" t="str">
        <f>IF(AND(ChurnData[[#This Row],[Contract]]="Month-to-month",ChurnData[[#This Row],[InternetService]]="Fiber optic",ChurnData[[#This Row],[TenureMonths]]&lt;=11),"High-risk","Other")</f>
        <v>Other</v>
      </c>
      <c r="U764" t="str">
        <f>IF(ChurnData[[#This Row],[TenureMonths]]&lt;=11,"0-11",IF(ChurnData[[#This Row],[TenureMonths]]&lt;=23,"12-23",IF(ChurnData[[#This Row],[TenureMonths]]&lt;=35,"24-35",IF(ChurnData[[#This Row],[TenureMonths]]&lt;=47,"36-47",IF(ChurnData[[#This Row],[TenureMonths]]&lt;=59,"48-59","60-72")))))</f>
        <v>60-72</v>
      </c>
      <c r="V764">
        <f>IF(ChurnData[[#This Row],[Churn]]="Yes",1,0)</f>
        <v>0</v>
      </c>
    </row>
    <row r="765" spans="1:22" x14ac:dyDescent="0.35">
      <c r="A765" t="s">
        <v>812</v>
      </c>
      <c r="B765" t="s">
        <v>36</v>
      </c>
      <c r="C765">
        <v>0</v>
      </c>
      <c r="D765" t="s">
        <v>20</v>
      </c>
      <c r="E765" t="s">
        <v>20</v>
      </c>
      <c r="F765" t="s">
        <v>75</v>
      </c>
      <c r="G765" s="2">
        <v>20</v>
      </c>
      <c r="H765" t="s">
        <v>20</v>
      </c>
      <c r="I765" t="s">
        <v>23</v>
      </c>
      <c r="J765" t="s">
        <v>21</v>
      </c>
      <c r="K765" t="s">
        <v>21</v>
      </c>
      <c r="L765" t="s">
        <v>33</v>
      </c>
      <c r="M765" t="s">
        <v>20</v>
      </c>
      <c r="N765" t="s">
        <v>30</v>
      </c>
      <c r="O765" s="1">
        <v>82.54</v>
      </c>
      <c r="P765" s="1">
        <v>1658.01</v>
      </c>
      <c r="Q765">
        <v>1</v>
      </c>
      <c r="R765" t="s">
        <v>21</v>
      </c>
      <c r="S765" t="str">
        <f>IF(ChurnData[[#This Row],[MonthlyCharges]]&lt;=30,"1. Up to 30",IF(ChurnData[[#This Row],[MonthlyCharges]]&lt;=50,"2. 31-50",IF(ChurnData[[#This Row],[MonthlyCharges]]&lt;=70,"3. 51-70",IF(ChurnData[[#This Row],[MonthlyCharges]]&lt;=90,"4. 71-90","5. Over 90"))))</f>
        <v>4. 71-90</v>
      </c>
      <c r="T765" t="str">
        <f>IF(AND(ChurnData[[#This Row],[Contract]]="Month-to-month",ChurnData[[#This Row],[InternetService]]="Fiber optic",ChurnData[[#This Row],[TenureMonths]]&lt;=11),"High-risk","Other")</f>
        <v>Other</v>
      </c>
      <c r="U765" t="str">
        <f>IF(ChurnData[[#This Row],[TenureMonths]]&lt;=11,"0-11",IF(ChurnData[[#This Row],[TenureMonths]]&lt;=23,"12-23",IF(ChurnData[[#This Row],[TenureMonths]]&lt;=35,"24-35",IF(ChurnData[[#This Row],[TenureMonths]]&lt;=47,"36-47",IF(ChurnData[[#This Row],[TenureMonths]]&lt;=59,"48-59","60-72")))))</f>
        <v>12-23</v>
      </c>
      <c r="V765">
        <f>IF(ChurnData[[#This Row],[Churn]]="Yes",1,0)</f>
        <v>0</v>
      </c>
    </row>
    <row r="766" spans="1:22" x14ac:dyDescent="0.35">
      <c r="A766" t="s">
        <v>813</v>
      </c>
      <c r="B766" t="s">
        <v>19</v>
      </c>
      <c r="C766">
        <v>1</v>
      </c>
      <c r="D766" t="s">
        <v>20</v>
      </c>
      <c r="E766" t="s">
        <v>20</v>
      </c>
      <c r="F766" t="s">
        <v>41</v>
      </c>
      <c r="G766" s="2">
        <v>47</v>
      </c>
      <c r="H766" t="s">
        <v>20</v>
      </c>
      <c r="I766" t="s">
        <v>23</v>
      </c>
      <c r="J766" t="s">
        <v>21</v>
      </c>
      <c r="K766" t="s">
        <v>21</v>
      </c>
      <c r="L766" t="s">
        <v>24</v>
      </c>
      <c r="M766" t="s">
        <v>20</v>
      </c>
      <c r="N766" t="s">
        <v>34</v>
      </c>
      <c r="O766" s="1">
        <v>85.09</v>
      </c>
      <c r="P766" s="1">
        <v>3985.24</v>
      </c>
      <c r="Q766">
        <v>4</v>
      </c>
      <c r="R766" t="s">
        <v>21</v>
      </c>
      <c r="S766" t="str">
        <f>IF(ChurnData[[#This Row],[MonthlyCharges]]&lt;=30,"1. Up to 30",IF(ChurnData[[#This Row],[MonthlyCharges]]&lt;=50,"2. 31-50",IF(ChurnData[[#This Row],[MonthlyCharges]]&lt;=70,"3. 51-70",IF(ChurnData[[#This Row],[MonthlyCharges]]&lt;=90,"4. 71-90","5. Over 90"))))</f>
        <v>4. 71-90</v>
      </c>
      <c r="T766" t="str">
        <f>IF(AND(ChurnData[[#This Row],[Contract]]="Month-to-month",ChurnData[[#This Row],[InternetService]]="Fiber optic",ChurnData[[#This Row],[TenureMonths]]&lt;=11),"High-risk","Other")</f>
        <v>Other</v>
      </c>
      <c r="U766" t="str">
        <f>IF(ChurnData[[#This Row],[TenureMonths]]&lt;=11,"0-11",IF(ChurnData[[#This Row],[TenureMonths]]&lt;=23,"12-23",IF(ChurnData[[#This Row],[TenureMonths]]&lt;=35,"24-35",IF(ChurnData[[#This Row],[TenureMonths]]&lt;=47,"36-47",IF(ChurnData[[#This Row],[TenureMonths]]&lt;=59,"48-59","60-72")))))</f>
        <v>36-47</v>
      </c>
      <c r="V766">
        <f>IF(ChurnData[[#This Row],[Churn]]="Yes",1,0)</f>
        <v>0</v>
      </c>
    </row>
    <row r="767" spans="1:22" x14ac:dyDescent="0.35">
      <c r="A767" t="s">
        <v>814</v>
      </c>
      <c r="B767" t="s">
        <v>36</v>
      </c>
      <c r="C767">
        <v>1</v>
      </c>
      <c r="D767" t="s">
        <v>21</v>
      </c>
      <c r="E767" t="s">
        <v>21</v>
      </c>
      <c r="F767" t="s">
        <v>75</v>
      </c>
      <c r="G767" s="2">
        <v>28</v>
      </c>
      <c r="H767" t="s">
        <v>20</v>
      </c>
      <c r="I767" t="s">
        <v>23</v>
      </c>
      <c r="J767" t="s">
        <v>21</v>
      </c>
      <c r="K767" t="s">
        <v>20</v>
      </c>
      <c r="L767" t="s">
        <v>33</v>
      </c>
      <c r="M767" t="s">
        <v>20</v>
      </c>
      <c r="N767" t="s">
        <v>34</v>
      </c>
      <c r="O767" s="1">
        <v>93.28</v>
      </c>
      <c r="P767" s="1">
        <v>2663.06</v>
      </c>
      <c r="Q767">
        <v>3</v>
      </c>
      <c r="R767" t="s">
        <v>20</v>
      </c>
      <c r="S767" t="str">
        <f>IF(ChurnData[[#This Row],[MonthlyCharges]]&lt;=30,"1. Up to 30",IF(ChurnData[[#This Row],[MonthlyCharges]]&lt;=50,"2. 31-50",IF(ChurnData[[#This Row],[MonthlyCharges]]&lt;=70,"3. 51-70",IF(ChurnData[[#This Row],[MonthlyCharges]]&lt;=90,"4. 71-90","5. Over 90"))))</f>
        <v>5. Over 90</v>
      </c>
      <c r="T767" t="str">
        <f>IF(AND(ChurnData[[#This Row],[Contract]]="Month-to-month",ChurnData[[#This Row],[InternetService]]="Fiber optic",ChurnData[[#This Row],[TenureMonths]]&lt;=11),"High-risk","Other")</f>
        <v>Other</v>
      </c>
      <c r="U767" t="str">
        <f>IF(ChurnData[[#This Row],[TenureMonths]]&lt;=11,"0-11",IF(ChurnData[[#This Row],[TenureMonths]]&lt;=23,"12-23",IF(ChurnData[[#This Row],[TenureMonths]]&lt;=35,"24-35",IF(ChurnData[[#This Row],[TenureMonths]]&lt;=47,"36-47",IF(ChurnData[[#This Row],[TenureMonths]]&lt;=59,"48-59","60-72")))))</f>
        <v>24-35</v>
      </c>
      <c r="V767">
        <f>IF(ChurnData[[#This Row],[Churn]]="Yes",1,0)</f>
        <v>1</v>
      </c>
    </row>
    <row r="768" spans="1:22" x14ac:dyDescent="0.35">
      <c r="A768" t="s">
        <v>815</v>
      </c>
      <c r="B768" t="s">
        <v>19</v>
      </c>
      <c r="C768">
        <v>0</v>
      </c>
      <c r="D768" t="s">
        <v>21</v>
      </c>
      <c r="E768" t="s">
        <v>21</v>
      </c>
      <c r="F768" t="s">
        <v>45</v>
      </c>
      <c r="G768" s="2">
        <v>26</v>
      </c>
      <c r="H768" t="s">
        <v>21</v>
      </c>
      <c r="I768" t="s">
        <v>21</v>
      </c>
      <c r="J768" t="s">
        <v>28</v>
      </c>
      <c r="K768" t="s">
        <v>28</v>
      </c>
      <c r="L768" t="s">
        <v>33</v>
      </c>
      <c r="M768" t="s">
        <v>20</v>
      </c>
      <c r="N768" t="s">
        <v>34</v>
      </c>
      <c r="O768" s="1">
        <v>18</v>
      </c>
      <c r="P768" s="1">
        <v>475.69</v>
      </c>
      <c r="Q768">
        <v>1</v>
      </c>
      <c r="R768" t="s">
        <v>21</v>
      </c>
      <c r="S768" t="str">
        <f>IF(ChurnData[[#This Row],[MonthlyCharges]]&lt;=30,"1. Up to 30",IF(ChurnData[[#This Row],[MonthlyCharges]]&lt;=50,"2. 31-50",IF(ChurnData[[#This Row],[MonthlyCharges]]&lt;=70,"3. 51-70",IF(ChurnData[[#This Row],[MonthlyCharges]]&lt;=90,"4. 71-90","5. Over 90"))))</f>
        <v>1. Up to 30</v>
      </c>
      <c r="T768" t="str">
        <f>IF(AND(ChurnData[[#This Row],[Contract]]="Month-to-month",ChurnData[[#This Row],[InternetService]]="Fiber optic",ChurnData[[#This Row],[TenureMonths]]&lt;=11),"High-risk","Other")</f>
        <v>Other</v>
      </c>
      <c r="U768" t="str">
        <f>IF(ChurnData[[#This Row],[TenureMonths]]&lt;=11,"0-11",IF(ChurnData[[#This Row],[TenureMonths]]&lt;=23,"12-23",IF(ChurnData[[#This Row],[TenureMonths]]&lt;=35,"24-35",IF(ChurnData[[#This Row],[TenureMonths]]&lt;=47,"36-47",IF(ChurnData[[#This Row],[TenureMonths]]&lt;=59,"48-59","60-72")))))</f>
        <v>24-35</v>
      </c>
      <c r="V768">
        <f>IF(ChurnData[[#This Row],[Churn]]="Yes",1,0)</f>
        <v>0</v>
      </c>
    </row>
    <row r="769" spans="1:22" x14ac:dyDescent="0.35">
      <c r="A769" t="s">
        <v>816</v>
      </c>
      <c r="B769" t="s">
        <v>19</v>
      </c>
      <c r="C769">
        <v>0</v>
      </c>
      <c r="D769" t="s">
        <v>20</v>
      </c>
      <c r="E769" t="s">
        <v>21</v>
      </c>
      <c r="F769" t="s">
        <v>22</v>
      </c>
      <c r="G769" s="2">
        <v>15</v>
      </c>
      <c r="H769" t="s">
        <v>20</v>
      </c>
      <c r="I769" t="s">
        <v>32</v>
      </c>
      <c r="J769" t="s">
        <v>21</v>
      </c>
      <c r="K769" t="s">
        <v>20</v>
      </c>
      <c r="L769" t="s">
        <v>33</v>
      </c>
      <c r="M769" t="s">
        <v>20</v>
      </c>
      <c r="N769" t="s">
        <v>25</v>
      </c>
      <c r="O769" s="1">
        <v>63.64</v>
      </c>
      <c r="P769" s="1">
        <v>964.07</v>
      </c>
      <c r="Q769">
        <v>0</v>
      </c>
      <c r="R769" t="s">
        <v>20</v>
      </c>
      <c r="S769" t="str">
        <f>IF(ChurnData[[#This Row],[MonthlyCharges]]&lt;=30,"1. Up to 30",IF(ChurnData[[#This Row],[MonthlyCharges]]&lt;=50,"2. 31-50",IF(ChurnData[[#This Row],[MonthlyCharges]]&lt;=70,"3. 51-70",IF(ChurnData[[#This Row],[MonthlyCharges]]&lt;=90,"4. 71-90","5. Over 90"))))</f>
        <v>3. 51-70</v>
      </c>
      <c r="T769" t="str">
        <f>IF(AND(ChurnData[[#This Row],[Contract]]="Month-to-month",ChurnData[[#This Row],[InternetService]]="Fiber optic",ChurnData[[#This Row],[TenureMonths]]&lt;=11),"High-risk","Other")</f>
        <v>Other</v>
      </c>
      <c r="U769" t="str">
        <f>IF(ChurnData[[#This Row],[TenureMonths]]&lt;=11,"0-11",IF(ChurnData[[#This Row],[TenureMonths]]&lt;=23,"12-23",IF(ChurnData[[#This Row],[TenureMonths]]&lt;=35,"24-35",IF(ChurnData[[#This Row],[TenureMonths]]&lt;=47,"36-47",IF(ChurnData[[#This Row],[TenureMonths]]&lt;=59,"48-59","60-72")))))</f>
        <v>12-23</v>
      </c>
      <c r="V769">
        <f>IF(ChurnData[[#This Row],[Churn]]="Yes",1,0)</f>
        <v>1</v>
      </c>
    </row>
    <row r="770" spans="1:22" x14ac:dyDescent="0.35">
      <c r="A770" t="s">
        <v>817</v>
      </c>
      <c r="B770" t="s">
        <v>36</v>
      </c>
      <c r="C770">
        <v>0</v>
      </c>
      <c r="D770" t="s">
        <v>21</v>
      </c>
      <c r="E770" t="s">
        <v>21</v>
      </c>
      <c r="F770" t="s">
        <v>75</v>
      </c>
      <c r="G770" s="2">
        <v>38</v>
      </c>
      <c r="H770" t="s">
        <v>20</v>
      </c>
      <c r="I770" t="s">
        <v>32</v>
      </c>
      <c r="J770" t="s">
        <v>21</v>
      </c>
      <c r="K770" t="s">
        <v>20</v>
      </c>
      <c r="L770" t="s">
        <v>29</v>
      </c>
      <c r="M770" t="s">
        <v>20</v>
      </c>
      <c r="N770" t="s">
        <v>25</v>
      </c>
      <c r="O770" s="1">
        <v>60.22</v>
      </c>
      <c r="P770" s="1">
        <v>2234.59</v>
      </c>
      <c r="Q770">
        <v>1</v>
      </c>
      <c r="R770" t="s">
        <v>21</v>
      </c>
      <c r="S770" t="str">
        <f>IF(ChurnData[[#This Row],[MonthlyCharges]]&lt;=30,"1. Up to 30",IF(ChurnData[[#This Row],[MonthlyCharges]]&lt;=50,"2. 31-50",IF(ChurnData[[#This Row],[MonthlyCharges]]&lt;=70,"3. 51-70",IF(ChurnData[[#This Row],[MonthlyCharges]]&lt;=90,"4. 71-90","5. Over 90"))))</f>
        <v>3. 51-70</v>
      </c>
      <c r="T770" t="str">
        <f>IF(AND(ChurnData[[#This Row],[Contract]]="Month-to-month",ChurnData[[#This Row],[InternetService]]="Fiber optic",ChurnData[[#This Row],[TenureMonths]]&lt;=11),"High-risk","Other")</f>
        <v>Other</v>
      </c>
      <c r="U770" t="str">
        <f>IF(ChurnData[[#This Row],[TenureMonths]]&lt;=11,"0-11",IF(ChurnData[[#This Row],[TenureMonths]]&lt;=23,"12-23",IF(ChurnData[[#This Row],[TenureMonths]]&lt;=35,"24-35",IF(ChurnData[[#This Row],[TenureMonths]]&lt;=47,"36-47",IF(ChurnData[[#This Row],[TenureMonths]]&lt;=59,"48-59","60-72")))))</f>
        <v>36-47</v>
      </c>
      <c r="V770">
        <f>IF(ChurnData[[#This Row],[Churn]]="Yes",1,0)</f>
        <v>0</v>
      </c>
    </row>
    <row r="771" spans="1:22" x14ac:dyDescent="0.35">
      <c r="A771" t="s">
        <v>818</v>
      </c>
      <c r="B771" t="s">
        <v>36</v>
      </c>
      <c r="C771">
        <v>0</v>
      </c>
      <c r="D771" t="s">
        <v>20</v>
      </c>
      <c r="E771" t="s">
        <v>20</v>
      </c>
      <c r="F771" t="s">
        <v>47</v>
      </c>
      <c r="G771" s="2">
        <v>43</v>
      </c>
      <c r="H771" t="s">
        <v>20</v>
      </c>
      <c r="I771" t="s">
        <v>23</v>
      </c>
      <c r="J771" t="s">
        <v>21</v>
      </c>
      <c r="K771" t="s">
        <v>20</v>
      </c>
      <c r="L771" t="s">
        <v>33</v>
      </c>
      <c r="M771" t="s">
        <v>21</v>
      </c>
      <c r="N771" t="s">
        <v>43</v>
      </c>
      <c r="O771" s="1">
        <v>99.01</v>
      </c>
      <c r="P771" s="1">
        <v>4362.54</v>
      </c>
      <c r="Q771">
        <v>4</v>
      </c>
      <c r="R771" t="s">
        <v>21</v>
      </c>
      <c r="S771" t="str">
        <f>IF(ChurnData[[#This Row],[MonthlyCharges]]&lt;=30,"1. Up to 30",IF(ChurnData[[#This Row],[MonthlyCharges]]&lt;=50,"2. 31-50",IF(ChurnData[[#This Row],[MonthlyCharges]]&lt;=70,"3. 51-70",IF(ChurnData[[#This Row],[MonthlyCharges]]&lt;=90,"4. 71-90","5. Over 90"))))</f>
        <v>5. Over 90</v>
      </c>
      <c r="T771" t="str">
        <f>IF(AND(ChurnData[[#This Row],[Contract]]="Month-to-month",ChurnData[[#This Row],[InternetService]]="Fiber optic",ChurnData[[#This Row],[TenureMonths]]&lt;=11),"High-risk","Other")</f>
        <v>Other</v>
      </c>
      <c r="U771" t="str">
        <f>IF(ChurnData[[#This Row],[TenureMonths]]&lt;=11,"0-11",IF(ChurnData[[#This Row],[TenureMonths]]&lt;=23,"12-23",IF(ChurnData[[#This Row],[TenureMonths]]&lt;=35,"24-35",IF(ChurnData[[#This Row],[TenureMonths]]&lt;=47,"36-47",IF(ChurnData[[#This Row],[TenureMonths]]&lt;=59,"48-59","60-72")))))</f>
        <v>36-47</v>
      </c>
      <c r="V771">
        <f>IF(ChurnData[[#This Row],[Churn]]="Yes",1,0)</f>
        <v>0</v>
      </c>
    </row>
    <row r="772" spans="1:22" x14ac:dyDescent="0.35">
      <c r="A772" t="s">
        <v>819</v>
      </c>
      <c r="B772" t="s">
        <v>19</v>
      </c>
      <c r="C772">
        <v>0</v>
      </c>
      <c r="D772" t="s">
        <v>20</v>
      </c>
      <c r="E772" t="s">
        <v>21</v>
      </c>
      <c r="F772" t="s">
        <v>47</v>
      </c>
      <c r="G772" s="2">
        <v>13</v>
      </c>
      <c r="H772" t="s">
        <v>20</v>
      </c>
      <c r="I772" t="s">
        <v>32</v>
      </c>
      <c r="J772" t="s">
        <v>21</v>
      </c>
      <c r="K772" t="s">
        <v>21</v>
      </c>
      <c r="L772" t="s">
        <v>33</v>
      </c>
      <c r="M772" t="s">
        <v>21</v>
      </c>
      <c r="N772" t="s">
        <v>25</v>
      </c>
      <c r="O772" s="1">
        <v>60.43</v>
      </c>
      <c r="P772" s="1">
        <v>765.98</v>
      </c>
      <c r="Q772">
        <v>3</v>
      </c>
      <c r="R772" t="s">
        <v>20</v>
      </c>
      <c r="S772" t="str">
        <f>IF(ChurnData[[#This Row],[MonthlyCharges]]&lt;=30,"1. Up to 30",IF(ChurnData[[#This Row],[MonthlyCharges]]&lt;=50,"2. 31-50",IF(ChurnData[[#This Row],[MonthlyCharges]]&lt;=70,"3. 51-70",IF(ChurnData[[#This Row],[MonthlyCharges]]&lt;=90,"4. 71-90","5. Over 90"))))</f>
        <v>3. 51-70</v>
      </c>
      <c r="T772" t="str">
        <f>IF(AND(ChurnData[[#This Row],[Contract]]="Month-to-month",ChurnData[[#This Row],[InternetService]]="Fiber optic",ChurnData[[#This Row],[TenureMonths]]&lt;=11),"High-risk","Other")</f>
        <v>Other</v>
      </c>
      <c r="U772" t="str">
        <f>IF(ChurnData[[#This Row],[TenureMonths]]&lt;=11,"0-11",IF(ChurnData[[#This Row],[TenureMonths]]&lt;=23,"12-23",IF(ChurnData[[#This Row],[TenureMonths]]&lt;=35,"24-35",IF(ChurnData[[#This Row],[TenureMonths]]&lt;=47,"36-47",IF(ChurnData[[#This Row],[TenureMonths]]&lt;=59,"48-59","60-72")))))</f>
        <v>12-23</v>
      </c>
      <c r="V772">
        <f>IF(ChurnData[[#This Row],[Churn]]="Yes",1,0)</f>
        <v>1</v>
      </c>
    </row>
    <row r="773" spans="1:22" x14ac:dyDescent="0.35">
      <c r="A773" t="s">
        <v>820</v>
      </c>
      <c r="B773" t="s">
        <v>36</v>
      </c>
      <c r="C773">
        <v>0</v>
      </c>
      <c r="D773" t="s">
        <v>21</v>
      </c>
      <c r="E773" t="s">
        <v>21</v>
      </c>
      <c r="F773" t="s">
        <v>39</v>
      </c>
      <c r="G773" s="2">
        <v>4</v>
      </c>
      <c r="H773" t="s">
        <v>20</v>
      </c>
      <c r="I773" t="s">
        <v>23</v>
      </c>
      <c r="J773" t="s">
        <v>21</v>
      </c>
      <c r="K773" t="s">
        <v>21</v>
      </c>
      <c r="L773" t="s">
        <v>33</v>
      </c>
      <c r="M773" t="s">
        <v>21</v>
      </c>
      <c r="N773" t="s">
        <v>34</v>
      </c>
      <c r="O773" s="1">
        <v>81.95</v>
      </c>
      <c r="P773" s="1">
        <v>332.2</v>
      </c>
      <c r="Q773">
        <v>5</v>
      </c>
      <c r="R773" t="s">
        <v>20</v>
      </c>
      <c r="S773" t="str">
        <f>IF(ChurnData[[#This Row],[MonthlyCharges]]&lt;=30,"1. Up to 30",IF(ChurnData[[#This Row],[MonthlyCharges]]&lt;=50,"2. 31-50",IF(ChurnData[[#This Row],[MonthlyCharges]]&lt;=70,"3. 51-70",IF(ChurnData[[#This Row],[MonthlyCharges]]&lt;=90,"4. 71-90","5. Over 90"))))</f>
        <v>4. 71-90</v>
      </c>
      <c r="T773" t="str">
        <f>IF(AND(ChurnData[[#This Row],[Contract]]="Month-to-month",ChurnData[[#This Row],[InternetService]]="Fiber optic",ChurnData[[#This Row],[TenureMonths]]&lt;=11),"High-risk","Other")</f>
        <v>High-risk</v>
      </c>
      <c r="U773" t="str">
        <f>IF(ChurnData[[#This Row],[TenureMonths]]&lt;=11,"0-11",IF(ChurnData[[#This Row],[TenureMonths]]&lt;=23,"12-23",IF(ChurnData[[#This Row],[TenureMonths]]&lt;=35,"24-35",IF(ChurnData[[#This Row],[TenureMonths]]&lt;=47,"36-47",IF(ChurnData[[#This Row],[TenureMonths]]&lt;=59,"48-59","60-72")))))</f>
        <v>0-11</v>
      </c>
      <c r="V773">
        <f>IF(ChurnData[[#This Row],[Churn]]="Yes",1,0)</f>
        <v>1</v>
      </c>
    </row>
    <row r="774" spans="1:22" x14ac:dyDescent="0.35">
      <c r="A774" t="s">
        <v>821</v>
      </c>
      <c r="B774" t="s">
        <v>19</v>
      </c>
      <c r="C774">
        <v>0</v>
      </c>
      <c r="D774" t="s">
        <v>21</v>
      </c>
      <c r="E774" t="s">
        <v>20</v>
      </c>
      <c r="F774" t="s">
        <v>39</v>
      </c>
      <c r="G774" s="2">
        <v>20</v>
      </c>
      <c r="H774" t="s">
        <v>20</v>
      </c>
      <c r="I774" t="s">
        <v>23</v>
      </c>
      <c r="J774" t="s">
        <v>21</v>
      </c>
      <c r="K774" t="s">
        <v>21</v>
      </c>
      <c r="L774" t="s">
        <v>33</v>
      </c>
      <c r="M774" t="s">
        <v>21</v>
      </c>
      <c r="N774" t="s">
        <v>30</v>
      </c>
      <c r="O774" s="1">
        <v>88.17</v>
      </c>
      <c r="P774" s="1">
        <v>1763.04</v>
      </c>
      <c r="Q774">
        <v>3</v>
      </c>
      <c r="R774" t="s">
        <v>20</v>
      </c>
      <c r="S774" t="str">
        <f>IF(ChurnData[[#This Row],[MonthlyCharges]]&lt;=30,"1. Up to 30",IF(ChurnData[[#This Row],[MonthlyCharges]]&lt;=50,"2. 31-50",IF(ChurnData[[#This Row],[MonthlyCharges]]&lt;=70,"3. 51-70",IF(ChurnData[[#This Row],[MonthlyCharges]]&lt;=90,"4. 71-90","5. Over 90"))))</f>
        <v>4. 71-90</v>
      </c>
      <c r="T774" t="str">
        <f>IF(AND(ChurnData[[#This Row],[Contract]]="Month-to-month",ChurnData[[#This Row],[InternetService]]="Fiber optic",ChurnData[[#This Row],[TenureMonths]]&lt;=11),"High-risk","Other")</f>
        <v>Other</v>
      </c>
      <c r="U774" t="str">
        <f>IF(ChurnData[[#This Row],[TenureMonths]]&lt;=11,"0-11",IF(ChurnData[[#This Row],[TenureMonths]]&lt;=23,"12-23",IF(ChurnData[[#This Row],[TenureMonths]]&lt;=35,"24-35",IF(ChurnData[[#This Row],[TenureMonths]]&lt;=47,"36-47",IF(ChurnData[[#This Row],[TenureMonths]]&lt;=59,"48-59","60-72")))))</f>
        <v>12-23</v>
      </c>
      <c r="V774">
        <f>IF(ChurnData[[#This Row],[Churn]]="Yes",1,0)</f>
        <v>1</v>
      </c>
    </row>
    <row r="775" spans="1:22" x14ac:dyDescent="0.35">
      <c r="A775" t="s">
        <v>822</v>
      </c>
      <c r="B775" t="s">
        <v>19</v>
      </c>
      <c r="C775">
        <v>1</v>
      </c>
      <c r="D775" t="s">
        <v>21</v>
      </c>
      <c r="E775" t="s">
        <v>21</v>
      </c>
      <c r="F775" t="s">
        <v>65</v>
      </c>
      <c r="G775" s="2">
        <v>5</v>
      </c>
      <c r="H775" t="s">
        <v>20</v>
      </c>
      <c r="I775" t="s">
        <v>23</v>
      </c>
      <c r="J775" t="s">
        <v>21</v>
      </c>
      <c r="K775" t="s">
        <v>21</v>
      </c>
      <c r="L775" t="s">
        <v>33</v>
      </c>
      <c r="M775" t="s">
        <v>21</v>
      </c>
      <c r="N775" t="s">
        <v>34</v>
      </c>
      <c r="O775" s="1">
        <v>82.11</v>
      </c>
      <c r="P775" s="1">
        <v>418.31</v>
      </c>
      <c r="Q775">
        <v>2</v>
      </c>
      <c r="R775" t="s">
        <v>21</v>
      </c>
      <c r="S775" t="str">
        <f>IF(ChurnData[[#This Row],[MonthlyCharges]]&lt;=30,"1. Up to 30",IF(ChurnData[[#This Row],[MonthlyCharges]]&lt;=50,"2. 31-50",IF(ChurnData[[#This Row],[MonthlyCharges]]&lt;=70,"3. 51-70",IF(ChurnData[[#This Row],[MonthlyCharges]]&lt;=90,"4. 71-90","5. Over 90"))))</f>
        <v>4. 71-90</v>
      </c>
      <c r="T775" t="str">
        <f>IF(AND(ChurnData[[#This Row],[Contract]]="Month-to-month",ChurnData[[#This Row],[InternetService]]="Fiber optic",ChurnData[[#This Row],[TenureMonths]]&lt;=11),"High-risk","Other")</f>
        <v>High-risk</v>
      </c>
      <c r="U775" t="str">
        <f>IF(ChurnData[[#This Row],[TenureMonths]]&lt;=11,"0-11",IF(ChurnData[[#This Row],[TenureMonths]]&lt;=23,"12-23",IF(ChurnData[[#This Row],[TenureMonths]]&lt;=35,"24-35",IF(ChurnData[[#This Row],[TenureMonths]]&lt;=47,"36-47",IF(ChurnData[[#This Row],[TenureMonths]]&lt;=59,"48-59","60-72")))))</f>
        <v>0-11</v>
      </c>
      <c r="V775">
        <f>IF(ChurnData[[#This Row],[Churn]]="Yes",1,0)</f>
        <v>0</v>
      </c>
    </row>
    <row r="776" spans="1:22" x14ac:dyDescent="0.35">
      <c r="A776" t="s">
        <v>823</v>
      </c>
      <c r="B776" t="s">
        <v>19</v>
      </c>
      <c r="C776">
        <v>0</v>
      </c>
      <c r="D776" t="s">
        <v>21</v>
      </c>
      <c r="E776" t="s">
        <v>21</v>
      </c>
      <c r="F776" t="s">
        <v>65</v>
      </c>
      <c r="G776" s="2">
        <v>24</v>
      </c>
      <c r="H776" t="s">
        <v>21</v>
      </c>
      <c r="I776" t="s">
        <v>32</v>
      </c>
      <c r="J776" t="s">
        <v>20</v>
      </c>
      <c r="K776" t="s">
        <v>20</v>
      </c>
      <c r="L776" t="s">
        <v>33</v>
      </c>
      <c r="M776" t="s">
        <v>21</v>
      </c>
      <c r="N776" t="s">
        <v>34</v>
      </c>
      <c r="O776" s="1">
        <v>52.48</v>
      </c>
      <c r="P776" s="1">
        <v>1249.3</v>
      </c>
      <c r="Q776">
        <v>1</v>
      </c>
      <c r="R776" t="s">
        <v>21</v>
      </c>
      <c r="S776" t="str">
        <f>IF(ChurnData[[#This Row],[MonthlyCharges]]&lt;=30,"1. Up to 30",IF(ChurnData[[#This Row],[MonthlyCharges]]&lt;=50,"2. 31-50",IF(ChurnData[[#This Row],[MonthlyCharges]]&lt;=70,"3. 51-70",IF(ChurnData[[#This Row],[MonthlyCharges]]&lt;=90,"4. 71-90","5. Over 90"))))</f>
        <v>3. 51-70</v>
      </c>
      <c r="T776" t="str">
        <f>IF(AND(ChurnData[[#This Row],[Contract]]="Month-to-month",ChurnData[[#This Row],[InternetService]]="Fiber optic",ChurnData[[#This Row],[TenureMonths]]&lt;=11),"High-risk","Other")</f>
        <v>Other</v>
      </c>
      <c r="U776" t="str">
        <f>IF(ChurnData[[#This Row],[TenureMonths]]&lt;=11,"0-11",IF(ChurnData[[#This Row],[TenureMonths]]&lt;=23,"12-23",IF(ChurnData[[#This Row],[TenureMonths]]&lt;=35,"24-35",IF(ChurnData[[#This Row],[TenureMonths]]&lt;=47,"36-47",IF(ChurnData[[#This Row],[TenureMonths]]&lt;=59,"48-59","60-72")))))</f>
        <v>24-35</v>
      </c>
      <c r="V776">
        <f>IF(ChurnData[[#This Row],[Churn]]="Yes",1,0)</f>
        <v>0</v>
      </c>
    </row>
    <row r="777" spans="1:22" x14ac:dyDescent="0.35">
      <c r="A777" t="s">
        <v>824</v>
      </c>
      <c r="B777" t="s">
        <v>36</v>
      </c>
      <c r="C777">
        <v>0</v>
      </c>
      <c r="D777" t="s">
        <v>20</v>
      </c>
      <c r="E777" t="s">
        <v>21</v>
      </c>
      <c r="F777" t="s">
        <v>49</v>
      </c>
      <c r="G777" s="2">
        <v>51</v>
      </c>
      <c r="H777" t="s">
        <v>20</v>
      </c>
      <c r="I777" t="s">
        <v>32</v>
      </c>
      <c r="J777" t="s">
        <v>21</v>
      </c>
      <c r="K777" t="s">
        <v>20</v>
      </c>
      <c r="L777" t="s">
        <v>29</v>
      </c>
      <c r="M777" t="s">
        <v>21</v>
      </c>
      <c r="N777" t="s">
        <v>34</v>
      </c>
      <c r="O777" s="1">
        <v>43.91</v>
      </c>
      <c r="P777" s="1">
        <v>2276.9499999999998</v>
      </c>
      <c r="Q777">
        <v>0</v>
      </c>
      <c r="R777" t="s">
        <v>21</v>
      </c>
      <c r="S777" t="str">
        <f>IF(ChurnData[[#This Row],[MonthlyCharges]]&lt;=30,"1. Up to 30",IF(ChurnData[[#This Row],[MonthlyCharges]]&lt;=50,"2. 31-50",IF(ChurnData[[#This Row],[MonthlyCharges]]&lt;=70,"3. 51-70",IF(ChurnData[[#This Row],[MonthlyCharges]]&lt;=90,"4. 71-90","5. Over 90"))))</f>
        <v>2. 31-50</v>
      </c>
      <c r="T777" t="str">
        <f>IF(AND(ChurnData[[#This Row],[Contract]]="Month-to-month",ChurnData[[#This Row],[InternetService]]="Fiber optic",ChurnData[[#This Row],[TenureMonths]]&lt;=11),"High-risk","Other")</f>
        <v>Other</v>
      </c>
      <c r="U777" t="str">
        <f>IF(ChurnData[[#This Row],[TenureMonths]]&lt;=11,"0-11",IF(ChurnData[[#This Row],[TenureMonths]]&lt;=23,"12-23",IF(ChurnData[[#This Row],[TenureMonths]]&lt;=35,"24-35",IF(ChurnData[[#This Row],[TenureMonths]]&lt;=47,"36-47",IF(ChurnData[[#This Row],[TenureMonths]]&lt;=59,"48-59","60-72")))))</f>
        <v>48-59</v>
      </c>
      <c r="V777">
        <f>IF(ChurnData[[#This Row],[Churn]]="Yes",1,0)</f>
        <v>0</v>
      </c>
    </row>
    <row r="778" spans="1:22" x14ac:dyDescent="0.35">
      <c r="A778" t="s">
        <v>825</v>
      </c>
      <c r="B778" t="s">
        <v>19</v>
      </c>
      <c r="C778">
        <v>0</v>
      </c>
      <c r="D778" t="s">
        <v>21</v>
      </c>
      <c r="E778" t="s">
        <v>21</v>
      </c>
      <c r="F778" t="s">
        <v>45</v>
      </c>
      <c r="G778" s="2">
        <v>8</v>
      </c>
      <c r="H778" t="s">
        <v>20</v>
      </c>
      <c r="I778" t="s">
        <v>23</v>
      </c>
      <c r="J778" t="s">
        <v>20</v>
      </c>
      <c r="K778" t="s">
        <v>21</v>
      </c>
      <c r="L778" t="s">
        <v>33</v>
      </c>
      <c r="M778" t="s">
        <v>20</v>
      </c>
      <c r="N778" t="s">
        <v>30</v>
      </c>
      <c r="O778" s="1">
        <v>87.48</v>
      </c>
      <c r="P778" s="1">
        <v>705.9</v>
      </c>
      <c r="Q778">
        <v>3</v>
      </c>
      <c r="R778" t="s">
        <v>20</v>
      </c>
      <c r="S778" t="str">
        <f>IF(ChurnData[[#This Row],[MonthlyCharges]]&lt;=30,"1. Up to 30",IF(ChurnData[[#This Row],[MonthlyCharges]]&lt;=50,"2. 31-50",IF(ChurnData[[#This Row],[MonthlyCharges]]&lt;=70,"3. 51-70",IF(ChurnData[[#This Row],[MonthlyCharges]]&lt;=90,"4. 71-90","5. Over 90"))))</f>
        <v>4. 71-90</v>
      </c>
      <c r="T778" t="str">
        <f>IF(AND(ChurnData[[#This Row],[Contract]]="Month-to-month",ChurnData[[#This Row],[InternetService]]="Fiber optic",ChurnData[[#This Row],[TenureMonths]]&lt;=11),"High-risk","Other")</f>
        <v>High-risk</v>
      </c>
      <c r="U778" t="str">
        <f>IF(ChurnData[[#This Row],[TenureMonths]]&lt;=11,"0-11",IF(ChurnData[[#This Row],[TenureMonths]]&lt;=23,"12-23",IF(ChurnData[[#This Row],[TenureMonths]]&lt;=35,"24-35",IF(ChurnData[[#This Row],[TenureMonths]]&lt;=47,"36-47",IF(ChurnData[[#This Row],[TenureMonths]]&lt;=59,"48-59","60-72")))))</f>
        <v>0-11</v>
      </c>
      <c r="V778">
        <f>IF(ChurnData[[#This Row],[Churn]]="Yes",1,0)</f>
        <v>1</v>
      </c>
    </row>
    <row r="779" spans="1:22" x14ac:dyDescent="0.35">
      <c r="A779" t="s">
        <v>826</v>
      </c>
      <c r="B779" t="s">
        <v>36</v>
      </c>
      <c r="C779">
        <v>0</v>
      </c>
      <c r="D779" t="s">
        <v>21</v>
      </c>
      <c r="E779" t="s">
        <v>21</v>
      </c>
      <c r="F779" t="s">
        <v>49</v>
      </c>
      <c r="G779" s="2">
        <v>30</v>
      </c>
      <c r="H779" t="s">
        <v>20</v>
      </c>
      <c r="I779" t="s">
        <v>23</v>
      </c>
      <c r="J779" t="s">
        <v>21</v>
      </c>
      <c r="K779" t="s">
        <v>21</v>
      </c>
      <c r="L779" t="s">
        <v>29</v>
      </c>
      <c r="M779" t="s">
        <v>20</v>
      </c>
      <c r="N779" t="s">
        <v>34</v>
      </c>
      <c r="O779" s="1">
        <v>88.78</v>
      </c>
      <c r="P779" s="1">
        <v>2628.36</v>
      </c>
      <c r="Q779">
        <v>0</v>
      </c>
      <c r="R779" t="s">
        <v>21</v>
      </c>
      <c r="S779" t="str">
        <f>IF(ChurnData[[#This Row],[MonthlyCharges]]&lt;=30,"1. Up to 30",IF(ChurnData[[#This Row],[MonthlyCharges]]&lt;=50,"2. 31-50",IF(ChurnData[[#This Row],[MonthlyCharges]]&lt;=70,"3. 51-70",IF(ChurnData[[#This Row],[MonthlyCharges]]&lt;=90,"4. 71-90","5. Over 90"))))</f>
        <v>4. 71-90</v>
      </c>
      <c r="T779" t="str">
        <f>IF(AND(ChurnData[[#This Row],[Contract]]="Month-to-month",ChurnData[[#This Row],[InternetService]]="Fiber optic",ChurnData[[#This Row],[TenureMonths]]&lt;=11),"High-risk","Other")</f>
        <v>Other</v>
      </c>
      <c r="U779" t="str">
        <f>IF(ChurnData[[#This Row],[TenureMonths]]&lt;=11,"0-11",IF(ChurnData[[#This Row],[TenureMonths]]&lt;=23,"12-23",IF(ChurnData[[#This Row],[TenureMonths]]&lt;=35,"24-35",IF(ChurnData[[#This Row],[TenureMonths]]&lt;=47,"36-47",IF(ChurnData[[#This Row],[TenureMonths]]&lt;=59,"48-59","60-72")))))</f>
        <v>24-35</v>
      </c>
      <c r="V779">
        <f>IF(ChurnData[[#This Row],[Churn]]="Yes",1,0)</f>
        <v>0</v>
      </c>
    </row>
    <row r="780" spans="1:22" x14ac:dyDescent="0.35">
      <c r="A780" t="s">
        <v>827</v>
      </c>
      <c r="B780" t="s">
        <v>19</v>
      </c>
      <c r="C780">
        <v>0</v>
      </c>
      <c r="D780" t="s">
        <v>20</v>
      </c>
      <c r="E780" t="s">
        <v>20</v>
      </c>
      <c r="F780" t="s">
        <v>75</v>
      </c>
      <c r="G780" s="2">
        <v>33</v>
      </c>
      <c r="H780" t="s">
        <v>20</v>
      </c>
      <c r="I780" t="s">
        <v>32</v>
      </c>
      <c r="J780" t="s">
        <v>21</v>
      </c>
      <c r="K780" t="s">
        <v>20</v>
      </c>
      <c r="L780" t="s">
        <v>29</v>
      </c>
      <c r="M780" t="s">
        <v>20</v>
      </c>
      <c r="N780" t="s">
        <v>30</v>
      </c>
      <c r="O780" s="1">
        <v>60.25</v>
      </c>
      <c r="P780" s="1">
        <v>1941.35</v>
      </c>
      <c r="Q780">
        <v>0</v>
      </c>
      <c r="R780" t="s">
        <v>21</v>
      </c>
      <c r="S780" t="str">
        <f>IF(ChurnData[[#This Row],[MonthlyCharges]]&lt;=30,"1. Up to 30",IF(ChurnData[[#This Row],[MonthlyCharges]]&lt;=50,"2. 31-50",IF(ChurnData[[#This Row],[MonthlyCharges]]&lt;=70,"3. 51-70",IF(ChurnData[[#This Row],[MonthlyCharges]]&lt;=90,"4. 71-90","5. Over 90"))))</f>
        <v>3. 51-70</v>
      </c>
      <c r="T780" t="str">
        <f>IF(AND(ChurnData[[#This Row],[Contract]]="Month-to-month",ChurnData[[#This Row],[InternetService]]="Fiber optic",ChurnData[[#This Row],[TenureMonths]]&lt;=11),"High-risk","Other")</f>
        <v>Other</v>
      </c>
      <c r="U780" t="str">
        <f>IF(ChurnData[[#This Row],[TenureMonths]]&lt;=11,"0-11",IF(ChurnData[[#This Row],[TenureMonths]]&lt;=23,"12-23",IF(ChurnData[[#This Row],[TenureMonths]]&lt;=35,"24-35",IF(ChurnData[[#This Row],[TenureMonths]]&lt;=47,"36-47",IF(ChurnData[[#This Row],[TenureMonths]]&lt;=59,"48-59","60-72")))))</f>
        <v>24-35</v>
      </c>
      <c r="V780">
        <f>IF(ChurnData[[#This Row],[Churn]]="Yes",1,0)</f>
        <v>0</v>
      </c>
    </row>
    <row r="781" spans="1:22" x14ac:dyDescent="0.35">
      <c r="A781" t="s">
        <v>828</v>
      </c>
      <c r="B781" t="s">
        <v>19</v>
      </c>
      <c r="C781">
        <v>0</v>
      </c>
      <c r="D781" t="s">
        <v>20</v>
      </c>
      <c r="E781" t="s">
        <v>21</v>
      </c>
      <c r="F781" t="s">
        <v>75</v>
      </c>
      <c r="G781" s="2">
        <v>45</v>
      </c>
      <c r="H781" t="s">
        <v>20</v>
      </c>
      <c r="I781" t="s">
        <v>32</v>
      </c>
      <c r="J781" t="s">
        <v>20</v>
      </c>
      <c r="K781" t="s">
        <v>21</v>
      </c>
      <c r="L781" t="s">
        <v>24</v>
      </c>
      <c r="M781" t="s">
        <v>20</v>
      </c>
      <c r="N781" t="s">
        <v>30</v>
      </c>
      <c r="O781" s="1">
        <v>74.45</v>
      </c>
      <c r="P781" s="1">
        <v>3400.06</v>
      </c>
      <c r="Q781">
        <v>1</v>
      </c>
      <c r="R781" t="s">
        <v>21</v>
      </c>
      <c r="S781" t="str">
        <f>IF(ChurnData[[#This Row],[MonthlyCharges]]&lt;=30,"1. Up to 30",IF(ChurnData[[#This Row],[MonthlyCharges]]&lt;=50,"2. 31-50",IF(ChurnData[[#This Row],[MonthlyCharges]]&lt;=70,"3. 51-70",IF(ChurnData[[#This Row],[MonthlyCharges]]&lt;=90,"4. 71-90","5. Over 90"))))</f>
        <v>4. 71-90</v>
      </c>
      <c r="T781" t="str">
        <f>IF(AND(ChurnData[[#This Row],[Contract]]="Month-to-month",ChurnData[[#This Row],[InternetService]]="Fiber optic",ChurnData[[#This Row],[TenureMonths]]&lt;=11),"High-risk","Other")</f>
        <v>Other</v>
      </c>
      <c r="U781" t="str">
        <f>IF(ChurnData[[#This Row],[TenureMonths]]&lt;=11,"0-11",IF(ChurnData[[#This Row],[TenureMonths]]&lt;=23,"12-23",IF(ChurnData[[#This Row],[TenureMonths]]&lt;=35,"24-35",IF(ChurnData[[#This Row],[TenureMonths]]&lt;=47,"36-47",IF(ChurnData[[#This Row],[TenureMonths]]&lt;=59,"48-59","60-72")))))</f>
        <v>36-47</v>
      </c>
      <c r="V781">
        <f>IF(ChurnData[[#This Row],[Churn]]="Yes",1,0)</f>
        <v>0</v>
      </c>
    </row>
    <row r="782" spans="1:22" x14ac:dyDescent="0.35">
      <c r="A782" t="s">
        <v>829</v>
      </c>
      <c r="B782" t="s">
        <v>19</v>
      </c>
      <c r="C782">
        <v>0</v>
      </c>
      <c r="D782" t="s">
        <v>20</v>
      </c>
      <c r="E782" t="s">
        <v>21</v>
      </c>
      <c r="F782" t="s">
        <v>49</v>
      </c>
      <c r="G782" s="2">
        <v>22</v>
      </c>
      <c r="H782" t="s">
        <v>20</v>
      </c>
      <c r="I782" t="s">
        <v>32</v>
      </c>
      <c r="J782" t="s">
        <v>21</v>
      </c>
      <c r="K782" t="s">
        <v>20</v>
      </c>
      <c r="L782" t="s">
        <v>33</v>
      </c>
      <c r="M782" t="s">
        <v>20</v>
      </c>
      <c r="N782" t="s">
        <v>34</v>
      </c>
      <c r="O782" s="1">
        <v>63.82</v>
      </c>
      <c r="P782" s="1">
        <v>1396.94</v>
      </c>
      <c r="Q782">
        <v>0</v>
      </c>
      <c r="R782" t="s">
        <v>21</v>
      </c>
      <c r="S782" t="str">
        <f>IF(ChurnData[[#This Row],[MonthlyCharges]]&lt;=30,"1. Up to 30",IF(ChurnData[[#This Row],[MonthlyCharges]]&lt;=50,"2. 31-50",IF(ChurnData[[#This Row],[MonthlyCharges]]&lt;=70,"3. 51-70",IF(ChurnData[[#This Row],[MonthlyCharges]]&lt;=90,"4. 71-90","5. Over 90"))))</f>
        <v>3. 51-70</v>
      </c>
      <c r="T782" t="str">
        <f>IF(AND(ChurnData[[#This Row],[Contract]]="Month-to-month",ChurnData[[#This Row],[InternetService]]="Fiber optic",ChurnData[[#This Row],[TenureMonths]]&lt;=11),"High-risk","Other")</f>
        <v>Other</v>
      </c>
      <c r="U782" t="str">
        <f>IF(ChurnData[[#This Row],[TenureMonths]]&lt;=11,"0-11",IF(ChurnData[[#This Row],[TenureMonths]]&lt;=23,"12-23",IF(ChurnData[[#This Row],[TenureMonths]]&lt;=35,"24-35",IF(ChurnData[[#This Row],[TenureMonths]]&lt;=47,"36-47",IF(ChurnData[[#This Row],[TenureMonths]]&lt;=59,"48-59","60-72")))))</f>
        <v>12-23</v>
      </c>
      <c r="V782">
        <f>IF(ChurnData[[#This Row],[Churn]]="Yes",1,0)</f>
        <v>0</v>
      </c>
    </row>
    <row r="783" spans="1:22" x14ac:dyDescent="0.35">
      <c r="A783" t="s">
        <v>830</v>
      </c>
      <c r="B783" t="s">
        <v>19</v>
      </c>
      <c r="C783">
        <v>0</v>
      </c>
      <c r="D783" t="s">
        <v>21</v>
      </c>
      <c r="E783" t="s">
        <v>21</v>
      </c>
      <c r="F783" t="s">
        <v>47</v>
      </c>
      <c r="G783" s="2">
        <v>6</v>
      </c>
      <c r="H783" t="s">
        <v>20</v>
      </c>
      <c r="I783" t="s">
        <v>21</v>
      </c>
      <c r="J783" t="s">
        <v>28</v>
      </c>
      <c r="K783" t="s">
        <v>28</v>
      </c>
      <c r="L783" t="s">
        <v>33</v>
      </c>
      <c r="M783" t="s">
        <v>20</v>
      </c>
      <c r="N783" t="s">
        <v>43</v>
      </c>
      <c r="O783" s="1">
        <v>22.32</v>
      </c>
      <c r="P783" s="1">
        <v>131.56</v>
      </c>
      <c r="Q783">
        <v>2</v>
      </c>
      <c r="R783" t="s">
        <v>20</v>
      </c>
      <c r="S783" t="str">
        <f>IF(ChurnData[[#This Row],[MonthlyCharges]]&lt;=30,"1. Up to 30",IF(ChurnData[[#This Row],[MonthlyCharges]]&lt;=50,"2. 31-50",IF(ChurnData[[#This Row],[MonthlyCharges]]&lt;=70,"3. 51-70",IF(ChurnData[[#This Row],[MonthlyCharges]]&lt;=90,"4. 71-90","5. Over 90"))))</f>
        <v>1. Up to 30</v>
      </c>
      <c r="T783" t="str">
        <f>IF(AND(ChurnData[[#This Row],[Contract]]="Month-to-month",ChurnData[[#This Row],[InternetService]]="Fiber optic",ChurnData[[#This Row],[TenureMonths]]&lt;=11),"High-risk","Other")</f>
        <v>Other</v>
      </c>
      <c r="U783" t="str">
        <f>IF(ChurnData[[#This Row],[TenureMonths]]&lt;=11,"0-11",IF(ChurnData[[#This Row],[TenureMonths]]&lt;=23,"12-23",IF(ChurnData[[#This Row],[TenureMonths]]&lt;=35,"24-35",IF(ChurnData[[#This Row],[TenureMonths]]&lt;=47,"36-47",IF(ChurnData[[#This Row],[TenureMonths]]&lt;=59,"48-59","60-72")))))</f>
        <v>0-11</v>
      </c>
      <c r="V783">
        <f>IF(ChurnData[[#This Row],[Churn]]="Yes",1,0)</f>
        <v>1</v>
      </c>
    </row>
    <row r="784" spans="1:22" x14ac:dyDescent="0.35">
      <c r="A784" t="s">
        <v>831</v>
      </c>
      <c r="B784" t="s">
        <v>19</v>
      </c>
      <c r="C784">
        <v>0</v>
      </c>
      <c r="D784" t="s">
        <v>20</v>
      </c>
      <c r="E784" t="s">
        <v>21</v>
      </c>
      <c r="F784" t="s">
        <v>75</v>
      </c>
      <c r="G784" s="2">
        <v>24</v>
      </c>
      <c r="H784" t="s">
        <v>20</v>
      </c>
      <c r="I784" t="s">
        <v>23</v>
      </c>
      <c r="J784" t="s">
        <v>21</v>
      </c>
      <c r="K784" t="s">
        <v>20</v>
      </c>
      <c r="L784" t="s">
        <v>29</v>
      </c>
      <c r="M784" t="s">
        <v>21</v>
      </c>
      <c r="N784" t="s">
        <v>34</v>
      </c>
      <c r="O784" s="1">
        <v>97.61</v>
      </c>
      <c r="P784" s="1">
        <v>2356.1999999999998</v>
      </c>
      <c r="Q784">
        <v>2</v>
      </c>
      <c r="R784" t="s">
        <v>21</v>
      </c>
      <c r="S784" t="str">
        <f>IF(ChurnData[[#This Row],[MonthlyCharges]]&lt;=30,"1. Up to 30",IF(ChurnData[[#This Row],[MonthlyCharges]]&lt;=50,"2. 31-50",IF(ChurnData[[#This Row],[MonthlyCharges]]&lt;=70,"3. 51-70",IF(ChurnData[[#This Row],[MonthlyCharges]]&lt;=90,"4. 71-90","5. Over 90"))))</f>
        <v>5. Over 90</v>
      </c>
      <c r="T784" t="str">
        <f>IF(AND(ChurnData[[#This Row],[Contract]]="Month-to-month",ChurnData[[#This Row],[InternetService]]="Fiber optic",ChurnData[[#This Row],[TenureMonths]]&lt;=11),"High-risk","Other")</f>
        <v>Other</v>
      </c>
      <c r="U784" t="str">
        <f>IF(ChurnData[[#This Row],[TenureMonths]]&lt;=11,"0-11",IF(ChurnData[[#This Row],[TenureMonths]]&lt;=23,"12-23",IF(ChurnData[[#This Row],[TenureMonths]]&lt;=35,"24-35",IF(ChurnData[[#This Row],[TenureMonths]]&lt;=47,"36-47",IF(ChurnData[[#This Row],[TenureMonths]]&lt;=59,"48-59","60-72")))))</f>
        <v>24-35</v>
      </c>
      <c r="V784">
        <f>IF(ChurnData[[#This Row],[Churn]]="Yes",1,0)</f>
        <v>0</v>
      </c>
    </row>
    <row r="785" spans="1:22" x14ac:dyDescent="0.35">
      <c r="A785" t="s">
        <v>832</v>
      </c>
      <c r="B785" t="s">
        <v>19</v>
      </c>
      <c r="C785">
        <v>0</v>
      </c>
      <c r="D785" t="s">
        <v>20</v>
      </c>
      <c r="E785" t="s">
        <v>21</v>
      </c>
      <c r="F785" t="s">
        <v>65</v>
      </c>
      <c r="G785" s="2">
        <v>7</v>
      </c>
      <c r="H785" t="s">
        <v>20</v>
      </c>
      <c r="I785" t="s">
        <v>32</v>
      </c>
      <c r="J785" t="s">
        <v>21</v>
      </c>
      <c r="K785" t="s">
        <v>21</v>
      </c>
      <c r="L785" t="s">
        <v>33</v>
      </c>
      <c r="M785" t="s">
        <v>20</v>
      </c>
      <c r="N785" t="s">
        <v>34</v>
      </c>
      <c r="O785" s="1">
        <v>57.63</v>
      </c>
      <c r="P785" s="1">
        <v>398.35</v>
      </c>
      <c r="Q785">
        <v>1</v>
      </c>
      <c r="R785" t="s">
        <v>20</v>
      </c>
      <c r="S785" t="str">
        <f>IF(ChurnData[[#This Row],[MonthlyCharges]]&lt;=30,"1. Up to 30",IF(ChurnData[[#This Row],[MonthlyCharges]]&lt;=50,"2. 31-50",IF(ChurnData[[#This Row],[MonthlyCharges]]&lt;=70,"3. 51-70",IF(ChurnData[[#This Row],[MonthlyCharges]]&lt;=90,"4. 71-90","5. Over 90"))))</f>
        <v>3. 51-70</v>
      </c>
      <c r="T785" t="str">
        <f>IF(AND(ChurnData[[#This Row],[Contract]]="Month-to-month",ChurnData[[#This Row],[InternetService]]="Fiber optic",ChurnData[[#This Row],[TenureMonths]]&lt;=11),"High-risk","Other")</f>
        <v>Other</v>
      </c>
      <c r="U785" t="str">
        <f>IF(ChurnData[[#This Row],[TenureMonths]]&lt;=11,"0-11",IF(ChurnData[[#This Row],[TenureMonths]]&lt;=23,"12-23",IF(ChurnData[[#This Row],[TenureMonths]]&lt;=35,"24-35",IF(ChurnData[[#This Row],[TenureMonths]]&lt;=47,"36-47",IF(ChurnData[[#This Row],[TenureMonths]]&lt;=59,"48-59","60-72")))))</f>
        <v>0-11</v>
      </c>
      <c r="V785">
        <f>IF(ChurnData[[#This Row],[Churn]]="Yes",1,0)</f>
        <v>1</v>
      </c>
    </row>
    <row r="786" spans="1:22" x14ac:dyDescent="0.35">
      <c r="A786" t="s">
        <v>833</v>
      </c>
      <c r="B786" t="s">
        <v>36</v>
      </c>
      <c r="C786">
        <v>0</v>
      </c>
      <c r="D786" t="s">
        <v>21</v>
      </c>
      <c r="E786" t="s">
        <v>21</v>
      </c>
      <c r="F786" t="s">
        <v>41</v>
      </c>
      <c r="G786" s="2">
        <v>45</v>
      </c>
      <c r="H786" t="s">
        <v>20</v>
      </c>
      <c r="I786" t="s">
        <v>32</v>
      </c>
      <c r="J786" t="s">
        <v>20</v>
      </c>
      <c r="K786" t="s">
        <v>21</v>
      </c>
      <c r="L786" t="s">
        <v>24</v>
      </c>
      <c r="M786" t="s">
        <v>20</v>
      </c>
      <c r="N786" t="s">
        <v>34</v>
      </c>
      <c r="O786" s="1">
        <v>59.27</v>
      </c>
      <c r="P786" s="1">
        <v>2734.64</v>
      </c>
      <c r="Q786">
        <v>2</v>
      </c>
      <c r="R786" t="s">
        <v>21</v>
      </c>
      <c r="S786" t="str">
        <f>IF(ChurnData[[#This Row],[MonthlyCharges]]&lt;=30,"1. Up to 30",IF(ChurnData[[#This Row],[MonthlyCharges]]&lt;=50,"2. 31-50",IF(ChurnData[[#This Row],[MonthlyCharges]]&lt;=70,"3. 51-70",IF(ChurnData[[#This Row],[MonthlyCharges]]&lt;=90,"4. 71-90","5. Over 90"))))</f>
        <v>3. 51-70</v>
      </c>
      <c r="T786" t="str">
        <f>IF(AND(ChurnData[[#This Row],[Contract]]="Month-to-month",ChurnData[[#This Row],[InternetService]]="Fiber optic",ChurnData[[#This Row],[TenureMonths]]&lt;=11),"High-risk","Other")</f>
        <v>Other</v>
      </c>
      <c r="U786" t="str">
        <f>IF(ChurnData[[#This Row],[TenureMonths]]&lt;=11,"0-11",IF(ChurnData[[#This Row],[TenureMonths]]&lt;=23,"12-23",IF(ChurnData[[#This Row],[TenureMonths]]&lt;=35,"24-35",IF(ChurnData[[#This Row],[TenureMonths]]&lt;=47,"36-47",IF(ChurnData[[#This Row],[TenureMonths]]&lt;=59,"48-59","60-72")))))</f>
        <v>36-47</v>
      </c>
      <c r="V786">
        <f>IF(ChurnData[[#This Row],[Churn]]="Yes",1,0)</f>
        <v>0</v>
      </c>
    </row>
    <row r="787" spans="1:22" x14ac:dyDescent="0.35">
      <c r="A787" t="s">
        <v>834</v>
      </c>
      <c r="B787" t="s">
        <v>19</v>
      </c>
      <c r="C787">
        <v>0</v>
      </c>
      <c r="D787" t="s">
        <v>21</v>
      </c>
      <c r="E787" t="s">
        <v>21</v>
      </c>
      <c r="F787" t="s">
        <v>39</v>
      </c>
      <c r="G787" s="2">
        <v>37</v>
      </c>
      <c r="H787" t="s">
        <v>20</v>
      </c>
      <c r="I787" t="s">
        <v>32</v>
      </c>
      <c r="J787" t="s">
        <v>21</v>
      </c>
      <c r="K787" t="s">
        <v>21</v>
      </c>
      <c r="L787" t="s">
        <v>33</v>
      </c>
      <c r="M787" t="s">
        <v>20</v>
      </c>
      <c r="N787" t="s">
        <v>34</v>
      </c>
      <c r="O787" s="1">
        <v>59.6</v>
      </c>
      <c r="P787" s="1">
        <v>2148.27</v>
      </c>
      <c r="Q787">
        <v>4</v>
      </c>
      <c r="R787" t="s">
        <v>21</v>
      </c>
      <c r="S787" t="str">
        <f>IF(ChurnData[[#This Row],[MonthlyCharges]]&lt;=30,"1. Up to 30",IF(ChurnData[[#This Row],[MonthlyCharges]]&lt;=50,"2. 31-50",IF(ChurnData[[#This Row],[MonthlyCharges]]&lt;=70,"3. 51-70",IF(ChurnData[[#This Row],[MonthlyCharges]]&lt;=90,"4. 71-90","5. Over 90"))))</f>
        <v>3. 51-70</v>
      </c>
      <c r="T787" t="str">
        <f>IF(AND(ChurnData[[#This Row],[Contract]]="Month-to-month",ChurnData[[#This Row],[InternetService]]="Fiber optic",ChurnData[[#This Row],[TenureMonths]]&lt;=11),"High-risk","Other")</f>
        <v>Other</v>
      </c>
      <c r="U787" t="str">
        <f>IF(ChurnData[[#This Row],[TenureMonths]]&lt;=11,"0-11",IF(ChurnData[[#This Row],[TenureMonths]]&lt;=23,"12-23",IF(ChurnData[[#This Row],[TenureMonths]]&lt;=35,"24-35",IF(ChurnData[[#This Row],[TenureMonths]]&lt;=47,"36-47",IF(ChurnData[[#This Row],[TenureMonths]]&lt;=59,"48-59","60-72")))))</f>
        <v>36-47</v>
      </c>
      <c r="V787">
        <f>IF(ChurnData[[#This Row],[Churn]]="Yes",1,0)</f>
        <v>0</v>
      </c>
    </row>
    <row r="788" spans="1:22" x14ac:dyDescent="0.35">
      <c r="A788" t="s">
        <v>835</v>
      </c>
      <c r="B788" t="s">
        <v>36</v>
      </c>
      <c r="C788">
        <v>0</v>
      </c>
      <c r="D788" t="s">
        <v>21</v>
      </c>
      <c r="E788" t="s">
        <v>21</v>
      </c>
      <c r="F788" t="s">
        <v>37</v>
      </c>
      <c r="G788" s="2">
        <v>6</v>
      </c>
      <c r="H788" t="s">
        <v>20</v>
      </c>
      <c r="I788" t="s">
        <v>23</v>
      </c>
      <c r="J788" t="s">
        <v>21</v>
      </c>
      <c r="K788" t="s">
        <v>21</v>
      </c>
      <c r="L788" t="s">
        <v>33</v>
      </c>
      <c r="M788" t="s">
        <v>20</v>
      </c>
      <c r="N788" t="s">
        <v>34</v>
      </c>
      <c r="O788" s="1">
        <v>82.06</v>
      </c>
      <c r="P788" s="1">
        <v>504.78</v>
      </c>
      <c r="Q788">
        <v>7</v>
      </c>
      <c r="R788" t="s">
        <v>20</v>
      </c>
      <c r="S788" t="str">
        <f>IF(ChurnData[[#This Row],[MonthlyCharges]]&lt;=30,"1. Up to 30",IF(ChurnData[[#This Row],[MonthlyCharges]]&lt;=50,"2. 31-50",IF(ChurnData[[#This Row],[MonthlyCharges]]&lt;=70,"3. 51-70",IF(ChurnData[[#This Row],[MonthlyCharges]]&lt;=90,"4. 71-90","5. Over 90"))))</f>
        <v>4. 71-90</v>
      </c>
      <c r="T788" t="str">
        <f>IF(AND(ChurnData[[#This Row],[Contract]]="Month-to-month",ChurnData[[#This Row],[InternetService]]="Fiber optic",ChurnData[[#This Row],[TenureMonths]]&lt;=11),"High-risk","Other")</f>
        <v>High-risk</v>
      </c>
      <c r="U788" t="str">
        <f>IF(ChurnData[[#This Row],[TenureMonths]]&lt;=11,"0-11",IF(ChurnData[[#This Row],[TenureMonths]]&lt;=23,"12-23",IF(ChurnData[[#This Row],[TenureMonths]]&lt;=35,"24-35",IF(ChurnData[[#This Row],[TenureMonths]]&lt;=47,"36-47",IF(ChurnData[[#This Row],[TenureMonths]]&lt;=59,"48-59","60-72")))))</f>
        <v>0-11</v>
      </c>
      <c r="V788">
        <f>IF(ChurnData[[#This Row],[Churn]]="Yes",1,0)</f>
        <v>1</v>
      </c>
    </row>
    <row r="789" spans="1:22" x14ac:dyDescent="0.35">
      <c r="A789" t="s">
        <v>836</v>
      </c>
      <c r="B789" t="s">
        <v>19</v>
      </c>
      <c r="C789">
        <v>0</v>
      </c>
      <c r="D789" t="s">
        <v>20</v>
      </c>
      <c r="E789" t="s">
        <v>21</v>
      </c>
      <c r="F789" t="s">
        <v>22</v>
      </c>
      <c r="G789" s="2">
        <v>0</v>
      </c>
      <c r="H789" t="s">
        <v>20</v>
      </c>
      <c r="I789" t="s">
        <v>23</v>
      </c>
      <c r="J789" t="s">
        <v>21</v>
      </c>
      <c r="K789" t="s">
        <v>21</v>
      </c>
      <c r="L789" t="s">
        <v>29</v>
      </c>
      <c r="M789" t="s">
        <v>20</v>
      </c>
      <c r="N789" t="s">
        <v>25</v>
      </c>
      <c r="O789" s="1">
        <v>93.42</v>
      </c>
      <c r="P789" s="1">
        <v>0</v>
      </c>
      <c r="Q789">
        <v>3</v>
      </c>
      <c r="R789" t="s">
        <v>20</v>
      </c>
      <c r="S789" t="str">
        <f>IF(ChurnData[[#This Row],[MonthlyCharges]]&lt;=30,"1. Up to 30",IF(ChurnData[[#This Row],[MonthlyCharges]]&lt;=50,"2. 31-50",IF(ChurnData[[#This Row],[MonthlyCharges]]&lt;=70,"3. 51-70",IF(ChurnData[[#This Row],[MonthlyCharges]]&lt;=90,"4. 71-90","5. Over 90"))))</f>
        <v>5. Over 90</v>
      </c>
      <c r="T789" t="str">
        <f>IF(AND(ChurnData[[#This Row],[Contract]]="Month-to-month",ChurnData[[#This Row],[InternetService]]="Fiber optic",ChurnData[[#This Row],[TenureMonths]]&lt;=11),"High-risk","Other")</f>
        <v>Other</v>
      </c>
      <c r="U789" t="str">
        <f>IF(ChurnData[[#This Row],[TenureMonths]]&lt;=11,"0-11",IF(ChurnData[[#This Row],[TenureMonths]]&lt;=23,"12-23",IF(ChurnData[[#This Row],[TenureMonths]]&lt;=35,"24-35",IF(ChurnData[[#This Row],[TenureMonths]]&lt;=47,"36-47",IF(ChurnData[[#This Row],[TenureMonths]]&lt;=59,"48-59","60-72")))))</f>
        <v>0-11</v>
      </c>
      <c r="V789">
        <f>IF(ChurnData[[#This Row],[Churn]]="Yes",1,0)</f>
        <v>1</v>
      </c>
    </row>
    <row r="790" spans="1:22" x14ac:dyDescent="0.35">
      <c r="A790" t="s">
        <v>837</v>
      </c>
      <c r="B790" t="s">
        <v>19</v>
      </c>
      <c r="C790">
        <v>0</v>
      </c>
      <c r="D790" t="s">
        <v>21</v>
      </c>
      <c r="E790" t="s">
        <v>21</v>
      </c>
      <c r="F790" t="s">
        <v>45</v>
      </c>
      <c r="G790" s="2">
        <v>48</v>
      </c>
      <c r="H790" t="s">
        <v>20</v>
      </c>
      <c r="I790" t="s">
        <v>23</v>
      </c>
      <c r="J790" t="s">
        <v>21</v>
      </c>
      <c r="K790" t="s">
        <v>21</v>
      </c>
      <c r="L790" t="s">
        <v>24</v>
      </c>
      <c r="M790" t="s">
        <v>20</v>
      </c>
      <c r="N790" t="s">
        <v>25</v>
      </c>
      <c r="O790" s="1">
        <v>92.35</v>
      </c>
      <c r="P790" s="1">
        <v>4325.07</v>
      </c>
      <c r="Q790">
        <v>3</v>
      </c>
      <c r="R790" t="s">
        <v>21</v>
      </c>
      <c r="S790" t="str">
        <f>IF(ChurnData[[#This Row],[MonthlyCharges]]&lt;=30,"1. Up to 30",IF(ChurnData[[#This Row],[MonthlyCharges]]&lt;=50,"2. 31-50",IF(ChurnData[[#This Row],[MonthlyCharges]]&lt;=70,"3. 51-70",IF(ChurnData[[#This Row],[MonthlyCharges]]&lt;=90,"4. 71-90","5. Over 90"))))</f>
        <v>5. Over 90</v>
      </c>
      <c r="T790" t="str">
        <f>IF(AND(ChurnData[[#This Row],[Contract]]="Month-to-month",ChurnData[[#This Row],[InternetService]]="Fiber optic",ChurnData[[#This Row],[TenureMonths]]&lt;=11),"High-risk","Other")</f>
        <v>Other</v>
      </c>
      <c r="U790" t="str">
        <f>IF(ChurnData[[#This Row],[TenureMonths]]&lt;=11,"0-11",IF(ChurnData[[#This Row],[TenureMonths]]&lt;=23,"12-23",IF(ChurnData[[#This Row],[TenureMonths]]&lt;=35,"24-35",IF(ChurnData[[#This Row],[TenureMonths]]&lt;=47,"36-47",IF(ChurnData[[#This Row],[TenureMonths]]&lt;=59,"48-59","60-72")))))</f>
        <v>48-59</v>
      </c>
      <c r="V790">
        <f>IF(ChurnData[[#This Row],[Churn]]="Yes",1,0)</f>
        <v>0</v>
      </c>
    </row>
    <row r="791" spans="1:22" x14ac:dyDescent="0.35">
      <c r="A791" t="s">
        <v>838</v>
      </c>
      <c r="B791" t="s">
        <v>36</v>
      </c>
      <c r="C791">
        <v>0</v>
      </c>
      <c r="D791" t="s">
        <v>20</v>
      </c>
      <c r="E791" t="s">
        <v>20</v>
      </c>
      <c r="F791" t="s">
        <v>56</v>
      </c>
      <c r="G791" s="2">
        <v>45</v>
      </c>
      <c r="H791" t="s">
        <v>20</v>
      </c>
      <c r="I791" t="s">
        <v>21</v>
      </c>
      <c r="J791" t="s">
        <v>28</v>
      </c>
      <c r="K791" t="s">
        <v>28</v>
      </c>
      <c r="L791" t="s">
        <v>33</v>
      </c>
      <c r="M791" t="s">
        <v>21</v>
      </c>
      <c r="N791" t="s">
        <v>25</v>
      </c>
      <c r="O791" s="1">
        <v>38.590000000000003</v>
      </c>
      <c r="P791" s="1">
        <v>1708.68</v>
      </c>
      <c r="Q791">
        <v>1</v>
      </c>
      <c r="R791" t="s">
        <v>21</v>
      </c>
      <c r="S791" t="str">
        <f>IF(ChurnData[[#This Row],[MonthlyCharges]]&lt;=30,"1. Up to 30",IF(ChurnData[[#This Row],[MonthlyCharges]]&lt;=50,"2. 31-50",IF(ChurnData[[#This Row],[MonthlyCharges]]&lt;=70,"3. 51-70",IF(ChurnData[[#This Row],[MonthlyCharges]]&lt;=90,"4. 71-90","5. Over 90"))))</f>
        <v>2. 31-50</v>
      </c>
      <c r="T791" t="str">
        <f>IF(AND(ChurnData[[#This Row],[Contract]]="Month-to-month",ChurnData[[#This Row],[InternetService]]="Fiber optic",ChurnData[[#This Row],[TenureMonths]]&lt;=11),"High-risk","Other")</f>
        <v>Other</v>
      </c>
      <c r="U791" t="str">
        <f>IF(ChurnData[[#This Row],[TenureMonths]]&lt;=11,"0-11",IF(ChurnData[[#This Row],[TenureMonths]]&lt;=23,"12-23",IF(ChurnData[[#This Row],[TenureMonths]]&lt;=35,"24-35",IF(ChurnData[[#This Row],[TenureMonths]]&lt;=47,"36-47",IF(ChurnData[[#This Row],[TenureMonths]]&lt;=59,"48-59","60-72")))))</f>
        <v>36-47</v>
      </c>
      <c r="V791">
        <f>IF(ChurnData[[#This Row],[Churn]]="Yes",1,0)</f>
        <v>0</v>
      </c>
    </row>
    <row r="792" spans="1:22" x14ac:dyDescent="0.35">
      <c r="A792" t="s">
        <v>839</v>
      </c>
      <c r="B792" t="s">
        <v>19</v>
      </c>
      <c r="C792">
        <v>1</v>
      </c>
      <c r="D792" t="s">
        <v>21</v>
      </c>
      <c r="E792" t="s">
        <v>21</v>
      </c>
      <c r="F792" t="s">
        <v>37</v>
      </c>
      <c r="G792" s="2">
        <v>67</v>
      </c>
      <c r="H792" t="s">
        <v>20</v>
      </c>
      <c r="I792" t="s">
        <v>23</v>
      </c>
      <c r="J792" t="s">
        <v>21</v>
      </c>
      <c r="K792" t="s">
        <v>21</v>
      </c>
      <c r="L792" t="s">
        <v>24</v>
      </c>
      <c r="M792" t="s">
        <v>20</v>
      </c>
      <c r="N792" t="s">
        <v>34</v>
      </c>
      <c r="O792" s="1">
        <v>104.3</v>
      </c>
      <c r="P792" s="1">
        <v>6853.88</v>
      </c>
      <c r="Q792">
        <v>2</v>
      </c>
      <c r="R792" t="s">
        <v>21</v>
      </c>
      <c r="S792" t="str">
        <f>IF(ChurnData[[#This Row],[MonthlyCharges]]&lt;=30,"1. Up to 30",IF(ChurnData[[#This Row],[MonthlyCharges]]&lt;=50,"2. 31-50",IF(ChurnData[[#This Row],[MonthlyCharges]]&lt;=70,"3. 51-70",IF(ChurnData[[#This Row],[MonthlyCharges]]&lt;=90,"4. 71-90","5. Over 90"))))</f>
        <v>5. Over 90</v>
      </c>
      <c r="T792" t="str">
        <f>IF(AND(ChurnData[[#This Row],[Contract]]="Month-to-month",ChurnData[[#This Row],[InternetService]]="Fiber optic",ChurnData[[#This Row],[TenureMonths]]&lt;=11),"High-risk","Other")</f>
        <v>Other</v>
      </c>
      <c r="U792" t="str">
        <f>IF(ChurnData[[#This Row],[TenureMonths]]&lt;=11,"0-11",IF(ChurnData[[#This Row],[TenureMonths]]&lt;=23,"12-23",IF(ChurnData[[#This Row],[TenureMonths]]&lt;=35,"24-35",IF(ChurnData[[#This Row],[TenureMonths]]&lt;=47,"36-47",IF(ChurnData[[#This Row],[TenureMonths]]&lt;=59,"48-59","60-72")))))</f>
        <v>60-72</v>
      </c>
      <c r="V792">
        <f>IF(ChurnData[[#This Row],[Churn]]="Yes",1,0)</f>
        <v>0</v>
      </c>
    </row>
    <row r="793" spans="1:22" x14ac:dyDescent="0.35">
      <c r="A793" t="s">
        <v>840</v>
      </c>
      <c r="B793" t="s">
        <v>36</v>
      </c>
      <c r="C793">
        <v>0</v>
      </c>
      <c r="D793" t="s">
        <v>21</v>
      </c>
      <c r="E793" t="s">
        <v>20</v>
      </c>
      <c r="F793" t="s">
        <v>27</v>
      </c>
      <c r="G793" s="2">
        <v>30</v>
      </c>
      <c r="H793" t="s">
        <v>20</v>
      </c>
      <c r="I793" t="s">
        <v>21</v>
      </c>
      <c r="J793" t="s">
        <v>28</v>
      </c>
      <c r="K793" t="s">
        <v>28</v>
      </c>
      <c r="L793" t="s">
        <v>24</v>
      </c>
      <c r="M793" t="s">
        <v>21</v>
      </c>
      <c r="N793" t="s">
        <v>30</v>
      </c>
      <c r="O793" s="1">
        <v>23.54</v>
      </c>
      <c r="P793" s="1">
        <v>717.35</v>
      </c>
      <c r="Q793">
        <v>1</v>
      </c>
      <c r="R793" t="s">
        <v>21</v>
      </c>
      <c r="S793" t="str">
        <f>IF(ChurnData[[#This Row],[MonthlyCharges]]&lt;=30,"1. Up to 30",IF(ChurnData[[#This Row],[MonthlyCharges]]&lt;=50,"2. 31-50",IF(ChurnData[[#This Row],[MonthlyCharges]]&lt;=70,"3. 51-70",IF(ChurnData[[#This Row],[MonthlyCharges]]&lt;=90,"4. 71-90","5. Over 90"))))</f>
        <v>1. Up to 30</v>
      </c>
      <c r="T793" t="str">
        <f>IF(AND(ChurnData[[#This Row],[Contract]]="Month-to-month",ChurnData[[#This Row],[InternetService]]="Fiber optic",ChurnData[[#This Row],[TenureMonths]]&lt;=11),"High-risk","Other")</f>
        <v>Other</v>
      </c>
      <c r="U793" t="str">
        <f>IF(ChurnData[[#This Row],[TenureMonths]]&lt;=11,"0-11",IF(ChurnData[[#This Row],[TenureMonths]]&lt;=23,"12-23",IF(ChurnData[[#This Row],[TenureMonths]]&lt;=35,"24-35",IF(ChurnData[[#This Row],[TenureMonths]]&lt;=47,"36-47",IF(ChurnData[[#This Row],[TenureMonths]]&lt;=59,"48-59","60-72")))))</f>
        <v>24-35</v>
      </c>
      <c r="V793">
        <f>IF(ChurnData[[#This Row],[Churn]]="Yes",1,0)</f>
        <v>0</v>
      </c>
    </row>
    <row r="794" spans="1:22" x14ac:dyDescent="0.35">
      <c r="A794" t="s">
        <v>841</v>
      </c>
      <c r="B794" t="s">
        <v>19</v>
      </c>
      <c r="C794">
        <v>0</v>
      </c>
      <c r="D794" t="s">
        <v>21</v>
      </c>
      <c r="E794" t="s">
        <v>21</v>
      </c>
      <c r="F794" t="s">
        <v>37</v>
      </c>
      <c r="G794" s="2">
        <v>46</v>
      </c>
      <c r="H794" t="s">
        <v>20</v>
      </c>
      <c r="I794" t="s">
        <v>23</v>
      </c>
      <c r="J794" t="s">
        <v>21</v>
      </c>
      <c r="K794" t="s">
        <v>20</v>
      </c>
      <c r="L794" t="s">
        <v>24</v>
      </c>
      <c r="M794" t="s">
        <v>20</v>
      </c>
      <c r="N794" t="s">
        <v>43</v>
      </c>
      <c r="O794" s="1">
        <v>90.96</v>
      </c>
      <c r="P794" s="1">
        <v>4184.97</v>
      </c>
      <c r="Q794">
        <v>1</v>
      </c>
      <c r="R794" t="s">
        <v>21</v>
      </c>
      <c r="S794" t="str">
        <f>IF(ChurnData[[#This Row],[MonthlyCharges]]&lt;=30,"1. Up to 30",IF(ChurnData[[#This Row],[MonthlyCharges]]&lt;=50,"2. 31-50",IF(ChurnData[[#This Row],[MonthlyCharges]]&lt;=70,"3. 51-70",IF(ChurnData[[#This Row],[MonthlyCharges]]&lt;=90,"4. 71-90","5. Over 90"))))</f>
        <v>5. Over 90</v>
      </c>
      <c r="T794" t="str">
        <f>IF(AND(ChurnData[[#This Row],[Contract]]="Month-to-month",ChurnData[[#This Row],[InternetService]]="Fiber optic",ChurnData[[#This Row],[TenureMonths]]&lt;=11),"High-risk","Other")</f>
        <v>Other</v>
      </c>
      <c r="U794" t="str">
        <f>IF(ChurnData[[#This Row],[TenureMonths]]&lt;=11,"0-11",IF(ChurnData[[#This Row],[TenureMonths]]&lt;=23,"12-23",IF(ChurnData[[#This Row],[TenureMonths]]&lt;=35,"24-35",IF(ChurnData[[#This Row],[TenureMonths]]&lt;=47,"36-47",IF(ChurnData[[#This Row],[TenureMonths]]&lt;=59,"48-59","60-72")))))</f>
        <v>36-47</v>
      </c>
      <c r="V794">
        <f>IF(ChurnData[[#This Row],[Churn]]="Yes",1,0)</f>
        <v>0</v>
      </c>
    </row>
    <row r="795" spans="1:22" x14ac:dyDescent="0.35">
      <c r="A795" t="s">
        <v>842</v>
      </c>
      <c r="B795" t="s">
        <v>36</v>
      </c>
      <c r="C795">
        <v>0</v>
      </c>
      <c r="D795" t="s">
        <v>21</v>
      </c>
      <c r="E795" t="s">
        <v>21</v>
      </c>
      <c r="F795" t="s">
        <v>49</v>
      </c>
      <c r="G795" s="2">
        <v>26</v>
      </c>
      <c r="H795" t="s">
        <v>20</v>
      </c>
      <c r="I795" t="s">
        <v>32</v>
      </c>
      <c r="J795" t="s">
        <v>21</v>
      </c>
      <c r="K795" t="s">
        <v>21</v>
      </c>
      <c r="L795" t="s">
        <v>33</v>
      </c>
      <c r="M795" t="s">
        <v>21</v>
      </c>
      <c r="N795" t="s">
        <v>25</v>
      </c>
      <c r="O795" s="1">
        <v>67.19</v>
      </c>
      <c r="P795" s="1">
        <v>1703.41</v>
      </c>
      <c r="Q795">
        <v>4</v>
      </c>
      <c r="R795" t="s">
        <v>20</v>
      </c>
      <c r="S795" t="str">
        <f>IF(ChurnData[[#This Row],[MonthlyCharges]]&lt;=30,"1. Up to 30",IF(ChurnData[[#This Row],[MonthlyCharges]]&lt;=50,"2. 31-50",IF(ChurnData[[#This Row],[MonthlyCharges]]&lt;=70,"3. 51-70",IF(ChurnData[[#This Row],[MonthlyCharges]]&lt;=90,"4. 71-90","5. Over 90"))))</f>
        <v>3. 51-70</v>
      </c>
      <c r="T795" t="str">
        <f>IF(AND(ChurnData[[#This Row],[Contract]]="Month-to-month",ChurnData[[#This Row],[InternetService]]="Fiber optic",ChurnData[[#This Row],[TenureMonths]]&lt;=11),"High-risk","Other")</f>
        <v>Other</v>
      </c>
      <c r="U795" t="str">
        <f>IF(ChurnData[[#This Row],[TenureMonths]]&lt;=11,"0-11",IF(ChurnData[[#This Row],[TenureMonths]]&lt;=23,"12-23",IF(ChurnData[[#This Row],[TenureMonths]]&lt;=35,"24-35",IF(ChurnData[[#This Row],[TenureMonths]]&lt;=47,"36-47",IF(ChurnData[[#This Row],[TenureMonths]]&lt;=59,"48-59","60-72")))))</f>
        <v>24-35</v>
      </c>
      <c r="V795">
        <f>IF(ChurnData[[#This Row],[Churn]]="Yes",1,0)</f>
        <v>1</v>
      </c>
    </row>
    <row r="796" spans="1:22" x14ac:dyDescent="0.35">
      <c r="A796" t="s">
        <v>843</v>
      </c>
      <c r="B796" t="s">
        <v>36</v>
      </c>
      <c r="C796">
        <v>0</v>
      </c>
      <c r="D796" t="s">
        <v>21</v>
      </c>
      <c r="E796" t="s">
        <v>21</v>
      </c>
      <c r="F796" t="s">
        <v>37</v>
      </c>
      <c r="G796" s="2">
        <v>22</v>
      </c>
      <c r="H796" t="s">
        <v>20</v>
      </c>
      <c r="I796" t="s">
        <v>32</v>
      </c>
      <c r="J796" t="s">
        <v>20</v>
      </c>
      <c r="K796" t="s">
        <v>21</v>
      </c>
      <c r="L796" t="s">
        <v>33</v>
      </c>
      <c r="M796" t="s">
        <v>20</v>
      </c>
      <c r="N796" t="s">
        <v>43</v>
      </c>
      <c r="O796" s="1">
        <v>56.27</v>
      </c>
      <c r="P796" s="1">
        <v>1210.3599999999999</v>
      </c>
      <c r="Q796">
        <v>1</v>
      </c>
      <c r="R796" t="s">
        <v>21</v>
      </c>
      <c r="S796" t="str">
        <f>IF(ChurnData[[#This Row],[MonthlyCharges]]&lt;=30,"1. Up to 30",IF(ChurnData[[#This Row],[MonthlyCharges]]&lt;=50,"2. 31-50",IF(ChurnData[[#This Row],[MonthlyCharges]]&lt;=70,"3. 51-70",IF(ChurnData[[#This Row],[MonthlyCharges]]&lt;=90,"4. 71-90","5. Over 90"))))</f>
        <v>3. 51-70</v>
      </c>
      <c r="T796" t="str">
        <f>IF(AND(ChurnData[[#This Row],[Contract]]="Month-to-month",ChurnData[[#This Row],[InternetService]]="Fiber optic",ChurnData[[#This Row],[TenureMonths]]&lt;=11),"High-risk","Other")</f>
        <v>Other</v>
      </c>
      <c r="U796" t="str">
        <f>IF(ChurnData[[#This Row],[TenureMonths]]&lt;=11,"0-11",IF(ChurnData[[#This Row],[TenureMonths]]&lt;=23,"12-23",IF(ChurnData[[#This Row],[TenureMonths]]&lt;=35,"24-35",IF(ChurnData[[#This Row],[TenureMonths]]&lt;=47,"36-47",IF(ChurnData[[#This Row],[TenureMonths]]&lt;=59,"48-59","60-72")))))</f>
        <v>12-23</v>
      </c>
      <c r="V796">
        <f>IF(ChurnData[[#This Row],[Churn]]="Yes",1,0)</f>
        <v>0</v>
      </c>
    </row>
    <row r="797" spans="1:22" x14ac:dyDescent="0.35">
      <c r="A797" t="s">
        <v>844</v>
      </c>
      <c r="B797" t="s">
        <v>36</v>
      </c>
      <c r="C797">
        <v>0</v>
      </c>
      <c r="D797" t="s">
        <v>21</v>
      </c>
      <c r="E797" t="s">
        <v>21</v>
      </c>
      <c r="F797" t="s">
        <v>58</v>
      </c>
      <c r="G797" s="2">
        <v>29</v>
      </c>
      <c r="H797" t="s">
        <v>20</v>
      </c>
      <c r="I797" t="s">
        <v>23</v>
      </c>
      <c r="J797" t="s">
        <v>20</v>
      </c>
      <c r="K797" t="s">
        <v>21</v>
      </c>
      <c r="L797" t="s">
        <v>29</v>
      </c>
      <c r="M797" t="s">
        <v>21</v>
      </c>
      <c r="N797" t="s">
        <v>34</v>
      </c>
      <c r="O797" s="1">
        <v>89.98</v>
      </c>
      <c r="P797" s="1">
        <v>2534.37</v>
      </c>
      <c r="Q797">
        <v>3</v>
      </c>
      <c r="R797" t="s">
        <v>21</v>
      </c>
      <c r="S797" t="str">
        <f>IF(ChurnData[[#This Row],[MonthlyCharges]]&lt;=30,"1. Up to 30",IF(ChurnData[[#This Row],[MonthlyCharges]]&lt;=50,"2. 31-50",IF(ChurnData[[#This Row],[MonthlyCharges]]&lt;=70,"3. 51-70",IF(ChurnData[[#This Row],[MonthlyCharges]]&lt;=90,"4. 71-90","5. Over 90"))))</f>
        <v>4. 71-90</v>
      </c>
      <c r="T797" t="str">
        <f>IF(AND(ChurnData[[#This Row],[Contract]]="Month-to-month",ChurnData[[#This Row],[InternetService]]="Fiber optic",ChurnData[[#This Row],[TenureMonths]]&lt;=11),"High-risk","Other")</f>
        <v>Other</v>
      </c>
      <c r="U797" t="str">
        <f>IF(ChurnData[[#This Row],[TenureMonths]]&lt;=11,"0-11",IF(ChurnData[[#This Row],[TenureMonths]]&lt;=23,"12-23",IF(ChurnData[[#This Row],[TenureMonths]]&lt;=35,"24-35",IF(ChurnData[[#This Row],[TenureMonths]]&lt;=47,"36-47",IF(ChurnData[[#This Row],[TenureMonths]]&lt;=59,"48-59","60-72")))))</f>
        <v>24-35</v>
      </c>
      <c r="V797">
        <f>IF(ChurnData[[#This Row],[Churn]]="Yes",1,0)</f>
        <v>0</v>
      </c>
    </row>
    <row r="798" spans="1:22" x14ac:dyDescent="0.35">
      <c r="A798" t="s">
        <v>845</v>
      </c>
      <c r="B798" t="s">
        <v>36</v>
      </c>
      <c r="C798">
        <v>1</v>
      </c>
      <c r="D798" t="s">
        <v>21</v>
      </c>
      <c r="E798" t="s">
        <v>21</v>
      </c>
      <c r="F798" t="s">
        <v>37</v>
      </c>
      <c r="G798" s="2">
        <v>11</v>
      </c>
      <c r="H798" t="s">
        <v>20</v>
      </c>
      <c r="I798" t="s">
        <v>23</v>
      </c>
      <c r="J798" t="s">
        <v>21</v>
      </c>
      <c r="K798" t="s">
        <v>20</v>
      </c>
      <c r="L798" t="s">
        <v>33</v>
      </c>
      <c r="M798" t="s">
        <v>20</v>
      </c>
      <c r="N798" t="s">
        <v>30</v>
      </c>
      <c r="O798" s="1">
        <v>78.77</v>
      </c>
      <c r="P798" s="1">
        <v>851.76</v>
      </c>
      <c r="Q798">
        <v>2</v>
      </c>
      <c r="R798" t="s">
        <v>20</v>
      </c>
      <c r="S798" t="str">
        <f>IF(ChurnData[[#This Row],[MonthlyCharges]]&lt;=30,"1. Up to 30",IF(ChurnData[[#This Row],[MonthlyCharges]]&lt;=50,"2. 31-50",IF(ChurnData[[#This Row],[MonthlyCharges]]&lt;=70,"3. 51-70",IF(ChurnData[[#This Row],[MonthlyCharges]]&lt;=90,"4. 71-90","5. Over 90"))))</f>
        <v>4. 71-90</v>
      </c>
      <c r="T798" t="str">
        <f>IF(AND(ChurnData[[#This Row],[Contract]]="Month-to-month",ChurnData[[#This Row],[InternetService]]="Fiber optic",ChurnData[[#This Row],[TenureMonths]]&lt;=11),"High-risk","Other")</f>
        <v>High-risk</v>
      </c>
      <c r="U798" t="str">
        <f>IF(ChurnData[[#This Row],[TenureMonths]]&lt;=11,"0-11",IF(ChurnData[[#This Row],[TenureMonths]]&lt;=23,"12-23",IF(ChurnData[[#This Row],[TenureMonths]]&lt;=35,"24-35",IF(ChurnData[[#This Row],[TenureMonths]]&lt;=47,"36-47",IF(ChurnData[[#This Row],[TenureMonths]]&lt;=59,"48-59","60-72")))))</f>
        <v>0-11</v>
      </c>
      <c r="V798">
        <f>IF(ChurnData[[#This Row],[Churn]]="Yes",1,0)</f>
        <v>1</v>
      </c>
    </row>
    <row r="799" spans="1:22" x14ac:dyDescent="0.35">
      <c r="A799" t="s">
        <v>846</v>
      </c>
      <c r="B799" t="s">
        <v>36</v>
      </c>
      <c r="C799">
        <v>0</v>
      </c>
      <c r="D799" t="s">
        <v>21</v>
      </c>
      <c r="E799" t="s">
        <v>21</v>
      </c>
      <c r="F799" t="s">
        <v>27</v>
      </c>
      <c r="G799" s="2">
        <v>20</v>
      </c>
      <c r="H799" t="s">
        <v>20</v>
      </c>
      <c r="I799" t="s">
        <v>32</v>
      </c>
      <c r="J799" t="s">
        <v>21</v>
      </c>
      <c r="K799" t="s">
        <v>20</v>
      </c>
      <c r="L799" t="s">
        <v>33</v>
      </c>
      <c r="M799" t="s">
        <v>21</v>
      </c>
      <c r="N799" t="s">
        <v>30</v>
      </c>
      <c r="O799" s="1">
        <v>68.12</v>
      </c>
      <c r="P799" s="1">
        <v>1325.33</v>
      </c>
      <c r="Q799">
        <v>2</v>
      </c>
      <c r="R799" t="s">
        <v>21</v>
      </c>
      <c r="S799" t="str">
        <f>IF(ChurnData[[#This Row],[MonthlyCharges]]&lt;=30,"1. Up to 30",IF(ChurnData[[#This Row],[MonthlyCharges]]&lt;=50,"2. 31-50",IF(ChurnData[[#This Row],[MonthlyCharges]]&lt;=70,"3. 51-70",IF(ChurnData[[#This Row],[MonthlyCharges]]&lt;=90,"4. 71-90","5. Over 90"))))</f>
        <v>3. 51-70</v>
      </c>
      <c r="T799" t="str">
        <f>IF(AND(ChurnData[[#This Row],[Contract]]="Month-to-month",ChurnData[[#This Row],[InternetService]]="Fiber optic",ChurnData[[#This Row],[TenureMonths]]&lt;=11),"High-risk","Other")</f>
        <v>Other</v>
      </c>
      <c r="U799" t="str">
        <f>IF(ChurnData[[#This Row],[TenureMonths]]&lt;=11,"0-11",IF(ChurnData[[#This Row],[TenureMonths]]&lt;=23,"12-23",IF(ChurnData[[#This Row],[TenureMonths]]&lt;=35,"24-35",IF(ChurnData[[#This Row],[TenureMonths]]&lt;=47,"36-47",IF(ChurnData[[#This Row],[TenureMonths]]&lt;=59,"48-59","60-72")))))</f>
        <v>12-23</v>
      </c>
      <c r="V799">
        <f>IF(ChurnData[[#This Row],[Churn]]="Yes",1,0)</f>
        <v>0</v>
      </c>
    </row>
    <row r="800" spans="1:22" x14ac:dyDescent="0.35">
      <c r="A800" t="s">
        <v>847</v>
      </c>
      <c r="B800" t="s">
        <v>19</v>
      </c>
      <c r="C800">
        <v>0</v>
      </c>
      <c r="D800" t="s">
        <v>20</v>
      </c>
      <c r="E800" t="s">
        <v>20</v>
      </c>
      <c r="F800" t="s">
        <v>58</v>
      </c>
      <c r="G800" s="2">
        <v>46</v>
      </c>
      <c r="H800" t="s">
        <v>20</v>
      </c>
      <c r="I800" t="s">
        <v>21</v>
      </c>
      <c r="J800" t="s">
        <v>28</v>
      </c>
      <c r="K800" t="s">
        <v>28</v>
      </c>
      <c r="L800" t="s">
        <v>33</v>
      </c>
      <c r="M800" t="s">
        <v>21</v>
      </c>
      <c r="N800" t="s">
        <v>34</v>
      </c>
      <c r="O800" s="1">
        <v>19.37</v>
      </c>
      <c r="P800" s="1">
        <v>885.72</v>
      </c>
      <c r="Q800">
        <v>4</v>
      </c>
      <c r="R800" t="s">
        <v>21</v>
      </c>
      <c r="S800" t="str">
        <f>IF(ChurnData[[#This Row],[MonthlyCharges]]&lt;=30,"1. Up to 30",IF(ChurnData[[#This Row],[MonthlyCharges]]&lt;=50,"2. 31-50",IF(ChurnData[[#This Row],[MonthlyCharges]]&lt;=70,"3. 51-70",IF(ChurnData[[#This Row],[MonthlyCharges]]&lt;=90,"4. 71-90","5. Over 90"))))</f>
        <v>1. Up to 30</v>
      </c>
      <c r="T800" t="str">
        <f>IF(AND(ChurnData[[#This Row],[Contract]]="Month-to-month",ChurnData[[#This Row],[InternetService]]="Fiber optic",ChurnData[[#This Row],[TenureMonths]]&lt;=11),"High-risk","Other")</f>
        <v>Other</v>
      </c>
      <c r="U800" t="str">
        <f>IF(ChurnData[[#This Row],[TenureMonths]]&lt;=11,"0-11",IF(ChurnData[[#This Row],[TenureMonths]]&lt;=23,"12-23",IF(ChurnData[[#This Row],[TenureMonths]]&lt;=35,"24-35",IF(ChurnData[[#This Row],[TenureMonths]]&lt;=47,"36-47",IF(ChurnData[[#This Row],[TenureMonths]]&lt;=59,"48-59","60-72")))))</f>
        <v>36-47</v>
      </c>
      <c r="V800">
        <f>IF(ChurnData[[#This Row],[Churn]]="Yes",1,0)</f>
        <v>0</v>
      </c>
    </row>
    <row r="801" spans="1:22" x14ac:dyDescent="0.35">
      <c r="A801" t="s">
        <v>848</v>
      </c>
      <c r="B801" t="s">
        <v>19</v>
      </c>
      <c r="C801">
        <v>0</v>
      </c>
      <c r="D801" t="s">
        <v>21</v>
      </c>
      <c r="E801" t="s">
        <v>21</v>
      </c>
      <c r="F801" t="s">
        <v>22</v>
      </c>
      <c r="G801" s="2">
        <v>15</v>
      </c>
      <c r="H801" t="s">
        <v>20</v>
      </c>
      <c r="I801" t="s">
        <v>23</v>
      </c>
      <c r="J801" t="s">
        <v>20</v>
      </c>
      <c r="K801" t="s">
        <v>20</v>
      </c>
      <c r="L801" t="s">
        <v>33</v>
      </c>
      <c r="M801" t="s">
        <v>21</v>
      </c>
      <c r="N801" t="s">
        <v>34</v>
      </c>
      <c r="O801" s="1">
        <v>89.75</v>
      </c>
      <c r="P801" s="1">
        <v>1369.52</v>
      </c>
      <c r="Q801">
        <v>3</v>
      </c>
      <c r="R801" t="s">
        <v>20</v>
      </c>
      <c r="S801" t="str">
        <f>IF(ChurnData[[#This Row],[MonthlyCharges]]&lt;=30,"1. Up to 30",IF(ChurnData[[#This Row],[MonthlyCharges]]&lt;=50,"2. 31-50",IF(ChurnData[[#This Row],[MonthlyCharges]]&lt;=70,"3. 51-70",IF(ChurnData[[#This Row],[MonthlyCharges]]&lt;=90,"4. 71-90","5. Over 90"))))</f>
        <v>4. 71-90</v>
      </c>
      <c r="T801" t="str">
        <f>IF(AND(ChurnData[[#This Row],[Contract]]="Month-to-month",ChurnData[[#This Row],[InternetService]]="Fiber optic",ChurnData[[#This Row],[TenureMonths]]&lt;=11),"High-risk","Other")</f>
        <v>Other</v>
      </c>
      <c r="U801" t="str">
        <f>IF(ChurnData[[#This Row],[TenureMonths]]&lt;=11,"0-11",IF(ChurnData[[#This Row],[TenureMonths]]&lt;=23,"12-23",IF(ChurnData[[#This Row],[TenureMonths]]&lt;=35,"24-35",IF(ChurnData[[#This Row],[TenureMonths]]&lt;=47,"36-47",IF(ChurnData[[#This Row],[TenureMonths]]&lt;=59,"48-59","60-72")))))</f>
        <v>12-23</v>
      </c>
      <c r="V801">
        <f>IF(ChurnData[[#This Row],[Churn]]="Yes",1,0)</f>
        <v>1</v>
      </c>
    </row>
    <row r="802" spans="1:22" x14ac:dyDescent="0.35">
      <c r="A802" t="s">
        <v>849</v>
      </c>
      <c r="B802" t="s">
        <v>19</v>
      </c>
      <c r="C802">
        <v>0</v>
      </c>
      <c r="D802" t="s">
        <v>20</v>
      </c>
      <c r="E802" t="s">
        <v>20</v>
      </c>
      <c r="F802" t="s">
        <v>39</v>
      </c>
      <c r="G802" s="2">
        <v>15</v>
      </c>
      <c r="H802" t="s">
        <v>20</v>
      </c>
      <c r="I802" t="s">
        <v>21</v>
      </c>
      <c r="J802" t="s">
        <v>28</v>
      </c>
      <c r="K802" t="s">
        <v>28</v>
      </c>
      <c r="L802" t="s">
        <v>29</v>
      </c>
      <c r="M802" t="s">
        <v>21</v>
      </c>
      <c r="N802" t="s">
        <v>34</v>
      </c>
      <c r="O802" s="1">
        <v>25.77</v>
      </c>
      <c r="P802" s="1">
        <v>380.6</v>
      </c>
      <c r="Q802">
        <v>1</v>
      </c>
      <c r="R802" t="s">
        <v>21</v>
      </c>
      <c r="S802" t="str">
        <f>IF(ChurnData[[#This Row],[MonthlyCharges]]&lt;=30,"1. Up to 30",IF(ChurnData[[#This Row],[MonthlyCharges]]&lt;=50,"2. 31-50",IF(ChurnData[[#This Row],[MonthlyCharges]]&lt;=70,"3. 51-70",IF(ChurnData[[#This Row],[MonthlyCharges]]&lt;=90,"4. 71-90","5. Over 90"))))</f>
        <v>1. Up to 30</v>
      </c>
      <c r="T802" t="str">
        <f>IF(AND(ChurnData[[#This Row],[Contract]]="Month-to-month",ChurnData[[#This Row],[InternetService]]="Fiber optic",ChurnData[[#This Row],[TenureMonths]]&lt;=11),"High-risk","Other")</f>
        <v>Other</v>
      </c>
      <c r="U802" t="str">
        <f>IF(ChurnData[[#This Row],[TenureMonths]]&lt;=11,"0-11",IF(ChurnData[[#This Row],[TenureMonths]]&lt;=23,"12-23",IF(ChurnData[[#This Row],[TenureMonths]]&lt;=35,"24-35",IF(ChurnData[[#This Row],[TenureMonths]]&lt;=47,"36-47",IF(ChurnData[[#This Row],[TenureMonths]]&lt;=59,"48-59","60-72")))))</f>
        <v>12-23</v>
      </c>
      <c r="V802">
        <f>IF(ChurnData[[#This Row],[Churn]]="Yes",1,0)</f>
        <v>0</v>
      </c>
    </row>
    <row r="803" spans="1:22" x14ac:dyDescent="0.35">
      <c r="A803" t="s">
        <v>850</v>
      </c>
      <c r="B803" t="s">
        <v>19</v>
      </c>
      <c r="C803">
        <v>1</v>
      </c>
      <c r="D803" t="s">
        <v>20</v>
      </c>
      <c r="E803" t="s">
        <v>20</v>
      </c>
      <c r="F803" t="s">
        <v>47</v>
      </c>
      <c r="G803" s="2">
        <v>9</v>
      </c>
      <c r="H803" t="s">
        <v>20</v>
      </c>
      <c r="I803" t="s">
        <v>23</v>
      </c>
      <c r="J803" t="s">
        <v>21</v>
      </c>
      <c r="K803" t="s">
        <v>21</v>
      </c>
      <c r="L803" t="s">
        <v>33</v>
      </c>
      <c r="M803" t="s">
        <v>21</v>
      </c>
      <c r="N803" t="s">
        <v>34</v>
      </c>
      <c r="O803" s="1">
        <v>74.75</v>
      </c>
      <c r="P803" s="1">
        <v>657.5</v>
      </c>
      <c r="Q803">
        <v>4</v>
      </c>
      <c r="R803" t="s">
        <v>20</v>
      </c>
      <c r="S803" t="str">
        <f>IF(ChurnData[[#This Row],[MonthlyCharges]]&lt;=30,"1. Up to 30",IF(ChurnData[[#This Row],[MonthlyCharges]]&lt;=50,"2. 31-50",IF(ChurnData[[#This Row],[MonthlyCharges]]&lt;=70,"3. 51-70",IF(ChurnData[[#This Row],[MonthlyCharges]]&lt;=90,"4. 71-90","5. Over 90"))))</f>
        <v>4. 71-90</v>
      </c>
      <c r="T803" t="str">
        <f>IF(AND(ChurnData[[#This Row],[Contract]]="Month-to-month",ChurnData[[#This Row],[InternetService]]="Fiber optic",ChurnData[[#This Row],[TenureMonths]]&lt;=11),"High-risk","Other")</f>
        <v>High-risk</v>
      </c>
      <c r="U803" t="str">
        <f>IF(ChurnData[[#This Row],[TenureMonths]]&lt;=11,"0-11",IF(ChurnData[[#This Row],[TenureMonths]]&lt;=23,"12-23",IF(ChurnData[[#This Row],[TenureMonths]]&lt;=35,"24-35",IF(ChurnData[[#This Row],[TenureMonths]]&lt;=47,"36-47",IF(ChurnData[[#This Row],[TenureMonths]]&lt;=59,"48-59","60-72")))))</f>
        <v>0-11</v>
      </c>
      <c r="V803">
        <f>IF(ChurnData[[#This Row],[Churn]]="Yes",1,0)</f>
        <v>1</v>
      </c>
    </row>
    <row r="804" spans="1:22" x14ac:dyDescent="0.35">
      <c r="A804" t="s">
        <v>851</v>
      </c>
      <c r="B804" t="s">
        <v>19</v>
      </c>
      <c r="C804">
        <v>0</v>
      </c>
      <c r="D804" t="s">
        <v>20</v>
      </c>
      <c r="E804" t="s">
        <v>21</v>
      </c>
      <c r="F804" t="s">
        <v>37</v>
      </c>
      <c r="G804" s="2">
        <v>72</v>
      </c>
      <c r="H804" t="s">
        <v>20</v>
      </c>
      <c r="I804" t="s">
        <v>32</v>
      </c>
      <c r="J804" t="s">
        <v>21</v>
      </c>
      <c r="K804" t="s">
        <v>21</v>
      </c>
      <c r="L804" t="s">
        <v>29</v>
      </c>
      <c r="M804" t="s">
        <v>20</v>
      </c>
      <c r="N804" t="s">
        <v>34</v>
      </c>
      <c r="O804" s="1">
        <v>66.47</v>
      </c>
      <c r="P804" s="1">
        <v>4805.91</v>
      </c>
      <c r="Q804">
        <v>2</v>
      </c>
      <c r="R804" t="s">
        <v>21</v>
      </c>
      <c r="S804" t="str">
        <f>IF(ChurnData[[#This Row],[MonthlyCharges]]&lt;=30,"1. Up to 30",IF(ChurnData[[#This Row],[MonthlyCharges]]&lt;=50,"2. 31-50",IF(ChurnData[[#This Row],[MonthlyCharges]]&lt;=70,"3. 51-70",IF(ChurnData[[#This Row],[MonthlyCharges]]&lt;=90,"4. 71-90","5. Over 90"))))</f>
        <v>3. 51-70</v>
      </c>
      <c r="T804" t="str">
        <f>IF(AND(ChurnData[[#This Row],[Contract]]="Month-to-month",ChurnData[[#This Row],[InternetService]]="Fiber optic",ChurnData[[#This Row],[TenureMonths]]&lt;=11),"High-risk","Other")</f>
        <v>Other</v>
      </c>
      <c r="U804" t="str">
        <f>IF(ChurnData[[#This Row],[TenureMonths]]&lt;=11,"0-11",IF(ChurnData[[#This Row],[TenureMonths]]&lt;=23,"12-23",IF(ChurnData[[#This Row],[TenureMonths]]&lt;=35,"24-35",IF(ChurnData[[#This Row],[TenureMonths]]&lt;=47,"36-47",IF(ChurnData[[#This Row],[TenureMonths]]&lt;=59,"48-59","60-72")))))</f>
        <v>60-72</v>
      </c>
      <c r="V804">
        <f>IF(ChurnData[[#This Row],[Churn]]="Yes",1,0)</f>
        <v>0</v>
      </c>
    </row>
    <row r="805" spans="1:22" x14ac:dyDescent="0.35">
      <c r="A805" t="s">
        <v>852</v>
      </c>
      <c r="B805" t="s">
        <v>19</v>
      </c>
      <c r="C805">
        <v>0</v>
      </c>
      <c r="D805" t="s">
        <v>21</v>
      </c>
      <c r="E805" t="s">
        <v>21</v>
      </c>
      <c r="F805" t="s">
        <v>37</v>
      </c>
      <c r="G805" s="2">
        <v>42</v>
      </c>
      <c r="H805" t="s">
        <v>20</v>
      </c>
      <c r="I805" t="s">
        <v>21</v>
      </c>
      <c r="J805" t="s">
        <v>28</v>
      </c>
      <c r="K805" t="s">
        <v>28</v>
      </c>
      <c r="L805" t="s">
        <v>33</v>
      </c>
      <c r="M805" t="s">
        <v>20</v>
      </c>
      <c r="N805" t="s">
        <v>34</v>
      </c>
      <c r="O805" s="1">
        <v>32.01</v>
      </c>
      <c r="P805" s="1">
        <v>1350.35</v>
      </c>
      <c r="Q805">
        <v>2</v>
      </c>
      <c r="R805" t="s">
        <v>21</v>
      </c>
      <c r="S805" t="str">
        <f>IF(ChurnData[[#This Row],[MonthlyCharges]]&lt;=30,"1. Up to 30",IF(ChurnData[[#This Row],[MonthlyCharges]]&lt;=50,"2. 31-50",IF(ChurnData[[#This Row],[MonthlyCharges]]&lt;=70,"3. 51-70",IF(ChurnData[[#This Row],[MonthlyCharges]]&lt;=90,"4. 71-90","5. Over 90"))))</f>
        <v>2. 31-50</v>
      </c>
      <c r="T805" t="str">
        <f>IF(AND(ChurnData[[#This Row],[Contract]]="Month-to-month",ChurnData[[#This Row],[InternetService]]="Fiber optic",ChurnData[[#This Row],[TenureMonths]]&lt;=11),"High-risk","Other")</f>
        <v>Other</v>
      </c>
      <c r="U805" t="str">
        <f>IF(ChurnData[[#This Row],[TenureMonths]]&lt;=11,"0-11",IF(ChurnData[[#This Row],[TenureMonths]]&lt;=23,"12-23",IF(ChurnData[[#This Row],[TenureMonths]]&lt;=35,"24-35",IF(ChurnData[[#This Row],[TenureMonths]]&lt;=47,"36-47",IF(ChurnData[[#This Row],[TenureMonths]]&lt;=59,"48-59","60-72")))))</f>
        <v>36-47</v>
      </c>
      <c r="V805">
        <f>IF(ChurnData[[#This Row],[Churn]]="Yes",1,0)</f>
        <v>0</v>
      </c>
    </row>
    <row r="806" spans="1:22" x14ac:dyDescent="0.35">
      <c r="A806" t="s">
        <v>853</v>
      </c>
      <c r="B806" t="s">
        <v>19</v>
      </c>
      <c r="C806">
        <v>0</v>
      </c>
      <c r="D806" t="s">
        <v>21</v>
      </c>
      <c r="E806" t="s">
        <v>21</v>
      </c>
      <c r="F806" t="s">
        <v>27</v>
      </c>
      <c r="G806" s="2">
        <v>12</v>
      </c>
      <c r="H806" t="s">
        <v>20</v>
      </c>
      <c r="I806" t="s">
        <v>21</v>
      </c>
      <c r="J806" t="s">
        <v>28</v>
      </c>
      <c r="K806" t="s">
        <v>28</v>
      </c>
      <c r="L806" t="s">
        <v>33</v>
      </c>
      <c r="M806" t="s">
        <v>21</v>
      </c>
      <c r="N806" t="s">
        <v>34</v>
      </c>
      <c r="O806" s="1">
        <v>30.4</v>
      </c>
      <c r="P806" s="1">
        <v>362.28</v>
      </c>
      <c r="Q806">
        <v>2</v>
      </c>
      <c r="R806" t="s">
        <v>21</v>
      </c>
      <c r="S806" t="str">
        <f>IF(ChurnData[[#This Row],[MonthlyCharges]]&lt;=30,"1. Up to 30",IF(ChurnData[[#This Row],[MonthlyCharges]]&lt;=50,"2. 31-50",IF(ChurnData[[#This Row],[MonthlyCharges]]&lt;=70,"3. 51-70",IF(ChurnData[[#This Row],[MonthlyCharges]]&lt;=90,"4. 71-90","5. Over 90"))))</f>
        <v>2. 31-50</v>
      </c>
      <c r="T806" t="str">
        <f>IF(AND(ChurnData[[#This Row],[Contract]]="Month-to-month",ChurnData[[#This Row],[InternetService]]="Fiber optic",ChurnData[[#This Row],[TenureMonths]]&lt;=11),"High-risk","Other")</f>
        <v>Other</v>
      </c>
      <c r="U806" t="str">
        <f>IF(ChurnData[[#This Row],[TenureMonths]]&lt;=11,"0-11",IF(ChurnData[[#This Row],[TenureMonths]]&lt;=23,"12-23",IF(ChurnData[[#This Row],[TenureMonths]]&lt;=35,"24-35",IF(ChurnData[[#This Row],[TenureMonths]]&lt;=47,"36-47",IF(ChurnData[[#This Row],[TenureMonths]]&lt;=59,"48-59","60-72")))))</f>
        <v>12-23</v>
      </c>
      <c r="V806">
        <f>IF(ChurnData[[#This Row],[Churn]]="Yes",1,0)</f>
        <v>0</v>
      </c>
    </row>
    <row r="807" spans="1:22" x14ac:dyDescent="0.35">
      <c r="A807" t="s">
        <v>854</v>
      </c>
      <c r="B807" t="s">
        <v>36</v>
      </c>
      <c r="C807">
        <v>1</v>
      </c>
      <c r="D807" t="s">
        <v>20</v>
      </c>
      <c r="E807" t="s">
        <v>20</v>
      </c>
      <c r="F807" t="s">
        <v>58</v>
      </c>
      <c r="G807" s="2">
        <v>35</v>
      </c>
      <c r="H807" t="s">
        <v>20</v>
      </c>
      <c r="I807" t="s">
        <v>23</v>
      </c>
      <c r="J807" t="s">
        <v>21</v>
      </c>
      <c r="K807" t="s">
        <v>21</v>
      </c>
      <c r="L807" t="s">
        <v>24</v>
      </c>
      <c r="M807" t="s">
        <v>21</v>
      </c>
      <c r="N807" t="s">
        <v>34</v>
      </c>
      <c r="O807" s="1">
        <v>93.02</v>
      </c>
      <c r="P807" s="1">
        <v>3231.13</v>
      </c>
      <c r="Q807">
        <v>4</v>
      </c>
      <c r="R807" t="s">
        <v>21</v>
      </c>
      <c r="S807" t="str">
        <f>IF(ChurnData[[#This Row],[MonthlyCharges]]&lt;=30,"1. Up to 30",IF(ChurnData[[#This Row],[MonthlyCharges]]&lt;=50,"2. 31-50",IF(ChurnData[[#This Row],[MonthlyCharges]]&lt;=70,"3. 51-70",IF(ChurnData[[#This Row],[MonthlyCharges]]&lt;=90,"4. 71-90","5. Over 90"))))</f>
        <v>5. Over 90</v>
      </c>
      <c r="T807" t="str">
        <f>IF(AND(ChurnData[[#This Row],[Contract]]="Month-to-month",ChurnData[[#This Row],[InternetService]]="Fiber optic",ChurnData[[#This Row],[TenureMonths]]&lt;=11),"High-risk","Other")</f>
        <v>Other</v>
      </c>
      <c r="U807" t="str">
        <f>IF(ChurnData[[#This Row],[TenureMonths]]&lt;=11,"0-11",IF(ChurnData[[#This Row],[TenureMonths]]&lt;=23,"12-23",IF(ChurnData[[#This Row],[TenureMonths]]&lt;=35,"24-35",IF(ChurnData[[#This Row],[TenureMonths]]&lt;=47,"36-47",IF(ChurnData[[#This Row],[TenureMonths]]&lt;=59,"48-59","60-72")))))</f>
        <v>24-35</v>
      </c>
      <c r="V807">
        <f>IF(ChurnData[[#This Row],[Churn]]="Yes",1,0)</f>
        <v>0</v>
      </c>
    </row>
    <row r="808" spans="1:22" x14ac:dyDescent="0.35">
      <c r="A808" t="s">
        <v>855</v>
      </c>
      <c r="B808" t="s">
        <v>19</v>
      </c>
      <c r="C808">
        <v>0</v>
      </c>
      <c r="D808" t="s">
        <v>21</v>
      </c>
      <c r="E808" t="s">
        <v>21</v>
      </c>
      <c r="F808" t="s">
        <v>49</v>
      </c>
      <c r="G808" s="2">
        <v>38</v>
      </c>
      <c r="H808" t="s">
        <v>20</v>
      </c>
      <c r="I808" t="s">
        <v>23</v>
      </c>
      <c r="J808" t="s">
        <v>20</v>
      </c>
      <c r="K808" t="s">
        <v>21</v>
      </c>
      <c r="L808" t="s">
        <v>29</v>
      </c>
      <c r="M808" t="s">
        <v>20</v>
      </c>
      <c r="N808" t="s">
        <v>25</v>
      </c>
      <c r="O808" s="1">
        <v>80.34</v>
      </c>
      <c r="P808" s="1">
        <v>3030.85</v>
      </c>
      <c r="Q808">
        <v>3</v>
      </c>
      <c r="R808" t="s">
        <v>21</v>
      </c>
      <c r="S808" t="str">
        <f>IF(ChurnData[[#This Row],[MonthlyCharges]]&lt;=30,"1. Up to 30",IF(ChurnData[[#This Row],[MonthlyCharges]]&lt;=50,"2. 31-50",IF(ChurnData[[#This Row],[MonthlyCharges]]&lt;=70,"3. 51-70",IF(ChurnData[[#This Row],[MonthlyCharges]]&lt;=90,"4. 71-90","5. Over 90"))))</f>
        <v>4. 71-90</v>
      </c>
      <c r="T808" t="str">
        <f>IF(AND(ChurnData[[#This Row],[Contract]]="Month-to-month",ChurnData[[#This Row],[InternetService]]="Fiber optic",ChurnData[[#This Row],[TenureMonths]]&lt;=11),"High-risk","Other")</f>
        <v>Other</v>
      </c>
      <c r="U808" t="str">
        <f>IF(ChurnData[[#This Row],[TenureMonths]]&lt;=11,"0-11",IF(ChurnData[[#This Row],[TenureMonths]]&lt;=23,"12-23",IF(ChurnData[[#This Row],[TenureMonths]]&lt;=35,"24-35",IF(ChurnData[[#This Row],[TenureMonths]]&lt;=47,"36-47",IF(ChurnData[[#This Row],[TenureMonths]]&lt;=59,"48-59","60-72")))))</f>
        <v>36-47</v>
      </c>
      <c r="V808">
        <f>IF(ChurnData[[#This Row],[Churn]]="Yes",1,0)</f>
        <v>0</v>
      </c>
    </row>
    <row r="809" spans="1:22" x14ac:dyDescent="0.35">
      <c r="A809" t="s">
        <v>856</v>
      </c>
      <c r="B809" t="s">
        <v>19</v>
      </c>
      <c r="C809">
        <v>0</v>
      </c>
      <c r="D809" t="s">
        <v>21</v>
      </c>
      <c r="E809" t="s">
        <v>21</v>
      </c>
      <c r="F809" t="s">
        <v>41</v>
      </c>
      <c r="G809" s="2">
        <v>21</v>
      </c>
      <c r="H809" t="s">
        <v>21</v>
      </c>
      <c r="I809" t="s">
        <v>23</v>
      </c>
      <c r="J809" t="s">
        <v>20</v>
      </c>
      <c r="K809" t="s">
        <v>21</v>
      </c>
      <c r="L809" t="s">
        <v>33</v>
      </c>
      <c r="M809" t="s">
        <v>20</v>
      </c>
      <c r="N809" t="s">
        <v>43</v>
      </c>
      <c r="O809" s="1">
        <v>78.61</v>
      </c>
      <c r="P809" s="1">
        <v>1628.08</v>
      </c>
      <c r="Q809">
        <v>2</v>
      </c>
      <c r="R809" t="s">
        <v>21</v>
      </c>
      <c r="S809" t="str">
        <f>IF(ChurnData[[#This Row],[MonthlyCharges]]&lt;=30,"1. Up to 30",IF(ChurnData[[#This Row],[MonthlyCharges]]&lt;=50,"2. 31-50",IF(ChurnData[[#This Row],[MonthlyCharges]]&lt;=70,"3. 51-70",IF(ChurnData[[#This Row],[MonthlyCharges]]&lt;=90,"4. 71-90","5. Over 90"))))</f>
        <v>4. 71-90</v>
      </c>
      <c r="T809" t="str">
        <f>IF(AND(ChurnData[[#This Row],[Contract]]="Month-to-month",ChurnData[[#This Row],[InternetService]]="Fiber optic",ChurnData[[#This Row],[TenureMonths]]&lt;=11),"High-risk","Other")</f>
        <v>Other</v>
      </c>
      <c r="U809" t="str">
        <f>IF(ChurnData[[#This Row],[TenureMonths]]&lt;=11,"0-11",IF(ChurnData[[#This Row],[TenureMonths]]&lt;=23,"12-23",IF(ChurnData[[#This Row],[TenureMonths]]&lt;=35,"24-35",IF(ChurnData[[#This Row],[TenureMonths]]&lt;=47,"36-47",IF(ChurnData[[#This Row],[TenureMonths]]&lt;=59,"48-59","60-72")))))</f>
        <v>12-23</v>
      </c>
      <c r="V809">
        <f>IF(ChurnData[[#This Row],[Churn]]="Yes",1,0)</f>
        <v>0</v>
      </c>
    </row>
    <row r="810" spans="1:22" x14ac:dyDescent="0.35">
      <c r="A810" t="s">
        <v>857</v>
      </c>
      <c r="B810" t="s">
        <v>19</v>
      </c>
      <c r="C810">
        <v>0</v>
      </c>
      <c r="D810" t="s">
        <v>21</v>
      </c>
      <c r="E810" t="s">
        <v>21</v>
      </c>
      <c r="F810" t="s">
        <v>39</v>
      </c>
      <c r="G810" s="2">
        <v>17</v>
      </c>
      <c r="H810" t="s">
        <v>20</v>
      </c>
      <c r="I810" t="s">
        <v>21</v>
      </c>
      <c r="J810" t="s">
        <v>28</v>
      </c>
      <c r="K810" t="s">
        <v>28</v>
      </c>
      <c r="L810" t="s">
        <v>29</v>
      </c>
      <c r="M810" t="s">
        <v>20</v>
      </c>
      <c r="N810" t="s">
        <v>30</v>
      </c>
      <c r="O810" s="1">
        <v>29.65</v>
      </c>
      <c r="P810" s="1">
        <v>502.59</v>
      </c>
      <c r="Q810">
        <v>0</v>
      </c>
      <c r="R810" t="s">
        <v>21</v>
      </c>
      <c r="S810" t="str">
        <f>IF(ChurnData[[#This Row],[MonthlyCharges]]&lt;=30,"1. Up to 30",IF(ChurnData[[#This Row],[MonthlyCharges]]&lt;=50,"2. 31-50",IF(ChurnData[[#This Row],[MonthlyCharges]]&lt;=70,"3. 51-70",IF(ChurnData[[#This Row],[MonthlyCharges]]&lt;=90,"4. 71-90","5. Over 90"))))</f>
        <v>1. Up to 30</v>
      </c>
      <c r="T810" t="str">
        <f>IF(AND(ChurnData[[#This Row],[Contract]]="Month-to-month",ChurnData[[#This Row],[InternetService]]="Fiber optic",ChurnData[[#This Row],[TenureMonths]]&lt;=11),"High-risk","Other")</f>
        <v>Other</v>
      </c>
      <c r="U810" t="str">
        <f>IF(ChurnData[[#This Row],[TenureMonths]]&lt;=11,"0-11",IF(ChurnData[[#This Row],[TenureMonths]]&lt;=23,"12-23",IF(ChurnData[[#This Row],[TenureMonths]]&lt;=35,"24-35",IF(ChurnData[[#This Row],[TenureMonths]]&lt;=47,"36-47",IF(ChurnData[[#This Row],[TenureMonths]]&lt;=59,"48-59","60-72")))))</f>
        <v>12-23</v>
      </c>
      <c r="V810">
        <f>IF(ChurnData[[#This Row],[Churn]]="Yes",1,0)</f>
        <v>0</v>
      </c>
    </row>
    <row r="811" spans="1:22" x14ac:dyDescent="0.35">
      <c r="A811" t="s">
        <v>858</v>
      </c>
      <c r="B811" t="s">
        <v>36</v>
      </c>
      <c r="C811">
        <v>0</v>
      </c>
      <c r="D811" t="s">
        <v>21</v>
      </c>
      <c r="E811" t="s">
        <v>21</v>
      </c>
      <c r="F811" t="s">
        <v>45</v>
      </c>
      <c r="G811" s="2">
        <v>34</v>
      </c>
      <c r="H811" t="s">
        <v>20</v>
      </c>
      <c r="I811" t="s">
        <v>21</v>
      </c>
      <c r="J811" t="s">
        <v>28</v>
      </c>
      <c r="K811" t="s">
        <v>28</v>
      </c>
      <c r="L811" t="s">
        <v>29</v>
      </c>
      <c r="M811" t="s">
        <v>20</v>
      </c>
      <c r="N811" t="s">
        <v>25</v>
      </c>
      <c r="O811" s="1">
        <v>34.39</v>
      </c>
      <c r="P811" s="1">
        <v>1150.23</v>
      </c>
      <c r="Q811">
        <v>2</v>
      </c>
      <c r="R811" t="s">
        <v>21</v>
      </c>
      <c r="S811" t="str">
        <f>IF(ChurnData[[#This Row],[MonthlyCharges]]&lt;=30,"1. Up to 30",IF(ChurnData[[#This Row],[MonthlyCharges]]&lt;=50,"2. 31-50",IF(ChurnData[[#This Row],[MonthlyCharges]]&lt;=70,"3. 51-70",IF(ChurnData[[#This Row],[MonthlyCharges]]&lt;=90,"4. 71-90","5. Over 90"))))</f>
        <v>2. 31-50</v>
      </c>
      <c r="T811" t="str">
        <f>IF(AND(ChurnData[[#This Row],[Contract]]="Month-to-month",ChurnData[[#This Row],[InternetService]]="Fiber optic",ChurnData[[#This Row],[TenureMonths]]&lt;=11),"High-risk","Other")</f>
        <v>Other</v>
      </c>
      <c r="U811" t="str">
        <f>IF(ChurnData[[#This Row],[TenureMonths]]&lt;=11,"0-11",IF(ChurnData[[#This Row],[TenureMonths]]&lt;=23,"12-23",IF(ChurnData[[#This Row],[TenureMonths]]&lt;=35,"24-35",IF(ChurnData[[#This Row],[TenureMonths]]&lt;=47,"36-47",IF(ChurnData[[#This Row],[TenureMonths]]&lt;=59,"48-59","60-72")))))</f>
        <v>24-35</v>
      </c>
      <c r="V811">
        <f>IF(ChurnData[[#This Row],[Churn]]="Yes",1,0)</f>
        <v>0</v>
      </c>
    </row>
    <row r="812" spans="1:22" x14ac:dyDescent="0.35">
      <c r="A812" t="s">
        <v>859</v>
      </c>
      <c r="B812" t="s">
        <v>19</v>
      </c>
      <c r="C812">
        <v>0</v>
      </c>
      <c r="D812" t="s">
        <v>20</v>
      </c>
      <c r="E812" t="s">
        <v>20</v>
      </c>
      <c r="F812" t="s">
        <v>22</v>
      </c>
      <c r="G812" s="2">
        <v>27</v>
      </c>
      <c r="H812" t="s">
        <v>20</v>
      </c>
      <c r="I812" t="s">
        <v>23</v>
      </c>
      <c r="J812" t="s">
        <v>21</v>
      </c>
      <c r="K812" t="s">
        <v>20</v>
      </c>
      <c r="L812" t="s">
        <v>33</v>
      </c>
      <c r="M812" t="s">
        <v>21</v>
      </c>
      <c r="N812" t="s">
        <v>43</v>
      </c>
      <c r="O812" s="1">
        <v>81.28</v>
      </c>
      <c r="P812" s="1">
        <v>2197.9699999999998</v>
      </c>
      <c r="Q812">
        <v>2</v>
      </c>
      <c r="R812" t="s">
        <v>21</v>
      </c>
      <c r="S812" t="str">
        <f>IF(ChurnData[[#This Row],[MonthlyCharges]]&lt;=30,"1. Up to 30",IF(ChurnData[[#This Row],[MonthlyCharges]]&lt;=50,"2. 31-50",IF(ChurnData[[#This Row],[MonthlyCharges]]&lt;=70,"3. 51-70",IF(ChurnData[[#This Row],[MonthlyCharges]]&lt;=90,"4. 71-90","5. Over 90"))))</f>
        <v>4. 71-90</v>
      </c>
      <c r="T812" t="str">
        <f>IF(AND(ChurnData[[#This Row],[Contract]]="Month-to-month",ChurnData[[#This Row],[InternetService]]="Fiber optic",ChurnData[[#This Row],[TenureMonths]]&lt;=11),"High-risk","Other")</f>
        <v>Other</v>
      </c>
      <c r="U812" t="str">
        <f>IF(ChurnData[[#This Row],[TenureMonths]]&lt;=11,"0-11",IF(ChurnData[[#This Row],[TenureMonths]]&lt;=23,"12-23",IF(ChurnData[[#This Row],[TenureMonths]]&lt;=35,"24-35",IF(ChurnData[[#This Row],[TenureMonths]]&lt;=47,"36-47",IF(ChurnData[[#This Row],[TenureMonths]]&lt;=59,"48-59","60-72")))))</f>
        <v>24-35</v>
      </c>
      <c r="V812">
        <f>IF(ChurnData[[#This Row],[Churn]]="Yes",1,0)</f>
        <v>0</v>
      </c>
    </row>
    <row r="813" spans="1:22" x14ac:dyDescent="0.35">
      <c r="A813" t="s">
        <v>860</v>
      </c>
      <c r="B813" t="s">
        <v>36</v>
      </c>
      <c r="C813">
        <v>0</v>
      </c>
      <c r="D813" t="s">
        <v>21</v>
      </c>
      <c r="E813" t="s">
        <v>21</v>
      </c>
      <c r="F813" t="s">
        <v>45</v>
      </c>
      <c r="G813" s="2">
        <v>2</v>
      </c>
      <c r="H813" t="s">
        <v>20</v>
      </c>
      <c r="I813" t="s">
        <v>23</v>
      </c>
      <c r="J813" t="s">
        <v>21</v>
      </c>
      <c r="K813" t="s">
        <v>21</v>
      </c>
      <c r="L813" t="s">
        <v>33</v>
      </c>
      <c r="M813" t="s">
        <v>21</v>
      </c>
      <c r="N813" t="s">
        <v>25</v>
      </c>
      <c r="O813" s="1">
        <v>88.25</v>
      </c>
      <c r="P813" s="1">
        <v>171.21</v>
      </c>
      <c r="Q813">
        <v>1</v>
      </c>
      <c r="R813" t="s">
        <v>20</v>
      </c>
      <c r="S813" t="str">
        <f>IF(ChurnData[[#This Row],[MonthlyCharges]]&lt;=30,"1. Up to 30",IF(ChurnData[[#This Row],[MonthlyCharges]]&lt;=50,"2. 31-50",IF(ChurnData[[#This Row],[MonthlyCharges]]&lt;=70,"3. 51-70",IF(ChurnData[[#This Row],[MonthlyCharges]]&lt;=90,"4. 71-90","5. Over 90"))))</f>
        <v>4. 71-90</v>
      </c>
      <c r="T813" t="str">
        <f>IF(AND(ChurnData[[#This Row],[Contract]]="Month-to-month",ChurnData[[#This Row],[InternetService]]="Fiber optic",ChurnData[[#This Row],[TenureMonths]]&lt;=11),"High-risk","Other")</f>
        <v>High-risk</v>
      </c>
      <c r="U813" t="str">
        <f>IF(ChurnData[[#This Row],[TenureMonths]]&lt;=11,"0-11",IF(ChurnData[[#This Row],[TenureMonths]]&lt;=23,"12-23",IF(ChurnData[[#This Row],[TenureMonths]]&lt;=35,"24-35",IF(ChurnData[[#This Row],[TenureMonths]]&lt;=47,"36-47",IF(ChurnData[[#This Row],[TenureMonths]]&lt;=59,"48-59","60-72")))))</f>
        <v>0-11</v>
      </c>
      <c r="V813">
        <f>IF(ChurnData[[#This Row],[Churn]]="Yes",1,0)</f>
        <v>1</v>
      </c>
    </row>
    <row r="814" spans="1:22" x14ac:dyDescent="0.35">
      <c r="A814" t="s">
        <v>861</v>
      </c>
      <c r="B814" t="s">
        <v>36</v>
      </c>
      <c r="C814">
        <v>0</v>
      </c>
      <c r="D814" t="s">
        <v>20</v>
      </c>
      <c r="E814" t="s">
        <v>20</v>
      </c>
      <c r="F814" t="s">
        <v>41</v>
      </c>
      <c r="G814" s="2">
        <v>25</v>
      </c>
      <c r="H814" t="s">
        <v>20</v>
      </c>
      <c r="I814" t="s">
        <v>23</v>
      </c>
      <c r="J814" t="s">
        <v>21</v>
      </c>
      <c r="K814" t="s">
        <v>20</v>
      </c>
      <c r="L814" t="s">
        <v>33</v>
      </c>
      <c r="M814" t="s">
        <v>21</v>
      </c>
      <c r="N814" t="s">
        <v>34</v>
      </c>
      <c r="O814" s="1">
        <v>93.38</v>
      </c>
      <c r="P814" s="1">
        <v>2360.7399999999998</v>
      </c>
      <c r="Q814">
        <v>1</v>
      </c>
      <c r="R814" t="s">
        <v>20</v>
      </c>
      <c r="S814" t="str">
        <f>IF(ChurnData[[#This Row],[MonthlyCharges]]&lt;=30,"1. Up to 30",IF(ChurnData[[#This Row],[MonthlyCharges]]&lt;=50,"2. 31-50",IF(ChurnData[[#This Row],[MonthlyCharges]]&lt;=70,"3. 51-70",IF(ChurnData[[#This Row],[MonthlyCharges]]&lt;=90,"4. 71-90","5. Over 90"))))</f>
        <v>5. Over 90</v>
      </c>
      <c r="T814" t="str">
        <f>IF(AND(ChurnData[[#This Row],[Contract]]="Month-to-month",ChurnData[[#This Row],[InternetService]]="Fiber optic",ChurnData[[#This Row],[TenureMonths]]&lt;=11),"High-risk","Other")</f>
        <v>Other</v>
      </c>
      <c r="U814" t="str">
        <f>IF(ChurnData[[#This Row],[TenureMonths]]&lt;=11,"0-11",IF(ChurnData[[#This Row],[TenureMonths]]&lt;=23,"12-23",IF(ChurnData[[#This Row],[TenureMonths]]&lt;=35,"24-35",IF(ChurnData[[#This Row],[TenureMonths]]&lt;=47,"36-47",IF(ChurnData[[#This Row],[TenureMonths]]&lt;=59,"48-59","60-72")))))</f>
        <v>24-35</v>
      </c>
      <c r="V814">
        <f>IF(ChurnData[[#This Row],[Churn]]="Yes",1,0)</f>
        <v>1</v>
      </c>
    </row>
    <row r="815" spans="1:22" x14ac:dyDescent="0.35">
      <c r="A815" t="s">
        <v>862</v>
      </c>
      <c r="B815" t="s">
        <v>36</v>
      </c>
      <c r="C815">
        <v>1</v>
      </c>
      <c r="D815" t="s">
        <v>20</v>
      </c>
      <c r="E815" t="s">
        <v>21</v>
      </c>
      <c r="F815" t="s">
        <v>47</v>
      </c>
      <c r="G815" s="2">
        <v>28</v>
      </c>
      <c r="H815" t="s">
        <v>20</v>
      </c>
      <c r="I815" t="s">
        <v>21</v>
      </c>
      <c r="J815" t="s">
        <v>28</v>
      </c>
      <c r="K815" t="s">
        <v>28</v>
      </c>
      <c r="L815" t="s">
        <v>29</v>
      </c>
      <c r="M815" t="s">
        <v>20</v>
      </c>
      <c r="N815" t="s">
        <v>34</v>
      </c>
      <c r="O815" s="1">
        <v>33.33</v>
      </c>
      <c r="P815" s="1">
        <v>958.89</v>
      </c>
      <c r="Q815">
        <v>2</v>
      </c>
      <c r="R815" t="s">
        <v>21</v>
      </c>
      <c r="S815" t="str">
        <f>IF(ChurnData[[#This Row],[MonthlyCharges]]&lt;=30,"1. Up to 30",IF(ChurnData[[#This Row],[MonthlyCharges]]&lt;=50,"2. 31-50",IF(ChurnData[[#This Row],[MonthlyCharges]]&lt;=70,"3. 51-70",IF(ChurnData[[#This Row],[MonthlyCharges]]&lt;=90,"4. 71-90","5. Over 90"))))</f>
        <v>2. 31-50</v>
      </c>
      <c r="T815" t="str">
        <f>IF(AND(ChurnData[[#This Row],[Contract]]="Month-to-month",ChurnData[[#This Row],[InternetService]]="Fiber optic",ChurnData[[#This Row],[TenureMonths]]&lt;=11),"High-risk","Other")</f>
        <v>Other</v>
      </c>
      <c r="U815" t="str">
        <f>IF(ChurnData[[#This Row],[TenureMonths]]&lt;=11,"0-11",IF(ChurnData[[#This Row],[TenureMonths]]&lt;=23,"12-23",IF(ChurnData[[#This Row],[TenureMonths]]&lt;=35,"24-35",IF(ChurnData[[#This Row],[TenureMonths]]&lt;=47,"36-47",IF(ChurnData[[#This Row],[TenureMonths]]&lt;=59,"48-59","60-72")))))</f>
        <v>24-35</v>
      </c>
      <c r="V815">
        <f>IF(ChurnData[[#This Row],[Churn]]="Yes",1,0)</f>
        <v>0</v>
      </c>
    </row>
    <row r="816" spans="1:22" x14ac:dyDescent="0.35">
      <c r="A816" t="s">
        <v>863</v>
      </c>
      <c r="B816" t="s">
        <v>36</v>
      </c>
      <c r="C816">
        <v>1</v>
      </c>
      <c r="D816" t="s">
        <v>20</v>
      </c>
      <c r="E816" t="s">
        <v>20</v>
      </c>
      <c r="F816" t="s">
        <v>41</v>
      </c>
      <c r="G816" s="2">
        <v>36</v>
      </c>
      <c r="H816" t="s">
        <v>20</v>
      </c>
      <c r="I816" t="s">
        <v>23</v>
      </c>
      <c r="J816" t="s">
        <v>21</v>
      </c>
      <c r="K816" t="s">
        <v>21</v>
      </c>
      <c r="L816" t="s">
        <v>29</v>
      </c>
      <c r="M816" t="s">
        <v>20</v>
      </c>
      <c r="N816" t="s">
        <v>30</v>
      </c>
      <c r="O816" s="1">
        <v>84.27</v>
      </c>
      <c r="P816" s="1">
        <v>3090.44</v>
      </c>
      <c r="Q816">
        <v>2</v>
      </c>
      <c r="R816" t="s">
        <v>20</v>
      </c>
      <c r="S816" t="str">
        <f>IF(ChurnData[[#This Row],[MonthlyCharges]]&lt;=30,"1. Up to 30",IF(ChurnData[[#This Row],[MonthlyCharges]]&lt;=50,"2. 31-50",IF(ChurnData[[#This Row],[MonthlyCharges]]&lt;=70,"3. 51-70",IF(ChurnData[[#This Row],[MonthlyCharges]]&lt;=90,"4. 71-90","5. Over 90"))))</f>
        <v>4. 71-90</v>
      </c>
      <c r="T816" t="str">
        <f>IF(AND(ChurnData[[#This Row],[Contract]]="Month-to-month",ChurnData[[#This Row],[InternetService]]="Fiber optic",ChurnData[[#This Row],[TenureMonths]]&lt;=11),"High-risk","Other")</f>
        <v>Other</v>
      </c>
      <c r="U816" t="str">
        <f>IF(ChurnData[[#This Row],[TenureMonths]]&lt;=11,"0-11",IF(ChurnData[[#This Row],[TenureMonths]]&lt;=23,"12-23",IF(ChurnData[[#This Row],[TenureMonths]]&lt;=35,"24-35",IF(ChurnData[[#This Row],[TenureMonths]]&lt;=47,"36-47",IF(ChurnData[[#This Row],[TenureMonths]]&lt;=59,"48-59","60-72")))))</f>
        <v>36-47</v>
      </c>
      <c r="V816">
        <f>IF(ChurnData[[#This Row],[Churn]]="Yes",1,0)</f>
        <v>1</v>
      </c>
    </row>
    <row r="817" spans="1:22" x14ac:dyDescent="0.35">
      <c r="A817" t="s">
        <v>864</v>
      </c>
      <c r="B817" t="s">
        <v>36</v>
      </c>
      <c r="C817">
        <v>0</v>
      </c>
      <c r="D817" t="s">
        <v>20</v>
      </c>
      <c r="E817" t="s">
        <v>21</v>
      </c>
      <c r="F817" t="s">
        <v>45</v>
      </c>
      <c r="G817" s="2">
        <v>14</v>
      </c>
      <c r="H817" t="s">
        <v>20</v>
      </c>
      <c r="I817" t="s">
        <v>21</v>
      </c>
      <c r="J817" t="s">
        <v>28</v>
      </c>
      <c r="K817" t="s">
        <v>28</v>
      </c>
      <c r="L817" t="s">
        <v>33</v>
      </c>
      <c r="M817" t="s">
        <v>21</v>
      </c>
      <c r="N817" t="s">
        <v>30</v>
      </c>
      <c r="O817" s="1">
        <v>28.46</v>
      </c>
      <c r="P817" s="1">
        <v>397.91</v>
      </c>
      <c r="Q817">
        <v>1</v>
      </c>
      <c r="R817" t="s">
        <v>20</v>
      </c>
      <c r="S817" t="str">
        <f>IF(ChurnData[[#This Row],[MonthlyCharges]]&lt;=30,"1. Up to 30",IF(ChurnData[[#This Row],[MonthlyCharges]]&lt;=50,"2. 31-50",IF(ChurnData[[#This Row],[MonthlyCharges]]&lt;=70,"3. 51-70",IF(ChurnData[[#This Row],[MonthlyCharges]]&lt;=90,"4. 71-90","5. Over 90"))))</f>
        <v>1. Up to 30</v>
      </c>
      <c r="T817" t="str">
        <f>IF(AND(ChurnData[[#This Row],[Contract]]="Month-to-month",ChurnData[[#This Row],[InternetService]]="Fiber optic",ChurnData[[#This Row],[TenureMonths]]&lt;=11),"High-risk","Other")</f>
        <v>Other</v>
      </c>
      <c r="U817" t="str">
        <f>IF(ChurnData[[#This Row],[TenureMonths]]&lt;=11,"0-11",IF(ChurnData[[#This Row],[TenureMonths]]&lt;=23,"12-23",IF(ChurnData[[#This Row],[TenureMonths]]&lt;=35,"24-35",IF(ChurnData[[#This Row],[TenureMonths]]&lt;=47,"36-47",IF(ChurnData[[#This Row],[TenureMonths]]&lt;=59,"48-59","60-72")))))</f>
        <v>12-23</v>
      </c>
      <c r="V817">
        <f>IF(ChurnData[[#This Row],[Churn]]="Yes",1,0)</f>
        <v>1</v>
      </c>
    </row>
    <row r="818" spans="1:22" x14ac:dyDescent="0.35">
      <c r="A818" t="s">
        <v>865</v>
      </c>
      <c r="B818" t="s">
        <v>36</v>
      </c>
      <c r="C818">
        <v>1</v>
      </c>
      <c r="D818" t="s">
        <v>21</v>
      </c>
      <c r="E818" t="s">
        <v>21</v>
      </c>
      <c r="F818" t="s">
        <v>22</v>
      </c>
      <c r="G818" s="2">
        <v>12</v>
      </c>
      <c r="H818" t="s">
        <v>20</v>
      </c>
      <c r="I818" t="s">
        <v>23</v>
      </c>
      <c r="J818" t="s">
        <v>21</v>
      </c>
      <c r="K818" t="s">
        <v>21</v>
      </c>
      <c r="L818" t="s">
        <v>33</v>
      </c>
      <c r="M818" t="s">
        <v>21</v>
      </c>
      <c r="N818" t="s">
        <v>43</v>
      </c>
      <c r="O818" s="1">
        <v>87.92</v>
      </c>
      <c r="P818" s="1">
        <v>1028</v>
      </c>
      <c r="Q818">
        <v>2</v>
      </c>
      <c r="R818" t="s">
        <v>21</v>
      </c>
      <c r="S818" t="str">
        <f>IF(ChurnData[[#This Row],[MonthlyCharges]]&lt;=30,"1. Up to 30",IF(ChurnData[[#This Row],[MonthlyCharges]]&lt;=50,"2. 31-50",IF(ChurnData[[#This Row],[MonthlyCharges]]&lt;=70,"3. 51-70",IF(ChurnData[[#This Row],[MonthlyCharges]]&lt;=90,"4. 71-90","5. Over 90"))))</f>
        <v>4. 71-90</v>
      </c>
      <c r="T818" t="str">
        <f>IF(AND(ChurnData[[#This Row],[Contract]]="Month-to-month",ChurnData[[#This Row],[InternetService]]="Fiber optic",ChurnData[[#This Row],[TenureMonths]]&lt;=11),"High-risk","Other")</f>
        <v>Other</v>
      </c>
      <c r="U818" t="str">
        <f>IF(ChurnData[[#This Row],[TenureMonths]]&lt;=11,"0-11",IF(ChurnData[[#This Row],[TenureMonths]]&lt;=23,"12-23",IF(ChurnData[[#This Row],[TenureMonths]]&lt;=35,"24-35",IF(ChurnData[[#This Row],[TenureMonths]]&lt;=47,"36-47",IF(ChurnData[[#This Row],[TenureMonths]]&lt;=59,"48-59","60-72")))))</f>
        <v>12-23</v>
      </c>
      <c r="V818">
        <f>IF(ChurnData[[#This Row],[Churn]]="Yes",1,0)</f>
        <v>0</v>
      </c>
    </row>
    <row r="819" spans="1:22" x14ac:dyDescent="0.35">
      <c r="A819" t="s">
        <v>866</v>
      </c>
      <c r="B819" t="s">
        <v>19</v>
      </c>
      <c r="C819">
        <v>0</v>
      </c>
      <c r="D819" t="s">
        <v>20</v>
      </c>
      <c r="E819" t="s">
        <v>21</v>
      </c>
      <c r="F819" t="s">
        <v>41</v>
      </c>
      <c r="G819" s="2">
        <v>13</v>
      </c>
      <c r="H819" t="s">
        <v>20</v>
      </c>
      <c r="I819" t="s">
        <v>23</v>
      </c>
      <c r="J819" t="s">
        <v>21</v>
      </c>
      <c r="K819" t="s">
        <v>21</v>
      </c>
      <c r="L819" t="s">
        <v>33</v>
      </c>
      <c r="M819" t="s">
        <v>21</v>
      </c>
      <c r="N819" t="s">
        <v>34</v>
      </c>
      <c r="O819" s="1">
        <v>91.5</v>
      </c>
      <c r="P819" s="1">
        <v>1154.77</v>
      </c>
      <c r="Q819">
        <v>0</v>
      </c>
      <c r="R819" t="s">
        <v>21</v>
      </c>
      <c r="S819" t="str">
        <f>IF(ChurnData[[#This Row],[MonthlyCharges]]&lt;=30,"1. Up to 30",IF(ChurnData[[#This Row],[MonthlyCharges]]&lt;=50,"2. 31-50",IF(ChurnData[[#This Row],[MonthlyCharges]]&lt;=70,"3. 51-70",IF(ChurnData[[#This Row],[MonthlyCharges]]&lt;=90,"4. 71-90","5. Over 90"))))</f>
        <v>5. Over 90</v>
      </c>
      <c r="T819" t="str">
        <f>IF(AND(ChurnData[[#This Row],[Contract]]="Month-to-month",ChurnData[[#This Row],[InternetService]]="Fiber optic",ChurnData[[#This Row],[TenureMonths]]&lt;=11),"High-risk","Other")</f>
        <v>Other</v>
      </c>
      <c r="U819" t="str">
        <f>IF(ChurnData[[#This Row],[TenureMonths]]&lt;=11,"0-11",IF(ChurnData[[#This Row],[TenureMonths]]&lt;=23,"12-23",IF(ChurnData[[#This Row],[TenureMonths]]&lt;=35,"24-35",IF(ChurnData[[#This Row],[TenureMonths]]&lt;=47,"36-47",IF(ChurnData[[#This Row],[TenureMonths]]&lt;=59,"48-59","60-72")))))</f>
        <v>12-23</v>
      </c>
      <c r="V819">
        <f>IF(ChurnData[[#This Row],[Churn]]="Yes",1,0)</f>
        <v>0</v>
      </c>
    </row>
    <row r="820" spans="1:22" x14ac:dyDescent="0.35">
      <c r="A820" t="s">
        <v>867</v>
      </c>
      <c r="B820" t="s">
        <v>36</v>
      </c>
      <c r="C820">
        <v>0</v>
      </c>
      <c r="D820" t="s">
        <v>21</v>
      </c>
      <c r="E820" t="s">
        <v>20</v>
      </c>
      <c r="F820" t="s">
        <v>47</v>
      </c>
      <c r="G820" s="2">
        <v>38</v>
      </c>
      <c r="H820" t="s">
        <v>20</v>
      </c>
      <c r="I820" t="s">
        <v>21</v>
      </c>
      <c r="J820" t="s">
        <v>28</v>
      </c>
      <c r="K820" t="s">
        <v>28</v>
      </c>
      <c r="L820" t="s">
        <v>29</v>
      </c>
      <c r="M820" t="s">
        <v>20</v>
      </c>
      <c r="N820" t="s">
        <v>25</v>
      </c>
      <c r="O820" s="1">
        <v>28.62</v>
      </c>
      <c r="P820" s="1">
        <v>1094.93</v>
      </c>
      <c r="Q820">
        <v>4</v>
      </c>
      <c r="R820" t="s">
        <v>21</v>
      </c>
      <c r="S820" t="str">
        <f>IF(ChurnData[[#This Row],[MonthlyCharges]]&lt;=30,"1. Up to 30",IF(ChurnData[[#This Row],[MonthlyCharges]]&lt;=50,"2. 31-50",IF(ChurnData[[#This Row],[MonthlyCharges]]&lt;=70,"3. 51-70",IF(ChurnData[[#This Row],[MonthlyCharges]]&lt;=90,"4. 71-90","5. Over 90"))))</f>
        <v>1. Up to 30</v>
      </c>
      <c r="T820" t="str">
        <f>IF(AND(ChurnData[[#This Row],[Contract]]="Month-to-month",ChurnData[[#This Row],[InternetService]]="Fiber optic",ChurnData[[#This Row],[TenureMonths]]&lt;=11),"High-risk","Other")</f>
        <v>Other</v>
      </c>
      <c r="U820" t="str">
        <f>IF(ChurnData[[#This Row],[TenureMonths]]&lt;=11,"0-11",IF(ChurnData[[#This Row],[TenureMonths]]&lt;=23,"12-23",IF(ChurnData[[#This Row],[TenureMonths]]&lt;=35,"24-35",IF(ChurnData[[#This Row],[TenureMonths]]&lt;=47,"36-47",IF(ChurnData[[#This Row],[TenureMonths]]&lt;=59,"48-59","60-72")))))</f>
        <v>36-47</v>
      </c>
      <c r="V820">
        <f>IF(ChurnData[[#This Row],[Churn]]="Yes",1,0)</f>
        <v>0</v>
      </c>
    </row>
    <row r="821" spans="1:22" x14ac:dyDescent="0.35">
      <c r="A821" t="s">
        <v>868</v>
      </c>
      <c r="B821" t="s">
        <v>36</v>
      </c>
      <c r="C821">
        <v>0</v>
      </c>
      <c r="D821" t="s">
        <v>21</v>
      </c>
      <c r="E821" t="s">
        <v>21</v>
      </c>
      <c r="F821" t="s">
        <v>56</v>
      </c>
      <c r="G821" s="2">
        <v>45</v>
      </c>
      <c r="H821" t="s">
        <v>20</v>
      </c>
      <c r="I821" t="s">
        <v>23</v>
      </c>
      <c r="J821" t="s">
        <v>21</v>
      </c>
      <c r="K821" t="s">
        <v>21</v>
      </c>
      <c r="L821" t="s">
        <v>29</v>
      </c>
      <c r="M821" t="s">
        <v>20</v>
      </c>
      <c r="N821" t="s">
        <v>30</v>
      </c>
      <c r="O821" s="1">
        <v>89.35</v>
      </c>
      <c r="P821" s="1">
        <v>4069.16</v>
      </c>
      <c r="Q821">
        <v>1</v>
      </c>
      <c r="R821" t="s">
        <v>21</v>
      </c>
      <c r="S821" t="str">
        <f>IF(ChurnData[[#This Row],[MonthlyCharges]]&lt;=30,"1. Up to 30",IF(ChurnData[[#This Row],[MonthlyCharges]]&lt;=50,"2. 31-50",IF(ChurnData[[#This Row],[MonthlyCharges]]&lt;=70,"3. 51-70",IF(ChurnData[[#This Row],[MonthlyCharges]]&lt;=90,"4. 71-90","5. Over 90"))))</f>
        <v>4. 71-90</v>
      </c>
      <c r="T821" t="str">
        <f>IF(AND(ChurnData[[#This Row],[Contract]]="Month-to-month",ChurnData[[#This Row],[InternetService]]="Fiber optic",ChurnData[[#This Row],[TenureMonths]]&lt;=11),"High-risk","Other")</f>
        <v>Other</v>
      </c>
      <c r="U821" t="str">
        <f>IF(ChurnData[[#This Row],[TenureMonths]]&lt;=11,"0-11",IF(ChurnData[[#This Row],[TenureMonths]]&lt;=23,"12-23",IF(ChurnData[[#This Row],[TenureMonths]]&lt;=35,"24-35",IF(ChurnData[[#This Row],[TenureMonths]]&lt;=47,"36-47",IF(ChurnData[[#This Row],[TenureMonths]]&lt;=59,"48-59","60-72")))))</f>
        <v>36-47</v>
      </c>
      <c r="V821">
        <f>IF(ChurnData[[#This Row],[Churn]]="Yes",1,0)</f>
        <v>0</v>
      </c>
    </row>
    <row r="822" spans="1:22" x14ac:dyDescent="0.35">
      <c r="A822" t="s">
        <v>869</v>
      </c>
      <c r="B822" t="s">
        <v>19</v>
      </c>
      <c r="C822">
        <v>0</v>
      </c>
      <c r="D822" t="s">
        <v>21</v>
      </c>
      <c r="E822" t="s">
        <v>21</v>
      </c>
      <c r="F822" t="s">
        <v>47</v>
      </c>
      <c r="G822" s="2">
        <v>29</v>
      </c>
      <c r="H822" t="s">
        <v>20</v>
      </c>
      <c r="I822" t="s">
        <v>32</v>
      </c>
      <c r="J822" t="s">
        <v>21</v>
      </c>
      <c r="K822" t="s">
        <v>21</v>
      </c>
      <c r="L822" t="s">
        <v>29</v>
      </c>
      <c r="M822" t="s">
        <v>20</v>
      </c>
      <c r="N822" t="s">
        <v>43</v>
      </c>
      <c r="O822" s="1">
        <v>58.21</v>
      </c>
      <c r="P822" s="1">
        <v>1689.26</v>
      </c>
      <c r="Q822">
        <v>1</v>
      </c>
      <c r="R822" t="s">
        <v>21</v>
      </c>
      <c r="S822" t="str">
        <f>IF(ChurnData[[#This Row],[MonthlyCharges]]&lt;=30,"1. Up to 30",IF(ChurnData[[#This Row],[MonthlyCharges]]&lt;=50,"2. 31-50",IF(ChurnData[[#This Row],[MonthlyCharges]]&lt;=70,"3. 51-70",IF(ChurnData[[#This Row],[MonthlyCharges]]&lt;=90,"4. 71-90","5. Over 90"))))</f>
        <v>3. 51-70</v>
      </c>
      <c r="T822" t="str">
        <f>IF(AND(ChurnData[[#This Row],[Contract]]="Month-to-month",ChurnData[[#This Row],[InternetService]]="Fiber optic",ChurnData[[#This Row],[TenureMonths]]&lt;=11),"High-risk","Other")</f>
        <v>Other</v>
      </c>
      <c r="U822" t="str">
        <f>IF(ChurnData[[#This Row],[TenureMonths]]&lt;=11,"0-11",IF(ChurnData[[#This Row],[TenureMonths]]&lt;=23,"12-23",IF(ChurnData[[#This Row],[TenureMonths]]&lt;=35,"24-35",IF(ChurnData[[#This Row],[TenureMonths]]&lt;=47,"36-47",IF(ChurnData[[#This Row],[TenureMonths]]&lt;=59,"48-59","60-72")))))</f>
        <v>24-35</v>
      </c>
      <c r="V822">
        <f>IF(ChurnData[[#This Row],[Churn]]="Yes",1,0)</f>
        <v>0</v>
      </c>
    </row>
    <row r="823" spans="1:22" x14ac:dyDescent="0.35">
      <c r="A823" t="s">
        <v>870</v>
      </c>
      <c r="B823" t="s">
        <v>19</v>
      </c>
      <c r="C823">
        <v>0</v>
      </c>
      <c r="D823" t="s">
        <v>21</v>
      </c>
      <c r="E823" t="s">
        <v>21</v>
      </c>
      <c r="F823" t="s">
        <v>49</v>
      </c>
      <c r="G823" s="2">
        <v>72</v>
      </c>
      <c r="H823" t="s">
        <v>20</v>
      </c>
      <c r="I823" t="s">
        <v>23</v>
      </c>
      <c r="J823" t="s">
        <v>20</v>
      </c>
      <c r="K823" t="s">
        <v>21</v>
      </c>
      <c r="L823" t="s">
        <v>24</v>
      </c>
      <c r="M823" t="s">
        <v>20</v>
      </c>
      <c r="N823" t="s">
        <v>43</v>
      </c>
      <c r="O823" s="1">
        <v>88.93</v>
      </c>
      <c r="P823" s="1">
        <v>6249.76</v>
      </c>
      <c r="Q823">
        <v>0</v>
      </c>
      <c r="R823" t="s">
        <v>21</v>
      </c>
      <c r="S823" t="str">
        <f>IF(ChurnData[[#This Row],[MonthlyCharges]]&lt;=30,"1. Up to 30",IF(ChurnData[[#This Row],[MonthlyCharges]]&lt;=50,"2. 31-50",IF(ChurnData[[#This Row],[MonthlyCharges]]&lt;=70,"3. 51-70",IF(ChurnData[[#This Row],[MonthlyCharges]]&lt;=90,"4. 71-90","5. Over 90"))))</f>
        <v>4. 71-90</v>
      </c>
      <c r="T823" t="str">
        <f>IF(AND(ChurnData[[#This Row],[Contract]]="Month-to-month",ChurnData[[#This Row],[InternetService]]="Fiber optic",ChurnData[[#This Row],[TenureMonths]]&lt;=11),"High-risk","Other")</f>
        <v>Other</v>
      </c>
      <c r="U823" t="str">
        <f>IF(ChurnData[[#This Row],[TenureMonths]]&lt;=11,"0-11",IF(ChurnData[[#This Row],[TenureMonths]]&lt;=23,"12-23",IF(ChurnData[[#This Row],[TenureMonths]]&lt;=35,"24-35",IF(ChurnData[[#This Row],[TenureMonths]]&lt;=47,"36-47",IF(ChurnData[[#This Row],[TenureMonths]]&lt;=59,"48-59","60-72")))))</f>
        <v>60-72</v>
      </c>
      <c r="V823">
        <f>IF(ChurnData[[#This Row],[Churn]]="Yes",1,0)</f>
        <v>0</v>
      </c>
    </row>
    <row r="824" spans="1:22" x14ac:dyDescent="0.35">
      <c r="A824" t="s">
        <v>871</v>
      </c>
      <c r="B824" t="s">
        <v>19</v>
      </c>
      <c r="C824">
        <v>1</v>
      </c>
      <c r="D824" t="s">
        <v>21</v>
      </c>
      <c r="E824" t="s">
        <v>21</v>
      </c>
      <c r="F824" t="s">
        <v>49</v>
      </c>
      <c r="G824" s="2">
        <v>42</v>
      </c>
      <c r="H824" t="s">
        <v>20</v>
      </c>
      <c r="I824" t="s">
        <v>23</v>
      </c>
      <c r="J824" t="s">
        <v>20</v>
      </c>
      <c r="K824" t="s">
        <v>20</v>
      </c>
      <c r="L824" t="s">
        <v>29</v>
      </c>
      <c r="M824" t="s">
        <v>21</v>
      </c>
      <c r="N824" t="s">
        <v>34</v>
      </c>
      <c r="O824" s="1">
        <v>98.55</v>
      </c>
      <c r="P824" s="1">
        <v>4246.43</v>
      </c>
      <c r="Q824">
        <v>1</v>
      </c>
      <c r="R824" t="s">
        <v>21</v>
      </c>
      <c r="S824" t="str">
        <f>IF(ChurnData[[#This Row],[MonthlyCharges]]&lt;=30,"1. Up to 30",IF(ChurnData[[#This Row],[MonthlyCharges]]&lt;=50,"2. 31-50",IF(ChurnData[[#This Row],[MonthlyCharges]]&lt;=70,"3. 51-70",IF(ChurnData[[#This Row],[MonthlyCharges]]&lt;=90,"4. 71-90","5. Over 90"))))</f>
        <v>5. Over 90</v>
      </c>
      <c r="T824" t="str">
        <f>IF(AND(ChurnData[[#This Row],[Contract]]="Month-to-month",ChurnData[[#This Row],[InternetService]]="Fiber optic",ChurnData[[#This Row],[TenureMonths]]&lt;=11),"High-risk","Other")</f>
        <v>Other</v>
      </c>
      <c r="U824" t="str">
        <f>IF(ChurnData[[#This Row],[TenureMonths]]&lt;=11,"0-11",IF(ChurnData[[#This Row],[TenureMonths]]&lt;=23,"12-23",IF(ChurnData[[#This Row],[TenureMonths]]&lt;=35,"24-35",IF(ChurnData[[#This Row],[TenureMonths]]&lt;=47,"36-47",IF(ChurnData[[#This Row],[TenureMonths]]&lt;=59,"48-59","60-72")))))</f>
        <v>36-47</v>
      </c>
      <c r="V824">
        <f>IF(ChurnData[[#This Row],[Churn]]="Yes",1,0)</f>
        <v>0</v>
      </c>
    </row>
    <row r="825" spans="1:22" x14ac:dyDescent="0.35">
      <c r="A825" t="s">
        <v>872</v>
      </c>
      <c r="B825" t="s">
        <v>36</v>
      </c>
      <c r="C825">
        <v>1</v>
      </c>
      <c r="D825" t="s">
        <v>20</v>
      </c>
      <c r="E825" t="s">
        <v>21</v>
      </c>
      <c r="F825" t="s">
        <v>41</v>
      </c>
      <c r="G825" s="2">
        <v>23</v>
      </c>
      <c r="H825" t="s">
        <v>20</v>
      </c>
      <c r="I825" t="s">
        <v>21</v>
      </c>
      <c r="J825" t="s">
        <v>28</v>
      </c>
      <c r="K825" t="s">
        <v>28</v>
      </c>
      <c r="L825" t="s">
        <v>33</v>
      </c>
      <c r="M825" t="s">
        <v>20</v>
      </c>
      <c r="N825" t="s">
        <v>43</v>
      </c>
      <c r="O825" s="1">
        <v>34.32</v>
      </c>
      <c r="P825" s="1">
        <v>777.95</v>
      </c>
      <c r="Q825">
        <v>0</v>
      </c>
      <c r="R825" t="s">
        <v>20</v>
      </c>
      <c r="S825" t="str">
        <f>IF(ChurnData[[#This Row],[MonthlyCharges]]&lt;=30,"1. Up to 30",IF(ChurnData[[#This Row],[MonthlyCharges]]&lt;=50,"2. 31-50",IF(ChurnData[[#This Row],[MonthlyCharges]]&lt;=70,"3. 51-70",IF(ChurnData[[#This Row],[MonthlyCharges]]&lt;=90,"4. 71-90","5. Over 90"))))</f>
        <v>2. 31-50</v>
      </c>
      <c r="T825" t="str">
        <f>IF(AND(ChurnData[[#This Row],[Contract]]="Month-to-month",ChurnData[[#This Row],[InternetService]]="Fiber optic",ChurnData[[#This Row],[TenureMonths]]&lt;=11),"High-risk","Other")</f>
        <v>Other</v>
      </c>
      <c r="U825" t="str">
        <f>IF(ChurnData[[#This Row],[TenureMonths]]&lt;=11,"0-11",IF(ChurnData[[#This Row],[TenureMonths]]&lt;=23,"12-23",IF(ChurnData[[#This Row],[TenureMonths]]&lt;=35,"24-35",IF(ChurnData[[#This Row],[TenureMonths]]&lt;=47,"36-47",IF(ChurnData[[#This Row],[TenureMonths]]&lt;=59,"48-59","60-72")))))</f>
        <v>12-23</v>
      </c>
      <c r="V825">
        <f>IF(ChurnData[[#This Row],[Churn]]="Yes",1,0)</f>
        <v>1</v>
      </c>
    </row>
    <row r="826" spans="1:22" x14ac:dyDescent="0.35">
      <c r="A826" t="s">
        <v>873</v>
      </c>
      <c r="B826" t="s">
        <v>36</v>
      </c>
      <c r="C826">
        <v>0</v>
      </c>
      <c r="D826" t="s">
        <v>20</v>
      </c>
      <c r="E826" t="s">
        <v>21</v>
      </c>
      <c r="F826" t="s">
        <v>41</v>
      </c>
      <c r="G826" s="2">
        <v>53</v>
      </c>
      <c r="H826" t="s">
        <v>20</v>
      </c>
      <c r="I826" t="s">
        <v>23</v>
      </c>
      <c r="J826" t="s">
        <v>20</v>
      </c>
      <c r="K826" t="s">
        <v>20</v>
      </c>
      <c r="L826" t="s">
        <v>29</v>
      </c>
      <c r="M826" t="s">
        <v>20</v>
      </c>
      <c r="N826" t="s">
        <v>30</v>
      </c>
      <c r="O826" s="1">
        <v>86.64</v>
      </c>
      <c r="P826" s="1">
        <v>4618.7700000000004</v>
      </c>
      <c r="Q826">
        <v>4</v>
      </c>
      <c r="R826" t="s">
        <v>21</v>
      </c>
      <c r="S826" t="str">
        <f>IF(ChurnData[[#This Row],[MonthlyCharges]]&lt;=30,"1. Up to 30",IF(ChurnData[[#This Row],[MonthlyCharges]]&lt;=50,"2. 31-50",IF(ChurnData[[#This Row],[MonthlyCharges]]&lt;=70,"3. 51-70",IF(ChurnData[[#This Row],[MonthlyCharges]]&lt;=90,"4. 71-90","5. Over 90"))))</f>
        <v>4. 71-90</v>
      </c>
      <c r="T826" t="str">
        <f>IF(AND(ChurnData[[#This Row],[Contract]]="Month-to-month",ChurnData[[#This Row],[InternetService]]="Fiber optic",ChurnData[[#This Row],[TenureMonths]]&lt;=11),"High-risk","Other")</f>
        <v>Other</v>
      </c>
      <c r="U826" t="str">
        <f>IF(ChurnData[[#This Row],[TenureMonths]]&lt;=11,"0-11",IF(ChurnData[[#This Row],[TenureMonths]]&lt;=23,"12-23",IF(ChurnData[[#This Row],[TenureMonths]]&lt;=35,"24-35",IF(ChurnData[[#This Row],[TenureMonths]]&lt;=47,"36-47",IF(ChurnData[[#This Row],[TenureMonths]]&lt;=59,"48-59","60-72")))))</f>
        <v>48-59</v>
      </c>
      <c r="V826">
        <f>IF(ChurnData[[#This Row],[Churn]]="Yes",1,0)</f>
        <v>0</v>
      </c>
    </row>
    <row r="827" spans="1:22" x14ac:dyDescent="0.35">
      <c r="A827" t="s">
        <v>874</v>
      </c>
      <c r="B827" t="s">
        <v>36</v>
      </c>
      <c r="C827">
        <v>0</v>
      </c>
      <c r="D827" t="s">
        <v>21</v>
      </c>
      <c r="E827" t="s">
        <v>21</v>
      </c>
      <c r="F827" t="s">
        <v>75</v>
      </c>
      <c r="G827" s="2">
        <v>15</v>
      </c>
      <c r="H827" t="s">
        <v>20</v>
      </c>
      <c r="I827" t="s">
        <v>21</v>
      </c>
      <c r="J827" t="s">
        <v>28</v>
      </c>
      <c r="K827" t="s">
        <v>28</v>
      </c>
      <c r="L827" t="s">
        <v>29</v>
      </c>
      <c r="M827" t="s">
        <v>20</v>
      </c>
      <c r="N827" t="s">
        <v>34</v>
      </c>
      <c r="O827" s="1">
        <v>24.06</v>
      </c>
      <c r="P827" s="1">
        <v>351.31</v>
      </c>
      <c r="Q827">
        <v>0</v>
      </c>
      <c r="R827" t="s">
        <v>21</v>
      </c>
      <c r="S827" t="str">
        <f>IF(ChurnData[[#This Row],[MonthlyCharges]]&lt;=30,"1. Up to 30",IF(ChurnData[[#This Row],[MonthlyCharges]]&lt;=50,"2. 31-50",IF(ChurnData[[#This Row],[MonthlyCharges]]&lt;=70,"3. 51-70",IF(ChurnData[[#This Row],[MonthlyCharges]]&lt;=90,"4. 71-90","5. Over 90"))))</f>
        <v>1. Up to 30</v>
      </c>
      <c r="T827" t="str">
        <f>IF(AND(ChurnData[[#This Row],[Contract]]="Month-to-month",ChurnData[[#This Row],[InternetService]]="Fiber optic",ChurnData[[#This Row],[TenureMonths]]&lt;=11),"High-risk","Other")</f>
        <v>Other</v>
      </c>
      <c r="U827" t="str">
        <f>IF(ChurnData[[#This Row],[TenureMonths]]&lt;=11,"0-11",IF(ChurnData[[#This Row],[TenureMonths]]&lt;=23,"12-23",IF(ChurnData[[#This Row],[TenureMonths]]&lt;=35,"24-35",IF(ChurnData[[#This Row],[TenureMonths]]&lt;=47,"36-47",IF(ChurnData[[#This Row],[TenureMonths]]&lt;=59,"48-59","60-72")))))</f>
        <v>12-23</v>
      </c>
      <c r="V827">
        <f>IF(ChurnData[[#This Row],[Churn]]="Yes",1,0)</f>
        <v>0</v>
      </c>
    </row>
    <row r="828" spans="1:22" x14ac:dyDescent="0.35">
      <c r="A828" t="s">
        <v>875</v>
      </c>
      <c r="B828" t="s">
        <v>19</v>
      </c>
      <c r="C828">
        <v>1</v>
      </c>
      <c r="D828" t="s">
        <v>20</v>
      </c>
      <c r="E828" t="s">
        <v>21</v>
      </c>
      <c r="F828" t="s">
        <v>58</v>
      </c>
      <c r="G828" s="2">
        <v>20</v>
      </c>
      <c r="H828" t="s">
        <v>20</v>
      </c>
      <c r="I828" t="s">
        <v>23</v>
      </c>
      <c r="J828" t="s">
        <v>21</v>
      </c>
      <c r="K828" t="s">
        <v>21</v>
      </c>
      <c r="L828" t="s">
        <v>33</v>
      </c>
      <c r="M828" t="s">
        <v>20</v>
      </c>
      <c r="N828" t="s">
        <v>25</v>
      </c>
      <c r="O828" s="1">
        <v>80.180000000000007</v>
      </c>
      <c r="P828" s="1">
        <v>1628.6</v>
      </c>
      <c r="Q828">
        <v>3</v>
      </c>
      <c r="R828" t="s">
        <v>21</v>
      </c>
      <c r="S828" t="str">
        <f>IF(ChurnData[[#This Row],[MonthlyCharges]]&lt;=30,"1. Up to 30",IF(ChurnData[[#This Row],[MonthlyCharges]]&lt;=50,"2. 31-50",IF(ChurnData[[#This Row],[MonthlyCharges]]&lt;=70,"3. 51-70",IF(ChurnData[[#This Row],[MonthlyCharges]]&lt;=90,"4. 71-90","5. Over 90"))))</f>
        <v>4. 71-90</v>
      </c>
      <c r="T828" t="str">
        <f>IF(AND(ChurnData[[#This Row],[Contract]]="Month-to-month",ChurnData[[#This Row],[InternetService]]="Fiber optic",ChurnData[[#This Row],[TenureMonths]]&lt;=11),"High-risk","Other")</f>
        <v>Other</v>
      </c>
      <c r="U828" t="str">
        <f>IF(ChurnData[[#This Row],[TenureMonths]]&lt;=11,"0-11",IF(ChurnData[[#This Row],[TenureMonths]]&lt;=23,"12-23",IF(ChurnData[[#This Row],[TenureMonths]]&lt;=35,"24-35",IF(ChurnData[[#This Row],[TenureMonths]]&lt;=47,"36-47",IF(ChurnData[[#This Row],[TenureMonths]]&lt;=59,"48-59","60-72")))))</f>
        <v>12-23</v>
      </c>
      <c r="V828">
        <f>IF(ChurnData[[#This Row],[Churn]]="Yes",1,0)</f>
        <v>0</v>
      </c>
    </row>
    <row r="829" spans="1:22" x14ac:dyDescent="0.35">
      <c r="A829" t="s">
        <v>876</v>
      </c>
      <c r="B829" t="s">
        <v>19</v>
      </c>
      <c r="C829">
        <v>0</v>
      </c>
      <c r="D829" t="s">
        <v>20</v>
      </c>
      <c r="E829" t="s">
        <v>20</v>
      </c>
      <c r="F829" t="s">
        <v>65</v>
      </c>
      <c r="G829" s="2">
        <v>37</v>
      </c>
      <c r="H829" t="s">
        <v>20</v>
      </c>
      <c r="I829" t="s">
        <v>23</v>
      </c>
      <c r="J829" t="s">
        <v>21</v>
      </c>
      <c r="K829" t="s">
        <v>20</v>
      </c>
      <c r="L829" t="s">
        <v>24</v>
      </c>
      <c r="M829" t="s">
        <v>20</v>
      </c>
      <c r="N829" t="s">
        <v>34</v>
      </c>
      <c r="O829" s="1">
        <v>84.43</v>
      </c>
      <c r="P829" s="1">
        <v>3075.78</v>
      </c>
      <c r="Q829">
        <v>2</v>
      </c>
      <c r="R829" t="s">
        <v>21</v>
      </c>
      <c r="S829" t="str">
        <f>IF(ChurnData[[#This Row],[MonthlyCharges]]&lt;=30,"1. Up to 30",IF(ChurnData[[#This Row],[MonthlyCharges]]&lt;=50,"2. 31-50",IF(ChurnData[[#This Row],[MonthlyCharges]]&lt;=70,"3. 51-70",IF(ChurnData[[#This Row],[MonthlyCharges]]&lt;=90,"4. 71-90","5. Over 90"))))</f>
        <v>4. 71-90</v>
      </c>
      <c r="T829" t="str">
        <f>IF(AND(ChurnData[[#This Row],[Contract]]="Month-to-month",ChurnData[[#This Row],[InternetService]]="Fiber optic",ChurnData[[#This Row],[TenureMonths]]&lt;=11),"High-risk","Other")</f>
        <v>Other</v>
      </c>
      <c r="U829" t="str">
        <f>IF(ChurnData[[#This Row],[TenureMonths]]&lt;=11,"0-11",IF(ChurnData[[#This Row],[TenureMonths]]&lt;=23,"12-23",IF(ChurnData[[#This Row],[TenureMonths]]&lt;=35,"24-35",IF(ChurnData[[#This Row],[TenureMonths]]&lt;=47,"36-47",IF(ChurnData[[#This Row],[TenureMonths]]&lt;=59,"48-59","60-72")))))</f>
        <v>36-47</v>
      </c>
      <c r="V829">
        <f>IF(ChurnData[[#This Row],[Churn]]="Yes",1,0)</f>
        <v>0</v>
      </c>
    </row>
    <row r="830" spans="1:22" x14ac:dyDescent="0.35">
      <c r="A830" t="s">
        <v>877</v>
      </c>
      <c r="B830" t="s">
        <v>36</v>
      </c>
      <c r="C830">
        <v>0</v>
      </c>
      <c r="D830" t="s">
        <v>20</v>
      </c>
      <c r="E830" t="s">
        <v>20</v>
      </c>
      <c r="F830" t="s">
        <v>39</v>
      </c>
      <c r="G830" s="2">
        <v>32</v>
      </c>
      <c r="H830" t="s">
        <v>20</v>
      </c>
      <c r="I830" t="s">
        <v>23</v>
      </c>
      <c r="J830" t="s">
        <v>21</v>
      </c>
      <c r="K830" t="s">
        <v>21</v>
      </c>
      <c r="L830" t="s">
        <v>33</v>
      </c>
      <c r="M830" t="s">
        <v>20</v>
      </c>
      <c r="N830" t="s">
        <v>30</v>
      </c>
      <c r="O830" s="1">
        <v>84.05</v>
      </c>
      <c r="P830" s="1">
        <v>2652.21</v>
      </c>
      <c r="Q830">
        <v>4</v>
      </c>
      <c r="R830" t="s">
        <v>20</v>
      </c>
      <c r="S830" t="str">
        <f>IF(ChurnData[[#This Row],[MonthlyCharges]]&lt;=30,"1. Up to 30",IF(ChurnData[[#This Row],[MonthlyCharges]]&lt;=50,"2. 31-50",IF(ChurnData[[#This Row],[MonthlyCharges]]&lt;=70,"3. 51-70",IF(ChurnData[[#This Row],[MonthlyCharges]]&lt;=90,"4. 71-90","5. Over 90"))))</f>
        <v>4. 71-90</v>
      </c>
      <c r="T830" t="str">
        <f>IF(AND(ChurnData[[#This Row],[Contract]]="Month-to-month",ChurnData[[#This Row],[InternetService]]="Fiber optic",ChurnData[[#This Row],[TenureMonths]]&lt;=11),"High-risk","Other")</f>
        <v>Other</v>
      </c>
      <c r="U830" t="str">
        <f>IF(ChurnData[[#This Row],[TenureMonths]]&lt;=11,"0-11",IF(ChurnData[[#This Row],[TenureMonths]]&lt;=23,"12-23",IF(ChurnData[[#This Row],[TenureMonths]]&lt;=35,"24-35",IF(ChurnData[[#This Row],[TenureMonths]]&lt;=47,"36-47",IF(ChurnData[[#This Row],[TenureMonths]]&lt;=59,"48-59","60-72")))))</f>
        <v>24-35</v>
      </c>
      <c r="V830">
        <f>IF(ChurnData[[#This Row],[Churn]]="Yes",1,0)</f>
        <v>1</v>
      </c>
    </row>
    <row r="831" spans="1:22" x14ac:dyDescent="0.35">
      <c r="A831" t="s">
        <v>878</v>
      </c>
      <c r="B831" t="s">
        <v>36</v>
      </c>
      <c r="C831">
        <v>0</v>
      </c>
      <c r="D831" t="s">
        <v>20</v>
      </c>
      <c r="E831" t="s">
        <v>20</v>
      </c>
      <c r="F831" t="s">
        <v>22</v>
      </c>
      <c r="G831" s="2">
        <v>17</v>
      </c>
      <c r="H831" t="s">
        <v>20</v>
      </c>
      <c r="I831" t="s">
        <v>23</v>
      </c>
      <c r="J831" t="s">
        <v>20</v>
      </c>
      <c r="K831" t="s">
        <v>21</v>
      </c>
      <c r="L831" t="s">
        <v>33</v>
      </c>
      <c r="M831" t="s">
        <v>20</v>
      </c>
      <c r="N831" t="s">
        <v>30</v>
      </c>
      <c r="O831" s="1">
        <v>86.34</v>
      </c>
      <c r="P831" s="1">
        <v>1505.05</v>
      </c>
      <c r="Q831">
        <v>3</v>
      </c>
      <c r="R831" t="s">
        <v>20</v>
      </c>
      <c r="S831" t="str">
        <f>IF(ChurnData[[#This Row],[MonthlyCharges]]&lt;=30,"1. Up to 30",IF(ChurnData[[#This Row],[MonthlyCharges]]&lt;=50,"2. 31-50",IF(ChurnData[[#This Row],[MonthlyCharges]]&lt;=70,"3. 51-70",IF(ChurnData[[#This Row],[MonthlyCharges]]&lt;=90,"4. 71-90","5. Over 90"))))</f>
        <v>4. 71-90</v>
      </c>
      <c r="T831" t="str">
        <f>IF(AND(ChurnData[[#This Row],[Contract]]="Month-to-month",ChurnData[[#This Row],[InternetService]]="Fiber optic",ChurnData[[#This Row],[TenureMonths]]&lt;=11),"High-risk","Other")</f>
        <v>Other</v>
      </c>
      <c r="U831" t="str">
        <f>IF(ChurnData[[#This Row],[TenureMonths]]&lt;=11,"0-11",IF(ChurnData[[#This Row],[TenureMonths]]&lt;=23,"12-23",IF(ChurnData[[#This Row],[TenureMonths]]&lt;=35,"24-35",IF(ChurnData[[#This Row],[TenureMonths]]&lt;=47,"36-47",IF(ChurnData[[#This Row],[TenureMonths]]&lt;=59,"48-59","60-72")))))</f>
        <v>12-23</v>
      </c>
      <c r="V831">
        <f>IF(ChurnData[[#This Row],[Churn]]="Yes",1,0)</f>
        <v>1</v>
      </c>
    </row>
    <row r="832" spans="1:22" x14ac:dyDescent="0.35">
      <c r="A832" t="s">
        <v>879</v>
      </c>
      <c r="B832" t="s">
        <v>36</v>
      </c>
      <c r="C832">
        <v>0</v>
      </c>
      <c r="D832" t="s">
        <v>21</v>
      </c>
      <c r="E832" t="s">
        <v>21</v>
      </c>
      <c r="F832" t="s">
        <v>27</v>
      </c>
      <c r="G832" s="2">
        <v>6</v>
      </c>
      <c r="H832" t="s">
        <v>20</v>
      </c>
      <c r="I832" t="s">
        <v>32</v>
      </c>
      <c r="J832" t="s">
        <v>21</v>
      </c>
      <c r="K832" t="s">
        <v>21</v>
      </c>
      <c r="L832" t="s">
        <v>33</v>
      </c>
      <c r="M832" t="s">
        <v>20</v>
      </c>
      <c r="N832" t="s">
        <v>43</v>
      </c>
      <c r="O832" s="1">
        <v>58.32</v>
      </c>
      <c r="P832" s="1">
        <v>358.74</v>
      </c>
      <c r="Q832">
        <v>1</v>
      </c>
      <c r="R832" t="s">
        <v>21</v>
      </c>
      <c r="S832" t="str">
        <f>IF(ChurnData[[#This Row],[MonthlyCharges]]&lt;=30,"1. Up to 30",IF(ChurnData[[#This Row],[MonthlyCharges]]&lt;=50,"2. 31-50",IF(ChurnData[[#This Row],[MonthlyCharges]]&lt;=70,"3. 51-70",IF(ChurnData[[#This Row],[MonthlyCharges]]&lt;=90,"4. 71-90","5. Over 90"))))</f>
        <v>3. 51-70</v>
      </c>
      <c r="T832" t="str">
        <f>IF(AND(ChurnData[[#This Row],[Contract]]="Month-to-month",ChurnData[[#This Row],[InternetService]]="Fiber optic",ChurnData[[#This Row],[TenureMonths]]&lt;=11),"High-risk","Other")</f>
        <v>Other</v>
      </c>
      <c r="U832" t="str">
        <f>IF(ChurnData[[#This Row],[TenureMonths]]&lt;=11,"0-11",IF(ChurnData[[#This Row],[TenureMonths]]&lt;=23,"12-23",IF(ChurnData[[#This Row],[TenureMonths]]&lt;=35,"24-35",IF(ChurnData[[#This Row],[TenureMonths]]&lt;=47,"36-47",IF(ChurnData[[#This Row],[TenureMonths]]&lt;=59,"48-59","60-72")))))</f>
        <v>0-11</v>
      </c>
      <c r="V832">
        <f>IF(ChurnData[[#This Row],[Churn]]="Yes",1,0)</f>
        <v>0</v>
      </c>
    </row>
    <row r="833" spans="1:22" x14ac:dyDescent="0.35">
      <c r="A833" t="s">
        <v>880</v>
      </c>
      <c r="B833" t="s">
        <v>19</v>
      </c>
      <c r="C833">
        <v>0</v>
      </c>
      <c r="D833" t="s">
        <v>20</v>
      </c>
      <c r="E833" t="s">
        <v>20</v>
      </c>
      <c r="F833" t="s">
        <v>75</v>
      </c>
      <c r="G833" s="2">
        <v>8</v>
      </c>
      <c r="H833" t="s">
        <v>20</v>
      </c>
      <c r="I833" t="s">
        <v>32</v>
      </c>
      <c r="J833" t="s">
        <v>20</v>
      </c>
      <c r="K833" t="s">
        <v>20</v>
      </c>
      <c r="L833" t="s">
        <v>33</v>
      </c>
      <c r="M833" t="s">
        <v>20</v>
      </c>
      <c r="N833" t="s">
        <v>30</v>
      </c>
      <c r="O833" s="1">
        <v>55.22</v>
      </c>
      <c r="P833" s="1">
        <v>454.18</v>
      </c>
      <c r="Q833">
        <v>3</v>
      </c>
      <c r="R833" t="s">
        <v>20</v>
      </c>
      <c r="S833" t="str">
        <f>IF(ChurnData[[#This Row],[MonthlyCharges]]&lt;=30,"1. Up to 30",IF(ChurnData[[#This Row],[MonthlyCharges]]&lt;=50,"2. 31-50",IF(ChurnData[[#This Row],[MonthlyCharges]]&lt;=70,"3. 51-70",IF(ChurnData[[#This Row],[MonthlyCharges]]&lt;=90,"4. 71-90","5. Over 90"))))</f>
        <v>3. 51-70</v>
      </c>
      <c r="T833" t="str">
        <f>IF(AND(ChurnData[[#This Row],[Contract]]="Month-to-month",ChurnData[[#This Row],[InternetService]]="Fiber optic",ChurnData[[#This Row],[TenureMonths]]&lt;=11),"High-risk","Other")</f>
        <v>Other</v>
      </c>
      <c r="U833" t="str">
        <f>IF(ChurnData[[#This Row],[TenureMonths]]&lt;=11,"0-11",IF(ChurnData[[#This Row],[TenureMonths]]&lt;=23,"12-23",IF(ChurnData[[#This Row],[TenureMonths]]&lt;=35,"24-35",IF(ChurnData[[#This Row],[TenureMonths]]&lt;=47,"36-47",IF(ChurnData[[#This Row],[TenureMonths]]&lt;=59,"48-59","60-72")))))</f>
        <v>0-11</v>
      </c>
      <c r="V833">
        <f>IF(ChurnData[[#This Row],[Churn]]="Yes",1,0)</f>
        <v>1</v>
      </c>
    </row>
    <row r="834" spans="1:22" x14ac:dyDescent="0.35">
      <c r="A834" t="s">
        <v>881</v>
      </c>
      <c r="B834" t="s">
        <v>19</v>
      </c>
      <c r="C834">
        <v>0</v>
      </c>
      <c r="D834" t="s">
        <v>21</v>
      </c>
      <c r="E834" t="s">
        <v>21</v>
      </c>
      <c r="F834" t="s">
        <v>49</v>
      </c>
      <c r="G834" s="2">
        <v>30</v>
      </c>
      <c r="H834" t="s">
        <v>20</v>
      </c>
      <c r="I834" t="s">
        <v>21</v>
      </c>
      <c r="J834" t="s">
        <v>28</v>
      </c>
      <c r="K834" t="s">
        <v>28</v>
      </c>
      <c r="L834" t="s">
        <v>33</v>
      </c>
      <c r="M834" t="s">
        <v>20</v>
      </c>
      <c r="N834" t="s">
        <v>43</v>
      </c>
      <c r="O834" s="1">
        <v>26.06</v>
      </c>
      <c r="P834" s="1">
        <v>770.9</v>
      </c>
      <c r="Q834">
        <v>3</v>
      </c>
      <c r="R834" t="s">
        <v>21</v>
      </c>
      <c r="S834" t="str">
        <f>IF(ChurnData[[#This Row],[MonthlyCharges]]&lt;=30,"1. Up to 30",IF(ChurnData[[#This Row],[MonthlyCharges]]&lt;=50,"2. 31-50",IF(ChurnData[[#This Row],[MonthlyCharges]]&lt;=70,"3. 51-70",IF(ChurnData[[#This Row],[MonthlyCharges]]&lt;=90,"4. 71-90","5. Over 90"))))</f>
        <v>1. Up to 30</v>
      </c>
      <c r="T834" t="str">
        <f>IF(AND(ChurnData[[#This Row],[Contract]]="Month-to-month",ChurnData[[#This Row],[InternetService]]="Fiber optic",ChurnData[[#This Row],[TenureMonths]]&lt;=11),"High-risk","Other")</f>
        <v>Other</v>
      </c>
      <c r="U834" t="str">
        <f>IF(ChurnData[[#This Row],[TenureMonths]]&lt;=11,"0-11",IF(ChurnData[[#This Row],[TenureMonths]]&lt;=23,"12-23",IF(ChurnData[[#This Row],[TenureMonths]]&lt;=35,"24-35",IF(ChurnData[[#This Row],[TenureMonths]]&lt;=47,"36-47",IF(ChurnData[[#This Row],[TenureMonths]]&lt;=59,"48-59","60-72")))))</f>
        <v>24-35</v>
      </c>
      <c r="V834">
        <f>IF(ChurnData[[#This Row],[Churn]]="Yes",1,0)</f>
        <v>0</v>
      </c>
    </row>
    <row r="835" spans="1:22" x14ac:dyDescent="0.35">
      <c r="A835" t="s">
        <v>882</v>
      </c>
      <c r="B835" t="s">
        <v>36</v>
      </c>
      <c r="C835">
        <v>0</v>
      </c>
      <c r="D835" t="s">
        <v>20</v>
      </c>
      <c r="E835" t="s">
        <v>20</v>
      </c>
      <c r="F835" t="s">
        <v>45</v>
      </c>
      <c r="G835" s="2">
        <v>2</v>
      </c>
      <c r="H835" t="s">
        <v>21</v>
      </c>
      <c r="I835" t="s">
        <v>23</v>
      </c>
      <c r="J835" t="s">
        <v>20</v>
      </c>
      <c r="K835" t="s">
        <v>20</v>
      </c>
      <c r="L835" t="s">
        <v>33</v>
      </c>
      <c r="M835" t="s">
        <v>20</v>
      </c>
      <c r="N835" t="s">
        <v>25</v>
      </c>
      <c r="O835" s="1">
        <v>88.82</v>
      </c>
      <c r="P835" s="1">
        <v>181.21</v>
      </c>
      <c r="Q835">
        <v>0</v>
      </c>
      <c r="R835" t="s">
        <v>21</v>
      </c>
      <c r="S835" t="str">
        <f>IF(ChurnData[[#This Row],[MonthlyCharges]]&lt;=30,"1. Up to 30",IF(ChurnData[[#This Row],[MonthlyCharges]]&lt;=50,"2. 31-50",IF(ChurnData[[#This Row],[MonthlyCharges]]&lt;=70,"3. 51-70",IF(ChurnData[[#This Row],[MonthlyCharges]]&lt;=90,"4. 71-90","5. Over 90"))))</f>
        <v>4. 71-90</v>
      </c>
      <c r="T835" t="str">
        <f>IF(AND(ChurnData[[#This Row],[Contract]]="Month-to-month",ChurnData[[#This Row],[InternetService]]="Fiber optic",ChurnData[[#This Row],[TenureMonths]]&lt;=11),"High-risk","Other")</f>
        <v>High-risk</v>
      </c>
      <c r="U835" t="str">
        <f>IF(ChurnData[[#This Row],[TenureMonths]]&lt;=11,"0-11",IF(ChurnData[[#This Row],[TenureMonths]]&lt;=23,"12-23",IF(ChurnData[[#This Row],[TenureMonths]]&lt;=35,"24-35",IF(ChurnData[[#This Row],[TenureMonths]]&lt;=47,"36-47",IF(ChurnData[[#This Row],[TenureMonths]]&lt;=59,"48-59","60-72")))))</f>
        <v>0-11</v>
      </c>
      <c r="V835">
        <f>IF(ChurnData[[#This Row],[Churn]]="Yes",1,0)</f>
        <v>0</v>
      </c>
    </row>
    <row r="836" spans="1:22" x14ac:dyDescent="0.35">
      <c r="A836" t="s">
        <v>883</v>
      </c>
      <c r="B836" t="s">
        <v>19</v>
      </c>
      <c r="C836">
        <v>0</v>
      </c>
      <c r="D836" t="s">
        <v>20</v>
      </c>
      <c r="E836" t="s">
        <v>20</v>
      </c>
      <c r="F836" t="s">
        <v>65</v>
      </c>
      <c r="G836" s="2">
        <v>19</v>
      </c>
      <c r="H836" t="s">
        <v>21</v>
      </c>
      <c r="I836" t="s">
        <v>21</v>
      </c>
      <c r="J836" t="s">
        <v>28</v>
      </c>
      <c r="K836" t="s">
        <v>28</v>
      </c>
      <c r="L836" t="s">
        <v>29</v>
      </c>
      <c r="M836" t="s">
        <v>21</v>
      </c>
      <c r="N836" t="s">
        <v>34</v>
      </c>
      <c r="O836" s="1">
        <v>24.53</v>
      </c>
      <c r="P836" s="1">
        <v>462.6</v>
      </c>
      <c r="Q836">
        <v>2</v>
      </c>
      <c r="R836" t="s">
        <v>21</v>
      </c>
      <c r="S836" t="str">
        <f>IF(ChurnData[[#This Row],[MonthlyCharges]]&lt;=30,"1. Up to 30",IF(ChurnData[[#This Row],[MonthlyCharges]]&lt;=50,"2. 31-50",IF(ChurnData[[#This Row],[MonthlyCharges]]&lt;=70,"3. 51-70",IF(ChurnData[[#This Row],[MonthlyCharges]]&lt;=90,"4. 71-90","5. Over 90"))))</f>
        <v>1. Up to 30</v>
      </c>
      <c r="T836" t="str">
        <f>IF(AND(ChurnData[[#This Row],[Contract]]="Month-to-month",ChurnData[[#This Row],[InternetService]]="Fiber optic",ChurnData[[#This Row],[TenureMonths]]&lt;=11),"High-risk","Other")</f>
        <v>Other</v>
      </c>
      <c r="U836" t="str">
        <f>IF(ChurnData[[#This Row],[TenureMonths]]&lt;=11,"0-11",IF(ChurnData[[#This Row],[TenureMonths]]&lt;=23,"12-23",IF(ChurnData[[#This Row],[TenureMonths]]&lt;=35,"24-35",IF(ChurnData[[#This Row],[TenureMonths]]&lt;=47,"36-47",IF(ChurnData[[#This Row],[TenureMonths]]&lt;=59,"48-59","60-72")))))</f>
        <v>12-23</v>
      </c>
      <c r="V836">
        <f>IF(ChurnData[[#This Row],[Churn]]="Yes",1,0)</f>
        <v>0</v>
      </c>
    </row>
    <row r="837" spans="1:22" x14ac:dyDescent="0.35">
      <c r="A837" t="s">
        <v>884</v>
      </c>
      <c r="B837" t="s">
        <v>36</v>
      </c>
      <c r="C837">
        <v>0</v>
      </c>
      <c r="D837" t="s">
        <v>21</v>
      </c>
      <c r="E837" t="s">
        <v>21</v>
      </c>
      <c r="F837" t="s">
        <v>41</v>
      </c>
      <c r="G837" s="2">
        <v>15</v>
      </c>
      <c r="H837" t="s">
        <v>21</v>
      </c>
      <c r="I837" t="s">
        <v>23</v>
      </c>
      <c r="J837" t="s">
        <v>21</v>
      </c>
      <c r="K837" t="s">
        <v>20</v>
      </c>
      <c r="L837" t="s">
        <v>33</v>
      </c>
      <c r="M837" t="s">
        <v>21</v>
      </c>
      <c r="N837" t="s">
        <v>43</v>
      </c>
      <c r="O837" s="1">
        <v>76.28</v>
      </c>
      <c r="P837" s="1">
        <v>1158.3399999999999</v>
      </c>
      <c r="Q837">
        <v>2</v>
      </c>
      <c r="R837" t="s">
        <v>20</v>
      </c>
      <c r="S837" t="str">
        <f>IF(ChurnData[[#This Row],[MonthlyCharges]]&lt;=30,"1. Up to 30",IF(ChurnData[[#This Row],[MonthlyCharges]]&lt;=50,"2. 31-50",IF(ChurnData[[#This Row],[MonthlyCharges]]&lt;=70,"3. 51-70",IF(ChurnData[[#This Row],[MonthlyCharges]]&lt;=90,"4. 71-90","5. Over 90"))))</f>
        <v>4. 71-90</v>
      </c>
      <c r="T837" t="str">
        <f>IF(AND(ChurnData[[#This Row],[Contract]]="Month-to-month",ChurnData[[#This Row],[InternetService]]="Fiber optic",ChurnData[[#This Row],[TenureMonths]]&lt;=11),"High-risk","Other")</f>
        <v>Other</v>
      </c>
      <c r="U837" t="str">
        <f>IF(ChurnData[[#This Row],[TenureMonths]]&lt;=11,"0-11",IF(ChurnData[[#This Row],[TenureMonths]]&lt;=23,"12-23",IF(ChurnData[[#This Row],[TenureMonths]]&lt;=35,"24-35",IF(ChurnData[[#This Row],[TenureMonths]]&lt;=47,"36-47",IF(ChurnData[[#This Row],[TenureMonths]]&lt;=59,"48-59","60-72")))))</f>
        <v>12-23</v>
      </c>
      <c r="V837">
        <f>IF(ChurnData[[#This Row],[Churn]]="Yes",1,0)</f>
        <v>1</v>
      </c>
    </row>
    <row r="838" spans="1:22" x14ac:dyDescent="0.35">
      <c r="A838" t="s">
        <v>885</v>
      </c>
      <c r="B838" t="s">
        <v>36</v>
      </c>
      <c r="C838">
        <v>0</v>
      </c>
      <c r="D838" t="s">
        <v>20</v>
      </c>
      <c r="E838" t="s">
        <v>20</v>
      </c>
      <c r="F838" t="s">
        <v>75</v>
      </c>
      <c r="G838" s="2">
        <v>55</v>
      </c>
      <c r="H838" t="s">
        <v>20</v>
      </c>
      <c r="I838" t="s">
        <v>23</v>
      </c>
      <c r="J838" t="s">
        <v>21</v>
      </c>
      <c r="K838" t="s">
        <v>21</v>
      </c>
      <c r="L838" t="s">
        <v>29</v>
      </c>
      <c r="M838" t="s">
        <v>21</v>
      </c>
      <c r="N838" t="s">
        <v>25</v>
      </c>
      <c r="O838" s="1">
        <v>82.67</v>
      </c>
      <c r="P838" s="1">
        <v>4575.21</v>
      </c>
      <c r="Q838">
        <v>4</v>
      </c>
      <c r="R838" t="s">
        <v>21</v>
      </c>
      <c r="S838" t="str">
        <f>IF(ChurnData[[#This Row],[MonthlyCharges]]&lt;=30,"1. Up to 30",IF(ChurnData[[#This Row],[MonthlyCharges]]&lt;=50,"2. 31-50",IF(ChurnData[[#This Row],[MonthlyCharges]]&lt;=70,"3. 51-70",IF(ChurnData[[#This Row],[MonthlyCharges]]&lt;=90,"4. 71-90","5. Over 90"))))</f>
        <v>4. 71-90</v>
      </c>
      <c r="T838" t="str">
        <f>IF(AND(ChurnData[[#This Row],[Contract]]="Month-to-month",ChurnData[[#This Row],[InternetService]]="Fiber optic",ChurnData[[#This Row],[TenureMonths]]&lt;=11),"High-risk","Other")</f>
        <v>Other</v>
      </c>
      <c r="U838" t="str">
        <f>IF(ChurnData[[#This Row],[TenureMonths]]&lt;=11,"0-11",IF(ChurnData[[#This Row],[TenureMonths]]&lt;=23,"12-23",IF(ChurnData[[#This Row],[TenureMonths]]&lt;=35,"24-35",IF(ChurnData[[#This Row],[TenureMonths]]&lt;=47,"36-47",IF(ChurnData[[#This Row],[TenureMonths]]&lt;=59,"48-59","60-72")))))</f>
        <v>48-59</v>
      </c>
      <c r="V838">
        <f>IF(ChurnData[[#This Row],[Churn]]="Yes",1,0)</f>
        <v>0</v>
      </c>
    </row>
    <row r="839" spans="1:22" x14ac:dyDescent="0.35">
      <c r="A839" t="s">
        <v>886</v>
      </c>
      <c r="B839" t="s">
        <v>19</v>
      </c>
      <c r="C839">
        <v>0</v>
      </c>
      <c r="D839" t="s">
        <v>21</v>
      </c>
      <c r="E839" t="s">
        <v>21</v>
      </c>
      <c r="F839" t="s">
        <v>27</v>
      </c>
      <c r="G839" s="2">
        <v>8</v>
      </c>
      <c r="H839" t="s">
        <v>20</v>
      </c>
      <c r="I839" t="s">
        <v>23</v>
      </c>
      <c r="J839" t="s">
        <v>21</v>
      </c>
      <c r="K839" t="s">
        <v>21</v>
      </c>
      <c r="L839" t="s">
        <v>33</v>
      </c>
      <c r="M839" t="s">
        <v>20</v>
      </c>
      <c r="N839" t="s">
        <v>30</v>
      </c>
      <c r="O839" s="1">
        <v>77.02</v>
      </c>
      <c r="P839" s="1">
        <v>621.78</v>
      </c>
      <c r="Q839">
        <v>1</v>
      </c>
      <c r="R839" t="s">
        <v>20</v>
      </c>
      <c r="S839" t="str">
        <f>IF(ChurnData[[#This Row],[MonthlyCharges]]&lt;=30,"1. Up to 30",IF(ChurnData[[#This Row],[MonthlyCharges]]&lt;=50,"2. 31-50",IF(ChurnData[[#This Row],[MonthlyCharges]]&lt;=70,"3. 51-70",IF(ChurnData[[#This Row],[MonthlyCharges]]&lt;=90,"4. 71-90","5. Over 90"))))</f>
        <v>4. 71-90</v>
      </c>
      <c r="T839" t="str">
        <f>IF(AND(ChurnData[[#This Row],[Contract]]="Month-to-month",ChurnData[[#This Row],[InternetService]]="Fiber optic",ChurnData[[#This Row],[TenureMonths]]&lt;=11),"High-risk","Other")</f>
        <v>High-risk</v>
      </c>
      <c r="U839" t="str">
        <f>IF(ChurnData[[#This Row],[TenureMonths]]&lt;=11,"0-11",IF(ChurnData[[#This Row],[TenureMonths]]&lt;=23,"12-23",IF(ChurnData[[#This Row],[TenureMonths]]&lt;=35,"24-35",IF(ChurnData[[#This Row],[TenureMonths]]&lt;=47,"36-47",IF(ChurnData[[#This Row],[TenureMonths]]&lt;=59,"48-59","60-72")))))</f>
        <v>0-11</v>
      </c>
      <c r="V839">
        <f>IF(ChurnData[[#This Row],[Churn]]="Yes",1,0)</f>
        <v>1</v>
      </c>
    </row>
    <row r="840" spans="1:22" x14ac:dyDescent="0.35">
      <c r="A840" t="s">
        <v>887</v>
      </c>
      <c r="B840" t="s">
        <v>19</v>
      </c>
      <c r="C840">
        <v>0</v>
      </c>
      <c r="D840" t="s">
        <v>20</v>
      </c>
      <c r="E840" t="s">
        <v>20</v>
      </c>
      <c r="F840" t="s">
        <v>75</v>
      </c>
      <c r="G840" s="2">
        <v>31</v>
      </c>
      <c r="H840" t="s">
        <v>20</v>
      </c>
      <c r="I840" t="s">
        <v>21</v>
      </c>
      <c r="J840" t="s">
        <v>28</v>
      </c>
      <c r="K840" t="s">
        <v>28</v>
      </c>
      <c r="L840" t="s">
        <v>33</v>
      </c>
      <c r="M840" t="s">
        <v>21</v>
      </c>
      <c r="N840" t="s">
        <v>34</v>
      </c>
      <c r="O840" s="1">
        <v>28.46</v>
      </c>
      <c r="P840" s="1">
        <v>902.97</v>
      </c>
      <c r="Q840">
        <v>2</v>
      </c>
      <c r="R840" t="s">
        <v>21</v>
      </c>
      <c r="S840" t="str">
        <f>IF(ChurnData[[#This Row],[MonthlyCharges]]&lt;=30,"1. Up to 30",IF(ChurnData[[#This Row],[MonthlyCharges]]&lt;=50,"2. 31-50",IF(ChurnData[[#This Row],[MonthlyCharges]]&lt;=70,"3. 51-70",IF(ChurnData[[#This Row],[MonthlyCharges]]&lt;=90,"4. 71-90","5. Over 90"))))</f>
        <v>1. Up to 30</v>
      </c>
      <c r="T840" t="str">
        <f>IF(AND(ChurnData[[#This Row],[Contract]]="Month-to-month",ChurnData[[#This Row],[InternetService]]="Fiber optic",ChurnData[[#This Row],[TenureMonths]]&lt;=11),"High-risk","Other")</f>
        <v>Other</v>
      </c>
      <c r="U840" t="str">
        <f>IF(ChurnData[[#This Row],[TenureMonths]]&lt;=11,"0-11",IF(ChurnData[[#This Row],[TenureMonths]]&lt;=23,"12-23",IF(ChurnData[[#This Row],[TenureMonths]]&lt;=35,"24-35",IF(ChurnData[[#This Row],[TenureMonths]]&lt;=47,"36-47",IF(ChurnData[[#This Row],[TenureMonths]]&lt;=59,"48-59","60-72")))))</f>
        <v>24-35</v>
      </c>
      <c r="V840">
        <f>IF(ChurnData[[#This Row],[Churn]]="Yes",1,0)</f>
        <v>0</v>
      </c>
    </row>
    <row r="841" spans="1:22" x14ac:dyDescent="0.35">
      <c r="A841" t="s">
        <v>888</v>
      </c>
      <c r="B841" t="s">
        <v>19</v>
      </c>
      <c r="C841">
        <v>1</v>
      </c>
      <c r="D841" t="s">
        <v>20</v>
      </c>
      <c r="E841" t="s">
        <v>20</v>
      </c>
      <c r="F841" t="s">
        <v>39</v>
      </c>
      <c r="G841" s="2">
        <v>54</v>
      </c>
      <c r="H841" t="s">
        <v>21</v>
      </c>
      <c r="I841" t="s">
        <v>23</v>
      </c>
      <c r="J841" t="s">
        <v>21</v>
      </c>
      <c r="K841" t="s">
        <v>21</v>
      </c>
      <c r="L841" t="s">
        <v>24</v>
      </c>
      <c r="M841" t="s">
        <v>21</v>
      </c>
      <c r="N841" t="s">
        <v>43</v>
      </c>
      <c r="O841" s="1">
        <v>83.61</v>
      </c>
      <c r="P841" s="1">
        <v>4610.6499999999996</v>
      </c>
      <c r="Q841">
        <v>3</v>
      </c>
      <c r="R841" t="s">
        <v>21</v>
      </c>
      <c r="S841" t="str">
        <f>IF(ChurnData[[#This Row],[MonthlyCharges]]&lt;=30,"1. Up to 30",IF(ChurnData[[#This Row],[MonthlyCharges]]&lt;=50,"2. 31-50",IF(ChurnData[[#This Row],[MonthlyCharges]]&lt;=70,"3. 51-70",IF(ChurnData[[#This Row],[MonthlyCharges]]&lt;=90,"4. 71-90","5. Over 90"))))</f>
        <v>4. 71-90</v>
      </c>
      <c r="T841" t="str">
        <f>IF(AND(ChurnData[[#This Row],[Contract]]="Month-to-month",ChurnData[[#This Row],[InternetService]]="Fiber optic",ChurnData[[#This Row],[TenureMonths]]&lt;=11),"High-risk","Other")</f>
        <v>Other</v>
      </c>
      <c r="U841" t="str">
        <f>IF(ChurnData[[#This Row],[TenureMonths]]&lt;=11,"0-11",IF(ChurnData[[#This Row],[TenureMonths]]&lt;=23,"12-23",IF(ChurnData[[#This Row],[TenureMonths]]&lt;=35,"24-35",IF(ChurnData[[#This Row],[TenureMonths]]&lt;=47,"36-47",IF(ChurnData[[#This Row],[TenureMonths]]&lt;=59,"48-59","60-72")))))</f>
        <v>48-59</v>
      </c>
      <c r="V841">
        <f>IF(ChurnData[[#This Row],[Churn]]="Yes",1,0)</f>
        <v>0</v>
      </c>
    </row>
    <row r="842" spans="1:22" x14ac:dyDescent="0.35">
      <c r="A842" t="s">
        <v>889</v>
      </c>
      <c r="B842" t="s">
        <v>19</v>
      </c>
      <c r="C842">
        <v>0</v>
      </c>
      <c r="D842" t="s">
        <v>21</v>
      </c>
      <c r="E842" t="s">
        <v>21</v>
      </c>
      <c r="F842" t="s">
        <v>47</v>
      </c>
      <c r="G842" s="2">
        <v>7</v>
      </c>
      <c r="H842" t="s">
        <v>20</v>
      </c>
      <c r="I842" t="s">
        <v>23</v>
      </c>
      <c r="J842" t="s">
        <v>20</v>
      </c>
      <c r="K842" t="s">
        <v>21</v>
      </c>
      <c r="L842" t="s">
        <v>33</v>
      </c>
      <c r="M842" t="s">
        <v>21</v>
      </c>
      <c r="N842" t="s">
        <v>43</v>
      </c>
      <c r="O842" s="1">
        <v>93.24</v>
      </c>
      <c r="P842" s="1">
        <v>669.37</v>
      </c>
      <c r="Q842">
        <v>0</v>
      </c>
      <c r="R842" t="s">
        <v>20</v>
      </c>
      <c r="S842" t="str">
        <f>IF(ChurnData[[#This Row],[MonthlyCharges]]&lt;=30,"1. Up to 30",IF(ChurnData[[#This Row],[MonthlyCharges]]&lt;=50,"2. 31-50",IF(ChurnData[[#This Row],[MonthlyCharges]]&lt;=70,"3. 51-70",IF(ChurnData[[#This Row],[MonthlyCharges]]&lt;=90,"4. 71-90","5. Over 90"))))</f>
        <v>5. Over 90</v>
      </c>
      <c r="T842" t="str">
        <f>IF(AND(ChurnData[[#This Row],[Contract]]="Month-to-month",ChurnData[[#This Row],[InternetService]]="Fiber optic",ChurnData[[#This Row],[TenureMonths]]&lt;=11),"High-risk","Other")</f>
        <v>High-risk</v>
      </c>
      <c r="U842" t="str">
        <f>IF(ChurnData[[#This Row],[TenureMonths]]&lt;=11,"0-11",IF(ChurnData[[#This Row],[TenureMonths]]&lt;=23,"12-23",IF(ChurnData[[#This Row],[TenureMonths]]&lt;=35,"24-35",IF(ChurnData[[#This Row],[TenureMonths]]&lt;=47,"36-47",IF(ChurnData[[#This Row],[TenureMonths]]&lt;=59,"48-59","60-72")))))</f>
        <v>0-11</v>
      </c>
      <c r="V842">
        <f>IF(ChurnData[[#This Row],[Churn]]="Yes",1,0)</f>
        <v>1</v>
      </c>
    </row>
    <row r="843" spans="1:22" x14ac:dyDescent="0.35">
      <c r="A843" t="s">
        <v>890</v>
      </c>
      <c r="B843" t="s">
        <v>36</v>
      </c>
      <c r="C843">
        <v>0</v>
      </c>
      <c r="D843" t="s">
        <v>21</v>
      </c>
      <c r="E843" t="s">
        <v>21</v>
      </c>
      <c r="F843" t="s">
        <v>27</v>
      </c>
      <c r="G843" s="2">
        <v>10</v>
      </c>
      <c r="H843" t="s">
        <v>20</v>
      </c>
      <c r="I843" t="s">
        <v>21</v>
      </c>
      <c r="J843" t="s">
        <v>28</v>
      </c>
      <c r="K843" t="s">
        <v>28</v>
      </c>
      <c r="L843" t="s">
        <v>33</v>
      </c>
      <c r="M843" t="s">
        <v>20</v>
      </c>
      <c r="N843" t="s">
        <v>25</v>
      </c>
      <c r="O843" s="1">
        <v>23.52</v>
      </c>
      <c r="P843" s="1">
        <v>235.62</v>
      </c>
      <c r="Q843">
        <v>0</v>
      </c>
      <c r="R843" t="s">
        <v>20</v>
      </c>
      <c r="S843" t="str">
        <f>IF(ChurnData[[#This Row],[MonthlyCharges]]&lt;=30,"1. Up to 30",IF(ChurnData[[#This Row],[MonthlyCharges]]&lt;=50,"2. 31-50",IF(ChurnData[[#This Row],[MonthlyCharges]]&lt;=70,"3. 51-70",IF(ChurnData[[#This Row],[MonthlyCharges]]&lt;=90,"4. 71-90","5. Over 90"))))</f>
        <v>1. Up to 30</v>
      </c>
      <c r="T843" t="str">
        <f>IF(AND(ChurnData[[#This Row],[Contract]]="Month-to-month",ChurnData[[#This Row],[InternetService]]="Fiber optic",ChurnData[[#This Row],[TenureMonths]]&lt;=11),"High-risk","Other")</f>
        <v>Other</v>
      </c>
      <c r="U843" t="str">
        <f>IF(ChurnData[[#This Row],[TenureMonths]]&lt;=11,"0-11",IF(ChurnData[[#This Row],[TenureMonths]]&lt;=23,"12-23",IF(ChurnData[[#This Row],[TenureMonths]]&lt;=35,"24-35",IF(ChurnData[[#This Row],[TenureMonths]]&lt;=47,"36-47",IF(ChurnData[[#This Row],[TenureMonths]]&lt;=59,"48-59","60-72")))))</f>
        <v>0-11</v>
      </c>
      <c r="V843">
        <f>IF(ChurnData[[#This Row],[Churn]]="Yes",1,0)</f>
        <v>1</v>
      </c>
    </row>
    <row r="844" spans="1:22" x14ac:dyDescent="0.35">
      <c r="A844" t="s">
        <v>891</v>
      </c>
      <c r="B844" t="s">
        <v>36</v>
      </c>
      <c r="C844">
        <v>0</v>
      </c>
      <c r="D844" t="s">
        <v>20</v>
      </c>
      <c r="E844" t="s">
        <v>20</v>
      </c>
      <c r="F844" t="s">
        <v>41</v>
      </c>
      <c r="G844" s="2">
        <v>15</v>
      </c>
      <c r="H844" t="s">
        <v>20</v>
      </c>
      <c r="I844" t="s">
        <v>23</v>
      </c>
      <c r="J844" t="s">
        <v>21</v>
      </c>
      <c r="K844" t="s">
        <v>21</v>
      </c>
      <c r="L844" t="s">
        <v>29</v>
      </c>
      <c r="M844" t="s">
        <v>20</v>
      </c>
      <c r="N844" t="s">
        <v>30</v>
      </c>
      <c r="O844" s="1">
        <v>93.51</v>
      </c>
      <c r="P844" s="1">
        <v>1377.54</v>
      </c>
      <c r="Q844">
        <v>6</v>
      </c>
      <c r="R844" t="s">
        <v>20</v>
      </c>
      <c r="S844" t="str">
        <f>IF(ChurnData[[#This Row],[MonthlyCharges]]&lt;=30,"1. Up to 30",IF(ChurnData[[#This Row],[MonthlyCharges]]&lt;=50,"2. 31-50",IF(ChurnData[[#This Row],[MonthlyCharges]]&lt;=70,"3. 51-70",IF(ChurnData[[#This Row],[MonthlyCharges]]&lt;=90,"4. 71-90","5. Over 90"))))</f>
        <v>5. Over 90</v>
      </c>
      <c r="T844" t="str">
        <f>IF(AND(ChurnData[[#This Row],[Contract]]="Month-to-month",ChurnData[[#This Row],[InternetService]]="Fiber optic",ChurnData[[#This Row],[TenureMonths]]&lt;=11),"High-risk","Other")</f>
        <v>Other</v>
      </c>
      <c r="U844" t="str">
        <f>IF(ChurnData[[#This Row],[TenureMonths]]&lt;=11,"0-11",IF(ChurnData[[#This Row],[TenureMonths]]&lt;=23,"12-23",IF(ChurnData[[#This Row],[TenureMonths]]&lt;=35,"24-35",IF(ChurnData[[#This Row],[TenureMonths]]&lt;=47,"36-47",IF(ChurnData[[#This Row],[TenureMonths]]&lt;=59,"48-59","60-72")))))</f>
        <v>12-23</v>
      </c>
      <c r="V844">
        <f>IF(ChurnData[[#This Row],[Churn]]="Yes",1,0)</f>
        <v>1</v>
      </c>
    </row>
    <row r="845" spans="1:22" x14ac:dyDescent="0.35">
      <c r="A845" t="s">
        <v>892</v>
      </c>
      <c r="B845" t="s">
        <v>19</v>
      </c>
      <c r="C845">
        <v>0</v>
      </c>
      <c r="D845" t="s">
        <v>20</v>
      </c>
      <c r="E845" t="s">
        <v>21</v>
      </c>
      <c r="F845" t="s">
        <v>58</v>
      </c>
      <c r="G845" s="2">
        <v>13</v>
      </c>
      <c r="H845" t="s">
        <v>20</v>
      </c>
      <c r="I845" t="s">
        <v>32</v>
      </c>
      <c r="J845" t="s">
        <v>21</v>
      </c>
      <c r="K845" t="s">
        <v>21</v>
      </c>
      <c r="L845" t="s">
        <v>33</v>
      </c>
      <c r="M845" t="s">
        <v>20</v>
      </c>
      <c r="N845" t="s">
        <v>25</v>
      </c>
      <c r="O845" s="1">
        <v>55.82</v>
      </c>
      <c r="P845" s="1">
        <v>721.44</v>
      </c>
      <c r="Q845">
        <v>0</v>
      </c>
      <c r="R845" t="s">
        <v>20</v>
      </c>
      <c r="S845" t="str">
        <f>IF(ChurnData[[#This Row],[MonthlyCharges]]&lt;=30,"1. Up to 30",IF(ChurnData[[#This Row],[MonthlyCharges]]&lt;=50,"2. 31-50",IF(ChurnData[[#This Row],[MonthlyCharges]]&lt;=70,"3. 51-70",IF(ChurnData[[#This Row],[MonthlyCharges]]&lt;=90,"4. 71-90","5. Over 90"))))</f>
        <v>3. 51-70</v>
      </c>
      <c r="T845" t="str">
        <f>IF(AND(ChurnData[[#This Row],[Contract]]="Month-to-month",ChurnData[[#This Row],[InternetService]]="Fiber optic",ChurnData[[#This Row],[TenureMonths]]&lt;=11),"High-risk","Other")</f>
        <v>Other</v>
      </c>
      <c r="U845" t="str">
        <f>IF(ChurnData[[#This Row],[TenureMonths]]&lt;=11,"0-11",IF(ChurnData[[#This Row],[TenureMonths]]&lt;=23,"12-23",IF(ChurnData[[#This Row],[TenureMonths]]&lt;=35,"24-35",IF(ChurnData[[#This Row],[TenureMonths]]&lt;=47,"36-47",IF(ChurnData[[#This Row],[TenureMonths]]&lt;=59,"48-59","60-72")))))</f>
        <v>12-23</v>
      </c>
      <c r="V845">
        <f>IF(ChurnData[[#This Row],[Churn]]="Yes",1,0)</f>
        <v>1</v>
      </c>
    </row>
    <row r="846" spans="1:22" x14ac:dyDescent="0.35">
      <c r="A846" t="s">
        <v>893</v>
      </c>
      <c r="B846" t="s">
        <v>36</v>
      </c>
      <c r="C846">
        <v>0</v>
      </c>
      <c r="D846" t="s">
        <v>21</v>
      </c>
      <c r="E846" t="s">
        <v>20</v>
      </c>
      <c r="F846" t="s">
        <v>65</v>
      </c>
      <c r="G846" s="2">
        <v>44</v>
      </c>
      <c r="H846" t="s">
        <v>20</v>
      </c>
      <c r="I846" t="s">
        <v>21</v>
      </c>
      <c r="J846" t="s">
        <v>28</v>
      </c>
      <c r="K846" t="s">
        <v>28</v>
      </c>
      <c r="L846" t="s">
        <v>24</v>
      </c>
      <c r="M846" t="s">
        <v>20</v>
      </c>
      <c r="N846" t="s">
        <v>34</v>
      </c>
      <c r="O846" s="1">
        <v>35.08</v>
      </c>
      <c r="P846" s="1">
        <v>1546.52</v>
      </c>
      <c r="Q846">
        <v>1</v>
      </c>
      <c r="R846" t="s">
        <v>21</v>
      </c>
      <c r="S846" t="str">
        <f>IF(ChurnData[[#This Row],[MonthlyCharges]]&lt;=30,"1. Up to 30",IF(ChurnData[[#This Row],[MonthlyCharges]]&lt;=50,"2. 31-50",IF(ChurnData[[#This Row],[MonthlyCharges]]&lt;=70,"3. 51-70",IF(ChurnData[[#This Row],[MonthlyCharges]]&lt;=90,"4. 71-90","5. Over 90"))))</f>
        <v>2. 31-50</v>
      </c>
      <c r="T846" t="str">
        <f>IF(AND(ChurnData[[#This Row],[Contract]]="Month-to-month",ChurnData[[#This Row],[InternetService]]="Fiber optic",ChurnData[[#This Row],[TenureMonths]]&lt;=11),"High-risk","Other")</f>
        <v>Other</v>
      </c>
      <c r="U846" t="str">
        <f>IF(ChurnData[[#This Row],[TenureMonths]]&lt;=11,"0-11",IF(ChurnData[[#This Row],[TenureMonths]]&lt;=23,"12-23",IF(ChurnData[[#This Row],[TenureMonths]]&lt;=35,"24-35",IF(ChurnData[[#This Row],[TenureMonths]]&lt;=47,"36-47",IF(ChurnData[[#This Row],[TenureMonths]]&lt;=59,"48-59","60-72")))))</f>
        <v>36-47</v>
      </c>
      <c r="V846">
        <f>IF(ChurnData[[#This Row],[Churn]]="Yes",1,0)</f>
        <v>0</v>
      </c>
    </row>
    <row r="847" spans="1:22" x14ac:dyDescent="0.35">
      <c r="A847" t="s">
        <v>894</v>
      </c>
      <c r="B847" t="s">
        <v>36</v>
      </c>
      <c r="C847">
        <v>0</v>
      </c>
      <c r="D847" t="s">
        <v>20</v>
      </c>
      <c r="E847" t="s">
        <v>20</v>
      </c>
      <c r="F847" t="s">
        <v>47</v>
      </c>
      <c r="G847" s="2">
        <v>72</v>
      </c>
      <c r="H847" t="s">
        <v>20</v>
      </c>
      <c r="I847" t="s">
        <v>21</v>
      </c>
      <c r="J847" t="s">
        <v>28</v>
      </c>
      <c r="K847" t="s">
        <v>28</v>
      </c>
      <c r="L847" t="s">
        <v>24</v>
      </c>
      <c r="M847" t="s">
        <v>21</v>
      </c>
      <c r="N847" t="s">
        <v>43</v>
      </c>
      <c r="O847" s="1">
        <v>37.450000000000003</v>
      </c>
      <c r="P847" s="1">
        <v>2680.23</v>
      </c>
      <c r="Q847">
        <v>3</v>
      </c>
      <c r="R847" t="s">
        <v>21</v>
      </c>
      <c r="S847" t="str">
        <f>IF(ChurnData[[#This Row],[MonthlyCharges]]&lt;=30,"1. Up to 30",IF(ChurnData[[#This Row],[MonthlyCharges]]&lt;=50,"2. 31-50",IF(ChurnData[[#This Row],[MonthlyCharges]]&lt;=70,"3. 51-70",IF(ChurnData[[#This Row],[MonthlyCharges]]&lt;=90,"4. 71-90","5. Over 90"))))</f>
        <v>2. 31-50</v>
      </c>
      <c r="T847" t="str">
        <f>IF(AND(ChurnData[[#This Row],[Contract]]="Month-to-month",ChurnData[[#This Row],[InternetService]]="Fiber optic",ChurnData[[#This Row],[TenureMonths]]&lt;=11),"High-risk","Other")</f>
        <v>Other</v>
      </c>
      <c r="U847" t="str">
        <f>IF(ChurnData[[#This Row],[TenureMonths]]&lt;=11,"0-11",IF(ChurnData[[#This Row],[TenureMonths]]&lt;=23,"12-23",IF(ChurnData[[#This Row],[TenureMonths]]&lt;=35,"24-35",IF(ChurnData[[#This Row],[TenureMonths]]&lt;=47,"36-47",IF(ChurnData[[#This Row],[TenureMonths]]&lt;=59,"48-59","60-72")))))</f>
        <v>60-72</v>
      </c>
      <c r="V847">
        <f>IF(ChurnData[[#This Row],[Churn]]="Yes",1,0)</f>
        <v>0</v>
      </c>
    </row>
    <row r="848" spans="1:22" x14ac:dyDescent="0.35">
      <c r="A848" t="s">
        <v>895</v>
      </c>
      <c r="B848" t="s">
        <v>36</v>
      </c>
      <c r="C848">
        <v>0</v>
      </c>
      <c r="D848" t="s">
        <v>20</v>
      </c>
      <c r="E848" t="s">
        <v>20</v>
      </c>
      <c r="F848" t="s">
        <v>22</v>
      </c>
      <c r="G848" s="2">
        <v>3</v>
      </c>
      <c r="H848" t="s">
        <v>20</v>
      </c>
      <c r="I848" t="s">
        <v>32</v>
      </c>
      <c r="J848" t="s">
        <v>21</v>
      </c>
      <c r="K848" t="s">
        <v>21</v>
      </c>
      <c r="L848" t="s">
        <v>33</v>
      </c>
      <c r="M848" t="s">
        <v>20</v>
      </c>
      <c r="N848" t="s">
        <v>34</v>
      </c>
      <c r="O848" s="1">
        <v>49.46</v>
      </c>
      <c r="P848" s="1">
        <v>150.33000000000001</v>
      </c>
      <c r="Q848">
        <v>3</v>
      </c>
      <c r="R848" t="s">
        <v>20</v>
      </c>
      <c r="S848" t="str">
        <f>IF(ChurnData[[#This Row],[MonthlyCharges]]&lt;=30,"1. Up to 30",IF(ChurnData[[#This Row],[MonthlyCharges]]&lt;=50,"2. 31-50",IF(ChurnData[[#This Row],[MonthlyCharges]]&lt;=70,"3. 51-70",IF(ChurnData[[#This Row],[MonthlyCharges]]&lt;=90,"4. 71-90","5. Over 90"))))</f>
        <v>2. 31-50</v>
      </c>
      <c r="T848" t="str">
        <f>IF(AND(ChurnData[[#This Row],[Contract]]="Month-to-month",ChurnData[[#This Row],[InternetService]]="Fiber optic",ChurnData[[#This Row],[TenureMonths]]&lt;=11),"High-risk","Other")</f>
        <v>Other</v>
      </c>
      <c r="U848" t="str">
        <f>IF(ChurnData[[#This Row],[TenureMonths]]&lt;=11,"0-11",IF(ChurnData[[#This Row],[TenureMonths]]&lt;=23,"12-23",IF(ChurnData[[#This Row],[TenureMonths]]&lt;=35,"24-35",IF(ChurnData[[#This Row],[TenureMonths]]&lt;=47,"36-47",IF(ChurnData[[#This Row],[TenureMonths]]&lt;=59,"48-59","60-72")))))</f>
        <v>0-11</v>
      </c>
      <c r="V848">
        <f>IF(ChurnData[[#This Row],[Churn]]="Yes",1,0)</f>
        <v>1</v>
      </c>
    </row>
    <row r="849" spans="1:22" x14ac:dyDescent="0.35">
      <c r="A849" t="s">
        <v>896</v>
      </c>
      <c r="B849" t="s">
        <v>36</v>
      </c>
      <c r="C849">
        <v>0</v>
      </c>
      <c r="D849" t="s">
        <v>20</v>
      </c>
      <c r="E849" t="s">
        <v>20</v>
      </c>
      <c r="F849" t="s">
        <v>45</v>
      </c>
      <c r="G849" s="2">
        <v>49</v>
      </c>
      <c r="H849" t="s">
        <v>20</v>
      </c>
      <c r="I849" t="s">
        <v>23</v>
      </c>
      <c r="J849" t="s">
        <v>21</v>
      </c>
      <c r="K849" t="s">
        <v>20</v>
      </c>
      <c r="L849" t="s">
        <v>29</v>
      </c>
      <c r="M849" t="s">
        <v>20</v>
      </c>
      <c r="N849" t="s">
        <v>34</v>
      </c>
      <c r="O849" s="1">
        <v>94.37</v>
      </c>
      <c r="P849" s="1">
        <v>4569.88</v>
      </c>
      <c r="Q849">
        <v>3</v>
      </c>
      <c r="R849" t="s">
        <v>21</v>
      </c>
      <c r="S849" t="str">
        <f>IF(ChurnData[[#This Row],[MonthlyCharges]]&lt;=30,"1. Up to 30",IF(ChurnData[[#This Row],[MonthlyCharges]]&lt;=50,"2. 31-50",IF(ChurnData[[#This Row],[MonthlyCharges]]&lt;=70,"3. 51-70",IF(ChurnData[[#This Row],[MonthlyCharges]]&lt;=90,"4. 71-90","5. Over 90"))))</f>
        <v>5. Over 90</v>
      </c>
      <c r="T849" t="str">
        <f>IF(AND(ChurnData[[#This Row],[Contract]]="Month-to-month",ChurnData[[#This Row],[InternetService]]="Fiber optic",ChurnData[[#This Row],[TenureMonths]]&lt;=11),"High-risk","Other")</f>
        <v>Other</v>
      </c>
      <c r="U849" t="str">
        <f>IF(ChurnData[[#This Row],[TenureMonths]]&lt;=11,"0-11",IF(ChurnData[[#This Row],[TenureMonths]]&lt;=23,"12-23",IF(ChurnData[[#This Row],[TenureMonths]]&lt;=35,"24-35",IF(ChurnData[[#This Row],[TenureMonths]]&lt;=47,"36-47",IF(ChurnData[[#This Row],[TenureMonths]]&lt;=59,"48-59","60-72")))))</f>
        <v>48-59</v>
      </c>
      <c r="V849">
        <f>IF(ChurnData[[#This Row],[Churn]]="Yes",1,0)</f>
        <v>0</v>
      </c>
    </row>
    <row r="850" spans="1:22" x14ac:dyDescent="0.35">
      <c r="A850" t="s">
        <v>897</v>
      </c>
      <c r="B850" t="s">
        <v>19</v>
      </c>
      <c r="C850">
        <v>0</v>
      </c>
      <c r="D850" t="s">
        <v>20</v>
      </c>
      <c r="E850" t="s">
        <v>21</v>
      </c>
      <c r="F850" t="s">
        <v>56</v>
      </c>
      <c r="G850" s="2">
        <v>46</v>
      </c>
      <c r="H850" t="s">
        <v>20</v>
      </c>
      <c r="I850" t="s">
        <v>23</v>
      </c>
      <c r="J850" t="s">
        <v>20</v>
      </c>
      <c r="K850" t="s">
        <v>21</v>
      </c>
      <c r="L850" t="s">
        <v>29</v>
      </c>
      <c r="M850" t="s">
        <v>20</v>
      </c>
      <c r="N850" t="s">
        <v>30</v>
      </c>
      <c r="O850" s="1">
        <v>92.67</v>
      </c>
      <c r="P850" s="1">
        <v>4304.03</v>
      </c>
      <c r="Q850">
        <v>2</v>
      </c>
      <c r="R850" t="s">
        <v>21</v>
      </c>
      <c r="S850" t="str">
        <f>IF(ChurnData[[#This Row],[MonthlyCharges]]&lt;=30,"1. Up to 30",IF(ChurnData[[#This Row],[MonthlyCharges]]&lt;=50,"2. 31-50",IF(ChurnData[[#This Row],[MonthlyCharges]]&lt;=70,"3. 51-70",IF(ChurnData[[#This Row],[MonthlyCharges]]&lt;=90,"4. 71-90","5. Over 90"))))</f>
        <v>5. Over 90</v>
      </c>
      <c r="T850" t="str">
        <f>IF(AND(ChurnData[[#This Row],[Contract]]="Month-to-month",ChurnData[[#This Row],[InternetService]]="Fiber optic",ChurnData[[#This Row],[TenureMonths]]&lt;=11),"High-risk","Other")</f>
        <v>Other</v>
      </c>
      <c r="U850" t="str">
        <f>IF(ChurnData[[#This Row],[TenureMonths]]&lt;=11,"0-11",IF(ChurnData[[#This Row],[TenureMonths]]&lt;=23,"12-23",IF(ChurnData[[#This Row],[TenureMonths]]&lt;=35,"24-35",IF(ChurnData[[#This Row],[TenureMonths]]&lt;=47,"36-47",IF(ChurnData[[#This Row],[TenureMonths]]&lt;=59,"48-59","60-72")))))</f>
        <v>36-47</v>
      </c>
      <c r="V850">
        <f>IF(ChurnData[[#This Row],[Churn]]="Yes",1,0)</f>
        <v>0</v>
      </c>
    </row>
    <row r="851" spans="1:22" x14ac:dyDescent="0.35">
      <c r="A851" t="s">
        <v>898</v>
      </c>
      <c r="B851" t="s">
        <v>19</v>
      </c>
      <c r="C851">
        <v>0</v>
      </c>
      <c r="D851" t="s">
        <v>21</v>
      </c>
      <c r="E851" t="s">
        <v>21</v>
      </c>
      <c r="F851" t="s">
        <v>37</v>
      </c>
      <c r="G851" s="2">
        <v>15</v>
      </c>
      <c r="H851" t="s">
        <v>20</v>
      </c>
      <c r="I851" t="s">
        <v>23</v>
      </c>
      <c r="J851" t="s">
        <v>21</v>
      </c>
      <c r="K851" t="s">
        <v>21</v>
      </c>
      <c r="L851" t="s">
        <v>33</v>
      </c>
      <c r="M851" t="s">
        <v>20</v>
      </c>
      <c r="N851" t="s">
        <v>43</v>
      </c>
      <c r="O851" s="1">
        <v>97.96</v>
      </c>
      <c r="P851" s="1">
        <v>1452.38</v>
      </c>
      <c r="Q851">
        <v>2</v>
      </c>
      <c r="R851" t="s">
        <v>20</v>
      </c>
      <c r="S851" t="str">
        <f>IF(ChurnData[[#This Row],[MonthlyCharges]]&lt;=30,"1. Up to 30",IF(ChurnData[[#This Row],[MonthlyCharges]]&lt;=50,"2. 31-50",IF(ChurnData[[#This Row],[MonthlyCharges]]&lt;=70,"3. 51-70",IF(ChurnData[[#This Row],[MonthlyCharges]]&lt;=90,"4. 71-90","5. Over 90"))))</f>
        <v>5. Over 90</v>
      </c>
      <c r="T851" t="str">
        <f>IF(AND(ChurnData[[#This Row],[Contract]]="Month-to-month",ChurnData[[#This Row],[InternetService]]="Fiber optic",ChurnData[[#This Row],[TenureMonths]]&lt;=11),"High-risk","Other")</f>
        <v>Other</v>
      </c>
      <c r="U851" t="str">
        <f>IF(ChurnData[[#This Row],[TenureMonths]]&lt;=11,"0-11",IF(ChurnData[[#This Row],[TenureMonths]]&lt;=23,"12-23",IF(ChurnData[[#This Row],[TenureMonths]]&lt;=35,"24-35",IF(ChurnData[[#This Row],[TenureMonths]]&lt;=47,"36-47",IF(ChurnData[[#This Row],[TenureMonths]]&lt;=59,"48-59","60-72")))))</f>
        <v>12-23</v>
      </c>
      <c r="V851">
        <f>IF(ChurnData[[#This Row],[Churn]]="Yes",1,0)</f>
        <v>1</v>
      </c>
    </row>
    <row r="852" spans="1:22" x14ac:dyDescent="0.35">
      <c r="A852" t="s">
        <v>899</v>
      </c>
      <c r="B852" t="s">
        <v>36</v>
      </c>
      <c r="C852">
        <v>0</v>
      </c>
      <c r="D852" t="s">
        <v>21</v>
      </c>
      <c r="E852" t="s">
        <v>21</v>
      </c>
      <c r="F852" t="s">
        <v>22</v>
      </c>
      <c r="G852" s="2">
        <v>20</v>
      </c>
      <c r="H852" t="s">
        <v>20</v>
      </c>
      <c r="I852" t="s">
        <v>23</v>
      </c>
      <c r="J852" t="s">
        <v>21</v>
      </c>
      <c r="K852" t="s">
        <v>21</v>
      </c>
      <c r="L852" t="s">
        <v>33</v>
      </c>
      <c r="M852" t="s">
        <v>21</v>
      </c>
      <c r="N852" t="s">
        <v>25</v>
      </c>
      <c r="O852" s="1">
        <v>73.209999999999994</v>
      </c>
      <c r="P852" s="1">
        <v>1459.75</v>
      </c>
      <c r="Q852">
        <v>1</v>
      </c>
      <c r="R852" t="s">
        <v>20</v>
      </c>
      <c r="S852" t="str">
        <f>IF(ChurnData[[#This Row],[MonthlyCharges]]&lt;=30,"1. Up to 30",IF(ChurnData[[#This Row],[MonthlyCharges]]&lt;=50,"2. 31-50",IF(ChurnData[[#This Row],[MonthlyCharges]]&lt;=70,"3. 51-70",IF(ChurnData[[#This Row],[MonthlyCharges]]&lt;=90,"4. 71-90","5. Over 90"))))</f>
        <v>4. 71-90</v>
      </c>
      <c r="T852" t="str">
        <f>IF(AND(ChurnData[[#This Row],[Contract]]="Month-to-month",ChurnData[[#This Row],[InternetService]]="Fiber optic",ChurnData[[#This Row],[TenureMonths]]&lt;=11),"High-risk","Other")</f>
        <v>Other</v>
      </c>
      <c r="U852" t="str">
        <f>IF(ChurnData[[#This Row],[TenureMonths]]&lt;=11,"0-11",IF(ChurnData[[#This Row],[TenureMonths]]&lt;=23,"12-23",IF(ChurnData[[#This Row],[TenureMonths]]&lt;=35,"24-35",IF(ChurnData[[#This Row],[TenureMonths]]&lt;=47,"36-47",IF(ChurnData[[#This Row],[TenureMonths]]&lt;=59,"48-59","60-72")))))</f>
        <v>12-23</v>
      </c>
      <c r="V852">
        <f>IF(ChurnData[[#This Row],[Churn]]="Yes",1,0)</f>
        <v>1</v>
      </c>
    </row>
    <row r="853" spans="1:22" x14ac:dyDescent="0.35">
      <c r="A853" t="s">
        <v>900</v>
      </c>
      <c r="B853" t="s">
        <v>19</v>
      </c>
      <c r="C853">
        <v>0</v>
      </c>
      <c r="D853" t="s">
        <v>20</v>
      </c>
      <c r="E853" t="s">
        <v>20</v>
      </c>
      <c r="F853" t="s">
        <v>37</v>
      </c>
      <c r="G853" s="2">
        <v>30</v>
      </c>
      <c r="H853" t="s">
        <v>20</v>
      </c>
      <c r="I853" t="s">
        <v>23</v>
      </c>
      <c r="J853" t="s">
        <v>20</v>
      </c>
      <c r="K853" t="s">
        <v>21</v>
      </c>
      <c r="L853" t="s">
        <v>24</v>
      </c>
      <c r="M853" t="s">
        <v>20</v>
      </c>
      <c r="N853" t="s">
        <v>43</v>
      </c>
      <c r="O853" s="1">
        <v>92.89</v>
      </c>
      <c r="P853" s="1">
        <v>2832.35</v>
      </c>
      <c r="Q853">
        <v>3</v>
      </c>
      <c r="R853" t="s">
        <v>21</v>
      </c>
      <c r="S853" t="str">
        <f>IF(ChurnData[[#This Row],[MonthlyCharges]]&lt;=30,"1. Up to 30",IF(ChurnData[[#This Row],[MonthlyCharges]]&lt;=50,"2. 31-50",IF(ChurnData[[#This Row],[MonthlyCharges]]&lt;=70,"3. 51-70",IF(ChurnData[[#This Row],[MonthlyCharges]]&lt;=90,"4. 71-90","5. Over 90"))))</f>
        <v>5. Over 90</v>
      </c>
      <c r="T853" t="str">
        <f>IF(AND(ChurnData[[#This Row],[Contract]]="Month-to-month",ChurnData[[#This Row],[InternetService]]="Fiber optic",ChurnData[[#This Row],[TenureMonths]]&lt;=11),"High-risk","Other")</f>
        <v>Other</v>
      </c>
      <c r="U853" t="str">
        <f>IF(ChurnData[[#This Row],[TenureMonths]]&lt;=11,"0-11",IF(ChurnData[[#This Row],[TenureMonths]]&lt;=23,"12-23",IF(ChurnData[[#This Row],[TenureMonths]]&lt;=35,"24-35",IF(ChurnData[[#This Row],[TenureMonths]]&lt;=47,"36-47",IF(ChurnData[[#This Row],[TenureMonths]]&lt;=59,"48-59","60-72")))))</f>
        <v>24-35</v>
      </c>
      <c r="V853">
        <f>IF(ChurnData[[#This Row],[Churn]]="Yes",1,0)</f>
        <v>0</v>
      </c>
    </row>
    <row r="854" spans="1:22" x14ac:dyDescent="0.35">
      <c r="A854" t="s">
        <v>901</v>
      </c>
      <c r="B854" t="s">
        <v>19</v>
      </c>
      <c r="C854">
        <v>1</v>
      </c>
      <c r="D854" t="s">
        <v>21</v>
      </c>
      <c r="E854" t="s">
        <v>21</v>
      </c>
      <c r="F854" t="s">
        <v>22</v>
      </c>
      <c r="G854" s="2">
        <v>13</v>
      </c>
      <c r="H854" t="s">
        <v>20</v>
      </c>
      <c r="I854" t="s">
        <v>23</v>
      </c>
      <c r="J854" t="s">
        <v>21</v>
      </c>
      <c r="K854" t="s">
        <v>20</v>
      </c>
      <c r="L854" t="s">
        <v>33</v>
      </c>
      <c r="M854" t="s">
        <v>20</v>
      </c>
      <c r="N854" t="s">
        <v>34</v>
      </c>
      <c r="O854" s="1">
        <v>102.3</v>
      </c>
      <c r="P854" s="1">
        <v>1341.33</v>
      </c>
      <c r="Q854">
        <v>0</v>
      </c>
      <c r="R854" t="s">
        <v>20</v>
      </c>
      <c r="S854" t="str">
        <f>IF(ChurnData[[#This Row],[MonthlyCharges]]&lt;=30,"1. Up to 30",IF(ChurnData[[#This Row],[MonthlyCharges]]&lt;=50,"2. 31-50",IF(ChurnData[[#This Row],[MonthlyCharges]]&lt;=70,"3. 51-70",IF(ChurnData[[#This Row],[MonthlyCharges]]&lt;=90,"4. 71-90","5. Over 90"))))</f>
        <v>5. Over 90</v>
      </c>
      <c r="T854" t="str">
        <f>IF(AND(ChurnData[[#This Row],[Contract]]="Month-to-month",ChurnData[[#This Row],[InternetService]]="Fiber optic",ChurnData[[#This Row],[TenureMonths]]&lt;=11),"High-risk","Other")</f>
        <v>Other</v>
      </c>
      <c r="U854" t="str">
        <f>IF(ChurnData[[#This Row],[TenureMonths]]&lt;=11,"0-11",IF(ChurnData[[#This Row],[TenureMonths]]&lt;=23,"12-23",IF(ChurnData[[#This Row],[TenureMonths]]&lt;=35,"24-35",IF(ChurnData[[#This Row],[TenureMonths]]&lt;=47,"36-47",IF(ChurnData[[#This Row],[TenureMonths]]&lt;=59,"48-59","60-72")))))</f>
        <v>12-23</v>
      </c>
      <c r="V854">
        <f>IF(ChurnData[[#This Row],[Churn]]="Yes",1,0)</f>
        <v>1</v>
      </c>
    </row>
    <row r="855" spans="1:22" x14ac:dyDescent="0.35">
      <c r="A855" t="s">
        <v>902</v>
      </c>
      <c r="B855" t="s">
        <v>36</v>
      </c>
      <c r="C855">
        <v>0</v>
      </c>
      <c r="D855" t="s">
        <v>20</v>
      </c>
      <c r="E855" t="s">
        <v>21</v>
      </c>
      <c r="F855" t="s">
        <v>47</v>
      </c>
      <c r="G855" s="2">
        <v>57</v>
      </c>
      <c r="H855" t="s">
        <v>20</v>
      </c>
      <c r="I855" t="s">
        <v>23</v>
      </c>
      <c r="J855" t="s">
        <v>20</v>
      </c>
      <c r="K855" t="s">
        <v>20</v>
      </c>
      <c r="L855" t="s">
        <v>24</v>
      </c>
      <c r="M855" t="s">
        <v>20</v>
      </c>
      <c r="N855" t="s">
        <v>43</v>
      </c>
      <c r="O855" s="1">
        <v>92.32</v>
      </c>
      <c r="P855" s="1">
        <v>5410.39</v>
      </c>
      <c r="Q855">
        <v>4</v>
      </c>
      <c r="R855" t="s">
        <v>21</v>
      </c>
      <c r="S855" t="str">
        <f>IF(ChurnData[[#This Row],[MonthlyCharges]]&lt;=30,"1. Up to 30",IF(ChurnData[[#This Row],[MonthlyCharges]]&lt;=50,"2. 31-50",IF(ChurnData[[#This Row],[MonthlyCharges]]&lt;=70,"3. 51-70",IF(ChurnData[[#This Row],[MonthlyCharges]]&lt;=90,"4. 71-90","5. Over 90"))))</f>
        <v>5. Over 90</v>
      </c>
      <c r="T855" t="str">
        <f>IF(AND(ChurnData[[#This Row],[Contract]]="Month-to-month",ChurnData[[#This Row],[InternetService]]="Fiber optic",ChurnData[[#This Row],[TenureMonths]]&lt;=11),"High-risk","Other")</f>
        <v>Other</v>
      </c>
      <c r="U855" t="str">
        <f>IF(ChurnData[[#This Row],[TenureMonths]]&lt;=11,"0-11",IF(ChurnData[[#This Row],[TenureMonths]]&lt;=23,"12-23",IF(ChurnData[[#This Row],[TenureMonths]]&lt;=35,"24-35",IF(ChurnData[[#This Row],[TenureMonths]]&lt;=47,"36-47",IF(ChurnData[[#This Row],[TenureMonths]]&lt;=59,"48-59","60-72")))))</f>
        <v>48-59</v>
      </c>
      <c r="V855">
        <f>IF(ChurnData[[#This Row],[Churn]]="Yes",1,0)</f>
        <v>0</v>
      </c>
    </row>
    <row r="856" spans="1:22" x14ac:dyDescent="0.35">
      <c r="A856" t="s">
        <v>903</v>
      </c>
      <c r="B856" t="s">
        <v>19</v>
      </c>
      <c r="C856">
        <v>0</v>
      </c>
      <c r="D856" t="s">
        <v>21</v>
      </c>
      <c r="E856" t="s">
        <v>21</v>
      </c>
      <c r="F856" t="s">
        <v>58</v>
      </c>
      <c r="G856" s="2">
        <v>44</v>
      </c>
      <c r="H856" t="s">
        <v>20</v>
      </c>
      <c r="I856" t="s">
        <v>32</v>
      </c>
      <c r="J856" t="s">
        <v>21</v>
      </c>
      <c r="K856" t="s">
        <v>20</v>
      </c>
      <c r="L856" t="s">
        <v>29</v>
      </c>
      <c r="M856" t="s">
        <v>21</v>
      </c>
      <c r="N856" t="s">
        <v>43</v>
      </c>
      <c r="O856" s="1">
        <v>64.41</v>
      </c>
      <c r="P856" s="1">
        <v>2804.99</v>
      </c>
      <c r="Q856">
        <v>2</v>
      </c>
      <c r="R856" t="s">
        <v>21</v>
      </c>
      <c r="S856" t="str">
        <f>IF(ChurnData[[#This Row],[MonthlyCharges]]&lt;=30,"1. Up to 30",IF(ChurnData[[#This Row],[MonthlyCharges]]&lt;=50,"2. 31-50",IF(ChurnData[[#This Row],[MonthlyCharges]]&lt;=70,"3. 51-70",IF(ChurnData[[#This Row],[MonthlyCharges]]&lt;=90,"4. 71-90","5. Over 90"))))</f>
        <v>3. 51-70</v>
      </c>
      <c r="T856" t="str">
        <f>IF(AND(ChurnData[[#This Row],[Contract]]="Month-to-month",ChurnData[[#This Row],[InternetService]]="Fiber optic",ChurnData[[#This Row],[TenureMonths]]&lt;=11),"High-risk","Other")</f>
        <v>Other</v>
      </c>
      <c r="U856" t="str">
        <f>IF(ChurnData[[#This Row],[TenureMonths]]&lt;=11,"0-11",IF(ChurnData[[#This Row],[TenureMonths]]&lt;=23,"12-23",IF(ChurnData[[#This Row],[TenureMonths]]&lt;=35,"24-35",IF(ChurnData[[#This Row],[TenureMonths]]&lt;=47,"36-47",IF(ChurnData[[#This Row],[TenureMonths]]&lt;=59,"48-59","60-72")))))</f>
        <v>36-47</v>
      </c>
      <c r="V856">
        <f>IF(ChurnData[[#This Row],[Churn]]="Yes",1,0)</f>
        <v>0</v>
      </c>
    </row>
    <row r="857" spans="1:22" x14ac:dyDescent="0.35">
      <c r="A857" t="s">
        <v>904</v>
      </c>
      <c r="B857" t="s">
        <v>19</v>
      </c>
      <c r="C857">
        <v>0</v>
      </c>
      <c r="D857" t="s">
        <v>21</v>
      </c>
      <c r="E857" t="s">
        <v>21</v>
      </c>
      <c r="F857" t="s">
        <v>39</v>
      </c>
      <c r="G857" s="2">
        <v>22</v>
      </c>
      <c r="H857" t="s">
        <v>20</v>
      </c>
      <c r="I857" t="s">
        <v>21</v>
      </c>
      <c r="J857" t="s">
        <v>28</v>
      </c>
      <c r="K857" t="s">
        <v>28</v>
      </c>
      <c r="L857" t="s">
        <v>33</v>
      </c>
      <c r="M857" t="s">
        <v>21</v>
      </c>
      <c r="N857" t="s">
        <v>43</v>
      </c>
      <c r="O857" s="1">
        <v>26.96</v>
      </c>
      <c r="P857" s="1">
        <v>602.28</v>
      </c>
      <c r="Q857">
        <v>1</v>
      </c>
      <c r="R857" t="s">
        <v>21</v>
      </c>
      <c r="S857" t="str">
        <f>IF(ChurnData[[#This Row],[MonthlyCharges]]&lt;=30,"1. Up to 30",IF(ChurnData[[#This Row],[MonthlyCharges]]&lt;=50,"2. 31-50",IF(ChurnData[[#This Row],[MonthlyCharges]]&lt;=70,"3. 51-70",IF(ChurnData[[#This Row],[MonthlyCharges]]&lt;=90,"4. 71-90","5. Over 90"))))</f>
        <v>1. Up to 30</v>
      </c>
      <c r="T857" t="str">
        <f>IF(AND(ChurnData[[#This Row],[Contract]]="Month-to-month",ChurnData[[#This Row],[InternetService]]="Fiber optic",ChurnData[[#This Row],[TenureMonths]]&lt;=11),"High-risk","Other")</f>
        <v>Other</v>
      </c>
      <c r="U857" t="str">
        <f>IF(ChurnData[[#This Row],[TenureMonths]]&lt;=11,"0-11",IF(ChurnData[[#This Row],[TenureMonths]]&lt;=23,"12-23",IF(ChurnData[[#This Row],[TenureMonths]]&lt;=35,"24-35",IF(ChurnData[[#This Row],[TenureMonths]]&lt;=47,"36-47",IF(ChurnData[[#This Row],[TenureMonths]]&lt;=59,"48-59","60-72")))))</f>
        <v>12-23</v>
      </c>
      <c r="V857">
        <f>IF(ChurnData[[#This Row],[Churn]]="Yes",1,0)</f>
        <v>0</v>
      </c>
    </row>
    <row r="858" spans="1:22" x14ac:dyDescent="0.35">
      <c r="A858" t="s">
        <v>905</v>
      </c>
      <c r="B858" t="s">
        <v>36</v>
      </c>
      <c r="C858">
        <v>1</v>
      </c>
      <c r="D858" t="s">
        <v>20</v>
      </c>
      <c r="E858" t="s">
        <v>20</v>
      </c>
      <c r="F858" t="s">
        <v>65</v>
      </c>
      <c r="G858" s="2">
        <v>14</v>
      </c>
      <c r="H858" t="s">
        <v>20</v>
      </c>
      <c r="I858" t="s">
        <v>32</v>
      </c>
      <c r="J858" t="s">
        <v>20</v>
      </c>
      <c r="K858" t="s">
        <v>21</v>
      </c>
      <c r="L858" t="s">
        <v>24</v>
      </c>
      <c r="M858" t="s">
        <v>21</v>
      </c>
      <c r="N858" t="s">
        <v>30</v>
      </c>
      <c r="O858" s="1">
        <v>63.47</v>
      </c>
      <c r="P858" s="1">
        <v>875.27</v>
      </c>
      <c r="Q858">
        <v>1</v>
      </c>
      <c r="R858" t="s">
        <v>21</v>
      </c>
      <c r="S858" t="str">
        <f>IF(ChurnData[[#This Row],[MonthlyCharges]]&lt;=30,"1. Up to 30",IF(ChurnData[[#This Row],[MonthlyCharges]]&lt;=50,"2. 31-50",IF(ChurnData[[#This Row],[MonthlyCharges]]&lt;=70,"3. 51-70",IF(ChurnData[[#This Row],[MonthlyCharges]]&lt;=90,"4. 71-90","5. Over 90"))))</f>
        <v>3. 51-70</v>
      </c>
      <c r="T858" t="str">
        <f>IF(AND(ChurnData[[#This Row],[Contract]]="Month-to-month",ChurnData[[#This Row],[InternetService]]="Fiber optic",ChurnData[[#This Row],[TenureMonths]]&lt;=11),"High-risk","Other")</f>
        <v>Other</v>
      </c>
      <c r="U858" t="str">
        <f>IF(ChurnData[[#This Row],[TenureMonths]]&lt;=11,"0-11",IF(ChurnData[[#This Row],[TenureMonths]]&lt;=23,"12-23",IF(ChurnData[[#This Row],[TenureMonths]]&lt;=35,"24-35",IF(ChurnData[[#This Row],[TenureMonths]]&lt;=47,"36-47",IF(ChurnData[[#This Row],[TenureMonths]]&lt;=59,"48-59","60-72")))))</f>
        <v>12-23</v>
      </c>
      <c r="V858">
        <f>IF(ChurnData[[#This Row],[Churn]]="Yes",1,0)</f>
        <v>0</v>
      </c>
    </row>
    <row r="859" spans="1:22" x14ac:dyDescent="0.35">
      <c r="A859" t="s">
        <v>906</v>
      </c>
      <c r="B859" t="s">
        <v>36</v>
      </c>
      <c r="C859">
        <v>0</v>
      </c>
      <c r="D859" t="s">
        <v>21</v>
      </c>
      <c r="E859" t="s">
        <v>21</v>
      </c>
      <c r="F859" t="s">
        <v>49</v>
      </c>
      <c r="G859" s="2">
        <v>35</v>
      </c>
      <c r="H859" t="s">
        <v>20</v>
      </c>
      <c r="I859" t="s">
        <v>23</v>
      </c>
      <c r="J859" t="s">
        <v>21</v>
      </c>
      <c r="K859" t="s">
        <v>21</v>
      </c>
      <c r="L859" t="s">
        <v>33</v>
      </c>
      <c r="M859" t="s">
        <v>20</v>
      </c>
      <c r="N859" t="s">
        <v>34</v>
      </c>
      <c r="O859" s="1">
        <v>87.9</v>
      </c>
      <c r="P859" s="1">
        <v>3066.62</v>
      </c>
      <c r="Q859">
        <v>0</v>
      </c>
      <c r="R859" t="s">
        <v>21</v>
      </c>
      <c r="S859" t="str">
        <f>IF(ChurnData[[#This Row],[MonthlyCharges]]&lt;=30,"1. Up to 30",IF(ChurnData[[#This Row],[MonthlyCharges]]&lt;=50,"2. 31-50",IF(ChurnData[[#This Row],[MonthlyCharges]]&lt;=70,"3. 51-70",IF(ChurnData[[#This Row],[MonthlyCharges]]&lt;=90,"4. 71-90","5. Over 90"))))</f>
        <v>4. 71-90</v>
      </c>
      <c r="T859" t="str">
        <f>IF(AND(ChurnData[[#This Row],[Contract]]="Month-to-month",ChurnData[[#This Row],[InternetService]]="Fiber optic",ChurnData[[#This Row],[TenureMonths]]&lt;=11),"High-risk","Other")</f>
        <v>Other</v>
      </c>
      <c r="U859" t="str">
        <f>IF(ChurnData[[#This Row],[TenureMonths]]&lt;=11,"0-11",IF(ChurnData[[#This Row],[TenureMonths]]&lt;=23,"12-23",IF(ChurnData[[#This Row],[TenureMonths]]&lt;=35,"24-35",IF(ChurnData[[#This Row],[TenureMonths]]&lt;=47,"36-47",IF(ChurnData[[#This Row],[TenureMonths]]&lt;=59,"48-59","60-72")))))</f>
        <v>24-35</v>
      </c>
      <c r="V859">
        <f>IF(ChurnData[[#This Row],[Churn]]="Yes",1,0)</f>
        <v>0</v>
      </c>
    </row>
    <row r="860" spans="1:22" x14ac:dyDescent="0.35">
      <c r="A860" t="s">
        <v>907</v>
      </c>
      <c r="B860" t="s">
        <v>19</v>
      </c>
      <c r="C860">
        <v>1</v>
      </c>
      <c r="D860" t="s">
        <v>21</v>
      </c>
      <c r="E860" t="s">
        <v>21</v>
      </c>
      <c r="F860" t="s">
        <v>27</v>
      </c>
      <c r="G860" s="2">
        <v>62</v>
      </c>
      <c r="H860" t="s">
        <v>20</v>
      </c>
      <c r="I860" t="s">
        <v>23</v>
      </c>
      <c r="J860" t="s">
        <v>20</v>
      </c>
      <c r="K860" t="s">
        <v>20</v>
      </c>
      <c r="L860" t="s">
        <v>24</v>
      </c>
      <c r="M860" t="s">
        <v>20</v>
      </c>
      <c r="N860" t="s">
        <v>34</v>
      </c>
      <c r="O860" s="1">
        <v>91.68</v>
      </c>
      <c r="P860" s="1">
        <v>5779.69</v>
      </c>
      <c r="Q860">
        <v>2</v>
      </c>
      <c r="R860" t="s">
        <v>21</v>
      </c>
      <c r="S860" t="str">
        <f>IF(ChurnData[[#This Row],[MonthlyCharges]]&lt;=30,"1. Up to 30",IF(ChurnData[[#This Row],[MonthlyCharges]]&lt;=50,"2. 31-50",IF(ChurnData[[#This Row],[MonthlyCharges]]&lt;=70,"3. 51-70",IF(ChurnData[[#This Row],[MonthlyCharges]]&lt;=90,"4. 71-90","5. Over 90"))))</f>
        <v>5. Over 90</v>
      </c>
      <c r="T860" t="str">
        <f>IF(AND(ChurnData[[#This Row],[Contract]]="Month-to-month",ChurnData[[#This Row],[InternetService]]="Fiber optic",ChurnData[[#This Row],[TenureMonths]]&lt;=11),"High-risk","Other")</f>
        <v>Other</v>
      </c>
      <c r="U860" t="str">
        <f>IF(ChurnData[[#This Row],[TenureMonths]]&lt;=11,"0-11",IF(ChurnData[[#This Row],[TenureMonths]]&lt;=23,"12-23",IF(ChurnData[[#This Row],[TenureMonths]]&lt;=35,"24-35",IF(ChurnData[[#This Row],[TenureMonths]]&lt;=47,"36-47",IF(ChurnData[[#This Row],[TenureMonths]]&lt;=59,"48-59","60-72")))))</f>
        <v>60-72</v>
      </c>
      <c r="V860">
        <f>IF(ChurnData[[#This Row],[Churn]]="Yes",1,0)</f>
        <v>0</v>
      </c>
    </row>
    <row r="861" spans="1:22" x14ac:dyDescent="0.35">
      <c r="A861" t="s">
        <v>908</v>
      </c>
      <c r="B861" t="s">
        <v>36</v>
      </c>
      <c r="C861">
        <v>0</v>
      </c>
      <c r="D861" t="s">
        <v>21</v>
      </c>
      <c r="E861" t="s">
        <v>21</v>
      </c>
      <c r="F861" t="s">
        <v>27</v>
      </c>
      <c r="G861" s="2">
        <v>3</v>
      </c>
      <c r="H861" t="s">
        <v>20</v>
      </c>
      <c r="I861" t="s">
        <v>32</v>
      </c>
      <c r="J861" t="s">
        <v>21</v>
      </c>
      <c r="K861" t="s">
        <v>21</v>
      </c>
      <c r="L861" t="s">
        <v>33</v>
      </c>
      <c r="M861" t="s">
        <v>21</v>
      </c>
      <c r="N861" t="s">
        <v>43</v>
      </c>
      <c r="O861" s="1">
        <v>48.84</v>
      </c>
      <c r="P861" s="1">
        <v>144.86000000000001</v>
      </c>
      <c r="Q861">
        <v>3</v>
      </c>
      <c r="R861" t="s">
        <v>21</v>
      </c>
      <c r="S861" t="str">
        <f>IF(ChurnData[[#This Row],[MonthlyCharges]]&lt;=30,"1. Up to 30",IF(ChurnData[[#This Row],[MonthlyCharges]]&lt;=50,"2. 31-50",IF(ChurnData[[#This Row],[MonthlyCharges]]&lt;=70,"3. 51-70",IF(ChurnData[[#This Row],[MonthlyCharges]]&lt;=90,"4. 71-90","5. Over 90"))))</f>
        <v>2. 31-50</v>
      </c>
      <c r="T861" t="str">
        <f>IF(AND(ChurnData[[#This Row],[Contract]]="Month-to-month",ChurnData[[#This Row],[InternetService]]="Fiber optic",ChurnData[[#This Row],[TenureMonths]]&lt;=11),"High-risk","Other")</f>
        <v>Other</v>
      </c>
      <c r="U861" t="str">
        <f>IF(ChurnData[[#This Row],[TenureMonths]]&lt;=11,"0-11",IF(ChurnData[[#This Row],[TenureMonths]]&lt;=23,"12-23",IF(ChurnData[[#This Row],[TenureMonths]]&lt;=35,"24-35",IF(ChurnData[[#This Row],[TenureMonths]]&lt;=47,"36-47",IF(ChurnData[[#This Row],[TenureMonths]]&lt;=59,"48-59","60-72")))))</f>
        <v>0-11</v>
      </c>
      <c r="V861">
        <f>IF(ChurnData[[#This Row],[Churn]]="Yes",1,0)</f>
        <v>0</v>
      </c>
    </row>
    <row r="862" spans="1:22" x14ac:dyDescent="0.35">
      <c r="A862" t="s">
        <v>909</v>
      </c>
      <c r="B862" t="s">
        <v>19</v>
      </c>
      <c r="C862">
        <v>0</v>
      </c>
      <c r="D862" t="s">
        <v>21</v>
      </c>
      <c r="E862" t="s">
        <v>21</v>
      </c>
      <c r="F862" t="s">
        <v>58</v>
      </c>
      <c r="G862" s="2">
        <v>5</v>
      </c>
      <c r="H862" t="s">
        <v>20</v>
      </c>
      <c r="I862" t="s">
        <v>32</v>
      </c>
      <c r="J862" t="s">
        <v>21</v>
      </c>
      <c r="K862" t="s">
        <v>20</v>
      </c>
      <c r="L862" t="s">
        <v>33</v>
      </c>
      <c r="M862" t="s">
        <v>21</v>
      </c>
      <c r="N862" t="s">
        <v>30</v>
      </c>
      <c r="O862" s="1">
        <v>59.85</v>
      </c>
      <c r="P862" s="1">
        <v>297.26</v>
      </c>
      <c r="Q862">
        <v>1</v>
      </c>
      <c r="R862" t="s">
        <v>20</v>
      </c>
      <c r="S862" t="str">
        <f>IF(ChurnData[[#This Row],[MonthlyCharges]]&lt;=30,"1. Up to 30",IF(ChurnData[[#This Row],[MonthlyCharges]]&lt;=50,"2. 31-50",IF(ChurnData[[#This Row],[MonthlyCharges]]&lt;=70,"3. 51-70",IF(ChurnData[[#This Row],[MonthlyCharges]]&lt;=90,"4. 71-90","5. Over 90"))))</f>
        <v>3. 51-70</v>
      </c>
      <c r="T862" t="str">
        <f>IF(AND(ChurnData[[#This Row],[Contract]]="Month-to-month",ChurnData[[#This Row],[InternetService]]="Fiber optic",ChurnData[[#This Row],[TenureMonths]]&lt;=11),"High-risk","Other")</f>
        <v>Other</v>
      </c>
      <c r="U862" t="str">
        <f>IF(ChurnData[[#This Row],[TenureMonths]]&lt;=11,"0-11",IF(ChurnData[[#This Row],[TenureMonths]]&lt;=23,"12-23",IF(ChurnData[[#This Row],[TenureMonths]]&lt;=35,"24-35",IF(ChurnData[[#This Row],[TenureMonths]]&lt;=47,"36-47",IF(ChurnData[[#This Row],[TenureMonths]]&lt;=59,"48-59","60-72")))))</f>
        <v>0-11</v>
      </c>
      <c r="V862">
        <f>IF(ChurnData[[#This Row],[Churn]]="Yes",1,0)</f>
        <v>1</v>
      </c>
    </row>
    <row r="863" spans="1:22" x14ac:dyDescent="0.35">
      <c r="A863" t="s">
        <v>910</v>
      </c>
      <c r="B863" t="s">
        <v>36</v>
      </c>
      <c r="C863">
        <v>0</v>
      </c>
      <c r="D863" t="s">
        <v>20</v>
      </c>
      <c r="E863" t="s">
        <v>21</v>
      </c>
      <c r="F863" t="s">
        <v>27</v>
      </c>
      <c r="G863" s="2">
        <v>11</v>
      </c>
      <c r="H863" t="s">
        <v>20</v>
      </c>
      <c r="I863" t="s">
        <v>32</v>
      </c>
      <c r="J863" t="s">
        <v>21</v>
      </c>
      <c r="K863" t="s">
        <v>21</v>
      </c>
      <c r="L863" t="s">
        <v>33</v>
      </c>
      <c r="M863" t="s">
        <v>21</v>
      </c>
      <c r="N863" t="s">
        <v>25</v>
      </c>
      <c r="O863" s="1">
        <v>58.16</v>
      </c>
      <c r="P863" s="1">
        <v>648.16999999999996</v>
      </c>
      <c r="Q863">
        <v>1</v>
      </c>
      <c r="R863" t="s">
        <v>20</v>
      </c>
      <c r="S863" t="str">
        <f>IF(ChurnData[[#This Row],[MonthlyCharges]]&lt;=30,"1. Up to 30",IF(ChurnData[[#This Row],[MonthlyCharges]]&lt;=50,"2. 31-50",IF(ChurnData[[#This Row],[MonthlyCharges]]&lt;=70,"3. 51-70",IF(ChurnData[[#This Row],[MonthlyCharges]]&lt;=90,"4. 71-90","5. Over 90"))))</f>
        <v>3. 51-70</v>
      </c>
      <c r="T863" t="str">
        <f>IF(AND(ChurnData[[#This Row],[Contract]]="Month-to-month",ChurnData[[#This Row],[InternetService]]="Fiber optic",ChurnData[[#This Row],[TenureMonths]]&lt;=11),"High-risk","Other")</f>
        <v>Other</v>
      </c>
      <c r="U863" t="str">
        <f>IF(ChurnData[[#This Row],[TenureMonths]]&lt;=11,"0-11",IF(ChurnData[[#This Row],[TenureMonths]]&lt;=23,"12-23",IF(ChurnData[[#This Row],[TenureMonths]]&lt;=35,"24-35",IF(ChurnData[[#This Row],[TenureMonths]]&lt;=47,"36-47",IF(ChurnData[[#This Row],[TenureMonths]]&lt;=59,"48-59","60-72")))))</f>
        <v>0-11</v>
      </c>
      <c r="V863">
        <f>IF(ChurnData[[#This Row],[Churn]]="Yes",1,0)</f>
        <v>1</v>
      </c>
    </row>
    <row r="864" spans="1:22" x14ac:dyDescent="0.35">
      <c r="A864" t="s">
        <v>911</v>
      </c>
      <c r="B864" t="s">
        <v>19</v>
      </c>
      <c r="C864">
        <v>0</v>
      </c>
      <c r="D864" t="s">
        <v>20</v>
      </c>
      <c r="E864" t="s">
        <v>21</v>
      </c>
      <c r="F864" t="s">
        <v>37</v>
      </c>
      <c r="G864" s="2">
        <v>72</v>
      </c>
      <c r="H864" t="s">
        <v>20</v>
      </c>
      <c r="I864" t="s">
        <v>23</v>
      </c>
      <c r="J864" t="s">
        <v>21</v>
      </c>
      <c r="K864" t="s">
        <v>21</v>
      </c>
      <c r="L864" t="s">
        <v>29</v>
      </c>
      <c r="M864" t="s">
        <v>21</v>
      </c>
      <c r="N864" t="s">
        <v>34</v>
      </c>
      <c r="O864" s="1">
        <v>89.99</v>
      </c>
      <c r="P864" s="1">
        <v>6291.55</v>
      </c>
      <c r="Q864">
        <v>2</v>
      </c>
      <c r="R864" t="s">
        <v>21</v>
      </c>
      <c r="S864" t="str">
        <f>IF(ChurnData[[#This Row],[MonthlyCharges]]&lt;=30,"1. Up to 30",IF(ChurnData[[#This Row],[MonthlyCharges]]&lt;=50,"2. 31-50",IF(ChurnData[[#This Row],[MonthlyCharges]]&lt;=70,"3. 51-70",IF(ChurnData[[#This Row],[MonthlyCharges]]&lt;=90,"4. 71-90","5. Over 90"))))</f>
        <v>4. 71-90</v>
      </c>
      <c r="T864" t="str">
        <f>IF(AND(ChurnData[[#This Row],[Contract]]="Month-to-month",ChurnData[[#This Row],[InternetService]]="Fiber optic",ChurnData[[#This Row],[TenureMonths]]&lt;=11),"High-risk","Other")</f>
        <v>Other</v>
      </c>
      <c r="U864" t="str">
        <f>IF(ChurnData[[#This Row],[TenureMonths]]&lt;=11,"0-11",IF(ChurnData[[#This Row],[TenureMonths]]&lt;=23,"12-23",IF(ChurnData[[#This Row],[TenureMonths]]&lt;=35,"24-35",IF(ChurnData[[#This Row],[TenureMonths]]&lt;=47,"36-47",IF(ChurnData[[#This Row],[TenureMonths]]&lt;=59,"48-59","60-72")))))</f>
        <v>60-72</v>
      </c>
      <c r="V864">
        <f>IF(ChurnData[[#This Row],[Churn]]="Yes",1,0)</f>
        <v>0</v>
      </c>
    </row>
    <row r="865" spans="1:22" x14ac:dyDescent="0.35">
      <c r="A865" t="s">
        <v>912</v>
      </c>
      <c r="B865" t="s">
        <v>19</v>
      </c>
      <c r="C865">
        <v>0</v>
      </c>
      <c r="D865" t="s">
        <v>21</v>
      </c>
      <c r="E865" t="s">
        <v>21</v>
      </c>
      <c r="F865" t="s">
        <v>65</v>
      </c>
      <c r="G865" s="2">
        <v>21</v>
      </c>
      <c r="H865" t="s">
        <v>20</v>
      </c>
      <c r="I865" t="s">
        <v>23</v>
      </c>
      <c r="J865" t="s">
        <v>20</v>
      </c>
      <c r="K865" t="s">
        <v>20</v>
      </c>
      <c r="L865" t="s">
        <v>29</v>
      </c>
      <c r="M865" t="s">
        <v>20</v>
      </c>
      <c r="N865" t="s">
        <v>25</v>
      </c>
      <c r="O865" s="1">
        <v>90.93</v>
      </c>
      <c r="P865" s="1">
        <v>1952.47</v>
      </c>
      <c r="Q865">
        <v>2</v>
      </c>
      <c r="R865" t="s">
        <v>21</v>
      </c>
      <c r="S865" t="str">
        <f>IF(ChurnData[[#This Row],[MonthlyCharges]]&lt;=30,"1. Up to 30",IF(ChurnData[[#This Row],[MonthlyCharges]]&lt;=50,"2. 31-50",IF(ChurnData[[#This Row],[MonthlyCharges]]&lt;=70,"3. 51-70",IF(ChurnData[[#This Row],[MonthlyCharges]]&lt;=90,"4. 71-90","5. Over 90"))))</f>
        <v>5. Over 90</v>
      </c>
      <c r="T865" t="str">
        <f>IF(AND(ChurnData[[#This Row],[Contract]]="Month-to-month",ChurnData[[#This Row],[InternetService]]="Fiber optic",ChurnData[[#This Row],[TenureMonths]]&lt;=11),"High-risk","Other")</f>
        <v>Other</v>
      </c>
      <c r="U865" t="str">
        <f>IF(ChurnData[[#This Row],[TenureMonths]]&lt;=11,"0-11",IF(ChurnData[[#This Row],[TenureMonths]]&lt;=23,"12-23",IF(ChurnData[[#This Row],[TenureMonths]]&lt;=35,"24-35",IF(ChurnData[[#This Row],[TenureMonths]]&lt;=47,"36-47",IF(ChurnData[[#This Row],[TenureMonths]]&lt;=59,"48-59","60-72")))))</f>
        <v>12-23</v>
      </c>
      <c r="V865">
        <f>IF(ChurnData[[#This Row],[Churn]]="Yes",1,0)</f>
        <v>0</v>
      </c>
    </row>
    <row r="866" spans="1:22" x14ac:dyDescent="0.35">
      <c r="A866" t="s">
        <v>913</v>
      </c>
      <c r="B866" t="s">
        <v>19</v>
      </c>
      <c r="C866">
        <v>0</v>
      </c>
      <c r="D866" t="s">
        <v>21</v>
      </c>
      <c r="E866" t="s">
        <v>21</v>
      </c>
      <c r="F866" t="s">
        <v>58</v>
      </c>
      <c r="G866" s="2">
        <v>44</v>
      </c>
      <c r="H866" t="s">
        <v>20</v>
      </c>
      <c r="I866" t="s">
        <v>23</v>
      </c>
      <c r="J866" t="s">
        <v>21</v>
      </c>
      <c r="K866" t="s">
        <v>21</v>
      </c>
      <c r="L866" t="s">
        <v>29</v>
      </c>
      <c r="M866" t="s">
        <v>20</v>
      </c>
      <c r="N866" t="s">
        <v>25</v>
      </c>
      <c r="O866" s="1">
        <v>88.95</v>
      </c>
      <c r="P866" s="1">
        <v>3955.97</v>
      </c>
      <c r="Q866">
        <v>3</v>
      </c>
      <c r="R866" t="s">
        <v>21</v>
      </c>
      <c r="S866" t="str">
        <f>IF(ChurnData[[#This Row],[MonthlyCharges]]&lt;=30,"1. Up to 30",IF(ChurnData[[#This Row],[MonthlyCharges]]&lt;=50,"2. 31-50",IF(ChurnData[[#This Row],[MonthlyCharges]]&lt;=70,"3. 51-70",IF(ChurnData[[#This Row],[MonthlyCharges]]&lt;=90,"4. 71-90","5. Over 90"))))</f>
        <v>4. 71-90</v>
      </c>
      <c r="T866" t="str">
        <f>IF(AND(ChurnData[[#This Row],[Contract]]="Month-to-month",ChurnData[[#This Row],[InternetService]]="Fiber optic",ChurnData[[#This Row],[TenureMonths]]&lt;=11),"High-risk","Other")</f>
        <v>Other</v>
      </c>
      <c r="U866" t="str">
        <f>IF(ChurnData[[#This Row],[TenureMonths]]&lt;=11,"0-11",IF(ChurnData[[#This Row],[TenureMonths]]&lt;=23,"12-23",IF(ChurnData[[#This Row],[TenureMonths]]&lt;=35,"24-35",IF(ChurnData[[#This Row],[TenureMonths]]&lt;=47,"36-47",IF(ChurnData[[#This Row],[TenureMonths]]&lt;=59,"48-59","60-72")))))</f>
        <v>36-47</v>
      </c>
      <c r="V866">
        <f>IF(ChurnData[[#This Row],[Churn]]="Yes",1,0)</f>
        <v>0</v>
      </c>
    </row>
    <row r="867" spans="1:22" x14ac:dyDescent="0.35">
      <c r="A867" t="s">
        <v>914</v>
      </c>
      <c r="B867" t="s">
        <v>36</v>
      </c>
      <c r="C867">
        <v>0</v>
      </c>
      <c r="D867" t="s">
        <v>21</v>
      </c>
      <c r="E867" t="s">
        <v>21</v>
      </c>
      <c r="F867" t="s">
        <v>49</v>
      </c>
      <c r="G867" s="2">
        <v>37</v>
      </c>
      <c r="H867" t="s">
        <v>20</v>
      </c>
      <c r="I867" t="s">
        <v>23</v>
      </c>
      <c r="J867" t="s">
        <v>21</v>
      </c>
      <c r="K867" t="s">
        <v>20</v>
      </c>
      <c r="L867" t="s">
        <v>33</v>
      </c>
      <c r="M867" t="s">
        <v>21</v>
      </c>
      <c r="N867" t="s">
        <v>25</v>
      </c>
      <c r="O867" s="1">
        <v>89.28</v>
      </c>
      <c r="P867" s="1">
        <v>3263.15</v>
      </c>
      <c r="Q867">
        <v>2</v>
      </c>
      <c r="R867" t="s">
        <v>20</v>
      </c>
      <c r="S867" t="str">
        <f>IF(ChurnData[[#This Row],[MonthlyCharges]]&lt;=30,"1. Up to 30",IF(ChurnData[[#This Row],[MonthlyCharges]]&lt;=50,"2. 31-50",IF(ChurnData[[#This Row],[MonthlyCharges]]&lt;=70,"3. 51-70",IF(ChurnData[[#This Row],[MonthlyCharges]]&lt;=90,"4. 71-90","5. Over 90"))))</f>
        <v>4. 71-90</v>
      </c>
      <c r="T867" t="str">
        <f>IF(AND(ChurnData[[#This Row],[Contract]]="Month-to-month",ChurnData[[#This Row],[InternetService]]="Fiber optic",ChurnData[[#This Row],[TenureMonths]]&lt;=11),"High-risk","Other")</f>
        <v>Other</v>
      </c>
      <c r="U867" t="str">
        <f>IF(ChurnData[[#This Row],[TenureMonths]]&lt;=11,"0-11",IF(ChurnData[[#This Row],[TenureMonths]]&lt;=23,"12-23",IF(ChurnData[[#This Row],[TenureMonths]]&lt;=35,"24-35",IF(ChurnData[[#This Row],[TenureMonths]]&lt;=47,"36-47",IF(ChurnData[[#This Row],[TenureMonths]]&lt;=59,"48-59","60-72")))))</f>
        <v>36-47</v>
      </c>
      <c r="V867">
        <f>IF(ChurnData[[#This Row],[Churn]]="Yes",1,0)</f>
        <v>1</v>
      </c>
    </row>
    <row r="868" spans="1:22" x14ac:dyDescent="0.35">
      <c r="A868" t="s">
        <v>915</v>
      </c>
      <c r="B868" t="s">
        <v>36</v>
      </c>
      <c r="C868">
        <v>0</v>
      </c>
      <c r="D868" t="s">
        <v>20</v>
      </c>
      <c r="E868" t="s">
        <v>20</v>
      </c>
      <c r="F868" t="s">
        <v>45</v>
      </c>
      <c r="G868" s="2">
        <v>59</v>
      </c>
      <c r="H868" t="s">
        <v>20</v>
      </c>
      <c r="I868" t="s">
        <v>32</v>
      </c>
      <c r="J868" t="s">
        <v>20</v>
      </c>
      <c r="K868" t="s">
        <v>21</v>
      </c>
      <c r="L868" t="s">
        <v>24</v>
      </c>
      <c r="M868" t="s">
        <v>20</v>
      </c>
      <c r="N868" t="s">
        <v>25</v>
      </c>
      <c r="O868" s="1">
        <v>56.29</v>
      </c>
      <c r="P868" s="1">
        <v>3349.12</v>
      </c>
      <c r="Q868">
        <v>4</v>
      </c>
      <c r="R868" t="s">
        <v>21</v>
      </c>
      <c r="S868" t="str">
        <f>IF(ChurnData[[#This Row],[MonthlyCharges]]&lt;=30,"1. Up to 30",IF(ChurnData[[#This Row],[MonthlyCharges]]&lt;=50,"2. 31-50",IF(ChurnData[[#This Row],[MonthlyCharges]]&lt;=70,"3. 51-70",IF(ChurnData[[#This Row],[MonthlyCharges]]&lt;=90,"4. 71-90","5. Over 90"))))</f>
        <v>3. 51-70</v>
      </c>
      <c r="T868" t="str">
        <f>IF(AND(ChurnData[[#This Row],[Contract]]="Month-to-month",ChurnData[[#This Row],[InternetService]]="Fiber optic",ChurnData[[#This Row],[TenureMonths]]&lt;=11),"High-risk","Other")</f>
        <v>Other</v>
      </c>
      <c r="U868" t="str">
        <f>IF(ChurnData[[#This Row],[TenureMonths]]&lt;=11,"0-11",IF(ChurnData[[#This Row],[TenureMonths]]&lt;=23,"12-23",IF(ChurnData[[#This Row],[TenureMonths]]&lt;=35,"24-35",IF(ChurnData[[#This Row],[TenureMonths]]&lt;=47,"36-47",IF(ChurnData[[#This Row],[TenureMonths]]&lt;=59,"48-59","60-72")))))</f>
        <v>48-59</v>
      </c>
      <c r="V868">
        <f>IF(ChurnData[[#This Row],[Churn]]="Yes",1,0)</f>
        <v>0</v>
      </c>
    </row>
    <row r="869" spans="1:22" x14ac:dyDescent="0.35">
      <c r="A869" t="s">
        <v>916</v>
      </c>
      <c r="B869" t="s">
        <v>36</v>
      </c>
      <c r="C869">
        <v>0</v>
      </c>
      <c r="D869" t="s">
        <v>21</v>
      </c>
      <c r="E869" t="s">
        <v>20</v>
      </c>
      <c r="F869" t="s">
        <v>75</v>
      </c>
      <c r="G869" s="2">
        <v>11</v>
      </c>
      <c r="H869" t="s">
        <v>20</v>
      </c>
      <c r="I869" t="s">
        <v>23</v>
      </c>
      <c r="J869" t="s">
        <v>21</v>
      </c>
      <c r="K869" t="s">
        <v>21</v>
      </c>
      <c r="L869" t="s">
        <v>33</v>
      </c>
      <c r="M869" t="s">
        <v>20</v>
      </c>
      <c r="N869" t="s">
        <v>43</v>
      </c>
      <c r="O869" s="1">
        <v>90.21</v>
      </c>
      <c r="P869" s="1">
        <v>964.28</v>
      </c>
      <c r="Q869">
        <v>2</v>
      </c>
      <c r="R869" t="s">
        <v>20</v>
      </c>
      <c r="S869" t="str">
        <f>IF(ChurnData[[#This Row],[MonthlyCharges]]&lt;=30,"1. Up to 30",IF(ChurnData[[#This Row],[MonthlyCharges]]&lt;=50,"2. 31-50",IF(ChurnData[[#This Row],[MonthlyCharges]]&lt;=70,"3. 51-70",IF(ChurnData[[#This Row],[MonthlyCharges]]&lt;=90,"4. 71-90","5. Over 90"))))</f>
        <v>5. Over 90</v>
      </c>
      <c r="T869" t="str">
        <f>IF(AND(ChurnData[[#This Row],[Contract]]="Month-to-month",ChurnData[[#This Row],[InternetService]]="Fiber optic",ChurnData[[#This Row],[TenureMonths]]&lt;=11),"High-risk","Other")</f>
        <v>High-risk</v>
      </c>
      <c r="U869" t="str">
        <f>IF(ChurnData[[#This Row],[TenureMonths]]&lt;=11,"0-11",IF(ChurnData[[#This Row],[TenureMonths]]&lt;=23,"12-23",IF(ChurnData[[#This Row],[TenureMonths]]&lt;=35,"24-35",IF(ChurnData[[#This Row],[TenureMonths]]&lt;=47,"36-47",IF(ChurnData[[#This Row],[TenureMonths]]&lt;=59,"48-59","60-72")))))</f>
        <v>0-11</v>
      </c>
      <c r="V869">
        <f>IF(ChurnData[[#This Row],[Churn]]="Yes",1,0)</f>
        <v>1</v>
      </c>
    </row>
    <row r="870" spans="1:22" x14ac:dyDescent="0.35">
      <c r="A870" t="s">
        <v>917</v>
      </c>
      <c r="B870" t="s">
        <v>36</v>
      </c>
      <c r="C870">
        <v>0</v>
      </c>
      <c r="D870" t="s">
        <v>21</v>
      </c>
      <c r="E870" t="s">
        <v>21</v>
      </c>
      <c r="F870" t="s">
        <v>49</v>
      </c>
      <c r="G870" s="2">
        <v>17</v>
      </c>
      <c r="H870" t="s">
        <v>20</v>
      </c>
      <c r="I870" t="s">
        <v>23</v>
      </c>
      <c r="J870" t="s">
        <v>21</v>
      </c>
      <c r="K870" t="s">
        <v>21</v>
      </c>
      <c r="L870" t="s">
        <v>29</v>
      </c>
      <c r="M870" t="s">
        <v>20</v>
      </c>
      <c r="N870" t="s">
        <v>25</v>
      </c>
      <c r="O870" s="1">
        <v>89.95</v>
      </c>
      <c r="P870" s="1">
        <v>1546.88</v>
      </c>
      <c r="Q870">
        <v>3</v>
      </c>
      <c r="R870" t="s">
        <v>21</v>
      </c>
      <c r="S870" t="str">
        <f>IF(ChurnData[[#This Row],[MonthlyCharges]]&lt;=30,"1. Up to 30",IF(ChurnData[[#This Row],[MonthlyCharges]]&lt;=50,"2. 31-50",IF(ChurnData[[#This Row],[MonthlyCharges]]&lt;=70,"3. 51-70",IF(ChurnData[[#This Row],[MonthlyCharges]]&lt;=90,"4. 71-90","5. Over 90"))))</f>
        <v>4. 71-90</v>
      </c>
      <c r="T870" t="str">
        <f>IF(AND(ChurnData[[#This Row],[Contract]]="Month-to-month",ChurnData[[#This Row],[InternetService]]="Fiber optic",ChurnData[[#This Row],[TenureMonths]]&lt;=11),"High-risk","Other")</f>
        <v>Other</v>
      </c>
      <c r="U870" t="str">
        <f>IF(ChurnData[[#This Row],[TenureMonths]]&lt;=11,"0-11",IF(ChurnData[[#This Row],[TenureMonths]]&lt;=23,"12-23",IF(ChurnData[[#This Row],[TenureMonths]]&lt;=35,"24-35",IF(ChurnData[[#This Row],[TenureMonths]]&lt;=47,"36-47",IF(ChurnData[[#This Row],[TenureMonths]]&lt;=59,"48-59","60-72")))))</f>
        <v>12-23</v>
      </c>
      <c r="V870">
        <f>IF(ChurnData[[#This Row],[Churn]]="Yes",1,0)</f>
        <v>0</v>
      </c>
    </row>
    <row r="871" spans="1:22" x14ac:dyDescent="0.35">
      <c r="A871" t="s">
        <v>918</v>
      </c>
      <c r="B871" t="s">
        <v>19</v>
      </c>
      <c r="C871">
        <v>0</v>
      </c>
      <c r="D871" t="s">
        <v>20</v>
      </c>
      <c r="E871" t="s">
        <v>20</v>
      </c>
      <c r="F871" t="s">
        <v>45</v>
      </c>
      <c r="G871" s="2">
        <v>19</v>
      </c>
      <c r="H871" t="s">
        <v>20</v>
      </c>
      <c r="I871" t="s">
        <v>32</v>
      </c>
      <c r="J871" t="s">
        <v>21</v>
      </c>
      <c r="K871" t="s">
        <v>20</v>
      </c>
      <c r="L871" t="s">
        <v>24</v>
      </c>
      <c r="M871" t="s">
        <v>20</v>
      </c>
      <c r="N871" t="s">
        <v>25</v>
      </c>
      <c r="O871" s="1">
        <v>53.42</v>
      </c>
      <c r="P871" s="1">
        <v>1009.81</v>
      </c>
      <c r="Q871">
        <v>0</v>
      </c>
      <c r="R871" t="s">
        <v>20</v>
      </c>
      <c r="S871" t="str">
        <f>IF(ChurnData[[#This Row],[MonthlyCharges]]&lt;=30,"1. Up to 30",IF(ChurnData[[#This Row],[MonthlyCharges]]&lt;=50,"2. 31-50",IF(ChurnData[[#This Row],[MonthlyCharges]]&lt;=70,"3. 51-70",IF(ChurnData[[#This Row],[MonthlyCharges]]&lt;=90,"4. 71-90","5. Over 90"))))</f>
        <v>3. 51-70</v>
      </c>
      <c r="T871" t="str">
        <f>IF(AND(ChurnData[[#This Row],[Contract]]="Month-to-month",ChurnData[[#This Row],[InternetService]]="Fiber optic",ChurnData[[#This Row],[TenureMonths]]&lt;=11),"High-risk","Other")</f>
        <v>Other</v>
      </c>
      <c r="U871" t="str">
        <f>IF(ChurnData[[#This Row],[TenureMonths]]&lt;=11,"0-11",IF(ChurnData[[#This Row],[TenureMonths]]&lt;=23,"12-23",IF(ChurnData[[#This Row],[TenureMonths]]&lt;=35,"24-35",IF(ChurnData[[#This Row],[TenureMonths]]&lt;=47,"36-47",IF(ChurnData[[#This Row],[TenureMonths]]&lt;=59,"48-59","60-72")))))</f>
        <v>12-23</v>
      </c>
      <c r="V871">
        <f>IF(ChurnData[[#This Row],[Churn]]="Yes",1,0)</f>
        <v>1</v>
      </c>
    </row>
    <row r="872" spans="1:22" x14ac:dyDescent="0.35">
      <c r="A872" t="s">
        <v>919</v>
      </c>
      <c r="B872" t="s">
        <v>36</v>
      </c>
      <c r="C872">
        <v>0</v>
      </c>
      <c r="D872" t="s">
        <v>21</v>
      </c>
      <c r="E872" t="s">
        <v>21</v>
      </c>
      <c r="F872" t="s">
        <v>45</v>
      </c>
      <c r="G872" s="2">
        <v>19</v>
      </c>
      <c r="H872" t="s">
        <v>20</v>
      </c>
      <c r="I872" t="s">
        <v>32</v>
      </c>
      <c r="J872" t="s">
        <v>21</v>
      </c>
      <c r="K872" t="s">
        <v>20</v>
      </c>
      <c r="L872" t="s">
        <v>33</v>
      </c>
      <c r="M872" t="s">
        <v>20</v>
      </c>
      <c r="N872" t="s">
        <v>25</v>
      </c>
      <c r="O872" s="1">
        <v>60.91</v>
      </c>
      <c r="P872" s="1">
        <v>1123.55</v>
      </c>
      <c r="Q872">
        <v>1</v>
      </c>
      <c r="R872" t="s">
        <v>20</v>
      </c>
      <c r="S872" t="str">
        <f>IF(ChurnData[[#This Row],[MonthlyCharges]]&lt;=30,"1. Up to 30",IF(ChurnData[[#This Row],[MonthlyCharges]]&lt;=50,"2. 31-50",IF(ChurnData[[#This Row],[MonthlyCharges]]&lt;=70,"3. 51-70",IF(ChurnData[[#This Row],[MonthlyCharges]]&lt;=90,"4. 71-90","5. Over 90"))))</f>
        <v>3. 51-70</v>
      </c>
      <c r="T872" t="str">
        <f>IF(AND(ChurnData[[#This Row],[Contract]]="Month-to-month",ChurnData[[#This Row],[InternetService]]="Fiber optic",ChurnData[[#This Row],[TenureMonths]]&lt;=11),"High-risk","Other")</f>
        <v>Other</v>
      </c>
      <c r="U872" t="str">
        <f>IF(ChurnData[[#This Row],[TenureMonths]]&lt;=11,"0-11",IF(ChurnData[[#This Row],[TenureMonths]]&lt;=23,"12-23",IF(ChurnData[[#This Row],[TenureMonths]]&lt;=35,"24-35",IF(ChurnData[[#This Row],[TenureMonths]]&lt;=47,"36-47",IF(ChurnData[[#This Row],[TenureMonths]]&lt;=59,"48-59","60-72")))))</f>
        <v>12-23</v>
      </c>
      <c r="V872">
        <f>IF(ChurnData[[#This Row],[Churn]]="Yes",1,0)</f>
        <v>1</v>
      </c>
    </row>
    <row r="873" spans="1:22" x14ac:dyDescent="0.35">
      <c r="A873" t="s">
        <v>920</v>
      </c>
      <c r="B873" t="s">
        <v>36</v>
      </c>
      <c r="C873">
        <v>0</v>
      </c>
      <c r="D873" t="s">
        <v>20</v>
      </c>
      <c r="E873" t="s">
        <v>21</v>
      </c>
      <c r="F873" t="s">
        <v>41</v>
      </c>
      <c r="G873" s="2">
        <v>24</v>
      </c>
      <c r="H873" t="s">
        <v>20</v>
      </c>
      <c r="I873" t="s">
        <v>32</v>
      </c>
      <c r="J873" t="s">
        <v>20</v>
      </c>
      <c r="K873" t="s">
        <v>21</v>
      </c>
      <c r="L873" t="s">
        <v>33</v>
      </c>
      <c r="M873" t="s">
        <v>20</v>
      </c>
      <c r="N873" t="s">
        <v>25</v>
      </c>
      <c r="O873" s="1">
        <v>54.04</v>
      </c>
      <c r="P873" s="1">
        <v>1335.7</v>
      </c>
      <c r="Q873">
        <v>1</v>
      </c>
      <c r="R873" t="s">
        <v>21</v>
      </c>
      <c r="S873" t="str">
        <f>IF(ChurnData[[#This Row],[MonthlyCharges]]&lt;=30,"1. Up to 30",IF(ChurnData[[#This Row],[MonthlyCharges]]&lt;=50,"2. 31-50",IF(ChurnData[[#This Row],[MonthlyCharges]]&lt;=70,"3. 51-70",IF(ChurnData[[#This Row],[MonthlyCharges]]&lt;=90,"4. 71-90","5. Over 90"))))</f>
        <v>3. 51-70</v>
      </c>
      <c r="T873" t="str">
        <f>IF(AND(ChurnData[[#This Row],[Contract]]="Month-to-month",ChurnData[[#This Row],[InternetService]]="Fiber optic",ChurnData[[#This Row],[TenureMonths]]&lt;=11),"High-risk","Other")</f>
        <v>Other</v>
      </c>
      <c r="U873" t="str">
        <f>IF(ChurnData[[#This Row],[TenureMonths]]&lt;=11,"0-11",IF(ChurnData[[#This Row],[TenureMonths]]&lt;=23,"12-23",IF(ChurnData[[#This Row],[TenureMonths]]&lt;=35,"24-35",IF(ChurnData[[#This Row],[TenureMonths]]&lt;=47,"36-47",IF(ChurnData[[#This Row],[TenureMonths]]&lt;=59,"48-59","60-72")))))</f>
        <v>24-35</v>
      </c>
      <c r="V873">
        <f>IF(ChurnData[[#This Row],[Churn]]="Yes",1,0)</f>
        <v>0</v>
      </c>
    </row>
    <row r="874" spans="1:22" x14ac:dyDescent="0.35">
      <c r="A874" t="s">
        <v>921</v>
      </c>
      <c r="B874" t="s">
        <v>19</v>
      </c>
      <c r="C874">
        <v>0</v>
      </c>
      <c r="D874" t="s">
        <v>20</v>
      </c>
      <c r="E874" t="s">
        <v>20</v>
      </c>
      <c r="F874" t="s">
        <v>49</v>
      </c>
      <c r="G874" s="2">
        <v>30</v>
      </c>
      <c r="H874" t="s">
        <v>20</v>
      </c>
      <c r="I874" t="s">
        <v>23</v>
      </c>
      <c r="J874" t="s">
        <v>21</v>
      </c>
      <c r="K874" t="s">
        <v>21</v>
      </c>
      <c r="L874" t="s">
        <v>33</v>
      </c>
      <c r="M874" t="s">
        <v>21</v>
      </c>
      <c r="N874" t="s">
        <v>43</v>
      </c>
      <c r="O874" s="1">
        <v>93.33</v>
      </c>
      <c r="P874" s="1">
        <v>2824.73</v>
      </c>
      <c r="Q874">
        <v>2</v>
      </c>
      <c r="R874" t="s">
        <v>21</v>
      </c>
      <c r="S874" t="str">
        <f>IF(ChurnData[[#This Row],[MonthlyCharges]]&lt;=30,"1. Up to 30",IF(ChurnData[[#This Row],[MonthlyCharges]]&lt;=50,"2. 31-50",IF(ChurnData[[#This Row],[MonthlyCharges]]&lt;=70,"3. 51-70",IF(ChurnData[[#This Row],[MonthlyCharges]]&lt;=90,"4. 71-90","5. Over 90"))))</f>
        <v>5. Over 90</v>
      </c>
      <c r="T874" t="str">
        <f>IF(AND(ChurnData[[#This Row],[Contract]]="Month-to-month",ChurnData[[#This Row],[InternetService]]="Fiber optic",ChurnData[[#This Row],[TenureMonths]]&lt;=11),"High-risk","Other")</f>
        <v>Other</v>
      </c>
      <c r="U874" t="str">
        <f>IF(ChurnData[[#This Row],[TenureMonths]]&lt;=11,"0-11",IF(ChurnData[[#This Row],[TenureMonths]]&lt;=23,"12-23",IF(ChurnData[[#This Row],[TenureMonths]]&lt;=35,"24-35",IF(ChurnData[[#This Row],[TenureMonths]]&lt;=47,"36-47",IF(ChurnData[[#This Row],[TenureMonths]]&lt;=59,"48-59","60-72")))))</f>
        <v>24-35</v>
      </c>
      <c r="V874">
        <f>IF(ChurnData[[#This Row],[Churn]]="Yes",1,0)</f>
        <v>0</v>
      </c>
    </row>
    <row r="875" spans="1:22" x14ac:dyDescent="0.35">
      <c r="A875" t="s">
        <v>922</v>
      </c>
      <c r="B875" t="s">
        <v>36</v>
      </c>
      <c r="C875">
        <v>1</v>
      </c>
      <c r="D875" t="s">
        <v>21</v>
      </c>
      <c r="E875" t="s">
        <v>21</v>
      </c>
      <c r="F875" t="s">
        <v>65</v>
      </c>
      <c r="G875" s="2">
        <v>62</v>
      </c>
      <c r="H875" t="s">
        <v>20</v>
      </c>
      <c r="I875" t="s">
        <v>23</v>
      </c>
      <c r="J875" t="s">
        <v>20</v>
      </c>
      <c r="K875" t="s">
        <v>21</v>
      </c>
      <c r="L875" t="s">
        <v>24</v>
      </c>
      <c r="M875" t="s">
        <v>21</v>
      </c>
      <c r="N875" t="s">
        <v>43</v>
      </c>
      <c r="O875" s="1">
        <v>92.13</v>
      </c>
      <c r="P875" s="1">
        <v>5751.76</v>
      </c>
      <c r="Q875">
        <v>6</v>
      </c>
      <c r="R875" t="s">
        <v>21</v>
      </c>
      <c r="S875" t="str">
        <f>IF(ChurnData[[#This Row],[MonthlyCharges]]&lt;=30,"1. Up to 30",IF(ChurnData[[#This Row],[MonthlyCharges]]&lt;=50,"2. 31-50",IF(ChurnData[[#This Row],[MonthlyCharges]]&lt;=70,"3. 51-70",IF(ChurnData[[#This Row],[MonthlyCharges]]&lt;=90,"4. 71-90","5. Over 90"))))</f>
        <v>5. Over 90</v>
      </c>
      <c r="T875" t="str">
        <f>IF(AND(ChurnData[[#This Row],[Contract]]="Month-to-month",ChurnData[[#This Row],[InternetService]]="Fiber optic",ChurnData[[#This Row],[TenureMonths]]&lt;=11),"High-risk","Other")</f>
        <v>Other</v>
      </c>
      <c r="U875" t="str">
        <f>IF(ChurnData[[#This Row],[TenureMonths]]&lt;=11,"0-11",IF(ChurnData[[#This Row],[TenureMonths]]&lt;=23,"12-23",IF(ChurnData[[#This Row],[TenureMonths]]&lt;=35,"24-35",IF(ChurnData[[#This Row],[TenureMonths]]&lt;=47,"36-47",IF(ChurnData[[#This Row],[TenureMonths]]&lt;=59,"48-59","60-72")))))</f>
        <v>60-72</v>
      </c>
      <c r="V875">
        <f>IF(ChurnData[[#This Row],[Churn]]="Yes",1,0)</f>
        <v>0</v>
      </c>
    </row>
    <row r="876" spans="1:22" x14ac:dyDescent="0.35">
      <c r="A876" t="s">
        <v>923</v>
      </c>
      <c r="B876" t="s">
        <v>19</v>
      </c>
      <c r="C876">
        <v>0</v>
      </c>
      <c r="D876" t="s">
        <v>21</v>
      </c>
      <c r="E876" t="s">
        <v>21</v>
      </c>
      <c r="F876" t="s">
        <v>45</v>
      </c>
      <c r="G876" s="2">
        <v>32</v>
      </c>
      <c r="H876" t="s">
        <v>21</v>
      </c>
      <c r="I876" t="s">
        <v>21</v>
      </c>
      <c r="J876" t="s">
        <v>28</v>
      </c>
      <c r="K876" t="s">
        <v>28</v>
      </c>
      <c r="L876" t="s">
        <v>33</v>
      </c>
      <c r="M876" t="s">
        <v>21</v>
      </c>
      <c r="N876" t="s">
        <v>30</v>
      </c>
      <c r="O876" s="1">
        <v>23.41</v>
      </c>
      <c r="P876" s="1">
        <v>757.75</v>
      </c>
      <c r="Q876">
        <v>1</v>
      </c>
      <c r="R876" t="s">
        <v>20</v>
      </c>
      <c r="S876" t="str">
        <f>IF(ChurnData[[#This Row],[MonthlyCharges]]&lt;=30,"1. Up to 30",IF(ChurnData[[#This Row],[MonthlyCharges]]&lt;=50,"2. 31-50",IF(ChurnData[[#This Row],[MonthlyCharges]]&lt;=70,"3. 51-70",IF(ChurnData[[#This Row],[MonthlyCharges]]&lt;=90,"4. 71-90","5. Over 90"))))</f>
        <v>1. Up to 30</v>
      </c>
      <c r="T876" t="str">
        <f>IF(AND(ChurnData[[#This Row],[Contract]]="Month-to-month",ChurnData[[#This Row],[InternetService]]="Fiber optic",ChurnData[[#This Row],[TenureMonths]]&lt;=11),"High-risk","Other")</f>
        <v>Other</v>
      </c>
      <c r="U876" t="str">
        <f>IF(ChurnData[[#This Row],[TenureMonths]]&lt;=11,"0-11",IF(ChurnData[[#This Row],[TenureMonths]]&lt;=23,"12-23",IF(ChurnData[[#This Row],[TenureMonths]]&lt;=35,"24-35",IF(ChurnData[[#This Row],[TenureMonths]]&lt;=47,"36-47",IF(ChurnData[[#This Row],[TenureMonths]]&lt;=59,"48-59","60-72")))))</f>
        <v>24-35</v>
      </c>
      <c r="V876">
        <f>IF(ChurnData[[#This Row],[Churn]]="Yes",1,0)</f>
        <v>1</v>
      </c>
    </row>
    <row r="877" spans="1:22" x14ac:dyDescent="0.35">
      <c r="A877" t="s">
        <v>924</v>
      </c>
      <c r="B877" t="s">
        <v>36</v>
      </c>
      <c r="C877">
        <v>0</v>
      </c>
      <c r="D877" t="s">
        <v>20</v>
      </c>
      <c r="E877" t="s">
        <v>20</v>
      </c>
      <c r="F877" t="s">
        <v>49</v>
      </c>
      <c r="G877" s="2">
        <v>21</v>
      </c>
      <c r="H877" t="s">
        <v>20</v>
      </c>
      <c r="I877" t="s">
        <v>32</v>
      </c>
      <c r="J877" t="s">
        <v>20</v>
      </c>
      <c r="K877" t="s">
        <v>21</v>
      </c>
      <c r="L877" t="s">
        <v>29</v>
      </c>
      <c r="M877" t="s">
        <v>21</v>
      </c>
      <c r="N877" t="s">
        <v>34</v>
      </c>
      <c r="O877" s="1">
        <v>62.61</v>
      </c>
      <c r="P877" s="1">
        <v>1346.77</v>
      </c>
      <c r="Q877">
        <v>2</v>
      </c>
      <c r="R877" t="s">
        <v>21</v>
      </c>
      <c r="S877" t="str">
        <f>IF(ChurnData[[#This Row],[MonthlyCharges]]&lt;=30,"1. Up to 30",IF(ChurnData[[#This Row],[MonthlyCharges]]&lt;=50,"2. 31-50",IF(ChurnData[[#This Row],[MonthlyCharges]]&lt;=70,"3. 51-70",IF(ChurnData[[#This Row],[MonthlyCharges]]&lt;=90,"4. 71-90","5. Over 90"))))</f>
        <v>3. 51-70</v>
      </c>
      <c r="T877" t="str">
        <f>IF(AND(ChurnData[[#This Row],[Contract]]="Month-to-month",ChurnData[[#This Row],[InternetService]]="Fiber optic",ChurnData[[#This Row],[TenureMonths]]&lt;=11),"High-risk","Other")</f>
        <v>Other</v>
      </c>
      <c r="U877" t="str">
        <f>IF(ChurnData[[#This Row],[TenureMonths]]&lt;=11,"0-11",IF(ChurnData[[#This Row],[TenureMonths]]&lt;=23,"12-23",IF(ChurnData[[#This Row],[TenureMonths]]&lt;=35,"24-35",IF(ChurnData[[#This Row],[TenureMonths]]&lt;=47,"36-47",IF(ChurnData[[#This Row],[TenureMonths]]&lt;=59,"48-59","60-72")))))</f>
        <v>12-23</v>
      </c>
      <c r="V877">
        <f>IF(ChurnData[[#This Row],[Churn]]="Yes",1,0)</f>
        <v>0</v>
      </c>
    </row>
    <row r="878" spans="1:22" x14ac:dyDescent="0.35">
      <c r="A878" t="s">
        <v>925</v>
      </c>
      <c r="B878" t="s">
        <v>36</v>
      </c>
      <c r="C878">
        <v>0</v>
      </c>
      <c r="D878" t="s">
        <v>20</v>
      </c>
      <c r="E878" t="s">
        <v>21</v>
      </c>
      <c r="F878" t="s">
        <v>47</v>
      </c>
      <c r="G878" s="2">
        <v>4</v>
      </c>
      <c r="H878" t="s">
        <v>21</v>
      </c>
      <c r="I878" t="s">
        <v>32</v>
      </c>
      <c r="J878" t="s">
        <v>21</v>
      </c>
      <c r="K878" t="s">
        <v>20</v>
      </c>
      <c r="L878" t="s">
        <v>33</v>
      </c>
      <c r="M878" t="s">
        <v>20</v>
      </c>
      <c r="N878" t="s">
        <v>43</v>
      </c>
      <c r="O878" s="1">
        <v>44.1</v>
      </c>
      <c r="P878" s="1">
        <v>180.88</v>
      </c>
      <c r="Q878">
        <v>3</v>
      </c>
      <c r="R878" t="s">
        <v>20</v>
      </c>
      <c r="S878" t="str">
        <f>IF(ChurnData[[#This Row],[MonthlyCharges]]&lt;=30,"1. Up to 30",IF(ChurnData[[#This Row],[MonthlyCharges]]&lt;=50,"2. 31-50",IF(ChurnData[[#This Row],[MonthlyCharges]]&lt;=70,"3. 51-70",IF(ChurnData[[#This Row],[MonthlyCharges]]&lt;=90,"4. 71-90","5. Over 90"))))</f>
        <v>2. 31-50</v>
      </c>
      <c r="T878" t="str">
        <f>IF(AND(ChurnData[[#This Row],[Contract]]="Month-to-month",ChurnData[[#This Row],[InternetService]]="Fiber optic",ChurnData[[#This Row],[TenureMonths]]&lt;=11),"High-risk","Other")</f>
        <v>Other</v>
      </c>
      <c r="U878" t="str">
        <f>IF(ChurnData[[#This Row],[TenureMonths]]&lt;=11,"0-11",IF(ChurnData[[#This Row],[TenureMonths]]&lt;=23,"12-23",IF(ChurnData[[#This Row],[TenureMonths]]&lt;=35,"24-35",IF(ChurnData[[#This Row],[TenureMonths]]&lt;=47,"36-47",IF(ChurnData[[#This Row],[TenureMonths]]&lt;=59,"48-59","60-72")))))</f>
        <v>0-11</v>
      </c>
      <c r="V878">
        <f>IF(ChurnData[[#This Row],[Churn]]="Yes",1,0)</f>
        <v>1</v>
      </c>
    </row>
    <row r="879" spans="1:22" x14ac:dyDescent="0.35">
      <c r="A879" t="s">
        <v>926</v>
      </c>
      <c r="B879" t="s">
        <v>36</v>
      </c>
      <c r="C879">
        <v>0</v>
      </c>
      <c r="D879" t="s">
        <v>20</v>
      </c>
      <c r="E879" t="s">
        <v>21</v>
      </c>
      <c r="F879" t="s">
        <v>39</v>
      </c>
      <c r="G879" s="2">
        <v>2</v>
      </c>
      <c r="H879" t="s">
        <v>20</v>
      </c>
      <c r="I879" t="s">
        <v>21</v>
      </c>
      <c r="J879" t="s">
        <v>28</v>
      </c>
      <c r="K879" t="s">
        <v>28</v>
      </c>
      <c r="L879" t="s">
        <v>33</v>
      </c>
      <c r="M879" t="s">
        <v>21</v>
      </c>
      <c r="N879" t="s">
        <v>43</v>
      </c>
      <c r="O879" s="1">
        <v>29.86</v>
      </c>
      <c r="P879" s="1">
        <v>60.94</v>
      </c>
      <c r="Q879">
        <v>1</v>
      </c>
      <c r="R879" t="s">
        <v>20</v>
      </c>
      <c r="S879" t="str">
        <f>IF(ChurnData[[#This Row],[MonthlyCharges]]&lt;=30,"1. Up to 30",IF(ChurnData[[#This Row],[MonthlyCharges]]&lt;=50,"2. 31-50",IF(ChurnData[[#This Row],[MonthlyCharges]]&lt;=70,"3. 51-70",IF(ChurnData[[#This Row],[MonthlyCharges]]&lt;=90,"4. 71-90","5. Over 90"))))</f>
        <v>1. Up to 30</v>
      </c>
      <c r="T879" t="str">
        <f>IF(AND(ChurnData[[#This Row],[Contract]]="Month-to-month",ChurnData[[#This Row],[InternetService]]="Fiber optic",ChurnData[[#This Row],[TenureMonths]]&lt;=11),"High-risk","Other")</f>
        <v>Other</v>
      </c>
      <c r="U879" t="str">
        <f>IF(ChurnData[[#This Row],[TenureMonths]]&lt;=11,"0-11",IF(ChurnData[[#This Row],[TenureMonths]]&lt;=23,"12-23",IF(ChurnData[[#This Row],[TenureMonths]]&lt;=35,"24-35",IF(ChurnData[[#This Row],[TenureMonths]]&lt;=47,"36-47",IF(ChurnData[[#This Row],[TenureMonths]]&lt;=59,"48-59","60-72")))))</f>
        <v>0-11</v>
      </c>
      <c r="V879">
        <f>IF(ChurnData[[#This Row],[Churn]]="Yes",1,0)</f>
        <v>1</v>
      </c>
    </row>
    <row r="880" spans="1:22" x14ac:dyDescent="0.35">
      <c r="A880" t="s">
        <v>927</v>
      </c>
      <c r="B880" t="s">
        <v>19</v>
      </c>
      <c r="C880">
        <v>0</v>
      </c>
      <c r="D880" t="s">
        <v>21</v>
      </c>
      <c r="E880" t="s">
        <v>21</v>
      </c>
      <c r="F880" t="s">
        <v>65</v>
      </c>
      <c r="G880" s="2">
        <v>8</v>
      </c>
      <c r="H880" t="s">
        <v>20</v>
      </c>
      <c r="I880" t="s">
        <v>21</v>
      </c>
      <c r="J880" t="s">
        <v>28</v>
      </c>
      <c r="K880" t="s">
        <v>28</v>
      </c>
      <c r="L880" t="s">
        <v>33</v>
      </c>
      <c r="M880" t="s">
        <v>20</v>
      </c>
      <c r="N880" t="s">
        <v>34</v>
      </c>
      <c r="O880" s="1">
        <v>39.380000000000003</v>
      </c>
      <c r="P880" s="1">
        <v>309.33</v>
      </c>
      <c r="Q880">
        <v>0</v>
      </c>
      <c r="R880" t="s">
        <v>21</v>
      </c>
      <c r="S880" t="str">
        <f>IF(ChurnData[[#This Row],[MonthlyCharges]]&lt;=30,"1. Up to 30",IF(ChurnData[[#This Row],[MonthlyCharges]]&lt;=50,"2. 31-50",IF(ChurnData[[#This Row],[MonthlyCharges]]&lt;=70,"3. 51-70",IF(ChurnData[[#This Row],[MonthlyCharges]]&lt;=90,"4. 71-90","5. Over 90"))))</f>
        <v>2. 31-50</v>
      </c>
      <c r="T880" t="str">
        <f>IF(AND(ChurnData[[#This Row],[Contract]]="Month-to-month",ChurnData[[#This Row],[InternetService]]="Fiber optic",ChurnData[[#This Row],[TenureMonths]]&lt;=11),"High-risk","Other")</f>
        <v>Other</v>
      </c>
      <c r="U880" t="str">
        <f>IF(ChurnData[[#This Row],[TenureMonths]]&lt;=11,"0-11",IF(ChurnData[[#This Row],[TenureMonths]]&lt;=23,"12-23",IF(ChurnData[[#This Row],[TenureMonths]]&lt;=35,"24-35",IF(ChurnData[[#This Row],[TenureMonths]]&lt;=47,"36-47",IF(ChurnData[[#This Row],[TenureMonths]]&lt;=59,"48-59","60-72")))))</f>
        <v>0-11</v>
      </c>
      <c r="V880">
        <f>IF(ChurnData[[#This Row],[Churn]]="Yes",1,0)</f>
        <v>0</v>
      </c>
    </row>
    <row r="881" spans="1:22" x14ac:dyDescent="0.35">
      <c r="A881" t="s">
        <v>928</v>
      </c>
      <c r="B881" t="s">
        <v>19</v>
      </c>
      <c r="C881">
        <v>0</v>
      </c>
      <c r="D881" t="s">
        <v>20</v>
      </c>
      <c r="E881" t="s">
        <v>21</v>
      </c>
      <c r="F881" t="s">
        <v>49</v>
      </c>
      <c r="G881" s="2">
        <v>7</v>
      </c>
      <c r="H881" t="s">
        <v>20</v>
      </c>
      <c r="I881" t="s">
        <v>32</v>
      </c>
      <c r="J881" t="s">
        <v>21</v>
      </c>
      <c r="K881" t="s">
        <v>21</v>
      </c>
      <c r="L881" t="s">
        <v>33</v>
      </c>
      <c r="M881" t="s">
        <v>20</v>
      </c>
      <c r="N881" t="s">
        <v>30</v>
      </c>
      <c r="O881" s="1">
        <v>50.37</v>
      </c>
      <c r="P881" s="1">
        <v>359.05</v>
      </c>
      <c r="Q881">
        <v>2</v>
      </c>
      <c r="R881" t="s">
        <v>20</v>
      </c>
      <c r="S881" t="str">
        <f>IF(ChurnData[[#This Row],[MonthlyCharges]]&lt;=30,"1. Up to 30",IF(ChurnData[[#This Row],[MonthlyCharges]]&lt;=50,"2. 31-50",IF(ChurnData[[#This Row],[MonthlyCharges]]&lt;=70,"3. 51-70",IF(ChurnData[[#This Row],[MonthlyCharges]]&lt;=90,"4. 71-90","5. Over 90"))))</f>
        <v>3. 51-70</v>
      </c>
      <c r="T881" t="str">
        <f>IF(AND(ChurnData[[#This Row],[Contract]]="Month-to-month",ChurnData[[#This Row],[InternetService]]="Fiber optic",ChurnData[[#This Row],[TenureMonths]]&lt;=11),"High-risk","Other")</f>
        <v>Other</v>
      </c>
      <c r="U881" t="str">
        <f>IF(ChurnData[[#This Row],[TenureMonths]]&lt;=11,"0-11",IF(ChurnData[[#This Row],[TenureMonths]]&lt;=23,"12-23",IF(ChurnData[[#This Row],[TenureMonths]]&lt;=35,"24-35",IF(ChurnData[[#This Row],[TenureMonths]]&lt;=47,"36-47",IF(ChurnData[[#This Row],[TenureMonths]]&lt;=59,"48-59","60-72")))))</f>
        <v>0-11</v>
      </c>
      <c r="V881">
        <f>IF(ChurnData[[#This Row],[Churn]]="Yes",1,0)</f>
        <v>1</v>
      </c>
    </row>
    <row r="882" spans="1:22" x14ac:dyDescent="0.35">
      <c r="A882" t="s">
        <v>929</v>
      </c>
      <c r="B882" t="s">
        <v>19</v>
      </c>
      <c r="C882">
        <v>0</v>
      </c>
      <c r="D882" t="s">
        <v>20</v>
      </c>
      <c r="E882" t="s">
        <v>21</v>
      </c>
      <c r="F882" t="s">
        <v>27</v>
      </c>
      <c r="G882" s="2">
        <v>29</v>
      </c>
      <c r="H882" t="s">
        <v>20</v>
      </c>
      <c r="I882" t="s">
        <v>23</v>
      </c>
      <c r="J882" t="s">
        <v>20</v>
      </c>
      <c r="K882" t="s">
        <v>20</v>
      </c>
      <c r="L882" t="s">
        <v>33</v>
      </c>
      <c r="M882" t="s">
        <v>20</v>
      </c>
      <c r="N882" t="s">
        <v>34</v>
      </c>
      <c r="O882" s="1">
        <v>84.46</v>
      </c>
      <c r="P882" s="1">
        <v>2409.04</v>
      </c>
      <c r="Q882">
        <v>2</v>
      </c>
      <c r="R882" t="s">
        <v>21</v>
      </c>
      <c r="S882" t="str">
        <f>IF(ChurnData[[#This Row],[MonthlyCharges]]&lt;=30,"1. Up to 30",IF(ChurnData[[#This Row],[MonthlyCharges]]&lt;=50,"2. 31-50",IF(ChurnData[[#This Row],[MonthlyCharges]]&lt;=70,"3. 51-70",IF(ChurnData[[#This Row],[MonthlyCharges]]&lt;=90,"4. 71-90","5. Over 90"))))</f>
        <v>4. 71-90</v>
      </c>
      <c r="T882" t="str">
        <f>IF(AND(ChurnData[[#This Row],[Contract]]="Month-to-month",ChurnData[[#This Row],[InternetService]]="Fiber optic",ChurnData[[#This Row],[TenureMonths]]&lt;=11),"High-risk","Other")</f>
        <v>Other</v>
      </c>
      <c r="U882" t="str">
        <f>IF(ChurnData[[#This Row],[TenureMonths]]&lt;=11,"0-11",IF(ChurnData[[#This Row],[TenureMonths]]&lt;=23,"12-23",IF(ChurnData[[#This Row],[TenureMonths]]&lt;=35,"24-35",IF(ChurnData[[#This Row],[TenureMonths]]&lt;=47,"36-47",IF(ChurnData[[#This Row],[TenureMonths]]&lt;=59,"48-59","60-72")))))</f>
        <v>24-35</v>
      </c>
      <c r="V882">
        <f>IF(ChurnData[[#This Row],[Churn]]="Yes",1,0)</f>
        <v>0</v>
      </c>
    </row>
    <row r="883" spans="1:22" x14ac:dyDescent="0.35">
      <c r="A883" t="s">
        <v>930</v>
      </c>
      <c r="B883" t="s">
        <v>36</v>
      </c>
      <c r="C883">
        <v>1</v>
      </c>
      <c r="D883" t="s">
        <v>20</v>
      </c>
      <c r="E883" t="s">
        <v>21</v>
      </c>
      <c r="F883" t="s">
        <v>41</v>
      </c>
      <c r="G883" s="2">
        <v>8</v>
      </c>
      <c r="H883" t="s">
        <v>20</v>
      </c>
      <c r="I883" t="s">
        <v>23</v>
      </c>
      <c r="J883" t="s">
        <v>21</v>
      </c>
      <c r="K883" t="s">
        <v>21</v>
      </c>
      <c r="L883" t="s">
        <v>33</v>
      </c>
      <c r="M883" t="s">
        <v>20</v>
      </c>
      <c r="N883" t="s">
        <v>34</v>
      </c>
      <c r="O883" s="1">
        <v>90.26</v>
      </c>
      <c r="P883" s="1">
        <v>730.34</v>
      </c>
      <c r="Q883">
        <v>3</v>
      </c>
      <c r="R883" t="s">
        <v>20</v>
      </c>
      <c r="S883" t="str">
        <f>IF(ChurnData[[#This Row],[MonthlyCharges]]&lt;=30,"1. Up to 30",IF(ChurnData[[#This Row],[MonthlyCharges]]&lt;=50,"2. 31-50",IF(ChurnData[[#This Row],[MonthlyCharges]]&lt;=70,"3. 51-70",IF(ChurnData[[#This Row],[MonthlyCharges]]&lt;=90,"4. 71-90","5. Over 90"))))</f>
        <v>5. Over 90</v>
      </c>
      <c r="T883" t="str">
        <f>IF(AND(ChurnData[[#This Row],[Contract]]="Month-to-month",ChurnData[[#This Row],[InternetService]]="Fiber optic",ChurnData[[#This Row],[TenureMonths]]&lt;=11),"High-risk","Other")</f>
        <v>High-risk</v>
      </c>
      <c r="U883" t="str">
        <f>IF(ChurnData[[#This Row],[TenureMonths]]&lt;=11,"0-11",IF(ChurnData[[#This Row],[TenureMonths]]&lt;=23,"12-23",IF(ChurnData[[#This Row],[TenureMonths]]&lt;=35,"24-35",IF(ChurnData[[#This Row],[TenureMonths]]&lt;=47,"36-47",IF(ChurnData[[#This Row],[TenureMonths]]&lt;=59,"48-59","60-72")))))</f>
        <v>0-11</v>
      </c>
      <c r="V883">
        <f>IF(ChurnData[[#This Row],[Churn]]="Yes",1,0)</f>
        <v>1</v>
      </c>
    </row>
    <row r="884" spans="1:22" x14ac:dyDescent="0.35">
      <c r="A884" t="s">
        <v>931</v>
      </c>
      <c r="B884" t="s">
        <v>36</v>
      </c>
      <c r="C884">
        <v>0</v>
      </c>
      <c r="D884" t="s">
        <v>21</v>
      </c>
      <c r="E884" t="s">
        <v>20</v>
      </c>
      <c r="F884" t="s">
        <v>27</v>
      </c>
      <c r="G884" s="2">
        <v>61</v>
      </c>
      <c r="H884" t="s">
        <v>20</v>
      </c>
      <c r="I884" t="s">
        <v>32</v>
      </c>
      <c r="J884" t="s">
        <v>21</v>
      </c>
      <c r="K884" t="s">
        <v>21</v>
      </c>
      <c r="L884" t="s">
        <v>24</v>
      </c>
      <c r="M884" t="s">
        <v>21</v>
      </c>
      <c r="N884" t="s">
        <v>34</v>
      </c>
      <c r="O884" s="1">
        <v>59.95</v>
      </c>
      <c r="P884" s="1">
        <v>3743.53</v>
      </c>
      <c r="Q884">
        <v>2</v>
      </c>
      <c r="R884" t="s">
        <v>21</v>
      </c>
      <c r="S884" t="str">
        <f>IF(ChurnData[[#This Row],[MonthlyCharges]]&lt;=30,"1. Up to 30",IF(ChurnData[[#This Row],[MonthlyCharges]]&lt;=50,"2. 31-50",IF(ChurnData[[#This Row],[MonthlyCharges]]&lt;=70,"3. 51-70",IF(ChurnData[[#This Row],[MonthlyCharges]]&lt;=90,"4. 71-90","5. Over 90"))))</f>
        <v>3. 51-70</v>
      </c>
      <c r="T884" t="str">
        <f>IF(AND(ChurnData[[#This Row],[Contract]]="Month-to-month",ChurnData[[#This Row],[InternetService]]="Fiber optic",ChurnData[[#This Row],[TenureMonths]]&lt;=11),"High-risk","Other")</f>
        <v>Other</v>
      </c>
      <c r="U884" t="str">
        <f>IF(ChurnData[[#This Row],[TenureMonths]]&lt;=11,"0-11",IF(ChurnData[[#This Row],[TenureMonths]]&lt;=23,"12-23",IF(ChurnData[[#This Row],[TenureMonths]]&lt;=35,"24-35",IF(ChurnData[[#This Row],[TenureMonths]]&lt;=47,"36-47",IF(ChurnData[[#This Row],[TenureMonths]]&lt;=59,"48-59","60-72")))))</f>
        <v>60-72</v>
      </c>
      <c r="V884">
        <f>IF(ChurnData[[#This Row],[Churn]]="Yes",1,0)</f>
        <v>0</v>
      </c>
    </row>
    <row r="885" spans="1:22" x14ac:dyDescent="0.35">
      <c r="A885" t="s">
        <v>932</v>
      </c>
      <c r="B885" t="s">
        <v>36</v>
      </c>
      <c r="C885">
        <v>0</v>
      </c>
      <c r="D885" t="s">
        <v>21</v>
      </c>
      <c r="E885" t="s">
        <v>21</v>
      </c>
      <c r="F885" t="s">
        <v>58</v>
      </c>
      <c r="G885" s="2">
        <v>44</v>
      </c>
      <c r="H885" t="s">
        <v>20</v>
      </c>
      <c r="I885" t="s">
        <v>21</v>
      </c>
      <c r="J885" t="s">
        <v>28</v>
      </c>
      <c r="K885" t="s">
        <v>28</v>
      </c>
      <c r="L885" t="s">
        <v>29</v>
      </c>
      <c r="M885" t="s">
        <v>20</v>
      </c>
      <c r="N885" t="s">
        <v>43</v>
      </c>
      <c r="O885" s="1">
        <v>34</v>
      </c>
      <c r="P885" s="1">
        <v>1489.82</v>
      </c>
      <c r="Q885">
        <v>0</v>
      </c>
      <c r="R885" t="s">
        <v>21</v>
      </c>
      <c r="S885" t="str">
        <f>IF(ChurnData[[#This Row],[MonthlyCharges]]&lt;=30,"1. Up to 30",IF(ChurnData[[#This Row],[MonthlyCharges]]&lt;=50,"2. 31-50",IF(ChurnData[[#This Row],[MonthlyCharges]]&lt;=70,"3. 51-70",IF(ChurnData[[#This Row],[MonthlyCharges]]&lt;=90,"4. 71-90","5. Over 90"))))</f>
        <v>2. 31-50</v>
      </c>
      <c r="T885" t="str">
        <f>IF(AND(ChurnData[[#This Row],[Contract]]="Month-to-month",ChurnData[[#This Row],[InternetService]]="Fiber optic",ChurnData[[#This Row],[TenureMonths]]&lt;=11),"High-risk","Other")</f>
        <v>Other</v>
      </c>
      <c r="U885" t="str">
        <f>IF(ChurnData[[#This Row],[TenureMonths]]&lt;=11,"0-11",IF(ChurnData[[#This Row],[TenureMonths]]&lt;=23,"12-23",IF(ChurnData[[#This Row],[TenureMonths]]&lt;=35,"24-35",IF(ChurnData[[#This Row],[TenureMonths]]&lt;=47,"36-47",IF(ChurnData[[#This Row],[TenureMonths]]&lt;=59,"48-59","60-72")))))</f>
        <v>36-47</v>
      </c>
      <c r="V885">
        <f>IF(ChurnData[[#This Row],[Churn]]="Yes",1,0)</f>
        <v>0</v>
      </c>
    </row>
    <row r="886" spans="1:22" x14ac:dyDescent="0.35">
      <c r="A886" t="s">
        <v>933</v>
      </c>
      <c r="B886" t="s">
        <v>36</v>
      </c>
      <c r="C886">
        <v>0</v>
      </c>
      <c r="D886" t="s">
        <v>21</v>
      </c>
      <c r="E886" t="s">
        <v>21</v>
      </c>
      <c r="F886" t="s">
        <v>47</v>
      </c>
      <c r="G886" s="2">
        <v>17</v>
      </c>
      <c r="H886" t="s">
        <v>20</v>
      </c>
      <c r="I886" t="s">
        <v>32</v>
      </c>
      <c r="J886" t="s">
        <v>20</v>
      </c>
      <c r="K886" t="s">
        <v>21</v>
      </c>
      <c r="L886" t="s">
        <v>33</v>
      </c>
      <c r="M886" t="s">
        <v>20</v>
      </c>
      <c r="N886" t="s">
        <v>25</v>
      </c>
      <c r="O886" s="1">
        <v>68.260000000000005</v>
      </c>
      <c r="P886" s="1">
        <v>1190.95</v>
      </c>
      <c r="Q886">
        <v>4</v>
      </c>
      <c r="R886" t="s">
        <v>20</v>
      </c>
      <c r="S886" t="str">
        <f>IF(ChurnData[[#This Row],[MonthlyCharges]]&lt;=30,"1. Up to 30",IF(ChurnData[[#This Row],[MonthlyCharges]]&lt;=50,"2. 31-50",IF(ChurnData[[#This Row],[MonthlyCharges]]&lt;=70,"3. 51-70",IF(ChurnData[[#This Row],[MonthlyCharges]]&lt;=90,"4. 71-90","5. Over 90"))))</f>
        <v>3. 51-70</v>
      </c>
      <c r="T886" t="str">
        <f>IF(AND(ChurnData[[#This Row],[Contract]]="Month-to-month",ChurnData[[#This Row],[InternetService]]="Fiber optic",ChurnData[[#This Row],[TenureMonths]]&lt;=11),"High-risk","Other")</f>
        <v>Other</v>
      </c>
      <c r="U886" t="str">
        <f>IF(ChurnData[[#This Row],[TenureMonths]]&lt;=11,"0-11",IF(ChurnData[[#This Row],[TenureMonths]]&lt;=23,"12-23",IF(ChurnData[[#This Row],[TenureMonths]]&lt;=35,"24-35",IF(ChurnData[[#This Row],[TenureMonths]]&lt;=47,"36-47",IF(ChurnData[[#This Row],[TenureMonths]]&lt;=59,"48-59","60-72")))))</f>
        <v>12-23</v>
      </c>
      <c r="V886">
        <f>IF(ChurnData[[#This Row],[Churn]]="Yes",1,0)</f>
        <v>1</v>
      </c>
    </row>
    <row r="887" spans="1:22" x14ac:dyDescent="0.35">
      <c r="A887" t="s">
        <v>934</v>
      </c>
      <c r="B887" t="s">
        <v>36</v>
      </c>
      <c r="C887">
        <v>0</v>
      </c>
      <c r="D887" t="s">
        <v>20</v>
      </c>
      <c r="E887" t="s">
        <v>20</v>
      </c>
      <c r="F887" t="s">
        <v>65</v>
      </c>
      <c r="G887" s="2">
        <v>16</v>
      </c>
      <c r="H887" t="s">
        <v>20</v>
      </c>
      <c r="I887" t="s">
        <v>23</v>
      </c>
      <c r="J887" t="s">
        <v>20</v>
      </c>
      <c r="K887" t="s">
        <v>21</v>
      </c>
      <c r="L887" t="s">
        <v>33</v>
      </c>
      <c r="M887" t="s">
        <v>20</v>
      </c>
      <c r="N887" t="s">
        <v>30</v>
      </c>
      <c r="O887" s="1">
        <v>81.27</v>
      </c>
      <c r="P887" s="1">
        <v>1306.8800000000001</v>
      </c>
      <c r="Q887">
        <v>2</v>
      </c>
      <c r="R887" t="s">
        <v>21</v>
      </c>
      <c r="S887" t="str">
        <f>IF(ChurnData[[#This Row],[MonthlyCharges]]&lt;=30,"1. Up to 30",IF(ChurnData[[#This Row],[MonthlyCharges]]&lt;=50,"2. 31-50",IF(ChurnData[[#This Row],[MonthlyCharges]]&lt;=70,"3. 51-70",IF(ChurnData[[#This Row],[MonthlyCharges]]&lt;=90,"4. 71-90","5. Over 90"))))</f>
        <v>4. 71-90</v>
      </c>
      <c r="T887" t="str">
        <f>IF(AND(ChurnData[[#This Row],[Contract]]="Month-to-month",ChurnData[[#This Row],[InternetService]]="Fiber optic",ChurnData[[#This Row],[TenureMonths]]&lt;=11),"High-risk","Other")</f>
        <v>Other</v>
      </c>
      <c r="U887" t="str">
        <f>IF(ChurnData[[#This Row],[TenureMonths]]&lt;=11,"0-11",IF(ChurnData[[#This Row],[TenureMonths]]&lt;=23,"12-23",IF(ChurnData[[#This Row],[TenureMonths]]&lt;=35,"24-35",IF(ChurnData[[#This Row],[TenureMonths]]&lt;=47,"36-47",IF(ChurnData[[#This Row],[TenureMonths]]&lt;=59,"48-59","60-72")))))</f>
        <v>12-23</v>
      </c>
      <c r="V887">
        <f>IF(ChurnData[[#This Row],[Churn]]="Yes",1,0)</f>
        <v>0</v>
      </c>
    </row>
    <row r="888" spans="1:22" x14ac:dyDescent="0.35">
      <c r="A888" t="s">
        <v>935</v>
      </c>
      <c r="B888" t="s">
        <v>36</v>
      </c>
      <c r="C888">
        <v>0</v>
      </c>
      <c r="D888" t="s">
        <v>20</v>
      </c>
      <c r="E888" t="s">
        <v>20</v>
      </c>
      <c r="F888" t="s">
        <v>75</v>
      </c>
      <c r="G888" s="2">
        <v>41</v>
      </c>
      <c r="H888" t="s">
        <v>21</v>
      </c>
      <c r="I888" t="s">
        <v>23</v>
      </c>
      <c r="J888" t="s">
        <v>20</v>
      </c>
      <c r="K888" t="s">
        <v>21</v>
      </c>
      <c r="L888" t="s">
        <v>29</v>
      </c>
      <c r="M888" t="s">
        <v>20</v>
      </c>
      <c r="N888" t="s">
        <v>34</v>
      </c>
      <c r="O888" s="1">
        <v>84.33</v>
      </c>
      <c r="P888" s="1">
        <v>3474.82</v>
      </c>
      <c r="Q888">
        <v>3</v>
      </c>
      <c r="R888" t="s">
        <v>20</v>
      </c>
      <c r="S888" t="str">
        <f>IF(ChurnData[[#This Row],[MonthlyCharges]]&lt;=30,"1. Up to 30",IF(ChurnData[[#This Row],[MonthlyCharges]]&lt;=50,"2. 31-50",IF(ChurnData[[#This Row],[MonthlyCharges]]&lt;=70,"3. 51-70",IF(ChurnData[[#This Row],[MonthlyCharges]]&lt;=90,"4. 71-90","5. Over 90"))))</f>
        <v>4. 71-90</v>
      </c>
      <c r="T888" t="str">
        <f>IF(AND(ChurnData[[#This Row],[Contract]]="Month-to-month",ChurnData[[#This Row],[InternetService]]="Fiber optic",ChurnData[[#This Row],[TenureMonths]]&lt;=11),"High-risk","Other")</f>
        <v>Other</v>
      </c>
      <c r="U888" t="str">
        <f>IF(ChurnData[[#This Row],[TenureMonths]]&lt;=11,"0-11",IF(ChurnData[[#This Row],[TenureMonths]]&lt;=23,"12-23",IF(ChurnData[[#This Row],[TenureMonths]]&lt;=35,"24-35",IF(ChurnData[[#This Row],[TenureMonths]]&lt;=47,"36-47",IF(ChurnData[[#This Row],[TenureMonths]]&lt;=59,"48-59","60-72")))))</f>
        <v>36-47</v>
      </c>
      <c r="V888">
        <f>IF(ChurnData[[#This Row],[Churn]]="Yes",1,0)</f>
        <v>1</v>
      </c>
    </row>
    <row r="889" spans="1:22" x14ac:dyDescent="0.35">
      <c r="A889" t="s">
        <v>936</v>
      </c>
      <c r="B889" t="s">
        <v>19</v>
      </c>
      <c r="C889">
        <v>1</v>
      </c>
      <c r="D889" t="s">
        <v>21</v>
      </c>
      <c r="E889" t="s">
        <v>21</v>
      </c>
      <c r="F889" t="s">
        <v>65</v>
      </c>
      <c r="G889" s="2">
        <v>19</v>
      </c>
      <c r="H889" t="s">
        <v>21</v>
      </c>
      <c r="I889" t="s">
        <v>21</v>
      </c>
      <c r="J889" t="s">
        <v>28</v>
      </c>
      <c r="K889" t="s">
        <v>28</v>
      </c>
      <c r="L889" t="s">
        <v>33</v>
      </c>
      <c r="M889" t="s">
        <v>20</v>
      </c>
      <c r="N889" t="s">
        <v>30</v>
      </c>
      <c r="O889" s="1">
        <v>18</v>
      </c>
      <c r="P889" s="1">
        <v>336.07</v>
      </c>
      <c r="Q889">
        <v>0</v>
      </c>
      <c r="R889" t="s">
        <v>21</v>
      </c>
      <c r="S889" t="str">
        <f>IF(ChurnData[[#This Row],[MonthlyCharges]]&lt;=30,"1. Up to 30",IF(ChurnData[[#This Row],[MonthlyCharges]]&lt;=50,"2. 31-50",IF(ChurnData[[#This Row],[MonthlyCharges]]&lt;=70,"3. 51-70",IF(ChurnData[[#This Row],[MonthlyCharges]]&lt;=90,"4. 71-90","5. Over 90"))))</f>
        <v>1. Up to 30</v>
      </c>
      <c r="T889" t="str">
        <f>IF(AND(ChurnData[[#This Row],[Contract]]="Month-to-month",ChurnData[[#This Row],[InternetService]]="Fiber optic",ChurnData[[#This Row],[TenureMonths]]&lt;=11),"High-risk","Other")</f>
        <v>Other</v>
      </c>
      <c r="U889" t="str">
        <f>IF(ChurnData[[#This Row],[TenureMonths]]&lt;=11,"0-11",IF(ChurnData[[#This Row],[TenureMonths]]&lt;=23,"12-23",IF(ChurnData[[#This Row],[TenureMonths]]&lt;=35,"24-35",IF(ChurnData[[#This Row],[TenureMonths]]&lt;=47,"36-47",IF(ChurnData[[#This Row],[TenureMonths]]&lt;=59,"48-59","60-72")))))</f>
        <v>12-23</v>
      </c>
      <c r="V889">
        <f>IF(ChurnData[[#This Row],[Churn]]="Yes",1,0)</f>
        <v>0</v>
      </c>
    </row>
    <row r="890" spans="1:22" x14ac:dyDescent="0.35">
      <c r="A890" t="s">
        <v>937</v>
      </c>
      <c r="B890" t="s">
        <v>36</v>
      </c>
      <c r="C890">
        <v>0</v>
      </c>
      <c r="D890" t="s">
        <v>21</v>
      </c>
      <c r="E890" t="s">
        <v>21</v>
      </c>
      <c r="F890" t="s">
        <v>58</v>
      </c>
      <c r="G890" s="2">
        <v>0</v>
      </c>
      <c r="H890" t="s">
        <v>20</v>
      </c>
      <c r="I890" t="s">
        <v>32</v>
      </c>
      <c r="J890" t="s">
        <v>21</v>
      </c>
      <c r="K890" t="s">
        <v>20</v>
      </c>
      <c r="L890" t="s">
        <v>29</v>
      </c>
      <c r="M890" t="s">
        <v>21</v>
      </c>
      <c r="N890" t="s">
        <v>43</v>
      </c>
      <c r="O890" s="1">
        <v>61.33</v>
      </c>
      <c r="P890" s="1">
        <v>0</v>
      </c>
      <c r="Q890">
        <v>0</v>
      </c>
      <c r="R890" t="s">
        <v>20</v>
      </c>
      <c r="S890" t="str">
        <f>IF(ChurnData[[#This Row],[MonthlyCharges]]&lt;=30,"1. Up to 30",IF(ChurnData[[#This Row],[MonthlyCharges]]&lt;=50,"2. 31-50",IF(ChurnData[[#This Row],[MonthlyCharges]]&lt;=70,"3. 51-70",IF(ChurnData[[#This Row],[MonthlyCharges]]&lt;=90,"4. 71-90","5. Over 90"))))</f>
        <v>3. 51-70</v>
      </c>
      <c r="T890" t="str">
        <f>IF(AND(ChurnData[[#This Row],[Contract]]="Month-to-month",ChurnData[[#This Row],[InternetService]]="Fiber optic",ChurnData[[#This Row],[TenureMonths]]&lt;=11),"High-risk","Other")</f>
        <v>Other</v>
      </c>
      <c r="U890" t="str">
        <f>IF(ChurnData[[#This Row],[TenureMonths]]&lt;=11,"0-11",IF(ChurnData[[#This Row],[TenureMonths]]&lt;=23,"12-23",IF(ChurnData[[#This Row],[TenureMonths]]&lt;=35,"24-35",IF(ChurnData[[#This Row],[TenureMonths]]&lt;=47,"36-47",IF(ChurnData[[#This Row],[TenureMonths]]&lt;=59,"48-59","60-72")))))</f>
        <v>0-11</v>
      </c>
      <c r="V890">
        <f>IF(ChurnData[[#This Row],[Churn]]="Yes",1,0)</f>
        <v>1</v>
      </c>
    </row>
    <row r="891" spans="1:22" x14ac:dyDescent="0.35">
      <c r="A891" t="s">
        <v>938</v>
      </c>
      <c r="B891" t="s">
        <v>19</v>
      </c>
      <c r="C891">
        <v>0</v>
      </c>
      <c r="D891" t="s">
        <v>20</v>
      </c>
      <c r="E891" t="s">
        <v>21</v>
      </c>
      <c r="F891" t="s">
        <v>37</v>
      </c>
      <c r="G891" s="2">
        <v>9</v>
      </c>
      <c r="H891" t="s">
        <v>20</v>
      </c>
      <c r="I891" t="s">
        <v>23</v>
      </c>
      <c r="J891" t="s">
        <v>21</v>
      </c>
      <c r="K891" t="s">
        <v>20</v>
      </c>
      <c r="L891" t="s">
        <v>33</v>
      </c>
      <c r="M891" t="s">
        <v>21</v>
      </c>
      <c r="N891" t="s">
        <v>34</v>
      </c>
      <c r="O891" s="1">
        <v>77.260000000000005</v>
      </c>
      <c r="P891" s="1">
        <v>710</v>
      </c>
      <c r="Q891">
        <v>1</v>
      </c>
      <c r="R891" t="s">
        <v>20</v>
      </c>
      <c r="S891" t="str">
        <f>IF(ChurnData[[#This Row],[MonthlyCharges]]&lt;=30,"1. Up to 30",IF(ChurnData[[#This Row],[MonthlyCharges]]&lt;=50,"2. 31-50",IF(ChurnData[[#This Row],[MonthlyCharges]]&lt;=70,"3. 51-70",IF(ChurnData[[#This Row],[MonthlyCharges]]&lt;=90,"4. 71-90","5. Over 90"))))</f>
        <v>4. 71-90</v>
      </c>
      <c r="T891" t="str">
        <f>IF(AND(ChurnData[[#This Row],[Contract]]="Month-to-month",ChurnData[[#This Row],[InternetService]]="Fiber optic",ChurnData[[#This Row],[TenureMonths]]&lt;=11),"High-risk","Other")</f>
        <v>High-risk</v>
      </c>
      <c r="U891" t="str">
        <f>IF(ChurnData[[#This Row],[TenureMonths]]&lt;=11,"0-11",IF(ChurnData[[#This Row],[TenureMonths]]&lt;=23,"12-23",IF(ChurnData[[#This Row],[TenureMonths]]&lt;=35,"24-35",IF(ChurnData[[#This Row],[TenureMonths]]&lt;=47,"36-47",IF(ChurnData[[#This Row],[TenureMonths]]&lt;=59,"48-59","60-72")))))</f>
        <v>0-11</v>
      </c>
      <c r="V891">
        <f>IF(ChurnData[[#This Row],[Churn]]="Yes",1,0)</f>
        <v>1</v>
      </c>
    </row>
    <row r="892" spans="1:22" x14ac:dyDescent="0.35">
      <c r="A892" t="s">
        <v>939</v>
      </c>
      <c r="B892" t="s">
        <v>19</v>
      </c>
      <c r="C892">
        <v>1</v>
      </c>
      <c r="D892" t="s">
        <v>20</v>
      </c>
      <c r="E892" t="s">
        <v>21</v>
      </c>
      <c r="F892" t="s">
        <v>22</v>
      </c>
      <c r="G892" s="2">
        <v>52</v>
      </c>
      <c r="H892" t="s">
        <v>20</v>
      </c>
      <c r="I892" t="s">
        <v>32</v>
      </c>
      <c r="J892" t="s">
        <v>20</v>
      </c>
      <c r="K892" t="s">
        <v>21</v>
      </c>
      <c r="L892" t="s">
        <v>24</v>
      </c>
      <c r="M892" t="s">
        <v>21</v>
      </c>
      <c r="N892" t="s">
        <v>34</v>
      </c>
      <c r="O892" s="1">
        <v>62.16</v>
      </c>
      <c r="P892" s="1">
        <v>3154.4</v>
      </c>
      <c r="Q892">
        <v>0</v>
      </c>
      <c r="R892" t="s">
        <v>21</v>
      </c>
      <c r="S892" t="str">
        <f>IF(ChurnData[[#This Row],[MonthlyCharges]]&lt;=30,"1. Up to 30",IF(ChurnData[[#This Row],[MonthlyCharges]]&lt;=50,"2. 31-50",IF(ChurnData[[#This Row],[MonthlyCharges]]&lt;=70,"3. 51-70",IF(ChurnData[[#This Row],[MonthlyCharges]]&lt;=90,"4. 71-90","5. Over 90"))))</f>
        <v>3. 51-70</v>
      </c>
      <c r="T892" t="str">
        <f>IF(AND(ChurnData[[#This Row],[Contract]]="Month-to-month",ChurnData[[#This Row],[InternetService]]="Fiber optic",ChurnData[[#This Row],[TenureMonths]]&lt;=11),"High-risk","Other")</f>
        <v>Other</v>
      </c>
      <c r="U892" t="str">
        <f>IF(ChurnData[[#This Row],[TenureMonths]]&lt;=11,"0-11",IF(ChurnData[[#This Row],[TenureMonths]]&lt;=23,"12-23",IF(ChurnData[[#This Row],[TenureMonths]]&lt;=35,"24-35",IF(ChurnData[[#This Row],[TenureMonths]]&lt;=47,"36-47",IF(ChurnData[[#This Row],[TenureMonths]]&lt;=59,"48-59","60-72")))))</f>
        <v>48-59</v>
      </c>
      <c r="V892">
        <f>IF(ChurnData[[#This Row],[Churn]]="Yes",1,0)</f>
        <v>0</v>
      </c>
    </row>
    <row r="893" spans="1:22" x14ac:dyDescent="0.35">
      <c r="A893" t="s">
        <v>940</v>
      </c>
      <c r="B893" t="s">
        <v>36</v>
      </c>
      <c r="C893">
        <v>1</v>
      </c>
      <c r="D893" t="s">
        <v>21</v>
      </c>
      <c r="E893" t="s">
        <v>21</v>
      </c>
      <c r="F893" t="s">
        <v>49</v>
      </c>
      <c r="G893" s="2">
        <v>29</v>
      </c>
      <c r="H893" t="s">
        <v>20</v>
      </c>
      <c r="I893" t="s">
        <v>23</v>
      </c>
      <c r="J893" t="s">
        <v>21</v>
      </c>
      <c r="K893" t="s">
        <v>21</v>
      </c>
      <c r="L893" t="s">
        <v>33</v>
      </c>
      <c r="M893" t="s">
        <v>20</v>
      </c>
      <c r="N893" t="s">
        <v>43</v>
      </c>
      <c r="O893" s="1">
        <v>84.13</v>
      </c>
      <c r="P893" s="1">
        <v>2434.29</v>
      </c>
      <c r="Q893">
        <v>5</v>
      </c>
      <c r="R893" t="s">
        <v>20</v>
      </c>
      <c r="S893" t="str">
        <f>IF(ChurnData[[#This Row],[MonthlyCharges]]&lt;=30,"1. Up to 30",IF(ChurnData[[#This Row],[MonthlyCharges]]&lt;=50,"2. 31-50",IF(ChurnData[[#This Row],[MonthlyCharges]]&lt;=70,"3. 51-70",IF(ChurnData[[#This Row],[MonthlyCharges]]&lt;=90,"4. 71-90","5. Over 90"))))</f>
        <v>4. 71-90</v>
      </c>
      <c r="T893" t="str">
        <f>IF(AND(ChurnData[[#This Row],[Contract]]="Month-to-month",ChurnData[[#This Row],[InternetService]]="Fiber optic",ChurnData[[#This Row],[TenureMonths]]&lt;=11),"High-risk","Other")</f>
        <v>Other</v>
      </c>
      <c r="U893" t="str">
        <f>IF(ChurnData[[#This Row],[TenureMonths]]&lt;=11,"0-11",IF(ChurnData[[#This Row],[TenureMonths]]&lt;=23,"12-23",IF(ChurnData[[#This Row],[TenureMonths]]&lt;=35,"24-35",IF(ChurnData[[#This Row],[TenureMonths]]&lt;=47,"36-47",IF(ChurnData[[#This Row],[TenureMonths]]&lt;=59,"48-59","60-72")))))</f>
        <v>24-35</v>
      </c>
      <c r="V893">
        <f>IF(ChurnData[[#This Row],[Churn]]="Yes",1,0)</f>
        <v>1</v>
      </c>
    </row>
    <row r="894" spans="1:22" x14ac:dyDescent="0.35">
      <c r="A894" t="s">
        <v>941</v>
      </c>
      <c r="B894" t="s">
        <v>36</v>
      </c>
      <c r="C894">
        <v>1</v>
      </c>
      <c r="D894" t="s">
        <v>20</v>
      </c>
      <c r="E894" t="s">
        <v>21</v>
      </c>
      <c r="F894" t="s">
        <v>37</v>
      </c>
      <c r="G894" s="2">
        <v>19</v>
      </c>
      <c r="H894" t="s">
        <v>20</v>
      </c>
      <c r="I894" t="s">
        <v>23</v>
      </c>
      <c r="J894" t="s">
        <v>21</v>
      </c>
      <c r="K894" t="s">
        <v>21</v>
      </c>
      <c r="L894" t="s">
        <v>33</v>
      </c>
      <c r="M894" t="s">
        <v>20</v>
      </c>
      <c r="N894" t="s">
        <v>34</v>
      </c>
      <c r="O894" s="1">
        <v>86.12</v>
      </c>
      <c r="P894" s="1">
        <v>1607.19</v>
      </c>
      <c r="Q894">
        <v>2</v>
      </c>
      <c r="R894" t="s">
        <v>20</v>
      </c>
      <c r="S894" t="str">
        <f>IF(ChurnData[[#This Row],[MonthlyCharges]]&lt;=30,"1. Up to 30",IF(ChurnData[[#This Row],[MonthlyCharges]]&lt;=50,"2. 31-50",IF(ChurnData[[#This Row],[MonthlyCharges]]&lt;=70,"3. 51-70",IF(ChurnData[[#This Row],[MonthlyCharges]]&lt;=90,"4. 71-90","5. Over 90"))))</f>
        <v>4. 71-90</v>
      </c>
      <c r="T894" t="str">
        <f>IF(AND(ChurnData[[#This Row],[Contract]]="Month-to-month",ChurnData[[#This Row],[InternetService]]="Fiber optic",ChurnData[[#This Row],[TenureMonths]]&lt;=11),"High-risk","Other")</f>
        <v>Other</v>
      </c>
      <c r="U894" t="str">
        <f>IF(ChurnData[[#This Row],[TenureMonths]]&lt;=11,"0-11",IF(ChurnData[[#This Row],[TenureMonths]]&lt;=23,"12-23",IF(ChurnData[[#This Row],[TenureMonths]]&lt;=35,"24-35",IF(ChurnData[[#This Row],[TenureMonths]]&lt;=47,"36-47",IF(ChurnData[[#This Row],[TenureMonths]]&lt;=59,"48-59","60-72")))))</f>
        <v>12-23</v>
      </c>
      <c r="V894">
        <f>IF(ChurnData[[#This Row],[Churn]]="Yes",1,0)</f>
        <v>1</v>
      </c>
    </row>
    <row r="895" spans="1:22" x14ac:dyDescent="0.35">
      <c r="A895" t="s">
        <v>942</v>
      </c>
      <c r="B895" t="s">
        <v>19</v>
      </c>
      <c r="C895">
        <v>0</v>
      </c>
      <c r="D895" t="s">
        <v>21</v>
      </c>
      <c r="E895" t="s">
        <v>20</v>
      </c>
      <c r="F895" t="s">
        <v>45</v>
      </c>
      <c r="G895" s="2">
        <v>27</v>
      </c>
      <c r="H895" t="s">
        <v>20</v>
      </c>
      <c r="I895" t="s">
        <v>21</v>
      </c>
      <c r="J895" t="s">
        <v>28</v>
      </c>
      <c r="K895" t="s">
        <v>28</v>
      </c>
      <c r="L895" t="s">
        <v>29</v>
      </c>
      <c r="M895" t="s">
        <v>20</v>
      </c>
      <c r="N895" t="s">
        <v>30</v>
      </c>
      <c r="O895" s="1">
        <v>32.42</v>
      </c>
      <c r="P895" s="1">
        <v>878.56</v>
      </c>
      <c r="Q895">
        <v>2</v>
      </c>
      <c r="R895" t="s">
        <v>20</v>
      </c>
      <c r="S895" t="str">
        <f>IF(ChurnData[[#This Row],[MonthlyCharges]]&lt;=30,"1. Up to 30",IF(ChurnData[[#This Row],[MonthlyCharges]]&lt;=50,"2. 31-50",IF(ChurnData[[#This Row],[MonthlyCharges]]&lt;=70,"3. 51-70",IF(ChurnData[[#This Row],[MonthlyCharges]]&lt;=90,"4. 71-90","5. Over 90"))))</f>
        <v>2. 31-50</v>
      </c>
      <c r="T895" t="str">
        <f>IF(AND(ChurnData[[#This Row],[Contract]]="Month-to-month",ChurnData[[#This Row],[InternetService]]="Fiber optic",ChurnData[[#This Row],[TenureMonths]]&lt;=11),"High-risk","Other")</f>
        <v>Other</v>
      </c>
      <c r="U895" t="str">
        <f>IF(ChurnData[[#This Row],[TenureMonths]]&lt;=11,"0-11",IF(ChurnData[[#This Row],[TenureMonths]]&lt;=23,"12-23",IF(ChurnData[[#This Row],[TenureMonths]]&lt;=35,"24-35",IF(ChurnData[[#This Row],[TenureMonths]]&lt;=47,"36-47",IF(ChurnData[[#This Row],[TenureMonths]]&lt;=59,"48-59","60-72")))))</f>
        <v>24-35</v>
      </c>
      <c r="V895">
        <f>IF(ChurnData[[#This Row],[Churn]]="Yes",1,0)</f>
        <v>1</v>
      </c>
    </row>
    <row r="896" spans="1:22" x14ac:dyDescent="0.35">
      <c r="A896" t="s">
        <v>943</v>
      </c>
      <c r="B896" t="s">
        <v>36</v>
      </c>
      <c r="C896">
        <v>0</v>
      </c>
      <c r="D896" t="s">
        <v>21</v>
      </c>
      <c r="E896" t="s">
        <v>21</v>
      </c>
      <c r="F896" t="s">
        <v>27</v>
      </c>
      <c r="G896" s="2">
        <v>16</v>
      </c>
      <c r="H896" t="s">
        <v>20</v>
      </c>
      <c r="I896" t="s">
        <v>23</v>
      </c>
      <c r="J896" t="s">
        <v>21</v>
      </c>
      <c r="K896" t="s">
        <v>20</v>
      </c>
      <c r="L896" t="s">
        <v>33</v>
      </c>
      <c r="M896" t="s">
        <v>21</v>
      </c>
      <c r="N896" t="s">
        <v>34</v>
      </c>
      <c r="O896" s="1">
        <v>85.57</v>
      </c>
      <c r="P896" s="1">
        <v>1346.92</v>
      </c>
      <c r="Q896">
        <v>1</v>
      </c>
      <c r="R896" t="s">
        <v>21</v>
      </c>
      <c r="S896" t="str">
        <f>IF(ChurnData[[#This Row],[MonthlyCharges]]&lt;=30,"1. Up to 30",IF(ChurnData[[#This Row],[MonthlyCharges]]&lt;=50,"2. 31-50",IF(ChurnData[[#This Row],[MonthlyCharges]]&lt;=70,"3. 51-70",IF(ChurnData[[#This Row],[MonthlyCharges]]&lt;=90,"4. 71-90","5. Over 90"))))</f>
        <v>4. 71-90</v>
      </c>
      <c r="T896" t="str">
        <f>IF(AND(ChurnData[[#This Row],[Contract]]="Month-to-month",ChurnData[[#This Row],[InternetService]]="Fiber optic",ChurnData[[#This Row],[TenureMonths]]&lt;=11),"High-risk","Other")</f>
        <v>Other</v>
      </c>
      <c r="U896" t="str">
        <f>IF(ChurnData[[#This Row],[TenureMonths]]&lt;=11,"0-11",IF(ChurnData[[#This Row],[TenureMonths]]&lt;=23,"12-23",IF(ChurnData[[#This Row],[TenureMonths]]&lt;=35,"24-35",IF(ChurnData[[#This Row],[TenureMonths]]&lt;=47,"36-47",IF(ChurnData[[#This Row],[TenureMonths]]&lt;=59,"48-59","60-72")))))</f>
        <v>12-23</v>
      </c>
      <c r="V896">
        <f>IF(ChurnData[[#This Row],[Churn]]="Yes",1,0)</f>
        <v>0</v>
      </c>
    </row>
    <row r="897" spans="1:22" x14ac:dyDescent="0.35">
      <c r="A897" t="s">
        <v>944</v>
      </c>
      <c r="B897" t="s">
        <v>19</v>
      </c>
      <c r="C897">
        <v>0</v>
      </c>
      <c r="D897" t="s">
        <v>20</v>
      </c>
      <c r="E897" t="s">
        <v>21</v>
      </c>
      <c r="F897" t="s">
        <v>56</v>
      </c>
      <c r="G897" s="2">
        <v>21</v>
      </c>
      <c r="H897" t="s">
        <v>20</v>
      </c>
      <c r="I897" t="s">
        <v>23</v>
      </c>
      <c r="J897" t="s">
        <v>21</v>
      </c>
      <c r="K897" t="s">
        <v>21</v>
      </c>
      <c r="L897" t="s">
        <v>33</v>
      </c>
      <c r="M897" t="s">
        <v>20</v>
      </c>
      <c r="N897" t="s">
        <v>25</v>
      </c>
      <c r="O897" s="1">
        <v>90.41</v>
      </c>
      <c r="P897" s="1">
        <v>1872.1</v>
      </c>
      <c r="Q897">
        <v>3</v>
      </c>
      <c r="R897" t="s">
        <v>20</v>
      </c>
      <c r="S897" t="str">
        <f>IF(ChurnData[[#This Row],[MonthlyCharges]]&lt;=30,"1. Up to 30",IF(ChurnData[[#This Row],[MonthlyCharges]]&lt;=50,"2. 31-50",IF(ChurnData[[#This Row],[MonthlyCharges]]&lt;=70,"3. 51-70",IF(ChurnData[[#This Row],[MonthlyCharges]]&lt;=90,"4. 71-90","5. Over 90"))))</f>
        <v>5. Over 90</v>
      </c>
      <c r="T897" t="str">
        <f>IF(AND(ChurnData[[#This Row],[Contract]]="Month-to-month",ChurnData[[#This Row],[InternetService]]="Fiber optic",ChurnData[[#This Row],[TenureMonths]]&lt;=11),"High-risk","Other")</f>
        <v>Other</v>
      </c>
      <c r="U897" t="str">
        <f>IF(ChurnData[[#This Row],[TenureMonths]]&lt;=11,"0-11",IF(ChurnData[[#This Row],[TenureMonths]]&lt;=23,"12-23",IF(ChurnData[[#This Row],[TenureMonths]]&lt;=35,"24-35",IF(ChurnData[[#This Row],[TenureMonths]]&lt;=47,"36-47",IF(ChurnData[[#This Row],[TenureMonths]]&lt;=59,"48-59","60-72")))))</f>
        <v>12-23</v>
      </c>
      <c r="V897">
        <f>IF(ChurnData[[#This Row],[Churn]]="Yes",1,0)</f>
        <v>1</v>
      </c>
    </row>
    <row r="898" spans="1:22" x14ac:dyDescent="0.35">
      <c r="A898" t="s">
        <v>945</v>
      </c>
      <c r="B898" t="s">
        <v>19</v>
      </c>
      <c r="C898">
        <v>0</v>
      </c>
      <c r="D898" t="s">
        <v>20</v>
      </c>
      <c r="E898" t="s">
        <v>20</v>
      </c>
      <c r="F898" t="s">
        <v>37</v>
      </c>
      <c r="G898" s="2">
        <v>53</v>
      </c>
      <c r="H898" t="s">
        <v>20</v>
      </c>
      <c r="I898" t="s">
        <v>23</v>
      </c>
      <c r="J898" t="s">
        <v>21</v>
      </c>
      <c r="K898" t="s">
        <v>20</v>
      </c>
      <c r="L898" t="s">
        <v>24</v>
      </c>
      <c r="M898" t="s">
        <v>21</v>
      </c>
      <c r="N898" t="s">
        <v>25</v>
      </c>
      <c r="O898" s="1">
        <v>92.12</v>
      </c>
      <c r="P898" s="1">
        <v>4772.97</v>
      </c>
      <c r="Q898">
        <v>1</v>
      </c>
      <c r="R898" t="s">
        <v>20</v>
      </c>
      <c r="S898" t="str">
        <f>IF(ChurnData[[#This Row],[MonthlyCharges]]&lt;=30,"1. Up to 30",IF(ChurnData[[#This Row],[MonthlyCharges]]&lt;=50,"2. 31-50",IF(ChurnData[[#This Row],[MonthlyCharges]]&lt;=70,"3. 51-70",IF(ChurnData[[#This Row],[MonthlyCharges]]&lt;=90,"4. 71-90","5. Over 90"))))</f>
        <v>5. Over 90</v>
      </c>
      <c r="T898" t="str">
        <f>IF(AND(ChurnData[[#This Row],[Contract]]="Month-to-month",ChurnData[[#This Row],[InternetService]]="Fiber optic",ChurnData[[#This Row],[TenureMonths]]&lt;=11),"High-risk","Other")</f>
        <v>Other</v>
      </c>
      <c r="U898" t="str">
        <f>IF(ChurnData[[#This Row],[TenureMonths]]&lt;=11,"0-11",IF(ChurnData[[#This Row],[TenureMonths]]&lt;=23,"12-23",IF(ChurnData[[#This Row],[TenureMonths]]&lt;=35,"24-35",IF(ChurnData[[#This Row],[TenureMonths]]&lt;=47,"36-47",IF(ChurnData[[#This Row],[TenureMonths]]&lt;=59,"48-59","60-72")))))</f>
        <v>48-59</v>
      </c>
      <c r="V898">
        <f>IF(ChurnData[[#This Row],[Churn]]="Yes",1,0)</f>
        <v>1</v>
      </c>
    </row>
    <row r="899" spans="1:22" x14ac:dyDescent="0.35">
      <c r="A899" t="s">
        <v>946</v>
      </c>
      <c r="B899" t="s">
        <v>36</v>
      </c>
      <c r="C899">
        <v>0</v>
      </c>
      <c r="D899" t="s">
        <v>21</v>
      </c>
      <c r="E899" t="s">
        <v>20</v>
      </c>
      <c r="F899" t="s">
        <v>58</v>
      </c>
      <c r="G899" s="2">
        <v>28</v>
      </c>
      <c r="H899" t="s">
        <v>20</v>
      </c>
      <c r="I899" t="s">
        <v>23</v>
      </c>
      <c r="J899" t="s">
        <v>20</v>
      </c>
      <c r="K899" t="s">
        <v>20</v>
      </c>
      <c r="L899" t="s">
        <v>33</v>
      </c>
      <c r="M899" t="s">
        <v>21</v>
      </c>
      <c r="N899" t="s">
        <v>43</v>
      </c>
      <c r="O899" s="1">
        <v>101.87</v>
      </c>
      <c r="P899" s="1">
        <v>2843.92</v>
      </c>
      <c r="Q899">
        <v>2</v>
      </c>
      <c r="R899" t="s">
        <v>21</v>
      </c>
      <c r="S899" t="str">
        <f>IF(ChurnData[[#This Row],[MonthlyCharges]]&lt;=30,"1. Up to 30",IF(ChurnData[[#This Row],[MonthlyCharges]]&lt;=50,"2. 31-50",IF(ChurnData[[#This Row],[MonthlyCharges]]&lt;=70,"3. 51-70",IF(ChurnData[[#This Row],[MonthlyCharges]]&lt;=90,"4. 71-90","5. Over 90"))))</f>
        <v>5. Over 90</v>
      </c>
      <c r="T899" t="str">
        <f>IF(AND(ChurnData[[#This Row],[Contract]]="Month-to-month",ChurnData[[#This Row],[InternetService]]="Fiber optic",ChurnData[[#This Row],[TenureMonths]]&lt;=11),"High-risk","Other")</f>
        <v>Other</v>
      </c>
      <c r="U899" t="str">
        <f>IF(ChurnData[[#This Row],[TenureMonths]]&lt;=11,"0-11",IF(ChurnData[[#This Row],[TenureMonths]]&lt;=23,"12-23",IF(ChurnData[[#This Row],[TenureMonths]]&lt;=35,"24-35",IF(ChurnData[[#This Row],[TenureMonths]]&lt;=47,"36-47",IF(ChurnData[[#This Row],[TenureMonths]]&lt;=59,"48-59","60-72")))))</f>
        <v>24-35</v>
      </c>
      <c r="V899">
        <f>IF(ChurnData[[#This Row],[Churn]]="Yes",1,0)</f>
        <v>0</v>
      </c>
    </row>
    <row r="900" spans="1:22" x14ac:dyDescent="0.35">
      <c r="A900" t="s">
        <v>947</v>
      </c>
      <c r="B900" t="s">
        <v>36</v>
      </c>
      <c r="C900">
        <v>0</v>
      </c>
      <c r="D900" t="s">
        <v>21</v>
      </c>
      <c r="E900" t="s">
        <v>21</v>
      </c>
      <c r="F900" t="s">
        <v>27</v>
      </c>
      <c r="G900" s="2">
        <v>32</v>
      </c>
      <c r="H900" t="s">
        <v>20</v>
      </c>
      <c r="I900" t="s">
        <v>23</v>
      </c>
      <c r="J900" t="s">
        <v>21</v>
      </c>
      <c r="K900" t="s">
        <v>20</v>
      </c>
      <c r="L900" t="s">
        <v>29</v>
      </c>
      <c r="M900" t="s">
        <v>20</v>
      </c>
      <c r="N900" t="s">
        <v>30</v>
      </c>
      <c r="O900" s="1">
        <v>90.83</v>
      </c>
      <c r="P900" s="1">
        <v>2843.02</v>
      </c>
      <c r="Q900">
        <v>1</v>
      </c>
      <c r="R900" t="s">
        <v>21</v>
      </c>
      <c r="S900" t="str">
        <f>IF(ChurnData[[#This Row],[MonthlyCharges]]&lt;=30,"1. Up to 30",IF(ChurnData[[#This Row],[MonthlyCharges]]&lt;=50,"2. 31-50",IF(ChurnData[[#This Row],[MonthlyCharges]]&lt;=70,"3. 51-70",IF(ChurnData[[#This Row],[MonthlyCharges]]&lt;=90,"4. 71-90","5. Over 90"))))</f>
        <v>5. Over 90</v>
      </c>
      <c r="T900" t="str">
        <f>IF(AND(ChurnData[[#This Row],[Contract]]="Month-to-month",ChurnData[[#This Row],[InternetService]]="Fiber optic",ChurnData[[#This Row],[TenureMonths]]&lt;=11),"High-risk","Other")</f>
        <v>Other</v>
      </c>
      <c r="U900" t="str">
        <f>IF(ChurnData[[#This Row],[TenureMonths]]&lt;=11,"0-11",IF(ChurnData[[#This Row],[TenureMonths]]&lt;=23,"12-23",IF(ChurnData[[#This Row],[TenureMonths]]&lt;=35,"24-35",IF(ChurnData[[#This Row],[TenureMonths]]&lt;=47,"36-47",IF(ChurnData[[#This Row],[TenureMonths]]&lt;=59,"48-59","60-72")))))</f>
        <v>24-35</v>
      </c>
      <c r="V900">
        <f>IF(ChurnData[[#This Row],[Churn]]="Yes",1,0)</f>
        <v>0</v>
      </c>
    </row>
    <row r="901" spans="1:22" x14ac:dyDescent="0.35">
      <c r="A901" t="s">
        <v>948</v>
      </c>
      <c r="B901" t="s">
        <v>19</v>
      </c>
      <c r="C901">
        <v>0</v>
      </c>
      <c r="D901" t="s">
        <v>21</v>
      </c>
      <c r="E901" t="s">
        <v>21</v>
      </c>
      <c r="F901" t="s">
        <v>45</v>
      </c>
      <c r="G901" s="2">
        <v>10</v>
      </c>
      <c r="H901" t="s">
        <v>20</v>
      </c>
      <c r="I901" t="s">
        <v>23</v>
      </c>
      <c r="J901" t="s">
        <v>20</v>
      </c>
      <c r="K901" t="s">
        <v>21</v>
      </c>
      <c r="L901" t="s">
        <v>33</v>
      </c>
      <c r="M901" t="s">
        <v>20</v>
      </c>
      <c r="N901" t="s">
        <v>34</v>
      </c>
      <c r="O901" s="1">
        <v>89.79</v>
      </c>
      <c r="P901" s="1">
        <v>918.47</v>
      </c>
      <c r="Q901">
        <v>2</v>
      </c>
      <c r="R901" t="s">
        <v>20</v>
      </c>
      <c r="S901" t="str">
        <f>IF(ChurnData[[#This Row],[MonthlyCharges]]&lt;=30,"1. Up to 30",IF(ChurnData[[#This Row],[MonthlyCharges]]&lt;=50,"2. 31-50",IF(ChurnData[[#This Row],[MonthlyCharges]]&lt;=70,"3. 51-70",IF(ChurnData[[#This Row],[MonthlyCharges]]&lt;=90,"4. 71-90","5. Over 90"))))</f>
        <v>4. 71-90</v>
      </c>
      <c r="T901" t="str">
        <f>IF(AND(ChurnData[[#This Row],[Contract]]="Month-to-month",ChurnData[[#This Row],[InternetService]]="Fiber optic",ChurnData[[#This Row],[TenureMonths]]&lt;=11),"High-risk","Other")</f>
        <v>High-risk</v>
      </c>
      <c r="U901" t="str">
        <f>IF(ChurnData[[#This Row],[TenureMonths]]&lt;=11,"0-11",IF(ChurnData[[#This Row],[TenureMonths]]&lt;=23,"12-23",IF(ChurnData[[#This Row],[TenureMonths]]&lt;=35,"24-35",IF(ChurnData[[#This Row],[TenureMonths]]&lt;=47,"36-47",IF(ChurnData[[#This Row],[TenureMonths]]&lt;=59,"48-59","60-72")))))</f>
        <v>0-11</v>
      </c>
      <c r="V901">
        <f>IF(ChurnData[[#This Row],[Churn]]="Yes",1,0)</f>
        <v>1</v>
      </c>
    </row>
    <row r="902" spans="1:22" x14ac:dyDescent="0.35">
      <c r="A902" t="s">
        <v>949</v>
      </c>
      <c r="B902" t="s">
        <v>36</v>
      </c>
      <c r="C902">
        <v>1</v>
      </c>
      <c r="D902" t="s">
        <v>20</v>
      </c>
      <c r="E902" t="s">
        <v>20</v>
      </c>
      <c r="F902" t="s">
        <v>39</v>
      </c>
      <c r="G902" s="2">
        <v>30</v>
      </c>
      <c r="H902" t="s">
        <v>20</v>
      </c>
      <c r="I902" t="s">
        <v>23</v>
      </c>
      <c r="J902" t="s">
        <v>21</v>
      </c>
      <c r="K902" t="s">
        <v>21</v>
      </c>
      <c r="L902" t="s">
        <v>29</v>
      </c>
      <c r="M902" t="s">
        <v>20</v>
      </c>
      <c r="N902" t="s">
        <v>43</v>
      </c>
      <c r="O902" s="1">
        <v>82.98</v>
      </c>
      <c r="P902" s="1">
        <v>2491.19</v>
      </c>
      <c r="Q902">
        <v>3</v>
      </c>
      <c r="R902" t="s">
        <v>21</v>
      </c>
      <c r="S902" t="str">
        <f>IF(ChurnData[[#This Row],[MonthlyCharges]]&lt;=30,"1. Up to 30",IF(ChurnData[[#This Row],[MonthlyCharges]]&lt;=50,"2. 31-50",IF(ChurnData[[#This Row],[MonthlyCharges]]&lt;=70,"3. 51-70",IF(ChurnData[[#This Row],[MonthlyCharges]]&lt;=90,"4. 71-90","5. Over 90"))))</f>
        <v>4. 71-90</v>
      </c>
      <c r="T902" t="str">
        <f>IF(AND(ChurnData[[#This Row],[Contract]]="Month-to-month",ChurnData[[#This Row],[InternetService]]="Fiber optic",ChurnData[[#This Row],[TenureMonths]]&lt;=11),"High-risk","Other")</f>
        <v>Other</v>
      </c>
      <c r="U902" t="str">
        <f>IF(ChurnData[[#This Row],[TenureMonths]]&lt;=11,"0-11",IF(ChurnData[[#This Row],[TenureMonths]]&lt;=23,"12-23",IF(ChurnData[[#This Row],[TenureMonths]]&lt;=35,"24-35",IF(ChurnData[[#This Row],[TenureMonths]]&lt;=47,"36-47",IF(ChurnData[[#This Row],[TenureMonths]]&lt;=59,"48-59","60-72")))))</f>
        <v>24-35</v>
      </c>
      <c r="V902">
        <f>IF(ChurnData[[#This Row],[Churn]]="Yes",1,0)</f>
        <v>0</v>
      </c>
    </row>
    <row r="903" spans="1:22" x14ac:dyDescent="0.35">
      <c r="A903" t="s">
        <v>950</v>
      </c>
      <c r="B903" t="s">
        <v>36</v>
      </c>
      <c r="C903">
        <v>0</v>
      </c>
      <c r="D903" t="s">
        <v>21</v>
      </c>
      <c r="E903" t="s">
        <v>21</v>
      </c>
      <c r="F903" t="s">
        <v>27</v>
      </c>
      <c r="G903" s="2">
        <v>26</v>
      </c>
      <c r="H903" t="s">
        <v>20</v>
      </c>
      <c r="I903" t="s">
        <v>32</v>
      </c>
      <c r="J903" t="s">
        <v>21</v>
      </c>
      <c r="K903" t="s">
        <v>20</v>
      </c>
      <c r="L903" t="s">
        <v>29</v>
      </c>
      <c r="M903" t="s">
        <v>20</v>
      </c>
      <c r="N903" t="s">
        <v>34</v>
      </c>
      <c r="O903" s="1">
        <v>57.5</v>
      </c>
      <c r="P903" s="1">
        <v>1491.24</v>
      </c>
      <c r="Q903">
        <v>1</v>
      </c>
      <c r="R903" t="s">
        <v>21</v>
      </c>
      <c r="S903" t="str">
        <f>IF(ChurnData[[#This Row],[MonthlyCharges]]&lt;=30,"1. Up to 30",IF(ChurnData[[#This Row],[MonthlyCharges]]&lt;=50,"2. 31-50",IF(ChurnData[[#This Row],[MonthlyCharges]]&lt;=70,"3. 51-70",IF(ChurnData[[#This Row],[MonthlyCharges]]&lt;=90,"4. 71-90","5. Over 90"))))</f>
        <v>3. 51-70</v>
      </c>
      <c r="T903" t="str">
        <f>IF(AND(ChurnData[[#This Row],[Contract]]="Month-to-month",ChurnData[[#This Row],[InternetService]]="Fiber optic",ChurnData[[#This Row],[TenureMonths]]&lt;=11),"High-risk","Other")</f>
        <v>Other</v>
      </c>
      <c r="U903" t="str">
        <f>IF(ChurnData[[#This Row],[TenureMonths]]&lt;=11,"0-11",IF(ChurnData[[#This Row],[TenureMonths]]&lt;=23,"12-23",IF(ChurnData[[#This Row],[TenureMonths]]&lt;=35,"24-35",IF(ChurnData[[#This Row],[TenureMonths]]&lt;=47,"36-47",IF(ChurnData[[#This Row],[TenureMonths]]&lt;=59,"48-59","60-72")))))</f>
        <v>24-35</v>
      </c>
      <c r="V903">
        <f>IF(ChurnData[[#This Row],[Churn]]="Yes",1,0)</f>
        <v>0</v>
      </c>
    </row>
    <row r="904" spans="1:22" x14ac:dyDescent="0.35">
      <c r="A904" t="s">
        <v>951</v>
      </c>
      <c r="B904" t="s">
        <v>19</v>
      </c>
      <c r="C904">
        <v>0</v>
      </c>
      <c r="D904" t="s">
        <v>21</v>
      </c>
      <c r="E904" t="s">
        <v>21</v>
      </c>
      <c r="F904" t="s">
        <v>75</v>
      </c>
      <c r="G904" s="2">
        <v>32</v>
      </c>
      <c r="H904" t="s">
        <v>20</v>
      </c>
      <c r="I904" t="s">
        <v>23</v>
      </c>
      <c r="J904" t="s">
        <v>20</v>
      </c>
      <c r="K904" t="s">
        <v>20</v>
      </c>
      <c r="L904" t="s">
        <v>33</v>
      </c>
      <c r="M904" t="s">
        <v>20</v>
      </c>
      <c r="N904" t="s">
        <v>43</v>
      </c>
      <c r="O904" s="1">
        <v>102.1</v>
      </c>
      <c r="P904" s="1">
        <v>3175.32</v>
      </c>
      <c r="Q904">
        <v>3</v>
      </c>
      <c r="R904" t="s">
        <v>21</v>
      </c>
      <c r="S904" t="str">
        <f>IF(ChurnData[[#This Row],[MonthlyCharges]]&lt;=30,"1. Up to 30",IF(ChurnData[[#This Row],[MonthlyCharges]]&lt;=50,"2. 31-50",IF(ChurnData[[#This Row],[MonthlyCharges]]&lt;=70,"3. 51-70",IF(ChurnData[[#This Row],[MonthlyCharges]]&lt;=90,"4. 71-90","5. Over 90"))))</f>
        <v>5. Over 90</v>
      </c>
      <c r="T904" t="str">
        <f>IF(AND(ChurnData[[#This Row],[Contract]]="Month-to-month",ChurnData[[#This Row],[InternetService]]="Fiber optic",ChurnData[[#This Row],[TenureMonths]]&lt;=11),"High-risk","Other")</f>
        <v>Other</v>
      </c>
      <c r="U904" t="str">
        <f>IF(ChurnData[[#This Row],[TenureMonths]]&lt;=11,"0-11",IF(ChurnData[[#This Row],[TenureMonths]]&lt;=23,"12-23",IF(ChurnData[[#This Row],[TenureMonths]]&lt;=35,"24-35",IF(ChurnData[[#This Row],[TenureMonths]]&lt;=47,"36-47",IF(ChurnData[[#This Row],[TenureMonths]]&lt;=59,"48-59","60-72")))))</f>
        <v>24-35</v>
      </c>
      <c r="V904">
        <f>IF(ChurnData[[#This Row],[Churn]]="Yes",1,0)</f>
        <v>0</v>
      </c>
    </row>
    <row r="905" spans="1:22" x14ac:dyDescent="0.35">
      <c r="A905" t="s">
        <v>952</v>
      </c>
      <c r="B905" t="s">
        <v>36</v>
      </c>
      <c r="C905">
        <v>0</v>
      </c>
      <c r="D905" t="s">
        <v>21</v>
      </c>
      <c r="E905" t="s">
        <v>21</v>
      </c>
      <c r="F905" t="s">
        <v>47</v>
      </c>
      <c r="G905" s="2">
        <v>20</v>
      </c>
      <c r="H905" t="s">
        <v>20</v>
      </c>
      <c r="I905" t="s">
        <v>21</v>
      </c>
      <c r="J905" t="s">
        <v>28</v>
      </c>
      <c r="K905" t="s">
        <v>28</v>
      </c>
      <c r="L905" t="s">
        <v>33</v>
      </c>
      <c r="M905" t="s">
        <v>21</v>
      </c>
      <c r="N905" t="s">
        <v>34</v>
      </c>
      <c r="O905" s="1">
        <v>32.020000000000003</v>
      </c>
      <c r="P905" s="1">
        <v>629.01</v>
      </c>
      <c r="Q905">
        <v>3</v>
      </c>
      <c r="R905" t="s">
        <v>21</v>
      </c>
      <c r="S905" t="str">
        <f>IF(ChurnData[[#This Row],[MonthlyCharges]]&lt;=30,"1. Up to 30",IF(ChurnData[[#This Row],[MonthlyCharges]]&lt;=50,"2. 31-50",IF(ChurnData[[#This Row],[MonthlyCharges]]&lt;=70,"3. 51-70",IF(ChurnData[[#This Row],[MonthlyCharges]]&lt;=90,"4. 71-90","5. Over 90"))))</f>
        <v>2. 31-50</v>
      </c>
      <c r="T905" t="str">
        <f>IF(AND(ChurnData[[#This Row],[Contract]]="Month-to-month",ChurnData[[#This Row],[InternetService]]="Fiber optic",ChurnData[[#This Row],[TenureMonths]]&lt;=11),"High-risk","Other")</f>
        <v>Other</v>
      </c>
      <c r="U905" t="str">
        <f>IF(ChurnData[[#This Row],[TenureMonths]]&lt;=11,"0-11",IF(ChurnData[[#This Row],[TenureMonths]]&lt;=23,"12-23",IF(ChurnData[[#This Row],[TenureMonths]]&lt;=35,"24-35",IF(ChurnData[[#This Row],[TenureMonths]]&lt;=47,"36-47",IF(ChurnData[[#This Row],[TenureMonths]]&lt;=59,"48-59","60-72")))))</f>
        <v>12-23</v>
      </c>
      <c r="V905">
        <f>IF(ChurnData[[#This Row],[Churn]]="Yes",1,0)</f>
        <v>0</v>
      </c>
    </row>
    <row r="906" spans="1:22" x14ac:dyDescent="0.35">
      <c r="A906" t="s">
        <v>953</v>
      </c>
      <c r="B906" t="s">
        <v>36</v>
      </c>
      <c r="C906">
        <v>0</v>
      </c>
      <c r="D906" t="s">
        <v>20</v>
      </c>
      <c r="E906" t="s">
        <v>21</v>
      </c>
      <c r="F906" t="s">
        <v>41</v>
      </c>
      <c r="G906" s="2">
        <v>67</v>
      </c>
      <c r="H906" t="s">
        <v>21</v>
      </c>
      <c r="I906" t="s">
        <v>23</v>
      </c>
      <c r="J906" t="s">
        <v>21</v>
      </c>
      <c r="K906" t="s">
        <v>21</v>
      </c>
      <c r="L906" t="s">
        <v>24</v>
      </c>
      <c r="M906" t="s">
        <v>20</v>
      </c>
      <c r="N906" t="s">
        <v>25</v>
      </c>
      <c r="O906" s="1">
        <v>80.25</v>
      </c>
      <c r="P906" s="1">
        <v>5244.37</v>
      </c>
      <c r="Q906">
        <v>2</v>
      </c>
      <c r="R906" t="s">
        <v>21</v>
      </c>
      <c r="S906" t="str">
        <f>IF(ChurnData[[#This Row],[MonthlyCharges]]&lt;=30,"1. Up to 30",IF(ChurnData[[#This Row],[MonthlyCharges]]&lt;=50,"2. 31-50",IF(ChurnData[[#This Row],[MonthlyCharges]]&lt;=70,"3. 51-70",IF(ChurnData[[#This Row],[MonthlyCharges]]&lt;=90,"4. 71-90","5. Over 90"))))</f>
        <v>4. 71-90</v>
      </c>
      <c r="T906" t="str">
        <f>IF(AND(ChurnData[[#This Row],[Contract]]="Month-to-month",ChurnData[[#This Row],[InternetService]]="Fiber optic",ChurnData[[#This Row],[TenureMonths]]&lt;=11),"High-risk","Other")</f>
        <v>Other</v>
      </c>
      <c r="U906" t="str">
        <f>IF(ChurnData[[#This Row],[TenureMonths]]&lt;=11,"0-11",IF(ChurnData[[#This Row],[TenureMonths]]&lt;=23,"12-23",IF(ChurnData[[#This Row],[TenureMonths]]&lt;=35,"24-35",IF(ChurnData[[#This Row],[TenureMonths]]&lt;=47,"36-47",IF(ChurnData[[#This Row],[TenureMonths]]&lt;=59,"48-59","60-72")))))</f>
        <v>60-72</v>
      </c>
      <c r="V906">
        <f>IF(ChurnData[[#This Row],[Churn]]="Yes",1,0)</f>
        <v>0</v>
      </c>
    </row>
    <row r="907" spans="1:22" x14ac:dyDescent="0.35">
      <c r="A907" t="s">
        <v>954</v>
      </c>
      <c r="B907" t="s">
        <v>19</v>
      </c>
      <c r="C907">
        <v>1</v>
      </c>
      <c r="D907" t="s">
        <v>20</v>
      </c>
      <c r="E907" t="s">
        <v>20</v>
      </c>
      <c r="F907" t="s">
        <v>45</v>
      </c>
      <c r="G907" s="2">
        <v>47</v>
      </c>
      <c r="H907" t="s">
        <v>20</v>
      </c>
      <c r="I907" t="s">
        <v>32</v>
      </c>
      <c r="J907" t="s">
        <v>21</v>
      </c>
      <c r="K907" t="s">
        <v>20</v>
      </c>
      <c r="L907" t="s">
        <v>24</v>
      </c>
      <c r="M907" t="s">
        <v>21</v>
      </c>
      <c r="N907" t="s">
        <v>43</v>
      </c>
      <c r="O907" s="1">
        <v>62.82</v>
      </c>
      <c r="P907" s="1">
        <v>3027.45</v>
      </c>
      <c r="Q907">
        <v>2</v>
      </c>
      <c r="R907" t="s">
        <v>21</v>
      </c>
      <c r="S907" t="str">
        <f>IF(ChurnData[[#This Row],[MonthlyCharges]]&lt;=30,"1. Up to 30",IF(ChurnData[[#This Row],[MonthlyCharges]]&lt;=50,"2. 31-50",IF(ChurnData[[#This Row],[MonthlyCharges]]&lt;=70,"3. 51-70",IF(ChurnData[[#This Row],[MonthlyCharges]]&lt;=90,"4. 71-90","5. Over 90"))))</f>
        <v>3. 51-70</v>
      </c>
      <c r="T907" t="str">
        <f>IF(AND(ChurnData[[#This Row],[Contract]]="Month-to-month",ChurnData[[#This Row],[InternetService]]="Fiber optic",ChurnData[[#This Row],[TenureMonths]]&lt;=11),"High-risk","Other")</f>
        <v>Other</v>
      </c>
      <c r="U907" t="str">
        <f>IF(ChurnData[[#This Row],[TenureMonths]]&lt;=11,"0-11",IF(ChurnData[[#This Row],[TenureMonths]]&lt;=23,"12-23",IF(ChurnData[[#This Row],[TenureMonths]]&lt;=35,"24-35",IF(ChurnData[[#This Row],[TenureMonths]]&lt;=47,"36-47",IF(ChurnData[[#This Row],[TenureMonths]]&lt;=59,"48-59","60-72")))))</f>
        <v>36-47</v>
      </c>
      <c r="V907">
        <f>IF(ChurnData[[#This Row],[Churn]]="Yes",1,0)</f>
        <v>0</v>
      </c>
    </row>
    <row r="908" spans="1:22" x14ac:dyDescent="0.35">
      <c r="A908" t="s">
        <v>955</v>
      </c>
      <c r="B908" t="s">
        <v>36</v>
      </c>
      <c r="C908">
        <v>0</v>
      </c>
      <c r="D908" t="s">
        <v>21</v>
      </c>
      <c r="E908" t="s">
        <v>20</v>
      </c>
      <c r="F908" t="s">
        <v>39</v>
      </c>
      <c r="G908" s="2">
        <v>46</v>
      </c>
      <c r="H908" t="s">
        <v>20</v>
      </c>
      <c r="I908" t="s">
        <v>21</v>
      </c>
      <c r="J908" t="s">
        <v>28</v>
      </c>
      <c r="K908" t="s">
        <v>28</v>
      </c>
      <c r="L908" t="s">
        <v>24</v>
      </c>
      <c r="M908" t="s">
        <v>20</v>
      </c>
      <c r="N908" t="s">
        <v>43</v>
      </c>
      <c r="O908" s="1">
        <v>30.29</v>
      </c>
      <c r="P908" s="1">
        <v>1363.72</v>
      </c>
      <c r="Q908">
        <v>1</v>
      </c>
      <c r="R908" t="s">
        <v>21</v>
      </c>
      <c r="S908" t="str">
        <f>IF(ChurnData[[#This Row],[MonthlyCharges]]&lt;=30,"1. Up to 30",IF(ChurnData[[#This Row],[MonthlyCharges]]&lt;=50,"2. 31-50",IF(ChurnData[[#This Row],[MonthlyCharges]]&lt;=70,"3. 51-70",IF(ChurnData[[#This Row],[MonthlyCharges]]&lt;=90,"4. 71-90","5. Over 90"))))</f>
        <v>2. 31-50</v>
      </c>
      <c r="T908" t="str">
        <f>IF(AND(ChurnData[[#This Row],[Contract]]="Month-to-month",ChurnData[[#This Row],[InternetService]]="Fiber optic",ChurnData[[#This Row],[TenureMonths]]&lt;=11),"High-risk","Other")</f>
        <v>Other</v>
      </c>
      <c r="U908" t="str">
        <f>IF(ChurnData[[#This Row],[TenureMonths]]&lt;=11,"0-11",IF(ChurnData[[#This Row],[TenureMonths]]&lt;=23,"12-23",IF(ChurnData[[#This Row],[TenureMonths]]&lt;=35,"24-35",IF(ChurnData[[#This Row],[TenureMonths]]&lt;=47,"36-47",IF(ChurnData[[#This Row],[TenureMonths]]&lt;=59,"48-59","60-72")))))</f>
        <v>36-47</v>
      </c>
      <c r="V908">
        <f>IF(ChurnData[[#This Row],[Churn]]="Yes",1,0)</f>
        <v>0</v>
      </c>
    </row>
    <row r="909" spans="1:22" x14ac:dyDescent="0.35">
      <c r="A909" t="s">
        <v>956</v>
      </c>
      <c r="B909" t="s">
        <v>19</v>
      </c>
      <c r="C909">
        <v>0</v>
      </c>
      <c r="D909" t="s">
        <v>21</v>
      </c>
      <c r="E909" t="s">
        <v>21</v>
      </c>
      <c r="F909" t="s">
        <v>27</v>
      </c>
      <c r="G909" s="2">
        <v>13</v>
      </c>
      <c r="H909" t="s">
        <v>20</v>
      </c>
      <c r="I909" t="s">
        <v>23</v>
      </c>
      <c r="J909" t="s">
        <v>21</v>
      </c>
      <c r="K909" t="s">
        <v>20</v>
      </c>
      <c r="L909" t="s">
        <v>33</v>
      </c>
      <c r="M909" t="s">
        <v>20</v>
      </c>
      <c r="N909" t="s">
        <v>25</v>
      </c>
      <c r="O909" s="1">
        <v>85.92</v>
      </c>
      <c r="P909" s="1">
        <v>1096.6099999999999</v>
      </c>
      <c r="Q909">
        <v>1</v>
      </c>
      <c r="R909" t="s">
        <v>21</v>
      </c>
      <c r="S909" t="str">
        <f>IF(ChurnData[[#This Row],[MonthlyCharges]]&lt;=30,"1. Up to 30",IF(ChurnData[[#This Row],[MonthlyCharges]]&lt;=50,"2. 31-50",IF(ChurnData[[#This Row],[MonthlyCharges]]&lt;=70,"3. 51-70",IF(ChurnData[[#This Row],[MonthlyCharges]]&lt;=90,"4. 71-90","5. Over 90"))))</f>
        <v>4. 71-90</v>
      </c>
      <c r="T909" t="str">
        <f>IF(AND(ChurnData[[#This Row],[Contract]]="Month-to-month",ChurnData[[#This Row],[InternetService]]="Fiber optic",ChurnData[[#This Row],[TenureMonths]]&lt;=11),"High-risk","Other")</f>
        <v>Other</v>
      </c>
      <c r="U909" t="str">
        <f>IF(ChurnData[[#This Row],[TenureMonths]]&lt;=11,"0-11",IF(ChurnData[[#This Row],[TenureMonths]]&lt;=23,"12-23",IF(ChurnData[[#This Row],[TenureMonths]]&lt;=35,"24-35",IF(ChurnData[[#This Row],[TenureMonths]]&lt;=47,"36-47",IF(ChurnData[[#This Row],[TenureMonths]]&lt;=59,"48-59","60-72")))))</f>
        <v>12-23</v>
      </c>
      <c r="V909">
        <f>IF(ChurnData[[#This Row],[Churn]]="Yes",1,0)</f>
        <v>0</v>
      </c>
    </row>
    <row r="910" spans="1:22" x14ac:dyDescent="0.35">
      <c r="A910" t="s">
        <v>957</v>
      </c>
      <c r="B910" t="s">
        <v>36</v>
      </c>
      <c r="C910">
        <v>1</v>
      </c>
      <c r="D910" t="s">
        <v>21</v>
      </c>
      <c r="E910" t="s">
        <v>21</v>
      </c>
      <c r="F910" t="s">
        <v>39</v>
      </c>
      <c r="G910" s="2">
        <v>14</v>
      </c>
      <c r="H910" t="s">
        <v>20</v>
      </c>
      <c r="I910" t="s">
        <v>32</v>
      </c>
      <c r="J910" t="s">
        <v>21</v>
      </c>
      <c r="K910" t="s">
        <v>21</v>
      </c>
      <c r="L910" t="s">
        <v>33</v>
      </c>
      <c r="M910" t="s">
        <v>21</v>
      </c>
      <c r="N910" t="s">
        <v>30</v>
      </c>
      <c r="O910" s="1">
        <v>58.24</v>
      </c>
      <c r="P910" s="1">
        <v>794.17</v>
      </c>
      <c r="Q910">
        <v>3</v>
      </c>
      <c r="R910" t="s">
        <v>20</v>
      </c>
      <c r="S910" t="str">
        <f>IF(ChurnData[[#This Row],[MonthlyCharges]]&lt;=30,"1. Up to 30",IF(ChurnData[[#This Row],[MonthlyCharges]]&lt;=50,"2. 31-50",IF(ChurnData[[#This Row],[MonthlyCharges]]&lt;=70,"3. 51-70",IF(ChurnData[[#This Row],[MonthlyCharges]]&lt;=90,"4. 71-90","5. Over 90"))))</f>
        <v>3. 51-70</v>
      </c>
      <c r="T910" t="str">
        <f>IF(AND(ChurnData[[#This Row],[Contract]]="Month-to-month",ChurnData[[#This Row],[InternetService]]="Fiber optic",ChurnData[[#This Row],[TenureMonths]]&lt;=11),"High-risk","Other")</f>
        <v>Other</v>
      </c>
      <c r="U910" t="str">
        <f>IF(ChurnData[[#This Row],[TenureMonths]]&lt;=11,"0-11",IF(ChurnData[[#This Row],[TenureMonths]]&lt;=23,"12-23",IF(ChurnData[[#This Row],[TenureMonths]]&lt;=35,"24-35",IF(ChurnData[[#This Row],[TenureMonths]]&lt;=47,"36-47",IF(ChurnData[[#This Row],[TenureMonths]]&lt;=59,"48-59","60-72")))))</f>
        <v>12-23</v>
      </c>
      <c r="V910">
        <f>IF(ChurnData[[#This Row],[Churn]]="Yes",1,0)</f>
        <v>1</v>
      </c>
    </row>
    <row r="911" spans="1:22" x14ac:dyDescent="0.35">
      <c r="A911" t="s">
        <v>958</v>
      </c>
      <c r="B911" t="s">
        <v>36</v>
      </c>
      <c r="C911">
        <v>0</v>
      </c>
      <c r="D911" t="s">
        <v>20</v>
      </c>
      <c r="E911" t="s">
        <v>21</v>
      </c>
      <c r="F911" t="s">
        <v>56</v>
      </c>
      <c r="G911" s="2">
        <v>35</v>
      </c>
      <c r="H911" t="s">
        <v>20</v>
      </c>
      <c r="I911" t="s">
        <v>32</v>
      </c>
      <c r="J911" t="s">
        <v>20</v>
      </c>
      <c r="K911" t="s">
        <v>21</v>
      </c>
      <c r="L911" t="s">
        <v>29</v>
      </c>
      <c r="M911" t="s">
        <v>21</v>
      </c>
      <c r="N911" t="s">
        <v>34</v>
      </c>
      <c r="O911" s="1">
        <v>68.97</v>
      </c>
      <c r="P911" s="1">
        <v>2382.6999999999998</v>
      </c>
      <c r="Q911">
        <v>1</v>
      </c>
      <c r="R911" t="s">
        <v>21</v>
      </c>
      <c r="S911" t="str">
        <f>IF(ChurnData[[#This Row],[MonthlyCharges]]&lt;=30,"1. Up to 30",IF(ChurnData[[#This Row],[MonthlyCharges]]&lt;=50,"2. 31-50",IF(ChurnData[[#This Row],[MonthlyCharges]]&lt;=70,"3. 51-70",IF(ChurnData[[#This Row],[MonthlyCharges]]&lt;=90,"4. 71-90","5. Over 90"))))</f>
        <v>3. 51-70</v>
      </c>
      <c r="T911" t="str">
        <f>IF(AND(ChurnData[[#This Row],[Contract]]="Month-to-month",ChurnData[[#This Row],[InternetService]]="Fiber optic",ChurnData[[#This Row],[TenureMonths]]&lt;=11),"High-risk","Other")</f>
        <v>Other</v>
      </c>
      <c r="U911" t="str">
        <f>IF(ChurnData[[#This Row],[TenureMonths]]&lt;=11,"0-11",IF(ChurnData[[#This Row],[TenureMonths]]&lt;=23,"12-23",IF(ChurnData[[#This Row],[TenureMonths]]&lt;=35,"24-35",IF(ChurnData[[#This Row],[TenureMonths]]&lt;=47,"36-47",IF(ChurnData[[#This Row],[TenureMonths]]&lt;=59,"48-59","60-72")))))</f>
        <v>24-35</v>
      </c>
      <c r="V911">
        <f>IF(ChurnData[[#This Row],[Churn]]="Yes",1,0)</f>
        <v>0</v>
      </c>
    </row>
    <row r="912" spans="1:22" x14ac:dyDescent="0.35">
      <c r="A912" t="s">
        <v>959</v>
      </c>
      <c r="B912" t="s">
        <v>36</v>
      </c>
      <c r="C912">
        <v>0</v>
      </c>
      <c r="D912" t="s">
        <v>20</v>
      </c>
      <c r="E912" t="s">
        <v>21</v>
      </c>
      <c r="F912" t="s">
        <v>56</v>
      </c>
      <c r="G912" s="2">
        <v>18</v>
      </c>
      <c r="H912" t="s">
        <v>20</v>
      </c>
      <c r="I912" t="s">
        <v>32</v>
      </c>
      <c r="J912" t="s">
        <v>21</v>
      </c>
      <c r="K912" t="s">
        <v>20</v>
      </c>
      <c r="L912" t="s">
        <v>33</v>
      </c>
      <c r="M912" t="s">
        <v>20</v>
      </c>
      <c r="N912" t="s">
        <v>34</v>
      </c>
      <c r="O912" s="1">
        <v>72.63</v>
      </c>
      <c r="P912" s="1">
        <v>1314.78</v>
      </c>
      <c r="Q912">
        <v>0</v>
      </c>
      <c r="R912" t="s">
        <v>21</v>
      </c>
      <c r="S912" t="str">
        <f>IF(ChurnData[[#This Row],[MonthlyCharges]]&lt;=30,"1. Up to 30",IF(ChurnData[[#This Row],[MonthlyCharges]]&lt;=50,"2. 31-50",IF(ChurnData[[#This Row],[MonthlyCharges]]&lt;=70,"3. 51-70",IF(ChurnData[[#This Row],[MonthlyCharges]]&lt;=90,"4. 71-90","5. Over 90"))))</f>
        <v>4. 71-90</v>
      </c>
      <c r="T912" t="str">
        <f>IF(AND(ChurnData[[#This Row],[Contract]]="Month-to-month",ChurnData[[#This Row],[InternetService]]="Fiber optic",ChurnData[[#This Row],[TenureMonths]]&lt;=11),"High-risk","Other")</f>
        <v>Other</v>
      </c>
      <c r="U912" t="str">
        <f>IF(ChurnData[[#This Row],[TenureMonths]]&lt;=11,"0-11",IF(ChurnData[[#This Row],[TenureMonths]]&lt;=23,"12-23",IF(ChurnData[[#This Row],[TenureMonths]]&lt;=35,"24-35",IF(ChurnData[[#This Row],[TenureMonths]]&lt;=47,"36-47",IF(ChurnData[[#This Row],[TenureMonths]]&lt;=59,"48-59","60-72")))))</f>
        <v>12-23</v>
      </c>
      <c r="V912">
        <f>IF(ChurnData[[#This Row],[Churn]]="Yes",1,0)</f>
        <v>0</v>
      </c>
    </row>
    <row r="913" spans="1:22" x14ac:dyDescent="0.35">
      <c r="A913" t="s">
        <v>960</v>
      </c>
      <c r="B913" t="s">
        <v>19</v>
      </c>
      <c r="C913">
        <v>0</v>
      </c>
      <c r="D913" t="s">
        <v>20</v>
      </c>
      <c r="E913" t="s">
        <v>20</v>
      </c>
      <c r="F913" t="s">
        <v>45</v>
      </c>
      <c r="G913" s="2">
        <v>7</v>
      </c>
      <c r="H913" t="s">
        <v>20</v>
      </c>
      <c r="I913" t="s">
        <v>23</v>
      </c>
      <c r="J913" t="s">
        <v>20</v>
      </c>
      <c r="K913" t="s">
        <v>21</v>
      </c>
      <c r="L913" t="s">
        <v>33</v>
      </c>
      <c r="M913" t="s">
        <v>20</v>
      </c>
      <c r="N913" t="s">
        <v>25</v>
      </c>
      <c r="O913" s="1">
        <v>106.23</v>
      </c>
      <c r="P913" s="1">
        <v>722.35</v>
      </c>
      <c r="Q913">
        <v>4</v>
      </c>
      <c r="R913" t="s">
        <v>20</v>
      </c>
      <c r="S913" t="str">
        <f>IF(ChurnData[[#This Row],[MonthlyCharges]]&lt;=30,"1. Up to 30",IF(ChurnData[[#This Row],[MonthlyCharges]]&lt;=50,"2. 31-50",IF(ChurnData[[#This Row],[MonthlyCharges]]&lt;=70,"3. 51-70",IF(ChurnData[[#This Row],[MonthlyCharges]]&lt;=90,"4. 71-90","5. Over 90"))))</f>
        <v>5. Over 90</v>
      </c>
      <c r="T913" t="str">
        <f>IF(AND(ChurnData[[#This Row],[Contract]]="Month-to-month",ChurnData[[#This Row],[InternetService]]="Fiber optic",ChurnData[[#This Row],[TenureMonths]]&lt;=11),"High-risk","Other")</f>
        <v>High-risk</v>
      </c>
      <c r="U913" t="str">
        <f>IF(ChurnData[[#This Row],[TenureMonths]]&lt;=11,"0-11",IF(ChurnData[[#This Row],[TenureMonths]]&lt;=23,"12-23",IF(ChurnData[[#This Row],[TenureMonths]]&lt;=35,"24-35",IF(ChurnData[[#This Row],[TenureMonths]]&lt;=47,"36-47",IF(ChurnData[[#This Row],[TenureMonths]]&lt;=59,"48-59","60-72")))))</f>
        <v>0-11</v>
      </c>
      <c r="V913">
        <f>IF(ChurnData[[#This Row],[Churn]]="Yes",1,0)</f>
        <v>1</v>
      </c>
    </row>
    <row r="914" spans="1:22" x14ac:dyDescent="0.35">
      <c r="A914" t="s">
        <v>961</v>
      </c>
      <c r="B914" t="s">
        <v>36</v>
      </c>
      <c r="C914">
        <v>1</v>
      </c>
      <c r="D914" t="s">
        <v>21</v>
      </c>
      <c r="E914" t="s">
        <v>21</v>
      </c>
      <c r="F914" t="s">
        <v>22</v>
      </c>
      <c r="G914" s="2">
        <v>19</v>
      </c>
      <c r="H914" t="s">
        <v>20</v>
      </c>
      <c r="I914" t="s">
        <v>23</v>
      </c>
      <c r="J914" t="s">
        <v>21</v>
      </c>
      <c r="K914" t="s">
        <v>21</v>
      </c>
      <c r="L914" t="s">
        <v>33</v>
      </c>
      <c r="M914" t="s">
        <v>20</v>
      </c>
      <c r="N914" t="s">
        <v>43</v>
      </c>
      <c r="O914" s="1">
        <v>85.72</v>
      </c>
      <c r="P914" s="1">
        <v>1607.5</v>
      </c>
      <c r="Q914">
        <v>0</v>
      </c>
      <c r="R914" t="s">
        <v>20</v>
      </c>
      <c r="S914" t="str">
        <f>IF(ChurnData[[#This Row],[MonthlyCharges]]&lt;=30,"1. Up to 30",IF(ChurnData[[#This Row],[MonthlyCharges]]&lt;=50,"2. 31-50",IF(ChurnData[[#This Row],[MonthlyCharges]]&lt;=70,"3. 51-70",IF(ChurnData[[#This Row],[MonthlyCharges]]&lt;=90,"4. 71-90","5. Over 90"))))</f>
        <v>4. 71-90</v>
      </c>
      <c r="T914" t="str">
        <f>IF(AND(ChurnData[[#This Row],[Contract]]="Month-to-month",ChurnData[[#This Row],[InternetService]]="Fiber optic",ChurnData[[#This Row],[TenureMonths]]&lt;=11),"High-risk","Other")</f>
        <v>Other</v>
      </c>
      <c r="U914" t="str">
        <f>IF(ChurnData[[#This Row],[TenureMonths]]&lt;=11,"0-11",IF(ChurnData[[#This Row],[TenureMonths]]&lt;=23,"12-23",IF(ChurnData[[#This Row],[TenureMonths]]&lt;=35,"24-35",IF(ChurnData[[#This Row],[TenureMonths]]&lt;=47,"36-47",IF(ChurnData[[#This Row],[TenureMonths]]&lt;=59,"48-59","60-72")))))</f>
        <v>12-23</v>
      </c>
      <c r="V914">
        <f>IF(ChurnData[[#This Row],[Churn]]="Yes",1,0)</f>
        <v>1</v>
      </c>
    </row>
    <row r="915" spans="1:22" x14ac:dyDescent="0.35">
      <c r="A915" t="s">
        <v>962</v>
      </c>
      <c r="B915" t="s">
        <v>36</v>
      </c>
      <c r="C915">
        <v>1</v>
      </c>
      <c r="D915" t="s">
        <v>20</v>
      </c>
      <c r="E915" t="s">
        <v>20</v>
      </c>
      <c r="F915" t="s">
        <v>27</v>
      </c>
      <c r="G915" s="2">
        <v>32</v>
      </c>
      <c r="H915" t="s">
        <v>20</v>
      </c>
      <c r="I915" t="s">
        <v>21</v>
      </c>
      <c r="J915" t="s">
        <v>28</v>
      </c>
      <c r="K915" t="s">
        <v>28</v>
      </c>
      <c r="L915" t="s">
        <v>24</v>
      </c>
      <c r="M915" t="s">
        <v>21</v>
      </c>
      <c r="N915" t="s">
        <v>34</v>
      </c>
      <c r="O915" s="1">
        <v>26.79</v>
      </c>
      <c r="P915" s="1">
        <v>842.5</v>
      </c>
      <c r="Q915">
        <v>0</v>
      </c>
      <c r="R915" t="s">
        <v>21</v>
      </c>
      <c r="S915" t="str">
        <f>IF(ChurnData[[#This Row],[MonthlyCharges]]&lt;=30,"1. Up to 30",IF(ChurnData[[#This Row],[MonthlyCharges]]&lt;=50,"2. 31-50",IF(ChurnData[[#This Row],[MonthlyCharges]]&lt;=70,"3. 51-70",IF(ChurnData[[#This Row],[MonthlyCharges]]&lt;=90,"4. 71-90","5. Over 90"))))</f>
        <v>1. Up to 30</v>
      </c>
      <c r="T915" t="str">
        <f>IF(AND(ChurnData[[#This Row],[Contract]]="Month-to-month",ChurnData[[#This Row],[InternetService]]="Fiber optic",ChurnData[[#This Row],[TenureMonths]]&lt;=11),"High-risk","Other")</f>
        <v>Other</v>
      </c>
      <c r="U915" t="str">
        <f>IF(ChurnData[[#This Row],[TenureMonths]]&lt;=11,"0-11",IF(ChurnData[[#This Row],[TenureMonths]]&lt;=23,"12-23",IF(ChurnData[[#This Row],[TenureMonths]]&lt;=35,"24-35",IF(ChurnData[[#This Row],[TenureMonths]]&lt;=47,"36-47",IF(ChurnData[[#This Row],[TenureMonths]]&lt;=59,"48-59","60-72")))))</f>
        <v>24-35</v>
      </c>
      <c r="V915">
        <f>IF(ChurnData[[#This Row],[Churn]]="Yes",1,0)</f>
        <v>0</v>
      </c>
    </row>
    <row r="916" spans="1:22" x14ac:dyDescent="0.35">
      <c r="A916" t="s">
        <v>963</v>
      </c>
      <c r="B916" t="s">
        <v>36</v>
      </c>
      <c r="C916">
        <v>0</v>
      </c>
      <c r="D916" t="s">
        <v>21</v>
      </c>
      <c r="E916" t="s">
        <v>20</v>
      </c>
      <c r="F916" t="s">
        <v>65</v>
      </c>
      <c r="G916" s="2">
        <v>4</v>
      </c>
      <c r="H916" t="s">
        <v>20</v>
      </c>
      <c r="I916" t="s">
        <v>21</v>
      </c>
      <c r="J916" t="s">
        <v>28</v>
      </c>
      <c r="K916" t="s">
        <v>28</v>
      </c>
      <c r="L916" t="s">
        <v>33</v>
      </c>
      <c r="M916" t="s">
        <v>20</v>
      </c>
      <c r="N916" t="s">
        <v>30</v>
      </c>
      <c r="O916" s="1">
        <v>20.37</v>
      </c>
      <c r="P916" s="1">
        <v>79.97</v>
      </c>
      <c r="Q916">
        <v>3</v>
      </c>
      <c r="R916" t="s">
        <v>20</v>
      </c>
      <c r="S916" t="str">
        <f>IF(ChurnData[[#This Row],[MonthlyCharges]]&lt;=30,"1. Up to 30",IF(ChurnData[[#This Row],[MonthlyCharges]]&lt;=50,"2. 31-50",IF(ChurnData[[#This Row],[MonthlyCharges]]&lt;=70,"3. 51-70",IF(ChurnData[[#This Row],[MonthlyCharges]]&lt;=90,"4. 71-90","5. Over 90"))))</f>
        <v>1. Up to 30</v>
      </c>
      <c r="T916" t="str">
        <f>IF(AND(ChurnData[[#This Row],[Contract]]="Month-to-month",ChurnData[[#This Row],[InternetService]]="Fiber optic",ChurnData[[#This Row],[TenureMonths]]&lt;=11),"High-risk","Other")</f>
        <v>Other</v>
      </c>
      <c r="U916" t="str">
        <f>IF(ChurnData[[#This Row],[TenureMonths]]&lt;=11,"0-11",IF(ChurnData[[#This Row],[TenureMonths]]&lt;=23,"12-23",IF(ChurnData[[#This Row],[TenureMonths]]&lt;=35,"24-35",IF(ChurnData[[#This Row],[TenureMonths]]&lt;=47,"36-47",IF(ChurnData[[#This Row],[TenureMonths]]&lt;=59,"48-59","60-72")))))</f>
        <v>0-11</v>
      </c>
      <c r="V916">
        <f>IF(ChurnData[[#This Row],[Churn]]="Yes",1,0)</f>
        <v>1</v>
      </c>
    </row>
    <row r="917" spans="1:22" x14ac:dyDescent="0.35">
      <c r="A917" t="s">
        <v>964</v>
      </c>
      <c r="B917" t="s">
        <v>19</v>
      </c>
      <c r="C917">
        <v>0</v>
      </c>
      <c r="D917" t="s">
        <v>21</v>
      </c>
      <c r="E917" t="s">
        <v>20</v>
      </c>
      <c r="F917" t="s">
        <v>37</v>
      </c>
      <c r="G917" s="2">
        <v>34</v>
      </c>
      <c r="H917" t="s">
        <v>20</v>
      </c>
      <c r="I917" t="s">
        <v>23</v>
      </c>
      <c r="J917" t="s">
        <v>21</v>
      </c>
      <c r="K917" t="s">
        <v>21</v>
      </c>
      <c r="L917" t="s">
        <v>29</v>
      </c>
      <c r="M917" t="s">
        <v>20</v>
      </c>
      <c r="N917" t="s">
        <v>30</v>
      </c>
      <c r="O917" s="1">
        <v>77.03</v>
      </c>
      <c r="P917" s="1">
        <v>2573.36</v>
      </c>
      <c r="Q917">
        <v>1</v>
      </c>
      <c r="R917" t="s">
        <v>20</v>
      </c>
      <c r="S917" t="str">
        <f>IF(ChurnData[[#This Row],[MonthlyCharges]]&lt;=30,"1. Up to 30",IF(ChurnData[[#This Row],[MonthlyCharges]]&lt;=50,"2. 31-50",IF(ChurnData[[#This Row],[MonthlyCharges]]&lt;=70,"3. 51-70",IF(ChurnData[[#This Row],[MonthlyCharges]]&lt;=90,"4. 71-90","5. Over 90"))))</f>
        <v>4. 71-90</v>
      </c>
      <c r="T917" t="str">
        <f>IF(AND(ChurnData[[#This Row],[Contract]]="Month-to-month",ChurnData[[#This Row],[InternetService]]="Fiber optic",ChurnData[[#This Row],[TenureMonths]]&lt;=11),"High-risk","Other")</f>
        <v>Other</v>
      </c>
      <c r="U917" t="str">
        <f>IF(ChurnData[[#This Row],[TenureMonths]]&lt;=11,"0-11",IF(ChurnData[[#This Row],[TenureMonths]]&lt;=23,"12-23",IF(ChurnData[[#This Row],[TenureMonths]]&lt;=35,"24-35",IF(ChurnData[[#This Row],[TenureMonths]]&lt;=47,"36-47",IF(ChurnData[[#This Row],[TenureMonths]]&lt;=59,"48-59","60-72")))))</f>
        <v>24-35</v>
      </c>
      <c r="V917">
        <f>IF(ChurnData[[#This Row],[Churn]]="Yes",1,0)</f>
        <v>1</v>
      </c>
    </row>
    <row r="918" spans="1:22" x14ac:dyDescent="0.35">
      <c r="A918" t="s">
        <v>965</v>
      </c>
      <c r="B918" t="s">
        <v>36</v>
      </c>
      <c r="C918">
        <v>1</v>
      </c>
      <c r="D918" t="s">
        <v>20</v>
      </c>
      <c r="E918" t="s">
        <v>21</v>
      </c>
      <c r="F918" t="s">
        <v>22</v>
      </c>
      <c r="G918" s="2">
        <v>17</v>
      </c>
      <c r="H918" t="s">
        <v>20</v>
      </c>
      <c r="I918" t="s">
        <v>32</v>
      </c>
      <c r="J918" t="s">
        <v>21</v>
      </c>
      <c r="K918" t="s">
        <v>21</v>
      </c>
      <c r="L918" t="s">
        <v>33</v>
      </c>
      <c r="M918" t="s">
        <v>20</v>
      </c>
      <c r="N918" t="s">
        <v>34</v>
      </c>
      <c r="O918" s="1">
        <v>51.8</v>
      </c>
      <c r="P918" s="1">
        <v>859.34</v>
      </c>
      <c r="Q918">
        <v>0</v>
      </c>
      <c r="R918" t="s">
        <v>21</v>
      </c>
      <c r="S918" t="str">
        <f>IF(ChurnData[[#This Row],[MonthlyCharges]]&lt;=30,"1. Up to 30",IF(ChurnData[[#This Row],[MonthlyCharges]]&lt;=50,"2. 31-50",IF(ChurnData[[#This Row],[MonthlyCharges]]&lt;=70,"3. 51-70",IF(ChurnData[[#This Row],[MonthlyCharges]]&lt;=90,"4. 71-90","5. Over 90"))))</f>
        <v>3. 51-70</v>
      </c>
      <c r="T918" t="str">
        <f>IF(AND(ChurnData[[#This Row],[Contract]]="Month-to-month",ChurnData[[#This Row],[InternetService]]="Fiber optic",ChurnData[[#This Row],[TenureMonths]]&lt;=11),"High-risk","Other")</f>
        <v>Other</v>
      </c>
      <c r="U918" t="str">
        <f>IF(ChurnData[[#This Row],[TenureMonths]]&lt;=11,"0-11",IF(ChurnData[[#This Row],[TenureMonths]]&lt;=23,"12-23",IF(ChurnData[[#This Row],[TenureMonths]]&lt;=35,"24-35",IF(ChurnData[[#This Row],[TenureMonths]]&lt;=47,"36-47",IF(ChurnData[[#This Row],[TenureMonths]]&lt;=59,"48-59","60-72")))))</f>
        <v>12-23</v>
      </c>
      <c r="V918">
        <f>IF(ChurnData[[#This Row],[Churn]]="Yes",1,0)</f>
        <v>0</v>
      </c>
    </row>
    <row r="919" spans="1:22" x14ac:dyDescent="0.35">
      <c r="A919" t="s">
        <v>966</v>
      </c>
      <c r="B919" t="s">
        <v>36</v>
      </c>
      <c r="C919">
        <v>0</v>
      </c>
      <c r="D919" t="s">
        <v>20</v>
      </c>
      <c r="E919" t="s">
        <v>20</v>
      </c>
      <c r="F919" t="s">
        <v>47</v>
      </c>
      <c r="G919" s="2">
        <v>7</v>
      </c>
      <c r="H919" t="s">
        <v>20</v>
      </c>
      <c r="I919" t="s">
        <v>23</v>
      </c>
      <c r="J919" t="s">
        <v>21</v>
      </c>
      <c r="K919" t="s">
        <v>21</v>
      </c>
      <c r="L919" t="s">
        <v>33</v>
      </c>
      <c r="M919" t="s">
        <v>20</v>
      </c>
      <c r="N919" t="s">
        <v>25</v>
      </c>
      <c r="O919" s="1">
        <v>81.14</v>
      </c>
      <c r="P919" s="1">
        <v>567.04999999999995</v>
      </c>
      <c r="Q919">
        <v>0</v>
      </c>
      <c r="R919" t="s">
        <v>20</v>
      </c>
      <c r="S919" t="str">
        <f>IF(ChurnData[[#This Row],[MonthlyCharges]]&lt;=30,"1. Up to 30",IF(ChurnData[[#This Row],[MonthlyCharges]]&lt;=50,"2. 31-50",IF(ChurnData[[#This Row],[MonthlyCharges]]&lt;=70,"3. 51-70",IF(ChurnData[[#This Row],[MonthlyCharges]]&lt;=90,"4. 71-90","5. Over 90"))))</f>
        <v>4. 71-90</v>
      </c>
      <c r="T919" t="str">
        <f>IF(AND(ChurnData[[#This Row],[Contract]]="Month-to-month",ChurnData[[#This Row],[InternetService]]="Fiber optic",ChurnData[[#This Row],[TenureMonths]]&lt;=11),"High-risk","Other")</f>
        <v>High-risk</v>
      </c>
      <c r="U919" t="str">
        <f>IF(ChurnData[[#This Row],[TenureMonths]]&lt;=11,"0-11",IF(ChurnData[[#This Row],[TenureMonths]]&lt;=23,"12-23",IF(ChurnData[[#This Row],[TenureMonths]]&lt;=35,"24-35",IF(ChurnData[[#This Row],[TenureMonths]]&lt;=47,"36-47",IF(ChurnData[[#This Row],[TenureMonths]]&lt;=59,"48-59","60-72")))))</f>
        <v>0-11</v>
      </c>
      <c r="V919">
        <f>IF(ChurnData[[#This Row],[Churn]]="Yes",1,0)</f>
        <v>1</v>
      </c>
    </row>
    <row r="920" spans="1:22" x14ac:dyDescent="0.35">
      <c r="A920" t="s">
        <v>967</v>
      </c>
      <c r="B920" t="s">
        <v>36</v>
      </c>
      <c r="C920">
        <v>0</v>
      </c>
      <c r="D920" t="s">
        <v>21</v>
      </c>
      <c r="E920" t="s">
        <v>20</v>
      </c>
      <c r="F920" t="s">
        <v>75</v>
      </c>
      <c r="G920" s="2">
        <v>5</v>
      </c>
      <c r="H920" t="s">
        <v>20</v>
      </c>
      <c r="I920" t="s">
        <v>32</v>
      </c>
      <c r="J920" t="s">
        <v>21</v>
      </c>
      <c r="K920" t="s">
        <v>21</v>
      </c>
      <c r="L920" t="s">
        <v>33</v>
      </c>
      <c r="M920" t="s">
        <v>21</v>
      </c>
      <c r="N920" t="s">
        <v>34</v>
      </c>
      <c r="O920" s="1">
        <v>49.65</v>
      </c>
      <c r="P920" s="1">
        <v>247.25</v>
      </c>
      <c r="Q920">
        <v>3</v>
      </c>
      <c r="R920" t="s">
        <v>21</v>
      </c>
      <c r="S920" t="str">
        <f>IF(ChurnData[[#This Row],[MonthlyCharges]]&lt;=30,"1. Up to 30",IF(ChurnData[[#This Row],[MonthlyCharges]]&lt;=50,"2. 31-50",IF(ChurnData[[#This Row],[MonthlyCharges]]&lt;=70,"3. 51-70",IF(ChurnData[[#This Row],[MonthlyCharges]]&lt;=90,"4. 71-90","5. Over 90"))))</f>
        <v>2. 31-50</v>
      </c>
      <c r="T920" t="str">
        <f>IF(AND(ChurnData[[#This Row],[Contract]]="Month-to-month",ChurnData[[#This Row],[InternetService]]="Fiber optic",ChurnData[[#This Row],[TenureMonths]]&lt;=11),"High-risk","Other")</f>
        <v>Other</v>
      </c>
      <c r="U920" t="str">
        <f>IF(ChurnData[[#This Row],[TenureMonths]]&lt;=11,"0-11",IF(ChurnData[[#This Row],[TenureMonths]]&lt;=23,"12-23",IF(ChurnData[[#This Row],[TenureMonths]]&lt;=35,"24-35",IF(ChurnData[[#This Row],[TenureMonths]]&lt;=47,"36-47",IF(ChurnData[[#This Row],[TenureMonths]]&lt;=59,"48-59","60-72")))))</f>
        <v>0-11</v>
      </c>
      <c r="V920">
        <f>IF(ChurnData[[#This Row],[Churn]]="Yes",1,0)</f>
        <v>0</v>
      </c>
    </row>
    <row r="921" spans="1:22" x14ac:dyDescent="0.35">
      <c r="A921" t="s">
        <v>968</v>
      </c>
      <c r="B921" t="s">
        <v>36</v>
      </c>
      <c r="C921">
        <v>0</v>
      </c>
      <c r="D921" t="s">
        <v>20</v>
      </c>
      <c r="E921" t="s">
        <v>21</v>
      </c>
      <c r="F921" t="s">
        <v>22</v>
      </c>
      <c r="G921" s="2">
        <v>36</v>
      </c>
      <c r="H921" t="s">
        <v>20</v>
      </c>
      <c r="I921" t="s">
        <v>21</v>
      </c>
      <c r="J921" t="s">
        <v>28</v>
      </c>
      <c r="K921" t="s">
        <v>28</v>
      </c>
      <c r="L921" t="s">
        <v>33</v>
      </c>
      <c r="M921" t="s">
        <v>20</v>
      </c>
      <c r="N921" t="s">
        <v>43</v>
      </c>
      <c r="O921" s="1">
        <v>36.520000000000003</v>
      </c>
      <c r="P921" s="1">
        <v>1294.47</v>
      </c>
      <c r="Q921">
        <v>1</v>
      </c>
      <c r="R921" t="s">
        <v>21</v>
      </c>
      <c r="S921" t="str">
        <f>IF(ChurnData[[#This Row],[MonthlyCharges]]&lt;=30,"1. Up to 30",IF(ChurnData[[#This Row],[MonthlyCharges]]&lt;=50,"2. 31-50",IF(ChurnData[[#This Row],[MonthlyCharges]]&lt;=70,"3. 51-70",IF(ChurnData[[#This Row],[MonthlyCharges]]&lt;=90,"4. 71-90","5. Over 90"))))</f>
        <v>2. 31-50</v>
      </c>
      <c r="T921" t="str">
        <f>IF(AND(ChurnData[[#This Row],[Contract]]="Month-to-month",ChurnData[[#This Row],[InternetService]]="Fiber optic",ChurnData[[#This Row],[TenureMonths]]&lt;=11),"High-risk","Other")</f>
        <v>Other</v>
      </c>
      <c r="U921" t="str">
        <f>IF(ChurnData[[#This Row],[TenureMonths]]&lt;=11,"0-11",IF(ChurnData[[#This Row],[TenureMonths]]&lt;=23,"12-23",IF(ChurnData[[#This Row],[TenureMonths]]&lt;=35,"24-35",IF(ChurnData[[#This Row],[TenureMonths]]&lt;=47,"36-47",IF(ChurnData[[#This Row],[TenureMonths]]&lt;=59,"48-59","60-72")))))</f>
        <v>36-47</v>
      </c>
      <c r="V921">
        <f>IF(ChurnData[[#This Row],[Churn]]="Yes",1,0)</f>
        <v>0</v>
      </c>
    </row>
    <row r="922" spans="1:22" x14ac:dyDescent="0.35">
      <c r="A922" t="s">
        <v>969</v>
      </c>
      <c r="B922" t="s">
        <v>19</v>
      </c>
      <c r="C922">
        <v>0</v>
      </c>
      <c r="D922" t="s">
        <v>20</v>
      </c>
      <c r="E922" t="s">
        <v>20</v>
      </c>
      <c r="F922" t="s">
        <v>56</v>
      </c>
      <c r="G922" s="2">
        <v>20</v>
      </c>
      <c r="H922" t="s">
        <v>21</v>
      </c>
      <c r="I922" t="s">
        <v>21</v>
      </c>
      <c r="J922" t="s">
        <v>28</v>
      </c>
      <c r="K922" t="s">
        <v>28</v>
      </c>
      <c r="L922" t="s">
        <v>29</v>
      </c>
      <c r="M922" t="s">
        <v>20</v>
      </c>
      <c r="N922" t="s">
        <v>34</v>
      </c>
      <c r="O922" s="1">
        <v>30.4</v>
      </c>
      <c r="P922" s="1">
        <v>624.48</v>
      </c>
      <c r="Q922">
        <v>0</v>
      </c>
      <c r="R922" t="s">
        <v>21</v>
      </c>
      <c r="S922" t="str">
        <f>IF(ChurnData[[#This Row],[MonthlyCharges]]&lt;=30,"1. Up to 30",IF(ChurnData[[#This Row],[MonthlyCharges]]&lt;=50,"2. 31-50",IF(ChurnData[[#This Row],[MonthlyCharges]]&lt;=70,"3. 51-70",IF(ChurnData[[#This Row],[MonthlyCharges]]&lt;=90,"4. 71-90","5. Over 90"))))</f>
        <v>2. 31-50</v>
      </c>
      <c r="T922" t="str">
        <f>IF(AND(ChurnData[[#This Row],[Contract]]="Month-to-month",ChurnData[[#This Row],[InternetService]]="Fiber optic",ChurnData[[#This Row],[TenureMonths]]&lt;=11),"High-risk","Other")</f>
        <v>Other</v>
      </c>
      <c r="U922" t="str">
        <f>IF(ChurnData[[#This Row],[TenureMonths]]&lt;=11,"0-11",IF(ChurnData[[#This Row],[TenureMonths]]&lt;=23,"12-23",IF(ChurnData[[#This Row],[TenureMonths]]&lt;=35,"24-35",IF(ChurnData[[#This Row],[TenureMonths]]&lt;=47,"36-47",IF(ChurnData[[#This Row],[TenureMonths]]&lt;=59,"48-59","60-72")))))</f>
        <v>12-23</v>
      </c>
      <c r="V922">
        <f>IF(ChurnData[[#This Row],[Churn]]="Yes",1,0)</f>
        <v>0</v>
      </c>
    </row>
    <row r="923" spans="1:22" x14ac:dyDescent="0.35">
      <c r="A923" t="s">
        <v>970</v>
      </c>
      <c r="B923" t="s">
        <v>36</v>
      </c>
      <c r="C923">
        <v>0</v>
      </c>
      <c r="D923" t="s">
        <v>21</v>
      </c>
      <c r="E923" t="s">
        <v>21</v>
      </c>
      <c r="F923" t="s">
        <v>41</v>
      </c>
      <c r="G923" s="2">
        <v>24</v>
      </c>
      <c r="H923" t="s">
        <v>20</v>
      </c>
      <c r="I923" t="s">
        <v>21</v>
      </c>
      <c r="J923" t="s">
        <v>28</v>
      </c>
      <c r="K923" t="s">
        <v>28</v>
      </c>
      <c r="L923" t="s">
        <v>33</v>
      </c>
      <c r="M923" t="s">
        <v>20</v>
      </c>
      <c r="N923" t="s">
        <v>30</v>
      </c>
      <c r="O923" s="1">
        <v>21.28</v>
      </c>
      <c r="P923" s="1">
        <v>499.29</v>
      </c>
      <c r="Q923">
        <v>0</v>
      </c>
      <c r="R923" t="s">
        <v>21</v>
      </c>
      <c r="S923" t="str">
        <f>IF(ChurnData[[#This Row],[MonthlyCharges]]&lt;=30,"1. Up to 30",IF(ChurnData[[#This Row],[MonthlyCharges]]&lt;=50,"2. 31-50",IF(ChurnData[[#This Row],[MonthlyCharges]]&lt;=70,"3. 51-70",IF(ChurnData[[#This Row],[MonthlyCharges]]&lt;=90,"4. 71-90","5. Over 90"))))</f>
        <v>1. Up to 30</v>
      </c>
      <c r="T923" t="str">
        <f>IF(AND(ChurnData[[#This Row],[Contract]]="Month-to-month",ChurnData[[#This Row],[InternetService]]="Fiber optic",ChurnData[[#This Row],[TenureMonths]]&lt;=11),"High-risk","Other")</f>
        <v>Other</v>
      </c>
      <c r="U923" t="str">
        <f>IF(ChurnData[[#This Row],[TenureMonths]]&lt;=11,"0-11",IF(ChurnData[[#This Row],[TenureMonths]]&lt;=23,"12-23",IF(ChurnData[[#This Row],[TenureMonths]]&lt;=35,"24-35",IF(ChurnData[[#This Row],[TenureMonths]]&lt;=47,"36-47",IF(ChurnData[[#This Row],[TenureMonths]]&lt;=59,"48-59","60-72")))))</f>
        <v>24-35</v>
      </c>
      <c r="V923">
        <f>IF(ChurnData[[#This Row],[Churn]]="Yes",1,0)</f>
        <v>0</v>
      </c>
    </row>
    <row r="924" spans="1:22" x14ac:dyDescent="0.35">
      <c r="A924" t="s">
        <v>971</v>
      </c>
      <c r="B924" t="s">
        <v>36</v>
      </c>
      <c r="C924">
        <v>0</v>
      </c>
      <c r="D924" t="s">
        <v>20</v>
      </c>
      <c r="E924" t="s">
        <v>21</v>
      </c>
      <c r="F924" t="s">
        <v>27</v>
      </c>
      <c r="G924" s="2">
        <v>44</v>
      </c>
      <c r="H924" t="s">
        <v>20</v>
      </c>
      <c r="I924" t="s">
        <v>32</v>
      </c>
      <c r="J924" t="s">
        <v>20</v>
      </c>
      <c r="K924" t="s">
        <v>20</v>
      </c>
      <c r="L924" t="s">
        <v>24</v>
      </c>
      <c r="M924" t="s">
        <v>20</v>
      </c>
      <c r="N924" t="s">
        <v>34</v>
      </c>
      <c r="O924" s="1">
        <v>69.3</v>
      </c>
      <c r="P924" s="1">
        <v>3014.91</v>
      </c>
      <c r="Q924">
        <v>2</v>
      </c>
      <c r="R924" t="s">
        <v>21</v>
      </c>
      <c r="S924" t="str">
        <f>IF(ChurnData[[#This Row],[MonthlyCharges]]&lt;=30,"1. Up to 30",IF(ChurnData[[#This Row],[MonthlyCharges]]&lt;=50,"2. 31-50",IF(ChurnData[[#This Row],[MonthlyCharges]]&lt;=70,"3. 51-70",IF(ChurnData[[#This Row],[MonthlyCharges]]&lt;=90,"4. 71-90","5. Over 90"))))</f>
        <v>3. 51-70</v>
      </c>
      <c r="T924" t="str">
        <f>IF(AND(ChurnData[[#This Row],[Contract]]="Month-to-month",ChurnData[[#This Row],[InternetService]]="Fiber optic",ChurnData[[#This Row],[TenureMonths]]&lt;=11),"High-risk","Other")</f>
        <v>Other</v>
      </c>
      <c r="U924" t="str">
        <f>IF(ChurnData[[#This Row],[TenureMonths]]&lt;=11,"0-11",IF(ChurnData[[#This Row],[TenureMonths]]&lt;=23,"12-23",IF(ChurnData[[#This Row],[TenureMonths]]&lt;=35,"24-35",IF(ChurnData[[#This Row],[TenureMonths]]&lt;=47,"36-47",IF(ChurnData[[#This Row],[TenureMonths]]&lt;=59,"48-59","60-72")))))</f>
        <v>36-47</v>
      </c>
      <c r="V924">
        <f>IF(ChurnData[[#This Row],[Churn]]="Yes",1,0)</f>
        <v>0</v>
      </c>
    </row>
    <row r="925" spans="1:22" x14ac:dyDescent="0.35">
      <c r="A925" t="s">
        <v>972</v>
      </c>
      <c r="B925" t="s">
        <v>19</v>
      </c>
      <c r="C925">
        <v>0</v>
      </c>
      <c r="D925" t="s">
        <v>20</v>
      </c>
      <c r="E925" t="s">
        <v>20</v>
      </c>
      <c r="F925" t="s">
        <v>75</v>
      </c>
      <c r="G925" s="2">
        <v>39</v>
      </c>
      <c r="H925" t="s">
        <v>20</v>
      </c>
      <c r="I925" t="s">
        <v>32</v>
      </c>
      <c r="J925" t="s">
        <v>21</v>
      </c>
      <c r="K925" t="s">
        <v>21</v>
      </c>
      <c r="L925" t="s">
        <v>29</v>
      </c>
      <c r="M925" t="s">
        <v>20</v>
      </c>
      <c r="N925" t="s">
        <v>34</v>
      </c>
      <c r="O925" s="1">
        <v>55.21</v>
      </c>
      <c r="P925" s="1">
        <v>2177.69</v>
      </c>
      <c r="Q925">
        <v>1</v>
      </c>
      <c r="R925" t="s">
        <v>21</v>
      </c>
      <c r="S925" t="str">
        <f>IF(ChurnData[[#This Row],[MonthlyCharges]]&lt;=30,"1. Up to 30",IF(ChurnData[[#This Row],[MonthlyCharges]]&lt;=50,"2. 31-50",IF(ChurnData[[#This Row],[MonthlyCharges]]&lt;=70,"3. 51-70",IF(ChurnData[[#This Row],[MonthlyCharges]]&lt;=90,"4. 71-90","5. Over 90"))))</f>
        <v>3. 51-70</v>
      </c>
      <c r="T925" t="str">
        <f>IF(AND(ChurnData[[#This Row],[Contract]]="Month-to-month",ChurnData[[#This Row],[InternetService]]="Fiber optic",ChurnData[[#This Row],[TenureMonths]]&lt;=11),"High-risk","Other")</f>
        <v>Other</v>
      </c>
      <c r="U925" t="str">
        <f>IF(ChurnData[[#This Row],[TenureMonths]]&lt;=11,"0-11",IF(ChurnData[[#This Row],[TenureMonths]]&lt;=23,"12-23",IF(ChurnData[[#This Row],[TenureMonths]]&lt;=35,"24-35",IF(ChurnData[[#This Row],[TenureMonths]]&lt;=47,"36-47",IF(ChurnData[[#This Row],[TenureMonths]]&lt;=59,"48-59","60-72")))))</f>
        <v>36-47</v>
      </c>
      <c r="V925">
        <f>IF(ChurnData[[#This Row],[Churn]]="Yes",1,0)</f>
        <v>0</v>
      </c>
    </row>
    <row r="926" spans="1:22" x14ac:dyDescent="0.35">
      <c r="A926" t="s">
        <v>973</v>
      </c>
      <c r="B926" t="s">
        <v>19</v>
      </c>
      <c r="C926">
        <v>0</v>
      </c>
      <c r="D926" t="s">
        <v>21</v>
      </c>
      <c r="E926" t="s">
        <v>21</v>
      </c>
      <c r="F926" t="s">
        <v>45</v>
      </c>
      <c r="G926" s="2">
        <v>51</v>
      </c>
      <c r="H926" t="s">
        <v>20</v>
      </c>
      <c r="I926" t="s">
        <v>32</v>
      </c>
      <c r="J926" t="s">
        <v>21</v>
      </c>
      <c r="K926" t="s">
        <v>21</v>
      </c>
      <c r="L926" t="s">
        <v>24</v>
      </c>
      <c r="M926" t="s">
        <v>20</v>
      </c>
      <c r="N926" t="s">
        <v>43</v>
      </c>
      <c r="O926" s="1">
        <v>51.12</v>
      </c>
      <c r="P926" s="1">
        <v>2612.79</v>
      </c>
      <c r="Q926">
        <v>0</v>
      </c>
      <c r="R926" t="s">
        <v>21</v>
      </c>
      <c r="S926" t="str">
        <f>IF(ChurnData[[#This Row],[MonthlyCharges]]&lt;=30,"1. Up to 30",IF(ChurnData[[#This Row],[MonthlyCharges]]&lt;=50,"2. 31-50",IF(ChurnData[[#This Row],[MonthlyCharges]]&lt;=70,"3. 51-70",IF(ChurnData[[#This Row],[MonthlyCharges]]&lt;=90,"4. 71-90","5. Over 90"))))</f>
        <v>3. 51-70</v>
      </c>
      <c r="T926" t="str">
        <f>IF(AND(ChurnData[[#This Row],[Contract]]="Month-to-month",ChurnData[[#This Row],[InternetService]]="Fiber optic",ChurnData[[#This Row],[TenureMonths]]&lt;=11),"High-risk","Other")</f>
        <v>Other</v>
      </c>
      <c r="U926" t="str">
        <f>IF(ChurnData[[#This Row],[TenureMonths]]&lt;=11,"0-11",IF(ChurnData[[#This Row],[TenureMonths]]&lt;=23,"12-23",IF(ChurnData[[#This Row],[TenureMonths]]&lt;=35,"24-35",IF(ChurnData[[#This Row],[TenureMonths]]&lt;=47,"36-47",IF(ChurnData[[#This Row],[TenureMonths]]&lt;=59,"48-59","60-72")))))</f>
        <v>48-59</v>
      </c>
      <c r="V926">
        <f>IF(ChurnData[[#This Row],[Churn]]="Yes",1,0)</f>
        <v>0</v>
      </c>
    </row>
    <row r="927" spans="1:22" x14ac:dyDescent="0.35">
      <c r="A927" t="s">
        <v>974</v>
      </c>
      <c r="B927" t="s">
        <v>36</v>
      </c>
      <c r="C927">
        <v>0</v>
      </c>
      <c r="D927" t="s">
        <v>21</v>
      </c>
      <c r="E927" t="s">
        <v>21</v>
      </c>
      <c r="F927" t="s">
        <v>58</v>
      </c>
      <c r="G927" s="2">
        <v>18</v>
      </c>
      <c r="H927" t="s">
        <v>20</v>
      </c>
      <c r="I927" t="s">
        <v>21</v>
      </c>
      <c r="J927" t="s">
        <v>28</v>
      </c>
      <c r="K927" t="s">
        <v>28</v>
      </c>
      <c r="L927" t="s">
        <v>33</v>
      </c>
      <c r="M927" t="s">
        <v>21</v>
      </c>
      <c r="N927" t="s">
        <v>43</v>
      </c>
      <c r="O927" s="1">
        <v>33.11</v>
      </c>
      <c r="P927" s="1">
        <v>608.71</v>
      </c>
      <c r="Q927">
        <v>2</v>
      </c>
      <c r="R927" t="s">
        <v>21</v>
      </c>
      <c r="S927" t="str">
        <f>IF(ChurnData[[#This Row],[MonthlyCharges]]&lt;=30,"1. Up to 30",IF(ChurnData[[#This Row],[MonthlyCharges]]&lt;=50,"2. 31-50",IF(ChurnData[[#This Row],[MonthlyCharges]]&lt;=70,"3. 51-70",IF(ChurnData[[#This Row],[MonthlyCharges]]&lt;=90,"4. 71-90","5. Over 90"))))</f>
        <v>2. 31-50</v>
      </c>
      <c r="T927" t="str">
        <f>IF(AND(ChurnData[[#This Row],[Contract]]="Month-to-month",ChurnData[[#This Row],[InternetService]]="Fiber optic",ChurnData[[#This Row],[TenureMonths]]&lt;=11),"High-risk","Other")</f>
        <v>Other</v>
      </c>
      <c r="U927" t="str">
        <f>IF(ChurnData[[#This Row],[TenureMonths]]&lt;=11,"0-11",IF(ChurnData[[#This Row],[TenureMonths]]&lt;=23,"12-23",IF(ChurnData[[#This Row],[TenureMonths]]&lt;=35,"24-35",IF(ChurnData[[#This Row],[TenureMonths]]&lt;=47,"36-47",IF(ChurnData[[#This Row],[TenureMonths]]&lt;=59,"48-59","60-72")))))</f>
        <v>12-23</v>
      </c>
      <c r="V927">
        <f>IF(ChurnData[[#This Row],[Churn]]="Yes",1,0)</f>
        <v>0</v>
      </c>
    </row>
    <row r="928" spans="1:22" x14ac:dyDescent="0.35">
      <c r="A928" t="s">
        <v>975</v>
      </c>
      <c r="B928" t="s">
        <v>19</v>
      </c>
      <c r="C928">
        <v>0</v>
      </c>
      <c r="D928" t="s">
        <v>21</v>
      </c>
      <c r="E928" t="s">
        <v>20</v>
      </c>
      <c r="F928" t="s">
        <v>47</v>
      </c>
      <c r="G928" s="2">
        <v>7</v>
      </c>
      <c r="H928" t="s">
        <v>20</v>
      </c>
      <c r="I928" t="s">
        <v>21</v>
      </c>
      <c r="J928" t="s">
        <v>28</v>
      </c>
      <c r="K928" t="s">
        <v>28</v>
      </c>
      <c r="L928" t="s">
        <v>33</v>
      </c>
      <c r="M928" t="s">
        <v>21</v>
      </c>
      <c r="N928" t="s">
        <v>34</v>
      </c>
      <c r="O928" s="1">
        <v>45.53</v>
      </c>
      <c r="P928" s="1">
        <v>315.89</v>
      </c>
      <c r="Q928">
        <v>2</v>
      </c>
      <c r="R928" t="s">
        <v>20</v>
      </c>
      <c r="S928" t="str">
        <f>IF(ChurnData[[#This Row],[MonthlyCharges]]&lt;=30,"1. Up to 30",IF(ChurnData[[#This Row],[MonthlyCharges]]&lt;=50,"2. 31-50",IF(ChurnData[[#This Row],[MonthlyCharges]]&lt;=70,"3. 51-70",IF(ChurnData[[#This Row],[MonthlyCharges]]&lt;=90,"4. 71-90","5. Over 90"))))</f>
        <v>2. 31-50</v>
      </c>
      <c r="T928" t="str">
        <f>IF(AND(ChurnData[[#This Row],[Contract]]="Month-to-month",ChurnData[[#This Row],[InternetService]]="Fiber optic",ChurnData[[#This Row],[TenureMonths]]&lt;=11),"High-risk","Other")</f>
        <v>Other</v>
      </c>
      <c r="U928" t="str">
        <f>IF(ChurnData[[#This Row],[TenureMonths]]&lt;=11,"0-11",IF(ChurnData[[#This Row],[TenureMonths]]&lt;=23,"12-23",IF(ChurnData[[#This Row],[TenureMonths]]&lt;=35,"24-35",IF(ChurnData[[#This Row],[TenureMonths]]&lt;=47,"36-47",IF(ChurnData[[#This Row],[TenureMonths]]&lt;=59,"48-59","60-72")))))</f>
        <v>0-11</v>
      </c>
      <c r="V928">
        <f>IF(ChurnData[[#This Row],[Churn]]="Yes",1,0)</f>
        <v>1</v>
      </c>
    </row>
    <row r="929" spans="1:22" x14ac:dyDescent="0.35">
      <c r="A929" t="s">
        <v>976</v>
      </c>
      <c r="B929" t="s">
        <v>36</v>
      </c>
      <c r="C929">
        <v>0</v>
      </c>
      <c r="D929" t="s">
        <v>21</v>
      </c>
      <c r="E929" t="s">
        <v>21</v>
      </c>
      <c r="F929" t="s">
        <v>58</v>
      </c>
      <c r="G929" s="2">
        <v>42</v>
      </c>
      <c r="H929" t="s">
        <v>20</v>
      </c>
      <c r="I929" t="s">
        <v>23</v>
      </c>
      <c r="J929" t="s">
        <v>20</v>
      </c>
      <c r="K929" t="s">
        <v>21</v>
      </c>
      <c r="L929" t="s">
        <v>29</v>
      </c>
      <c r="M929" t="s">
        <v>20</v>
      </c>
      <c r="N929" t="s">
        <v>25</v>
      </c>
      <c r="O929" s="1">
        <v>94.64</v>
      </c>
      <c r="P929" s="1">
        <v>3989.75</v>
      </c>
      <c r="Q929">
        <v>0</v>
      </c>
      <c r="R929" t="s">
        <v>21</v>
      </c>
      <c r="S929" t="str">
        <f>IF(ChurnData[[#This Row],[MonthlyCharges]]&lt;=30,"1. Up to 30",IF(ChurnData[[#This Row],[MonthlyCharges]]&lt;=50,"2. 31-50",IF(ChurnData[[#This Row],[MonthlyCharges]]&lt;=70,"3. 51-70",IF(ChurnData[[#This Row],[MonthlyCharges]]&lt;=90,"4. 71-90","5. Over 90"))))</f>
        <v>5. Over 90</v>
      </c>
      <c r="T929" t="str">
        <f>IF(AND(ChurnData[[#This Row],[Contract]]="Month-to-month",ChurnData[[#This Row],[InternetService]]="Fiber optic",ChurnData[[#This Row],[TenureMonths]]&lt;=11),"High-risk","Other")</f>
        <v>Other</v>
      </c>
      <c r="U929" t="str">
        <f>IF(ChurnData[[#This Row],[TenureMonths]]&lt;=11,"0-11",IF(ChurnData[[#This Row],[TenureMonths]]&lt;=23,"12-23",IF(ChurnData[[#This Row],[TenureMonths]]&lt;=35,"24-35",IF(ChurnData[[#This Row],[TenureMonths]]&lt;=47,"36-47",IF(ChurnData[[#This Row],[TenureMonths]]&lt;=59,"48-59","60-72")))))</f>
        <v>36-47</v>
      </c>
      <c r="V929">
        <f>IF(ChurnData[[#This Row],[Churn]]="Yes",1,0)</f>
        <v>0</v>
      </c>
    </row>
    <row r="930" spans="1:22" x14ac:dyDescent="0.35">
      <c r="A930" t="s">
        <v>977</v>
      </c>
      <c r="B930" t="s">
        <v>36</v>
      </c>
      <c r="C930">
        <v>0</v>
      </c>
      <c r="D930" t="s">
        <v>20</v>
      </c>
      <c r="E930" t="s">
        <v>21</v>
      </c>
      <c r="F930" t="s">
        <v>75</v>
      </c>
      <c r="G930" s="2">
        <v>13</v>
      </c>
      <c r="H930" t="s">
        <v>20</v>
      </c>
      <c r="I930" t="s">
        <v>23</v>
      </c>
      <c r="J930" t="s">
        <v>20</v>
      </c>
      <c r="K930" t="s">
        <v>21</v>
      </c>
      <c r="L930" t="s">
        <v>33</v>
      </c>
      <c r="M930" t="s">
        <v>20</v>
      </c>
      <c r="N930" t="s">
        <v>34</v>
      </c>
      <c r="O930" s="1">
        <v>80.86</v>
      </c>
      <c r="P930" s="1">
        <v>0</v>
      </c>
      <c r="Q930">
        <v>2</v>
      </c>
      <c r="R930" t="s">
        <v>20</v>
      </c>
      <c r="S930" t="str">
        <f>IF(ChurnData[[#This Row],[MonthlyCharges]]&lt;=30,"1. Up to 30",IF(ChurnData[[#This Row],[MonthlyCharges]]&lt;=50,"2. 31-50",IF(ChurnData[[#This Row],[MonthlyCharges]]&lt;=70,"3. 51-70",IF(ChurnData[[#This Row],[MonthlyCharges]]&lt;=90,"4. 71-90","5. Over 90"))))</f>
        <v>4. 71-90</v>
      </c>
      <c r="T930" t="str">
        <f>IF(AND(ChurnData[[#This Row],[Contract]]="Month-to-month",ChurnData[[#This Row],[InternetService]]="Fiber optic",ChurnData[[#This Row],[TenureMonths]]&lt;=11),"High-risk","Other")</f>
        <v>Other</v>
      </c>
      <c r="U930" t="str">
        <f>IF(ChurnData[[#This Row],[TenureMonths]]&lt;=11,"0-11",IF(ChurnData[[#This Row],[TenureMonths]]&lt;=23,"12-23",IF(ChurnData[[#This Row],[TenureMonths]]&lt;=35,"24-35",IF(ChurnData[[#This Row],[TenureMonths]]&lt;=47,"36-47",IF(ChurnData[[#This Row],[TenureMonths]]&lt;=59,"48-59","60-72")))))</f>
        <v>12-23</v>
      </c>
      <c r="V930">
        <f>IF(ChurnData[[#This Row],[Churn]]="Yes",1,0)</f>
        <v>1</v>
      </c>
    </row>
    <row r="931" spans="1:22" x14ac:dyDescent="0.35">
      <c r="A931" t="s">
        <v>978</v>
      </c>
      <c r="B931" t="s">
        <v>36</v>
      </c>
      <c r="C931">
        <v>0</v>
      </c>
      <c r="D931" t="s">
        <v>21</v>
      </c>
      <c r="E931" t="s">
        <v>21</v>
      </c>
      <c r="F931" t="s">
        <v>22</v>
      </c>
      <c r="G931" s="2">
        <v>18</v>
      </c>
      <c r="H931" t="s">
        <v>20</v>
      </c>
      <c r="I931" t="s">
        <v>23</v>
      </c>
      <c r="J931" t="s">
        <v>21</v>
      </c>
      <c r="K931" t="s">
        <v>21</v>
      </c>
      <c r="L931" t="s">
        <v>33</v>
      </c>
      <c r="M931" t="s">
        <v>21</v>
      </c>
      <c r="N931" t="s">
        <v>30</v>
      </c>
      <c r="O931" s="1">
        <v>86.69</v>
      </c>
      <c r="P931" s="1">
        <v>1518.51</v>
      </c>
      <c r="Q931">
        <v>0</v>
      </c>
      <c r="R931" t="s">
        <v>20</v>
      </c>
      <c r="S931" t="str">
        <f>IF(ChurnData[[#This Row],[MonthlyCharges]]&lt;=30,"1. Up to 30",IF(ChurnData[[#This Row],[MonthlyCharges]]&lt;=50,"2. 31-50",IF(ChurnData[[#This Row],[MonthlyCharges]]&lt;=70,"3. 51-70",IF(ChurnData[[#This Row],[MonthlyCharges]]&lt;=90,"4. 71-90","5. Over 90"))))</f>
        <v>4. 71-90</v>
      </c>
      <c r="T931" t="str">
        <f>IF(AND(ChurnData[[#This Row],[Contract]]="Month-to-month",ChurnData[[#This Row],[InternetService]]="Fiber optic",ChurnData[[#This Row],[TenureMonths]]&lt;=11),"High-risk","Other")</f>
        <v>Other</v>
      </c>
      <c r="U931" t="str">
        <f>IF(ChurnData[[#This Row],[TenureMonths]]&lt;=11,"0-11",IF(ChurnData[[#This Row],[TenureMonths]]&lt;=23,"12-23",IF(ChurnData[[#This Row],[TenureMonths]]&lt;=35,"24-35",IF(ChurnData[[#This Row],[TenureMonths]]&lt;=47,"36-47",IF(ChurnData[[#This Row],[TenureMonths]]&lt;=59,"48-59","60-72")))))</f>
        <v>12-23</v>
      </c>
      <c r="V931">
        <f>IF(ChurnData[[#This Row],[Churn]]="Yes",1,0)</f>
        <v>1</v>
      </c>
    </row>
    <row r="932" spans="1:22" x14ac:dyDescent="0.35">
      <c r="A932" t="s">
        <v>979</v>
      </c>
      <c r="B932" t="s">
        <v>36</v>
      </c>
      <c r="C932">
        <v>1</v>
      </c>
      <c r="D932" t="s">
        <v>21</v>
      </c>
      <c r="E932" t="s">
        <v>21</v>
      </c>
      <c r="F932" t="s">
        <v>65</v>
      </c>
      <c r="G932" s="2">
        <v>14</v>
      </c>
      <c r="H932" t="s">
        <v>20</v>
      </c>
      <c r="I932" t="s">
        <v>32</v>
      </c>
      <c r="J932" t="s">
        <v>21</v>
      </c>
      <c r="K932" t="s">
        <v>21</v>
      </c>
      <c r="L932" t="s">
        <v>33</v>
      </c>
      <c r="M932" t="s">
        <v>21</v>
      </c>
      <c r="N932" t="s">
        <v>43</v>
      </c>
      <c r="O932" s="1">
        <v>54.18</v>
      </c>
      <c r="P932" s="1">
        <v>759.44</v>
      </c>
      <c r="Q932">
        <v>2</v>
      </c>
      <c r="R932" t="s">
        <v>20</v>
      </c>
      <c r="S932" t="str">
        <f>IF(ChurnData[[#This Row],[MonthlyCharges]]&lt;=30,"1. Up to 30",IF(ChurnData[[#This Row],[MonthlyCharges]]&lt;=50,"2. 31-50",IF(ChurnData[[#This Row],[MonthlyCharges]]&lt;=70,"3. 51-70",IF(ChurnData[[#This Row],[MonthlyCharges]]&lt;=90,"4. 71-90","5. Over 90"))))</f>
        <v>3. 51-70</v>
      </c>
      <c r="T932" t="str">
        <f>IF(AND(ChurnData[[#This Row],[Contract]]="Month-to-month",ChurnData[[#This Row],[InternetService]]="Fiber optic",ChurnData[[#This Row],[TenureMonths]]&lt;=11),"High-risk","Other")</f>
        <v>Other</v>
      </c>
      <c r="U932" t="str">
        <f>IF(ChurnData[[#This Row],[TenureMonths]]&lt;=11,"0-11",IF(ChurnData[[#This Row],[TenureMonths]]&lt;=23,"12-23",IF(ChurnData[[#This Row],[TenureMonths]]&lt;=35,"24-35",IF(ChurnData[[#This Row],[TenureMonths]]&lt;=47,"36-47",IF(ChurnData[[#This Row],[TenureMonths]]&lt;=59,"48-59","60-72")))))</f>
        <v>12-23</v>
      </c>
      <c r="V932">
        <f>IF(ChurnData[[#This Row],[Churn]]="Yes",1,0)</f>
        <v>1</v>
      </c>
    </row>
    <row r="933" spans="1:22" x14ac:dyDescent="0.35">
      <c r="A933" t="s">
        <v>980</v>
      </c>
      <c r="B933" t="s">
        <v>36</v>
      </c>
      <c r="C933">
        <v>0</v>
      </c>
      <c r="D933" t="s">
        <v>21</v>
      </c>
      <c r="E933" t="s">
        <v>21</v>
      </c>
      <c r="F933" t="s">
        <v>45</v>
      </c>
      <c r="G933" s="2">
        <v>32</v>
      </c>
      <c r="H933" t="s">
        <v>20</v>
      </c>
      <c r="I933" t="s">
        <v>23</v>
      </c>
      <c r="J933" t="s">
        <v>21</v>
      </c>
      <c r="K933" t="s">
        <v>21</v>
      </c>
      <c r="L933" t="s">
        <v>29</v>
      </c>
      <c r="M933" t="s">
        <v>20</v>
      </c>
      <c r="N933" t="s">
        <v>30</v>
      </c>
      <c r="O933" s="1">
        <v>87.15</v>
      </c>
      <c r="P933" s="1">
        <v>2782.5</v>
      </c>
      <c r="Q933">
        <v>3</v>
      </c>
      <c r="R933" t="s">
        <v>20</v>
      </c>
      <c r="S933" t="str">
        <f>IF(ChurnData[[#This Row],[MonthlyCharges]]&lt;=30,"1. Up to 30",IF(ChurnData[[#This Row],[MonthlyCharges]]&lt;=50,"2. 31-50",IF(ChurnData[[#This Row],[MonthlyCharges]]&lt;=70,"3. 51-70",IF(ChurnData[[#This Row],[MonthlyCharges]]&lt;=90,"4. 71-90","5. Over 90"))))</f>
        <v>4. 71-90</v>
      </c>
      <c r="T933" t="str">
        <f>IF(AND(ChurnData[[#This Row],[Contract]]="Month-to-month",ChurnData[[#This Row],[InternetService]]="Fiber optic",ChurnData[[#This Row],[TenureMonths]]&lt;=11),"High-risk","Other")</f>
        <v>Other</v>
      </c>
      <c r="U933" t="str">
        <f>IF(ChurnData[[#This Row],[TenureMonths]]&lt;=11,"0-11",IF(ChurnData[[#This Row],[TenureMonths]]&lt;=23,"12-23",IF(ChurnData[[#This Row],[TenureMonths]]&lt;=35,"24-35",IF(ChurnData[[#This Row],[TenureMonths]]&lt;=47,"36-47",IF(ChurnData[[#This Row],[TenureMonths]]&lt;=59,"48-59","60-72")))))</f>
        <v>24-35</v>
      </c>
      <c r="V933">
        <f>IF(ChurnData[[#This Row],[Churn]]="Yes",1,0)</f>
        <v>1</v>
      </c>
    </row>
    <row r="934" spans="1:22" x14ac:dyDescent="0.35">
      <c r="A934" t="s">
        <v>981</v>
      </c>
      <c r="B934" t="s">
        <v>36</v>
      </c>
      <c r="C934">
        <v>0</v>
      </c>
      <c r="D934" t="s">
        <v>21</v>
      </c>
      <c r="E934" t="s">
        <v>21</v>
      </c>
      <c r="F934" t="s">
        <v>47</v>
      </c>
      <c r="G934" s="2">
        <v>19</v>
      </c>
      <c r="H934" t="s">
        <v>20</v>
      </c>
      <c r="I934" t="s">
        <v>32</v>
      </c>
      <c r="J934" t="s">
        <v>20</v>
      </c>
      <c r="K934" t="s">
        <v>21</v>
      </c>
      <c r="L934" t="s">
        <v>33</v>
      </c>
      <c r="M934" t="s">
        <v>20</v>
      </c>
      <c r="N934" t="s">
        <v>30</v>
      </c>
      <c r="O934" s="1">
        <v>47.54</v>
      </c>
      <c r="P934" s="1">
        <v>920.74</v>
      </c>
      <c r="Q934">
        <v>1</v>
      </c>
      <c r="R934" t="s">
        <v>21</v>
      </c>
      <c r="S934" t="str">
        <f>IF(ChurnData[[#This Row],[MonthlyCharges]]&lt;=30,"1. Up to 30",IF(ChurnData[[#This Row],[MonthlyCharges]]&lt;=50,"2. 31-50",IF(ChurnData[[#This Row],[MonthlyCharges]]&lt;=70,"3. 51-70",IF(ChurnData[[#This Row],[MonthlyCharges]]&lt;=90,"4. 71-90","5. Over 90"))))</f>
        <v>2. 31-50</v>
      </c>
      <c r="T934" t="str">
        <f>IF(AND(ChurnData[[#This Row],[Contract]]="Month-to-month",ChurnData[[#This Row],[InternetService]]="Fiber optic",ChurnData[[#This Row],[TenureMonths]]&lt;=11),"High-risk","Other")</f>
        <v>Other</v>
      </c>
      <c r="U934" t="str">
        <f>IF(ChurnData[[#This Row],[TenureMonths]]&lt;=11,"0-11",IF(ChurnData[[#This Row],[TenureMonths]]&lt;=23,"12-23",IF(ChurnData[[#This Row],[TenureMonths]]&lt;=35,"24-35",IF(ChurnData[[#This Row],[TenureMonths]]&lt;=47,"36-47",IF(ChurnData[[#This Row],[TenureMonths]]&lt;=59,"48-59","60-72")))))</f>
        <v>12-23</v>
      </c>
      <c r="V934">
        <f>IF(ChurnData[[#This Row],[Churn]]="Yes",1,0)</f>
        <v>0</v>
      </c>
    </row>
    <row r="935" spans="1:22" x14ac:dyDescent="0.35">
      <c r="A935" t="s">
        <v>982</v>
      </c>
      <c r="B935" t="s">
        <v>19</v>
      </c>
      <c r="C935">
        <v>0</v>
      </c>
      <c r="D935" t="s">
        <v>20</v>
      </c>
      <c r="E935" t="s">
        <v>21</v>
      </c>
      <c r="F935" t="s">
        <v>22</v>
      </c>
      <c r="G935" s="2">
        <v>33</v>
      </c>
      <c r="H935" t="s">
        <v>21</v>
      </c>
      <c r="I935" t="s">
        <v>23</v>
      </c>
      <c r="J935" t="s">
        <v>21</v>
      </c>
      <c r="K935" t="s">
        <v>21</v>
      </c>
      <c r="L935" t="s">
        <v>29</v>
      </c>
      <c r="M935" t="s">
        <v>21</v>
      </c>
      <c r="N935" t="s">
        <v>34</v>
      </c>
      <c r="O935" s="1">
        <v>84.81</v>
      </c>
      <c r="P935" s="1">
        <v>2825.03</v>
      </c>
      <c r="Q935">
        <v>3</v>
      </c>
      <c r="R935" t="s">
        <v>21</v>
      </c>
      <c r="S935" t="str">
        <f>IF(ChurnData[[#This Row],[MonthlyCharges]]&lt;=30,"1. Up to 30",IF(ChurnData[[#This Row],[MonthlyCharges]]&lt;=50,"2. 31-50",IF(ChurnData[[#This Row],[MonthlyCharges]]&lt;=70,"3. 51-70",IF(ChurnData[[#This Row],[MonthlyCharges]]&lt;=90,"4. 71-90","5. Over 90"))))</f>
        <v>4. 71-90</v>
      </c>
      <c r="T935" t="str">
        <f>IF(AND(ChurnData[[#This Row],[Contract]]="Month-to-month",ChurnData[[#This Row],[InternetService]]="Fiber optic",ChurnData[[#This Row],[TenureMonths]]&lt;=11),"High-risk","Other")</f>
        <v>Other</v>
      </c>
      <c r="U935" t="str">
        <f>IF(ChurnData[[#This Row],[TenureMonths]]&lt;=11,"0-11",IF(ChurnData[[#This Row],[TenureMonths]]&lt;=23,"12-23",IF(ChurnData[[#This Row],[TenureMonths]]&lt;=35,"24-35",IF(ChurnData[[#This Row],[TenureMonths]]&lt;=47,"36-47",IF(ChurnData[[#This Row],[TenureMonths]]&lt;=59,"48-59","60-72")))))</f>
        <v>24-35</v>
      </c>
      <c r="V935">
        <f>IF(ChurnData[[#This Row],[Churn]]="Yes",1,0)</f>
        <v>0</v>
      </c>
    </row>
    <row r="936" spans="1:22" x14ac:dyDescent="0.35">
      <c r="A936" t="s">
        <v>983</v>
      </c>
      <c r="B936" t="s">
        <v>36</v>
      </c>
      <c r="C936">
        <v>0</v>
      </c>
      <c r="D936" t="s">
        <v>20</v>
      </c>
      <c r="E936" t="s">
        <v>21</v>
      </c>
      <c r="F936" t="s">
        <v>75</v>
      </c>
      <c r="G936" s="2">
        <v>20</v>
      </c>
      <c r="H936" t="s">
        <v>20</v>
      </c>
      <c r="I936" t="s">
        <v>21</v>
      </c>
      <c r="J936" t="s">
        <v>28</v>
      </c>
      <c r="K936" t="s">
        <v>28</v>
      </c>
      <c r="L936" t="s">
        <v>33</v>
      </c>
      <c r="M936" t="s">
        <v>20</v>
      </c>
      <c r="N936" t="s">
        <v>30</v>
      </c>
      <c r="O936" s="1">
        <v>30.13</v>
      </c>
      <c r="P936" s="1">
        <v>610.64</v>
      </c>
      <c r="Q936">
        <v>1</v>
      </c>
      <c r="R936" t="s">
        <v>21</v>
      </c>
      <c r="S936" t="str">
        <f>IF(ChurnData[[#This Row],[MonthlyCharges]]&lt;=30,"1. Up to 30",IF(ChurnData[[#This Row],[MonthlyCharges]]&lt;=50,"2. 31-50",IF(ChurnData[[#This Row],[MonthlyCharges]]&lt;=70,"3. 51-70",IF(ChurnData[[#This Row],[MonthlyCharges]]&lt;=90,"4. 71-90","5. Over 90"))))</f>
        <v>2. 31-50</v>
      </c>
      <c r="T936" t="str">
        <f>IF(AND(ChurnData[[#This Row],[Contract]]="Month-to-month",ChurnData[[#This Row],[InternetService]]="Fiber optic",ChurnData[[#This Row],[TenureMonths]]&lt;=11),"High-risk","Other")</f>
        <v>Other</v>
      </c>
      <c r="U936" t="str">
        <f>IF(ChurnData[[#This Row],[TenureMonths]]&lt;=11,"0-11",IF(ChurnData[[#This Row],[TenureMonths]]&lt;=23,"12-23",IF(ChurnData[[#This Row],[TenureMonths]]&lt;=35,"24-35",IF(ChurnData[[#This Row],[TenureMonths]]&lt;=47,"36-47",IF(ChurnData[[#This Row],[TenureMonths]]&lt;=59,"48-59","60-72")))))</f>
        <v>12-23</v>
      </c>
      <c r="V936">
        <f>IF(ChurnData[[#This Row],[Churn]]="Yes",1,0)</f>
        <v>0</v>
      </c>
    </row>
    <row r="937" spans="1:22" x14ac:dyDescent="0.35">
      <c r="A937" t="s">
        <v>984</v>
      </c>
      <c r="B937" t="s">
        <v>36</v>
      </c>
      <c r="C937">
        <v>0</v>
      </c>
      <c r="D937" t="s">
        <v>20</v>
      </c>
      <c r="E937" t="s">
        <v>21</v>
      </c>
      <c r="F937" t="s">
        <v>41</v>
      </c>
      <c r="G937" s="2">
        <v>7</v>
      </c>
      <c r="H937" t="s">
        <v>20</v>
      </c>
      <c r="I937" t="s">
        <v>21</v>
      </c>
      <c r="J937" t="s">
        <v>28</v>
      </c>
      <c r="K937" t="s">
        <v>28</v>
      </c>
      <c r="L937" t="s">
        <v>33</v>
      </c>
      <c r="M937" t="s">
        <v>21</v>
      </c>
      <c r="N937" t="s">
        <v>30</v>
      </c>
      <c r="O937" s="1">
        <v>29.1</v>
      </c>
      <c r="P937" s="1">
        <v>197.96</v>
      </c>
      <c r="Q937">
        <v>1</v>
      </c>
      <c r="R937" t="s">
        <v>20</v>
      </c>
      <c r="S937" t="str">
        <f>IF(ChurnData[[#This Row],[MonthlyCharges]]&lt;=30,"1. Up to 30",IF(ChurnData[[#This Row],[MonthlyCharges]]&lt;=50,"2. 31-50",IF(ChurnData[[#This Row],[MonthlyCharges]]&lt;=70,"3. 51-70",IF(ChurnData[[#This Row],[MonthlyCharges]]&lt;=90,"4. 71-90","5. Over 90"))))</f>
        <v>1. Up to 30</v>
      </c>
      <c r="T937" t="str">
        <f>IF(AND(ChurnData[[#This Row],[Contract]]="Month-to-month",ChurnData[[#This Row],[InternetService]]="Fiber optic",ChurnData[[#This Row],[TenureMonths]]&lt;=11),"High-risk","Other")</f>
        <v>Other</v>
      </c>
      <c r="U937" t="str">
        <f>IF(ChurnData[[#This Row],[TenureMonths]]&lt;=11,"0-11",IF(ChurnData[[#This Row],[TenureMonths]]&lt;=23,"12-23",IF(ChurnData[[#This Row],[TenureMonths]]&lt;=35,"24-35",IF(ChurnData[[#This Row],[TenureMonths]]&lt;=47,"36-47",IF(ChurnData[[#This Row],[TenureMonths]]&lt;=59,"48-59","60-72")))))</f>
        <v>0-11</v>
      </c>
      <c r="V937">
        <f>IF(ChurnData[[#This Row],[Churn]]="Yes",1,0)</f>
        <v>1</v>
      </c>
    </row>
    <row r="938" spans="1:22" x14ac:dyDescent="0.35">
      <c r="A938" t="s">
        <v>985</v>
      </c>
      <c r="B938" t="s">
        <v>19</v>
      </c>
      <c r="C938">
        <v>0</v>
      </c>
      <c r="D938" t="s">
        <v>21</v>
      </c>
      <c r="E938" t="s">
        <v>21</v>
      </c>
      <c r="F938" t="s">
        <v>45</v>
      </c>
      <c r="G938" s="2">
        <v>68</v>
      </c>
      <c r="H938" t="s">
        <v>20</v>
      </c>
      <c r="I938" t="s">
        <v>23</v>
      </c>
      <c r="J938" t="s">
        <v>20</v>
      </c>
      <c r="K938" t="s">
        <v>21</v>
      </c>
      <c r="L938" t="s">
        <v>24</v>
      </c>
      <c r="M938" t="s">
        <v>21</v>
      </c>
      <c r="N938" t="s">
        <v>25</v>
      </c>
      <c r="O938" s="1">
        <v>83.73</v>
      </c>
      <c r="P938" s="1">
        <v>5802.73</v>
      </c>
      <c r="Q938">
        <v>1</v>
      </c>
      <c r="R938" t="s">
        <v>21</v>
      </c>
      <c r="S938" t="str">
        <f>IF(ChurnData[[#This Row],[MonthlyCharges]]&lt;=30,"1. Up to 30",IF(ChurnData[[#This Row],[MonthlyCharges]]&lt;=50,"2. 31-50",IF(ChurnData[[#This Row],[MonthlyCharges]]&lt;=70,"3. 51-70",IF(ChurnData[[#This Row],[MonthlyCharges]]&lt;=90,"4. 71-90","5. Over 90"))))</f>
        <v>4. 71-90</v>
      </c>
      <c r="T938" t="str">
        <f>IF(AND(ChurnData[[#This Row],[Contract]]="Month-to-month",ChurnData[[#This Row],[InternetService]]="Fiber optic",ChurnData[[#This Row],[TenureMonths]]&lt;=11),"High-risk","Other")</f>
        <v>Other</v>
      </c>
      <c r="U938" t="str">
        <f>IF(ChurnData[[#This Row],[TenureMonths]]&lt;=11,"0-11",IF(ChurnData[[#This Row],[TenureMonths]]&lt;=23,"12-23",IF(ChurnData[[#This Row],[TenureMonths]]&lt;=35,"24-35",IF(ChurnData[[#This Row],[TenureMonths]]&lt;=47,"36-47",IF(ChurnData[[#This Row],[TenureMonths]]&lt;=59,"48-59","60-72")))))</f>
        <v>60-72</v>
      </c>
      <c r="V938">
        <f>IF(ChurnData[[#This Row],[Churn]]="Yes",1,0)</f>
        <v>0</v>
      </c>
    </row>
    <row r="939" spans="1:22" x14ac:dyDescent="0.35">
      <c r="A939" t="s">
        <v>986</v>
      </c>
      <c r="B939" t="s">
        <v>19</v>
      </c>
      <c r="C939">
        <v>0</v>
      </c>
      <c r="D939" t="s">
        <v>20</v>
      </c>
      <c r="E939" t="s">
        <v>21</v>
      </c>
      <c r="F939" t="s">
        <v>27</v>
      </c>
      <c r="G939" s="2">
        <v>4</v>
      </c>
      <c r="H939" t="s">
        <v>20</v>
      </c>
      <c r="I939" t="s">
        <v>32</v>
      </c>
      <c r="J939" t="s">
        <v>21</v>
      </c>
      <c r="K939" t="s">
        <v>20</v>
      </c>
      <c r="L939" t="s">
        <v>33</v>
      </c>
      <c r="M939" t="s">
        <v>20</v>
      </c>
      <c r="N939" t="s">
        <v>43</v>
      </c>
      <c r="O939" s="1">
        <v>55.52</v>
      </c>
      <c r="P939" s="1">
        <v>217.5</v>
      </c>
      <c r="Q939">
        <v>1</v>
      </c>
      <c r="R939" t="s">
        <v>20</v>
      </c>
      <c r="S939" t="str">
        <f>IF(ChurnData[[#This Row],[MonthlyCharges]]&lt;=30,"1. Up to 30",IF(ChurnData[[#This Row],[MonthlyCharges]]&lt;=50,"2. 31-50",IF(ChurnData[[#This Row],[MonthlyCharges]]&lt;=70,"3. 51-70",IF(ChurnData[[#This Row],[MonthlyCharges]]&lt;=90,"4. 71-90","5. Over 90"))))</f>
        <v>3. 51-70</v>
      </c>
      <c r="T939" t="str">
        <f>IF(AND(ChurnData[[#This Row],[Contract]]="Month-to-month",ChurnData[[#This Row],[InternetService]]="Fiber optic",ChurnData[[#This Row],[TenureMonths]]&lt;=11),"High-risk","Other")</f>
        <v>Other</v>
      </c>
      <c r="U939" t="str">
        <f>IF(ChurnData[[#This Row],[TenureMonths]]&lt;=11,"0-11",IF(ChurnData[[#This Row],[TenureMonths]]&lt;=23,"12-23",IF(ChurnData[[#This Row],[TenureMonths]]&lt;=35,"24-35",IF(ChurnData[[#This Row],[TenureMonths]]&lt;=47,"36-47",IF(ChurnData[[#This Row],[TenureMonths]]&lt;=59,"48-59","60-72")))))</f>
        <v>0-11</v>
      </c>
      <c r="V939">
        <f>IF(ChurnData[[#This Row],[Churn]]="Yes",1,0)</f>
        <v>1</v>
      </c>
    </row>
    <row r="940" spans="1:22" x14ac:dyDescent="0.35">
      <c r="A940" t="s">
        <v>987</v>
      </c>
      <c r="B940" t="s">
        <v>36</v>
      </c>
      <c r="C940">
        <v>0</v>
      </c>
      <c r="D940" t="s">
        <v>21</v>
      </c>
      <c r="E940" t="s">
        <v>21</v>
      </c>
      <c r="F940" t="s">
        <v>58</v>
      </c>
      <c r="G940" s="2">
        <v>49</v>
      </c>
      <c r="H940" t="s">
        <v>20</v>
      </c>
      <c r="I940" t="s">
        <v>21</v>
      </c>
      <c r="J940" t="s">
        <v>28</v>
      </c>
      <c r="K940" t="s">
        <v>28</v>
      </c>
      <c r="L940" t="s">
        <v>29</v>
      </c>
      <c r="M940" t="s">
        <v>21</v>
      </c>
      <c r="N940" t="s">
        <v>34</v>
      </c>
      <c r="O940" s="1">
        <v>37.92</v>
      </c>
      <c r="P940" s="1">
        <v>1848</v>
      </c>
      <c r="Q940">
        <v>2</v>
      </c>
      <c r="R940" t="s">
        <v>21</v>
      </c>
      <c r="S940" t="str">
        <f>IF(ChurnData[[#This Row],[MonthlyCharges]]&lt;=30,"1. Up to 30",IF(ChurnData[[#This Row],[MonthlyCharges]]&lt;=50,"2. 31-50",IF(ChurnData[[#This Row],[MonthlyCharges]]&lt;=70,"3. 51-70",IF(ChurnData[[#This Row],[MonthlyCharges]]&lt;=90,"4. 71-90","5. Over 90"))))</f>
        <v>2. 31-50</v>
      </c>
      <c r="T940" t="str">
        <f>IF(AND(ChurnData[[#This Row],[Contract]]="Month-to-month",ChurnData[[#This Row],[InternetService]]="Fiber optic",ChurnData[[#This Row],[TenureMonths]]&lt;=11),"High-risk","Other")</f>
        <v>Other</v>
      </c>
      <c r="U940" t="str">
        <f>IF(ChurnData[[#This Row],[TenureMonths]]&lt;=11,"0-11",IF(ChurnData[[#This Row],[TenureMonths]]&lt;=23,"12-23",IF(ChurnData[[#This Row],[TenureMonths]]&lt;=35,"24-35",IF(ChurnData[[#This Row],[TenureMonths]]&lt;=47,"36-47",IF(ChurnData[[#This Row],[TenureMonths]]&lt;=59,"48-59","60-72")))))</f>
        <v>48-59</v>
      </c>
      <c r="V940">
        <f>IF(ChurnData[[#This Row],[Churn]]="Yes",1,0)</f>
        <v>0</v>
      </c>
    </row>
    <row r="941" spans="1:22" x14ac:dyDescent="0.35">
      <c r="A941" t="s">
        <v>988</v>
      </c>
      <c r="B941" t="s">
        <v>19</v>
      </c>
      <c r="C941">
        <v>0</v>
      </c>
      <c r="D941" t="s">
        <v>21</v>
      </c>
      <c r="E941" t="s">
        <v>21</v>
      </c>
      <c r="F941" t="s">
        <v>65</v>
      </c>
      <c r="G941" s="2">
        <v>31</v>
      </c>
      <c r="H941" t="s">
        <v>20</v>
      </c>
      <c r="I941" t="s">
        <v>32</v>
      </c>
      <c r="J941" t="s">
        <v>21</v>
      </c>
      <c r="K941" t="s">
        <v>21</v>
      </c>
      <c r="L941" t="s">
        <v>33</v>
      </c>
      <c r="M941" t="s">
        <v>21</v>
      </c>
      <c r="N941" t="s">
        <v>25</v>
      </c>
      <c r="O941" s="1">
        <v>62.29</v>
      </c>
      <c r="P941" s="1">
        <v>1983.88</v>
      </c>
      <c r="Q941">
        <v>1</v>
      </c>
      <c r="R941" t="s">
        <v>21</v>
      </c>
      <c r="S941" t="str">
        <f>IF(ChurnData[[#This Row],[MonthlyCharges]]&lt;=30,"1. Up to 30",IF(ChurnData[[#This Row],[MonthlyCharges]]&lt;=50,"2. 31-50",IF(ChurnData[[#This Row],[MonthlyCharges]]&lt;=70,"3. 51-70",IF(ChurnData[[#This Row],[MonthlyCharges]]&lt;=90,"4. 71-90","5. Over 90"))))</f>
        <v>3. 51-70</v>
      </c>
      <c r="T941" t="str">
        <f>IF(AND(ChurnData[[#This Row],[Contract]]="Month-to-month",ChurnData[[#This Row],[InternetService]]="Fiber optic",ChurnData[[#This Row],[TenureMonths]]&lt;=11),"High-risk","Other")</f>
        <v>Other</v>
      </c>
      <c r="U941" t="str">
        <f>IF(ChurnData[[#This Row],[TenureMonths]]&lt;=11,"0-11",IF(ChurnData[[#This Row],[TenureMonths]]&lt;=23,"12-23",IF(ChurnData[[#This Row],[TenureMonths]]&lt;=35,"24-35",IF(ChurnData[[#This Row],[TenureMonths]]&lt;=47,"36-47",IF(ChurnData[[#This Row],[TenureMonths]]&lt;=59,"48-59","60-72")))))</f>
        <v>24-35</v>
      </c>
      <c r="V941">
        <f>IF(ChurnData[[#This Row],[Churn]]="Yes",1,0)</f>
        <v>0</v>
      </c>
    </row>
    <row r="942" spans="1:22" x14ac:dyDescent="0.35">
      <c r="A942" t="s">
        <v>989</v>
      </c>
      <c r="B942" t="s">
        <v>36</v>
      </c>
      <c r="C942">
        <v>0</v>
      </c>
      <c r="D942" t="s">
        <v>20</v>
      </c>
      <c r="E942" t="s">
        <v>20</v>
      </c>
      <c r="F942" t="s">
        <v>41</v>
      </c>
      <c r="G942" s="2">
        <v>9</v>
      </c>
      <c r="H942" t="s">
        <v>20</v>
      </c>
      <c r="I942" t="s">
        <v>32</v>
      </c>
      <c r="J942" t="s">
        <v>21</v>
      </c>
      <c r="K942" t="s">
        <v>20</v>
      </c>
      <c r="L942" t="s">
        <v>33</v>
      </c>
      <c r="M942" t="s">
        <v>20</v>
      </c>
      <c r="N942" t="s">
        <v>43</v>
      </c>
      <c r="O942" s="1">
        <v>53.83</v>
      </c>
      <c r="P942" s="1">
        <v>491.02</v>
      </c>
      <c r="Q942">
        <v>0</v>
      </c>
      <c r="R942" t="s">
        <v>21</v>
      </c>
      <c r="S942" t="str">
        <f>IF(ChurnData[[#This Row],[MonthlyCharges]]&lt;=30,"1. Up to 30",IF(ChurnData[[#This Row],[MonthlyCharges]]&lt;=50,"2. 31-50",IF(ChurnData[[#This Row],[MonthlyCharges]]&lt;=70,"3. 51-70",IF(ChurnData[[#This Row],[MonthlyCharges]]&lt;=90,"4. 71-90","5. Over 90"))))</f>
        <v>3. 51-70</v>
      </c>
      <c r="T942" t="str">
        <f>IF(AND(ChurnData[[#This Row],[Contract]]="Month-to-month",ChurnData[[#This Row],[InternetService]]="Fiber optic",ChurnData[[#This Row],[TenureMonths]]&lt;=11),"High-risk","Other")</f>
        <v>Other</v>
      </c>
      <c r="U942" t="str">
        <f>IF(ChurnData[[#This Row],[TenureMonths]]&lt;=11,"0-11",IF(ChurnData[[#This Row],[TenureMonths]]&lt;=23,"12-23",IF(ChurnData[[#This Row],[TenureMonths]]&lt;=35,"24-35",IF(ChurnData[[#This Row],[TenureMonths]]&lt;=47,"36-47",IF(ChurnData[[#This Row],[TenureMonths]]&lt;=59,"48-59","60-72")))))</f>
        <v>0-11</v>
      </c>
      <c r="V942">
        <f>IF(ChurnData[[#This Row],[Churn]]="Yes",1,0)</f>
        <v>0</v>
      </c>
    </row>
    <row r="943" spans="1:22" x14ac:dyDescent="0.35">
      <c r="A943" t="s">
        <v>990</v>
      </c>
      <c r="B943" t="s">
        <v>19</v>
      </c>
      <c r="C943">
        <v>0</v>
      </c>
      <c r="D943" t="s">
        <v>20</v>
      </c>
      <c r="E943" t="s">
        <v>21</v>
      </c>
      <c r="F943" t="s">
        <v>45</v>
      </c>
      <c r="G943" s="2">
        <v>1</v>
      </c>
      <c r="H943" t="s">
        <v>20</v>
      </c>
      <c r="I943" t="s">
        <v>21</v>
      </c>
      <c r="J943" t="s">
        <v>28</v>
      </c>
      <c r="K943" t="s">
        <v>28</v>
      </c>
      <c r="L943" t="s">
        <v>33</v>
      </c>
      <c r="M943" t="s">
        <v>20</v>
      </c>
      <c r="N943" t="s">
        <v>43</v>
      </c>
      <c r="O943" s="1">
        <v>24.63</v>
      </c>
      <c r="P943" s="1">
        <v>25.02</v>
      </c>
      <c r="Q943">
        <v>2</v>
      </c>
      <c r="R943" t="s">
        <v>20</v>
      </c>
      <c r="S943" t="str">
        <f>IF(ChurnData[[#This Row],[MonthlyCharges]]&lt;=30,"1. Up to 30",IF(ChurnData[[#This Row],[MonthlyCharges]]&lt;=50,"2. 31-50",IF(ChurnData[[#This Row],[MonthlyCharges]]&lt;=70,"3. 51-70",IF(ChurnData[[#This Row],[MonthlyCharges]]&lt;=90,"4. 71-90","5. Over 90"))))</f>
        <v>1. Up to 30</v>
      </c>
      <c r="T943" t="str">
        <f>IF(AND(ChurnData[[#This Row],[Contract]]="Month-to-month",ChurnData[[#This Row],[InternetService]]="Fiber optic",ChurnData[[#This Row],[TenureMonths]]&lt;=11),"High-risk","Other")</f>
        <v>Other</v>
      </c>
      <c r="U943" t="str">
        <f>IF(ChurnData[[#This Row],[TenureMonths]]&lt;=11,"0-11",IF(ChurnData[[#This Row],[TenureMonths]]&lt;=23,"12-23",IF(ChurnData[[#This Row],[TenureMonths]]&lt;=35,"24-35",IF(ChurnData[[#This Row],[TenureMonths]]&lt;=47,"36-47",IF(ChurnData[[#This Row],[TenureMonths]]&lt;=59,"48-59","60-72")))))</f>
        <v>0-11</v>
      </c>
      <c r="V943">
        <f>IF(ChurnData[[#This Row],[Churn]]="Yes",1,0)</f>
        <v>1</v>
      </c>
    </row>
    <row r="944" spans="1:22" x14ac:dyDescent="0.35">
      <c r="A944" t="s">
        <v>991</v>
      </c>
      <c r="B944" t="s">
        <v>19</v>
      </c>
      <c r="C944">
        <v>0</v>
      </c>
      <c r="D944" t="s">
        <v>21</v>
      </c>
      <c r="E944" t="s">
        <v>21</v>
      </c>
      <c r="F944" t="s">
        <v>56</v>
      </c>
      <c r="G944" s="2">
        <v>4</v>
      </c>
      <c r="H944" t="s">
        <v>20</v>
      </c>
      <c r="I944" t="s">
        <v>32</v>
      </c>
      <c r="J944" t="s">
        <v>20</v>
      </c>
      <c r="K944" t="s">
        <v>20</v>
      </c>
      <c r="L944" t="s">
        <v>33</v>
      </c>
      <c r="M944" t="s">
        <v>21</v>
      </c>
      <c r="N944" t="s">
        <v>30</v>
      </c>
      <c r="O944" s="1">
        <v>57.85</v>
      </c>
      <c r="P944" s="1">
        <v>227.14</v>
      </c>
      <c r="Q944">
        <v>0</v>
      </c>
      <c r="R944" t="s">
        <v>21</v>
      </c>
      <c r="S944" t="str">
        <f>IF(ChurnData[[#This Row],[MonthlyCharges]]&lt;=30,"1. Up to 30",IF(ChurnData[[#This Row],[MonthlyCharges]]&lt;=50,"2. 31-50",IF(ChurnData[[#This Row],[MonthlyCharges]]&lt;=70,"3. 51-70",IF(ChurnData[[#This Row],[MonthlyCharges]]&lt;=90,"4. 71-90","5. Over 90"))))</f>
        <v>3. 51-70</v>
      </c>
      <c r="T944" t="str">
        <f>IF(AND(ChurnData[[#This Row],[Contract]]="Month-to-month",ChurnData[[#This Row],[InternetService]]="Fiber optic",ChurnData[[#This Row],[TenureMonths]]&lt;=11),"High-risk","Other")</f>
        <v>Other</v>
      </c>
      <c r="U944" t="str">
        <f>IF(ChurnData[[#This Row],[TenureMonths]]&lt;=11,"0-11",IF(ChurnData[[#This Row],[TenureMonths]]&lt;=23,"12-23",IF(ChurnData[[#This Row],[TenureMonths]]&lt;=35,"24-35",IF(ChurnData[[#This Row],[TenureMonths]]&lt;=47,"36-47",IF(ChurnData[[#This Row],[TenureMonths]]&lt;=59,"48-59","60-72")))))</f>
        <v>0-11</v>
      </c>
      <c r="V944">
        <f>IF(ChurnData[[#This Row],[Churn]]="Yes",1,0)</f>
        <v>0</v>
      </c>
    </row>
    <row r="945" spans="1:22" x14ac:dyDescent="0.35">
      <c r="A945" t="s">
        <v>992</v>
      </c>
      <c r="B945" t="s">
        <v>36</v>
      </c>
      <c r="C945">
        <v>0</v>
      </c>
      <c r="D945" t="s">
        <v>21</v>
      </c>
      <c r="E945" t="s">
        <v>21</v>
      </c>
      <c r="F945" t="s">
        <v>37</v>
      </c>
      <c r="G945" s="2">
        <v>12</v>
      </c>
      <c r="H945" t="s">
        <v>20</v>
      </c>
      <c r="I945" t="s">
        <v>23</v>
      </c>
      <c r="J945" t="s">
        <v>21</v>
      </c>
      <c r="K945" t="s">
        <v>20</v>
      </c>
      <c r="L945" t="s">
        <v>33</v>
      </c>
      <c r="M945" t="s">
        <v>20</v>
      </c>
      <c r="N945" t="s">
        <v>43</v>
      </c>
      <c r="O945" s="1">
        <v>89.2</v>
      </c>
      <c r="P945" s="1">
        <v>1049.47</v>
      </c>
      <c r="Q945">
        <v>1</v>
      </c>
      <c r="R945" t="s">
        <v>20</v>
      </c>
      <c r="S945" t="str">
        <f>IF(ChurnData[[#This Row],[MonthlyCharges]]&lt;=30,"1. Up to 30",IF(ChurnData[[#This Row],[MonthlyCharges]]&lt;=50,"2. 31-50",IF(ChurnData[[#This Row],[MonthlyCharges]]&lt;=70,"3. 51-70",IF(ChurnData[[#This Row],[MonthlyCharges]]&lt;=90,"4. 71-90","5. Over 90"))))</f>
        <v>4. 71-90</v>
      </c>
      <c r="T945" t="str">
        <f>IF(AND(ChurnData[[#This Row],[Contract]]="Month-to-month",ChurnData[[#This Row],[InternetService]]="Fiber optic",ChurnData[[#This Row],[TenureMonths]]&lt;=11),"High-risk","Other")</f>
        <v>Other</v>
      </c>
      <c r="U945" t="str">
        <f>IF(ChurnData[[#This Row],[TenureMonths]]&lt;=11,"0-11",IF(ChurnData[[#This Row],[TenureMonths]]&lt;=23,"12-23",IF(ChurnData[[#This Row],[TenureMonths]]&lt;=35,"24-35",IF(ChurnData[[#This Row],[TenureMonths]]&lt;=47,"36-47",IF(ChurnData[[#This Row],[TenureMonths]]&lt;=59,"48-59","60-72")))))</f>
        <v>12-23</v>
      </c>
      <c r="V945">
        <f>IF(ChurnData[[#This Row],[Churn]]="Yes",1,0)</f>
        <v>1</v>
      </c>
    </row>
    <row r="946" spans="1:22" x14ac:dyDescent="0.35">
      <c r="A946" t="s">
        <v>993</v>
      </c>
      <c r="B946" t="s">
        <v>36</v>
      </c>
      <c r="C946">
        <v>0</v>
      </c>
      <c r="D946" t="s">
        <v>21</v>
      </c>
      <c r="E946" t="s">
        <v>21</v>
      </c>
      <c r="F946" t="s">
        <v>56</v>
      </c>
      <c r="G946" s="2">
        <v>6</v>
      </c>
      <c r="H946" t="s">
        <v>20</v>
      </c>
      <c r="I946" t="s">
        <v>32</v>
      </c>
      <c r="J946" t="s">
        <v>21</v>
      </c>
      <c r="K946" t="s">
        <v>21</v>
      </c>
      <c r="L946" t="s">
        <v>33</v>
      </c>
      <c r="M946" t="s">
        <v>21</v>
      </c>
      <c r="N946" t="s">
        <v>34</v>
      </c>
      <c r="O946" s="1">
        <v>57.91</v>
      </c>
      <c r="P946" s="1">
        <v>343.81</v>
      </c>
      <c r="Q946">
        <v>2</v>
      </c>
      <c r="R946" t="s">
        <v>20</v>
      </c>
      <c r="S946" t="str">
        <f>IF(ChurnData[[#This Row],[MonthlyCharges]]&lt;=30,"1. Up to 30",IF(ChurnData[[#This Row],[MonthlyCharges]]&lt;=50,"2. 31-50",IF(ChurnData[[#This Row],[MonthlyCharges]]&lt;=70,"3. 51-70",IF(ChurnData[[#This Row],[MonthlyCharges]]&lt;=90,"4. 71-90","5. Over 90"))))</f>
        <v>3. 51-70</v>
      </c>
      <c r="T946" t="str">
        <f>IF(AND(ChurnData[[#This Row],[Contract]]="Month-to-month",ChurnData[[#This Row],[InternetService]]="Fiber optic",ChurnData[[#This Row],[TenureMonths]]&lt;=11),"High-risk","Other")</f>
        <v>Other</v>
      </c>
      <c r="U946" t="str">
        <f>IF(ChurnData[[#This Row],[TenureMonths]]&lt;=11,"0-11",IF(ChurnData[[#This Row],[TenureMonths]]&lt;=23,"12-23",IF(ChurnData[[#This Row],[TenureMonths]]&lt;=35,"24-35",IF(ChurnData[[#This Row],[TenureMonths]]&lt;=47,"36-47",IF(ChurnData[[#This Row],[TenureMonths]]&lt;=59,"48-59","60-72")))))</f>
        <v>0-11</v>
      </c>
      <c r="V946">
        <f>IF(ChurnData[[#This Row],[Churn]]="Yes",1,0)</f>
        <v>1</v>
      </c>
    </row>
    <row r="947" spans="1:22" x14ac:dyDescent="0.35">
      <c r="A947" t="s">
        <v>994</v>
      </c>
      <c r="B947" t="s">
        <v>36</v>
      </c>
      <c r="C947">
        <v>0</v>
      </c>
      <c r="D947" t="s">
        <v>20</v>
      </c>
      <c r="E947" t="s">
        <v>21</v>
      </c>
      <c r="F947" t="s">
        <v>22</v>
      </c>
      <c r="G947" s="2">
        <v>20</v>
      </c>
      <c r="H947" t="s">
        <v>20</v>
      </c>
      <c r="I947" t="s">
        <v>32</v>
      </c>
      <c r="J947" t="s">
        <v>20</v>
      </c>
      <c r="K947" t="s">
        <v>20</v>
      </c>
      <c r="L947" t="s">
        <v>33</v>
      </c>
      <c r="M947" t="s">
        <v>20</v>
      </c>
      <c r="N947" t="s">
        <v>34</v>
      </c>
      <c r="O947" s="1">
        <v>59.16</v>
      </c>
      <c r="P947" s="1">
        <v>1211.05</v>
      </c>
      <c r="Q947">
        <v>3</v>
      </c>
      <c r="R947" t="s">
        <v>21</v>
      </c>
      <c r="S947" t="str">
        <f>IF(ChurnData[[#This Row],[MonthlyCharges]]&lt;=30,"1. Up to 30",IF(ChurnData[[#This Row],[MonthlyCharges]]&lt;=50,"2. 31-50",IF(ChurnData[[#This Row],[MonthlyCharges]]&lt;=70,"3. 51-70",IF(ChurnData[[#This Row],[MonthlyCharges]]&lt;=90,"4. 71-90","5. Over 90"))))</f>
        <v>3. 51-70</v>
      </c>
      <c r="T947" t="str">
        <f>IF(AND(ChurnData[[#This Row],[Contract]]="Month-to-month",ChurnData[[#This Row],[InternetService]]="Fiber optic",ChurnData[[#This Row],[TenureMonths]]&lt;=11),"High-risk","Other")</f>
        <v>Other</v>
      </c>
      <c r="U947" t="str">
        <f>IF(ChurnData[[#This Row],[TenureMonths]]&lt;=11,"0-11",IF(ChurnData[[#This Row],[TenureMonths]]&lt;=23,"12-23",IF(ChurnData[[#This Row],[TenureMonths]]&lt;=35,"24-35",IF(ChurnData[[#This Row],[TenureMonths]]&lt;=47,"36-47",IF(ChurnData[[#This Row],[TenureMonths]]&lt;=59,"48-59","60-72")))))</f>
        <v>12-23</v>
      </c>
      <c r="V947">
        <f>IF(ChurnData[[#This Row],[Churn]]="Yes",1,0)</f>
        <v>0</v>
      </c>
    </row>
    <row r="948" spans="1:22" x14ac:dyDescent="0.35">
      <c r="A948" t="s">
        <v>995</v>
      </c>
      <c r="B948" t="s">
        <v>36</v>
      </c>
      <c r="C948">
        <v>0</v>
      </c>
      <c r="D948" t="s">
        <v>20</v>
      </c>
      <c r="E948" t="s">
        <v>21</v>
      </c>
      <c r="F948" t="s">
        <v>58</v>
      </c>
      <c r="G948" s="2">
        <v>15</v>
      </c>
      <c r="H948" t="s">
        <v>20</v>
      </c>
      <c r="I948" t="s">
        <v>23</v>
      </c>
      <c r="J948" t="s">
        <v>21</v>
      </c>
      <c r="K948" t="s">
        <v>21</v>
      </c>
      <c r="L948" t="s">
        <v>33</v>
      </c>
      <c r="M948" t="s">
        <v>20</v>
      </c>
      <c r="N948" t="s">
        <v>34</v>
      </c>
      <c r="O948" s="1">
        <v>79.03</v>
      </c>
      <c r="P948" s="1">
        <v>1198.24</v>
      </c>
      <c r="Q948">
        <v>4</v>
      </c>
      <c r="R948" t="s">
        <v>20</v>
      </c>
      <c r="S948" t="str">
        <f>IF(ChurnData[[#This Row],[MonthlyCharges]]&lt;=30,"1. Up to 30",IF(ChurnData[[#This Row],[MonthlyCharges]]&lt;=50,"2. 31-50",IF(ChurnData[[#This Row],[MonthlyCharges]]&lt;=70,"3. 51-70",IF(ChurnData[[#This Row],[MonthlyCharges]]&lt;=90,"4. 71-90","5. Over 90"))))</f>
        <v>4. 71-90</v>
      </c>
      <c r="T948" t="str">
        <f>IF(AND(ChurnData[[#This Row],[Contract]]="Month-to-month",ChurnData[[#This Row],[InternetService]]="Fiber optic",ChurnData[[#This Row],[TenureMonths]]&lt;=11),"High-risk","Other")</f>
        <v>Other</v>
      </c>
      <c r="U948" t="str">
        <f>IF(ChurnData[[#This Row],[TenureMonths]]&lt;=11,"0-11",IF(ChurnData[[#This Row],[TenureMonths]]&lt;=23,"12-23",IF(ChurnData[[#This Row],[TenureMonths]]&lt;=35,"24-35",IF(ChurnData[[#This Row],[TenureMonths]]&lt;=47,"36-47",IF(ChurnData[[#This Row],[TenureMonths]]&lt;=59,"48-59","60-72")))))</f>
        <v>12-23</v>
      </c>
      <c r="V948">
        <f>IF(ChurnData[[#This Row],[Churn]]="Yes",1,0)</f>
        <v>1</v>
      </c>
    </row>
    <row r="949" spans="1:22" x14ac:dyDescent="0.35">
      <c r="A949" t="s">
        <v>996</v>
      </c>
      <c r="B949" t="s">
        <v>36</v>
      </c>
      <c r="C949">
        <v>0</v>
      </c>
      <c r="D949" t="s">
        <v>21</v>
      </c>
      <c r="E949" t="s">
        <v>21</v>
      </c>
      <c r="F949" t="s">
        <v>49</v>
      </c>
      <c r="G949" s="2">
        <v>14</v>
      </c>
      <c r="H949" t="s">
        <v>20</v>
      </c>
      <c r="I949" t="s">
        <v>32</v>
      </c>
      <c r="J949" t="s">
        <v>21</v>
      </c>
      <c r="K949" t="s">
        <v>21</v>
      </c>
      <c r="L949" t="s">
        <v>33</v>
      </c>
      <c r="M949" t="s">
        <v>20</v>
      </c>
      <c r="N949" t="s">
        <v>34</v>
      </c>
      <c r="O949" s="1">
        <v>55.74</v>
      </c>
      <c r="P949" s="1">
        <v>775.58</v>
      </c>
      <c r="Q949">
        <v>4</v>
      </c>
      <c r="R949" t="s">
        <v>21</v>
      </c>
      <c r="S949" t="str">
        <f>IF(ChurnData[[#This Row],[MonthlyCharges]]&lt;=30,"1. Up to 30",IF(ChurnData[[#This Row],[MonthlyCharges]]&lt;=50,"2. 31-50",IF(ChurnData[[#This Row],[MonthlyCharges]]&lt;=70,"3. 51-70",IF(ChurnData[[#This Row],[MonthlyCharges]]&lt;=90,"4. 71-90","5. Over 90"))))</f>
        <v>3. 51-70</v>
      </c>
      <c r="T949" t="str">
        <f>IF(AND(ChurnData[[#This Row],[Contract]]="Month-to-month",ChurnData[[#This Row],[InternetService]]="Fiber optic",ChurnData[[#This Row],[TenureMonths]]&lt;=11),"High-risk","Other")</f>
        <v>Other</v>
      </c>
      <c r="U949" t="str">
        <f>IF(ChurnData[[#This Row],[TenureMonths]]&lt;=11,"0-11",IF(ChurnData[[#This Row],[TenureMonths]]&lt;=23,"12-23",IF(ChurnData[[#This Row],[TenureMonths]]&lt;=35,"24-35",IF(ChurnData[[#This Row],[TenureMonths]]&lt;=47,"36-47",IF(ChurnData[[#This Row],[TenureMonths]]&lt;=59,"48-59","60-72")))))</f>
        <v>12-23</v>
      </c>
      <c r="V949">
        <f>IF(ChurnData[[#This Row],[Churn]]="Yes",1,0)</f>
        <v>0</v>
      </c>
    </row>
    <row r="950" spans="1:22" x14ac:dyDescent="0.35">
      <c r="A950" t="s">
        <v>997</v>
      </c>
      <c r="B950" t="s">
        <v>19</v>
      </c>
      <c r="C950">
        <v>0</v>
      </c>
      <c r="D950" t="s">
        <v>21</v>
      </c>
      <c r="E950" t="s">
        <v>21</v>
      </c>
      <c r="F950" t="s">
        <v>37</v>
      </c>
      <c r="G950" s="2">
        <v>50</v>
      </c>
      <c r="H950" t="s">
        <v>20</v>
      </c>
      <c r="I950" t="s">
        <v>21</v>
      </c>
      <c r="J950" t="s">
        <v>28</v>
      </c>
      <c r="K950" t="s">
        <v>28</v>
      </c>
      <c r="L950" t="s">
        <v>29</v>
      </c>
      <c r="M950" t="s">
        <v>21</v>
      </c>
      <c r="N950" t="s">
        <v>30</v>
      </c>
      <c r="O950" s="1">
        <v>25.79</v>
      </c>
      <c r="P950" s="1">
        <v>1276.6400000000001</v>
      </c>
      <c r="Q950">
        <v>2</v>
      </c>
      <c r="R950" t="s">
        <v>21</v>
      </c>
      <c r="S950" t="str">
        <f>IF(ChurnData[[#This Row],[MonthlyCharges]]&lt;=30,"1. Up to 30",IF(ChurnData[[#This Row],[MonthlyCharges]]&lt;=50,"2. 31-50",IF(ChurnData[[#This Row],[MonthlyCharges]]&lt;=70,"3. 51-70",IF(ChurnData[[#This Row],[MonthlyCharges]]&lt;=90,"4. 71-90","5. Over 90"))))</f>
        <v>1. Up to 30</v>
      </c>
      <c r="T950" t="str">
        <f>IF(AND(ChurnData[[#This Row],[Contract]]="Month-to-month",ChurnData[[#This Row],[InternetService]]="Fiber optic",ChurnData[[#This Row],[TenureMonths]]&lt;=11),"High-risk","Other")</f>
        <v>Other</v>
      </c>
      <c r="U950" t="str">
        <f>IF(ChurnData[[#This Row],[TenureMonths]]&lt;=11,"0-11",IF(ChurnData[[#This Row],[TenureMonths]]&lt;=23,"12-23",IF(ChurnData[[#This Row],[TenureMonths]]&lt;=35,"24-35",IF(ChurnData[[#This Row],[TenureMonths]]&lt;=47,"36-47",IF(ChurnData[[#This Row],[TenureMonths]]&lt;=59,"48-59","60-72")))))</f>
        <v>48-59</v>
      </c>
      <c r="V950">
        <f>IF(ChurnData[[#This Row],[Churn]]="Yes",1,0)</f>
        <v>0</v>
      </c>
    </row>
    <row r="951" spans="1:22" x14ac:dyDescent="0.35">
      <c r="A951" t="s">
        <v>998</v>
      </c>
      <c r="B951" t="s">
        <v>36</v>
      </c>
      <c r="C951">
        <v>0</v>
      </c>
      <c r="D951" t="s">
        <v>20</v>
      </c>
      <c r="E951" t="s">
        <v>21</v>
      </c>
      <c r="F951" t="s">
        <v>39</v>
      </c>
      <c r="G951" s="2">
        <v>30</v>
      </c>
      <c r="H951" t="s">
        <v>21</v>
      </c>
      <c r="I951" t="s">
        <v>32</v>
      </c>
      <c r="J951" t="s">
        <v>20</v>
      </c>
      <c r="K951" t="s">
        <v>20</v>
      </c>
      <c r="L951" t="s">
        <v>24</v>
      </c>
      <c r="M951" t="s">
        <v>20</v>
      </c>
      <c r="N951" t="s">
        <v>25</v>
      </c>
      <c r="O951" s="1">
        <v>60.62</v>
      </c>
      <c r="P951" s="1">
        <v>1795.08</v>
      </c>
      <c r="Q951">
        <v>1</v>
      </c>
      <c r="R951" t="s">
        <v>21</v>
      </c>
      <c r="S951" t="str">
        <f>IF(ChurnData[[#This Row],[MonthlyCharges]]&lt;=30,"1. Up to 30",IF(ChurnData[[#This Row],[MonthlyCharges]]&lt;=50,"2. 31-50",IF(ChurnData[[#This Row],[MonthlyCharges]]&lt;=70,"3. 51-70",IF(ChurnData[[#This Row],[MonthlyCharges]]&lt;=90,"4. 71-90","5. Over 90"))))</f>
        <v>3. 51-70</v>
      </c>
      <c r="T951" t="str">
        <f>IF(AND(ChurnData[[#This Row],[Contract]]="Month-to-month",ChurnData[[#This Row],[InternetService]]="Fiber optic",ChurnData[[#This Row],[TenureMonths]]&lt;=11),"High-risk","Other")</f>
        <v>Other</v>
      </c>
      <c r="U951" t="str">
        <f>IF(ChurnData[[#This Row],[TenureMonths]]&lt;=11,"0-11",IF(ChurnData[[#This Row],[TenureMonths]]&lt;=23,"12-23",IF(ChurnData[[#This Row],[TenureMonths]]&lt;=35,"24-35",IF(ChurnData[[#This Row],[TenureMonths]]&lt;=47,"36-47",IF(ChurnData[[#This Row],[TenureMonths]]&lt;=59,"48-59","60-72")))))</f>
        <v>24-35</v>
      </c>
      <c r="V951">
        <f>IF(ChurnData[[#This Row],[Churn]]="Yes",1,0)</f>
        <v>0</v>
      </c>
    </row>
    <row r="952" spans="1:22" x14ac:dyDescent="0.35">
      <c r="A952" t="s">
        <v>999</v>
      </c>
      <c r="B952" t="s">
        <v>36</v>
      </c>
      <c r="C952">
        <v>0</v>
      </c>
      <c r="D952" t="s">
        <v>21</v>
      </c>
      <c r="E952" t="s">
        <v>21</v>
      </c>
      <c r="F952" t="s">
        <v>58</v>
      </c>
      <c r="G952" s="2">
        <v>39</v>
      </c>
      <c r="H952" t="s">
        <v>20</v>
      </c>
      <c r="I952" t="s">
        <v>23</v>
      </c>
      <c r="J952" t="s">
        <v>21</v>
      </c>
      <c r="K952" t="s">
        <v>21</v>
      </c>
      <c r="L952" t="s">
        <v>29</v>
      </c>
      <c r="M952" t="s">
        <v>20</v>
      </c>
      <c r="N952" t="s">
        <v>34</v>
      </c>
      <c r="O952" s="1">
        <v>86.09</v>
      </c>
      <c r="P952" s="1">
        <v>3373.95</v>
      </c>
      <c r="Q952">
        <v>4</v>
      </c>
      <c r="R952" t="s">
        <v>21</v>
      </c>
      <c r="S952" t="str">
        <f>IF(ChurnData[[#This Row],[MonthlyCharges]]&lt;=30,"1. Up to 30",IF(ChurnData[[#This Row],[MonthlyCharges]]&lt;=50,"2. 31-50",IF(ChurnData[[#This Row],[MonthlyCharges]]&lt;=70,"3. 51-70",IF(ChurnData[[#This Row],[MonthlyCharges]]&lt;=90,"4. 71-90","5. Over 90"))))</f>
        <v>4. 71-90</v>
      </c>
      <c r="T952" t="str">
        <f>IF(AND(ChurnData[[#This Row],[Contract]]="Month-to-month",ChurnData[[#This Row],[InternetService]]="Fiber optic",ChurnData[[#This Row],[TenureMonths]]&lt;=11),"High-risk","Other")</f>
        <v>Other</v>
      </c>
      <c r="U952" t="str">
        <f>IF(ChurnData[[#This Row],[TenureMonths]]&lt;=11,"0-11",IF(ChurnData[[#This Row],[TenureMonths]]&lt;=23,"12-23",IF(ChurnData[[#This Row],[TenureMonths]]&lt;=35,"24-35",IF(ChurnData[[#This Row],[TenureMonths]]&lt;=47,"36-47",IF(ChurnData[[#This Row],[TenureMonths]]&lt;=59,"48-59","60-72")))))</f>
        <v>36-47</v>
      </c>
      <c r="V952">
        <f>IF(ChurnData[[#This Row],[Churn]]="Yes",1,0)</f>
        <v>0</v>
      </c>
    </row>
    <row r="953" spans="1:22" x14ac:dyDescent="0.35">
      <c r="A953" t="s">
        <v>1000</v>
      </c>
      <c r="B953" t="s">
        <v>19</v>
      </c>
      <c r="C953">
        <v>0</v>
      </c>
      <c r="D953" t="s">
        <v>20</v>
      </c>
      <c r="E953" t="s">
        <v>21</v>
      </c>
      <c r="F953" t="s">
        <v>37</v>
      </c>
      <c r="G953" s="2">
        <v>72</v>
      </c>
      <c r="H953" t="s">
        <v>20</v>
      </c>
      <c r="I953" t="s">
        <v>21</v>
      </c>
      <c r="J953" t="s">
        <v>28</v>
      </c>
      <c r="K953" t="s">
        <v>28</v>
      </c>
      <c r="L953" t="s">
        <v>33</v>
      </c>
      <c r="M953" t="s">
        <v>21</v>
      </c>
      <c r="N953" t="s">
        <v>34</v>
      </c>
      <c r="O953" s="1">
        <v>18</v>
      </c>
      <c r="P953" s="1">
        <v>1295.99</v>
      </c>
      <c r="Q953">
        <v>1</v>
      </c>
      <c r="R953" t="s">
        <v>21</v>
      </c>
      <c r="S953" t="str">
        <f>IF(ChurnData[[#This Row],[MonthlyCharges]]&lt;=30,"1. Up to 30",IF(ChurnData[[#This Row],[MonthlyCharges]]&lt;=50,"2. 31-50",IF(ChurnData[[#This Row],[MonthlyCharges]]&lt;=70,"3. 51-70",IF(ChurnData[[#This Row],[MonthlyCharges]]&lt;=90,"4. 71-90","5. Over 90"))))</f>
        <v>1. Up to 30</v>
      </c>
      <c r="T953" t="str">
        <f>IF(AND(ChurnData[[#This Row],[Contract]]="Month-to-month",ChurnData[[#This Row],[InternetService]]="Fiber optic",ChurnData[[#This Row],[TenureMonths]]&lt;=11),"High-risk","Other")</f>
        <v>Other</v>
      </c>
      <c r="U953" t="str">
        <f>IF(ChurnData[[#This Row],[TenureMonths]]&lt;=11,"0-11",IF(ChurnData[[#This Row],[TenureMonths]]&lt;=23,"12-23",IF(ChurnData[[#This Row],[TenureMonths]]&lt;=35,"24-35",IF(ChurnData[[#This Row],[TenureMonths]]&lt;=47,"36-47",IF(ChurnData[[#This Row],[TenureMonths]]&lt;=59,"48-59","60-72")))))</f>
        <v>60-72</v>
      </c>
      <c r="V953">
        <f>IF(ChurnData[[#This Row],[Churn]]="Yes",1,0)</f>
        <v>0</v>
      </c>
    </row>
    <row r="954" spans="1:22" x14ac:dyDescent="0.35">
      <c r="A954" t="s">
        <v>1001</v>
      </c>
      <c r="B954" t="s">
        <v>19</v>
      </c>
      <c r="C954">
        <v>0</v>
      </c>
      <c r="D954" t="s">
        <v>20</v>
      </c>
      <c r="E954" t="s">
        <v>21</v>
      </c>
      <c r="F954" t="s">
        <v>65</v>
      </c>
      <c r="G954" s="2">
        <v>41</v>
      </c>
      <c r="H954" t="s">
        <v>20</v>
      </c>
      <c r="I954" t="s">
        <v>23</v>
      </c>
      <c r="J954" t="s">
        <v>20</v>
      </c>
      <c r="K954" t="s">
        <v>21</v>
      </c>
      <c r="L954" t="s">
        <v>29</v>
      </c>
      <c r="M954" t="s">
        <v>20</v>
      </c>
      <c r="N954" t="s">
        <v>25</v>
      </c>
      <c r="O954" s="1">
        <v>83.36</v>
      </c>
      <c r="P954" s="1">
        <v>3487.83</v>
      </c>
      <c r="Q954">
        <v>1</v>
      </c>
      <c r="R954" t="s">
        <v>21</v>
      </c>
      <c r="S954" t="str">
        <f>IF(ChurnData[[#This Row],[MonthlyCharges]]&lt;=30,"1. Up to 30",IF(ChurnData[[#This Row],[MonthlyCharges]]&lt;=50,"2. 31-50",IF(ChurnData[[#This Row],[MonthlyCharges]]&lt;=70,"3. 51-70",IF(ChurnData[[#This Row],[MonthlyCharges]]&lt;=90,"4. 71-90","5. Over 90"))))</f>
        <v>4. 71-90</v>
      </c>
      <c r="T954" t="str">
        <f>IF(AND(ChurnData[[#This Row],[Contract]]="Month-to-month",ChurnData[[#This Row],[InternetService]]="Fiber optic",ChurnData[[#This Row],[TenureMonths]]&lt;=11),"High-risk","Other")</f>
        <v>Other</v>
      </c>
      <c r="U954" t="str">
        <f>IF(ChurnData[[#This Row],[TenureMonths]]&lt;=11,"0-11",IF(ChurnData[[#This Row],[TenureMonths]]&lt;=23,"12-23",IF(ChurnData[[#This Row],[TenureMonths]]&lt;=35,"24-35",IF(ChurnData[[#This Row],[TenureMonths]]&lt;=47,"36-47",IF(ChurnData[[#This Row],[TenureMonths]]&lt;=59,"48-59","60-72")))))</f>
        <v>36-47</v>
      </c>
      <c r="V954">
        <f>IF(ChurnData[[#This Row],[Churn]]="Yes",1,0)</f>
        <v>0</v>
      </c>
    </row>
    <row r="955" spans="1:22" x14ac:dyDescent="0.35">
      <c r="A955" t="s">
        <v>1002</v>
      </c>
      <c r="B955" t="s">
        <v>19</v>
      </c>
      <c r="C955">
        <v>1</v>
      </c>
      <c r="D955" t="s">
        <v>20</v>
      </c>
      <c r="E955" t="s">
        <v>20</v>
      </c>
      <c r="F955" t="s">
        <v>75</v>
      </c>
      <c r="G955" s="2">
        <v>31</v>
      </c>
      <c r="H955" t="s">
        <v>20</v>
      </c>
      <c r="I955" t="s">
        <v>21</v>
      </c>
      <c r="J955" t="s">
        <v>28</v>
      </c>
      <c r="K955" t="s">
        <v>28</v>
      </c>
      <c r="L955" t="s">
        <v>24</v>
      </c>
      <c r="M955" t="s">
        <v>21</v>
      </c>
      <c r="N955" t="s">
        <v>43</v>
      </c>
      <c r="O955" s="1">
        <v>28.24</v>
      </c>
      <c r="P955" s="1">
        <v>858.93</v>
      </c>
      <c r="Q955">
        <v>0</v>
      </c>
      <c r="R955" t="s">
        <v>21</v>
      </c>
      <c r="S955" t="str">
        <f>IF(ChurnData[[#This Row],[MonthlyCharges]]&lt;=30,"1. Up to 30",IF(ChurnData[[#This Row],[MonthlyCharges]]&lt;=50,"2. 31-50",IF(ChurnData[[#This Row],[MonthlyCharges]]&lt;=70,"3. 51-70",IF(ChurnData[[#This Row],[MonthlyCharges]]&lt;=90,"4. 71-90","5. Over 90"))))</f>
        <v>1. Up to 30</v>
      </c>
      <c r="T955" t="str">
        <f>IF(AND(ChurnData[[#This Row],[Contract]]="Month-to-month",ChurnData[[#This Row],[InternetService]]="Fiber optic",ChurnData[[#This Row],[TenureMonths]]&lt;=11),"High-risk","Other")</f>
        <v>Other</v>
      </c>
      <c r="U955" t="str">
        <f>IF(ChurnData[[#This Row],[TenureMonths]]&lt;=11,"0-11",IF(ChurnData[[#This Row],[TenureMonths]]&lt;=23,"12-23",IF(ChurnData[[#This Row],[TenureMonths]]&lt;=35,"24-35",IF(ChurnData[[#This Row],[TenureMonths]]&lt;=47,"36-47",IF(ChurnData[[#This Row],[TenureMonths]]&lt;=59,"48-59","60-72")))))</f>
        <v>24-35</v>
      </c>
      <c r="V955">
        <f>IF(ChurnData[[#This Row],[Churn]]="Yes",1,0)</f>
        <v>0</v>
      </c>
    </row>
    <row r="956" spans="1:22" x14ac:dyDescent="0.35">
      <c r="A956" t="s">
        <v>1003</v>
      </c>
      <c r="B956" t="s">
        <v>19</v>
      </c>
      <c r="C956">
        <v>0</v>
      </c>
      <c r="D956" t="s">
        <v>21</v>
      </c>
      <c r="E956" t="s">
        <v>21</v>
      </c>
      <c r="F956" t="s">
        <v>45</v>
      </c>
      <c r="G956" s="2">
        <v>19</v>
      </c>
      <c r="H956" t="s">
        <v>20</v>
      </c>
      <c r="I956" t="s">
        <v>32</v>
      </c>
      <c r="J956" t="s">
        <v>21</v>
      </c>
      <c r="K956" t="s">
        <v>20</v>
      </c>
      <c r="L956" t="s">
        <v>33</v>
      </c>
      <c r="M956" t="s">
        <v>21</v>
      </c>
      <c r="N956" t="s">
        <v>30</v>
      </c>
      <c r="O956" s="1">
        <v>55.66</v>
      </c>
      <c r="P956" s="1">
        <v>1070.68</v>
      </c>
      <c r="Q956">
        <v>2</v>
      </c>
      <c r="R956" t="s">
        <v>20</v>
      </c>
      <c r="S956" t="str">
        <f>IF(ChurnData[[#This Row],[MonthlyCharges]]&lt;=30,"1. Up to 30",IF(ChurnData[[#This Row],[MonthlyCharges]]&lt;=50,"2. 31-50",IF(ChurnData[[#This Row],[MonthlyCharges]]&lt;=70,"3. 51-70",IF(ChurnData[[#This Row],[MonthlyCharges]]&lt;=90,"4. 71-90","5. Over 90"))))</f>
        <v>3. 51-70</v>
      </c>
      <c r="T956" t="str">
        <f>IF(AND(ChurnData[[#This Row],[Contract]]="Month-to-month",ChurnData[[#This Row],[InternetService]]="Fiber optic",ChurnData[[#This Row],[TenureMonths]]&lt;=11),"High-risk","Other")</f>
        <v>Other</v>
      </c>
      <c r="U956" t="str">
        <f>IF(ChurnData[[#This Row],[TenureMonths]]&lt;=11,"0-11",IF(ChurnData[[#This Row],[TenureMonths]]&lt;=23,"12-23",IF(ChurnData[[#This Row],[TenureMonths]]&lt;=35,"24-35",IF(ChurnData[[#This Row],[TenureMonths]]&lt;=47,"36-47",IF(ChurnData[[#This Row],[TenureMonths]]&lt;=59,"48-59","60-72")))))</f>
        <v>12-23</v>
      </c>
      <c r="V956">
        <f>IF(ChurnData[[#This Row],[Churn]]="Yes",1,0)</f>
        <v>1</v>
      </c>
    </row>
    <row r="957" spans="1:22" x14ac:dyDescent="0.35">
      <c r="A957" t="s">
        <v>1004</v>
      </c>
      <c r="B957" t="s">
        <v>19</v>
      </c>
      <c r="C957">
        <v>0</v>
      </c>
      <c r="D957" t="s">
        <v>20</v>
      </c>
      <c r="E957" t="s">
        <v>20</v>
      </c>
      <c r="F957" t="s">
        <v>75</v>
      </c>
      <c r="G957" s="2">
        <v>47</v>
      </c>
      <c r="H957" t="s">
        <v>20</v>
      </c>
      <c r="I957" t="s">
        <v>21</v>
      </c>
      <c r="J957" t="s">
        <v>28</v>
      </c>
      <c r="K957" t="s">
        <v>28</v>
      </c>
      <c r="L957" t="s">
        <v>24</v>
      </c>
      <c r="M957" t="s">
        <v>20</v>
      </c>
      <c r="N957" t="s">
        <v>25</v>
      </c>
      <c r="O957" s="1">
        <v>29.69</v>
      </c>
      <c r="P957" s="1">
        <v>1430.94</v>
      </c>
      <c r="Q957">
        <v>4</v>
      </c>
      <c r="R957" t="s">
        <v>21</v>
      </c>
      <c r="S957" t="str">
        <f>IF(ChurnData[[#This Row],[MonthlyCharges]]&lt;=30,"1. Up to 30",IF(ChurnData[[#This Row],[MonthlyCharges]]&lt;=50,"2. 31-50",IF(ChurnData[[#This Row],[MonthlyCharges]]&lt;=70,"3. 51-70",IF(ChurnData[[#This Row],[MonthlyCharges]]&lt;=90,"4. 71-90","5. Over 90"))))</f>
        <v>1. Up to 30</v>
      </c>
      <c r="T957" t="str">
        <f>IF(AND(ChurnData[[#This Row],[Contract]]="Month-to-month",ChurnData[[#This Row],[InternetService]]="Fiber optic",ChurnData[[#This Row],[TenureMonths]]&lt;=11),"High-risk","Other")</f>
        <v>Other</v>
      </c>
      <c r="U957" t="str">
        <f>IF(ChurnData[[#This Row],[TenureMonths]]&lt;=11,"0-11",IF(ChurnData[[#This Row],[TenureMonths]]&lt;=23,"12-23",IF(ChurnData[[#This Row],[TenureMonths]]&lt;=35,"24-35",IF(ChurnData[[#This Row],[TenureMonths]]&lt;=47,"36-47",IF(ChurnData[[#This Row],[TenureMonths]]&lt;=59,"48-59","60-72")))))</f>
        <v>36-47</v>
      </c>
      <c r="V957">
        <f>IF(ChurnData[[#This Row],[Churn]]="Yes",1,0)</f>
        <v>0</v>
      </c>
    </row>
    <row r="958" spans="1:22" x14ac:dyDescent="0.35">
      <c r="A958" t="s">
        <v>1005</v>
      </c>
      <c r="B958" t="s">
        <v>36</v>
      </c>
      <c r="C958">
        <v>0</v>
      </c>
      <c r="D958" t="s">
        <v>21</v>
      </c>
      <c r="E958" t="s">
        <v>21</v>
      </c>
      <c r="F958" t="s">
        <v>56</v>
      </c>
      <c r="G958" s="2">
        <v>59</v>
      </c>
      <c r="H958" t="s">
        <v>20</v>
      </c>
      <c r="I958" t="s">
        <v>32</v>
      </c>
      <c r="J958" t="s">
        <v>21</v>
      </c>
      <c r="K958" t="s">
        <v>21</v>
      </c>
      <c r="L958" t="s">
        <v>24</v>
      </c>
      <c r="M958" t="s">
        <v>20</v>
      </c>
      <c r="N958" t="s">
        <v>25</v>
      </c>
      <c r="O958" s="1">
        <v>53.04</v>
      </c>
      <c r="P958" s="1">
        <v>3209.89</v>
      </c>
      <c r="Q958">
        <v>4</v>
      </c>
      <c r="R958" t="s">
        <v>21</v>
      </c>
      <c r="S958" t="str">
        <f>IF(ChurnData[[#This Row],[MonthlyCharges]]&lt;=30,"1. Up to 30",IF(ChurnData[[#This Row],[MonthlyCharges]]&lt;=50,"2. 31-50",IF(ChurnData[[#This Row],[MonthlyCharges]]&lt;=70,"3. 51-70",IF(ChurnData[[#This Row],[MonthlyCharges]]&lt;=90,"4. 71-90","5. Over 90"))))</f>
        <v>3. 51-70</v>
      </c>
      <c r="T958" t="str">
        <f>IF(AND(ChurnData[[#This Row],[Contract]]="Month-to-month",ChurnData[[#This Row],[InternetService]]="Fiber optic",ChurnData[[#This Row],[TenureMonths]]&lt;=11),"High-risk","Other")</f>
        <v>Other</v>
      </c>
      <c r="U958" t="str">
        <f>IF(ChurnData[[#This Row],[TenureMonths]]&lt;=11,"0-11",IF(ChurnData[[#This Row],[TenureMonths]]&lt;=23,"12-23",IF(ChurnData[[#This Row],[TenureMonths]]&lt;=35,"24-35",IF(ChurnData[[#This Row],[TenureMonths]]&lt;=47,"36-47",IF(ChurnData[[#This Row],[TenureMonths]]&lt;=59,"48-59","60-72")))))</f>
        <v>48-59</v>
      </c>
      <c r="V958">
        <f>IF(ChurnData[[#This Row],[Churn]]="Yes",1,0)</f>
        <v>0</v>
      </c>
    </row>
    <row r="959" spans="1:22" x14ac:dyDescent="0.35">
      <c r="A959" t="s">
        <v>1006</v>
      </c>
      <c r="B959" t="s">
        <v>19</v>
      </c>
      <c r="C959">
        <v>0</v>
      </c>
      <c r="D959" t="s">
        <v>21</v>
      </c>
      <c r="E959" t="s">
        <v>20</v>
      </c>
      <c r="F959" t="s">
        <v>49</v>
      </c>
      <c r="G959" s="2">
        <v>19</v>
      </c>
      <c r="H959" t="s">
        <v>20</v>
      </c>
      <c r="I959" t="s">
        <v>32</v>
      </c>
      <c r="J959" t="s">
        <v>20</v>
      </c>
      <c r="K959" t="s">
        <v>20</v>
      </c>
      <c r="L959" t="s">
        <v>24</v>
      </c>
      <c r="M959" t="s">
        <v>21</v>
      </c>
      <c r="N959" t="s">
        <v>25</v>
      </c>
      <c r="O959" s="1">
        <v>69.61</v>
      </c>
      <c r="P959" s="1">
        <v>1309.27</v>
      </c>
      <c r="Q959">
        <v>1</v>
      </c>
      <c r="R959" t="s">
        <v>21</v>
      </c>
      <c r="S959" t="str">
        <f>IF(ChurnData[[#This Row],[MonthlyCharges]]&lt;=30,"1. Up to 30",IF(ChurnData[[#This Row],[MonthlyCharges]]&lt;=50,"2. 31-50",IF(ChurnData[[#This Row],[MonthlyCharges]]&lt;=70,"3. 51-70",IF(ChurnData[[#This Row],[MonthlyCharges]]&lt;=90,"4. 71-90","5. Over 90"))))</f>
        <v>3. 51-70</v>
      </c>
      <c r="T959" t="str">
        <f>IF(AND(ChurnData[[#This Row],[Contract]]="Month-to-month",ChurnData[[#This Row],[InternetService]]="Fiber optic",ChurnData[[#This Row],[TenureMonths]]&lt;=11),"High-risk","Other")</f>
        <v>Other</v>
      </c>
      <c r="U959" t="str">
        <f>IF(ChurnData[[#This Row],[TenureMonths]]&lt;=11,"0-11",IF(ChurnData[[#This Row],[TenureMonths]]&lt;=23,"12-23",IF(ChurnData[[#This Row],[TenureMonths]]&lt;=35,"24-35",IF(ChurnData[[#This Row],[TenureMonths]]&lt;=47,"36-47",IF(ChurnData[[#This Row],[TenureMonths]]&lt;=59,"48-59","60-72")))))</f>
        <v>12-23</v>
      </c>
      <c r="V959">
        <f>IF(ChurnData[[#This Row],[Churn]]="Yes",1,0)</f>
        <v>0</v>
      </c>
    </row>
    <row r="960" spans="1:22" x14ac:dyDescent="0.35">
      <c r="A960" t="s">
        <v>1007</v>
      </c>
      <c r="B960" t="s">
        <v>19</v>
      </c>
      <c r="C960">
        <v>0</v>
      </c>
      <c r="D960" t="s">
        <v>21</v>
      </c>
      <c r="E960" t="s">
        <v>21</v>
      </c>
      <c r="F960" t="s">
        <v>49</v>
      </c>
      <c r="G960" s="2">
        <v>6</v>
      </c>
      <c r="H960" t="s">
        <v>20</v>
      </c>
      <c r="I960" t="s">
        <v>32</v>
      </c>
      <c r="J960" t="s">
        <v>21</v>
      </c>
      <c r="K960" t="s">
        <v>21</v>
      </c>
      <c r="L960" t="s">
        <v>33</v>
      </c>
      <c r="M960" t="s">
        <v>20</v>
      </c>
      <c r="N960" t="s">
        <v>34</v>
      </c>
      <c r="O960" s="1">
        <v>49.79</v>
      </c>
      <c r="P960" s="1">
        <v>293.91000000000003</v>
      </c>
      <c r="Q960">
        <v>2</v>
      </c>
      <c r="R960" t="s">
        <v>20</v>
      </c>
      <c r="S960" t="str">
        <f>IF(ChurnData[[#This Row],[MonthlyCharges]]&lt;=30,"1. Up to 30",IF(ChurnData[[#This Row],[MonthlyCharges]]&lt;=50,"2. 31-50",IF(ChurnData[[#This Row],[MonthlyCharges]]&lt;=70,"3. 51-70",IF(ChurnData[[#This Row],[MonthlyCharges]]&lt;=90,"4. 71-90","5. Over 90"))))</f>
        <v>2. 31-50</v>
      </c>
      <c r="T960" t="str">
        <f>IF(AND(ChurnData[[#This Row],[Contract]]="Month-to-month",ChurnData[[#This Row],[InternetService]]="Fiber optic",ChurnData[[#This Row],[TenureMonths]]&lt;=11),"High-risk","Other")</f>
        <v>Other</v>
      </c>
      <c r="U960" t="str">
        <f>IF(ChurnData[[#This Row],[TenureMonths]]&lt;=11,"0-11",IF(ChurnData[[#This Row],[TenureMonths]]&lt;=23,"12-23",IF(ChurnData[[#This Row],[TenureMonths]]&lt;=35,"24-35",IF(ChurnData[[#This Row],[TenureMonths]]&lt;=47,"36-47",IF(ChurnData[[#This Row],[TenureMonths]]&lt;=59,"48-59","60-72")))))</f>
        <v>0-11</v>
      </c>
      <c r="V960">
        <f>IF(ChurnData[[#This Row],[Churn]]="Yes",1,0)</f>
        <v>1</v>
      </c>
    </row>
    <row r="961" spans="1:22" x14ac:dyDescent="0.35">
      <c r="A961" t="s">
        <v>1008</v>
      </c>
      <c r="B961" t="s">
        <v>36</v>
      </c>
      <c r="C961">
        <v>1</v>
      </c>
      <c r="D961" t="s">
        <v>20</v>
      </c>
      <c r="E961" t="s">
        <v>21</v>
      </c>
      <c r="F961" t="s">
        <v>22</v>
      </c>
      <c r="G961" s="2">
        <v>18</v>
      </c>
      <c r="H961" t="s">
        <v>20</v>
      </c>
      <c r="I961" t="s">
        <v>32</v>
      </c>
      <c r="J961" t="s">
        <v>20</v>
      </c>
      <c r="K961" t="s">
        <v>20</v>
      </c>
      <c r="L961" t="s">
        <v>29</v>
      </c>
      <c r="M961" t="s">
        <v>21</v>
      </c>
      <c r="N961" t="s">
        <v>43</v>
      </c>
      <c r="O961" s="1">
        <v>74.83</v>
      </c>
      <c r="P961" s="1">
        <v>1369.48</v>
      </c>
      <c r="Q961">
        <v>2</v>
      </c>
      <c r="R961" t="s">
        <v>21</v>
      </c>
      <c r="S961" t="str">
        <f>IF(ChurnData[[#This Row],[MonthlyCharges]]&lt;=30,"1. Up to 30",IF(ChurnData[[#This Row],[MonthlyCharges]]&lt;=50,"2. 31-50",IF(ChurnData[[#This Row],[MonthlyCharges]]&lt;=70,"3. 51-70",IF(ChurnData[[#This Row],[MonthlyCharges]]&lt;=90,"4. 71-90","5. Over 90"))))</f>
        <v>4. 71-90</v>
      </c>
      <c r="T961" t="str">
        <f>IF(AND(ChurnData[[#This Row],[Contract]]="Month-to-month",ChurnData[[#This Row],[InternetService]]="Fiber optic",ChurnData[[#This Row],[TenureMonths]]&lt;=11),"High-risk","Other")</f>
        <v>Other</v>
      </c>
      <c r="U961" t="str">
        <f>IF(ChurnData[[#This Row],[TenureMonths]]&lt;=11,"0-11",IF(ChurnData[[#This Row],[TenureMonths]]&lt;=23,"12-23",IF(ChurnData[[#This Row],[TenureMonths]]&lt;=35,"24-35",IF(ChurnData[[#This Row],[TenureMonths]]&lt;=47,"36-47",IF(ChurnData[[#This Row],[TenureMonths]]&lt;=59,"48-59","60-72")))))</f>
        <v>12-23</v>
      </c>
      <c r="V961">
        <f>IF(ChurnData[[#This Row],[Churn]]="Yes",1,0)</f>
        <v>0</v>
      </c>
    </row>
    <row r="962" spans="1:22" x14ac:dyDescent="0.35">
      <c r="A962" t="s">
        <v>1009</v>
      </c>
      <c r="B962" t="s">
        <v>19</v>
      </c>
      <c r="C962">
        <v>0</v>
      </c>
      <c r="D962" t="s">
        <v>20</v>
      </c>
      <c r="E962" t="s">
        <v>20</v>
      </c>
      <c r="F962" t="s">
        <v>47</v>
      </c>
      <c r="G962" s="2">
        <v>45</v>
      </c>
      <c r="H962" t="s">
        <v>21</v>
      </c>
      <c r="I962" t="s">
        <v>21</v>
      </c>
      <c r="J962" t="s">
        <v>28</v>
      </c>
      <c r="K962" t="s">
        <v>28</v>
      </c>
      <c r="L962" t="s">
        <v>29</v>
      </c>
      <c r="M962" t="s">
        <v>21</v>
      </c>
      <c r="N962" t="s">
        <v>34</v>
      </c>
      <c r="O962" s="1">
        <v>23.75</v>
      </c>
      <c r="P962" s="1">
        <v>1051.47</v>
      </c>
      <c r="Q962">
        <v>1</v>
      </c>
      <c r="R962" t="s">
        <v>21</v>
      </c>
      <c r="S962" t="str">
        <f>IF(ChurnData[[#This Row],[MonthlyCharges]]&lt;=30,"1. Up to 30",IF(ChurnData[[#This Row],[MonthlyCharges]]&lt;=50,"2. 31-50",IF(ChurnData[[#This Row],[MonthlyCharges]]&lt;=70,"3. 51-70",IF(ChurnData[[#This Row],[MonthlyCharges]]&lt;=90,"4. 71-90","5. Over 90"))))</f>
        <v>1. Up to 30</v>
      </c>
      <c r="T962" t="str">
        <f>IF(AND(ChurnData[[#This Row],[Contract]]="Month-to-month",ChurnData[[#This Row],[InternetService]]="Fiber optic",ChurnData[[#This Row],[TenureMonths]]&lt;=11),"High-risk","Other")</f>
        <v>Other</v>
      </c>
      <c r="U962" t="str">
        <f>IF(ChurnData[[#This Row],[TenureMonths]]&lt;=11,"0-11",IF(ChurnData[[#This Row],[TenureMonths]]&lt;=23,"12-23",IF(ChurnData[[#This Row],[TenureMonths]]&lt;=35,"24-35",IF(ChurnData[[#This Row],[TenureMonths]]&lt;=47,"36-47",IF(ChurnData[[#This Row],[TenureMonths]]&lt;=59,"48-59","60-72")))))</f>
        <v>36-47</v>
      </c>
      <c r="V962">
        <f>IF(ChurnData[[#This Row],[Churn]]="Yes",1,0)</f>
        <v>0</v>
      </c>
    </row>
    <row r="963" spans="1:22" x14ac:dyDescent="0.35">
      <c r="A963" t="s">
        <v>1010</v>
      </c>
      <c r="B963" t="s">
        <v>19</v>
      </c>
      <c r="C963">
        <v>1</v>
      </c>
      <c r="D963" t="s">
        <v>21</v>
      </c>
      <c r="E963" t="s">
        <v>21</v>
      </c>
      <c r="F963" t="s">
        <v>65</v>
      </c>
      <c r="G963" s="2">
        <v>63</v>
      </c>
      <c r="H963" t="s">
        <v>20</v>
      </c>
      <c r="I963" t="s">
        <v>21</v>
      </c>
      <c r="J963" t="s">
        <v>28</v>
      </c>
      <c r="K963" t="s">
        <v>28</v>
      </c>
      <c r="L963" t="s">
        <v>24</v>
      </c>
      <c r="M963" t="s">
        <v>20</v>
      </c>
      <c r="N963" t="s">
        <v>43</v>
      </c>
      <c r="O963" s="1">
        <v>18</v>
      </c>
      <c r="P963" s="1">
        <v>1132.19</v>
      </c>
      <c r="Q963">
        <v>0</v>
      </c>
      <c r="R963" t="s">
        <v>21</v>
      </c>
      <c r="S963" t="str">
        <f>IF(ChurnData[[#This Row],[MonthlyCharges]]&lt;=30,"1. Up to 30",IF(ChurnData[[#This Row],[MonthlyCharges]]&lt;=50,"2. 31-50",IF(ChurnData[[#This Row],[MonthlyCharges]]&lt;=70,"3. 51-70",IF(ChurnData[[#This Row],[MonthlyCharges]]&lt;=90,"4. 71-90","5. Over 90"))))</f>
        <v>1. Up to 30</v>
      </c>
      <c r="T963" t="str">
        <f>IF(AND(ChurnData[[#This Row],[Contract]]="Month-to-month",ChurnData[[#This Row],[InternetService]]="Fiber optic",ChurnData[[#This Row],[TenureMonths]]&lt;=11),"High-risk","Other")</f>
        <v>Other</v>
      </c>
      <c r="U963" t="str">
        <f>IF(ChurnData[[#This Row],[TenureMonths]]&lt;=11,"0-11",IF(ChurnData[[#This Row],[TenureMonths]]&lt;=23,"12-23",IF(ChurnData[[#This Row],[TenureMonths]]&lt;=35,"24-35",IF(ChurnData[[#This Row],[TenureMonths]]&lt;=47,"36-47",IF(ChurnData[[#This Row],[TenureMonths]]&lt;=59,"48-59","60-72")))))</f>
        <v>60-72</v>
      </c>
      <c r="V963">
        <f>IF(ChurnData[[#This Row],[Churn]]="Yes",1,0)</f>
        <v>0</v>
      </c>
    </row>
    <row r="964" spans="1:22" x14ac:dyDescent="0.35">
      <c r="A964" t="s">
        <v>1011</v>
      </c>
      <c r="B964" t="s">
        <v>36</v>
      </c>
      <c r="C964">
        <v>0</v>
      </c>
      <c r="D964" t="s">
        <v>21</v>
      </c>
      <c r="E964" t="s">
        <v>21</v>
      </c>
      <c r="F964" t="s">
        <v>47</v>
      </c>
      <c r="G964" s="2">
        <v>22</v>
      </c>
      <c r="H964" t="s">
        <v>20</v>
      </c>
      <c r="I964" t="s">
        <v>32</v>
      </c>
      <c r="J964" t="s">
        <v>21</v>
      </c>
      <c r="K964" t="s">
        <v>21</v>
      </c>
      <c r="L964" t="s">
        <v>24</v>
      </c>
      <c r="M964" t="s">
        <v>21</v>
      </c>
      <c r="N964" t="s">
        <v>34</v>
      </c>
      <c r="O964" s="1">
        <v>52.46</v>
      </c>
      <c r="P964" s="1">
        <v>1172.0899999999999</v>
      </c>
      <c r="Q964">
        <v>0</v>
      </c>
      <c r="R964" t="s">
        <v>21</v>
      </c>
      <c r="S964" t="str">
        <f>IF(ChurnData[[#This Row],[MonthlyCharges]]&lt;=30,"1. Up to 30",IF(ChurnData[[#This Row],[MonthlyCharges]]&lt;=50,"2. 31-50",IF(ChurnData[[#This Row],[MonthlyCharges]]&lt;=70,"3. 51-70",IF(ChurnData[[#This Row],[MonthlyCharges]]&lt;=90,"4. 71-90","5. Over 90"))))</f>
        <v>3. 51-70</v>
      </c>
      <c r="T964" t="str">
        <f>IF(AND(ChurnData[[#This Row],[Contract]]="Month-to-month",ChurnData[[#This Row],[InternetService]]="Fiber optic",ChurnData[[#This Row],[TenureMonths]]&lt;=11),"High-risk","Other")</f>
        <v>Other</v>
      </c>
      <c r="U964" t="str">
        <f>IF(ChurnData[[#This Row],[TenureMonths]]&lt;=11,"0-11",IF(ChurnData[[#This Row],[TenureMonths]]&lt;=23,"12-23",IF(ChurnData[[#This Row],[TenureMonths]]&lt;=35,"24-35",IF(ChurnData[[#This Row],[TenureMonths]]&lt;=47,"36-47",IF(ChurnData[[#This Row],[TenureMonths]]&lt;=59,"48-59","60-72")))))</f>
        <v>12-23</v>
      </c>
      <c r="V964">
        <f>IF(ChurnData[[#This Row],[Churn]]="Yes",1,0)</f>
        <v>0</v>
      </c>
    </row>
    <row r="965" spans="1:22" x14ac:dyDescent="0.35">
      <c r="A965" t="s">
        <v>1012</v>
      </c>
      <c r="B965" t="s">
        <v>19</v>
      </c>
      <c r="C965">
        <v>0</v>
      </c>
      <c r="D965" t="s">
        <v>21</v>
      </c>
      <c r="E965" t="s">
        <v>20</v>
      </c>
      <c r="F965" t="s">
        <v>27</v>
      </c>
      <c r="G965" s="2">
        <v>16</v>
      </c>
      <c r="H965" t="s">
        <v>20</v>
      </c>
      <c r="I965" t="s">
        <v>32</v>
      </c>
      <c r="J965" t="s">
        <v>21</v>
      </c>
      <c r="K965" t="s">
        <v>20</v>
      </c>
      <c r="L965" t="s">
        <v>33</v>
      </c>
      <c r="M965" t="s">
        <v>21</v>
      </c>
      <c r="N965" t="s">
        <v>30</v>
      </c>
      <c r="O965" s="1">
        <v>66.98</v>
      </c>
      <c r="P965" s="1">
        <v>1040.55</v>
      </c>
      <c r="Q965">
        <v>0</v>
      </c>
      <c r="R965" t="s">
        <v>20</v>
      </c>
      <c r="S965" t="str">
        <f>IF(ChurnData[[#This Row],[MonthlyCharges]]&lt;=30,"1. Up to 30",IF(ChurnData[[#This Row],[MonthlyCharges]]&lt;=50,"2. 31-50",IF(ChurnData[[#This Row],[MonthlyCharges]]&lt;=70,"3. 51-70",IF(ChurnData[[#This Row],[MonthlyCharges]]&lt;=90,"4. 71-90","5. Over 90"))))</f>
        <v>3. 51-70</v>
      </c>
      <c r="T965" t="str">
        <f>IF(AND(ChurnData[[#This Row],[Contract]]="Month-to-month",ChurnData[[#This Row],[InternetService]]="Fiber optic",ChurnData[[#This Row],[TenureMonths]]&lt;=11),"High-risk","Other")</f>
        <v>Other</v>
      </c>
      <c r="U965" t="str">
        <f>IF(ChurnData[[#This Row],[TenureMonths]]&lt;=11,"0-11",IF(ChurnData[[#This Row],[TenureMonths]]&lt;=23,"12-23",IF(ChurnData[[#This Row],[TenureMonths]]&lt;=35,"24-35",IF(ChurnData[[#This Row],[TenureMonths]]&lt;=47,"36-47",IF(ChurnData[[#This Row],[TenureMonths]]&lt;=59,"48-59","60-72")))))</f>
        <v>12-23</v>
      </c>
      <c r="V965">
        <f>IF(ChurnData[[#This Row],[Churn]]="Yes",1,0)</f>
        <v>1</v>
      </c>
    </row>
    <row r="966" spans="1:22" x14ac:dyDescent="0.35">
      <c r="A966" t="s">
        <v>1013</v>
      </c>
      <c r="B966" t="s">
        <v>36</v>
      </c>
      <c r="C966">
        <v>0</v>
      </c>
      <c r="D966" t="s">
        <v>21</v>
      </c>
      <c r="E966" t="s">
        <v>21</v>
      </c>
      <c r="F966" t="s">
        <v>27</v>
      </c>
      <c r="G966" s="2">
        <v>7</v>
      </c>
      <c r="H966" t="s">
        <v>20</v>
      </c>
      <c r="I966" t="s">
        <v>32</v>
      </c>
      <c r="J966" t="s">
        <v>21</v>
      </c>
      <c r="K966" t="s">
        <v>20</v>
      </c>
      <c r="L966" t="s">
        <v>33</v>
      </c>
      <c r="M966" t="s">
        <v>21</v>
      </c>
      <c r="N966" t="s">
        <v>25</v>
      </c>
      <c r="O966" s="1">
        <v>65.040000000000006</v>
      </c>
      <c r="P966" s="1">
        <v>468.21</v>
      </c>
      <c r="Q966">
        <v>0</v>
      </c>
      <c r="R966" t="s">
        <v>20</v>
      </c>
      <c r="S966" t="str">
        <f>IF(ChurnData[[#This Row],[MonthlyCharges]]&lt;=30,"1. Up to 30",IF(ChurnData[[#This Row],[MonthlyCharges]]&lt;=50,"2. 31-50",IF(ChurnData[[#This Row],[MonthlyCharges]]&lt;=70,"3. 51-70",IF(ChurnData[[#This Row],[MonthlyCharges]]&lt;=90,"4. 71-90","5. Over 90"))))</f>
        <v>3. 51-70</v>
      </c>
      <c r="T966" t="str">
        <f>IF(AND(ChurnData[[#This Row],[Contract]]="Month-to-month",ChurnData[[#This Row],[InternetService]]="Fiber optic",ChurnData[[#This Row],[TenureMonths]]&lt;=11),"High-risk","Other")</f>
        <v>Other</v>
      </c>
      <c r="U966" t="str">
        <f>IF(ChurnData[[#This Row],[TenureMonths]]&lt;=11,"0-11",IF(ChurnData[[#This Row],[TenureMonths]]&lt;=23,"12-23",IF(ChurnData[[#This Row],[TenureMonths]]&lt;=35,"24-35",IF(ChurnData[[#This Row],[TenureMonths]]&lt;=47,"36-47",IF(ChurnData[[#This Row],[TenureMonths]]&lt;=59,"48-59","60-72")))))</f>
        <v>0-11</v>
      </c>
      <c r="V966">
        <f>IF(ChurnData[[#This Row],[Churn]]="Yes",1,0)</f>
        <v>1</v>
      </c>
    </row>
    <row r="967" spans="1:22" x14ac:dyDescent="0.35">
      <c r="A967" t="s">
        <v>1014</v>
      </c>
      <c r="B967" t="s">
        <v>19</v>
      </c>
      <c r="C967">
        <v>0</v>
      </c>
      <c r="D967" t="s">
        <v>21</v>
      </c>
      <c r="E967" t="s">
        <v>21</v>
      </c>
      <c r="F967" t="s">
        <v>41</v>
      </c>
      <c r="G967" s="2">
        <v>21</v>
      </c>
      <c r="H967" t="s">
        <v>20</v>
      </c>
      <c r="I967" t="s">
        <v>23</v>
      </c>
      <c r="J967" t="s">
        <v>21</v>
      </c>
      <c r="K967" t="s">
        <v>20</v>
      </c>
      <c r="L967" t="s">
        <v>33</v>
      </c>
      <c r="M967" t="s">
        <v>20</v>
      </c>
      <c r="N967" t="s">
        <v>25</v>
      </c>
      <c r="O967" s="1">
        <v>84.03</v>
      </c>
      <c r="P967" s="1">
        <v>1814.75</v>
      </c>
      <c r="Q967">
        <v>4</v>
      </c>
      <c r="R967" t="s">
        <v>20</v>
      </c>
      <c r="S967" t="str">
        <f>IF(ChurnData[[#This Row],[MonthlyCharges]]&lt;=30,"1. Up to 30",IF(ChurnData[[#This Row],[MonthlyCharges]]&lt;=50,"2. 31-50",IF(ChurnData[[#This Row],[MonthlyCharges]]&lt;=70,"3. 51-70",IF(ChurnData[[#This Row],[MonthlyCharges]]&lt;=90,"4. 71-90","5. Over 90"))))</f>
        <v>4. 71-90</v>
      </c>
      <c r="T967" t="str">
        <f>IF(AND(ChurnData[[#This Row],[Contract]]="Month-to-month",ChurnData[[#This Row],[InternetService]]="Fiber optic",ChurnData[[#This Row],[TenureMonths]]&lt;=11),"High-risk","Other")</f>
        <v>Other</v>
      </c>
      <c r="U967" t="str">
        <f>IF(ChurnData[[#This Row],[TenureMonths]]&lt;=11,"0-11",IF(ChurnData[[#This Row],[TenureMonths]]&lt;=23,"12-23",IF(ChurnData[[#This Row],[TenureMonths]]&lt;=35,"24-35",IF(ChurnData[[#This Row],[TenureMonths]]&lt;=47,"36-47",IF(ChurnData[[#This Row],[TenureMonths]]&lt;=59,"48-59","60-72")))))</f>
        <v>12-23</v>
      </c>
      <c r="V967">
        <f>IF(ChurnData[[#This Row],[Churn]]="Yes",1,0)</f>
        <v>1</v>
      </c>
    </row>
    <row r="968" spans="1:22" x14ac:dyDescent="0.35">
      <c r="A968" t="s">
        <v>1015</v>
      </c>
      <c r="B968" t="s">
        <v>19</v>
      </c>
      <c r="C968">
        <v>0</v>
      </c>
      <c r="D968" t="s">
        <v>20</v>
      </c>
      <c r="E968" t="s">
        <v>21</v>
      </c>
      <c r="F968" t="s">
        <v>27</v>
      </c>
      <c r="G968" s="2">
        <v>31</v>
      </c>
      <c r="H968" t="s">
        <v>20</v>
      </c>
      <c r="I968" t="s">
        <v>32</v>
      </c>
      <c r="J968" t="s">
        <v>21</v>
      </c>
      <c r="K968" t="s">
        <v>20</v>
      </c>
      <c r="L968" t="s">
        <v>24</v>
      </c>
      <c r="M968" t="s">
        <v>21</v>
      </c>
      <c r="N968" t="s">
        <v>25</v>
      </c>
      <c r="O968" s="1">
        <v>52.34</v>
      </c>
      <c r="P968" s="1">
        <v>1600.24</v>
      </c>
      <c r="Q968">
        <v>1</v>
      </c>
      <c r="R968" t="s">
        <v>21</v>
      </c>
      <c r="S968" t="str">
        <f>IF(ChurnData[[#This Row],[MonthlyCharges]]&lt;=30,"1. Up to 30",IF(ChurnData[[#This Row],[MonthlyCharges]]&lt;=50,"2. 31-50",IF(ChurnData[[#This Row],[MonthlyCharges]]&lt;=70,"3. 51-70",IF(ChurnData[[#This Row],[MonthlyCharges]]&lt;=90,"4. 71-90","5. Over 90"))))</f>
        <v>3. 51-70</v>
      </c>
      <c r="T968" t="str">
        <f>IF(AND(ChurnData[[#This Row],[Contract]]="Month-to-month",ChurnData[[#This Row],[InternetService]]="Fiber optic",ChurnData[[#This Row],[TenureMonths]]&lt;=11),"High-risk","Other")</f>
        <v>Other</v>
      </c>
      <c r="U968" t="str">
        <f>IF(ChurnData[[#This Row],[TenureMonths]]&lt;=11,"0-11",IF(ChurnData[[#This Row],[TenureMonths]]&lt;=23,"12-23",IF(ChurnData[[#This Row],[TenureMonths]]&lt;=35,"24-35",IF(ChurnData[[#This Row],[TenureMonths]]&lt;=47,"36-47",IF(ChurnData[[#This Row],[TenureMonths]]&lt;=59,"48-59","60-72")))))</f>
        <v>24-35</v>
      </c>
      <c r="V968">
        <f>IF(ChurnData[[#This Row],[Churn]]="Yes",1,0)</f>
        <v>0</v>
      </c>
    </row>
    <row r="969" spans="1:22" x14ac:dyDescent="0.35">
      <c r="A969" t="s">
        <v>1016</v>
      </c>
      <c r="B969" t="s">
        <v>36</v>
      </c>
      <c r="C969">
        <v>0</v>
      </c>
      <c r="D969" t="s">
        <v>20</v>
      </c>
      <c r="E969" t="s">
        <v>20</v>
      </c>
      <c r="F969" t="s">
        <v>65</v>
      </c>
      <c r="G969" s="2">
        <v>56</v>
      </c>
      <c r="H969" t="s">
        <v>21</v>
      </c>
      <c r="I969" t="s">
        <v>21</v>
      </c>
      <c r="J969" t="s">
        <v>28</v>
      </c>
      <c r="K969" t="s">
        <v>28</v>
      </c>
      <c r="L969" t="s">
        <v>24</v>
      </c>
      <c r="M969" t="s">
        <v>20</v>
      </c>
      <c r="N969" t="s">
        <v>30</v>
      </c>
      <c r="O969" s="1">
        <v>28.06</v>
      </c>
      <c r="P969" s="1">
        <v>1597.05</v>
      </c>
      <c r="Q969">
        <v>2</v>
      </c>
      <c r="R969" t="s">
        <v>21</v>
      </c>
      <c r="S969" t="str">
        <f>IF(ChurnData[[#This Row],[MonthlyCharges]]&lt;=30,"1. Up to 30",IF(ChurnData[[#This Row],[MonthlyCharges]]&lt;=50,"2. 31-50",IF(ChurnData[[#This Row],[MonthlyCharges]]&lt;=70,"3. 51-70",IF(ChurnData[[#This Row],[MonthlyCharges]]&lt;=90,"4. 71-90","5. Over 90"))))</f>
        <v>1. Up to 30</v>
      </c>
      <c r="T969" t="str">
        <f>IF(AND(ChurnData[[#This Row],[Contract]]="Month-to-month",ChurnData[[#This Row],[InternetService]]="Fiber optic",ChurnData[[#This Row],[TenureMonths]]&lt;=11),"High-risk","Other")</f>
        <v>Other</v>
      </c>
      <c r="U969" t="str">
        <f>IF(ChurnData[[#This Row],[TenureMonths]]&lt;=11,"0-11",IF(ChurnData[[#This Row],[TenureMonths]]&lt;=23,"12-23",IF(ChurnData[[#This Row],[TenureMonths]]&lt;=35,"24-35",IF(ChurnData[[#This Row],[TenureMonths]]&lt;=47,"36-47",IF(ChurnData[[#This Row],[TenureMonths]]&lt;=59,"48-59","60-72")))))</f>
        <v>48-59</v>
      </c>
      <c r="V969">
        <f>IF(ChurnData[[#This Row],[Churn]]="Yes",1,0)</f>
        <v>0</v>
      </c>
    </row>
    <row r="970" spans="1:22" x14ac:dyDescent="0.35">
      <c r="A970" t="s">
        <v>1017</v>
      </c>
      <c r="B970" t="s">
        <v>36</v>
      </c>
      <c r="C970">
        <v>0</v>
      </c>
      <c r="D970" t="s">
        <v>21</v>
      </c>
      <c r="E970" t="s">
        <v>21</v>
      </c>
      <c r="F970" t="s">
        <v>41</v>
      </c>
      <c r="G970" s="2">
        <v>11</v>
      </c>
      <c r="H970" t="s">
        <v>20</v>
      </c>
      <c r="I970" t="s">
        <v>21</v>
      </c>
      <c r="J970" t="s">
        <v>28</v>
      </c>
      <c r="K970" t="s">
        <v>28</v>
      </c>
      <c r="L970" t="s">
        <v>33</v>
      </c>
      <c r="M970" t="s">
        <v>21</v>
      </c>
      <c r="N970" t="s">
        <v>34</v>
      </c>
      <c r="O970" s="1">
        <v>32.6</v>
      </c>
      <c r="P970" s="1">
        <v>350.5</v>
      </c>
      <c r="Q970">
        <v>0</v>
      </c>
      <c r="R970" t="s">
        <v>21</v>
      </c>
      <c r="S970" t="str">
        <f>IF(ChurnData[[#This Row],[MonthlyCharges]]&lt;=30,"1. Up to 30",IF(ChurnData[[#This Row],[MonthlyCharges]]&lt;=50,"2. 31-50",IF(ChurnData[[#This Row],[MonthlyCharges]]&lt;=70,"3. 51-70",IF(ChurnData[[#This Row],[MonthlyCharges]]&lt;=90,"4. 71-90","5. Over 90"))))</f>
        <v>2. 31-50</v>
      </c>
      <c r="T970" t="str">
        <f>IF(AND(ChurnData[[#This Row],[Contract]]="Month-to-month",ChurnData[[#This Row],[InternetService]]="Fiber optic",ChurnData[[#This Row],[TenureMonths]]&lt;=11),"High-risk","Other")</f>
        <v>Other</v>
      </c>
      <c r="U970" t="str">
        <f>IF(ChurnData[[#This Row],[TenureMonths]]&lt;=11,"0-11",IF(ChurnData[[#This Row],[TenureMonths]]&lt;=23,"12-23",IF(ChurnData[[#This Row],[TenureMonths]]&lt;=35,"24-35",IF(ChurnData[[#This Row],[TenureMonths]]&lt;=47,"36-47",IF(ChurnData[[#This Row],[TenureMonths]]&lt;=59,"48-59","60-72")))))</f>
        <v>0-11</v>
      </c>
      <c r="V970">
        <f>IF(ChurnData[[#This Row],[Churn]]="Yes",1,0)</f>
        <v>0</v>
      </c>
    </row>
    <row r="971" spans="1:22" x14ac:dyDescent="0.35">
      <c r="A971" t="s">
        <v>1018</v>
      </c>
      <c r="B971" t="s">
        <v>36</v>
      </c>
      <c r="C971">
        <v>0</v>
      </c>
      <c r="D971" t="s">
        <v>21</v>
      </c>
      <c r="E971" t="s">
        <v>21</v>
      </c>
      <c r="F971" t="s">
        <v>56</v>
      </c>
      <c r="G971" s="2">
        <v>11</v>
      </c>
      <c r="H971" t="s">
        <v>20</v>
      </c>
      <c r="I971" t="s">
        <v>32</v>
      </c>
      <c r="J971" t="s">
        <v>21</v>
      </c>
      <c r="K971" t="s">
        <v>20</v>
      </c>
      <c r="L971" t="s">
        <v>33</v>
      </c>
      <c r="M971" t="s">
        <v>20</v>
      </c>
      <c r="N971" t="s">
        <v>43</v>
      </c>
      <c r="O971" s="1">
        <v>70.599999999999994</v>
      </c>
      <c r="P971" s="1">
        <v>765.55</v>
      </c>
      <c r="Q971">
        <v>2</v>
      </c>
      <c r="R971" t="s">
        <v>20</v>
      </c>
      <c r="S971" t="str">
        <f>IF(ChurnData[[#This Row],[MonthlyCharges]]&lt;=30,"1. Up to 30",IF(ChurnData[[#This Row],[MonthlyCharges]]&lt;=50,"2. 31-50",IF(ChurnData[[#This Row],[MonthlyCharges]]&lt;=70,"3. 51-70",IF(ChurnData[[#This Row],[MonthlyCharges]]&lt;=90,"4. 71-90","5. Over 90"))))</f>
        <v>4. 71-90</v>
      </c>
      <c r="T971" t="str">
        <f>IF(AND(ChurnData[[#This Row],[Contract]]="Month-to-month",ChurnData[[#This Row],[InternetService]]="Fiber optic",ChurnData[[#This Row],[TenureMonths]]&lt;=11),"High-risk","Other")</f>
        <v>Other</v>
      </c>
      <c r="U971" t="str">
        <f>IF(ChurnData[[#This Row],[TenureMonths]]&lt;=11,"0-11",IF(ChurnData[[#This Row],[TenureMonths]]&lt;=23,"12-23",IF(ChurnData[[#This Row],[TenureMonths]]&lt;=35,"24-35",IF(ChurnData[[#This Row],[TenureMonths]]&lt;=47,"36-47",IF(ChurnData[[#This Row],[TenureMonths]]&lt;=59,"48-59","60-72")))))</f>
        <v>0-11</v>
      </c>
      <c r="V971">
        <f>IF(ChurnData[[#This Row],[Churn]]="Yes",1,0)</f>
        <v>1</v>
      </c>
    </row>
    <row r="972" spans="1:22" x14ac:dyDescent="0.35">
      <c r="A972" t="s">
        <v>1019</v>
      </c>
      <c r="B972" t="s">
        <v>19</v>
      </c>
      <c r="C972">
        <v>0</v>
      </c>
      <c r="D972" t="s">
        <v>21</v>
      </c>
      <c r="E972" t="s">
        <v>21</v>
      </c>
      <c r="F972" t="s">
        <v>49</v>
      </c>
      <c r="G972" s="2">
        <v>35</v>
      </c>
      <c r="H972" t="s">
        <v>20</v>
      </c>
      <c r="I972" t="s">
        <v>21</v>
      </c>
      <c r="J972" t="s">
        <v>28</v>
      </c>
      <c r="K972" t="s">
        <v>28</v>
      </c>
      <c r="L972" t="s">
        <v>29</v>
      </c>
      <c r="M972" t="s">
        <v>21</v>
      </c>
      <c r="N972" t="s">
        <v>34</v>
      </c>
      <c r="O972" s="1">
        <v>29.63</v>
      </c>
      <c r="P972" s="1">
        <v>1051.72</v>
      </c>
      <c r="Q972">
        <v>2</v>
      </c>
      <c r="R972" t="s">
        <v>21</v>
      </c>
      <c r="S972" t="str">
        <f>IF(ChurnData[[#This Row],[MonthlyCharges]]&lt;=30,"1. Up to 30",IF(ChurnData[[#This Row],[MonthlyCharges]]&lt;=50,"2. 31-50",IF(ChurnData[[#This Row],[MonthlyCharges]]&lt;=70,"3. 51-70",IF(ChurnData[[#This Row],[MonthlyCharges]]&lt;=90,"4. 71-90","5. Over 90"))))</f>
        <v>1. Up to 30</v>
      </c>
      <c r="T972" t="str">
        <f>IF(AND(ChurnData[[#This Row],[Contract]]="Month-to-month",ChurnData[[#This Row],[InternetService]]="Fiber optic",ChurnData[[#This Row],[TenureMonths]]&lt;=11),"High-risk","Other")</f>
        <v>Other</v>
      </c>
      <c r="U972" t="str">
        <f>IF(ChurnData[[#This Row],[TenureMonths]]&lt;=11,"0-11",IF(ChurnData[[#This Row],[TenureMonths]]&lt;=23,"12-23",IF(ChurnData[[#This Row],[TenureMonths]]&lt;=35,"24-35",IF(ChurnData[[#This Row],[TenureMonths]]&lt;=47,"36-47",IF(ChurnData[[#This Row],[TenureMonths]]&lt;=59,"48-59","60-72")))))</f>
        <v>24-35</v>
      </c>
      <c r="V972">
        <f>IF(ChurnData[[#This Row],[Churn]]="Yes",1,0)</f>
        <v>0</v>
      </c>
    </row>
    <row r="973" spans="1:22" x14ac:dyDescent="0.35">
      <c r="A973" t="s">
        <v>1020</v>
      </c>
      <c r="B973" t="s">
        <v>19</v>
      </c>
      <c r="C973">
        <v>0</v>
      </c>
      <c r="D973" t="s">
        <v>21</v>
      </c>
      <c r="E973" t="s">
        <v>21</v>
      </c>
      <c r="F973" t="s">
        <v>65</v>
      </c>
      <c r="G973" s="2">
        <v>6</v>
      </c>
      <c r="H973" t="s">
        <v>20</v>
      </c>
      <c r="I973" t="s">
        <v>23</v>
      </c>
      <c r="J973" t="s">
        <v>20</v>
      </c>
      <c r="K973" t="s">
        <v>21</v>
      </c>
      <c r="L973" t="s">
        <v>33</v>
      </c>
      <c r="M973" t="s">
        <v>20</v>
      </c>
      <c r="N973" t="s">
        <v>34</v>
      </c>
      <c r="O973" s="1">
        <v>82.85</v>
      </c>
      <c r="P973" s="1">
        <v>487.49</v>
      </c>
      <c r="Q973">
        <v>3</v>
      </c>
      <c r="R973" t="s">
        <v>20</v>
      </c>
      <c r="S973" t="str">
        <f>IF(ChurnData[[#This Row],[MonthlyCharges]]&lt;=30,"1. Up to 30",IF(ChurnData[[#This Row],[MonthlyCharges]]&lt;=50,"2. 31-50",IF(ChurnData[[#This Row],[MonthlyCharges]]&lt;=70,"3. 51-70",IF(ChurnData[[#This Row],[MonthlyCharges]]&lt;=90,"4. 71-90","5. Over 90"))))</f>
        <v>4. 71-90</v>
      </c>
      <c r="T973" t="str">
        <f>IF(AND(ChurnData[[#This Row],[Contract]]="Month-to-month",ChurnData[[#This Row],[InternetService]]="Fiber optic",ChurnData[[#This Row],[TenureMonths]]&lt;=11),"High-risk","Other")</f>
        <v>High-risk</v>
      </c>
      <c r="U973" t="str">
        <f>IF(ChurnData[[#This Row],[TenureMonths]]&lt;=11,"0-11",IF(ChurnData[[#This Row],[TenureMonths]]&lt;=23,"12-23",IF(ChurnData[[#This Row],[TenureMonths]]&lt;=35,"24-35",IF(ChurnData[[#This Row],[TenureMonths]]&lt;=47,"36-47",IF(ChurnData[[#This Row],[TenureMonths]]&lt;=59,"48-59","60-72")))))</f>
        <v>0-11</v>
      </c>
      <c r="V973">
        <f>IF(ChurnData[[#This Row],[Churn]]="Yes",1,0)</f>
        <v>1</v>
      </c>
    </row>
    <row r="974" spans="1:22" x14ac:dyDescent="0.35">
      <c r="A974" t="s">
        <v>1021</v>
      </c>
      <c r="B974" t="s">
        <v>36</v>
      </c>
      <c r="C974">
        <v>0</v>
      </c>
      <c r="D974" t="s">
        <v>20</v>
      </c>
      <c r="E974" t="s">
        <v>20</v>
      </c>
      <c r="F974" t="s">
        <v>41</v>
      </c>
      <c r="G974" s="2">
        <v>6</v>
      </c>
      <c r="H974" t="s">
        <v>20</v>
      </c>
      <c r="I974" t="s">
        <v>23</v>
      </c>
      <c r="J974" t="s">
        <v>21</v>
      </c>
      <c r="K974" t="s">
        <v>21</v>
      </c>
      <c r="L974" t="s">
        <v>29</v>
      </c>
      <c r="M974" t="s">
        <v>21</v>
      </c>
      <c r="N974" t="s">
        <v>43</v>
      </c>
      <c r="O974" s="1">
        <v>87.24</v>
      </c>
      <c r="P974" s="1">
        <v>522.37</v>
      </c>
      <c r="Q974">
        <v>0</v>
      </c>
      <c r="R974" t="s">
        <v>21</v>
      </c>
      <c r="S974" t="str">
        <f>IF(ChurnData[[#This Row],[MonthlyCharges]]&lt;=30,"1. Up to 30",IF(ChurnData[[#This Row],[MonthlyCharges]]&lt;=50,"2. 31-50",IF(ChurnData[[#This Row],[MonthlyCharges]]&lt;=70,"3. 51-70",IF(ChurnData[[#This Row],[MonthlyCharges]]&lt;=90,"4. 71-90","5. Over 90"))))</f>
        <v>4. 71-90</v>
      </c>
      <c r="T974" t="str">
        <f>IF(AND(ChurnData[[#This Row],[Contract]]="Month-to-month",ChurnData[[#This Row],[InternetService]]="Fiber optic",ChurnData[[#This Row],[TenureMonths]]&lt;=11),"High-risk","Other")</f>
        <v>Other</v>
      </c>
      <c r="U974" t="str">
        <f>IF(ChurnData[[#This Row],[TenureMonths]]&lt;=11,"0-11",IF(ChurnData[[#This Row],[TenureMonths]]&lt;=23,"12-23",IF(ChurnData[[#This Row],[TenureMonths]]&lt;=35,"24-35",IF(ChurnData[[#This Row],[TenureMonths]]&lt;=47,"36-47",IF(ChurnData[[#This Row],[TenureMonths]]&lt;=59,"48-59","60-72")))))</f>
        <v>0-11</v>
      </c>
      <c r="V974">
        <f>IF(ChurnData[[#This Row],[Churn]]="Yes",1,0)</f>
        <v>0</v>
      </c>
    </row>
    <row r="975" spans="1:22" x14ac:dyDescent="0.35">
      <c r="A975" t="s">
        <v>1022</v>
      </c>
      <c r="B975" t="s">
        <v>19</v>
      </c>
      <c r="C975">
        <v>0</v>
      </c>
      <c r="D975" t="s">
        <v>21</v>
      </c>
      <c r="E975" t="s">
        <v>21</v>
      </c>
      <c r="F975" t="s">
        <v>45</v>
      </c>
      <c r="G975" s="2">
        <v>39</v>
      </c>
      <c r="H975" t="s">
        <v>20</v>
      </c>
      <c r="I975" t="s">
        <v>32</v>
      </c>
      <c r="J975" t="s">
        <v>20</v>
      </c>
      <c r="K975" t="s">
        <v>20</v>
      </c>
      <c r="L975" t="s">
        <v>24</v>
      </c>
      <c r="M975" t="s">
        <v>20</v>
      </c>
      <c r="N975" t="s">
        <v>34</v>
      </c>
      <c r="O975" s="1">
        <v>60.95</v>
      </c>
      <c r="P975" s="1">
        <v>2306.75</v>
      </c>
      <c r="Q975">
        <v>1</v>
      </c>
      <c r="R975" t="s">
        <v>21</v>
      </c>
      <c r="S975" t="str">
        <f>IF(ChurnData[[#This Row],[MonthlyCharges]]&lt;=30,"1. Up to 30",IF(ChurnData[[#This Row],[MonthlyCharges]]&lt;=50,"2. 31-50",IF(ChurnData[[#This Row],[MonthlyCharges]]&lt;=70,"3. 51-70",IF(ChurnData[[#This Row],[MonthlyCharges]]&lt;=90,"4. 71-90","5. Over 90"))))</f>
        <v>3. 51-70</v>
      </c>
      <c r="T975" t="str">
        <f>IF(AND(ChurnData[[#This Row],[Contract]]="Month-to-month",ChurnData[[#This Row],[InternetService]]="Fiber optic",ChurnData[[#This Row],[TenureMonths]]&lt;=11),"High-risk","Other")</f>
        <v>Other</v>
      </c>
      <c r="U975" t="str">
        <f>IF(ChurnData[[#This Row],[TenureMonths]]&lt;=11,"0-11",IF(ChurnData[[#This Row],[TenureMonths]]&lt;=23,"12-23",IF(ChurnData[[#This Row],[TenureMonths]]&lt;=35,"24-35",IF(ChurnData[[#This Row],[TenureMonths]]&lt;=47,"36-47",IF(ChurnData[[#This Row],[TenureMonths]]&lt;=59,"48-59","60-72")))))</f>
        <v>36-47</v>
      </c>
      <c r="V975">
        <f>IF(ChurnData[[#This Row],[Churn]]="Yes",1,0)</f>
        <v>0</v>
      </c>
    </row>
    <row r="976" spans="1:22" x14ac:dyDescent="0.35">
      <c r="A976" t="s">
        <v>1023</v>
      </c>
      <c r="B976" t="s">
        <v>19</v>
      </c>
      <c r="C976">
        <v>0</v>
      </c>
      <c r="D976" t="s">
        <v>21</v>
      </c>
      <c r="E976" t="s">
        <v>21</v>
      </c>
      <c r="F976" t="s">
        <v>37</v>
      </c>
      <c r="G976" s="2">
        <v>18</v>
      </c>
      <c r="H976" t="s">
        <v>20</v>
      </c>
      <c r="I976" t="s">
        <v>23</v>
      </c>
      <c r="J976" t="s">
        <v>20</v>
      </c>
      <c r="K976" t="s">
        <v>20</v>
      </c>
      <c r="L976" t="s">
        <v>29</v>
      </c>
      <c r="M976" t="s">
        <v>20</v>
      </c>
      <c r="N976" t="s">
        <v>34</v>
      </c>
      <c r="O976" s="1">
        <v>100.51</v>
      </c>
      <c r="P976" s="1">
        <v>1790</v>
      </c>
      <c r="Q976">
        <v>1</v>
      </c>
      <c r="R976" t="s">
        <v>21</v>
      </c>
      <c r="S976" t="str">
        <f>IF(ChurnData[[#This Row],[MonthlyCharges]]&lt;=30,"1. Up to 30",IF(ChurnData[[#This Row],[MonthlyCharges]]&lt;=50,"2. 31-50",IF(ChurnData[[#This Row],[MonthlyCharges]]&lt;=70,"3. 51-70",IF(ChurnData[[#This Row],[MonthlyCharges]]&lt;=90,"4. 71-90","5. Over 90"))))</f>
        <v>5. Over 90</v>
      </c>
      <c r="T976" t="str">
        <f>IF(AND(ChurnData[[#This Row],[Contract]]="Month-to-month",ChurnData[[#This Row],[InternetService]]="Fiber optic",ChurnData[[#This Row],[TenureMonths]]&lt;=11),"High-risk","Other")</f>
        <v>Other</v>
      </c>
      <c r="U976" t="str">
        <f>IF(ChurnData[[#This Row],[TenureMonths]]&lt;=11,"0-11",IF(ChurnData[[#This Row],[TenureMonths]]&lt;=23,"12-23",IF(ChurnData[[#This Row],[TenureMonths]]&lt;=35,"24-35",IF(ChurnData[[#This Row],[TenureMonths]]&lt;=47,"36-47",IF(ChurnData[[#This Row],[TenureMonths]]&lt;=59,"48-59","60-72")))))</f>
        <v>12-23</v>
      </c>
      <c r="V976">
        <f>IF(ChurnData[[#This Row],[Churn]]="Yes",1,0)</f>
        <v>0</v>
      </c>
    </row>
    <row r="977" spans="1:22" x14ac:dyDescent="0.35">
      <c r="A977" t="s">
        <v>1024</v>
      </c>
      <c r="B977" t="s">
        <v>36</v>
      </c>
      <c r="C977">
        <v>1</v>
      </c>
      <c r="D977" t="s">
        <v>20</v>
      </c>
      <c r="E977" t="s">
        <v>20</v>
      </c>
      <c r="F977" t="s">
        <v>58</v>
      </c>
      <c r="G977" s="2">
        <v>13</v>
      </c>
      <c r="H977" t="s">
        <v>20</v>
      </c>
      <c r="I977" t="s">
        <v>32</v>
      </c>
      <c r="J977" t="s">
        <v>20</v>
      </c>
      <c r="K977" t="s">
        <v>20</v>
      </c>
      <c r="L977" t="s">
        <v>33</v>
      </c>
      <c r="M977" t="s">
        <v>21</v>
      </c>
      <c r="N977" t="s">
        <v>34</v>
      </c>
      <c r="O977" s="1">
        <v>60.82</v>
      </c>
      <c r="P977" s="1">
        <v>772.82</v>
      </c>
      <c r="Q977">
        <v>0</v>
      </c>
      <c r="R977" t="s">
        <v>21</v>
      </c>
      <c r="S977" t="str">
        <f>IF(ChurnData[[#This Row],[MonthlyCharges]]&lt;=30,"1. Up to 30",IF(ChurnData[[#This Row],[MonthlyCharges]]&lt;=50,"2. 31-50",IF(ChurnData[[#This Row],[MonthlyCharges]]&lt;=70,"3. 51-70",IF(ChurnData[[#This Row],[MonthlyCharges]]&lt;=90,"4. 71-90","5. Over 90"))))</f>
        <v>3. 51-70</v>
      </c>
      <c r="T977" t="str">
        <f>IF(AND(ChurnData[[#This Row],[Contract]]="Month-to-month",ChurnData[[#This Row],[InternetService]]="Fiber optic",ChurnData[[#This Row],[TenureMonths]]&lt;=11),"High-risk","Other")</f>
        <v>Other</v>
      </c>
      <c r="U977" t="str">
        <f>IF(ChurnData[[#This Row],[TenureMonths]]&lt;=11,"0-11",IF(ChurnData[[#This Row],[TenureMonths]]&lt;=23,"12-23",IF(ChurnData[[#This Row],[TenureMonths]]&lt;=35,"24-35",IF(ChurnData[[#This Row],[TenureMonths]]&lt;=47,"36-47",IF(ChurnData[[#This Row],[TenureMonths]]&lt;=59,"48-59","60-72")))))</f>
        <v>12-23</v>
      </c>
      <c r="V977">
        <f>IF(ChurnData[[#This Row],[Churn]]="Yes",1,0)</f>
        <v>0</v>
      </c>
    </row>
    <row r="978" spans="1:22" x14ac:dyDescent="0.35">
      <c r="A978" t="s">
        <v>1025</v>
      </c>
      <c r="B978" t="s">
        <v>36</v>
      </c>
      <c r="C978">
        <v>0</v>
      </c>
      <c r="D978" t="s">
        <v>20</v>
      </c>
      <c r="E978" t="s">
        <v>21</v>
      </c>
      <c r="F978" t="s">
        <v>39</v>
      </c>
      <c r="G978" s="2">
        <v>62</v>
      </c>
      <c r="H978" t="s">
        <v>21</v>
      </c>
      <c r="I978" t="s">
        <v>23</v>
      </c>
      <c r="J978" t="s">
        <v>21</v>
      </c>
      <c r="K978" t="s">
        <v>21</v>
      </c>
      <c r="L978" t="s">
        <v>24</v>
      </c>
      <c r="M978" t="s">
        <v>21</v>
      </c>
      <c r="N978" t="s">
        <v>34</v>
      </c>
      <c r="O978" s="1">
        <v>73.84</v>
      </c>
      <c r="P978" s="1">
        <v>4500.5200000000004</v>
      </c>
      <c r="Q978">
        <v>4</v>
      </c>
      <c r="R978" t="s">
        <v>21</v>
      </c>
      <c r="S978" t="str">
        <f>IF(ChurnData[[#This Row],[MonthlyCharges]]&lt;=30,"1. Up to 30",IF(ChurnData[[#This Row],[MonthlyCharges]]&lt;=50,"2. 31-50",IF(ChurnData[[#This Row],[MonthlyCharges]]&lt;=70,"3. 51-70",IF(ChurnData[[#This Row],[MonthlyCharges]]&lt;=90,"4. 71-90","5. Over 90"))))</f>
        <v>4. 71-90</v>
      </c>
      <c r="T978" t="str">
        <f>IF(AND(ChurnData[[#This Row],[Contract]]="Month-to-month",ChurnData[[#This Row],[InternetService]]="Fiber optic",ChurnData[[#This Row],[TenureMonths]]&lt;=11),"High-risk","Other")</f>
        <v>Other</v>
      </c>
      <c r="U978" t="str">
        <f>IF(ChurnData[[#This Row],[TenureMonths]]&lt;=11,"0-11",IF(ChurnData[[#This Row],[TenureMonths]]&lt;=23,"12-23",IF(ChurnData[[#This Row],[TenureMonths]]&lt;=35,"24-35",IF(ChurnData[[#This Row],[TenureMonths]]&lt;=47,"36-47",IF(ChurnData[[#This Row],[TenureMonths]]&lt;=59,"48-59","60-72")))))</f>
        <v>60-72</v>
      </c>
      <c r="V978">
        <f>IF(ChurnData[[#This Row],[Churn]]="Yes",1,0)</f>
        <v>0</v>
      </c>
    </row>
    <row r="979" spans="1:22" x14ac:dyDescent="0.35">
      <c r="A979" t="s">
        <v>1026</v>
      </c>
      <c r="B979" t="s">
        <v>19</v>
      </c>
      <c r="C979">
        <v>1</v>
      </c>
      <c r="D979" t="s">
        <v>20</v>
      </c>
      <c r="E979" t="s">
        <v>21</v>
      </c>
      <c r="F979" t="s">
        <v>39</v>
      </c>
      <c r="G979" s="2">
        <v>33</v>
      </c>
      <c r="H979" t="s">
        <v>20</v>
      </c>
      <c r="I979" t="s">
        <v>21</v>
      </c>
      <c r="J979" t="s">
        <v>28</v>
      </c>
      <c r="K979" t="s">
        <v>28</v>
      </c>
      <c r="L979" t="s">
        <v>33</v>
      </c>
      <c r="M979" t="s">
        <v>20</v>
      </c>
      <c r="N979" t="s">
        <v>34</v>
      </c>
      <c r="O979" s="1">
        <v>33.6</v>
      </c>
      <c r="P979" s="1">
        <v>1132.94</v>
      </c>
      <c r="Q979">
        <v>0</v>
      </c>
      <c r="R979" t="s">
        <v>20</v>
      </c>
      <c r="S979" t="str">
        <f>IF(ChurnData[[#This Row],[MonthlyCharges]]&lt;=30,"1. Up to 30",IF(ChurnData[[#This Row],[MonthlyCharges]]&lt;=50,"2. 31-50",IF(ChurnData[[#This Row],[MonthlyCharges]]&lt;=70,"3. 51-70",IF(ChurnData[[#This Row],[MonthlyCharges]]&lt;=90,"4. 71-90","5. Over 90"))))</f>
        <v>2. 31-50</v>
      </c>
      <c r="T979" t="str">
        <f>IF(AND(ChurnData[[#This Row],[Contract]]="Month-to-month",ChurnData[[#This Row],[InternetService]]="Fiber optic",ChurnData[[#This Row],[TenureMonths]]&lt;=11),"High-risk","Other")</f>
        <v>Other</v>
      </c>
      <c r="U979" t="str">
        <f>IF(ChurnData[[#This Row],[TenureMonths]]&lt;=11,"0-11",IF(ChurnData[[#This Row],[TenureMonths]]&lt;=23,"12-23",IF(ChurnData[[#This Row],[TenureMonths]]&lt;=35,"24-35",IF(ChurnData[[#This Row],[TenureMonths]]&lt;=47,"36-47",IF(ChurnData[[#This Row],[TenureMonths]]&lt;=59,"48-59","60-72")))))</f>
        <v>24-35</v>
      </c>
      <c r="V979">
        <f>IF(ChurnData[[#This Row],[Churn]]="Yes",1,0)</f>
        <v>1</v>
      </c>
    </row>
    <row r="980" spans="1:22" x14ac:dyDescent="0.35">
      <c r="A980" t="s">
        <v>1027</v>
      </c>
      <c r="B980" t="s">
        <v>19</v>
      </c>
      <c r="C980">
        <v>0</v>
      </c>
      <c r="D980" t="s">
        <v>20</v>
      </c>
      <c r="E980" t="s">
        <v>20</v>
      </c>
      <c r="F980" t="s">
        <v>39</v>
      </c>
      <c r="G980" s="2">
        <v>66</v>
      </c>
      <c r="H980" t="s">
        <v>20</v>
      </c>
      <c r="I980" t="s">
        <v>32</v>
      </c>
      <c r="J980" t="s">
        <v>21</v>
      </c>
      <c r="K980" t="s">
        <v>20</v>
      </c>
      <c r="L980" t="s">
        <v>24</v>
      </c>
      <c r="M980" t="s">
        <v>20</v>
      </c>
      <c r="N980" t="s">
        <v>30</v>
      </c>
      <c r="O980" s="1">
        <v>56.76</v>
      </c>
      <c r="P980" s="1">
        <v>3651.69</v>
      </c>
      <c r="Q980">
        <v>3</v>
      </c>
      <c r="R980" t="s">
        <v>21</v>
      </c>
      <c r="S980" t="str">
        <f>IF(ChurnData[[#This Row],[MonthlyCharges]]&lt;=30,"1. Up to 30",IF(ChurnData[[#This Row],[MonthlyCharges]]&lt;=50,"2. 31-50",IF(ChurnData[[#This Row],[MonthlyCharges]]&lt;=70,"3. 51-70",IF(ChurnData[[#This Row],[MonthlyCharges]]&lt;=90,"4. 71-90","5. Over 90"))))</f>
        <v>3. 51-70</v>
      </c>
      <c r="T980" t="str">
        <f>IF(AND(ChurnData[[#This Row],[Contract]]="Month-to-month",ChurnData[[#This Row],[InternetService]]="Fiber optic",ChurnData[[#This Row],[TenureMonths]]&lt;=11),"High-risk","Other")</f>
        <v>Other</v>
      </c>
      <c r="U980" t="str">
        <f>IF(ChurnData[[#This Row],[TenureMonths]]&lt;=11,"0-11",IF(ChurnData[[#This Row],[TenureMonths]]&lt;=23,"12-23",IF(ChurnData[[#This Row],[TenureMonths]]&lt;=35,"24-35",IF(ChurnData[[#This Row],[TenureMonths]]&lt;=47,"36-47",IF(ChurnData[[#This Row],[TenureMonths]]&lt;=59,"48-59","60-72")))))</f>
        <v>60-72</v>
      </c>
      <c r="V980">
        <f>IF(ChurnData[[#This Row],[Churn]]="Yes",1,0)</f>
        <v>0</v>
      </c>
    </row>
    <row r="981" spans="1:22" x14ac:dyDescent="0.35">
      <c r="A981" t="s">
        <v>1028</v>
      </c>
      <c r="B981" t="s">
        <v>19</v>
      </c>
      <c r="C981">
        <v>1</v>
      </c>
      <c r="D981" t="s">
        <v>21</v>
      </c>
      <c r="E981" t="s">
        <v>21</v>
      </c>
      <c r="F981" t="s">
        <v>65</v>
      </c>
      <c r="G981" s="2">
        <v>15</v>
      </c>
      <c r="H981" t="s">
        <v>21</v>
      </c>
      <c r="I981" t="s">
        <v>23</v>
      </c>
      <c r="J981" t="s">
        <v>21</v>
      </c>
      <c r="K981" t="s">
        <v>21</v>
      </c>
      <c r="L981" t="s">
        <v>29</v>
      </c>
      <c r="M981" t="s">
        <v>20</v>
      </c>
      <c r="N981" t="s">
        <v>30</v>
      </c>
      <c r="O981" s="1">
        <v>66.92</v>
      </c>
      <c r="P981" s="1">
        <v>977.97</v>
      </c>
      <c r="Q981">
        <v>5</v>
      </c>
      <c r="R981" t="s">
        <v>21</v>
      </c>
      <c r="S981" t="str">
        <f>IF(ChurnData[[#This Row],[MonthlyCharges]]&lt;=30,"1. Up to 30",IF(ChurnData[[#This Row],[MonthlyCharges]]&lt;=50,"2. 31-50",IF(ChurnData[[#This Row],[MonthlyCharges]]&lt;=70,"3. 51-70",IF(ChurnData[[#This Row],[MonthlyCharges]]&lt;=90,"4. 71-90","5. Over 90"))))</f>
        <v>3. 51-70</v>
      </c>
      <c r="T981" t="str">
        <f>IF(AND(ChurnData[[#This Row],[Contract]]="Month-to-month",ChurnData[[#This Row],[InternetService]]="Fiber optic",ChurnData[[#This Row],[TenureMonths]]&lt;=11),"High-risk","Other")</f>
        <v>Other</v>
      </c>
      <c r="U981" t="str">
        <f>IF(ChurnData[[#This Row],[TenureMonths]]&lt;=11,"0-11",IF(ChurnData[[#This Row],[TenureMonths]]&lt;=23,"12-23",IF(ChurnData[[#This Row],[TenureMonths]]&lt;=35,"24-35",IF(ChurnData[[#This Row],[TenureMonths]]&lt;=47,"36-47",IF(ChurnData[[#This Row],[TenureMonths]]&lt;=59,"48-59","60-72")))))</f>
        <v>12-23</v>
      </c>
      <c r="V981">
        <f>IF(ChurnData[[#This Row],[Churn]]="Yes",1,0)</f>
        <v>0</v>
      </c>
    </row>
    <row r="982" spans="1:22" x14ac:dyDescent="0.35">
      <c r="A982" t="s">
        <v>1029</v>
      </c>
      <c r="B982" t="s">
        <v>19</v>
      </c>
      <c r="C982">
        <v>0</v>
      </c>
      <c r="D982" t="s">
        <v>21</v>
      </c>
      <c r="E982" t="s">
        <v>21</v>
      </c>
      <c r="F982" t="s">
        <v>37</v>
      </c>
      <c r="G982" s="2">
        <v>17</v>
      </c>
      <c r="H982" t="s">
        <v>20</v>
      </c>
      <c r="I982" t="s">
        <v>23</v>
      </c>
      <c r="J982" t="s">
        <v>21</v>
      </c>
      <c r="K982" t="s">
        <v>21</v>
      </c>
      <c r="L982" t="s">
        <v>33</v>
      </c>
      <c r="M982" t="s">
        <v>20</v>
      </c>
      <c r="N982" t="s">
        <v>34</v>
      </c>
      <c r="O982" s="1">
        <v>79.61</v>
      </c>
      <c r="P982" s="1">
        <v>1359.58</v>
      </c>
      <c r="Q982">
        <v>2</v>
      </c>
      <c r="R982" t="s">
        <v>20</v>
      </c>
      <c r="S982" t="str">
        <f>IF(ChurnData[[#This Row],[MonthlyCharges]]&lt;=30,"1. Up to 30",IF(ChurnData[[#This Row],[MonthlyCharges]]&lt;=50,"2. 31-50",IF(ChurnData[[#This Row],[MonthlyCharges]]&lt;=70,"3. 51-70",IF(ChurnData[[#This Row],[MonthlyCharges]]&lt;=90,"4. 71-90","5. Over 90"))))</f>
        <v>4. 71-90</v>
      </c>
      <c r="T982" t="str">
        <f>IF(AND(ChurnData[[#This Row],[Contract]]="Month-to-month",ChurnData[[#This Row],[InternetService]]="Fiber optic",ChurnData[[#This Row],[TenureMonths]]&lt;=11),"High-risk","Other")</f>
        <v>Other</v>
      </c>
      <c r="U982" t="str">
        <f>IF(ChurnData[[#This Row],[TenureMonths]]&lt;=11,"0-11",IF(ChurnData[[#This Row],[TenureMonths]]&lt;=23,"12-23",IF(ChurnData[[#This Row],[TenureMonths]]&lt;=35,"24-35",IF(ChurnData[[#This Row],[TenureMonths]]&lt;=47,"36-47",IF(ChurnData[[#This Row],[TenureMonths]]&lt;=59,"48-59","60-72")))))</f>
        <v>12-23</v>
      </c>
      <c r="V982">
        <f>IF(ChurnData[[#This Row],[Churn]]="Yes",1,0)</f>
        <v>1</v>
      </c>
    </row>
    <row r="983" spans="1:22" x14ac:dyDescent="0.35">
      <c r="A983" t="s">
        <v>1030</v>
      </c>
      <c r="B983" t="s">
        <v>36</v>
      </c>
      <c r="C983">
        <v>0</v>
      </c>
      <c r="D983" t="s">
        <v>21</v>
      </c>
      <c r="E983" t="s">
        <v>20</v>
      </c>
      <c r="F983" t="s">
        <v>41</v>
      </c>
      <c r="G983" s="2">
        <v>14</v>
      </c>
      <c r="H983" t="s">
        <v>20</v>
      </c>
      <c r="I983" t="s">
        <v>23</v>
      </c>
      <c r="J983" t="s">
        <v>21</v>
      </c>
      <c r="K983" t="s">
        <v>21</v>
      </c>
      <c r="L983" t="s">
        <v>33</v>
      </c>
      <c r="M983" t="s">
        <v>21</v>
      </c>
      <c r="N983" t="s">
        <v>25</v>
      </c>
      <c r="O983" s="1">
        <v>83.52</v>
      </c>
      <c r="P983" s="1">
        <v>1146.6199999999999</v>
      </c>
      <c r="Q983">
        <v>1</v>
      </c>
      <c r="R983" t="s">
        <v>20</v>
      </c>
      <c r="S983" t="str">
        <f>IF(ChurnData[[#This Row],[MonthlyCharges]]&lt;=30,"1. Up to 30",IF(ChurnData[[#This Row],[MonthlyCharges]]&lt;=50,"2. 31-50",IF(ChurnData[[#This Row],[MonthlyCharges]]&lt;=70,"3. 51-70",IF(ChurnData[[#This Row],[MonthlyCharges]]&lt;=90,"4. 71-90","5. Over 90"))))</f>
        <v>4. 71-90</v>
      </c>
      <c r="T983" t="str">
        <f>IF(AND(ChurnData[[#This Row],[Contract]]="Month-to-month",ChurnData[[#This Row],[InternetService]]="Fiber optic",ChurnData[[#This Row],[TenureMonths]]&lt;=11),"High-risk","Other")</f>
        <v>Other</v>
      </c>
      <c r="U983" t="str">
        <f>IF(ChurnData[[#This Row],[TenureMonths]]&lt;=11,"0-11",IF(ChurnData[[#This Row],[TenureMonths]]&lt;=23,"12-23",IF(ChurnData[[#This Row],[TenureMonths]]&lt;=35,"24-35",IF(ChurnData[[#This Row],[TenureMonths]]&lt;=47,"36-47",IF(ChurnData[[#This Row],[TenureMonths]]&lt;=59,"48-59","60-72")))))</f>
        <v>12-23</v>
      </c>
      <c r="V983">
        <f>IF(ChurnData[[#This Row],[Churn]]="Yes",1,0)</f>
        <v>1</v>
      </c>
    </row>
    <row r="984" spans="1:22" x14ac:dyDescent="0.35">
      <c r="A984" t="s">
        <v>1031</v>
      </c>
      <c r="B984" t="s">
        <v>19</v>
      </c>
      <c r="C984">
        <v>0</v>
      </c>
      <c r="D984" t="s">
        <v>20</v>
      </c>
      <c r="E984" t="s">
        <v>20</v>
      </c>
      <c r="F984" t="s">
        <v>49</v>
      </c>
      <c r="G984" s="2">
        <v>11</v>
      </c>
      <c r="H984" t="s">
        <v>20</v>
      </c>
      <c r="I984" t="s">
        <v>23</v>
      </c>
      <c r="J984" t="s">
        <v>21</v>
      </c>
      <c r="K984" t="s">
        <v>21</v>
      </c>
      <c r="L984" t="s">
        <v>33</v>
      </c>
      <c r="M984" t="s">
        <v>20</v>
      </c>
      <c r="N984" t="s">
        <v>30</v>
      </c>
      <c r="O984" s="1">
        <v>88.28</v>
      </c>
      <c r="P984" s="1">
        <v>0</v>
      </c>
      <c r="Q984">
        <v>3</v>
      </c>
      <c r="R984" t="s">
        <v>20</v>
      </c>
      <c r="S984" t="str">
        <f>IF(ChurnData[[#This Row],[MonthlyCharges]]&lt;=30,"1. Up to 30",IF(ChurnData[[#This Row],[MonthlyCharges]]&lt;=50,"2. 31-50",IF(ChurnData[[#This Row],[MonthlyCharges]]&lt;=70,"3. 51-70",IF(ChurnData[[#This Row],[MonthlyCharges]]&lt;=90,"4. 71-90","5. Over 90"))))</f>
        <v>4. 71-90</v>
      </c>
      <c r="T984" t="str">
        <f>IF(AND(ChurnData[[#This Row],[Contract]]="Month-to-month",ChurnData[[#This Row],[InternetService]]="Fiber optic",ChurnData[[#This Row],[TenureMonths]]&lt;=11),"High-risk","Other")</f>
        <v>High-risk</v>
      </c>
      <c r="U984" t="str">
        <f>IF(ChurnData[[#This Row],[TenureMonths]]&lt;=11,"0-11",IF(ChurnData[[#This Row],[TenureMonths]]&lt;=23,"12-23",IF(ChurnData[[#This Row],[TenureMonths]]&lt;=35,"24-35",IF(ChurnData[[#This Row],[TenureMonths]]&lt;=47,"36-47",IF(ChurnData[[#This Row],[TenureMonths]]&lt;=59,"48-59","60-72")))))</f>
        <v>0-11</v>
      </c>
      <c r="V984">
        <f>IF(ChurnData[[#This Row],[Churn]]="Yes",1,0)</f>
        <v>1</v>
      </c>
    </row>
    <row r="985" spans="1:22" x14ac:dyDescent="0.35">
      <c r="A985" t="s">
        <v>1032</v>
      </c>
      <c r="B985" t="s">
        <v>19</v>
      </c>
      <c r="C985">
        <v>0</v>
      </c>
      <c r="D985" t="s">
        <v>20</v>
      </c>
      <c r="E985" t="s">
        <v>21</v>
      </c>
      <c r="F985" t="s">
        <v>27</v>
      </c>
      <c r="G985" s="2">
        <v>45</v>
      </c>
      <c r="H985" t="s">
        <v>20</v>
      </c>
      <c r="I985" t="s">
        <v>23</v>
      </c>
      <c r="J985" t="s">
        <v>20</v>
      </c>
      <c r="K985" t="s">
        <v>20</v>
      </c>
      <c r="L985" t="s">
        <v>24</v>
      </c>
      <c r="M985" t="s">
        <v>21</v>
      </c>
      <c r="N985" t="s">
        <v>34</v>
      </c>
      <c r="O985" s="1">
        <v>98.95</v>
      </c>
      <c r="P985" s="1">
        <v>4496.82</v>
      </c>
      <c r="Q985">
        <v>3</v>
      </c>
      <c r="R985" t="s">
        <v>21</v>
      </c>
      <c r="S985" t="str">
        <f>IF(ChurnData[[#This Row],[MonthlyCharges]]&lt;=30,"1. Up to 30",IF(ChurnData[[#This Row],[MonthlyCharges]]&lt;=50,"2. 31-50",IF(ChurnData[[#This Row],[MonthlyCharges]]&lt;=70,"3. 51-70",IF(ChurnData[[#This Row],[MonthlyCharges]]&lt;=90,"4. 71-90","5. Over 90"))))</f>
        <v>5. Over 90</v>
      </c>
      <c r="T985" t="str">
        <f>IF(AND(ChurnData[[#This Row],[Contract]]="Month-to-month",ChurnData[[#This Row],[InternetService]]="Fiber optic",ChurnData[[#This Row],[TenureMonths]]&lt;=11),"High-risk","Other")</f>
        <v>Other</v>
      </c>
      <c r="U985" t="str">
        <f>IF(ChurnData[[#This Row],[TenureMonths]]&lt;=11,"0-11",IF(ChurnData[[#This Row],[TenureMonths]]&lt;=23,"12-23",IF(ChurnData[[#This Row],[TenureMonths]]&lt;=35,"24-35",IF(ChurnData[[#This Row],[TenureMonths]]&lt;=47,"36-47",IF(ChurnData[[#This Row],[TenureMonths]]&lt;=59,"48-59","60-72")))))</f>
        <v>36-47</v>
      </c>
      <c r="V985">
        <f>IF(ChurnData[[#This Row],[Churn]]="Yes",1,0)</f>
        <v>0</v>
      </c>
    </row>
    <row r="986" spans="1:22" x14ac:dyDescent="0.35">
      <c r="A986" t="s">
        <v>1033</v>
      </c>
      <c r="B986" t="s">
        <v>19</v>
      </c>
      <c r="C986">
        <v>0</v>
      </c>
      <c r="D986" t="s">
        <v>21</v>
      </c>
      <c r="E986" t="s">
        <v>21</v>
      </c>
      <c r="F986" t="s">
        <v>75</v>
      </c>
      <c r="G986" s="2">
        <v>24</v>
      </c>
      <c r="H986" t="s">
        <v>20</v>
      </c>
      <c r="I986" t="s">
        <v>21</v>
      </c>
      <c r="J986" t="s">
        <v>28</v>
      </c>
      <c r="K986" t="s">
        <v>28</v>
      </c>
      <c r="L986" t="s">
        <v>24</v>
      </c>
      <c r="M986" t="s">
        <v>21</v>
      </c>
      <c r="N986" t="s">
        <v>34</v>
      </c>
      <c r="O986" s="1">
        <v>37.869999999999997</v>
      </c>
      <c r="P986" s="1">
        <v>883.31</v>
      </c>
      <c r="Q986">
        <v>0</v>
      </c>
      <c r="R986" t="s">
        <v>21</v>
      </c>
      <c r="S986" t="str">
        <f>IF(ChurnData[[#This Row],[MonthlyCharges]]&lt;=30,"1. Up to 30",IF(ChurnData[[#This Row],[MonthlyCharges]]&lt;=50,"2. 31-50",IF(ChurnData[[#This Row],[MonthlyCharges]]&lt;=70,"3. 51-70",IF(ChurnData[[#This Row],[MonthlyCharges]]&lt;=90,"4. 71-90","5. Over 90"))))</f>
        <v>2. 31-50</v>
      </c>
      <c r="T986" t="str">
        <f>IF(AND(ChurnData[[#This Row],[Contract]]="Month-to-month",ChurnData[[#This Row],[InternetService]]="Fiber optic",ChurnData[[#This Row],[TenureMonths]]&lt;=11),"High-risk","Other")</f>
        <v>Other</v>
      </c>
      <c r="U986" t="str">
        <f>IF(ChurnData[[#This Row],[TenureMonths]]&lt;=11,"0-11",IF(ChurnData[[#This Row],[TenureMonths]]&lt;=23,"12-23",IF(ChurnData[[#This Row],[TenureMonths]]&lt;=35,"24-35",IF(ChurnData[[#This Row],[TenureMonths]]&lt;=47,"36-47",IF(ChurnData[[#This Row],[TenureMonths]]&lt;=59,"48-59","60-72")))))</f>
        <v>24-35</v>
      </c>
      <c r="V986">
        <f>IF(ChurnData[[#This Row],[Churn]]="Yes",1,0)</f>
        <v>0</v>
      </c>
    </row>
    <row r="987" spans="1:22" x14ac:dyDescent="0.35">
      <c r="A987" t="s">
        <v>1034</v>
      </c>
      <c r="B987" t="s">
        <v>36</v>
      </c>
      <c r="C987">
        <v>0</v>
      </c>
      <c r="D987" t="s">
        <v>20</v>
      </c>
      <c r="E987" t="s">
        <v>21</v>
      </c>
      <c r="F987" t="s">
        <v>49</v>
      </c>
      <c r="G987" s="2">
        <v>52</v>
      </c>
      <c r="H987" t="s">
        <v>21</v>
      </c>
      <c r="I987" t="s">
        <v>23</v>
      </c>
      <c r="J987" t="s">
        <v>21</v>
      </c>
      <c r="K987" t="s">
        <v>21</v>
      </c>
      <c r="L987" t="s">
        <v>33</v>
      </c>
      <c r="M987" t="s">
        <v>20</v>
      </c>
      <c r="N987" t="s">
        <v>25</v>
      </c>
      <c r="O987" s="1">
        <v>78.069999999999993</v>
      </c>
      <c r="P987" s="1">
        <v>4084.27</v>
      </c>
      <c r="Q987">
        <v>0</v>
      </c>
      <c r="R987" t="s">
        <v>20</v>
      </c>
      <c r="S987" t="str">
        <f>IF(ChurnData[[#This Row],[MonthlyCharges]]&lt;=30,"1. Up to 30",IF(ChurnData[[#This Row],[MonthlyCharges]]&lt;=50,"2. 31-50",IF(ChurnData[[#This Row],[MonthlyCharges]]&lt;=70,"3. 51-70",IF(ChurnData[[#This Row],[MonthlyCharges]]&lt;=90,"4. 71-90","5. Over 90"))))</f>
        <v>4. 71-90</v>
      </c>
      <c r="T987" t="str">
        <f>IF(AND(ChurnData[[#This Row],[Contract]]="Month-to-month",ChurnData[[#This Row],[InternetService]]="Fiber optic",ChurnData[[#This Row],[TenureMonths]]&lt;=11),"High-risk","Other")</f>
        <v>Other</v>
      </c>
      <c r="U987" t="str">
        <f>IF(ChurnData[[#This Row],[TenureMonths]]&lt;=11,"0-11",IF(ChurnData[[#This Row],[TenureMonths]]&lt;=23,"12-23",IF(ChurnData[[#This Row],[TenureMonths]]&lt;=35,"24-35",IF(ChurnData[[#This Row],[TenureMonths]]&lt;=47,"36-47",IF(ChurnData[[#This Row],[TenureMonths]]&lt;=59,"48-59","60-72")))))</f>
        <v>48-59</v>
      </c>
      <c r="V987">
        <f>IF(ChurnData[[#This Row],[Churn]]="Yes",1,0)</f>
        <v>1</v>
      </c>
    </row>
    <row r="988" spans="1:22" x14ac:dyDescent="0.35">
      <c r="A988" t="s">
        <v>1035</v>
      </c>
      <c r="B988" t="s">
        <v>36</v>
      </c>
      <c r="C988">
        <v>0</v>
      </c>
      <c r="D988" t="s">
        <v>21</v>
      </c>
      <c r="E988" t="s">
        <v>21</v>
      </c>
      <c r="F988" t="s">
        <v>41</v>
      </c>
      <c r="G988" s="2">
        <v>19</v>
      </c>
      <c r="H988" t="s">
        <v>20</v>
      </c>
      <c r="I988" t="s">
        <v>23</v>
      </c>
      <c r="J988" t="s">
        <v>20</v>
      </c>
      <c r="K988" t="s">
        <v>20</v>
      </c>
      <c r="L988" t="s">
        <v>33</v>
      </c>
      <c r="M988" t="s">
        <v>20</v>
      </c>
      <c r="N988" t="s">
        <v>34</v>
      </c>
      <c r="O988" s="1">
        <v>86.33</v>
      </c>
      <c r="P988" s="1">
        <v>1611.9</v>
      </c>
      <c r="Q988">
        <v>0</v>
      </c>
      <c r="R988" t="s">
        <v>20</v>
      </c>
      <c r="S988" t="str">
        <f>IF(ChurnData[[#This Row],[MonthlyCharges]]&lt;=30,"1. Up to 30",IF(ChurnData[[#This Row],[MonthlyCharges]]&lt;=50,"2. 31-50",IF(ChurnData[[#This Row],[MonthlyCharges]]&lt;=70,"3. 51-70",IF(ChurnData[[#This Row],[MonthlyCharges]]&lt;=90,"4. 71-90","5. Over 90"))))</f>
        <v>4. 71-90</v>
      </c>
      <c r="T988" t="str">
        <f>IF(AND(ChurnData[[#This Row],[Contract]]="Month-to-month",ChurnData[[#This Row],[InternetService]]="Fiber optic",ChurnData[[#This Row],[TenureMonths]]&lt;=11),"High-risk","Other")</f>
        <v>Other</v>
      </c>
      <c r="U988" t="str">
        <f>IF(ChurnData[[#This Row],[TenureMonths]]&lt;=11,"0-11",IF(ChurnData[[#This Row],[TenureMonths]]&lt;=23,"12-23",IF(ChurnData[[#This Row],[TenureMonths]]&lt;=35,"24-35",IF(ChurnData[[#This Row],[TenureMonths]]&lt;=47,"36-47",IF(ChurnData[[#This Row],[TenureMonths]]&lt;=59,"48-59","60-72")))))</f>
        <v>12-23</v>
      </c>
      <c r="V988">
        <f>IF(ChurnData[[#This Row],[Churn]]="Yes",1,0)</f>
        <v>1</v>
      </c>
    </row>
    <row r="989" spans="1:22" x14ac:dyDescent="0.35">
      <c r="A989" t="s">
        <v>1036</v>
      </c>
      <c r="B989" t="s">
        <v>19</v>
      </c>
      <c r="C989">
        <v>0</v>
      </c>
      <c r="D989" t="s">
        <v>20</v>
      </c>
      <c r="E989" t="s">
        <v>21</v>
      </c>
      <c r="F989" t="s">
        <v>75</v>
      </c>
      <c r="G989" s="2">
        <v>17</v>
      </c>
      <c r="H989" t="s">
        <v>20</v>
      </c>
      <c r="I989" t="s">
        <v>32</v>
      </c>
      <c r="J989" t="s">
        <v>21</v>
      </c>
      <c r="K989" t="s">
        <v>20</v>
      </c>
      <c r="L989" t="s">
        <v>33</v>
      </c>
      <c r="M989" t="s">
        <v>20</v>
      </c>
      <c r="N989" t="s">
        <v>34</v>
      </c>
      <c r="O989" s="1">
        <v>61.95</v>
      </c>
      <c r="P989" s="1">
        <v>1031.92</v>
      </c>
      <c r="Q989">
        <v>1</v>
      </c>
      <c r="R989" t="s">
        <v>20</v>
      </c>
      <c r="S989" t="str">
        <f>IF(ChurnData[[#This Row],[MonthlyCharges]]&lt;=30,"1. Up to 30",IF(ChurnData[[#This Row],[MonthlyCharges]]&lt;=50,"2. 31-50",IF(ChurnData[[#This Row],[MonthlyCharges]]&lt;=70,"3. 51-70",IF(ChurnData[[#This Row],[MonthlyCharges]]&lt;=90,"4. 71-90","5. Over 90"))))</f>
        <v>3. 51-70</v>
      </c>
      <c r="T989" t="str">
        <f>IF(AND(ChurnData[[#This Row],[Contract]]="Month-to-month",ChurnData[[#This Row],[InternetService]]="Fiber optic",ChurnData[[#This Row],[TenureMonths]]&lt;=11),"High-risk","Other")</f>
        <v>Other</v>
      </c>
      <c r="U989" t="str">
        <f>IF(ChurnData[[#This Row],[TenureMonths]]&lt;=11,"0-11",IF(ChurnData[[#This Row],[TenureMonths]]&lt;=23,"12-23",IF(ChurnData[[#This Row],[TenureMonths]]&lt;=35,"24-35",IF(ChurnData[[#This Row],[TenureMonths]]&lt;=47,"36-47",IF(ChurnData[[#This Row],[TenureMonths]]&lt;=59,"48-59","60-72")))))</f>
        <v>12-23</v>
      </c>
      <c r="V989">
        <f>IF(ChurnData[[#This Row],[Churn]]="Yes",1,0)</f>
        <v>1</v>
      </c>
    </row>
    <row r="990" spans="1:22" x14ac:dyDescent="0.35">
      <c r="A990" t="s">
        <v>1037</v>
      </c>
      <c r="B990" t="s">
        <v>36</v>
      </c>
      <c r="C990">
        <v>0</v>
      </c>
      <c r="D990" t="s">
        <v>21</v>
      </c>
      <c r="E990" t="s">
        <v>21</v>
      </c>
      <c r="F990" t="s">
        <v>45</v>
      </c>
      <c r="G990" s="2">
        <v>4</v>
      </c>
      <c r="H990" t="s">
        <v>20</v>
      </c>
      <c r="I990" t="s">
        <v>32</v>
      </c>
      <c r="J990" t="s">
        <v>20</v>
      </c>
      <c r="K990" t="s">
        <v>21</v>
      </c>
      <c r="L990" t="s">
        <v>33</v>
      </c>
      <c r="M990" t="s">
        <v>21</v>
      </c>
      <c r="N990" t="s">
        <v>43</v>
      </c>
      <c r="O990" s="1">
        <v>73.87</v>
      </c>
      <c r="P990" s="1">
        <v>299.89999999999998</v>
      </c>
      <c r="Q990">
        <v>0</v>
      </c>
      <c r="R990" t="s">
        <v>20</v>
      </c>
      <c r="S990" t="str">
        <f>IF(ChurnData[[#This Row],[MonthlyCharges]]&lt;=30,"1. Up to 30",IF(ChurnData[[#This Row],[MonthlyCharges]]&lt;=50,"2. 31-50",IF(ChurnData[[#This Row],[MonthlyCharges]]&lt;=70,"3. 51-70",IF(ChurnData[[#This Row],[MonthlyCharges]]&lt;=90,"4. 71-90","5. Over 90"))))</f>
        <v>4. 71-90</v>
      </c>
      <c r="T990" t="str">
        <f>IF(AND(ChurnData[[#This Row],[Contract]]="Month-to-month",ChurnData[[#This Row],[InternetService]]="Fiber optic",ChurnData[[#This Row],[TenureMonths]]&lt;=11),"High-risk","Other")</f>
        <v>Other</v>
      </c>
      <c r="U990" t="str">
        <f>IF(ChurnData[[#This Row],[TenureMonths]]&lt;=11,"0-11",IF(ChurnData[[#This Row],[TenureMonths]]&lt;=23,"12-23",IF(ChurnData[[#This Row],[TenureMonths]]&lt;=35,"24-35",IF(ChurnData[[#This Row],[TenureMonths]]&lt;=47,"36-47",IF(ChurnData[[#This Row],[TenureMonths]]&lt;=59,"48-59","60-72")))))</f>
        <v>0-11</v>
      </c>
      <c r="V990">
        <f>IF(ChurnData[[#This Row],[Churn]]="Yes",1,0)</f>
        <v>1</v>
      </c>
    </row>
    <row r="991" spans="1:22" x14ac:dyDescent="0.35">
      <c r="A991" t="s">
        <v>1038</v>
      </c>
      <c r="B991" t="s">
        <v>36</v>
      </c>
      <c r="C991">
        <v>0</v>
      </c>
      <c r="D991" t="s">
        <v>20</v>
      </c>
      <c r="E991" t="s">
        <v>21</v>
      </c>
      <c r="F991" t="s">
        <v>22</v>
      </c>
      <c r="G991" s="2">
        <v>13</v>
      </c>
      <c r="H991" t="s">
        <v>20</v>
      </c>
      <c r="I991" t="s">
        <v>32</v>
      </c>
      <c r="J991" t="s">
        <v>21</v>
      </c>
      <c r="K991" t="s">
        <v>21</v>
      </c>
      <c r="L991" t="s">
        <v>33</v>
      </c>
      <c r="M991" t="s">
        <v>20</v>
      </c>
      <c r="N991" t="s">
        <v>34</v>
      </c>
      <c r="O991" s="1">
        <v>53.2</v>
      </c>
      <c r="P991" s="1">
        <v>684.79</v>
      </c>
      <c r="Q991">
        <v>2</v>
      </c>
      <c r="R991" t="s">
        <v>20</v>
      </c>
      <c r="S991" t="str">
        <f>IF(ChurnData[[#This Row],[MonthlyCharges]]&lt;=30,"1. Up to 30",IF(ChurnData[[#This Row],[MonthlyCharges]]&lt;=50,"2. 31-50",IF(ChurnData[[#This Row],[MonthlyCharges]]&lt;=70,"3. 51-70",IF(ChurnData[[#This Row],[MonthlyCharges]]&lt;=90,"4. 71-90","5. Over 90"))))</f>
        <v>3. 51-70</v>
      </c>
      <c r="T991" t="str">
        <f>IF(AND(ChurnData[[#This Row],[Contract]]="Month-to-month",ChurnData[[#This Row],[InternetService]]="Fiber optic",ChurnData[[#This Row],[TenureMonths]]&lt;=11),"High-risk","Other")</f>
        <v>Other</v>
      </c>
      <c r="U991" t="str">
        <f>IF(ChurnData[[#This Row],[TenureMonths]]&lt;=11,"0-11",IF(ChurnData[[#This Row],[TenureMonths]]&lt;=23,"12-23",IF(ChurnData[[#This Row],[TenureMonths]]&lt;=35,"24-35",IF(ChurnData[[#This Row],[TenureMonths]]&lt;=47,"36-47",IF(ChurnData[[#This Row],[TenureMonths]]&lt;=59,"48-59","60-72")))))</f>
        <v>12-23</v>
      </c>
      <c r="V991">
        <f>IF(ChurnData[[#This Row],[Churn]]="Yes",1,0)</f>
        <v>1</v>
      </c>
    </row>
    <row r="992" spans="1:22" x14ac:dyDescent="0.35">
      <c r="A992" t="s">
        <v>1039</v>
      </c>
      <c r="B992" t="s">
        <v>36</v>
      </c>
      <c r="C992">
        <v>0</v>
      </c>
      <c r="D992" t="s">
        <v>20</v>
      </c>
      <c r="E992" t="s">
        <v>20</v>
      </c>
      <c r="F992" t="s">
        <v>58</v>
      </c>
      <c r="G992" s="2">
        <v>35</v>
      </c>
      <c r="H992" t="s">
        <v>20</v>
      </c>
      <c r="I992" t="s">
        <v>32</v>
      </c>
      <c r="J992" t="s">
        <v>20</v>
      </c>
      <c r="K992" t="s">
        <v>20</v>
      </c>
      <c r="L992" t="s">
        <v>24</v>
      </c>
      <c r="M992" t="s">
        <v>20</v>
      </c>
      <c r="N992" t="s">
        <v>43</v>
      </c>
      <c r="O992" s="1">
        <v>68.02</v>
      </c>
      <c r="P992" s="1">
        <v>2389.4699999999998</v>
      </c>
      <c r="Q992">
        <v>1</v>
      </c>
      <c r="R992" t="s">
        <v>21</v>
      </c>
      <c r="S992" t="str">
        <f>IF(ChurnData[[#This Row],[MonthlyCharges]]&lt;=30,"1. Up to 30",IF(ChurnData[[#This Row],[MonthlyCharges]]&lt;=50,"2. 31-50",IF(ChurnData[[#This Row],[MonthlyCharges]]&lt;=70,"3. 51-70",IF(ChurnData[[#This Row],[MonthlyCharges]]&lt;=90,"4. 71-90","5. Over 90"))))</f>
        <v>3. 51-70</v>
      </c>
      <c r="T992" t="str">
        <f>IF(AND(ChurnData[[#This Row],[Contract]]="Month-to-month",ChurnData[[#This Row],[InternetService]]="Fiber optic",ChurnData[[#This Row],[TenureMonths]]&lt;=11),"High-risk","Other")</f>
        <v>Other</v>
      </c>
      <c r="U992" t="str">
        <f>IF(ChurnData[[#This Row],[TenureMonths]]&lt;=11,"0-11",IF(ChurnData[[#This Row],[TenureMonths]]&lt;=23,"12-23",IF(ChurnData[[#This Row],[TenureMonths]]&lt;=35,"24-35",IF(ChurnData[[#This Row],[TenureMonths]]&lt;=47,"36-47",IF(ChurnData[[#This Row],[TenureMonths]]&lt;=59,"48-59","60-72")))))</f>
        <v>24-35</v>
      </c>
      <c r="V992">
        <f>IF(ChurnData[[#This Row],[Churn]]="Yes",1,0)</f>
        <v>0</v>
      </c>
    </row>
    <row r="993" spans="1:22" x14ac:dyDescent="0.35">
      <c r="A993" t="s">
        <v>1040</v>
      </c>
      <c r="B993" t="s">
        <v>36</v>
      </c>
      <c r="C993">
        <v>0</v>
      </c>
      <c r="D993" t="s">
        <v>20</v>
      </c>
      <c r="E993" t="s">
        <v>20</v>
      </c>
      <c r="F993" t="s">
        <v>22</v>
      </c>
      <c r="G993" s="2">
        <v>63</v>
      </c>
      <c r="H993" t="s">
        <v>21</v>
      </c>
      <c r="I993" t="s">
        <v>23</v>
      </c>
      <c r="J993" t="s">
        <v>20</v>
      </c>
      <c r="K993" t="s">
        <v>21</v>
      </c>
      <c r="L993" t="s">
        <v>24</v>
      </c>
      <c r="M993" t="s">
        <v>21</v>
      </c>
      <c r="N993" t="s">
        <v>34</v>
      </c>
      <c r="O993" s="1">
        <v>74.89</v>
      </c>
      <c r="P993" s="1">
        <v>4644.93</v>
      </c>
      <c r="Q993">
        <v>3</v>
      </c>
      <c r="R993" t="s">
        <v>21</v>
      </c>
      <c r="S993" t="str">
        <f>IF(ChurnData[[#This Row],[MonthlyCharges]]&lt;=30,"1. Up to 30",IF(ChurnData[[#This Row],[MonthlyCharges]]&lt;=50,"2. 31-50",IF(ChurnData[[#This Row],[MonthlyCharges]]&lt;=70,"3. 51-70",IF(ChurnData[[#This Row],[MonthlyCharges]]&lt;=90,"4. 71-90","5. Over 90"))))</f>
        <v>4. 71-90</v>
      </c>
      <c r="T993" t="str">
        <f>IF(AND(ChurnData[[#This Row],[Contract]]="Month-to-month",ChurnData[[#This Row],[InternetService]]="Fiber optic",ChurnData[[#This Row],[TenureMonths]]&lt;=11),"High-risk","Other")</f>
        <v>Other</v>
      </c>
      <c r="U993" t="str">
        <f>IF(ChurnData[[#This Row],[TenureMonths]]&lt;=11,"0-11",IF(ChurnData[[#This Row],[TenureMonths]]&lt;=23,"12-23",IF(ChurnData[[#This Row],[TenureMonths]]&lt;=35,"24-35",IF(ChurnData[[#This Row],[TenureMonths]]&lt;=47,"36-47",IF(ChurnData[[#This Row],[TenureMonths]]&lt;=59,"48-59","60-72")))))</f>
        <v>60-72</v>
      </c>
      <c r="V993">
        <f>IF(ChurnData[[#This Row],[Churn]]="Yes",1,0)</f>
        <v>0</v>
      </c>
    </row>
    <row r="994" spans="1:22" x14ac:dyDescent="0.35">
      <c r="A994" t="s">
        <v>1041</v>
      </c>
      <c r="B994" t="s">
        <v>36</v>
      </c>
      <c r="C994">
        <v>0</v>
      </c>
      <c r="D994" t="s">
        <v>20</v>
      </c>
      <c r="E994" t="s">
        <v>20</v>
      </c>
      <c r="F994" t="s">
        <v>65</v>
      </c>
      <c r="G994" s="2">
        <v>8</v>
      </c>
      <c r="H994" t="s">
        <v>20</v>
      </c>
      <c r="I994" t="s">
        <v>21</v>
      </c>
      <c r="J994" t="s">
        <v>28</v>
      </c>
      <c r="K994" t="s">
        <v>28</v>
      </c>
      <c r="L994" t="s">
        <v>29</v>
      </c>
      <c r="M994" t="s">
        <v>20</v>
      </c>
      <c r="N994" t="s">
        <v>34</v>
      </c>
      <c r="O994" s="1">
        <v>28.25</v>
      </c>
      <c r="P994" s="1">
        <v>223.01</v>
      </c>
      <c r="Q994">
        <v>0</v>
      </c>
      <c r="R994" t="s">
        <v>20</v>
      </c>
      <c r="S994" t="str">
        <f>IF(ChurnData[[#This Row],[MonthlyCharges]]&lt;=30,"1. Up to 30",IF(ChurnData[[#This Row],[MonthlyCharges]]&lt;=50,"2. 31-50",IF(ChurnData[[#This Row],[MonthlyCharges]]&lt;=70,"3. 51-70",IF(ChurnData[[#This Row],[MonthlyCharges]]&lt;=90,"4. 71-90","5. Over 90"))))</f>
        <v>1. Up to 30</v>
      </c>
      <c r="T994" t="str">
        <f>IF(AND(ChurnData[[#This Row],[Contract]]="Month-to-month",ChurnData[[#This Row],[InternetService]]="Fiber optic",ChurnData[[#This Row],[TenureMonths]]&lt;=11),"High-risk","Other")</f>
        <v>Other</v>
      </c>
      <c r="U994" t="str">
        <f>IF(ChurnData[[#This Row],[TenureMonths]]&lt;=11,"0-11",IF(ChurnData[[#This Row],[TenureMonths]]&lt;=23,"12-23",IF(ChurnData[[#This Row],[TenureMonths]]&lt;=35,"24-35",IF(ChurnData[[#This Row],[TenureMonths]]&lt;=47,"36-47",IF(ChurnData[[#This Row],[TenureMonths]]&lt;=59,"48-59","60-72")))))</f>
        <v>0-11</v>
      </c>
      <c r="V994">
        <f>IF(ChurnData[[#This Row],[Churn]]="Yes",1,0)</f>
        <v>1</v>
      </c>
    </row>
    <row r="995" spans="1:22" x14ac:dyDescent="0.35">
      <c r="A995" t="s">
        <v>1042</v>
      </c>
      <c r="B995" t="s">
        <v>19</v>
      </c>
      <c r="C995">
        <v>0</v>
      </c>
      <c r="D995" t="s">
        <v>20</v>
      </c>
      <c r="E995" t="s">
        <v>20</v>
      </c>
      <c r="F995" t="s">
        <v>58</v>
      </c>
      <c r="G995" s="2">
        <v>23</v>
      </c>
      <c r="H995" t="s">
        <v>20</v>
      </c>
      <c r="I995" t="s">
        <v>23</v>
      </c>
      <c r="J995" t="s">
        <v>21</v>
      </c>
      <c r="K995" t="s">
        <v>21</v>
      </c>
      <c r="L995" t="s">
        <v>33</v>
      </c>
      <c r="M995" t="s">
        <v>20</v>
      </c>
      <c r="N995" t="s">
        <v>43</v>
      </c>
      <c r="O995" s="1">
        <v>89.44</v>
      </c>
      <c r="P995" s="1">
        <v>2071.23</v>
      </c>
      <c r="Q995">
        <v>2</v>
      </c>
      <c r="R995" t="s">
        <v>21</v>
      </c>
      <c r="S995" t="str">
        <f>IF(ChurnData[[#This Row],[MonthlyCharges]]&lt;=30,"1. Up to 30",IF(ChurnData[[#This Row],[MonthlyCharges]]&lt;=50,"2. 31-50",IF(ChurnData[[#This Row],[MonthlyCharges]]&lt;=70,"3. 51-70",IF(ChurnData[[#This Row],[MonthlyCharges]]&lt;=90,"4. 71-90","5. Over 90"))))</f>
        <v>4. 71-90</v>
      </c>
      <c r="T995" t="str">
        <f>IF(AND(ChurnData[[#This Row],[Contract]]="Month-to-month",ChurnData[[#This Row],[InternetService]]="Fiber optic",ChurnData[[#This Row],[TenureMonths]]&lt;=11),"High-risk","Other")</f>
        <v>Other</v>
      </c>
      <c r="U995" t="str">
        <f>IF(ChurnData[[#This Row],[TenureMonths]]&lt;=11,"0-11",IF(ChurnData[[#This Row],[TenureMonths]]&lt;=23,"12-23",IF(ChurnData[[#This Row],[TenureMonths]]&lt;=35,"24-35",IF(ChurnData[[#This Row],[TenureMonths]]&lt;=47,"36-47",IF(ChurnData[[#This Row],[TenureMonths]]&lt;=59,"48-59","60-72")))))</f>
        <v>12-23</v>
      </c>
      <c r="V995">
        <f>IF(ChurnData[[#This Row],[Churn]]="Yes",1,0)</f>
        <v>0</v>
      </c>
    </row>
    <row r="996" spans="1:22" x14ac:dyDescent="0.35">
      <c r="A996" t="s">
        <v>1043</v>
      </c>
      <c r="B996" t="s">
        <v>19</v>
      </c>
      <c r="C996">
        <v>0</v>
      </c>
      <c r="D996" t="s">
        <v>20</v>
      </c>
      <c r="E996" t="s">
        <v>20</v>
      </c>
      <c r="F996" t="s">
        <v>58</v>
      </c>
      <c r="G996" s="2">
        <v>6</v>
      </c>
      <c r="H996" t="s">
        <v>20</v>
      </c>
      <c r="I996" t="s">
        <v>32</v>
      </c>
      <c r="J996" t="s">
        <v>21</v>
      </c>
      <c r="K996" t="s">
        <v>20</v>
      </c>
      <c r="L996" t="s">
        <v>33</v>
      </c>
      <c r="M996" t="s">
        <v>20</v>
      </c>
      <c r="N996" t="s">
        <v>30</v>
      </c>
      <c r="O996" s="1">
        <v>55.43</v>
      </c>
      <c r="P996" s="1">
        <v>340.27</v>
      </c>
      <c r="Q996">
        <v>1</v>
      </c>
      <c r="R996" t="s">
        <v>20</v>
      </c>
      <c r="S996" t="str">
        <f>IF(ChurnData[[#This Row],[MonthlyCharges]]&lt;=30,"1. Up to 30",IF(ChurnData[[#This Row],[MonthlyCharges]]&lt;=50,"2. 31-50",IF(ChurnData[[#This Row],[MonthlyCharges]]&lt;=70,"3. 51-70",IF(ChurnData[[#This Row],[MonthlyCharges]]&lt;=90,"4. 71-90","5. Over 90"))))</f>
        <v>3. 51-70</v>
      </c>
      <c r="T996" t="str">
        <f>IF(AND(ChurnData[[#This Row],[Contract]]="Month-to-month",ChurnData[[#This Row],[InternetService]]="Fiber optic",ChurnData[[#This Row],[TenureMonths]]&lt;=11),"High-risk","Other")</f>
        <v>Other</v>
      </c>
      <c r="U996" t="str">
        <f>IF(ChurnData[[#This Row],[TenureMonths]]&lt;=11,"0-11",IF(ChurnData[[#This Row],[TenureMonths]]&lt;=23,"12-23",IF(ChurnData[[#This Row],[TenureMonths]]&lt;=35,"24-35",IF(ChurnData[[#This Row],[TenureMonths]]&lt;=47,"36-47",IF(ChurnData[[#This Row],[TenureMonths]]&lt;=59,"48-59","60-72")))))</f>
        <v>0-11</v>
      </c>
      <c r="V996">
        <f>IF(ChurnData[[#This Row],[Churn]]="Yes",1,0)</f>
        <v>1</v>
      </c>
    </row>
    <row r="997" spans="1:22" x14ac:dyDescent="0.35">
      <c r="A997" t="s">
        <v>1044</v>
      </c>
      <c r="B997" t="s">
        <v>36</v>
      </c>
      <c r="C997">
        <v>0</v>
      </c>
      <c r="D997" t="s">
        <v>21</v>
      </c>
      <c r="E997" t="s">
        <v>21</v>
      </c>
      <c r="F997" t="s">
        <v>27</v>
      </c>
      <c r="G997" s="2">
        <v>24</v>
      </c>
      <c r="H997" t="s">
        <v>20</v>
      </c>
      <c r="I997" t="s">
        <v>32</v>
      </c>
      <c r="J997" t="s">
        <v>21</v>
      </c>
      <c r="K997" t="s">
        <v>21</v>
      </c>
      <c r="L997" t="s">
        <v>33</v>
      </c>
      <c r="M997" t="s">
        <v>20</v>
      </c>
      <c r="N997" t="s">
        <v>25</v>
      </c>
      <c r="O997" s="1">
        <v>66.8</v>
      </c>
      <c r="P997" s="1">
        <v>1639.19</v>
      </c>
      <c r="Q997">
        <v>5</v>
      </c>
      <c r="R997" t="s">
        <v>20</v>
      </c>
      <c r="S997" t="str">
        <f>IF(ChurnData[[#This Row],[MonthlyCharges]]&lt;=30,"1. Up to 30",IF(ChurnData[[#This Row],[MonthlyCharges]]&lt;=50,"2. 31-50",IF(ChurnData[[#This Row],[MonthlyCharges]]&lt;=70,"3. 51-70",IF(ChurnData[[#This Row],[MonthlyCharges]]&lt;=90,"4. 71-90","5. Over 90"))))</f>
        <v>3. 51-70</v>
      </c>
      <c r="T997" t="str">
        <f>IF(AND(ChurnData[[#This Row],[Contract]]="Month-to-month",ChurnData[[#This Row],[InternetService]]="Fiber optic",ChurnData[[#This Row],[TenureMonths]]&lt;=11),"High-risk","Other")</f>
        <v>Other</v>
      </c>
      <c r="U997" t="str">
        <f>IF(ChurnData[[#This Row],[TenureMonths]]&lt;=11,"0-11",IF(ChurnData[[#This Row],[TenureMonths]]&lt;=23,"12-23",IF(ChurnData[[#This Row],[TenureMonths]]&lt;=35,"24-35",IF(ChurnData[[#This Row],[TenureMonths]]&lt;=47,"36-47",IF(ChurnData[[#This Row],[TenureMonths]]&lt;=59,"48-59","60-72")))))</f>
        <v>24-35</v>
      </c>
      <c r="V997">
        <f>IF(ChurnData[[#This Row],[Churn]]="Yes",1,0)</f>
        <v>1</v>
      </c>
    </row>
    <row r="998" spans="1:22" x14ac:dyDescent="0.35">
      <c r="A998" t="s">
        <v>1045</v>
      </c>
      <c r="B998" t="s">
        <v>36</v>
      </c>
      <c r="C998">
        <v>0</v>
      </c>
      <c r="D998" t="s">
        <v>21</v>
      </c>
      <c r="E998" t="s">
        <v>21</v>
      </c>
      <c r="F998" t="s">
        <v>45</v>
      </c>
      <c r="G998" s="2">
        <v>28</v>
      </c>
      <c r="H998" t="s">
        <v>20</v>
      </c>
      <c r="I998" t="s">
        <v>21</v>
      </c>
      <c r="J998" t="s">
        <v>28</v>
      </c>
      <c r="K998" t="s">
        <v>28</v>
      </c>
      <c r="L998" t="s">
        <v>24</v>
      </c>
      <c r="M998" t="s">
        <v>20</v>
      </c>
      <c r="N998" t="s">
        <v>25</v>
      </c>
      <c r="O998" s="1">
        <v>25.54</v>
      </c>
      <c r="P998" s="1">
        <v>710.39</v>
      </c>
      <c r="Q998">
        <v>0</v>
      </c>
      <c r="R998" t="s">
        <v>21</v>
      </c>
      <c r="S998" t="str">
        <f>IF(ChurnData[[#This Row],[MonthlyCharges]]&lt;=30,"1. Up to 30",IF(ChurnData[[#This Row],[MonthlyCharges]]&lt;=50,"2. 31-50",IF(ChurnData[[#This Row],[MonthlyCharges]]&lt;=70,"3. 51-70",IF(ChurnData[[#This Row],[MonthlyCharges]]&lt;=90,"4. 71-90","5. Over 90"))))</f>
        <v>1. Up to 30</v>
      </c>
      <c r="T998" t="str">
        <f>IF(AND(ChurnData[[#This Row],[Contract]]="Month-to-month",ChurnData[[#This Row],[InternetService]]="Fiber optic",ChurnData[[#This Row],[TenureMonths]]&lt;=11),"High-risk","Other")</f>
        <v>Other</v>
      </c>
      <c r="U998" t="str">
        <f>IF(ChurnData[[#This Row],[TenureMonths]]&lt;=11,"0-11",IF(ChurnData[[#This Row],[TenureMonths]]&lt;=23,"12-23",IF(ChurnData[[#This Row],[TenureMonths]]&lt;=35,"24-35",IF(ChurnData[[#This Row],[TenureMonths]]&lt;=47,"36-47",IF(ChurnData[[#This Row],[TenureMonths]]&lt;=59,"48-59","60-72")))))</f>
        <v>24-35</v>
      </c>
      <c r="V998">
        <f>IF(ChurnData[[#This Row],[Churn]]="Yes",1,0)</f>
        <v>0</v>
      </c>
    </row>
    <row r="999" spans="1:22" x14ac:dyDescent="0.35">
      <c r="A999" t="s">
        <v>1046</v>
      </c>
      <c r="B999" t="s">
        <v>19</v>
      </c>
      <c r="C999">
        <v>0</v>
      </c>
      <c r="D999" t="s">
        <v>21</v>
      </c>
      <c r="E999" t="s">
        <v>21</v>
      </c>
      <c r="F999" t="s">
        <v>39</v>
      </c>
      <c r="G999" s="2">
        <v>5</v>
      </c>
      <c r="H999" t="s">
        <v>20</v>
      </c>
      <c r="I999" t="s">
        <v>32</v>
      </c>
      <c r="J999" t="s">
        <v>20</v>
      </c>
      <c r="K999" t="s">
        <v>21</v>
      </c>
      <c r="L999" t="s">
        <v>33</v>
      </c>
      <c r="M999" t="s">
        <v>20</v>
      </c>
      <c r="N999" t="s">
        <v>43</v>
      </c>
      <c r="O999" s="1">
        <v>58.6</v>
      </c>
      <c r="P999" s="1">
        <v>294.06</v>
      </c>
      <c r="Q999">
        <v>3</v>
      </c>
      <c r="R999" t="s">
        <v>20</v>
      </c>
      <c r="S999" t="str">
        <f>IF(ChurnData[[#This Row],[MonthlyCharges]]&lt;=30,"1. Up to 30",IF(ChurnData[[#This Row],[MonthlyCharges]]&lt;=50,"2. 31-50",IF(ChurnData[[#This Row],[MonthlyCharges]]&lt;=70,"3. 51-70",IF(ChurnData[[#This Row],[MonthlyCharges]]&lt;=90,"4. 71-90","5. Over 90"))))</f>
        <v>3. 51-70</v>
      </c>
      <c r="T999" t="str">
        <f>IF(AND(ChurnData[[#This Row],[Contract]]="Month-to-month",ChurnData[[#This Row],[InternetService]]="Fiber optic",ChurnData[[#This Row],[TenureMonths]]&lt;=11),"High-risk","Other")</f>
        <v>Other</v>
      </c>
      <c r="U999" t="str">
        <f>IF(ChurnData[[#This Row],[TenureMonths]]&lt;=11,"0-11",IF(ChurnData[[#This Row],[TenureMonths]]&lt;=23,"12-23",IF(ChurnData[[#This Row],[TenureMonths]]&lt;=35,"24-35",IF(ChurnData[[#This Row],[TenureMonths]]&lt;=47,"36-47",IF(ChurnData[[#This Row],[TenureMonths]]&lt;=59,"48-59","60-72")))))</f>
        <v>0-11</v>
      </c>
      <c r="V999">
        <f>IF(ChurnData[[#This Row],[Churn]]="Yes",1,0)</f>
        <v>1</v>
      </c>
    </row>
    <row r="1000" spans="1:22" x14ac:dyDescent="0.35">
      <c r="A1000" t="s">
        <v>1047</v>
      </c>
      <c r="B1000" t="s">
        <v>19</v>
      </c>
      <c r="C1000">
        <v>1</v>
      </c>
      <c r="D1000" t="s">
        <v>21</v>
      </c>
      <c r="E1000" t="s">
        <v>20</v>
      </c>
      <c r="F1000" t="s">
        <v>47</v>
      </c>
      <c r="G1000" s="2">
        <v>25</v>
      </c>
      <c r="H1000" t="s">
        <v>20</v>
      </c>
      <c r="I1000" t="s">
        <v>32</v>
      </c>
      <c r="J1000" t="s">
        <v>21</v>
      </c>
      <c r="K1000" t="s">
        <v>20</v>
      </c>
      <c r="L1000" t="s">
        <v>29</v>
      </c>
      <c r="M1000" t="s">
        <v>20</v>
      </c>
      <c r="N1000" t="s">
        <v>25</v>
      </c>
      <c r="O1000" s="1">
        <v>52.58</v>
      </c>
      <c r="P1000" s="1">
        <v>1288.1600000000001</v>
      </c>
      <c r="Q1000">
        <v>0</v>
      </c>
      <c r="R1000" t="s">
        <v>21</v>
      </c>
      <c r="S1000" t="str">
        <f>IF(ChurnData[[#This Row],[MonthlyCharges]]&lt;=30,"1. Up to 30",IF(ChurnData[[#This Row],[MonthlyCharges]]&lt;=50,"2. 31-50",IF(ChurnData[[#This Row],[MonthlyCharges]]&lt;=70,"3. 51-70",IF(ChurnData[[#This Row],[MonthlyCharges]]&lt;=90,"4. 71-90","5. Over 90"))))</f>
        <v>3. 51-70</v>
      </c>
      <c r="T1000" t="str">
        <f>IF(AND(ChurnData[[#This Row],[Contract]]="Month-to-month",ChurnData[[#This Row],[InternetService]]="Fiber optic",ChurnData[[#This Row],[TenureMonths]]&lt;=11),"High-risk","Other")</f>
        <v>Other</v>
      </c>
      <c r="U1000" t="str">
        <f>IF(ChurnData[[#This Row],[TenureMonths]]&lt;=11,"0-11",IF(ChurnData[[#This Row],[TenureMonths]]&lt;=23,"12-23",IF(ChurnData[[#This Row],[TenureMonths]]&lt;=35,"24-35",IF(ChurnData[[#This Row],[TenureMonths]]&lt;=47,"36-47",IF(ChurnData[[#This Row],[TenureMonths]]&lt;=59,"48-59","60-72")))))</f>
        <v>24-35</v>
      </c>
      <c r="V1000">
        <f>IF(ChurnData[[#This Row],[Churn]]="Yes",1,0)</f>
        <v>0</v>
      </c>
    </row>
    <row r="1001" spans="1:22" x14ac:dyDescent="0.35">
      <c r="A1001" t="s">
        <v>1048</v>
      </c>
      <c r="B1001" t="s">
        <v>36</v>
      </c>
      <c r="C1001">
        <v>0</v>
      </c>
      <c r="D1001" t="s">
        <v>21</v>
      </c>
      <c r="E1001" t="s">
        <v>21</v>
      </c>
      <c r="F1001" t="s">
        <v>22</v>
      </c>
      <c r="G1001" s="2">
        <v>42</v>
      </c>
      <c r="H1001" t="s">
        <v>20</v>
      </c>
      <c r="I1001" t="s">
        <v>21</v>
      </c>
      <c r="J1001" t="s">
        <v>28</v>
      </c>
      <c r="K1001" t="s">
        <v>28</v>
      </c>
      <c r="L1001" t="s">
        <v>24</v>
      </c>
      <c r="M1001" t="s">
        <v>20</v>
      </c>
      <c r="N1001" t="s">
        <v>34</v>
      </c>
      <c r="O1001" s="1">
        <v>29.42</v>
      </c>
      <c r="P1001" s="1">
        <v>1238.26</v>
      </c>
      <c r="Q1001">
        <v>1</v>
      </c>
      <c r="R1001" t="s">
        <v>21</v>
      </c>
      <c r="S1001" t="str">
        <f>IF(ChurnData[[#This Row],[MonthlyCharges]]&lt;=30,"1. Up to 30",IF(ChurnData[[#This Row],[MonthlyCharges]]&lt;=50,"2. 31-50",IF(ChurnData[[#This Row],[MonthlyCharges]]&lt;=70,"3. 51-70",IF(ChurnData[[#This Row],[MonthlyCharges]]&lt;=90,"4. 71-90","5. Over 90"))))</f>
        <v>1. Up to 30</v>
      </c>
      <c r="T1001" t="str">
        <f>IF(AND(ChurnData[[#This Row],[Contract]]="Month-to-month",ChurnData[[#This Row],[InternetService]]="Fiber optic",ChurnData[[#This Row],[TenureMonths]]&lt;=11),"High-risk","Other")</f>
        <v>Other</v>
      </c>
      <c r="U1001" t="str">
        <f>IF(ChurnData[[#This Row],[TenureMonths]]&lt;=11,"0-11",IF(ChurnData[[#This Row],[TenureMonths]]&lt;=23,"12-23",IF(ChurnData[[#This Row],[TenureMonths]]&lt;=35,"24-35",IF(ChurnData[[#This Row],[TenureMonths]]&lt;=47,"36-47",IF(ChurnData[[#This Row],[TenureMonths]]&lt;=59,"48-59","60-72")))))</f>
        <v>36-47</v>
      </c>
      <c r="V1001">
        <f>IF(ChurnData[[#This Row],[Churn]]="Yes",1,0)</f>
        <v>0</v>
      </c>
    </row>
    <row r="1002" spans="1:22" x14ac:dyDescent="0.35">
      <c r="A1002" t="s">
        <v>1049</v>
      </c>
      <c r="B1002" t="s">
        <v>19</v>
      </c>
      <c r="C1002">
        <v>0</v>
      </c>
      <c r="D1002" t="s">
        <v>20</v>
      </c>
      <c r="E1002" t="s">
        <v>21</v>
      </c>
      <c r="F1002" t="s">
        <v>37</v>
      </c>
      <c r="G1002" s="2">
        <v>30</v>
      </c>
      <c r="H1002" t="s">
        <v>20</v>
      </c>
      <c r="I1002" t="s">
        <v>23</v>
      </c>
      <c r="J1002" t="s">
        <v>21</v>
      </c>
      <c r="K1002" t="s">
        <v>20</v>
      </c>
      <c r="L1002" t="s">
        <v>24</v>
      </c>
      <c r="M1002" t="s">
        <v>20</v>
      </c>
      <c r="N1002" t="s">
        <v>30</v>
      </c>
      <c r="O1002" s="1">
        <v>81.52</v>
      </c>
      <c r="P1002" s="1">
        <v>2457.61</v>
      </c>
      <c r="Q1002">
        <v>6</v>
      </c>
      <c r="R1002" t="s">
        <v>21</v>
      </c>
      <c r="S1002" t="str">
        <f>IF(ChurnData[[#This Row],[MonthlyCharges]]&lt;=30,"1. Up to 30",IF(ChurnData[[#This Row],[MonthlyCharges]]&lt;=50,"2. 31-50",IF(ChurnData[[#This Row],[MonthlyCharges]]&lt;=70,"3. 51-70",IF(ChurnData[[#This Row],[MonthlyCharges]]&lt;=90,"4. 71-90","5. Over 90"))))</f>
        <v>4. 71-90</v>
      </c>
      <c r="T1002" t="str">
        <f>IF(AND(ChurnData[[#This Row],[Contract]]="Month-to-month",ChurnData[[#This Row],[InternetService]]="Fiber optic",ChurnData[[#This Row],[TenureMonths]]&lt;=11),"High-risk","Other")</f>
        <v>Other</v>
      </c>
      <c r="U1002" t="str">
        <f>IF(ChurnData[[#This Row],[TenureMonths]]&lt;=11,"0-11",IF(ChurnData[[#This Row],[TenureMonths]]&lt;=23,"12-23",IF(ChurnData[[#This Row],[TenureMonths]]&lt;=35,"24-35",IF(ChurnData[[#This Row],[TenureMonths]]&lt;=47,"36-47",IF(ChurnData[[#This Row],[TenureMonths]]&lt;=59,"48-59","60-72")))))</f>
        <v>24-35</v>
      </c>
      <c r="V1002">
        <f>IF(ChurnData[[#This Row],[Churn]]="Yes",1,0)</f>
        <v>0</v>
      </c>
    </row>
    <row r="1003" spans="1:22" x14ac:dyDescent="0.35">
      <c r="A1003" t="s">
        <v>1050</v>
      </c>
      <c r="B1003" t="s">
        <v>19</v>
      </c>
      <c r="C1003">
        <v>0</v>
      </c>
      <c r="D1003" t="s">
        <v>21</v>
      </c>
      <c r="E1003" t="s">
        <v>20</v>
      </c>
      <c r="F1003" t="s">
        <v>41</v>
      </c>
      <c r="G1003" s="2">
        <v>72</v>
      </c>
      <c r="H1003" t="s">
        <v>20</v>
      </c>
      <c r="I1003" t="s">
        <v>23</v>
      </c>
      <c r="J1003" t="s">
        <v>21</v>
      </c>
      <c r="K1003" t="s">
        <v>20</v>
      </c>
      <c r="L1003" t="s">
        <v>24</v>
      </c>
      <c r="M1003" t="s">
        <v>20</v>
      </c>
      <c r="N1003" t="s">
        <v>34</v>
      </c>
      <c r="O1003" s="1">
        <v>77.92</v>
      </c>
      <c r="P1003" s="1">
        <v>5591.07</v>
      </c>
      <c r="Q1003">
        <v>0</v>
      </c>
      <c r="R1003" t="s">
        <v>21</v>
      </c>
      <c r="S1003" t="str">
        <f>IF(ChurnData[[#This Row],[MonthlyCharges]]&lt;=30,"1. Up to 30",IF(ChurnData[[#This Row],[MonthlyCharges]]&lt;=50,"2. 31-50",IF(ChurnData[[#This Row],[MonthlyCharges]]&lt;=70,"3. 51-70",IF(ChurnData[[#This Row],[MonthlyCharges]]&lt;=90,"4. 71-90","5. Over 90"))))</f>
        <v>4. 71-90</v>
      </c>
      <c r="T1003" t="str">
        <f>IF(AND(ChurnData[[#This Row],[Contract]]="Month-to-month",ChurnData[[#This Row],[InternetService]]="Fiber optic",ChurnData[[#This Row],[TenureMonths]]&lt;=11),"High-risk","Other")</f>
        <v>Other</v>
      </c>
      <c r="U1003" t="str">
        <f>IF(ChurnData[[#This Row],[TenureMonths]]&lt;=11,"0-11",IF(ChurnData[[#This Row],[TenureMonths]]&lt;=23,"12-23",IF(ChurnData[[#This Row],[TenureMonths]]&lt;=35,"24-35",IF(ChurnData[[#This Row],[TenureMonths]]&lt;=47,"36-47",IF(ChurnData[[#This Row],[TenureMonths]]&lt;=59,"48-59","60-72")))))</f>
        <v>60-72</v>
      </c>
      <c r="V1003">
        <f>IF(ChurnData[[#This Row],[Churn]]="Yes",1,0)</f>
        <v>0</v>
      </c>
    </row>
    <row r="1004" spans="1:22" x14ac:dyDescent="0.35">
      <c r="A1004" t="s">
        <v>1051</v>
      </c>
      <c r="B1004" t="s">
        <v>36</v>
      </c>
      <c r="C1004">
        <v>0</v>
      </c>
      <c r="D1004" t="s">
        <v>21</v>
      </c>
      <c r="E1004" t="s">
        <v>21</v>
      </c>
      <c r="F1004" t="s">
        <v>37</v>
      </c>
      <c r="G1004" s="2">
        <v>63</v>
      </c>
      <c r="H1004" t="s">
        <v>20</v>
      </c>
      <c r="I1004" t="s">
        <v>23</v>
      </c>
      <c r="J1004" t="s">
        <v>21</v>
      </c>
      <c r="K1004" t="s">
        <v>20</v>
      </c>
      <c r="L1004" t="s">
        <v>24</v>
      </c>
      <c r="M1004" t="s">
        <v>20</v>
      </c>
      <c r="N1004" t="s">
        <v>25</v>
      </c>
      <c r="O1004" s="1">
        <v>86.51</v>
      </c>
      <c r="P1004" s="1">
        <v>5591.87</v>
      </c>
      <c r="Q1004">
        <v>4</v>
      </c>
      <c r="R1004" t="s">
        <v>21</v>
      </c>
      <c r="S1004" t="str">
        <f>IF(ChurnData[[#This Row],[MonthlyCharges]]&lt;=30,"1. Up to 30",IF(ChurnData[[#This Row],[MonthlyCharges]]&lt;=50,"2. 31-50",IF(ChurnData[[#This Row],[MonthlyCharges]]&lt;=70,"3. 51-70",IF(ChurnData[[#This Row],[MonthlyCharges]]&lt;=90,"4. 71-90","5. Over 90"))))</f>
        <v>4. 71-90</v>
      </c>
      <c r="T1004" t="str">
        <f>IF(AND(ChurnData[[#This Row],[Contract]]="Month-to-month",ChurnData[[#This Row],[InternetService]]="Fiber optic",ChurnData[[#This Row],[TenureMonths]]&lt;=11),"High-risk","Other")</f>
        <v>Other</v>
      </c>
      <c r="U1004" t="str">
        <f>IF(ChurnData[[#This Row],[TenureMonths]]&lt;=11,"0-11",IF(ChurnData[[#This Row],[TenureMonths]]&lt;=23,"12-23",IF(ChurnData[[#This Row],[TenureMonths]]&lt;=35,"24-35",IF(ChurnData[[#This Row],[TenureMonths]]&lt;=47,"36-47",IF(ChurnData[[#This Row],[TenureMonths]]&lt;=59,"48-59","60-72")))))</f>
        <v>60-72</v>
      </c>
      <c r="V1004">
        <f>IF(ChurnData[[#This Row],[Churn]]="Yes",1,0)</f>
        <v>0</v>
      </c>
    </row>
    <row r="1005" spans="1:22" x14ac:dyDescent="0.35">
      <c r="A1005" t="s">
        <v>1052</v>
      </c>
      <c r="B1005" t="s">
        <v>36</v>
      </c>
      <c r="C1005">
        <v>0</v>
      </c>
      <c r="D1005" t="s">
        <v>20</v>
      </c>
      <c r="E1005" t="s">
        <v>21</v>
      </c>
      <c r="F1005" t="s">
        <v>65</v>
      </c>
      <c r="G1005" s="2">
        <v>13</v>
      </c>
      <c r="H1005" t="s">
        <v>20</v>
      </c>
      <c r="I1005" t="s">
        <v>23</v>
      </c>
      <c r="J1005" t="s">
        <v>21</v>
      </c>
      <c r="K1005" t="s">
        <v>21</v>
      </c>
      <c r="L1005" t="s">
        <v>33</v>
      </c>
      <c r="M1005" t="s">
        <v>20</v>
      </c>
      <c r="N1005" t="s">
        <v>43</v>
      </c>
      <c r="O1005" s="1">
        <v>80.8</v>
      </c>
      <c r="P1005" s="1">
        <v>1021.01</v>
      </c>
      <c r="Q1005">
        <v>4</v>
      </c>
      <c r="R1005" t="s">
        <v>20</v>
      </c>
      <c r="S1005" t="str">
        <f>IF(ChurnData[[#This Row],[MonthlyCharges]]&lt;=30,"1. Up to 30",IF(ChurnData[[#This Row],[MonthlyCharges]]&lt;=50,"2. 31-50",IF(ChurnData[[#This Row],[MonthlyCharges]]&lt;=70,"3. 51-70",IF(ChurnData[[#This Row],[MonthlyCharges]]&lt;=90,"4. 71-90","5. Over 90"))))</f>
        <v>4. 71-90</v>
      </c>
      <c r="T1005" t="str">
        <f>IF(AND(ChurnData[[#This Row],[Contract]]="Month-to-month",ChurnData[[#This Row],[InternetService]]="Fiber optic",ChurnData[[#This Row],[TenureMonths]]&lt;=11),"High-risk","Other")</f>
        <v>Other</v>
      </c>
      <c r="U1005" t="str">
        <f>IF(ChurnData[[#This Row],[TenureMonths]]&lt;=11,"0-11",IF(ChurnData[[#This Row],[TenureMonths]]&lt;=23,"12-23",IF(ChurnData[[#This Row],[TenureMonths]]&lt;=35,"24-35",IF(ChurnData[[#This Row],[TenureMonths]]&lt;=47,"36-47",IF(ChurnData[[#This Row],[TenureMonths]]&lt;=59,"48-59","60-72")))))</f>
        <v>12-23</v>
      </c>
      <c r="V1005">
        <f>IF(ChurnData[[#This Row],[Churn]]="Yes",1,0)</f>
        <v>1</v>
      </c>
    </row>
    <row r="1006" spans="1:22" x14ac:dyDescent="0.35">
      <c r="A1006" t="s">
        <v>1053</v>
      </c>
      <c r="B1006" t="s">
        <v>19</v>
      </c>
      <c r="C1006">
        <v>0</v>
      </c>
      <c r="D1006" t="s">
        <v>21</v>
      </c>
      <c r="E1006" t="s">
        <v>21</v>
      </c>
      <c r="F1006" t="s">
        <v>45</v>
      </c>
      <c r="G1006" s="2">
        <v>46</v>
      </c>
      <c r="H1006" t="s">
        <v>20</v>
      </c>
      <c r="I1006" t="s">
        <v>23</v>
      </c>
      <c r="J1006" t="s">
        <v>21</v>
      </c>
      <c r="K1006" t="s">
        <v>20</v>
      </c>
      <c r="L1006" t="s">
        <v>24</v>
      </c>
      <c r="M1006" t="s">
        <v>20</v>
      </c>
      <c r="N1006" t="s">
        <v>43</v>
      </c>
      <c r="O1006" s="1">
        <v>88</v>
      </c>
      <c r="P1006" s="1">
        <v>3994.52</v>
      </c>
      <c r="Q1006">
        <v>2</v>
      </c>
      <c r="R1006" t="s">
        <v>21</v>
      </c>
      <c r="S1006" t="str">
        <f>IF(ChurnData[[#This Row],[MonthlyCharges]]&lt;=30,"1. Up to 30",IF(ChurnData[[#This Row],[MonthlyCharges]]&lt;=50,"2. 31-50",IF(ChurnData[[#This Row],[MonthlyCharges]]&lt;=70,"3. 51-70",IF(ChurnData[[#This Row],[MonthlyCharges]]&lt;=90,"4. 71-90","5. Over 90"))))</f>
        <v>4. 71-90</v>
      </c>
      <c r="T1006" t="str">
        <f>IF(AND(ChurnData[[#This Row],[Contract]]="Month-to-month",ChurnData[[#This Row],[InternetService]]="Fiber optic",ChurnData[[#This Row],[TenureMonths]]&lt;=11),"High-risk","Other")</f>
        <v>Other</v>
      </c>
      <c r="U1006" t="str">
        <f>IF(ChurnData[[#This Row],[TenureMonths]]&lt;=11,"0-11",IF(ChurnData[[#This Row],[TenureMonths]]&lt;=23,"12-23",IF(ChurnData[[#This Row],[TenureMonths]]&lt;=35,"24-35",IF(ChurnData[[#This Row],[TenureMonths]]&lt;=47,"36-47",IF(ChurnData[[#This Row],[TenureMonths]]&lt;=59,"48-59","60-72")))))</f>
        <v>36-47</v>
      </c>
      <c r="V1006">
        <f>IF(ChurnData[[#This Row],[Churn]]="Yes",1,0)</f>
        <v>0</v>
      </c>
    </row>
    <row r="1007" spans="1:22" x14ac:dyDescent="0.35">
      <c r="A1007" t="s">
        <v>1054</v>
      </c>
      <c r="B1007" t="s">
        <v>36</v>
      </c>
      <c r="C1007">
        <v>0</v>
      </c>
      <c r="D1007" t="s">
        <v>20</v>
      </c>
      <c r="E1007" t="s">
        <v>20</v>
      </c>
      <c r="F1007" t="s">
        <v>22</v>
      </c>
      <c r="G1007" s="2">
        <v>72</v>
      </c>
      <c r="H1007" t="s">
        <v>21</v>
      </c>
      <c r="I1007" t="s">
        <v>32</v>
      </c>
      <c r="J1007" t="s">
        <v>20</v>
      </c>
      <c r="K1007" t="s">
        <v>21</v>
      </c>
      <c r="L1007" t="s">
        <v>29</v>
      </c>
      <c r="M1007" t="s">
        <v>20</v>
      </c>
      <c r="N1007" t="s">
        <v>30</v>
      </c>
      <c r="O1007" s="1">
        <v>51.35</v>
      </c>
      <c r="P1007" s="1">
        <v>3698.54</v>
      </c>
      <c r="Q1007">
        <v>2</v>
      </c>
      <c r="R1007" t="s">
        <v>21</v>
      </c>
      <c r="S1007" t="str">
        <f>IF(ChurnData[[#This Row],[MonthlyCharges]]&lt;=30,"1. Up to 30",IF(ChurnData[[#This Row],[MonthlyCharges]]&lt;=50,"2. 31-50",IF(ChurnData[[#This Row],[MonthlyCharges]]&lt;=70,"3. 51-70",IF(ChurnData[[#This Row],[MonthlyCharges]]&lt;=90,"4. 71-90","5. Over 90"))))</f>
        <v>3. 51-70</v>
      </c>
      <c r="T1007" t="str">
        <f>IF(AND(ChurnData[[#This Row],[Contract]]="Month-to-month",ChurnData[[#This Row],[InternetService]]="Fiber optic",ChurnData[[#This Row],[TenureMonths]]&lt;=11),"High-risk","Other")</f>
        <v>Other</v>
      </c>
      <c r="U1007" t="str">
        <f>IF(ChurnData[[#This Row],[TenureMonths]]&lt;=11,"0-11",IF(ChurnData[[#This Row],[TenureMonths]]&lt;=23,"12-23",IF(ChurnData[[#This Row],[TenureMonths]]&lt;=35,"24-35",IF(ChurnData[[#This Row],[TenureMonths]]&lt;=47,"36-47",IF(ChurnData[[#This Row],[TenureMonths]]&lt;=59,"48-59","60-72")))))</f>
        <v>60-72</v>
      </c>
      <c r="V1007">
        <f>IF(ChurnData[[#This Row],[Churn]]="Yes",1,0)</f>
        <v>0</v>
      </c>
    </row>
    <row r="1008" spans="1:22" x14ac:dyDescent="0.35">
      <c r="A1008" t="s">
        <v>1055</v>
      </c>
      <c r="B1008" t="s">
        <v>36</v>
      </c>
      <c r="C1008">
        <v>1</v>
      </c>
      <c r="D1008" t="s">
        <v>21</v>
      </c>
      <c r="E1008" t="s">
        <v>21</v>
      </c>
      <c r="F1008" t="s">
        <v>58</v>
      </c>
      <c r="G1008" s="2">
        <v>58</v>
      </c>
      <c r="H1008" t="s">
        <v>20</v>
      </c>
      <c r="I1008" t="s">
        <v>23</v>
      </c>
      <c r="J1008" t="s">
        <v>20</v>
      </c>
      <c r="K1008" t="s">
        <v>20</v>
      </c>
      <c r="L1008" t="s">
        <v>29</v>
      </c>
      <c r="M1008" t="s">
        <v>20</v>
      </c>
      <c r="N1008" t="s">
        <v>30</v>
      </c>
      <c r="O1008" s="1">
        <v>99.84</v>
      </c>
      <c r="P1008" s="1">
        <v>5852.43</v>
      </c>
      <c r="Q1008">
        <v>2</v>
      </c>
      <c r="R1008" t="s">
        <v>20</v>
      </c>
      <c r="S1008" t="str">
        <f>IF(ChurnData[[#This Row],[MonthlyCharges]]&lt;=30,"1. Up to 30",IF(ChurnData[[#This Row],[MonthlyCharges]]&lt;=50,"2. 31-50",IF(ChurnData[[#This Row],[MonthlyCharges]]&lt;=70,"3. 51-70",IF(ChurnData[[#This Row],[MonthlyCharges]]&lt;=90,"4. 71-90","5. Over 90"))))</f>
        <v>5. Over 90</v>
      </c>
      <c r="T1008" t="str">
        <f>IF(AND(ChurnData[[#This Row],[Contract]]="Month-to-month",ChurnData[[#This Row],[InternetService]]="Fiber optic",ChurnData[[#This Row],[TenureMonths]]&lt;=11),"High-risk","Other")</f>
        <v>Other</v>
      </c>
      <c r="U1008" t="str">
        <f>IF(ChurnData[[#This Row],[TenureMonths]]&lt;=11,"0-11",IF(ChurnData[[#This Row],[TenureMonths]]&lt;=23,"12-23",IF(ChurnData[[#This Row],[TenureMonths]]&lt;=35,"24-35",IF(ChurnData[[#This Row],[TenureMonths]]&lt;=47,"36-47",IF(ChurnData[[#This Row],[TenureMonths]]&lt;=59,"48-59","60-72")))))</f>
        <v>48-59</v>
      </c>
      <c r="V1008">
        <f>IF(ChurnData[[#This Row],[Churn]]="Yes",1,0)</f>
        <v>1</v>
      </c>
    </row>
    <row r="1009" spans="1:22" x14ac:dyDescent="0.35">
      <c r="A1009" t="s">
        <v>1056</v>
      </c>
      <c r="B1009" t="s">
        <v>36</v>
      </c>
      <c r="C1009">
        <v>0</v>
      </c>
      <c r="D1009" t="s">
        <v>21</v>
      </c>
      <c r="E1009" t="s">
        <v>21</v>
      </c>
      <c r="F1009" t="s">
        <v>65</v>
      </c>
      <c r="G1009" s="2">
        <v>52</v>
      </c>
      <c r="H1009" t="s">
        <v>20</v>
      </c>
      <c r="I1009" t="s">
        <v>21</v>
      </c>
      <c r="J1009" t="s">
        <v>28</v>
      </c>
      <c r="K1009" t="s">
        <v>28</v>
      </c>
      <c r="L1009" t="s">
        <v>24</v>
      </c>
      <c r="M1009" t="s">
        <v>20</v>
      </c>
      <c r="N1009" t="s">
        <v>34</v>
      </c>
      <c r="O1009" s="1">
        <v>27.14</v>
      </c>
      <c r="P1009" s="1">
        <v>1416.72</v>
      </c>
      <c r="Q1009">
        <v>4</v>
      </c>
      <c r="R1009" t="s">
        <v>21</v>
      </c>
      <c r="S1009" t="str">
        <f>IF(ChurnData[[#This Row],[MonthlyCharges]]&lt;=30,"1. Up to 30",IF(ChurnData[[#This Row],[MonthlyCharges]]&lt;=50,"2. 31-50",IF(ChurnData[[#This Row],[MonthlyCharges]]&lt;=70,"3. 51-70",IF(ChurnData[[#This Row],[MonthlyCharges]]&lt;=90,"4. 71-90","5. Over 90"))))</f>
        <v>1. Up to 30</v>
      </c>
      <c r="T1009" t="str">
        <f>IF(AND(ChurnData[[#This Row],[Contract]]="Month-to-month",ChurnData[[#This Row],[InternetService]]="Fiber optic",ChurnData[[#This Row],[TenureMonths]]&lt;=11),"High-risk","Other")</f>
        <v>Other</v>
      </c>
      <c r="U1009" t="str">
        <f>IF(ChurnData[[#This Row],[TenureMonths]]&lt;=11,"0-11",IF(ChurnData[[#This Row],[TenureMonths]]&lt;=23,"12-23",IF(ChurnData[[#This Row],[TenureMonths]]&lt;=35,"24-35",IF(ChurnData[[#This Row],[TenureMonths]]&lt;=47,"36-47",IF(ChurnData[[#This Row],[TenureMonths]]&lt;=59,"48-59","60-72")))))</f>
        <v>48-59</v>
      </c>
      <c r="V1009">
        <f>IF(ChurnData[[#This Row],[Churn]]="Yes",1,0)</f>
        <v>0</v>
      </c>
    </row>
    <row r="1010" spans="1:22" x14ac:dyDescent="0.35">
      <c r="A1010" t="s">
        <v>1057</v>
      </c>
      <c r="B1010" t="s">
        <v>19</v>
      </c>
      <c r="C1010">
        <v>0</v>
      </c>
      <c r="D1010" t="s">
        <v>21</v>
      </c>
      <c r="E1010" t="s">
        <v>21</v>
      </c>
      <c r="F1010" t="s">
        <v>37</v>
      </c>
      <c r="G1010" s="2">
        <v>12</v>
      </c>
      <c r="H1010" t="s">
        <v>20</v>
      </c>
      <c r="I1010" t="s">
        <v>32</v>
      </c>
      <c r="J1010" t="s">
        <v>21</v>
      </c>
      <c r="K1010" t="s">
        <v>21</v>
      </c>
      <c r="L1010" t="s">
        <v>29</v>
      </c>
      <c r="M1010" t="s">
        <v>20</v>
      </c>
      <c r="N1010" t="s">
        <v>34</v>
      </c>
      <c r="O1010" s="1">
        <v>49.33</v>
      </c>
      <c r="P1010" s="1">
        <v>586.54999999999995</v>
      </c>
      <c r="Q1010">
        <v>1</v>
      </c>
      <c r="R1010" t="s">
        <v>21</v>
      </c>
      <c r="S1010" t="str">
        <f>IF(ChurnData[[#This Row],[MonthlyCharges]]&lt;=30,"1. Up to 30",IF(ChurnData[[#This Row],[MonthlyCharges]]&lt;=50,"2. 31-50",IF(ChurnData[[#This Row],[MonthlyCharges]]&lt;=70,"3. 51-70",IF(ChurnData[[#This Row],[MonthlyCharges]]&lt;=90,"4. 71-90","5. Over 90"))))</f>
        <v>2. 31-50</v>
      </c>
      <c r="T1010" t="str">
        <f>IF(AND(ChurnData[[#This Row],[Contract]]="Month-to-month",ChurnData[[#This Row],[InternetService]]="Fiber optic",ChurnData[[#This Row],[TenureMonths]]&lt;=11),"High-risk","Other")</f>
        <v>Other</v>
      </c>
      <c r="U1010" t="str">
        <f>IF(ChurnData[[#This Row],[TenureMonths]]&lt;=11,"0-11",IF(ChurnData[[#This Row],[TenureMonths]]&lt;=23,"12-23",IF(ChurnData[[#This Row],[TenureMonths]]&lt;=35,"24-35",IF(ChurnData[[#This Row],[TenureMonths]]&lt;=47,"36-47",IF(ChurnData[[#This Row],[TenureMonths]]&lt;=59,"48-59","60-72")))))</f>
        <v>12-23</v>
      </c>
      <c r="V1010">
        <f>IF(ChurnData[[#This Row],[Churn]]="Yes",1,0)</f>
        <v>0</v>
      </c>
    </row>
    <row r="1011" spans="1:22" x14ac:dyDescent="0.35">
      <c r="A1011" t="s">
        <v>1058</v>
      </c>
      <c r="B1011" t="s">
        <v>19</v>
      </c>
      <c r="C1011">
        <v>0</v>
      </c>
      <c r="D1011" t="s">
        <v>21</v>
      </c>
      <c r="E1011" t="s">
        <v>21</v>
      </c>
      <c r="F1011" t="s">
        <v>56</v>
      </c>
      <c r="G1011" s="2">
        <v>22</v>
      </c>
      <c r="H1011" t="s">
        <v>21</v>
      </c>
      <c r="I1011" t="s">
        <v>23</v>
      </c>
      <c r="J1011" t="s">
        <v>21</v>
      </c>
      <c r="K1011" t="s">
        <v>21</v>
      </c>
      <c r="L1011" t="s">
        <v>33</v>
      </c>
      <c r="M1011" t="s">
        <v>21</v>
      </c>
      <c r="N1011" t="s">
        <v>43</v>
      </c>
      <c r="O1011" s="1">
        <v>73.73</v>
      </c>
      <c r="P1011" s="1">
        <v>1638.27</v>
      </c>
      <c r="Q1011">
        <v>1</v>
      </c>
      <c r="R1011" t="s">
        <v>20</v>
      </c>
      <c r="S1011" t="str">
        <f>IF(ChurnData[[#This Row],[MonthlyCharges]]&lt;=30,"1. Up to 30",IF(ChurnData[[#This Row],[MonthlyCharges]]&lt;=50,"2. 31-50",IF(ChurnData[[#This Row],[MonthlyCharges]]&lt;=70,"3. 51-70",IF(ChurnData[[#This Row],[MonthlyCharges]]&lt;=90,"4. 71-90","5. Over 90"))))</f>
        <v>4. 71-90</v>
      </c>
      <c r="T1011" t="str">
        <f>IF(AND(ChurnData[[#This Row],[Contract]]="Month-to-month",ChurnData[[#This Row],[InternetService]]="Fiber optic",ChurnData[[#This Row],[TenureMonths]]&lt;=11),"High-risk","Other")</f>
        <v>Other</v>
      </c>
      <c r="U1011" t="str">
        <f>IF(ChurnData[[#This Row],[TenureMonths]]&lt;=11,"0-11",IF(ChurnData[[#This Row],[TenureMonths]]&lt;=23,"12-23",IF(ChurnData[[#This Row],[TenureMonths]]&lt;=35,"24-35",IF(ChurnData[[#This Row],[TenureMonths]]&lt;=47,"36-47",IF(ChurnData[[#This Row],[TenureMonths]]&lt;=59,"48-59","60-72")))))</f>
        <v>12-23</v>
      </c>
      <c r="V1011">
        <f>IF(ChurnData[[#This Row],[Churn]]="Yes",1,0)</f>
        <v>1</v>
      </c>
    </row>
    <row r="1012" spans="1:22" x14ac:dyDescent="0.35">
      <c r="A1012" t="s">
        <v>1059</v>
      </c>
      <c r="B1012" t="s">
        <v>36</v>
      </c>
      <c r="C1012">
        <v>1</v>
      </c>
      <c r="D1012" t="s">
        <v>21</v>
      </c>
      <c r="E1012" t="s">
        <v>21</v>
      </c>
      <c r="F1012" t="s">
        <v>22</v>
      </c>
      <c r="G1012" s="2">
        <v>19</v>
      </c>
      <c r="H1012" t="s">
        <v>21</v>
      </c>
      <c r="I1012" t="s">
        <v>32</v>
      </c>
      <c r="J1012" t="s">
        <v>20</v>
      </c>
      <c r="K1012" t="s">
        <v>21</v>
      </c>
      <c r="L1012" t="s">
        <v>33</v>
      </c>
      <c r="M1012" t="s">
        <v>20</v>
      </c>
      <c r="N1012" t="s">
        <v>25</v>
      </c>
      <c r="O1012" s="1">
        <v>52.26</v>
      </c>
      <c r="P1012" s="1">
        <v>963.37</v>
      </c>
      <c r="Q1012">
        <v>0</v>
      </c>
      <c r="R1012" t="s">
        <v>21</v>
      </c>
      <c r="S1012" t="str">
        <f>IF(ChurnData[[#This Row],[MonthlyCharges]]&lt;=30,"1. Up to 30",IF(ChurnData[[#This Row],[MonthlyCharges]]&lt;=50,"2. 31-50",IF(ChurnData[[#This Row],[MonthlyCharges]]&lt;=70,"3. 51-70",IF(ChurnData[[#This Row],[MonthlyCharges]]&lt;=90,"4. 71-90","5. Over 90"))))</f>
        <v>3. 51-70</v>
      </c>
      <c r="T1012" t="str">
        <f>IF(AND(ChurnData[[#This Row],[Contract]]="Month-to-month",ChurnData[[#This Row],[InternetService]]="Fiber optic",ChurnData[[#This Row],[TenureMonths]]&lt;=11),"High-risk","Other")</f>
        <v>Other</v>
      </c>
      <c r="U1012" t="str">
        <f>IF(ChurnData[[#This Row],[TenureMonths]]&lt;=11,"0-11",IF(ChurnData[[#This Row],[TenureMonths]]&lt;=23,"12-23",IF(ChurnData[[#This Row],[TenureMonths]]&lt;=35,"24-35",IF(ChurnData[[#This Row],[TenureMonths]]&lt;=47,"36-47",IF(ChurnData[[#This Row],[TenureMonths]]&lt;=59,"48-59","60-72")))))</f>
        <v>12-23</v>
      </c>
      <c r="V1012">
        <f>IF(ChurnData[[#This Row],[Churn]]="Yes",1,0)</f>
        <v>0</v>
      </c>
    </row>
    <row r="1013" spans="1:22" x14ac:dyDescent="0.35">
      <c r="A1013" t="s">
        <v>1060</v>
      </c>
      <c r="B1013" t="s">
        <v>19</v>
      </c>
      <c r="C1013">
        <v>0</v>
      </c>
      <c r="D1013" t="s">
        <v>20</v>
      </c>
      <c r="E1013" t="s">
        <v>21</v>
      </c>
      <c r="F1013" t="s">
        <v>56</v>
      </c>
      <c r="G1013" s="2">
        <v>2</v>
      </c>
      <c r="H1013" t="s">
        <v>20</v>
      </c>
      <c r="I1013" t="s">
        <v>23</v>
      </c>
      <c r="J1013" t="s">
        <v>20</v>
      </c>
      <c r="K1013" t="s">
        <v>20</v>
      </c>
      <c r="L1013" t="s">
        <v>33</v>
      </c>
      <c r="M1013" t="s">
        <v>21</v>
      </c>
      <c r="N1013" t="s">
        <v>43</v>
      </c>
      <c r="O1013" s="1">
        <v>95.88</v>
      </c>
      <c r="P1013" s="1">
        <v>192.72</v>
      </c>
      <c r="Q1013">
        <v>2</v>
      </c>
      <c r="R1013" t="s">
        <v>21</v>
      </c>
      <c r="S1013" t="str">
        <f>IF(ChurnData[[#This Row],[MonthlyCharges]]&lt;=30,"1. Up to 30",IF(ChurnData[[#This Row],[MonthlyCharges]]&lt;=50,"2. 31-50",IF(ChurnData[[#This Row],[MonthlyCharges]]&lt;=70,"3. 51-70",IF(ChurnData[[#This Row],[MonthlyCharges]]&lt;=90,"4. 71-90","5. Over 90"))))</f>
        <v>5. Over 90</v>
      </c>
      <c r="T1013" t="str">
        <f>IF(AND(ChurnData[[#This Row],[Contract]]="Month-to-month",ChurnData[[#This Row],[InternetService]]="Fiber optic",ChurnData[[#This Row],[TenureMonths]]&lt;=11),"High-risk","Other")</f>
        <v>High-risk</v>
      </c>
      <c r="U1013" t="str">
        <f>IF(ChurnData[[#This Row],[TenureMonths]]&lt;=11,"0-11",IF(ChurnData[[#This Row],[TenureMonths]]&lt;=23,"12-23",IF(ChurnData[[#This Row],[TenureMonths]]&lt;=35,"24-35",IF(ChurnData[[#This Row],[TenureMonths]]&lt;=47,"36-47",IF(ChurnData[[#This Row],[TenureMonths]]&lt;=59,"48-59","60-72")))))</f>
        <v>0-11</v>
      </c>
      <c r="V1013">
        <f>IF(ChurnData[[#This Row],[Churn]]="Yes",1,0)</f>
        <v>0</v>
      </c>
    </row>
    <row r="1014" spans="1:22" x14ac:dyDescent="0.35">
      <c r="A1014" t="s">
        <v>1061</v>
      </c>
      <c r="B1014" t="s">
        <v>19</v>
      </c>
      <c r="C1014">
        <v>0</v>
      </c>
      <c r="D1014" t="s">
        <v>21</v>
      </c>
      <c r="E1014" t="s">
        <v>20</v>
      </c>
      <c r="F1014" t="s">
        <v>75</v>
      </c>
      <c r="G1014" s="2">
        <v>35</v>
      </c>
      <c r="H1014" t="s">
        <v>20</v>
      </c>
      <c r="I1014" t="s">
        <v>23</v>
      </c>
      <c r="J1014" t="s">
        <v>21</v>
      </c>
      <c r="K1014" t="s">
        <v>21</v>
      </c>
      <c r="L1014" t="s">
        <v>33</v>
      </c>
      <c r="M1014" t="s">
        <v>20</v>
      </c>
      <c r="N1014" t="s">
        <v>25</v>
      </c>
      <c r="O1014" s="1">
        <v>72.22</v>
      </c>
      <c r="P1014" s="1">
        <v>2466.06</v>
      </c>
      <c r="Q1014">
        <v>4</v>
      </c>
      <c r="R1014" t="s">
        <v>21</v>
      </c>
      <c r="S1014" t="str">
        <f>IF(ChurnData[[#This Row],[MonthlyCharges]]&lt;=30,"1. Up to 30",IF(ChurnData[[#This Row],[MonthlyCharges]]&lt;=50,"2. 31-50",IF(ChurnData[[#This Row],[MonthlyCharges]]&lt;=70,"3. 51-70",IF(ChurnData[[#This Row],[MonthlyCharges]]&lt;=90,"4. 71-90","5. Over 90"))))</f>
        <v>4. 71-90</v>
      </c>
      <c r="T1014" t="str">
        <f>IF(AND(ChurnData[[#This Row],[Contract]]="Month-to-month",ChurnData[[#This Row],[InternetService]]="Fiber optic",ChurnData[[#This Row],[TenureMonths]]&lt;=11),"High-risk","Other")</f>
        <v>Other</v>
      </c>
      <c r="U1014" t="str">
        <f>IF(ChurnData[[#This Row],[TenureMonths]]&lt;=11,"0-11",IF(ChurnData[[#This Row],[TenureMonths]]&lt;=23,"12-23",IF(ChurnData[[#This Row],[TenureMonths]]&lt;=35,"24-35",IF(ChurnData[[#This Row],[TenureMonths]]&lt;=47,"36-47",IF(ChurnData[[#This Row],[TenureMonths]]&lt;=59,"48-59","60-72")))))</f>
        <v>24-35</v>
      </c>
      <c r="V1014">
        <f>IF(ChurnData[[#This Row],[Churn]]="Yes",1,0)</f>
        <v>0</v>
      </c>
    </row>
    <row r="1015" spans="1:22" x14ac:dyDescent="0.35">
      <c r="A1015" t="s">
        <v>1062</v>
      </c>
      <c r="B1015" t="s">
        <v>19</v>
      </c>
      <c r="C1015">
        <v>0</v>
      </c>
      <c r="D1015" t="s">
        <v>20</v>
      </c>
      <c r="E1015" t="s">
        <v>21</v>
      </c>
      <c r="F1015" t="s">
        <v>47</v>
      </c>
      <c r="G1015" s="2">
        <v>36</v>
      </c>
      <c r="H1015" t="s">
        <v>20</v>
      </c>
      <c r="I1015" t="s">
        <v>21</v>
      </c>
      <c r="J1015" t="s">
        <v>28</v>
      </c>
      <c r="K1015" t="s">
        <v>28</v>
      </c>
      <c r="L1015" t="s">
        <v>29</v>
      </c>
      <c r="M1015" t="s">
        <v>20</v>
      </c>
      <c r="N1015" t="s">
        <v>25</v>
      </c>
      <c r="O1015" s="1">
        <v>35.82</v>
      </c>
      <c r="P1015" s="1">
        <v>1286.75</v>
      </c>
      <c r="Q1015">
        <v>1</v>
      </c>
      <c r="R1015" t="s">
        <v>21</v>
      </c>
      <c r="S1015" t="str">
        <f>IF(ChurnData[[#This Row],[MonthlyCharges]]&lt;=30,"1. Up to 30",IF(ChurnData[[#This Row],[MonthlyCharges]]&lt;=50,"2. 31-50",IF(ChurnData[[#This Row],[MonthlyCharges]]&lt;=70,"3. 51-70",IF(ChurnData[[#This Row],[MonthlyCharges]]&lt;=90,"4. 71-90","5. Over 90"))))</f>
        <v>2. 31-50</v>
      </c>
      <c r="T1015" t="str">
        <f>IF(AND(ChurnData[[#This Row],[Contract]]="Month-to-month",ChurnData[[#This Row],[InternetService]]="Fiber optic",ChurnData[[#This Row],[TenureMonths]]&lt;=11),"High-risk","Other")</f>
        <v>Other</v>
      </c>
      <c r="U1015" t="str">
        <f>IF(ChurnData[[#This Row],[TenureMonths]]&lt;=11,"0-11",IF(ChurnData[[#This Row],[TenureMonths]]&lt;=23,"12-23",IF(ChurnData[[#This Row],[TenureMonths]]&lt;=35,"24-35",IF(ChurnData[[#This Row],[TenureMonths]]&lt;=47,"36-47",IF(ChurnData[[#This Row],[TenureMonths]]&lt;=59,"48-59","60-72")))))</f>
        <v>36-47</v>
      </c>
      <c r="V1015">
        <f>IF(ChurnData[[#This Row],[Churn]]="Yes",1,0)</f>
        <v>0</v>
      </c>
    </row>
    <row r="1016" spans="1:22" x14ac:dyDescent="0.35">
      <c r="A1016" t="s">
        <v>1063</v>
      </c>
      <c r="B1016" t="s">
        <v>36</v>
      </c>
      <c r="C1016">
        <v>0</v>
      </c>
      <c r="D1016" t="s">
        <v>21</v>
      </c>
      <c r="E1016" t="s">
        <v>21</v>
      </c>
      <c r="F1016" t="s">
        <v>47</v>
      </c>
      <c r="G1016" s="2">
        <v>11</v>
      </c>
      <c r="H1016" t="s">
        <v>20</v>
      </c>
      <c r="I1016" t="s">
        <v>23</v>
      </c>
      <c r="J1016" t="s">
        <v>21</v>
      </c>
      <c r="K1016" t="s">
        <v>21</v>
      </c>
      <c r="L1016" t="s">
        <v>33</v>
      </c>
      <c r="M1016" t="s">
        <v>21</v>
      </c>
      <c r="N1016" t="s">
        <v>25</v>
      </c>
      <c r="O1016" s="1">
        <v>89.39</v>
      </c>
      <c r="P1016" s="1">
        <v>960.07</v>
      </c>
      <c r="Q1016">
        <v>0</v>
      </c>
      <c r="R1016" t="s">
        <v>20</v>
      </c>
      <c r="S1016" t="str">
        <f>IF(ChurnData[[#This Row],[MonthlyCharges]]&lt;=30,"1. Up to 30",IF(ChurnData[[#This Row],[MonthlyCharges]]&lt;=50,"2. 31-50",IF(ChurnData[[#This Row],[MonthlyCharges]]&lt;=70,"3. 51-70",IF(ChurnData[[#This Row],[MonthlyCharges]]&lt;=90,"4. 71-90","5. Over 90"))))</f>
        <v>4. 71-90</v>
      </c>
      <c r="T1016" t="str">
        <f>IF(AND(ChurnData[[#This Row],[Contract]]="Month-to-month",ChurnData[[#This Row],[InternetService]]="Fiber optic",ChurnData[[#This Row],[TenureMonths]]&lt;=11),"High-risk","Other")</f>
        <v>High-risk</v>
      </c>
      <c r="U1016" t="str">
        <f>IF(ChurnData[[#This Row],[TenureMonths]]&lt;=11,"0-11",IF(ChurnData[[#This Row],[TenureMonths]]&lt;=23,"12-23",IF(ChurnData[[#This Row],[TenureMonths]]&lt;=35,"24-35",IF(ChurnData[[#This Row],[TenureMonths]]&lt;=47,"36-47",IF(ChurnData[[#This Row],[TenureMonths]]&lt;=59,"48-59","60-72")))))</f>
        <v>0-11</v>
      </c>
      <c r="V1016">
        <f>IF(ChurnData[[#This Row],[Churn]]="Yes",1,0)</f>
        <v>1</v>
      </c>
    </row>
    <row r="1017" spans="1:22" x14ac:dyDescent="0.35">
      <c r="A1017" t="s">
        <v>1064</v>
      </c>
      <c r="B1017" t="s">
        <v>36</v>
      </c>
      <c r="C1017">
        <v>1</v>
      </c>
      <c r="D1017" t="s">
        <v>21</v>
      </c>
      <c r="E1017" t="s">
        <v>21</v>
      </c>
      <c r="F1017" t="s">
        <v>58</v>
      </c>
      <c r="G1017" s="2">
        <v>4</v>
      </c>
      <c r="H1017" t="s">
        <v>20</v>
      </c>
      <c r="I1017" t="s">
        <v>32</v>
      </c>
      <c r="J1017" t="s">
        <v>21</v>
      </c>
      <c r="K1017" t="s">
        <v>21</v>
      </c>
      <c r="L1017" t="s">
        <v>33</v>
      </c>
      <c r="M1017" t="s">
        <v>21</v>
      </c>
      <c r="N1017" t="s">
        <v>34</v>
      </c>
      <c r="O1017" s="1">
        <v>53.65</v>
      </c>
      <c r="P1017" s="1">
        <v>216.68</v>
      </c>
      <c r="Q1017">
        <v>1</v>
      </c>
      <c r="R1017" t="s">
        <v>20</v>
      </c>
      <c r="S1017" t="str">
        <f>IF(ChurnData[[#This Row],[MonthlyCharges]]&lt;=30,"1. Up to 30",IF(ChurnData[[#This Row],[MonthlyCharges]]&lt;=50,"2. 31-50",IF(ChurnData[[#This Row],[MonthlyCharges]]&lt;=70,"3. 51-70",IF(ChurnData[[#This Row],[MonthlyCharges]]&lt;=90,"4. 71-90","5. Over 90"))))</f>
        <v>3. 51-70</v>
      </c>
      <c r="T1017" t="str">
        <f>IF(AND(ChurnData[[#This Row],[Contract]]="Month-to-month",ChurnData[[#This Row],[InternetService]]="Fiber optic",ChurnData[[#This Row],[TenureMonths]]&lt;=11),"High-risk","Other")</f>
        <v>Other</v>
      </c>
      <c r="U1017" t="str">
        <f>IF(ChurnData[[#This Row],[TenureMonths]]&lt;=11,"0-11",IF(ChurnData[[#This Row],[TenureMonths]]&lt;=23,"12-23",IF(ChurnData[[#This Row],[TenureMonths]]&lt;=35,"24-35",IF(ChurnData[[#This Row],[TenureMonths]]&lt;=47,"36-47",IF(ChurnData[[#This Row],[TenureMonths]]&lt;=59,"48-59","60-72")))))</f>
        <v>0-11</v>
      </c>
      <c r="V1017">
        <f>IF(ChurnData[[#This Row],[Churn]]="Yes",1,0)</f>
        <v>1</v>
      </c>
    </row>
    <row r="1018" spans="1:22" x14ac:dyDescent="0.35">
      <c r="A1018" t="s">
        <v>1065</v>
      </c>
      <c r="B1018" t="s">
        <v>19</v>
      </c>
      <c r="C1018">
        <v>0</v>
      </c>
      <c r="D1018" t="s">
        <v>21</v>
      </c>
      <c r="E1018" t="s">
        <v>21</v>
      </c>
      <c r="F1018" t="s">
        <v>39</v>
      </c>
      <c r="G1018" s="2">
        <v>10</v>
      </c>
      <c r="H1018" t="s">
        <v>20</v>
      </c>
      <c r="I1018" t="s">
        <v>21</v>
      </c>
      <c r="J1018" t="s">
        <v>28</v>
      </c>
      <c r="K1018" t="s">
        <v>28</v>
      </c>
      <c r="L1018" t="s">
        <v>33</v>
      </c>
      <c r="M1018" t="s">
        <v>20</v>
      </c>
      <c r="N1018" t="s">
        <v>34</v>
      </c>
      <c r="O1018" s="1">
        <v>18</v>
      </c>
      <c r="P1018" s="1">
        <v>179.81</v>
      </c>
      <c r="Q1018">
        <v>2</v>
      </c>
      <c r="R1018" t="s">
        <v>21</v>
      </c>
      <c r="S1018" t="str">
        <f>IF(ChurnData[[#This Row],[MonthlyCharges]]&lt;=30,"1. Up to 30",IF(ChurnData[[#This Row],[MonthlyCharges]]&lt;=50,"2. 31-50",IF(ChurnData[[#This Row],[MonthlyCharges]]&lt;=70,"3. 51-70",IF(ChurnData[[#This Row],[MonthlyCharges]]&lt;=90,"4. 71-90","5. Over 90"))))</f>
        <v>1. Up to 30</v>
      </c>
      <c r="T1018" t="str">
        <f>IF(AND(ChurnData[[#This Row],[Contract]]="Month-to-month",ChurnData[[#This Row],[InternetService]]="Fiber optic",ChurnData[[#This Row],[TenureMonths]]&lt;=11),"High-risk","Other")</f>
        <v>Other</v>
      </c>
      <c r="U1018" t="str">
        <f>IF(ChurnData[[#This Row],[TenureMonths]]&lt;=11,"0-11",IF(ChurnData[[#This Row],[TenureMonths]]&lt;=23,"12-23",IF(ChurnData[[#This Row],[TenureMonths]]&lt;=35,"24-35",IF(ChurnData[[#This Row],[TenureMonths]]&lt;=47,"36-47",IF(ChurnData[[#This Row],[TenureMonths]]&lt;=59,"48-59","60-72")))))</f>
        <v>0-11</v>
      </c>
      <c r="V1018">
        <f>IF(ChurnData[[#This Row],[Churn]]="Yes",1,0)</f>
        <v>0</v>
      </c>
    </row>
    <row r="1019" spans="1:22" x14ac:dyDescent="0.35">
      <c r="A1019" t="s">
        <v>1066</v>
      </c>
      <c r="B1019" t="s">
        <v>36</v>
      </c>
      <c r="C1019">
        <v>1</v>
      </c>
      <c r="D1019" t="s">
        <v>20</v>
      </c>
      <c r="E1019" t="s">
        <v>21</v>
      </c>
      <c r="F1019" t="s">
        <v>27</v>
      </c>
      <c r="G1019" s="2">
        <v>4</v>
      </c>
      <c r="H1019" t="s">
        <v>20</v>
      </c>
      <c r="I1019" t="s">
        <v>32</v>
      </c>
      <c r="J1019" t="s">
        <v>20</v>
      </c>
      <c r="K1019" t="s">
        <v>20</v>
      </c>
      <c r="L1019" t="s">
        <v>33</v>
      </c>
      <c r="M1019" t="s">
        <v>21</v>
      </c>
      <c r="N1019" t="s">
        <v>34</v>
      </c>
      <c r="O1019" s="1">
        <v>62.32</v>
      </c>
      <c r="P1019" s="1">
        <v>252.81</v>
      </c>
      <c r="Q1019">
        <v>3</v>
      </c>
      <c r="R1019" t="s">
        <v>20</v>
      </c>
      <c r="S1019" t="str">
        <f>IF(ChurnData[[#This Row],[MonthlyCharges]]&lt;=30,"1. Up to 30",IF(ChurnData[[#This Row],[MonthlyCharges]]&lt;=50,"2. 31-50",IF(ChurnData[[#This Row],[MonthlyCharges]]&lt;=70,"3. 51-70",IF(ChurnData[[#This Row],[MonthlyCharges]]&lt;=90,"4. 71-90","5. Over 90"))))</f>
        <v>3. 51-70</v>
      </c>
      <c r="T1019" t="str">
        <f>IF(AND(ChurnData[[#This Row],[Contract]]="Month-to-month",ChurnData[[#This Row],[InternetService]]="Fiber optic",ChurnData[[#This Row],[TenureMonths]]&lt;=11),"High-risk","Other")</f>
        <v>Other</v>
      </c>
      <c r="U1019" t="str">
        <f>IF(ChurnData[[#This Row],[TenureMonths]]&lt;=11,"0-11",IF(ChurnData[[#This Row],[TenureMonths]]&lt;=23,"12-23",IF(ChurnData[[#This Row],[TenureMonths]]&lt;=35,"24-35",IF(ChurnData[[#This Row],[TenureMonths]]&lt;=47,"36-47",IF(ChurnData[[#This Row],[TenureMonths]]&lt;=59,"48-59","60-72")))))</f>
        <v>0-11</v>
      </c>
      <c r="V1019">
        <f>IF(ChurnData[[#This Row],[Churn]]="Yes",1,0)</f>
        <v>1</v>
      </c>
    </row>
    <row r="1020" spans="1:22" x14ac:dyDescent="0.35">
      <c r="A1020" t="s">
        <v>1067</v>
      </c>
      <c r="B1020" t="s">
        <v>19</v>
      </c>
      <c r="C1020">
        <v>1</v>
      </c>
      <c r="D1020" t="s">
        <v>21</v>
      </c>
      <c r="E1020" t="s">
        <v>21</v>
      </c>
      <c r="F1020" t="s">
        <v>39</v>
      </c>
      <c r="G1020" s="2">
        <v>12</v>
      </c>
      <c r="H1020" t="s">
        <v>21</v>
      </c>
      <c r="I1020" t="s">
        <v>23</v>
      </c>
      <c r="J1020" t="s">
        <v>21</v>
      </c>
      <c r="K1020" t="s">
        <v>21</v>
      </c>
      <c r="L1020" t="s">
        <v>33</v>
      </c>
      <c r="M1020" t="s">
        <v>21</v>
      </c>
      <c r="N1020" t="s">
        <v>30</v>
      </c>
      <c r="O1020" s="1">
        <v>70.930000000000007</v>
      </c>
      <c r="P1020" s="1">
        <v>862.1</v>
      </c>
      <c r="Q1020">
        <v>4</v>
      </c>
      <c r="R1020" t="s">
        <v>20</v>
      </c>
      <c r="S1020" t="str">
        <f>IF(ChurnData[[#This Row],[MonthlyCharges]]&lt;=30,"1. Up to 30",IF(ChurnData[[#This Row],[MonthlyCharges]]&lt;=50,"2. 31-50",IF(ChurnData[[#This Row],[MonthlyCharges]]&lt;=70,"3. 51-70",IF(ChurnData[[#This Row],[MonthlyCharges]]&lt;=90,"4. 71-90","5. Over 90"))))</f>
        <v>4. 71-90</v>
      </c>
      <c r="T1020" t="str">
        <f>IF(AND(ChurnData[[#This Row],[Contract]]="Month-to-month",ChurnData[[#This Row],[InternetService]]="Fiber optic",ChurnData[[#This Row],[TenureMonths]]&lt;=11),"High-risk","Other")</f>
        <v>Other</v>
      </c>
      <c r="U1020" t="str">
        <f>IF(ChurnData[[#This Row],[TenureMonths]]&lt;=11,"0-11",IF(ChurnData[[#This Row],[TenureMonths]]&lt;=23,"12-23",IF(ChurnData[[#This Row],[TenureMonths]]&lt;=35,"24-35",IF(ChurnData[[#This Row],[TenureMonths]]&lt;=47,"36-47",IF(ChurnData[[#This Row],[TenureMonths]]&lt;=59,"48-59","60-72")))))</f>
        <v>12-23</v>
      </c>
      <c r="V1020">
        <f>IF(ChurnData[[#This Row],[Churn]]="Yes",1,0)</f>
        <v>1</v>
      </c>
    </row>
    <row r="1021" spans="1:22" x14ac:dyDescent="0.35">
      <c r="A1021" t="s">
        <v>1068</v>
      </c>
      <c r="B1021" t="s">
        <v>19</v>
      </c>
      <c r="C1021">
        <v>0</v>
      </c>
      <c r="D1021" t="s">
        <v>21</v>
      </c>
      <c r="E1021" t="s">
        <v>21</v>
      </c>
      <c r="F1021" t="s">
        <v>58</v>
      </c>
      <c r="G1021" s="2">
        <v>5</v>
      </c>
      <c r="H1021" t="s">
        <v>20</v>
      </c>
      <c r="I1021" t="s">
        <v>23</v>
      </c>
      <c r="J1021" t="s">
        <v>20</v>
      </c>
      <c r="K1021" t="s">
        <v>21</v>
      </c>
      <c r="L1021" t="s">
        <v>33</v>
      </c>
      <c r="M1021" t="s">
        <v>21</v>
      </c>
      <c r="N1021" t="s">
        <v>43</v>
      </c>
      <c r="O1021" s="1">
        <v>71.19</v>
      </c>
      <c r="P1021" s="1">
        <v>362.01</v>
      </c>
      <c r="Q1021">
        <v>3</v>
      </c>
      <c r="R1021" t="s">
        <v>20</v>
      </c>
      <c r="S1021" t="str">
        <f>IF(ChurnData[[#This Row],[MonthlyCharges]]&lt;=30,"1. Up to 30",IF(ChurnData[[#This Row],[MonthlyCharges]]&lt;=50,"2. 31-50",IF(ChurnData[[#This Row],[MonthlyCharges]]&lt;=70,"3. 51-70",IF(ChurnData[[#This Row],[MonthlyCharges]]&lt;=90,"4. 71-90","5. Over 90"))))</f>
        <v>4. 71-90</v>
      </c>
      <c r="T1021" t="str">
        <f>IF(AND(ChurnData[[#This Row],[Contract]]="Month-to-month",ChurnData[[#This Row],[InternetService]]="Fiber optic",ChurnData[[#This Row],[TenureMonths]]&lt;=11),"High-risk","Other")</f>
        <v>High-risk</v>
      </c>
      <c r="U1021" t="str">
        <f>IF(ChurnData[[#This Row],[TenureMonths]]&lt;=11,"0-11",IF(ChurnData[[#This Row],[TenureMonths]]&lt;=23,"12-23",IF(ChurnData[[#This Row],[TenureMonths]]&lt;=35,"24-35",IF(ChurnData[[#This Row],[TenureMonths]]&lt;=47,"36-47",IF(ChurnData[[#This Row],[TenureMonths]]&lt;=59,"48-59","60-72")))))</f>
        <v>0-11</v>
      </c>
      <c r="V1021">
        <f>IF(ChurnData[[#This Row],[Churn]]="Yes",1,0)</f>
        <v>1</v>
      </c>
    </row>
    <row r="1022" spans="1:22" x14ac:dyDescent="0.35">
      <c r="A1022" t="s">
        <v>1069</v>
      </c>
      <c r="B1022" t="s">
        <v>36</v>
      </c>
      <c r="C1022">
        <v>1</v>
      </c>
      <c r="D1022" t="s">
        <v>20</v>
      </c>
      <c r="E1022" t="s">
        <v>20</v>
      </c>
      <c r="F1022" t="s">
        <v>65</v>
      </c>
      <c r="G1022" s="2">
        <v>33</v>
      </c>
      <c r="H1022" t="s">
        <v>20</v>
      </c>
      <c r="I1022" t="s">
        <v>32</v>
      </c>
      <c r="J1022" t="s">
        <v>20</v>
      </c>
      <c r="K1022" t="s">
        <v>20</v>
      </c>
      <c r="L1022" t="s">
        <v>29</v>
      </c>
      <c r="M1022" t="s">
        <v>20</v>
      </c>
      <c r="N1022" t="s">
        <v>25</v>
      </c>
      <c r="O1022" s="1">
        <v>59.16</v>
      </c>
      <c r="P1022" s="1">
        <v>1969.61</v>
      </c>
      <c r="Q1022">
        <v>0</v>
      </c>
      <c r="R1022" t="s">
        <v>21</v>
      </c>
      <c r="S1022" t="str">
        <f>IF(ChurnData[[#This Row],[MonthlyCharges]]&lt;=30,"1. Up to 30",IF(ChurnData[[#This Row],[MonthlyCharges]]&lt;=50,"2. 31-50",IF(ChurnData[[#This Row],[MonthlyCharges]]&lt;=70,"3. 51-70",IF(ChurnData[[#This Row],[MonthlyCharges]]&lt;=90,"4. 71-90","5. Over 90"))))</f>
        <v>3. 51-70</v>
      </c>
      <c r="T1022" t="str">
        <f>IF(AND(ChurnData[[#This Row],[Contract]]="Month-to-month",ChurnData[[#This Row],[InternetService]]="Fiber optic",ChurnData[[#This Row],[TenureMonths]]&lt;=11),"High-risk","Other")</f>
        <v>Other</v>
      </c>
      <c r="U1022" t="str">
        <f>IF(ChurnData[[#This Row],[TenureMonths]]&lt;=11,"0-11",IF(ChurnData[[#This Row],[TenureMonths]]&lt;=23,"12-23",IF(ChurnData[[#This Row],[TenureMonths]]&lt;=35,"24-35",IF(ChurnData[[#This Row],[TenureMonths]]&lt;=47,"36-47",IF(ChurnData[[#This Row],[TenureMonths]]&lt;=59,"48-59","60-72")))))</f>
        <v>24-35</v>
      </c>
      <c r="V1022">
        <f>IF(ChurnData[[#This Row],[Churn]]="Yes",1,0)</f>
        <v>0</v>
      </c>
    </row>
    <row r="1023" spans="1:22" x14ac:dyDescent="0.35">
      <c r="A1023" t="s">
        <v>1070</v>
      </c>
      <c r="B1023" t="s">
        <v>19</v>
      </c>
      <c r="C1023">
        <v>0</v>
      </c>
      <c r="D1023" t="s">
        <v>20</v>
      </c>
      <c r="E1023" t="s">
        <v>20</v>
      </c>
      <c r="F1023" t="s">
        <v>37</v>
      </c>
      <c r="G1023" s="2">
        <v>9</v>
      </c>
      <c r="H1023" t="s">
        <v>20</v>
      </c>
      <c r="I1023" t="s">
        <v>23</v>
      </c>
      <c r="J1023" t="s">
        <v>20</v>
      </c>
      <c r="K1023" t="s">
        <v>21</v>
      </c>
      <c r="L1023" t="s">
        <v>33</v>
      </c>
      <c r="M1023" t="s">
        <v>20</v>
      </c>
      <c r="N1023" t="s">
        <v>34</v>
      </c>
      <c r="O1023" s="1">
        <v>89.21</v>
      </c>
      <c r="P1023" s="1">
        <v>798.47</v>
      </c>
      <c r="Q1023">
        <v>4</v>
      </c>
      <c r="R1023" t="s">
        <v>20</v>
      </c>
      <c r="S1023" t="str">
        <f>IF(ChurnData[[#This Row],[MonthlyCharges]]&lt;=30,"1. Up to 30",IF(ChurnData[[#This Row],[MonthlyCharges]]&lt;=50,"2. 31-50",IF(ChurnData[[#This Row],[MonthlyCharges]]&lt;=70,"3. 51-70",IF(ChurnData[[#This Row],[MonthlyCharges]]&lt;=90,"4. 71-90","5. Over 90"))))</f>
        <v>4. 71-90</v>
      </c>
      <c r="T1023" t="str">
        <f>IF(AND(ChurnData[[#This Row],[Contract]]="Month-to-month",ChurnData[[#This Row],[InternetService]]="Fiber optic",ChurnData[[#This Row],[TenureMonths]]&lt;=11),"High-risk","Other")</f>
        <v>High-risk</v>
      </c>
      <c r="U1023" t="str">
        <f>IF(ChurnData[[#This Row],[TenureMonths]]&lt;=11,"0-11",IF(ChurnData[[#This Row],[TenureMonths]]&lt;=23,"12-23",IF(ChurnData[[#This Row],[TenureMonths]]&lt;=35,"24-35",IF(ChurnData[[#This Row],[TenureMonths]]&lt;=47,"36-47",IF(ChurnData[[#This Row],[TenureMonths]]&lt;=59,"48-59","60-72")))))</f>
        <v>0-11</v>
      </c>
      <c r="V1023">
        <f>IF(ChurnData[[#This Row],[Churn]]="Yes",1,0)</f>
        <v>1</v>
      </c>
    </row>
    <row r="1024" spans="1:22" x14ac:dyDescent="0.35">
      <c r="A1024" t="s">
        <v>1071</v>
      </c>
      <c r="B1024" t="s">
        <v>36</v>
      </c>
      <c r="C1024">
        <v>0</v>
      </c>
      <c r="D1024" t="s">
        <v>21</v>
      </c>
      <c r="E1024" t="s">
        <v>21</v>
      </c>
      <c r="F1024" t="s">
        <v>49</v>
      </c>
      <c r="G1024" s="2">
        <v>21</v>
      </c>
      <c r="H1024" t="s">
        <v>20</v>
      </c>
      <c r="I1024" t="s">
        <v>21</v>
      </c>
      <c r="J1024" t="s">
        <v>28</v>
      </c>
      <c r="K1024" t="s">
        <v>28</v>
      </c>
      <c r="L1024" t="s">
        <v>33</v>
      </c>
      <c r="M1024" t="s">
        <v>21</v>
      </c>
      <c r="N1024" t="s">
        <v>25</v>
      </c>
      <c r="O1024" s="1">
        <v>36.880000000000003</v>
      </c>
      <c r="P1024" s="1">
        <v>773.69</v>
      </c>
      <c r="Q1024">
        <v>2</v>
      </c>
      <c r="R1024" t="s">
        <v>20</v>
      </c>
      <c r="S1024" t="str">
        <f>IF(ChurnData[[#This Row],[MonthlyCharges]]&lt;=30,"1. Up to 30",IF(ChurnData[[#This Row],[MonthlyCharges]]&lt;=50,"2. 31-50",IF(ChurnData[[#This Row],[MonthlyCharges]]&lt;=70,"3. 51-70",IF(ChurnData[[#This Row],[MonthlyCharges]]&lt;=90,"4. 71-90","5. Over 90"))))</f>
        <v>2. 31-50</v>
      </c>
      <c r="T1024" t="str">
        <f>IF(AND(ChurnData[[#This Row],[Contract]]="Month-to-month",ChurnData[[#This Row],[InternetService]]="Fiber optic",ChurnData[[#This Row],[TenureMonths]]&lt;=11),"High-risk","Other")</f>
        <v>Other</v>
      </c>
      <c r="U1024" t="str">
        <f>IF(ChurnData[[#This Row],[TenureMonths]]&lt;=11,"0-11",IF(ChurnData[[#This Row],[TenureMonths]]&lt;=23,"12-23",IF(ChurnData[[#This Row],[TenureMonths]]&lt;=35,"24-35",IF(ChurnData[[#This Row],[TenureMonths]]&lt;=47,"36-47",IF(ChurnData[[#This Row],[TenureMonths]]&lt;=59,"48-59","60-72")))))</f>
        <v>12-23</v>
      </c>
      <c r="V1024">
        <f>IF(ChurnData[[#This Row],[Churn]]="Yes",1,0)</f>
        <v>1</v>
      </c>
    </row>
    <row r="1025" spans="1:22" x14ac:dyDescent="0.35">
      <c r="A1025" t="s">
        <v>1072</v>
      </c>
      <c r="B1025" t="s">
        <v>36</v>
      </c>
      <c r="C1025">
        <v>0</v>
      </c>
      <c r="D1025" t="s">
        <v>21</v>
      </c>
      <c r="E1025" t="s">
        <v>21</v>
      </c>
      <c r="F1025" t="s">
        <v>58</v>
      </c>
      <c r="G1025" s="2">
        <v>5</v>
      </c>
      <c r="H1025" t="s">
        <v>20</v>
      </c>
      <c r="I1025" t="s">
        <v>32</v>
      </c>
      <c r="J1025" t="s">
        <v>21</v>
      </c>
      <c r="K1025" t="s">
        <v>20</v>
      </c>
      <c r="L1025" t="s">
        <v>33</v>
      </c>
      <c r="M1025" t="s">
        <v>21</v>
      </c>
      <c r="N1025" t="s">
        <v>30</v>
      </c>
      <c r="O1025" s="1">
        <v>56.59</v>
      </c>
      <c r="P1025" s="1">
        <v>289.33</v>
      </c>
      <c r="Q1025">
        <v>0</v>
      </c>
      <c r="R1025" t="s">
        <v>21</v>
      </c>
      <c r="S1025" t="str">
        <f>IF(ChurnData[[#This Row],[MonthlyCharges]]&lt;=30,"1. Up to 30",IF(ChurnData[[#This Row],[MonthlyCharges]]&lt;=50,"2. 31-50",IF(ChurnData[[#This Row],[MonthlyCharges]]&lt;=70,"3. 51-70",IF(ChurnData[[#This Row],[MonthlyCharges]]&lt;=90,"4. 71-90","5. Over 90"))))</f>
        <v>3. 51-70</v>
      </c>
      <c r="T1025" t="str">
        <f>IF(AND(ChurnData[[#This Row],[Contract]]="Month-to-month",ChurnData[[#This Row],[InternetService]]="Fiber optic",ChurnData[[#This Row],[TenureMonths]]&lt;=11),"High-risk","Other")</f>
        <v>Other</v>
      </c>
      <c r="U1025" t="str">
        <f>IF(ChurnData[[#This Row],[TenureMonths]]&lt;=11,"0-11",IF(ChurnData[[#This Row],[TenureMonths]]&lt;=23,"12-23",IF(ChurnData[[#This Row],[TenureMonths]]&lt;=35,"24-35",IF(ChurnData[[#This Row],[TenureMonths]]&lt;=47,"36-47",IF(ChurnData[[#This Row],[TenureMonths]]&lt;=59,"48-59","60-72")))))</f>
        <v>0-11</v>
      </c>
      <c r="V1025">
        <f>IF(ChurnData[[#This Row],[Churn]]="Yes",1,0)</f>
        <v>0</v>
      </c>
    </row>
    <row r="1026" spans="1:22" x14ac:dyDescent="0.35">
      <c r="A1026" t="s">
        <v>1073</v>
      </c>
      <c r="B1026" t="s">
        <v>19</v>
      </c>
      <c r="C1026">
        <v>0</v>
      </c>
      <c r="D1026" t="s">
        <v>21</v>
      </c>
      <c r="E1026" t="s">
        <v>20</v>
      </c>
      <c r="F1026" t="s">
        <v>27</v>
      </c>
      <c r="G1026" s="2">
        <v>7</v>
      </c>
      <c r="H1026" t="s">
        <v>20</v>
      </c>
      <c r="I1026" t="s">
        <v>23</v>
      </c>
      <c r="J1026" t="s">
        <v>20</v>
      </c>
      <c r="K1026" t="s">
        <v>21</v>
      </c>
      <c r="L1026" t="s">
        <v>33</v>
      </c>
      <c r="M1026" t="s">
        <v>20</v>
      </c>
      <c r="N1026" t="s">
        <v>43</v>
      </c>
      <c r="O1026" s="1">
        <v>93.89</v>
      </c>
      <c r="P1026" s="1">
        <v>675.49</v>
      </c>
      <c r="Q1026">
        <v>4</v>
      </c>
      <c r="R1026" t="s">
        <v>21</v>
      </c>
      <c r="S1026" t="str">
        <f>IF(ChurnData[[#This Row],[MonthlyCharges]]&lt;=30,"1. Up to 30",IF(ChurnData[[#This Row],[MonthlyCharges]]&lt;=50,"2. 31-50",IF(ChurnData[[#This Row],[MonthlyCharges]]&lt;=70,"3. 51-70",IF(ChurnData[[#This Row],[MonthlyCharges]]&lt;=90,"4. 71-90","5. Over 90"))))</f>
        <v>5. Over 90</v>
      </c>
      <c r="T1026" t="str">
        <f>IF(AND(ChurnData[[#This Row],[Contract]]="Month-to-month",ChurnData[[#This Row],[InternetService]]="Fiber optic",ChurnData[[#This Row],[TenureMonths]]&lt;=11),"High-risk","Other")</f>
        <v>High-risk</v>
      </c>
      <c r="U1026" t="str">
        <f>IF(ChurnData[[#This Row],[TenureMonths]]&lt;=11,"0-11",IF(ChurnData[[#This Row],[TenureMonths]]&lt;=23,"12-23",IF(ChurnData[[#This Row],[TenureMonths]]&lt;=35,"24-35",IF(ChurnData[[#This Row],[TenureMonths]]&lt;=47,"36-47",IF(ChurnData[[#This Row],[TenureMonths]]&lt;=59,"48-59","60-72")))))</f>
        <v>0-11</v>
      </c>
      <c r="V1026">
        <f>IF(ChurnData[[#This Row],[Churn]]="Yes",1,0)</f>
        <v>0</v>
      </c>
    </row>
    <row r="1027" spans="1:22" x14ac:dyDescent="0.35">
      <c r="A1027" t="s">
        <v>1074</v>
      </c>
      <c r="B1027" t="s">
        <v>36</v>
      </c>
      <c r="C1027">
        <v>0</v>
      </c>
      <c r="D1027" t="s">
        <v>21</v>
      </c>
      <c r="E1027" t="s">
        <v>21</v>
      </c>
      <c r="F1027" t="s">
        <v>75</v>
      </c>
      <c r="G1027" s="2">
        <v>17</v>
      </c>
      <c r="H1027" t="s">
        <v>20</v>
      </c>
      <c r="I1027" t="s">
        <v>21</v>
      </c>
      <c r="J1027" t="s">
        <v>28</v>
      </c>
      <c r="K1027" t="s">
        <v>28</v>
      </c>
      <c r="L1027" t="s">
        <v>33</v>
      </c>
      <c r="M1027" t="s">
        <v>20</v>
      </c>
      <c r="N1027" t="s">
        <v>34</v>
      </c>
      <c r="O1027" s="1">
        <v>27.94</v>
      </c>
      <c r="P1027" s="1">
        <v>471.55</v>
      </c>
      <c r="Q1027">
        <v>0</v>
      </c>
      <c r="R1027" t="s">
        <v>21</v>
      </c>
      <c r="S1027" t="str">
        <f>IF(ChurnData[[#This Row],[MonthlyCharges]]&lt;=30,"1. Up to 30",IF(ChurnData[[#This Row],[MonthlyCharges]]&lt;=50,"2. 31-50",IF(ChurnData[[#This Row],[MonthlyCharges]]&lt;=70,"3. 51-70",IF(ChurnData[[#This Row],[MonthlyCharges]]&lt;=90,"4. 71-90","5. Over 90"))))</f>
        <v>1. Up to 30</v>
      </c>
      <c r="T1027" t="str">
        <f>IF(AND(ChurnData[[#This Row],[Contract]]="Month-to-month",ChurnData[[#This Row],[InternetService]]="Fiber optic",ChurnData[[#This Row],[TenureMonths]]&lt;=11),"High-risk","Other")</f>
        <v>Other</v>
      </c>
      <c r="U1027" t="str">
        <f>IF(ChurnData[[#This Row],[TenureMonths]]&lt;=11,"0-11",IF(ChurnData[[#This Row],[TenureMonths]]&lt;=23,"12-23",IF(ChurnData[[#This Row],[TenureMonths]]&lt;=35,"24-35",IF(ChurnData[[#This Row],[TenureMonths]]&lt;=47,"36-47",IF(ChurnData[[#This Row],[TenureMonths]]&lt;=59,"48-59","60-72")))))</f>
        <v>12-23</v>
      </c>
      <c r="V1027">
        <f>IF(ChurnData[[#This Row],[Churn]]="Yes",1,0)</f>
        <v>0</v>
      </c>
    </row>
    <row r="1028" spans="1:22" x14ac:dyDescent="0.35">
      <c r="A1028" t="s">
        <v>1075</v>
      </c>
      <c r="B1028" t="s">
        <v>36</v>
      </c>
      <c r="C1028">
        <v>0</v>
      </c>
      <c r="D1028" t="s">
        <v>21</v>
      </c>
      <c r="E1028" t="s">
        <v>21</v>
      </c>
      <c r="F1028" t="s">
        <v>58</v>
      </c>
      <c r="G1028" s="2">
        <v>10</v>
      </c>
      <c r="H1028" t="s">
        <v>20</v>
      </c>
      <c r="I1028" t="s">
        <v>32</v>
      </c>
      <c r="J1028" t="s">
        <v>21</v>
      </c>
      <c r="K1028" t="s">
        <v>21</v>
      </c>
      <c r="L1028" t="s">
        <v>33</v>
      </c>
      <c r="M1028" t="s">
        <v>21</v>
      </c>
      <c r="N1028" t="s">
        <v>25</v>
      </c>
      <c r="O1028" s="1">
        <v>57.57</v>
      </c>
      <c r="P1028" s="1">
        <v>567.52</v>
      </c>
      <c r="Q1028">
        <v>3</v>
      </c>
      <c r="R1028" t="s">
        <v>21</v>
      </c>
      <c r="S1028" t="str">
        <f>IF(ChurnData[[#This Row],[MonthlyCharges]]&lt;=30,"1. Up to 30",IF(ChurnData[[#This Row],[MonthlyCharges]]&lt;=50,"2. 31-50",IF(ChurnData[[#This Row],[MonthlyCharges]]&lt;=70,"3. 51-70",IF(ChurnData[[#This Row],[MonthlyCharges]]&lt;=90,"4. 71-90","5. Over 90"))))</f>
        <v>3. 51-70</v>
      </c>
      <c r="T1028" t="str">
        <f>IF(AND(ChurnData[[#This Row],[Contract]]="Month-to-month",ChurnData[[#This Row],[InternetService]]="Fiber optic",ChurnData[[#This Row],[TenureMonths]]&lt;=11),"High-risk","Other")</f>
        <v>Other</v>
      </c>
      <c r="U1028" t="str">
        <f>IF(ChurnData[[#This Row],[TenureMonths]]&lt;=11,"0-11",IF(ChurnData[[#This Row],[TenureMonths]]&lt;=23,"12-23",IF(ChurnData[[#This Row],[TenureMonths]]&lt;=35,"24-35",IF(ChurnData[[#This Row],[TenureMonths]]&lt;=47,"36-47",IF(ChurnData[[#This Row],[TenureMonths]]&lt;=59,"48-59","60-72")))))</f>
        <v>0-11</v>
      </c>
      <c r="V1028">
        <f>IF(ChurnData[[#This Row],[Churn]]="Yes",1,0)</f>
        <v>0</v>
      </c>
    </row>
    <row r="1029" spans="1:22" x14ac:dyDescent="0.35">
      <c r="A1029" t="s">
        <v>1076</v>
      </c>
      <c r="B1029" t="s">
        <v>36</v>
      </c>
      <c r="C1029">
        <v>0</v>
      </c>
      <c r="D1029" t="s">
        <v>21</v>
      </c>
      <c r="E1029" t="s">
        <v>21</v>
      </c>
      <c r="F1029" t="s">
        <v>41</v>
      </c>
      <c r="G1029" s="2">
        <v>7</v>
      </c>
      <c r="H1029" t="s">
        <v>20</v>
      </c>
      <c r="I1029" t="s">
        <v>23</v>
      </c>
      <c r="J1029" t="s">
        <v>21</v>
      </c>
      <c r="K1029" t="s">
        <v>20</v>
      </c>
      <c r="L1029" t="s">
        <v>33</v>
      </c>
      <c r="M1029" t="s">
        <v>20</v>
      </c>
      <c r="N1029" t="s">
        <v>34</v>
      </c>
      <c r="O1029" s="1">
        <v>89.84</v>
      </c>
      <c r="P1029" s="1">
        <v>624.98</v>
      </c>
      <c r="Q1029">
        <v>2</v>
      </c>
      <c r="R1029" t="s">
        <v>21</v>
      </c>
      <c r="S1029" t="str">
        <f>IF(ChurnData[[#This Row],[MonthlyCharges]]&lt;=30,"1. Up to 30",IF(ChurnData[[#This Row],[MonthlyCharges]]&lt;=50,"2. 31-50",IF(ChurnData[[#This Row],[MonthlyCharges]]&lt;=70,"3. 51-70",IF(ChurnData[[#This Row],[MonthlyCharges]]&lt;=90,"4. 71-90","5. Over 90"))))</f>
        <v>4. 71-90</v>
      </c>
      <c r="T1029" t="str">
        <f>IF(AND(ChurnData[[#This Row],[Contract]]="Month-to-month",ChurnData[[#This Row],[InternetService]]="Fiber optic",ChurnData[[#This Row],[TenureMonths]]&lt;=11),"High-risk","Other")</f>
        <v>High-risk</v>
      </c>
      <c r="U1029" t="str">
        <f>IF(ChurnData[[#This Row],[TenureMonths]]&lt;=11,"0-11",IF(ChurnData[[#This Row],[TenureMonths]]&lt;=23,"12-23",IF(ChurnData[[#This Row],[TenureMonths]]&lt;=35,"24-35",IF(ChurnData[[#This Row],[TenureMonths]]&lt;=47,"36-47",IF(ChurnData[[#This Row],[TenureMonths]]&lt;=59,"48-59","60-72")))))</f>
        <v>0-11</v>
      </c>
      <c r="V1029">
        <f>IF(ChurnData[[#This Row],[Churn]]="Yes",1,0)</f>
        <v>0</v>
      </c>
    </row>
    <row r="1030" spans="1:22" x14ac:dyDescent="0.35">
      <c r="A1030" t="s">
        <v>1077</v>
      </c>
      <c r="B1030" t="s">
        <v>36</v>
      </c>
      <c r="C1030">
        <v>0</v>
      </c>
      <c r="D1030" t="s">
        <v>20</v>
      </c>
      <c r="E1030" t="s">
        <v>21</v>
      </c>
      <c r="F1030" t="s">
        <v>27</v>
      </c>
      <c r="G1030" s="2">
        <v>72</v>
      </c>
      <c r="H1030" t="s">
        <v>20</v>
      </c>
      <c r="I1030" t="s">
        <v>23</v>
      </c>
      <c r="J1030" t="s">
        <v>20</v>
      </c>
      <c r="K1030" t="s">
        <v>21</v>
      </c>
      <c r="L1030" t="s">
        <v>24</v>
      </c>
      <c r="M1030" t="s">
        <v>20</v>
      </c>
      <c r="N1030" t="s">
        <v>30</v>
      </c>
      <c r="O1030" s="1">
        <v>98.95</v>
      </c>
      <c r="P1030" s="1">
        <v>7189.45</v>
      </c>
      <c r="Q1030">
        <v>2</v>
      </c>
      <c r="R1030" t="s">
        <v>21</v>
      </c>
      <c r="S1030" t="str">
        <f>IF(ChurnData[[#This Row],[MonthlyCharges]]&lt;=30,"1. Up to 30",IF(ChurnData[[#This Row],[MonthlyCharges]]&lt;=50,"2. 31-50",IF(ChurnData[[#This Row],[MonthlyCharges]]&lt;=70,"3. 51-70",IF(ChurnData[[#This Row],[MonthlyCharges]]&lt;=90,"4. 71-90","5. Over 90"))))</f>
        <v>5. Over 90</v>
      </c>
      <c r="T1030" t="str">
        <f>IF(AND(ChurnData[[#This Row],[Contract]]="Month-to-month",ChurnData[[#This Row],[InternetService]]="Fiber optic",ChurnData[[#This Row],[TenureMonths]]&lt;=11),"High-risk","Other")</f>
        <v>Other</v>
      </c>
      <c r="U1030" t="str">
        <f>IF(ChurnData[[#This Row],[TenureMonths]]&lt;=11,"0-11",IF(ChurnData[[#This Row],[TenureMonths]]&lt;=23,"12-23",IF(ChurnData[[#This Row],[TenureMonths]]&lt;=35,"24-35",IF(ChurnData[[#This Row],[TenureMonths]]&lt;=47,"36-47",IF(ChurnData[[#This Row],[TenureMonths]]&lt;=59,"48-59","60-72")))))</f>
        <v>60-72</v>
      </c>
      <c r="V1030">
        <f>IF(ChurnData[[#This Row],[Churn]]="Yes",1,0)</f>
        <v>0</v>
      </c>
    </row>
    <row r="1031" spans="1:22" x14ac:dyDescent="0.35">
      <c r="A1031" t="s">
        <v>1078</v>
      </c>
      <c r="B1031" t="s">
        <v>36</v>
      </c>
      <c r="C1031">
        <v>1</v>
      </c>
      <c r="D1031" t="s">
        <v>21</v>
      </c>
      <c r="E1031" t="s">
        <v>21</v>
      </c>
      <c r="F1031" t="s">
        <v>49</v>
      </c>
      <c r="G1031" s="2">
        <v>72</v>
      </c>
      <c r="H1031" t="s">
        <v>20</v>
      </c>
      <c r="I1031" t="s">
        <v>23</v>
      </c>
      <c r="J1031" t="s">
        <v>21</v>
      </c>
      <c r="K1031" t="s">
        <v>20</v>
      </c>
      <c r="L1031" t="s">
        <v>24</v>
      </c>
      <c r="M1031" t="s">
        <v>21</v>
      </c>
      <c r="N1031" t="s">
        <v>34</v>
      </c>
      <c r="O1031" s="1">
        <v>96.02</v>
      </c>
      <c r="P1031" s="1">
        <v>6986.75</v>
      </c>
      <c r="Q1031">
        <v>2</v>
      </c>
      <c r="R1031" t="s">
        <v>21</v>
      </c>
      <c r="S1031" t="str">
        <f>IF(ChurnData[[#This Row],[MonthlyCharges]]&lt;=30,"1. Up to 30",IF(ChurnData[[#This Row],[MonthlyCharges]]&lt;=50,"2. 31-50",IF(ChurnData[[#This Row],[MonthlyCharges]]&lt;=70,"3. 51-70",IF(ChurnData[[#This Row],[MonthlyCharges]]&lt;=90,"4. 71-90","5. Over 90"))))</f>
        <v>5. Over 90</v>
      </c>
      <c r="T1031" t="str">
        <f>IF(AND(ChurnData[[#This Row],[Contract]]="Month-to-month",ChurnData[[#This Row],[InternetService]]="Fiber optic",ChurnData[[#This Row],[TenureMonths]]&lt;=11),"High-risk","Other")</f>
        <v>Other</v>
      </c>
      <c r="U1031" t="str">
        <f>IF(ChurnData[[#This Row],[TenureMonths]]&lt;=11,"0-11",IF(ChurnData[[#This Row],[TenureMonths]]&lt;=23,"12-23",IF(ChurnData[[#This Row],[TenureMonths]]&lt;=35,"24-35",IF(ChurnData[[#This Row],[TenureMonths]]&lt;=47,"36-47",IF(ChurnData[[#This Row],[TenureMonths]]&lt;=59,"48-59","60-72")))))</f>
        <v>60-72</v>
      </c>
      <c r="V1031">
        <f>IF(ChurnData[[#This Row],[Churn]]="Yes",1,0)</f>
        <v>0</v>
      </c>
    </row>
    <row r="1032" spans="1:22" x14ac:dyDescent="0.35">
      <c r="A1032" t="s">
        <v>1079</v>
      </c>
      <c r="B1032" t="s">
        <v>19</v>
      </c>
      <c r="C1032">
        <v>0</v>
      </c>
      <c r="D1032" t="s">
        <v>21</v>
      </c>
      <c r="E1032" t="s">
        <v>20</v>
      </c>
      <c r="F1032" t="s">
        <v>39</v>
      </c>
      <c r="G1032" s="2">
        <v>41</v>
      </c>
      <c r="H1032" t="s">
        <v>20</v>
      </c>
      <c r="I1032" t="s">
        <v>23</v>
      </c>
      <c r="J1032" t="s">
        <v>21</v>
      </c>
      <c r="K1032" t="s">
        <v>21</v>
      </c>
      <c r="L1032" t="s">
        <v>29</v>
      </c>
      <c r="M1032" t="s">
        <v>21</v>
      </c>
      <c r="N1032" t="s">
        <v>34</v>
      </c>
      <c r="O1032" s="1">
        <v>82.95</v>
      </c>
      <c r="P1032" s="1">
        <v>3493.89</v>
      </c>
      <c r="Q1032">
        <v>5</v>
      </c>
      <c r="R1032" t="s">
        <v>21</v>
      </c>
      <c r="S1032" t="str">
        <f>IF(ChurnData[[#This Row],[MonthlyCharges]]&lt;=30,"1. Up to 30",IF(ChurnData[[#This Row],[MonthlyCharges]]&lt;=50,"2. 31-50",IF(ChurnData[[#This Row],[MonthlyCharges]]&lt;=70,"3. 51-70",IF(ChurnData[[#This Row],[MonthlyCharges]]&lt;=90,"4. 71-90","5. Over 90"))))</f>
        <v>4. 71-90</v>
      </c>
      <c r="T1032" t="str">
        <f>IF(AND(ChurnData[[#This Row],[Contract]]="Month-to-month",ChurnData[[#This Row],[InternetService]]="Fiber optic",ChurnData[[#This Row],[TenureMonths]]&lt;=11),"High-risk","Other")</f>
        <v>Other</v>
      </c>
      <c r="U1032" t="str">
        <f>IF(ChurnData[[#This Row],[TenureMonths]]&lt;=11,"0-11",IF(ChurnData[[#This Row],[TenureMonths]]&lt;=23,"12-23",IF(ChurnData[[#This Row],[TenureMonths]]&lt;=35,"24-35",IF(ChurnData[[#This Row],[TenureMonths]]&lt;=47,"36-47",IF(ChurnData[[#This Row],[TenureMonths]]&lt;=59,"48-59","60-72")))))</f>
        <v>36-47</v>
      </c>
      <c r="V1032">
        <f>IF(ChurnData[[#This Row],[Churn]]="Yes",1,0)</f>
        <v>0</v>
      </c>
    </row>
    <row r="1033" spans="1:22" x14ac:dyDescent="0.35">
      <c r="A1033" t="s">
        <v>1080</v>
      </c>
      <c r="B1033" t="s">
        <v>19</v>
      </c>
      <c r="C1033">
        <v>0</v>
      </c>
      <c r="D1033" t="s">
        <v>20</v>
      </c>
      <c r="E1033" t="s">
        <v>20</v>
      </c>
      <c r="F1033" t="s">
        <v>41</v>
      </c>
      <c r="G1033" s="2">
        <v>50</v>
      </c>
      <c r="H1033" t="s">
        <v>20</v>
      </c>
      <c r="I1033" t="s">
        <v>23</v>
      </c>
      <c r="J1033" t="s">
        <v>21</v>
      </c>
      <c r="K1033" t="s">
        <v>20</v>
      </c>
      <c r="L1033" t="s">
        <v>24</v>
      </c>
      <c r="M1033" t="s">
        <v>20</v>
      </c>
      <c r="N1033" t="s">
        <v>43</v>
      </c>
      <c r="O1033" s="1">
        <v>91.46</v>
      </c>
      <c r="P1033" s="1">
        <v>4562.04</v>
      </c>
      <c r="Q1033">
        <v>1</v>
      </c>
      <c r="R1033" t="s">
        <v>21</v>
      </c>
      <c r="S1033" t="str">
        <f>IF(ChurnData[[#This Row],[MonthlyCharges]]&lt;=30,"1. Up to 30",IF(ChurnData[[#This Row],[MonthlyCharges]]&lt;=50,"2. 31-50",IF(ChurnData[[#This Row],[MonthlyCharges]]&lt;=70,"3. 51-70",IF(ChurnData[[#This Row],[MonthlyCharges]]&lt;=90,"4. 71-90","5. Over 90"))))</f>
        <v>5. Over 90</v>
      </c>
      <c r="T1033" t="str">
        <f>IF(AND(ChurnData[[#This Row],[Contract]]="Month-to-month",ChurnData[[#This Row],[InternetService]]="Fiber optic",ChurnData[[#This Row],[TenureMonths]]&lt;=11),"High-risk","Other")</f>
        <v>Other</v>
      </c>
      <c r="U1033" t="str">
        <f>IF(ChurnData[[#This Row],[TenureMonths]]&lt;=11,"0-11",IF(ChurnData[[#This Row],[TenureMonths]]&lt;=23,"12-23",IF(ChurnData[[#This Row],[TenureMonths]]&lt;=35,"24-35",IF(ChurnData[[#This Row],[TenureMonths]]&lt;=47,"36-47",IF(ChurnData[[#This Row],[TenureMonths]]&lt;=59,"48-59","60-72")))))</f>
        <v>48-59</v>
      </c>
      <c r="V1033">
        <f>IF(ChurnData[[#This Row],[Churn]]="Yes",1,0)</f>
        <v>0</v>
      </c>
    </row>
    <row r="1034" spans="1:22" x14ac:dyDescent="0.35">
      <c r="A1034" t="s">
        <v>1081</v>
      </c>
      <c r="B1034" t="s">
        <v>19</v>
      </c>
      <c r="C1034">
        <v>0</v>
      </c>
      <c r="D1034" t="s">
        <v>21</v>
      </c>
      <c r="E1034" t="s">
        <v>21</v>
      </c>
      <c r="F1034" t="s">
        <v>58</v>
      </c>
      <c r="G1034" s="2">
        <v>72</v>
      </c>
      <c r="H1034" t="s">
        <v>20</v>
      </c>
      <c r="I1034" t="s">
        <v>23</v>
      </c>
      <c r="J1034" t="s">
        <v>21</v>
      </c>
      <c r="K1034" t="s">
        <v>21</v>
      </c>
      <c r="L1034" t="s">
        <v>24</v>
      </c>
      <c r="M1034" t="s">
        <v>20</v>
      </c>
      <c r="N1034" t="s">
        <v>30</v>
      </c>
      <c r="O1034" s="1">
        <v>93.64</v>
      </c>
      <c r="P1034" s="1">
        <v>6813.2</v>
      </c>
      <c r="Q1034">
        <v>4</v>
      </c>
      <c r="R1034" t="s">
        <v>21</v>
      </c>
      <c r="S1034" t="str">
        <f>IF(ChurnData[[#This Row],[MonthlyCharges]]&lt;=30,"1. Up to 30",IF(ChurnData[[#This Row],[MonthlyCharges]]&lt;=50,"2. 31-50",IF(ChurnData[[#This Row],[MonthlyCharges]]&lt;=70,"3. 51-70",IF(ChurnData[[#This Row],[MonthlyCharges]]&lt;=90,"4. 71-90","5. Over 90"))))</f>
        <v>5. Over 90</v>
      </c>
      <c r="T1034" t="str">
        <f>IF(AND(ChurnData[[#This Row],[Contract]]="Month-to-month",ChurnData[[#This Row],[InternetService]]="Fiber optic",ChurnData[[#This Row],[TenureMonths]]&lt;=11),"High-risk","Other")</f>
        <v>Other</v>
      </c>
      <c r="U1034" t="str">
        <f>IF(ChurnData[[#This Row],[TenureMonths]]&lt;=11,"0-11",IF(ChurnData[[#This Row],[TenureMonths]]&lt;=23,"12-23",IF(ChurnData[[#This Row],[TenureMonths]]&lt;=35,"24-35",IF(ChurnData[[#This Row],[TenureMonths]]&lt;=47,"36-47",IF(ChurnData[[#This Row],[TenureMonths]]&lt;=59,"48-59","60-72")))))</f>
        <v>60-72</v>
      </c>
      <c r="V1034">
        <f>IF(ChurnData[[#This Row],[Churn]]="Yes",1,0)</f>
        <v>0</v>
      </c>
    </row>
    <row r="1035" spans="1:22" x14ac:dyDescent="0.35">
      <c r="A1035" t="s">
        <v>1082</v>
      </c>
      <c r="B1035" t="s">
        <v>36</v>
      </c>
      <c r="C1035">
        <v>1</v>
      </c>
      <c r="D1035" t="s">
        <v>20</v>
      </c>
      <c r="E1035" t="s">
        <v>20</v>
      </c>
      <c r="F1035" t="s">
        <v>45</v>
      </c>
      <c r="G1035" s="2">
        <v>29</v>
      </c>
      <c r="H1035" t="s">
        <v>20</v>
      </c>
      <c r="I1035" t="s">
        <v>23</v>
      </c>
      <c r="J1035" t="s">
        <v>21</v>
      </c>
      <c r="K1035" t="s">
        <v>21</v>
      </c>
      <c r="L1035" t="s">
        <v>33</v>
      </c>
      <c r="M1035" t="s">
        <v>20</v>
      </c>
      <c r="N1035" t="s">
        <v>25</v>
      </c>
      <c r="O1035" s="1">
        <v>93.17</v>
      </c>
      <c r="P1035" s="1">
        <v>2643.65</v>
      </c>
      <c r="Q1035">
        <v>1</v>
      </c>
      <c r="R1035" t="s">
        <v>20</v>
      </c>
      <c r="S1035" t="str">
        <f>IF(ChurnData[[#This Row],[MonthlyCharges]]&lt;=30,"1. Up to 30",IF(ChurnData[[#This Row],[MonthlyCharges]]&lt;=50,"2. 31-50",IF(ChurnData[[#This Row],[MonthlyCharges]]&lt;=70,"3. 51-70",IF(ChurnData[[#This Row],[MonthlyCharges]]&lt;=90,"4. 71-90","5. Over 90"))))</f>
        <v>5. Over 90</v>
      </c>
      <c r="T1035" t="str">
        <f>IF(AND(ChurnData[[#This Row],[Contract]]="Month-to-month",ChurnData[[#This Row],[InternetService]]="Fiber optic",ChurnData[[#This Row],[TenureMonths]]&lt;=11),"High-risk","Other")</f>
        <v>Other</v>
      </c>
      <c r="U1035" t="str">
        <f>IF(ChurnData[[#This Row],[TenureMonths]]&lt;=11,"0-11",IF(ChurnData[[#This Row],[TenureMonths]]&lt;=23,"12-23",IF(ChurnData[[#This Row],[TenureMonths]]&lt;=35,"24-35",IF(ChurnData[[#This Row],[TenureMonths]]&lt;=47,"36-47",IF(ChurnData[[#This Row],[TenureMonths]]&lt;=59,"48-59","60-72")))))</f>
        <v>24-35</v>
      </c>
      <c r="V1035">
        <f>IF(ChurnData[[#This Row],[Churn]]="Yes",1,0)</f>
        <v>1</v>
      </c>
    </row>
    <row r="1036" spans="1:22" x14ac:dyDescent="0.35">
      <c r="A1036" t="s">
        <v>1083</v>
      </c>
      <c r="B1036" t="s">
        <v>19</v>
      </c>
      <c r="C1036">
        <v>0</v>
      </c>
      <c r="D1036" t="s">
        <v>21</v>
      </c>
      <c r="E1036" t="s">
        <v>21</v>
      </c>
      <c r="F1036" t="s">
        <v>22</v>
      </c>
      <c r="G1036" s="2">
        <v>14</v>
      </c>
      <c r="H1036" t="s">
        <v>20</v>
      </c>
      <c r="I1036" t="s">
        <v>32</v>
      </c>
      <c r="J1036" t="s">
        <v>20</v>
      </c>
      <c r="K1036" t="s">
        <v>20</v>
      </c>
      <c r="L1036" t="s">
        <v>33</v>
      </c>
      <c r="M1036" t="s">
        <v>20</v>
      </c>
      <c r="N1036" t="s">
        <v>43</v>
      </c>
      <c r="O1036" s="1">
        <v>66.33</v>
      </c>
      <c r="P1036" s="1">
        <v>932.87</v>
      </c>
      <c r="Q1036">
        <v>1</v>
      </c>
      <c r="R1036" t="s">
        <v>21</v>
      </c>
      <c r="S1036" t="str">
        <f>IF(ChurnData[[#This Row],[MonthlyCharges]]&lt;=30,"1. Up to 30",IF(ChurnData[[#This Row],[MonthlyCharges]]&lt;=50,"2. 31-50",IF(ChurnData[[#This Row],[MonthlyCharges]]&lt;=70,"3. 51-70",IF(ChurnData[[#This Row],[MonthlyCharges]]&lt;=90,"4. 71-90","5. Over 90"))))</f>
        <v>3. 51-70</v>
      </c>
      <c r="T1036" t="str">
        <f>IF(AND(ChurnData[[#This Row],[Contract]]="Month-to-month",ChurnData[[#This Row],[InternetService]]="Fiber optic",ChurnData[[#This Row],[TenureMonths]]&lt;=11),"High-risk","Other")</f>
        <v>Other</v>
      </c>
      <c r="U1036" t="str">
        <f>IF(ChurnData[[#This Row],[TenureMonths]]&lt;=11,"0-11",IF(ChurnData[[#This Row],[TenureMonths]]&lt;=23,"12-23",IF(ChurnData[[#This Row],[TenureMonths]]&lt;=35,"24-35",IF(ChurnData[[#This Row],[TenureMonths]]&lt;=47,"36-47",IF(ChurnData[[#This Row],[TenureMonths]]&lt;=59,"48-59","60-72")))))</f>
        <v>12-23</v>
      </c>
      <c r="V1036">
        <f>IF(ChurnData[[#This Row],[Churn]]="Yes",1,0)</f>
        <v>0</v>
      </c>
    </row>
    <row r="1037" spans="1:22" x14ac:dyDescent="0.35">
      <c r="A1037" t="s">
        <v>1084</v>
      </c>
      <c r="B1037" t="s">
        <v>36</v>
      </c>
      <c r="C1037">
        <v>0</v>
      </c>
      <c r="D1037" t="s">
        <v>20</v>
      </c>
      <c r="E1037" t="s">
        <v>20</v>
      </c>
      <c r="F1037" t="s">
        <v>45</v>
      </c>
      <c r="G1037" s="2">
        <v>72</v>
      </c>
      <c r="H1037" t="s">
        <v>20</v>
      </c>
      <c r="I1037" t="s">
        <v>23</v>
      </c>
      <c r="J1037" t="s">
        <v>21</v>
      </c>
      <c r="K1037" t="s">
        <v>20</v>
      </c>
      <c r="L1037" t="s">
        <v>24</v>
      </c>
      <c r="M1037" t="s">
        <v>20</v>
      </c>
      <c r="N1037" t="s">
        <v>34</v>
      </c>
      <c r="O1037" s="1">
        <v>92.97</v>
      </c>
      <c r="P1037" s="1">
        <v>6664.56</v>
      </c>
      <c r="Q1037">
        <v>1</v>
      </c>
      <c r="R1037" t="s">
        <v>21</v>
      </c>
      <c r="S1037" t="str">
        <f>IF(ChurnData[[#This Row],[MonthlyCharges]]&lt;=30,"1. Up to 30",IF(ChurnData[[#This Row],[MonthlyCharges]]&lt;=50,"2. 31-50",IF(ChurnData[[#This Row],[MonthlyCharges]]&lt;=70,"3. 51-70",IF(ChurnData[[#This Row],[MonthlyCharges]]&lt;=90,"4. 71-90","5. Over 90"))))</f>
        <v>5. Over 90</v>
      </c>
      <c r="T1037" t="str">
        <f>IF(AND(ChurnData[[#This Row],[Contract]]="Month-to-month",ChurnData[[#This Row],[InternetService]]="Fiber optic",ChurnData[[#This Row],[TenureMonths]]&lt;=11),"High-risk","Other")</f>
        <v>Other</v>
      </c>
      <c r="U1037" t="str">
        <f>IF(ChurnData[[#This Row],[TenureMonths]]&lt;=11,"0-11",IF(ChurnData[[#This Row],[TenureMonths]]&lt;=23,"12-23",IF(ChurnData[[#This Row],[TenureMonths]]&lt;=35,"24-35",IF(ChurnData[[#This Row],[TenureMonths]]&lt;=47,"36-47",IF(ChurnData[[#This Row],[TenureMonths]]&lt;=59,"48-59","60-72")))))</f>
        <v>60-72</v>
      </c>
      <c r="V1037">
        <f>IF(ChurnData[[#This Row],[Churn]]="Yes",1,0)</f>
        <v>0</v>
      </c>
    </row>
    <row r="1038" spans="1:22" x14ac:dyDescent="0.35">
      <c r="A1038" t="s">
        <v>1085</v>
      </c>
      <c r="B1038" t="s">
        <v>36</v>
      </c>
      <c r="C1038">
        <v>0</v>
      </c>
      <c r="D1038" t="s">
        <v>21</v>
      </c>
      <c r="E1038" t="s">
        <v>21</v>
      </c>
      <c r="F1038" t="s">
        <v>56</v>
      </c>
      <c r="G1038" s="2">
        <v>12</v>
      </c>
      <c r="H1038" t="s">
        <v>20</v>
      </c>
      <c r="I1038" t="s">
        <v>23</v>
      </c>
      <c r="J1038" t="s">
        <v>21</v>
      </c>
      <c r="K1038" t="s">
        <v>21</v>
      </c>
      <c r="L1038" t="s">
        <v>33</v>
      </c>
      <c r="M1038" t="s">
        <v>20</v>
      </c>
      <c r="N1038" t="s">
        <v>43</v>
      </c>
      <c r="O1038" s="1">
        <v>85.28</v>
      </c>
      <c r="P1038" s="1">
        <v>1022.83</v>
      </c>
      <c r="Q1038">
        <v>0</v>
      </c>
      <c r="R1038" t="s">
        <v>20</v>
      </c>
      <c r="S1038" t="str">
        <f>IF(ChurnData[[#This Row],[MonthlyCharges]]&lt;=30,"1. Up to 30",IF(ChurnData[[#This Row],[MonthlyCharges]]&lt;=50,"2. 31-50",IF(ChurnData[[#This Row],[MonthlyCharges]]&lt;=70,"3. 51-70",IF(ChurnData[[#This Row],[MonthlyCharges]]&lt;=90,"4. 71-90","5. Over 90"))))</f>
        <v>4. 71-90</v>
      </c>
      <c r="T1038" t="str">
        <f>IF(AND(ChurnData[[#This Row],[Contract]]="Month-to-month",ChurnData[[#This Row],[InternetService]]="Fiber optic",ChurnData[[#This Row],[TenureMonths]]&lt;=11),"High-risk","Other")</f>
        <v>Other</v>
      </c>
      <c r="U1038" t="str">
        <f>IF(ChurnData[[#This Row],[TenureMonths]]&lt;=11,"0-11",IF(ChurnData[[#This Row],[TenureMonths]]&lt;=23,"12-23",IF(ChurnData[[#This Row],[TenureMonths]]&lt;=35,"24-35",IF(ChurnData[[#This Row],[TenureMonths]]&lt;=47,"36-47",IF(ChurnData[[#This Row],[TenureMonths]]&lt;=59,"48-59","60-72")))))</f>
        <v>12-23</v>
      </c>
      <c r="V1038">
        <f>IF(ChurnData[[#This Row],[Churn]]="Yes",1,0)</f>
        <v>1</v>
      </c>
    </row>
    <row r="1039" spans="1:22" x14ac:dyDescent="0.35">
      <c r="A1039" t="s">
        <v>1086</v>
      </c>
      <c r="B1039" t="s">
        <v>19</v>
      </c>
      <c r="C1039">
        <v>0</v>
      </c>
      <c r="D1039" t="s">
        <v>21</v>
      </c>
      <c r="E1039" t="s">
        <v>21</v>
      </c>
      <c r="F1039" t="s">
        <v>27</v>
      </c>
      <c r="G1039" s="2">
        <v>51</v>
      </c>
      <c r="H1039" t="s">
        <v>20</v>
      </c>
      <c r="I1039" t="s">
        <v>23</v>
      </c>
      <c r="J1039" t="s">
        <v>21</v>
      </c>
      <c r="K1039" t="s">
        <v>21</v>
      </c>
      <c r="L1039" t="s">
        <v>24</v>
      </c>
      <c r="M1039" t="s">
        <v>20</v>
      </c>
      <c r="N1039" t="s">
        <v>34</v>
      </c>
      <c r="O1039" s="1">
        <v>92.1</v>
      </c>
      <c r="P1039" s="1">
        <v>4734.53</v>
      </c>
      <c r="Q1039">
        <v>3</v>
      </c>
      <c r="R1039" t="s">
        <v>21</v>
      </c>
      <c r="S1039" t="str">
        <f>IF(ChurnData[[#This Row],[MonthlyCharges]]&lt;=30,"1. Up to 30",IF(ChurnData[[#This Row],[MonthlyCharges]]&lt;=50,"2. 31-50",IF(ChurnData[[#This Row],[MonthlyCharges]]&lt;=70,"3. 51-70",IF(ChurnData[[#This Row],[MonthlyCharges]]&lt;=90,"4. 71-90","5. Over 90"))))</f>
        <v>5. Over 90</v>
      </c>
      <c r="T1039" t="str">
        <f>IF(AND(ChurnData[[#This Row],[Contract]]="Month-to-month",ChurnData[[#This Row],[InternetService]]="Fiber optic",ChurnData[[#This Row],[TenureMonths]]&lt;=11),"High-risk","Other")</f>
        <v>Other</v>
      </c>
      <c r="U1039" t="str">
        <f>IF(ChurnData[[#This Row],[TenureMonths]]&lt;=11,"0-11",IF(ChurnData[[#This Row],[TenureMonths]]&lt;=23,"12-23",IF(ChurnData[[#This Row],[TenureMonths]]&lt;=35,"24-35",IF(ChurnData[[#This Row],[TenureMonths]]&lt;=47,"36-47",IF(ChurnData[[#This Row],[TenureMonths]]&lt;=59,"48-59","60-72")))))</f>
        <v>48-59</v>
      </c>
      <c r="V1039">
        <f>IF(ChurnData[[#This Row],[Churn]]="Yes",1,0)</f>
        <v>0</v>
      </c>
    </row>
    <row r="1040" spans="1:22" x14ac:dyDescent="0.35">
      <c r="A1040" t="s">
        <v>1087</v>
      </c>
      <c r="B1040" t="s">
        <v>36</v>
      </c>
      <c r="C1040">
        <v>0</v>
      </c>
      <c r="D1040" t="s">
        <v>21</v>
      </c>
      <c r="E1040" t="s">
        <v>21</v>
      </c>
      <c r="F1040" t="s">
        <v>22</v>
      </c>
      <c r="G1040" s="2">
        <v>5</v>
      </c>
      <c r="H1040" t="s">
        <v>20</v>
      </c>
      <c r="I1040" t="s">
        <v>32</v>
      </c>
      <c r="J1040" t="s">
        <v>21</v>
      </c>
      <c r="K1040" t="s">
        <v>20</v>
      </c>
      <c r="L1040" t="s">
        <v>33</v>
      </c>
      <c r="M1040" t="s">
        <v>20</v>
      </c>
      <c r="N1040" t="s">
        <v>25</v>
      </c>
      <c r="O1040" s="1">
        <v>53.4</v>
      </c>
      <c r="P1040" s="1">
        <v>272.52999999999997</v>
      </c>
      <c r="Q1040">
        <v>1</v>
      </c>
      <c r="R1040" t="s">
        <v>20</v>
      </c>
      <c r="S1040" t="str">
        <f>IF(ChurnData[[#This Row],[MonthlyCharges]]&lt;=30,"1. Up to 30",IF(ChurnData[[#This Row],[MonthlyCharges]]&lt;=50,"2. 31-50",IF(ChurnData[[#This Row],[MonthlyCharges]]&lt;=70,"3. 51-70",IF(ChurnData[[#This Row],[MonthlyCharges]]&lt;=90,"4. 71-90","5. Over 90"))))</f>
        <v>3. 51-70</v>
      </c>
      <c r="T1040" t="str">
        <f>IF(AND(ChurnData[[#This Row],[Contract]]="Month-to-month",ChurnData[[#This Row],[InternetService]]="Fiber optic",ChurnData[[#This Row],[TenureMonths]]&lt;=11),"High-risk","Other")</f>
        <v>Other</v>
      </c>
      <c r="U1040" t="str">
        <f>IF(ChurnData[[#This Row],[TenureMonths]]&lt;=11,"0-11",IF(ChurnData[[#This Row],[TenureMonths]]&lt;=23,"12-23",IF(ChurnData[[#This Row],[TenureMonths]]&lt;=35,"24-35",IF(ChurnData[[#This Row],[TenureMonths]]&lt;=47,"36-47",IF(ChurnData[[#This Row],[TenureMonths]]&lt;=59,"48-59","60-72")))))</f>
        <v>0-11</v>
      </c>
      <c r="V1040">
        <f>IF(ChurnData[[#This Row],[Churn]]="Yes",1,0)</f>
        <v>1</v>
      </c>
    </row>
    <row r="1041" spans="1:22" x14ac:dyDescent="0.35">
      <c r="A1041" t="s">
        <v>1088</v>
      </c>
      <c r="B1041" t="s">
        <v>19</v>
      </c>
      <c r="C1041">
        <v>0</v>
      </c>
      <c r="D1041" t="s">
        <v>21</v>
      </c>
      <c r="E1041" t="s">
        <v>21</v>
      </c>
      <c r="F1041" t="s">
        <v>75</v>
      </c>
      <c r="G1041" s="2">
        <v>9</v>
      </c>
      <c r="H1041" t="s">
        <v>20</v>
      </c>
      <c r="I1041" t="s">
        <v>23</v>
      </c>
      <c r="J1041" t="s">
        <v>21</v>
      </c>
      <c r="K1041" t="s">
        <v>21</v>
      </c>
      <c r="L1041" t="s">
        <v>33</v>
      </c>
      <c r="M1041" t="s">
        <v>21</v>
      </c>
      <c r="N1041" t="s">
        <v>34</v>
      </c>
      <c r="O1041" s="1">
        <v>83.53</v>
      </c>
      <c r="P1041" s="1">
        <v>769.43</v>
      </c>
      <c r="Q1041">
        <v>4</v>
      </c>
      <c r="R1041" t="s">
        <v>20</v>
      </c>
      <c r="S1041" t="str">
        <f>IF(ChurnData[[#This Row],[MonthlyCharges]]&lt;=30,"1. Up to 30",IF(ChurnData[[#This Row],[MonthlyCharges]]&lt;=50,"2. 31-50",IF(ChurnData[[#This Row],[MonthlyCharges]]&lt;=70,"3. 51-70",IF(ChurnData[[#This Row],[MonthlyCharges]]&lt;=90,"4. 71-90","5. Over 90"))))</f>
        <v>4. 71-90</v>
      </c>
      <c r="T1041" t="str">
        <f>IF(AND(ChurnData[[#This Row],[Contract]]="Month-to-month",ChurnData[[#This Row],[InternetService]]="Fiber optic",ChurnData[[#This Row],[TenureMonths]]&lt;=11),"High-risk","Other")</f>
        <v>High-risk</v>
      </c>
      <c r="U1041" t="str">
        <f>IF(ChurnData[[#This Row],[TenureMonths]]&lt;=11,"0-11",IF(ChurnData[[#This Row],[TenureMonths]]&lt;=23,"12-23",IF(ChurnData[[#This Row],[TenureMonths]]&lt;=35,"24-35",IF(ChurnData[[#This Row],[TenureMonths]]&lt;=47,"36-47",IF(ChurnData[[#This Row],[TenureMonths]]&lt;=59,"48-59","60-72")))))</f>
        <v>0-11</v>
      </c>
      <c r="V1041">
        <f>IF(ChurnData[[#This Row],[Churn]]="Yes",1,0)</f>
        <v>1</v>
      </c>
    </row>
    <row r="1042" spans="1:22" x14ac:dyDescent="0.35">
      <c r="A1042" t="s">
        <v>1089</v>
      </c>
      <c r="B1042" t="s">
        <v>36</v>
      </c>
      <c r="C1042">
        <v>0</v>
      </c>
      <c r="D1042" t="s">
        <v>20</v>
      </c>
      <c r="E1042" t="s">
        <v>21</v>
      </c>
      <c r="F1042" t="s">
        <v>65</v>
      </c>
      <c r="G1042" s="2">
        <v>39</v>
      </c>
      <c r="H1042" t="s">
        <v>20</v>
      </c>
      <c r="I1042" t="s">
        <v>32</v>
      </c>
      <c r="J1042" t="s">
        <v>21</v>
      </c>
      <c r="K1042" t="s">
        <v>21</v>
      </c>
      <c r="L1042" t="s">
        <v>29</v>
      </c>
      <c r="M1042" t="s">
        <v>21</v>
      </c>
      <c r="N1042" t="s">
        <v>43</v>
      </c>
      <c r="O1042" s="1">
        <v>52.43</v>
      </c>
      <c r="P1042" s="1">
        <v>2081</v>
      </c>
      <c r="Q1042">
        <v>1</v>
      </c>
      <c r="R1042" t="s">
        <v>21</v>
      </c>
      <c r="S1042" t="str">
        <f>IF(ChurnData[[#This Row],[MonthlyCharges]]&lt;=30,"1. Up to 30",IF(ChurnData[[#This Row],[MonthlyCharges]]&lt;=50,"2. 31-50",IF(ChurnData[[#This Row],[MonthlyCharges]]&lt;=70,"3. 51-70",IF(ChurnData[[#This Row],[MonthlyCharges]]&lt;=90,"4. 71-90","5. Over 90"))))</f>
        <v>3. 51-70</v>
      </c>
      <c r="T1042" t="str">
        <f>IF(AND(ChurnData[[#This Row],[Contract]]="Month-to-month",ChurnData[[#This Row],[InternetService]]="Fiber optic",ChurnData[[#This Row],[TenureMonths]]&lt;=11),"High-risk","Other")</f>
        <v>Other</v>
      </c>
      <c r="U1042" t="str">
        <f>IF(ChurnData[[#This Row],[TenureMonths]]&lt;=11,"0-11",IF(ChurnData[[#This Row],[TenureMonths]]&lt;=23,"12-23",IF(ChurnData[[#This Row],[TenureMonths]]&lt;=35,"24-35",IF(ChurnData[[#This Row],[TenureMonths]]&lt;=47,"36-47",IF(ChurnData[[#This Row],[TenureMonths]]&lt;=59,"48-59","60-72")))))</f>
        <v>36-47</v>
      </c>
      <c r="V1042">
        <f>IF(ChurnData[[#This Row],[Churn]]="Yes",1,0)</f>
        <v>0</v>
      </c>
    </row>
    <row r="1043" spans="1:22" x14ac:dyDescent="0.35">
      <c r="A1043" t="s">
        <v>1090</v>
      </c>
      <c r="B1043" t="s">
        <v>19</v>
      </c>
      <c r="C1043">
        <v>0</v>
      </c>
      <c r="D1043" t="s">
        <v>20</v>
      </c>
      <c r="E1043" t="s">
        <v>20</v>
      </c>
      <c r="F1043" t="s">
        <v>27</v>
      </c>
      <c r="G1043" s="2">
        <v>19</v>
      </c>
      <c r="H1043" t="s">
        <v>20</v>
      </c>
      <c r="I1043" t="s">
        <v>23</v>
      </c>
      <c r="J1043" t="s">
        <v>20</v>
      </c>
      <c r="K1043" t="s">
        <v>20</v>
      </c>
      <c r="L1043" t="s">
        <v>33</v>
      </c>
      <c r="M1043" t="s">
        <v>20</v>
      </c>
      <c r="N1043" t="s">
        <v>34</v>
      </c>
      <c r="O1043" s="1">
        <v>96.6</v>
      </c>
      <c r="P1043" s="1">
        <v>1809</v>
      </c>
      <c r="Q1043">
        <v>2</v>
      </c>
      <c r="R1043" t="s">
        <v>21</v>
      </c>
      <c r="S1043" t="str">
        <f>IF(ChurnData[[#This Row],[MonthlyCharges]]&lt;=30,"1. Up to 30",IF(ChurnData[[#This Row],[MonthlyCharges]]&lt;=50,"2. 31-50",IF(ChurnData[[#This Row],[MonthlyCharges]]&lt;=70,"3. 51-70",IF(ChurnData[[#This Row],[MonthlyCharges]]&lt;=90,"4. 71-90","5. Over 90"))))</f>
        <v>5. Over 90</v>
      </c>
      <c r="T1043" t="str">
        <f>IF(AND(ChurnData[[#This Row],[Contract]]="Month-to-month",ChurnData[[#This Row],[InternetService]]="Fiber optic",ChurnData[[#This Row],[TenureMonths]]&lt;=11),"High-risk","Other")</f>
        <v>Other</v>
      </c>
      <c r="U1043" t="str">
        <f>IF(ChurnData[[#This Row],[TenureMonths]]&lt;=11,"0-11",IF(ChurnData[[#This Row],[TenureMonths]]&lt;=23,"12-23",IF(ChurnData[[#This Row],[TenureMonths]]&lt;=35,"24-35",IF(ChurnData[[#This Row],[TenureMonths]]&lt;=47,"36-47",IF(ChurnData[[#This Row],[TenureMonths]]&lt;=59,"48-59","60-72")))))</f>
        <v>12-23</v>
      </c>
      <c r="V1043">
        <f>IF(ChurnData[[#This Row],[Churn]]="Yes",1,0)</f>
        <v>0</v>
      </c>
    </row>
    <row r="1044" spans="1:22" x14ac:dyDescent="0.35">
      <c r="A1044" t="s">
        <v>1091</v>
      </c>
      <c r="B1044" t="s">
        <v>19</v>
      </c>
      <c r="C1044">
        <v>0</v>
      </c>
      <c r="D1044" t="s">
        <v>21</v>
      </c>
      <c r="E1044" t="s">
        <v>21</v>
      </c>
      <c r="F1044" t="s">
        <v>47</v>
      </c>
      <c r="G1044" s="2">
        <v>10</v>
      </c>
      <c r="H1044" t="s">
        <v>20</v>
      </c>
      <c r="I1044" t="s">
        <v>32</v>
      </c>
      <c r="J1044" t="s">
        <v>20</v>
      </c>
      <c r="K1044" t="s">
        <v>21</v>
      </c>
      <c r="L1044" t="s">
        <v>29</v>
      </c>
      <c r="M1044" t="s">
        <v>20</v>
      </c>
      <c r="N1044" t="s">
        <v>34</v>
      </c>
      <c r="O1044" s="1">
        <v>49.81</v>
      </c>
      <c r="P1044" s="1">
        <v>508.34</v>
      </c>
      <c r="Q1044">
        <v>1</v>
      </c>
      <c r="R1044" t="s">
        <v>20</v>
      </c>
      <c r="S1044" t="str">
        <f>IF(ChurnData[[#This Row],[MonthlyCharges]]&lt;=30,"1. Up to 30",IF(ChurnData[[#This Row],[MonthlyCharges]]&lt;=50,"2. 31-50",IF(ChurnData[[#This Row],[MonthlyCharges]]&lt;=70,"3. 51-70",IF(ChurnData[[#This Row],[MonthlyCharges]]&lt;=90,"4. 71-90","5. Over 90"))))</f>
        <v>2. 31-50</v>
      </c>
      <c r="T1044" t="str">
        <f>IF(AND(ChurnData[[#This Row],[Contract]]="Month-to-month",ChurnData[[#This Row],[InternetService]]="Fiber optic",ChurnData[[#This Row],[TenureMonths]]&lt;=11),"High-risk","Other")</f>
        <v>Other</v>
      </c>
      <c r="U1044" t="str">
        <f>IF(ChurnData[[#This Row],[TenureMonths]]&lt;=11,"0-11",IF(ChurnData[[#This Row],[TenureMonths]]&lt;=23,"12-23",IF(ChurnData[[#This Row],[TenureMonths]]&lt;=35,"24-35",IF(ChurnData[[#This Row],[TenureMonths]]&lt;=47,"36-47",IF(ChurnData[[#This Row],[TenureMonths]]&lt;=59,"48-59","60-72")))))</f>
        <v>0-11</v>
      </c>
      <c r="V1044">
        <f>IF(ChurnData[[#This Row],[Churn]]="Yes",1,0)</f>
        <v>1</v>
      </c>
    </row>
    <row r="1045" spans="1:22" x14ac:dyDescent="0.35">
      <c r="A1045" t="s">
        <v>1092</v>
      </c>
      <c r="B1045" t="s">
        <v>19</v>
      </c>
      <c r="C1045">
        <v>1</v>
      </c>
      <c r="D1045" t="s">
        <v>20</v>
      </c>
      <c r="E1045" t="s">
        <v>20</v>
      </c>
      <c r="F1045" t="s">
        <v>47</v>
      </c>
      <c r="G1045" s="2">
        <v>21</v>
      </c>
      <c r="H1045" t="s">
        <v>21</v>
      </c>
      <c r="I1045" t="s">
        <v>32</v>
      </c>
      <c r="J1045" t="s">
        <v>20</v>
      </c>
      <c r="K1045" t="s">
        <v>20</v>
      </c>
      <c r="L1045" t="s">
        <v>33</v>
      </c>
      <c r="M1045" t="s">
        <v>21</v>
      </c>
      <c r="N1045" t="s">
        <v>43</v>
      </c>
      <c r="O1045" s="1">
        <v>51.8</v>
      </c>
      <c r="P1045" s="1">
        <v>1059.1400000000001</v>
      </c>
      <c r="Q1045">
        <v>2</v>
      </c>
      <c r="R1045" t="s">
        <v>20</v>
      </c>
      <c r="S1045" t="str">
        <f>IF(ChurnData[[#This Row],[MonthlyCharges]]&lt;=30,"1. Up to 30",IF(ChurnData[[#This Row],[MonthlyCharges]]&lt;=50,"2. 31-50",IF(ChurnData[[#This Row],[MonthlyCharges]]&lt;=70,"3. 51-70",IF(ChurnData[[#This Row],[MonthlyCharges]]&lt;=90,"4. 71-90","5. Over 90"))))</f>
        <v>3. 51-70</v>
      </c>
      <c r="T1045" t="str">
        <f>IF(AND(ChurnData[[#This Row],[Contract]]="Month-to-month",ChurnData[[#This Row],[InternetService]]="Fiber optic",ChurnData[[#This Row],[TenureMonths]]&lt;=11),"High-risk","Other")</f>
        <v>Other</v>
      </c>
      <c r="U1045" t="str">
        <f>IF(ChurnData[[#This Row],[TenureMonths]]&lt;=11,"0-11",IF(ChurnData[[#This Row],[TenureMonths]]&lt;=23,"12-23",IF(ChurnData[[#This Row],[TenureMonths]]&lt;=35,"24-35",IF(ChurnData[[#This Row],[TenureMonths]]&lt;=47,"36-47",IF(ChurnData[[#This Row],[TenureMonths]]&lt;=59,"48-59","60-72")))))</f>
        <v>12-23</v>
      </c>
      <c r="V1045">
        <f>IF(ChurnData[[#This Row],[Churn]]="Yes",1,0)</f>
        <v>1</v>
      </c>
    </row>
    <row r="1046" spans="1:22" x14ac:dyDescent="0.35">
      <c r="A1046" t="s">
        <v>1093</v>
      </c>
      <c r="B1046" t="s">
        <v>19</v>
      </c>
      <c r="C1046">
        <v>1</v>
      </c>
      <c r="D1046" t="s">
        <v>21</v>
      </c>
      <c r="E1046" t="s">
        <v>21</v>
      </c>
      <c r="F1046" t="s">
        <v>41</v>
      </c>
      <c r="G1046" s="2">
        <v>41</v>
      </c>
      <c r="H1046" t="s">
        <v>20</v>
      </c>
      <c r="I1046" t="s">
        <v>21</v>
      </c>
      <c r="J1046" t="s">
        <v>28</v>
      </c>
      <c r="K1046" t="s">
        <v>28</v>
      </c>
      <c r="L1046" t="s">
        <v>29</v>
      </c>
      <c r="M1046" t="s">
        <v>21</v>
      </c>
      <c r="N1046" t="s">
        <v>43</v>
      </c>
      <c r="O1046" s="1">
        <v>31.36</v>
      </c>
      <c r="P1046" s="1">
        <v>1290.1199999999999</v>
      </c>
      <c r="Q1046">
        <v>1</v>
      </c>
      <c r="R1046" t="s">
        <v>20</v>
      </c>
      <c r="S1046" t="str">
        <f>IF(ChurnData[[#This Row],[MonthlyCharges]]&lt;=30,"1. Up to 30",IF(ChurnData[[#This Row],[MonthlyCharges]]&lt;=50,"2. 31-50",IF(ChurnData[[#This Row],[MonthlyCharges]]&lt;=70,"3. 51-70",IF(ChurnData[[#This Row],[MonthlyCharges]]&lt;=90,"4. 71-90","5. Over 90"))))</f>
        <v>2. 31-50</v>
      </c>
      <c r="T1046" t="str">
        <f>IF(AND(ChurnData[[#This Row],[Contract]]="Month-to-month",ChurnData[[#This Row],[InternetService]]="Fiber optic",ChurnData[[#This Row],[TenureMonths]]&lt;=11),"High-risk","Other")</f>
        <v>Other</v>
      </c>
      <c r="U1046" t="str">
        <f>IF(ChurnData[[#This Row],[TenureMonths]]&lt;=11,"0-11",IF(ChurnData[[#This Row],[TenureMonths]]&lt;=23,"12-23",IF(ChurnData[[#This Row],[TenureMonths]]&lt;=35,"24-35",IF(ChurnData[[#This Row],[TenureMonths]]&lt;=47,"36-47",IF(ChurnData[[#This Row],[TenureMonths]]&lt;=59,"48-59","60-72")))))</f>
        <v>36-47</v>
      </c>
      <c r="V1046">
        <f>IF(ChurnData[[#This Row],[Churn]]="Yes",1,0)</f>
        <v>1</v>
      </c>
    </row>
    <row r="1047" spans="1:22" x14ac:dyDescent="0.35">
      <c r="A1047" t="s">
        <v>1094</v>
      </c>
      <c r="B1047" t="s">
        <v>36</v>
      </c>
      <c r="C1047">
        <v>0</v>
      </c>
      <c r="D1047" t="s">
        <v>20</v>
      </c>
      <c r="E1047" t="s">
        <v>21</v>
      </c>
      <c r="F1047" t="s">
        <v>65</v>
      </c>
      <c r="G1047" s="2">
        <v>36</v>
      </c>
      <c r="H1047" t="s">
        <v>20</v>
      </c>
      <c r="I1047" t="s">
        <v>32</v>
      </c>
      <c r="J1047" t="s">
        <v>20</v>
      </c>
      <c r="K1047" t="s">
        <v>21</v>
      </c>
      <c r="L1047" t="s">
        <v>29</v>
      </c>
      <c r="M1047" t="s">
        <v>20</v>
      </c>
      <c r="N1047" t="s">
        <v>43</v>
      </c>
      <c r="O1047" s="1">
        <v>57.16</v>
      </c>
      <c r="P1047" s="1">
        <v>2045.65</v>
      </c>
      <c r="Q1047">
        <v>0</v>
      </c>
      <c r="R1047" t="s">
        <v>21</v>
      </c>
      <c r="S1047" t="str">
        <f>IF(ChurnData[[#This Row],[MonthlyCharges]]&lt;=30,"1. Up to 30",IF(ChurnData[[#This Row],[MonthlyCharges]]&lt;=50,"2. 31-50",IF(ChurnData[[#This Row],[MonthlyCharges]]&lt;=70,"3. 51-70",IF(ChurnData[[#This Row],[MonthlyCharges]]&lt;=90,"4. 71-90","5. Over 90"))))</f>
        <v>3. 51-70</v>
      </c>
      <c r="T1047" t="str">
        <f>IF(AND(ChurnData[[#This Row],[Contract]]="Month-to-month",ChurnData[[#This Row],[InternetService]]="Fiber optic",ChurnData[[#This Row],[TenureMonths]]&lt;=11),"High-risk","Other")</f>
        <v>Other</v>
      </c>
      <c r="U1047" t="str">
        <f>IF(ChurnData[[#This Row],[TenureMonths]]&lt;=11,"0-11",IF(ChurnData[[#This Row],[TenureMonths]]&lt;=23,"12-23",IF(ChurnData[[#This Row],[TenureMonths]]&lt;=35,"24-35",IF(ChurnData[[#This Row],[TenureMonths]]&lt;=47,"36-47",IF(ChurnData[[#This Row],[TenureMonths]]&lt;=59,"48-59","60-72")))))</f>
        <v>36-47</v>
      </c>
      <c r="V1047">
        <f>IF(ChurnData[[#This Row],[Churn]]="Yes",1,0)</f>
        <v>0</v>
      </c>
    </row>
    <row r="1048" spans="1:22" x14ac:dyDescent="0.35">
      <c r="A1048" t="s">
        <v>1095</v>
      </c>
      <c r="B1048" t="s">
        <v>36</v>
      </c>
      <c r="C1048">
        <v>0</v>
      </c>
      <c r="D1048" t="s">
        <v>20</v>
      </c>
      <c r="E1048" t="s">
        <v>20</v>
      </c>
      <c r="F1048" t="s">
        <v>39</v>
      </c>
      <c r="G1048" s="2">
        <v>51</v>
      </c>
      <c r="H1048" t="s">
        <v>20</v>
      </c>
      <c r="I1048" t="s">
        <v>21</v>
      </c>
      <c r="J1048" t="s">
        <v>28</v>
      </c>
      <c r="K1048" t="s">
        <v>28</v>
      </c>
      <c r="L1048" t="s">
        <v>33</v>
      </c>
      <c r="M1048" t="s">
        <v>21</v>
      </c>
      <c r="N1048" t="s">
        <v>25</v>
      </c>
      <c r="O1048" s="1">
        <v>31.92</v>
      </c>
      <c r="P1048" s="1">
        <v>1603.17</v>
      </c>
      <c r="Q1048">
        <v>4</v>
      </c>
      <c r="R1048" t="s">
        <v>21</v>
      </c>
      <c r="S1048" t="str">
        <f>IF(ChurnData[[#This Row],[MonthlyCharges]]&lt;=30,"1. Up to 30",IF(ChurnData[[#This Row],[MonthlyCharges]]&lt;=50,"2. 31-50",IF(ChurnData[[#This Row],[MonthlyCharges]]&lt;=70,"3. 51-70",IF(ChurnData[[#This Row],[MonthlyCharges]]&lt;=90,"4. 71-90","5. Over 90"))))</f>
        <v>2. 31-50</v>
      </c>
      <c r="T1048" t="str">
        <f>IF(AND(ChurnData[[#This Row],[Contract]]="Month-to-month",ChurnData[[#This Row],[InternetService]]="Fiber optic",ChurnData[[#This Row],[TenureMonths]]&lt;=11),"High-risk","Other")</f>
        <v>Other</v>
      </c>
      <c r="U1048" t="str">
        <f>IF(ChurnData[[#This Row],[TenureMonths]]&lt;=11,"0-11",IF(ChurnData[[#This Row],[TenureMonths]]&lt;=23,"12-23",IF(ChurnData[[#This Row],[TenureMonths]]&lt;=35,"24-35",IF(ChurnData[[#This Row],[TenureMonths]]&lt;=47,"36-47",IF(ChurnData[[#This Row],[TenureMonths]]&lt;=59,"48-59","60-72")))))</f>
        <v>48-59</v>
      </c>
      <c r="V1048">
        <f>IF(ChurnData[[#This Row],[Churn]]="Yes",1,0)</f>
        <v>0</v>
      </c>
    </row>
    <row r="1049" spans="1:22" x14ac:dyDescent="0.35">
      <c r="A1049" t="s">
        <v>1096</v>
      </c>
      <c r="B1049" t="s">
        <v>19</v>
      </c>
      <c r="C1049">
        <v>0</v>
      </c>
      <c r="D1049" t="s">
        <v>21</v>
      </c>
      <c r="E1049" t="s">
        <v>21</v>
      </c>
      <c r="F1049" t="s">
        <v>65</v>
      </c>
      <c r="G1049" s="2">
        <v>27</v>
      </c>
      <c r="H1049" t="s">
        <v>20</v>
      </c>
      <c r="I1049" t="s">
        <v>23</v>
      </c>
      <c r="J1049" t="s">
        <v>21</v>
      </c>
      <c r="K1049" t="s">
        <v>20</v>
      </c>
      <c r="L1049" t="s">
        <v>29</v>
      </c>
      <c r="M1049" t="s">
        <v>20</v>
      </c>
      <c r="N1049" t="s">
        <v>25</v>
      </c>
      <c r="O1049" s="1">
        <v>86.16</v>
      </c>
      <c r="P1049" s="1">
        <v>2376.08</v>
      </c>
      <c r="Q1049">
        <v>2</v>
      </c>
      <c r="R1049" t="s">
        <v>20</v>
      </c>
      <c r="S1049" t="str">
        <f>IF(ChurnData[[#This Row],[MonthlyCharges]]&lt;=30,"1. Up to 30",IF(ChurnData[[#This Row],[MonthlyCharges]]&lt;=50,"2. 31-50",IF(ChurnData[[#This Row],[MonthlyCharges]]&lt;=70,"3. 51-70",IF(ChurnData[[#This Row],[MonthlyCharges]]&lt;=90,"4. 71-90","5. Over 90"))))</f>
        <v>4. 71-90</v>
      </c>
      <c r="T1049" t="str">
        <f>IF(AND(ChurnData[[#This Row],[Contract]]="Month-to-month",ChurnData[[#This Row],[InternetService]]="Fiber optic",ChurnData[[#This Row],[TenureMonths]]&lt;=11),"High-risk","Other")</f>
        <v>Other</v>
      </c>
      <c r="U1049" t="str">
        <f>IF(ChurnData[[#This Row],[TenureMonths]]&lt;=11,"0-11",IF(ChurnData[[#This Row],[TenureMonths]]&lt;=23,"12-23",IF(ChurnData[[#This Row],[TenureMonths]]&lt;=35,"24-35",IF(ChurnData[[#This Row],[TenureMonths]]&lt;=47,"36-47",IF(ChurnData[[#This Row],[TenureMonths]]&lt;=59,"48-59","60-72")))))</f>
        <v>24-35</v>
      </c>
      <c r="V1049">
        <f>IF(ChurnData[[#This Row],[Churn]]="Yes",1,0)</f>
        <v>1</v>
      </c>
    </row>
    <row r="1050" spans="1:22" x14ac:dyDescent="0.35">
      <c r="A1050" t="s">
        <v>1097</v>
      </c>
      <c r="B1050" t="s">
        <v>19</v>
      </c>
      <c r="C1050">
        <v>0</v>
      </c>
      <c r="D1050" t="s">
        <v>20</v>
      </c>
      <c r="E1050" t="s">
        <v>21</v>
      </c>
      <c r="F1050" t="s">
        <v>41</v>
      </c>
      <c r="G1050" s="2">
        <v>7</v>
      </c>
      <c r="H1050" t="s">
        <v>20</v>
      </c>
      <c r="I1050" t="s">
        <v>32</v>
      </c>
      <c r="J1050" t="s">
        <v>21</v>
      </c>
      <c r="K1050" t="s">
        <v>20</v>
      </c>
      <c r="L1050" t="s">
        <v>33</v>
      </c>
      <c r="M1050" t="s">
        <v>21</v>
      </c>
      <c r="N1050" t="s">
        <v>34</v>
      </c>
      <c r="O1050" s="1">
        <v>60.91</v>
      </c>
      <c r="P1050" s="1">
        <v>416.55</v>
      </c>
      <c r="Q1050">
        <v>0</v>
      </c>
      <c r="R1050" t="s">
        <v>21</v>
      </c>
      <c r="S1050" t="str">
        <f>IF(ChurnData[[#This Row],[MonthlyCharges]]&lt;=30,"1. Up to 30",IF(ChurnData[[#This Row],[MonthlyCharges]]&lt;=50,"2. 31-50",IF(ChurnData[[#This Row],[MonthlyCharges]]&lt;=70,"3. 51-70",IF(ChurnData[[#This Row],[MonthlyCharges]]&lt;=90,"4. 71-90","5. Over 90"))))</f>
        <v>3. 51-70</v>
      </c>
      <c r="T1050" t="str">
        <f>IF(AND(ChurnData[[#This Row],[Contract]]="Month-to-month",ChurnData[[#This Row],[InternetService]]="Fiber optic",ChurnData[[#This Row],[TenureMonths]]&lt;=11),"High-risk","Other")</f>
        <v>Other</v>
      </c>
      <c r="U1050" t="str">
        <f>IF(ChurnData[[#This Row],[TenureMonths]]&lt;=11,"0-11",IF(ChurnData[[#This Row],[TenureMonths]]&lt;=23,"12-23",IF(ChurnData[[#This Row],[TenureMonths]]&lt;=35,"24-35",IF(ChurnData[[#This Row],[TenureMonths]]&lt;=47,"36-47",IF(ChurnData[[#This Row],[TenureMonths]]&lt;=59,"48-59","60-72")))))</f>
        <v>0-11</v>
      </c>
      <c r="V1050">
        <f>IF(ChurnData[[#This Row],[Churn]]="Yes",1,0)</f>
        <v>0</v>
      </c>
    </row>
    <row r="1051" spans="1:22" x14ac:dyDescent="0.35">
      <c r="A1051" t="s">
        <v>1098</v>
      </c>
      <c r="B1051" t="s">
        <v>19</v>
      </c>
      <c r="C1051">
        <v>0</v>
      </c>
      <c r="D1051" t="s">
        <v>21</v>
      </c>
      <c r="E1051" t="s">
        <v>21</v>
      </c>
      <c r="F1051" t="s">
        <v>39</v>
      </c>
      <c r="G1051" s="2">
        <v>25</v>
      </c>
      <c r="H1051" t="s">
        <v>20</v>
      </c>
      <c r="I1051" t="s">
        <v>23</v>
      </c>
      <c r="J1051" t="s">
        <v>20</v>
      </c>
      <c r="K1051" t="s">
        <v>21</v>
      </c>
      <c r="L1051" t="s">
        <v>33</v>
      </c>
      <c r="M1051" t="s">
        <v>21</v>
      </c>
      <c r="N1051" t="s">
        <v>25</v>
      </c>
      <c r="O1051" s="1">
        <v>89.78</v>
      </c>
      <c r="P1051" s="1">
        <v>2227.29</v>
      </c>
      <c r="Q1051">
        <v>2</v>
      </c>
      <c r="R1051" t="s">
        <v>21</v>
      </c>
      <c r="S1051" t="str">
        <f>IF(ChurnData[[#This Row],[MonthlyCharges]]&lt;=30,"1. Up to 30",IF(ChurnData[[#This Row],[MonthlyCharges]]&lt;=50,"2. 31-50",IF(ChurnData[[#This Row],[MonthlyCharges]]&lt;=70,"3. 51-70",IF(ChurnData[[#This Row],[MonthlyCharges]]&lt;=90,"4. 71-90","5. Over 90"))))</f>
        <v>4. 71-90</v>
      </c>
      <c r="T1051" t="str">
        <f>IF(AND(ChurnData[[#This Row],[Contract]]="Month-to-month",ChurnData[[#This Row],[InternetService]]="Fiber optic",ChurnData[[#This Row],[TenureMonths]]&lt;=11),"High-risk","Other")</f>
        <v>Other</v>
      </c>
      <c r="U1051" t="str">
        <f>IF(ChurnData[[#This Row],[TenureMonths]]&lt;=11,"0-11",IF(ChurnData[[#This Row],[TenureMonths]]&lt;=23,"12-23",IF(ChurnData[[#This Row],[TenureMonths]]&lt;=35,"24-35",IF(ChurnData[[#This Row],[TenureMonths]]&lt;=47,"36-47",IF(ChurnData[[#This Row],[TenureMonths]]&lt;=59,"48-59","60-72")))))</f>
        <v>24-35</v>
      </c>
      <c r="V1051">
        <f>IF(ChurnData[[#This Row],[Churn]]="Yes",1,0)</f>
        <v>0</v>
      </c>
    </row>
    <row r="1052" spans="1:22" x14ac:dyDescent="0.35">
      <c r="A1052" t="s">
        <v>1099</v>
      </c>
      <c r="B1052" t="s">
        <v>36</v>
      </c>
      <c r="C1052">
        <v>0</v>
      </c>
      <c r="D1052" t="s">
        <v>20</v>
      </c>
      <c r="E1052" t="s">
        <v>21</v>
      </c>
      <c r="F1052" t="s">
        <v>22</v>
      </c>
      <c r="G1052" s="2">
        <v>1</v>
      </c>
      <c r="H1052" t="s">
        <v>20</v>
      </c>
      <c r="I1052" t="s">
        <v>21</v>
      </c>
      <c r="J1052" t="s">
        <v>28</v>
      </c>
      <c r="K1052" t="s">
        <v>28</v>
      </c>
      <c r="L1052" t="s">
        <v>33</v>
      </c>
      <c r="M1052" t="s">
        <v>21</v>
      </c>
      <c r="N1052" t="s">
        <v>43</v>
      </c>
      <c r="O1052" s="1">
        <v>29.75</v>
      </c>
      <c r="P1052" s="1">
        <v>30.09</v>
      </c>
      <c r="Q1052">
        <v>1</v>
      </c>
      <c r="R1052" t="s">
        <v>21</v>
      </c>
      <c r="S1052" t="str">
        <f>IF(ChurnData[[#This Row],[MonthlyCharges]]&lt;=30,"1. Up to 30",IF(ChurnData[[#This Row],[MonthlyCharges]]&lt;=50,"2. 31-50",IF(ChurnData[[#This Row],[MonthlyCharges]]&lt;=70,"3. 51-70",IF(ChurnData[[#This Row],[MonthlyCharges]]&lt;=90,"4. 71-90","5. Over 90"))))</f>
        <v>1. Up to 30</v>
      </c>
      <c r="T1052" t="str">
        <f>IF(AND(ChurnData[[#This Row],[Contract]]="Month-to-month",ChurnData[[#This Row],[InternetService]]="Fiber optic",ChurnData[[#This Row],[TenureMonths]]&lt;=11),"High-risk","Other")</f>
        <v>Other</v>
      </c>
      <c r="U1052" t="str">
        <f>IF(ChurnData[[#This Row],[TenureMonths]]&lt;=11,"0-11",IF(ChurnData[[#This Row],[TenureMonths]]&lt;=23,"12-23",IF(ChurnData[[#This Row],[TenureMonths]]&lt;=35,"24-35",IF(ChurnData[[#This Row],[TenureMonths]]&lt;=47,"36-47",IF(ChurnData[[#This Row],[TenureMonths]]&lt;=59,"48-59","60-72")))))</f>
        <v>0-11</v>
      </c>
      <c r="V1052">
        <f>IF(ChurnData[[#This Row],[Churn]]="Yes",1,0)</f>
        <v>0</v>
      </c>
    </row>
    <row r="1053" spans="1:22" x14ac:dyDescent="0.35">
      <c r="A1053" t="s">
        <v>1100</v>
      </c>
      <c r="B1053" t="s">
        <v>19</v>
      </c>
      <c r="C1053">
        <v>0</v>
      </c>
      <c r="D1053" t="s">
        <v>21</v>
      </c>
      <c r="E1053" t="s">
        <v>21</v>
      </c>
      <c r="F1053" t="s">
        <v>47</v>
      </c>
      <c r="G1053" s="2">
        <v>38</v>
      </c>
      <c r="H1053" t="s">
        <v>21</v>
      </c>
      <c r="I1053" t="s">
        <v>23</v>
      </c>
      <c r="J1053" t="s">
        <v>21</v>
      </c>
      <c r="K1053" t="s">
        <v>21</v>
      </c>
      <c r="L1053" t="s">
        <v>24</v>
      </c>
      <c r="M1053" t="s">
        <v>20</v>
      </c>
      <c r="N1053" t="s">
        <v>25</v>
      </c>
      <c r="O1053" s="1">
        <v>74.13</v>
      </c>
      <c r="P1053" s="1">
        <v>2843.48</v>
      </c>
      <c r="Q1053">
        <v>1</v>
      </c>
      <c r="R1053" t="s">
        <v>21</v>
      </c>
      <c r="S1053" t="str">
        <f>IF(ChurnData[[#This Row],[MonthlyCharges]]&lt;=30,"1. Up to 30",IF(ChurnData[[#This Row],[MonthlyCharges]]&lt;=50,"2. 31-50",IF(ChurnData[[#This Row],[MonthlyCharges]]&lt;=70,"3. 51-70",IF(ChurnData[[#This Row],[MonthlyCharges]]&lt;=90,"4. 71-90","5. Over 90"))))</f>
        <v>4. 71-90</v>
      </c>
      <c r="T1053" t="str">
        <f>IF(AND(ChurnData[[#This Row],[Contract]]="Month-to-month",ChurnData[[#This Row],[InternetService]]="Fiber optic",ChurnData[[#This Row],[TenureMonths]]&lt;=11),"High-risk","Other")</f>
        <v>Other</v>
      </c>
      <c r="U1053" t="str">
        <f>IF(ChurnData[[#This Row],[TenureMonths]]&lt;=11,"0-11",IF(ChurnData[[#This Row],[TenureMonths]]&lt;=23,"12-23",IF(ChurnData[[#This Row],[TenureMonths]]&lt;=35,"24-35",IF(ChurnData[[#This Row],[TenureMonths]]&lt;=47,"36-47",IF(ChurnData[[#This Row],[TenureMonths]]&lt;=59,"48-59","60-72")))))</f>
        <v>36-47</v>
      </c>
      <c r="V1053">
        <f>IF(ChurnData[[#This Row],[Churn]]="Yes",1,0)</f>
        <v>0</v>
      </c>
    </row>
    <row r="1054" spans="1:22" x14ac:dyDescent="0.35">
      <c r="A1054" t="s">
        <v>1101</v>
      </c>
      <c r="B1054" t="s">
        <v>36</v>
      </c>
      <c r="C1054">
        <v>1</v>
      </c>
      <c r="D1054" t="s">
        <v>20</v>
      </c>
      <c r="E1054" t="s">
        <v>20</v>
      </c>
      <c r="F1054" t="s">
        <v>65</v>
      </c>
      <c r="G1054" s="2">
        <v>14</v>
      </c>
      <c r="H1054" t="s">
        <v>20</v>
      </c>
      <c r="I1054" t="s">
        <v>23</v>
      </c>
      <c r="J1054" t="s">
        <v>21</v>
      </c>
      <c r="K1054" t="s">
        <v>21</v>
      </c>
      <c r="L1054" t="s">
        <v>33</v>
      </c>
      <c r="M1054" t="s">
        <v>21</v>
      </c>
      <c r="N1054" t="s">
        <v>25</v>
      </c>
      <c r="O1054" s="1">
        <v>94.05</v>
      </c>
      <c r="P1054" s="1">
        <v>1301.23</v>
      </c>
      <c r="Q1054">
        <v>4</v>
      </c>
      <c r="R1054" t="s">
        <v>20</v>
      </c>
      <c r="S1054" t="str">
        <f>IF(ChurnData[[#This Row],[MonthlyCharges]]&lt;=30,"1. Up to 30",IF(ChurnData[[#This Row],[MonthlyCharges]]&lt;=50,"2. 31-50",IF(ChurnData[[#This Row],[MonthlyCharges]]&lt;=70,"3. 51-70",IF(ChurnData[[#This Row],[MonthlyCharges]]&lt;=90,"4. 71-90","5. Over 90"))))</f>
        <v>5. Over 90</v>
      </c>
      <c r="T1054" t="str">
        <f>IF(AND(ChurnData[[#This Row],[Contract]]="Month-to-month",ChurnData[[#This Row],[InternetService]]="Fiber optic",ChurnData[[#This Row],[TenureMonths]]&lt;=11),"High-risk","Other")</f>
        <v>Other</v>
      </c>
      <c r="U1054" t="str">
        <f>IF(ChurnData[[#This Row],[TenureMonths]]&lt;=11,"0-11",IF(ChurnData[[#This Row],[TenureMonths]]&lt;=23,"12-23",IF(ChurnData[[#This Row],[TenureMonths]]&lt;=35,"24-35",IF(ChurnData[[#This Row],[TenureMonths]]&lt;=47,"36-47",IF(ChurnData[[#This Row],[TenureMonths]]&lt;=59,"48-59","60-72")))))</f>
        <v>12-23</v>
      </c>
      <c r="V1054">
        <f>IF(ChurnData[[#This Row],[Churn]]="Yes",1,0)</f>
        <v>1</v>
      </c>
    </row>
    <row r="1055" spans="1:22" x14ac:dyDescent="0.35">
      <c r="A1055" t="s">
        <v>1102</v>
      </c>
      <c r="B1055" t="s">
        <v>36</v>
      </c>
      <c r="C1055">
        <v>0</v>
      </c>
      <c r="D1055" t="s">
        <v>21</v>
      </c>
      <c r="E1055" t="s">
        <v>21</v>
      </c>
      <c r="F1055" t="s">
        <v>22</v>
      </c>
      <c r="G1055" s="2">
        <v>32</v>
      </c>
      <c r="H1055" t="s">
        <v>21</v>
      </c>
      <c r="I1055" t="s">
        <v>21</v>
      </c>
      <c r="J1055" t="s">
        <v>28</v>
      </c>
      <c r="K1055" t="s">
        <v>28</v>
      </c>
      <c r="L1055" t="s">
        <v>33</v>
      </c>
      <c r="M1055" t="s">
        <v>20</v>
      </c>
      <c r="N1055" t="s">
        <v>34</v>
      </c>
      <c r="O1055" s="1">
        <v>20.88</v>
      </c>
      <c r="P1055" s="1">
        <v>685.68</v>
      </c>
      <c r="Q1055">
        <v>0</v>
      </c>
      <c r="R1055" t="s">
        <v>21</v>
      </c>
      <c r="S1055" t="str">
        <f>IF(ChurnData[[#This Row],[MonthlyCharges]]&lt;=30,"1. Up to 30",IF(ChurnData[[#This Row],[MonthlyCharges]]&lt;=50,"2. 31-50",IF(ChurnData[[#This Row],[MonthlyCharges]]&lt;=70,"3. 51-70",IF(ChurnData[[#This Row],[MonthlyCharges]]&lt;=90,"4. 71-90","5. Over 90"))))</f>
        <v>1. Up to 30</v>
      </c>
      <c r="T1055" t="str">
        <f>IF(AND(ChurnData[[#This Row],[Contract]]="Month-to-month",ChurnData[[#This Row],[InternetService]]="Fiber optic",ChurnData[[#This Row],[TenureMonths]]&lt;=11),"High-risk","Other")</f>
        <v>Other</v>
      </c>
      <c r="U1055" t="str">
        <f>IF(ChurnData[[#This Row],[TenureMonths]]&lt;=11,"0-11",IF(ChurnData[[#This Row],[TenureMonths]]&lt;=23,"12-23",IF(ChurnData[[#This Row],[TenureMonths]]&lt;=35,"24-35",IF(ChurnData[[#This Row],[TenureMonths]]&lt;=47,"36-47",IF(ChurnData[[#This Row],[TenureMonths]]&lt;=59,"48-59","60-72")))))</f>
        <v>24-35</v>
      </c>
      <c r="V1055">
        <f>IF(ChurnData[[#This Row],[Churn]]="Yes",1,0)</f>
        <v>0</v>
      </c>
    </row>
    <row r="1056" spans="1:22" x14ac:dyDescent="0.35">
      <c r="A1056" t="s">
        <v>1103</v>
      </c>
      <c r="B1056" t="s">
        <v>36</v>
      </c>
      <c r="C1056">
        <v>0</v>
      </c>
      <c r="D1056" t="s">
        <v>20</v>
      </c>
      <c r="E1056" t="s">
        <v>20</v>
      </c>
      <c r="F1056" t="s">
        <v>27</v>
      </c>
      <c r="G1056" s="2">
        <v>8</v>
      </c>
      <c r="H1056" t="s">
        <v>20</v>
      </c>
      <c r="I1056" t="s">
        <v>23</v>
      </c>
      <c r="J1056" t="s">
        <v>21</v>
      </c>
      <c r="K1056" t="s">
        <v>21</v>
      </c>
      <c r="L1056" t="s">
        <v>33</v>
      </c>
      <c r="M1056" t="s">
        <v>21</v>
      </c>
      <c r="N1056" t="s">
        <v>30</v>
      </c>
      <c r="O1056" s="1">
        <v>79.650000000000006</v>
      </c>
      <c r="P1056" s="1">
        <v>636.84</v>
      </c>
      <c r="Q1056">
        <v>2</v>
      </c>
      <c r="R1056" t="s">
        <v>21</v>
      </c>
      <c r="S1056" t="str">
        <f>IF(ChurnData[[#This Row],[MonthlyCharges]]&lt;=30,"1. Up to 30",IF(ChurnData[[#This Row],[MonthlyCharges]]&lt;=50,"2. 31-50",IF(ChurnData[[#This Row],[MonthlyCharges]]&lt;=70,"3. 51-70",IF(ChurnData[[#This Row],[MonthlyCharges]]&lt;=90,"4. 71-90","5. Over 90"))))</f>
        <v>4. 71-90</v>
      </c>
      <c r="T1056" t="str">
        <f>IF(AND(ChurnData[[#This Row],[Contract]]="Month-to-month",ChurnData[[#This Row],[InternetService]]="Fiber optic",ChurnData[[#This Row],[TenureMonths]]&lt;=11),"High-risk","Other")</f>
        <v>High-risk</v>
      </c>
      <c r="U1056" t="str">
        <f>IF(ChurnData[[#This Row],[TenureMonths]]&lt;=11,"0-11",IF(ChurnData[[#This Row],[TenureMonths]]&lt;=23,"12-23",IF(ChurnData[[#This Row],[TenureMonths]]&lt;=35,"24-35",IF(ChurnData[[#This Row],[TenureMonths]]&lt;=47,"36-47",IF(ChurnData[[#This Row],[TenureMonths]]&lt;=59,"48-59","60-72")))))</f>
        <v>0-11</v>
      </c>
      <c r="V1056">
        <f>IF(ChurnData[[#This Row],[Churn]]="Yes",1,0)</f>
        <v>0</v>
      </c>
    </row>
    <row r="1057" spans="1:22" x14ac:dyDescent="0.35">
      <c r="A1057" t="s">
        <v>1104</v>
      </c>
      <c r="B1057" t="s">
        <v>19</v>
      </c>
      <c r="C1057">
        <v>0</v>
      </c>
      <c r="D1057" t="s">
        <v>20</v>
      </c>
      <c r="E1057" t="s">
        <v>20</v>
      </c>
      <c r="F1057" t="s">
        <v>37</v>
      </c>
      <c r="G1057" s="2">
        <v>57</v>
      </c>
      <c r="H1057" t="s">
        <v>20</v>
      </c>
      <c r="I1057" t="s">
        <v>32</v>
      </c>
      <c r="J1057" t="s">
        <v>21</v>
      </c>
      <c r="K1057" t="s">
        <v>21</v>
      </c>
      <c r="L1057" t="s">
        <v>24</v>
      </c>
      <c r="M1057" t="s">
        <v>20</v>
      </c>
      <c r="N1057" t="s">
        <v>25</v>
      </c>
      <c r="O1057" s="1">
        <v>47.84</v>
      </c>
      <c r="P1057" s="1">
        <v>2735.53</v>
      </c>
      <c r="Q1057">
        <v>1</v>
      </c>
      <c r="R1057" t="s">
        <v>21</v>
      </c>
      <c r="S1057" t="str">
        <f>IF(ChurnData[[#This Row],[MonthlyCharges]]&lt;=30,"1. Up to 30",IF(ChurnData[[#This Row],[MonthlyCharges]]&lt;=50,"2. 31-50",IF(ChurnData[[#This Row],[MonthlyCharges]]&lt;=70,"3. 51-70",IF(ChurnData[[#This Row],[MonthlyCharges]]&lt;=90,"4. 71-90","5. Over 90"))))</f>
        <v>2. 31-50</v>
      </c>
      <c r="T1057" t="str">
        <f>IF(AND(ChurnData[[#This Row],[Contract]]="Month-to-month",ChurnData[[#This Row],[InternetService]]="Fiber optic",ChurnData[[#This Row],[TenureMonths]]&lt;=11),"High-risk","Other")</f>
        <v>Other</v>
      </c>
      <c r="U1057" t="str">
        <f>IF(ChurnData[[#This Row],[TenureMonths]]&lt;=11,"0-11",IF(ChurnData[[#This Row],[TenureMonths]]&lt;=23,"12-23",IF(ChurnData[[#This Row],[TenureMonths]]&lt;=35,"24-35",IF(ChurnData[[#This Row],[TenureMonths]]&lt;=47,"36-47",IF(ChurnData[[#This Row],[TenureMonths]]&lt;=59,"48-59","60-72")))))</f>
        <v>48-59</v>
      </c>
      <c r="V1057">
        <f>IF(ChurnData[[#This Row],[Churn]]="Yes",1,0)</f>
        <v>0</v>
      </c>
    </row>
    <row r="1058" spans="1:22" x14ac:dyDescent="0.35">
      <c r="A1058" t="s">
        <v>1105</v>
      </c>
      <c r="B1058" t="s">
        <v>36</v>
      </c>
      <c r="C1058">
        <v>0</v>
      </c>
      <c r="D1058" t="s">
        <v>21</v>
      </c>
      <c r="E1058" t="s">
        <v>21</v>
      </c>
      <c r="F1058" t="s">
        <v>27</v>
      </c>
      <c r="G1058" s="2">
        <v>9</v>
      </c>
      <c r="H1058" t="s">
        <v>20</v>
      </c>
      <c r="I1058" t="s">
        <v>23</v>
      </c>
      <c r="J1058" t="s">
        <v>21</v>
      </c>
      <c r="K1058" t="s">
        <v>20</v>
      </c>
      <c r="L1058" t="s">
        <v>33</v>
      </c>
      <c r="M1058" t="s">
        <v>20</v>
      </c>
      <c r="N1058" t="s">
        <v>30</v>
      </c>
      <c r="O1058" s="1">
        <v>87.49</v>
      </c>
      <c r="P1058" s="1">
        <v>793.81</v>
      </c>
      <c r="Q1058">
        <v>4</v>
      </c>
      <c r="R1058" t="s">
        <v>20</v>
      </c>
      <c r="S1058" t="str">
        <f>IF(ChurnData[[#This Row],[MonthlyCharges]]&lt;=30,"1. Up to 30",IF(ChurnData[[#This Row],[MonthlyCharges]]&lt;=50,"2. 31-50",IF(ChurnData[[#This Row],[MonthlyCharges]]&lt;=70,"3. 51-70",IF(ChurnData[[#This Row],[MonthlyCharges]]&lt;=90,"4. 71-90","5. Over 90"))))</f>
        <v>4. 71-90</v>
      </c>
      <c r="T1058" t="str">
        <f>IF(AND(ChurnData[[#This Row],[Contract]]="Month-to-month",ChurnData[[#This Row],[InternetService]]="Fiber optic",ChurnData[[#This Row],[TenureMonths]]&lt;=11),"High-risk","Other")</f>
        <v>High-risk</v>
      </c>
      <c r="U1058" t="str">
        <f>IF(ChurnData[[#This Row],[TenureMonths]]&lt;=11,"0-11",IF(ChurnData[[#This Row],[TenureMonths]]&lt;=23,"12-23",IF(ChurnData[[#This Row],[TenureMonths]]&lt;=35,"24-35",IF(ChurnData[[#This Row],[TenureMonths]]&lt;=47,"36-47",IF(ChurnData[[#This Row],[TenureMonths]]&lt;=59,"48-59","60-72")))))</f>
        <v>0-11</v>
      </c>
      <c r="V1058">
        <f>IF(ChurnData[[#This Row],[Churn]]="Yes",1,0)</f>
        <v>1</v>
      </c>
    </row>
    <row r="1059" spans="1:22" x14ac:dyDescent="0.35">
      <c r="A1059" t="s">
        <v>1106</v>
      </c>
      <c r="B1059" t="s">
        <v>19</v>
      </c>
      <c r="C1059">
        <v>1</v>
      </c>
      <c r="D1059" t="s">
        <v>21</v>
      </c>
      <c r="E1059" t="s">
        <v>21</v>
      </c>
      <c r="F1059" t="s">
        <v>58</v>
      </c>
      <c r="G1059" s="2">
        <v>13</v>
      </c>
      <c r="H1059" t="s">
        <v>20</v>
      </c>
      <c r="I1059" t="s">
        <v>23</v>
      </c>
      <c r="J1059" t="s">
        <v>21</v>
      </c>
      <c r="K1059" t="s">
        <v>20</v>
      </c>
      <c r="L1059" t="s">
        <v>33</v>
      </c>
      <c r="M1059" t="s">
        <v>21</v>
      </c>
      <c r="N1059" t="s">
        <v>25</v>
      </c>
      <c r="O1059" s="1">
        <v>94.53</v>
      </c>
      <c r="P1059" s="1">
        <v>1209.67</v>
      </c>
      <c r="Q1059">
        <v>3</v>
      </c>
      <c r="R1059" t="s">
        <v>21</v>
      </c>
      <c r="S1059" t="str">
        <f>IF(ChurnData[[#This Row],[MonthlyCharges]]&lt;=30,"1. Up to 30",IF(ChurnData[[#This Row],[MonthlyCharges]]&lt;=50,"2. 31-50",IF(ChurnData[[#This Row],[MonthlyCharges]]&lt;=70,"3. 51-70",IF(ChurnData[[#This Row],[MonthlyCharges]]&lt;=90,"4. 71-90","5. Over 90"))))</f>
        <v>5. Over 90</v>
      </c>
      <c r="T1059" t="str">
        <f>IF(AND(ChurnData[[#This Row],[Contract]]="Month-to-month",ChurnData[[#This Row],[InternetService]]="Fiber optic",ChurnData[[#This Row],[TenureMonths]]&lt;=11),"High-risk","Other")</f>
        <v>Other</v>
      </c>
      <c r="U1059" t="str">
        <f>IF(ChurnData[[#This Row],[TenureMonths]]&lt;=11,"0-11",IF(ChurnData[[#This Row],[TenureMonths]]&lt;=23,"12-23",IF(ChurnData[[#This Row],[TenureMonths]]&lt;=35,"24-35",IF(ChurnData[[#This Row],[TenureMonths]]&lt;=47,"36-47",IF(ChurnData[[#This Row],[TenureMonths]]&lt;=59,"48-59","60-72")))))</f>
        <v>12-23</v>
      </c>
      <c r="V1059">
        <f>IF(ChurnData[[#This Row],[Churn]]="Yes",1,0)</f>
        <v>0</v>
      </c>
    </row>
    <row r="1060" spans="1:22" x14ac:dyDescent="0.35">
      <c r="A1060" t="s">
        <v>1107</v>
      </c>
      <c r="B1060" t="s">
        <v>36</v>
      </c>
      <c r="C1060">
        <v>0</v>
      </c>
      <c r="D1060" t="s">
        <v>21</v>
      </c>
      <c r="E1060" t="s">
        <v>20</v>
      </c>
      <c r="F1060" t="s">
        <v>37</v>
      </c>
      <c r="G1060" s="2">
        <v>4</v>
      </c>
      <c r="H1060" t="s">
        <v>20</v>
      </c>
      <c r="I1060" t="s">
        <v>32</v>
      </c>
      <c r="J1060" t="s">
        <v>21</v>
      </c>
      <c r="K1060" t="s">
        <v>20</v>
      </c>
      <c r="L1060" t="s">
        <v>33</v>
      </c>
      <c r="M1060" t="s">
        <v>21</v>
      </c>
      <c r="N1060" t="s">
        <v>30</v>
      </c>
      <c r="O1060" s="1">
        <v>59.7</v>
      </c>
      <c r="P1060" s="1">
        <v>243.96</v>
      </c>
      <c r="Q1060">
        <v>2</v>
      </c>
      <c r="R1060" t="s">
        <v>21</v>
      </c>
      <c r="S1060" t="str">
        <f>IF(ChurnData[[#This Row],[MonthlyCharges]]&lt;=30,"1. Up to 30",IF(ChurnData[[#This Row],[MonthlyCharges]]&lt;=50,"2. 31-50",IF(ChurnData[[#This Row],[MonthlyCharges]]&lt;=70,"3. 51-70",IF(ChurnData[[#This Row],[MonthlyCharges]]&lt;=90,"4. 71-90","5. Over 90"))))</f>
        <v>3. 51-70</v>
      </c>
      <c r="T1060" t="str">
        <f>IF(AND(ChurnData[[#This Row],[Contract]]="Month-to-month",ChurnData[[#This Row],[InternetService]]="Fiber optic",ChurnData[[#This Row],[TenureMonths]]&lt;=11),"High-risk","Other")</f>
        <v>Other</v>
      </c>
      <c r="U1060" t="str">
        <f>IF(ChurnData[[#This Row],[TenureMonths]]&lt;=11,"0-11",IF(ChurnData[[#This Row],[TenureMonths]]&lt;=23,"12-23",IF(ChurnData[[#This Row],[TenureMonths]]&lt;=35,"24-35",IF(ChurnData[[#This Row],[TenureMonths]]&lt;=47,"36-47",IF(ChurnData[[#This Row],[TenureMonths]]&lt;=59,"48-59","60-72")))))</f>
        <v>0-11</v>
      </c>
      <c r="V1060">
        <f>IF(ChurnData[[#This Row],[Churn]]="Yes",1,0)</f>
        <v>0</v>
      </c>
    </row>
    <row r="1061" spans="1:22" x14ac:dyDescent="0.35">
      <c r="A1061" t="s">
        <v>1108</v>
      </c>
      <c r="B1061" t="s">
        <v>36</v>
      </c>
      <c r="C1061">
        <v>0</v>
      </c>
      <c r="D1061" t="s">
        <v>20</v>
      </c>
      <c r="E1061" t="s">
        <v>21</v>
      </c>
      <c r="F1061" t="s">
        <v>45</v>
      </c>
      <c r="G1061" s="2">
        <v>46</v>
      </c>
      <c r="H1061" t="s">
        <v>20</v>
      </c>
      <c r="I1061" t="s">
        <v>23</v>
      </c>
      <c r="J1061" t="s">
        <v>21</v>
      </c>
      <c r="K1061" t="s">
        <v>21</v>
      </c>
      <c r="L1061" t="s">
        <v>24</v>
      </c>
      <c r="M1061" t="s">
        <v>21</v>
      </c>
      <c r="N1061" t="s">
        <v>30</v>
      </c>
      <c r="O1061" s="1">
        <v>82.97</v>
      </c>
      <c r="P1061" s="1">
        <v>3915.92</v>
      </c>
      <c r="Q1061">
        <v>2</v>
      </c>
      <c r="R1061" t="s">
        <v>21</v>
      </c>
      <c r="S1061" t="str">
        <f>IF(ChurnData[[#This Row],[MonthlyCharges]]&lt;=30,"1. Up to 30",IF(ChurnData[[#This Row],[MonthlyCharges]]&lt;=50,"2. 31-50",IF(ChurnData[[#This Row],[MonthlyCharges]]&lt;=70,"3. 51-70",IF(ChurnData[[#This Row],[MonthlyCharges]]&lt;=90,"4. 71-90","5. Over 90"))))</f>
        <v>4. 71-90</v>
      </c>
      <c r="T1061" t="str">
        <f>IF(AND(ChurnData[[#This Row],[Contract]]="Month-to-month",ChurnData[[#This Row],[InternetService]]="Fiber optic",ChurnData[[#This Row],[TenureMonths]]&lt;=11),"High-risk","Other")</f>
        <v>Other</v>
      </c>
      <c r="U1061" t="str">
        <f>IF(ChurnData[[#This Row],[TenureMonths]]&lt;=11,"0-11",IF(ChurnData[[#This Row],[TenureMonths]]&lt;=23,"12-23",IF(ChurnData[[#This Row],[TenureMonths]]&lt;=35,"24-35",IF(ChurnData[[#This Row],[TenureMonths]]&lt;=47,"36-47",IF(ChurnData[[#This Row],[TenureMonths]]&lt;=59,"48-59","60-72")))))</f>
        <v>36-47</v>
      </c>
      <c r="V1061">
        <f>IF(ChurnData[[#This Row],[Churn]]="Yes",1,0)</f>
        <v>0</v>
      </c>
    </row>
    <row r="1062" spans="1:22" x14ac:dyDescent="0.35">
      <c r="A1062" t="s">
        <v>1109</v>
      </c>
      <c r="B1062" t="s">
        <v>19</v>
      </c>
      <c r="C1062">
        <v>0</v>
      </c>
      <c r="D1062" t="s">
        <v>21</v>
      </c>
      <c r="E1062" t="s">
        <v>21</v>
      </c>
      <c r="F1062" t="s">
        <v>39</v>
      </c>
      <c r="G1062" s="2">
        <v>52</v>
      </c>
      <c r="H1062" t="s">
        <v>20</v>
      </c>
      <c r="I1062" t="s">
        <v>23</v>
      </c>
      <c r="J1062" t="s">
        <v>21</v>
      </c>
      <c r="K1062" t="s">
        <v>21</v>
      </c>
      <c r="L1062" t="s">
        <v>29</v>
      </c>
      <c r="M1062" t="s">
        <v>20</v>
      </c>
      <c r="N1062" t="s">
        <v>25</v>
      </c>
      <c r="O1062" s="1">
        <v>73.349999999999994</v>
      </c>
      <c r="P1062" s="1">
        <v>3922.89</v>
      </c>
      <c r="Q1062">
        <v>2</v>
      </c>
      <c r="R1062" t="s">
        <v>21</v>
      </c>
      <c r="S1062" t="str">
        <f>IF(ChurnData[[#This Row],[MonthlyCharges]]&lt;=30,"1. Up to 30",IF(ChurnData[[#This Row],[MonthlyCharges]]&lt;=50,"2. 31-50",IF(ChurnData[[#This Row],[MonthlyCharges]]&lt;=70,"3. 51-70",IF(ChurnData[[#This Row],[MonthlyCharges]]&lt;=90,"4. 71-90","5. Over 90"))))</f>
        <v>4. 71-90</v>
      </c>
      <c r="T1062" t="str">
        <f>IF(AND(ChurnData[[#This Row],[Contract]]="Month-to-month",ChurnData[[#This Row],[InternetService]]="Fiber optic",ChurnData[[#This Row],[TenureMonths]]&lt;=11),"High-risk","Other")</f>
        <v>Other</v>
      </c>
      <c r="U1062" t="str">
        <f>IF(ChurnData[[#This Row],[TenureMonths]]&lt;=11,"0-11",IF(ChurnData[[#This Row],[TenureMonths]]&lt;=23,"12-23",IF(ChurnData[[#This Row],[TenureMonths]]&lt;=35,"24-35",IF(ChurnData[[#This Row],[TenureMonths]]&lt;=47,"36-47",IF(ChurnData[[#This Row],[TenureMonths]]&lt;=59,"48-59","60-72")))))</f>
        <v>48-59</v>
      </c>
      <c r="V1062">
        <f>IF(ChurnData[[#This Row],[Churn]]="Yes",1,0)</f>
        <v>0</v>
      </c>
    </row>
    <row r="1063" spans="1:22" x14ac:dyDescent="0.35">
      <c r="A1063" t="s">
        <v>1110</v>
      </c>
      <c r="B1063" t="s">
        <v>36</v>
      </c>
      <c r="C1063">
        <v>0</v>
      </c>
      <c r="D1063" t="s">
        <v>21</v>
      </c>
      <c r="E1063" t="s">
        <v>21</v>
      </c>
      <c r="F1063" t="s">
        <v>56</v>
      </c>
      <c r="G1063" s="2">
        <v>21</v>
      </c>
      <c r="H1063" t="s">
        <v>21</v>
      </c>
      <c r="I1063" t="s">
        <v>23</v>
      </c>
      <c r="J1063" t="s">
        <v>20</v>
      </c>
      <c r="K1063" t="s">
        <v>21</v>
      </c>
      <c r="L1063" t="s">
        <v>33</v>
      </c>
      <c r="M1063" t="s">
        <v>20</v>
      </c>
      <c r="N1063" t="s">
        <v>25</v>
      </c>
      <c r="O1063" s="1">
        <v>78.290000000000006</v>
      </c>
      <c r="P1063" s="1">
        <v>1655.84</v>
      </c>
      <c r="Q1063">
        <v>4</v>
      </c>
      <c r="R1063" t="s">
        <v>20</v>
      </c>
      <c r="S1063" t="str">
        <f>IF(ChurnData[[#This Row],[MonthlyCharges]]&lt;=30,"1. Up to 30",IF(ChurnData[[#This Row],[MonthlyCharges]]&lt;=50,"2. 31-50",IF(ChurnData[[#This Row],[MonthlyCharges]]&lt;=70,"3. 51-70",IF(ChurnData[[#This Row],[MonthlyCharges]]&lt;=90,"4. 71-90","5. Over 90"))))</f>
        <v>4. 71-90</v>
      </c>
      <c r="T1063" t="str">
        <f>IF(AND(ChurnData[[#This Row],[Contract]]="Month-to-month",ChurnData[[#This Row],[InternetService]]="Fiber optic",ChurnData[[#This Row],[TenureMonths]]&lt;=11),"High-risk","Other")</f>
        <v>Other</v>
      </c>
      <c r="U1063" t="str">
        <f>IF(ChurnData[[#This Row],[TenureMonths]]&lt;=11,"0-11",IF(ChurnData[[#This Row],[TenureMonths]]&lt;=23,"12-23",IF(ChurnData[[#This Row],[TenureMonths]]&lt;=35,"24-35",IF(ChurnData[[#This Row],[TenureMonths]]&lt;=47,"36-47",IF(ChurnData[[#This Row],[TenureMonths]]&lt;=59,"48-59","60-72")))))</f>
        <v>12-23</v>
      </c>
      <c r="V1063">
        <f>IF(ChurnData[[#This Row],[Churn]]="Yes",1,0)</f>
        <v>1</v>
      </c>
    </row>
    <row r="1064" spans="1:22" x14ac:dyDescent="0.35">
      <c r="A1064" t="s">
        <v>1111</v>
      </c>
      <c r="B1064" t="s">
        <v>36</v>
      </c>
      <c r="C1064">
        <v>1</v>
      </c>
      <c r="D1064" t="s">
        <v>21</v>
      </c>
      <c r="E1064" t="s">
        <v>21</v>
      </c>
      <c r="F1064" t="s">
        <v>58</v>
      </c>
      <c r="G1064" s="2">
        <v>56</v>
      </c>
      <c r="H1064" t="s">
        <v>20</v>
      </c>
      <c r="I1064" t="s">
        <v>32</v>
      </c>
      <c r="J1064" t="s">
        <v>21</v>
      </c>
      <c r="K1064" t="s">
        <v>21</v>
      </c>
      <c r="L1064" t="s">
        <v>29</v>
      </c>
      <c r="M1064" t="s">
        <v>20</v>
      </c>
      <c r="N1064" t="s">
        <v>30</v>
      </c>
      <c r="O1064" s="1">
        <v>55.34</v>
      </c>
      <c r="P1064" s="1">
        <v>3177.43</v>
      </c>
      <c r="Q1064">
        <v>2</v>
      </c>
      <c r="R1064" t="s">
        <v>21</v>
      </c>
      <c r="S1064" t="str">
        <f>IF(ChurnData[[#This Row],[MonthlyCharges]]&lt;=30,"1. Up to 30",IF(ChurnData[[#This Row],[MonthlyCharges]]&lt;=50,"2. 31-50",IF(ChurnData[[#This Row],[MonthlyCharges]]&lt;=70,"3. 51-70",IF(ChurnData[[#This Row],[MonthlyCharges]]&lt;=90,"4. 71-90","5. Over 90"))))</f>
        <v>3. 51-70</v>
      </c>
      <c r="T1064" t="str">
        <f>IF(AND(ChurnData[[#This Row],[Contract]]="Month-to-month",ChurnData[[#This Row],[InternetService]]="Fiber optic",ChurnData[[#This Row],[TenureMonths]]&lt;=11),"High-risk","Other")</f>
        <v>Other</v>
      </c>
      <c r="U1064" t="str">
        <f>IF(ChurnData[[#This Row],[TenureMonths]]&lt;=11,"0-11",IF(ChurnData[[#This Row],[TenureMonths]]&lt;=23,"12-23",IF(ChurnData[[#This Row],[TenureMonths]]&lt;=35,"24-35",IF(ChurnData[[#This Row],[TenureMonths]]&lt;=47,"36-47",IF(ChurnData[[#This Row],[TenureMonths]]&lt;=59,"48-59","60-72")))))</f>
        <v>48-59</v>
      </c>
      <c r="V1064">
        <f>IF(ChurnData[[#This Row],[Churn]]="Yes",1,0)</f>
        <v>0</v>
      </c>
    </row>
    <row r="1065" spans="1:22" x14ac:dyDescent="0.35">
      <c r="A1065" t="s">
        <v>1112</v>
      </c>
      <c r="B1065" t="s">
        <v>36</v>
      </c>
      <c r="C1065">
        <v>0</v>
      </c>
      <c r="D1065" t="s">
        <v>21</v>
      </c>
      <c r="E1065" t="s">
        <v>21</v>
      </c>
      <c r="F1065" t="s">
        <v>41</v>
      </c>
      <c r="G1065" s="2">
        <v>17</v>
      </c>
      <c r="H1065" t="s">
        <v>20</v>
      </c>
      <c r="I1065" t="s">
        <v>32</v>
      </c>
      <c r="J1065" t="s">
        <v>20</v>
      </c>
      <c r="K1065" t="s">
        <v>21</v>
      </c>
      <c r="L1065" t="s">
        <v>29</v>
      </c>
      <c r="M1065" t="s">
        <v>20</v>
      </c>
      <c r="N1065" t="s">
        <v>43</v>
      </c>
      <c r="O1065" s="1">
        <v>66.41</v>
      </c>
      <c r="P1065" s="1">
        <v>1098.9100000000001</v>
      </c>
      <c r="Q1065">
        <v>0</v>
      </c>
      <c r="R1065" t="s">
        <v>21</v>
      </c>
      <c r="S1065" t="str">
        <f>IF(ChurnData[[#This Row],[MonthlyCharges]]&lt;=30,"1. Up to 30",IF(ChurnData[[#This Row],[MonthlyCharges]]&lt;=50,"2. 31-50",IF(ChurnData[[#This Row],[MonthlyCharges]]&lt;=70,"3. 51-70",IF(ChurnData[[#This Row],[MonthlyCharges]]&lt;=90,"4. 71-90","5. Over 90"))))</f>
        <v>3. 51-70</v>
      </c>
      <c r="T1065" t="str">
        <f>IF(AND(ChurnData[[#This Row],[Contract]]="Month-to-month",ChurnData[[#This Row],[InternetService]]="Fiber optic",ChurnData[[#This Row],[TenureMonths]]&lt;=11),"High-risk","Other")</f>
        <v>Other</v>
      </c>
      <c r="U1065" t="str">
        <f>IF(ChurnData[[#This Row],[TenureMonths]]&lt;=11,"0-11",IF(ChurnData[[#This Row],[TenureMonths]]&lt;=23,"12-23",IF(ChurnData[[#This Row],[TenureMonths]]&lt;=35,"24-35",IF(ChurnData[[#This Row],[TenureMonths]]&lt;=47,"36-47",IF(ChurnData[[#This Row],[TenureMonths]]&lt;=59,"48-59","60-72")))))</f>
        <v>12-23</v>
      </c>
      <c r="V1065">
        <f>IF(ChurnData[[#This Row],[Churn]]="Yes",1,0)</f>
        <v>0</v>
      </c>
    </row>
    <row r="1066" spans="1:22" x14ac:dyDescent="0.35">
      <c r="A1066" t="s">
        <v>1113</v>
      </c>
      <c r="B1066" t="s">
        <v>36</v>
      </c>
      <c r="C1066">
        <v>0</v>
      </c>
      <c r="D1066" t="s">
        <v>20</v>
      </c>
      <c r="E1066" t="s">
        <v>21</v>
      </c>
      <c r="F1066" t="s">
        <v>65</v>
      </c>
      <c r="G1066" s="2">
        <v>43</v>
      </c>
      <c r="H1066" t="s">
        <v>20</v>
      </c>
      <c r="I1066" t="s">
        <v>21</v>
      </c>
      <c r="J1066" t="s">
        <v>28</v>
      </c>
      <c r="K1066" t="s">
        <v>28</v>
      </c>
      <c r="L1066" t="s">
        <v>33</v>
      </c>
      <c r="M1066" t="s">
        <v>20</v>
      </c>
      <c r="N1066" t="s">
        <v>30</v>
      </c>
      <c r="O1066" s="1">
        <v>25.32</v>
      </c>
      <c r="P1066" s="1">
        <v>1064.31</v>
      </c>
      <c r="Q1066">
        <v>5</v>
      </c>
      <c r="R1066" t="s">
        <v>20</v>
      </c>
      <c r="S1066" t="str">
        <f>IF(ChurnData[[#This Row],[MonthlyCharges]]&lt;=30,"1. Up to 30",IF(ChurnData[[#This Row],[MonthlyCharges]]&lt;=50,"2. 31-50",IF(ChurnData[[#This Row],[MonthlyCharges]]&lt;=70,"3. 51-70",IF(ChurnData[[#This Row],[MonthlyCharges]]&lt;=90,"4. 71-90","5. Over 90"))))</f>
        <v>1. Up to 30</v>
      </c>
      <c r="T1066" t="str">
        <f>IF(AND(ChurnData[[#This Row],[Contract]]="Month-to-month",ChurnData[[#This Row],[InternetService]]="Fiber optic",ChurnData[[#This Row],[TenureMonths]]&lt;=11),"High-risk","Other")</f>
        <v>Other</v>
      </c>
      <c r="U1066" t="str">
        <f>IF(ChurnData[[#This Row],[TenureMonths]]&lt;=11,"0-11",IF(ChurnData[[#This Row],[TenureMonths]]&lt;=23,"12-23",IF(ChurnData[[#This Row],[TenureMonths]]&lt;=35,"24-35",IF(ChurnData[[#This Row],[TenureMonths]]&lt;=47,"36-47",IF(ChurnData[[#This Row],[TenureMonths]]&lt;=59,"48-59","60-72")))))</f>
        <v>36-47</v>
      </c>
      <c r="V1066">
        <f>IF(ChurnData[[#This Row],[Churn]]="Yes",1,0)</f>
        <v>1</v>
      </c>
    </row>
    <row r="1067" spans="1:22" x14ac:dyDescent="0.35">
      <c r="A1067" t="s">
        <v>1114</v>
      </c>
      <c r="B1067" t="s">
        <v>36</v>
      </c>
      <c r="C1067">
        <v>1</v>
      </c>
      <c r="D1067" t="s">
        <v>20</v>
      </c>
      <c r="E1067" t="s">
        <v>21</v>
      </c>
      <c r="F1067" t="s">
        <v>45</v>
      </c>
      <c r="G1067" s="2">
        <v>27</v>
      </c>
      <c r="H1067" t="s">
        <v>20</v>
      </c>
      <c r="I1067" t="s">
        <v>23</v>
      </c>
      <c r="J1067" t="s">
        <v>21</v>
      </c>
      <c r="K1067" t="s">
        <v>21</v>
      </c>
      <c r="L1067" t="s">
        <v>29</v>
      </c>
      <c r="M1067" t="s">
        <v>20</v>
      </c>
      <c r="N1067" t="s">
        <v>34</v>
      </c>
      <c r="O1067" s="1">
        <v>99.1</v>
      </c>
      <c r="P1067" s="1">
        <v>2680.37</v>
      </c>
      <c r="Q1067">
        <v>0</v>
      </c>
      <c r="R1067" t="s">
        <v>20</v>
      </c>
      <c r="S1067" t="str">
        <f>IF(ChurnData[[#This Row],[MonthlyCharges]]&lt;=30,"1. Up to 30",IF(ChurnData[[#This Row],[MonthlyCharges]]&lt;=50,"2. 31-50",IF(ChurnData[[#This Row],[MonthlyCharges]]&lt;=70,"3. 51-70",IF(ChurnData[[#This Row],[MonthlyCharges]]&lt;=90,"4. 71-90","5. Over 90"))))</f>
        <v>5. Over 90</v>
      </c>
      <c r="T1067" t="str">
        <f>IF(AND(ChurnData[[#This Row],[Contract]]="Month-to-month",ChurnData[[#This Row],[InternetService]]="Fiber optic",ChurnData[[#This Row],[TenureMonths]]&lt;=11),"High-risk","Other")</f>
        <v>Other</v>
      </c>
      <c r="U1067" t="str">
        <f>IF(ChurnData[[#This Row],[TenureMonths]]&lt;=11,"0-11",IF(ChurnData[[#This Row],[TenureMonths]]&lt;=23,"12-23",IF(ChurnData[[#This Row],[TenureMonths]]&lt;=35,"24-35",IF(ChurnData[[#This Row],[TenureMonths]]&lt;=47,"36-47",IF(ChurnData[[#This Row],[TenureMonths]]&lt;=59,"48-59","60-72")))))</f>
        <v>24-35</v>
      </c>
      <c r="V1067">
        <f>IF(ChurnData[[#This Row],[Churn]]="Yes",1,0)</f>
        <v>1</v>
      </c>
    </row>
    <row r="1068" spans="1:22" x14ac:dyDescent="0.35">
      <c r="A1068" t="s">
        <v>1115</v>
      </c>
      <c r="B1068" t="s">
        <v>19</v>
      </c>
      <c r="C1068">
        <v>0</v>
      </c>
      <c r="D1068" t="s">
        <v>20</v>
      </c>
      <c r="E1068" t="s">
        <v>20</v>
      </c>
      <c r="F1068" t="s">
        <v>39</v>
      </c>
      <c r="G1068" s="2">
        <v>45</v>
      </c>
      <c r="H1068" t="s">
        <v>20</v>
      </c>
      <c r="I1068" t="s">
        <v>32</v>
      </c>
      <c r="J1068" t="s">
        <v>21</v>
      </c>
      <c r="K1068" t="s">
        <v>20</v>
      </c>
      <c r="L1068" t="s">
        <v>24</v>
      </c>
      <c r="M1068" t="s">
        <v>21</v>
      </c>
      <c r="N1068" t="s">
        <v>43</v>
      </c>
      <c r="O1068" s="1">
        <v>61.19</v>
      </c>
      <c r="P1068" s="1">
        <v>2698.13</v>
      </c>
      <c r="Q1068">
        <v>0</v>
      </c>
      <c r="R1068" t="s">
        <v>21</v>
      </c>
      <c r="S1068" t="str">
        <f>IF(ChurnData[[#This Row],[MonthlyCharges]]&lt;=30,"1. Up to 30",IF(ChurnData[[#This Row],[MonthlyCharges]]&lt;=50,"2. 31-50",IF(ChurnData[[#This Row],[MonthlyCharges]]&lt;=70,"3. 51-70",IF(ChurnData[[#This Row],[MonthlyCharges]]&lt;=90,"4. 71-90","5. Over 90"))))</f>
        <v>3. 51-70</v>
      </c>
      <c r="T1068" t="str">
        <f>IF(AND(ChurnData[[#This Row],[Contract]]="Month-to-month",ChurnData[[#This Row],[InternetService]]="Fiber optic",ChurnData[[#This Row],[TenureMonths]]&lt;=11),"High-risk","Other")</f>
        <v>Other</v>
      </c>
      <c r="U1068" t="str">
        <f>IF(ChurnData[[#This Row],[TenureMonths]]&lt;=11,"0-11",IF(ChurnData[[#This Row],[TenureMonths]]&lt;=23,"12-23",IF(ChurnData[[#This Row],[TenureMonths]]&lt;=35,"24-35",IF(ChurnData[[#This Row],[TenureMonths]]&lt;=47,"36-47",IF(ChurnData[[#This Row],[TenureMonths]]&lt;=59,"48-59","60-72")))))</f>
        <v>36-47</v>
      </c>
      <c r="V1068">
        <f>IF(ChurnData[[#This Row],[Churn]]="Yes",1,0)</f>
        <v>0</v>
      </c>
    </row>
    <row r="1069" spans="1:22" x14ac:dyDescent="0.35">
      <c r="A1069" t="s">
        <v>1116</v>
      </c>
      <c r="B1069" t="s">
        <v>19</v>
      </c>
      <c r="C1069">
        <v>0</v>
      </c>
      <c r="D1069" t="s">
        <v>20</v>
      </c>
      <c r="E1069" t="s">
        <v>20</v>
      </c>
      <c r="F1069" t="s">
        <v>65</v>
      </c>
      <c r="G1069" s="2">
        <v>13</v>
      </c>
      <c r="H1069" t="s">
        <v>20</v>
      </c>
      <c r="I1069" t="s">
        <v>32</v>
      </c>
      <c r="J1069" t="s">
        <v>20</v>
      </c>
      <c r="K1069" t="s">
        <v>21</v>
      </c>
      <c r="L1069" t="s">
        <v>29</v>
      </c>
      <c r="M1069" t="s">
        <v>21</v>
      </c>
      <c r="N1069" t="s">
        <v>30</v>
      </c>
      <c r="O1069" s="1">
        <v>55.22</v>
      </c>
      <c r="P1069" s="1">
        <v>729.05</v>
      </c>
      <c r="Q1069">
        <v>3</v>
      </c>
      <c r="R1069" t="s">
        <v>21</v>
      </c>
      <c r="S1069" t="str">
        <f>IF(ChurnData[[#This Row],[MonthlyCharges]]&lt;=30,"1. Up to 30",IF(ChurnData[[#This Row],[MonthlyCharges]]&lt;=50,"2. 31-50",IF(ChurnData[[#This Row],[MonthlyCharges]]&lt;=70,"3. 51-70",IF(ChurnData[[#This Row],[MonthlyCharges]]&lt;=90,"4. 71-90","5. Over 90"))))</f>
        <v>3. 51-70</v>
      </c>
      <c r="T1069" t="str">
        <f>IF(AND(ChurnData[[#This Row],[Contract]]="Month-to-month",ChurnData[[#This Row],[InternetService]]="Fiber optic",ChurnData[[#This Row],[TenureMonths]]&lt;=11),"High-risk","Other")</f>
        <v>Other</v>
      </c>
      <c r="U1069" t="str">
        <f>IF(ChurnData[[#This Row],[TenureMonths]]&lt;=11,"0-11",IF(ChurnData[[#This Row],[TenureMonths]]&lt;=23,"12-23",IF(ChurnData[[#This Row],[TenureMonths]]&lt;=35,"24-35",IF(ChurnData[[#This Row],[TenureMonths]]&lt;=47,"36-47",IF(ChurnData[[#This Row],[TenureMonths]]&lt;=59,"48-59","60-72")))))</f>
        <v>12-23</v>
      </c>
      <c r="V1069">
        <f>IF(ChurnData[[#This Row],[Churn]]="Yes",1,0)</f>
        <v>0</v>
      </c>
    </row>
    <row r="1070" spans="1:22" x14ac:dyDescent="0.35">
      <c r="A1070" t="s">
        <v>1117</v>
      </c>
      <c r="B1070" t="s">
        <v>36</v>
      </c>
      <c r="C1070">
        <v>0</v>
      </c>
      <c r="D1070" t="s">
        <v>20</v>
      </c>
      <c r="E1070" t="s">
        <v>20</v>
      </c>
      <c r="F1070" t="s">
        <v>47</v>
      </c>
      <c r="G1070" s="2">
        <v>15</v>
      </c>
      <c r="H1070" t="s">
        <v>20</v>
      </c>
      <c r="I1070" t="s">
        <v>32</v>
      </c>
      <c r="J1070" t="s">
        <v>20</v>
      </c>
      <c r="K1070" t="s">
        <v>20</v>
      </c>
      <c r="L1070" t="s">
        <v>33</v>
      </c>
      <c r="M1070" t="s">
        <v>20</v>
      </c>
      <c r="N1070" t="s">
        <v>34</v>
      </c>
      <c r="O1070" s="1">
        <v>60.42</v>
      </c>
      <c r="P1070" s="1">
        <v>912.21</v>
      </c>
      <c r="Q1070">
        <v>2</v>
      </c>
      <c r="R1070" t="s">
        <v>21</v>
      </c>
      <c r="S1070" t="str">
        <f>IF(ChurnData[[#This Row],[MonthlyCharges]]&lt;=30,"1. Up to 30",IF(ChurnData[[#This Row],[MonthlyCharges]]&lt;=50,"2. 31-50",IF(ChurnData[[#This Row],[MonthlyCharges]]&lt;=70,"3. 51-70",IF(ChurnData[[#This Row],[MonthlyCharges]]&lt;=90,"4. 71-90","5. Over 90"))))</f>
        <v>3. 51-70</v>
      </c>
      <c r="T1070" t="str">
        <f>IF(AND(ChurnData[[#This Row],[Contract]]="Month-to-month",ChurnData[[#This Row],[InternetService]]="Fiber optic",ChurnData[[#This Row],[TenureMonths]]&lt;=11),"High-risk","Other")</f>
        <v>Other</v>
      </c>
      <c r="U1070" t="str">
        <f>IF(ChurnData[[#This Row],[TenureMonths]]&lt;=11,"0-11",IF(ChurnData[[#This Row],[TenureMonths]]&lt;=23,"12-23",IF(ChurnData[[#This Row],[TenureMonths]]&lt;=35,"24-35",IF(ChurnData[[#This Row],[TenureMonths]]&lt;=47,"36-47",IF(ChurnData[[#This Row],[TenureMonths]]&lt;=59,"48-59","60-72")))))</f>
        <v>12-23</v>
      </c>
      <c r="V1070">
        <f>IF(ChurnData[[#This Row],[Churn]]="Yes",1,0)</f>
        <v>0</v>
      </c>
    </row>
    <row r="1071" spans="1:22" x14ac:dyDescent="0.35">
      <c r="A1071" t="s">
        <v>1118</v>
      </c>
      <c r="B1071" t="s">
        <v>19</v>
      </c>
      <c r="C1071">
        <v>0</v>
      </c>
      <c r="D1071" t="s">
        <v>20</v>
      </c>
      <c r="E1071" t="s">
        <v>21</v>
      </c>
      <c r="F1071" t="s">
        <v>75</v>
      </c>
      <c r="G1071" s="2">
        <v>22</v>
      </c>
      <c r="H1071" t="s">
        <v>20</v>
      </c>
      <c r="I1071" t="s">
        <v>21</v>
      </c>
      <c r="J1071" t="s">
        <v>28</v>
      </c>
      <c r="K1071" t="s">
        <v>28</v>
      </c>
      <c r="L1071" t="s">
        <v>33</v>
      </c>
      <c r="M1071" t="s">
        <v>20</v>
      </c>
      <c r="N1071" t="s">
        <v>25</v>
      </c>
      <c r="O1071" s="1">
        <v>18</v>
      </c>
      <c r="P1071" s="1">
        <v>390.75</v>
      </c>
      <c r="Q1071">
        <v>1</v>
      </c>
      <c r="R1071" t="s">
        <v>21</v>
      </c>
      <c r="S1071" t="str">
        <f>IF(ChurnData[[#This Row],[MonthlyCharges]]&lt;=30,"1. Up to 30",IF(ChurnData[[#This Row],[MonthlyCharges]]&lt;=50,"2. 31-50",IF(ChurnData[[#This Row],[MonthlyCharges]]&lt;=70,"3. 51-70",IF(ChurnData[[#This Row],[MonthlyCharges]]&lt;=90,"4. 71-90","5. Over 90"))))</f>
        <v>1. Up to 30</v>
      </c>
      <c r="T1071" t="str">
        <f>IF(AND(ChurnData[[#This Row],[Contract]]="Month-to-month",ChurnData[[#This Row],[InternetService]]="Fiber optic",ChurnData[[#This Row],[TenureMonths]]&lt;=11),"High-risk","Other")</f>
        <v>Other</v>
      </c>
      <c r="U1071" t="str">
        <f>IF(ChurnData[[#This Row],[TenureMonths]]&lt;=11,"0-11",IF(ChurnData[[#This Row],[TenureMonths]]&lt;=23,"12-23",IF(ChurnData[[#This Row],[TenureMonths]]&lt;=35,"24-35",IF(ChurnData[[#This Row],[TenureMonths]]&lt;=47,"36-47",IF(ChurnData[[#This Row],[TenureMonths]]&lt;=59,"48-59","60-72")))))</f>
        <v>12-23</v>
      </c>
      <c r="V1071">
        <f>IF(ChurnData[[#This Row],[Churn]]="Yes",1,0)</f>
        <v>0</v>
      </c>
    </row>
    <row r="1072" spans="1:22" x14ac:dyDescent="0.35">
      <c r="A1072" t="s">
        <v>1119</v>
      </c>
      <c r="B1072" t="s">
        <v>36</v>
      </c>
      <c r="C1072">
        <v>0</v>
      </c>
      <c r="D1072" t="s">
        <v>21</v>
      </c>
      <c r="E1072" t="s">
        <v>21</v>
      </c>
      <c r="F1072" t="s">
        <v>41</v>
      </c>
      <c r="G1072" s="2">
        <v>49</v>
      </c>
      <c r="H1072" t="s">
        <v>20</v>
      </c>
      <c r="I1072" t="s">
        <v>32</v>
      </c>
      <c r="J1072" t="s">
        <v>21</v>
      </c>
      <c r="K1072" t="s">
        <v>21</v>
      </c>
      <c r="L1072" t="s">
        <v>29</v>
      </c>
      <c r="M1072" t="s">
        <v>21</v>
      </c>
      <c r="N1072" t="s">
        <v>30</v>
      </c>
      <c r="O1072" s="1">
        <v>48.8</v>
      </c>
      <c r="P1072" s="1">
        <v>2440.62</v>
      </c>
      <c r="Q1072">
        <v>3</v>
      </c>
      <c r="R1072" t="s">
        <v>20</v>
      </c>
      <c r="S1072" t="str">
        <f>IF(ChurnData[[#This Row],[MonthlyCharges]]&lt;=30,"1. Up to 30",IF(ChurnData[[#This Row],[MonthlyCharges]]&lt;=50,"2. 31-50",IF(ChurnData[[#This Row],[MonthlyCharges]]&lt;=70,"3. 51-70",IF(ChurnData[[#This Row],[MonthlyCharges]]&lt;=90,"4. 71-90","5. Over 90"))))</f>
        <v>2. 31-50</v>
      </c>
      <c r="T1072" t="str">
        <f>IF(AND(ChurnData[[#This Row],[Contract]]="Month-to-month",ChurnData[[#This Row],[InternetService]]="Fiber optic",ChurnData[[#This Row],[TenureMonths]]&lt;=11),"High-risk","Other")</f>
        <v>Other</v>
      </c>
      <c r="U1072" t="str">
        <f>IF(ChurnData[[#This Row],[TenureMonths]]&lt;=11,"0-11",IF(ChurnData[[#This Row],[TenureMonths]]&lt;=23,"12-23",IF(ChurnData[[#This Row],[TenureMonths]]&lt;=35,"24-35",IF(ChurnData[[#This Row],[TenureMonths]]&lt;=47,"36-47",IF(ChurnData[[#This Row],[TenureMonths]]&lt;=59,"48-59","60-72")))))</f>
        <v>48-59</v>
      </c>
      <c r="V1072">
        <f>IF(ChurnData[[#This Row],[Churn]]="Yes",1,0)</f>
        <v>1</v>
      </c>
    </row>
    <row r="1073" spans="1:22" x14ac:dyDescent="0.35">
      <c r="A1073" t="s">
        <v>1120</v>
      </c>
      <c r="B1073" t="s">
        <v>36</v>
      </c>
      <c r="C1073">
        <v>0</v>
      </c>
      <c r="D1073" t="s">
        <v>21</v>
      </c>
      <c r="E1073" t="s">
        <v>21</v>
      </c>
      <c r="F1073" t="s">
        <v>27</v>
      </c>
      <c r="G1073" s="2">
        <v>11</v>
      </c>
      <c r="H1073" t="s">
        <v>21</v>
      </c>
      <c r="I1073" t="s">
        <v>23</v>
      </c>
      <c r="J1073" t="s">
        <v>21</v>
      </c>
      <c r="K1073" t="s">
        <v>20</v>
      </c>
      <c r="L1073" t="s">
        <v>33</v>
      </c>
      <c r="M1073" t="s">
        <v>21</v>
      </c>
      <c r="N1073" t="s">
        <v>30</v>
      </c>
      <c r="O1073" s="1">
        <v>80.36</v>
      </c>
      <c r="P1073" s="1">
        <v>899.31</v>
      </c>
      <c r="Q1073">
        <v>1</v>
      </c>
      <c r="R1073" t="s">
        <v>21</v>
      </c>
      <c r="S1073" t="str">
        <f>IF(ChurnData[[#This Row],[MonthlyCharges]]&lt;=30,"1. Up to 30",IF(ChurnData[[#This Row],[MonthlyCharges]]&lt;=50,"2. 31-50",IF(ChurnData[[#This Row],[MonthlyCharges]]&lt;=70,"3. 51-70",IF(ChurnData[[#This Row],[MonthlyCharges]]&lt;=90,"4. 71-90","5. Over 90"))))</f>
        <v>4. 71-90</v>
      </c>
      <c r="T1073" t="str">
        <f>IF(AND(ChurnData[[#This Row],[Contract]]="Month-to-month",ChurnData[[#This Row],[InternetService]]="Fiber optic",ChurnData[[#This Row],[TenureMonths]]&lt;=11),"High-risk","Other")</f>
        <v>High-risk</v>
      </c>
      <c r="U1073" t="str">
        <f>IF(ChurnData[[#This Row],[TenureMonths]]&lt;=11,"0-11",IF(ChurnData[[#This Row],[TenureMonths]]&lt;=23,"12-23",IF(ChurnData[[#This Row],[TenureMonths]]&lt;=35,"24-35",IF(ChurnData[[#This Row],[TenureMonths]]&lt;=47,"36-47",IF(ChurnData[[#This Row],[TenureMonths]]&lt;=59,"48-59","60-72")))))</f>
        <v>0-11</v>
      </c>
      <c r="V1073">
        <f>IF(ChurnData[[#This Row],[Churn]]="Yes",1,0)</f>
        <v>0</v>
      </c>
    </row>
    <row r="1074" spans="1:22" x14ac:dyDescent="0.35">
      <c r="A1074" t="s">
        <v>1121</v>
      </c>
      <c r="B1074" t="s">
        <v>19</v>
      </c>
      <c r="C1074">
        <v>0</v>
      </c>
      <c r="D1074" t="s">
        <v>20</v>
      </c>
      <c r="E1074" t="s">
        <v>20</v>
      </c>
      <c r="F1074" t="s">
        <v>58</v>
      </c>
      <c r="G1074" s="2">
        <v>47</v>
      </c>
      <c r="H1074" t="s">
        <v>20</v>
      </c>
      <c r="I1074" t="s">
        <v>23</v>
      </c>
      <c r="J1074" t="s">
        <v>20</v>
      </c>
      <c r="K1074" t="s">
        <v>21</v>
      </c>
      <c r="L1074" t="s">
        <v>24</v>
      </c>
      <c r="M1074" t="s">
        <v>20</v>
      </c>
      <c r="N1074" t="s">
        <v>34</v>
      </c>
      <c r="O1074" s="1">
        <v>86.59</v>
      </c>
      <c r="P1074" s="1">
        <v>4065.1</v>
      </c>
      <c r="Q1074">
        <v>5</v>
      </c>
      <c r="R1074" t="s">
        <v>20</v>
      </c>
      <c r="S1074" t="str">
        <f>IF(ChurnData[[#This Row],[MonthlyCharges]]&lt;=30,"1. Up to 30",IF(ChurnData[[#This Row],[MonthlyCharges]]&lt;=50,"2. 31-50",IF(ChurnData[[#This Row],[MonthlyCharges]]&lt;=70,"3. 51-70",IF(ChurnData[[#This Row],[MonthlyCharges]]&lt;=90,"4. 71-90","5. Over 90"))))</f>
        <v>4. 71-90</v>
      </c>
      <c r="T1074" t="str">
        <f>IF(AND(ChurnData[[#This Row],[Contract]]="Month-to-month",ChurnData[[#This Row],[InternetService]]="Fiber optic",ChurnData[[#This Row],[TenureMonths]]&lt;=11),"High-risk","Other")</f>
        <v>Other</v>
      </c>
      <c r="U1074" t="str">
        <f>IF(ChurnData[[#This Row],[TenureMonths]]&lt;=11,"0-11",IF(ChurnData[[#This Row],[TenureMonths]]&lt;=23,"12-23",IF(ChurnData[[#This Row],[TenureMonths]]&lt;=35,"24-35",IF(ChurnData[[#This Row],[TenureMonths]]&lt;=47,"36-47",IF(ChurnData[[#This Row],[TenureMonths]]&lt;=59,"48-59","60-72")))))</f>
        <v>36-47</v>
      </c>
      <c r="V1074">
        <f>IF(ChurnData[[#This Row],[Churn]]="Yes",1,0)</f>
        <v>1</v>
      </c>
    </row>
    <row r="1075" spans="1:22" x14ac:dyDescent="0.35">
      <c r="A1075" t="s">
        <v>1122</v>
      </c>
      <c r="B1075" t="s">
        <v>36</v>
      </c>
      <c r="C1075">
        <v>0</v>
      </c>
      <c r="D1075" t="s">
        <v>21</v>
      </c>
      <c r="E1075" t="s">
        <v>21</v>
      </c>
      <c r="F1075" t="s">
        <v>22</v>
      </c>
      <c r="G1075" s="2">
        <v>20</v>
      </c>
      <c r="H1075" t="s">
        <v>20</v>
      </c>
      <c r="I1075" t="s">
        <v>32</v>
      </c>
      <c r="J1075" t="s">
        <v>20</v>
      </c>
      <c r="K1075" t="s">
        <v>21</v>
      </c>
      <c r="L1075" t="s">
        <v>33</v>
      </c>
      <c r="M1075" t="s">
        <v>20</v>
      </c>
      <c r="N1075" t="s">
        <v>34</v>
      </c>
      <c r="O1075" s="1">
        <v>62.71</v>
      </c>
      <c r="P1075" s="1">
        <v>1236.57</v>
      </c>
      <c r="Q1075">
        <v>1</v>
      </c>
      <c r="R1075" t="s">
        <v>21</v>
      </c>
      <c r="S1075" t="str">
        <f>IF(ChurnData[[#This Row],[MonthlyCharges]]&lt;=30,"1. Up to 30",IF(ChurnData[[#This Row],[MonthlyCharges]]&lt;=50,"2. 31-50",IF(ChurnData[[#This Row],[MonthlyCharges]]&lt;=70,"3. 51-70",IF(ChurnData[[#This Row],[MonthlyCharges]]&lt;=90,"4. 71-90","5. Over 90"))))</f>
        <v>3. 51-70</v>
      </c>
      <c r="T1075" t="str">
        <f>IF(AND(ChurnData[[#This Row],[Contract]]="Month-to-month",ChurnData[[#This Row],[InternetService]]="Fiber optic",ChurnData[[#This Row],[TenureMonths]]&lt;=11),"High-risk","Other")</f>
        <v>Other</v>
      </c>
      <c r="U1075" t="str">
        <f>IF(ChurnData[[#This Row],[TenureMonths]]&lt;=11,"0-11",IF(ChurnData[[#This Row],[TenureMonths]]&lt;=23,"12-23",IF(ChurnData[[#This Row],[TenureMonths]]&lt;=35,"24-35",IF(ChurnData[[#This Row],[TenureMonths]]&lt;=47,"36-47",IF(ChurnData[[#This Row],[TenureMonths]]&lt;=59,"48-59","60-72")))))</f>
        <v>12-23</v>
      </c>
      <c r="V1075">
        <f>IF(ChurnData[[#This Row],[Churn]]="Yes",1,0)</f>
        <v>0</v>
      </c>
    </row>
    <row r="1076" spans="1:22" x14ac:dyDescent="0.35">
      <c r="A1076" t="s">
        <v>1123</v>
      </c>
      <c r="B1076" t="s">
        <v>36</v>
      </c>
      <c r="C1076">
        <v>0</v>
      </c>
      <c r="D1076" t="s">
        <v>20</v>
      </c>
      <c r="E1076" t="s">
        <v>21</v>
      </c>
      <c r="F1076" t="s">
        <v>75</v>
      </c>
      <c r="G1076" s="2">
        <v>16</v>
      </c>
      <c r="H1076" t="s">
        <v>20</v>
      </c>
      <c r="I1076" t="s">
        <v>23</v>
      </c>
      <c r="J1076" t="s">
        <v>21</v>
      </c>
      <c r="K1076" t="s">
        <v>21</v>
      </c>
      <c r="L1076" t="s">
        <v>33</v>
      </c>
      <c r="M1076" t="s">
        <v>20</v>
      </c>
      <c r="N1076" t="s">
        <v>30</v>
      </c>
      <c r="O1076" s="1">
        <v>84.84</v>
      </c>
      <c r="P1076" s="1">
        <v>1351.82</v>
      </c>
      <c r="Q1076">
        <v>3</v>
      </c>
      <c r="R1076" t="s">
        <v>20</v>
      </c>
      <c r="S1076" t="str">
        <f>IF(ChurnData[[#This Row],[MonthlyCharges]]&lt;=30,"1. Up to 30",IF(ChurnData[[#This Row],[MonthlyCharges]]&lt;=50,"2. 31-50",IF(ChurnData[[#This Row],[MonthlyCharges]]&lt;=70,"3. 51-70",IF(ChurnData[[#This Row],[MonthlyCharges]]&lt;=90,"4. 71-90","5. Over 90"))))</f>
        <v>4. 71-90</v>
      </c>
      <c r="T1076" t="str">
        <f>IF(AND(ChurnData[[#This Row],[Contract]]="Month-to-month",ChurnData[[#This Row],[InternetService]]="Fiber optic",ChurnData[[#This Row],[TenureMonths]]&lt;=11),"High-risk","Other")</f>
        <v>Other</v>
      </c>
      <c r="U1076" t="str">
        <f>IF(ChurnData[[#This Row],[TenureMonths]]&lt;=11,"0-11",IF(ChurnData[[#This Row],[TenureMonths]]&lt;=23,"12-23",IF(ChurnData[[#This Row],[TenureMonths]]&lt;=35,"24-35",IF(ChurnData[[#This Row],[TenureMonths]]&lt;=47,"36-47",IF(ChurnData[[#This Row],[TenureMonths]]&lt;=59,"48-59","60-72")))))</f>
        <v>12-23</v>
      </c>
      <c r="V1076">
        <f>IF(ChurnData[[#This Row],[Churn]]="Yes",1,0)</f>
        <v>1</v>
      </c>
    </row>
    <row r="1077" spans="1:22" x14ac:dyDescent="0.35">
      <c r="A1077" t="s">
        <v>1124</v>
      </c>
      <c r="B1077" t="s">
        <v>36</v>
      </c>
      <c r="C1077">
        <v>0</v>
      </c>
      <c r="D1077" t="s">
        <v>20</v>
      </c>
      <c r="E1077" t="s">
        <v>20</v>
      </c>
      <c r="F1077" t="s">
        <v>45</v>
      </c>
      <c r="G1077" s="2">
        <v>36</v>
      </c>
      <c r="H1077" t="s">
        <v>20</v>
      </c>
      <c r="I1077" t="s">
        <v>23</v>
      </c>
      <c r="J1077" t="s">
        <v>20</v>
      </c>
      <c r="K1077" t="s">
        <v>21</v>
      </c>
      <c r="L1077" t="s">
        <v>33</v>
      </c>
      <c r="M1077" t="s">
        <v>20</v>
      </c>
      <c r="N1077" t="s">
        <v>34</v>
      </c>
      <c r="O1077" s="1">
        <v>89.29</v>
      </c>
      <c r="P1077" s="1">
        <v>3162.76</v>
      </c>
      <c r="Q1077">
        <v>0</v>
      </c>
      <c r="R1077" t="s">
        <v>20</v>
      </c>
      <c r="S1077" t="str">
        <f>IF(ChurnData[[#This Row],[MonthlyCharges]]&lt;=30,"1. Up to 30",IF(ChurnData[[#This Row],[MonthlyCharges]]&lt;=50,"2. 31-50",IF(ChurnData[[#This Row],[MonthlyCharges]]&lt;=70,"3. 51-70",IF(ChurnData[[#This Row],[MonthlyCharges]]&lt;=90,"4. 71-90","5. Over 90"))))</f>
        <v>4. 71-90</v>
      </c>
      <c r="T1077" t="str">
        <f>IF(AND(ChurnData[[#This Row],[Contract]]="Month-to-month",ChurnData[[#This Row],[InternetService]]="Fiber optic",ChurnData[[#This Row],[TenureMonths]]&lt;=11),"High-risk","Other")</f>
        <v>Other</v>
      </c>
      <c r="U1077" t="str">
        <f>IF(ChurnData[[#This Row],[TenureMonths]]&lt;=11,"0-11",IF(ChurnData[[#This Row],[TenureMonths]]&lt;=23,"12-23",IF(ChurnData[[#This Row],[TenureMonths]]&lt;=35,"24-35",IF(ChurnData[[#This Row],[TenureMonths]]&lt;=47,"36-47",IF(ChurnData[[#This Row],[TenureMonths]]&lt;=59,"48-59","60-72")))))</f>
        <v>36-47</v>
      </c>
      <c r="V1077">
        <f>IF(ChurnData[[#This Row],[Churn]]="Yes",1,0)</f>
        <v>1</v>
      </c>
    </row>
    <row r="1078" spans="1:22" x14ac:dyDescent="0.35">
      <c r="A1078" t="s">
        <v>1125</v>
      </c>
      <c r="B1078" t="s">
        <v>36</v>
      </c>
      <c r="C1078">
        <v>0</v>
      </c>
      <c r="D1078" t="s">
        <v>20</v>
      </c>
      <c r="E1078" t="s">
        <v>20</v>
      </c>
      <c r="F1078" t="s">
        <v>45</v>
      </c>
      <c r="G1078" s="2">
        <v>26</v>
      </c>
      <c r="H1078" t="s">
        <v>20</v>
      </c>
      <c r="I1078" t="s">
        <v>23</v>
      </c>
      <c r="J1078" t="s">
        <v>21</v>
      </c>
      <c r="K1078" t="s">
        <v>20</v>
      </c>
      <c r="L1078" t="s">
        <v>33</v>
      </c>
      <c r="M1078" t="s">
        <v>20</v>
      </c>
      <c r="N1078" t="s">
        <v>34</v>
      </c>
      <c r="O1078" s="1">
        <v>83.49</v>
      </c>
      <c r="P1078" s="1">
        <v>2226.66</v>
      </c>
      <c r="Q1078">
        <v>3</v>
      </c>
      <c r="R1078" t="s">
        <v>21</v>
      </c>
      <c r="S1078" t="str">
        <f>IF(ChurnData[[#This Row],[MonthlyCharges]]&lt;=30,"1. Up to 30",IF(ChurnData[[#This Row],[MonthlyCharges]]&lt;=50,"2. 31-50",IF(ChurnData[[#This Row],[MonthlyCharges]]&lt;=70,"3. 51-70",IF(ChurnData[[#This Row],[MonthlyCharges]]&lt;=90,"4. 71-90","5. Over 90"))))</f>
        <v>4. 71-90</v>
      </c>
      <c r="T1078" t="str">
        <f>IF(AND(ChurnData[[#This Row],[Contract]]="Month-to-month",ChurnData[[#This Row],[InternetService]]="Fiber optic",ChurnData[[#This Row],[TenureMonths]]&lt;=11),"High-risk","Other")</f>
        <v>Other</v>
      </c>
      <c r="U1078" t="str">
        <f>IF(ChurnData[[#This Row],[TenureMonths]]&lt;=11,"0-11",IF(ChurnData[[#This Row],[TenureMonths]]&lt;=23,"12-23",IF(ChurnData[[#This Row],[TenureMonths]]&lt;=35,"24-35",IF(ChurnData[[#This Row],[TenureMonths]]&lt;=47,"36-47",IF(ChurnData[[#This Row],[TenureMonths]]&lt;=59,"48-59","60-72")))))</f>
        <v>24-35</v>
      </c>
      <c r="V1078">
        <f>IF(ChurnData[[#This Row],[Churn]]="Yes",1,0)</f>
        <v>0</v>
      </c>
    </row>
    <row r="1079" spans="1:22" x14ac:dyDescent="0.35">
      <c r="A1079" t="s">
        <v>1126</v>
      </c>
      <c r="B1079" t="s">
        <v>19</v>
      </c>
      <c r="C1079">
        <v>0</v>
      </c>
      <c r="D1079" t="s">
        <v>21</v>
      </c>
      <c r="E1079" t="s">
        <v>21</v>
      </c>
      <c r="F1079" t="s">
        <v>39</v>
      </c>
      <c r="G1079" s="2">
        <v>23</v>
      </c>
      <c r="H1079" t="s">
        <v>20</v>
      </c>
      <c r="I1079" t="s">
        <v>32</v>
      </c>
      <c r="J1079" t="s">
        <v>21</v>
      </c>
      <c r="K1079" t="s">
        <v>21</v>
      </c>
      <c r="L1079" t="s">
        <v>33</v>
      </c>
      <c r="M1079" t="s">
        <v>20</v>
      </c>
      <c r="N1079" t="s">
        <v>30</v>
      </c>
      <c r="O1079" s="1">
        <v>51.63</v>
      </c>
      <c r="P1079" s="1">
        <v>1186.06</v>
      </c>
      <c r="Q1079">
        <v>3</v>
      </c>
      <c r="R1079" t="s">
        <v>20</v>
      </c>
      <c r="S1079" t="str">
        <f>IF(ChurnData[[#This Row],[MonthlyCharges]]&lt;=30,"1. Up to 30",IF(ChurnData[[#This Row],[MonthlyCharges]]&lt;=50,"2. 31-50",IF(ChurnData[[#This Row],[MonthlyCharges]]&lt;=70,"3. 51-70",IF(ChurnData[[#This Row],[MonthlyCharges]]&lt;=90,"4. 71-90","5. Over 90"))))</f>
        <v>3. 51-70</v>
      </c>
      <c r="T1079" t="str">
        <f>IF(AND(ChurnData[[#This Row],[Contract]]="Month-to-month",ChurnData[[#This Row],[InternetService]]="Fiber optic",ChurnData[[#This Row],[TenureMonths]]&lt;=11),"High-risk","Other")</f>
        <v>Other</v>
      </c>
      <c r="U1079" t="str">
        <f>IF(ChurnData[[#This Row],[TenureMonths]]&lt;=11,"0-11",IF(ChurnData[[#This Row],[TenureMonths]]&lt;=23,"12-23",IF(ChurnData[[#This Row],[TenureMonths]]&lt;=35,"24-35",IF(ChurnData[[#This Row],[TenureMonths]]&lt;=47,"36-47",IF(ChurnData[[#This Row],[TenureMonths]]&lt;=59,"48-59","60-72")))))</f>
        <v>12-23</v>
      </c>
      <c r="V1079">
        <f>IF(ChurnData[[#This Row],[Churn]]="Yes",1,0)</f>
        <v>1</v>
      </c>
    </row>
    <row r="1080" spans="1:22" x14ac:dyDescent="0.35">
      <c r="A1080" t="s">
        <v>1127</v>
      </c>
      <c r="B1080" t="s">
        <v>36</v>
      </c>
      <c r="C1080">
        <v>0</v>
      </c>
      <c r="D1080" t="s">
        <v>20</v>
      </c>
      <c r="E1080" t="s">
        <v>21</v>
      </c>
      <c r="F1080" t="s">
        <v>75</v>
      </c>
      <c r="G1080" s="2">
        <v>17</v>
      </c>
      <c r="H1080" t="s">
        <v>20</v>
      </c>
      <c r="I1080" t="s">
        <v>23</v>
      </c>
      <c r="J1080" t="s">
        <v>20</v>
      </c>
      <c r="K1080" t="s">
        <v>21</v>
      </c>
      <c r="L1080" t="s">
        <v>33</v>
      </c>
      <c r="M1080" t="s">
        <v>20</v>
      </c>
      <c r="N1080" t="s">
        <v>34</v>
      </c>
      <c r="O1080" s="1">
        <v>82.07</v>
      </c>
      <c r="P1080" s="1">
        <v>1432.08</v>
      </c>
      <c r="Q1080">
        <v>0</v>
      </c>
      <c r="R1080" t="s">
        <v>21</v>
      </c>
      <c r="S1080" t="str">
        <f>IF(ChurnData[[#This Row],[MonthlyCharges]]&lt;=30,"1. Up to 30",IF(ChurnData[[#This Row],[MonthlyCharges]]&lt;=50,"2. 31-50",IF(ChurnData[[#This Row],[MonthlyCharges]]&lt;=70,"3. 51-70",IF(ChurnData[[#This Row],[MonthlyCharges]]&lt;=90,"4. 71-90","5. Over 90"))))</f>
        <v>4. 71-90</v>
      </c>
      <c r="T1080" t="str">
        <f>IF(AND(ChurnData[[#This Row],[Contract]]="Month-to-month",ChurnData[[#This Row],[InternetService]]="Fiber optic",ChurnData[[#This Row],[TenureMonths]]&lt;=11),"High-risk","Other")</f>
        <v>Other</v>
      </c>
      <c r="U1080" t="str">
        <f>IF(ChurnData[[#This Row],[TenureMonths]]&lt;=11,"0-11",IF(ChurnData[[#This Row],[TenureMonths]]&lt;=23,"12-23",IF(ChurnData[[#This Row],[TenureMonths]]&lt;=35,"24-35",IF(ChurnData[[#This Row],[TenureMonths]]&lt;=47,"36-47",IF(ChurnData[[#This Row],[TenureMonths]]&lt;=59,"48-59","60-72")))))</f>
        <v>12-23</v>
      </c>
      <c r="V1080">
        <f>IF(ChurnData[[#This Row],[Churn]]="Yes",1,0)</f>
        <v>0</v>
      </c>
    </row>
    <row r="1081" spans="1:22" x14ac:dyDescent="0.35">
      <c r="A1081" t="s">
        <v>1128</v>
      </c>
      <c r="B1081" t="s">
        <v>19</v>
      </c>
      <c r="C1081">
        <v>0</v>
      </c>
      <c r="D1081" t="s">
        <v>21</v>
      </c>
      <c r="E1081" t="s">
        <v>21</v>
      </c>
      <c r="F1081" t="s">
        <v>39</v>
      </c>
      <c r="G1081" s="2">
        <v>40</v>
      </c>
      <c r="H1081" t="s">
        <v>20</v>
      </c>
      <c r="I1081" t="s">
        <v>23</v>
      </c>
      <c r="J1081" t="s">
        <v>21</v>
      </c>
      <c r="K1081" t="s">
        <v>21</v>
      </c>
      <c r="L1081" t="s">
        <v>29</v>
      </c>
      <c r="M1081" t="s">
        <v>21</v>
      </c>
      <c r="N1081" t="s">
        <v>43</v>
      </c>
      <c r="O1081" s="1">
        <v>86.34</v>
      </c>
      <c r="P1081" s="1">
        <v>3386.16</v>
      </c>
      <c r="Q1081">
        <v>3</v>
      </c>
      <c r="R1081" t="s">
        <v>20</v>
      </c>
      <c r="S1081" t="str">
        <f>IF(ChurnData[[#This Row],[MonthlyCharges]]&lt;=30,"1. Up to 30",IF(ChurnData[[#This Row],[MonthlyCharges]]&lt;=50,"2. 31-50",IF(ChurnData[[#This Row],[MonthlyCharges]]&lt;=70,"3. 51-70",IF(ChurnData[[#This Row],[MonthlyCharges]]&lt;=90,"4. 71-90","5. Over 90"))))</f>
        <v>4. 71-90</v>
      </c>
      <c r="T1081" t="str">
        <f>IF(AND(ChurnData[[#This Row],[Contract]]="Month-to-month",ChurnData[[#This Row],[InternetService]]="Fiber optic",ChurnData[[#This Row],[TenureMonths]]&lt;=11),"High-risk","Other")</f>
        <v>Other</v>
      </c>
      <c r="U1081" t="str">
        <f>IF(ChurnData[[#This Row],[TenureMonths]]&lt;=11,"0-11",IF(ChurnData[[#This Row],[TenureMonths]]&lt;=23,"12-23",IF(ChurnData[[#This Row],[TenureMonths]]&lt;=35,"24-35",IF(ChurnData[[#This Row],[TenureMonths]]&lt;=47,"36-47",IF(ChurnData[[#This Row],[TenureMonths]]&lt;=59,"48-59","60-72")))))</f>
        <v>36-47</v>
      </c>
      <c r="V1081">
        <f>IF(ChurnData[[#This Row],[Churn]]="Yes",1,0)</f>
        <v>1</v>
      </c>
    </row>
    <row r="1082" spans="1:22" x14ac:dyDescent="0.35">
      <c r="A1082" t="s">
        <v>1129</v>
      </c>
      <c r="B1082" t="s">
        <v>19</v>
      </c>
      <c r="C1082">
        <v>0</v>
      </c>
      <c r="D1082" t="s">
        <v>21</v>
      </c>
      <c r="E1082" t="s">
        <v>21</v>
      </c>
      <c r="F1082" t="s">
        <v>56</v>
      </c>
      <c r="G1082" s="2">
        <v>55</v>
      </c>
      <c r="H1082" t="s">
        <v>20</v>
      </c>
      <c r="I1082" t="s">
        <v>23</v>
      </c>
      <c r="J1082" t="s">
        <v>21</v>
      </c>
      <c r="K1082" t="s">
        <v>21</v>
      </c>
      <c r="L1082" t="s">
        <v>29</v>
      </c>
      <c r="M1082" t="s">
        <v>20</v>
      </c>
      <c r="N1082" t="s">
        <v>25</v>
      </c>
      <c r="O1082" s="1">
        <v>85.85</v>
      </c>
      <c r="P1082" s="1">
        <v>4858.66</v>
      </c>
      <c r="Q1082">
        <v>1</v>
      </c>
      <c r="R1082" t="s">
        <v>21</v>
      </c>
      <c r="S1082" t="str">
        <f>IF(ChurnData[[#This Row],[MonthlyCharges]]&lt;=30,"1. Up to 30",IF(ChurnData[[#This Row],[MonthlyCharges]]&lt;=50,"2. 31-50",IF(ChurnData[[#This Row],[MonthlyCharges]]&lt;=70,"3. 51-70",IF(ChurnData[[#This Row],[MonthlyCharges]]&lt;=90,"4. 71-90","5. Over 90"))))</f>
        <v>4. 71-90</v>
      </c>
      <c r="T1082" t="str">
        <f>IF(AND(ChurnData[[#This Row],[Contract]]="Month-to-month",ChurnData[[#This Row],[InternetService]]="Fiber optic",ChurnData[[#This Row],[TenureMonths]]&lt;=11),"High-risk","Other")</f>
        <v>Other</v>
      </c>
      <c r="U1082" t="str">
        <f>IF(ChurnData[[#This Row],[TenureMonths]]&lt;=11,"0-11",IF(ChurnData[[#This Row],[TenureMonths]]&lt;=23,"12-23",IF(ChurnData[[#This Row],[TenureMonths]]&lt;=35,"24-35",IF(ChurnData[[#This Row],[TenureMonths]]&lt;=47,"36-47",IF(ChurnData[[#This Row],[TenureMonths]]&lt;=59,"48-59","60-72")))))</f>
        <v>48-59</v>
      </c>
      <c r="V1082">
        <f>IF(ChurnData[[#This Row],[Churn]]="Yes",1,0)</f>
        <v>0</v>
      </c>
    </row>
    <row r="1083" spans="1:22" x14ac:dyDescent="0.35">
      <c r="A1083" t="s">
        <v>1130</v>
      </c>
      <c r="B1083" t="s">
        <v>19</v>
      </c>
      <c r="C1083">
        <v>0</v>
      </c>
      <c r="D1083" t="s">
        <v>21</v>
      </c>
      <c r="E1083" t="s">
        <v>21</v>
      </c>
      <c r="F1083" t="s">
        <v>58</v>
      </c>
      <c r="G1083" s="2">
        <v>21</v>
      </c>
      <c r="H1083" t="s">
        <v>20</v>
      </c>
      <c r="I1083" t="s">
        <v>23</v>
      </c>
      <c r="J1083" t="s">
        <v>20</v>
      </c>
      <c r="K1083" t="s">
        <v>21</v>
      </c>
      <c r="L1083" t="s">
        <v>33</v>
      </c>
      <c r="M1083" t="s">
        <v>20</v>
      </c>
      <c r="N1083" t="s">
        <v>43</v>
      </c>
      <c r="O1083" s="1">
        <v>86.42</v>
      </c>
      <c r="P1083" s="1">
        <v>1764.9</v>
      </c>
      <c r="Q1083">
        <v>3</v>
      </c>
      <c r="R1083" t="s">
        <v>20</v>
      </c>
      <c r="S1083" t="str">
        <f>IF(ChurnData[[#This Row],[MonthlyCharges]]&lt;=30,"1. Up to 30",IF(ChurnData[[#This Row],[MonthlyCharges]]&lt;=50,"2. 31-50",IF(ChurnData[[#This Row],[MonthlyCharges]]&lt;=70,"3. 51-70",IF(ChurnData[[#This Row],[MonthlyCharges]]&lt;=90,"4. 71-90","5. Over 90"))))</f>
        <v>4. 71-90</v>
      </c>
      <c r="T1083" t="str">
        <f>IF(AND(ChurnData[[#This Row],[Contract]]="Month-to-month",ChurnData[[#This Row],[InternetService]]="Fiber optic",ChurnData[[#This Row],[TenureMonths]]&lt;=11),"High-risk","Other")</f>
        <v>Other</v>
      </c>
      <c r="U1083" t="str">
        <f>IF(ChurnData[[#This Row],[TenureMonths]]&lt;=11,"0-11",IF(ChurnData[[#This Row],[TenureMonths]]&lt;=23,"12-23",IF(ChurnData[[#This Row],[TenureMonths]]&lt;=35,"24-35",IF(ChurnData[[#This Row],[TenureMonths]]&lt;=47,"36-47",IF(ChurnData[[#This Row],[TenureMonths]]&lt;=59,"48-59","60-72")))))</f>
        <v>12-23</v>
      </c>
      <c r="V1083">
        <f>IF(ChurnData[[#This Row],[Churn]]="Yes",1,0)</f>
        <v>1</v>
      </c>
    </row>
    <row r="1084" spans="1:22" x14ac:dyDescent="0.35">
      <c r="A1084" t="s">
        <v>1131</v>
      </c>
      <c r="B1084" t="s">
        <v>19</v>
      </c>
      <c r="C1084">
        <v>0</v>
      </c>
      <c r="D1084" t="s">
        <v>20</v>
      </c>
      <c r="E1084" t="s">
        <v>20</v>
      </c>
      <c r="F1084" t="s">
        <v>39</v>
      </c>
      <c r="G1084" s="2">
        <v>40</v>
      </c>
      <c r="H1084" t="s">
        <v>20</v>
      </c>
      <c r="I1084" t="s">
        <v>23</v>
      </c>
      <c r="J1084" t="s">
        <v>21</v>
      </c>
      <c r="K1084" t="s">
        <v>21</v>
      </c>
      <c r="L1084" t="s">
        <v>29</v>
      </c>
      <c r="M1084" t="s">
        <v>20</v>
      </c>
      <c r="N1084" t="s">
        <v>34</v>
      </c>
      <c r="O1084" s="1">
        <v>90.67</v>
      </c>
      <c r="P1084" s="1">
        <v>3623.34</v>
      </c>
      <c r="Q1084">
        <v>4</v>
      </c>
      <c r="R1084" t="s">
        <v>21</v>
      </c>
      <c r="S1084" t="str">
        <f>IF(ChurnData[[#This Row],[MonthlyCharges]]&lt;=30,"1. Up to 30",IF(ChurnData[[#This Row],[MonthlyCharges]]&lt;=50,"2. 31-50",IF(ChurnData[[#This Row],[MonthlyCharges]]&lt;=70,"3. 51-70",IF(ChurnData[[#This Row],[MonthlyCharges]]&lt;=90,"4. 71-90","5. Over 90"))))</f>
        <v>5. Over 90</v>
      </c>
      <c r="T1084" t="str">
        <f>IF(AND(ChurnData[[#This Row],[Contract]]="Month-to-month",ChurnData[[#This Row],[InternetService]]="Fiber optic",ChurnData[[#This Row],[TenureMonths]]&lt;=11),"High-risk","Other")</f>
        <v>Other</v>
      </c>
      <c r="U1084" t="str">
        <f>IF(ChurnData[[#This Row],[TenureMonths]]&lt;=11,"0-11",IF(ChurnData[[#This Row],[TenureMonths]]&lt;=23,"12-23",IF(ChurnData[[#This Row],[TenureMonths]]&lt;=35,"24-35",IF(ChurnData[[#This Row],[TenureMonths]]&lt;=47,"36-47",IF(ChurnData[[#This Row],[TenureMonths]]&lt;=59,"48-59","60-72")))))</f>
        <v>36-47</v>
      </c>
      <c r="V1084">
        <f>IF(ChurnData[[#This Row],[Churn]]="Yes",1,0)</f>
        <v>0</v>
      </c>
    </row>
    <row r="1085" spans="1:22" x14ac:dyDescent="0.35">
      <c r="A1085" t="s">
        <v>1132</v>
      </c>
      <c r="B1085" t="s">
        <v>19</v>
      </c>
      <c r="C1085">
        <v>0</v>
      </c>
      <c r="D1085" t="s">
        <v>20</v>
      </c>
      <c r="E1085" t="s">
        <v>21</v>
      </c>
      <c r="F1085" t="s">
        <v>22</v>
      </c>
      <c r="G1085" s="2">
        <v>23</v>
      </c>
      <c r="H1085" t="s">
        <v>20</v>
      </c>
      <c r="I1085" t="s">
        <v>21</v>
      </c>
      <c r="J1085" t="s">
        <v>28</v>
      </c>
      <c r="K1085" t="s">
        <v>28</v>
      </c>
      <c r="L1085" t="s">
        <v>29</v>
      </c>
      <c r="M1085" t="s">
        <v>20</v>
      </c>
      <c r="N1085" t="s">
        <v>25</v>
      </c>
      <c r="O1085" s="1">
        <v>35.47</v>
      </c>
      <c r="P1085" s="1">
        <v>827.11</v>
      </c>
      <c r="Q1085">
        <v>0</v>
      </c>
      <c r="R1085" t="s">
        <v>21</v>
      </c>
      <c r="S1085" t="str">
        <f>IF(ChurnData[[#This Row],[MonthlyCharges]]&lt;=30,"1. Up to 30",IF(ChurnData[[#This Row],[MonthlyCharges]]&lt;=50,"2. 31-50",IF(ChurnData[[#This Row],[MonthlyCharges]]&lt;=70,"3. 51-70",IF(ChurnData[[#This Row],[MonthlyCharges]]&lt;=90,"4. 71-90","5. Over 90"))))</f>
        <v>2. 31-50</v>
      </c>
      <c r="T1085" t="str">
        <f>IF(AND(ChurnData[[#This Row],[Contract]]="Month-to-month",ChurnData[[#This Row],[InternetService]]="Fiber optic",ChurnData[[#This Row],[TenureMonths]]&lt;=11),"High-risk","Other")</f>
        <v>Other</v>
      </c>
      <c r="U1085" t="str">
        <f>IF(ChurnData[[#This Row],[TenureMonths]]&lt;=11,"0-11",IF(ChurnData[[#This Row],[TenureMonths]]&lt;=23,"12-23",IF(ChurnData[[#This Row],[TenureMonths]]&lt;=35,"24-35",IF(ChurnData[[#This Row],[TenureMonths]]&lt;=47,"36-47",IF(ChurnData[[#This Row],[TenureMonths]]&lt;=59,"48-59","60-72")))))</f>
        <v>12-23</v>
      </c>
      <c r="V1085">
        <f>IF(ChurnData[[#This Row],[Churn]]="Yes",1,0)</f>
        <v>0</v>
      </c>
    </row>
    <row r="1086" spans="1:22" x14ac:dyDescent="0.35">
      <c r="A1086" t="s">
        <v>1133</v>
      </c>
      <c r="B1086" t="s">
        <v>19</v>
      </c>
      <c r="C1086">
        <v>0</v>
      </c>
      <c r="D1086" t="s">
        <v>20</v>
      </c>
      <c r="E1086" t="s">
        <v>20</v>
      </c>
      <c r="F1086" t="s">
        <v>27</v>
      </c>
      <c r="G1086" s="2">
        <v>8</v>
      </c>
      <c r="H1086" t="s">
        <v>20</v>
      </c>
      <c r="I1086" t="s">
        <v>21</v>
      </c>
      <c r="J1086" t="s">
        <v>28</v>
      </c>
      <c r="K1086" t="s">
        <v>28</v>
      </c>
      <c r="L1086" t="s">
        <v>33</v>
      </c>
      <c r="M1086" t="s">
        <v>20</v>
      </c>
      <c r="N1086" t="s">
        <v>43</v>
      </c>
      <c r="O1086" s="1">
        <v>30.35</v>
      </c>
      <c r="P1086" s="1">
        <v>244.51</v>
      </c>
      <c r="Q1086">
        <v>0</v>
      </c>
      <c r="R1086" t="s">
        <v>21</v>
      </c>
      <c r="S1086" t="str">
        <f>IF(ChurnData[[#This Row],[MonthlyCharges]]&lt;=30,"1. Up to 30",IF(ChurnData[[#This Row],[MonthlyCharges]]&lt;=50,"2. 31-50",IF(ChurnData[[#This Row],[MonthlyCharges]]&lt;=70,"3. 51-70",IF(ChurnData[[#This Row],[MonthlyCharges]]&lt;=90,"4. 71-90","5. Over 90"))))</f>
        <v>2. 31-50</v>
      </c>
      <c r="T1086" t="str">
        <f>IF(AND(ChurnData[[#This Row],[Contract]]="Month-to-month",ChurnData[[#This Row],[InternetService]]="Fiber optic",ChurnData[[#This Row],[TenureMonths]]&lt;=11),"High-risk","Other")</f>
        <v>Other</v>
      </c>
      <c r="U1086" t="str">
        <f>IF(ChurnData[[#This Row],[TenureMonths]]&lt;=11,"0-11",IF(ChurnData[[#This Row],[TenureMonths]]&lt;=23,"12-23",IF(ChurnData[[#This Row],[TenureMonths]]&lt;=35,"24-35",IF(ChurnData[[#This Row],[TenureMonths]]&lt;=47,"36-47",IF(ChurnData[[#This Row],[TenureMonths]]&lt;=59,"48-59","60-72")))))</f>
        <v>0-11</v>
      </c>
      <c r="V1086">
        <f>IF(ChurnData[[#This Row],[Churn]]="Yes",1,0)</f>
        <v>0</v>
      </c>
    </row>
    <row r="1087" spans="1:22" x14ac:dyDescent="0.35">
      <c r="A1087" t="s">
        <v>1134</v>
      </c>
      <c r="B1087" t="s">
        <v>19</v>
      </c>
      <c r="C1087">
        <v>0</v>
      </c>
      <c r="D1087" t="s">
        <v>21</v>
      </c>
      <c r="E1087" t="s">
        <v>21</v>
      </c>
      <c r="F1087" t="s">
        <v>41</v>
      </c>
      <c r="G1087" s="2">
        <v>6</v>
      </c>
      <c r="H1087" t="s">
        <v>20</v>
      </c>
      <c r="I1087" t="s">
        <v>21</v>
      </c>
      <c r="J1087" t="s">
        <v>28</v>
      </c>
      <c r="K1087" t="s">
        <v>28</v>
      </c>
      <c r="L1087" t="s">
        <v>33</v>
      </c>
      <c r="M1087" t="s">
        <v>21</v>
      </c>
      <c r="N1087" t="s">
        <v>25</v>
      </c>
      <c r="O1087" s="1">
        <v>33.71</v>
      </c>
      <c r="P1087" s="1">
        <v>204.68</v>
      </c>
      <c r="Q1087">
        <v>0</v>
      </c>
      <c r="R1087" t="s">
        <v>20</v>
      </c>
      <c r="S1087" t="str">
        <f>IF(ChurnData[[#This Row],[MonthlyCharges]]&lt;=30,"1. Up to 30",IF(ChurnData[[#This Row],[MonthlyCharges]]&lt;=50,"2. 31-50",IF(ChurnData[[#This Row],[MonthlyCharges]]&lt;=70,"3. 51-70",IF(ChurnData[[#This Row],[MonthlyCharges]]&lt;=90,"4. 71-90","5. Over 90"))))</f>
        <v>2. 31-50</v>
      </c>
      <c r="T1087" t="str">
        <f>IF(AND(ChurnData[[#This Row],[Contract]]="Month-to-month",ChurnData[[#This Row],[InternetService]]="Fiber optic",ChurnData[[#This Row],[TenureMonths]]&lt;=11),"High-risk","Other")</f>
        <v>Other</v>
      </c>
      <c r="U1087" t="str">
        <f>IF(ChurnData[[#This Row],[TenureMonths]]&lt;=11,"0-11",IF(ChurnData[[#This Row],[TenureMonths]]&lt;=23,"12-23",IF(ChurnData[[#This Row],[TenureMonths]]&lt;=35,"24-35",IF(ChurnData[[#This Row],[TenureMonths]]&lt;=47,"36-47",IF(ChurnData[[#This Row],[TenureMonths]]&lt;=59,"48-59","60-72")))))</f>
        <v>0-11</v>
      </c>
      <c r="V1087">
        <f>IF(ChurnData[[#This Row],[Churn]]="Yes",1,0)</f>
        <v>1</v>
      </c>
    </row>
    <row r="1088" spans="1:22" x14ac:dyDescent="0.35">
      <c r="A1088" t="s">
        <v>1135</v>
      </c>
      <c r="B1088" t="s">
        <v>36</v>
      </c>
      <c r="C1088">
        <v>0</v>
      </c>
      <c r="D1088" t="s">
        <v>21</v>
      </c>
      <c r="E1088" t="s">
        <v>21</v>
      </c>
      <c r="F1088" t="s">
        <v>56</v>
      </c>
      <c r="G1088" s="2">
        <v>42</v>
      </c>
      <c r="H1088" t="s">
        <v>20</v>
      </c>
      <c r="I1088" t="s">
        <v>23</v>
      </c>
      <c r="J1088" t="s">
        <v>21</v>
      </c>
      <c r="K1088" t="s">
        <v>21</v>
      </c>
      <c r="L1088" t="s">
        <v>29</v>
      </c>
      <c r="M1088" t="s">
        <v>21</v>
      </c>
      <c r="N1088" t="s">
        <v>30</v>
      </c>
      <c r="O1088" s="1">
        <v>95.11</v>
      </c>
      <c r="P1088" s="1">
        <v>3977.48</v>
      </c>
      <c r="Q1088">
        <v>2</v>
      </c>
      <c r="R1088" t="s">
        <v>20</v>
      </c>
      <c r="S1088" t="str">
        <f>IF(ChurnData[[#This Row],[MonthlyCharges]]&lt;=30,"1. Up to 30",IF(ChurnData[[#This Row],[MonthlyCharges]]&lt;=50,"2. 31-50",IF(ChurnData[[#This Row],[MonthlyCharges]]&lt;=70,"3. 51-70",IF(ChurnData[[#This Row],[MonthlyCharges]]&lt;=90,"4. 71-90","5. Over 90"))))</f>
        <v>5. Over 90</v>
      </c>
      <c r="T1088" t="str">
        <f>IF(AND(ChurnData[[#This Row],[Contract]]="Month-to-month",ChurnData[[#This Row],[InternetService]]="Fiber optic",ChurnData[[#This Row],[TenureMonths]]&lt;=11),"High-risk","Other")</f>
        <v>Other</v>
      </c>
      <c r="U1088" t="str">
        <f>IF(ChurnData[[#This Row],[TenureMonths]]&lt;=11,"0-11",IF(ChurnData[[#This Row],[TenureMonths]]&lt;=23,"12-23",IF(ChurnData[[#This Row],[TenureMonths]]&lt;=35,"24-35",IF(ChurnData[[#This Row],[TenureMonths]]&lt;=47,"36-47",IF(ChurnData[[#This Row],[TenureMonths]]&lt;=59,"48-59","60-72")))))</f>
        <v>36-47</v>
      </c>
      <c r="V1088">
        <f>IF(ChurnData[[#This Row],[Churn]]="Yes",1,0)</f>
        <v>1</v>
      </c>
    </row>
    <row r="1089" spans="1:22" x14ac:dyDescent="0.35">
      <c r="A1089" t="s">
        <v>1136</v>
      </c>
      <c r="B1089" t="s">
        <v>36</v>
      </c>
      <c r="C1089">
        <v>0</v>
      </c>
      <c r="D1089" t="s">
        <v>20</v>
      </c>
      <c r="E1089" t="s">
        <v>20</v>
      </c>
      <c r="F1089" t="s">
        <v>39</v>
      </c>
      <c r="G1089" s="2">
        <v>25</v>
      </c>
      <c r="H1089" t="s">
        <v>20</v>
      </c>
      <c r="I1089" t="s">
        <v>32</v>
      </c>
      <c r="J1089" t="s">
        <v>20</v>
      </c>
      <c r="K1089" t="s">
        <v>21</v>
      </c>
      <c r="L1089" t="s">
        <v>33</v>
      </c>
      <c r="M1089" t="s">
        <v>21</v>
      </c>
      <c r="N1089" t="s">
        <v>43</v>
      </c>
      <c r="O1089" s="1">
        <v>58.47</v>
      </c>
      <c r="P1089" s="1">
        <v>1475</v>
      </c>
      <c r="Q1089">
        <v>3</v>
      </c>
      <c r="R1089" t="s">
        <v>20</v>
      </c>
      <c r="S1089" t="str">
        <f>IF(ChurnData[[#This Row],[MonthlyCharges]]&lt;=30,"1. Up to 30",IF(ChurnData[[#This Row],[MonthlyCharges]]&lt;=50,"2. 31-50",IF(ChurnData[[#This Row],[MonthlyCharges]]&lt;=70,"3. 51-70",IF(ChurnData[[#This Row],[MonthlyCharges]]&lt;=90,"4. 71-90","5. Over 90"))))</f>
        <v>3. 51-70</v>
      </c>
      <c r="T1089" t="str">
        <f>IF(AND(ChurnData[[#This Row],[Contract]]="Month-to-month",ChurnData[[#This Row],[InternetService]]="Fiber optic",ChurnData[[#This Row],[TenureMonths]]&lt;=11),"High-risk","Other")</f>
        <v>Other</v>
      </c>
      <c r="U1089" t="str">
        <f>IF(ChurnData[[#This Row],[TenureMonths]]&lt;=11,"0-11",IF(ChurnData[[#This Row],[TenureMonths]]&lt;=23,"12-23",IF(ChurnData[[#This Row],[TenureMonths]]&lt;=35,"24-35",IF(ChurnData[[#This Row],[TenureMonths]]&lt;=47,"36-47",IF(ChurnData[[#This Row],[TenureMonths]]&lt;=59,"48-59","60-72")))))</f>
        <v>24-35</v>
      </c>
      <c r="V1089">
        <f>IF(ChurnData[[#This Row],[Churn]]="Yes",1,0)</f>
        <v>1</v>
      </c>
    </row>
    <row r="1090" spans="1:22" x14ac:dyDescent="0.35">
      <c r="A1090" t="s">
        <v>1137</v>
      </c>
      <c r="B1090" t="s">
        <v>36</v>
      </c>
      <c r="C1090">
        <v>0</v>
      </c>
      <c r="D1090" t="s">
        <v>21</v>
      </c>
      <c r="E1090" t="s">
        <v>21</v>
      </c>
      <c r="F1090" t="s">
        <v>47</v>
      </c>
      <c r="G1090" s="2">
        <v>34</v>
      </c>
      <c r="H1090" t="s">
        <v>20</v>
      </c>
      <c r="I1090" t="s">
        <v>32</v>
      </c>
      <c r="J1090" t="s">
        <v>21</v>
      </c>
      <c r="K1090" t="s">
        <v>21</v>
      </c>
      <c r="L1090" t="s">
        <v>24</v>
      </c>
      <c r="M1090" t="s">
        <v>21</v>
      </c>
      <c r="N1090" t="s">
        <v>34</v>
      </c>
      <c r="O1090" s="1">
        <v>49.86</v>
      </c>
      <c r="P1090" s="1">
        <v>1700.92</v>
      </c>
      <c r="Q1090">
        <v>0</v>
      </c>
      <c r="R1090" t="s">
        <v>21</v>
      </c>
      <c r="S1090" t="str">
        <f>IF(ChurnData[[#This Row],[MonthlyCharges]]&lt;=30,"1. Up to 30",IF(ChurnData[[#This Row],[MonthlyCharges]]&lt;=50,"2. 31-50",IF(ChurnData[[#This Row],[MonthlyCharges]]&lt;=70,"3. 51-70",IF(ChurnData[[#This Row],[MonthlyCharges]]&lt;=90,"4. 71-90","5. Over 90"))))</f>
        <v>2. 31-50</v>
      </c>
      <c r="T1090" t="str">
        <f>IF(AND(ChurnData[[#This Row],[Contract]]="Month-to-month",ChurnData[[#This Row],[InternetService]]="Fiber optic",ChurnData[[#This Row],[TenureMonths]]&lt;=11),"High-risk","Other")</f>
        <v>Other</v>
      </c>
      <c r="U1090" t="str">
        <f>IF(ChurnData[[#This Row],[TenureMonths]]&lt;=11,"0-11",IF(ChurnData[[#This Row],[TenureMonths]]&lt;=23,"12-23",IF(ChurnData[[#This Row],[TenureMonths]]&lt;=35,"24-35",IF(ChurnData[[#This Row],[TenureMonths]]&lt;=47,"36-47",IF(ChurnData[[#This Row],[TenureMonths]]&lt;=59,"48-59","60-72")))))</f>
        <v>24-35</v>
      </c>
      <c r="V1090">
        <f>IF(ChurnData[[#This Row],[Churn]]="Yes",1,0)</f>
        <v>0</v>
      </c>
    </row>
    <row r="1091" spans="1:22" x14ac:dyDescent="0.35">
      <c r="A1091" t="s">
        <v>1138</v>
      </c>
      <c r="B1091" t="s">
        <v>19</v>
      </c>
      <c r="C1091">
        <v>0</v>
      </c>
      <c r="D1091" t="s">
        <v>21</v>
      </c>
      <c r="E1091" t="s">
        <v>21</v>
      </c>
      <c r="F1091" t="s">
        <v>49</v>
      </c>
      <c r="G1091" s="2">
        <v>56</v>
      </c>
      <c r="H1091" t="s">
        <v>20</v>
      </c>
      <c r="I1091" t="s">
        <v>32</v>
      </c>
      <c r="J1091" t="s">
        <v>20</v>
      </c>
      <c r="K1091" t="s">
        <v>21</v>
      </c>
      <c r="L1091" t="s">
        <v>29</v>
      </c>
      <c r="M1091" t="s">
        <v>20</v>
      </c>
      <c r="N1091" t="s">
        <v>34</v>
      </c>
      <c r="O1091" s="1">
        <v>60.88</v>
      </c>
      <c r="P1091" s="1">
        <v>3374.96</v>
      </c>
      <c r="Q1091">
        <v>0</v>
      </c>
      <c r="R1091" t="s">
        <v>21</v>
      </c>
      <c r="S1091" t="str">
        <f>IF(ChurnData[[#This Row],[MonthlyCharges]]&lt;=30,"1. Up to 30",IF(ChurnData[[#This Row],[MonthlyCharges]]&lt;=50,"2. 31-50",IF(ChurnData[[#This Row],[MonthlyCharges]]&lt;=70,"3. 51-70",IF(ChurnData[[#This Row],[MonthlyCharges]]&lt;=90,"4. 71-90","5. Over 90"))))</f>
        <v>3. 51-70</v>
      </c>
      <c r="T1091" t="str">
        <f>IF(AND(ChurnData[[#This Row],[Contract]]="Month-to-month",ChurnData[[#This Row],[InternetService]]="Fiber optic",ChurnData[[#This Row],[TenureMonths]]&lt;=11),"High-risk","Other")</f>
        <v>Other</v>
      </c>
      <c r="U1091" t="str">
        <f>IF(ChurnData[[#This Row],[TenureMonths]]&lt;=11,"0-11",IF(ChurnData[[#This Row],[TenureMonths]]&lt;=23,"12-23",IF(ChurnData[[#This Row],[TenureMonths]]&lt;=35,"24-35",IF(ChurnData[[#This Row],[TenureMonths]]&lt;=47,"36-47",IF(ChurnData[[#This Row],[TenureMonths]]&lt;=59,"48-59","60-72")))))</f>
        <v>48-59</v>
      </c>
      <c r="V1091">
        <f>IF(ChurnData[[#This Row],[Churn]]="Yes",1,0)</f>
        <v>0</v>
      </c>
    </row>
    <row r="1092" spans="1:22" x14ac:dyDescent="0.35">
      <c r="A1092" t="s">
        <v>1139</v>
      </c>
      <c r="B1092" t="s">
        <v>19</v>
      </c>
      <c r="C1092">
        <v>0</v>
      </c>
      <c r="D1092" t="s">
        <v>21</v>
      </c>
      <c r="E1092" t="s">
        <v>21</v>
      </c>
      <c r="F1092" t="s">
        <v>39</v>
      </c>
      <c r="G1092" s="2">
        <v>35</v>
      </c>
      <c r="H1092" t="s">
        <v>20</v>
      </c>
      <c r="I1092" t="s">
        <v>32</v>
      </c>
      <c r="J1092" t="s">
        <v>20</v>
      </c>
      <c r="K1092" t="s">
        <v>21</v>
      </c>
      <c r="L1092" t="s">
        <v>24</v>
      </c>
      <c r="M1092" t="s">
        <v>21</v>
      </c>
      <c r="N1092" t="s">
        <v>34</v>
      </c>
      <c r="O1092" s="1">
        <v>51.83</v>
      </c>
      <c r="P1092" s="1">
        <v>1827.93</v>
      </c>
      <c r="Q1092">
        <v>0</v>
      </c>
      <c r="R1092" t="s">
        <v>21</v>
      </c>
      <c r="S1092" t="str">
        <f>IF(ChurnData[[#This Row],[MonthlyCharges]]&lt;=30,"1. Up to 30",IF(ChurnData[[#This Row],[MonthlyCharges]]&lt;=50,"2. 31-50",IF(ChurnData[[#This Row],[MonthlyCharges]]&lt;=70,"3. 51-70",IF(ChurnData[[#This Row],[MonthlyCharges]]&lt;=90,"4. 71-90","5. Over 90"))))</f>
        <v>3. 51-70</v>
      </c>
      <c r="T1092" t="str">
        <f>IF(AND(ChurnData[[#This Row],[Contract]]="Month-to-month",ChurnData[[#This Row],[InternetService]]="Fiber optic",ChurnData[[#This Row],[TenureMonths]]&lt;=11),"High-risk","Other")</f>
        <v>Other</v>
      </c>
      <c r="U1092" t="str">
        <f>IF(ChurnData[[#This Row],[TenureMonths]]&lt;=11,"0-11",IF(ChurnData[[#This Row],[TenureMonths]]&lt;=23,"12-23",IF(ChurnData[[#This Row],[TenureMonths]]&lt;=35,"24-35",IF(ChurnData[[#This Row],[TenureMonths]]&lt;=47,"36-47",IF(ChurnData[[#This Row],[TenureMonths]]&lt;=59,"48-59","60-72")))))</f>
        <v>24-35</v>
      </c>
      <c r="V1092">
        <f>IF(ChurnData[[#This Row],[Churn]]="Yes",1,0)</f>
        <v>0</v>
      </c>
    </row>
    <row r="1093" spans="1:22" x14ac:dyDescent="0.35">
      <c r="A1093" t="s">
        <v>1140</v>
      </c>
      <c r="B1093" t="s">
        <v>36</v>
      </c>
      <c r="C1093">
        <v>0</v>
      </c>
      <c r="D1093" t="s">
        <v>20</v>
      </c>
      <c r="E1093" t="s">
        <v>20</v>
      </c>
      <c r="F1093" t="s">
        <v>56</v>
      </c>
      <c r="G1093" s="2">
        <v>23</v>
      </c>
      <c r="H1093" t="s">
        <v>20</v>
      </c>
      <c r="I1093" t="s">
        <v>23</v>
      </c>
      <c r="J1093" t="s">
        <v>21</v>
      </c>
      <c r="K1093" t="s">
        <v>20</v>
      </c>
      <c r="L1093" t="s">
        <v>29</v>
      </c>
      <c r="M1093" t="s">
        <v>20</v>
      </c>
      <c r="N1093" t="s">
        <v>30</v>
      </c>
      <c r="O1093" s="1">
        <v>87.12</v>
      </c>
      <c r="P1093" s="1">
        <v>2053.39</v>
      </c>
      <c r="Q1093">
        <v>3</v>
      </c>
      <c r="R1093" t="s">
        <v>20</v>
      </c>
      <c r="S1093" t="str">
        <f>IF(ChurnData[[#This Row],[MonthlyCharges]]&lt;=30,"1. Up to 30",IF(ChurnData[[#This Row],[MonthlyCharges]]&lt;=50,"2. 31-50",IF(ChurnData[[#This Row],[MonthlyCharges]]&lt;=70,"3. 51-70",IF(ChurnData[[#This Row],[MonthlyCharges]]&lt;=90,"4. 71-90","5. Over 90"))))</f>
        <v>4. 71-90</v>
      </c>
      <c r="T1093" t="str">
        <f>IF(AND(ChurnData[[#This Row],[Contract]]="Month-to-month",ChurnData[[#This Row],[InternetService]]="Fiber optic",ChurnData[[#This Row],[TenureMonths]]&lt;=11),"High-risk","Other")</f>
        <v>Other</v>
      </c>
      <c r="U1093" t="str">
        <f>IF(ChurnData[[#This Row],[TenureMonths]]&lt;=11,"0-11",IF(ChurnData[[#This Row],[TenureMonths]]&lt;=23,"12-23",IF(ChurnData[[#This Row],[TenureMonths]]&lt;=35,"24-35",IF(ChurnData[[#This Row],[TenureMonths]]&lt;=47,"36-47",IF(ChurnData[[#This Row],[TenureMonths]]&lt;=59,"48-59","60-72")))))</f>
        <v>12-23</v>
      </c>
      <c r="V1093">
        <f>IF(ChurnData[[#This Row],[Churn]]="Yes",1,0)</f>
        <v>1</v>
      </c>
    </row>
    <row r="1094" spans="1:22" x14ac:dyDescent="0.35">
      <c r="A1094" t="s">
        <v>1141</v>
      </c>
      <c r="B1094" t="s">
        <v>36</v>
      </c>
      <c r="C1094">
        <v>1</v>
      </c>
      <c r="D1094" t="s">
        <v>21</v>
      </c>
      <c r="E1094" t="s">
        <v>21</v>
      </c>
      <c r="F1094" t="s">
        <v>58</v>
      </c>
      <c r="G1094" s="2">
        <v>24</v>
      </c>
      <c r="H1094" t="s">
        <v>20</v>
      </c>
      <c r="I1094" t="s">
        <v>32</v>
      </c>
      <c r="J1094" t="s">
        <v>20</v>
      </c>
      <c r="K1094" t="s">
        <v>21</v>
      </c>
      <c r="L1094" t="s">
        <v>33</v>
      </c>
      <c r="M1094" t="s">
        <v>20</v>
      </c>
      <c r="N1094" t="s">
        <v>34</v>
      </c>
      <c r="O1094" s="1">
        <v>56.68</v>
      </c>
      <c r="P1094" s="1">
        <v>1376.19</v>
      </c>
      <c r="Q1094">
        <v>6</v>
      </c>
      <c r="R1094" t="s">
        <v>20</v>
      </c>
      <c r="S1094" t="str">
        <f>IF(ChurnData[[#This Row],[MonthlyCharges]]&lt;=30,"1. Up to 30",IF(ChurnData[[#This Row],[MonthlyCharges]]&lt;=50,"2. 31-50",IF(ChurnData[[#This Row],[MonthlyCharges]]&lt;=70,"3. 51-70",IF(ChurnData[[#This Row],[MonthlyCharges]]&lt;=90,"4. 71-90","5. Over 90"))))</f>
        <v>3. 51-70</v>
      </c>
      <c r="T1094" t="str">
        <f>IF(AND(ChurnData[[#This Row],[Contract]]="Month-to-month",ChurnData[[#This Row],[InternetService]]="Fiber optic",ChurnData[[#This Row],[TenureMonths]]&lt;=11),"High-risk","Other")</f>
        <v>Other</v>
      </c>
      <c r="U1094" t="str">
        <f>IF(ChurnData[[#This Row],[TenureMonths]]&lt;=11,"0-11",IF(ChurnData[[#This Row],[TenureMonths]]&lt;=23,"12-23",IF(ChurnData[[#This Row],[TenureMonths]]&lt;=35,"24-35",IF(ChurnData[[#This Row],[TenureMonths]]&lt;=47,"36-47",IF(ChurnData[[#This Row],[TenureMonths]]&lt;=59,"48-59","60-72")))))</f>
        <v>24-35</v>
      </c>
      <c r="V1094">
        <f>IF(ChurnData[[#This Row],[Churn]]="Yes",1,0)</f>
        <v>1</v>
      </c>
    </row>
    <row r="1095" spans="1:22" x14ac:dyDescent="0.35">
      <c r="A1095" t="s">
        <v>1142</v>
      </c>
      <c r="B1095" t="s">
        <v>19</v>
      </c>
      <c r="C1095">
        <v>0</v>
      </c>
      <c r="D1095" t="s">
        <v>20</v>
      </c>
      <c r="E1095" t="s">
        <v>21</v>
      </c>
      <c r="F1095" t="s">
        <v>22</v>
      </c>
      <c r="G1095" s="2">
        <v>57</v>
      </c>
      <c r="H1095" t="s">
        <v>21</v>
      </c>
      <c r="I1095" t="s">
        <v>32</v>
      </c>
      <c r="J1095" t="s">
        <v>21</v>
      </c>
      <c r="K1095" t="s">
        <v>21</v>
      </c>
      <c r="L1095" t="s">
        <v>29</v>
      </c>
      <c r="M1095" t="s">
        <v>21</v>
      </c>
      <c r="N1095" t="s">
        <v>25</v>
      </c>
      <c r="O1095" s="1">
        <v>42.99</v>
      </c>
      <c r="P1095" s="1">
        <v>2386.64</v>
      </c>
      <c r="Q1095">
        <v>1</v>
      </c>
      <c r="R1095" t="s">
        <v>20</v>
      </c>
      <c r="S1095" t="str">
        <f>IF(ChurnData[[#This Row],[MonthlyCharges]]&lt;=30,"1. Up to 30",IF(ChurnData[[#This Row],[MonthlyCharges]]&lt;=50,"2. 31-50",IF(ChurnData[[#This Row],[MonthlyCharges]]&lt;=70,"3. 51-70",IF(ChurnData[[#This Row],[MonthlyCharges]]&lt;=90,"4. 71-90","5. Over 90"))))</f>
        <v>2. 31-50</v>
      </c>
      <c r="T1095" t="str">
        <f>IF(AND(ChurnData[[#This Row],[Contract]]="Month-to-month",ChurnData[[#This Row],[InternetService]]="Fiber optic",ChurnData[[#This Row],[TenureMonths]]&lt;=11),"High-risk","Other")</f>
        <v>Other</v>
      </c>
      <c r="U1095" t="str">
        <f>IF(ChurnData[[#This Row],[TenureMonths]]&lt;=11,"0-11",IF(ChurnData[[#This Row],[TenureMonths]]&lt;=23,"12-23",IF(ChurnData[[#This Row],[TenureMonths]]&lt;=35,"24-35",IF(ChurnData[[#This Row],[TenureMonths]]&lt;=47,"36-47",IF(ChurnData[[#This Row],[TenureMonths]]&lt;=59,"48-59","60-72")))))</f>
        <v>48-59</v>
      </c>
      <c r="V1095">
        <f>IF(ChurnData[[#This Row],[Churn]]="Yes",1,0)</f>
        <v>1</v>
      </c>
    </row>
    <row r="1096" spans="1:22" x14ac:dyDescent="0.35">
      <c r="A1096" t="s">
        <v>1143</v>
      </c>
      <c r="B1096" t="s">
        <v>19</v>
      </c>
      <c r="C1096">
        <v>0</v>
      </c>
      <c r="D1096" t="s">
        <v>21</v>
      </c>
      <c r="E1096" t="s">
        <v>21</v>
      </c>
      <c r="F1096" t="s">
        <v>41</v>
      </c>
      <c r="G1096" s="2">
        <v>67</v>
      </c>
      <c r="H1096" t="s">
        <v>20</v>
      </c>
      <c r="I1096" t="s">
        <v>23</v>
      </c>
      <c r="J1096" t="s">
        <v>20</v>
      </c>
      <c r="K1096" t="s">
        <v>21</v>
      </c>
      <c r="L1096" t="s">
        <v>24</v>
      </c>
      <c r="M1096" t="s">
        <v>20</v>
      </c>
      <c r="N1096" t="s">
        <v>25</v>
      </c>
      <c r="O1096" s="1">
        <v>90.18</v>
      </c>
      <c r="P1096" s="1">
        <v>6002</v>
      </c>
      <c r="Q1096">
        <v>5</v>
      </c>
      <c r="R1096" t="s">
        <v>21</v>
      </c>
      <c r="S1096" t="str">
        <f>IF(ChurnData[[#This Row],[MonthlyCharges]]&lt;=30,"1. Up to 30",IF(ChurnData[[#This Row],[MonthlyCharges]]&lt;=50,"2. 31-50",IF(ChurnData[[#This Row],[MonthlyCharges]]&lt;=70,"3. 51-70",IF(ChurnData[[#This Row],[MonthlyCharges]]&lt;=90,"4. 71-90","5. Over 90"))))</f>
        <v>5. Over 90</v>
      </c>
      <c r="T1096" t="str">
        <f>IF(AND(ChurnData[[#This Row],[Contract]]="Month-to-month",ChurnData[[#This Row],[InternetService]]="Fiber optic",ChurnData[[#This Row],[TenureMonths]]&lt;=11),"High-risk","Other")</f>
        <v>Other</v>
      </c>
      <c r="U1096" t="str">
        <f>IF(ChurnData[[#This Row],[TenureMonths]]&lt;=11,"0-11",IF(ChurnData[[#This Row],[TenureMonths]]&lt;=23,"12-23",IF(ChurnData[[#This Row],[TenureMonths]]&lt;=35,"24-35",IF(ChurnData[[#This Row],[TenureMonths]]&lt;=47,"36-47",IF(ChurnData[[#This Row],[TenureMonths]]&lt;=59,"48-59","60-72")))))</f>
        <v>60-72</v>
      </c>
      <c r="V1096">
        <f>IF(ChurnData[[#This Row],[Churn]]="Yes",1,0)</f>
        <v>0</v>
      </c>
    </row>
    <row r="1097" spans="1:22" x14ac:dyDescent="0.35">
      <c r="A1097" t="s">
        <v>1144</v>
      </c>
      <c r="B1097" t="s">
        <v>36</v>
      </c>
      <c r="C1097">
        <v>0</v>
      </c>
      <c r="D1097" t="s">
        <v>20</v>
      </c>
      <c r="E1097" t="s">
        <v>20</v>
      </c>
      <c r="F1097" t="s">
        <v>49</v>
      </c>
      <c r="G1097" s="2">
        <v>13</v>
      </c>
      <c r="H1097" t="s">
        <v>21</v>
      </c>
      <c r="I1097" t="s">
        <v>32</v>
      </c>
      <c r="J1097" t="s">
        <v>21</v>
      </c>
      <c r="K1097" t="s">
        <v>20</v>
      </c>
      <c r="L1097" t="s">
        <v>33</v>
      </c>
      <c r="M1097" t="s">
        <v>21</v>
      </c>
      <c r="N1097" t="s">
        <v>34</v>
      </c>
      <c r="O1097" s="1">
        <v>44.3</v>
      </c>
      <c r="P1097" s="1">
        <v>590.15</v>
      </c>
      <c r="Q1097">
        <v>2</v>
      </c>
      <c r="R1097" t="s">
        <v>21</v>
      </c>
      <c r="S1097" t="str">
        <f>IF(ChurnData[[#This Row],[MonthlyCharges]]&lt;=30,"1. Up to 30",IF(ChurnData[[#This Row],[MonthlyCharges]]&lt;=50,"2. 31-50",IF(ChurnData[[#This Row],[MonthlyCharges]]&lt;=70,"3. 51-70",IF(ChurnData[[#This Row],[MonthlyCharges]]&lt;=90,"4. 71-90","5. Over 90"))))</f>
        <v>2. 31-50</v>
      </c>
      <c r="T1097" t="str">
        <f>IF(AND(ChurnData[[#This Row],[Contract]]="Month-to-month",ChurnData[[#This Row],[InternetService]]="Fiber optic",ChurnData[[#This Row],[TenureMonths]]&lt;=11),"High-risk","Other")</f>
        <v>Other</v>
      </c>
      <c r="U1097" t="str">
        <f>IF(ChurnData[[#This Row],[TenureMonths]]&lt;=11,"0-11",IF(ChurnData[[#This Row],[TenureMonths]]&lt;=23,"12-23",IF(ChurnData[[#This Row],[TenureMonths]]&lt;=35,"24-35",IF(ChurnData[[#This Row],[TenureMonths]]&lt;=47,"36-47",IF(ChurnData[[#This Row],[TenureMonths]]&lt;=59,"48-59","60-72")))))</f>
        <v>12-23</v>
      </c>
      <c r="V1097">
        <f>IF(ChurnData[[#This Row],[Churn]]="Yes",1,0)</f>
        <v>0</v>
      </c>
    </row>
    <row r="1098" spans="1:22" x14ac:dyDescent="0.35">
      <c r="A1098" t="s">
        <v>1145</v>
      </c>
      <c r="B1098" t="s">
        <v>36</v>
      </c>
      <c r="C1098">
        <v>0</v>
      </c>
      <c r="D1098" t="s">
        <v>20</v>
      </c>
      <c r="E1098" t="s">
        <v>20</v>
      </c>
      <c r="F1098" t="s">
        <v>56</v>
      </c>
      <c r="G1098" s="2">
        <v>14</v>
      </c>
      <c r="H1098" t="s">
        <v>20</v>
      </c>
      <c r="I1098" t="s">
        <v>23</v>
      </c>
      <c r="J1098" t="s">
        <v>20</v>
      </c>
      <c r="K1098" t="s">
        <v>20</v>
      </c>
      <c r="L1098" t="s">
        <v>29</v>
      </c>
      <c r="M1098" t="s">
        <v>21</v>
      </c>
      <c r="N1098" t="s">
        <v>34</v>
      </c>
      <c r="O1098" s="1">
        <v>93.95</v>
      </c>
      <c r="P1098" s="1">
        <v>1336.35</v>
      </c>
      <c r="Q1098">
        <v>4</v>
      </c>
      <c r="R1098" t="s">
        <v>20</v>
      </c>
      <c r="S1098" t="str">
        <f>IF(ChurnData[[#This Row],[MonthlyCharges]]&lt;=30,"1. Up to 30",IF(ChurnData[[#This Row],[MonthlyCharges]]&lt;=50,"2. 31-50",IF(ChurnData[[#This Row],[MonthlyCharges]]&lt;=70,"3. 51-70",IF(ChurnData[[#This Row],[MonthlyCharges]]&lt;=90,"4. 71-90","5. Over 90"))))</f>
        <v>5. Over 90</v>
      </c>
      <c r="T1098" t="str">
        <f>IF(AND(ChurnData[[#This Row],[Contract]]="Month-to-month",ChurnData[[#This Row],[InternetService]]="Fiber optic",ChurnData[[#This Row],[TenureMonths]]&lt;=11),"High-risk","Other")</f>
        <v>Other</v>
      </c>
      <c r="U1098" t="str">
        <f>IF(ChurnData[[#This Row],[TenureMonths]]&lt;=11,"0-11",IF(ChurnData[[#This Row],[TenureMonths]]&lt;=23,"12-23",IF(ChurnData[[#This Row],[TenureMonths]]&lt;=35,"24-35",IF(ChurnData[[#This Row],[TenureMonths]]&lt;=47,"36-47",IF(ChurnData[[#This Row],[TenureMonths]]&lt;=59,"48-59","60-72")))))</f>
        <v>12-23</v>
      </c>
      <c r="V1098">
        <f>IF(ChurnData[[#This Row],[Churn]]="Yes",1,0)</f>
        <v>1</v>
      </c>
    </row>
    <row r="1099" spans="1:22" x14ac:dyDescent="0.35">
      <c r="A1099" t="s">
        <v>1146</v>
      </c>
      <c r="B1099" t="s">
        <v>19</v>
      </c>
      <c r="C1099">
        <v>0</v>
      </c>
      <c r="D1099" t="s">
        <v>20</v>
      </c>
      <c r="E1099" t="s">
        <v>21</v>
      </c>
      <c r="F1099" t="s">
        <v>49</v>
      </c>
      <c r="G1099" s="2">
        <v>49</v>
      </c>
      <c r="H1099" t="s">
        <v>20</v>
      </c>
      <c r="I1099" t="s">
        <v>23</v>
      </c>
      <c r="J1099" t="s">
        <v>21</v>
      </c>
      <c r="K1099" t="s">
        <v>21</v>
      </c>
      <c r="L1099" t="s">
        <v>29</v>
      </c>
      <c r="M1099" t="s">
        <v>20</v>
      </c>
      <c r="N1099" t="s">
        <v>34</v>
      </c>
      <c r="O1099" s="1">
        <v>82.95</v>
      </c>
      <c r="P1099" s="1">
        <v>4098.4799999999996</v>
      </c>
      <c r="Q1099">
        <v>2</v>
      </c>
      <c r="R1099" t="s">
        <v>20</v>
      </c>
      <c r="S1099" t="str">
        <f>IF(ChurnData[[#This Row],[MonthlyCharges]]&lt;=30,"1. Up to 30",IF(ChurnData[[#This Row],[MonthlyCharges]]&lt;=50,"2. 31-50",IF(ChurnData[[#This Row],[MonthlyCharges]]&lt;=70,"3. 51-70",IF(ChurnData[[#This Row],[MonthlyCharges]]&lt;=90,"4. 71-90","5. Over 90"))))</f>
        <v>4. 71-90</v>
      </c>
      <c r="T1099" t="str">
        <f>IF(AND(ChurnData[[#This Row],[Contract]]="Month-to-month",ChurnData[[#This Row],[InternetService]]="Fiber optic",ChurnData[[#This Row],[TenureMonths]]&lt;=11),"High-risk","Other")</f>
        <v>Other</v>
      </c>
      <c r="U1099" t="str">
        <f>IF(ChurnData[[#This Row],[TenureMonths]]&lt;=11,"0-11",IF(ChurnData[[#This Row],[TenureMonths]]&lt;=23,"12-23",IF(ChurnData[[#This Row],[TenureMonths]]&lt;=35,"24-35",IF(ChurnData[[#This Row],[TenureMonths]]&lt;=47,"36-47",IF(ChurnData[[#This Row],[TenureMonths]]&lt;=59,"48-59","60-72")))))</f>
        <v>48-59</v>
      </c>
      <c r="V1099">
        <f>IF(ChurnData[[#This Row],[Churn]]="Yes",1,0)</f>
        <v>1</v>
      </c>
    </row>
    <row r="1100" spans="1:22" x14ac:dyDescent="0.35">
      <c r="A1100" t="s">
        <v>1147</v>
      </c>
      <c r="B1100" t="s">
        <v>36</v>
      </c>
      <c r="C1100">
        <v>0</v>
      </c>
      <c r="D1100" t="s">
        <v>20</v>
      </c>
      <c r="E1100" t="s">
        <v>20</v>
      </c>
      <c r="F1100" t="s">
        <v>47</v>
      </c>
      <c r="G1100" s="2">
        <v>54</v>
      </c>
      <c r="H1100" t="s">
        <v>20</v>
      </c>
      <c r="I1100" t="s">
        <v>21</v>
      </c>
      <c r="J1100" t="s">
        <v>28</v>
      </c>
      <c r="K1100" t="s">
        <v>28</v>
      </c>
      <c r="L1100" t="s">
        <v>24</v>
      </c>
      <c r="M1100" t="s">
        <v>20</v>
      </c>
      <c r="N1100" t="s">
        <v>43</v>
      </c>
      <c r="O1100" s="1">
        <v>18.55</v>
      </c>
      <c r="P1100" s="1">
        <v>1016.97</v>
      </c>
      <c r="Q1100">
        <v>1</v>
      </c>
      <c r="R1100" t="s">
        <v>21</v>
      </c>
      <c r="S1100" t="str">
        <f>IF(ChurnData[[#This Row],[MonthlyCharges]]&lt;=30,"1. Up to 30",IF(ChurnData[[#This Row],[MonthlyCharges]]&lt;=50,"2. 31-50",IF(ChurnData[[#This Row],[MonthlyCharges]]&lt;=70,"3. 51-70",IF(ChurnData[[#This Row],[MonthlyCharges]]&lt;=90,"4. 71-90","5. Over 90"))))</f>
        <v>1. Up to 30</v>
      </c>
      <c r="T1100" t="str">
        <f>IF(AND(ChurnData[[#This Row],[Contract]]="Month-to-month",ChurnData[[#This Row],[InternetService]]="Fiber optic",ChurnData[[#This Row],[TenureMonths]]&lt;=11),"High-risk","Other")</f>
        <v>Other</v>
      </c>
      <c r="U1100" t="str">
        <f>IF(ChurnData[[#This Row],[TenureMonths]]&lt;=11,"0-11",IF(ChurnData[[#This Row],[TenureMonths]]&lt;=23,"12-23",IF(ChurnData[[#This Row],[TenureMonths]]&lt;=35,"24-35",IF(ChurnData[[#This Row],[TenureMonths]]&lt;=47,"36-47",IF(ChurnData[[#This Row],[TenureMonths]]&lt;=59,"48-59","60-72")))))</f>
        <v>48-59</v>
      </c>
      <c r="V1100">
        <f>IF(ChurnData[[#This Row],[Churn]]="Yes",1,0)</f>
        <v>0</v>
      </c>
    </row>
    <row r="1101" spans="1:22" x14ac:dyDescent="0.35">
      <c r="A1101" t="s">
        <v>1148</v>
      </c>
      <c r="B1101" t="s">
        <v>19</v>
      </c>
      <c r="C1101">
        <v>0</v>
      </c>
      <c r="D1101" t="s">
        <v>20</v>
      </c>
      <c r="E1101" t="s">
        <v>21</v>
      </c>
      <c r="F1101" t="s">
        <v>49</v>
      </c>
      <c r="G1101" s="2">
        <v>43</v>
      </c>
      <c r="H1101" t="s">
        <v>21</v>
      </c>
      <c r="I1101" t="s">
        <v>32</v>
      </c>
      <c r="J1101" t="s">
        <v>21</v>
      </c>
      <c r="K1101" t="s">
        <v>21</v>
      </c>
      <c r="L1101" t="s">
        <v>29</v>
      </c>
      <c r="M1101" t="s">
        <v>21</v>
      </c>
      <c r="N1101" t="s">
        <v>25</v>
      </c>
      <c r="O1101" s="1">
        <v>49.11</v>
      </c>
      <c r="P1101" s="1">
        <v>2073.3200000000002</v>
      </c>
      <c r="Q1101">
        <v>4</v>
      </c>
      <c r="R1101" t="s">
        <v>21</v>
      </c>
      <c r="S1101" t="str">
        <f>IF(ChurnData[[#This Row],[MonthlyCharges]]&lt;=30,"1. Up to 30",IF(ChurnData[[#This Row],[MonthlyCharges]]&lt;=50,"2. 31-50",IF(ChurnData[[#This Row],[MonthlyCharges]]&lt;=70,"3. 51-70",IF(ChurnData[[#This Row],[MonthlyCharges]]&lt;=90,"4. 71-90","5. Over 90"))))</f>
        <v>2. 31-50</v>
      </c>
      <c r="T1101" t="str">
        <f>IF(AND(ChurnData[[#This Row],[Contract]]="Month-to-month",ChurnData[[#This Row],[InternetService]]="Fiber optic",ChurnData[[#This Row],[TenureMonths]]&lt;=11),"High-risk","Other")</f>
        <v>Other</v>
      </c>
      <c r="U1101" t="str">
        <f>IF(ChurnData[[#This Row],[TenureMonths]]&lt;=11,"0-11",IF(ChurnData[[#This Row],[TenureMonths]]&lt;=23,"12-23",IF(ChurnData[[#This Row],[TenureMonths]]&lt;=35,"24-35",IF(ChurnData[[#This Row],[TenureMonths]]&lt;=47,"36-47",IF(ChurnData[[#This Row],[TenureMonths]]&lt;=59,"48-59","60-72")))))</f>
        <v>36-47</v>
      </c>
      <c r="V1101">
        <f>IF(ChurnData[[#This Row],[Churn]]="Yes",1,0)</f>
        <v>0</v>
      </c>
    </row>
    <row r="1102" spans="1:22" x14ac:dyDescent="0.35">
      <c r="A1102" t="s">
        <v>1149</v>
      </c>
      <c r="B1102" t="s">
        <v>19</v>
      </c>
      <c r="C1102">
        <v>1</v>
      </c>
      <c r="D1102" t="s">
        <v>21</v>
      </c>
      <c r="E1102" t="s">
        <v>21</v>
      </c>
      <c r="F1102" t="s">
        <v>22</v>
      </c>
      <c r="G1102" s="2">
        <v>30</v>
      </c>
      <c r="H1102" t="s">
        <v>20</v>
      </c>
      <c r="I1102" t="s">
        <v>23</v>
      </c>
      <c r="J1102" t="s">
        <v>20</v>
      </c>
      <c r="K1102" t="s">
        <v>21</v>
      </c>
      <c r="L1102" t="s">
        <v>29</v>
      </c>
      <c r="M1102" t="s">
        <v>21</v>
      </c>
      <c r="N1102" t="s">
        <v>30</v>
      </c>
      <c r="O1102" s="1">
        <v>84.84</v>
      </c>
      <c r="P1102" s="1">
        <v>2577.6799999999998</v>
      </c>
      <c r="Q1102">
        <v>2</v>
      </c>
      <c r="R1102" t="s">
        <v>21</v>
      </c>
      <c r="S1102" t="str">
        <f>IF(ChurnData[[#This Row],[MonthlyCharges]]&lt;=30,"1. Up to 30",IF(ChurnData[[#This Row],[MonthlyCharges]]&lt;=50,"2. 31-50",IF(ChurnData[[#This Row],[MonthlyCharges]]&lt;=70,"3. 51-70",IF(ChurnData[[#This Row],[MonthlyCharges]]&lt;=90,"4. 71-90","5. Over 90"))))</f>
        <v>4. 71-90</v>
      </c>
      <c r="T1102" t="str">
        <f>IF(AND(ChurnData[[#This Row],[Contract]]="Month-to-month",ChurnData[[#This Row],[InternetService]]="Fiber optic",ChurnData[[#This Row],[TenureMonths]]&lt;=11),"High-risk","Other")</f>
        <v>Other</v>
      </c>
      <c r="U1102" t="str">
        <f>IF(ChurnData[[#This Row],[TenureMonths]]&lt;=11,"0-11",IF(ChurnData[[#This Row],[TenureMonths]]&lt;=23,"12-23",IF(ChurnData[[#This Row],[TenureMonths]]&lt;=35,"24-35",IF(ChurnData[[#This Row],[TenureMonths]]&lt;=47,"36-47",IF(ChurnData[[#This Row],[TenureMonths]]&lt;=59,"48-59","60-72")))))</f>
        <v>24-35</v>
      </c>
      <c r="V1102">
        <f>IF(ChurnData[[#This Row],[Churn]]="Yes",1,0)</f>
        <v>0</v>
      </c>
    </row>
    <row r="1103" spans="1:22" x14ac:dyDescent="0.35">
      <c r="A1103" t="s">
        <v>1150</v>
      </c>
      <c r="B1103" t="s">
        <v>19</v>
      </c>
      <c r="C1103">
        <v>0</v>
      </c>
      <c r="D1103" t="s">
        <v>20</v>
      </c>
      <c r="E1103" t="s">
        <v>21</v>
      </c>
      <c r="F1103" t="s">
        <v>37</v>
      </c>
      <c r="G1103" s="2">
        <v>14</v>
      </c>
      <c r="H1103" t="s">
        <v>20</v>
      </c>
      <c r="I1103" t="s">
        <v>32</v>
      </c>
      <c r="J1103" t="s">
        <v>21</v>
      </c>
      <c r="K1103" t="s">
        <v>21</v>
      </c>
      <c r="L1103" t="s">
        <v>33</v>
      </c>
      <c r="M1103" t="s">
        <v>20</v>
      </c>
      <c r="N1103" t="s">
        <v>30</v>
      </c>
      <c r="O1103" s="1">
        <v>56.22</v>
      </c>
      <c r="P1103" s="1">
        <v>799.77</v>
      </c>
      <c r="Q1103">
        <v>1</v>
      </c>
      <c r="R1103" t="s">
        <v>20</v>
      </c>
      <c r="S1103" t="str">
        <f>IF(ChurnData[[#This Row],[MonthlyCharges]]&lt;=30,"1. Up to 30",IF(ChurnData[[#This Row],[MonthlyCharges]]&lt;=50,"2. 31-50",IF(ChurnData[[#This Row],[MonthlyCharges]]&lt;=70,"3. 51-70",IF(ChurnData[[#This Row],[MonthlyCharges]]&lt;=90,"4. 71-90","5. Over 90"))))</f>
        <v>3. 51-70</v>
      </c>
      <c r="T1103" t="str">
        <f>IF(AND(ChurnData[[#This Row],[Contract]]="Month-to-month",ChurnData[[#This Row],[InternetService]]="Fiber optic",ChurnData[[#This Row],[TenureMonths]]&lt;=11),"High-risk","Other")</f>
        <v>Other</v>
      </c>
      <c r="U1103" t="str">
        <f>IF(ChurnData[[#This Row],[TenureMonths]]&lt;=11,"0-11",IF(ChurnData[[#This Row],[TenureMonths]]&lt;=23,"12-23",IF(ChurnData[[#This Row],[TenureMonths]]&lt;=35,"24-35",IF(ChurnData[[#This Row],[TenureMonths]]&lt;=47,"36-47",IF(ChurnData[[#This Row],[TenureMonths]]&lt;=59,"48-59","60-72")))))</f>
        <v>12-23</v>
      </c>
      <c r="V1103">
        <f>IF(ChurnData[[#This Row],[Churn]]="Yes",1,0)</f>
        <v>1</v>
      </c>
    </row>
    <row r="1104" spans="1:22" x14ac:dyDescent="0.35">
      <c r="A1104" t="s">
        <v>1151</v>
      </c>
      <c r="B1104" t="s">
        <v>36</v>
      </c>
      <c r="C1104">
        <v>0</v>
      </c>
      <c r="D1104" t="s">
        <v>21</v>
      </c>
      <c r="E1104" t="s">
        <v>21</v>
      </c>
      <c r="F1104" t="s">
        <v>49</v>
      </c>
      <c r="G1104" s="2">
        <v>9</v>
      </c>
      <c r="H1104" t="s">
        <v>20</v>
      </c>
      <c r="I1104" t="s">
        <v>23</v>
      </c>
      <c r="J1104" t="s">
        <v>21</v>
      </c>
      <c r="K1104" t="s">
        <v>21</v>
      </c>
      <c r="L1104" t="s">
        <v>33</v>
      </c>
      <c r="M1104" t="s">
        <v>21</v>
      </c>
      <c r="N1104" t="s">
        <v>25</v>
      </c>
      <c r="O1104" s="1">
        <v>87.01</v>
      </c>
      <c r="P1104" s="1">
        <v>787.05</v>
      </c>
      <c r="Q1104">
        <v>2</v>
      </c>
      <c r="R1104" t="s">
        <v>20</v>
      </c>
      <c r="S1104" t="str">
        <f>IF(ChurnData[[#This Row],[MonthlyCharges]]&lt;=30,"1. Up to 30",IF(ChurnData[[#This Row],[MonthlyCharges]]&lt;=50,"2. 31-50",IF(ChurnData[[#This Row],[MonthlyCharges]]&lt;=70,"3. 51-70",IF(ChurnData[[#This Row],[MonthlyCharges]]&lt;=90,"4. 71-90","5. Over 90"))))</f>
        <v>4. 71-90</v>
      </c>
      <c r="T1104" t="str">
        <f>IF(AND(ChurnData[[#This Row],[Contract]]="Month-to-month",ChurnData[[#This Row],[InternetService]]="Fiber optic",ChurnData[[#This Row],[TenureMonths]]&lt;=11),"High-risk","Other")</f>
        <v>High-risk</v>
      </c>
      <c r="U1104" t="str">
        <f>IF(ChurnData[[#This Row],[TenureMonths]]&lt;=11,"0-11",IF(ChurnData[[#This Row],[TenureMonths]]&lt;=23,"12-23",IF(ChurnData[[#This Row],[TenureMonths]]&lt;=35,"24-35",IF(ChurnData[[#This Row],[TenureMonths]]&lt;=47,"36-47",IF(ChurnData[[#This Row],[TenureMonths]]&lt;=59,"48-59","60-72")))))</f>
        <v>0-11</v>
      </c>
      <c r="V1104">
        <f>IF(ChurnData[[#This Row],[Churn]]="Yes",1,0)</f>
        <v>1</v>
      </c>
    </row>
    <row r="1105" spans="1:22" x14ac:dyDescent="0.35">
      <c r="A1105" t="s">
        <v>1152</v>
      </c>
      <c r="B1105" t="s">
        <v>36</v>
      </c>
      <c r="C1105">
        <v>0</v>
      </c>
      <c r="D1105" t="s">
        <v>20</v>
      </c>
      <c r="E1105" t="s">
        <v>20</v>
      </c>
      <c r="F1105" t="s">
        <v>45</v>
      </c>
      <c r="G1105" s="2">
        <v>30</v>
      </c>
      <c r="H1105" t="s">
        <v>20</v>
      </c>
      <c r="I1105" t="s">
        <v>23</v>
      </c>
      <c r="J1105" t="s">
        <v>21</v>
      </c>
      <c r="K1105" t="s">
        <v>21</v>
      </c>
      <c r="L1105" t="s">
        <v>24</v>
      </c>
      <c r="M1105" t="s">
        <v>21</v>
      </c>
      <c r="N1105" t="s">
        <v>34</v>
      </c>
      <c r="O1105" s="1">
        <v>82.82</v>
      </c>
      <c r="P1105" s="1">
        <v>2453.3000000000002</v>
      </c>
      <c r="Q1105">
        <v>3</v>
      </c>
      <c r="R1105" t="s">
        <v>20</v>
      </c>
      <c r="S1105" t="str">
        <f>IF(ChurnData[[#This Row],[MonthlyCharges]]&lt;=30,"1. Up to 30",IF(ChurnData[[#This Row],[MonthlyCharges]]&lt;=50,"2. 31-50",IF(ChurnData[[#This Row],[MonthlyCharges]]&lt;=70,"3. 51-70",IF(ChurnData[[#This Row],[MonthlyCharges]]&lt;=90,"4. 71-90","5. Over 90"))))</f>
        <v>4. 71-90</v>
      </c>
      <c r="T1105" t="str">
        <f>IF(AND(ChurnData[[#This Row],[Contract]]="Month-to-month",ChurnData[[#This Row],[InternetService]]="Fiber optic",ChurnData[[#This Row],[TenureMonths]]&lt;=11),"High-risk","Other")</f>
        <v>Other</v>
      </c>
      <c r="U1105" t="str">
        <f>IF(ChurnData[[#This Row],[TenureMonths]]&lt;=11,"0-11",IF(ChurnData[[#This Row],[TenureMonths]]&lt;=23,"12-23",IF(ChurnData[[#This Row],[TenureMonths]]&lt;=35,"24-35",IF(ChurnData[[#This Row],[TenureMonths]]&lt;=47,"36-47",IF(ChurnData[[#This Row],[TenureMonths]]&lt;=59,"48-59","60-72")))))</f>
        <v>24-35</v>
      </c>
      <c r="V1105">
        <f>IF(ChurnData[[#This Row],[Churn]]="Yes",1,0)</f>
        <v>1</v>
      </c>
    </row>
    <row r="1106" spans="1:22" x14ac:dyDescent="0.35">
      <c r="A1106" t="s">
        <v>1153</v>
      </c>
      <c r="B1106" t="s">
        <v>36</v>
      </c>
      <c r="C1106">
        <v>0</v>
      </c>
      <c r="D1106" t="s">
        <v>20</v>
      </c>
      <c r="E1106" t="s">
        <v>21</v>
      </c>
      <c r="F1106" t="s">
        <v>75</v>
      </c>
      <c r="G1106" s="2">
        <v>39</v>
      </c>
      <c r="H1106" t="s">
        <v>20</v>
      </c>
      <c r="I1106" t="s">
        <v>21</v>
      </c>
      <c r="J1106" t="s">
        <v>28</v>
      </c>
      <c r="K1106" t="s">
        <v>28</v>
      </c>
      <c r="L1106" t="s">
        <v>33</v>
      </c>
      <c r="M1106" t="s">
        <v>21</v>
      </c>
      <c r="N1106" t="s">
        <v>25</v>
      </c>
      <c r="O1106" s="1">
        <v>21.66</v>
      </c>
      <c r="P1106" s="1">
        <v>826.15</v>
      </c>
      <c r="Q1106">
        <v>1</v>
      </c>
      <c r="R1106" t="s">
        <v>21</v>
      </c>
      <c r="S1106" t="str">
        <f>IF(ChurnData[[#This Row],[MonthlyCharges]]&lt;=30,"1. Up to 30",IF(ChurnData[[#This Row],[MonthlyCharges]]&lt;=50,"2. 31-50",IF(ChurnData[[#This Row],[MonthlyCharges]]&lt;=70,"3. 51-70",IF(ChurnData[[#This Row],[MonthlyCharges]]&lt;=90,"4. 71-90","5. Over 90"))))</f>
        <v>1. Up to 30</v>
      </c>
      <c r="T1106" t="str">
        <f>IF(AND(ChurnData[[#This Row],[Contract]]="Month-to-month",ChurnData[[#This Row],[InternetService]]="Fiber optic",ChurnData[[#This Row],[TenureMonths]]&lt;=11),"High-risk","Other")</f>
        <v>Other</v>
      </c>
      <c r="U1106" t="str">
        <f>IF(ChurnData[[#This Row],[TenureMonths]]&lt;=11,"0-11",IF(ChurnData[[#This Row],[TenureMonths]]&lt;=23,"12-23",IF(ChurnData[[#This Row],[TenureMonths]]&lt;=35,"24-35",IF(ChurnData[[#This Row],[TenureMonths]]&lt;=47,"36-47",IF(ChurnData[[#This Row],[TenureMonths]]&lt;=59,"48-59","60-72")))))</f>
        <v>36-47</v>
      </c>
      <c r="V1106">
        <f>IF(ChurnData[[#This Row],[Churn]]="Yes",1,0)</f>
        <v>0</v>
      </c>
    </row>
    <row r="1107" spans="1:22" x14ac:dyDescent="0.35">
      <c r="A1107" t="s">
        <v>1154</v>
      </c>
      <c r="B1107" t="s">
        <v>19</v>
      </c>
      <c r="C1107">
        <v>0</v>
      </c>
      <c r="D1107" t="s">
        <v>20</v>
      </c>
      <c r="E1107" t="s">
        <v>21</v>
      </c>
      <c r="F1107" t="s">
        <v>56</v>
      </c>
      <c r="G1107" s="2">
        <v>37</v>
      </c>
      <c r="H1107" t="s">
        <v>20</v>
      </c>
      <c r="I1107" t="s">
        <v>32</v>
      </c>
      <c r="J1107" t="s">
        <v>20</v>
      </c>
      <c r="K1107" t="s">
        <v>21</v>
      </c>
      <c r="L1107" t="s">
        <v>33</v>
      </c>
      <c r="M1107" t="s">
        <v>21</v>
      </c>
      <c r="N1107" t="s">
        <v>43</v>
      </c>
      <c r="O1107" s="1">
        <v>61.22</v>
      </c>
      <c r="P1107" s="1">
        <v>2251.83</v>
      </c>
      <c r="Q1107">
        <v>0</v>
      </c>
      <c r="R1107" t="s">
        <v>21</v>
      </c>
      <c r="S1107" t="str">
        <f>IF(ChurnData[[#This Row],[MonthlyCharges]]&lt;=30,"1. Up to 30",IF(ChurnData[[#This Row],[MonthlyCharges]]&lt;=50,"2. 31-50",IF(ChurnData[[#This Row],[MonthlyCharges]]&lt;=70,"3. 51-70",IF(ChurnData[[#This Row],[MonthlyCharges]]&lt;=90,"4. 71-90","5. Over 90"))))</f>
        <v>3. 51-70</v>
      </c>
      <c r="T1107" t="str">
        <f>IF(AND(ChurnData[[#This Row],[Contract]]="Month-to-month",ChurnData[[#This Row],[InternetService]]="Fiber optic",ChurnData[[#This Row],[TenureMonths]]&lt;=11),"High-risk","Other")</f>
        <v>Other</v>
      </c>
      <c r="U1107" t="str">
        <f>IF(ChurnData[[#This Row],[TenureMonths]]&lt;=11,"0-11",IF(ChurnData[[#This Row],[TenureMonths]]&lt;=23,"12-23",IF(ChurnData[[#This Row],[TenureMonths]]&lt;=35,"24-35",IF(ChurnData[[#This Row],[TenureMonths]]&lt;=47,"36-47",IF(ChurnData[[#This Row],[TenureMonths]]&lt;=59,"48-59","60-72")))))</f>
        <v>36-47</v>
      </c>
      <c r="V1107">
        <f>IF(ChurnData[[#This Row],[Churn]]="Yes",1,0)</f>
        <v>0</v>
      </c>
    </row>
    <row r="1108" spans="1:22" x14ac:dyDescent="0.35">
      <c r="A1108" t="s">
        <v>1155</v>
      </c>
      <c r="B1108" t="s">
        <v>36</v>
      </c>
      <c r="C1108">
        <v>0</v>
      </c>
      <c r="D1108" t="s">
        <v>20</v>
      </c>
      <c r="E1108" t="s">
        <v>20</v>
      </c>
      <c r="F1108" t="s">
        <v>27</v>
      </c>
      <c r="G1108" s="2">
        <v>29</v>
      </c>
      <c r="H1108" t="s">
        <v>20</v>
      </c>
      <c r="I1108" t="s">
        <v>32</v>
      </c>
      <c r="J1108" t="s">
        <v>20</v>
      </c>
      <c r="K1108" t="s">
        <v>21</v>
      </c>
      <c r="L1108" t="s">
        <v>33</v>
      </c>
      <c r="M1108" t="s">
        <v>21</v>
      </c>
      <c r="N1108" t="s">
        <v>25</v>
      </c>
      <c r="O1108" s="1">
        <v>66.86</v>
      </c>
      <c r="P1108" s="1">
        <v>1912.56</v>
      </c>
      <c r="Q1108">
        <v>0</v>
      </c>
      <c r="R1108" t="s">
        <v>20</v>
      </c>
      <c r="S1108" t="str">
        <f>IF(ChurnData[[#This Row],[MonthlyCharges]]&lt;=30,"1. Up to 30",IF(ChurnData[[#This Row],[MonthlyCharges]]&lt;=50,"2. 31-50",IF(ChurnData[[#This Row],[MonthlyCharges]]&lt;=70,"3. 51-70",IF(ChurnData[[#This Row],[MonthlyCharges]]&lt;=90,"4. 71-90","5. Over 90"))))</f>
        <v>3. 51-70</v>
      </c>
      <c r="T1108" t="str">
        <f>IF(AND(ChurnData[[#This Row],[Contract]]="Month-to-month",ChurnData[[#This Row],[InternetService]]="Fiber optic",ChurnData[[#This Row],[TenureMonths]]&lt;=11),"High-risk","Other")</f>
        <v>Other</v>
      </c>
      <c r="U1108" t="str">
        <f>IF(ChurnData[[#This Row],[TenureMonths]]&lt;=11,"0-11",IF(ChurnData[[#This Row],[TenureMonths]]&lt;=23,"12-23",IF(ChurnData[[#This Row],[TenureMonths]]&lt;=35,"24-35",IF(ChurnData[[#This Row],[TenureMonths]]&lt;=47,"36-47",IF(ChurnData[[#This Row],[TenureMonths]]&lt;=59,"48-59","60-72")))))</f>
        <v>24-35</v>
      </c>
      <c r="V1108">
        <f>IF(ChurnData[[#This Row],[Churn]]="Yes",1,0)</f>
        <v>1</v>
      </c>
    </row>
    <row r="1109" spans="1:22" x14ac:dyDescent="0.35">
      <c r="A1109" t="s">
        <v>1156</v>
      </c>
      <c r="B1109" t="s">
        <v>36</v>
      </c>
      <c r="C1109">
        <v>0</v>
      </c>
      <c r="D1109" t="s">
        <v>20</v>
      </c>
      <c r="E1109" t="s">
        <v>20</v>
      </c>
      <c r="F1109" t="s">
        <v>56</v>
      </c>
      <c r="G1109" s="2">
        <v>4</v>
      </c>
      <c r="H1109" t="s">
        <v>20</v>
      </c>
      <c r="I1109" t="s">
        <v>32</v>
      </c>
      <c r="J1109" t="s">
        <v>21</v>
      </c>
      <c r="K1109" t="s">
        <v>21</v>
      </c>
      <c r="L1109" t="s">
        <v>33</v>
      </c>
      <c r="M1109" t="s">
        <v>20</v>
      </c>
      <c r="N1109" t="s">
        <v>43</v>
      </c>
      <c r="O1109" s="1">
        <v>44.24</v>
      </c>
      <c r="P1109" s="1">
        <v>171.69</v>
      </c>
      <c r="Q1109">
        <v>0</v>
      </c>
      <c r="R1109" t="s">
        <v>21</v>
      </c>
      <c r="S1109" t="str">
        <f>IF(ChurnData[[#This Row],[MonthlyCharges]]&lt;=30,"1. Up to 30",IF(ChurnData[[#This Row],[MonthlyCharges]]&lt;=50,"2. 31-50",IF(ChurnData[[#This Row],[MonthlyCharges]]&lt;=70,"3. 51-70",IF(ChurnData[[#This Row],[MonthlyCharges]]&lt;=90,"4. 71-90","5. Over 90"))))</f>
        <v>2. 31-50</v>
      </c>
      <c r="T1109" t="str">
        <f>IF(AND(ChurnData[[#This Row],[Contract]]="Month-to-month",ChurnData[[#This Row],[InternetService]]="Fiber optic",ChurnData[[#This Row],[TenureMonths]]&lt;=11),"High-risk","Other")</f>
        <v>Other</v>
      </c>
      <c r="U1109" t="str">
        <f>IF(ChurnData[[#This Row],[TenureMonths]]&lt;=11,"0-11",IF(ChurnData[[#This Row],[TenureMonths]]&lt;=23,"12-23",IF(ChurnData[[#This Row],[TenureMonths]]&lt;=35,"24-35",IF(ChurnData[[#This Row],[TenureMonths]]&lt;=47,"36-47",IF(ChurnData[[#This Row],[TenureMonths]]&lt;=59,"48-59","60-72")))))</f>
        <v>0-11</v>
      </c>
      <c r="V1109">
        <f>IF(ChurnData[[#This Row],[Churn]]="Yes",1,0)</f>
        <v>0</v>
      </c>
    </row>
    <row r="1110" spans="1:22" x14ac:dyDescent="0.35">
      <c r="A1110" t="s">
        <v>1157</v>
      </c>
      <c r="B1110" t="s">
        <v>36</v>
      </c>
      <c r="C1110">
        <v>0</v>
      </c>
      <c r="D1110" t="s">
        <v>21</v>
      </c>
      <c r="E1110" t="s">
        <v>20</v>
      </c>
      <c r="F1110" t="s">
        <v>47</v>
      </c>
      <c r="G1110" s="2">
        <v>7</v>
      </c>
      <c r="H1110" t="s">
        <v>20</v>
      </c>
      <c r="I1110" t="s">
        <v>32</v>
      </c>
      <c r="J1110" t="s">
        <v>21</v>
      </c>
      <c r="K1110" t="s">
        <v>20</v>
      </c>
      <c r="L1110" t="s">
        <v>33</v>
      </c>
      <c r="M1110" t="s">
        <v>21</v>
      </c>
      <c r="N1110" t="s">
        <v>30</v>
      </c>
      <c r="O1110" s="1">
        <v>51.26</v>
      </c>
      <c r="P1110" s="1">
        <v>368.17</v>
      </c>
      <c r="Q1110">
        <v>2</v>
      </c>
      <c r="R1110" t="s">
        <v>21</v>
      </c>
      <c r="S1110" t="str">
        <f>IF(ChurnData[[#This Row],[MonthlyCharges]]&lt;=30,"1. Up to 30",IF(ChurnData[[#This Row],[MonthlyCharges]]&lt;=50,"2. 31-50",IF(ChurnData[[#This Row],[MonthlyCharges]]&lt;=70,"3. 51-70",IF(ChurnData[[#This Row],[MonthlyCharges]]&lt;=90,"4. 71-90","5. Over 90"))))</f>
        <v>3. 51-70</v>
      </c>
      <c r="T1110" t="str">
        <f>IF(AND(ChurnData[[#This Row],[Contract]]="Month-to-month",ChurnData[[#This Row],[InternetService]]="Fiber optic",ChurnData[[#This Row],[TenureMonths]]&lt;=11),"High-risk","Other")</f>
        <v>Other</v>
      </c>
      <c r="U1110" t="str">
        <f>IF(ChurnData[[#This Row],[TenureMonths]]&lt;=11,"0-11",IF(ChurnData[[#This Row],[TenureMonths]]&lt;=23,"12-23",IF(ChurnData[[#This Row],[TenureMonths]]&lt;=35,"24-35",IF(ChurnData[[#This Row],[TenureMonths]]&lt;=47,"36-47",IF(ChurnData[[#This Row],[TenureMonths]]&lt;=59,"48-59","60-72")))))</f>
        <v>0-11</v>
      </c>
      <c r="V1110">
        <f>IF(ChurnData[[#This Row],[Churn]]="Yes",1,0)</f>
        <v>0</v>
      </c>
    </row>
    <row r="1111" spans="1:22" x14ac:dyDescent="0.35">
      <c r="A1111" t="s">
        <v>1158</v>
      </c>
      <c r="B1111" t="s">
        <v>36</v>
      </c>
      <c r="C1111">
        <v>0</v>
      </c>
      <c r="D1111" t="s">
        <v>21</v>
      </c>
      <c r="E1111" t="s">
        <v>21</v>
      </c>
      <c r="F1111" t="s">
        <v>49</v>
      </c>
      <c r="G1111" s="2">
        <v>5</v>
      </c>
      <c r="H1111" t="s">
        <v>20</v>
      </c>
      <c r="I1111" t="s">
        <v>21</v>
      </c>
      <c r="J1111" t="s">
        <v>28</v>
      </c>
      <c r="K1111" t="s">
        <v>28</v>
      </c>
      <c r="L1111" t="s">
        <v>33</v>
      </c>
      <c r="M1111" t="s">
        <v>20</v>
      </c>
      <c r="N1111" t="s">
        <v>43</v>
      </c>
      <c r="O1111" s="1">
        <v>34.43</v>
      </c>
      <c r="P1111" s="1">
        <v>173.84</v>
      </c>
      <c r="Q1111">
        <v>3</v>
      </c>
      <c r="R1111" t="s">
        <v>20</v>
      </c>
      <c r="S1111" t="str">
        <f>IF(ChurnData[[#This Row],[MonthlyCharges]]&lt;=30,"1. Up to 30",IF(ChurnData[[#This Row],[MonthlyCharges]]&lt;=50,"2. 31-50",IF(ChurnData[[#This Row],[MonthlyCharges]]&lt;=70,"3. 51-70",IF(ChurnData[[#This Row],[MonthlyCharges]]&lt;=90,"4. 71-90","5. Over 90"))))</f>
        <v>2. 31-50</v>
      </c>
      <c r="T1111" t="str">
        <f>IF(AND(ChurnData[[#This Row],[Contract]]="Month-to-month",ChurnData[[#This Row],[InternetService]]="Fiber optic",ChurnData[[#This Row],[TenureMonths]]&lt;=11),"High-risk","Other")</f>
        <v>Other</v>
      </c>
      <c r="U1111" t="str">
        <f>IF(ChurnData[[#This Row],[TenureMonths]]&lt;=11,"0-11",IF(ChurnData[[#This Row],[TenureMonths]]&lt;=23,"12-23",IF(ChurnData[[#This Row],[TenureMonths]]&lt;=35,"24-35",IF(ChurnData[[#This Row],[TenureMonths]]&lt;=47,"36-47",IF(ChurnData[[#This Row],[TenureMonths]]&lt;=59,"48-59","60-72")))))</f>
        <v>0-11</v>
      </c>
      <c r="V1111">
        <f>IF(ChurnData[[#This Row],[Churn]]="Yes",1,0)</f>
        <v>1</v>
      </c>
    </row>
    <row r="1112" spans="1:22" x14ac:dyDescent="0.35">
      <c r="A1112" t="s">
        <v>1159</v>
      </c>
      <c r="B1112" t="s">
        <v>19</v>
      </c>
      <c r="C1112">
        <v>0</v>
      </c>
      <c r="D1112" t="s">
        <v>21</v>
      </c>
      <c r="E1112" t="s">
        <v>21</v>
      </c>
      <c r="F1112" t="s">
        <v>75</v>
      </c>
      <c r="G1112" s="2">
        <v>21</v>
      </c>
      <c r="H1112" t="s">
        <v>20</v>
      </c>
      <c r="I1112" t="s">
        <v>32</v>
      </c>
      <c r="J1112" t="s">
        <v>20</v>
      </c>
      <c r="K1112" t="s">
        <v>21</v>
      </c>
      <c r="L1112" t="s">
        <v>29</v>
      </c>
      <c r="M1112" t="s">
        <v>20</v>
      </c>
      <c r="N1112" t="s">
        <v>30</v>
      </c>
      <c r="O1112" s="1">
        <v>60.54</v>
      </c>
      <c r="P1112" s="1">
        <v>1295.03</v>
      </c>
      <c r="Q1112">
        <v>0</v>
      </c>
      <c r="R1112" t="s">
        <v>21</v>
      </c>
      <c r="S1112" t="str">
        <f>IF(ChurnData[[#This Row],[MonthlyCharges]]&lt;=30,"1. Up to 30",IF(ChurnData[[#This Row],[MonthlyCharges]]&lt;=50,"2. 31-50",IF(ChurnData[[#This Row],[MonthlyCharges]]&lt;=70,"3. 51-70",IF(ChurnData[[#This Row],[MonthlyCharges]]&lt;=90,"4. 71-90","5. Over 90"))))</f>
        <v>3. 51-70</v>
      </c>
      <c r="T1112" t="str">
        <f>IF(AND(ChurnData[[#This Row],[Contract]]="Month-to-month",ChurnData[[#This Row],[InternetService]]="Fiber optic",ChurnData[[#This Row],[TenureMonths]]&lt;=11),"High-risk","Other")</f>
        <v>Other</v>
      </c>
      <c r="U1112" t="str">
        <f>IF(ChurnData[[#This Row],[TenureMonths]]&lt;=11,"0-11",IF(ChurnData[[#This Row],[TenureMonths]]&lt;=23,"12-23",IF(ChurnData[[#This Row],[TenureMonths]]&lt;=35,"24-35",IF(ChurnData[[#This Row],[TenureMonths]]&lt;=47,"36-47",IF(ChurnData[[#This Row],[TenureMonths]]&lt;=59,"48-59","60-72")))))</f>
        <v>12-23</v>
      </c>
      <c r="V1112">
        <f>IF(ChurnData[[#This Row],[Churn]]="Yes",1,0)</f>
        <v>0</v>
      </c>
    </row>
    <row r="1113" spans="1:22" x14ac:dyDescent="0.35">
      <c r="A1113" t="s">
        <v>1160</v>
      </c>
      <c r="B1113" t="s">
        <v>36</v>
      </c>
      <c r="C1113">
        <v>0</v>
      </c>
      <c r="D1113" t="s">
        <v>21</v>
      </c>
      <c r="E1113" t="s">
        <v>21</v>
      </c>
      <c r="F1113" t="s">
        <v>75</v>
      </c>
      <c r="G1113" s="2">
        <v>22</v>
      </c>
      <c r="H1113" t="s">
        <v>20</v>
      </c>
      <c r="I1113" t="s">
        <v>32</v>
      </c>
      <c r="J1113" t="s">
        <v>21</v>
      </c>
      <c r="K1113" t="s">
        <v>20</v>
      </c>
      <c r="L1113" t="s">
        <v>33</v>
      </c>
      <c r="M1113" t="s">
        <v>21</v>
      </c>
      <c r="N1113" t="s">
        <v>43</v>
      </c>
      <c r="O1113" s="1">
        <v>62.59</v>
      </c>
      <c r="P1113" s="1">
        <v>1397.35</v>
      </c>
      <c r="Q1113">
        <v>2</v>
      </c>
      <c r="R1113" t="s">
        <v>21</v>
      </c>
      <c r="S1113" t="str">
        <f>IF(ChurnData[[#This Row],[MonthlyCharges]]&lt;=30,"1. Up to 30",IF(ChurnData[[#This Row],[MonthlyCharges]]&lt;=50,"2. 31-50",IF(ChurnData[[#This Row],[MonthlyCharges]]&lt;=70,"3. 51-70",IF(ChurnData[[#This Row],[MonthlyCharges]]&lt;=90,"4. 71-90","5. Over 90"))))</f>
        <v>3. 51-70</v>
      </c>
      <c r="T1113" t="str">
        <f>IF(AND(ChurnData[[#This Row],[Contract]]="Month-to-month",ChurnData[[#This Row],[InternetService]]="Fiber optic",ChurnData[[#This Row],[TenureMonths]]&lt;=11),"High-risk","Other")</f>
        <v>Other</v>
      </c>
      <c r="U1113" t="str">
        <f>IF(ChurnData[[#This Row],[TenureMonths]]&lt;=11,"0-11",IF(ChurnData[[#This Row],[TenureMonths]]&lt;=23,"12-23",IF(ChurnData[[#This Row],[TenureMonths]]&lt;=35,"24-35",IF(ChurnData[[#This Row],[TenureMonths]]&lt;=47,"36-47",IF(ChurnData[[#This Row],[TenureMonths]]&lt;=59,"48-59","60-72")))))</f>
        <v>12-23</v>
      </c>
      <c r="V1113">
        <f>IF(ChurnData[[#This Row],[Churn]]="Yes",1,0)</f>
        <v>0</v>
      </c>
    </row>
    <row r="1114" spans="1:22" x14ac:dyDescent="0.35">
      <c r="A1114" t="s">
        <v>1161</v>
      </c>
      <c r="B1114" t="s">
        <v>36</v>
      </c>
      <c r="C1114">
        <v>0</v>
      </c>
      <c r="D1114" t="s">
        <v>21</v>
      </c>
      <c r="E1114" t="s">
        <v>21</v>
      </c>
      <c r="F1114" t="s">
        <v>75</v>
      </c>
      <c r="G1114" s="2">
        <v>72</v>
      </c>
      <c r="H1114" t="s">
        <v>21</v>
      </c>
      <c r="I1114" t="s">
        <v>32</v>
      </c>
      <c r="J1114" t="s">
        <v>21</v>
      </c>
      <c r="K1114" t="s">
        <v>20</v>
      </c>
      <c r="L1114" t="s">
        <v>24</v>
      </c>
      <c r="M1114" t="s">
        <v>21</v>
      </c>
      <c r="N1114" t="s">
        <v>30</v>
      </c>
      <c r="O1114" s="1">
        <v>36.93</v>
      </c>
      <c r="P1114" s="1">
        <v>2652.75</v>
      </c>
      <c r="Q1114">
        <v>1</v>
      </c>
      <c r="R1114" t="s">
        <v>21</v>
      </c>
      <c r="S1114" t="str">
        <f>IF(ChurnData[[#This Row],[MonthlyCharges]]&lt;=30,"1. Up to 30",IF(ChurnData[[#This Row],[MonthlyCharges]]&lt;=50,"2. 31-50",IF(ChurnData[[#This Row],[MonthlyCharges]]&lt;=70,"3. 51-70",IF(ChurnData[[#This Row],[MonthlyCharges]]&lt;=90,"4. 71-90","5. Over 90"))))</f>
        <v>2. 31-50</v>
      </c>
      <c r="T1114" t="str">
        <f>IF(AND(ChurnData[[#This Row],[Contract]]="Month-to-month",ChurnData[[#This Row],[InternetService]]="Fiber optic",ChurnData[[#This Row],[TenureMonths]]&lt;=11),"High-risk","Other")</f>
        <v>Other</v>
      </c>
      <c r="U1114" t="str">
        <f>IF(ChurnData[[#This Row],[TenureMonths]]&lt;=11,"0-11",IF(ChurnData[[#This Row],[TenureMonths]]&lt;=23,"12-23",IF(ChurnData[[#This Row],[TenureMonths]]&lt;=35,"24-35",IF(ChurnData[[#This Row],[TenureMonths]]&lt;=47,"36-47",IF(ChurnData[[#This Row],[TenureMonths]]&lt;=59,"48-59","60-72")))))</f>
        <v>60-72</v>
      </c>
      <c r="V1114">
        <f>IF(ChurnData[[#This Row],[Churn]]="Yes",1,0)</f>
        <v>0</v>
      </c>
    </row>
    <row r="1115" spans="1:22" x14ac:dyDescent="0.35">
      <c r="A1115" t="s">
        <v>1162</v>
      </c>
      <c r="B1115" t="s">
        <v>36</v>
      </c>
      <c r="C1115">
        <v>0</v>
      </c>
      <c r="D1115" t="s">
        <v>21</v>
      </c>
      <c r="E1115" t="s">
        <v>21</v>
      </c>
      <c r="F1115" t="s">
        <v>75</v>
      </c>
      <c r="G1115" s="2">
        <v>72</v>
      </c>
      <c r="H1115" t="s">
        <v>20</v>
      </c>
      <c r="I1115" t="s">
        <v>21</v>
      </c>
      <c r="J1115" t="s">
        <v>28</v>
      </c>
      <c r="K1115" t="s">
        <v>28</v>
      </c>
      <c r="L1115" t="s">
        <v>29</v>
      </c>
      <c r="M1115" t="s">
        <v>21</v>
      </c>
      <c r="N1115" t="s">
        <v>30</v>
      </c>
      <c r="O1115" s="1">
        <v>38.659999999999997</v>
      </c>
      <c r="P1115" s="1">
        <v>2852.85</v>
      </c>
      <c r="Q1115">
        <v>0</v>
      </c>
      <c r="R1115" t="s">
        <v>21</v>
      </c>
      <c r="S1115" t="str">
        <f>IF(ChurnData[[#This Row],[MonthlyCharges]]&lt;=30,"1. Up to 30",IF(ChurnData[[#This Row],[MonthlyCharges]]&lt;=50,"2. 31-50",IF(ChurnData[[#This Row],[MonthlyCharges]]&lt;=70,"3. 51-70",IF(ChurnData[[#This Row],[MonthlyCharges]]&lt;=90,"4. 71-90","5. Over 90"))))</f>
        <v>2. 31-50</v>
      </c>
      <c r="T1115" t="str">
        <f>IF(AND(ChurnData[[#This Row],[Contract]]="Month-to-month",ChurnData[[#This Row],[InternetService]]="Fiber optic",ChurnData[[#This Row],[TenureMonths]]&lt;=11),"High-risk","Other")</f>
        <v>Other</v>
      </c>
      <c r="U1115" t="str">
        <f>IF(ChurnData[[#This Row],[TenureMonths]]&lt;=11,"0-11",IF(ChurnData[[#This Row],[TenureMonths]]&lt;=23,"12-23",IF(ChurnData[[#This Row],[TenureMonths]]&lt;=35,"24-35",IF(ChurnData[[#This Row],[TenureMonths]]&lt;=47,"36-47",IF(ChurnData[[#This Row],[TenureMonths]]&lt;=59,"48-59","60-72")))))</f>
        <v>60-72</v>
      </c>
      <c r="V1115">
        <f>IF(ChurnData[[#This Row],[Churn]]="Yes",1,0)</f>
        <v>0</v>
      </c>
    </row>
    <row r="1116" spans="1:22" x14ac:dyDescent="0.35">
      <c r="A1116" t="s">
        <v>1163</v>
      </c>
      <c r="B1116" t="s">
        <v>19</v>
      </c>
      <c r="C1116">
        <v>0</v>
      </c>
      <c r="D1116" t="s">
        <v>21</v>
      </c>
      <c r="E1116" t="s">
        <v>20</v>
      </c>
      <c r="F1116" t="s">
        <v>41</v>
      </c>
      <c r="G1116" s="2">
        <v>48</v>
      </c>
      <c r="H1116" t="s">
        <v>20</v>
      </c>
      <c r="I1116" t="s">
        <v>21</v>
      </c>
      <c r="J1116" t="s">
        <v>28</v>
      </c>
      <c r="K1116" t="s">
        <v>28</v>
      </c>
      <c r="L1116" t="s">
        <v>33</v>
      </c>
      <c r="M1116" t="s">
        <v>21</v>
      </c>
      <c r="N1116" t="s">
        <v>30</v>
      </c>
      <c r="O1116" s="1">
        <v>26.49</v>
      </c>
      <c r="P1116" s="1">
        <v>1276.3399999999999</v>
      </c>
      <c r="Q1116">
        <v>0</v>
      </c>
      <c r="R1116" t="s">
        <v>21</v>
      </c>
      <c r="S1116" t="str">
        <f>IF(ChurnData[[#This Row],[MonthlyCharges]]&lt;=30,"1. Up to 30",IF(ChurnData[[#This Row],[MonthlyCharges]]&lt;=50,"2. 31-50",IF(ChurnData[[#This Row],[MonthlyCharges]]&lt;=70,"3. 51-70",IF(ChurnData[[#This Row],[MonthlyCharges]]&lt;=90,"4. 71-90","5. Over 90"))))</f>
        <v>1. Up to 30</v>
      </c>
      <c r="T1116" t="str">
        <f>IF(AND(ChurnData[[#This Row],[Contract]]="Month-to-month",ChurnData[[#This Row],[InternetService]]="Fiber optic",ChurnData[[#This Row],[TenureMonths]]&lt;=11),"High-risk","Other")</f>
        <v>Other</v>
      </c>
      <c r="U1116" t="str">
        <f>IF(ChurnData[[#This Row],[TenureMonths]]&lt;=11,"0-11",IF(ChurnData[[#This Row],[TenureMonths]]&lt;=23,"12-23",IF(ChurnData[[#This Row],[TenureMonths]]&lt;=35,"24-35",IF(ChurnData[[#This Row],[TenureMonths]]&lt;=47,"36-47",IF(ChurnData[[#This Row],[TenureMonths]]&lt;=59,"48-59","60-72")))))</f>
        <v>48-59</v>
      </c>
      <c r="V1116">
        <f>IF(ChurnData[[#This Row],[Churn]]="Yes",1,0)</f>
        <v>0</v>
      </c>
    </row>
    <row r="1117" spans="1:22" x14ac:dyDescent="0.35">
      <c r="A1117" t="s">
        <v>1164</v>
      </c>
      <c r="B1117" t="s">
        <v>36</v>
      </c>
      <c r="C1117">
        <v>0</v>
      </c>
      <c r="D1117" t="s">
        <v>20</v>
      </c>
      <c r="E1117" t="s">
        <v>21</v>
      </c>
      <c r="F1117" t="s">
        <v>39</v>
      </c>
      <c r="G1117" s="2">
        <v>26</v>
      </c>
      <c r="H1117" t="s">
        <v>20</v>
      </c>
      <c r="I1117" t="s">
        <v>23</v>
      </c>
      <c r="J1117" t="s">
        <v>21</v>
      </c>
      <c r="K1117" t="s">
        <v>21</v>
      </c>
      <c r="L1117" t="s">
        <v>29</v>
      </c>
      <c r="M1117" t="s">
        <v>20</v>
      </c>
      <c r="N1117" t="s">
        <v>43</v>
      </c>
      <c r="O1117" s="1">
        <v>93.16</v>
      </c>
      <c r="P1117" s="1">
        <v>2451.73</v>
      </c>
      <c r="Q1117">
        <v>4</v>
      </c>
      <c r="R1117" t="s">
        <v>21</v>
      </c>
      <c r="S1117" t="str">
        <f>IF(ChurnData[[#This Row],[MonthlyCharges]]&lt;=30,"1. Up to 30",IF(ChurnData[[#This Row],[MonthlyCharges]]&lt;=50,"2. 31-50",IF(ChurnData[[#This Row],[MonthlyCharges]]&lt;=70,"3. 51-70",IF(ChurnData[[#This Row],[MonthlyCharges]]&lt;=90,"4. 71-90","5. Over 90"))))</f>
        <v>5. Over 90</v>
      </c>
      <c r="T1117" t="str">
        <f>IF(AND(ChurnData[[#This Row],[Contract]]="Month-to-month",ChurnData[[#This Row],[InternetService]]="Fiber optic",ChurnData[[#This Row],[TenureMonths]]&lt;=11),"High-risk","Other")</f>
        <v>Other</v>
      </c>
      <c r="U1117" t="str">
        <f>IF(ChurnData[[#This Row],[TenureMonths]]&lt;=11,"0-11",IF(ChurnData[[#This Row],[TenureMonths]]&lt;=23,"12-23",IF(ChurnData[[#This Row],[TenureMonths]]&lt;=35,"24-35",IF(ChurnData[[#This Row],[TenureMonths]]&lt;=47,"36-47",IF(ChurnData[[#This Row],[TenureMonths]]&lt;=59,"48-59","60-72")))))</f>
        <v>24-35</v>
      </c>
      <c r="V1117">
        <f>IF(ChurnData[[#This Row],[Churn]]="Yes",1,0)</f>
        <v>0</v>
      </c>
    </row>
    <row r="1118" spans="1:22" x14ac:dyDescent="0.35">
      <c r="A1118" t="s">
        <v>1165</v>
      </c>
      <c r="B1118" t="s">
        <v>36</v>
      </c>
      <c r="C1118">
        <v>1</v>
      </c>
      <c r="D1118" t="s">
        <v>20</v>
      </c>
      <c r="E1118" t="s">
        <v>20</v>
      </c>
      <c r="F1118" t="s">
        <v>22</v>
      </c>
      <c r="G1118" s="2">
        <v>11</v>
      </c>
      <c r="H1118" t="s">
        <v>20</v>
      </c>
      <c r="I1118" t="s">
        <v>23</v>
      </c>
      <c r="J1118" t="s">
        <v>21</v>
      </c>
      <c r="K1118" t="s">
        <v>20</v>
      </c>
      <c r="L1118" t="s">
        <v>29</v>
      </c>
      <c r="M1118" t="s">
        <v>20</v>
      </c>
      <c r="N1118" t="s">
        <v>34</v>
      </c>
      <c r="O1118" s="1">
        <v>98.12</v>
      </c>
      <c r="P1118" s="1">
        <v>1074.8399999999999</v>
      </c>
      <c r="Q1118">
        <v>1</v>
      </c>
      <c r="R1118" t="s">
        <v>21</v>
      </c>
      <c r="S1118" t="str">
        <f>IF(ChurnData[[#This Row],[MonthlyCharges]]&lt;=30,"1. Up to 30",IF(ChurnData[[#This Row],[MonthlyCharges]]&lt;=50,"2. 31-50",IF(ChurnData[[#This Row],[MonthlyCharges]]&lt;=70,"3. 51-70",IF(ChurnData[[#This Row],[MonthlyCharges]]&lt;=90,"4. 71-90","5. Over 90"))))</f>
        <v>5. Over 90</v>
      </c>
      <c r="T1118" t="str">
        <f>IF(AND(ChurnData[[#This Row],[Contract]]="Month-to-month",ChurnData[[#This Row],[InternetService]]="Fiber optic",ChurnData[[#This Row],[TenureMonths]]&lt;=11),"High-risk","Other")</f>
        <v>Other</v>
      </c>
      <c r="U1118" t="str">
        <f>IF(ChurnData[[#This Row],[TenureMonths]]&lt;=11,"0-11",IF(ChurnData[[#This Row],[TenureMonths]]&lt;=23,"12-23",IF(ChurnData[[#This Row],[TenureMonths]]&lt;=35,"24-35",IF(ChurnData[[#This Row],[TenureMonths]]&lt;=47,"36-47",IF(ChurnData[[#This Row],[TenureMonths]]&lt;=59,"48-59","60-72")))))</f>
        <v>0-11</v>
      </c>
      <c r="V1118">
        <f>IF(ChurnData[[#This Row],[Churn]]="Yes",1,0)</f>
        <v>0</v>
      </c>
    </row>
    <row r="1119" spans="1:22" x14ac:dyDescent="0.35">
      <c r="A1119" t="s">
        <v>1166</v>
      </c>
      <c r="B1119" t="s">
        <v>36</v>
      </c>
      <c r="C1119">
        <v>0</v>
      </c>
      <c r="D1119" t="s">
        <v>20</v>
      </c>
      <c r="E1119" t="s">
        <v>20</v>
      </c>
      <c r="F1119" t="s">
        <v>41</v>
      </c>
      <c r="G1119" s="2">
        <v>10</v>
      </c>
      <c r="H1119" t="s">
        <v>20</v>
      </c>
      <c r="I1119" t="s">
        <v>32</v>
      </c>
      <c r="J1119" t="s">
        <v>20</v>
      </c>
      <c r="K1119" t="s">
        <v>21</v>
      </c>
      <c r="L1119" t="s">
        <v>33</v>
      </c>
      <c r="M1119" t="s">
        <v>20</v>
      </c>
      <c r="N1119" t="s">
        <v>43</v>
      </c>
      <c r="O1119" s="1">
        <v>56.57</v>
      </c>
      <c r="P1119" s="1">
        <v>582.19000000000005</v>
      </c>
      <c r="Q1119">
        <v>1</v>
      </c>
      <c r="R1119" t="s">
        <v>20</v>
      </c>
      <c r="S1119" t="str">
        <f>IF(ChurnData[[#This Row],[MonthlyCharges]]&lt;=30,"1. Up to 30",IF(ChurnData[[#This Row],[MonthlyCharges]]&lt;=50,"2. 31-50",IF(ChurnData[[#This Row],[MonthlyCharges]]&lt;=70,"3. 51-70",IF(ChurnData[[#This Row],[MonthlyCharges]]&lt;=90,"4. 71-90","5. Over 90"))))</f>
        <v>3. 51-70</v>
      </c>
      <c r="T1119" t="str">
        <f>IF(AND(ChurnData[[#This Row],[Contract]]="Month-to-month",ChurnData[[#This Row],[InternetService]]="Fiber optic",ChurnData[[#This Row],[TenureMonths]]&lt;=11),"High-risk","Other")</f>
        <v>Other</v>
      </c>
      <c r="U1119" t="str">
        <f>IF(ChurnData[[#This Row],[TenureMonths]]&lt;=11,"0-11",IF(ChurnData[[#This Row],[TenureMonths]]&lt;=23,"12-23",IF(ChurnData[[#This Row],[TenureMonths]]&lt;=35,"24-35",IF(ChurnData[[#This Row],[TenureMonths]]&lt;=47,"36-47",IF(ChurnData[[#This Row],[TenureMonths]]&lt;=59,"48-59","60-72")))))</f>
        <v>0-11</v>
      </c>
      <c r="V1119">
        <f>IF(ChurnData[[#This Row],[Churn]]="Yes",1,0)</f>
        <v>1</v>
      </c>
    </row>
    <row r="1120" spans="1:22" x14ac:dyDescent="0.35">
      <c r="A1120" t="s">
        <v>1167</v>
      </c>
      <c r="B1120" t="s">
        <v>19</v>
      </c>
      <c r="C1120">
        <v>0</v>
      </c>
      <c r="D1120" t="s">
        <v>20</v>
      </c>
      <c r="E1120" t="s">
        <v>21</v>
      </c>
      <c r="F1120" t="s">
        <v>65</v>
      </c>
      <c r="G1120" s="2">
        <v>62</v>
      </c>
      <c r="H1120" t="s">
        <v>20</v>
      </c>
      <c r="I1120" t="s">
        <v>21</v>
      </c>
      <c r="J1120" t="s">
        <v>28</v>
      </c>
      <c r="K1120" t="s">
        <v>28</v>
      </c>
      <c r="L1120" t="s">
        <v>29</v>
      </c>
      <c r="M1120" t="s">
        <v>21</v>
      </c>
      <c r="N1120" t="s">
        <v>34</v>
      </c>
      <c r="O1120" s="1">
        <v>32.44</v>
      </c>
      <c r="P1120" s="1">
        <v>2062.86</v>
      </c>
      <c r="Q1120">
        <v>2</v>
      </c>
      <c r="R1120" t="s">
        <v>21</v>
      </c>
      <c r="S1120" t="str">
        <f>IF(ChurnData[[#This Row],[MonthlyCharges]]&lt;=30,"1. Up to 30",IF(ChurnData[[#This Row],[MonthlyCharges]]&lt;=50,"2. 31-50",IF(ChurnData[[#This Row],[MonthlyCharges]]&lt;=70,"3. 51-70",IF(ChurnData[[#This Row],[MonthlyCharges]]&lt;=90,"4. 71-90","5. Over 90"))))</f>
        <v>2. 31-50</v>
      </c>
      <c r="T1120" t="str">
        <f>IF(AND(ChurnData[[#This Row],[Contract]]="Month-to-month",ChurnData[[#This Row],[InternetService]]="Fiber optic",ChurnData[[#This Row],[TenureMonths]]&lt;=11),"High-risk","Other")</f>
        <v>Other</v>
      </c>
      <c r="U1120" t="str">
        <f>IF(ChurnData[[#This Row],[TenureMonths]]&lt;=11,"0-11",IF(ChurnData[[#This Row],[TenureMonths]]&lt;=23,"12-23",IF(ChurnData[[#This Row],[TenureMonths]]&lt;=35,"24-35",IF(ChurnData[[#This Row],[TenureMonths]]&lt;=47,"36-47",IF(ChurnData[[#This Row],[TenureMonths]]&lt;=59,"48-59","60-72")))))</f>
        <v>60-72</v>
      </c>
      <c r="V1120">
        <f>IF(ChurnData[[#This Row],[Churn]]="Yes",1,0)</f>
        <v>0</v>
      </c>
    </row>
    <row r="1121" spans="1:22" x14ac:dyDescent="0.35">
      <c r="A1121" t="s">
        <v>1168</v>
      </c>
      <c r="B1121" t="s">
        <v>19</v>
      </c>
      <c r="C1121">
        <v>0</v>
      </c>
      <c r="D1121" t="s">
        <v>21</v>
      </c>
      <c r="E1121" t="s">
        <v>21</v>
      </c>
      <c r="F1121" t="s">
        <v>27</v>
      </c>
      <c r="G1121" s="2">
        <v>27</v>
      </c>
      <c r="H1121" t="s">
        <v>20</v>
      </c>
      <c r="I1121" t="s">
        <v>23</v>
      </c>
      <c r="J1121" t="s">
        <v>21</v>
      </c>
      <c r="K1121" t="s">
        <v>21</v>
      </c>
      <c r="L1121" t="s">
        <v>29</v>
      </c>
      <c r="M1121" t="s">
        <v>21</v>
      </c>
      <c r="N1121" t="s">
        <v>25</v>
      </c>
      <c r="O1121" s="1">
        <v>87.88</v>
      </c>
      <c r="P1121" s="1">
        <v>2401.91</v>
      </c>
      <c r="Q1121">
        <v>3</v>
      </c>
      <c r="R1121" t="s">
        <v>20</v>
      </c>
      <c r="S1121" t="str">
        <f>IF(ChurnData[[#This Row],[MonthlyCharges]]&lt;=30,"1. Up to 30",IF(ChurnData[[#This Row],[MonthlyCharges]]&lt;=50,"2. 31-50",IF(ChurnData[[#This Row],[MonthlyCharges]]&lt;=70,"3. 51-70",IF(ChurnData[[#This Row],[MonthlyCharges]]&lt;=90,"4. 71-90","5. Over 90"))))</f>
        <v>4. 71-90</v>
      </c>
      <c r="T1121" t="str">
        <f>IF(AND(ChurnData[[#This Row],[Contract]]="Month-to-month",ChurnData[[#This Row],[InternetService]]="Fiber optic",ChurnData[[#This Row],[TenureMonths]]&lt;=11),"High-risk","Other")</f>
        <v>Other</v>
      </c>
      <c r="U1121" t="str">
        <f>IF(ChurnData[[#This Row],[TenureMonths]]&lt;=11,"0-11",IF(ChurnData[[#This Row],[TenureMonths]]&lt;=23,"12-23",IF(ChurnData[[#This Row],[TenureMonths]]&lt;=35,"24-35",IF(ChurnData[[#This Row],[TenureMonths]]&lt;=47,"36-47",IF(ChurnData[[#This Row],[TenureMonths]]&lt;=59,"48-59","60-72")))))</f>
        <v>24-35</v>
      </c>
      <c r="V1121">
        <f>IF(ChurnData[[#This Row],[Churn]]="Yes",1,0)</f>
        <v>1</v>
      </c>
    </row>
    <row r="1122" spans="1:22" x14ac:dyDescent="0.35">
      <c r="A1122" t="s">
        <v>1169</v>
      </c>
      <c r="B1122" t="s">
        <v>19</v>
      </c>
      <c r="C1122">
        <v>1</v>
      </c>
      <c r="D1122" t="s">
        <v>21</v>
      </c>
      <c r="E1122" t="s">
        <v>21</v>
      </c>
      <c r="F1122" t="s">
        <v>27</v>
      </c>
      <c r="G1122" s="2">
        <v>28</v>
      </c>
      <c r="H1122" t="s">
        <v>20</v>
      </c>
      <c r="I1122" t="s">
        <v>23</v>
      </c>
      <c r="J1122" t="s">
        <v>21</v>
      </c>
      <c r="K1122" t="s">
        <v>20</v>
      </c>
      <c r="L1122" t="s">
        <v>33</v>
      </c>
      <c r="M1122" t="s">
        <v>20</v>
      </c>
      <c r="N1122" t="s">
        <v>43</v>
      </c>
      <c r="O1122" s="1">
        <v>91.69</v>
      </c>
      <c r="P1122" s="1">
        <v>2632.76</v>
      </c>
      <c r="Q1122">
        <v>5</v>
      </c>
      <c r="R1122" t="s">
        <v>20</v>
      </c>
      <c r="S1122" t="str">
        <f>IF(ChurnData[[#This Row],[MonthlyCharges]]&lt;=30,"1. Up to 30",IF(ChurnData[[#This Row],[MonthlyCharges]]&lt;=50,"2. 31-50",IF(ChurnData[[#This Row],[MonthlyCharges]]&lt;=70,"3. 51-70",IF(ChurnData[[#This Row],[MonthlyCharges]]&lt;=90,"4. 71-90","5. Over 90"))))</f>
        <v>5. Over 90</v>
      </c>
      <c r="T1122" t="str">
        <f>IF(AND(ChurnData[[#This Row],[Contract]]="Month-to-month",ChurnData[[#This Row],[InternetService]]="Fiber optic",ChurnData[[#This Row],[TenureMonths]]&lt;=11),"High-risk","Other")</f>
        <v>Other</v>
      </c>
      <c r="U1122" t="str">
        <f>IF(ChurnData[[#This Row],[TenureMonths]]&lt;=11,"0-11",IF(ChurnData[[#This Row],[TenureMonths]]&lt;=23,"12-23",IF(ChurnData[[#This Row],[TenureMonths]]&lt;=35,"24-35",IF(ChurnData[[#This Row],[TenureMonths]]&lt;=47,"36-47",IF(ChurnData[[#This Row],[TenureMonths]]&lt;=59,"48-59","60-72")))))</f>
        <v>24-35</v>
      </c>
      <c r="V1122">
        <f>IF(ChurnData[[#This Row],[Churn]]="Yes",1,0)</f>
        <v>1</v>
      </c>
    </row>
    <row r="1123" spans="1:22" x14ac:dyDescent="0.35">
      <c r="A1123" t="s">
        <v>1170</v>
      </c>
      <c r="B1123" t="s">
        <v>36</v>
      </c>
      <c r="C1123">
        <v>0</v>
      </c>
      <c r="D1123" t="s">
        <v>21</v>
      </c>
      <c r="E1123" t="s">
        <v>20</v>
      </c>
      <c r="F1123" t="s">
        <v>27</v>
      </c>
      <c r="G1123" s="2">
        <v>68</v>
      </c>
      <c r="H1123" t="s">
        <v>20</v>
      </c>
      <c r="I1123" t="s">
        <v>21</v>
      </c>
      <c r="J1123" t="s">
        <v>28</v>
      </c>
      <c r="K1123" t="s">
        <v>28</v>
      </c>
      <c r="L1123" t="s">
        <v>24</v>
      </c>
      <c r="M1123" t="s">
        <v>20</v>
      </c>
      <c r="N1123" t="s">
        <v>34</v>
      </c>
      <c r="O1123" s="1">
        <v>27.9</v>
      </c>
      <c r="P1123" s="1">
        <v>1851.81</v>
      </c>
      <c r="Q1123">
        <v>2</v>
      </c>
      <c r="R1123" t="s">
        <v>21</v>
      </c>
      <c r="S1123" t="str">
        <f>IF(ChurnData[[#This Row],[MonthlyCharges]]&lt;=30,"1. Up to 30",IF(ChurnData[[#This Row],[MonthlyCharges]]&lt;=50,"2. 31-50",IF(ChurnData[[#This Row],[MonthlyCharges]]&lt;=70,"3. 51-70",IF(ChurnData[[#This Row],[MonthlyCharges]]&lt;=90,"4. 71-90","5. Over 90"))))</f>
        <v>1. Up to 30</v>
      </c>
      <c r="T1123" t="str">
        <f>IF(AND(ChurnData[[#This Row],[Contract]]="Month-to-month",ChurnData[[#This Row],[InternetService]]="Fiber optic",ChurnData[[#This Row],[TenureMonths]]&lt;=11),"High-risk","Other")</f>
        <v>Other</v>
      </c>
      <c r="U1123" t="str">
        <f>IF(ChurnData[[#This Row],[TenureMonths]]&lt;=11,"0-11",IF(ChurnData[[#This Row],[TenureMonths]]&lt;=23,"12-23",IF(ChurnData[[#This Row],[TenureMonths]]&lt;=35,"24-35",IF(ChurnData[[#This Row],[TenureMonths]]&lt;=47,"36-47",IF(ChurnData[[#This Row],[TenureMonths]]&lt;=59,"48-59","60-72")))))</f>
        <v>60-72</v>
      </c>
      <c r="V1123">
        <f>IF(ChurnData[[#This Row],[Churn]]="Yes",1,0)</f>
        <v>0</v>
      </c>
    </row>
    <row r="1124" spans="1:22" x14ac:dyDescent="0.35">
      <c r="A1124" t="s">
        <v>1171</v>
      </c>
      <c r="B1124" t="s">
        <v>36</v>
      </c>
      <c r="C1124">
        <v>0</v>
      </c>
      <c r="D1124" t="s">
        <v>20</v>
      </c>
      <c r="E1124" t="s">
        <v>21</v>
      </c>
      <c r="F1124" t="s">
        <v>37</v>
      </c>
      <c r="G1124" s="2">
        <v>25</v>
      </c>
      <c r="H1124" t="s">
        <v>20</v>
      </c>
      <c r="I1124" t="s">
        <v>23</v>
      </c>
      <c r="J1124" t="s">
        <v>21</v>
      </c>
      <c r="K1124" t="s">
        <v>20</v>
      </c>
      <c r="L1124" t="s">
        <v>29</v>
      </c>
      <c r="M1124" t="s">
        <v>20</v>
      </c>
      <c r="N1124" t="s">
        <v>30</v>
      </c>
      <c r="O1124" s="1">
        <v>97.71</v>
      </c>
      <c r="P1124" s="1">
        <v>2408.4</v>
      </c>
      <c r="Q1124">
        <v>0</v>
      </c>
      <c r="R1124" t="s">
        <v>21</v>
      </c>
      <c r="S1124" t="str">
        <f>IF(ChurnData[[#This Row],[MonthlyCharges]]&lt;=30,"1. Up to 30",IF(ChurnData[[#This Row],[MonthlyCharges]]&lt;=50,"2. 31-50",IF(ChurnData[[#This Row],[MonthlyCharges]]&lt;=70,"3. 51-70",IF(ChurnData[[#This Row],[MonthlyCharges]]&lt;=90,"4. 71-90","5. Over 90"))))</f>
        <v>5. Over 90</v>
      </c>
      <c r="T1124" t="str">
        <f>IF(AND(ChurnData[[#This Row],[Contract]]="Month-to-month",ChurnData[[#This Row],[InternetService]]="Fiber optic",ChurnData[[#This Row],[TenureMonths]]&lt;=11),"High-risk","Other")</f>
        <v>Other</v>
      </c>
      <c r="U1124" t="str">
        <f>IF(ChurnData[[#This Row],[TenureMonths]]&lt;=11,"0-11",IF(ChurnData[[#This Row],[TenureMonths]]&lt;=23,"12-23",IF(ChurnData[[#This Row],[TenureMonths]]&lt;=35,"24-35",IF(ChurnData[[#This Row],[TenureMonths]]&lt;=47,"36-47",IF(ChurnData[[#This Row],[TenureMonths]]&lt;=59,"48-59","60-72")))))</f>
        <v>24-35</v>
      </c>
      <c r="V1124">
        <f>IF(ChurnData[[#This Row],[Churn]]="Yes",1,0)</f>
        <v>0</v>
      </c>
    </row>
    <row r="1125" spans="1:22" x14ac:dyDescent="0.35">
      <c r="A1125" t="s">
        <v>1172</v>
      </c>
      <c r="B1125" t="s">
        <v>36</v>
      </c>
      <c r="C1125">
        <v>0</v>
      </c>
      <c r="D1125" t="s">
        <v>20</v>
      </c>
      <c r="E1125" t="s">
        <v>21</v>
      </c>
      <c r="F1125" t="s">
        <v>37</v>
      </c>
      <c r="G1125" s="2">
        <v>68</v>
      </c>
      <c r="H1125" t="s">
        <v>20</v>
      </c>
      <c r="I1125" t="s">
        <v>21</v>
      </c>
      <c r="J1125" t="s">
        <v>28</v>
      </c>
      <c r="K1125" t="s">
        <v>28</v>
      </c>
      <c r="L1125" t="s">
        <v>33</v>
      </c>
      <c r="M1125" t="s">
        <v>20</v>
      </c>
      <c r="N1125" t="s">
        <v>30</v>
      </c>
      <c r="O1125" s="1">
        <v>26.13</v>
      </c>
      <c r="P1125" s="1">
        <v>1827.32</v>
      </c>
      <c r="Q1125">
        <v>0</v>
      </c>
      <c r="R1125" t="s">
        <v>21</v>
      </c>
      <c r="S1125" t="str">
        <f>IF(ChurnData[[#This Row],[MonthlyCharges]]&lt;=30,"1. Up to 30",IF(ChurnData[[#This Row],[MonthlyCharges]]&lt;=50,"2. 31-50",IF(ChurnData[[#This Row],[MonthlyCharges]]&lt;=70,"3. 51-70",IF(ChurnData[[#This Row],[MonthlyCharges]]&lt;=90,"4. 71-90","5. Over 90"))))</f>
        <v>1. Up to 30</v>
      </c>
      <c r="T1125" t="str">
        <f>IF(AND(ChurnData[[#This Row],[Contract]]="Month-to-month",ChurnData[[#This Row],[InternetService]]="Fiber optic",ChurnData[[#This Row],[TenureMonths]]&lt;=11),"High-risk","Other")</f>
        <v>Other</v>
      </c>
      <c r="U1125" t="str">
        <f>IF(ChurnData[[#This Row],[TenureMonths]]&lt;=11,"0-11",IF(ChurnData[[#This Row],[TenureMonths]]&lt;=23,"12-23",IF(ChurnData[[#This Row],[TenureMonths]]&lt;=35,"24-35",IF(ChurnData[[#This Row],[TenureMonths]]&lt;=47,"36-47",IF(ChurnData[[#This Row],[TenureMonths]]&lt;=59,"48-59","60-72")))))</f>
        <v>60-72</v>
      </c>
      <c r="V1125">
        <f>IF(ChurnData[[#This Row],[Churn]]="Yes",1,0)</f>
        <v>0</v>
      </c>
    </row>
    <row r="1126" spans="1:22" x14ac:dyDescent="0.35">
      <c r="A1126" t="s">
        <v>1173</v>
      </c>
      <c r="B1126" t="s">
        <v>19</v>
      </c>
      <c r="C1126">
        <v>0</v>
      </c>
      <c r="D1126" t="s">
        <v>21</v>
      </c>
      <c r="E1126" t="s">
        <v>21</v>
      </c>
      <c r="F1126" t="s">
        <v>47</v>
      </c>
      <c r="G1126" s="2">
        <v>40</v>
      </c>
      <c r="H1126" t="s">
        <v>20</v>
      </c>
      <c r="I1126" t="s">
        <v>23</v>
      </c>
      <c r="J1126" t="s">
        <v>21</v>
      </c>
      <c r="K1126" t="s">
        <v>20</v>
      </c>
      <c r="L1126" t="s">
        <v>24</v>
      </c>
      <c r="M1126" t="s">
        <v>20</v>
      </c>
      <c r="N1126" t="s">
        <v>43</v>
      </c>
      <c r="O1126" s="1">
        <v>99.72</v>
      </c>
      <c r="P1126" s="1">
        <v>3882.78</v>
      </c>
      <c r="Q1126">
        <v>0</v>
      </c>
      <c r="R1126" t="s">
        <v>21</v>
      </c>
      <c r="S1126" t="str">
        <f>IF(ChurnData[[#This Row],[MonthlyCharges]]&lt;=30,"1. Up to 30",IF(ChurnData[[#This Row],[MonthlyCharges]]&lt;=50,"2. 31-50",IF(ChurnData[[#This Row],[MonthlyCharges]]&lt;=70,"3. 51-70",IF(ChurnData[[#This Row],[MonthlyCharges]]&lt;=90,"4. 71-90","5. Over 90"))))</f>
        <v>5. Over 90</v>
      </c>
      <c r="T1126" t="str">
        <f>IF(AND(ChurnData[[#This Row],[Contract]]="Month-to-month",ChurnData[[#This Row],[InternetService]]="Fiber optic",ChurnData[[#This Row],[TenureMonths]]&lt;=11),"High-risk","Other")</f>
        <v>Other</v>
      </c>
      <c r="U1126" t="str">
        <f>IF(ChurnData[[#This Row],[TenureMonths]]&lt;=11,"0-11",IF(ChurnData[[#This Row],[TenureMonths]]&lt;=23,"12-23",IF(ChurnData[[#This Row],[TenureMonths]]&lt;=35,"24-35",IF(ChurnData[[#This Row],[TenureMonths]]&lt;=47,"36-47",IF(ChurnData[[#This Row],[TenureMonths]]&lt;=59,"48-59","60-72")))))</f>
        <v>36-47</v>
      </c>
      <c r="V1126">
        <f>IF(ChurnData[[#This Row],[Churn]]="Yes",1,0)</f>
        <v>0</v>
      </c>
    </row>
    <row r="1127" spans="1:22" x14ac:dyDescent="0.35">
      <c r="A1127" t="s">
        <v>1174</v>
      </c>
      <c r="B1127" t="s">
        <v>19</v>
      </c>
      <c r="C1127">
        <v>0</v>
      </c>
      <c r="D1127" t="s">
        <v>20</v>
      </c>
      <c r="E1127" t="s">
        <v>20</v>
      </c>
      <c r="F1127" t="s">
        <v>37</v>
      </c>
      <c r="G1127" s="2">
        <v>16</v>
      </c>
      <c r="H1127" t="s">
        <v>20</v>
      </c>
      <c r="I1127" t="s">
        <v>32</v>
      </c>
      <c r="J1127" t="s">
        <v>21</v>
      </c>
      <c r="K1127" t="s">
        <v>21</v>
      </c>
      <c r="L1127" t="s">
        <v>33</v>
      </c>
      <c r="M1127" t="s">
        <v>20</v>
      </c>
      <c r="N1127" t="s">
        <v>30</v>
      </c>
      <c r="O1127" s="1">
        <v>60.17</v>
      </c>
      <c r="P1127" s="1">
        <v>989.45</v>
      </c>
      <c r="Q1127">
        <v>1</v>
      </c>
      <c r="R1127" t="s">
        <v>20</v>
      </c>
      <c r="S1127" t="str">
        <f>IF(ChurnData[[#This Row],[MonthlyCharges]]&lt;=30,"1. Up to 30",IF(ChurnData[[#This Row],[MonthlyCharges]]&lt;=50,"2. 31-50",IF(ChurnData[[#This Row],[MonthlyCharges]]&lt;=70,"3. 51-70",IF(ChurnData[[#This Row],[MonthlyCharges]]&lt;=90,"4. 71-90","5. Over 90"))))</f>
        <v>3. 51-70</v>
      </c>
      <c r="T1127" t="str">
        <f>IF(AND(ChurnData[[#This Row],[Contract]]="Month-to-month",ChurnData[[#This Row],[InternetService]]="Fiber optic",ChurnData[[#This Row],[TenureMonths]]&lt;=11),"High-risk","Other")</f>
        <v>Other</v>
      </c>
      <c r="U1127" t="str">
        <f>IF(ChurnData[[#This Row],[TenureMonths]]&lt;=11,"0-11",IF(ChurnData[[#This Row],[TenureMonths]]&lt;=23,"12-23",IF(ChurnData[[#This Row],[TenureMonths]]&lt;=35,"24-35",IF(ChurnData[[#This Row],[TenureMonths]]&lt;=47,"36-47",IF(ChurnData[[#This Row],[TenureMonths]]&lt;=59,"48-59","60-72")))))</f>
        <v>12-23</v>
      </c>
      <c r="V1127">
        <f>IF(ChurnData[[#This Row],[Churn]]="Yes",1,0)</f>
        <v>1</v>
      </c>
    </row>
    <row r="1128" spans="1:22" x14ac:dyDescent="0.35">
      <c r="A1128" t="s">
        <v>1175</v>
      </c>
      <c r="B1128" t="s">
        <v>19</v>
      </c>
      <c r="C1128">
        <v>0</v>
      </c>
      <c r="D1128" t="s">
        <v>21</v>
      </c>
      <c r="E1128" t="s">
        <v>21</v>
      </c>
      <c r="F1128" t="s">
        <v>65</v>
      </c>
      <c r="G1128" s="2">
        <v>40</v>
      </c>
      <c r="H1128" t="s">
        <v>20</v>
      </c>
      <c r="I1128" t="s">
        <v>23</v>
      </c>
      <c r="J1128" t="s">
        <v>21</v>
      </c>
      <c r="K1128" t="s">
        <v>21</v>
      </c>
      <c r="L1128" t="s">
        <v>29</v>
      </c>
      <c r="M1128" t="s">
        <v>20</v>
      </c>
      <c r="N1128" t="s">
        <v>25</v>
      </c>
      <c r="O1128" s="1">
        <v>86.17</v>
      </c>
      <c r="P1128" s="1">
        <v>3423.01</v>
      </c>
      <c r="Q1128">
        <v>3</v>
      </c>
      <c r="R1128" t="s">
        <v>21</v>
      </c>
      <c r="S1128" t="str">
        <f>IF(ChurnData[[#This Row],[MonthlyCharges]]&lt;=30,"1. Up to 30",IF(ChurnData[[#This Row],[MonthlyCharges]]&lt;=50,"2. 31-50",IF(ChurnData[[#This Row],[MonthlyCharges]]&lt;=70,"3. 51-70",IF(ChurnData[[#This Row],[MonthlyCharges]]&lt;=90,"4. 71-90","5. Over 90"))))</f>
        <v>4. 71-90</v>
      </c>
      <c r="T1128" t="str">
        <f>IF(AND(ChurnData[[#This Row],[Contract]]="Month-to-month",ChurnData[[#This Row],[InternetService]]="Fiber optic",ChurnData[[#This Row],[TenureMonths]]&lt;=11),"High-risk","Other")</f>
        <v>Other</v>
      </c>
      <c r="U1128" t="str">
        <f>IF(ChurnData[[#This Row],[TenureMonths]]&lt;=11,"0-11",IF(ChurnData[[#This Row],[TenureMonths]]&lt;=23,"12-23",IF(ChurnData[[#This Row],[TenureMonths]]&lt;=35,"24-35",IF(ChurnData[[#This Row],[TenureMonths]]&lt;=47,"36-47",IF(ChurnData[[#This Row],[TenureMonths]]&lt;=59,"48-59","60-72")))))</f>
        <v>36-47</v>
      </c>
      <c r="V1128">
        <f>IF(ChurnData[[#This Row],[Churn]]="Yes",1,0)</f>
        <v>0</v>
      </c>
    </row>
    <row r="1129" spans="1:22" x14ac:dyDescent="0.35">
      <c r="A1129" t="s">
        <v>1176</v>
      </c>
      <c r="B1129" t="s">
        <v>36</v>
      </c>
      <c r="C1129">
        <v>0</v>
      </c>
      <c r="D1129" t="s">
        <v>21</v>
      </c>
      <c r="E1129" t="s">
        <v>21</v>
      </c>
      <c r="F1129" t="s">
        <v>37</v>
      </c>
      <c r="G1129" s="2">
        <v>22</v>
      </c>
      <c r="H1129" t="s">
        <v>20</v>
      </c>
      <c r="I1129" t="s">
        <v>32</v>
      </c>
      <c r="J1129" t="s">
        <v>21</v>
      </c>
      <c r="K1129" t="s">
        <v>21</v>
      </c>
      <c r="L1129" t="s">
        <v>33</v>
      </c>
      <c r="M1129" t="s">
        <v>20</v>
      </c>
      <c r="N1129" t="s">
        <v>30</v>
      </c>
      <c r="O1129" s="1">
        <v>50.56</v>
      </c>
      <c r="P1129" s="1">
        <v>1103.95</v>
      </c>
      <c r="Q1129">
        <v>2</v>
      </c>
      <c r="R1129" t="s">
        <v>20</v>
      </c>
      <c r="S1129" t="str">
        <f>IF(ChurnData[[#This Row],[MonthlyCharges]]&lt;=30,"1. Up to 30",IF(ChurnData[[#This Row],[MonthlyCharges]]&lt;=50,"2. 31-50",IF(ChurnData[[#This Row],[MonthlyCharges]]&lt;=70,"3. 51-70",IF(ChurnData[[#This Row],[MonthlyCharges]]&lt;=90,"4. 71-90","5. Over 90"))))</f>
        <v>3. 51-70</v>
      </c>
      <c r="T1129" t="str">
        <f>IF(AND(ChurnData[[#This Row],[Contract]]="Month-to-month",ChurnData[[#This Row],[InternetService]]="Fiber optic",ChurnData[[#This Row],[TenureMonths]]&lt;=11),"High-risk","Other")</f>
        <v>Other</v>
      </c>
      <c r="U1129" t="str">
        <f>IF(ChurnData[[#This Row],[TenureMonths]]&lt;=11,"0-11",IF(ChurnData[[#This Row],[TenureMonths]]&lt;=23,"12-23",IF(ChurnData[[#This Row],[TenureMonths]]&lt;=35,"24-35",IF(ChurnData[[#This Row],[TenureMonths]]&lt;=47,"36-47",IF(ChurnData[[#This Row],[TenureMonths]]&lt;=59,"48-59","60-72")))))</f>
        <v>12-23</v>
      </c>
      <c r="V1129">
        <f>IF(ChurnData[[#This Row],[Churn]]="Yes",1,0)</f>
        <v>1</v>
      </c>
    </row>
    <row r="1130" spans="1:22" x14ac:dyDescent="0.35">
      <c r="A1130" t="s">
        <v>1177</v>
      </c>
      <c r="B1130" t="s">
        <v>19</v>
      </c>
      <c r="C1130">
        <v>0</v>
      </c>
      <c r="D1130" t="s">
        <v>20</v>
      </c>
      <c r="E1130" t="s">
        <v>21</v>
      </c>
      <c r="F1130" t="s">
        <v>49</v>
      </c>
      <c r="G1130" s="2">
        <v>27</v>
      </c>
      <c r="H1130" t="s">
        <v>20</v>
      </c>
      <c r="I1130" t="s">
        <v>23</v>
      </c>
      <c r="J1130" t="s">
        <v>21</v>
      </c>
      <c r="K1130" t="s">
        <v>21</v>
      </c>
      <c r="L1130" t="s">
        <v>33</v>
      </c>
      <c r="M1130" t="s">
        <v>20</v>
      </c>
      <c r="N1130" t="s">
        <v>25</v>
      </c>
      <c r="O1130" s="1">
        <v>77.61</v>
      </c>
      <c r="P1130" s="1">
        <v>2111.2399999999998</v>
      </c>
      <c r="Q1130">
        <v>0</v>
      </c>
      <c r="R1130" t="s">
        <v>20</v>
      </c>
      <c r="S1130" t="str">
        <f>IF(ChurnData[[#This Row],[MonthlyCharges]]&lt;=30,"1. Up to 30",IF(ChurnData[[#This Row],[MonthlyCharges]]&lt;=50,"2. 31-50",IF(ChurnData[[#This Row],[MonthlyCharges]]&lt;=70,"3. 51-70",IF(ChurnData[[#This Row],[MonthlyCharges]]&lt;=90,"4. 71-90","5. Over 90"))))</f>
        <v>4. 71-90</v>
      </c>
      <c r="T1130" t="str">
        <f>IF(AND(ChurnData[[#This Row],[Contract]]="Month-to-month",ChurnData[[#This Row],[InternetService]]="Fiber optic",ChurnData[[#This Row],[TenureMonths]]&lt;=11),"High-risk","Other")</f>
        <v>Other</v>
      </c>
      <c r="U1130" t="str">
        <f>IF(ChurnData[[#This Row],[TenureMonths]]&lt;=11,"0-11",IF(ChurnData[[#This Row],[TenureMonths]]&lt;=23,"12-23",IF(ChurnData[[#This Row],[TenureMonths]]&lt;=35,"24-35",IF(ChurnData[[#This Row],[TenureMonths]]&lt;=47,"36-47",IF(ChurnData[[#This Row],[TenureMonths]]&lt;=59,"48-59","60-72")))))</f>
        <v>24-35</v>
      </c>
      <c r="V1130">
        <f>IF(ChurnData[[#This Row],[Churn]]="Yes",1,0)</f>
        <v>1</v>
      </c>
    </row>
    <row r="1131" spans="1:22" x14ac:dyDescent="0.35">
      <c r="A1131" t="s">
        <v>1178</v>
      </c>
      <c r="B1131" t="s">
        <v>19</v>
      </c>
      <c r="C1131">
        <v>0</v>
      </c>
      <c r="D1131" t="s">
        <v>21</v>
      </c>
      <c r="E1131" t="s">
        <v>20</v>
      </c>
      <c r="F1131" t="s">
        <v>49</v>
      </c>
      <c r="G1131" s="2">
        <v>14</v>
      </c>
      <c r="H1131" t="s">
        <v>20</v>
      </c>
      <c r="I1131" t="s">
        <v>23</v>
      </c>
      <c r="J1131" t="s">
        <v>21</v>
      </c>
      <c r="K1131" t="s">
        <v>21</v>
      </c>
      <c r="L1131" t="s">
        <v>33</v>
      </c>
      <c r="M1131" t="s">
        <v>20</v>
      </c>
      <c r="N1131" t="s">
        <v>25</v>
      </c>
      <c r="O1131" s="1">
        <v>87.25</v>
      </c>
      <c r="P1131" s="1">
        <v>1255.8599999999999</v>
      </c>
      <c r="Q1131">
        <v>2</v>
      </c>
      <c r="R1131" t="s">
        <v>20</v>
      </c>
      <c r="S1131" t="str">
        <f>IF(ChurnData[[#This Row],[MonthlyCharges]]&lt;=30,"1. Up to 30",IF(ChurnData[[#This Row],[MonthlyCharges]]&lt;=50,"2. 31-50",IF(ChurnData[[#This Row],[MonthlyCharges]]&lt;=70,"3. 51-70",IF(ChurnData[[#This Row],[MonthlyCharges]]&lt;=90,"4. 71-90","5. Over 90"))))</f>
        <v>4. 71-90</v>
      </c>
      <c r="T1131" t="str">
        <f>IF(AND(ChurnData[[#This Row],[Contract]]="Month-to-month",ChurnData[[#This Row],[InternetService]]="Fiber optic",ChurnData[[#This Row],[TenureMonths]]&lt;=11),"High-risk","Other")</f>
        <v>Other</v>
      </c>
      <c r="U1131" t="str">
        <f>IF(ChurnData[[#This Row],[TenureMonths]]&lt;=11,"0-11",IF(ChurnData[[#This Row],[TenureMonths]]&lt;=23,"12-23",IF(ChurnData[[#This Row],[TenureMonths]]&lt;=35,"24-35",IF(ChurnData[[#This Row],[TenureMonths]]&lt;=47,"36-47",IF(ChurnData[[#This Row],[TenureMonths]]&lt;=59,"48-59","60-72")))))</f>
        <v>12-23</v>
      </c>
      <c r="V1131">
        <f>IF(ChurnData[[#This Row],[Churn]]="Yes",1,0)</f>
        <v>1</v>
      </c>
    </row>
    <row r="1132" spans="1:22" x14ac:dyDescent="0.35">
      <c r="A1132" t="s">
        <v>1179</v>
      </c>
      <c r="B1132" t="s">
        <v>19</v>
      </c>
      <c r="C1132">
        <v>0</v>
      </c>
      <c r="D1132" t="s">
        <v>20</v>
      </c>
      <c r="E1132" t="s">
        <v>21</v>
      </c>
      <c r="F1132" t="s">
        <v>41</v>
      </c>
      <c r="G1132" s="2">
        <v>43</v>
      </c>
      <c r="H1132" t="s">
        <v>20</v>
      </c>
      <c r="I1132" t="s">
        <v>21</v>
      </c>
      <c r="J1132" t="s">
        <v>28</v>
      </c>
      <c r="K1132" t="s">
        <v>28</v>
      </c>
      <c r="L1132" t="s">
        <v>24</v>
      </c>
      <c r="M1132" t="s">
        <v>20</v>
      </c>
      <c r="N1132" t="s">
        <v>43</v>
      </c>
      <c r="O1132" s="1">
        <v>34.380000000000003</v>
      </c>
      <c r="P1132" s="1">
        <v>1480.13</v>
      </c>
      <c r="Q1132">
        <v>0</v>
      </c>
      <c r="R1132" t="s">
        <v>21</v>
      </c>
      <c r="S1132" t="str">
        <f>IF(ChurnData[[#This Row],[MonthlyCharges]]&lt;=30,"1. Up to 30",IF(ChurnData[[#This Row],[MonthlyCharges]]&lt;=50,"2. 31-50",IF(ChurnData[[#This Row],[MonthlyCharges]]&lt;=70,"3. 51-70",IF(ChurnData[[#This Row],[MonthlyCharges]]&lt;=90,"4. 71-90","5. Over 90"))))</f>
        <v>2. 31-50</v>
      </c>
      <c r="T1132" t="str">
        <f>IF(AND(ChurnData[[#This Row],[Contract]]="Month-to-month",ChurnData[[#This Row],[InternetService]]="Fiber optic",ChurnData[[#This Row],[TenureMonths]]&lt;=11),"High-risk","Other")</f>
        <v>Other</v>
      </c>
      <c r="U1132" t="str">
        <f>IF(ChurnData[[#This Row],[TenureMonths]]&lt;=11,"0-11",IF(ChurnData[[#This Row],[TenureMonths]]&lt;=23,"12-23",IF(ChurnData[[#This Row],[TenureMonths]]&lt;=35,"24-35",IF(ChurnData[[#This Row],[TenureMonths]]&lt;=47,"36-47",IF(ChurnData[[#This Row],[TenureMonths]]&lt;=59,"48-59","60-72")))))</f>
        <v>36-47</v>
      </c>
      <c r="V1132">
        <f>IF(ChurnData[[#This Row],[Churn]]="Yes",1,0)</f>
        <v>0</v>
      </c>
    </row>
    <row r="1133" spans="1:22" x14ac:dyDescent="0.35">
      <c r="A1133" t="s">
        <v>1180</v>
      </c>
      <c r="B1133" t="s">
        <v>19</v>
      </c>
      <c r="C1133">
        <v>0</v>
      </c>
      <c r="D1133" t="s">
        <v>21</v>
      </c>
      <c r="E1133" t="s">
        <v>21</v>
      </c>
      <c r="F1133" t="s">
        <v>37</v>
      </c>
      <c r="G1133" s="2">
        <v>69</v>
      </c>
      <c r="H1133" t="s">
        <v>20</v>
      </c>
      <c r="I1133" t="s">
        <v>21</v>
      </c>
      <c r="J1133" t="s">
        <v>28</v>
      </c>
      <c r="K1133" t="s">
        <v>28</v>
      </c>
      <c r="L1133" t="s">
        <v>24</v>
      </c>
      <c r="M1133" t="s">
        <v>20</v>
      </c>
      <c r="N1133" t="s">
        <v>30</v>
      </c>
      <c r="O1133" s="1">
        <v>24.37</v>
      </c>
      <c r="P1133" s="1">
        <v>1718.5</v>
      </c>
      <c r="Q1133">
        <v>2</v>
      </c>
      <c r="R1133" t="s">
        <v>21</v>
      </c>
      <c r="S1133" t="str">
        <f>IF(ChurnData[[#This Row],[MonthlyCharges]]&lt;=30,"1. Up to 30",IF(ChurnData[[#This Row],[MonthlyCharges]]&lt;=50,"2. 31-50",IF(ChurnData[[#This Row],[MonthlyCharges]]&lt;=70,"3. 51-70",IF(ChurnData[[#This Row],[MonthlyCharges]]&lt;=90,"4. 71-90","5. Over 90"))))</f>
        <v>1. Up to 30</v>
      </c>
      <c r="T1133" t="str">
        <f>IF(AND(ChurnData[[#This Row],[Contract]]="Month-to-month",ChurnData[[#This Row],[InternetService]]="Fiber optic",ChurnData[[#This Row],[TenureMonths]]&lt;=11),"High-risk","Other")</f>
        <v>Other</v>
      </c>
      <c r="U1133" t="str">
        <f>IF(ChurnData[[#This Row],[TenureMonths]]&lt;=11,"0-11",IF(ChurnData[[#This Row],[TenureMonths]]&lt;=23,"12-23",IF(ChurnData[[#This Row],[TenureMonths]]&lt;=35,"24-35",IF(ChurnData[[#This Row],[TenureMonths]]&lt;=47,"36-47",IF(ChurnData[[#This Row],[TenureMonths]]&lt;=59,"48-59","60-72")))))</f>
        <v>60-72</v>
      </c>
      <c r="V1133">
        <f>IF(ChurnData[[#This Row],[Churn]]="Yes",1,0)</f>
        <v>0</v>
      </c>
    </row>
    <row r="1134" spans="1:22" x14ac:dyDescent="0.35">
      <c r="A1134" t="s">
        <v>1181</v>
      </c>
      <c r="B1134" t="s">
        <v>36</v>
      </c>
      <c r="C1134">
        <v>0</v>
      </c>
      <c r="D1134" t="s">
        <v>20</v>
      </c>
      <c r="E1134" t="s">
        <v>20</v>
      </c>
      <c r="F1134" t="s">
        <v>41</v>
      </c>
      <c r="G1134" s="2">
        <v>33</v>
      </c>
      <c r="H1134" t="s">
        <v>20</v>
      </c>
      <c r="I1134" t="s">
        <v>32</v>
      </c>
      <c r="J1134" t="s">
        <v>20</v>
      </c>
      <c r="K1134" t="s">
        <v>21</v>
      </c>
      <c r="L1134" t="s">
        <v>33</v>
      </c>
      <c r="M1134" t="s">
        <v>20</v>
      </c>
      <c r="N1134" t="s">
        <v>25</v>
      </c>
      <c r="O1134" s="1">
        <v>53.95</v>
      </c>
      <c r="P1134" s="1">
        <v>1780.87</v>
      </c>
      <c r="Q1134">
        <v>1</v>
      </c>
      <c r="R1134" t="s">
        <v>21</v>
      </c>
      <c r="S1134" t="str">
        <f>IF(ChurnData[[#This Row],[MonthlyCharges]]&lt;=30,"1. Up to 30",IF(ChurnData[[#This Row],[MonthlyCharges]]&lt;=50,"2. 31-50",IF(ChurnData[[#This Row],[MonthlyCharges]]&lt;=70,"3. 51-70",IF(ChurnData[[#This Row],[MonthlyCharges]]&lt;=90,"4. 71-90","5. Over 90"))))</f>
        <v>3. 51-70</v>
      </c>
      <c r="T1134" t="str">
        <f>IF(AND(ChurnData[[#This Row],[Contract]]="Month-to-month",ChurnData[[#This Row],[InternetService]]="Fiber optic",ChurnData[[#This Row],[TenureMonths]]&lt;=11),"High-risk","Other")</f>
        <v>Other</v>
      </c>
      <c r="U1134" t="str">
        <f>IF(ChurnData[[#This Row],[TenureMonths]]&lt;=11,"0-11",IF(ChurnData[[#This Row],[TenureMonths]]&lt;=23,"12-23",IF(ChurnData[[#This Row],[TenureMonths]]&lt;=35,"24-35",IF(ChurnData[[#This Row],[TenureMonths]]&lt;=47,"36-47",IF(ChurnData[[#This Row],[TenureMonths]]&lt;=59,"48-59","60-72")))))</f>
        <v>24-35</v>
      </c>
      <c r="V1134">
        <f>IF(ChurnData[[#This Row],[Churn]]="Yes",1,0)</f>
        <v>0</v>
      </c>
    </row>
    <row r="1135" spans="1:22" x14ac:dyDescent="0.35">
      <c r="A1135" t="s">
        <v>1182</v>
      </c>
      <c r="B1135" t="s">
        <v>19</v>
      </c>
      <c r="C1135">
        <v>1</v>
      </c>
      <c r="D1135" t="s">
        <v>21</v>
      </c>
      <c r="E1135" t="s">
        <v>21</v>
      </c>
      <c r="F1135" t="s">
        <v>47</v>
      </c>
      <c r="G1135" s="2">
        <v>8</v>
      </c>
      <c r="H1135" t="s">
        <v>20</v>
      </c>
      <c r="I1135" t="s">
        <v>21</v>
      </c>
      <c r="J1135" t="s">
        <v>28</v>
      </c>
      <c r="K1135" t="s">
        <v>28</v>
      </c>
      <c r="L1135" t="s">
        <v>33</v>
      </c>
      <c r="M1135" t="s">
        <v>20</v>
      </c>
      <c r="N1135" t="s">
        <v>30</v>
      </c>
      <c r="O1135" s="1">
        <v>26.58</v>
      </c>
      <c r="P1135" s="1">
        <v>213.22</v>
      </c>
      <c r="Q1135">
        <v>1</v>
      </c>
      <c r="R1135" t="s">
        <v>21</v>
      </c>
      <c r="S1135" t="str">
        <f>IF(ChurnData[[#This Row],[MonthlyCharges]]&lt;=30,"1. Up to 30",IF(ChurnData[[#This Row],[MonthlyCharges]]&lt;=50,"2. 31-50",IF(ChurnData[[#This Row],[MonthlyCharges]]&lt;=70,"3. 51-70",IF(ChurnData[[#This Row],[MonthlyCharges]]&lt;=90,"4. 71-90","5. Over 90"))))</f>
        <v>1. Up to 30</v>
      </c>
      <c r="T1135" t="str">
        <f>IF(AND(ChurnData[[#This Row],[Contract]]="Month-to-month",ChurnData[[#This Row],[InternetService]]="Fiber optic",ChurnData[[#This Row],[TenureMonths]]&lt;=11),"High-risk","Other")</f>
        <v>Other</v>
      </c>
      <c r="U1135" t="str">
        <f>IF(ChurnData[[#This Row],[TenureMonths]]&lt;=11,"0-11",IF(ChurnData[[#This Row],[TenureMonths]]&lt;=23,"12-23",IF(ChurnData[[#This Row],[TenureMonths]]&lt;=35,"24-35",IF(ChurnData[[#This Row],[TenureMonths]]&lt;=47,"36-47",IF(ChurnData[[#This Row],[TenureMonths]]&lt;=59,"48-59","60-72")))))</f>
        <v>0-11</v>
      </c>
      <c r="V1135">
        <f>IF(ChurnData[[#This Row],[Churn]]="Yes",1,0)</f>
        <v>0</v>
      </c>
    </row>
    <row r="1136" spans="1:22" x14ac:dyDescent="0.35">
      <c r="A1136" t="s">
        <v>1183</v>
      </c>
      <c r="B1136" t="s">
        <v>19</v>
      </c>
      <c r="C1136">
        <v>0</v>
      </c>
      <c r="D1136" t="s">
        <v>21</v>
      </c>
      <c r="E1136" t="s">
        <v>21</v>
      </c>
      <c r="F1136" t="s">
        <v>45</v>
      </c>
      <c r="G1136" s="2">
        <v>33</v>
      </c>
      <c r="H1136" t="s">
        <v>20</v>
      </c>
      <c r="I1136" t="s">
        <v>23</v>
      </c>
      <c r="J1136" t="s">
        <v>21</v>
      </c>
      <c r="K1136" t="s">
        <v>20</v>
      </c>
      <c r="L1136" t="s">
        <v>33</v>
      </c>
      <c r="M1136" t="s">
        <v>21</v>
      </c>
      <c r="N1136" t="s">
        <v>43</v>
      </c>
      <c r="O1136" s="1">
        <v>79.27</v>
      </c>
      <c r="P1136" s="1">
        <v>2548.5</v>
      </c>
      <c r="Q1136">
        <v>0</v>
      </c>
      <c r="R1136" t="s">
        <v>20</v>
      </c>
      <c r="S1136" t="str">
        <f>IF(ChurnData[[#This Row],[MonthlyCharges]]&lt;=30,"1. Up to 30",IF(ChurnData[[#This Row],[MonthlyCharges]]&lt;=50,"2. 31-50",IF(ChurnData[[#This Row],[MonthlyCharges]]&lt;=70,"3. 51-70",IF(ChurnData[[#This Row],[MonthlyCharges]]&lt;=90,"4. 71-90","5. Over 90"))))</f>
        <v>4. 71-90</v>
      </c>
      <c r="T1136" t="str">
        <f>IF(AND(ChurnData[[#This Row],[Contract]]="Month-to-month",ChurnData[[#This Row],[InternetService]]="Fiber optic",ChurnData[[#This Row],[TenureMonths]]&lt;=11),"High-risk","Other")</f>
        <v>Other</v>
      </c>
      <c r="U1136" t="str">
        <f>IF(ChurnData[[#This Row],[TenureMonths]]&lt;=11,"0-11",IF(ChurnData[[#This Row],[TenureMonths]]&lt;=23,"12-23",IF(ChurnData[[#This Row],[TenureMonths]]&lt;=35,"24-35",IF(ChurnData[[#This Row],[TenureMonths]]&lt;=47,"36-47",IF(ChurnData[[#This Row],[TenureMonths]]&lt;=59,"48-59","60-72")))))</f>
        <v>24-35</v>
      </c>
      <c r="V1136">
        <f>IF(ChurnData[[#This Row],[Churn]]="Yes",1,0)</f>
        <v>1</v>
      </c>
    </row>
    <row r="1137" spans="1:22" x14ac:dyDescent="0.35">
      <c r="A1137" t="s">
        <v>1184</v>
      </c>
      <c r="B1137" t="s">
        <v>19</v>
      </c>
      <c r="C1137">
        <v>1</v>
      </c>
      <c r="D1137" t="s">
        <v>20</v>
      </c>
      <c r="E1137" t="s">
        <v>20</v>
      </c>
      <c r="F1137" t="s">
        <v>58</v>
      </c>
      <c r="G1137" s="2">
        <v>65</v>
      </c>
      <c r="H1137" t="s">
        <v>20</v>
      </c>
      <c r="I1137" t="s">
        <v>32</v>
      </c>
      <c r="J1137" t="s">
        <v>20</v>
      </c>
      <c r="K1137" t="s">
        <v>20</v>
      </c>
      <c r="L1137" t="s">
        <v>33</v>
      </c>
      <c r="M1137" t="s">
        <v>20</v>
      </c>
      <c r="N1137" t="s">
        <v>34</v>
      </c>
      <c r="O1137" s="1">
        <v>59.77</v>
      </c>
      <c r="P1137" s="1">
        <v>3947.41</v>
      </c>
      <c r="Q1137">
        <v>2</v>
      </c>
      <c r="R1137" t="s">
        <v>20</v>
      </c>
      <c r="S1137" t="str">
        <f>IF(ChurnData[[#This Row],[MonthlyCharges]]&lt;=30,"1. Up to 30",IF(ChurnData[[#This Row],[MonthlyCharges]]&lt;=50,"2. 31-50",IF(ChurnData[[#This Row],[MonthlyCharges]]&lt;=70,"3. 51-70",IF(ChurnData[[#This Row],[MonthlyCharges]]&lt;=90,"4. 71-90","5. Over 90"))))</f>
        <v>3. 51-70</v>
      </c>
      <c r="T1137" t="str">
        <f>IF(AND(ChurnData[[#This Row],[Contract]]="Month-to-month",ChurnData[[#This Row],[InternetService]]="Fiber optic",ChurnData[[#This Row],[TenureMonths]]&lt;=11),"High-risk","Other")</f>
        <v>Other</v>
      </c>
      <c r="U1137" t="str">
        <f>IF(ChurnData[[#This Row],[TenureMonths]]&lt;=11,"0-11",IF(ChurnData[[#This Row],[TenureMonths]]&lt;=23,"12-23",IF(ChurnData[[#This Row],[TenureMonths]]&lt;=35,"24-35",IF(ChurnData[[#This Row],[TenureMonths]]&lt;=47,"36-47",IF(ChurnData[[#This Row],[TenureMonths]]&lt;=59,"48-59","60-72")))))</f>
        <v>60-72</v>
      </c>
      <c r="V1137">
        <f>IF(ChurnData[[#This Row],[Churn]]="Yes",1,0)</f>
        <v>1</v>
      </c>
    </row>
    <row r="1138" spans="1:22" x14ac:dyDescent="0.35">
      <c r="A1138" t="s">
        <v>1185</v>
      </c>
      <c r="B1138" t="s">
        <v>36</v>
      </c>
      <c r="C1138">
        <v>0</v>
      </c>
      <c r="D1138" t="s">
        <v>21</v>
      </c>
      <c r="E1138" t="s">
        <v>21</v>
      </c>
      <c r="F1138" t="s">
        <v>47</v>
      </c>
      <c r="G1138" s="2">
        <v>5</v>
      </c>
      <c r="H1138" t="s">
        <v>20</v>
      </c>
      <c r="I1138" t="s">
        <v>23</v>
      </c>
      <c r="J1138" t="s">
        <v>21</v>
      </c>
      <c r="K1138" t="s">
        <v>20</v>
      </c>
      <c r="L1138" t="s">
        <v>33</v>
      </c>
      <c r="M1138" t="s">
        <v>21</v>
      </c>
      <c r="N1138" t="s">
        <v>25</v>
      </c>
      <c r="O1138" s="1">
        <v>96.92</v>
      </c>
      <c r="P1138" s="1">
        <v>496.45</v>
      </c>
      <c r="Q1138">
        <v>1</v>
      </c>
      <c r="R1138" t="s">
        <v>20</v>
      </c>
      <c r="S1138" t="str">
        <f>IF(ChurnData[[#This Row],[MonthlyCharges]]&lt;=30,"1. Up to 30",IF(ChurnData[[#This Row],[MonthlyCharges]]&lt;=50,"2. 31-50",IF(ChurnData[[#This Row],[MonthlyCharges]]&lt;=70,"3. 51-70",IF(ChurnData[[#This Row],[MonthlyCharges]]&lt;=90,"4. 71-90","5. Over 90"))))</f>
        <v>5. Over 90</v>
      </c>
      <c r="T1138" t="str">
        <f>IF(AND(ChurnData[[#This Row],[Contract]]="Month-to-month",ChurnData[[#This Row],[InternetService]]="Fiber optic",ChurnData[[#This Row],[TenureMonths]]&lt;=11),"High-risk","Other")</f>
        <v>High-risk</v>
      </c>
      <c r="U1138" t="str">
        <f>IF(ChurnData[[#This Row],[TenureMonths]]&lt;=11,"0-11",IF(ChurnData[[#This Row],[TenureMonths]]&lt;=23,"12-23",IF(ChurnData[[#This Row],[TenureMonths]]&lt;=35,"24-35",IF(ChurnData[[#This Row],[TenureMonths]]&lt;=47,"36-47",IF(ChurnData[[#This Row],[TenureMonths]]&lt;=59,"48-59","60-72")))))</f>
        <v>0-11</v>
      </c>
      <c r="V1138">
        <f>IF(ChurnData[[#This Row],[Churn]]="Yes",1,0)</f>
        <v>1</v>
      </c>
    </row>
    <row r="1139" spans="1:22" x14ac:dyDescent="0.35">
      <c r="A1139" t="s">
        <v>1186</v>
      </c>
      <c r="B1139" t="s">
        <v>19</v>
      </c>
      <c r="C1139">
        <v>0</v>
      </c>
      <c r="D1139" t="s">
        <v>20</v>
      </c>
      <c r="E1139" t="s">
        <v>20</v>
      </c>
      <c r="F1139" t="s">
        <v>41</v>
      </c>
      <c r="G1139" s="2">
        <v>22</v>
      </c>
      <c r="H1139" t="s">
        <v>20</v>
      </c>
      <c r="I1139" t="s">
        <v>21</v>
      </c>
      <c r="J1139" t="s">
        <v>28</v>
      </c>
      <c r="K1139" t="s">
        <v>28</v>
      </c>
      <c r="L1139" t="s">
        <v>33</v>
      </c>
      <c r="M1139" t="s">
        <v>21</v>
      </c>
      <c r="N1139" t="s">
        <v>34</v>
      </c>
      <c r="O1139" s="1">
        <v>38.26</v>
      </c>
      <c r="P1139" s="1">
        <v>820.73</v>
      </c>
      <c r="Q1139">
        <v>1</v>
      </c>
      <c r="R1139" t="s">
        <v>21</v>
      </c>
      <c r="S1139" t="str">
        <f>IF(ChurnData[[#This Row],[MonthlyCharges]]&lt;=30,"1. Up to 30",IF(ChurnData[[#This Row],[MonthlyCharges]]&lt;=50,"2. 31-50",IF(ChurnData[[#This Row],[MonthlyCharges]]&lt;=70,"3. 51-70",IF(ChurnData[[#This Row],[MonthlyCharges]]&lt;=90,"4. 71-90","5. Over 90"))))</f>
        <v>2. 31-50</v>
      </c>
      <c r="T1139" t="str">
        <f>IF(AND(ChurnData[[#This Row],[Contract]]="Month-to-month",ChurnData[[#This Row],[InternetService]]="Fiber optic",ChurnData[[#This Row],[TenureMonths]]&lt;=11),"High-risk","Other")</f>
        <v>Other</v>
      </c>
      <c r="U1139" t="str">
        <f>IF(ChurnData[[#This Row],[TenureMonths]]&lt;=11,"0-11",IF(ChurnData[[#This Row],[TenureMonths]]&lt;=23,"12-23",IF(ChurnData[[#This Row],[TenureMonths]]&lt;=35,"24-35",IF(ChurnData[[#This Row],[TenureMonths]]&lt;=47,"36-47",IF(ChurnData[[#This Row],[TenureMonths]]&lt;=59,"48-59","60-72")))))</f>
        <v>12-23</v>
      </c>
      <c r="V1139">
        <f>IF(ChurnData[[#This Row],[Churn]]="Yes",1,0)</f>
        <v>0</v>
      </c>
    </row>
    <row r="1140" spans="1:22" x14ac:dyDescent="0.35">
      <c r="A1140" t="s">
        <v>1187</v>
      </c>
      <c r="B1140" t="s">
        <v>36</v>
      </c>
      <c r="C1140">
        <v>0</v>
      </c>
      <c r="D1140" t="s">
        <v>21</v>
      </c>
      <c r="E1140" t="s">
        <v>21</v>
      </c>
      <c r="F1140" t="s">
        <v>56</v>
      </c>
      <c r="G1140" s="2">
        <v>13</v>
      </c>
      <c r="H1140" t="s">
        <v>20</v>
      </c>
      <c r="I1140" t="s">
        <v>32</v>
      </c>
      <c r="J1140" t="s">
        <v>20</v>
      </c>
      <c r="K1140" t="s">
        <v>20</v>
      </c>
      <c r="L1140" t="s">
        <v>29</v>
      </c>
      <c r="M1140" t="s">
        <v>21</v>
      </c>
      <c r="N1140" t="s">
        <v>34</v>
      </c>
      <c r="O1140" s="1">
        <v>63.74</v>
      </c>
      <c r="P1140" s="1">
        <v>842.86</v>
      </c>
      <c r="Q1140">
        <v>3</v>
      </c>
      <c r="R1140" t="s">
        <v>21</v>
      </c>
      <c r="S1140" t="str">
        <f>IF(ChurnData[[#This Row],[MonthlyCharges]]&lt;=30,"1. Up to 30",IF(ChurnData[[#This Row],[MonthlyCharges]]&lt;=50,"2. 31-50",IF(ChurnData[[#This Row],[MonthlyCharges]]&lt;=70,"3. 51-70",IF(ChurnData[[#This Row],[MonthlyCharges]]&lt;=90,"4. 71-90","5. Over 90"))))</f>
        <v>3. 51-70</v>
      </c>
      <c r="T1140" t="str">
        <f>IF(AND(ChurnData[[#This Row],[Contract]]="Month-to-month",ChurnData[[#This Row],[InternetService]]="Fiber optic",ChurnData[[#This Row],[TenureMonths]]&lt;=11),"High-risk","Other")</f>
        <v>Other</v>
      </c>
      <c r="U1140" t="str">
        <f>IF(ChurnData[[#This Row],[TenureMonths]]&lt;=11,"0-11",IF(ChurnData[[#This Row],[TenureMonths]]&lt;=23,"12-23",IF(ChurnData[[#This Row],[TenureMonths]]&lt;=35,"24-35",IF(ChurnData[[#This Row],[TenureMonths]]&lt;=47,"36-47",IF(ChurnData[[#This Row],[TenureMonths]]&lt;=59,"48-59","60-72")))))</f>
        <v>12-23</v>
      </c>
      <c r="V1140">
        <f>IF(ChurnData[[#This Row],[Churn]]="Yes",1,0)</f>
        <v>0</v>
      </c>
    </row>
    <row r="1141" spans="1:22" x14ac:dyDescent="0.35">
      <c r="A1141" t="s">
        <v>1188</v>
      </c>
      <c r="B1141" t="s">
        <v>19</v>
      </c>
      <c r="C1141">
        <v>0</v>
      </c>
      <c r="D1141" t="s">
        <v>20</v>
      </c>
      <c r="E1141" t="s">
        <v>20</v>
      </c>
      <c r="F1141" t="s">
        <v>41</v>
      </c>
      <c r="G1141" s="2">
        <v>2</v>
      </c>
      <c r="H1141" t="s">
        <v>20</v>
      </c>
      <c r="I1141" t="s">
        <v>32</v>
      </c>
      <c r="J1141" t="s">
        <v>21</v>
      </c>
      <c r="K1141" t="s">
        <v>21</v>
      </c>
      <c r="L1141" t="s">
        <v>33</v>
      </c>
      <c r="M1141" t="s">
        <v>20</v>
      </c>
      <c r="N1141" t="s">
        <v>43</v>
      </c>
      <c r="O1141" s="1">
        <v>57.71</v>
      </c>
      <c r="P1141" s="1">
        <v>114.88</v>
      </c>
      <c r="Q1141">
        <v>0</v>
      </c>
      <c r="R1141" t="s">
        <v>21</v>
      </c>
      <c r="S1141" t="str">
        <f>IF(ChurnData[[#This Row],[MonthlyCharges]]&lt;=30,"1. Up to 30",IF(ChurnData[[#This Row],[MonthlyCharges]]&lt;=50,"2. 31-50",IF(ChurnData[[#This Row],[MonthlyCharges]]&lt;=70,"3. 51-70",IF(ChurnData[[#This Row],[MonthlyCharges]]&lt;=90,"4. 71-90","5. Over 90"))))</f>
        <v>3. 51-70</v>
      </c>
      <c r="T1141" t="str">
        <f>IF(AND(ChurnData[[#This Row],[Contract]]="Month-to-month",ChurnData[[#This Row],[InternetService]]="Fiber optic",ChurnData[[#This Row],[TenureMonths]]&lt;=11),"High-risk","Other")</f>
        <v>Other</v>
      </c>
      <c r="U1141" t="str">
        <f>IF(ChurnData[[#This Row],[TenureMonths]]&lt;=11,"0-11",IF(ChurnData[[#This Row],[TenureMonths]]&lt;=23,"12-23",IF(ChurnData[[#This Row],[TenureMonths]]&lt;=35,"24-35",IF(ChurnData[[#This Row],[TenureMonths]]&lt;=47,"36-47",IF(ChurnData[[#This Row],[TenureMonths]]&lt;=59,"48-59","60-72")))))</f>
        <v>0-11</v>
      </c>
      <c r="V1141">
        <f>IF(ChurnData[[#This Row],[Churn]]="Yes",1,0)</f>
        <v>0</v>
      </c>
    </row>
    <row r="1142" spans="1:22" x14ac:dyDescent="0.35">
      <c r="A1142" t="s">
        <v>1189</v>
      </c>
      <c r="B1142" t="s">
        <v>19</v>
      </c>
      <c r="C1142">
        <v>0</v>
      </c>
      <c r="D1142" t="s">
        <v>21</v>
      </c>
      <c r="E1142" t="s">
        <v>21</v>
      </c>
      <c r="F1142" t="s">
        <v>75</v>
      </c>
      <c r="G1142" s="2">
        <v>6</v>
      </c>
      <c r="H1142" t="s">
        <v>20</v>
      </c>
      <c r="I1142" t="s">
        <v>23</v>
      </c>
      <c r="J1142" t="s">
        <v>21</v>
      </c>
      <c r="K1142" t="s">
        <v>21</v>
      </c>
      <c r="L1142" t="s">
        <v>33</v>
      </c>
      <c r="M1142" t="s">
        <v>20</v>
      </c>
      <c r="N1142" t="s">
        <v>30</v>
      </c>
      <c r="O1142" s="1">
        <v>79.459999999999994</v>
      </c>
      <c r="P1142" s="1">
        <v>463.84</v>
      </c>
      <c r="Q1142">
        <v>3</v>
      </c>
      <c r="R1142" t="s">
        <v>20</v>
      </c>
      <c r="S1142" t="str">
        <f>IF(ChurnData[[#This Row],[MonthlyCharges]]&lt;=30,"1. Up to 30",IF(ChurnData[[#This Row],[MonthlyCharges]]&lt;=50,"2. 31-50",IF(ChurnData[[#This Row],[MonthlyCharges]]&lt;=70,"3. 51-70",IF(ChurnData[[#This Row],[MonthlyCharges]]&lt;=90,"4. 71-90","5. Over 90"))))</f>
        <v>4. 71-90</v>
      </c>
      <c r="T1142" t="str">
        <f>IF(AND(ChurnData[[#This Row],[Contract]]="Month-to-month",ChurnData[[#This Row],[InternetService]]="Fiber optic",ChurnData[[#This Row],[TenureMonths]]&lt;=11),"High-risk","Other")</f>
        <v>High-risk</v>
      </c>
      <c r="U1142" t="str">
        <f>IF(ChurnData[[#This Row],[TenureMonths]]&lt;=11,"0-11",IF(ChurnData[[#This Row],[TenureMonths]]&lt;=23,"12-23",IF(ChurnData[[#This Row],[TenureMonths]]&lt;=35,"24-35",IF(ChurnData[[#This Row],[TenureMonths]]&lt;=47,"36-47",IF(ChurnData[[#This Row],[TenureMonths]]&lt;=59,"48-59","60-72")))))</f>
        <v>0-11</v>
      </c>
      <c r="V1142">
        <f>IF(ChurnData[[#This Row],[Churn]]="Yes",1,0)</f>
        <v>1</v>
      </c>
    </row>
    <row r="1143" spans="1:22" x14ac:dyDescent="0.35">
      <c r="A1143" t="s">
        <v>1190</v>
      </c>
      <c r="B1143" t="s">
        <v>36</v>
      </c>
      <c r="C1143">
        <v>0</v>
      </c>
      <c r="D1143" t="s">
        <v>21</v>
      </c>
      <c r="E1143" t="s">
        <v>21</v>
      </c>
      <c r="F1143" t="s">
        <v>39</v>
      </c>
      <c r="G1143" s="2">
        <v>43</v>
      </c>
      <c r="H1143" t="s">
        <v>20</v>
      </c>
      <c r="I1143" t="s">
        <v>21</v>
      </c>
      <c r="J1143" t="s">
        <v>28</v>
      </c>
      <c r="K1143" t="s">
        <v>28</v>
      </c>
      <c r="L1143" t="s">
        <v>24</v>
      </c>
      <c r="M1143" t="s">
        <v>21</v>
      </c>
      <c r="N1143" t="s">
        <v>25</v>
      </c>
      <c r="O1143" s="1">
        <v>19.37</v>
      </c>
      <c r="P1143" s="1">
        <v>829.17</v>
      </c>
      <c r="Q1143">
        <v>3</v>
      </c>
      <c r="R1143" t="s">
        <v>21</v>
      </c>
      <c r="S1143" t="str">
        <f>IF(ChurnData[[#This Row],[MonthlyCharges]]&lt;=30,"1. Up to 30",IF(ChurnData[[#This Row],[MonthlyCharges]]&lt;=50,"2. 31-50",IF(ChurnData[[#This Row],[MonthlyCharges]]&lt;=70,"3. 51-70",IF(ChurnData[[#This Row],[MonthlyCharges]]&lt;=90,"4. 71-90","5. Over 90"))))</f>
        <v>1. Up to 30</v>
      </c>
      <c r="T1143" t="str">
        <f>IF(AND(ChurnData[[#This Row],[Contract]]="Month-to-month",ChurnData[[#This Row],[InternetService]]="Fiber optic",ChurnData[[#This Row],[TenureMonths]]&lt;=11),"High-risk","Other")</f>
        <v>Other</v>
      </c>
      <c r="U1143" t="str">
        <f>IF(ChurnData[[#This Row],[TenureMonths]]&lt;=11,"0-11",IF(ChurnData[[#This Row],[TenureMonths]]&lt;=23,"12-23",IF(ChurnData[[#This Row],[TenureMonths]]&lt;=35,"24-35",IF(ChurnData[[#This Row],[TenureMonths]]&lt;=47,"36-47",IF(ChurnData[[#This Row],[TenureMonths]]&lt;=59,"48-59","60-72")))))</f>
        <v>36-47</v>
      </c>
      <c r="V1143">
        <f>IF(ChurnData[[#This Row],[Churn]]="Yes",1,0)</f>
        <v>0</v>
      </c>
    </row>
    <row r="1144" spans="1:22" x14ac:dyDescent="0.35">
      <c r="A1144" t="s">
        <v>1191</v>
      </c>
      <c r="B1144" t="s">
        <v>19</v>
      </c>
      <c r="C1144">
        <v>0</v>
      </c>
      <c r="D1144" t="s">
        <v>21</v>
      </c>
      <c r="E1144" t="s">
        <v>20</v>
      </c>
      <c r="F1144" t="s">
        <v>27</v>
      </c>
      <c r="G1144" s="2">
        <v>17</v>
      </c>
      <c r="H1144" t="s">
        <v>20</v>
      </c>
      <c r="I1144" t="s">
        <v>32</v>
      </c>
      <c r="J1144" t="s">
        <v>20</v>
      </c>
      <c r="K1144" t="s">
        <v>21</v>
      </c>
      <c r="L1144" t="s">
        <v>33</v>
      </c>
      <c r="M1144" t="s">
        <v>21</v>
      </c>
      <c r="N1144" t="s">
        <v>25</v>
      </c>
      <c r="O1144" s="1">
        <v>63.28</v>
      </c>
      <c r="P1144" s="1">
        <v>1096.54</v>
      </c>
      <c r="Q1144">
        <v>3</v>
      </c>
      <c r="R1144" t="s">
        <v>21</v>
      </c>
      <c r="S1144" t="str">
        <f>IF(ChurnData[[#This Row],[MonthlyCharges]]&lt;=30,"1. Up to 30",IF(ChurnData[[#This Row],[MonthlyCharges]]&lt;=50,"2. 31-50",IF(ChurnData[[#This Row],[MonthlyCharges]]&lt;=70,"3. 51-70",IF(ChurnData[[#This Row],[MonthlyCharges]]&lt;=90,"4. 71-90","5. Over 90"))))</f>
        <v>3. 51-70</v>
      </c>
      <c r="T1144" t="str">
        <f>IF(AND(ChurnData[[#This Row],[Contract]]="Month-to-month",ChurnData[[#This Row],[InternetService]]="Fiber optic",ChurnData[[#This Row],[TenureMonths]]&lt;=11),"High-risk","Other")</f>
        <v>Other</v>
      </c>
      <c r="U1144" t="str">
        <f>IF(ChurnData[[#This Row],[TenureMonths]]&lt;=11,"0-11",IF(ChurnData[[#This Row],[TenureMonths]]&lt;=23,"12-23",IF(ChurnData[[#This Row],[TenureMonths]]&lt;=35,"24-35",IF(ChurnData[[#This Row],[TenureMonths]]&lt;=47,"36-47",IF(ChurnData[[#This Row],[TenureMonths]]&lt;=59,"48-59","60-72")))))</f>
        <v>12-23</v>
      </c>
      <c r="V1144">
        <f>IF(ChurnData[[#This Row],[Churn]]="Yes",1,0)</f>
        <v>0</v>
      </c>
    </row>
    <row r="1145" spans="1:22" x14ac:dyDescent="0.35">
      <c r="A1145" t="s">
        <v>1192</v>
      </c>
      <c r="B1145" t="s">
        <v>19</v>
      </c>
      <c r="C1145">
        <v>0</v>
      </c>
      <c r="D1145" t="s">
        <v>21</v>
      </c>
      <c r="E1145" t="s">
        <v>21</v>
      </c>
      <c r="F1145" t="s">
        <v>41</v>
      </c>
      <c r="G1145" s="2">
        <v>17</v>
      </c>
      <c r="H1145" t="s">
        <v>20</v>
      </c>
      <c r="I1145" t="s">
        <v>32</v>
      </c>
      <c r="J1145" t="s">
        <v>21</v>
      </c>
      <c r="K1145" t="s">
        <v>21</v>
      </c>
      <c r="L1145" t="s">
        <v>24</v>
      </c>
      <c r="M1145" t="s">
        <v>20</v>
      </c>
      <c r="N1145" t="s">
        <v>30</v>
      </c>
      <c r="O1145" s="1">
        <v>56.35</v>
      </c>
      <c r="P1145" s="1">
        <v>964.27</v>
      </c>
      <c r="Q1145">
        <v>0</v>
      </c>
      <c r="R1145" t="s">
        <v>21</v>
      </c>
      <c r="S1145" t="str">
        <f>IF(ChurnData[[#This Row],[MonthlyCharges]]&lt;=30,"1. Up to 30",IF(ChurnData[[#This Row],[MonthlyCharges]]&lt;=50,"2. 31-50",IF(ChurnData[[#This Row],[MonthlyCharges]]&lt;=70,"3. 51-70",IF(ChurnData[[#This Row],[MonthlyCharges]]&lt;=90,"4. 71-90","5. Over 90"))))</f>
        <v>3. 51-70</v>
      </c>
      <c r="T1145" t="str">
        <f>IF(AND(ChurnData[[#This Row],[Contract]]="Month-to-month",ChurnData[[#This Row],[InternetService]]="Fiber optic",ChurnData[[#This Row],[TenureMonths]]&lt;=11),"High-risk","Other")</f>
        <v>Other</v>
      </c>
      <c r="U1145" t="str">
        <f>IF(ChurnData[[#This Row],[TenureMonths]]&lt;=11,"0-11",IF(ChurnData[[#This Row],[TenureMonths]]&lt;=23,"12-23",IF(ChurnData[[#This Row],[TenureMonths]]&lt;=35,"24-35",IF(ChurnData[[#This Row],[TenureMonths]]&lt;=47,"36-47",IF(ChurnData[[#This Row],[TenureMonths]]&lt;=59,"48-59","60-72")))))</f>
        <v>12-23</v>
      </c>
      <c r="V1145">
        <f>IF(ChurnData[[#This Row],[Churn]]="Yes",1,0)</f>
        <v>0</v>
      </c>
    </row>
    <row r="1146" spans="1:22" x14ac:dyDescent="0.35">
      <c r="A1146" t="s">
        <v>1193</v>
      </c>
      <c r="B1146" t="s">
        <v>19</v>
      </c>
      <c r="C1146">
        <v>0</v>
      </c>
      <c r="D1146" t="s">
        <v>21</v>
      </c>
      <c r="E1146" t="s">
        <v>21</v>
      </c>
      <c r="F1146" t="s">
        <v>58</v>
      </c>
      <c r="G1146" s="2">
        <v>36</v>
      </c>
      <c r="H1146" t="s">
        <v>20</v>
      </c>
      <c r="I1146" t="s">
        <v>23</v>
      </c>
      <c r="J1146" t="s">
        <v>21</v>
      </c>
      <c r="K1146" t="s">
        <v>20</v>
      </c>
      <c r="L1146" t="s">
        <v>33</v>
      </c>
      <c r="M1146" t="s">
        <v>20</v>
      </c>
      <c r="N1146" t="s">
        <v>43</v>
      </c>
      <c r="O1146" s="1">
        <v>86.34</v>
      </c>
      <c r="P1146" s="1">
        <v>3085.82</v>
      </c>
      <c r="Q1146">
        <v>5</v>
      </c>
      <c r="R1146" t="s">
        <v>21</v>
      </c>
      <c r="S1146" t="str">
        <f>IF(ChurnData[[#This Row],[MonthlyCharges]]&lt;=30,"1. Up to 30",IF(ChurnData[[#This Row],[MonthlyCharges]]&lt;=50,"2. 31-50",IF(ChurnData[[#This Row],[MonthlyCharges]]&lt;=70,"3. 51-70",IF(ChurnData[[#This Row],[MonthlyCharges]]&lt;=90,"4. 71-90","5. Over 90"))))</f>
        <v>4. 71-90</v>
      </c>
      <c r="T1146" t="str">
        <f>IF(AND(ChurnData[[#This Row],[Contract]]="Month-to-month",ChurnData[[#This Row],[InternetService]]="Fiber optic",ChurnData[[#This Row],[TenureMonths]]&lt;=11),"High-risk","Other")</f>
        <v>Other</v>
      </c>
      <c r="U1146" t="str">
        <f>IF(ChurnData[[#This Row],[TenureMonths]]&lt;=11,"0-11",IF(ChurnData[[#This Row],[TenureMonths]]&lt;=23,"12-23",IF(ChurnData[[#This Row],[TenureMonths]]&lt;=35,"24-35",IF(ChurnData[[#This Row],[TenureMonths]]&lt;=47,"36-47",IF(ChurnData[[#This Row],[TenureMonths]]&lt;=59,"48-59","60-72")))))</f>
        <v>36-47</v>
      </c>
      <c r="V1146">
        <f>IF(ChurnData[[#This Row],[Churn]]="Yes",1,0)</f>
        <v>0</v>
      </c>
    </row>
    <row r="1147" spans="1:22" x14ac:dyDescent="0.35">
      <c r="A1147" t="s">
        <v>1194</v>
      </c>
      <c r="B1147" t="s">
        <v>19</v>
      </c>
      <c r="C1147">
        <v>0</v>
      </c>
      <c r="D1147" t="s">
        <v>21</v>
      </c>
      <c r="E1147" t="s">
        <v>21</v>
      </c>
      <c r="F1147" t="s">
        <v>58</v>
      </c>
      <c r="G1147" s="2">
        <v>32</v>
      </c>
      <c r="H1147" t="s">
        <v>20</v>
      </c>
      <c r="I1147" t="s">
        <v>23</v>
      </c>
      <c r="J1147" t="s">
        <v>21</v>
      </c>
      <c r="K1147" t="s">
        <v>20</v>
      </c>
      <c r="L1147" t="s">
        <v>24</v>
      </c>
      <c r="M1147" t="s">
        <v>21</v>
      </c>
      <c r="N1147" t="s">
        <v>34</v>
      </c>
      <c r="O1147" s="1">
        <v>85.66</v>
      </c>
      <c r="P1147" s="1">
        <v>2709.08</v>
      </c>
      <c r="Q1147">
        <v>4</v>
      </c>
      <c r="R1147" t="s">
        <v>21</v>
      </c>
      <c r="S1147" t="str">
        <f>IF(ChurnData[[#This Row],[MonthlyCharges]]&lt;=30,"1. Up to 30",IF(ChurnData[[#This Row],[MonthlyCharges]]&lt;=50,"2. 31-50",IF(ChurnData[[#This Row],[MonthlyCharges]]&lt;=70,"3. 51-70",IF(ChurnData[[#This Row],[MonthlyCharges]]&lt;=90,"4. 71-90","5. Over 90"))))</f>
        <v>4. 71-90</v>
      </c>
      <c r="T1147" t="str">
        <f>IF(AND(ChurnData[[#This Row],[Contract]]="Month-to-month",ChurnData[[#This Row],[InternetService]]="Fiber optic",ChurnData[[#This Row],[TenureMonths]]&lt;=11),"High-risk","Other")</f>
        <v>Other</v>
      </c>
      <c r="U1147" t="str">
        <f>IF(ChurnData[[#This Row],[TenureMonths]]&lt;=11,"0-11",IF(ChurnData[[#This Row],[TenureMonths]]&lt;=23,"12-23",IF(ChurnData[[#This Row],[TenureMonths]]&lt;=35,"24-35",IF(ChurnData[[#This Row],[TenureMonths]]&lt;=47,"36-47",IF(ChurnData[[#This Row],[TenureMonths]]&lt;=59,"48-59","60-72")))))</f>
        <v>24-35</v>
      </c>
      <c r="V1147">
        <f>IF(ChurnData[[#This Row],[Churn]]="Yes",1,0)</f>
        <v>0</v>
      </c>
    </row>
    <row r="1148" spans="1:22" x14ac:dyDescent="0.35">
      <c r="A1148" t="s">
        <v>1195</v>
      </c>
      <c r="B1148" t="s">
        <v>36</v>
      </c>
      <c r="C1148">
        <v>0</v>
      </c>
      <c r="D1148" t="s">
        <v>21</v>
      </c>
      <c r="E1148" t="s">
        <v>21</v>
      </c>
      <c r="F1148" t="s">
        <v>58</v>
      </c>
      <c r="G1148" s="2">
        <v>5</v>
      </c>
      <c r="H1148" t="s">
        <v>21</v>
      </c>
      <c r="I1148" t="s">
        <v>32</v>
      </c>
      <c r="J1148" t="s">
        <v>21</v>
      </c>
      <c r="K1148" t="s">
        <v>21</v>
      </c>
      <c r="L1148" t="s">
        <v>33</v>
      </c>
      <c r="M1148" t="s">
        <v>20</v>
      </c>
      <c r="N1148" t="s">
        <v>30</v>
      </c>
      <c r="O1148" s="1">
        <v>49.56</v>
      </c>
      <c r="P1148" s="1">
        <v>253.59</v>
      </c>
      <c r="Q1148">
        <v>1</v>
      </c>
      <c r="R1148" t="s">
        <v>20</v>
      </c>
      <c r="S1148" t="str">
        <f>IF(ChurnData[[#This Row],[MonthlyCharges]]&lt;=30,"1. Up to 30",IF(ChurnData[[#This Row],[MonthlyCharges]]&lt;=50,"2. 31-50",IF(ChurnData[[#This Row],[MonthlyCharges]]&lt;=70,"3. 51-70",IF(ChurnData[[#This Row],[MonthlyCharges]]&lt;=90,"4. 71-90","5. Over 90"))))</f>
        <v>2. 31-50</v>
      </c>
      <c r="T1148" t="str">
        <f>IF(AND(ChurnData[[#This Row],[Contract]]="Month-to-month",ChurnData[[#This Row],[InternetService]]="Fiber optic",ChurnData[[#This Row],[TenureMonths]]&lt;=11),"High-risk","Other")</f>
        <v>Other</v>
      </c>
      <c r="U1148" t="str">
        <f>IF(ChurnData[[#This Row],[TenureMonths]]&lt;=11,"0-11",IF(ChurnData[[#This Row],[TenureMonths]]&lt;=23,"12-23",IF(ChurnData[[#This Row],[TenureMonths]]&lt;=35,"24-35",IF(ChurnData[[#This Row],[TenureMonths]]&lt;=47,"36-47",IF(ChurnData[[#This Row],[TenureMonths]]&lt;=59,"48-59","60-72")))))</f>
        <v>0-11</v>
      </c>
      <c r="V1148">
        <f>IF(ChurnData[[#This Row],[Churn]]="Yes",1,0)</f>
        <v>1</v>
      </c>
    </row>
    <row r="1149" spans="1:22" x14ac:dyDescent="0.35">
      <c r="A1149" t="s">
        <v>1196</v>
      </c>
      <c r="B1149" t="s">
        <v>36</v>
      </c>
      <c r="C1149">
        <v>0</v>
      </c>
      <c r="D1149" t="s">
        <v>21</v>
      </c>
      <c r="E1149" t="s">
        <v>21</v>
      </c>
      <c r="F1149" t="s">
        <v>41</v>
      </c>
      <c r="G1149" s="2">
        <v>15</v>
      </c>
      <c r="H1149" t="s">
        <v>20</v>
      </c>
      <c r="I1149" t="s">
        <v>23</v>
      </c>
      <c r="J1149" t="s">
        <v>20</v>
      </c>
      <c r="K1149" t="s">
        <v>21</v>
      </c>
      <c r="L1149" t="s">
        <v>33</v>
      </c>
      <c r="M1149" t="s">
        <v>20</v>
      </c>
      <c r="N1149" t="s">
        <v>34</v>
      </c>
      <c r="O1149" s="1">
        <v>102.67</v>
      </c>
      <c r="P1149" s="1">
        <v>1508.42</v>
      </c>
      <c r="Q1149">
        <v>1</v>
      </c>
      <c r="R1149" t="s">
        <v>20</v>
      </c>
      <c r="S1149" t="str">
        <f>IF(ChurnData[[#This Row],[MonthlyCharges]]&lt;=30,"1. Up to 30",IF(ChurnData[[#This Row],[MonthlyCharges]]&lt;=50,"2. 31-50",IF(ChurnData[[#This Row],[MonthlyCharges]]&lt;=70,"3. 51-70",IF(ChurnData[[#This Row],[MonthlyCharges]]&lt;=90,"4. 71-90","5. Over 90"))))</f>
        <v>5. Over 90</v>
      </c>
      <c r="T1149" t="str">
        <f>IF(AND(ChurnData[[#This Row],[Contract]]="Month-to-month",ChurnData[[#This Row],[InternetService]]="Fiber optic",ChurnData[[#This Row],[TenureMonths]]&lt;=11),"High-risk","Other")</f>
        <v>Other</v>
      </c>
      <c r="U1149" t="str">
        <f>IF(ChurnData[[#This Row],[TenureMonths]]&lt;=11,"0-11",IF(ChurnData[[#This Row],[TenureMonths]]&lt;=23,"12-23",IF(ChurnData[[#This Row],[TenureMonths]]&lt;=35,"24-35",IF(ChurnData[[#This Row],[TenureMonths]]&lt;=47,"36-47",IF(ChurnData[[#This Row],[TenureMonths]]&lt;=59,"48-59","60-72")))))</f>
        <v>12-23</v>
      </c>
      <c r="V1149">
        <f>IF(ChurnData[[#This Row],[Churn]]="Yes",1,0)</f>
        <v>1</v>
      </c>
    </row>
    <row r="1150" spans="1:22" x14ac:dyDescent="0.35">
      <c r="A1150" t="s">
        <v>1197</v>
      </c>
      <c r="B1150" t="s">
        <v>19</v>
      </c>
      <c r="C1150">
        <v>0</v>
      </c>
      <c r="D1150" t="s">
        <v>21</v>
      </c>
      <c r="E1150" t="s">
        <v>20</v>
      </c>
      <c r="F1150" t="s">
        <v>58</v>
      </c>
      <c r="G1150" s="2">
        <v>64</v>
      </c>
      <c r="H1150" t="s">
        <v>20</v>
      </c>
      <c r="I1150" t="s">
        <v>21</v>
      </c>
      <c r="J1150" t="s">
        <v>28</v>
      </c>
      <c r="K1150" t="s">
        <v>28</v>
      </c>
      <c r="L1150" t="s">
        <v>24</v>
      </c>
      <c r="M1150" t="s">
        <v>20</v>
      </c>
      <c r="N1150" t="s">
        <v>34</v>
      </c>
      <c r="O1150" s="1">
        <v>20.05</v>
      </c>
      <c r="P1150" s="1">
        <v>1261.8599999999999</v>
      </c>
      <c r="Q1150">
        <v>0</v>
      </c>
      <c r="R1150" t="s">
        <v>21</v>
      </c>
      <c r="S1150" t="str">
        <f>IF(ChurnData[[#This Row],[MonthlyCharges]]&lt;=30,"1. Up to 30",IF(ChurnData[[#This Row],[MonthlyCharges]]&lt;=50,"2. 31-50",IF(ChurnData[[#This Row],[MonthlyCharges]]&lt;=70,"3. 51-70",IF(ChurnData[[#This Row],[MonthlyCharges]]&lt;=90,"4. 71-90","5. Over 90"))))</f>
        <v>1. Up to 30</v>
      </c>
      <c r="T1150" t="str">
        <f>IF(AND(ChurnData[[#This Row],[Contract]]="Month-to-month",ChurnData[[#This Row],[InternetService]]="Fiber optic",ChurnData[[#This Row],[TenureMonths]]&lt;=11),"High-risk","Other")</f>
        <v>Other</v>
      </c>
      <c r="U1150" t="str">
        <f>IF(ChurnData[[#This Row],[TenureMonths]]&lt;=11,"0-11",IF(ChurnData[[#This Row],[TenureMonths]]&lt;=23,"12-23",IF(ChurnData[[#This Row],[TenureMonths]]&lt;=35,"24-35",IF(ChurnData[[#This Row],[TenureMonths]]&lt;=47,"36-47",IF(ChurnData[[#This Row],[TenureMonths]]&lt;=59,"48-59","60-72")))))</f>
        <v>60-72</v>
      </c>
      <c r="V1150">
        <f>IF(ChurnData[[#This Row],[Churn]]="Yes",1,0)</f>
        <v>0</v>
      </c>
    </row>
    <row r="1151" spans="1:22" x14ac:dyDescent="0.35">
      <c r="A1151" t="s">
        <v>1198</v>
      </c>
      <c r="B1151" t="s">
        <v>19</v>
      </c>
      <c r="C1151">
        <v>0</v>
      </c>
      <c r="D1151" t="s">
        <v>21</v>
      </c>
      <c r="E1151" t="s">
        <v>21</v>
      </c>
      <c r="F1151" t="s">
        <v>22</v>
      </c>
      <c r="G1151" s="2">
        <v>41</v>
      </c>
      <c r="H1151" t="s">
        <v>20</v>
      </c>
      <c r="I1151" t="s">
        <v>21</v>
      </c>
      <c r="J1151" t="s">
        <v>28</v>
      </c>
      <c r="K1151" t="s">
        <v>28</v>
      </c>
      <c r="L1151" t="s">
        <v>24</v>
      </c>
      <c r="M1151" t="s">
        <v>21</v>
      </c>
      <c r="N1151" t="s">
        <v>43</v>
      </c>
      <c r="O1151" s="1">
        <v>36.86</v>
      </c>
      <c r="P1151" s="1">
        <v>1522.06</v>
      </c>
      <c r="Q1151">
        <v>1</v>
      </c>
      <c r="R1151" t="s">
        <v>21</v>
      </c>
      <c r="S1151" t="str">
        <f>IF(ChurnData[[#This Row],[MonthlyCharges]]&lt;=30,"1. Up to 30",IF(ChurnData[[#This Row],[MonthlyCharges]]&lt;=50,"2. 31-50",IF(ChurnData[[#This Row],[MonthlyCharges]]&lt;=70,"3. 51-70",IF(ChurnData[[#This Row],[MonthlyCharges]]&lt;=90,"4. 71-90","5. Over 90"))))</f>
        <v>2. 31-50</v>
      </c>
      <c r="T1151" t="str">
        <f>IF(AND(ChurnData[[#This Row],[Contract]]="Month-to-month",ChurnData[[#This Row],[InternetService]]="Fiber optic",ChurnData[[#This Row],[TenureMonths]]&lt;=11),"High-risk","Other")</f>
        <v>Other</v>
      </c>
      <c r="U1151" t="str">
        <f>IF(ChurnData[[#This Row],[TenureMonths]]&lt;=11,"0-11",IF(ChurnData[[#This Row],[TenureMonths]]&lt;=23,"12-23",IF(ChurnData[[#This Row],[TenureMonths]]&lt;=35,"24-35",IF(ChurnData[[#This Row],[TenureMonths]]&lt;=47,"36-47",IF(ChurnData[[#This Row],[TenureMonths]]&lt;=59,"48-59","60-72")))))</f>
        <v>36-47</v>
      </c>
      <c r="V1151">
        <f>IF(ChurnData[[#This Row],[Churn]]="Yes",1,0)</f>
        <v>0</v>
      </c>
    </row>
    <row r="1152" spans="1:22" x14ac:dyDescent="0.35">
      <c r="A1152" t="s">
        <v>1199</v>
      </c>
      <c r="B1152" t="s">
        <v>19</v>
      </c>
      <c r="C1152">
        <v>1</v>
      </c>
      <c r="D1152" t="s">
        <v>21</v>
      </c>
      <c r="E1152" t="s">
        <v>20</v>
      </c>
      <c r="F1152" t="s">
        <v>27</v>
      </c>
      <c r="G1152" s="2">
        <v>37</v>
      </c>
      <c r="H1152" t="s">
        <v>20</v>
      </c>
      <c r="I1152" t="s">
        <v>23</v>
      </c>
      <c r="J1152" t="s">
        <v>20</v>
      </c>
      <c r="K1152" t="s">
        <v>20</v>
      </c>
      <c r="L1152" t="s">
        <v>33</v>
      </c>
      <c r="M1152" t="s">
        <v>20</v>
      </c>
      <c r="N1152" t="s">
        <v>43</v>
      </c>
      <c r="O1152" s="1">
        <v>94.95</v>
      </c>
      <c r="P1152" s="1">
        <v>3584.54</v>
      </c>
      <c r="Q1152">
        <v>2</v>
      </c>
      <c r="R1152" t="s">
        <v>21</v>
      </c>
      <c r="S1152" t="str">
        <f>IF(ChurnData[[#This Row],[MonthlyCharges]]&lt;=30,"1. Up to 30",IF(ChurnData[[#This Row],[MonthlyCharges]]&lt;=50,"2. 31-50",IF(ChurnData[[#This Row],[MonthlyCharges]]&lt;=70,"3. 51-70",IF(ChurnData[[#This Row],[MonthlyCharges]]&lt;=90,"4. 71-90","5. Over 90"))))</f>
        <v>5. Over 90</v>
      </c>
      <c r="T1152" t="str">
        <f>IF(AND(ChurnData[[#This Row],[Contract]]="Month-to-month",ChurnData[[#This Row],[InternetService]]="Fiber optic",ChurnData[[#This Row],[TenureMonths]]&lt;=11),"High-risk","Other")</f>
        <v>Other</v>
      </c>
      <c r="U1152" t="str">
        <f>IF(ChurnData[[#This Row],[TenureMonths]]&lt;=11,"0-11",IF(ChurnData[[#This Row],[TenureMonths]]&lt;=23,"12-23",IF(ChurnData[[#This Row],[TenureMonths]]&lt;=35,"24-35",IF(ChurnData[[#This Row],[TenureMonths]]&lt;=47,"36-47",IF(ChurnData[[#This Row],[TenureMonths]]&lt;=59,"48-59","60-72")))))</f>
        <v>36-47</v>
      </c>
      <c r="V1152">
        <f>IF(ChurnData[[#This Row],[Churn]]="Yes",1,0)</f>
        <v>0</v>
      </c>
    </row>
    <row r="1153" spans="1:22" x14ac:dyDescent="0.35">
      <c r="A1153" t="s">
        <v>1200</v>
      </c>
      <c r="B1153" t="s">
        <v>36</v>
      </c>
      <c r="C1153">
        <v>1</v>
      </c>
      <c r="D1153" t="s">
        <v>21</v>
      </c>
      <c r="E1153" t="s">
        <v>21</v>
      </c>
      <c r="F1153" t="s">
        <v>37</v>
      </c>
      <c r="G1153" s="2">
        <v>4</v>
      </c>
      <c r="H1153" t="s">
        <v>20</v>
      </c>
      <c r="I1153" t="s">
        <v>23</v>
      </c>
      <c r="J1153" t="s">
        <v>21</v>
      </c>
      <c r="K1153" t="s">
        <v>21</v>
      </c>
      <c r="L1153" t="s">
        <v>33</v>
      </c>
      <c r="M1153" t="s">
        <v>20</v>
      </c>
      <c r="N1153" t="s">
        <v>34</v>
      </c>
      <c r="O1153" s="1">
        <v>96</v>
      </c>
      <c r="P1153" s="1">
        <v>373.13</v>
      </c>
      <c r="Q1153">
        <v>1</v>
      </c>
      <c r="R1153" t="s">
        <v>20</v>
      </c>
      <c r="S1153" t="str">
        <f>IF(ChurnData[[#This Row],[MonthlyCharges]]&lt;=30,"1. Up to 30",IF(ChurnData[[#This Row],[MonthlyCharges]]&lt;=50,"2. 31-50",IF(ChurnData[[#This Row],[MonthlyCharges]]&lt;=70,"3. 51-70",IF(ChurnData[[#This Row],[MonthlyCharges]]&lt;=90,"4. 71-90","5. Over 90"))))</f>
        <v>5. Over 90</v>
      </c>
      <c r="T1153" t="str">
        <f>IF(AND(ChurnData[[#This Row],[Contract]]="Month-to-month",ChurnData[[#This Row],[InternetService]]="Fiber optic",ChurnData[[#This Row],[TenureMonths]]&lt;=11),"High-risk","Other")</f>
        <v>High-risk</v>
      </c>
      <c r="U1153" t="str">
        <f>IF(ChurnData[[#This Row],[TenureMonths]]&lt;=11,"0-11",IF(ChurnData[[#This Row],[TenureMonths]]&lt;=23,"12-23",IF(ChurnData[[#This Row],[TenureMonths]]&lt;=35,"24-35",IF(ChurnData[[#This Row],[TenureMonths]]&lt;=47,"36-47",IF(ChurnData[[#This Row],[TenureMonths]]&lt;=59,"48-59","60-72")))))</f>
        <v>0-11</v>
      </c>
      <c r="V1153">
        <f>IF(ChurnData[[#This Row],[Churn]]="Yes",1,0)</f>
        <v>1</v>
      </c>
    </row>
    <row r="1154" spans="1:22" x14ac:dyDescent="0.35">
      <c r="A1154" t="s">
        <v>1201</v>
      </c>
      <c r="B1154" t="s">
        <v>36</v>
      </c>
      <c r="C1154">
        <v>0</v>
      </c>
      <c r="D1154" t="s">
        <v>20</v>
      </c>
      <c r="E1154" t="s">
        <v>20</v>
      </c>
      <c r="F1154" t="s">
        <v>47</v>
      </c>
      <c r="G1154" s="2">
        <v>7</v>
      </c>
      <c r="H1154" t="s">
        <v>20</v>
      </c>
      <c r="I1154" t="s">
        <v>21</v>
      </c>
      <c r="J1154" t="s">
        <v>28</v>
      </c>
      <c r="K1154" t="s">
        <v>28</v>
      </c>
      <c r="L1154" t="s">
        <v>33</v>
      </c>
      <c r="M1154" t="s">
        <v>20</v>
      </c>
      <c r="N1154" t="s">
        <v>43</v>
      </c>
      <c r="O1154" s="1">
        <v>25.11</v>
      </c>
      <c r="P1154" s="1">
        <v>173.22</v>
      </c>
      <c r="Q1154">
        <v>2</v>
      </c>
      <c r="R1154" t="s">
        <v>21</v>
      </c>
      <c r="S1154" t="str">
        <f>IF(ChurnData[[#This Row],[MonthlyCharges]]&lt;=30,"1. Up to 30",IF(ChurnData[[#This Row],[MonthlyCharges]]&lt;=50,"2. 31-50",IF(ChurnData[[#This Row],[MonthlyCharges]]&lt;=70,"3. 51-70",IF(ChurnData[[#This Row],[MonthlyCharges]]&lt;=90,"4. 71-90","5. Over 90"))))</f>
        <v>1. Up to 30</v>
      </c>
      <c r="T1154" t="str">
        <f>IF(AND(ChurnData[[#This Row],[Contract]]="Month-to-month",ChurnData[[#This Row],[InternetService]]="Fiber optic",ChurnData[[#This Row],[TenureMonths]]&lt;=11),"High-risk","Other")</f>
        <v>Other</v>
      </c>
      <c r="U1154" t="str">
        <f>IF(ChurnData[[#This Row],[TenureMonths]]&lt;=11,"0-11",IF(ChurnData[[#This Row],[TenureMonths]]&lt;=23,"12-23",IF(ChurnData[[#This Row],[TenureMonths]]&lt;=35,"24-35",IF(ChurnData[[#This Row],[TenureMonths]]&lt;=47,"36-47",IF(ChurnData[[#This Row],[TenureMonths]]&lt;=59,"48-59","60-72")))))</f>
        <v>0-11</v>
      </c>
      <c r="V1154">
        <f>IF(ChurnData[[#This Row],[Churn]]="Yes",1,0)</f>
        <v>0</v>
      </c>
    </row>
    <row r="1155" spans="1:22" x14ac:dyDescent="0.35">
      <c r="A1155" t="s">
        <v>1202</v>
      </c>
      <c r="B1155" t="s">
        <v>19</v>
      </c>
      <c r="C1155">
        <v>1</v>
      </c>
      <c r="D1155" t="s">
        <v>20</v>
      </c>
      <c r="E1155" t="s">
        <v>20</v>
      </c>
      <c r="F1155" t="s">
        <v>47</v>
      </c>
      <c r="G1155" s="2">
        <v>12</v>
      </c>
      <c r="H1155" t="s">
        <v>20</v>
      </c>
      <c r="I1155" t="s">
        <v>21</v>
      </c>
      <c r="J1155" t="s">
        <v>28</v>
      </c>
      <c r="K1155" t="s">
        <v>28</v>
      </c>
      <c r="L1155" t="s">
        <v>33</v>
      </c>
      <c r="M1155" t="s">
        <v>21</v>
      </c>
      <c r="N1155" t="s">
        <v>34</v>
      </c>
      <c r="O1155" s="1">
        <v>38.700000000000003</v>
      </c>
      <c r="P1155" s="1">
        <v>452.94</v>
      </c>
      <c r="Q1155">
        <v>1</v>
      </c>
      <c r="R1155" t="s">
        <v>20</v>
      </c>
      <c r="S1155" t="str">
        <f>IF(ChurnData[[#This Row],[MonthlyCharges]]&lt;=30,"1. Up to 30",IF(ChurnData[[#This Row],[MonthlyCharges]]&lt;=50,"2. 31-50",IF(ChurnData[[#This Row],[MonthlyCharges]]&lt;=70,"3. 51-70",IF(ChurnData[[#This Row],[MonthlyCharges]]&lt;=90,"4. 71-90","5. Over 90"))))</f>
        <v>2. 31-50</v>
      </c>
      <c r="T1155" t="str">
        <f>IF(AND(ChurnData[[#This Row],[Contract]]="Month-to-month",ChurnData[[#This Row],[InternetService]]="Fiber optic",ChurnData[[#This Row],[TenureMonths]]&lt;=11),"High-risk","Other")</f>
        <v>Other</v>
      </c>
      <c r="U1155" t="str">
        <f>IF(ChurnData[[#This Row],[TenureMonths]]&lt;=11,"0-11",IF(ChurnData[[#This Row],[TenureMonths]]&lt;=23,"12-23",IF(ChurnData[[#This Row],[TenureMonths]]&lt;=35,"24-35",IF(ChurnData[[#This Row],[TenureMonths]]&lt;=47,"36-47",IF(ChurnData[[#This Row],[TenureMonths]]&lt;=59,"48-59","60-72")))))</f>
        <v>12-23</v>
      </c>
      <c r="V1155">
        <f>IF(ChurnData[[#This Row],[Churn]]="Yes",1,0)</f>
        <v>1</v>
      </c>
    </row>
    <row r="1156" spans="1:22" x14ac:dyDescent="0.35">
      <c r="A1156" t="s">
        <v>1203</v>
      </c>
      <c r="B1156" t="s">
        <v>36</v>
      </c>
      <c r="C1156">
        <v>0</v>
      </c>
      <c r="D1156" t="s">
        <v>20</v>
      </c>
      <c r="E1156" t="s">
        <v>20</v>
      </c>
      <c r="F1156" t="s">
        <v>56</v>
      </c>
      <c r="G1156" s="2">
        <v>9</v>
      </c>
      <c r="H1156" t="s">
        <v>20</v>
      </c>
      <c r="I1156" t="s">
        <v>23</v>
      </c>
      <c r="J1156" t="s">
        <v>20</v>
      </c>
      <c r="K1156" t="s">
        <v>20</v>
      </c>
      <c r="L1156" t="s">
        <v>33</v>
      </c>
      <c r="M1156" t="s">
        <v>20</v>
      </c>
      <c r="N1156" t="s">
        <v>43</v>
      </c>
      <c r="O1156" s="1">
        <v>79.33</v>
      </c>
      <c r="P1156" s="1">
        <v>727.31</v>
      </c>
      <c r="Q1156">
        <v>0</v>
      </c>
      <c r="R1156" t="s">
        <v>20</v>
      </c>
      <c r="S1156" t="str">
        <f>IF(ChurnData[[#This Row],[MonthlyCharges]]&lt;=30,"1. Up to 30",IF(ChurnData[[#This Row],[MonthlyCharges]]&lt;=50,"2. 31-50",IF(ChurnData[[#This Row],[MonthlyCharges]]&lt;=70,"3. 51-70",IF(ChurnData[[#This Row],[MonthlyCharges]]&lt;=90,"4. 71-90","5. Over 90"))))</f>
        <v>4. 71-90</v>
      </c>
      <c r="T1156" t="str">
        <f>IF(AND(ChurnData[[#This Row],[Contract]]="Month-to-month",ChurnData[[#This Row],[InternetService]]="Fiber optic",ChurnData[[#This Row],[TenureMonths]]&lt;=11),"High-risk","Other")</f>
        <v>High-risk</v>
      </c>
      <c r="U1156" t="str">
        <f>IF(ChurnData[[#This Row],[TenureMonths]]&lt;=11,"0-11",IF(ChurnData[[#This Row],[TenureMonths]]&lt;=23,"12-23",IF(ChurnData[[#This Row],[TenureMonths]]&lt;=35,"24-35",IF(ChurnData[[#This Row],[TenureMonths]]&lt;=47,"36-47",IF(ChurnData[[#This Row],[TenureMonths]]&lt;=59,"48-59","60-72")))))</f>
        <v>0-11</v>
      </c>
      <c r="V1156">
        <f>IF(ChurnData[[#This Row],[Churn]]="Yes",1,0)</f>
        <v>1</v>
      </c>
    </row>
    <row r="1157" spans="1:22" x14ac:dyDescent="0.35">
      <c r="A1157" t="s">
        <v>1204</v>
      </c>
      <c r="B1157" t="s">
        <v>19</v>
      </c>
      <c r="C1157">
        <v>0</v>
      </c>
      <c r="D1157" t="s">
        <v>21</v>
      </c>
      <c r="E1157" t="s">
        <v>20</v>
      </c>
      <c r="F1157" t="s">
        <v>47</v>
      </c>
      <c r="G1157" s="2">
        <v>16</v>
      </c>
      <c r="H1157" t="s">
        <v>20</v>
      </c>
      <c r="I1157" t="s">
        <v>23</v>
      </c>
      <c r="J1157" t="s">
        <v>21</v>
      </c>
      <c r="K1157" t="s">
        <v>21</v>
      </c>
      <c r="L1157" t="s">
        <v>33</v>
      </c>
      <c r="M1157" t="s">
        <v>21</v>
      </c>
      <c r="N1157" t="s">
        <v>43</v>
      </c>
      <c r="O1157" s="1">
        <v>94.24</v>
      </c>
      <c r="P1157" s="1">
        <v>1462.92</v>
      </c>
      <c r="Q1157">
        <v>1</v>
      </c>
      <c r="R1157" t="s">
        <v>20</v>
      </c>
      <c r="S1157" t="str">
        <f>IF(ChurnData[[#This Row],[MonthlyCharges]]&lt;=30,"1. Up to 30",IF(ChurnData[[#This Row],[MonthlyCharges]]&lt;=50,"2. 31-50",IF(ChurnData[[#This Row],[MonthlyCharges]]&lt;=70,"3. 51-70",IF(ChurnData[[#This Row],[MonthlyCharges]]&lt;=90,"4. 71-90","5. Over 90"))))</f>
        <v>5. Over 90</v>
      </c>
      <c r="T1157" t="str">
        <f>IF(AND(ChurnData[[#This Row],[Contract]]="Month-to-month",ChurnData[[#This Row],[InternetService]]="Fiber optic",ChurnData[[#This Row],[TenureMonths]]&lt;=11),"High-risk","Other")</f>
        <v>Other</v>
      </c>
      <c r="U1157" t="str">
        <f>IF(ChurnData[[#This Row],[TenureMonths]]&lt;=11,"0-11",IF(ChurnData[[#This Row],[TenureMonths]]&lt;=23,"12-23",IF(ChurnData[[#This Row],[TenureMonths]]&lt;=35,"24-35",IF(ChurnData[[#This Row],[TenureMonths]]&lt;=47,"36-47",IF(ChurnData[[#This Row],[TenureMonths]]&lt;=59,"48-59","60-72")))))</f>
        <v>12-23</v>
      </c>
      <c r="V1157">
        <f>IF(ChurnData[[#This Row],[Churn]]="Yes",1,0)</f>
        <v>1</v>
      </c>
    </row>
    <row r="1158" spans="1:22" x14ac:dyDescent="0.35">
      <c r="A1158" t="s">
        <v>1205</v>
      </c>
      <c r="B1158" t="s">
        <v>19</v>
      </c>
      <c r="C1158">
        <v>0</v>
      </c>
      <c r="D1158" t="s">
        <v>20</v>
      </c>
      <c r="E1158" t="s">
        <v>20</v>
      </c>
      <c r="F1158" t="s">
        <v>65</v>
      </c>
      <c r="G1158" s="2">
        <v>52</v>
      </c>
      <c r="H1158" t="s">
        <v>20</v>
      </c>
      <c r="I1158" t="s">
        <v>21</v>
      </c>
      <c r="J1158" t="s">
        <v>28</v>
      </c>
      <c r="K1158" t="s">
        <v>28</v>
      </c>
      <c r="L1158" t="s">
        <v>29</v>
      </c>
      <c r="M1158" t="s">
        <v>21</v>
      </c>
      <c r="N1158" t="s">
        <v>43</v>
      </c>
      <c r="O1158" s="1">
        <v>31.16</v>
      </c>
      <c r="P1158" s="1">
        <v>1664.71</v>
      </c>
      <c r="Q1158">
        <v>2</v>
      </c>
      <c r="R1158" t="s">
        <v>21</v>
      </c>
      <c r="S1158" t="str">
        <f>IF(ChurnData[[#This Row],[MonthlyCharges]]&lt;=30,"1. Up to 30",IF(ChurnData[[#This Row],[MonthlyCharges]]&lt;=50,"2. 31-50",IF(ChurnData[[#This Row],[MonthlyCharges]]&lt;=70,"3. 51-70",IF(ChurnData[[#This Row],[MonthlyCharges]]&lt;=90,"4. 71-90","5. Over 90"))))</f>
        <v>2. 31-50</v>
      </c>
      <c r="T1158" t="str">
        <f>IF(AND(ChurnData[[#This Row],[Contract]]="Month-to-month",ChurnData[[#This Row],[InternetService]]="Fiber optic",ChurnData[[#This Row],[TenureMonths]]&lt;=11),"High-risk","Other")</f>
        <v>Other</v>
      </c>
      <c r="U1158" t="str">
        <f>IF(ChurnData[[#This Row],[TenureMonths]]&lt;=11,"0-11",IF(ChurnData[[#This Row],[TenureMonths]]&lt;=23,"12-23",IF(ChurnData[[#This Row],[TenureMonths]]&lt;=35,"24-35",IF(ChurnData[[#This Row],[TenureMonths]]&lt;=47,"36-47",IF(ChurnData[[#This Row],[TenureMonths]]&lt;=59,"48-59","60-72")))))</f>
        <v>48-59</v>
      </c>
      <c r="V1158">
        <f>IF(ChurnData[[#This Row],[Churn]]="Yes",1,0)</f>
        <v>0</v>
      </c>
    </row>
    <row r="1159" spans="1:22" x14ac:dyDescent="0.35">
      <c r="A1159" t="s">
        <v>1206</v>
      </c>
      <c r="B1159" t="s">
        <v>36</v>
      </c>
      <c r="C1159">
        <v>1</v>
      </c>
      <c r="D1159" t="s">
        <v>20</v>
      </c>
      <c r="E1159" t="s">
        <v>21</v>
      </c>
      <c r="F1159" t="s">
        <v>37</v>
      </c>
      <c r="G1159" s="2">
        <v>16</v>
      </c>
      <c r="H1159" t="s">
        <v>20</v>
      </c>
      <c r="I1159" t="s">
        <v>23</v>
      </c>
      <c r="J1159" t="s">
        <v>20</v>
      </c>
      <c r="K1159" t="s">
        <v>21</v>
      </c>
      <c r="L1159" t="s">
        <v>33</v>
      </c>
      <c r="M1159" t="s">
        <v>20</v>
      </c>
      <c r="N1159" t="s">
        <v>34</v>
      </c>
      <c r="O1159" s="1">
        <v>83.48</v>
      </c>
      <c r="P1159" s="1">
        <v>1338.3</v>
      </c>
      <c r="Q1159">
        <v>2</v>
      </c>
      <c r="R1159" t="s">
        <v>20</v>
      </c>
      <c r="S1159" t="str">
        <f>IF(ChurnData[[#This Row],[MonthlyCharges]]&lt;=30,"1. Up to 30",IF(ChurnData[[#This Row],[MonthlyCharges]]&lt;=50,"2. 31-50",IF(ChurnData[[#This Row],[MonthlyCharges]]&lt;=70,"3. 51-70",IF(ChurnData[[#This Row],[MonthlyCharges]]&lt;=90,"4. 71-90","5. Over 90"))))</f>
        <v>4. 71-90</v>
      </c>
      <c r="T1159" t="str">
        <f>IF(AND(ChurnData[[#This Row],[Contract]]="Month-to-month",ChurnData[[#This Row],[InternetService]]="Fiber optic",ChurnData[[#This Row],[TenureMonths]]&lt;=11),"High-risk","Other")</f>
        <v>Other</v>
      </c>
      <c r="U1159" t="str">
        <f>IF(ChurnData[[#This Row],[TenureMonths]]&lt;=11,"0-11",IF(ChurnData[[#This Row],[TenureMonths]]&lt;=23,"12-23",IF(ChurnData[[#This Row],[TenureMonths]]&lt;=35,"24-35",IF(ChurnData[[#This Row],[TenureMonths]]&lt;=47,"36-47",IF(ChurnData[[#This Row],[TenureMonths]]&lt;=59,"48-59","60-72")))))</f>
        <v>12-23</v>
      </c>
      <c r="V1159">
        <f>IF(ChurnData[[#This Row],[Churn]]="Yes",1,0)</f>
        <v>1</v>
      </c>
    </row>
    <row r="1160" spans="1:22" x14ac:dyDescent="0.35">
      <c r="A1160" t="s">
        <v>1207</v>
      </c>
      <c r="B1160" t="s">
        <v>36</v>
      </c>
      <c r="C1160">
        <v>0</v>
      </c>
      <c r="D1160" t="s">
        <v>20</v>
      </c>
      <c r="E1160" t="s">
        <v>20</v>
      </c>
      <c r="F1160" t="s">
        <v>58</v>
      </c>
      <c r="G1160" s="2">
        <v>23</v>
      </c>
      <c r="H1160" t="s">
        <v>20</v>
      </c>
      <c r="I1160" t="s">
        <v>23</v>
      </c>
      <c r="J1160" t="s">
        <v>20</v>
      </c>
      <c r="K1160" t="s">
        <v>21</v>
      </c>
      <c r="L1160" t="s">
        <v>29</v>
      </c>
      <c r="M1160" t="s">
        <v>20</v>
      </c>
      <c r="N1160" t="s">
        <v>43</v>
      </c>
      <c r="O1160" s="1">
        <v>93.01</v>
      </c>
      <c r="P1160" s="1">
        <v>2155.4899999999998</v>
      </c>
      <c r="Q1160">
        <v>1</v>
      </c>
      <c r="R1160" t="s">
        <v>20</v>
      </c>
      <c r="S1160" t="str">
        <f>IF(ChurnData[[#This Row],[MonthlyCharges]]&lt;=30,"1. Up to 30",IF(ChurnData[[#This Row],[MonthlyCharges]]&lt;=50,"2. 31-50",IF(ChurnData[[#This Row],[MonthlyCharges]]&lt;=70,"3. 51-70",IF(ChurnData[[#This Row],[MonthlyCharges]]&lt;=90,"4. 71-90","5. Over 90"))))</f>
        <v>5. Over 90</v>
      </c>
      <c r="T1160" t="str">
        <f>IF(AND(ChurnData[[#This Row],[Contract]]="Month-to-month",ChurnData[[#This Row],[InternetService]]="Fiber optic",ChurnData[[#This Row],[TenureMonths]]&lt;=11),"High-risk","Other")</f>
        <v>Other</v>
      </c>
      <c r="U1160" t="str">
        <f>IF(ChurnData[[#This Row],[TenureMonths]]&lt;=11,"0-11",IF(ChurnData[[#This Row],[TenureMonths]]&lt;=23,"12-23",IF(ChurnData[[#This Row],[TenureMonths]]&lt;=35,"24-35",IF(ChurnData[[#This Row],[TenureMonths]]&lt;=47,"36-47",IF(ChurnData[[#This Row],[TenureMonths]]&lt;=59,"48-59","60-72")))))</f>
        <v>12-23</v>
      </c>
      <c r="V1160">
        <f>IF(ChurnData[[#This Row],[Churn]]="Yes",1,0)</f>
        <v>1</v>
      </c>
    </row>
    <row r="1161" spans="1:22" x14ac:dyDescent="0.35">
      <c r="A1161" t="s">
        <v>1208</v>
      </c>
      <c r="B1161" t="s">
        <v>36</v>
      </c>
      <c r="C1161">
        <v>0</v>
      </c>
      <c r="D1161" t="s">
        <v>21</v>
      </c>
      <c r="E1161" t="s">
        <v>21</v>
      </c>
      <c r="F1161" t="s">
        <v>56</v>
      </c>
      <c r="G1161" s="2">
        <v>25</v>
      </c>
      <c r="H1161" t="s">
        <v>20</v>
      </c>
      <c r="I1161" t="s">
        <v>32</v>
      </c>
      <c r="J1161" t="s">
        <v>21</v>
      </c>
      <c r="K1161" t="s">
        <v>21</v>
      </c>
      <c r="L1161" t="s">
        <v>24</v>
      </c>
      <c r="M1161" t="s">
        <v>20</v>
      </c>
      <c r="N1161" t="s">
        <v>34</v>
      </c>
      <c r="O1161" s="1">
        <v>46.28</v>
      </c>
      <c r="P1161" s="1">
        <v>1125.1600000000001</v>
      </c>
      <c r="Q1161">
        <v>2</v>
      </c>
      <c r="R1161" t="s">
        <v>20</v>
      </c>
      <c r="S1161" t="str">
        <f>IF(ChurnData[[#This Row],[MonthlyCharges]]&lt;=30,"1. Up to 30",IF(ChurnData[[#This Row],[MonthlyCharges]]&lt;=50,"2. 31-50",IF(ChurnData[[#This Row],[MonthlyCharges]]&lt;=70,"3. 51-70",IF(ChurnData[[#This Row],[MonthlyCharges]]&lt;=90,"4. 71-90","5. Over 90"))))</f>
        <v>2. 31-50</v>
      </c>
      <c r="T1161" t="str">
        <f>IF(AND(ChurnData[[#This Row],[Contract]]="Month-to-month",ChurnData[[#This Row],[InternetService]]="Fiber optic",ChurnData[[#This Row],[TenureMonths]]&lt;=11),"High-risk","Other")</f>
        <v>Other</v>
      </c>
      <c r="U1161" t="str">
        <f>IF(ChurnData[[#This Row],[TenureMonths]]&lt;=11,"0-11",IF(ChurnData[[#This Row],[TenureMonths]]&lt;=23,"12-23",IF(ChurnData[[#This Row],[TenureMonths]]&lt;=35,"24-35",IF(ChurnData[[#This Row],[TenureMonths]]&lt;=47,"36-47",IF(ChurnData[[#This Row],[TenureMonths]]&lt;=59,"48-59","60-72")))))</f>
        <v>24-35</v>
      </c>
      <c r="V1161">
        <f>IF(ChurnData[[#This Row],[Churn]]="Yes",1,0)</f>
        <v>1</v>
      </c>
    </row>
    <row r="1162" spans="1:22" x14ac:dyDescent="0.35">
      <c r="A1162" t="s">
        <v>1209</v>
      </c>
      <c r="B1162" t="s">
        <v>36</v>
      </c>
      <c r="C1162">
        <v>0</v>
      </c>
      <c r="D1162" t="s">
        <v>20</v>
      </c>
      <c r="E1162" t="s">
        <v>20</v>
      </c>
      <c r="F1162" t="s">
        <v>65</v>
      </c>
      <c r="G1162" s="2">
        <v>47</v>
      </c>
      <c r="H1162" t="s">
        <v>20</v>
      </c>
      <c r="I1162" t="s">
        <v>23</v>
      </c>
      <c r="J1162" t="s">
        <v>21</v>
      </c>
      <c r="K1162" t="s">
        <v>21</v>
      </c>
      <c r="L1162" t="s">
        <v>33</v>
      </c>
      <c r="M1162" t="s">
        <v>21</v>
      </c>
      <c r="N1162" t="s">
        <v>25</v>
      </c>
      <c r="O1162" s="1">
        <v>80.180000000000007</v>
      </c>
      <c r="P1162" s="1">
        <v>3774.02</v>
      </c>
      <c r="Q1162">
        <v>2</v>
      </c>
      <c r="R1162" t="s">
        <v>21</v>
      </c>
      <c r="S1162" t="str">
        <f>IF(ChurnData[[#This Row],[MonthlyCharges]]&lt;=30,"1. Up to 30",IF(ChurnData[[#This Row],[MonthlyCharges]]&lt;=50,"2. 31-50",IF(ChurnData[[#This Row],[MonthlyCharges]]&lt;=70,"3. 51-70",IF(ChurnData[[#This Row],[MonthlyCharges]]&lt;=90,"4. 71-90","5. Over 90"))))</f>
        <v>4. 71-90</v>
      </c>
      <c r="T1162" t="str">
        <f>IF(AND(ChurnData[[#This Row],[Contract]]="Month-to-month",ChurnData[[#This Row],[InternetService]]="Fiber optic",ChurnData[[#This Row],[TenureMonths]]&lt;=11),"High-risk","Other")</f>
        <v>Other</v>
      </c>
      <c r="U1162" t="str">
        <f>IF(ChurnData[[#This Row],[TenureMonths]]&lt;=11,"0-11",IF(ChurnData[[#This Row],[TenureMonths]]&lt;=23,"12-23",IF(ChurnData[[#This Row],[TenureMonths]]&lt;=35,"24-35",IF(ChurnData[[#This Row],[TenureMonths]]&lt;=47,"36-47",IF(ChurnData[[#This Row],[TenureMonths]]&lt;=59,"48-59","60-72")))))</f>
        <v>36-47</v>
      </c>
      <c r="V1162">
        <f>IF(ChurnData[[#This Row],[Churn]]="Yes",1,0)</f>
        <v>0</v>
      </c>
    </row>
    <row r="1163" spans="1:22" x14ac:dyDescent="0.35">
      <c r="A1163" t="s">
        <v>1210</v>
      </c>
      <c r="B1163" t="s">
        <v>36</v>
      </c>
      <c r="C1163">
        <v>0</v>
      </c>
      <c r="D1163" t="s">
        <v>21</v>
      </c>
      <c r="E1163" t="s">
        <v>21</v>
      </c>
      <c r="F1163" t="s">
        <v>22</v>
      </c>
      <c r="G1163" s="2">
        <v>9</v>
      </c>
      <c r="H1163" t="s">
        <v>20</v>
      </c>
      <c r="I1163" t="s">
        <v>23</v>
      </c>
      <c r="J1163" t="s">
        <v>20</v>
      </c>
      <c r="K1163" t="s">
        <v>20</v>
      </c>
      <c r="L1163" t="s">
        <v>33</v>
      </c>
      <c r="M1163" t="s">
        <v>20</v>
      </c>
      <c r="N1163" t="s">
        <v>34</v>
      </c>
      <c r="O1163" s="1">
        <v>108.22</v>
      </c>
      <c r="P1163" s="1">
        <v>998.49</v>
      </c>
      <c r="Q1163">
        <v>2</v>
      </c>
      <c r="R1163" t="s">
        <v>21</v>
      </c>
      <c r="S1163" t="str">
        <f>IF(ChurnData[[#This Row],[MonthlyCharges]]&lt;=30,"1. Up to 30",IF(ChurnData[[#This Row],[MonthlyCharges]]&lt;=50,"2. 31-50",IF(ChurnData[[#This Row],[MonthlyCharges]]&lt;=70,"3. 51-70",IF(ChurnData[[#This Row],[MonthlyCharges]]&lt;=90,"4. 71-90","5. Over 90"))))</f>
        <v>5. Over 90</v>
      </c>
      <c r="T1163" t="str">
        <f>IF(AND(ChurnData[[#This Row],[Contract]]="Month-to-month",ChurnData[[#This Row],[InternetService]]="Fiber optic",ChurnData[[#This Row],[TenureMonths]]&lt;=11),"High-risk","Other")</f>
        <v>High-risk</v>
      </c>
      <c r="U1163" t="str">
        <f>IF(ChurnData[[#This Row],[TenureMonths]]&lt;=11,"0-11",IF(ChurnData[[#This Row],[TenureMonths]]&lt;=23,"12-23",IF(ChurnData[[#This Row],[TenureMonths]]&lt;=35,"24-35",IF(ChurnData[[#This Row],[TenureMonths]]&lt;=47,"36-47",IF(ChurnData[[#This Row],[TenureMonths]]&lt;=59,"48-59","60-72")))))</f>
        <v>0-11</v>
      </c>
      <c r="V1163">
        <f>IF(ChurnData[[#This Row],[Churn]]="Yes",1,0)</f>
        <v>0</v>
      </c>
    </row>
    <row r="1164" spans="1:22" x14ac:dyDescent="0.35">
      <c r="A1164" t="s">
        <v>1211</v>
      </c>
      <c r="B1164" t="s">
        <v>19</v>
      </c>
      <c r="C1164">
        <v>0</v>
      </c>
      <c r="D1164" t="s">
        <v>20</v>
      </c>
      <c r="E1164" t="s">
        <v>21</v>
      </c>
      <c r="F1164" t="s">
        <v>49</v>
      </c>
      <c r="G1164" s="2">
        <v>30</v>
      </c>
      <c r="H1164" t="s">
        <v>20</v>
      </c>
      <c r="I1164" t="s">
        <v>23</v>
      </c>
      <c r="J1164" t="s">
        <v>21</v>
      </c>
      <c r="K1164" t="s">
        <v>21</v>
      </c>
      <c r="L1164" t="s">
        <v>33</v>
      </c>
      <c r="M1164" t="s">
        <v>20</v>
      </c>
      <c r="N1164" t="s">
        <v>25</v>
      </c>
      <c r="O1164" s="1">
        <v>85.74</v>
      </c>
      <c r="P1164" s="1">
        <v>2535.6999999999998</v>
      </c>
      <c r="Q1164">
        <v>3</v>
      </c>
      <c r="R1164" t="s">
        <v>20</v>
      </c>
      <c r="S1164" t="str">
        <f>IF(ChurnData[[#This Row],[MonthlyCharges]]&lt;=30,"1. Up to 30",IF(ChurnData[[#This Row],[MonthlyCharges]]&lt;=50,"2. 31-50",IF(ChurnData[[#This Row],[MonthlyCharges]]&lt;=70,"3. 51-70",IF(ChurnData[[#This Row],[MonthlyCharges]]&lt;=90,"4. 71-90","5. Over 90"))))</f>
        <v>4. 71-90</v>
      </c>
      <c r="T1164" t="str">
        <f>IF(AND(ChurnData[[#This Row],[Contract]]="Month-to-month",ChurnData[[#This Row],[InternetService]]="Fiber optic",ChurnData[[#This Row],[TenureMonths]]&lt;=11),"High-risk","Other")</f>
        <v>Other</v>
      </c>
      <c r="U1164" t="str">
        <f>IF(ChurnData[[#This Row],[TenureMonths]]&lt;=11,"0-11",IF(ChurnData[[#This Row],[TenureMonths]]&lt;=23,"12-23",IF(ChurnData[[#This Row],[TenureMonths]]&lt;=35,"24-35",IF(ChurnData[[#This Row],[TenureMonths]]&lt;=47,"36-47",IF(ChurnData[[#This Row],[TenureMonths]]&lt;=59,"48-59","60-72")))))</f>
        <v>24-35</v>
      </c>
      <c r="V1164">
        <f>IF(ChurnData[[#This Row],[Churn]]="Yes",1,0)</f>
        <v>1</v>
      </c>
    </row>
    <row r="1165" spans="1:22" x14ac:dyDescent="0.35">
      <c r="A1165" t="s">
        <v>1212</v>
      </c>
      <c r="B1165" t="s">
        <v>19</v>
      </c>
      <c r="C1165">
        <v>0</v>
      </c>
      <c r="D1165" t="s">
        <v>21</v>
      </c>
      <c r="E1165" t="s">
        <v>21</v>
      </c>
      <c r="F1165" t="s">
        <v>37</v>
      </c>
      <c r="G1165" s="2">
        <v>14</v>
      </c>
      <c r="H1165" t="s">
        <v>20</v>
      </c>
      <c r="I1165" t="s">
        <v>32</v>
      </c>
      <c r="J1165" t="s">
        <v>20</v>
      </c>
      <c r="K1165" t="s">
        <v>20</v>
      </c>
      <c r="L1165" t="s">
        <v>33</v>
      </c>
      <c r="M1165" t="s">
        <v>20</v>
      </c>
      <c r="N1165" t="s">
        <v>30</v>
      </c>
      <c r="O1165" s="1">
        <v>64.180000000000007</v>
      </c>
      <c r="P1165" s="1">
        <v>886.88</v>
      </c>
      <c r="Q1165">
        <v>2</v>
      </c>
      <c r="R1165" t="s">
        <v>21</v>
      </c>
      <c r="S1165" t="str">
        <f>IF(ChurnData[[#This Row],[MonthlyCharges]]&lt;=30,"1. Up to 30",IF(ChurnData[[#This Row],[MonthlyCharges]]&lt;=50,"2. 31-50",IF(ChurnData[[#This Row],[MonthlyCharges]]&lt;=70,"3. 51-70",IF(ChurnData[[#This Row],[MonthlyCharges]]&lt;=90,"4. 71-90","5. Over 90"))))</f>
        <v>3. 51-70</v>
      </c>
      <c r="T1165" t="str">
        <f>IF(AND(ChurnData[[#This Row],[Contract]]="Month-to-month",ChurnData[[#This Row],[InternetService]]="Fiber optic",ChurnData[[#This Row],[TenureMonths]]&lt;=11),"High-risk","Other")</f>
        <v>Other</v>
      </c>
      <c r="U1165" t="str">
        <f>IF(ChurnData[[#This Row],[TenureMonths]]&lt;=11,"0-11",IF(ChurnData[[#This Row],[TenureMonths]]&lt;=23,"12-23",IF(ChurnData[[#This Row],[TenureMonths]]&lt;=35,"24-35",IF(ChurnData[[#This Row],[TenureMonths]]&lt;=47,"36-47",IF(ChurnData[[#This Row],[TenureMonths]]&lt;=59,"48-59","60-72")))))</f>
        <v>12-23</v>
      </c>
      <c r="V1165">
        <f>IF(ChurnData[[#This Row],[Churn]]="Yes",1,0)</f>
        <v>0</v>
      </c>
    </row>
    <row r="1166" spans="1:22" x14ac:dyDescent="0.35">
      <c r="A1166" t="s">
        <v>1213</v>
      </c>
      <c r="B1166" t="s">
        <v>19</v>
      </c>
      <c r="C1166">
        <v>0</v>
      </c>
      <c r="D1166" t="s">
        <v>21</v>
      </c>
      <c r="E1166" t="s">
        <v>21</v>
      </c>
      <c r="F1166" t="s">
        <v>47</v>
      </c>
      <c r="G1166" s="2">
        <v>15</v>
      </c>
      <c r="H1166" t="s">
        <v>20</v>
      </c>
      <c r="I1166" t="s">
        <v>21</v>
      </c>
      <c r="J1166" t="s">
        <v>28</v>
      </c>
      <c r="K1166" t="s">
        <v>28</v>
      </c>
      <c r="L1166" t="s">
        <v>33</v>
      </c>
      <c r="M1166" t="s">
        <v>20</v>
      </c>
      <c r="N1166" t="s">
        <v>25</v>
      </c>
      <c r="O1166" s="1">
        <v>29.42</v>
      </c>
      <c r="P1166" s="1">
        <v>442.91</v>
      </c>
      <c r="Q1166">
        <v>0</v>
      </c>
      <c r="R1166" t="s">
        <v>20</v>
      </c>
      <c r="S1166" t="str">
        <f>IF(ChurnData[[#This Row],[MonthlyCharges]]&lt;=30,"1. Up to 30",IF(ChurnData[[#This Row],[MonthlyCharges]]&lt;=50,"2. 31-50",IF(ChurnData[[#This Row],[MonthlyCharges]]&lt;=70,"3. 51-70",IF(ChurnData[[#This Row],[MonthlyCharges]]&lt;=90,"4. 71-90","5. Over 90"))))</f>
        <v>1. Up to 30</v>
      </c>
      <c r="T1166" t="str">
        <f>IF(AND(ChurnData[[#This Row],[Contract]]="Month-to-month",ChurnData[[#This Row],[InternetService]]="Fiber optic",ChurnData[[#This Row],[TenureMonths]]&lt;=11),"High-risk","Other")</f>
        <v>Other</v>
      </c>
      <c r="U1166" t="str">
        <f>IF(ChurnData[[#This Row],[TenureMonths]]&lt;=11,"0-11",IF(ChurnData[[#This Row],[TenureMonths]]&lt;=23,"12-23",IF(ChurnData[[#This Row],[TenureMonths]]&lt;=35,"24-35",IF(ChurnData[[#This Row],[TenureMonths]]&lt;=47,"36-47",IF(ChurnData[[#This Row],[TenureMonths]]&lt;=59,"48-59","60-72")))))</f>
        <v>12-23</v>
      </c>
      <c r="V1166">
        <f>IF(ChurnData[[#This Row],[Churn]]="Yes",1,0)</f>
        <v>1</v>
      </c>
    </row>
    <row r="1167" spans="1:22" x14ac:dyDescent="0.35">
      <c r="A1167" t="s">
        <v>1214</v>
      </c>
      <c r="B1167" t="s">
        <v>19</v>
      </c>
      <c r="C1167">
        <v>0</v>
      </c>
      <c r="D1167" t="s">
        <v>20</v>
      </c>
      <c r="E1167" t="s">
        <v>21</v>
      </c>
      <c r="F1167" t="s">
        <v>65</v>
      </c>
      <c r="G1167" s="2">
        <v>12</v>
      </c>
      <c r="H1167" t="s">
        <v>20</v>
      </c>
      <c r="I1167" t="s">
        <v>32</v>
      </c>
      <c r="J1167" t="s">
        <v>20</v>
      </c>
      <c r="K1167" t="s">
        <v>20</v>
      </c>
      <c r="L1167" t="s">
        <v>33</v>
      </c>
      <c r="M1167" t="s">
        <v>20</v>
      </c>
      <c r="N1167" t="s">
        <v>34</v>
      </c>
      <c r="O1167" s="1">
        <v>66.5</v>
      </c>
      <c r="P1167" s="1">
        <v>806.8</v>
      </c>
      <c r="Q1167">
        <v>2</v>
      </c>
      <c r="R1167" t="s">
        <v>21</v>
      </c>
      <c r="S1167" t="str">
        <f>IF(ChurnData[[#This Row],[MonthlyCharges]]&lt;=30,"1. Up to 30",IF(ChurnData[[#This Row],[MonthlyCharges]]&lt;=50,"2. 31-50",IF(ChurnData[[#This Row],[MonthlyCharges]]&lt;=70,"3. 51-70",IF(ChurnData[[#This Row],[MonthlyCharges]]&lt;=90,"4. 71-90","5. Over 90"))))</f>
        <v>3. 51-70</v>
      </c>
      <c r="T1167" t="str">
        <f>IF(AND(ChurnData[[#This Row],[Contract]]="Month-to-month",ChurnData[[#This Row],[InternetService]]="Fiber optic",ChurnData[[#This Row],[TenureMonths]]&lt;=11),"High-risk","Other")</f>
        <v>Other</v>
      </c>
      <c r="U1167" t="str">
        <f>IF(ChurnData[[#This Row],[TenureMonths]]&lt;=11,"0-11",IF(ChurnData[[#This Row],[TenureMonths]]&lt;=23,"12-23",IF(ChurnData[[#This Row],[TenureMonths]]&lt;=35,"24-35",IF(ChurnData[[#This Row],[TenureMonths]]&lt;=47,"36-47",IF(ChurnData[[#This Row],[TenureMonths]]&lt;=59,"48-59","60-72")))))</f>
        <v>12-23</v>
      </c>
      <c r="V1167">
        <f>IF(ChurnData[[#This Row],[Churn]]="Yes",1,0)</f>
        <v>0</v>
      </c>
    </row>
    <row r="1168" spans="1:22" x14ac:dyDescent="0.35">
      <c r="A1168" t="s">
        <v>1215</v>
      </c>
      <c r="B1168" t="s">
        <v>36</v>
      </c>
      <c r="C1168">
        <v>1</v>
      </c>
      <c r="D1168" t="s">
        <v>21</v>
      </c>
      <c r="E1168" t="s">
        <v>21</v>
      </c>
      <c r="F1168" t="s">
        <v>39</v>
      </c>
      <c r="G1168" s="2">
        <v>19</v>
      </c>
      <c r="H1168" t="s">
        <v>20</v>
      </c>
      <c r="I1168" t="s">
        <v>21</v>
      </c>
      <c r="J1168" t="s">
        <v>28</v>
      </c>
      <c r="K1168" t="s">
        <v>28</v>
      </c>
      <c r="L1168" t="s">
        <v>33</v>
      </c>
      <c r="M1168" t="s">
        <v>21</v>
      </c>
      <c r="N1168" t="s">
        <v>25</v>
      </c>
      <c r="O1168" s="1">
        <v>29.19</v>
      </c>
      <c r="P1168" s="1">
        <v>561.42999999999995</v>
      </c>
      <c r="Q1168">
        <v>4</v>
      </c>
      <c r="R1168" t="s">
        <v>21</v>
      </c>
      <c r="S1168" t="str">
        <f>IF(ChurnData[[#This Row],[MonthlyCharges]]&lt;=30,"1. Up to 30",IF(ChurnData[[#This Row],[MonthlyCharges]]&lt;=50,"2. 31-50",IF(ChurnData[[#This Row],[MonthlyCharges]]&lt;=70,"3. 51-70",IF(ChurnData[[#This Row],[MonthlyCharges]]&lt;=90,"4. 71-90","5. Over 90"))))</f>
        <v>1. Up to 30</v>
      </c>
      <c r="T1168" t="str">
        <f>IF(AND(ChurnData[[#This Row],[Contract]]="Month-to-month",ChurnData[[#This Row],[InternetService]]="Fiber optic",ChurnData[[#This Row],[TenureMonths]]&lt;=11),"High-risk","Other")</f>
        <v>Other</v>
      </c>
      <c r="U1168" t="str">
        <f>IF(ChurnData[[#This Row],[TenureMonths]]&lt;=11,"0-11",IF(ChurnData[[#This Row],[TenureMonths]]&lt;=23,"12-23",IF(ChurnData[[#This Row],[TenureMonths]]&lt;=35,"24-35",IF(ChurnData[[#This Row],[TenureMonths]]&lt;=47,"36-47",IF(ChurnData[[#This Row],[TenureMonths]]&lt;=59,"48-59","60-72")))))</f>
        <v>12-23</v>
      </c>
      <c r="V1168">
        <f>IF(ChurnData[[#This Row],[Churn]]="Yes",1,0)</f>
        <v>0</v>
      </c>
    </row>
    <row r="1169" spans="1:22" x14ac:dyDescent="0.35">
      <c r="A1169" t="s">
        <v>1216</v>
      </c>
      <c r="B1169" t="s">
        <v>36</v>
      </c>
      <c r="C1169">
        <v>0</v>
      </c>
      <c r="D1169" t="s">
        <v>21</v>
      </c>
      <c r="E1169" t="s">
        <v>21</v>
      </c>
      <c r="F1169" t="s">
        <v>45</v>
      </c>
      <c r="G1169" s="2">
        <v>72</v>
      </c>
      <c r="H1169" t="s">
        <v>20</v>
      </c>
      <c r="I1169" t="s">
        <v>21</v>
      </c>
      <c r="J1169" t="s">
        <v>28</v>
      </c>
      <c r="K1169" t="s">
        <v>28</v>
      </c>
      <c r="L1169" t="s">
        <v>24</v>
      </c>
      <c r="M1169" t="s">
        <v>20</v>
      </c>
      <c r="N1169" t="s">
        <v>34</v>
      </c>
      <c r="O1169" s="1">
        <v>21.66</v>
      </c>
      <c r="P1169" s="1">
        <v>1553.69</v>
      </c>
      <c r="Q1169">
        <v>0</v>
      </c>
      <c r="R1169" t="s">
        <v>21</v>
      </c>
      <c r="S1169" t="str">
        <f>IF(ChurnData[[#This Row],[MonthlyCharges]]&lt;=30,"1. Up to 30",IF(ChurnData[[#This Row],[MonthlyCharges]]&lt;=50,"2. 31-50",IF(ChurnData[[#This Row],[MonthlyCharges]]&lt;=70,"3. 51-70",IF(ChurnData[[#This Row],[MonthlyCharges]]&lt;=90,"4. 71-90","5. Over 90"))))</f>
        <v>1. Up to 30</v>
      </c>
      <c r="T1169" t="str">
        <f>IF(AND(ChurnData[[#This Row],[Contract]]="Month-to-month",ChurnData[[#This Row],[InternetService]]="Fiber optic",ChurnData[[#This Row],[TenureMonths]]&lt;=11),"High-risk","Other")</f>
        <v>Other</v>
      </c>
      <c r="U1169" t="str">
        <f>IF(ChurnData[[#This Row],[TenureMonths]]&lt;=11,"0-11",IF(ChurnData[[#This Row],[TenureMonths]]&lt;=23,"12-23",IF(ChurnData[[#This Row],[TenureMonths]]&lt;=35,"24-35",IF(ChurnData[[#This Row],[TenureMonths]]&lt;=47,"36-47",IF(ChurnData[[#This Row],[TenureMonths]]&lt;=59,"48-59","60-72")))))</f>
        <v>60-72</v>
      </c>
      <c r="V1169">
        <f>IF(ChurnData[[#This Row],[Churn]]="Yes",1,0)</f>
        <v>0</v>
      </c>
    </row>
    <row r="1170" spans="1:22" x14ac:dyDescent="0.35">
      <c r="A1170" t="s">
        <v>1217</v>
      </c>
      <c r="B1170" t="s">
        <v>36</v>
      </c>
      <c r="C1170">
        <v>0</v>
      </c>
      <c r="D1170" t="s">
        <v>21</v>
      </c>
      <c r="E1170" t="s">
        <v>21</v>
      </c>
      <c r="F1170" t="s">
        <v>37</v>
      </c>
      <c r="G1170" s="2">
        <v>28</v>
      </c>
      <c r="H1170" t="s">
        <v>20</v>
      </c>
      <c r="I1170" t="s">
        <v>23</v>
      </c>
      <c r="J1170" t="s">
        <v>21</v>
      </c>
      <c r="K1170" t="s">
        <v>21</v>
      </c>
      <c r="L1170" t="s">
        <v>33</v>
      </c>
      <c r="M1170" t="s">
        <v>20</v>
      </c>
      <c r="N1170" t="s">
        <v>25</v>
      </c>
      <c r="O1170" s="1">
        <v>95.66</v>
      </c>
      <c r="P1170" s="1">
        <v>2689.5</v>
      </c>
      <c r="Q1170">
        <v>2</v>
      </c>
      <c r="R1170" t="s">
        <v>20</v>
      </c>
      <c r="S1170" t="str">
        <f>IF(ChurnData[[#This Row],[MonthlyCharges]]&lt;=30,"1. Up to 30",IF(ChurnData[[#This Row],[MonthlyCharges]]&lt;=50,"2. 31-50",IF(ChurnData[[#This Row],[MonthlyCharges]]&lt;=70,"3. 51-70",IF(ChurnData[[#This Row],[MonthlyCharges]]&lt;=90,"4. 71-90","5. Over 90"))))</f>
        <v>5. Over 90</v>
      </c>
      <c r="T1170" t="str">
        <f>IF(AND(ChurnData[[#This Row],[Contract]]="Month-to-month",ChurnData[[#This Row],[InternetService]]="Fiber optic",ChurnData[[#This Row],[TenureMonths]]&lt;=11),"High-risk","Other")</f>
        <v>Other</v>
      </c>
      <c r="U1170" t="str">
        <f>IF(ChurnData[[#This Row],[TenureMonths]]&lt;=11,"0-11",IF(ChurnData[[#This Row],[TenureMonths]]&lt;=23,"12-23",IF(ChurnData[[#This Row],[TenureMonths]]&lt;=35,"24-35",IF(ChurnData[[#This Row],[TenureMonths]]&lt;=47,"36-47",IF(ChurnData[[#This Row],[TenureMonths]]&lt;=59,"48-59","60-72")))))</f>
        <v>24-35</v>
      </c>
      <c r="V1170">
        <f>IF(ChurnData[[#This Row],[Churn]]="Yes",1,0)</f>
        <v>1</v>
      </c>
    </row>
    <row r="1171" spans="1:22" x14ac:dyDescent="0.35">
      <c r="A1171" t="s">
        <v>1218</v>
      </c>
      <c r="B1171" t="s">
        <v>36</v>
      </c>
      <c r="C1171">
        <v>0</v>
      </c>
      <c r="D1171" t="s">
        <v>20</v>
      </c>
      <c r="E1171" t="s">
        <v>21</v>
      </c>
      <c r="F1171" t="s">
        <v>65</v>
      </c>
      <c r="G1171" s="2">
        <v>17</v>
      </c>
      <c r="H1171" t="s">
        <v>20</v>
      </c>
      <c r="I1171" t="s">
        <v>32</v>
      </c>
      <c r="J1171" t="s">
        <v>20</v>
      </c>
      <c r="K1171" t="s">
        <v>21</v>
      </c>
      <c r="L1171" t="s">
        <v>33</v>
      </c>
      <c r="M1171" t="s">
        <v>20</v>
      </c>
      <c r="N1171" t="s">
        <v>30</v>
      </c>
      <c r="O1171" s="1">
        <v>57.13</v>
      </c>
      <c r="P1171" s="1">
        <v>997.55</v>
      </c>
      <c r="Q1171">
        <v>2</v>
      </c>
      <c r="R1171" t="s">
        <v>20</v>
      </c>
      <c r="S1171" t="str">
        <f>IF(ChurnData[[#This Row],[MonthlyCharges]]&lt;=30,"1. Up to 30",IF(ChurnData[[#This Row],[MonthlyCharges]]&lt;=50,"2. 31-50",IF(ChurnData[[#This Row],[MonthlyCharges]]&lt;=70,"3. 51-70",IF(ChurnData[[#This Row],[MonthlyCharges]]&lt;=90,"4. 71-90","5. Over 90"))))</f>
        <v>3. 51-70</v>
      </c>
      <c r="T1171" t="str">
        <f>IF(AND(ChurnData[[#This Row],[Contract]]="Month-to-month",ChurnData[[#This Row],[InternetService]]="Fiber optic",ChurnData[[#This Row],[TenureMonths]]&lt;=11),"High-risk","Other")</f>
        <v>Other</v>
      </c>
      <c r="U1171" t="str">
        <f>IF(ChurnData[[#This Row],[TenureMonths]]&lt;=11,"0-11",IF(ChurnData[[#This Row],[TenureMonths]]&lt;=23,"12-23",IF(ChurnData[[#This Row],[TenureMonths]]&lt;=35,"24-35",IF(ChurnData[[#This Row],[TenureMonths]]&lt;=47,"36-47",IF(ChurnData[[#This Row],[TenureMonths]]&lt;=59,"48-59","60-72")))))</f>
        <v>12-23</v>
      </c>
      <c r="V1171">
        <f>IF(ChurnData[[#This Row],[Churn]]="Yes",1,0)</f>
        <v>1</v>
      </c>
    </row>
    <row r="1172" spans="1:22" x14ac:dyDescent="0.35">
      <c r="A1172" t="s">
        <v>1219</v>
      </c>
      <c r="B1172" t="s">
        <v>19</v>
      </c>
      <c r="C1172">
        <v>0</v>
      </c>
      <c r="D1172" t="s">
        <v>20</v>
      </c>
      <c r="E1172" t="s">
        <v>21</v>
      </c>
      <c r="F1172" t="s">
        <v>45</v>
      </c>
      <c r="G1172" s="2">
        <v>19</v>
      </c>
      <c r="H1172" t="s">
        <v>21</v>
      </c>
      <c r="I1172" t="s">
        <v>32</v>
      </c>
      <c r="J1172" t="s">
        <v>21</v>
      </c>
      <c r="K1172" t="s">
        <v>21</v>
      </c>
      <c r="L1172" t="s">
        <v>33</v>
      </c>
      <c r="M1172" t="s">
        <v>20</v>
      </c>
      <c r="N1172" t="s">
        <v>34</v>
      </c>
      <c r="O1172" s="1">
        <v>51.37</v>
      </c>
      <c r="P1172" s="1">
        <v>983.54</v>
      </c>
      <c r="Q1172">
        <v>4</v>
      </c>
      <c r="R1172" t="s">
        <v>21</v>
      </c>
      <c r="S1172" t="str">
        <f>IF(ChurnData[[#This Row],[MonthlyCharges]]&lt;=30,"1. Up to 30",IF(ChurnData[[#This Row],[MonthlyCharges]]&lt;=50,"2. 31-50",IF(ChurnData[[#This Row],[MonthlyCharges]]&lt;=70,"3. 51-70",IF(ChurnData[[#This Row],[MonthlyCharges]]&lt;=90,"4. 71-90","5. Over 90"))))</f>
        <v>3. 51-70</v>
      </c>
      <c r="T1172" t="str">
        <f>IF(AND(ChurnData[[#This Row],[Contract]]="Month-to-month",ChurnData[[#This Row],[InternetService]]="Fiber optic",ChurnData[[#This Row],[TenureMonths]]&lt;=11),"High-risk","Other")</f>
        <v>Other</v>
      </c>
      <c r="U1172" t="str">
        <f>IF(ChurnData[[#This Row],[TenureMonths]]&lt;=11,"0-11",IF(ChurnData[[#This Row],[TenureMonths]]&lt;=23,"12-23",IF(ChurnData[[#This Row],[TenureMonths]]&lt;=35,"24-35",IF(ChurnData[[#This Row],[TenureMonths]]&lt;=47,"36-47",IF(ChurnData[[#This Row],[TenureMonths]]&lt;=59,"48-59","60-72")))))</f>
        <v>12-23</v>
      </c>
      <c r="V1172">
        <f>IF(ChurnData[[#This Row],[Churn]]="Yes",1,0)</f>
        <v>0</v>
      </c>
    </row>
    <row r="1173" spans="1:22" x14ac:dyDescent="0.35">
      <c r="A1173" t="s">
        <v>1220</v>
      </c>
      <c r="B1173" t="s">
        <v>36</v>
      </c>
      <c r="C1173">
        <v>0</v>
      </c>
      <c r="D1173" t="s">
        <v>20</v>
      </c>
      <c r="E1173" t="s">
        <v>21</v>
      </c>
      <c r="F1173" t="s">
        <v>39</v>
      </c>
      <c r="G1173" s="2">
        <v>43</v>
      </c>
      <c r="H1173" t="s">
        <v>20</v>
      </c>
      <c r="I1173" t="s">
        <v>23</v>
      </c>
      <c r="J1173" t="s">
        <v>21</v>
      </c>
      <c r="K1173" t="s">
        <v>21</v>
      </c>
      <c r="L1173" t="s">
        <v>24</v>
      </c>
      <c r="M1173" t="s">
        <v>21</v>
      </c>
      <c r="N1173" t="s">
        <v>30</v>
      </c>
      <c r="O1173" s="1">
        <v>82.02</v>
      </c>
      <c r="P1173" s="1">
        <v>3529.23</v>
      </c>
      <c r="Q1173">
        <v>4</v>
      </c>
      <c r="R1173" t="s">
        <v>21</v>
      </c>
      <c r="S1173" t="str">
        <f>IF(ChurnData[[#This Row],[MonthlyCharges]]&lt;=30,"1. Up to 30",IF(ChurnData[[#This Row],[MonthlyCharges]]&lt;=50,"2. 31-50",IF(ChurnData[[#This Row],[MonthlyCharges]]&lt;=70,"3. 51-70",IF(ChurnData[[#This Row],[MonthlyCharges]]&lt;=90,"4. 71-90","5. Over 90"))))</f>
        <v>4. 71-90</v>
      </c>
      <c r="T1173" t="str">
        <f>IF(AND(ChurnData[[#This Row],[Contract]]="Month-to-month",ChurnData[[#This Row],[InternetService]]="Fiber optic",ChurnData[[#This Row],[TenureMonths]]&lt;=11),"High-risk","Other")</f>
        <v>Other</v>
      </c>
      <c r="U1173" t="str">
        <f>IF(ChurnData[[#This Row],[TenureMonths]]&lt;=11,"0-11",IF(ChurnData[[#This Row],[TenureMonths]]&lt;=23,"12-23",IF(ChurnData[[#This Row],[TenureMonths]]&lt;=35,"24-35",IF(ChurnData[[#This Row],[TenureMonths]]&lt;=47,"36-47",IF(ChurnData[[#This Row],[TenureMonths]]&lt;=59,"48-59","60-72")))))</f>
        <v>36-47</v>
      </c>
      <c r="V1173">
        <f>IF(ChurnData[[#This Row],[Churn]]="Yes",1,0)</f>
        <v>0</v>
      </c>
    </row>
    <row r="1174" spans="1:22" x14ac:dyDescent="0.35">
      <c r="A1174" t="s">
        <v>1221</v>
      </c>
      <c r="B1174" t="s">
        <v>19</v>
      </c>
      <c r="C1174">
        <v>0</v>
      </c>
      <c r="D1174" t="s">
        <v>20</v>
      </c>
      <c r="E1174" t="s">
        <v>20</v>
      </c>
      <c r="F1174" t="s">
        <v>49</v>
      </c>
      <c r="G1174" s="2">
        <v>60</v>
      </c>
      <c r="H1174" t="s">
        <v>20</v>
      </c>
      <c r="I1174" t="s">
        <v>23</v>
      </c>
      <c r="J1174" t="s">
        <v>20</v>
      </c>
      <c r="K1174" t="s">
        <v>20</v>
      </c>
      <c r="L1174" t="s">
        <v>24</v>
      </c>
      <c r="M1174" t="s">
        <v>20</v>
      </c>
      <c r="N1174" t="s">
        <v>34</v>
      </c>
      <c r="O1174" s="1">
        <v>90.13</v>
      </c>
      <c r="P1174" s="1">
        <v>5471.82</v>
      </c>
      <c r="Q1174">
        <v>4</v>
      </c>
      <c r="R1174" t="s">
        <v>21</v>
      </c>
      <c r="S1174" t="str">
        <f>IF(ChurnData[[#This Row],[MonthlyCharges]]&lt;=30,"1. Up to 30",IF(ChurnData[[#This Row],[MonthlyCharges]]&lt;=50,"2. 31-50",IF(ChurnData[[#This Row],[MonthlyCharges]]&lt;=70,"3. 51-70",IF(ChurnData[[#This Row],[MonthlyCharges]]&lt;=90,"4. 71-90","5. Over 90"))))</f>
        <v>5. Over 90</v>
      </c>
      <c r="T1174" t="str">
        <f>IF(AND(ChurnData[[#This Row],[Contract]]="Month-to-month",ChurnData[[#This Row],[InternetService]]="Fiber optic",ChurnData[[#This Row],[TenureMonths]]&lt;=11),"High-risk","Other")</f>
        <v>Other</v>
      </c>
      <c r="U1174" t="str">
        <f>IF(ChurnData[[#This Row],[TenureMonths]]&lt;=11,"0-11",IF(ChurnData[[#This Row],[TenureMonths]]&lt;=23,"12-23",IF(ChurnData[[#This Row],[TenureMonths]]&lt;=35,"24-35",IF(ChurnData[[#This Row],[TenureMonths]]&lt;=47,"36-47",IF(ChurnData[[#This Row],[TenureMonths]]&lt;=59,"48-59","60-72")))))</f>
        <v>60-72</v>
      </c>
      <c r="V1174">
        <f>IF(ChurnData[[#This Row],[Churn]]="Yes",1,0)</f>
        <v>0</v>
      </c>
    </row>
    <row r="1175" spans="1:22" x14ac:dyDescent="0.35">
      <c r="A1175" t="s">
        <v>1222</v>
      </c>
      <c r="B1175" t="s">
        <v>19</v>
      </c>
      <c r="C1175">
        <v>0</v>
      </c>
      <c r="D1175" t="s">
        <v>20</v>
      </c>
      <c r="E1175" t="s">
        <v>20</v>
      </c>
      <c r="F1175" t="s">
        <v>49</v>
      </c>
      <c r="G1175" s="2">
        <v>50</v>
      </c>
      <c r="H1175" t="s">
        <v>20</v>
      </c>
      <c r="I1175" t="s">
        <v>21</v>
      </c>
      <c r="J1175" t="s">
        <v>28</v>
      </c>
      <c r="K1175" t="s">
        <v>28</v>
      </c>
      <c r="L1175" t="s">
        <v>24</v>
      </c>
      <c r="M1175" t="s">
        <v>20</v>
      </c>
      <c r="N1175" t="s">
        <v>43</v>
      </c>
      <c r="O1175" s="1">
        <v>32.369999999999997</v>
      </c>
      <c r="P1175" s="1">
        <v>1595.97</v>
      </c>
      <c r="Q1175">
        <v>0</v>
      </c>
      <c r="R1175" t="s">
        <v>21</v>
      </c>
      <c r="S1175" t="str">
        <f>IF(ChurnData[[#This Row],[MonthlyCharges]]&lt;=30,"1. Up to 30",IF(ChurnData[[#This Row],[MonthlyCharges]]&lt;=50,"2. 31-50",IF(ChurnData[[#This Row],[MonthlyCharges]]&lt;=70,"3. 51-70",IF(ChurnData[[#This Row],[MonthlyCharges]]&lt;=90,"4. 71-90","5. Over 90"))))</f>
        <v>2. 31-50</v>
      </c>
      <c r="T1175" t="str">
        <f>IF(AND(ChurnData[[#This Row],[Contract]]="Month-to-month",ChurnData[[#This Row],[InternetService]]="Fiber optic",ChurnData[[#This Row],[TenureMonths]]&lt;=11),"High-risk","Other")</f>
        <v>Other</v>
      </c>
      <c r="U1175" t="str">
        <f>IF(ChurnData[[#This Row],[TenureMonths]]&lt;=11,"0-11",IF(ChurnData[[#This Row],[TenureMonths]]&lt;=23,"12-23",IF(ChurnData[[#This Row],[TenureMonths]]&lt;=35,"24-35",IF(ChurnData[[#This Row],[TenureMonths]]&lt;=47,"36-47",IF(ChurnData[[#This Row],[TenureMonths]]&lt;=59,"48-59","60-72")))))</f>
        <v>48-59</v>
      </c>
      <c r="V1175">
        <f>IF(ChurnData[[#This Row],[Churn]]="Yes",1,0)</f>
        <v>0</v>
      </c>
    </row>
    <row r="1176" spans="1:22" x14ac:dyDescent="0.35">
      <c r="A1176" t="s">
        <v>1223</v>
      </c>
      <c r="B1176" t="s">
        <v>36</v>
      </c>
      <c r="C1176">
        <v>0</v>
      </c>
      <c r="D1176" t="s">
        <v>21</v>
      </c>
      <c r="E1176" t="s">
        <v>21</v>
      </c>
      <c r="F1176" t="s">
        <v>56</v>
      </c>
      <c r="G1176" s="2">
        <v>18</v>
      </c>
      <c r="H1176" t="s">
        <v>20</v>
      </c>
      <c r="I1176" t="s">
        <v>32</v>
      </c>
      <c r="J1176" t="s">
        <v>21</v>
      </c>
      <c r="K1176" t="s">
        <v>20</v>
      </c>
      <c r="L1176" t="s">
        <v>33</v>
      </c>
      <c r="M1176" t="s">
        <v>21</v>
      </c>
      <c r="N1176" t="s">
        <v>30</v>
      </c>
      <c r="O1176" s="1">
        <v>64.540000000000006</v>
      </c>
      <c r="P1176" s="1">
        <v>1170.43</v>
      </c>
      <c r="Q1176">
        <v>0</v>
      </c>
      <c r="R1176" t="s">
        <v>21</v>
      </c>
      <c r="S1176" t="str">
        <f>IF(ChurnData[[#This Row],[MonthlyCharges]]&lt;=30,"1. Up to 30",IF(ChurnData[[#This Row],[MonthlyCharges]]&lt;=50,"2. 31-50",IF(ChurnData[[#This Row],[MonthlyCharges]]&lt;=70,"3. 51-70",IF(ChurnData[[#This Row],[MonthlyCharges]]&lt;=90,"4. 71-90","5. Over 90"))))</f>
        <v>3. 51-70</v>
      </c>
      <c r="T1176" t="str">
        <f>IF(AND(ChurnData[[#This Row],[Contract]]="Month-to-month",ChurnData[[#This Row],[InternetService]]="Fiber optic",ChurnData[[#This Row],[TenureMonths]]&lt;=11),"High-risk","Other")</f>
        <v>Other</v>
      </c>
      <c r="U1176" t="str">
        <f>IF(ChurnData[[#This Row],[TenureMonths]]&lt;=11,"0-11",IF(ChurnData[[#This Row],[TenureMonths]]&lt;=23,"12-23",IF(ChurnData[[#This Row],[TenureMonths]]&lt;=35,"24-35",IF(ChurnData[[#This Row],[TenureMonths]]&lt;=47,"36-47",IF(ChurnData[[#This Row],[TenureMonths]]&lt;=59,"48-59","60-72")))))</f>
        <v>12-23</v>
      </c>
      <c r="V1176">
        <f>IF(ChurnData[[#This Row],[Churn]]="Yes",1,0)</f>
        <v>0</v>
      </c>
    </row>
    <row r="1177" spans="1:22" x14ac:dyDescent="0.35">
      <c r="A1177" t="s">
        <v>1224</v>
      </c>
      <c r="B1177" t="s">
        <v>36</v>
      </c>
      <c r="C1177">
        <v>0</v>
      </c>
      <c r="D1177" t="s">
        <v>20</v>
      </c>
      <c r="E1177" t="s">
        <v>20</v>
      </c>
      <c r="F1177" t="s">
        <v>37</v>
      </c>
      <c r="G1177" s="2">
        <v>21</v>
      </c>
      <c r="H1177" t="s">
        <v>20</v>
      </c>
      <c r="I1177" t="s">
        <v>23</v>
      </c>
      <c r="J1177" t="s">
        <v>21</v>
      </c>
      <c r="K1177" t="s">
        <v>21</v>
      </c>
      <c r="L1177" t="s">
        <v>33</v>
      </c>
      <c r="M1177" t="s">
        <v>20</v>
      </c>
      <c r="N1177" t="s">
        <v>25</v>
      </c>
      <c r="O1177" s="1">
        <v>80.7</v>
      </c>
      <c r="P1177" s="1">
        <v>1697.49</v>
      </c>
      <c r="Q1177">
        <v>5</v>
      </c>
      <c r="R1177" t="s">
        <v>21</v>
      </c>
      <c r="S1177" t="str">
        <f>IF(ChurnData[[#This Row],[MonthlyCharges]]&lt;=30,"1. Up to 30",IF(ChurnData[[#This Row],[MonthlyCharges]]&lt;=50,"2. 31-50",IF(ChurnData[[#This Row],[MonthlyCharges]]&lt;=70,"3. 51-70",IF(ChurnData[[#This Row],[MonthlyCharges]]&lt;=90,"4. 71-90","5. Over 90"))))</f>
        <v>4. 71-90</v>
      </c>
      <c r="T1177" t="str">
        <f>IF(AND(ChurnData[[#This Row],[Contract]]="Month-to-month",ChurnData[[#This Row],[InternetService]]="Fiber optic",ChurnData[[#This Row],[TenureMonths]]&lt;=11),"High-risk","Other")</f>
        <v>Other</v>
      </c>
      <c r="U1177" t="str">
        <f>IF(ChurnData[[#This Row],[TenureMonths]]&lt;=11,"0-11",IF(ChurnData[[#This Row],[TenureMonths]]&lt;=23,"12-23",IF(ChurnData[[#This Row],[TenureMonths]]&lt;=35,"24-35",IF(ChurnData[[#This Row],[TenureMonths]]&lt;=47,"36-47",IF(ChurnData[[#This Row],[TenureMonths]]&lt;=59,"48-59","60-72")))))</f>
        <v>12-23</v>
      </c>
      <c r="V1177">
        <f>IF(ChurnData[[#This Row],[Churn]]="Yes",1,0)</f>
        <v>0</v>
      </c>
    </row>
    <row r="1178" spans="1:22" x14ac:dyDescent="0.35">
      <c r="A1178" t="s">
        <v>1225</v>
      </c>
      <c r="B1178" t="s">
        <v>36</v>
      </c>
      <c r="C1178">
        <v>0</v>
      </c>
      <c r="D1178" t="s">
        <v>20</v>
      </c>
      <c r="E1178" t="s">
        <v>21</v>
      </c>
      <c r="F1178" t="s">
        <v>39</v>
      </c>
      <c r="G1178" s="2">
        <v>27</v>
      </c>
      <c r="H1178" t="s">
        <v>21</v>
      </c>
      <c r="I1178" t="s">
        <v>32</v>
      </c>
      <c r="J1178" t="s">
        <v>21</v>
      </c>
      <c r="K1178" t="s">
        <v>21</v>
      </c>
      <c r="L1178" t="s">
        <v>24</v>
      </c>
      <c r="M1178" t="s">
        <v>20</v>
      </c>
      <c r="N1178" t="s">
        <v>30</v>
      </c>
      <c r="O1178" s="1">
        <v>47.22</v>
      </c>
      <c r="P1178" s="1">
        <v>1275.97</v>
      </c>
      <c r="Q1178">
        <v>1</v>
      </c>
      <c r="R1178" t="s">
        <v>21</v>
      </c>
      <c r="S1178" t="str">
        <f>IF(ChurnData[[#This Row],[MonthlyCharges]]&lt;=30,"1. Up to 30",IF(ChurnData[[#This Row],[MonthlyCharges]]&lt;=50,"2. 31-50",IF(ChurnData[[#This Row],[MonthlyCharges]]&lt;=70,"3. 51-70",IF(ChurnData[[#This Row],[MonthlyCharges]]&lt;=90,"4. 71-90","5. Over 90"))))</f>
        <v>2. 31-50</v>
      </c>
      <c r="T1178" t="str">
        <f>IF(AND(ChurnData[[#This Row],[Contract]]="Month-to-month",ChurnData[[#This Row],[InternetService]]="Fiber optic",ChurnData[[#This Row],[TenureMonths]]&lt;=11),"High-risk","Other")</f>
        <v>Other</v>
      </c>
      <c r="U1178" t="str">
        <f>IF(ChurnData[[#This Row],[TenureMonths]]&lt;=11,"0-11",IF(ChurnData[[#This Row],[TenureMonths]]&lt;=23,"12-23",IF(ChurnData[[#This Row],[TenureMonths]]&lt;=35,"24-35",IF(ChurnData[[#This Row],[TenureMonths]]&lt;=47,"36-47",IF(ChurnData[[#This Row],[TenureMonths]]&lt;=59,"48-59","60-72")))))</f>
        <v>24-35</v>
      </c>
      <c r="V1178">
        <f>IF(ChurnData[[#This Row],[Churn]]="Yes",1,0)</f>
        <v>0</v>
      </c>
    </row>
    <row r="1179" spans="1:22" x14ac:dyDescent="0.35">
      <c r="A1179" t="s">
        <v>1226</v>
      </c>
      <c r="B1179" t="s">
        <v>19</v>
      </c>
      <c r="C1179">
        <v>1</v>
      </c>
      <c r="D1179" t="s">
        <v>21</v>
      </c>
      <c r="E1179" t="s">
        <v>21</v>
      </c>
      <c r="F1179" t="s">
        <v>27</v>
      </c>
      <c r="G1179" s="2">
        <v>14</v>
      </c>
      <c r="H1179" t="s">
        <v>20</v>
      </c>
      <c r="I1179" t="s">
        <v>21</v>
      </c>
      <c r="J1179" t="s">
        <v>28</v>
      </c>
      <c r="K1179" t="s">
        <v>28</v>
      </c>
      <c r="L1179" t="s">
        <v>33</v>
      </c>
      <c r="M1179" t="s">
        <v>21</v>
      </c>
      <c r="N1179" t="s">
        <v>43</v>
      </c>
      <c r="O1179" s="1">
        <v>36.79</v>
      </c>
      <c r="P1179" s="1">
        <v>525.35</v>
      </c>
      <c r="Q1179">
        <v>1</v>
      </c>
      <c r="R1179" t="s">
        <v>20</v>
      </c>
      <c r="S1179" t="str">
        <f>IF(ChurnData[[#This Row],[MonthlyCharges]]&lt;=30,"1. Up to 30",IF(ChurnData[[#This Row],[MonthlyCharges]]&lt;=50,"2. 31-50",IF(ChurnData[[#This Row],[MonthlyCharges]]&lt;=70,"3. 51-70",IF(ChurnData[[#This Row],[MonthlyCharges]]&lt;=90,"4. 71-90","5. Over 90"))))</f>
        <v>2. 31-50</v>
      </c>
      <c r="T1179" t="str">
        <f>IF(AND(ChurnData[[#This Row],[Contract]]="Month-to-month",ChurnData[[#This Row],[InternetService]]="Fiber optic",ChurnData[[#This Row],[TenureMonths]]&lt;=11),"High-risk","Other")</f>
        <v>Other</v>
      </c>
      <c r="U1179" t="str">
        <f>IF(ChurnData[[#This Row],[TenureMonths]]&lt;=11,"0-11",IF(ChurnData[[#This Row],[TenureMonths]]&lt;=23,"12-23",IF(ChurnData[[#This Row],[TenureMonths]]&lt;=35,"24-35",IF(ChurnData[[#This Row],[TenureMonths]]&lt;=47,"36-47",IF(ChurnData[[#This Row],[TenureMonths]]&lt;=59,"48-59","60-72")))))</f>
        <v>12-23</v>
      </c>
      <c r="V1179">
        <f>IF(ChurnData[[#This Row],[Churn]]="Yes",1,0)</f>
        <v>1</v>
      </c>
    </row>
    <row r="1180" spans="1:22" x14ac:dyDescent="0.35">
      <c r="A1180" t="s">
        <v>1227</v>
      </c>
      <c r="B1180" t="s">
        <v>36</v>
      </c>
      <c r="C1180">
        <v>0</v>
      </c>
      <c r="D1180" t="s">
        <v>21</v>
      </c>
      <c r="E1180" t="s">
        <v>21</v>
      </c>
      <c r="F1180" t="s">
        <v>56</v>
      </c>
      <c r="G1180" s="2">
        <v>40</v>
      </c>
      <c r="H1180" t="s">
        <v>20</v>
      </c>
      <c r="I1180" t="s">
        <v>32</v>
      </c>
      <c r="J1180" t="s">
        <v>21</v>
      </c>
      <c r="K1180" t="s">
        <v>21</v>
      </c>
      <c r="L1180" t="s">
        <v>29</v>
      </c>
      <c r="M1180" t="s">
        <v>20</v>
      </c>
      <c r="N1180" t="s">
        <v>43</v>
      </c>
      <c r="O1180" s="1">
        <v>58.91</v>
      </c>
      <c r="P1180" s="1">
        <v>2371.33</v>
      </c>
      <c r="Q1180">
        <v>2</v>
      </c>
      <c r="R1180" t="s">
        <v>20</v>
      </c>
      <c r="S1180" t="str">
        <f>IF(ChurnData[[#This Row],[MonthlyCharges]]&lt;=30,"1. Up to 30",IF(ChurnData[[#This Row],[MonthlyCharges]]&lt;=50,"2. 31-50",IF(ChurnData[[#This Row],[MonthlyCharges]]&lt;=70,"3. 51-70",IF(ChurnData[[#This Row],[MonthlyCharges]]&lt;=90,"4. 71-90","5. Over 90"))))</f>
        <v>3. 51-70</v>
      </c>
      <c r="T1180" t="str">
        <f>IF(AND(ChurnData[[#This Row],[Contract]]="Month-to-month",ChurnData[[#This Row],[InternetService]]="Fiber optic",ChurnData[[#This Row],[TenureMonths]]&lt;=11),"High-risk","Other")</f>
        <v>Other</v>
      </c>
      <c r="U1180" t="str">
        <f>IF(ChurnData[[#This Row],[TenureMonths]]&lt;=11,"0-11",IF(ChurnData[[#This Row],[TenureMonths]]&lt;=23,"12-23",IF(ChurnData[[#This Row],[TenureMonths]]&lt;=35,"24-35",IF(ChurnData[[#This Row],[TenureMonths]]&lt;=47,"36-47",IF(ChurnData[[#This Row],[TenureMonths]]&lt;=59,"48-59","60-72")))))</f>
        <v>36-47</v>
      </c>
      <c r="V1180">
        <f>IF(ChurnData[[#This Row],[Churn]]="Yes",1,0)</f>
        <v>1</v>
      </c>
    </row>
    <row r="1181" spans="1:22" x14ac:dyDescent="0.35">
      <c r="A1181" t="s">
        <v>1228</v>
      </c>
      <c r="B1181" t="s">
        <v>19</v>
      </c>
      <c r="C1181">
        <v>0</v>
      </c>
      <c r="D1181" t="s">
        <v>21</v>
      </c>
      <c r="E1181" t="s">
        <v>21</v>
      </c>
      <c r="F1181" t="s">
        <v>47</v>
      </c>
      <c r="G1181" s="2">
        <v>3</v>
      </c>
      <c r="H1181" t="s">
        <v>20</v>
      </c>
      <c r="I1181" t="s">
        <v>23</v>
      </c>
      <c r="J1181" t="s">
        <v>21</v>
      </c>
      <c r="K1181" t="s">
        <v>21</v>
      </c>
      <c r="L1181" t="s">
        <v>33</v>
      </c>
      <c r="M1181" t="s">
        <v>20</v>
      </c>
      <c r="N1181" t="s">
        <v>30</v>
      </c>
      <c r="O1181" s="1">
        <v>82.28</v>
      </c>
      <c r="P1181" s="1">
        <v>248.84</v>
      </c>
      <c r="Q1181">
        <v>0</v>
      </c>
      <c r="R1181" t="s">
        <v>20</v>
      </c>
      <c r="S1181" t="str">
        <f>IF(ChurnData[[#This Row],[MonthlyCharges]]&lt;=30,"1. Up to 30",IF(ChurnData[[#This Row],[MonthlyCharges]]&lt;=50,"2. 31-50",IF(ChurnData[[#This Row],[MonthlyCharges]]&lt;=70,"3. 51-70",IF(ChurnData[[#This Row],[MonthlyCharges]]&lt;=90,"4. 71-90","5. Over 90"))))</f>
        <v>4. 71-90</v>
      </c>
      <c r="T1181" t="str">
        <f>IF(AND(ChurnData[[#This Row],[Contract]]="Month-to-month",ChurnData[[#This Row],[InternetService]]="Fiber optic",ChurnData[[#This Row],[TenureMonths]]&lt;=11),"High-risk","Other")</f>
        <v>High-risk</v>
      </c>
      <c r="U1181" t="str">
        <f>IF(ChurnData[[#This Row],[TenureMonths]]&lt;=11,"0-11",IF(ChurnData[[#This Row],[TenureMonths]]&lt;=23,"12-23",IF(ChurnData[[#This Row],[TenureMonths]]&lt;=35,"24-35",IF(ChurnData[[#This Row],[TenureMonths]]&lt;=47,"36-47",IF(ChurnData[[#This Row],[TenureMonths]]&lt;=59,"48-59","60-72")))))</f>
        <v>0-11</v>
      </c>
      <c r="V1181">
        <f>IF(ChurnData[[#This Row],[Churn]]="Yes",1,0)</f>
        <v>1</v>
      </c>
    </row>
    <row r="1182" spans="1:22" x14ac:dyDescent="0.35">
      <c r="A1182" t="s">
        <v>1229</v>
      </c>
      <c r="B1182" t="s">
        <v>19</v>
      </c>
      <c r="C1182">
        <v>0</v>
      </c>
      <c r="D1182" t="s">
        <v>20</v>
      </c>
      <c r="E1182" t="s">
        <v>20</v>
      </c>
      <c r="F1182" t="s">
        <v>49</v>
      </c>
      <c r="G1182" s="2">
        <v>11</v>
      </c>
      <c r="H1182" t="s">
        <v>20</v>
      </c>
      <c r="I1182" t="s">
        <v>21</v>
      </c>
      <c r="J1182" t="s">
        <v>28</v>
      </c>
      <c r="K1182" t="s">
        <v>28</v>
      </c>
      <c r="L1182" t="s">
        <v>29</v>
      </c>
      <c r="M1182" t="s">
        <v>21</v>
      </c>
      <c r="N1182" t="s">
        <v>34</v>
      </c>
      <c r="O1182" s="1">
        <v>36.409999999999997</v>
      </c>
      <c r="P1182" s="1">
        <v>390.99</v>
      </c>
      <c r="Q1182">
        <v>2</v>
      </c>
      <c r="R1182" t="s">
        <v>21</v>
      </c>
      <c r="S1182" t="str">
        <f>IF(ChurnData[[#This Row],[MonthlyCharges]]&lt;=30,"1. Up to 30",IF(ChurnData[[#This Row],[MonthlyCharges]]&lt;=50,"2. 31-50",IF(ChurnData[[#This Row],[MonthlyCharges]]&lt;=70,"3. 51-70",IF(ChurnData[[#This Row],[MonthlyCharges]]&lt;=90,"4. 71-90","5. Over 90"))))</f>
        <v>2. 31-50</v>
      </c>
      <c r="T1182" t="str">
        <f>IF(AND(ChurnData[[#This Row],[Contract]]="Month-to-month",ChurnData[[#This Row],[InternetService]]="Fiber optic",ChurnData[[#This Row],[TenureMonths]]&lt;=11),"High-risk","Other")</f>
        <v>Other</v>
      </c>
      <c r="U1182" t="str">
        <f>IF(ChurnData[[#This Row],[TenureMonths]]&lt;=11,"0-11",IF(ChurnData[[#This Row],[TenureMonths]]&lt;=23,"12-23",IF(ChurnData[[#This Row],[TenureMonths]]&lt;=35,"24-35",IF(ChurnData[[#This Row],[TenureMonths]]&lt;=47,"36-47",IF(ChurnData[[#This Row],[TenureMonths]]&lt;=59,"48-59","60-72")))))</f>
        <v>0-11</v>
      </c>
      <c r="V1182">
        <f>IF(ChurnData[[#This Row],[Churn]]="Yes",1,0)</f>
        <v>0</v>
      </c>
    </row>
    <row r="1183" spans="1:22" x14ac:dyDescent="0.35">
      <c r="A1183" t="s">
        <v>1230</v>
      </c>
      <c r="B1183" t="s">
        <v>36</v>
      </c>
      <c r="C1183">
        <v>0</v>
      </c>
      <c r="D1183" t="s">
        <v>21</v>
      </c>
      <c r="E1183" t="s">
        <v>21</v>
      </c>
      <c r="F1183" t="s">
        <v>58</v>
      </c>
      <c r="G1183" s="2">
        <v>57</v>
      </c>
      <c r="H1183" t="s">
        <v>20</v>
      </c>
      <c r="I1183" t="s">
        <v>32</v>
      </c>
      <c r="J1183" t="s">
        <v>20</v>
      </c>
      <c r="K1183" t="s">
        <v>21</v>
      </c>
      <c r="L1183" t="s">
        <v>24</v>
      </c>
      <c r="M1183" t="s">
        <v>20</v>
      </c>
      <c r="N1183" t="s">
        <v>30</v>
      </c>
      <c r="O1183" s="1">
        <v>54.34</v>
      </c>
      <c r="P1183" s="1">
        <v>3010.43</v>
      </c>
      <c r="Q1183">
        <v>2</v>
      </c>
      <c r="R1183" t="s">
        <v>21</v>
      </c>
      <c r="S1183" t="str">
        <f>IF(ChurnData[[#This Row],[MonthlyCharges]]&lt;=30,"1. Up to 30",IF(ChurnData[[#This Row],[MonthlyCharges]]&lt;=50,"2. 31-50",IF(ChurnData[[#This Row],[MonthlyCharges]]&lt;=70,"3. 51-70",IF(ChurnData[[#This Row],[MonthlyCharges]]&lt;=90,"4. 71-90","5. Over 90"))))</f>
        <v>3. 51-70</v>
      </c>
      <c r="T1183" t="str">
        <f>IF(AND(ChurnData[[#This Row],[Contract]]="Month-to-month",ChurnData[[#This Row],[InternetService]]="Fiber optic",ChurnData[[#This Row],[TenureMonths]]&lt;=11),"High-risk","Other")</f>
        <v>Other</v>
      </c>
      <c r="U1183" t="str">
        <f>IF(ChurnData[[#This Row],[TenureMonths]]&lt;=11,"0-11",IF(ChurnData[[#This Row],[TenureMonths]]&lt;=23,"12-23",IF(ChurnData[[#This Row],[TenureMonths]]&lt;=35,"24-35",IF(ChurnData[[#This Row],[TenureMonths]]&lt;=47,"36-47",IF(ChurnData[[#This Row],[TenureMonths]]&lt;=59,"48-59","60-72")))))</f>
        <v>48-59</v>
      </c>
      <c r="V1183">
        <f>IF(ChurnData[[#This Row],[Churn]]="Yes",1,0)</f>
        <v>0</v>
      </c>
    </row>
    <row r="1184" spans="1:22" x14ac:dyDescent="0.35">
      <c r="A1184" t="s">
        <v>1231</v>
      </c>
      <c r="B1184" t="s">
        <v>36</v>
      </c>
      <c r="C1184">
        <v>1</v>
      </c>
      <c r="D1184" t="s">
        <v>21</v>
      </c>
      <c r="E1184" t="s">
        <v>20</v>
      </c>
      <c r="F1184" t="s">
        <v>41</v>
      </c>
      <c r="G1184" s="2">
        <v>33</v>
      </c>
      <c r="H1184" t="s">
        <v>20</v>
      </c>
      <c r="I1184" t="s">
        <v>23</v>
      </c>
      <c r="J1184" t="s">
        <v>21</v>
      </c>
      <c r="K1184" t="s">
        <v>21</v>
      </c>
      <c r="L1184" t="s">
        <v>33</v>
      </c>
      <c r="M1184" t="s">
        <v>20</v>
      </c>
      <c r="N1184" t="s">
        <v>43</v>
      </c>
      <c r="O1184" s="1">
        <v>82.64</v>
      </c>
      <c r="P1184" s="1">
        <v>2724.96</v>
      </c>
      <c r="Q1184">
        <v>3</v>
      </c>
      <c r="R1184" t="s">
        <v>20</v>
      </c>
      <c r="S1184" t="str">
        <f>IF(ChurnData[[#This Row],[MonthlyCharges]]&lt;=30,"1. Up to 30",IF(ChurnData[[#This Row],[MonthlyCharges]]&lt;=50,"2. 31-50",IF(ChurnData[[#This Row],[MonthlyCharges]]&lt;=70,"3. 51-70",IF(ChurnData[[#This Row],[MonthlyCharges]]&lt;=90,"4. 71-90","5. Over 90"))))</f>
        <v>4. 71-90</v>
      </c>
      <c r="T1184" t="str">
        <f>IF(AND(ChurnData[[#This Row],[Contract]]="Month-to-month",ChurnData[[#This Row],[InternetService]]="Fiber optic",ChurnData[[#This Row],[TenureMonths]]&lt;=11),"High-risk","Other")</f>
        <v>Other</v>
      </c>
      <c r="U1184" t="str">
        <f>IF(ChurnData[[#This Row],[TenureMonths]]&lt;=11,"0-11",IF(ChurnData[[#This Row],[TenureMonths]]&lt;=23,"12-23",IF(ChurnData[[#This Row],[TenureMonths]]&lt;=35,"24-35",IF(ChurnData[[#This Row],[TenureMonths]]&lt;=47,"36-47",IF(ChurnData[[#This Row],[TenureMonths]]&lt;=59,"48-59","60-72")))))</f>
        <v>24-35</v>
      </c>
      <c r="V1184">
        <f>IF(ChurnData[[#This Row],[Churn]]="Yes",1,0)</f>
        <v>1</v>
      </c>
    </row>
    <row r="1185" spans="1:22" x14ac:dyDescent="0.35">
      <c r="A1185" t="s">
        <v>1232</v>
      </c>
      <c r="B1185" t="s">
        <v>36</v>
      </c>
      <c r="C1185">
        <v>0</v>
      </c>
      <c r="D1185" t="s">
        <v>21</v>
      </c>
      <c r="E1185" t="s">
        <v>20</v>
      </c>
      <c r="F1185" t="s">
        <v>37</v>
      </c>
      <c r="G1185" s="2">
        <v>25</v>
      </c>
      <c r="H1185" t="s">
        <v>20</v>
      </c>
      <c r="I1185" t="s">
        <v>32</v>
      </c>
      <c r="J1185" t="s">
        <v>20</v>
      </c>
      <c r="K1185" t="s">
        <v>21</v>
      </c>
      <c r="L1185" t="s">
        <v>33</v>
      </c>
      <c r="M1185" t="s">
        <v>20</v>
      </c>
      <c r="N1185" t="s">
        <v>34</v>
      </c>
      <c r="O1185" s="1">
        <v>52.46</v>
      </c>
      <c r="P1185" s="1">
        <v>1293.08</v>
      </c>
      <c r="Q1185">
        <v>2</v>
      </c>
      <c r="R1185" t="s">
        <v>21</v>
      </c>
      <c r="S1185" t="str">
        <f>IF(ChurnData[[#This Row],[MonthlyCharges]]&lt;=30,"1. Up to 30",IF(ChurnData[[#This Row],[MonthlyCharges]]&lt;=50,"2. 31-50",IF(ChurnData[[#This Row],[MonthlyCharges]]&lt;=70,"3. 51-70",IF(ChurnData[[#This Row],[MonthlyCharges]]&lt;=90,"4. 71-90","5. Over 90"))))</f>
        <v>3. 51-70</v>
      </c>
      <c r="T1185" t="str">
        <f>IF(AND(ChurnData[[#This Row],[Contract]]="Month-to-month",ChurnData[[#This Row],[InternetService]]="Fiber optic",ChurnData[[#This Row],[TenureMonths]]&lt;=11),"High-risk","Other")</f>
        <v>Other</v>
      </c>
      <c r="U1185" t="str">
        <f>IF(ChurnData[[#This Row],[TenureMonths]]&lt;=11,"0-11",IF(ChurnData[[#This Row],[TenureMonths]]&lt;=23,"12-23",IF(ChurnData[[#This Row],[TenureMonths]]&lt;=35,"24-35",IF(ChurnData[[#This Row],[TenureMonths]]&lt;=47,"36-47",IF(ChurnData[[#This Row],[TenureMonths]]&lt;=59,"48-59","60-72")))))</f>
        <v>24-35</v>
      </c>
      <c r="V1185">
        <f>IF(ChurnData[[#This Row],[Churn]]="Yes",1,0)</f>
        <v>0</v>
      </c>
    </row>
    <row r="1186" spans="1:22" x14ac:dyDescent="0.35">
      <c r="A1186" t="s">
        <v>1233</v>
      </c>
      <c r="B1186" t="s">
        <v>19</v>
      </c>
      <c r="C1186">
        <v>0</v>
      </c>
      <c r="D1186" t="s">
        <v>21</v>
      </c>
      <c r="E1186" t="s">
        <v>21</v>
      </c>
      <c r="F1186" t="s">
        <v>49</v>
      </c>
      <c r="G1186" s="2">
        <v>44</v>
      </c>
      <c r="H1186" t="s">
        <v>20</v>
      </c>
      <c r="I1186" t="s">
        <v>23</v>
      </c>
      <c r="J1186" t="s">
        <v>21</v>
      </c>
      <c r="K1186" t="s">
        <v>20</v>
      </c>
      <c r="L1186" t="s">
        <v>24</v>
      </c>
      <c r="M1186" t="s">
        <v>21</v>
      </c>
      <c r="N1186" t="s">
        <v>25</v>
      </c>
      <c r="O1186" s="1">
        <v>87.51</v>
      </c>
      <c r="P1186" s="1">
        <v>3770.83</v>
      </c>
      <c r="Q1186">
        <v>0</v>
      </c>
      <c r="R1186" t="s">
        <v>21</v>
      </c>
      <c r="S1186" t="str">
        <f>IF(ChurnData[[#This Row],[MonthlyCharges]]&lt;=30,"1. Up to 30",IF(ChurnData[[#This Row],[MonthlyCharges]]&lt;=50,"2. 31-50",IF(ChurnData[[#This Row],[MonthlyCharges]]&lt;=70,"3. 51-70",IF(ChurnData[[#This Row],[MonthlyCharges]]&lt;=90,"4. 71-90","5. Over 90"))))</f>
        <v>4. 71-90</v>
      </c>
      <c r="T1186" t="str">
        <f>IF(AND(ChurnData[[#This Row],[Contract]]="Month-to-month",ChurnData[[#This Row],[InternetService]]="Fiber optic",ChurnData[[#This Row],[TenureMonths]]&lt;=11),"High-risk","Other")</f>
        <v>Other</v>
      </c>
      <c r="U1186" t="str">
        <f>IF(ChurnData[[#This Row],[TenureMonths]]&lt;=11,"0-11",IF(ChurnData[[#This Row],[TenureMonths]]&lt;=23,"12-23",IF(ChurnData[[#This Row],[TenureMonths]]&lt;=35,"24-35",IF(ChurnData[[#This Row],[TenureMonths]]&lt;=47,"36-47",IF(ChurnData[[#This Row],[TenureMonths]]&lt;=59,"48-59","60-72")))))</f>
        <v>36-47</v>
      </c>
      <c r="V1186">
        <f>IF(ChurnData[[#This Row],[Churn]]="Yes",1,0)</f>
        <v>0</v>
      </c>
    </row>
    <row r="1187" spans="1:22" x14ac:dyDescent="0.35">
      <c r="A1187" t="s">
        <v>1234</v>
      </c>
      <c r="B1187" t="s">
        <v>36</v>
      </c>
      <c r="C1187">
        <v>0</v>
      </c>
      <c r="D1187" t="s">
        <v>21</v>
      </c>
      <c r="E1187" t="s">
        <v>20</v>
      </c>
      <c r="F1187" t="s">
        <v>56</v>
      </c>
      <c r="G1187" s="2">
        <v>56</v>
      </c>
      <c r="H1187" t="s">
        <v>20</v>
      </c>
      <c r="I1187" t="s">
        <v>21</v>
      </c>
      <c r="J1187" t="s">
        <v>28</v>
      </c>
      <c r="K1187" t="s">
        <v>28</v>
      </c>
      <c r="L1187" t="s">
        <v>24</v>
      </c>
      <c r="M1187" t="s">
        <v>20</v>
      </c>
      <c r="N1187" t="s">
        <v>30</v>
      </c>
      <c r="O1187" s="1">
        <v>35.56</v>
      </c>
      <c r="P1187" s="1">
        <v>1976.23</v>
      </c>
      <c r="Q1187">
        <v>4</v>
      </c>
      <c r="R1187" t="s">
        <v>21</v>
      </c>
      <c r="S1187" t="str">
        <f>IF(ChurnData[[#This Row],[MonthlyCharges]]&lt;=30,"1. Up to 30",IF(ChurnData[[#This Row],[MonthlyCharges]]&lt;=50,"2. 31-50",IF(ChurnData[[#This Row],[MonthlyCharges]]&lt;=70,"3. 51-70",IF(ChurnData[[#This Row],[MonthlyCharges]]&lt;=90,"4. 71-90","5. Over 90"))))</f>
        <v>2. 31-50</v>
      </c>
      <c r="T1187" t="str">
        <f>IF(AND(ChurnData[[#This Row],[Contract]]="Month-to-month",ChurnData[[#This Row],[InternetService]]="Fiber optic",ChurnData[[#This Row],[TenureMonths]]&lt;=11),"High-risk","Other")</f>
        <v>Other</v>
      </c>
      <c r="U1187" t="str">
        <f>IF(ChurnData[[#This Row],[TenureMonths]]&lt;=11,"0-11",IF(ChurnData[[#This Row],[TenureMonths]]&lt;=23,"12-23",IF(ChurnData[[#This Row],[TenureMonths]]&lt;=35,"24-35",IF(ChurnData[[#This Row],[TenureMonths]]&lt;=47,"36-47",IF(ChurnData[[#This Row],[TenureMonths]]&lt;=59,"48-59","60-72")))))</f>
        <v>48-59</v>
      </c>
      <c r="V1187">
        <f>IF(ChurnData[[#This Row],[Churn]]="Yes",1,0)</f>
        <v>0</v>
      </c>
    </row>
    <row r="1188" spans="1:22" x14ac:dyDescent="0.35">
      <c r="A1188" t="s">
        <v>1235</v>
      </c>
      <c r="B1188" t="s">
        <v>36</v>
      </c>
      <c r="C1188">
        <v>0</v>
      </c>
      <c r="D1188" t="s">
        <v>21</v>
      </c>
      <c r="E1188" t="s">
        <v>21</v>
      </c>
      <c r="F1188" t="s">
        <v>65</v>
      </c>
      <c r="G1188" s="2">
        <v>23</v>
      </c>
      <c r="H1188" t="s">
        <v>21</v>
      </c>
      <c r="I1188" t="s">
        <v>21</v>
      </c>
      <c r="J1188" t="s">
        <v>28</v>
      </c>
      <c r="K1188" t="s">
        <v>28</v>
      </c>
      <c r="L1188" t="s">
        <v>33</v>
      </c>
      <c r="M1188" t="s">
        <v>21</v>
      </c>
      <c r="N1188" t="s">
        <v>43</v>
      </c>
      <c r="O1188" s="1">
        <v>19.91</v>
      </c>
      <c r="P1188" s="1">
        <v>460.97</v>
      </c>
      <c r="Q1188">
        <v>1</v>
      </c>
      <c r="R1188" t="s">
        <v>21</v>
      </c>
      <c r="S1188" t="str">
        <f>IF(ChurnData[[#This Row],[MonthlyCharges]]&lt;=30,"1. Up to 30",IF(ChurnData[[#This Row],[MonthlyCharges]]&lt;=50,"2. 31-50",IF(ChurnData[[#This Row],[MonthlyCharges]]&lt;=70,"3. 51-70",IF(ChurnData[[#This Row],[MonthlyCharges]]&lt;=90,"4. 71-90","5. Over 90"))))</f>
        <v>1. Up to 30</v>
      </c>
      <c r="T1188" t="str">
        <f>IF(AND(ChurnData[[#This Row],[Contract]]="Month-to-month",ChurnData[[#This Row],[InternetService]]="Fiber optic",ChurnData[[#This Row],[TenureMonths]]&lt;=11),"High-risk","Other")</f>
        <v>Other</v>
      </c>
      <c r="U1188" t="str">
        <f>IF(ChurnData[[#This Row],[TenureMonths]]&lt;=11,"0-11",IF(ChurnData[[#This Row],[TenureMonths]]&lt;=23,"12-23",IF(ChurnData[[#This Row],[TenureMonths]]&lt;=35,"24-35",IF(ChurnData[[#This Row],[TenureMonths]]&lt;=47,"36-47",IF(ChurnData[[#This Row],[TenureMonths]]&lt;=59,"48-59","60-72")))))</f>
        <v>12-23</v>
      </c>
      <c r="V1188">
        <f>IF(ChurnData[[#This Row],[Churn]]="Yes",1,0)</f>
        <v>0</v>
      </c>
    </row>
    <row r="1189" spans="1:22" x14ac:dyDescent="0.35">
      <c r="A1189" t="s">
        <v>1236</v>
      </c>
      <c r="B1189" t="s">
        <v>19</v>
      </c>
      <c r="C1189">
        <v>0</v>
      </c>
      <c r="D1189" t="s">
        <v>21</v>
      </c>
      <c r="E1189" t="s">
        <v>21</v>
      </c>
      <c r="F1189" t="s">
        <v>41</v>
      </c>
      <c r="G1189" s="2">
        <v>35</v>
      </c>
      <c r="H1189" t="s">
        <v>20</v>
      </c>
      <c r="I1189" t="s">
        <v>32</v>
      </c>
      <c r="J1189" t="s">
        <v>21</v>
      </c>
      <c r="K1189" t="s">
        <v>20</v>
      </c>
      <c r="L1189" t="s">
        <v>33</v>
      </c>
      <c r="M1189" t="s">
        <v>21</v>
      </c>
      <c r="N1189" t="s">
        <v>34</v>
      </c>
      <c r="O1189" s="1">
        <v>65.38</v>
      </c>
      <c r="P1189" s="1">
        <v>2255.5700000000002</v>
      </c>
      <c r="Q1189">
        <v>2</v>
      </c>
      <c r="R1189" t="s">
        <v>21</v>
      </c>
      <c r="S1189" t="str">
        <f>IF(ChurnData[[#This Row],[MonthlyCharges]]&lt;=30,"1. Up to 30",IF(ChurnData[[#This Row],[MonthlyCharges]]&lt;=50,"2. 31-50",IF(ChurnData[[#This Row],[MonthlyCharges]]&lt;=70,"3. 51-70",IF(ChurnData[[#This Row],[MonthlyCharges]]&lt;=90,"4. 71-90","5. Over 90"))))</f>
        <v>3. 51-70</v>
      </c>
      <c r="T1189" t="str">
        <f>IF(AND(ChurnData[[#This Row],[Contract]]="Month-to-month",ChurnData[[#This Row],[InternetService]]="Fiber optic",ChurnData[[#This Row],[TenureMonths]]&lt;=11),"High-risk","Other")</f>
        <v>Other</v>
      </c>
      <c r="U1189" t="str">
        <f>IF(ChurnData[[#This Row],[TenureMonths]]&lt;=11,"0-11",IF(ChurnData[[#This Row],[TenureMonths]]&lt;=23,"12-23",IF(ChurnData[[#This Row],[TenureMonths]]&lt;=35,"24-35",IF(ChurnData[[#This Row],[TenureMonths]]&lt;=47,"36-47",IF(ChurnData[[#This Row],[TenureMonths]]&lt;=59,"48-59","60-72")))))</f>
        <v>24-35</v>
      </c>
      <c r="V1189">
        <f>IF(ChurnData[[#This Row],[Churn]]="Yes",1,0)</f>
        <v>0</v>
      </c>
    </row>
    <row r="1190" spans="1:22" x14ac:dyDescent="0.35">
      <c r="A1190" t="s">
        <v>1237</v>
      </c>
      <c r="B1190" t="s">
        <v>19</v>
      </c>
      <c r="C1190">
        <v>0</v>
      </c>
      <c r="D1190" t="s">
        <v>21</v>
      </c>
      <c r="E1190" t="s">
        <v>21</v>
      </c>
      <c r="F1190" t="s">
        <v>49</v>
      </c>
      <c r="G1190" s="2">
        <v>17</v>
      </c>
      <c r="H1190" t="s">
        <v>20</v>
      </c>
      <c r="I1190" t="s">
        <v>23</v>
      </c>
      <c r="J1190" t="s">
        <v>21</v>
      </c>
      <c r="K1190" t="s">
        <v>20</v>
      </c>
      <c r="L1190" t="s">
        <v>24</v>
      </c>
      <c r="M1190" t="s">
        <v>20</v>
      </c>
      <c r="N1190" t="s">
        <v>43</v>
      </c>
      <c r="O1190" s="1">
        <v>92.23</v>
      </c>
      <c r="P1190" s="1">
        <v>1590.86</v>
      </c>
      <c r="Q1190">
        <v>3</v>
      </c>
      <c r="R1190" t="s">
        <v>21</v>
      </c>
      <c r="S1190" t="str">
        <f>IF(ChurnData[[#This Row],[MonthlyCharges]]&lt;=30,"1. Up to 30",IF(ChurnData[[#This Row],[MonthlyCharges]]&lt;=50,"2. 31-50",IF(ChurnData[[#This Row],[MonthlyCharges]]&lt;=70,"3. 51-70",IF(ChurnData[[#This Row],[MonthlyCharges]]&lt;=90,"4. 71-90","5. Over 90"))))</f>
        <v>5. Over 90</v>
      </c>
      <c r="T1190" t="str">
        <f>IF(AND(ChurnData[[#This Row],[Contract]]="Month-to-month",ChurnData[[#This Row],[InternetService]]="Fiber optic",ChurnData[[#This Row],[TenureMonths]]&lt;=11),"High-risk","Other")</f>
        <v>Other</v>
      </c>
      <c r="U1190" t="str">
        <f>IF(ChurnData[[#This Row],[TenureMonths]]&lt;=11,"0-11",IF(ChurnData[[#This Row],[TenureMonths]]&lt;=23,"12-23",IF(ChurnData[[#This Row],[TenureMonths]]&lt;=35,"24-35",IF(ChurnData[[#This Row],[TenureMonths]]&lt;=47,"36-47",IF(ChurnData[[#This Row],[TenureMonths]]&lt;=59,"48-59","60-72")))))</f>
        <v>12-23</v>
      </c>
      <c r="V1190">
        <f>IF(ChurnData[[#This Row],[Churn]]="Yes",1,0)</f>
        <v>0</v>
      </c>
    </row>
    <row r="1191" spans="1:22" x14ac:dyDescent="0.35">
      <c r="A1191" t="s">
        <v>1238</v>
      </c>
      <c r="B1191" t="s">
        <v>36</v>
      </c>
      <c r="C1191">
        <v>1</v>
      </c>
      <c r="D1191" t="s">
        <v>21</v>
      </c>
      <c r="E1191" t="s">
        <v>21</v>
      </c>
      <c r="F1191" t="s">
        <v>37</v>
      </c>
      <c r="G1191" s="2">
        <v>53</v>
      </c>
      <c r="H1191" t="s">
        <v>21</v>
      </c>
      <c r="I1191" t="s">
        <v>23</v>
      </c>
      <c r="J1191" t="s">
        <v>21</v>
      </c>
      <c r="K1191" t="s">
        <v>21</v>
      </c>
      <c r="L1191" t="s">
        <v>24</v>
      </c>
      <c r="M1191" t="s">
        <v>20</v>
      </c>
      <c r="N1191" t="s">
        <v>25</v>
      </c>
      <c r="O1191" s="1">
        <v>76.75</v>
      </c>
      <c r="P1191" s="1">
        <v>4091.83</v>
      </c>
      <c r="Q1191">
        <v>5</v>
      </c>
      <c r="R1191" t="s">
        <v>21</v>
      </c>
      <c r="S1191" t="str">
        <f>IF(ChurnData[[#This Row],[MonthlyCharges]]&lt;=30,"1. Up to 30",IF(ChurnData[[#This Row],[MonthlyCharges]]&lt;=50,"2. 31-50",IF(ChurnData[[#This Row],[MonthlyCharges]]&lt;=70,"3. 51-70",IF(ChurnData[[#This Row],[MonthlyCharges]]&lt;=90,"4. 71-90","5. Over 90"))))</f>
        <v>4. 71-90</v>
      </c>
      <c r="T1191" t="str">
        <f>IF(AND(ChurnData[[#This Row],[Contract]]="Month-to-month",ChurnData[[#This Row],[InternetService]]="Fiber optic",ChurnData[[#This Row],[TenureMonths]]&lt;=11),"High-risk","Other")</f>
        <v>Other</v>
      </c>
      <c r="U1191" t="str">
        <f>IF(ChurnData[[#This Row],[TenureMonths]]&lt;=11,"0-11",IF(ChurnData[[#This Row],[TenureMonths]]&lt;=23,"12-23",IF(ChurnData[[#This Row],[TenureMonths]]&lt;=35,"24-35",IF(ChurnData[[#This Row],[TenureMonths]]&lt;=47,"36-47",IF(ChurnData[[#This Row],[TenureMonths]]&lt;=59,"48-59","60-72")))))</f>
        <v>48-59</v>
      </c>
      <c r="V1191">
        <f>IF(ChurnData[[#This Row],[Churn]]="Yes",1,0)</f>
        <v>0</v>
      </c>
    </row>
    <row r="1192" spans="1:22" x14ac:dyDescent="0.35">
      <c r="A1192" t="s">
        <v>1239</v>
      </c>
      <c r="B1192" t="s">
        <v>19</v>
      </c>
      <c r="C1192">
        <v>0</v>
      </c>
      <c r="D1192" t="s">
        <v>21</v>
      </c>
      <c r="E1192" t="s">
        <v>21</v>
      </c>
      <c r="F1192" t="s">
        <v>47</v>
      </c>
      <c r="G1192" s="2">
        <v>30</v>
      </c>
      <c r="H1192" t="s">
        <v>20</v>
      </c>
      <c r="I1192" t="s">
        <v>23</v>
      </c>
      <c r="J1192" t="s">
        <v>21</v>
      </c>
      <c r="K1192" t="s">
        <v>20</v>
      </c>
      <c r="L1192" t="s">
        <v>24</v>
      </c>
      <c r="M1192" t="s">
        <v>20</v>
      </c>
      <c r="N1192" t="s">
        <v>34</v>
      </c>
      <c r="O1192" s="1">
        <v>86.34</v>
      </c>
      <c r="P1192" s="1">
        <v>2541.9899999999998</v>
      </c>
      <c r="Q1192">
        <v>1</v>
      </c>
      <c r="R1192" t="s">
        <v>21</v>
      </c>
      <c r="S1192" t="str">
        <f>IF(ChurnData[[#This Row],[MonthlyCharges]]&lt;=30,"1. Up to 30",IF(ChurnData[[#This Row],[MonthlyCharges]]&lt;=50,"2. 31-50",IF(ChurnData[[#This Row],[MonthlyCharges]]&lt;=70,"3. 51-70",IF(ChurnData[[#This Row],[MonthlyCharges]]&lt;=90,"4. 71-90","5. Over 90"))))</f>
        <v>4. 71-90</v>
      </c>
      <c r="T1192" t="str">
        <f>IF(AND(ChurnData[[#This Row],[Contract]]="Month-to-month",ChurnData[[#This Row],[InternetService]]="Fiber optic",ChurnData[[#This Row],[TenureMonths]]&lt;=11),"High-risk","Other")</f>
        <v>Other</v>
      </c>
      <c r="U1192" t="str">
        <f>IF(ChurnData[[#This Row],[TenureMonths]]&lt;=11,"0-11",IF(ChurnData[[#This Row],[TenureMonths]]&lt;=23,"12-23",IF(ChurnData[[#This Row],[TenureMonths]]&lt;=35,"24-35",IF(ChurnData[[#This Row],[TenureMonths]]&lt;=47,"36-47",IF(ChurnData[[#This Row],[TenureMonths]]&lt;=59,"48-59","60-72")))))</f>
        <v>24-35</v>
      </c>
      <c r="V1192">
        <f>IF(ChurnData[[#This Row],[Churn]]="Yes",1,0)</f>
        <v>0</v>
      </c>
    </row>
    <row r="1193" spans="1:22" x14ac:dyDescent="0.35">
      <c r="A1193" t="s">
        <v>1240</v>
      </c>
      <c r="B1193" t="s">
        <v>19</v>
      </c>
      <c r="C1193">
        <v>0</v>
      </c>
      <c r="D1193" t="s">
        <v>21</v>
      </c>
      <c r="E1193" t="s">
        <v>21</v>
      </c>
      <c r="F1193" t="s">
        <v>45</v>
      </c>
      <c r="G1193" s="2">
        <v>50</v>
      </c>
      <c r="H1193" t="s">
        <v>20</v>
      </c>
      <c r="I1193" t="s">
        <v>32</v>
      </c>
      <c r="J1193" t="s">
        <v>20</v>
      </c>
      <c r="K1193" t="s">
        <v>21</v>
      </c>
      <c r="L1193" t="s">
        <v>33</v>
      </c>
      <c r="M1193" t="s">
        <v>21</v>
      </c>
      <c r="N1193" t="s">
        <v>34</v>
      </c>
      <c r="O1193" s="1">
        <v>61.71</v>
      </c>
      <c r="P1193" s="1">
        <v>3150.45</v>
      </c>
      <c r="Q1193">
        <v>2</v>
      </c>
      <c r="R1193" t="s">
        <v>21</v>
      </c>
      <c r="S1193" t="str">
        <f>IF(ChurnData[[#This Row],[MonthlyCharges]]&lt;=30,"1. Up to 30",IF(ChurnData[[#This Row],[MonthlyCharges]]&lt;=50,"2. 31-50",IF(ChurnData[[#This Row],[MonthlyCharges]]&lt;=70,"3. 51-70",IF(ChurnData[[#This Row],[MonthlyCharges]]&lt;=90,"4. 71-90","5. Over 90"))))</f>
        <v>3. 51-70</v>
      </c>
      <c r="T1193" t="str">
        <f>IF(AND(ChurnData[[#This Row],[Contract]]="Month-to-month",ChurnData[[#This Row],[InternetService]]="Fiber optic",ChurnData[[#This Row],[TenureMonths]]&lt;=11),"High-risk","Other")</f>
        <v>Other</v>
      </c>
      <c r="U1193" t="str">
        <f>IF(ChurnData[[#This Row],[TenureMonths]]&lt;=11,"0-11",IF(ChurnData[[#This Row],[TenureMonths]]&lt;=23,"12-23",IF(ChurnData[[#This Row],[TenureMonths]]&lt;=35,"24-35",IF(ChurnData[[#This Row],[TenureMonths]]&lt;=47,"36-47",IF(ChurnData[[#This Row],[TenureMonths]]&lt;=59,"48-59","60-72")))))</f>
        <v>48-59</v>
      </c>
      <c r="V1193">
        <f>IF(ChurnData[[#This Row],[Churn]]="Yes",1,0)</f>
        <v>0</v>
      </c>
    </row>
    <row r="1194" spans="1:22" x14ac:dyDescent="0.35">
      <c r="A1194" t="s">
        <v>1241</v>
      </c>
      <c r="B1194" t="s">
        <v>36</v>
      </c>
      <c r="C1194">
        <v>0</v>
      </c>
      <c r="D1194" t="s">
        <v>20</v>
      </c>
      <c r="E1194" t="s">
        <v>21</v>
      </c>
      <c r="F1194" t="s">
        <v>75</v>
      </c>
      <c r="G1194" s="2">
        <v>53</v>
      </c>
      <c r="H1194" t="s">
        <v>20</v>
      </c>
      <c r="I1194" t="s">
        <v>23</v>
      </c>
      <c r="J1194" t="s">
        <v>21</v>
      </c>
      <c r="K1194" t="s">
        <v>21</v>
      </c>
      <c r="L1194" t="s">
        <v>33</v>
      </c>
      <c r="M1194" t="s">
        <v>21</v>
      </c>
      <c r="N1194" t="s">
        <v>25</v>
      </c>
      <c r="O1194" s="1">
        <v>83.46</v>
      </c>
      <c r="P1194" s="1">
        <v>4296.6499999999996</v>
      </c>
      <c r="Q1194">
        <v>3</v>
      </c>
      <c r="R1194" t="s">
        <v>21</v>
      </c>
      <c r="S1194" t="str">
        <f>IF(ChurnData[[#This Row],[MonthlyCharges]]&lt;=30,"1. Up to 30",IF(ChurnData[[#This Row],[MonthlyCharges]]&lt;=50,"2. 31-50",IF(ChurnData[[#This Row],[MonthlyCharges]]&lt;=70,"3. 51-70",IF(ChurnData[[#This Row],[MonthlyCharges]]&lt;=90,"4. 71-90","5. Over 90"))))</f>
        <v>4. 71-90</v>
      </c>
      <c r="T1194" t="str">
        <f>IF(AND(ChurnData[[#This Row],[Contract]]="Month-to-month",ChurnData[[#This Row],[InternetService]]="Fiber optic",ChurnData[[#This Row],[TenureMonths]]&lt;=11),"High-risk","Other")</f>
        <v>Other</v>
      </c>
      <c r="U1194" t="str">
        <f>IF(ChurnData[[#This Row],[TenureMonths]]&lt;=11,"0-11",IF(ChurnData[[#This Row],[TenureMonths]]&lt;=23,"12-23",IF(ChurnData[[#This Row],[TenureMonths]]&lt;=35,"24-35",IF(ChurnData[[#This Row],[TenureMonths]]&lt;=47,"36-47",IF(ChurnData[[#This Row],[TenureMonths]]&lt;=59,"48-59","60-72")))))</f>
        <v>48-59</v>
      </c>
      <c r="V1194">
        <f>IF(ChurnData[[#This Row],[Churn]]="Yes",1,0)</f>
        <v>0</v>
      </c>
    </row>
    <row r="1195" spans="1:22" x14ac:dyDescent="0.35">
      <c r="A1195" t="s">
        <v>1242</v>
      </c>
      <c r="B1195" t="s">
        <v>36</v>
      </c>
      <c r="C1195">
        <v>0</v>
      </c>
      <c r="D1195" t="s">
        <v>21</v>
      </c>
      <c r="E1195" t="s">
        <v>21</v>
      </c>
      <c r="F1195" t="s">
        <v>58</v>
      </c>
      <c r="G1195" s="2">
        <v>50</v>
      </c>
      <c r="H1195" t="s">
        <v>20</v>
      </c>
      <c r="I1195" t="s">
        <v>23</v>
      </c>
      <c r="J1195" t="s">
        <v>20</v>
      </c>
      <c r="K1195" t="s">
        <v>20</v>
      </c>
      <c r="L1195" t="s">
        <v>24</v>
      </c>
      <c r="M1195" t="s">
        <v>20</v>
      </c>
      <c r="N1195" t="s">
        <v>43</v>
      </c>
      <c r="O1195" s="1">
        <v>95.74</v>
      </c>
      <c r="P1195" s="1">
        <v>4925.8599999999997</v>
      </c>
      <c r="Q1195">
        <v>0</v>
      </c>
      <c r="R1195" t="s">
        <v>21</v>
      </c>
      <c r="S1195" t="str">
        <f>IF(ChurnData[[#This Row],[MonthlyCharges]]&lt;=30,"1. Up to 30",IF(ChurnData[[#This Row],[MonthlyCharges]]&lt;=50,"2. 31-50",IF(ChurnData[[#This Row],[MonthlyCharges]]&lt;=70,"3. 51-70",IF(ChurnData[[#This Row],[MonthlyCharges]]&lt;=90,"4. 71-90","5. Over 90"))))</f>
        <v>5. Over 90</v>
      </c>
      <c r="T1195" t="str">
        <f>IF(AND(ChurnData[[#This Row],[Contract]]="Month-to-month",ChurnData[[#This Row],[InternetService]]="Fiber optic",ChurnData[[#This Row],[TenureMonths]]&lt;=11),"High-risk","Other")</f>
        <v>Other</v>
      </c>
      <c r="U1195" t="str">
        <f>IF(ChurnData[[#This Row],[TenureMonths]]&lt;=11,"0-11",IF(ChurnData[[#This Row],[TenureMonths]]&lt;=23,"12-23",IF(ChurnData[[#This Row],[TenureMonths]]&lt;=35,"24-35",IF(ChurnData[[#This Row],[TenureMonths]]&lt;=47,"36-47",IF(ChurnData[[#This Row],[TenureMonths]]&lt;=59,"48-59","60-72")))))</f>
        <v>48-59</v>
      </c>
      <c r="V1195">
        <f>IF(ChurnData[[#This Row],[Churn]]="Yes",1,0)</f>
        <v>0</v>
      </c>
    </row>
    <row r="1196" spans="1:22" x14ac:dyDescent="0.35">
      <c r="A1196" t="s">
        <v>1243</v>
      </c>
      <c r="B1196" t="s">
        <v>36</v>
      </c>
      <c r="C1196">
        <v>0</v>
      </c>
      <c r="D1196" t="s">
        <v>20</v>
      </c>
      <c r="E1196" t="s">
        <v>20</v>
      </c>
      <c r="F1196" t="s">
        <v>47</v>
      </c>
      <c r="G1196" s="2">
        <v>30</v>
      </c>
      <c r="H1196" t="s">
        <v>20</v>
      </c>
      <c r="I1196" t="s">
        <v>23</v>
      </c>
      <c r="J1196" t="s">
        <v>21</v>
      </c>
      <c r="K1196" t="s">
        <v>21</v>
      </c>
      <c r="L1196" t="s">
        <v>29</v>
      </c>
      <c r="M1196" t="s">
        <v>21</v>
      </c>
      <c r="N1196" t="s">
        <v>34</v>
      </c>
      <c r="O1196" s="1">
        <v>83.95</v>
      </c>
      <c r="P1196" s="1">
        <v>2551.36</v>
      </c>
      <c r="Q1196">
        <v>2</v>
      </c>
      <c r="R1196" t="s">
        <v>21</v>
      </c>
      <c r="S1196" t="str">
        <f>IF(ChurnData[[#This Row],[MonthlyCharges]]&lt;=30,"1. Up to 30",IF(ChurnData[[#This Row],[MonthlyCharges]]&lt;=50,"2. 31-50",IF(ChurnData[[#This Row],[MonthlyCharges]]&lt;=70,"3. 51-70",IF(ChurnData[[#This Row],[MonthlyCharges]]&lt;=90,"4. 71-90","5. Over 90"))))</f>
        <v>4. 71-90</v>
      </c>
      <c r="T1196" t="str">
        <f>IF(AND(ChurnData[[#This Row],[Contract]]="Month-to-month",ChurnData[[#This Row],[InternetService]]="Fiber optic",ChurnData[[#This Row],[TenureMonths]]&lt;=11),"High-risk","Other")</f>
        <v>Other</v>
      </c>
      <c r="U1196" t="str">
        <f>IF(ChurnData[[#This Row],[TenureMonths]]&lt;=11,"0-11",IF(ChurnData[[#This Row],[TenureMonths]]&lt;=23,"12-23",IF(ChurnData[[#This Row],[TenureMonths]]&lt;=35,"24-35",IF(ChurnData[[#This Row],[TenureMonths]]&lt;=47,"36-47",IF(ChurnData[[#This Row],[TenureMonths]]&lt;=59,"48-59","60-72")))))</f>
        <v>24-35</v>
      </c>
      <c r="V1196">
        <f>IF(ChurnData[[#This Row],[Churn]]="Yes",1,0)</f>
        <v>0</v>
      </c>
    </row>
    <row r="1197" spans="1:22" x14ac:dyDescent="0.35">
      <c r="A1197" t="s">
        <v>1244</v>
      </c>
      <c r="B1197" t="s">
        <v>19</v>
      </c>
      <c r="C1197">
        <v>0</v>
      </c>
      <c r="D1197" t="s">
        <v>21</v>
      </c>
      <c r="E1197" t="s">
        <v>21</v>
      </c>
      <c r="F1197" t="s">
        <v>45</v>
      </c>
      <c r="G1197" s="2">
        <v>52</v>
      </c>
      <c r="H1197" t="s">
        <v>20</v>
      </c>
      <c r="I1197" t="s">
        <v>23</v>
      </c>
      <c r="J1197" t="s">
        <v>21</v>
      </c>
      <c r="K1197" t="s">
        <v>21</v>
      </c>
      <c r="L1197" t="s">
        <v>33</v>
      </c>
      <c r="M1197" t="s">
        <v>20</v>
      </c>
      <c r="N1197" t="s">
        <v>34</v>
      </c>
      <c r="O1197" s="1">
        <v>88.17</v>
      </c>
      <c r="P1197" s="1">
        <v>4529.5200000000004</v>
      </c>
      <c r="Q1197">
        <v>1</v>
      </c>
      <c r="R1197" t="s">
        <v>20</v>
      </c>
      <c r="S1197" t="str">
        <f>IF(ChurnData[[#This Row],[MonthlyCharges]]&lt;=30,"1. Up to 30",IF(ChurnData[[#This Row],[MonthlyCharges]]&lt;=50,"2. 31-50",IF(ChurnData[[#This Row],[MonthlyCharges]]&lt;=70,"3. 51-70",IF(ChurnData[[#This Row],[MonthlyCharges]]&lt;=90,"4. 71-90","5. Over 90"))))</f>
        <v>4. 71-90</v>
      </c>
      <c r="T1197" t="str">
        <f>IF(AND(ChurnData[[#This Row],[Contract]]="Month-to-month",ChurnData[[#This Row],[InternetService]]="Fiber optic",ChurnData[[#This Row],[TenureMonths]]&lt;=11),"High-risk","Other")</f>
        <v>Other</v>
      </c>
      <c r="U1197" t="str">
        <f>IF(ChurnData[[#This Row],[TenureMonths]]&lt;=11,"0-11",IF(ChurnData[[#This Row],[TenureMonths]]&lt;=23,"12-23",IF(ChurnData[[#This Row],[TenureMonths]]&lt;=35,"24-35",IF(ChurnData[[#This Row],[TenureMonths]]&lt;=47,"36-47",IF(ChurnData[[#This Row],[TenureMonths]]&lt;=59,"48-59","60-72")))))</f>
        <v>48-59</v>
      </c>
      <c r="V1197">
        <f>IF(ChurnData[[#This Row],[Churn]]="Yes",1,0)</f>
        <v>1</v>
      </c>
    </row>
    <row r="1198" spans="1:22" x14ac:dyDescent="0.35">
      <c r="A1198" t="s">
        <v>1245</v>
      </c>
      <c r="B1198" t="s">
        <v>19</v>
      </c>
      <c r="C1198">
        <v>0</v>
      </c>
      <c r="D1198" t="s">
        <v>20</v>
      </c>
      <c r="E1198" t="s">
        <v>21</v>
      </c>
      <c r="F1198" t="s">
        <v>47</v>
      </c>
      <c r="G1198" s="2">
        <v>21</v>
      </c>
      <c r="H1198" t="s">
        <v>20</v>
      </c>
      <c r="I1198" t="s">
        <v>21</v>
      </c>
      <c r="J1198" t="s">
        <v>28</v>
      </c>
      <c r="K1198" t="s">
        <v>28</v>
      </c>
      <c r="L1198" t="s">
        <v>33</v>
      </c>
      <c r="M1198" t="s">
        <v>21</v>
      </c>
      <c r="N1198" t="s">
        <v>30</v>
      </c>
      <c r="O1198" s="1">
        <v>31.42</v>
      </c>
      <c r="P1198" s="1">
        <v>646.74</v>
      </c>
      <c r="Q1198">
        <v>1</v>
      </c>
      <c r="R1198" t="s">
        <v>21</v>
      </c>
      <c r="S1198" t="str">
        <f>IF(ChurnData[[#This Row],[MonthlyCharges]]&lt;=30,"1. Up to 30",IF(ChurnData[[#This Row],[MonthlyCharges]]&lt;=50,"2. 31-50",IF(ChurnData[[#This Row],[MonthlyCharges]]&lt;=70,"3. 51-70",IF(ChurnData[[#This Row],[MonthlyCharges]]&lt;=90,"4. 71-90","5. Over 90"))))</f>
        <v>2. 31-50</v>
      </c>
      <c r="T1198" t="str">
        <f>IF(AND(ChurnData[[#This Row],[Contract]]="Month-to-month",ChurnData[[#This Row],[InternetService]]="Fiber optic",ChurnData[[#This Row],[TenureMonths]]&lt;=11),"High-risk","Other")</f>
        <v>Other</v>
      </c>
      <c r="U1198" t="str">
        <f>IF(ChurnData[[#This Row],[TenureMonths]]&lt;=11,"0-11",IF(ChurnData[[#This Row],[TenureMonths]]&lt;=23,"12-23",IF(ChurnData[[#This Row],[TenureMonths]]&lt;=35,"24-35",IF(ChurnData[[#This Row],[TenureMonths]]&lt;=47,"36-47",IF(ChurnData[[#This Row],[TenureMonths]]&lt;=59,"48-59","60-72")))))</f>
        <v>12-23</v>
      </c>
      <c r="V1198">
        <f>IF(ChurnData[[#This Row],[Churn]]="Yes",1,0)</f>
        <v>0</v>
      </c>
    </row>
    <row r="1199" spans="1:22" x14ac:dyDescent="0.35">
      <c r="A1199" t="s">
        <v>1246</v>
      </c>
      <c r="B1199" t="s">
        <v>36</v>
      </c>
      <c r="C1199">
        <v>0</v>
      </c>
      <c r="D1199" t="s">
        <v>21</v>
      </c>
      <c r="E1199" t="s">
        <v>21</v>
      </c>
      <c r="F1199" t="s">
        <v>37</v>
      </c>
      <c r="G1199" s="2">
        <v>63</v>
      </c>
      <c r="H1199" t="s">
        <v>20</v>
      </c>
      <c r="I1199" t="s">
        <v>21</v>
      </c>
      <c r="J1199" t="s">
        <v>28</v>
      </c>
      <c r="K1199" t="s">
        <v>28</v>
      </c>
      <c r="L1199" t="s">
        <v>24</v>
      </c>
      <c r="M1199" t="s">
        <v>21</v>
      </c>
      <c r="N1199" t="s">
        <v>30</v>
      </c>
      <c r="O1199" s="1">
        <v>26.49</v>
      </c>
      <c r="P1199" s="1">
        <v>1632.74</v>
      </c>
      <c r="Q1199">
        <v>1</v>
      </c>
      <c r="R1199" t="s">
        <v>21</v>
      </c>
      <c r="S1199" t="str">
        <f>IF(ChurnData[[#This Row],[MonthlyCharges]]&lt;=30,"1. Up to 30",IF(ChurnData[[#This Row],[MonthlyCharges]]&lt;=50,"2. 31-50",IF(ChurnData[[#This Row],[MonthlyCharges]]&lt;=70,"3. 51-70",IF(ChurnData[[#This Row],[MonthlyCharges]]&lt;=90,"4. 71-90","5. Over 90"))))</f>
        <v>1. Up to 30</v>
      </c>
      <c r="T1199" t="str">
        <f>IF(AND(ChurnData[[#This Row],[Contract]]="Month-to-month",ChurnData[[#This Row],[InternetService]]="Fiber optic",ChurnData[[#This Row],[TenureMonths]]&lt;=11),"High-risk","Other")</f>
        <v>Other</v>
      </c>
      <c r="U1199" t="str">
        <f>IF(ChurnData[[#This Row],[TenureMonths]]&lt;=11,"0-11",IF(ChurnData[[#This Row],[TenureMonths]]&lt;=23,"12-23",IF(ChurnData[[#This Row],[TenureMonths]]&lt;=35,"24-35",IF(ChurnData[[#This Row],[TenureMonths]]&lt;=47,"36-47",IF(ChurnData[[#This Row],[TenureMonths]]&lt;=59,"48-59","60-72")))))</f>
        <v>60-72</v>
      </c>
      <c r="V1199">
        <f>IF(ChurnData[[#This Row],[Churn]]="Yes",1,0)</f>
        <v>0</v>
      </c>
    </row>
    <row r="1200" spans="1:22" x14ac:dyDescent="0.35">
      <c r="A1200" t="s">
        <v>1247</v>
      </c>
      <c r="B1200" t="s">
        <v>36</v>
      </c>
      <c r="C1200">
        <v>0</v>
      </c>
      <c r="D1200" t="s">
        <v>21</v>
      </c>
      <c r="E1200" t="s">
        <v>21</v>
      </c>
      <c r="F1200" t="s">
        <v>22</v>
      </c>
      <c r="G1200" s="2">
        <v>25</v>
      </c>
      <c r="H1200" t="s">
        <v>20</v>
      </c>
      <c r="I1200" t="s">
        <v>21</v>
      </c>
      <c r="J1200" t="s">
        <v>28</v>
      </c>
      <c r="K1200" t="s">
        <v>28</v>
      </c>
      <c r="L1200" t="s">
        <v>29</v>
      </c>
      <c r="M1200" t="s">
        <v>20</v>
      </c>
      <c r="N1200" t="s">
        <v>25</v>
      </c>
      <c r="O1200" s="1">
        <v>25.67</v>
      </c>
      <c r="P1200" s="1">
        <v>642.76</v>
      </c>
      <c r="Q1200">
        <v>1</v>
      </c>
      <c r="R1200" t="s">
        <v>21</v>
      </c>
      <c r="S1200" t="str">
        <f>IF(ChurnData[[#This Row],[MonthlyCharges]]&lt;=30,"1. Up to 30",IF(ChurnData[[#This Row],[MonthlyCharges]]&lt;=50,"2. 31-50",IF(ChurnData[[#This Row],[MonthlyCharges]]&lt;=70,"3. 51-70",IF(ChurnData[[#This Row],[MonthlyCharges]]&lt;=90,"4. 71-90","5. Over 90"))))</f>
        <v>1. Up to 30</v>
      </c>
      <c r="T1200" t="str">
        <f>IF(AND(ChurnData[[#This Row],[Contract]]="Month-to-month",ChurnData[[#This Row],[InternetService]]="Fiber optic",ChurnData[[#This Row],[TenureMonths]]&lt;=11),"High-risk","Other")</f>
        <v>Other</v>
      </c>
      <c r="U1200" t="str">
        <f>IF(ChurnData[[#This Row],[TenureMonths]]&lt;=11,"0-11",IF(ChurnData[[#This Row],[TenureMonths]]&lt;=23,"12-23",IF(ChurnData[[#This Row],[TenureMonths]]&lt;=35,"24-35",IF(ChurnData[[#This Row],[TenureMonths]]&lt;=47,"36-47",IF(ChurnData[[#This Row],[TenureMonths]]&lt;=59,"48-59","60-72")))))</f>
        <v>24-35</v>
      </c>
      <c r="V1200">
        <f>IF(ChurnData[[#This Row],[Churn]]="Yes",1,0)</f>
        <v>0</v>
      </c>
    </row>
    <row r="1201" spans="1:22" x14ac:dyDescent="0.35">
      <c r="A1201" t="s">
        <v>1248</v>
      </c>
      <c r="B1201" t="s">
        <v>19</v>
      </c>
      <c r="C1201">
        <v>0</v>
      </c>
      <c r="D1201" t="s">
        <v>20</v>
      </c>
      <c r="E1201" t="s">
        <v>21</v>
      </c>
      <c r="F1201" t="s">
        <v>22</v>
      </c>
      <c r="G1201" s="2">
        <v>18</v>
      </c>
      <c r="H1201" t="s">
        <v>20</v>
      </c>
      <c r="I1201" t="s">
        <v>32</v>
      </c>
      <c r="J1201" t="s">
        <v>21</v>
      </c>
      <c r="K1201" t="s">
        <v>20</v>
      </c>
      <c r="L1201" t="s">
        <v>33</v>
      </c>
      <c r="M1201" t="s">
        <v>21</v>
      </c>
      <c r="N1201" t="s">
        <v>30</v>
      </c>
      <c r="O1201" s="1">
        <v>64.17</v>
      </c>
      <c r="P1201" s="1">
        <v>1161.8399999999999</v>
      </c>
      <c r="Q1201">
        <v>1</v>
      </c>
      <c r="R1201" t="s">
        <v>20</v>
      </c>
      <c r="S1201" t="str">
        <f>IF(ChurnData[[#This Row],[MonthlyCharges]]&lt;=30,"1. Up to 30",IF(ChurnData[[#This Row],[MonthlyCharges]]&lt;=50,"2. 31-50",IF(ChurnData[[#This Row],[MonthlyCharges]]&lt;=70,"3. 51-70",IF(ChurnData[[#This Row],[MonthlyCharges]]&lt;=90,"4. 71-90","5. Over 90"))))</f>
        <v>3. 51-70</v>
      </c>
      <c r="T1201" t="str">
        <f>IF(AND(ChurnData[[#This Row],[Contract]]="Month-to-month",ChurnData[[#This Row],[InternetService]]="Fiber optic",ChurnData[[#This Row],[TenureMonths]]&lt;=11),"High-risk","Other")</f>
        <v>Other</v>
      </c>
      <c r="U1201" t="str">
        <f>IF(ChurnData[[#This Row],[TenureMonths]]&lt;=11,"0-11",IF(ChurnData[[#This Row],[TenureMonths]]&lt;=23,"12-23",IF(ChurnData[[#This Row],[TenureMonths]]&lt;=35,"24-35",IF(ChurnData[[#This Row],[TenureMonths]]&lt;=47,"36-47",IF(ChurnData[[#This Row],[TenureMonths]]&lt;=59,"48-59","60-72")))))</f>
        <v>12-23</v>
      </c>
      <c r="V1201">
        <f>IF(ChurnData[[#This Row],[Churn]]="Yes",1,0)</f>
        <v>1</v>
      </c>
    </row>
    <row r="1202" spans="1:22" x14ac:dyDescent="0.35">
      <c r="A1202" t="s">
        <v>1249</v>
      </c>
      <c r="B1202" t="s">
        <v>19</v>
      </c>
      <c r="C1202">
        <v>1</v>
      </c>
      <c r="D1202" t="s">
        <v>20</v>
      </c>
      <c r="E1202" t="s">
        <v>20</v>
      </c>
      <c r="F1202" t="s">
        <v>41</v>
      </c>
      <c r="G1202" s="2">
        <v>3</v>
      </c>
      <c r="H1202" t="s">
        <v>20</v>
      </c>
      <c r="I1202" t="s">
        <v>23</v>
      </c>
      <c r="J1202" t="s">
        <v>21</v>
      </c>
      <c r="K1202" t="s">
        <v>21</v>
      </c>
      <c r="L1202" t="s">
        <v>33</v>
      </c>
      <c r="M1202" t="s">
        <v>20</v>
      </c>
      <c r="N1202" t="s">
        <v>43</v>
      </c>
      <c r="O1202" s="1">
        <v>90.76</v>
      </c>
      <c r="P1202" s="1">
        <v>271.43</v>
      </c>
      <c r="Q1202">
        <v>1</v>
      </c>
      <c r="R1202" t="s">
        <v>21</v>
      </c>
      <c r="S1202" t="str">
        <f>IF(ChurnData[[#This Row],[MonthlyCharges]]&lt;=30,"1. Up to 30",IF(ChurnData[[#This Row],[MonthlyCharges]]&lt;=50,"2. 31-50",IF(ChurnData[[#This Row],[MonthlyCharges]]&lt;=70,"3. 51-70",IF(ChurnData[[#This Row],[MonthlyCharges]]&lt;=90,"4. 71-90","5. Over 90"))))</f>
        <v>5. Over 90</v>
      </c>
      <c r="T1202" t="str">
        <f>IF(AND(ChurnData[[#This Row],[Contract]]="Month-to-month",ChurnData[[#This Row],[InternetService]]="Fiber optic",ChurnData[[#This Row],[TenureMonths]]&lt;=11),"High-risk","Other")</f>
        <v>High-risk</v>
      </c>
      <c r="U1202" t="str">
        <f>IF(ChurnData[[#This Row],[TenureMonths]]&lt;=11,"0-11",IF(ChurnData[[#This Row],[TenureMonths]]&lt;=23,"12-23",IF(ChurnData[[#This Row],[TenureMonths]]&lt;=35,"24-35",IF(ChurnData[[#This Row],[TenureMonths]]&lt;=47,"36-47",IF(ChurnData[[#This Row],[TenureMonths]]&lt;=59,"48-59","60-72")))))</f>
        <v>0-11</v>
      </c>
      <c r="V1202">
        <f>IF(ChurnData[[#This Row],[Churn]]="Yes",1,0)</f>
        <v>0</v>
      </c>
    </row>
    <row r="1203" spans="1:22" x14ac:dyDescent="0.35">
      <c r="A1203" t="s">
        <v>1250</v>
      </c>
      <c r="B1203" t="s">
        <v>36</v>
      </c>
      <c r="C1203">
        <v>1</v>
      </c>
      <c r="D1203" t="s">
        <v>20</v>
      </c>
      <c r="E1203" t="s">
        <v>21</v>
      </c>
      <c r="F1203" t="s">
        <v>39</v>
      </c>
      <c r="G1203" s="2">
        <v>10</v>
      </c>
      <c r="H1203" t="s">
        <v>20</v>
      </c>
      <c r="I1203" t="s">
        <v>23</v>
      </c>
      <c r="J1203" t="s">
        <v>21</v>
      </c>
      <c r="K1203" t="s">
        <v>21</v>
      </c>
      <c r="L1203" t="s">
        <v>33</v>
      </c>
      <c r="M1203" t="s">
        <v>20</v>
      </c>
      <c r="N1203" t="s">
        <v>25</v>
      </c>
      <c r="O1203" s="1">
        <v>81.44</v>
      </c>
      <c r="P1203" s="1">
        <v>830.22</v>
      </c>
      <c r="Q1203">
        <v>1</v>
      </c>
      <c r="R1203" t="s">
        <v>20</v>
      </c>
      <c r="S1203" t="str">
        <f>IF(ChurnData[[#This Row],[MonthlyCharges]]&lt;=30,"1. Up to 30",IF(ChurnData[[#This Row],[MonthlyCharges]]&lt;=50,"2. 31-50",IF(ChurnData[[#This Row],[MonthlyCharges]]&lt;=70,"3. 51-70",IF(ChurnData[[#This Row],[MonthlyCharges]]&lt;=90,"4. 71-90","5. Over 90"))))</f>
        <v>4. 71-90</v>
      </c>
      <c r="T1203" t="str">
        <f>IF(AND(ChurnData[[#This Row],[Contract]]="Month-to-month",ChurnData[[#This Row],[InternetService]]="Fiber optic",ChurnData[[#This Row],[TenureMonths]]&lt;=11),"High-risk","Other")</f>
        <v>High-risk</v>
      </c>
      <c r="U1203" t="str">
        <f>IF(ChurnData[[#This Row],[TenureMonths]]&lt;=11,"0-11",IF(ChurnData[[#This Row],[TenureMonths]]&lt;=23,"12-23",IF(ChurnData[[#This Row],[TenureMonths]]&lt;=35,"24-35",IF(ChurnData[[#This Row],[TenureMonths]]&lt;=47,"36-47",IF(ChurnData[[#This Row],[TenureMonths]]&lt;=59,"48-59","60-72")))))</f>
        <v>0-11</v>
      </c>
      <c r="V1203">
        <f>IF(ChurnData[[#This Row],[Churn]]="Yes",1,0)</f>
        <v>1</v>
      </c>
    </row>
    <row r="1204" spans="1:22" x14ac:dyDescent="0.35">
      <c r="A1204" t="s">
        <v>1251</v>
      </c>
      <c r="B1204" t="s">
        <v>19</v>
      </c>
      <c r="C1204">
        <v>0</v>
      </c>
      <c r="D1204" t="s">
        <v>21</v>
      </c>
      <c r="E1204" t="s">
        <v>21</v>
      </c>
      <c r="F1204" t="s">
        <v>56</v>
      </c>
      <c r="G1204" s="2">
        <v>23</v>
      </c>
      <c r="H1204" t="s">
        <v>20</v>
      </c>
      <c r="I1204" t="s">
        <v>21</v>
      </c>
      <c r="J1204" t="s">
        <v>28</v>
      </c>
      <c r="K1204" t="s">
        <v>28</v>
      </c>
      <c r="L1204" t="s">
        <v>33</v>
      </c>
      <c r="M1204" t="s">
        <v>21</v>
      </c>
      <c r="N1204" t="s">
        <v>34</v>
      </c>
      <c r="O1204" s="1">
        <v>32.020000000000003</v>
      </c>
      <c r="P1204" s="1">
        <v>751.78</v>
      </c>
      <c r="Q1204">
        <v>3</v>
      </c>
      <c r="R1204" t="s">
        <v>20</v>
      </c>
      <c r="S1204" t="str">
        <f>IF(ChurnData[[#This Row],[MonthlyCharges]]&lt;=30,"1. Up to 30",IF(ChurnData[[#This Row],[MonthlyCharges]]&lt;=50,"2. 31-50",IF(ChurnData[[#This Row],[MonthlyCharges]]&lt;=70,"3. 51-70",IF(ChurnData[[#This Row],[MonthlyCharges]]&lt;=90,"4. 71-90","5. Over 90"))))</f>
        <v>2. 31-50</v>
      </c>
      <c r="T1204" t="str">
        <f>IF(AND(ChurnData[[#This Row],[Contract]]="Month-to-month",ChurnData[[#This Row],[InternetService]]="Fiber optic",ChurnData[[#This Row],[TenureMonths]]&lt;=11),"High-risk","Other")</f>
        <v>Other</v>
      </c>
      <c r="U1204" t="str">
        <f>IF(ChurnData[[#This Row],[TenureMonths]]&lt;=11,"0-11",IF(ChurnData[[#This Row],[TenureMonths]]&lt;=23,"12-23",IF(ChurnData[[#This Row],[TenureMonths]]&lt;=35,"24-35",IF(ChurnData[[#This Row],[TenureMonths]]&lt;=47,"36-47",IF(ChurnData[[#This Row],[TenureMonths]]&lt;=59,"48-59","60-72")))))</f>
        <v>12-23</v>
      </c>
      <c r="V1204">
        <f>IF(ChurnData[[#This Row],[Churn]]="Yes",1,0)</f>
        <v>1</v>
      </c>
    </row>
    <row r="1205" spans="1:22" x14ac:dyDescent="0.35">
      <c r="A1205" t="s">
        <v>1252</v>
      </c>
      <c r="B1205" t="s">
        <v>36</v>
      </c>
      <c r="C1205">
        <v>1</v>
      </c>
      <c r="D1205" t="s">
        <v>21</v>
      </c>
      <c r="E1205" t="s">
        <v>21</v>
      </c>
      <c r="F1205" t="s">
        <v>49</v>
      </c>
      <c r="G1205" s="2">
        <v>19</v>
      </c>
      <c r="H1205" t="s">
        <v>20</v>
      </c>
      <c r="I1205" t="s">
        <v>21</v>
      </c>
      <c r="J1205" t="s">
        <v>28</v>
      </c>
      <c r="K1205" t="s">
        <v>28</v>
      </c>
      <c r="L1205" t="s">
        <v>33</v>
      </c>
      <c r="M1205" t="s">
        <v>20</v>
      </c>
      <c r="N1205" t="s">
        <v>34</v>
      </c>
      <c r="O1205" s="1">
        <v>25.42</v>
      </c>
      <c r="P1205" s="1">
        <v>472.09</v>
      </c>
      <c r="Q1205">
        <v>2</v>
      </c>
      <c r="R1205" t="s">
        <v>21</v>
      </c>
      <c r="S1205" t="str">
        <f>IF(ChurnData[[#This Row],[MonthlyCharges]]&lt;=30,"1. Up to 30",IF(ChurnData[[#This Row],[MonthlyCharges]]&lt;=50,"2. 31-50",IF(ChurnData[[#This Row],[MonthlyCharges]]&lt;=70,"3. 51-70",IF(ChurnData[[#This Row],[MonthlyCharges]]&lt;=90,"4. 71-90","5. Over 90"))))</f>
        <v>1. Up to 30</v>
      </c>
      <c r="T1205" t="str">
        <f>IF(AND(ChurnData[[#This Row],[Contract]]="Month-to-month",ChurnData[[#This Row],[InternetService]]="Fiber optic",ChurnData[[#This Row],[TenureMonths]]&lt;=11),"High-risk","Other")</f>
        <v>Other</v>
      </c>
      <c r="U1205" t="str">
        <f>IF(ChurnData[[#This Row],[TenureMonths]]&lt;=11,"0-11",IF(ChurnData[[#This Row],[TenureMonths]]&lt;=23,"12-23",IF(ChurnData[[#This Row],[TenureMonths]]&lt;=35,"24-35",IF(ChurnData[[#This Row],[TenureMonths]]&lt;=47,"36-47",IF(ChurnData[[#This Row],[TenureMonths]]&lt;=59,"48-59","60-72")))))</f>
        <v>12-23</v>
      </c>
      <c r="V1205">
        <f>IF(ChurnData[[#This Row],[Churn]]="Yes",1,0)</f>
        <v>0</v>
      </c>
    </row>
    <row r="1206" spans="1:22" x14ac:dyDescent="0.35">
      <c r="A1206" t="s">
        <v>1253</v>
      </c>
      <c r="B1206" t="s">
        <v>36</v>
      </c>
      <c r="C1206">
        <v>0</v>
      </c>
      <c r="D1206" t="s">
        <v>21</v>
      </c>
      <c r="E1206" t="s">
        <v>21</v>
      </c>
      <c r="F1206" t="s">
        <v>58</v>
      </c>
      <c r="G1206" s="2">
        <v>2</v>
      </c>
      <c r="H1206" t="s">
        <v>20</v>
      </c>
      <c r="I1206" t="s">
        <v>23</v>
      </c>
      <c r="J1206" t="s">
        <v>21</v>
      </c>
      <c r="K1206" t="s">
        <v>20</v>
      </c>
      <c r="L1206" t="s">
        <v>29</v>
      </c>
      <c r="M1206" t="s">
        <v>20</v>
      </c>
      <c r="N1206" t="s">
        <v>25</v>
      </c>
      <c r="O1206" s="1">
        <v>100.46</v>
      </c>
      <c r="P1206" s="1">
        <v>201.81</v>
      </c>
      <c r="Q1206">
        <v>5</v>
      </c>
      <c r="R1206" t="s">
        <v>20</v>
      </c>
      <c r="S1206" t="str">
        <f>IF(ChurnData[[#This Row],[MonthlyCharges]]&lt;=30,"1. Up to 30",IF(ChurnData[[#This Row],[MonthlyCharges]]&lt;=50,"2. 31-50",IF(ChurnData[[#This Row],[MonthlyCharges]]&lt;=70,"3. 51-70",IF(ChurnData[[#This Row],[MonthlyCharges]]&lt;=90,"4. 71-90","5. Over 90"))))</f>
        <v>5. Over 90</v>
      </c>
      <c r="T1206" t="str">
        <f>IF(AND(ChurnData[[#This Row],[Contract]]="Month-to-month",ChurnData[[#This Row],[InternetService]]="Fiber optic",ChurnData[[#This Row],[TenureMonths]]&lt;=11),"High-risk","Other")</f>
        <v>Other</v>
      </c>
      <c r="U1206" t="str">
        <f>IF(ChurnData[[#This Row],[TenureMonths]]&lt;=11,"0-11",IF(ChurnData[[#This Row],[TenureMonths]]&lt;=23,"12-23",IF(ChurnData[[#This Row],[TenureMonths]]&lt;=35,"24-35",IF(ChurnData[[#This Row],[TenureMonths]]&lt;=47,"36-47",IF(ChurnData[[#This Row],[TenureMonths]]&lt;=59,"48-59","60-72")))))</f>
        <v>0-11</v>
      </c>
      <c r="V1206">
        <f>IF(ChurnData[[#This Row],[Churn]]="Yes",1,0)</f>
        <v>1</v>
      </c>
    </row>
    <row r="1207" spans="1:22" x14ac:dyDescent="0.35">
      <c r="A1207" t="s">
        <v>1254</v>
      </c>
      <c r="B1207" t="s">
        <v>36</v>
      </c>
      <c r="C1207">
        <v>0</v>
      </c>
      <c r="D1207" t="s">
        <v>20</v>
      </c>
      <c r="E1207" t="s">
        <v>20</v>
      </c>
      <c r="F1207" t="s">
        <v>75</v>
      </c>
      <c r="G1207" s="2">
        <v>5</v>
      </c>
      <c r="H1207" t="s">
        <v>20</v>
      </c>
      <c r="I1207" t="s">
        <v>32</v>
      </c>
      <c r="J1207" t="s">
        <v>21</v>
      </c>
      <c r="K1207" t="s">
        <v>21</v>
      </c>
      <c r="L1207" t="s">
        <v>33</v>
      </c>
      <c r="M1207" t="s">
        <v>21</v>
      </c>
      <c r="N1207" t="s">
        <v>25</v>
      </c>
      <c r="O1207" s="1">
        <v>50.76</v>
      </c>
      <c r="P1207" s="1">
        <v>260.08999999999997</v>
      </c>
      <c r="Q1207">
        <v>0</v>
      </c>
      <c r="R1207" t="s">
        <v>20</v>
      </c>
      <c r="S1207" t="str">
        <f>IF(ChurnData[[#This Row],[MonthlyCharges]]&lt;=30,"1. Up to 30",IF(ChurnData[[#This Row],[MonthlyCharges]]&lt;=50,"2. 31-50",IF(ChurnData[[#This Row],[MonthlyCharges]]&lt;=70,"3. 51-70",IF(ChurnData[[#This Row],[MonthlyCharges]]&lt;=90,"4. 71-90","5. Over 90"))))</f>
        <v>3. 51-70</v>
      </c>
      <c r="T1207" t="str">
        <f>IF(AND(ChurnData[[#This Row],[Contract]]="Month-to-month",ChurnData[[#This Row],[InternetService]]="Fiber optic",ChurnData[[#This Row],[TenureMonths]]&lt;=11),"High-risk","Other")</f>
        <v>Other</v>
      </c>
      <c r="U1207" t="str">
        <f>IF(ChurnData[[#This Row],[TenureMonths]]&lt;=11,"0-11",IF(ChurnData[[#This Row],[TenureMonths]]&lt;=23,"12-23",IF(ChurnData[[#This Row],[TenureMonths]]&lt;=35,"24-35",IF(ChurnData[[#This Row],[TenureMonths]]&lt;=47,"36-47",IF(ChurnData[[#This Row],[TenureMonths]]&lt;=59,"48-59","60-72")))))</f>
        <v>0-11</v>
      </c>
      <c r="V1207">
        <f>IF(ChurnData[[#This Row],[Churn]]="Yes",1,0)</f>
        <v>1</v>
      </c>
    </row>
    <row r="1208" spans="1:22" x14ac:dyDescent="0.35">
      <c r="A1208" t="s">
        <v>1255</v>
      </c>
      <c r="B1208" t="s">
        <v>36</v>
      </c>
      <c r="C1208">
        <v>1</v>
      </c>
      <c r="D1208" t="s">
        <v>20</v>
      </c>
      <c r="E1208" t="s">
        <v>20</v>
      </c>
      <c r="F1208" t="s">
        <v>41</v>
      </c>
      <c r="G1208" s="2">
        <v>32</v>
      </c>
      <c r="H1208" t="s">
        <v>20</v>
      </c>
      <c r="I1208" t="s">
        <v>23</v>
      </c>
      <c r="J1208" t="s">
        <v>20</v>
      </c>
      <c r="K1208" t="s">
        <v>20</v>
      </c>
      <c r="L1208" t="s">
        <v>29</v>
      </c>
      <c r="M1208" t="s">
        <v>21</v>
      </c>
      <c r="N1208" t="s">
        <v>34</v>
      </c>
      <c r="O1208" s="1">
        <v>100.62</v>
      </c>
      <c r="P1208" s="1">
        <v>3125.18</v>
      </c>
      <c r="Q1208">
        <v>3</v>
      </c>
      <c r="R1208" t="s">
        <v>21</v>
      </c>
      <c r="S1208" t="str">
        <f>IF(ChurnData[[#This Row],[MonthlyCharges]]&lt;=30,"1. Up to 30",IF(ChurnData[[#This Row],[MonthlyCharges]]&lt;=50,"2. 31-50",IF(ChurnData[[#This Row],[MonthlyCharges]]&lt;=70,"3. 51-70",IF(ChurnData[[#This Row],[MonthlyCharges]]&lt;=90,"4. 71-90","5. Over 90"))))</f>
        <v>5. Over 90</v>
      </c>
      <c r="T1208" t="str">
        <f>IF(AND(ChurnData[[#This Row],[Contract]]="Month-to-month",ChurnData[[#This Row],[InternetService]]="Fiber optic",ChurnData[[#This Row],[TenureMonths]]&lt;=11),"High-risk","Other")</f>
        <v>Other</v>
      </c>
      <c r="U1208" t="str">
        <f>IF(ChurnData[[#This Row],[TenureMonths]]&lt;=11,"0-11",IF(ChurnData[[#This Row],[TenureMonths]]&lt;=23,"12-23",IF(ChurnData[[#This Row],[TenureMonths]]&lt;=35,"24-35",IF(ChurnData[[#This Row],[TenureMonths]]&lt;=47,"36-47",IF(ChurnData[[#This Row],[TenureMonths]]&lt;=59,"48-59","60-72")))))</f>
        <v>24-35</v>
      </c>
      <c r="V1208">
        <f>IF(ChurnData[[#This Row],[Churn]]="Yes",1,0)</f>
        <v>0</v>
      </c>
    </row>
    <row r="1209" spans="1:22" x14ac:dyDescent="0.35">
      <c r="A1209" t="s">
        <v>1256</v>
      </c>
      <c r="B1209" t="s">
        <v>36</v>
      </c>
      <c r="C1209">
        <v>0</v>
      </c>
      <c r="D1209" t="s">
        <v>21</v>
      </c>
      <c r="E1209" t="s">
        <v>21</v>
      </c>
      <c r="F1209" t="s">
        <v>65</v>
      </c>
      <c r="G1209" s="2">
        <v>35</v>
      </c>
      <c r="H1209" t="s">
        <v>20</v>
      </c>
      <c r="I1209" t="s">
        <v>23</v>
      </c>
      <c r="J1209" t="s">
        <v>20</v>
      </c>
      <c r="K1209" t="s">
        <v>21</v>
      </c>
      <c r="L1209" t="s">
        <v>24</v>
      </c>
      <c r="M1209" t="s">
        <v>20</v>
      </c>
      <c r="N1209" t="s">
        <v>43</v>
      </c>
      <c r="O1209" s="1">
        <v>94.11</v>
      </c>
      <c r="P1209" s="1">
        <v>3220.4</v>
      </c>
      <c r="Q1209">
        <v>3</v>
      </c>
      <c r="R1209" t="s">
        <v>21</v>
      </c>
      <c r="S1209" t="str">
        <f>IF(ChurnData[[#This Row],[MonthlyCharges]]&lt;=30,"1. Up to 30",IF(ChurnData[[#This Row],[MonthlyCharges]]&lt;=50,"2. 31-50",IF(ChurnData[[#This Row],[MonthlyCharges]]&lt;=70,"3. 51-70",IF(ChurnData[[#This Row],[MonthlyCharges]]&lt;=90,"4. 71-90","5. Over 90"))))</f>
        <v>5. Over 90</v>
      </c>
      <c r="T1209" t="str">
        <f>IF(AND(ChurnData[[#This Row],[Contract]]="Month-to-month",ChurnData[[#This Row],[InternetService]]="Fiber optic",ChurnData[[#This Row],[TenureMonths]]&lt;=11),"High-risk","Other")</f>
        <v>Other</v>
      </c>
      <c r="U1209" t="str">
        <f>IF(ChurnData[[#This Row],[TenureMonths]]&lt;=11,"0-11",IF(ChurnData[[#This Row],[TenureMonths]]&lt;=23,"12-23",IF(ChurnData[[#This Row],[TenureMonths]]&lt;=35,"24-35",IF(ChurnData[[#This Row],[TenureMonths]]&lt;=47,"36-47",IF(ChurnData[[#This Row],[TenureMonths]]&lt;=59,"48-59","60-72")))))</f>
        <v>24-35</v>
      </c>
      <c r="V1209">
        <f>IF(ChurnData[[#This Row],[Churn]]="Yes",1,0)</f>
        <v>0</v>
      </c>
    </row>
    <row r="1210" spans="1:22" x14ac:dyDescent="0.35">
      <c r="A1210" t="s">
        <v>1257</v>
      </c>
      <c r="B1210" t="s">
        <v>36</v>
      </c>
      <c r="C1210">
        <v>0</v>
      </c>
      <c r="D1210" t="s">
        <v>20</v>
      </c>
      <c r="E1210" t="s">
        <v>21</v>
      </c>
      <c r="F1210" t="s">
        <v>22</v>
      </c>
      <c r="G1210" s="2">
        <v>9</v>
      </c>
      <c r="H1210" t="s">
        <v>20</v>
      </c>
      <c r="I1210" t="s">
        <v>21</v>
      </c>
      <c r="J1210" t="s">
        <v>28</v>
      </c>
      <c r="K1210" t="s">
        <v>28</v>
      </c>
      <c r="L1210" t="s">
        <v>24</v>
      </c>
      <c r="M1210" t="s">
        <v>20</v>
      </c>
      <c r="N1210" t="s">
        <v>34</v>
      </c>
      <c r="O1210" s="1">
        <v>19.95</v>
      </c>
      <c r="P1210" s="1">
        <v>175.86</v>
      </c>
      <c r="Q1210">
        <v>2</v>
      </c>
      <c r="R1210" t="s">
        <v>21</v>
      </c>
      <c r="S1210" t="str">
        <f>IF(ChurnData[[#This Row],[MonthlyCharges]]&lt;=30,"1. Up to 30",IF(ChurnData[[#This Row],[MonthlyCharges]]&lt;=50,"2. 31-50",IF(ChurnData[[#This Row],[MonthlyCharges]]&lt;=70,"3. 51-70",IF(ChurnData[[#This Row],[MonthlyCharges]]&lt;=90,"4. 71-90","5. Over 90"))))</f>
        <v>1. Up to 30</v>
      </c>
      <c r="T1210" t="str">
        <f>IF(AND(ChurnData[[#This Row],[Contract]]="Month-to-month",ChurnData[[#This Row],[InternetService]]="Fiber optic",ChurnData[[#This Row],[TenureMonths]]&lt;=11),"High-risk","Other")</f>
        <v>Other</v>
      </c>
      <c r="U1210" t="str">
        <f>IF(ChurnData[[#This Row],[TenureMonths]]&lt;=11,"0-11",IF(ChurnData[[#This Row],[TenureMonths]]&lt;=23,"12-23",IF(ChurnData[[#This Row],[TenureMonths]]&lt;=35,"24-35",IF(ChurnData[[#This Row],[TenureMonths]]&lt;=47,"36-47",IF(ChurnData[[#This Row],[TenureMonths]]&lt;=59,"48-59","60-72")))))</f>
        <v>0-11</v>
      </c>
      <c r="V1210">
        <f>IF(ChurnData[[#This Row],[Churn]]="Yes",1,0)</f>
        <v>0</v>
      </c>
    </row>
    <row r="1211" spans="1:22" x14ac:dyDescent="0.35">
      <c r="A1211" t="s">
        <v>1258</v>
      </c>
      <c r="B1211" t="s">
        <v>19</v>
      </c>
      <c r="C1211">
        <v>0</v>
      </c>
      <c r="D1211" t="s">
        <v>21</v>
      </c>
      <c r="E1211" t="s">
        <v>21</v>
      </c>
      <c r="F1211" t="s">
        <v>45</v>
      </c>
      <c r="G1211" s="2">
        <v>43</v>
      </c>
      <c r="H1211" t="s">
        <v>20</v>
      </c>
      <c r="I1211" t="s">
        <v>23</v>
      </c>
      <c r="J1211" t="s">
        <v>20</v>
      </c>
      <c r="K1211" t="s">
        <v>20</v>
      </c>
      <c r="L1211" t="s">
        <v>29</v>
      </c>
      <c r="M1211" t="s">
        <v>20</v>
      </c>
      <c r="N1211" t="s">
        <v>25</v>
      </c>
      <c r="O1211" s="1">
        <v>94.94</v>
      </c>
      <c r="P1211" s="1">
        <v>4056.11</v>
      </c>
      <c r="Q1211">
        <v>0</v>
      </c>
      <c r="R1211" t="s">
        <v>21</v>
      </c>
      <c r="S1211" t="str">
        <f>IF(ChurnData[[#This Row],[MonthlyCharges]]&lt;=30,"1. Up to 30",IF(ChurnData[[#This Row],[MonthlyCharges]]&lt;=50,"2. 31-50",IF(ChurnData[[#This Row],[MonthlyCharges]]&lt;=70,"3. 51-70",IF(ChurnData[[#This Row],[MonthlyCharges]]&lt;=90,"4. 71-90","5. Over 90"))))</f>
        <v>5. Over 90</v>
      </c>
      <c r="T1211" t="str">
        <f>IF(AND(ChurnData[[#This Row],[Contract]]="Month-to-month",ChurnData[[#This Row],[InternetService]]="Fiber optic",ChurnData[[#This Row],[TenureMonths]]&lt;=11),"High-risk","Other")</f>
        <v>Other</v>
      </c>
      <c r="U1211" t="str">
        <f>IF(ChurnData[[#This Row],[TenureMonths]]&lt;=11,"0-11",IF(ChurnData[[#This Row],[TenureMonths]]&lt;=23,"12-23",IF(ChurnData[[#This Row],[TenureMonths]]&lt;=35,"24-35",IF(ChurnData[[#This Row],[TenureMonths]]&lt;=47,"36-47",IF(ChurnData[[#This Row],[TenureMonths]]&lt;=59,"48-59","60-72")))))</f>
        <v>36-47</v>
      </c>
      <c r="V1211">
        <f>IF(ChurnData[[#This Row],[Churn]]="Yes",1,0)</f>
        <v>0</v>
      </c>
    </row>
    <row r="1212" spans="1:22" x14ac:dyDescent="0.35">
      <c r="A1212" t="s">
        <v>1259</v>
      </c>
      <c r="B1212" t="s">
        <v>19</v>
      </c>
      <c r="C1212">
        <v>0</v>
      </c>
      <c r="D1212" t="s">
        <v>20</v>
      </c>
      <c r="E1212" t="s">
        <v>21</v>
      </c>
      <c r="F1212" t="s">
        <v>37</v>
      </c>
      <c r="G1212" s="2">
        <v>9</v>
      </c>
      <c r="H1212" t="s">
        <v>20</v>
      </c>
      <c r="I1212" t="s">
        <v>32</v>
      </c>
      <c r="J1212" t="s">
        <v>20</v>
      </c>
      <c r="K1212" t="s">
        <v>20</v>
      </c>
      <c r="L1212" t="s">
        <v>33</v>
      </c>
      <c r="M1212" t="s">
        <v>21</v>
      </c>
      <c r="N1212" t="s">
        <v>25</v>
      </c>
      <c r="O1212" s="1">
        <v>66.47</v>
      </c>
      <c r="P1212" s="1">
        <v>582.77</v>
      </c>
      <c r="Q1212">
        <v>0</v>
      </c>
      <c r="R1212" t="s">
        <v>21</v>
      </c>
      <c r="S1212" t="str">
        <f>IF(ChurnData[[#This Row],[MonthlyCharges]]&lt;=30,"1. Up to 30",IF(ChurnData[[#This Row],[MonthlyCharges]]&lt;=50,"2. 31-50",IF(ChurnData[[#This Row],[MonthlyCharges]]&lt;=70,"3. 51-70",IF(ChurnData[[#This Row],[MonthlyCharges]]&lt;=90,"4. 71-90","5. Over 90"))))</f>
        <v>3. 51-70</v>
      </c>
      <c r="T1212" t="str">
        <f>IF(AND(ChurnData[[#This Row],[Contract]]="Month-to-month",ChurnData[[#This Row],[InternetService]]="Fiber optic",ChurnData[[#This Row],[TenureMonths]]&lt;=11),"High-risk","Other")</f>
        <v>Other</v>
      </c>
      <c r="U1212" t="str">
        <f>IF(ChurnData[[#This Row],[TenureMonths]]&lt;=11,"0-11",IF(ChurnData[[#This Row],[TenureMonths]]&lt;=23,"12-23",IF(ChurnData[[#This Row],[TenureMonths]]&lt;=35,"24-35",IF(ChurnData[[#This Row],[TenureMonths]]&lt;=47,"36-47",IF(ChurnData[[#This Row],[TenureMonths]]&lt;=59,"48-59","60-72")))))</f>
        <v>0-11</v>
      </c>
      <c r="V1212">
        <f>IF(ChurnData[[#This Row],[Churn]]="Yes",1,0)</f>
        <v>0</v>
      </c>
    </row>
    <row r="1213" spans="1:22" x14ac:dyDescent="0.35">
      <c r="A1213" t="s">
        <v>1260</v>
      </c>
      <c r="B1213" t="s">
        <v>19</v>
      </c>
      <c r="C1213">
        <v>0</v>
      </c>
      <c r="D1213" t="s">
        <v>21</v>
      </c>
      <c r="E1213" t="s">
        <v>20</v>
      </c>
      <c r="F1213" t="s">
        <v>58</v>
      </c>
      <c r="G1213" s="2">
        <v>21</v>
      </c>
      <c r="H1213" t="s">
        <v>20</v>
      </c>
      <c r="I1213" t="s">
        <v>23</v>
      </c>
      <c r="J1213" t="s">
        <v>20</v>
      </c>
      <c r="K1213" t="s">
        <v>21</v>
      </c>
      <c r="L1213" t="s">
        <v>24</v>
      </c>
      <c r="M1213" t="s">
        <v>20</v>
      </c>
      <c r="N1213" t="s">
        <v>30</v>
      </c>
      <c r="O1213" s="1">
        <v>92.8</v>
      </c>
      <c r="P1213" s="1">
        <v>1899.19</v>
      </c>
      <c r="Q1213">
        <v>4</v>
      </c>
      <c r="R1213" t="s">
        <v>21</v>
      </c>
      <c r="S1213" t="str">
        <f>IF(ChurnData[[#This Row],[MonthlyCharges]]&lt;=30,"1. Up to 30",IF(ChurnData[[#This Row],[MonthlyCharges]]&lt;=50,"2. 31-50",IF(ChurnData[[#This Row],[MonthlyCharges]]&lt;=70,"3. 51-70",IF(ChurnData[[#This Row],[MonthlyCharges]]&lt;=90,"4. 71-90","5. Over 90"))))</f>
        <v>5. Over 90</v>
      </c>
      <c r="T1213" t="str">
        <f>IF(AND(ChurnData[[#This Row],[Contract]]="Month-to-month",ChurnData[[#This Row],[InternetService]]="Fiber optic",ChurnData[[#This Row],[TenureMonths]]&lt;=11),"High-risk","Other")</f>
        <v>Other</v>
      </c>
      <c r="U1213" t="str">
        <f>IF(ChurnData[[#This Row],[TenureMonths]]&lt;=11,"0-11",IF(ChurnData[[#This Row],[TenureMonths]]&lt;=23,"12-23",IF(ChurnData[[#This Row],[TenureMonths]]&lt;=35,"24-35",IF(ChurnData[[#This Row],[TenureMonths]]&lt;=47,"36-47",IF(ChurnData[[#This Row],[TenureMonths]]&lt;=59,"48-59","60-72")))))</f>
        <v>12-23</v>
      </c>
      <c r="V1213">
        <f>IF(ChurnData[[#This Row],[Churn]]="Yes",1,0)</f>
        <v>0</v>
      </c>
    </row>
    <row r="1214" spans="1:22" x14ac:dyDescent="0.35">
      <c r="A1214" t="s">
        <v>1261</v>
      </c>
      <c r="B1214" t="s">
        <v>19</v>
      </c>
      <c r="C1214">
        <v>0</v>
      </c>
      <c r="D1214" t="s">
        <v>21</v>
      </c>
      <c r="E1214" t="s">
        <v>21</v>
      </c>
      <c r="F1214" t="s">
        <v>58</v>
      </c>
      <c r="G1214" s="2">
        <v>45</v>
      </c>
      <c r="H1214" t="s">
        <v>20</v>
      </c>
      <c r="I1214" t="s">
        <v>32</v>
      </c>
      <c r="J1214" t="s">
        <v>20</v>
      </c>
      <c r="K1214" t="s">
        <v>21</v>
      </c>
      <c r="L1214" t="s">
        <v>33</v>
      </c>
      <c r="M1214" t="s">
        <v>21</v>
      </c>
      <c r="N1214" t="s">
        <v>34</v>
      </c>
      <c r="O1214" s="1">
        <v>56.31</v>
      </c>
      <c r="P1214" s="1">
        <v>2483.12</v>
      </c>
      <c r="Q1214">
        <v>3</v>
      </c>
      <c r="R1214" t="s">
        <v>21</v>
      </c>
      <c r="S1214" t="str">
        <f>IF(ChurnData[[#This Row],[MonthlyCharges]]&lt;=30,"1. Up to 30",IF(ChurnData[[#This Row],[MonthlyCharges]]&lt;=50,"2. 31-50",IF(ChurnData[[#This Row],[MonthlyCharges]]&lt;=70,"3. 51-70",IF(ChurnData[[#This Row],[MonthlyCharges]]&lt;=90,"4. 71-90","5. Over 90"))))</f>
        <v>3. 51-70</v>
      </c>
      <c r="T1214" t="str">
        <f>IF(AND(ChurnData[[#This Row],[Contract]]="Month-to-month",ChurnData[[#This Row],[InternetService]]="Fiber optic",ChurnData[[#This Row],[TenureMonths]]&lt;=11),"High-risk","Other")</f>
        <v>Other</v>
      </c>
      <c r="U1214" t="str">
        <f>IF(ChurnData[[#This Row],[TenureMonths]]&lt;=11,"0-11",IF(ChurnData[[#This Row],[TenureMonths]]&lt;=23,"12-23",IF(ChurnData[[#This Row],[TenureMonths]]&lt;=35,"24-35",IF(ChurnData[[#This Row],[TenureMonths]]&lt;=47,"36-47",IF(ChurnData[[#This Row],[TenureMonths]]&lt;=59,"48-59","60-72")))))</f>
        <v>36-47</v>
      </c>
      <c r="V1214">
        <f>IF(ChurnData[[#This Row],[Churn]]="Yes",1,0)</f>
        <v>0</v>
      </c>
    </row>
    <row r="1215" spans="1:22" x14ac:dyDescent="0.35">
      <c r="A1215" t="s">
        <v>1262</v>
      </c>
      <c r="B1215" t="s">
        <v>36</v>
      </c>
      <c r="C1215">
        <v>0</v>
      </c>
      <c r="D1215" t="s">
        <v>20</v>
      </c>
      <c r="E1215" t="s">
        <v>20</v>
      </c>
      <c r="F1215" t="s">
        <v>45</v>
      </c>
      <c r="G1215" s="2">
        <v>12</v>
      </c>
      <c r="H1215" t="s">
        <v>20</v>
      </c>
      <c r="I1215" t="s">
        <v>23</v>
      </c>
      <c r="J1215" t="s">
        <v>21</v>
      </c>
      <c r="K1215" t="s">
        <v>20</v>
      </c>
      <c r="L1215" t="s">
        <v>24</v>
      </c>
      <c r="M1215" t="s">
        <v>21</v>
      </c>
      <c r="N1215" t="s">
        <v>25</v>
      </c>
      <c r="O1215" s="1">
        <v>84.79</v>
      </c>
      <c r="P1215" s="1">
        <v>1015.95</v>
      </c>
      <c r="Q1215">
        <v>1</v>
      </c>
      <c r="R1215" t="s">
        <v>21</v>
      </c>
      <c r="S1215" t="str">
        <f>IF(ChurnData[[#This Row],[MonthlyCharges]]&lt;=30,"1. Up to 30",IF(ChurnData[[#This Row],[MonthlyCharges]]&lt;=50,"2. 31-50",IF(ChurnData[[#This Row],[MonthlyCharges]]&lt;=70,"3. 51-70",IF(ChurnData[[#This Row],[MonthlyCharges]]&lt;=90,"4. 71-90","5. Over 90"))))</f>
        <v>4. 71-90</v>
      </c>
      <c r="T1215" t="str">
        <f>IF(AND(ChurnData[[#This Row],[Contract]]="Month-to-month",ChurnData[[#This Row],[InternetService]]="Fiber optic",ChurnData[[#This Row],[TenureMonths]]&lt;=11),"High-risk","Other")</f>
        <v>Other</v>
      </c>
      <c r="U1215" t="str">
        <f>IF(ChurnData[[#This Row],[TenureMonths]]&lt;=11,"0-11",IF(ChurnData[[#This Row],[TenureMonths]]&lt;=23,"12-23",IF(ChurnData[[#This Row],[TenureMonths]]&lt;=35,"24-35",IF(ChurnData[[#This Row],[TenureMonths]]&lt;=47,"36-47",IF(ChurnData[[#This Row],[TenureMonths]]&lt;=59,"48-59","60-72")))))</f>
        <v>12-23</v>
      </c>
      <c r="V1215">
        <f>IF(ChurnData[[#This Row],[Churn]]="Yes",1,0)</f>
        <v>0</v>
      </c>
    </row>
    <row r="1216" spans="1:22" x14ac:dyDescent="0.35">
      <c r="A1216" t="s">
        <v>1263</v>
      </c>
      <c r="B1216" t="s">
        <v>19</v>
      </c>
      <c r="C1216">
        <v>0</v>
      </c>
      <c r="D1216" t="s">
        <v>20</v>
      </c>
      <c r="E1216" t="s">
        <v>21</v>
      </c>
      <c r="F1216" t="s">
        <v>27</v>
      </c>
      <c r="G1216" s="2">
        <v>38</v>
      </c>
      <c r="H1216" t="s">
        <v>21</v>
      </c>
      <c r="I1216" t="s">
        <v>23</v>
      </c>
      <c r="J1216" t="s">
        <v>21</v>
      </c>
      <c r="K1216" t="s">
        <v>21</v>
      </c>
      <c r="L1216" t="s">
        <v>24</v>
      </c>
      <c r="M1216" t="s">
        <v>20</v>
      </c>
      <c r="N1216" t="s">
        <v>30</v>
      </c>
      <c r="O1216" s="1">
        <v>73.040000000000006</v>
      </c>
      <c r="P1216" s="1">
        <v>2793.61</v>
      </c>
      <c r="Q1216">
        <v>4</v>
      </c>
      <c r="R1216" t="s">
        <v>21</v>
      </c>
      <c r="S1216" t="str">
        <f>IF(ChurnData[[#This Row],[MonthlyCharges]]&lt;=30,"1. Up to 30",IF(ChurnData[[#This Row],[MonthlyCharges]]&lt;=50,"2. 31-50",IF(ChurnData[[#This Row],[MonthlyCharges]]&lt;=70,"3. 51-70",IF(ChurnData[[#This Row],[MonthlyCharges]]&lt;=90,"4. 71-90","5. Over 90"))))</f>
        <v>4. 71-90</v>
      </c>
      <c r="T1216" t="str">
        <f>IF(AND(ChurnData[[#This Row],[Contract]]="Month-to-month",ChurnData[[#This Row],[InternetService]]="Fiber optic",ChurnData[[#This Row],[TenureMonths]]&lt;=11),"High-risk","Other")</f>
        <v>Other</v>
      </c>
      <c r="U1216" t="str">
        <f>IF(ChurnData[[#This Row],[TenureMonths]]&lt;=11,"0-11",IF(ChurnData[[#This Row],[TenureMonths]]&lt;=23,"12-23",IF(ChurnData[[#This Row],[TenureMonths]]&lt;=35,"24-35",IF(ChurnData[[#This Row],[TenureMonths]]&lt;=47,"36-47",IF(ChurnData[[#This Row],[TenureMonths]]&lt;=59,"48-59","60-72")))))</f>
        <v>36-47</v>
      </c>
      <c r="V1216">
        <f>IF(ChurnData[[#This Row],[Churn]]="Yes",1,0)</f>
        <v>0</v>
      </c>
    </row>
    <row r="1217" spans="1:22" x14ac:dyDescent="0.35">
      <c r="A1217" t="s">
        <v>1264</v>
      </c>
      <c r="B1217" t="s">
        <v>36</v>
      </c>
      <c r="C1217">
        <v>0</v>
      </c>
      <c r="D1217" t="s">
        <v>21</v>
      </c>
      <c r="E1217" t="s">
        <v>21</v>
      </c>
      <c r="F1217" t="s">
        <v>49</v>
      </c>
      <c r="G1217" s="2">
        <v>68</v>
      </c>
      <c r="H1217" t="s">
        <v>20</v>
      </c>
      <c r="I1217" t="s">
        <v>23</v>
      </c>
      <c r="J1217" t="s">
        <v>21</v>
      </c>
      <c r="K1217" t="s">
        <v>21</v>
      </c>
      <c r="L1217" t="s">
        <v>24</v>
      </c>
      <c r="M1217" t="s">
        <v>21</v>
      </c>
      <c r="N1217" t="s">
        <v>30</v>
      </c>
      <c r="O1217" s="1">
        <v>68.540000000000006</v>
      </c>
      <c r="P1217" s="1">
        <v>4524.33</v>
      </c>
      <c r="Q1217">
        <v>5</v>
      </c>
      <c r="R1217" t="s">
        <v>21</v>
      </c>
      <c r="S1217" t="str">
        <f>IF(ChurnData[[#This Row],[MonthlyCharges]]&lt;=30,"1. Up to 30",IF(ChurnData[[#This Row],[MonthlyCharges]]&lt;=50,"2. 31-50",IF(ChurnData[[#This Row],[MonthlyCharges]]&lt;=70,"3. 51-70",IF(ChurnData[[#This Row],[MonthlyCharges]]&lt;=90,"4. 71-90","5. Over 90"))))</f>
        <v>3. 51-70</v>
      </c>
      <c r="T1217" t="str">
        <f>IF(AND(ChurnData[[#This Row],[Contract]]="Month-to-month",ChurnData[[#This Row],[InternetService]]="Fiber optic",ChurnData[[#This Row],[TenureMonths]]&lt;=11),"High-risk","Other")</f>
        <v>Other</v>
      </c>
      <c r="U1217" t="str">
        <f>IF(ChurnData[[#This Row],[TenureMonths]]&lt;=11,"0-11",IF(ChurnData[[#This Row],[TenureMonths]]&lt;=23,"12-23",IF(ChurnData[[#This Row],[TenureMonths]]&lt;=35,"24-35",IF(ChurnData[[#This Row],[TenureMonths]]&lt;=47,"36-47",IF(ChurnData[[#This Row],[TenureMonths]]&lt;=59,"48-59","60-72")))))</f>
        <v>60-72</v>
      </c>
      <c r="V1217">
        <f>IF(ChurnData[[#This Row],[Churn]]="Yes",1,0)</f>
        <v>0</v>
      </c>
    </row>
    <row r="1218" spans="1:22" x14ac:dyDescent="0.35">
      <c r="A1218" t="s">
        <v>1265</v>
      </c>
      <c r="B1218" t="s">
        <v>19</v>
      </c>
      <c r="C1218">
        <v>0</v>
      </c>
      <c r="D1218" t="s">
        <v>20</v>
      </c>
      <c r="E1218" t="s">
        <v>21</v>
      </c>
      <c r="F1218" t="s">
        <v>37</v>
      </c>
      <c r="G1218" s="2">
        <v>4</v>
      </c>
      <c r="H1218" t="s">
        <v>20</v>
      </c>
      <c r="I1218" t="s">
        <v>23</v>
      </c>
      <c r="J1218" t="s">
        <v>20</v>
      </c>
      <c r="K1218" t="s">
        <v>21</v>
      </c>
      <c r="L1218" t="s">
        <v>33</v>
      </c>
      <c r="M1218" t="s">
        <v>20</v>
      </c>
      <c r="N1218" t="s">
        <v>34</v>
      </c>
      <c r="O1218" s="1">
        <v>80.33</v>
      </c>
      <c r="P1218" s="1">
        <v>317.22000000000003</v>
      </c>
      <c r="Q1218">
        <v>5</v>
      </c>
      <c r="R1218" t="s">
        <v>20</v>
      </c>
      <c r="S1218" t="str">
        <f>IF(ChurnData[[#This Row],[MonthlyCharges]]&lt;=30,"1. Up to 30",IF(ChurnData[[#This Row],[MonthlyCharges]]&lt;=50,"2. 31-50",IF(ChurnData[[#This Row],[MonthlyCharges]]&lt;=70,"3. 51-70",IF(ChurnData[[#This Row],[MonthlyCharges]]&lt;=90,"4. 71-90","5. Over 90"))))</f>
        <v>4. 71-90</v>
      </c>
      <c r="T1218" t="str">
        <f>IF(AND(ChurnData[[#This Row],[Contract]]="Month-to-month",ChurnData[[#This Row],[InternetService]]="Fiber optic",ChurnData[[#This Row],[TenureMonths]]&lt;=11),"High-risk","Other")</f>
        <v>High-risk</v>
      </c>
      <c r="U1218" t="str">
        <f>IF(ChurnData[[#This Row],[TenureMonths]]&lt;=11,"0-11",IF(ChurnData[[#This Row],[TenureMonths]]&lt;=23,"12-23",IF(ChurnData[[#This Row],[TenureMonths]]&lt;=35,"24-35",IF(ChurnData[[#This Row],[TenureMonths]]&lt;=47,"36-47",IF(ChurnData[[#This Row],[TenureMonths]]&lt;=59,"48-59","60-72")))))</f>
        <v>0-11</v>
      </c>
      <c r="V1218">
        <f>IF(ChurnData[[#This Row],[Churn]]="Yes",1,0)</f>
        <v>1</v>
      </c>
    </row>
    <row r="1219" spans="1:22" x14ac:dyDescent="0.35">
      <c r="A1219" t="s">
        <v>1266</v>
      </c>
      <c r="B1219" t="s">
        <v>19</v>
      </c>
      <c r="C1219">
        <v>1</v>
      </c>
      <c r="D1219" t="s">
        <v>20</v>
      </c>
      <c r="E1219" t="s">
        <v>21</v>
      </c>
      <c r="F1219" t="s">
        <v>75</v>
      </c>
      <c r="G1219" s="2">
        <v>17</v>
      </c>
      <c r="H1219" t="s">
        <v>20</v>
      </c>
      <c r="I1219" t="s">
        <v>32</v>
      </c>
      <c r="J1219" t="s">
        <v>21</v>
      </c>
      <c r="K1219" t="s">
        <v>21</v>
      </c>
      <c r="L1219" t="s">
        <v>33</v>
      </c>
      <c r="M1219" t="s">
        <v>20</v>
      </c>
      <c r="N1219" t="s">
        <v>25</v>
      </c>
      <c r="O1219" s="1">
        <v>43.02</v>
      </c>
      <c r="P1219" s="1">
        <v>750.98</v>
      </c>
      <c r="Q1219">
        <v>1</v>
      </c>
      <c r="R1219" t="s">
        <v>21</v>
      </c>
      <c r="S1219" t="str">
        <f>IF(ChurnData[[#This Row],[MonthlyCharges]]&lt;=30,"1. Up to 30",IF(ChurnData[[#This Row],[MonthlyCharges]]&lt;=50,"2. 31-50",IF(ChurnData[[#This Row],[MonthlyCharges]]&lt;=70,"3. 51-70",IF(ChurnData[[#This Row],[MonthlyCharges]]&lt;=90,"4. 71-90","5. Over 90"))))</f>
        <v>2. 31-50</v>
      </c>
      <c r="T1219" t="str">
        <f>IF(AND(ChurnData[[#This Row],[Contract]]="Month-to-month",ChurnData[[#This Row],[InternetService]]="Fiber optic",ChurnData[[#This Row],[TenureMonths]]&lt;=11),"High-risk","Other")</f>
        <v>Other</v>
      </c>
      <c r="U1219" t="str">
        <f>IF(ChurnData[[#This Row],[TenureMonths]]&lt;=11,"0-11",IF(ChurnData[[#This Row],[TenureMonths]]&lt;=23,"12-23",IF(ChurnData[[#This Row],[TenureMonths]]&lt;=35,"24-35",IF(ChurnData[[#This Row],[TenureMonths]]&lt;=47,"36-47",IF(ChurnData[[#This Row],[TenureMonths]]&lt;=59,"48-59","60-72")))))</f>
        <v>12-23</v>
      </c>
      <c r="V1219">
        <f>IF(ChurnData[[#This Row],[Churn]]="Yes",1,0)</f>
        <v>0</v>
      </c>
    </row>
    <row r="1220" spans="1:22" x14ac:dyDescent="0.35">
      <c r="A1220" t="s">
        <v>1267</v>
      </c>
      <c r="B1220" t="s">
        <v>19</v>
      </c>
      <c r="C1220">
        <v>0</v>
      </c>
      <c r="D1220" t="s">
        <v>20</v>
      </c>
      <c r="E1220" t="s">
        <v>20</v>
      </c>
      <c r="F1220" t="s">
        <v>75</v>
      </c>
      <c r="G1220" s="2">
        <v>42</v>
      </c>
      <c r="H1220" t="s">
        <v>20</v>
      </c>
      <c r="I1220" t="s">
        <v>32</v>
      </c>
      <c r="J1220" t="s">
        <v>21</v>
      </c>
      <c r="K1220" t="s">
        <v>21</v>
      </c>
      <c r="L1220" t="s">
        <v>33</v>
      </c>
      <c r="M1220" t="s">
        <v>20</v>
      </c>
      <c r="N1220" t="s">
        <v>34</v>
      </c>
      <c r="O1220" s="1">
        <v>60.21</v>
      </c>
      <c r="P1220" s="1">
        <v>2604.46</v>
      </c>
      <c r="Q1220">
        <v>1</v>
      </c>
      <c r="R1220" t="s">
        <v>20</v>
      </c>
      <c r="S1220" t="str">
        <f>IF(ChurnData[[#This Row],[MonthlyCharges]]&lt;=30,"1. Up to 30",IF(ChurnData[[#This Row],[MonthlyCharges]]&lt;=50,"2. 31-50",IF(ChurnData[[#This Row],[MonthlyCharges]]&lt;=70,"3. 51-70",IF(ChurnData[[#This Row],[MonthlyCharges]]&lt;=90,"4. 71-90","5. Over 90"))))</f>
        <v>3. 51-70</v>
      </c>
      <c r="T1220" t="str">
        <f>IF(AND(ChurnData[[#This Row],[Contract]]="Month-to-month",ChurnData[[#This Row],[InternetService]]="Fiber optic",ChurnData[[#This Row],[TenureMonths]]&lt;=11),"High-risk","Other")</f>
        <v>Other</v>
      </c>
      <c r="U1220" t="str">
        <f>IF(ChurnData[[#This Row],[TenureMonths]]&lt;=11,"0-11",IF(ChurnData[[#This Row],[TenureMonths]]&lt;=23,"12-23",IF(ChurnData[[#This Row],[TenureMonths]]&lt;=35,"24-35",IF(ChurnData[[#This Row],[TenureMonths]]&lt;=47,"36-47",IF(ChurnData[[#This Row],[TenureMonths]]&lt;=59,"48-59","60-72")))))</f>
        <v>36-47</v>
      </c>
      <c r="V1220">
        <f>IF(ChurnData[[#This Row],[Churn]]="Yes",1,0)</f>
        <v>1</v>
      </c>
    </row>
    <row r="1221" spans="1:22" x14ac:dyDescent="0.35">
      <c r="A1221" t="s">
        <v>1268</v>
      </c>
      <c r="B1221" t="s">
        <v>36</v>
      </c>
      <c r="C1221">
        <v>1</v>
      </c>
      <c r="D1221" t="s">
        <v>21</v>
      </c>
      <c r="E1221" t="s">
        <v>21</v>
      </c>
      <c r="F1221" t="s">
        <v>56</v>
      </c>
      <c r="G1221" s="2">
        <v>55</v>
      </c>
      <c r="H1221" t="s">
        <v>20</v>
      </c>
      <c r="I1221" t="s">
        <v>23</v>
      </c>
      <c r="J1221" t="s">
        <v>21</v>
      </c>
      <c r="K1221" t="s">
        <v>21</v>
      </c>
      <c r="L1221" t="s">
        <v>24</v>
      </c>
      <c r="M1221" t="s">
        <v>21</v>
      </c>
      <c r="N1221" t="s">
        <v>25</v>
      </c>
      <c r="O1221" s="1">
        <v>70.040000000000006</v>
      </c>
      <c r="P1221" s="1">
        <v>3962.1</v>
      </c>
      <c r="Q1221">
        <v>1</v>
      </c>
      <c r="R1221" t="s">
        <v>21</v>
      </c>
      <c r="S1221" t="str">
        <f>IF(ChurnData[[#This Row],[MonthlyCharges]]&lt;=30,"1. Up to 30",IF(ChurnData[[#This Row],[MonthlyCharges]]&lt;=50,"2. 31-50",IF(ChurnData[[#This Row],[MonthlyCharges]]&lt;=70,"3. 51-70",IF(ChurnData[[#This Row],[MonthlyCharges]]&lt;=90,"4. 71-90","5. Over 90"))))</f>
        <v>4. 71-90</v>
      </c>
      <c r="T1221" t="str">
        <f>IF(AND(ChurnData[[#This Row],[Contract]]="Month-to-month",ChurnData[[#This Row],[InternetService]]="Fiber optic",ChurnData[[#This Row],[TenureMonths]]&lt;=11),"High-risk","Other")</f>
        <v>Other</v>
      </c>
      <c r="U1221" t="str">
        <f>IF(ChurnData[[#This Row],[TenureMonths]]&lt;=11,"0-11",IF(ChurnData[[#This Row],[TenureMonths]]&lt;=23,"12-23",IF(ChurnData[[#This Row],[TenureMonths]]&lt;=35,"24-35",IF(ChurnData[[#This Row],[TenureMonths]]&lt;=47,"36-47",IF(ChurnData[[#This Row],[TenureMonths]]&lt;=59,"48-59","60-72")))))</f>
        <v>48-59</v>
      </c>
      <c r="V1221">
        <f>IF(ChurnData[[#This Row],[Churn]]="Yes",1,0)</f>
        <v>0</v>
      </c>
    </row>
    <row r="1222" spans="1:22" x14ac:dyDescent="0.35">
      <c r="A1222" t="s">
        <v>1269</v>
      </c>
      <c r="B1222" t="s">
        <v>36</v>
      </c>
      <c r="C1222">
        <v>1</v>
      </c>
      <c r="D1222" t="s">
        <v>21</v>
      </c>
      <c r="E1222" t="s">
        <v>21</v>
      </c>
      <c r="F1222" t="s">
        <v>45</v>
      </c>
      <c r="G1222" s="2">
        <v>41</v>
      </c>
      <c r="H1222" t="s">
        <v>20</v>
      </c>
      <c r="I1222" t="s">
        <v>23</v>
      </c>
      <c r="J1222" t="s">
        <v>20</v>
      </c>
      <c r="K1222" t="s">
        <v>21</v>
      </c>
      <c r="L1222" t="s">
        <v>29</v>
      </c>
      <c r="M1222" t="s">
        <v>21</v>
      </c>
      <c r="N1222" t="s">
        <v>30</v>
      </c>
      <c r="O1222" s="1">
        <v>108.4</v>
      </c>
      <c r="P1222" s="1">
        <v>4343.8999999999996</v>
      </c>
      <c r="Q1222">
        <v>1</v>
      </c>
      <c r="R1222" t="s">
        <v>21</v>
      </c>
      <c r="S1222" t="str">
        <f>IF(ChurnData[[#This Row],[MonthlyCharges]]&lt;=30,"1. Up to 30",IF(ChurnData[[#This Row],[MonthlyCharges]]&lt;=50,"2. 31-50",IF(ChurnData[[#This Row],[MonthlyCharges]]&lt;=70,"3. 51-70",IF(ChurnData[[#This Row],[MonthlyCharges]]&lt;=90,"4. 71-90","5. Over 90"))))</f>
        <v>5. Over 90</v>
      </c>
      <c r="T1222" t="str">
        <f>IF(AND(ChurnData[[#This Row],[Contract]]="Month-to-month",ChurnData[[#This Row],[InternetService]]="Fiber optic",ChurnData[[#This Row],[TenureMonths]]&lt;=11),"High-risk","Other")</f>
        <v>Other</v>
      </c>
      <c r="U1222" t="str">
        <f>IF(ChurnData[[#This Row],[TenureMonths]]&lt;=11,"0-11",IF(ChurnData[[#This Row],[TenureMonths]]&lt;=23,"12-23",IF(ChurnData[[#This Row],[TenureMonths]]&lt;=35,"24-35",IF(ChurnData[[#This Row],[TenureMonths]]&lt;=47,"36-47",IF(ChurnData[[#This Row],[TenureMonths]]&lt;=59,"48-59","60-72")))))</f>
        <v>36-47</v>
      </c>
      <c r="V1222">
        <f>IF(ChurnData[[#This Row],[Churn]]="Yes",1,0)</f>
        <v>0</v>
      </c>
    </row>
    <row r="1223" spans="1:22" x14ac:dyDescent="0.35">
      <c r="A1223" t="s">
        <v>1270</v>
      </c>
      <c r="B1223" t="s">
        <v>19</v>
      </c>
      <c r="C1223">
        <v>0</v>
      </c>
      <c r="D1223" t="s">
        <v>20</v>
      </c>
      <c r="E1223" t="s">
        <v>20</v>
      </c>
      <c r="F1223" t="s">
        <v>58</v>
      </c>
      <c r="G1223" s="2">
        <v>9</v>
      </c>
      <c r="H1223" t="s">
        <v>20</v>
      </c>
      <c r="I1223" t="s">
        <v>32</v>
      </c>
      <c r="J1223" t="s">
        <v>21</v>
      </c>
      <c r="K1223" t="s">
        <v>21</v>
      </c>
      <c r="L1223" t="s">
        <v>33</v>
      </c>
      <c r="M1223" t="s">
        <v>20</v>
      </c>
      <c r="N1223" t="s">
        <v>30</v>
      </c>
      <c r="O1223" s="1">
        <v>58.98</v>
      </c>
      <c r="P1223" s="1">
        <v>542.44000000000005</v>
      </c>
      <c r="Q1223">
        <v>2</v>
      </c>
      <c r="R1223" t="s">
        <v>20</v>
      </c>
      <c r="S1223" t="str">
        <f>IF(ChurnData[[#This Row],[MonthlyCharges]]&lt;=30,"1. Up to 30",IF(ChurnData[[#This Row],[MonthlyCharges]]&lt;=50,"2. 31-50",IF(ChurnData[[#This Row],[MonthlyCharges]]&lt;=70,"3. 51-70",IF(ChurnData[[#This Row],[MonthlyCharges]]&lt;=90,"4. 71-90","5. Over 90"))))</f>
        <v>3. 51-70</v>
      </c>
      <c r="T1223" t="str">
        <f>IF(AND(ChurnData[[#This Row],[Contract]]="Month-to-month",ChurnData[[#This Row],[InternetService]]="Fiber optic",ChurnData[[#This Row],[TenureMonths]]&lt;=11),"High-risk","Other")</f>
        <v>Other</v>
      </c>
      <c r="U1223" t="str">
        <f>IF(ChurnData[[#This Row],[TenureMonths]]&lt;=11,"0-11",IF(ChurnData[[#This Row],[TenureMonths]]&lt;=23,"12-23",IF(ChurnData[[#This Row],[TenureMonths]]&lt;=35,"24-35",IF(ChurnData[[#This Row],[TenureMonths]]&lt;=47,"36-47",IF(ChurnData[[#This Row],[TenureMonths]]&lt;=59,"48-59","60-72")))))</f>
        <v>0-11</v>
      </c>
      <c r="V1223">
        <f>IF(ChurnData[[#This Row],[Churn]]="Yes",1,0)</f>
        <v>1</v>
      </c>
    </row>
    <row r="1224" spans="1:22" x14ac:dyDescent="0.35">
      <c r="A1224" t="s">
        <v>1271</v>
      </c>
      <c r="B1224" t="s">
        <v>36</v>
      </c>
      <c r="C1224">
        <v>0</v>
      </c>
      <c r="D1224" t="s">
        <v>20</v>
      </c>
      <c r="E1224" t="s">
        <v>20</v>
      </c>
      <c r="F1224" t="s">
        <v>22</v>
      </c>
      <c r="G1224" s="2">
        <v>10</v>
      </c>
      <c r="H1224" t="s">
        <v>21</v>
      </c>
      <c r="I1224" t="s">
        <v>23</v>
      </c>
      <c r="J1224" t="s">
        <v>21</v>
      </c>
      <c r="K1224" t="s">
        <v>20</v>
      </c>
      <c r="L1224" t="s">
        <v>33</v>
      </c>
      <c r="M1224" t="s">
        <v>21</v>
      </c>
      <c r="N1224" t="s">
        <v>43</v>
      </c>
      <c r="O1224" s="1">
        <v>83.35</v>
      </c>
      <c r="P1224" s="1">
        <v>814.46</v>
      </c>
      <c r="Q1224">
        <v>0</v>
      </c>
      <c r="R1224" t="s">
        <v>21</v>
      </c>
      <c r="S1224" t="str">
        <f>IF(ChurnData[[#This Row],[MonthlyCharges]]&lt;=30,"1. Up to 30",IF(ChurnData[[#This Row],[MonthlyCharges]]&lt;=50,"2. 31-50",IF(ChurnData[[#This Row],[MonthlyCharges]]&lt;=70,"3. 51-70",IF(ChurnData[[#This Row],[MonthlyCharges]]&lt;=90,"4. 71-90","5. Over 90"))))</f>
        <v>4. 71-90</v>
      </c>
      <c r="T1224" t="str">
        <f>IF(AND(ChurnData[[#This Row],[Contract]]="Month-to-month",ChurnData[[#This Row],[InternetService]]="Fiber optic",ChurnData[[#This Row],[TenureMonths]]&lt;=11),"High-risk","Other")</f>
        <v>High-risk</v>
      </c>
      <c r="U1224" t="str">
        <f>IF(ChurnData[[#This Row],[TenureMonths]]&lt;=11,"0-11",IF(ChurnData[[#This Row],[TenureMonths]]&lt;=23,"12-23",IF(ChurnData[[#This Row],[TenureMonths]]&lt;=35,"24-35",IF(ChurnData[[#This Row],[TenureMonths]]&lt;=47,"36-47",IF(ChurnData[[#This Row],[TenureMonths]]&lt;=59,"48-59","60-72")))))</f>
        <v>0-11</v>
      </c>
      <c r="V1224">
        <f>IF(ChurnData[[#This Row],[Churn]]="Yes",1,0)</f>
        <v>0</v>
      </c>
    </row>
    <row r="1225" spans="1:22" x14ac:dyDescent="0.35">
      <c r="A1225" t="s">
        <v>1272</v>
      </c>
      <c r="B1225" t="s">
        <v>19</v>
      </c>
      <c r="C1225">
        <v>0</v>
      </c>
      <c r="D1225" t="s">
        <v>21</v>
      </c>
      <c r="E1225" t="s">
        <v>21</v>
      </c>
      <c r="F1225" t="s">
        <v>39</v>
      </c>
      <c r="G1225" s="2">
        <v>42</v>
      </c>
      <c r="H1225" t="s">
        <v>20</v>
      </c>
      <c r="I1225" t="s">
        <v>32</v>
      </c>
      <c r="J1225" t="s">
        <v>21</v>
      </c>
      <c r="K1225" t="s">
        <v>21</v>
      </c>
      <c r="L1225" t="s">
        <v>33</v>
      </c>
      <c r="M1225" t="s">
        <v>20</v>
      </c>
      <c r="N1225" t="s">
        <v>34</v>
      </c>
      <c r="O1225" s="1">
        <v>51.85</v>
      </c>
      <c r="P1225" s="1">
        <v>2128.8000000000002</v>
      </c>
      <c r="Q1225">
        <v>2</v>
      </c>
      <c r="R1225" t="s">
        <v>21</v>
      </c>
      <c r="S1225" t="str">
        <f>IF(ChurnData[[#This Row],[MonthlyCharges]]&lt;=30,"1. Up to 30",IF(ChurnData[[#This Row],[MonthlyCharges]]&lt;=50,"2. 31-50",IF(ChurnData[[#This Row],[MonthlyCharges]]&lt;=70,"3. 51-70",IF(ChurnData[[#This Row],[MonthlyCharges]]&lt;=90,"4. 71-90","5. Over 90"))))</f>
        <v>3. 51-70</v>
      </c>
      <c r="T1225" t="str">
        <f>IF(AND(ChurnData[[#This Row],[Contract]]="Month-to-month",ChurnData[[#This Row],[InternetService]]="Fiber optic",ChurnData[[#This Row],[TenureMonths]]&lt;=11),"High-risk","Other")</f>
        <v>Other</v>
      </c>
      <c r="U1225" t="str">
        <f>IF(ChurnData[[#This Row],[TenureMonths]]&lt;=11,"0-11",IF(ChurnData[[#This Row],[TenureMonths]]&lt;=23,"12-23",IF(ChurnData[[#This Row],[TenureMonths]]&lt;=35,"24-35",IF(ChurnData[[#This Row],[TenureMonths]]&lt;=47,"36-47",IF(ChurnData[[#This Row],[TenureMonths]]&lt;=59,"48-59","60-72")))))</f>
        <v>36-47</v>
      </c>
      <c r="V1225">
        <f>IF(ChurnData[[#This Row],[Churn]]="Yes",1,0)</f>
        <v>0</v>
      </c>
    </row>
    <row r="1226" spans="1:22" x14ac:dyDescent="0.35">
      <c r="A1226" t="s">
        <v>1273</v>
      </c>
      <c r="B1226" t="s">
        <v>19</v>
      </c>
      <c r="C1226">
        <v>0</v>
      </c>
      <c r="D1226" t="s">
        <v>20</v>
      </c>
      <c r="E1226" t="s">
        <v>21</v>
      </c>
      <c r="F1226" t="s">
        <v>47</v>
      </c>
      <c r="G1226" s="2">
        <v>13</v>
      </c>
      <c r="H1226" t="s">
        <v>20</v>
      </c>
      <c r="I1226" t="s">
        <v>32</v>
      </c>
      <c r="J1226" t="s">
        <v>21</v>
      </c>
      <c r="K1226" t="s">
        <v>20</v>
      </c>
      <c r="L1226" t="s">
        <v>29</v>
      </c>
      <c r="M1226" t="s">
        <v>21</v>
      </c>
      <c r="N1226" t="s">
        <v>34</v>
      </c>
      <c r="O1226" s="1">
        <v>56.14</v>
      </c>
      <c r="P1226" s="1">
        <v>737.51</v>
      </c>
      <c r="Q1226">
        <v>2</v>
      </c>
      <c r="R1226" t="s">
        <v>21</v>
      </c>
      <c r="S1226" t="str">
        <f>IF(ChurnData[[#This Row],[MonthlyCharges]]&lt;=30,"1. Up to 30",IF(ChurnData[[#This Row],[MonthlyCharges]]&lt;=50,"2. 31-50",IF(ChurnData[[#This Row],[MonthlyCharges]]&lt;=70,"3. 51-70",IF(ChurnData[[#This Row],[MonthlyCharges]]&lt;=90,"4. 71-90","5. Over 90"))))</f>
        <v>3. 51-70</v>
      </c>
      <c r="T1226" t="str">
        <f>IF(AND(ChurnData[[#This Row],[Contract]]="Month-to-month",ChurnData[[#This Row],[InternetService]]="Fiber optic",ChurnData[[#This Row],[TenureMonths]]&lt;=11),"High-risk","Other")</f>
        <v>Other</v>
      </c>
      <c r="U1226" t="str">
        <f>IF(ChurnData[[#This Row],[TenureMonths]]&lt;=11,"0-11",IF(ChurnData[[#This Row],[TenureMonths]]&lt;=23,"12-23",IF(ChurnData[[#This Row],[TenureMonths]]&lt;=35,"24-35",IF(ChurnData[[#This Row],[TenureMonths]]&lt;=47,"36-47",IF(ChurnData[[#This Row],[TenureMonths]]&lt;=59,"48-59","60-72")))))</f>
        <v>12-23</v>
      </c>
      <c r="V1226">
        <f>IF(ChurnData[[#This Row],[Churn]]="Yes",1,0)</f>
        <v>0</v>
      </c>
    </row>
    <row r="1227" spans="1:22" x14ac:dyDescent="0.35">
      <c r="A1227" t="s">
        <v>1274</v>
      </c>
      <c r="B1227" t="s">
        <v>36</v>
      </c>
      <c r="C1227">
        <v>1</v>
      </c>
      <c r="D1227" t="s">
        <v>21</v>
      </c>
      <c r="E1227" t="s">
        <v>21</v>
      </c>
      <c r="F1227" t="s">
        <v>22</v>
      </c>
      <c r="G1227" s="2">
        <v>29</v>
      </c>
      <c r="H1227" t="s">
        <v>20</v>
      </c>
      <c r="I1227" t="s">
        <v>32</v>
      </c>
      <c r="J1227" t="s">
        <v>20</v>
      </c>
      <c r="K1227" t="s">
        <v>21</v>
      </c>
      <c r="L1227" t="s">
        <v>33</v>
      </c>
      <c r="M1227" t="s">
        <v>21</v>
      </c>
      <c r="N1227" t="s">
        <v>43</v>
      </c>
      <c r="O1227" s="1">
        <v>66.77</v>
      </c>
      <c r="P1227" s="1">
        <v>1892.33</v>
      </c>
      <c r="Q1227">
        <v>3</v>
      </c>
      <c r="R1227" t="s">
        <v>21</v>
      </c>
      <c r="S1227" t="str">
        <f>IF(ChurnData[[#This Row],[MonthlyCharges]]&lt;=30,"1. Up to 30",IF(ChurnData[[#This Row],[MonthlyCharges]]&lt;=50,"2. 31-50",IF(ChurnData[[#This Row],[MonthlyCharges]]&lt;=70,"3. 51-70",IF(ChurnData[[#This Row],[MonthlyCharges]]&lt;=90,"4. 71-90","5. Over 90"))))</f>
        <v>3. 51-70</v>
      </c>
      <c r="T1227" t="str">
        <f>IF(AND(ChurnData[[#This Row],[Contract]]="Month-to-month",ChurnData[[#This Row],[InternetService]]="Fiber optic",ChurnData[[#This Row],[TenureMonths]]&lt;=11),"High-risk","Other")</f>
        <v>Other</v>
      </c>
      <c r="U1227" t="str">
        <f>IF(ChurnData[[#This Row],[TenureMonths]]&lt;=11,"0-11",IF(ChurnData[[#This Row],[TenureMonths]]&lt;=23,"12-23",IF(ChurnData[[#This Row],[TenureMonths]]&lt;=35,"24-35",IF(ChurnData[[#This Row],[TenureMonths]]&lt;=47,"36-47",IF(ChurnData[[#This Row],[TenureMonths]]&lt;=59,"48-59","60-72")))))</f>
        <v>24-35</v>
      </c>
      <c r="V1227">
        <f>IF(ChurnData[[#This Row],[Churn]]="Yes",1,0)</f>
        <v>0</v>
      </c>
    </row>
    <row r="1228" spans="1:22" x14ac:dyDescent="0.35">
      <c r="A1228" t="s">
        <v>1275</v>
      </c>
      <c r="B1228" t="s">
        <v>36</v>
      </c>
      <c r="C1228">
        <v>0</v>
      </c>
      <c r="D1228" t="s">
        <v>21</v>
      </c>
      <c r="E1228" t="s">
        <v>21</v>
      </c>
      <c r="F1228" t="s">
        <v>75</v>
      </c>
      <c r="G1228" s="2">
        <v>36</v>
      </c>
      <c r="H1228" t="s">
        <v>20</v>
      </c>
      <c r="I1228" t="s">
        <v>23</v>
      </c>
      <c r="J1228" t="s">
        <v>20</v>
      </c>
      <c r="K1228" t="s">
        <v>21</v>
      </c>
      <c r="L1228" t="s">
        <v>24</v>
      </c>
      <c r="M1228" t="s">
        <v>20</v>
      </c>
      <c r="N1228" t="s">
        <v>30</v>
      </c>
      <c r="O1228" s="1">
        <v>90.31</v>
      </c>
      <c r="P1228" s="1">
        <v>3230.4</v>
      </c>
      <c r="Q1228">
        <v>2</v>
      </c>
      <c r="R1228" t="s">
        <v>21</v>
      </c>
      <c r="S1228" t="str">
        <f>IF(ChurnData[[#This Row],[MonthlyCharges]]&lt;=30,"1. Up to 30",IF(ChurnData[[#This Row],[MonthlyCharges]]&lt;=50,"2. 31-50",IF(ChurnData[[#This Row],[MonthlyCharges]]&lt;=70,"3. 51-70",IF(ChurnData[[#This Row],[MonthlyCharges]]&lt;=90,"4. 71-90","5. Over 90"))))</f>
        <v>5. Over 90</v>
      </c>
      <c r="T1228" t="str">
        <f>IF(AND(ChurnData[[#This Row],[Contract]]="Month-to-month",ChurnData[[#This Row],[InternetService]]="Fiber optic",ChurnData[[#This Row],[TenureMonths]]&lt;=11),"High-risk","Other")</f>
        <v>Other</v>
      </c>
      <c r="U1228" t="str">
        <f>IF(ChurnData[[#This Row],[TenureMonths]]&lt;=11,"0-11",IF(ChurnData[[#This Row],[TenureMonths]]&lt;=23,"12-23",IF(ChurnData[[#This Row],[TenureMonths]]&lt;=35,"24-35",IF(ChurnData[[#This Row],[TenureMonths]]&lt;=47,"36-47",IF(ChurnData[[#This Row],[TenureMonths]]&lt;=59,"48-59","60-72")))))</f>
        <v>36-47</v>
      </c>
      <c r="V1228">
        <f>IF(ChurnData[[#This Row],[Churn]]="Yes",1,0)</f>
        <v>0</v>
      </c>
    </row>
    <row r="1229" spans="1:22" x14ac:dyDescent="0.35">
      <c r="A1229" t="s">
        <v>1276</v>
      </c>
      <c r="B1229" t="s">
        <v>36</v>
      </c>
      <c r="C1229">
        <v>0</v>
      </c>
      <c r="D1229" t="s">
        <v>20</v>
      </c>
      <c r="E1229" t="s">
        <v>20</v>
      </c>
      <c r="F1229" t="s">
        <v>45</v>
      </c>
      <c r="G1229" s="2">
        <v>15</v>
      </c>
      <c r="H1229" t="s">
        <v>20</v>
      </c>
      <c r="I1229" t="s">
        <v>23</v>
      </c>
      <c r="J1229" t="s">
        <v>20</v>
      </c>
      <c r="K1229" t="s">
        <v>20</v>
      </c>
      <c r="L1229" t="s">
        <v>29</v>
      </c>
      <c r="M1229" t="s">
        <v>20</v>
      </c>
      <c r="N1229" t="s">
        <v>34</v>
      </c>
      <c r="O1229" s="1">
        <v>91.06</v>
      </c>
      <c r="P1229" s="1">
        <v>1346.52</v>
      </c>
      <c r="Q1229">
        <v>3</v>
      </c>
      <c r="R1229" t="s">
        <v>20</v>
      </c>
      <c r="S1229" t="str">
        <f>IF(ChurnData[[#This Row],[MonthlyCharges]]&lt;=30,"1. Up to 30",IF(ChurnData[[#This Row],[MonthlyCharges]]&lt;=50,"2. 31-50",IF(ChurnData[[#This Row],[MonthlyCharges]]&lt;=70,"3. 51-70",IF(ChurnData[[#This Row],[MonthlyCharges]]&lt;=90,"4. 71-90","5. Over 90"))))</f>
        <v>5. Over 90</v>
      </c>
      <c r="T1229" t="str">
        <f>IF(AND(ChurnData[[#This Row],[Contract]]="Month-to-month",ChurnData[[#This Row],[InternetService]]="Fiber optic",ChurnData[[#This Row],[TenureMonths]]&lt;=11),"High-risk","Other")</f>
        <v>Other</v>
      </c>
      <c r="U1229" t="str">
        <f>IF(ChurnData[[#This Row],[TenureMonths]]&lt;=11,"0-11",IF(ChurnData[[#This Row],[TenureMonths]]&lt;=23,"12-23",IF(ChurnData[[#This Row],[TenureMonths]]&lt;=35,"24-35",IF(ChurnData[[#This Row],[TenureMonths]]&lt;=47,"36-47",IF(ChurnData[[#This Row],[TenureMonths]]&lt;=59,"48-59","60-72")))))</f>
        <v>12-23</v>
      </c>
      <c r="V1229">
        <f>IF(ChurnData[[#This Row],[Churn]]="Yes",1,0)</f>
        <v>1</v>
      </c>
    </row>
    <row r="1230" spans="1:22" x14ac:dyDescent="0.35">
      <c r="A1230" t="s">
        <v>1277</v>
      </c>
      <c r="B1230" t="s">
        <v>19</v>
      </c>
      <c r="C1230">
        <v>0</v>
      </c>
      <c r="D1230" t="s">
        <v>21</v>
      </c>
      <c r="E1230" t="s">
        <v>21</v>
      </c>
      <c r="F1230" t="s">
        <v>65</v>
      </c>
      <c r="G1230" s="2">
        <v>22</v>
      </c>
      <c r="H1230" t="s">
        <v>20</v>
      </c>
      <c r="I1230" t="s">
        <v>21</v>
      </c>
      <c r="J1230" t="s">
        <v>28</v>
      </c>
      <c r="K1230" t="s">
        <v>28</v>
      </c>
      <c r="L1230" t="s">
        <v>33</v>
      </c>
      <c r="M1230" t="s">
        <v>21</v>
      </c>
      <c r="N1230" t="s">
        <v>30</v>
      </c>
      <c r="O1230" s="1">
        <v>37.65</v>
      </c>
      <c r="P1230" s="1">
        <v>833.05</v>
      </c>
      <c r="Q1230">
        <v>2</v>
      </c>
      <c r="R1230" t="s">
        <v>21</v>
      </c>
      <c r="S1230" t="str">
        <f>IF(ChurnData[[#This Row],[MonthlyCharges]]&lt;=30,"1. Up to 30",IF(ChurnData[[#This Row],[MonthlyCharges]]&lt;=50,"2. 31-50",IF(ChurnData[[#This Row],[MonthlyCharges]]&lt;=70,"3. 51-70",IF(ChurnData[[#This Row],[MonthlyCharges]]&lt;=90,"4. 71-90","5. Over 90"))))</f>
        <v>2. 31-50</v>
      </c>
      <c r="T1230" t="str">
        <f>IF(AND(ChurnData[[#This Row],[Contract]]="Month-to-month",ChurnData[[#This Row],[InternetService]]="Fiber optic",ChurnData[[#This Row],[TenureMonths]]&lt;=11),"High-risk","Other")</f>
        <v>Other</v>
      </c>
      <c r="U1230" t="str">
        <f>IF(ChurnData[[#This Row],[TenureMonths]]&lt;=11,"0-11",IF(ChurnData[[#This Row],[TenureMonths]]&lt;=23,"12-23",IF(ChurnData[[#This Row],[TenureMonths]]&lt;=35,"24-35",IF(ChurnData[[#This Row],[TenureMonths]]&lt;=47,"36-47",IF(ChurnData[[#This Row],[TenureMonths]]&lt;=59,"48-59","60-72")))))</f>
        <v>12-23</v>
      </c>
      <c r="V1230">
        <f>IF(ChurnData[[#This Row],[Churn]]="Yes",1,0)</f>
        <v>0</v>
      </c>
    </row>
    <row r="1231" spans="1:22" x14ac:dyDescent="0.35">
      <c r="A1231" t="s">
        <v>1278</v>
      </c>
      <c r="B1231" t="s">
        <v>36</v>
      </c>
      <c r="C1231">
        <v>0</v>
      </c>
      <c r="D1231" t="s">
        <v>21</v>
      </c>
      <c r="E1231" t="s">
        <v>20</v>
      </c>
      <c r="F1231" t="s">
        <v>49</v>
      </c>
      <c r="G1231" s="2">
        <v>58</v>
      </c>
      <c r="H1231" t="s">
        <v>20</v>
      </c>
      <c r="I1231" t="s">
        <v>32</v>
      </c>
      <c r="J1231" t="s">
        <v>21</v>
      </c>
      <c r="K1231" t="s">
        <v>21</v>
      </c>
      <c r="L1231" t="s">
        <v>24</v>
      </c>
      <c r="M1231" t="s">
        <v>21</v>
      </c>
      <c r="N1231" t="s">
        <v>34</v>
      </c>
      <c r="O1231" s="1">
        <v>62.71</v>
      </c>
      <c r="P1231" s="1">
        <v>3534.68</v>
      </c>
      <c r="Q1231">
        <v>1</v>
      </c>
      <c r="R1231" t="s">
        <v>21</v>
      </c>
      <c r="S1231" t="str">
        <f>IF(ChurnData[[#This Row],[MonthlyCharges]]&lt;=30,"1. Up to 30",IF(ChurnData[[#This Row],[MonthlyCharges]]&lt;=50,"2. 31-50",IF(ChurnData[[#This Row],[MonthlyCharges]]&lt;=70,"3. 51-70",IF(ChurnData[[#This Row],[MonthlyCharges]]&lt;=90,"4. 71-90","5. Over 90"))))</f>
        <v>3. 51-70</v>
      </c>
      <c r="T1231" t="str">
        <f>IF(AND(ChurnData[[#This Row],[Contract]]="Month-to-month",ChurnData[[#This Row],[InternetService]]="Fiber optic",ChurnData[[#This Row],[TenureMonths]]&lt;=11),"High-risk","Other")</f>
        <v>Other</v>
      </c>
      <c r="U1231" t="str">
        <f>IF(ChurnData[[#This Row],[TenureMonths]]&lt;=11,"0-11",IF(ChurnData[[#This Row],[TenureMonths]]&lt;=23,"12-23",IF(ChurnData[[#This Row],[TenureMonths]]&lt;=35,"24-35",IF(ChurnData[[#This Row],[TenureMonths]]&lt;=47,"36-47",IF(ChurnData[[#This Row],[TenureMonths]]&lt;=59,"48-59","60-72")))))</f>
        <v>48-59</v>
      </c>
      <c r="V1231">
        <f>IF(ChurnData[[#This Row],[Churn]]="Yes",1,0)</f>
        <v>0</v>
      </c>
    </row>
    <row r="1232" spans="1:22" x14ac:dyDescent="0.35">
      <c r="A1232" t="s">
        <v>1279</v>
      </c>
      <c r="B1232" t="s">
        <v>36</v>
      </c>
      <c r="C1232">
        <v>0</v>
      </c>
      <c r="D1232" t="s">
        <v>21</v>
      </c>
      <c r="E1232" t="s">
        <v>21</v>
      </c>
      <c r="F1232" t="s">
        <v>22</v>
      </c>
      <c r="G1232" s="2">
        <v>43</v>
      </c>
      <c r="H1232" t="s">
        <v>20</v>
      </c>
      <c r="I1232" t="s">
        <v>23</v>
      </c>
      <c r="J1232" t="s">
        <v>21</v>
      </c>
      <c r="K1232" t="s">
        <v>20</v>
      </c>
      <c r="L1232" t="s">
        <v>24</v>
      </c>
      <c r="M1232" t="s">
        <v>20</v>
      </c>
      <c r="N1232" t="s">
        <v>30</v>
      </c>
      <c r="O1232" s="1">
        <v>87.15</v>
      </c>
      <c r="P1232" s="1">
        <v>3805.95</v>
      </c>
      <c r="Q1232">
        <v>3</v>
      </c>
      <c r="R1232" t="s">
        <v>21</v>
      </c>
      <c r="S1232" t="str">
        <f>IF(ChurnData[[#This Row],[MonthlyCharges]]&lt;=30,"1. Up to 30",IF(ChurnData[[#This Row],[MonthlyCharges]]&lt;=50,"2. 31-50",IF(ChurnData[[#This Row],[MonthlyCharges]]&lt;=70,"3. 51-70",IF(ChurnData[[#This Row],[MonthlyCharges]]&lt;=90,"4. 71-90","5. Over 90"))))</f>
        <v>4. 71-90</v>
      </c>
      <c r="T1232" t="str">
        <f>IF(AND(ChurnData[[#This Row],[Contract]]="Month-to-month",ChurnData[[#This Row],[InternetService]]="Fiber optic",ChurnData[[#This Row],[TenureMonths]]&lt;=11),"High-risk","Other")</f>
        <v>Other</v>
      </c>
      <c r="U1232" t="str">
        <f>IF(ChurnData[[#This Row],[TenureMonths]]&lt;=11,"0-11",IF(ChurnData[[#This Row],[TenureMonths]]&lt;=23,"12-23",IF(ChurnData[[#This Row],[TenureMonths]]&lt;=35,"24-35",IF(ChurnData[[#This Row],[TenureMonths]]&lt;=47,"36-47",IF(ChurnData[[#This Row],[TenureMonths]]&lt;=59,"48-59","60-72")))))</f>
        <v>36-47</v>
      </c>
      <c r="V1232">
        <f>IF(ChurnData[[#This Row],[Churn]]="Yes",1,0)</f>
        <v>0</v>
      </c>
    </row>
    <row r="1233" spans="1:22" x14ac:dyDescent="0.35">
      <c r="A1233" t="s">
        <v>1280</v>
      </c>
      <c r="B1233" t="s">
        <v>19</v>
      </c>
      <c r="C1233">
        <v>0</v>
      </c>
      <c r="D1233" t="s">
        <v>20</v>
      </c>
      <c r="E1233" t="s">
        <v>21</v>
      </c>
      <c r="F1233" t="s">
        <v>65</v>
      </c>
      <c r="G1233" s="2">
        <v>35</v>
      </c>
      <c r="H1233" t="s">
        <v>20</v>
      </c>
      <c r="I1233" t="s">
        <v>23</v>
      </c>
      <c r="J1233" t="s">
        <v>21</v>
      </c>
      <c r="K1233" t="s">
        <v>21</v>
      </c>
      <c r="L1233" t="s">
        <v>33</v>
      </c>
      <c r="M1233" t="s">
        <v>21</v>
      </c>
      <c r="N1233" t="s">
        <v>25</v>
      </c>
      <c r="O1233" s="1">
        <v>84.89</v>
      </c>
      <c r="P1233" s="1">
        <v>2989.5</v>
      </c>
      <c r="Q1233">
        <v>2</v>
      </c>
      <c r="R1233" t="s">
        <v>20</v>
      </c>
      <c r="S1233" t="str">
        <f>IF(ChurnData[[#This Row],[MonthlyCharges]]&lt;=30,"1. Up to 30",IF(ChurnData[[#This Row],[MonthlyCharges]]&lt;=50,"2. 31-50",IF(ChurnData[[#This Row],[MonthlyCharges]]&lt;=70,"3. 51-70",IF(ChurnData[[#This Row],[MonthlyCharges]]&lt;=90,"4. 71-90","5. Over 90"))))</f>
        <v>4. 71-90</v>
      </c>
      <c r="T1233" t="str">
        <f>IF(AND(ChurnData[[#This Row],[Contract]]="Month-to-month",ChurnData[[#This Row],[InternetService]]="Fiber optic",ChurnData[[#This Row],[TenureMonths]]&lt;=11),"High-risk","Other")</f>
        <v>Other</v>
      </c>
      <c r="U1233" t="str">
        <f>IF(ChurnData[[#This Row],[TenureMonths]]&lt;=11,"0-11",IF(ChurnData[[#This Row],[TenureMonths]]&lt;=23,"12-23",IF(ChurnData[[#This Row],[TenureMonths]]&lt;=35,"24-35",IF(ChurnData[[#This Row],[TenureMonths]]&lt;=47,"36-47",IF(ChurnData[[#This Row],[TenureMonths]]&lt;=59,"48-59","60-72")))))</f>
        <v>24-35</v>
      </c>
      <c r="V1233">
        <f>IF(ChurnData[[#This Row],[Churn]]="Yes",1,0)</f>
        <v>1</v>
      </c>
    </row>
    <row r="1234" spans="1:22" x14ac:dyDescent="0.35">
      <c r="A1234" t="s">
        <v>1281</v>
      </c>
      <c r="B1234" t="s">
        <v>36</v>
      </c>
      <c r="C1234">
        <v>0</v>
      </c>
      <c r="D1234" t="s">
        <v>20</v>
      </c>
      <c r="E1234" t="s">
        <v>20</v>
      </c>
      <c r="F1234" t="s">
        <v>47</v>
      </c>
      <c r="G1234" s="2">
        <v>26</v>
      </c>
      <c r="H1234" t="s">
        <v>20</v>
      </c>
      <c r="I1234" t="s">
        <v>23</v>
      </c>
      <c r="J1234" t="s">
        <v>20</v>
      </c>
      <c r="K1234" t="s">
        <v>20</v>
      </c>
      <c r="L1234" t="s">
        <v>33</v>
      </c>
      <c r="M1234" t="s">
        <v>21</v>
      </c>
      <c r="N1234" t="s">
        <v>30</v>
      </c>
      <c r="O1234" s="1">
        <v>102.4</v>
      </c>
      <c r="P1234" s="1">
        <v>2685.32</v>
      </c>
      <c r="Q1234">
        <v>0</v>
      </c>
      <c r="R1234" t="s">
        <v>21</v>
      </c>
      <c r="S1234" t="str">
        <f>IF(ChurnData[[#This Row],[MonthlyCharges]]&lt;=30,"1. Up to 30",IF(ChurnData[[#This Row],[MonthlyCharges]]&lt;=50,"2. 31-50",IF(ChurnData[[#This Row],[MonthlyCharges]]&lt;=70,"3. 51-70",IF(ChurnData[[#This Row],[MonthlyCharges]]&lt;=90,"4. 71-90","5. Over 90"))))</f>
        <v>5. Over 90</v>
      </c>
      <c r="T1234" t="str">
        <f>IF(AND(ChurnData[[#This Row],[Contract]]="Month-to-month",ChurnData[[#This Row],[InternetService]]="Fiber optic",ChurnData[[#This Row],[TenureMonths]]&lt;=11),"High-risk","Other")</f>
        <v>Other</v>
      </c>
      <c r="U1234" t="str">
        <f>IF(ChurnData[[#This Row],[TenureMonths]]&lt;=11,"0-11",IF(ChurnData[[#This Row],[TenureMonths]]&lt;=23,"12-23",IF(ChurnData[[#This Row],[TenureMonths]]&lt;=35,"24-35",IF(ChurnData[[#This Row],[TenureMonths]]&lt;=47,"36-47",IF(ChurnData[[#This Row],[TenureMonths]]&lt;=59,"48-59","60-72")))))</f>
        <v>24-35</v>
      </c>
      <c r="V1234">
        <f>IF(ChurnData[[#This Row],[Churn]]="Yes",1,0)</f>
        <v>0</v>
      </c>
    </row>
    <row r="1235" spans="1:22" x14ac:dyDescent="0.35">
      <c r="A1235" t="s">
        <v>1282</v>
      </c>
      <c r="B1235" t="s">
        <v>36</v>
      </c>
      <c r="C1235">
        <v>0</v>
      </c>
      <c r="D1235" t="s">
        <v>21</v>
      </c>
      <c r="E1235" t="s">
        <v>21</v>
      </c>
      <c r="F1235" t="s">
        <v>41</v>
      </c>
      <c r="G1235" s="2">
        <v>48</v>
      </c>
      <c r="H1235" t="s">
        <v>20</v>
      </c>
      <c r="I1235" t="s">
        <v>32</v>
      </c>
      <c r="J1235" t="s">
        <v>20</v>
      </c>
      <c r="K1235" t="s">
        <v>21</v>
      </c>
      <c r="L1235" t="s">
        <v>24</v>
      </c>
      <c r="M1235" t="s">
        <v>21</v>
      </c>
      <c r="N1235" t="s">
        <v>30</v>
      </c>
      <c r="O1235" s="1">
        <v>63.9</v>
      </c>
      <c r="P1235" s="1">
        <v>3049.36</v>
      </c>
      <c r="Q1235">
        <v>1</v>
      </c>
      <c r="R1235" t="s">
        <v>21</v>
      </c>
      <c r="S1235" t="str">
        <f>IF(ChurnData[[#This Row],[MonthlyCharges]]&lt;=30,"1. Up to 30",IF(ChurnData[[#This Row],[MonthlyCharges]]&lt;=50,"2. 31-50",IF(ChurnData[[#This Row],[MonthlyCharges]]&lt;=70,"3. 51-70",IF(ChurnData[[#This Row],[MonthlyCharges]]&lt;=90,"4. 71-90","5. Over 90"))))</f>
        <v>3. 51-70</v>
      </c>
      <c r="T1235" t="str">
        <f>IF(AND(ChurnData[[#This Row],[Contract]]="Month-to-month",ChurnData[[#This Row],[InternetService]]="Fiber optic",ChurnData[[#This Row],[TenureMonths]]&lt;=11),"High-risk","Other")</f>
        <v>Other</v>
      </c>
      <c r="U1235" t="str">
        <f>IF(ChurnData[[#This Row],[TenureMonths]]&lt;=11,"0-11",IF(ChurnData[[#This Row],[TenureMonths]]&lt;=23,"12-23",IF(ChurnData[[#This Row],[TenureMonths]]&lt;=35,"24-35",IF(ChurnData[[#This Row],[TenureMonths]]&lt;=47,"36-47",IF(ChurnData[[#This Row],[TenureMonths]]&lt;=59,"48-59","60-72")))))</f>
        <v>48-59</v>
      </c>
      <c r="V1235">
        <f>IF(ChurnData[[#This Row],[Churn]]="Yes",1,0)</f>
        <v>0</v>
      </c>
    </row>
    <row r="1236" spans="1:22" x14ac:dyDescent="0.35">
      <c r="A1236" t="s">
        <v>1283</v>
      </c>
      <c r="B1236" t="s">
        <v>19</v>
      </c>
      <c r="C1236">
        <v>0</v>
      </c>
      <c r="D1236" t="s">
        <v>21</v>
      </c>
      <c r="E1236" t="s">
        <v>21</v>
      </c>
      <c r="F1236" t="s">
        <v>65</v>
      </c>
      <c r="G1236" s="2">
        <v>17</v>
      </c>
      <c r="H1236" t="s">
        <v>20</v>
      </c>
      <c r="I1236" t="s">
        <v>32</v>
      </c>
      <c r="J1236" t="s">
        <v>21</v>
      </c>
      <c r="K1236" t="s">
        <v>21</v>
      </c>
      <c r="L1236" t="s">
        <v>33</v>
      </c>
      <c r="M1236" t="s">
        <v>20</v>
      </c>
      <c r="N1236" t="s">
        <v>30</v>
      </c>
      <c r="O1236" s="1">
        <v>52.12</v>
      </c>
      <c r="P1236" s="1">
        <v>875.18</v>
      </c>
      <c r="Q1236">
        <v>2</v>
      </c>
      <c r="R1236" t="s">
        <v>20</v>
      </c>
      <c r="S1236" t="str">
        <f>IF(ChurnData[[#This Row],[MonthlyCharges]]&lt;=30,"1. Up to 30",IF(ChurnData[[#This Row],[MonthlyCharges]]&lt;=50,"2. 31-50",IF(ChurnData[[#This Row],[MonthlyCharges]]&lt;=70,"3. 51-70",IF(ChurnData[[#This Row],[MonthlyCharges]]&lt;=90,"4. 71-90","5. Over 90"))))</f>
        <v>3. 51-70</v>
      </c>
      <c r="T1236" t="str">
        <f>IF(AND(ChurnData[[#This Row],[Contract]]="Month-to-month",ChurnData[[#This Row],[InternetService]]="Fiber optic",ChurnData[[#This Row],[TenureMonths]]&lt;=11),"High-risk","Other")</f>
        <v>Other</v>
      </c>
      <c r="U1236" t="str">
        <f>IF(ChurnData[[#This Row],[TenureMonths]]&lt;=11,"0-11",IF(ChurnData[[#This Row],[TenureMonths]]&lt;=23,"12-23",IF(ChurnData[[#This Row],[TenureMonths]]&lt;=35,"24-35",IF(ChurnData[[#This Row],[TenureMonths]]&lt;=47,"36-47",IF(ChurnData[[#This Row],[TenureMonths]]&lt;=59,"48-59","60-72")))))</f>
        <v>12-23</v>
      </c>
      <c r="V1236">
        <f>IF(ChurnData[[#This Row],[Churn]]="Yes",1,0)</f>
        <v>1</v>
      </c>
    </row>
    <row r="1237" spans="1:22" x14ac:dyDescent="0.35">
      <c r="A1237" t="s">
        <v>1284</v>
      </c>
      <c r="B1237" t="s">
        <v>19</v>
      </c>
      <c r="C1237">
        <v>1</v>
      </c>
      <c r="D1237" t="s">
        <v>20</v>
      </c>
      <c r="E1237" t="s">
        <v>20</v>
      </c>
      <c r="F1237" t="s">
        <v>49</v>
      </c>
      <c r="G1237" s="2">
        <v>9</v>
      </c>
      <c r="H1237" t="s">
        <v>20</v>
      </c>
      <c r="I1237" t="s">
        <v>21</v>
      </c>
      <c r="J1237" t="s">
        <v>28</v>
      </c>
      <c r="K1237" t="s">
        <v>28</v>
      </c>
      <c r="L1237" t="s">
        <v>33</v>
      </c>
      <c r="M1237" t="s">
        <v>20</v>
      </c>
      <c r="N1237" t="s">
        <v>30</v>
      </c>
      <c r="O1237" s="1">
        <v>23.63</v>
      </c>
      <c r="P1237" s="1">
        <v>206.86</v>
      </c>
      <c r="Q1237">
        <v>2</v>
      </c>
      <c r="R1237" t="s">
        <v>21</v>
      </c>
      <c r="S1237" t="str">
        <f>IF(ChurnData[[#This Row],[MonthlyCharges]]&lt;=30,"1. Up to 30",IF(ChurnData[[#This Row],[MonthlyCharges]]&lt;=50,"2. 31-50",IF(ChurnData[[#This Row],[MonthlyCharges]]&lt;=70,"3. 51-70",IF(ChurnData[[#This Row],[MonthlyCharges]]&lt;=90,"4. 71-90","5. Over 90"))))</f>
        <v>1. Up to 30</v>
      </c>
      <c r="T1237" t="str">
        <f>IF(AND(ChurnData[[#This Row],[Contract]]="Month-to-month",ChurnData[[#This Row],[InternetService]]="Fiber optic",ChurnData[[#This Row],[TenureMonths]]&lt;=11),"High-risk","Other")</f>
        <v>Other</v>
      </c>
      <c r="U1237" t="str">
        <f>IF(ChurnData[[#This Row],[TenureMonths]]&lt;=11,"0-11",IF(ChurnData[[#This Row],[TenureMonths]]&lt;=23,"12-23",IF(ChurnData[[#This Row],[TenureMonths]]&lt;=35,"24-35",IF(ChurnData[[#This Row],[TenureMonths]]&lt;=47,"36-47",IF(ChurnData[[#This Row],[TenureMonths]]&lt;=59,"48-59","60-72")))))</f>
        <v>0-11</v>
      </c>
      <c r="V1237">
        <f>IF(ChurnData[[#This Row],[Churn]]="Yes",1,0)</f>
        <v>0</v>
      </c>
    </row>
    <row r="1238" spans="1:22" x14ac:dyDescent="0.35">
      <c r="A1238" t="s">
        <v>1285</v>
      </c>
      <c r="B1238" t="s">
        <v>19</v>
      </c>
      <c r="C1238">
        <v>0</v>
      </c>
      <c r="D1238" t="s">
        <v>21</v>
      </c>
      <c r="E1238" t="s">
        <v>21</v>
      </c>
      <c r="F1238" t="s">
        <v>39</v>
      </c>
      <c r="G1238" s="2">
        <v>22</v>
      </c>
      <c r="H1238" t="s">
        <v>20</v>
      </c>
      <c r="I1238" t="s">
        <v>23</v>
      </c>
      <c r="J1238" t="s">
        <v>21</v>
      </c>
      <c r="K1238" t="s">
        <v>21</v>
      </c>
      <c r="L1238" t="s">
        <v>29</v>
      </c>
      <c r="M1238" t="s">
        <v>20</v>
      </c>
      <c r="N1238" t="s">
        <v>25</v>
      </c>
      <c r="O1238" s="1">
        <v>88.72</v>
      </c>
      <c r="P1238" s="1">
        <v>1927.29</v>
      </c>
      <c r="Q1238">
        <v>6</v>
      </c>
      <c r="R1238" t="s">
        <v>21</v>
      </c>
      <c r="S1238" t="str">
        <f>IF(ChurnData[[#This Row],[MonthlyCharges]]&lt;=30,"1. Up to 30",IF(ChurnData[[#This Row],[MonthlyCharges]]&lt;=50,"2. 31-50",IF(ChurnData[[#This Row],[MonthlyCharges]]&lt;=70,"3. 51-70",IF(ChurnData[[#This Row],[MonthlyCharges]]&lt;=90,"4. 71-90","5. Over 90"))))</f>
        <v>4. 71-90</v>
      </c>
      <c r="T1238" t="str">
        <f>IF(AND(ChurnData[[#This Row],[Contract]]="Month-to-month",ChurnData[[#This Row],[InternetService]]="Fiber optic",ChurnData[[#This Row],[TenureMonths]]&lt;=11),"High-risk","Other")</f>
        <v>Other</v>
      </c>
      <c r="U1238" t="str">
        <f>IF(ChurnData[[#This Row],[TenureMonths]]&lt;=11,"0-11",IF(ChurnData[[#This Row],[TenureMonths]]&lt;=23,"12-23",IF(ChurnData[[#This Row],[TenureMonths]]&lt;=35,"24-35",IF(ChurnData[[#This Row],[TenureMonths]]&lt;=47,"36-47",IF(ChurnData[[#This Row],[TenureMonths]]&lt;=59,"48-59","60-72")))))</f>
        <v>12-23</v>
      </c>
      <c r="V1238">
        <f>IF(ChurnData[[#This Row],[Churn]]="Yes",1,0)</f>
        <v>0</v>
      </c>
    </row>
    <row r="1239" spans="1:22" x14ac:dyDescent="0.35">
      <c r="A1239" t="s">
        <v>1286</v>
      </c>
      <c r="B1239" t="s">
        <v>36</v>
      </c>
      <c r="C1239">
        <v>0</v>
      </c>
      <c r="D1239" t="s">
        <v>21</v>
      </c>
      <c r="E1239" t="s">
        <v>21</v>
      </c>
      <c r="F1239" t="s">
        <v>49</v>
      </c>
      <c r="G1239" s="2">
        <v>26</v>
      </c>
      <c r="H1239" t="s">
        <v>20</v>
      </c>
      <c r="I1239" t="s">
        <v>23</v>
      </c>
      <c r="J1239" t="s">
        <v>20</v>
      </c>
      <c r="K1239" t="s">
        <v>20</v>
      </c>
      <c r="L1239" t="s">
        <v>33</v>
      </c>
      <c r="M1239" t="s">
        <v>20</v>
      </c>
      <c r="N1239" t="s">
        <v>43</v>
      </c>
      <c r="O1239" s="1">
        <v>87.64</v>
      </c>
      <c r="P1239" s="1">
        <v>2288.0300000000002</v>
      </c>
      <c r="Q1239">
        <v>0</v>
      </c>
      <c r="R1239" t="s">
        <v>20</v>
      </c>
      <c r="S1239" t="str">
        <f>IF(ChurnData[[#This Row],[MonthlyCharges]]&lt;=30,"1. Up to 30",IF(ChurnData[[#This Row],[MonthlyCharges]]&lt;=50,"2. 31-50",IF(ChurnData[[#This Row],[MonthlyCharges]]&lt;=70,"3. 51-70",IF(ChurnData[[#This Row],[MonthlyCharges]]&lt;=90,"4. 71-90","5. Over 90"))))</f>
        <v>4. 71-90</v>
      </c>
      <c r="T1239" t="str">
        <f>IF(AND(ChurnData[[#This Row],[Contract]]="Month-to-month",ChurnData[[#This Row],[InternetService]]="Fiber optic",ChurnData[[#This Row],[TenureMonths]]&lt;=11),"High-risk","Other")</f>
        <v>Other</v>
      </c>
      <c r="U1239" t="str">
        <f>IF(ChurnData[[#This Row],[TenureMonths]]&lt;=11,"0-11",IF(ChurnData[[#This Row],[TenureMonths]]&lt;=23,"12-23",IF(ChurnData[[#This Row],[TenureMonths]]&lt;=35,"24-35",IF(ChurnData[[#This Row],[TenureMonths]]&lt;=47,"36-47",IF(ChurnData[[#This Row],[TenureMonths]]&lt;=59,"48-59","60-72")))))</f>
        <v>24-35</v>
      </c>
      <c r="V1239">
        <f>IF(ChurnData[[#This Row],[Churn]]="Yes",1,0)</f>
        <v>1</v>
      </c>
    </row>
    <row r="1240" spans="1:22" x14ac:dyDescent="0.35">
      <c r="A1240" t="s">
        <v>1287</v>
      </c>
      <c r="B1240" t="s">
        <v>19</v>
      </c>
      <c r="C1240">
        <v>0</v>
      </c>
      <c r="D1240" t="s">
        <v>21</v>
      </c>
      <c r="E1240" t="s">
        <v>21</v>
      </c>
      <c r="F1240" t="s">
        <v>45</v>
      </c>
      <c r="G1240" s="2">
        <v>49</v>
      </c>
      <c r="H1240" t="s">
        <v>20</v>
      </c>
      <c r="I1240" t="s">
        <v>23</v>
      </c>
      <c r="J1240" t="s">
        <v>21</v>
      </c>
      <c r="K1240" t="s">
        <v>21</v>
      </c>
      <c r="L1240" t="s">
        <v>24</v>
      </c>
      <c r="M1240" t="s">
        <v>21</v>
      </c>
      <c r="N1240" t="s">
        <v>34</v>
      </c>
      <c r="O1240" s="1">
        <v>83.93</v>
      </c>
      <c r="P1240" s="1">
        <v>4006.56</v>
      </c>
      <c r="Q1240">
        <v>2</v>
      </c>
      <c r="R1240" t="s">
        <v>21</v>
      </c>
      <c r="S1240" t="str">
        <f>IF(ChurnData[[#This Row],[MonthlyCharges]]&lt;=30,"1. Up to 30",IF(ChurnData[[#This Row],[MonthlyCharges]]&lt;=50,"2. 31-50",IF(ChurnData[[#This Row],[MonthlyCharges]]&lt;=70,"3. 51-70",IF(ChurnData[[#This Row],[MonthlyCharges]]&lt;=90,"4. 71-90","5. Over 90"))))</f>
        <v>4. 71-90</v>
      </c>
      <c r="T1240" t="str">
        <f>IF(AND(ChurnData[[#This Row],[Contract]]="Month-to-month",ChurnData[[#This Row],[InternetService]]="Fiber optic",ChurnData[[#This Row],[TenureMonths]]&lt;=11),"High-risk","Other")</f>
        <v>Other</v>
      </c>
      <c r="U1240" t="str">
        <f>IF(ChurnData[[#This Row],[TenureMonths]]&lt;=11,"0-11",IF(ChurnData[[#This Row],[TenureMonths]]&lt;=23,"12-23",IF(ChurnData[[#This Row],[TenureMonths]]&lt;=35,"24-35",IF(ChurnData[[#This Row],[TenureMonths]]&lt;=47,"36-47",IF(ChurnData[[#This Row],[TenureMonths]]&lt;=59,"48-59","60-72")))))</f>
        <v>48-59</v>
      </c>
      <c r="V1240">
        <f>IF(ChurnData[[#This Row],[Churn]]="Yes",1,0)</f>
        <v>0</v>
      </c>
    </row>
    <row r="1241" spans="1:22" x14ac:dyDescent="0.35">
      <c r="A1241" t="s">
        <v>1288</v>
      </c>
      <c r="B1241" t="s">
        <v>36</v>
      </c>
      <c r="C1241">
        <v>0</v>
      </c>
      <c r="D1241" t="s">
        <v>20</v>
      </c>
      <c r="E1241" t="s">
        <v>21</v>
      </c>
      <c r="F1241" t="s">
        <v>56</v>
      </c>
      <c r="G1241" s="2">
        <v>14</v>
      </c>
      <c r="H1241" t="s">
        <v>21</v>
      </c>
      <c r="I1241" t="s">
        <v>23</v>
      </c>
      <c r="J1241" t="s">
        <v>21</v>
      </c>
      <c r="K1241" t="s">
        <v>20</v>
      </c>
      <c r="L1241" t="s">
        <v>33</v>
      </c>
      <c r="M1241" t="s">
        <v>21</v>
      </c>
      <c r="N1241" t="s">
        <v>34</v>
      </c>
      <c r="O1241" s="1">
        <v>81.83</v>
      </c>
      <c r="P1241" s="1">
        <v>1166.6600000000001</v>
      </c>
      <c r="Q1241">
        <v>0</v>
      </c>
      <c r="R1241" t="s">
        <v>21</v>
      </c>
      <c r="S1241" t="str">
        <f>IF(ChurnData[[#This Row],[MonthlyCharges]]&lt;=30,"1. Up to 30",IF(ChurnData[[#This Row],[MonthlyCharges]]&lt;=50,"2. 31-50",IF(ChurnData[[#This Row],[MonthlyCharges]]&lt;=70,"3. 51-70",IF(ChurnData[[#This Row],[MonthlyCharges]]&lt;=90,"4. 71-90","5. Over 90"))))</f>
        <v>4. 71-90</v>
      </c>
      <c r="T1241" t="str">
        <f>IF(AND(ChurnData[[#This Row],[Contract]]="Month-to-month",ChurnData[[#This Row],[InternetService]]="Fiber optic",ChurnData[[#This Row],[TenureMonths]]&lt;=11),"High-risk","Other")</f>
        <v>Other</v>
      </c>
      <c r="U1241" t="str">
        <f>IF(ChurnData[[#This Row],[TenureMonths]]&lt;=11,"0-11",IF(ChurnData[[#This Row],[TenureMonths]]&lt;=23,"12-23",IF(ChurnData[[#This Row],[TenureMonths]]&lt;=35,"24-35",IF(ChurnData[[#This Row],[TenureMonths]]&lt;=47,"36-47",IF(ChurnData[[#This Row],[TenureMonths]]&lt;=59,"48-59","60-72")))))</f>
        <v>12-23</v>
      </c>
      <c r="V1241">
        <f>IF(ChurnData[[#This Row],[Churn]]="Yes",1,0)</f>
        <v>0</v>
      </c>
    </row>
    <row r="1242" spans="1:22" x14ac:dyDescent="0.35">
      <c r="A1242" t="s">
        <v>1289</v>
      </c>
      <c r="B1242" t="s">
        <v>19</v>
      </c>
      <c r="C1242">
        <v>1</v>
      </c>
      <c r="D1242" t="s">
        <v>21</v>
      </c>
      <c r="E1242" t="s">
        <v>21</v>
      </c>
      <c r="F1242" t="s">
        <v>37</v>
      </c>
      <c r="G1242" s="2">
        <v>12</v>
      </c>
      <c r="H1242" t="s">
        <v>20</v>
      </c>
      <c r="I1242" t="s">
        <v>32</v>
      </c>
      <c r="J1242" t="s">
        <v>21</v>
      </c>
      <c r="K1242" t="s">
        <v>20</v>
      </c>
      <c r="L1242" t="s">
        <v>33</v>
      </c>
      <c r="M1242" t="s">
        <v>20</v>
      </c>
      <c r="N1242" t="s">
        <v>34</v>
      </c>
      <c r="O1242" s="1">
        <v>55.44</v>
      </c>
      <c r="P1242" s="1">
        <v>651.17999999999995</v>
      </c>
      <c r="Q1242">
        <v>1</v>
      </c>
      <c r="R1242" t="s">
        <v>20</v>
      </c>
      <c r="S1242" t="str">
        <f>IF(ChurnData[[#This Row],[MonthlyCharges]]&lt;=30,"1. Up to 30",IF(ChurnData[[#This Row],[MonthlyCharges]]&lt;=50,"2. 31-50",IF(ChurnData[[#This Row],[MonthlyCharges]]&lt;=70,"3. 51-70",IF(ChurnData[[#This Row],[MonthlyCharges]]&lt;=90,"4. 71-90","5. Over 90"))))</f>
        <v>3. 51-70</v>
      </c>
      <c r="T1242" t="str">
        <f>IF(AND(ChurnData[[#This Row],[Contract]]="Month-to-month",ChurnData[[#This Row],[InternetService]]="Fiber optic",ChurnData[[#This Row],[TenureMonths]]&lt;=11),"High-risk","Other")</f>
        <v>Other</v>
      </c>
      <c r="U1242" t="str">
        <f>IF(ChurnData[[#This Row],[TenureMonths]]&lt;=11,"0-11",IF(ChurnData[[#This Row],[TenureMonths]]&lt;=23,"12-23",IF(ChurnData[[#This Row],[TenureMonths]]&lt;=35,"24-35",IF(ChurnData[[#This Row],[TenureMonths]]&lt;=47,"36-47",IF(ChurnData[[#This Row],[TenureMonths]]&lt;=59,"48-59","60-72")))))</f>
        <v>12-23</v>
      </c>
      <c r="V1242">
        <f>IF(ChurnData[[#This Row],[Churn]]="Yes",1,0)</f>
        <v>1</v>
      </c>
    </row>
    <row r="1243" spans="1:22" x14ac:dyDescent="0.35">
      <c r="A1243" t="s">
        <v>1290</v>
      </c>
      <c r="B1243" t="s">
        <v>19</v>
      </c>
      <c r="C1243">
        <v>0</v>
      </c>
      <c r="D1243" t="s">
        <v>21</v>
      </c>
      <c r="E1243" t="s">
        <v>21</v>
      </c>
      <c r="F1243" t="s">
        <v>58</v>
      </c>
      <c r="G1243" s="2">
        <v>67</v>
      </c>
      <c r="H1243" t="s">
        <v>20</v>
      </c>
      <c r="I1243" t="s">
        <v>32</v>
      </c>
      <c r="J1243" t="s">
        <v>21</v>
      </c>
      <c r="K1243" t="s">
        <v>21</v>
      </c>
      <c r="L1243" t="s">
        <v>24</v>
      </c>
      <c r="M1243" t="s">
        <v>20</v>
      </c>
      <c r="N1243" t="s">
        <v>25</v>
      </c>
      <c r="O1243" s="1">
        <v>58.33</v>
      </c>
      <c r="P1243" s="1">
        <v>3827.73</v>
      </c>
      <c r="Q1243">
        <v>1</v>
      </c>
      <c r="R1243" t="s">
        <v>21</v>
      </c>
      <c r="S1243" t="str">
        <f>IF(ChurnData[[#This Row],[MonthlyCharges]]&lt;=30,"1. Up to 30",IF(ChurnData[[#This Row],[MonthlyCharges]]&lt;=50,"2. 31-50",IF(ChurnData[[#This Row],[MonthlyCharges]]&lt;=70,"3. 51-70",IF(ChurnData[[#This Row],[MonthlyCharges]]&lt;=90,"4. 71-90","5. Over 90"))))</f>
        <v>3. 51-70</v>
      </c>
      <c r="T1243" t="str">
        <f>IF(AND(ChurnData[[#This Row],[Contract]]="Month-to-month",ChurnData[[#This Row],[InternetService]]="Fiber optic",ChurnData[[#This Row],[TenureMonths]]&lt;=11),"High-risk","Other")</f>
        <v>Other</v>
      </c>
      <c r="U1243" t="str">
        <f>IF(ChurnData[[#This Row],[TenureMonths]]&lt;=11,"0-11",IF(ChurnData[[#This Row],[TenureMonths]]&lt;=23,"12-23",IF(ChurnData[[#This Row],[TenureMonths]]&lt;=35,"24-35",IF(ChurnData[[#This Row],[TenureMonths]]&lt;=47,"36-47",IF(ChurnData[[#This Row],[TenureMonths]]&lt;=59,"48-59","60-72")))))</f>
        <v>60-72</v>
      </c>
      <c r="V1243">
        <f>IF(ChurnData[[#This Row],[Churn]]="Yes",1,0)</f>
        <v>0</v>
      </c>
    </row>
    <row r="1244" spans="1:22" x14ac:dyDescent="0.35">
      <c r="A1244" t="s">
        <v>1291</v>
      </c>
      <c r="B1244" t="s">
        <v>19</v>
      </c>
      <c r="C1244">
        <v>0</v>
      </c>
      <c r="D1244" t="s">
        <v>20</v>
      </c>
      <c r="E1244" t="s">
        <v>21</v>
      </c>
      <c r="F1244" t="s">
        <v>56</v>
      </c>
      <c r="G1244" s="2">
        <v>26</v>
      </c>
      <c r="H1244" t="s">
        <v>20</v>
      </c>
      <c r="I1244" t="s">
        <v>32</v>
      </c>
      <c r="J1244" t="s">
        <v>21</v>
      </c>
      <c r="K1244" t="s">
        <v>21</v>
      </c>
      <c r="L1244" t="s">
        <v>29</v>
      </c>
      <c r="M1244" t="s">
        <v>20</v>
      </c>
      <c r="N1244" t="s">
        <v>43</v>
      </c>
      <c r="O1244" s="1">
        <v>63.44</v>
      </c>
      <c r="P1244" s="1">
        <v>1628.51</v>
      </c>
      <c r="Q1244">
        <v>2</v>
      </c>
      <c r="R1244" t="s">
        <v>20</v>
      </c>
      <c r="S1244" t="str">
        <f>IF(ChurnData[[#This Row],[MonthlyCharges]]&lt;=30,"1. Up to 30",IF(ChurnData[[#This Row],[MonthlyCharges]]&lt;=50,"2. 31-50",IF(ChurnData[[#This Row],[MonthlyCharges]]&lt;=70,"3. 51-70",IF(ChurnData[[#This Row],[MonthlyCharges]]&lt;=90,"4. 71-90","5. Over 90"))))</f>
        <v>3. 51-70</v>
      </c>
      <c r="T1244" t="str">
        <f>IF(AND(ChurnData[[#This Row],[Contract]]="Month-to-month",ChurnData[[#This Row],[InternetService]]="Fiber optic",ChurnData[[#This Row],[TenureMonths]]&lt;=11),"High-risk","Other")</f>
        <v>Other</v>
      </c>
      <c r="U1244" t="str">
        <f>IF(ChurnData[[#This Row],[TenureMonths]]&lt;=11,"0-11",IF(ChurnData[[#This Row],[TenureMonths]]&lt;=23,"12-23",IF(ChurnData[[#This Row],[TenureMonths]]&lt;=35,"24-35",IF(ChurnData[[#This Row],[TenureMonths]]&lt;=47,"36-47",IF(ChurnData[[#This Row],[TenureMonths]]&lt;=59,"48-59","60-72")))))</f>
        <v>24-35</v>
      </c>
      <c r="V1244">
        <f>IF(ChurnData[[#This Row],[Churn]]="Yes",1,0)</f>
        <v>1</v>
      </c>
    </row>
    <row r="1245" spans="1:22" x14ac:dyDescent="0.35">
      <c r="A1245" t="s">
        <v>1292</v>
      </c>
      <c r="B1245" t="s">
        <v>36</v>
      </c>
      <c r="C1245">
        <v>0</v>
      </c>
      <c r="D1245" t="s">
        <v>20</v>
      </c>
      <c r="E1245" t="s">
        <v>21</v>
      </c>
      <c r="F1245" t="s">
        <v>49</v>
      </c>
      <c r="G1245" s="2">
        <v>32</v>
      </c>
      <c r="H1245" t="s">
        <v>20</v>
      </c>
      <c r="I1245" t="s">
        <v>23</v>
      </c>
      <c r="J1245" t="s">
        <v>21</v>
      </c>
      <c r="K1245" t="s">
        <v>20</v>
      </c>
      <c r="L1245" t="s">
        <v>24</v>
      </c>
      <c r="M1245" t="s">
        <v>20</v>
      </c>
      <c r="N1245" t="s">
        <v>25</v>
      </c>
      <c r="O1245" s="1">
        <v>81.83</v>
      </c>
      <c r="P1245" s="1">
        <v>2561.34</v>
      </c>
      <c r="Q1245">
        <v>0</v>
      </c>
      <c r="R1245" t="s">
        <v>21</v>
      </c>
      <c r="S1245" t="str">
        <f>IF(ChurnData[[#This Row],[MonthlyCharges]]&lt;=30,"1. Up to 30",IF(ChurnData[[#This Row],[MonthlyCharges]]&lt;=50,"2. 31-50",IF(ChurnData[[#This Row],[MonthlyCharges]]&lt;=70,"3. 51-70",IF(ChurnData[[#This Row],[MonthlyCharges]]&lt;=90,"4. 71-90","5. Over 90"))))</f>
        <v>4. 71-90</v>
      </c>
      <c r="T1245" t="str">
        <f>IF(AND(ChurnData[[#This Row],[Contract]]="Month-to-month",ChurnData[[#This Row],[InternetService]]="Fiber optic",ChurnData[[#This Row],[TenureMonths]]&lt;=11),"High-risk","Other")</f>
        <v>Other</v>
      </c>
      <c r="U1245" t="str">
        <f>IF(ChurnData[[#This Row],[TenureMonths]]&lt;=11,"0-11",IF(ChurnData[[#This Row],[TenureMonths]]&lt;=23,"12-23",IF(ChurnData[[#This Row],[TenureMonths]]&lt;=35,"24-35",IF(ChurnData[[#This Row],[TenureMonths]]&lt;=47,"36-47",IF(ChurnData[[#This Row],[TenureMonths]]&lt;=59,"48-59","60-72")))))</f>
        <v>24-35</v>
      </c>
      <c r="V1245">
        <f>IF(ChurnData[[#This Row],[Churn]]="Yes",1,0)</f>
        <v>0</v>
      </c>
    </row>
    <row r="1246" spans="1:22" x14ac:dyDescent="0.35">
      <c r="A1246" t="s">
        <v>1293</v>
      </c>
      <c r="B1246" t="s">
        <v>19</v>
      </c>
      <c r="C1246">
        <v>0</v>
      </c>
      <c r="D1246" t="s">
        <v>20</v>
      </c>
      <c r="E1246" t="s">
        <v>21</v>
      </c>
      <c r="F1246" t="s">
        <v>41</v>
      </c>
      <c r="G1246" s="2">
        <v>64</v>
      </c>
      <c r="H1246" t="s">
        <v>20</v>
      </c>
      <c r="I1246" t="s">
        <v>23</v>
      </c>
      <c r="J1246" t="s">
        <v>20</v>
      </c>
      <c r="K1246" t="s">
        <v>21</v>
      </c>
      <c r="L1246" t="s">
        <v>24</v>
      </c>
      <c r="M1246" t="s">
        <v>20</v>
      </c>
      <c r="N1246" t="s">
        <v>34</v>
      </c>
      <c r="O1246" s="1">
        <v>83.77</v>
      </c>
      <c r="P1246" s="1">
        <v>5314.1</v>
      </c>
      <c r="Q1246">
        <v>3</v>
      </c>
      <c r="R1246" t="s">
        <v>20</v>
      </c>
      <c r="S1246" t="str">
        <f>IF(ChurnData[[#This Row],[MonthlyCharges]]&lt;=30,"1. Up to 30",IF(ChurnData[[#This Row],[MonthlyCharges]]&lt;=50,"2. 31-50",IF(ChurnData[[#This Row],[MonthlyCharges]]&lt;=70,"3. 51-70",IF(ChurnData[[#This Row],[MonthlyCharges]]&lt;=90,"4. 71-90","5. Over 90"))))</f>
        <v>4. 71-90</v>
      </c>
      <c r="T1246" t="str">
        <f>IF(AND(ChurnData[[#This Row],[Contract]]="Month-to-month",ChurnData[[#This Row],[InternetService]]="Fiber optic",ChurnData[[#This Row],[TenureMonths]]&lt;=11),"High-risk","Other")</f>
        <v>Other</v>
      </c>
      <c r="U1246" t="str">
        <f>IF(ChurnData[[#This Row],[TenureMonths]]&lt;=11,"0-11",IF(ChurnData[[#This Row],[TenureMonths]]&lt;=23,"12-23",IF(ChurnData[[#This Row],[TenureMonths]]&lt;=35,"24-35",IF(ChurnData[[#This Row],[TenureMonths]]&lt;=47,"36-47",IF(ChurnData[[#This Row],[TenureMonths]]&lt;=59,"48-59","60-72")))))</f>
        <v>60-72</v>
      </c>
      <c r="V1246">
        <f>IF(ChurnData[[#This Row],[Churn]]="Yes",1,0)</f>
        <v>1</v>
      </c>
    </row>
    <row r="1247" spans="1:22" x14ac:dyDescent="0.35">
      <c r="A1247" t="s">
        <v>1294</v>
      </c>
      <c r="B1247" t="s">
        <v>19</v>
      </c>
      <c r="C1247">
        <v>0</v>
      </c>
      <c r="D1247" t="s">
        <v>20</v>
      </c>
      <c r="E1247" t="s">
        <v>21</v>
      </c>
      <c r="F1247" t="s">
        <v>58</v>
      </c>
      <c r="G1247" s="2">
        <v>22</v>
      </c>
      <c r="H1247" t="s">
        <v>21</v>
      </c>
      <c r="I1247" t="s">
        <v>23</v>
      </c>
      <c r="J1247" t="s">
        <v>20</v>
      </c>
      <c r="K1247" t="s">
        <v>21</v>
      </c>
      <c r="L1247" t="s">
        <v>24</v>
      </c>
      <c r="M1247" t="s">
        <v>20</v>
      </c>
      <c r="N1247" t="s">
        <v>34</v>
      </c>
      <c r="O1247" s="1">
        <v>81.27</v>
      </c>
      <c r="P1247" s="1">
        <v>1813.58</v>
      </c>
      <c r="Q1247">
        <v>0</v>
      </c>
      <c r="R1247" t="s">
        <v>21</v>
      </c>
      <c r="S1247" t="str">
        <f>IF(ChurnData[[#This Row],[MonthlyCharges]]&lt;=30,"1. Up to 30",IF(ChurnData[[#This Row],[MonthlyCharges]]&lt;=50,"2. 31-50",IF(ChurnData[[#This Row],[MonthlyCharges]]&lt;=70,"3. 51-70",IF(ChurnData[[#This Row],[MonthlyCharges]]&lt;=90,"4. 71-90","5. Over 90"))))</f>
        <v>4. 71-90</v>
      </c>
      <c r="T1247" t="str">
        <f>IF(AND(ChurnData[[#This Row],[Contract]]="Month-to-month",ChurnData[[#This Row],[InternetService]]="Fiber optic",ChurnData[[#This Row],[TenureMonths]]&lt;=11),"High-risk","Other")</f>
        <v>Other</v>
      </c>
      <c r="U1247" t="str">
        <f>IF(ChurnData[[#This Row],[TenureMonths]]&lt;=11,"0-11",IF(ChurnData[[#This Row],[TenureMonths]]&lt;=23,"12-23",IF(ChurnData[[#This Row],[TenureMonths]]&lt;=35,"24-35",IF(ChurnData[[#This Row],[TenureMonths]]&lt;=47,"36-47",IF(ChurnData[[#This Row],[TenureMonths]]&lt;=59,"48-59","60-72")))))</f>
        <v>12-23</v>
      </c>
      <c r="V1247">
        <f>IF(ChurnData[[#This Row],[Churn]]="Yes",1,0)</f>
        <v>0</v>
      </c>
    </row>
    <row r="1248" spans="1:22" x14ac:dyDescent="0.35">
      <c r="A1248" t="s">
        <v>1295</v>
      </c>
      <c r="B1248" t="s">
        <v>36</v>
      </c>
      <c r="C1248">
        <v>0</v>
      </c>
      <c r="D1248" t="s">
        <v>21</v>
      </c>
      <c r="E1248" t="s">
        <v>21</v>
      </c>
      <c r="F1248" t="s">
        <v>75</v>
      </c>
      <c r="G1248" s="2">
        <v>57</v>
      </c>
      <c r="H1248" t="s">
        <v>20</v>
      </c>
      <c r="I1248" t="s">
        <v>23</v>
      </c>
      <c r="J1248" t="s">
        <v>20</v>
      </c>
      <c r="K1248" t="s">
        <v>21</v>
      </c>
      <c r="L1248" t="s">
        <v>33</v>
      </c>
      <c r="M1248" t="s">
        <v>21</v>
      </c>
      <c r="N1248" t="s">
        <v>30</v>
      </c>
      <c r="O1248" s="1">
        <v>86.8</v>
      </c>
      <c r="P1248" s="1">
        <v>5050.3900000000003</v>
      </c>
      <c r="Q1248">
        <v>0</v>
      </c>
      <c r="R1248" t="s">
        <v>21</v>
      </c>
      <c r="S1248" t="str">
        <f>IF(ChurnData[[#This Row],[MonthlyCharges]]&lt;=30,"1. Up to 30",IF(ChurnData[[#This Row],[MonthlyCharges]]&lt;=50,"2. 31-50",IF(ChurnData[[#This Row],[MonthlyCharges]]&lt;=70,"3. 51-70",IF(ChurnData[[#This Row],[MonthlyCharges]]&lt;=90,"4. 71-90","5. Over 90"))))</f>
        <v>4. 71-90</v>
      </c>
      <c r="T1248" t="str">
        <f>IF(AND(ChurnData[[#This Row],[Contract]]="Month-to-month",ChurnData[[#This Row],[InternetService]]="Fiber optic",ChurnData[[#This Row],[TenureMonths]]&lt;=11),"High-risk","Other")</f>
        <v>Other</v>
      </c>
      <c r="U1248" t="str">
        <f>IF(ChurnData[[#This Row],[TenureMonths]]&lt;=11,"0-11",IF(ChurnData[[#This Row],[TenureMonths]]&lt;=23,"12-23",IF(ChurnData[[#This Row],[TenureMonths]]&lt;=35,"24-35",IF(ChurnData[[#This Row],[TenureMonths]]&lt;=47,"36-47",IF(ChurnData[[#This Row],[TenureMonths]]&lt;=59,"48-59","60-72")))))</f>
        <v>48-59</v>
      </c>
      <c r="V1248">
        <f>IF(ChurnData[[#This Row],[Churn]]="Yes",1,0)</f>
        <v>0</v>
      </c>
    </row>
    <row r="1249" spans="1:22" x14ac:dyDescent="0.35">
      <c r="A1249" t="s">
        <v>1296</v>
      </c>
      <c r="B1249" t="s">
        <v>19</v>
      </c>
      <c r="C1249">
        <v>1</v>
      </c>
      <c r="D1249" t="s">
        <v>20</v>
      </c>
      <c r="E1249" t="s">
        <v>20</v>
      </c>
      <c r="F1249" t="s">
        <v>47</v>
      </c>
      <c r="G1249" s="2">
        <v>54</v>
      </c>
      <c r="H1249" t="s">
        <v>20</v>
      </c>
      <c r="I1249" t="s">
        <v>32</v>
      </c>
      <c r="J1249" t="s">
        <v>21</v>
      </c>
      <c r="K1249" t="s">
        <v>20</v>
      </c>
      <c r="L1249" t="s">
        <v>29</v>
      </c>
      <c r="M1249" t="s">
        <v>20</v>
      </c>
      <c r="N1249" t="s">
        <v>25</v>
      </c>
      <c r="O1249" s="1">
        <v>61.92</v>
      </c>
      <c r="P1249" s="1">
        <v>3262.8</v>
      </c>
      <c r="Q1249">
        <v>0</v>
      </c>
      <c r="R1249" t="s">
        <v>21</v>
      </c>
      <c r="S1249" t="str">
        <f>IF(ChurnData[[#This Row],[MonthlyCharges]]&lt;=30,"1. Up to 30",IF(ChurnData[[#This Row],[MonthlyCharges]]&lt;=50,"2. 31-50",IF(ChurnData[[#This Row],[MonthlyCharges]]&lt;=70,"3. 51-70",IF(ChurnData[[#This Row],[MonthlyCharges]]&lt;=90,"4. 71-90","5. Over 90"))))</f>
        <v>3. 51-70</v>
      </c>
      <c r="T1249" t="str">
        <f>IF(AND(ChurnData[[#This Row],[Contract]]="Month-to-month",ChurnData[[#This Row],[InternetService]]="Fiber optic",ChurnData[[#This Row],[TenureMonths]]&lt;=11),"High-risk","Other")</f>
        <v>Other</v>
      </c>
      <c r="U1249" t="str">
        <f>IF(ChurnData[[#This Row],[TenureMonths]]&lt;=11,"0-11",IF(ChurnData[[#This Row],[TenureMonths]]&lt;=23,"12-23",IF(ChurnData[[#This Row],[TenureMonths]]&lt;=35,"24-35",IF(ChurnData[[#This Row],[TenureMonths]]&lt;=47,"36-47",IF(ChurnData[[#This Row],[TenureMonths]]&lt;=59,"48-59","60-72")))))</f>
        <v>48-59</v>
      </c>
      <c r="V1249">
        <f>IF(ChurnData[[#This Row],[Churn]]="Yes",1,0)</f>
        <v>0</v>
      </c>
    </row>
    <row r="1250" spans="1:22" x14ac:dyDescent="0.35">
      <c r="A1250" t="s">
        <v>1297</v>
      </c>
      <c r="B1250" t="s">
        <v>19</v>
      </c>
      <c r="C1250">
        <v>0</v>
      </c>
      <c r="D1250" t="s">
        <v>21</v>
      </c>
      <c r="E1250" t="s">
        <v>21</v>
      </c>
      <c r="F1250" t="s">
        <v>45</v>
      </c>
      <c r="G1250" s="2">
        <v>68</v>
      </c>
      <c r="H1250" t="s">
        <v>20</v>
      </c>
      <c r="I1250" t="s">
        <v>32</v>
      </c>
      <c r="J1250" t="s">
        <v>21</v>
      </c>
      <c r="K1250" t="s">
        <v>21</v>
      </c>
      <c r="L1250" t="s">
        <v>24</v>
      </c>
      <c r="M1250" t="s">
        <v>20</v>
      </c>
      <c r="N1250" t="s">
        <v>25</v>
      </c>
      <c r="O1250" s="1">
        <v>44.5</v>
      </c>
      <c r="P1250" s="1">
        <v>3090.34</v>
      </c>
      <c r="Q1250">
        <v>2</v>
      </c>
      <c r="R1250" t="s">
        <v>21</v>
      </c>
      <c r="S1250" t="str">
        <f>IF(ChurnData[[#This Row],[MonthlyCharges]]&lt;=30,"1. Up to 30",IF(ChurnData[[#This Row],[MonthlyCharges]]&lt;=50,"2. 31-50",IF(ChurnData[[#This Row],[MonthlyCharges]]&lt;=70,"3. 51-70",IF(ChurnData[[#This Row],[MonthlyCharges]]&lt;=90,"4. 71-90","5. Over 90"))))</f>
        <v>2. 31-50</v>
      </c>
      <c r="T1250" t="str">
        <f>IF(AND(ChurnData[[#This Row],[Contract]]="Month-to-month",ChurnData[[#This Row],[InternetService]]="Fiber optic",ChurnData[[#This Row],[TenureMonths]]&lt;=11),"High-risk","Other")</f>
        <v>Other</v>
      </c>
      <c r="U1250" t="str">
        <f>IF(ChurnData[[#This Row],[TenureMonths]]&lt;=11,"0-11",IF(ChurnData[[#This Row],[TenureMonths]]&lt;=23,"12-23",IF(ChurnData[[#This Row],[TenureMonths]]&lt;=35,"24-35",IF(ChurnData[[#This Row],[TenureMonths]]&lt;=47,"36-47",IF(ChurnData[[#This Row],[TenureMonths]]&lt;=59,"48-59","60-72")))))</f>
        <v>60-72</v>
      </c>
      <c r="V1250">
        <f>IF(ChurnData[[#This Row],[Churn]]="Yes",1,0)</f>
        <v>0</v>
      </c>
    </row>
    <row r="1251" spans="1:22" x14ac:dyDescent="0.35">
      <c r="A1251" t="s">
        <v>1298</v>
      </c>
      <c r="B1251" t="s">
        <v>36</v>
      </c>
      <c r="C1251">
        <v>0</v>
      </c>
      <c r="D1251" t="s">
        <v>20</v>
      </c>
      <c r="E1251" t="s">
        <v>21</v>
      </c>
      <c r="F1251" t="s">
        <v>27</v>
      </c>
      <c r="G1251" s="2">
        <v>13</v>
      </c>
      <c r="H1251" t="s">
        <v>20</v>
      </c>
      <c r="I1251" t="s">
        <v>32</v>
      </c>
      <c r="J1251" t="s">
        <v>21</v>
      </c>
      <c r="K1251" t="s">
        <v>21</v>
      </c>
      <c r="L1251" t="s">
        <v>33</v>
      </c>
      <c r="M1251" t="s">
        <v>21</v>
      </c>
      <c r="N1251" t="s">
        <v>34</v>
      </c>
      <c r="O1251" s="1">
        <v>53.68</v>
      </c>
      <c r="P1251" s="1">
        <v>710.15</v>
      </c>
      <c r="Q1251">
        <v>1</v>
      </c>
      <c r="R1251" t="s">
        <v>20</v>
      </c>
      <c r="S1251" t="str">
        <f>IF(ChurnData[[#This Row],[MonthlyCharges]]&lt;=30,"1. Up to 30",IF(ChurnData[[#This Row],[MonthlyCharges]]&lt;=50,"2. 31-50",IF(ChurnData[[#This Row],[MonthlyCharges]]&lt;=70,"3. 51-70",IF(ChurnData[[#This Row],[MonthlyCharges]]&lt;=90,"4. 71-90","5. Over 90"))))</f>
        <v>3. 51-70</v>
      </c>
      <c r="T1251" t="str">
        <f>IF(AND(ChurnData[[#This Row],[Contract]]="Month-to-month",ChurnData[[#This Row],[InternetService]]="Fiber optic",ChurnData[[#This Row],[TenureMonths]]&lt;=11),"High-risk","Other")</f>
        <v>Other</v>
      </c>
      <c r="U1251" t="str">
        <f>IF(ChurnData[[#This Row],[TenureMonths]]&lt;=11,"0-11",IF(ChurnData[[#This Row],[TenureMonths]]&lt;=23,"12-23",IF(ChurnData[[#This Row],[TenureMonths]]&lt;=35,"24-35",IF(ChurnData[[#This Row],[TenureMonths]]&lt;=47,"36-47",IF(ChurnData[[#This Row],[TenureMonths]]&lt;=59,"48-59","60-72")))))</f>
        <v>12-23</v>
      </c>
      <c r="V1251">
        <f>IF(ChurnData[[#This Row],[Churn]]="Yes",1,0)</f>
        <v>1</v>
      </c>
    </row>
    <row r="1252" spans="1:22" x14ac:dyDescent="0.35">
      <c r="A1252" t="s">
        <v>1299</v>
      </c>
      <c r="B1252" t="s">
        <v>36</v>
      </c>
      <c r="C1252">
        <v>0</v>
      </c>
      <c r="D1252" t="s">
        <v>20</v>
      </c>
      <c r="E1252" t="s">
        <v>21</v>
      </c>
      <c r="F1252" t="s">
        <v>37</v>
      </c>
      <c r="G1252" s="2">
        <v>12</v>
      </c>
      <c r="H1252" t="s">
        <v>20</v>
      </c>
      <c r="I1252" t="s">
        <v>23</v>
      </c>
      <c r="J1252" t="s">
        <v>21</v>
      </c>
      <c r="K1252" t="s">
        <v>21</v>
      </c>
      <c r="L1252" t="s">
        <v>33</v>
      </c>
      <c r="M1252" t="s">
        <v>20</v>
      </c>
      <c r="N1252" t="s">
        <v>34</v>
      </c>
      <c r="O1252" s="1">
        <v>75.150000000000006</v>
      </c>
      <c r="P1252" s="1">
        <v>913.07</v>
      </c>
      <c r="Q1252">
        <v>1</v>
      </c>
      <c r="R1252" t="s">
        <v>20</v>
      </c>
      <c r="S1252" t="str">
        <f>IF(ChurnData[[#This Row],[MonthlyCharges]]&lt;=30,"1. Up to 30",IF(ChurnData[[#This Row],[MonthlyCharges]]&lt;=50,"2. 31-50",IF(ChurnData[[#This Row],[MonthlyCharges]]&lt;=70,"3. 51-70",IF(ChurnData[[#This Row],[MonthlyCharges]]&lt;=90,"4. 71-90","5. Over 90"))))</f>
        <v>4. 71-90</v>
      </c>
      <c r="T1252" t="str">
        <f>IF(AND(ChurnData[[#This Row],[Contract]]="Month-to-month",ChurnData[[#This Row],[InternetService]]="Fiber optic",ChurnData[[#This Row],[TenureMonths]]&lt;=11),"High-risk","Other")</f>
        <v>Other</v>
      </c>
      <c r="U1252" t="str">
        <f>IF(ChurnData[[#This Row],[TenureMonths]]&lt;=11,"0-11",IF(ChurnData[[#This Row],[TenureMonths]]&lt;=23,"12-23",IF(ChurnData[[#This Row],[TenureMonths]]&lt;=35,"24-35",IF(ChurnData[[#This Row],[TenureMonths]]&lt;=47,"36-47",IF(ChurnData[[#This Row],[TenureMonths]]&lt;=59,"48-59","60-72")))))</f>
        <v>12-23</v>
      </c>
      <c r="V1252">
        <f>IF(ChurnData[[#This Row],[Churn]]="Yes",1,0)</f>
        <v>1</v>
      </c>
    </row>
    <row r="1253" spans="1:22" x14ac:dyDescent="0.35">
      <c r="A1253" t="s">
        <v>1300</v>
      </c>
      <c r="B1253" t="s">
        <v>19</v>
      </c>
      <c r="C1253">
        <v>0</v>
      </c>
      <c r="D1253" t="s">
        <v>21</v>
      </c>
      <c r="E1253" t="s">
        <v>21</v>
      </c>
      <c r="F1253" t="s">
        <v>45</v>
      </c>
      <c r="G1253" s="2">
        <v>17</v>
      </c>
      <c r="H1253" t="s">
        <v>20</v>
      </c>
      <c r="I1253" t="s">
        <v>21</v>
      </c>
      <c r="J1253" t="s">
        <v>28</v>
      </c>
      <c r="K1253" t="s">
        <v>28</v>
      </c>
      <c r="L1253" t="s">
        <v>33</v>
      </c>
      <c r="M1253" t="s">
        <v>20</v>
      </c>
      <c r="N1253" t="s">
        <v>25</v>
      </c>
      <c r="O1253" s="1">
        <v>30.8</v>
      </c>
      <c r="P1253" s="1">
        <v>526.69000000000005</v>
      </c>
      <c r="Q1253">
        <v>1</v>
      </c>
      <c r="R1253" t="s">
        <v>21</v>
      </c>
      <c r="S1253" t="str">
        <f>IF(ChurnData[[#This Row],[MonthlyCharges]]&lt;=30,"1. Up to 30",IF(ChurnData[[#This Row],[MonthlyCharges]]&lt;=50,"2. 31-50",IF(ChurnData[[#This Row],[MonthlyCharges]]&lt;=70,"3. 51-70",IF(ChurnData[[#This Row],[MonthlyCharges]]&lt;=90,"4. 71-90","5. Over 90"))))</f>
        <v>2. 31-50</v>
      </c>
      <c r="T1253" t="str">
        <f>IF(AND(ChurnData[[#This Row],[Contract]]="Month-to-month",ChurnData[[#This Row],[InternetService]]="Fiber optic",ChurnData[[#This Row],[TenureMonths]]&lt;=11),"High-risk","Other")</f>
        <v>Other</v>
      </c>
      <c r="U1253" t="str">
        <f>IF(ChurnData[[#This Row],[TenureMonths]]&lt;=11,"0-11",IF(ChurnData[[#This Row],[TenureMonths]]&lt;=23,"12-23",IF(ChurnData[[#This Row],[TenureMonths]]&lt;=35,"24-35",IF(ChurnData[[#This Row],[TenureMonths]]&lt;=47,"36-47",IF(ChurnData[[#This Row],[TenureMonths]]&lt;=59,"48-59","60-72")))))</f>
        <v>12-23</v>
      </c>
      <c r="V1253">
        <f>IF(ChurnData[[#This Row],[Churn]]="Yes",1,0)</f>
        <v>0</v>
      </c>
    </row>
    <row r="1254" spans="1:22" x14ac:dyDescent="0.35">
      <c r="A1254" t="s">
        <v>1301</v>
      </c>
      <c r="B1254" t="s">
        <v>36</v>
      </c>
      <c r="C1254">
        <v>0</v>
      </c>
      <c r="D1254" t="s">
        <v>21</v>
      </c>
      <c r="E1254" t="s">
        <v>20</v>
      </c>
      <c r="F1254" t="s">
        <v>27</v>
      </c>
      <c r="G1254" s="2">
        <v>19</v>
      </c>
      <c r="H1254" t="s">
        <v>20</v>
      </c>
      <c r="I1254" t="s">
        <v>32</v>
      </c>
      <c r="J1254" t="s">
        <v>20</v>
      </c>
      <c r="K1254" t="s">
        <v>20</v>
      </c>
      <c r="L1254" t="s">
        <v>33</v>
      </c>
      <c r="M1254" t="s">
        <v>20</v>
      </c>
      <c r="N1254" t="s">
        <v>34</v>
      </c>
      <c r="O1254" s="1">
        <v>71.709999999999994</v>
      </c>
      <c r="P1254" s="1">
        <v>1351.07</v>
      </c>
      <c r="Q1254">
        <v>0</v>
      </c>
      <c r="R1254" t="s">
        <v>20</v>
      </c>
      <c r="S1254" t="str">
        <f>IF(ChurnData[[#This Row],[MonthlyCharges]]&lt;=30,"1. Up to 30",IF(ChurnData[[#This Row],[MonthlyCharges]]&lt;=50,"2. 31-50",IF(ChurnData[[#This Row],[MonthlyCharges]]&lt;=70,"3. 51-70",IF(ChurnData[[#This Row],[MonthlyCharges]]&lt;=90,"4. 71-90","5. Over 90"))))</f>
        <v>4. 71-90</v>
      </c>
      <c r="T1254" t="str">
        <f>IF(AND(ChurnData[[#This Row],[Contract]]="Month-to-month",ChurnData[[#This Row],[InternetService]]="Fiber optic",ChurnData[[#This Row],[TenureMonths]]&lt;=11),"High-risk","Other")</f>
        <v>Other</v>
      </c>
      <c r="U1254" t="str">
        <f>IF(ChurnData[[#This Row],[TenureMonths]]&lt;=11,"0-11",IF(ChurnData[[#This Row],[TenureMonths]]&lt;=23,"12-23",IF(ChurnData[[#This Row],[TenureMonths]]&lt;=35,"24-35",IF(ChurnData[[#This Row],[TenureMonths]]&lt;=47,"36-47",IF(ChurnData[[#This Row],[TenureMonths]]&lt;=59,"48-59","60-72")))))</f>
        <v>12-23</v>
      </c>
      <c r="V1254">
        <f>IF(ChurnData[[#This Row],[Churn]]="Yes",1,0)</f>
        <v>1</v>
      </c>
    </row>
    <row r="1255" spans="1:22" x14ac:dyDescent="0.35">
      <c r="A1255" t="s">
        <v>1302</v>
      </c>
      <c r="B1255" t="s">
        <v>19</v>
      </c>
      <c r="C1255">
        <v>0</v>
      </c>
      <c r="D1255" t="s">
        <v>21</v>
      </c>
      <c r="E1255" t="s">
        <v>21</v>
      </c>
      <c r="F1255" t="s">
        <v>37</v>
      </c>
      <c r="G1255" s="2">
        <v>24</v>
      </c>
      <c r="H1255" t="s">
        <v>20</v>
      </c>
      <c r="I1255" t="s">
        <v>23</v>
      </c>
      <c r="J1255" t="s">
        <v>20</v>
      </c>
      <c r="K1255" t="s">
        <v>21</v>
      </c>
      <c r="L1255" t="s">
        <v>33</v>
      </c>
      <c r="M1255" t="s">
        <v>20</v>
      </c>
      <c r="N1255" t="s">
        <v>43</v>
      </c>
      <c r="O1255" s="1">
        <v>83.32</v>
      </c>
      <c r="P1255" s="1">
        <v>1941.06</v>
      </c>
      <c r="Q1255">
        <v>1</v>
      </c>
      <c r="R1255" t="s">
        <v>20</v>
      </c>
      <c r="S1255" t="str">
        <f>IF(ChurnData[[#This Row],[MonthlyCharges]]&lt;=30,"1. Up to 30",IF(ChurnData[[#This Row],[MonthlyCharges]]&lt;=50,"2. 31-50",IF(ChurnData[[#This Row],[MonthlyCharges]]&lt;=70,"3. 51-70",IF(ChurnData[[#This Row],[MonthlyCharges]]&lt;=90,"4. 71-90","5. Over 90"))))</f>
        <v>4. 71-90</v>
      </c>
      <c r="T1255" t="str">
        <f>IF(AND(ChurnData[[#This Row],[Contract]]="Month-to-month",ChurnData[[#This Row],[InternetService]]="Fiber optic",ChurnData[[#This Row],[TenureMonths]]&lt;=11),"High-risk","Other")</f>
        <v>Other</v>
      </c>
      <c r="U1255" t="str">
        <f>IF(ChurnData[[#This Row],[TenureMonths]]&lt;=11,"0-11",IF(ChurnData[[#This Row],[TenureMonths]]&lt;=23,"12-23",IF(ChurnData[[#This Row],[TenureMonths]]&lt;=35,"24-35",IF(ChurnData[[#This Row],[TenureMonths]]&lt;=47,"36-47",IF(ChurnData[[#This Row],[TenureMonths]]&lt;=59,"48-59","60-72")))))</f>
        <v>24-35</v>
      </c>
      <c r="V1255">
        <f>IF(ChurnData[[#This Row],[Churn]]="Yes",1,0)</f>
        <v>1</v>
      </c>
    </row>
    <row r="1256" spans="1:22" x14ac:dyDescent="0.35">
      <c r="A1256" t="s">
        <v>1303</v>
      </c>
      <c r="B1256" t="s">
        <v>19</v>
      </c>
      <c r="C1256">
        <v>0</v>
      </c>
      <c r="D1256" t="s">
        <v>21</v>
      </c>
      <c r="E1256" t="s">
        <v>21</v>
      </c>
      <c r="F1256" t="s">
        <v>65</v>
      </c>
      <c r="G1256" s="2">
        <v>18</v>
      </c>
      <c r="H1256" t="s">
        <v>20</v>
      </c>
      <c r="I1256" t="s">
        <v>23</v>
      </c>
      <c r="J1256" t="s">
        <v>20</v>
      </c>
      <c r="K1256" t="s">
        <v>21</v>
      </c>
      <c r="L1256" t="s">
        <v>24</v>
      </c>
      <c r="M1256" t="s">
        <v>20</v>
      </c>
      <c r="N1256" t="s">
        <v>25</v>
      </c>
      <c r="O1256" s="1">
        <v>92.5</v>
      </c>
      <c r="P1256" s="1">
        <v>1694.42</v>
      </c>
      <c r="Q1256">
        <v>2</v>
      </c>
      <c r="R1256" t="s">
        <v>21</v>
      </c>
      <c r="S1256" t="str">
        <f>IF(ChurnData[[#This Row],[MonthlyCharges]]&lt;=30,"1. Up to 30",IF(ChurnData[[#This Row],[MonthlyCharges]]&lt;=50,"2. 31-50",IF(ChurnData[[#This Row],[MonthlyCharges]]&lt;=70,"3. 51-70",IF(ChurnData[[#This Row],[MonthlyCharges]]&lt;=90,"4. 71-90","5. Over 90"))))</f>
        <v>5. Over 90</v>
      </c>
      <c r="T1256" t="str">
        <f>IF(AND(ChurnData[[#This Row],[Contract]]="Month-to-month",ChurnData[[#This Row],[InternetService]]="Fiber optic",ChurnData[[#This Row],[TenureMonths]]&lt;=11),"High-risk","Other")</f>
        <v>Other</v>
      </c>
      <c r="U1256" t="str">
        <f>IF(ChurnData[[#This Row],[TenureMonths]]&lt;=11,"0-11",IF(ChurnData[[#This Row],[TenureMonths]]&lt;=23,"12-23",IF(ChurnData[[#This Row],[TenureMonths]]&lt;=35,"24-35",IF(ChurnData[[#This Row],[TenureMonths]]&lt;=47,"36-47",IF(ChurnData[[#This Row],[TenureMonths]]&lt;=59,"48-59","60-72")))))</f>
        <v>12-23</v>
      </c>
      <c r="V1256">
        <f>IF(ChurnData[[#This Row],[Churn]]="Yes",1,0)</f>
        <v>0</v>
      </c>
    </row>
    <row r="1257" spans="1:22" x14ac:dyDescent="0.35">
      <c r="A1257" t="s">
        <v>1304</v>
      </c>
      <c r="B1257" t="s">
        <v>36</v>
      </c>
      <c r="C1257">
        <v>0</v>
      </c>
      <c r="D1257" t="s">
        <v>21</v>
      </c>
      <c r="E1257" t="s">
        <v>21</v>
      </c>
      <c r="F1257" t="s">
        <v>41</v>
      </c>
      <c r="G1257" s="2">
        <v>6</v>
      </c>
      <c r="H1257" t="s">
        <v>20</v>
      </c>
      <c r="I1257" t="s">
        <v>32</v>
      </c>
      <c r="J1257" t="s">
        <v>21</v>
      </c>
      <c r="K1257" t="s">
        <v>21</v>
      </c>
      <c r="L1257" t="s">
        <v>33</v>
      </c>
      <c r="M1257" t="s">
        <v>21</v>
      </c>
      <c r="N1257" t="s">
        <v>43</v>
      </c>
      <c r="O1257" s="1">
        <v>46.23</v>
      </c>
      <c r="P1257" s="1">
        <v>285.29000000000002</v>
      </c>
      <c r="Q1257">
        <v>2</v>
      </c>
      <c r="R1257" t="s">
        <v>21</v>
      </c>
      <c r="S1257" t="str">
        <f>IF(ChurnData[[#This Row],[MonthlyCharges]]&lt;=30,"1. Up to 30",IF(ChurnData[[#This Row],[MonthlyCharges]]&lt;=50,"2. 31-50",IF(ChurnData[[#This Row],[MonthlyCharges]]&lt;=70,"3. 51-70",IF(ChurnData[[#This Row],[MonthlyCharges]]&lt;=90,"4. 71-90","5. Over 90"))))</f>
        <v>2. 31-50</v>
      </c>
      <c r="T1257" t="str">
        <f>IF(AND(ChurnData[[#This Row],[Contract]]="Month-to-month",ChurnData[[#This Row],[InternetService]]="Fiber optic",ChurnData[[#This Row],[TenureMonths]]&lt;=11),"High-risk","Other")</f>
        <v>Other</v>
      </c>
      <c r="U1257" t="str">
        <f>IF(ChurnData[[#This Row],[TenureMonths]]&lt;=11,"0-11",IF(ChurnData[[#This Row],[TenureMonths]]&lt;=23,"12-23",IF(ChurnData[[#This Row],[TenureMonths]]&lt;=35,"24-35",IF(ChurnData[[#This Row],[TenureMonths]]&lt;=47,"36-47",IF(ChurnData[[#This Row],[TenureMonths]]&lt;=59,"48-59","60-72")))))</f>
        <v>0-11</v>
      </c>
      <c r="V1257">
        <f>IF(ChurnData[[#This Row],[Churn]]="Yes",1,0)</f>
        <v>0</v>
      </c>
    </row>
    <row r="1258" spans="1:22" x14ac:dyDescent="0.35">
      <c r="A1258" t="s">
        <v>1305</v>
      </c>
      <c r="B1258" t="s">
        <v>19</v>
      </c>
      <c r="C1258">
        <v>0</v>
      </c>
      <c r="D1258" t="s">
        <v>20</v>
      </c>
      <c r="E1258" t="s">
        <v>21</v>
      </c>
      <c r="F1258" t="s">
        <v>58</v>
      </c>
      <c r="G1258" s="2">
        <v>10</v>
      </c>
      <c r="H1258" t="s">
        <v>20</v>
      </c>
      <c r="I1258" t="s">
        <v>23</v>
      </c>
      <c r="J1258" t="s">
        <v>20</v>
      </c>
      <c r="K1258" t="s">
        <v>21</v>
      </c>
      <c r="L1258" t="s">
        <v>33</v>
      </c>
      <c r="M1258" t="s">
        <v>20</v>
      </c>
      <c r="N1258" t="s">
        <v>30</v>
      </c>
      <c r="O1258" s="1">
        <v>92.68</v>
      </c>
      <c r="P1258" s="1">
        <v>920.12</v>
      </c>
      <c r="Q1258">
        <v>6</v>
      </c>
      <c r="R1258" t="s">
        <v>20</v>
      </c>
      <c r="S1258" t="str">
        <f>IF(ChurnData[[#This Row],[MonthlyCharges]]&lt;=30,"1. Up to 30",IF(ChurnData[[#This Row],[MonthlyCharges]]&lt;=50,"2. 31-50",IF(ChurnData[[#This Row],[MonthlyCharges]]&lt;=70,"3. 51-70",IF(ChurnData[[#This Row],[MonthlyCharges]]&lt;=90,"4. 71-90","5. Over 90"))))</f>
        <v>5. Over 90</v>
      </c>
      <c r="T1258" t="str">
        <f>IF(AND(ChurnData[[#This Row],[Contract]]="Month-to-month",ChurnData[[#This Row],[InternetService]]="Fiber optic",ChurnData[[#This Row],[TenureMonths]]&lt;=11),"High-risk","Other")</f>
        <v>High-risk</v>
      </c>
      <c r="U1258" t="str">
        <f>IF(ChurnData[[#This Row],[TenureMonths]]&lt;=11,"0-11",IF(ChurnData[[#This Row],[TenureMonths]]&lt;=23,"12-23",IF(ChurnData[[#This Row],[TenureMonths]]&lt;=35,"24-35",IF(ChurnData[[#This Row],[TenureMonths]]&lt;=47,"36-47",IF(ChurnData[[#This Row],[TenureMonths]]&lt;=59,"48-59","60-72")))))</f>
        <v>0-11</v>
      </c>
      <c r="V1258">
        <f>IF(ChurnData[[#This Row],[Churn]]="Yes",1,0)</f>
        <v>1</v>
      </c>
    </row>
    <row r="1259" spans="1:22" x14ac:dyDescent="0.35">
      <c r="A1259" t="s">
        <v>1306</v>
      </c>
      <c r="B1259" t="s">
        <v>36</v>
      </c>
      <c r="C1259">
        <v>0</v>
      </c>
      <c r="D1259" t="s">
        <v>20</v>
      </c>
      <c r="E1259" t="s">
        <v>21</v>
      </c>
      <c r="F1259" t="s">
        <v>27</v>
      </c>
      <c r="G1259" s="2">
        <v>31</v>
      </c>
      <c r="H1259" t="s">
        <v>20</v>
      </c>
      <c r="I1259" t="s">
        <v>32</v>
      </c>
      <c r="J1259" t="s">
        <v>20</v>
      </c>
      <c r="K1259" t="s">
        <v>21</v>
      </c>
      <c r="L1259" t="s">
        <v>29</v>
      </c>
      <c r="M1259" t="s">
        <v>21</v>
      </c>
      <c r="N1259" t="s">
        <v>43</v>
      </c>
      <c r="O1259" s="1">
        <v>68.319999999999993</v>
      </c>
      <c r="P1259" s="1">
        <v>2093.84</v>
      </c>
      <c r="Q1259">
        <v>2</v>
      </c>
      <c r="R1259" t="s">
        <v>21</v>
      </c>
      <c r="S1259" t="str">
        <f>IF(ChurnData[[#This Row],[MonthlyCharges]]&lt;=30,"1. Up to 30",IF(ChurnData[[#This Row],[MonthlyCharges]]&lt;=50,"2. 31-50",IF(ChurnData[[#This Row],[MonthlyCharges]]&lt;=70,"3. 51-70",IF(ChurnData[[#This Row],[MonthlyCharges]]&lt;=90,"4. 71-90","5. Over 90"))))</f>
        <v>3. 51-70</v>
      </c>
      <c r="T1259" t="str">
        <f>IF(AND(ChurnData[[#This Row],[Contract]]="Month-to-month",ChurnData[[#This Row],[InternetService]]="Fiber optic",ChurnData[[#This Row],[TenureMonths]]&lt;=11),"High-risk","Other")</f>
        <v>Other</v>
      </c>
      <c r="U1259" t="str">
        <f>IF(ChurnData[[#This Row],[TenureMonths]]&lt;=11,"0-11",IF(ChurnData[[#This Row],[TenureMonths]]&lt;=23,"12-23",IF(ChurnData[[#This Row],[TenureMonths]]&lt;=35,"24-35",IF(ChurnData[[#This Row],[TenureMonths]]&lt;=47,"36-47",IF(ChurnData[[#This Row],[TenureMonths]]&lt;=59,"48-59","60-72")))))</f>
        <v>24-35</v>
      </c>
      <c r="V1259">
        <f>IF(ChurnData[[#This Row],[Churn]]="Yes",1,0)</f>
        <v>0</v>
      </c>
    </row>
    <row r="1260" spans="1:22" x14ac:dyDescent="0.35">
      <c r="A1260" t="s">
        <v>1307</v>
      </c>
      <c r="B1260" t="s">
        <v>19</v>
      </c>
      <c r="C1260">
        <v>0</v>
      </c>
      <c r="D1260" t="s">
        <v>20</v>
      </c>
      <c r="E1260" t="s">
        <v>21</v>
      </c>
      <c r="F1260" t="s">
        <v>45</v>
      </c>
      <c r="G1260" s="2">
        <v>15</v>
      </c>
      <c r="H1260" t="s">
        <v>20</v>
      </c>
      <c r="I1260" t="s">
        <v>23</v>
      </c>
      <c r="J1260" t="s">
        <v>20</v>
      </c>
      <c r="K1260" t="s">
        <v>20</v>
      </c>
      <c r="L1260" t="s">
        <v>24</v>
      </c>
      <c r="M1260" t="s">
        <v>20</v>
      </c>
      <c r="N1260" t="s">
        <v>25</v>
      </c>
      <c r="O1260" s="1">
        <v>96.04</v>
      </c>
      <c r="P1260" s="1">
        <v>1412.82</v>
      </c>
      <c r="Q1260">
        <v>3</v>
      </c>
      <c r="R1260" t="s">
        <v>20</v>
      </c>
      <c r="S1260" t="str">
        <f>IF(ChurnData[[#This Row],[MonthlyCharges]]&lt;=30,"1. Up to 30",IF(ChurnData[[#This Row],[MonthlyCharges]]&lt;=50,"2. 31-50",IF(ChurnData[[#This Row],[MonthlyCharges]]&lt;=70,"3. 51-70",IF(ChurnData[[#This Row],[MonthlyCharges]]&lt;=90,"4. 71-90","5. Over 90"))))</f>
        <v>5. Over 90</v>
      </c>
      <c r="T1260" t="str">
        <f>IF(AND(ChurnData[[#This Row],[Contract]]="Month-to-month",ChurnData[[#This Row],[InternetService]]="Fiber optic",ChurnData[[#This Row],[TenureMonths]]&lt;=11),"High-risk","Other")</f>
        <v>Other</v>
      </c>
      <c r="U1260" t="str">
        <f>IF(ChurnData[[#This Row],[TenureMonths]]&lt;=11,"0-11",IF(ChurnData[[#This Row],[TenureMonths]]&lt;=23,"12-23",IF(ChurnData[[#This Row],[TenureMonths]]&lt;=35,"24-35",IF(ChurnData[[#This Row],[TenureMonths]]&lt;=47,"36-47",IF(ChurnData[[#This Row],[TenureMonths]]&lt;=59,"48-59","60-72")))))</f>
        <v>12-23</v>
      </c>
      <c r="V1260">
        <f>IF(ChurnData[[#This Row],[Churn]]="Yes",1,0)</f>
        <v>1</v>
      </c>
    </row>
    <row r="1261" spans="1:22" x14ac:dyDescent="0.35">
      <c r="A1261" t="s">
        <v>1308</v>
      </c>
      <c r="B1261" t="s">
        <v>36</v>
      </c>
      <c r="C1261">
        <v>0</v>
      </c>
      <c r="D1261" t="s">
        <v>21</v>
      </c>
      <c r="E1261" t="s">
        <v>21</v>
      </c>
      <c r="F1261" t="s">
        <v>49</v>
      </c>
      <c r="G1261" s="2">
        <v>15</v>
      </c>
      <c r="H1261" t="s">
        <v>20</v>
      </c>
      <c r="I1261" t="s">
        <v>23</v>
      </c>
      <c r="J1261" t="s">
        <v>20</v>
      </c>
      <c r="K1261" t="s">
        <v>21</v>
      </c>
      <c r="L1261" t="s">
        <v>33</v>
      </c>
      <c r="M1261" t="s">
        <v>21</v>
      </c>
      <c r="N1261" t="s">
        <v>25</v>
      </c>
      <c r="O1261" s="1">
        <v>78.489999999999995</v>
      </c>
      <c r="P1261" s="1">
        <v>1177.2</v>
      </c>
      <c r="Q1261">
        <v>3</v>
      </c>
      <c r="R1261" t="s">
        <v>20</v>
      </c>
      <c r="S1261" t="str">
        <f>IF(ChurnData[[#This Row],[MonthlyCharges]]&lt;=30,"1. Up to 30",IF(ChurnData[[#This Row],[MonthlyCharges]]&lt;=50,"2. 31-50",IF(ChurnData[[#This Row],[MonthlyCharges]]&lt;=70,"3. 51-70",IF(ChurnData[[#This Row],[MonthlyCharges]]&lt;=90,"4. 71-90","5. Over 90"))))</f>
        <v>4. 71-90</v>
      </c>
      <c r="T1261" t="str">
        <f>IF(AND(ChurnData[[#This Row],[Contract]]="Month-to-month",ChurnData[[#This Row],[InternetService]]="Fiber optic",ChurnData[[#This Row],[TenureMonths]]&lt;=11),"High-risk","Other")</f>
        <v>Other</v>
      </c>
      <c r="U1261" t="str">
        <f>IF(ChurnData[[#This Row],[TenureMonths]]&lt;=11,"0-11",IF(ChurnData[[#This Row],[TenureMonths]]&lt;=23,"12-23",IF(ChurnData[[#This Row],[TenureMonths]]&lt;=35,"24-35",IF(ChurnData[[#This Row],[TenureMonths]]&lt;=47,"36-47",IF(ChurnData[[#This Row],[TenureMonths]]&lt;=59,"48-59","60-72")))))</f>
        <v>12-23</v>
      </c>
      <c r="V1261">
        <f>IF(ChurnData[[#This Row],[Churn]]="Yes",1,0)</f>
        <v>1</v>
      </c>
    </row>
    <row r="1262" spans="1:22" x14ac:dyDescent="0.35">
      <c r="A1262" t="s">
        <v>1309</v>
      </c>
      <c r="B1262" t="s">
        <v>19</v>
      </c>
      <c r="C1262">
        <v>1</v>
      </c>
      <c r="D1262" t="s">
        <v>21</v>
      </c>
      <c r="E1262" t="s">
        <v>21</v>
      </c>
      <c r="F1262" t="s">
        <v>49</v>
      </c>
      <c r="G1262" s="2">
        <v>37</v>
      </c>
      <c r="H1262" t="s">
        <v>20</v>
      </c>
      <c r="I1262" t="s">
        <v>23</v>
      </c>
      <c r="J1262" t="s">
        <v>21</v>
      </c>
      <c r="K1262" t="s">
        <v>21</v>
      </c>
      <c r="L1262" t="s">
        <v>29</v>
      </c>
      <c r="M1262" t="s">
        <v>20</v>
      </c>
      <c r="N1262" t="s">
        <v>43</v>
      </c>
      <c r="O1262" s="1">
        <v>81.459999999999994</v>
      </c>
      <c r="P1262" s="1">
        <v>2944.54</v>
      </c>
      <c r="Q1262">
        <v>1</v>
      </c>
      <c r="R1262" t="s">
        <v>21</v>
      </c>
      <c r="S1262" t="str">
        <f>IF(ChurnData[[#This Row],[MonthlyCharges]]&lt;=30,"1. Up to 30",IF(ChurnData[[#This Row],[MonthlyCharges]]&lt;=50,"2. 31-50",IF(ChurnData[[#This Row],[MonthlyCharges]]&lt;=70,"3. 51-70",IF(ChurnData[[#This Row],[MonthlyCharges]]&lt;=90,"4. 71-90","5. Over 90"))))</f>
        <v>4. 71-90</v>
      </c>
      <c r="T1262" t="str">
        <f>IF(AND(ChurnData[[#This Row],[Contract]]="Month-to-month",ChurnData[[#This Row],[InternetService]]="Fiber optic",ChurnData[[#This Row],[TenureMonths]]&lt;=11),"High-risk","Other")</f>
        <v>Other</v>
      </c>
      <c r="U1262" t="str">
        <f>IF(ChurnData[[#This Row],[TenureMonths]]&lt;=11,"0-11",IF(ChurnData[[#This Row],[TenureMonths]]&lt;=23,"12-23",IF(ChurnData[[#This Row],[TenureMonths]]&lt;=35,"24-35",IF(ChurnData[[#This Row],[TenureMonths]]&lt;=47,"36-47",IF(ChurnData[[#This Row],[TenureMonths]]&lt;=59,"48-59","60-72")))))</f>
        <v>36-47</v>
      </c>
      <c r="V1262">
        <f>IF(ChurnData[[#This Row],[Churn]]="Yes",1,0)</f>
        <v>0</v>
      </c>
    </row>
    <row r="1263" spans="1:22" x14ac:dyDescent="0.35">
      <c r="A1263" t="s">
        <v>1310</v>
      </c>
      <c r="B1263" t="s">
        <v>19</v>
      </c>
      <c r="C1263">
        <v>0</v>
      </c>
      <c r="D1263" t="s">
        <v>20</v>
      </c>
      <c r="E1263" t="s">
        <v>21</v>
      </c>
      <c r="F1263" t="s">
        <v>58</v>
      </c>
      <c r="G1263" s="2">
        <v>70</v>
      </c>
      <c r="H1263" t="s">
        <v>20</v>
      </c>
      <c r="I1263" t="s">
        <v>32</v>
      </c>
      <c r="J1263" t="s">
        <v>21</v>
      </c>
      <c r="K1263" t="s">
        <v>21</v>
      </c>
      <c r="L1263" t="s">
        <v>24</v>
      </c>
      <c r="M1263" t="s">
        <v>21</v>
      </c>
      <c r="N1263" t="s">
        <v>25</v>
      </c>
      <c r="O1263" s="1">
        <v>62.92</v>
      </c>
      <c r="P1263" s="1">
        <v>4519.03</v>
      </c>
      <c r="Q1263">
        <v>3</v>
      </c>
      <c r="R1263" t="s">
        <v>21</v>
      </c>
      <c r="S1263" t="str">
        <f>IF(ChurnData[[#This Row],[MonthlyCharges]]&lt;=30,"1. Up to 30",IF(ChurnData[[#This Row],[MonthlyCharges]]&lt;=50,"2. 31-50",IF(ChurnData[[#This Row],[MonthlyCharges]]&lt;=70,"3. 51-70",IF(ChurnData[[#This Row],[MonthlyCharges]]&lt;=90,"4. 71-90","5. Over 90"))))</f>
        <v>3. 51-70</v>
      </c>
      <c r="T1263" t="str">
        <f>IF(AND(ChurnData[[#This Row],[Contract]]="Month-to-month",ChurnData[[#This Row],[InternetService]]="Fiber optic",ChurnData[[#This Row],[TenureMonths]]&lt;=11),"High-risk","Other")</f>
        <v>Other</v>
      </c>
      <c r="U1263" t="str">
        <f>IF(ChurnData[[#This Row],[TenureMonths]]&lt;=11,"0-11",IF(ChurnData[[#This Row],[TenureMonths]]&lt;=23,"12-23",IF(ChurnData[[#This Row],[TenureMonths]]&lt;=35,"24-35",IF(ChurnData[[#This Row],[TenureMonths]]&lt;=47,"36-47",IF(ChurnData[[#This Row],[TenureMonths]]&lt;=59,"48-59","60-72")))))</f>
        <v>60-72</v>
      </c>
      <c r="V1263">
        <f>IF(ChurnData[[#This Row],[Churn]]="Yes",1,0)</f>
        <v>0</v>
      </c>
    </row>
    <row r="1264" spans="1:22" x14ac:dyDescent="0.35">
      <c r="A1264" t="s">
        <v>1311</v>
      </c>
      <c r="B1264" t="s">
        <v>36</v>
      </c>
      <c r="C1264">
        <v>0</v>
      </c>
      <c r="D1264" t="s">
        <v>21</v>
      </c>
      <c r="E1264" t="s">
        <v>21</v>
      </c>
      <c r="F1264" t="s">
        <v>58</v>
      </c>
      <c r="G1264" s="2">
        <v>6</v>
      </c>
      <c r="H1264" t="s">
        <v>20</v>
      </c>
      <c r="I1264" t="s">
        <v>23</v>
      </c>
      <c r="J1264" t="s">
        <v>20</v>
      </c>
      <c r="K1264" t="s">
        <v>20</v>
      </c>
      <c r="L1264" t="s">
        <v>29</v>
      </c>
      <c r="M1264" t="s">
        <v>21</v>
      </c>
      <c r="N1264" t="s">
        <v>34</v>
      </c>
      <c r="O1264" s="1">
        <v>87.63</v>
      </c>
      <c r="P1264" s="1">
        <v>528.98</v>
      </c>
      <c r="Q1264">
        <v>3</v>
      </c>
      <c r="R1264" t="s">
        <v>21</v>
      </c>
      <c r="S1264" t="str">
        <f>IF(ChurnData[[#This Row],[MonthlyCharges]]&lt;=30,"1. Up to 30",IF(ChurnData[[#This Row],[MonthlyCharges]]&lt;=50,"2. 31-50",IF(ChurnData[[#This Row],[MonthlyCharges]]&lt;=70,"3. 51-70",IF(ChurnData[[#This Row],[MonthlyCharges]]&lt;=90,"4. 71-90","5. Over 90"))))</f>
        <v>4. 71-90</v>
      </c>
      <c r="T1264" t="str">
        <f>IF(AND(ChurnData[[#This Row],[Contract]]="Month-to-month",ChurnData[[#This Row],[InternetService]]="Fiber optic",ChurnData[[#This Row],[TenureMonths]]&lt;=11),"High-risk","Other")</f>
        <v>Other</v>
      </c>
      <c r="U1264" t="str">
        <f>IF(ChurnData[[#This Row],[TenureMonths]]&lt;=11,"0-11",IF(ChurnData[[#This Row],[TenureMonths]]&lt;=23,"12-23",IF(ChurnData[[#This Row],[TenureMonths]]&lt;=35,"24-35",IF(ChurnData[[#This Row],[TenureMonths]]&lt;=47,"36-47",IF(ChurnData[[#This Row],[TenureMonths]]&lt;=59,"48-59","60-72")))))</f>
        <v>0-11</v>
      </c>
      <c r="V1264">
        <f>IF(ChurnData[[#This Row],[Churn]]="Yes",1,0)</f>
        <v>0</v>
      </c>
    </row>
    <row r="1265" spans="1:22" x14ac:dyDescent="0.35">
      <c r="A1265" t="s">
        <v>1312</v>
      </c>
      <c r="B1265" t="s">
        <v>36</v>
      </c>
      <c r="C1265">
        <v>1</v>
      </c>
      <c r="D1265" t="s">
        <v>21</v>
      </c>
      <c r="E1265" t="s">
        <v>21</v>
      </c>
      <c r="F1265" t="s">
        <v>27</v>
      </c>
      <c r="G1265" s="2">
        <v>17</v>
      </c>
      <c r="H1265" t="s">
        <v>20</v>
      </c>
      <c r="I1265" t="s">
        <v>23</v>
      </c>
      <c r="J1265" t="s">
        <v>21</v>
      </c>
      <c r="K1265" t="s">
        <v>21</v>
      </c>
      <c r="L1265" t="s">
        <v>33</v>
      </c>
      <c r="M1265" t="s">
        <v>20</v>
      </c>
      <c r="N1265" t="s">
        <v>43</v>
      </c>
      <c r="O1265" s="1">
        <v>96.11</v>
      </c>
      <c r="P1265" s="1">
        <v>1643.02</v>
      </c>
      <c r="Q1265">
        <v>3</v>
      </c>
      <c r="R1265" t="s">
        <v>20</v>
      </c>
      <c r="S1265" t="str">
        <f>IF(ChurnData[[#This Row],[MonthlyCharges]]&lt;=30,"1. Up to 30",IF(ChurnData[[#This Row],[MonthlyCharges]]&lt;=50,"2. 31-50",IF(ChurnData[[#This Row],[MonthlyCharges]]&lt;=70,"3. 51-70",IF(ChurnData[[#This Row],[MonthlyCharges]]&lt;=90,"4. 71-90","5. Over 90"))))</f>
        <v>5. Over 90</v>
      </c>
      <c r="T1265" t="str">
        <f>IF(AND(ChurnData[[#This Row],[Contract]]="Month-to-month",ChurnData[[#This Row],[InternetService]]="Fiber optic",ChurnData[[#This Row],[TenureMonths]]&lt;=11),"High-risk","Other")</f>
        <v>Other</v>
      </c>
      <c r="U1265" t="str">
        <f>IF(ChurnData[[#This Row],[TenureMonths]]&lt;=11,"0-11",IF(ChurnData[[#This Row],[TenureMonths]]&lt;=23,"12-23",IF(ChurnData[[#This Row],[TenureMonths]]&lt;=35,"24-35",IF(ChurnData[[#This Row],[TenureMonths]]&lt;=47,"36-47",IF(ChurnData[[#This Row],[TenureMonths]]&lt;=59,"48-59","60-72")))))</f>
        <v>12-23</v>
      </c>
      <c r="V1265">
        <f>IF(ChurnData[[#This Row],[Churn]]="Yes",1,0)</f>
        <v>1</v>
      </c>
    </row>
    <row r="1266" spans="1:22" x14ac:dyDescent="0.35">
      <c r="A1266" t="s">
        <v>1313</v>
      </c>
      <c r="B1266" t="s">
        <v>36</v>
      </c>
      <c r="C1266">
        <v>0</v>
      </c>
      <c r="D1266" t="s">
        <v>21</v>
      </c>
      <c r="E1266" t="s">
        <v>21</v>
      </c>
      <c r="F1266" t="s">
        <v>56</v>
      </c>
      <c r="G1266" s="2">
        <v>43</v>
      </c>
      <c r="H1266" t="s">
        <v>20</v>
      </c>
      <c r="I1266" t="s">
        <v>21</v>
      </c>
      <c r="J1266" t="s">
        <v>28</v>
      </c>
      <c r="K1266" t="s">
        <v>28</v>
      </c>
      <c r="L1266" t="s">
        <v>24</v>
      </c>
      <c r="M1266" t="s">
        <v>20</v>
      </c>
      <c r="N1266" t="s">
        <v>25</v>
      </c>
      <c r="O1266" s="1">
        <v>34.479999999999997</v>
      </c>
      <c r="P1266" s="1">
        <v>1462.68</v>
      </c>
      <c r="Q1266">
        <v>3</v>
      </c>
      <c r="R1266" t="s">
        <v>21</v>
      </c>
      <c r="S1266" t="str">
        <f>IF(ChurnData[[#This Row],[MonthlyCharges]]&lt;=30,"1. Up to 30",IF(ChurnData[[#This Row],[MonthlyCharges]]&lt;=50,"2. 31-50",IF(ChurnData[[#This Row],[MonthlyCharges]]&lt;=70,"3. 51-70",IF(ChurnData[[#This Row],[MonthlyCharges]]&lt;=90,"4. 71-90","5. Over 90"))))</f>
        <v>2. 31-50</v>
      </c>
      <c r="T1266" t="str">
        <f>IF(AND(ChurnData[[#This Row],[Contract]]="Month-to-month",ChurnData[[#This Row],[InternetService]]="Fiber optic",ChurnData[[#This Row],[TenureMonths]]&lt;=11),"High-risk","Other")</f>
        <v>Other</v>
      </c>
      <c r="U1266" t="str">
        <f>IF(ChurnData[[#This Row],[TenureMonths]]&lt;=11,"0-11",IF(ChurnData[[#This Row],[TenureMonths]]&lt;=23,"12-23",IF(ChurnData[[#This Row],[TenureMonths]]&lt;=35,"24-35",IF(ChurnData[[#This Row],[TenureMonths]]&lt;=47,"36-47",IF(ChurnData[[#This Row],[TenureMonths]]&lt;=59,"48-59","60-72")))))</f>
        <v>36-47</v>
      </c>
      <c r="V1266">
        <f>IF(ChurnData[[#This Row],[Churn]]="Yes",1,0)</f>
        <v>0</v>
      </c>
    </row>
    <row r="1267" spans="1:22" x14ac:dyDescent="0.35">
      <c r="A1267" t="s">
        <v>1314</v>
      </c>
      <c r="B1267" t="s">
        <v>36</v>
      </c>
      <c r="C1267">
        <v>0</v>
      </c>
      <c r="D1267" t="s">
        <v>21</v>
      </c>
      <c r="E1267" t="s">
        <v>20</v>
      </c>
      <c r="F1267" t="s">
        <v>56</v>
      </c>
      <c r="G1267" s="2">
        <v>25</v>
      </c>
      <c r="H1267" t="s">
        <v>20</v>
      </c>
      <c r="I1267" t="s">
        <v>32</v>
      </c>
      <c r="J1267" t="s">
        <v>21</v>
      </c>
      <c r="K1267" t="s">
        <v>20</v>
      </c>
      <c r="L1267" t="s">
        <v>29</v>
      </c>
      <c r="M1267" t="s">
        <v>21</v>
      </c>
      <c r="N1267" t="s">
        <v>25</v>
      </c>
      <c r="O1267" s="1">
        <v>60.9</v>
      </c>
      <c r="P1267" s="1">
        <v>1500.74</v>
      </c>
      <c r="Q1267">
        <v>2</v>
      </c>
      <c r="R1267" t="s">
        <v>21</v>
      </c>
      <c r="S1267" t="str">
        <f>IF(ChurnData[[#This Row],[MonthlyCharges]]&lt;=30,"1. Up to 30",IF(ChurnData[[#This Row],[MonthlyCharges]]&lt;=50,"2. 31-50",IF(ChurnData[[#This Row],[MonthlyCharges]]&lt;=70,"3. 51-70",IF(ChurnData[[#This Row],[MonthlyCharges]]&lt;=90,"4. 71-90","5. Over 90"))))</f>
        <v>3. 51-70</v>
      </c>
      <c r="T1267" t="str">
        <f>IF(AND(ChurnData[[#This Row],[Contract]]="Month-to-month",ChurnData[[#This Row],[InternetService]]="Fiber optic",ChurnData[[#This Row],[TenureMonths]]&lt;=11),"High-risk","Other")</f>
        <v>Other</v>
      </c>
      <c r="U1267" t="str">
        <f>IF(ChurnData[[#This Row],[TenureMonths]]&lt;=11,"0-11",IF(ChurnData[[#This Row],[TenureMonths]]&lt;=23,"12-23",IF(ChurnData[[#This Row],[TenureMonths]]&lt;=35,"24-35",IF(ChurnData[[#This Row],[TenureMonths]]&lt;=47,"36-47",IF(ChurnData[[#This Row],[TenureMonths]]&lt;=59,"48-59","60-72")))))</f>
        <v>24-35</v>
      </c>
      <c r="V1267">
        <f>IF(ChurnData[[#This Row],[Churn]]="Yes",1,0)</f>
        <v>0</v>
      </c>
    </row>
    <row r="1268" spans="1:22" x14ac:dyDescent="0.35">
      <c r="A1268" t="s">
        <v>1315</v>
      </c>
      <c r="B1268" t="s">
        <v>19</v>
      </c>
      <c r="C1268">
        <v>0</v>
      </c>
      <c r="D1268" t="s">
        <v>21</v>
      </c>
      <c r="E1268" t="s">
        <v>21</v>
      </c>
      <c r="F1268" t="s">
        <v>65</v>
      </c>
      <c r="G1268" s="2">
        <v>50</v>
      </c>
      <c r="H1268" t="s">
        <v>20</v>
      </c>
      <c r="I1268" t="s">
        <v>32</v>
      </c>
      <c r="J1268" t="s">
        <v>21</v>
      </c>
      <c r="K1268" t="s">
        <v>21</v>
      </c>
      <c r="L1268" t="s">
        <v>24</v>
      </c>
      <c r="M1268" t="s">
        <v>20</v>
      </c>
      <c r="N1268" t="s">
        <v>25</v>
      </c>
      <c r="O1268" s="1">
        <v>56.07</v>
      </c>
      <c r="P1268" s="1">
        <v>2730.85</v>
      </c>
      <c r="Q1268">
        <v>1</v>
      </c>
      <c r="R1268" t="s">
        <v>21</v>
      </c>
      <c r="S1268" t="str">
        <f>IF(ChurnData[[#This Row],[MonthlyCharges]]&lt;=30,"1. Up to 30",IF(ChurnData[[#This Row],[MonthlyCharges]]&lt;=50,"2. 31-50",IF(ChurnData[[#This Row],[MonthlyCharges]]&lt;=70,"3. 51-70",IF(ChurnData[[#This Row],[MonthlyCharges]]&lt;=90,"4. 71-90","5. Over 90"))))</f>
        <v>3. 51-70</v>
      </c>
      <c r="T1268" t="str">
        <f>IF(AND(ChurnData[[#This Row],[Contract]]="Month-to-month",ChurnData[[#This Row],[InternetService]]="Fiber optic",ChurnData[[#This Row],[TenureMonths]]&lt;=11),"High-risk","Other")</f>
        <v>Other</v>
      </c>
      <c r="U1268" t="str">
        <f>IF(ChurnData[[#This Row],[TenureMonths]]&lt;=11,"0-11",IF(ChurnData[[#This Row],[TenureMonths]]&lt;=23,"12-23",IF(ChurnData[[#This Row],[TenureMonths]]&lt;=35,"24-35",IF(ChurnData[[#This Row],[TenureMonths]]&lt;=47,"36-47",IF(ChurnData[[#This Row],[TenureMonths]]&lt;=59,"48-59","60-72")))))</f>
        <v>48-59</v>
      </c>
      <c r="V1268">
        <f>IF(ChurnData[[#This Row],[Churn]]="Yes",1,0)</f>
        <v>0</v>
      </c>
    </row>
    <row r="1269" spans="1:22" x14ac:dyDescent="0.35">
      <c r="A1269" t="s">
        <v>1316</v>
      </c>
      <c r="B1269" t="s">
        <v>19</v>
      </c>
      <c r="C1269">
        <v>1</v>
      </c>
      <c r="D1269" t="s">
        <v>21</v>
      </c>
      <c r="E1269" t="s">
        <v>21</v>
      </c>
      <c r="F1269" t="s">
        <v>75</v>
      </c>
      <c r="G1269" s="2">
        <v>6</v>
      </c>
      <c r="H1269" t="s">
        <v>20</v>
      </c>
      <c r="I1269" t="s">
        <v>23</v>
      </c>
      <c r="J1269" t="s">
        <v>21</v>
      </c>
      <c r="K1269" t="s">
        <v>21</v>
      </c>
      <c r="L1269" t="s">
        <v>33</v>
      </c>
      <c r="M1269" t="s">
        <v>20</v>
      </c>
      <c r="N1269" t="s">
        <v>43</v>
      </c>
      <c r="O1269" s="1">
        <v>84.26</v>
      </c>
      <c r="P1269" s="1">
        <v>503.98</v>
      </c>
      <c r="Q1269">
        <v>3</v>
      </c>
      <c r="R1269" t="s">
        <v>20</v>
      </c>
      <c r="S1269" t="str">
        <f>IF(ChurnData[[#This Row],[MonthlyCharges]]&lt;=30,"1. Up to 30",IF(ChurnData[[#This Row],[MonthlyCharges]]&lt;=50,"2. 31-50",IF(ChurnData[[#This Row],[MonthlyCharges]]&lt;=70,"3. 51-70",IF(ChurnData[[#This Row],[MonthlyCharges]]&lt;=90,"4. 71-90","5. Over 90"))))</f>
        <v>4. 71-90</v>
      </c>
      <c r="T1269" t="str">
        <f>IF(AND(ChurnData[[#This Row],[Contract]]="Month-to-month",ChurnData[[#This Row],[InternetService]]="Fiber optic",ChurnData[[#This Row],[TenureMonths]]&lt;=11),"High-risk","Other")</f>
        <v>High-risk</v>
      </c>
      <c r="U1269" t="str">
        <f>IF(ChurnData[[#This Row],[TenureMonths]]&lt;=11,"0-11",IF(ChurnData[[#This Row],[TenureMonths]]&lt;=23,"12-23",IF(ChurnData[[#This Row],[TenureMonths]]&lt;=35,"24-35",IF(ChurnData[[#This Row],[TenureMonths]]&lt;=47,"36-47",IF(ChurnData[[#This Row],[TenureMonths]]&lt;=59,"48-59","60-72")))))</f>
        <v>0-11</v>
      </c>
      <c r="V1269">
        <f>IF(ChurnData[[#This Row],[Churn]]="Yes",1,0)</f>
        <v>1</v>
      </c>
    </row>
    <row r="1270" spans="1:22" x14ac:dyDescent="0.35">
      <c r="A1270" t="s">
        <v>1317</v>
      </c>
      <c r="B1270" t="s">
        <v>19</v>
      </c>
      <c r="C1270">
        <v>1</v>
      </c>
      <c r="D1270" t="s">
        <v>20</v>
      </c>
      <c r="E1270" t="s">
        <v>20</v>
      </c>
      <c r="F1270" t="s">
        <v>22</v>
      </c>
      <c r="G1270" s="2">
        <v>8</v>
      </c>
      <c r="H1270" t="s">
        <v>21</v>
      </c>
      <c r="I1270" t="s">
        <v>23</v>
      </c>
      <c r="J1270" t="s">
        <v>21</v>
      </c>
      <c r="K1270" t="s">
        <v>21</v>
      </c>
      <c r="L1270" t="s">
        <v>33</v>
      </c>
      <c r="M1270" t="s">
        <v>20</v>
      </c>
      <c r="N1270" t="s">
        <v>30</v>
      </c>
      <c r="O1270" s="1">
        <v>76.13</v>
      </c>
      <c r="P1270" s="1">
        <v>617.92999999999995</v>
      </c>
      <c r="Q1270">
        <v>0</v>
      </c>
      <c r="R1270" t="s">
        <v>20</v>
      </c>
      <c r="S1270" t="str">
        <f>IF(ChurnData[[#This Row],[MonthlyCharges]]&lt;=30,"1. Up to 30",IF(ChurnData[[#This Row],[MonthlyCharges]]&lt;=50,"2. 31-50",IF(ChurnData[[#This Row],[MonthlyCharges]]&lt;=70,"3. 51-70",IF(ChurnData[[#This Row],[MonthlyCharges]]&lt;=90,"4. 71-90","5. Over 90"))))</f>
        <v>4. 71-90</v>
      </c>
      <c r="T1270" t="str">
        <f>IF(AND(ChurnData[[#This Row],[Contract]]="Month-to-month",ChurnData[[#This Row],[InternetService]]="Fiber optic",ChurnData[[#This Row],[TenureMonths]]&lt;=11),"High-risk","Other")</f>
        <v>High-risk</v>
      </c>
      <c r="U1270" t="str">
        <f>IF(ChurnData[[#This Row],[TenureMonths]]&lt;=11,"0-11",IF(ChurnData[[#This Row],[TenureMonths]]&lt;=23,"12-23",IF(ChurnData[[#This Row],[TenureMonths]]&lt;=35,"24-35",IF(ChurnData[[#This Row],[TenureMonths]]&lt;=47,"36-47",IF(ChurnData[[#This Row],[TenureMonths]]&lt;=59,"48-59","60-72")))))</f>
        <v>0-11</v>
      </c>
      <c r="V1270">
        <f>IF(ChurnData[[#This Row],[Churn]]="Yes",1,0)</f>
        <v>1</v>
      </c>
    </row>
    <row r="1271" spans="1:22" x14ac:dyDescent="0.35">
      <c r="A1271" t="s">
        <v>1318</v>
      </c>
      <c r="B1271" t="s">
        <v>19</v>
      </c>
      <c r="C1271">
        <v>0</v>
      </c>
      <c r="D1271" t="s">
        <v>21</v>
      </c>
      <c r="E1271" t="s">
        <v>21</v>
      </c>
      <c r="F1271" t="s">
        <v>37</v>
      </c>
      <c r="G1271" s="2">
        <v>6</v>
      </c>
      <c r="H1271" t="s">
        <v>20</v>
      </c>
      <c r="I1271" t="s">
        <v>23</v>
      </c>
      <c r="J1271" t="s">
        <v>21</v>
      </c>
      <c r="K1271" t="s">
        <v>20</v>
      </c>
      <c r="L1271" t="s">
        <v>33</v>
      </c>
      <c r="M1271" t="s">
        <v>20</v>
      </c>
      <c r="N1271" t="s">
        <v>43</v>
      </c>
      <c r="O1271" s="1">
        <v>83.52</v>
      </c>
      <c r="P1271" s="1">
        <v>504.49</v>
      </c>
      <c r="Q1271">
        <v>1</v>
      </c>
      <c r="R1271" t="s">
        <v>21</v>
      </c>
      <c r="S1271" t="str">
        <f>IF(ChurnData[[#This Row],[MonthlyCharges]]&lt;=30,"1. Up to 30",IF(ChurnData[[#This Row],[MonthlyCharges]]&lt;=50,"2. 31-50",IF(ChurnData[[#This Row],[MonthlyCharges]]&lt;=70,"3. 51-70",IF(ChurnData[[#This Row],[MonthlyCharges]]&lt;=90,"4. 71-90","5. Over 90"))))</f>
        <v>4. 71-90</v>
      </c>
      <c r="T1271" t="str">
        <f>IF(AND(ChurnData[[#This Row],[Contract]]="Month-to-month",ChurnData[[#This Row],[InternetService]]="Fiber optic",ChurnData[[#This Row],[TenureMonths]]&lt;=11),"High-risk","Other")</f>
        <v>High-risk</v>
      </c>
      <c r="U1271" t="str">
        <f>IF(ChurnData[[#This Row],[TenureMonths]]&lt;=11,"0-11",IF(ChurnData[[#This Row],[TenureMonths]]&lt;=23,"12-23",IF(ChurnData[[#This Row],[TenureMonths]]&lt;=35,"24-35",IF(ChurnData[[#This Row],[TenureMonths]]&lt;=47,"36-47",IF(ChurnData[[#This Row],[TenureMonths]]&lt;=59,"48-59","60-72")))))</f>
        <v>0-11</v>
      </c>
      <c r="V1271">
        <f>IF(ChurnData[[#This Row],[Churn]]="Yes",1,0)</f>
        <v>0</v>
      </c>
    </row>
    <row r="1272" spans="1:22" x14ac:dyDescent="0.35">
      <c r="A1272" t="s">
        <v>1319</v>
      </c>
      <c r="B1272" t="s">
        <v>19</v>
      </c>
      <c r="C1272">
        <v>0</v>
      </c>
      <c r="D1272" t="s">
        <v>20</v>
      </c>
      <c r="E1272" t="s">
        <v>20</v>
      </c>
      <c r="F1272" t="s">
        <v>45</v>
      </c>
      <c r="G1272" s="2">
        <v>52</v>
      </c>
      <c r="H1272" t="s">
        <v>20</v>
      </c>
      <c r="I1272" t="s">
        <v>32</v>
      </c>
      <c r="J1272" t="s">
        <v>21</v>
      </c>
      <c r="K1272" t="s">
        <v>21</v>
      </c>
      <c r="L1272" t="s">
        <v>24</v>
      </c>
      <c r="M1272" t="s">
        <v>20</v>
      </c>
      <c r="N1272" t="s">
        <v>34</v>
      </c>
      <c r="O1272" s="1">
        <v>58.45</v>
      </c>
      <c r="P1272" s="1">
        <v>3108.79</v>
      </c>
      <c r="Q1272">
        <v>0</v>
      </c>
      <c r="R1272" t="s">
        <v>21</v>
      </c>
      <c r="S1272" t="str">
        <f>IF(ChurnData[[#This Row],[MonthlyCharges]]&lt;=30,"1. Up to 30",IF(ChurnData[[#This Row],[MonthlyCharges]]&lt;=50,"2. 31-50",IF(ChurnData[[#This Row],[MonthlyCharges]]&lt;=70,"3. 51-70",IF(ChurnData[[#This Row],[MonthlyCharges]]&lt;=90,"4. 71-90","5. Over 90"))))</f>
        <v>3. 51-70</v>
      </c>
      <c r="T1272" t="str">
        <f>IF(AND(ChurnData[[#This Row],[Contract]]="Month-to-month",ChurnData[[#This Row],[InternetService]]="Fiber optic",ChurnData[[#This Row],[TenureMonths]]&lt;=11),"High-risk","Other")</f>
        <v>Other</v>
      </c>
      <c r="U1272" t="str">
        <f>IF(ChurnData[[#This Row],[TenureMonths]]&lt;=11,"0-11",IF(ChurnData[[#This Row],[TenureMonths]]&lt;=23,"12-23",IF(ChurnData[[#This Row],[TenureMonths]]&lt;=35,"24-35",IF(ChurnData[[#This Row],[TenureMonths]]&lt;=47,"36-47",IF(ChurnData[[#This Row],[TenureMonths]]&lt;=59,"48-59","60-72")))))</f>
        <v>48-59</v>
      </c>
      <c r="V1272">
        <f>IF(ChurnData[[#This Row],[Churn]]="Yes",1,0)</f>
        <v>0</v>
      </c>
    </row>
    <row r="1273" spans="1:22" x14ac:dyDescent="0.35">
      <c r="A1273" t="s">
        <v>1320</v>
      </c>
      <c r="B1273" t="s">
        <v>36</v>
      </c>
      <c r="C1273">
        <v>1</v>
      </c>
      <c r="D1273" t="s">
        <v>20</v>
      </c>
      <c r="E1273" t="s">
        <v>21</v>
      </c>
      <c r="F1273" t="s">
        <v>45</v>
      </c>
      <c r="G1273" s="2">
        <v>17</v>
      </c>
      <c r="H1273" t="s">
        <v>20</v>
      </c>
      <c r="I1273" t="s">
        <v>23</v>
      </c>
      <c r="J1273" t="s">
        <v>21</v>
      </c>
      <c r="K1273" t="s">
        <v>20</v>
      </c>
      <c r="L1273" t="s">
        <v>33</v>
      </c>
      <c r="M1273" t="s">
        <v>20</v>
      </c>
      <c r="N1273" t="s">
        <v>30</v>
      </c>
      <c r="O1273" s="1">
        <v>82.13</v>
      </c>
      <c r="P1273" s="1">
        <v>1362.82</v>
      </c>
      <c r="Q1273">
        <v>3</v>
      </c>
      <c r="R1273" t="s">
        <v>20</v>
      </c>
      <c r="S1273" t="str">
        <f>IF(ChurnData[[#This Row],[MonthlyCharges]]&lt;=30,"1. Up to 30",IF(ChurnData[[#This Row],[MonthlyCharges]]&lt;=50,"2. 31-50",IF(ChurnData[[#This Row],[MonthlyCharges]]&lt;=70,"3. 51-70",IF(ChurnData[[#This Row],[MonthlyCharges]]&lt;=90,"4. 71-90","5. Over 90"))))</f>
        <v>4. 71-90</v>
      </c>
      <c r="T1273" t="str">
        <f>IF(AND(ChurnData[[#This Row],[Contract]]="Month-to-month",ChurnData[[#This Row],[InternetService]]="Fiber optic",ChurnData[[#This Row],[TenureMonths]]&lt;=11),"High-risk","Other")</f>
        <v>Other</v>
      </c>
      <c r="U1273" t="str">
        <f>IF(ChurnData[[#This Row],[TenureMonths]]&lt;=11,"0-11",IF(ChurnData[[#This Row],[TenureMonths]]&lt;=23,"12-23",IF(ChurnData[[#This Row],[TenureMonths]]&lt;=35,"24-35",IF(ChurnData[[#This Row],[TenureMonths]]&lt;=47,"36-47",IF(ChurnData[[#This Row],[TenureMonths]]&lt;=59,"48-59","60-72")))))</f>
        <v>12-23</v>
      </c>
      <c r="V1273">
        <f>IF(ChurnData[[#This Row],[Churn]]="Yes",1,0)</f>
        <v>1</v>
      </c>
    </row>
    <row r="1274" spans="1:22" x14ac:dyDescent="0.35">
      <c r="A1274" t="s">
        <v>1321</v>
      </c>
      <c r="B1274" t="s">
        <v>36</v>
      </c>
      <c r="C1274">
        <v>0</v>
      </c>
      <c r="D1274" t="s">
        <v>21</v>
      </c>
      <c r="E1274" t="s">
        <v>20</v>
      </c>
      <c r="F1274" t="s">
        <v>39</v>
      </c>
      <c r="G1274" s="2">
        <v>12</v>
      </c>
      <c r="H1274" t="s">
        <v>21</v>
      </c>
      <c r="I1274" t="s">
        <v>32</v>
      </c>
      <c r="J1274" t="s">
        <v>20</v>
      </c>
      <c r="K1274" t="s">
        <v>21</v>
      </c>
      <c r="L1274" t="s">
        <v>33</v>
      </c>
      <c r="M1274" t="s">
        <v>20</v>
      </c>
      <c r="N1274" t="s">
        <v>30</v>
      </c>
      <c r="O1274" s="1">
        <v>48.61</v>
      </c>
      <c r="P1274" s="1">
        <v>578.80999999999995</v>
      </c>
      <c r="Q1274">
        <v>0</v>
      </c>
      <c r="R1274" t="s">
        <v>21</v>
      </c>
      <c r="S1274" t="str">
        <f>IF(ChurnData[[#This Row],[MonthlyCharges]]&lt;=30,"1. Up to 30",IF(ChurnData[[#This Row],[MonthlyCharges]]&lt;=50,"2. 31-50",IF(ChurnData[[#This Row],[MonthlyCharges]]&lt;=70,"3. 51-70",IF(ChurnData[[#This Row],[MonthlyCharges]]&lt;=90,"4. 71-90","5. Over 90"))))</f>
        <v>2. 31-50</v>
      </c>
      <c r="T1274" t="str">
        <f>IF(AND(ChurnData[[#This Row],[Contract]]="Month-to-month",ChurnData[[#This Row],[InternetService]]="Fiber optic",ChurnData[[#This Row],[TenureMonths]]&lt;=11),"High-risk","Other")</f>
        <v>Other</v>
      </c>
      <c r="U1274" t="str">
        <f>IF(ChurnData[[#This Row],[TenureMonths]]&lt;=11,"0-11",IF(ChurnData[[#This Row],[TenureMonths]]&lt;=23,"12-23",IF(ChurnData[[#This Row],[TenureMonths]]&lt;=35,"24-35",IF(ChurnData[[#This Row],[TenureMonths]]&lt;=47,"36-47",IF(ChurnData[[#This Row],[TenureMonths]]&lt;=59,"48-59","60-72")))))</f>
        <v>12-23</v>
      </c>
      <c r="V1274">
        <f>IF(ChurnData[[#This Row],[Churn]]="Yes",1,0)</f>
        <v>0</v>
      </c>
    </row>
    <row r="1275" spans="1:22" x14ac:dyDescent="0.35">
      <c r="A1275" t="s">
        <v>1322</v>
      </c>
      <c r="B1275" t="s">
        <v>36</v>
      </c>
      <c r="C1275">
        <v>0</v>
      </c>
      <c r="D1275" t="s">
        <v>20</v>
      </c>
      <c r="E1275" t="s">
        <v>20</v>
      </c>
      <c r="F1275" t="s">
        <v>22</v>
      </c>
      <c r="G1275" s="2">
        <v>5</v>
      </c>
      <c r="H1275" t="s">
        <v>20</v>
      </c>
      <c r="I1275" t="s">
        <v>23</v>
      </c>
      <c r="J1275" t="s">
        <v>20</v>
      </c>
      <c r="K1275" t="s">
        <v>21</v>
      </c>
      <c r="L1275" t="s">
        <v>33</v>
      </c>
      <c r="M1275" t="s">
        <v>21</v>
      </c>
      <c r="N1275" t="s">
        <v>34</v>
      </c>
      <c r="O1275" s="1">
        <v>84.36</v>
      </c>
      <c r="P1275" s="1">
        <v>419.42</v>
      </c>
      <c r="Q1275">
        <v>2</v>
      </c>
      <c r="R1275" t="s">
        <v>21</v>
      </c>
      <c r="S1275" t="str">
        <f>IF(ChurnData[[#This Row],[MonthlyCharges]]&lt;=30,"1. Up to 30",IF(ChurnData[[#This Row],[MonthlyCharges]]&lt;=50,"2. 31-50",IF(ChurnData[[#This Row],[MonthlyCharges]]&lt;=70,"3. 51-70",IF(ChurnData[[#This Row],[MonthlyCharges]]&lt;=90,"4. 71-90","5. Over 90"))))</f>
        <v>4. 71-90</v>
      </c>
      <c r="T1275" t="str">
        <f>IF(AND(ChurnData[[#This Row],[Contract]]="Month-to-month",ChurnData[[#This Row],[InternetService]]="Fiber optic",ChurnData[[#This Row],[TenureMonths]]&lt;=11),"High-risk","Other")</f>
        <v>High-risk</v>
      </c>
      <c r="U1275" t="str">
        <f>IF(ChurnData[[#This Row],[TenureMonths]]&lt;=11,"0-11",IF(ChurnData[[#This Row],[TenureMonths]]&lt;=23,"12-23",IF(ChurnData[[#This Row],[TenureMonths]]&lt;=35,"24-35",IF(ChurnData[[#This Row],[TenureMonths]]&lt;=47,"36-47",IF(ChurnData[[#This Row],[TenureMonths]]&lt;=59,"48-59","60-72")))))</f>
        <v>0-11</v>
      </c>
      <c r="V1275">
        <f>IF(ChurnData[[#This Row],[Churn]]="Yes",1,0)</f>
        <v>0</v>
      </c>
    </row>
    <row r="1276" spans="1:22" x14ac:dyDescent="0.35">
      <c r="A1276" t="s">
        <v>1323</v>
      </c>
      <c r="B1276" t="s">
        <v>36</v>
      </c>
      <c r="C1276">
        <v>0</v>
      </c>
      <c r="D1276" t="s">
        <v>21</v>
      </c>
      <c r="E1276" t="s">
        <v>21</v>
      </c>
      <c r="F1276" t="s">
        <v>39</v>
      </c>
      <c r="G1276" s="2">
        <v>14</v>
      </c>
      <c r="H1276" t="s">
        <v>20</v>
      </c>
      <c r="I1276" t="s">
        <v>32</v>
      </c>
      <c r="J1276" t="s">
        <v>21</v>
      </c>
      <c r="K1276" t="s">
        <v>21</v>
      </c>
      <c r="L1276" t="s">
        <v>33</v>
      </c>
      <c r="M1276" t="s">
        <v>21</v>
      </c>
      <c r="N1276" t="s">
        <v>34</v>
      </c>
      <c r="O1276" s="1">
        <v>52.54</v>
      </c>
      <c r="P1276" s="1">
        <v>738.58</v>
      </c>
      <c r="Q1276">
        <v>6</v>
      </c>
      <c r="R1276" t="s">
        <v>20</v>
      </c>
      <c r="S1276" t="str">
        <f>IF(ChurnData[[#This Row],[MonthlyCharges]]&lt;=30,"1. Up to 30",IF(ChurnData[[#This Row],[MonthlyCharges]]&lt;=50,"2. 31-50",IF(ChurnData[[#This Row],[MonthlyCharges]]&lt;=70,"3. 51-70",IF(ChurnData[[#This Row],[MonthlyCharges]]&lt;=90,"4. 71-90","5. Over 90"))))</f>
        <v>3. 51-70</v>
      </c>
      <c r="T1276" t="str">
        <f>IF(AND(ChurnData[[#This Row],[Contract]]="Month-to-month",ChurnData[[#This Row],[InternetService]]="Fiber optic",ChurnData[[#This Row],[TenureMonths]]&lt;=11),"High-risk","Other")</f>
        <v>Other</v>
      </c>
      <c r="U1276" t="str">
        <f>IF(ChurnData[[#This Row],[TenureMonths]]&lt;=11,"0-11",IF(ChurnData[[#This Row],[TenureMonths]]&lt;=23,"12-23",IF(ChurnData[[#This Row],[TenureMonths]]&lt;=35,"24-35",IF(ChurnData[[#This Row],[TenureMonths]]&lt;=47,"36-47",IF(ChurnData[[#This Row],[TenureMonths]]&lt;=59,"48-59","60-72")))))</f>
        <v>12-23</v>
      </c>
      <c r="V1276">
        <f>IF(ChurnData[[#This Row],[Churn]]="Yes",1,0)</f>
        <v>1</v>
      </c>
    </row>
    <row r="1277" spans="1:22" x14ac:dyDescent="0.35">
      <c r="A1277" t="s">
        <v>1324</v>
      </c>
      <c r="B1277" t="s">
        <v>36</v>
      </c>
      <c r="C1277">
        <v>0</v>
      </c>
      <c r="D1277" t="s">
        <v>21</v>
      </c>
      <c r="E1277" t="s">
        <v>21</v>
      </c>
      <c r="F1277" t="s">
        <v>37</v>
      </c>
      <c r="G1277" s="2">
        <v>14</v>
      </c>
      <c r="H1277" t="s">
        <v>20</v>
      </c>
      <c r="I1277" t="s">
        <v>23</v>
      </c>
      <c r="J1277" t="s">
        <v>21</v>
      </c>
      <c r="K1277" t="s">
        <v>21</v>
      </c>
      <c r="L1277" t="s">
        <v>33</v>
      </c>
      <c r="M1277" t="s">
        <v>20</v>
      </c>
      <c r="N1277" t="s">
        <v>34</v>
      </c>
      <c r="O1277" s="1">
        <v>90.93</v>
      </c>
      <c r="P1277" s="1">
        <v>1273.3399999999999</v>
      </c>
      <c r="Q1277">
        <v>0</v>
      </c>
      <c r="R1277" t="s">
        <v>20</v>
      </c>
      <c r="S1277" t="str">
        <f>IF(ChurnData[[#This Row],[MonthlyCharges]]&lt;=30,"1. Up to 30",IF(ChurnData[[#This Row],[MonthlyCharges]]&lt;=50,"2. 31-50",IF(ChurnData[[#This Row],[MonthlyCharges]]&lt;=70,"3. 51-70",IF(ChurnData[[#This Row],[MonthlyCharges]]&lt;=90,"4. 71-90","5. Over 90"))))</f>
        <v>5. Over 90</v>
      </c>
      <c r="T1277" t="str">
        <f>IF(AND(ChurnData[[#This Row],[Contract]]="Month-to-month",ChurnData[[#This Row],[InternetService]]="Fiber optic",ChurnData[[#This Row],[TenureMonths]]&lt;=11),"High-risk","Other")</f>
        <v>Other</v>
      </c>
      <c r="U1277" t="str">
        <f>IF(ChurnData[[#This Row],[TenureMonths]]&lt;=11,"0-11",IF(ChurnData[[#This Row],[TenureMonths]]&lt;=23,"12-23",IF(ChurnData[[#This Row],[TenureMonths]]&lt;=35,"24-35",IF(ChurnData[[#This Row],[TenureMonths]]&lt;=47,"36-47",IF(ChurnData[[#This Row],[TenureMonths]]&lt;=59,"48-59","60-72")))))</f>
        <v>12-23</v>
      </c>
      <c r="V1277">
        <f>IF(ChurnData[[#This Row],[Churn]]="Yes",1,0)</f>
        <v>1</v>
      </c>
    </row>
    <row r="1278" spans="1:22" x14ac:dyDescent="0.35">
      <c r="A1278" t="s">
        <v>1325</v>
      </c>
      <c r="B1278" t="s">
        <v>19</v>
      </c>
      <c r="C1278">
        <v>0</v>
      </c>
      <c r="D1278" t="s">
        <v>20</v>
      </c>
      <c r="E1278" t="s">
        <v>21</v>
      </c>
      <c r="F1278" t="s">
        <v>39</v>
      </c>
      <c r="G1278" s="2">
        <v>15</v>
      </c>
      <c r="H1278" t="s">
        <v>20</v>
      </c>
      <c r="I1278" t="s">
        <v>32</v>
      </c>
      <c r="J1278" t="s">
        <v>21</v>
      </c>
      <c r="K1278" t="s">
        <v>20</v>
      </c>
      <c r="L1278" t="s">
        <v>33</v>
      </c>
      <c r="M1278" t="s">
        <v>21</v>
      </c>
      <c r="N1278" t="s">
        <v>34</v>
      </c>
      <c r="O1278" s="1">
        <v>63.01</v>
      </c>
      <c r="P1278" s="1">
        <v>954.98</v>
      </c>
      <c r="Q1278">
        <v>1</v>
      </c>
      <c r="R1278" t="s">
        <v>20</v>
      </c>
      <c r="S1278" t="str">
        <f>IF(ChurnData[[#This Row],[MonthlyCharges]]&lt;=30,"1. Up to 30",IF(ChurnData[[#This Row],[MonthlyCharges]]&lt;=50,"2. 31-50",IF(ChurnData[[#This Row],[MonthlyCharges]]&lt;=70,"3. 51-70",IF(ChurnData[[#This Row],[MonthlyCharges]]&lt;=90,"4. 71-90","5. Over 90"))))</f>
        <v>3. 51-70</v>
      </c>
      <c r="T1278" t="str">
        <f>IF(AND(ChurnData[[#This Row],[Contract]]="Month-to-month",ChurnData[[#This Row],[InternetService]]="Fiber optic",ChurnData[[#This Row],[TenureMonths]]&lt;=11),"High-risk","Other")</f>
        <v>Other</v>
      </c>
      <c r="U1278" t="str">
        <f>IF(ChurnData[[#This Row],[TenureMonths]]&lt;=11,"0-11",IF(ChurnData[[#This Row],[TenureMonths]]&lt;=23,"12-23",IF(ChurnData[[#This Row],[TenureMonths]]&lt;=35,"24-35",IF(ChurnData[[#This Row],[TenureMonths]]&lt;=47,"36-47",IF(ChurnData[[#This Row],[TenureMonths]]&lt;=59,"48-59","60-72")))))</f>
        <v>12-23</v>
      </c>
      <c r="V1278">
        <f>IF(ChurnData[[#This Row],[Churn]]="Yes",1,0)</f>
        <v>1</v>
      </c>
    </row>
    <row r="1279" spans="1:22" x14ac:dyDescent="0.35">
      <c r="A1279" t="s">
        <v>1326</v>
      </c>
      <c r="B1279" t="s">
        <v>36</v>
      </c>
      <c r="C1279">
        <v>0</v>
      </c>
      <c r="D1279" t="s">
        <v>20</v>
      </c>
      <c r="E1279" t="s">
        <v>20</v>
      </c>
      <c r="F1279" t="s">
        <v>22</v>
      </c>
      <c r="G1279" s="2">
        <v>22</v>
      </c>
      <c r="H1279" t="s">
        <v>20</v>
      </c>
      <c r="I1279" t="s">
        <v>23</v>
      </c>
      <c r="J1279" t="s">
        <v>20</v>
      </c>
      <c r="K1279" t="s">
        <v>21</v>
      </c>
      <c r="L1279" t="s">
        <v>33</v>
      </c>
      <c r="M1279" t="s">
        <v>21</v>
      </c>
      <c r="N1279" t="s">
        <v>25</v>
      </c>
      <c r="O1279" s="1">
        <v>92.99</v>
      </c>
      <c r="P1279" s="1">
        <v>2019.26</v>
      </c>
      <c r="Q1279">
        <v>0</v>
      </c>
      <c r="R1279" t="s">
        <v>20</v>
      </c>
      <c r="S1279" t="str">
        <f>IF(ChurnData[[#This Row],[MonthlyCharges]]&lt;=30,"1. Up to 30",IF(ChurnData[[#This Row],[MonthlyCharges]]&lt;=50,"2. 31-50",IF(ChurnData[[#This Row],[MonthlyCharges]]&lt;=70,"3. 51-70",IF(ChurnData[[#This Row],[MonthlyCharges]]&lt;=90,"4. 71-90","5. Over 90"))))</f>
        <v>5. Over 90</v>
      </c>
      <c r="T1279" t="str">
        <f>IF(AND(ChurnData[[#This Row],[Contract]]="Month-to-month",ChurnData[[#This Row],[InternetService]]="Fiber optic",ChurnData[[#This Row],[TenureMonths]]&lt;=11),"High-risk","Other")</f>
        <v>Other</v>
      </c>
      <c r="U1279" t="str">
        <f>IF(ChurnData[[#This Row],[TenureMonths]]&lt;=11,"0-11",IF(ChurnData[[#This Row],[TenureMonths]]&lt;=23,"12-23",IF(ChurnData[[#This Row],[TenureMonths]]&lt;=35,"24-35",IF(ChurnData[[#This Row],[TenureMonths]]&lt;=47,"36-47",IF(ChurnData[[#This Row],[TenureMonths]]&lt;=59,"48-59","60-72")))))</f>
        <v>12-23</v>
      </c>
      <c r="V1279">
        <f>IF(ChurnData[[#This Row],[Churn]]="Yes",1,0)</f>
        <v>1</v>
      </c>
    </row>
    <row r="1280" spans="1:22" x14ac:dyDescent="0.35">
      <c r="A1280" t="s">
        <v>1327</v>
      </c>
      <c r="B1280" t="s">
        <v>19</v>
      </c>
      <c r="C1280">
        <v>0</v>
      </c>
      <c r="D1280" t="s">
        <v>21</v>
      </c>
      <c r="E1280" t="s">
        <v>20</v>
      </c>
      <c r="F1280" t="s">
        <v>37</v>
      </c>
      <c r="G1280" s="2">
        <v>69</v>
      </c>
      <c r="H1280" t="s">
        <v>20</v>
      </c>
      <c r="I1280" t="s">
        <v>32</v>
      </c>
      <c r="J1280" t="s">
        <v>20</v>
      </c>
      <c r="K1280" t="s">
        <v>21</v>
      </c>
      <c r="L1280" t="s">
        <v>24</v>
      </c>
      <c r="M1280" t="s">
        <v>20</v>
      </c>
      <c r="N1280" t="s">
        <v>25</v>
      </c>
      <c r="O1280" s="1">
        <v>63.85</v>
      </c>
      <c r="P1280" s="1">
        <v>4362.79</v>
      </c>
      <c r="Q1280">
        <v>3</v>
      </c>
      <c r="R1280" t="s">
        <v>21</v>
      </c>
      <c r="S1280" t="str">
        <f>IF(ChurnData[[#This Row],[MonthlyCharges]]&lt;=30,"1. Up to 30",IF(ChurnData[[#This Row],[MonthlyCharges]]&lt;=50,"2. 31-50",IF(ChurnData[[#This Row],[MonthlyCharges]]&lt;=70,"3. 51-70",IF(ChurnData[[#This Row],[MonthlyCharges]]&lt;=90,"4. 71-90","5. Over 90"))))</f>
        <v>3. 51-70</v>
      </c>
      <c r="T1280" t="str">
        <f>IF(AND(ChurnData[[#This Row],[Contract]]="Month-to-month",ChurnData[[#This Row],[InternetService]]="Fiber optic",ChurnData[[#This Row],[TenureMonths]]&lt;=11),"High-risk","Other")</f>
        <v>Other</v>
      </c>
      <c r="U1280" t="str">
        <f>IF(ChurnData[[#This Row],[TenureMonths]]&lt;=11,"0-11",IF(ChurnData[[#This Row],[TenureMonths]]&lt;=23,"12-23",IF(ChurnData[[#This Row],[TenureMonths]]&lt;=35,"24-35",IF(ChurnData[[#This Row],[TenureMonths]]&lt;=47,"36-47",IF(ChurnData[[#This Row],[TenureMonths]]&lt;=59,"48-59","60-72")))))</f>
        <v>60-72</v>
      </c>
      <c r="V1280">
        <f>IF(ChurnData[[#This Row],[Churn]]="Yes",1,0)</f>
        <v>0</v>
      </c>
    </row>
    <row r="1281" spans="1:22" x14ac:dyDescent="0.35">
      <c r="A1281" t="s">
        <v>1328</v>
      </c>
      <c r="B1281" t="s">
        <v>36</v>
      </c>
      <c r="C1281">
        <v>0</v>
      </c>
      <c r="D1281" t="s">
        <v>21</v>
      </c>
      <c r="E1281" t="s">
        <v>21</v>
      </c>
      <c r="F1281" t="s">
        <v>27</v>
      </c>
      <c r="G1281" s="2">
        <v>45</v>
      </c>
      <c r="H1281" t="s">
        <v>20</v>
      </c>
      <c r="I1281" t="s">
        <v>32</v>
      </c>
      <c r="J1281" t="s">
        <v>21</v>
      </c>
      <c r="K1281" t="s">
        <v>21</v>
      </c>
      <c r="L1281" t="s">
        <v>24</v>
      </c>
      <c r="M1281" t="s">
        <v>21</v>
      </c>
      <c r="N1281" t="s">
        <v>43</v>
      </c>
      <c r="O1281" s="1">
        <v>61.98</v>
      </c>
      <c r="P1281" s="1">
        <v>2764.98</v>
      </c>
      <c r="Q1281">
        <v>1</v>
      </c>
      <c r="R1281" t="s">
        <v>21</v>
      </c>
      <c r="S1281" t="str">
        <f>IF(ChurnData[[#This Row],[MonthlyCharges]]&lt;=30,"1. Up to 30",IF(ChurnData[[#This Row],[MonthlyCharges]]&lt;=50,"2. 31-50",IF(ChurnData[[#This Row],[MonthlyCharges]]&lt;=70,"3. 51-70",IF(ChurnData[[#This Row],[MonthlyCharges]]&lt;=90,"4. 71-90","5. Over 90"))))</f>
        <v>3. 51-70</v>
      </c>
      <c r="T1281" t="str">
        <f>IF(AND(ChurnData[[#This Row],[Contract]]="Month-to-month",ChurnData[[#This Row],[InternetService]]="Fiber optic",ChurnData[[#This Row],[TenureMonths]]&lt;=11),"High-risk","Other")</f>
        <v>Other</v>
      </c>
      <c r="U1281" t="str">
        <f>IF(ChurnData[[#This Row],[TenureMonths]]&lt;=11,"0-11",IF(ChurnData[[#This Row],[TenureMonths]]&lt;=23,"12-23",IF(ChurnData[[#This Row],[TenureMonths]]&lt;=35,"24-35",IF(ChurnData[[#This Row],[TenureMonths]]&lt;=47,"36-47",IF(ChurnData[[#This Row],[TenureMonths]]&lt;=59,"48-59","60-72")))))</f>
        <v>36-47</v>
      </c>
      <c r="V1281">
        <f>IF(ChurnData[[#This Row],[Churn]]="Yes",1,0)</f>
        <v>0</v>
      </c>
    </row>
    <row r="1282" spans="1:22" x14ac:dyDescent="0.35">
      <c r="A1282" t="s">
        <v>1329</v>
      </c>
      <c r="B1282" t="s">
        <v>36</v>
      </c>
      <c r="C1282">
        <v>0</v>
      </c>
      <c r="D1282" t="s">
        <v>21</v>
      </c>
      <c r="E1282" t="s">
        <v>20</v>
      </c>
      <c r="F1282" t="s">
        <v>39</v>
      </c>
      <c r="G1282" s="2">
        <v>19</v>
      </c>
      <c r="H1282" t="s">
        <v>20</v>
      </c>
      <c r="I1282" t="s">
        <v>21</v>
      </c>
      <c r="J1282" t="s">
        <v>28</v>
      </c>
      <c r="K1282" t="s">
        <v>28</v>
      </c>
      <c r="L1282" t="s">
        <v>33</v>
      </c>
      <c r="M1282" t="s">
        <v>20</v>
      </c>
      <c r="N1282" t="s">
        <v>34</v>
      </c>
      <c r="O1282" s="1">
        <v>22.81</v>
      </c>
      <c r="P1282" s="1">
        <v>441.55</v>
      </c>
      <c r="Q1282">
        <v>3</v>
      </c>
      <c r="R1282" t="s">
        <v>20</v>
      </c>
      <c r="S1282" t="str">
        <f>IF(ChurnData[[#This Row],[MonthlyCharges]]&lt;=30,"1. Up to 30",IF(ChurnData[[#This Row],[MonthlyCharges]]&lt;=50,"2. 31-50",IF(ChurnData[[#This Row],[MonthlyCharges]]&lt;=70,"3. 51-70",IF(ChurnData[[#This Row],[MonthlyCharges]]&lt;=90,"4. 71-90","5. Over 90"))))</f>
        <v>1. Up to 30</v>
      </c>
      <c r="T1282" t="str">
        <f>IF(AND(ChurnData[[#This Row],[Contract]]="Month-to-month",ChurnData[[#This Row],[InternetService]]="Fiber optic",ChurnData[[#This Row],[TenureMonths]]&lt;=11),"High-risk","Other")</f>
        <v>Other</v>
      </c>
      <c r="U1282" t="str">
        <f>IF(ChurnData[[#This Row],[TenureMonths]]&lt;=11,"0-11",IF(ChurnData[[#This Row],[TenureMonths]]&lt;=23,"12-23",IF(ChurnData[[#This Row],[TenureMonths]]&lt;=35,"24-35",IF(ChurnData[[#This Row],[TenureMonths]]&lt;=47,"36-47",IF(ChurnData[[#This Row],[TenureMonths]]&lt;=59,"48-59","60-72")))))</f>
        <v>12-23</v>
      </c>
      <c r="V1282">
        <f>IF(ChurnData[[#This Row],[Churn]]="Yes",1,0)</f>
        <v>1</v>
      </c>
    </row>
    <row r="1283" spans="1:22" x14ac:dyDescent="0.35">
      <c r="A1283" t="s">
        <v>1330</v>
      </c>
      <c r="B1283" t="s">
        <v>36</v>
      </c>
      <c r="C1283">
        <v>0</v>
      </c>
      <c r="D1283" t="s">
        <v>20</v>
      </c>
      <c r="E1283" t="s">
        <v>20</v>
      </c>
      <c r="F1283" t="s">
        <v>27</v>
      </c>
      <c r="G1283" s="2">
        <v>48</v>
      </c>
      <c r="H1283" t="s">
        <v>20</v>
      </c>
      <c r="I1283" t="s">
        <v>23</v>
      </c>
      <c r="J1283" t="s">
        <v>20</v>
      </c>
      <c r="K1283" t="s">
        <v>21</v>
      </c>
      <c r="L1283" t="s">
        <v>24</v>
      </c>
      <c r="M1283" t="s">
        <v>20</v>
      </c>
      <c r="N1283" t="s">
        <v>30</v>
      </c>
      <c r="O1283" s="1">
        <v>87.06</v>
      </c>
      <c r="P1283" s="1">
        <v>4270.32</v>
      </c>
      <c r="Q1283">
        <v>2</v>
      </c>
      <c r="R1283" t="s">
        <v>21</v>
      </c>
      <c r="S1283" t="str">
        <f>IF(ChurnData[[#This Row],[MonthlyCharges]]&lt;=30,"1. Up to 30",IF(ChurnData[[#This Row],[MonthlyCharges]]&lt;=50,"2. 31-50",IF(ChurnData[[#This Row],[MonthlyCharges]]&lt;=70,"3. 51-70",IF(ChurnData[[#This Row],[MonthlyCharges]]&lt;=90,"4. 71-90","5. Over 90"))))</f>
        <v>4. 71-90</v>
      </c>
      <c r="T1283" t="str">
        <f>IF(AND(ChurnData[[#This Row],[Contract]]="Month-to-month",ChurnData[[#This Row],[InternetService]]="Fiber optic",ChurnData[[#This Row],[TenureMonths]]&lt;=11),"High-risk","Other")</f>
        <v>Other</v>
      </c>
      <c r="U1283" t="str">
        <f>IF(ChurnData[[#This Row],[TenureMonths]]&lt;=11,"0-11",IF(ChurnData[[#This Row],[TenureMonths]]&lt;=23,"12-23",IF(ChurnData[[#This Row],[TenureMonths]]&lt;=35,"24-35",IF(ChurnData[[#This Row],[TenureMonths]]&lt;=47,"36-47",IF(ChurnData[[#This Row],[TenureMonths]]&lt;=59,"48-59","60-72")))))</f>
        <v>48-59</v>
      </c>
      <c r="V1283">
        <f>IF(ChurnData[[#This Row],[Churn]]="Yes",1,0)</f>
        <v>0</v>
      </c>
    </row>
    <row r="1284" spans="1:22" x14ac:dyDescent="0.35">
      <c r="A1284" t="s">
        <v>1331</v>
      </c>
      <c r="B1284" t="s">
        <v>36</v>
      </c>
      <c r="C1284">
        <v>0</v>
      </c>
      <c r="D1284" t="s">
        <v>20</v>
      </c>
      <c r="E1284" t="s">
        <v>21</v>
      </c>
      <c r="F1284" t="s">
        <v>41</v>
      </c>
      <c r="G1284" s="2">
        <v>20</v>
      </c>
      <c r="H1284" t="s">
        <v>20</v>
      </c>
      <c r="I1284" t="s">
        <v>32</v>
      </c>
      <c r="J1284" t="s">
        <v>20</v>
      </c>
      <c r="K1284" t="s">
        <v>21</v>
      </c>
      <c r="L1284" t="s">
        <v>33</v>
      </c>
      <c r="M1284" t="s">
        <v>20</v>
      </c>
      <c r="N1284" t="s">
        <v>30</v>
      </c>
      <c r="O1284" s="1">
        <v>59.52</v>
      </c>
      <c r="P1284" s="1">
        <v>1205.9000000000001</v>
      </c>
      <c r="Q1284">
        <v>0</v>
      </c>
      <c r="R1284" t="s">
        <v>21</v>
      </c>
      <c r="S1284" t="str">
        <f>IF(ChurnData[[#This Row],[MonthlyCharges]]&lt;=30,"1. Up to 30",IF(ChurnData[[#This Row],[MonthlyCharges]]&lt;=50,"2. 31-50",IF(ChurnData[[#This Row],[MonthlyCharges]]&lt;=70,"3. 51-70",IF(ChurnData[[#This Row],[MonthlyCharges]]&lt;=90,"4. 71-90","5. Over 90"))))</f>
        <v>3. 51-70</v>
      </c>
      <c r="T1284" t="str">
        <f>IF(AND(ChurnData[[#This Row],[Contract]]="Month-to-month",ChurnData[[#This Row],[InternetService]]="Fiber optic",ChurnData[[#This Row],[TenureMonths]]&lt;=11),"High-risk","Other")</f>
        <v>Other</v>
      </c>
      <c r="U1284" t="str">
        <f>IF(ChurnData[[#This Row],[TenureMonths]]&lt;=11,"0-11",IF(ChurnData[[#This Row],[TenureMonths]]&lt;=23,"12-23",IF(ChurnData[[#This Row],[TenureMonths]]&lt;=35,"24-35",IF(ChurnData[[#This Row],[TenureMonths]]&lt;=47,"36-47",IF(ChurnData[[#This Row],[TenureMonths]]&lt;=59,"48-59","60-72")))))</f>
        <v>12-23</v>
      </c>
      <c r="V1284">
        <f>IF(ChurnData[[#This Row],[Churn]]="Yes",1,0)</f>
        <v>0</v>
      </c>
    </row>
    <row r="1285" spans="1:22" x14ac:dyDescent="0.35">
      <c r="A1285" t="s">
        <v>1332</v>
      </c>
      <c r="B1285" t="s">
        <v>19</v>
      </c>
      <c r="C1285">
        <v>0</v>
      </c>
      <c r="D1285" t="s">
        <v>21</v>
      </c>
      <c r="E1285" t="s">
        <v>21</v>
      </c>
      <c r="F1285" t="s">
        <v>37</v>
      </c>
      <c r="G1285" s="2">
        <v>55</v>
      </c>
      <c r="H1285" t="s">
        <v>20</v>
      </c>
      <c r="I1285" t="s">
        <v>23</v>
      </c>
      <c r="J1285" t="s">
        <v>21</v>
      </c>
      <c r="K1285" t="s">
        <v>20</v>
      </c>
      <c r="L1285" t="s">
        <v>24</v>
      </c>
      <c r="M1285" t="s">
        <v>21</v>
      </c>
      <c r="N1285" t="s">
        <v>34</v>
      </c>
      <c r="O1285" s="1">
        <v>87.87</v>
      </c>
      <c r="P1285" s="1">
        <v>4717.74</v>
      </c>
      <c r="Q1285">
        <v>3</v>
      </c>
      <c r="R1285" t="s">
        <v>21</v>
      </c>
      <c r="S1285" t="str">
        <f>IF(ChurnData[[#This Row],[MonthlyCharges]]&lt;=30,"1. Up to 30",IF(ChurnData[[#This Row],[MonthlyCharges]]&lt;=50,"2. 31-50",IF(ChurnData[[#This Row],[MonthlyCharges]]&lt;=70,"3. 51-70",IF(ChurnData[[#This Row],[MonthlyCharges]]&lt;=90,"4. 71-90","5. Over 90"))))</f>
        <v>4. 71-90</v>
      </c>
      <c r="T1285" t="str">
        <f>IF(AND(ChurnData[[#This Row],[Contract]]="Month-to-month",ChurnData[[#This Row],[InternetService]]="Fiber optic",ChurnData[[#This Row],[TenureMonths]]&lt;=11),"High-risk","Other")</f>
        <v>Other</v>
      </c>
      <c r="U1285" t="str">
        <f>IF(ChurnData[[#This Row],[TenureMonths]]&lt;=11,"0-11",IF(ChurnData[[#This Row],[TenureMonths]]&lt;=23,"12-23",IF(ChurnData[[#This Row],[TenureMonths]]&lt;=35,"24-35",IF(ChurnData[[#This Row],[TenureMonths]]&lt;=47,"36-47",IF(ChurnData[[#This Row],[TenureMonths]]&lt;=59,"48-59","60-72")))))</f>
        <v>48-59</v>
      </c>
      <c r="V1285">
        <f>IF(ChurnData[[#This Row],[Churn]]="Yes",1,0)</f>
        <v>0</v>
      </c>
    </row>
    <row r="1286" spans="1:22" x14ac:dyDescent="0.35">
      <c r="A1286" t="s">
        <v>1333</v>
      </c>
      <c r="B1286" t="s">
        <v>36</v>
      </c>
      <c r="C1286">
        <v>0</v>
      </c>
      <c r="D1286" t="s">
        <v>20</v>
      </c>
      <c r="E1286" t="s">
        <v>20</v>
      </c>
      <c r="F1286" t="s">
        <v>27</v>
      </c>
      <c r="G1286" s="2">
        <v>69</v>
      </c>
      <c r="H1286" t="s">
        <v>20</v>
      </c>
      <c r="I1286" t="s">
        <v>32</v>
      </c>
      <c r="J1286" t="s">
        <v>21</v>
      </c>
      <c r="K1286" t="s">
        <v>20</v>
      </c>
      <c r="L1286" t="s">
        <v>24</v>
      </c>
      <c r="M1286" t="s">
        <v>20</v>
      </c>
      <c r="N1286" t="s">
        <v>30</v>
      </c>
      <c r="O1286" s="1">
        <v>66.77</v>
      </c>
      <c r="P1286" s="1">
        <v>4523.92</v>
      </c>
      <c r="Q1286">
        <v>0</v>
      </c>
      <c r="R1286" t="s">
        <v>21</v>
      </c>
      <c r="S1286" t="str">
        <f>IF(ChurnData[[#This Row],[MonthlyCharges]]&lt;=30,"1. Up to 30",IF(ChurnData[[#This Row],[MonthlyCharges]]&lt;=50,"2. 31-50",IF(ChurnData[[#This Row],[MonthlyCharges]]&lt;=70,"3. 51-70",IF(ChurnData[[#This Row],[MonthlyCharges]]&lt;=90,"4. 71-90","5. Over 90"))))</f>
        <v>3. 51-70</v>
      </c>
      <c r="T1286" t="str">
        <f>IF(AND(ChurnData[[#This Row],[Contract]]="Month-to-month",ChurnData[[#This Row],[InternetService]]="Fiber optic",ChurnData[[#This Row],[TenureMonths]]&lt;=11),"High-risk","Other")</f>
        <v>Other</v>
      </c>
      <c r="U1286" t="str">
        <f>IF(ChurnData[[#This Row],[TenureMonths]]&lt;=11,"0-11",IF(ChurnData[[#This Row],[TenureMonths]]&lt;=23,"12-23",IF(ChurnData[[#This Row],[TenureMonths]]&lt;=35,"24-35",IF(ChurnData[[#This Row],[TenureMonths]]&lt;=47,"36-47",IF(ChurnData[[#This Row],[TenureMonths]]&lt;=59,"48-59","60-72")))))</f>
        <v>60-72</v>
      </c>
      <c r="V1286">
        <f>IF(ChurnData[[#This Row],[Churn]]="Yes",1,0)</f>
        <v>0</v>
      </c>
    </row>
    <row r="1287" spans="1:22" x14ac:dyDescent="0.35">
      <c r="A1287" t="s">
        <v>1334</v>
      </c>
      <c r="B1287" t="s">
        <v>19</v>
      </c>
      <c r="C1287">
        <v>0</v>
      </c>
      <c r="D1287" t="s">
        <v>21</v>
      </c>
      <c r="E1287" t="s">
        <v>21</v>
      </c>
      <c r="F1287" t="s">
        <v>58</v>
      </c>
      <c r="G1287" s="2">
        <v>27</v>
      </c>
      <c r="H1287" t="s">
        <v>20</v>
      </c>
      <c r="I1287" t="s">
        <v>23</v>
      </c>
      <c r="J1287" t="s">
        <v>21</v>
      </c>
      <c r="K1287" t="s">
        <v>21</v>
      </c>
      <c r="L1287" t="s">
        <v>33</v>
      </c>
      <c r="M1287" t="s">
        <v>21</v>
      </c>
      <c r="N1287" t="s">
        <v>34</v>
      </c>
      <c r="O1287" s="1">
        <v>84.39</v>
      </c>
      <c r="P1287" s="1">
        <v>2284.34</v>
      </c>
      <c r="Q1287">
        <v>0</v>
      </c>
      <c r="R1287" t="s">
        <v>20</v>
      </c>
      <c r="S1287" t="str">
        <f>IF(ChurnData[[#This Row],[MonthlyCharges]]&lt;=30,"1. Up to 30",IF(ChurnData[[#This Row],[MonthlyCharges]]&lt;=50,"2. 31-50",IF(ChurnData[[#This Row],[MonthlyCharges]]&lt;=70,"3. 51-70",IF(ChurnData[[#This Row],[MonthlyCharges]]&lt;=90,"4. 71-90","5. Over 90"))))</f>
        <v>4. 71-90</v>
      </c>
      <c r="T1287" t="str">
        <f>IF(AND(ChurnData[[#This Row],[Contract]]="Month-to-month",ChurnData[[#This Row],[InternetService]]="Fiber optic",ChurnData[[#This Row],[TenureMonths]]&lt;=11),"High-risk","Other")</f>
        <v>Other</v>
      </c>
      <c r="U1287" t="str">
        <f>IF(ChurnData[[#This Row],[TenureMonths]]&lt;=11,"0-11",IF(ChurnData[[#This Row],[TenureMonths]]&lt;=23,"12-23",IF(ChurnData[[#This Row],[TenureMonths]]&lt;=35,"24-35",IF(ChurnData[[#This Row],[TenureMonths]]&lt;=47,"36-47",IF(ChurnData[[#This Row],[TenureMonths]]&lt;=59,"48-59","60-72")))))</f>
        <v>24-35</v>
      </c>
      <c r="V1287">
        <f>IF(ChurnData[[#This Row],[Churn]]="Yes",1,0)</f>
        <v>1</v>
      </c>
    </row>
    <row r="1288" spans="1:22" x14ac:dyDescent="0.35">
      <c r="A1288" t="s">
        <v>1335</v>
      </c>
      <c r="B1288" t="s">
        <v>36</v>
      </c>
      <c r="C1288">
        <v>0</v>
      </c>
      <c r="D1288" t="s">
        <v>20</v>
      </c>
      <c r="E1288" t="s">
        <v>21</v>
      </c>
      <c r="F1288" t="s">
        <v>47</v>
      </c>
      <c r="G1288" s="2">
        <v>14</v>
      </c>
      <c r="H1288" t="s">
        <v>20</v>
      </c>
      <c r="I1288" t="s">
        <v>23</v>
      </c>
      <c r="J1288" t="s">
        <v>20</v>
      </c>
      <c r="K1288" t="s">
        <v>21</v>
      </c>
      <c r="L1288" t="s">
        <v>33</v>
      </c>
      <c r="M1288" t="s">
        <v>21</v>
      </c>
      <c r="N1288" t="s">
        <v>25</v>
      </c>
      <c r="O1288" s="1">
        <v>91.06</v>
      </c>
      <c r="P1288" s="1">
        <v>1298.1500000000001</v>
      </c>
      <c r="Q1288">
        <v>3</v>
      </c>
      <c r="R1288" t="s">
        <v>20</v>
      </c>
      <c r="S1288" t="str">
        <f>IF(ChurnData[[#This Row],[MonthlyCharges]]&lt;=30,"1. Up to 30",IF(ChurnData[[#This Row],[MonthlyCharges]]&lt;=50,"2. 31-50",IF(ChurnData[[#This Row],[MonthlyCharges]]&lt;=70,"3. 51-70",IF(ChurnData[[#This Row],[MonthlyCharges]]&lt;=90,"4. 71-90","5. Over 90"))))</f>
        <v>5. Over 90</v>
      </c>
      <c r="T1288" t="str">
        <f>IF(AND(ChurnData[[#This Row],[Contract]]="Month-to-month",ChurnData[[#This Row],[InternetService]]="Fiber optic",ChurnData[[#This Row],[TenureMonths]]&lt;=11),"High-risk","Other")</f>
        <v>Other</v>
      </c>
      <c r="U1288" t="str">
        <f>IF(ChurnData[[#This Row],[TenureMonths]]&lt;=11,"0-11",IF(ChurnData[[#This Row],[TenureMonths]]&lt;=23,"12-23",IF(ChurnData[[#This Row],[TenureMonths]]&lt;=35,"24-35",IF(ChurnData[[#This Row],[TenureMonths]]&lt;=47,"36-47",IF(ChurnData[[#This Row],[TenureMonths]]&lt;=59,"48-59","60-72")))))</f>
        <v>12-23</v>
      </c>
      <c r="V1288">
        <f>IF(ChurnData[[#This Row],[Churn]]="Yes",1,0)</f>
        <v>1</v>
      </c>
    </row>
    <row r="1289" spans="1:22" x14ac:dyDescent="0.35">
      <c r="A1289" t="s">
        <v>1336</v>
      </c>
      <c r="B1289" t="s">
        <v>19</v>
      </c>
      <c r="C1289">
        <v>0</v>
      </c>
      <c r="D1289" t="s">
        <v>21</v>
      </c>
      <c r="E1289" t="s">
        <v>21</v>
      </c>
      <c r="F1289" t="s">
        <v>27</v>
      </c>
      <c r="G1289" s="2">
        <v>49</v>
      </c>
      <c r="H1289" t="s">
        <v>20</v>
      </c>
      <c r="I1289" t="s">
        <v>23</v>
      </c>
      <c r="J1289" t="s">
        <v>20</v>
      </c>
      <c r="K1289" t="s">
        <v>21</v>
      </c>
      <c r="L1289" t="s">
        <v>29</v>
      </c>
      <c r="M1289" t="s">
        <v>20</v>
      </c>
      <c r="N1289" t="s">
        <v>43</v>
      </c>
      <c r="O1289" s="1">
        <v>94.22</v>
      </c>
      <c r="P1289" s="1">
        <v>4721.6499999999996</v>
      </c>
      <c r="Q1289">
        <v>3</v>
      </c>
      <c r="R1289" t="s">
        <v>21</v>
      </c>
      <c r="S1289" t="str">
        <f>IF(ChurnData[[#This Row],[MonthlyCharges]]&lt;=30,"1. Up to 30",IF(ChurnData[[#This Row],[MonthlyCharges]]&lt;=50,"2. 31-50",IF(ChurnData[[#This Row],[MonthlyCharges]]&lt;=70,"3. 51-70",IF(ChurnData[[#This Row],[MonthlyCharges]]&lt;=90,"4. 71-90","5. Over 90"))))</f>
        <v>5. Over 90</v>
      </c>
      <c r="T1289" t="str">
        <f>IF(AND(ChurnData[[#This Row],[Contract]]="Month-to-month",ChurnData[[#This Row],[InternetService]]="Fiber optic",ChurnData[[#This Row],[TenureMonths]]&lt;=11),"High-risk","Other")</f>
        <v>Other</v>
      </c>
      <c r="U1289" t="str">
        <f>IF(ChurnData[[#This Row],[TenureMonths]]&lt;=11,"0-11",IF(ChurnData[[#This Row],[TenureMonths]]&lt;=23,"12-23",IF(ChurnData[[#This Row],[TenureMonths]]&lt;=35,"24-35",IF(ChurnData[[#This Row],[TenureMonths]]&lt;=47,"36-47",IF(ChurnData[[#This Row],[TenureMonths]]&lt;=59,"48-59","60-72")))))</f>
        <v>48-59</v>
      </c>
      <c r="V1289">
        <f>IF(ChurnData[[#This Row],[Churn]]="Yes",1,0)</f>
        <v>0</v>
      </c>
    </row>
    <row r="1290" spans="1:22" x14ac:dyDescent="0.35">
      <c r="A1290" t="s">
        <v>1337</v>
      </c>
      <c r="B1290" t="s">
        <v>19</v>
      </c>
      <c r="C1290">
        <v>0</v>
      </c>
      <c r="D1290" t="s">
        <v>20</v>
      </c>
      <c r="E1290" t="s">
        <v>21</v>
      </c>
      <c r="F1290" t="s">
        <v>39</v>
      </c>
      <c r="G1290" s="2">
        <v>13</v>
      </c>
      <c r="H1290" t="s">
        <v>20</v>
      </c>
      <c r="I1290" t="s">
        <v>23</v>
      </c>
      <c r="J1290" t="s">
        <v>21</v>
      </c>
      <c r="K1290" t="s">
        <v>20</v>
      </c>
      <c r="L1290" t="s">
        <v>33</v>
      </c>
      <c r="M1290" t="s">
        <v>20</v>
      </c>
      <c r="N1290" t="s">
        <v>34</v>
      </c>
      <c r="O1290" s="1">
        <v>84.45</v>
      </c>
      <c r="P1290" s="1">
        <v>1110.68</v>
      </c>
      <c r="Q1290">
        <v>1</v>
      </c>
      <c r="R1290" t="s">
        <v>20</v>
      </c>
      <c r="S1290" t="str">
        <f>IF(ChurnData[[#This Row],[MonthlyCharges]]&lt;=30,"1. Up to 30",IF(ChurnData[[#This Row],[MonthlyCharges]]&lt;=50,"2. 31-50",IF(ChurnData[[#This Row],[MonthlyCharges]]&lt;=70,"3. 51-70",IF(ChurnData[[#This Row],[MonthlyCharges]]&lt;=90,"4. 71-90","5. Over 90"))))</f>
        <v>4. 71-90</v>
      </c>
      <c r="T1290" t="str">
        <f>IF(AND(ChurnData[[#This Row],[Contract]]="Month-to-month",ChurnData[[#This Row],[InternetService]]="Fiber optic",ChurnData[[#This Row],[TenureMonths]]&lt;=11),"High-risk","Other")</f>
        <v>Other</v>
      </c>
      <c r="U1290" t="str">
        <f>IF(ChurnData[[#This Row],[TenureMonths]]&lt;=11,"0-11",IF(ChurnData[[#This Row],[TenureMonths]]&lt;=23,"12-23",IF(ChurnData[[#This Row],[TenureMonths]]&lt;=35,"24-35",IF(ChurnData[[#This Row],[TenureMonths]]&lt;=47,"36-47",IF(ChurnData[[#This Row],[TenureMonths]]&lt;=59,"48-59","60-72")))))</f>
        <v>12-23</v>
      </c>
      <c r="V1290">
        <f>IF(ChurnData[[#This Row],[Churn]]="Yes",1,0)</f>
        <v>1</v>
      </c>
    </row>
    <row r="1291" spans="1:22" x14ac:dyDescent="0.35">
      <c r="A1291" t="s">
        <v>1338</v>
      </c>
      <c r="B1291" t="s">
        <v>19</v>
      </c>
      <c r="C1291">
        <v>0</v>
      </c>
      <c r="D1291" t="s">
        <v>20</v>
      </c>
      <c r="E1291" t="s">
        <v>20</v>
      </c>
      <c r="F1291" t="s">
        <v>49</v>
      </c>
      <c r="G1291" s="2">
        <v>44</v>
      </c>
      <c r="H1291" t="s">
        <v>20</v>
      </c>
      <c r="I1291" t="s">
        <v>32</v>
      </c>
      <c r="J1291" t="s">
        <v>21</v>
      </c>
      <c r="K1291" t="s">
        <v>20</v>
      </c>
      <c r="L1291" t="s">
        <v>24</v>
      </c>
      <c r="M1291" t="s">
        <v>21</v>
      </c>
      <c r="N1291" t="s">
        <v>25</v>
      </c>
      <c r="O1291" s="1">
        <v>59.01</v>
      </c>
      <c r="P1291" s="1">
        <v>2552.37</v>
      </c>
      <c r="Q1291">
        <v>2</v>
      </c>
      <c r="R1291" t="s">
        <v>21</v>
      </c>
      <c r="S1291" t="str">
        <f>IF(ChurnData[[#This Row],[MonthlyCharges]]&lt;=30,"1. Up to 30",IF(ChurnData[[#This Row],[MonthlyCharges]]&lt;=50,"2. 31-50",IF(ChurnData[[#This Row],[MonthlyCharges]]&lt;=70,"3. 51-70",IF(ChurnData[[#This Row],[MonthlyCharges]]&lt;=90,"4. 71-90","5. Over 90"))))</f>
        <v>3. 51-70</v>
      </c>
      <c r="T1291" t="str">
        <f>IF(AND(ChurnData[[#This Row],[Contract]]="Month-to-month",ChurnData[[#This Row],[InternetService]]="Fiber optic",ChurnData[[#This Row],[TenureMonths]]&lt;=11),"High-risk","Other")</f>
        <v>Other</v>
      </c>
      <c r="U1291" t="str">
        <f>IF(ChurnData[[#This Row],[TenureMonths]]&lt;=11,"0-11",IF(ChurnData[[#This Row],[TenureMonths]]&lt;=23,"12-23",IF(ChurnData[[#This Row],[TenureMonths]]&lt;=35,"24-35",IF(ChurnData[[#This Row],[TenureMonths]]&lt;=47,"36-47",IF(ChurnData[[#This Row],[TenureMonths]]&lt;=59,"48-59","60-72")))))</f>
        <v>36-47</v>
      </c>
      <c r="V1291">
        <f>IF(ChurnData[[#This Row],[Churn]]="Yes",1,0)</f>
        <v>0</v>
      </c>
    </row>
    <row r="1292" spans="1:22" x14ac:dyDescent="0.35">
      <c r="A1292" t="s">
        <v>1339</v>
      </c>
      <c r="B1292" t="s">
        <v>36</v>
      </c>
      <c r="C1292">
        <v>0</v>
      </c>
      <c r="D1292" t="s">
        <v>20</v>
      </c>
      <c r="E1292" t="s">
        <v>20</v>
      </c>
      <c r="F1292" t="s">
        <v>47</v>
      </c>
      <c r="G1292" s="2">
        <v>50</v>
      </c>
      <c r="H1292" t="s">
        <v>20</v>
      </c>
      <c r="I1292" t="s">
        <v>21</v>
      </c>
      <c r="J1292" t="s">
        <v>28</v>
      </c>
      <c r="K1292" t="s">
        <v>28</v>
      </c>
      <c r="L1292" t="s">
        <v>24</v>
      </c>
      <c r="M1292" t="s">
        <v>21</v>
      </c>
      <c r="N1292" t="s">
        <v>34</v>
      </c>
      <c r="O1292" s="1">
        <v>29.77</v>
      </c>
      <c r="P1292" s="1">
        <v>1459.34</v>
      </c>
      <c r="Q1292">
        <v>4</v>
      </c>
      <c r="R1292" t="s">
        <v>21</v>
      </c>
      <c r="S1292" t="str">
        <f>IF(ChurnData[[#This Row],[MonthlyCharges]]&lt;=30,"1. Up to 30",IF(ChurnData[[#This Row],[MonthlyCharges]]&lt;=50,"2. 31-50",IF(ChurnData[[#This Row],[MonthlyCharges]]&lt;=70,"3. 51-70",IF(ChurnData[[#This Row],[MonthlyCharges]]&lt;=90,"4. 71-90","5. Over 90"))))</f>
        <v>1. Up to 30</v>
      </c>
      <c r="T1292" t="str">
        <f>IF(AND(ChurnData[[#This Row],[Contract]]="Month-to-month",ChurnData[[#This Row],[InternetService]]="Fiber optic",ChurnData[[#This Row],[TenureMonths]]&lt;=11),"High-risk","Other")</f>
        <v>Other</v>
      </c>
      <c r="U1292" t="str">
        <f>IF(ChurnData[[#This Row],[TenureMonths]]&lt;=11,"0-11",IF(ChurnData[[#This Row],[TenureMonths]]&lt;=23,"12-23",IF(ChurnData[[#This Row],[TenureMonths]]&lt;=35,"24-35",IF(ChurnData[[#This Row],[TenureMonths]]&lt;=47,"36-47",IF(ChurnData[[#This Row],[TenureMonths]]&lt;=59,"48-59","60-72")))))</f>
        <v>48-59</v>
      </c>
      <c r="V1292">
        <f>IF(ChurnData[[#This Row],[Churn]]="Yes",1,0)</f>
        <v>0</v>
      </c>
    </row>
    <row r="1293" spans="1:22" x14ac:dyDescent="0.35">
      <c r="A1293" t="s">
        <v>1340</v>
      </c>
      <c r="B1293" t="s">
        <v>36</v>
      </c>
      <c r="C1293">
        <v>0</v>
      </c>
      <c r="D1293" t="s">
        <v>21</v>
      </c>
      <c r="E1293" t="s">
        <v>21</v>
      </c>
      <c r="F1293" t="s">
        <v>37</v>
      </c>
      <c r="G1293" s="2">
        <v>44</v>
      </c>
      <c r="H1293" t="s">
        <v>20</v>
      </c>
      <c r="I1293" t="s">
        <v>23</v>
      </c>
      <c r="J1293" t="s">
        <v>21</v>
      </c>
      <c r="K1293" t="s">
        <v>20</v>
      </c>
      <c r="L1293" t="s">
        <v>24</v>
      </c>
      <c r="M1293" t="s">
        <v>20</v>
      </c>
      <c r="N1293" t="s">
        <v>25</v>
      </c>
      <c r="O1293" s="1">
        <v>95.74</v>
      </c>
      <c r="P1293" s="1">
        <v>4109.43</v>
      </c>
      <c r="Q1293">
        <v>1</v>
      </c>
      <c r="R1293" t="s">
        <v>20</v>
      </c>
      <c r="S1293" t="str">
        <f>IF(ChurnData[[#This Row],[MonthlyCharges]]&lt;=30,"1. Up to 30",IF(ChurnData[[#This Row],[MonthlyCharges]]&lt;=50,"2. 31-50",IF(ChurnData[[#This Row],[MonthlyCharges]]&lt;=70,"3. 51-70",IF(ChurnData[[#This Row],[MonthlyCharges]]&lt;=90,"4. 71-90","5. Over 90"))))</f>
        <v>5. Over 90</v>
      </c>
      <c r="T1293" t="str">
        <f>IF(AND(ChurnData[[#This Row],[Contract]]="Month-to-month",ChurnData[[#This Row],[InternetService]]="Fiber optic",ChurnData[[#This Row],[TenureMonths]]&lt;=11),"High-risk","Other")</f>
        <v>Other</v>
      </c>
      <c r="U1293" t="str">
        <f>IF(ChurnData[[#This Row],[TenureMonths]]&lt;=11,"0-11",IF(ChurnData[[#This Row],[TenureMonths]]&lt;=23,"12-23",IF(ChurnData[[#This Row],[TenureMonths]]&lt;=35,"24-35",IF(ChurnData[[#This Row],[TenureMonths]]&lt;=47,"36-47",IF(ChurnData[[#This Row],[TenureMonths]]&lt;=59,"48-59","60-72")))))</f>
        <v>36-47</v>
      </c>
      <c r="V1293">
        <f>IF(ChurnData[[#This Row],[Churn]]="Yes",1,0)</f>
        <v>1</v>
      </c>
    </row>
    <row r="1294" spans="1:22" x14ac:dyDescent="0.35">
      <c r="A1294" t="s">
        <v>1341</v>
      </c>
      <c r="B1294" t="s">
        <v>19</v>
      </c>
      <c r="C1294">
        <v>0</v>
      </c>
      <c r="D1294" t="s">
        <v>21</v>
      </c>
      <c r="E1294" t="s">
        <v>21</v>
      </c>
      <c r="F1294" t="s">
        <v>47</v>
      </c>
      <c r="G1294" s="2">
        <v>3</v>
      </c>
      <c r="H1294" t="s">
        <v>20</v>
      </c>
      <c r="I1294" t="s">
        <v>32</v>
      </c>
      <c r="J1294" t="s">
        <v>21</v>
      </c>
      <c r="K1294" t="s">
        <v>21</v>
      </c>
      <c r="L1294" t="s">
        <v>33</v>
      </c>
      <c r="M1294" t="s">
        <v>21</v>
      </c>
      <c r="N1294" t="s">
        <v>25</v>
      </c>
      <c r="O1294" s="1">
        <v>47.92</v>
      </c>
      <c r="P1294" s="1">
        <v>141.15</v>
      </c>
      <c r="Q1294">
        <v>2</v>
      </c>
      <c r="R1294" t="s">
        <v>20</v>
      </c>
      <c r="S1294" t="str">
        <f>IF(ChurnData[[#This Row],[MonthlyCharges]]&lt;=30,"1. Up to 30",IF(ChurnData[[#This Row],[MonthlyCharges]]&lt;=50,"2. 31-50",IF(ChurnData[[#This Row],[MonthlyCharges]]&lt;=70,"3. 51-70",IF(ChurnData[[#This Row],[MonthlyCharges]]&lt;=90,"4. 71-90","5. Over 90"))))</f>
        <v>2. 31-50</v>
      </c>
      <c r="T1294" t="str">
        <f>IF(AND(ChurnData[[#This Row],[Contract]]="Month-to-month",ChurnData[[#This Row],[InternetService]]="Fiber optic",ChurnData[[#This Row],[TenureMonths]]&lt;=11),"High-risk","Other")</f>
        <v>Other</v>
      </c>
      <c r="U1294" t="str">
        <f>IF(ChurnData[[#This Row],[TenureMonths]]&lt;=11,"0-11",IF(ChurnData[[#This Row],[TenureMonths]]&lt;=23,"12-23",IF(ChurnData[[#This Row],[TenureMonths]]&lt;=35,"24-35",IF(ChurnData[[#This Row],[TenureMonths]]&lt;=47,"36-47",IF(ChurnData[[#This Row],[TenureMonths]]&lt;=59,"48-59","60-72")))))</f>
        <v>0-11</v>
      </c>
      <c r="V1294">
        <f>IF(ChurnData[[#This Row],[Churn]]="Yes",1,0)</f>
        <v>1</v>
      </c>
    </row>
    <row r="1295" spans="1:22" x14ac:dyDescent="0.35">
      <c r="A1295" t="s">
        <v>1342</v>
      </c>
      <c r="B1295" t="s">
        <v>36</v>
      </c>
      <c r="C1295">
        <v>0</v>
      </c>
      <c r="D1295" t="s">
        <v>21</v>
      </c>
      <c r="E1295" t="s">
        <v>21</v>
      </c>
      <c r="F1295" t="s">
        <v>37</v>
      </c>
      <c r="G1295" s="2">
        <v>11</v>
      </c>
      <c r="H1295" t="s">
        <v>20</v>
      </c>
      <c r="I1295" t="s">
        <v>23</v>
      </c>
      <c r="J1295" t="s">
        <v>21</v>
      </c>
      <c r="K1295" t="s">
        <v>20</v>
      </c>
      <c r="L1295" t="s">
        <v>33</v>
      </c>
      <c r="M1295" t="s">
        <v>20</v>
      </c>
      <c r="N1295" t="s">
        <v>34</v>
      </c>
      <c r="O1295" s="1">
        <v>96.36</v>
      </c>
      <c r="P1295" s="1">
        <v>1059.67</v>
      </c>
      <c r="Q1295">
        <v>1</v>
      </c>
      <c r="R1295" t="s">
        <v>20</v>
      </c>
      <c r="S1295" t="str">
        <f>IF(ChurnData[[#This Row],[MonthlyCharges]]&lt;=30,"1. Up to 30",IF(ChurnData[[#This Row],[MonthlyCharges]]&lt;=50,"2. 31-50",IF(ChurnData[[#This Row],[MonthlyCharges]]&lt;=70,"3. 51-70",IF(ChurnData[[#This Row],[MonthlyCharges]]&lt;=90,"4. 71-90","5. Over 90"))))</f>
        <v>5. Over 90</v>
      </c>
      <c r="T1295" t="str">
        <f>IF(AND(ChurnData[[#This Row],[Contract]]="Month-to-month",ChurnData[[#This Row],[InternetService]]="Fiber optic",ChurnData[[#This Row],[TenureMonths]]&lt;=11),"High-risk","Other")</f>
        <v>High-risk</v>
      </c>
      <c r="U1295" t="str">
        <f>IF(ChurnData[[#This Row],[TenureMonths]]&lt;=11,"0-11",IF(ChurnData[[#This Row],[TenureMonths]]&lt;=23,"12-23",IF(ChurnData[[#This Row],[TenureMonths]]&lt;=35,"24-35",IF(ChurnData[[#This Row],[TenureMonths]]&lt;=47,"36-47",IF(ChurnData[[#This Row],[TenureMonths]]&lt;=59,"48-59","60-72")))))</f>
        <v>0-11</v>
      </c>
      <c r="V1295">
        <f>IF(ChurnData[[#This Row],[Churn]]="Yes",1,0)</f>
        <v>1</v>
      </c>
    </row>
    <row r="1296" spans="1:22" x14ac:dyDescent="0.35">
      <c r="A1296" t="s">
        <v>1343</v>
      </c>
      <c r="B1296" t="s">
        <v>19</v>
      </c>
      <c r="C1296">
        <v>0</v>
      </c>
      <c r="D1296" t="s">
        <v>20</v>
      </c>
      <c r="E1296" t="s">
        <v>21</v>
      </c>
      <c r="F1296" t="s">
        <v>56</v>
      </c>
      <c r="G1296" s="2">
        <v>45</v>
      </c>
      <c r="H1296" t="s">
        <v>20</v>
      </c>
      <c r="I1296" t="s">
        <v>23</v>
      </c>
      <c r="J1296" t="s">
        <v>21</v>
      </c>
      <c r="K1296" t="s">
        <v>20</v>
      </c>
      <c r="L1296" t="s">
        <v>24</v>
      </c>
      <c r="M1296" t="s">
        <v>21</v>
      </c>
      <c r="N1296" t="s">
        <v>25</v>
      </c>
      <c r="O1296" s="1">
        <v>87.96</v>
      </c>
      <c r="P1296" s="1">
        <v>3907.4</v>
      </c>
      <c r="Q1296">
        <v>0</v>
      </c>
      <c r="R1296" t="s">
        <v>21</v>
      </c>
      <c r="S1296" t="str">
        <f>IF(ChurnData[[#This Row],[MonthlyCharges]]&lt;=30,"1. Up to 30",IF(ChurnData[[#This Row],[MonthlyCharges]]&lt;=50,"2. 31-50",IF(ChurnData[[#This Row],[MonthlyCharges]]&lt;=70,"3. 51-70",IF(ChurnData[[#This Row],[MonthlyCharges]]&lt;=90,"4. 71-90","5. Over 90"))))</f>
        <v>4. 71-90</v>
      </c>
      <c r="T1296" t="str">
        <f>IF(AND(ChurnData[[#This Row],[Contract]]="Month-to-month",ChurnData[[#This Row],[InternetService]]="Fiber optic",ChurnData[[#This Row],[TenureMonths]]&lt;=11),"High-risk","Other")</f>
        <v>Other</v>
      </c>
      <c r="U1296" t="str">
        <f>IF(ChurnData[[#This Row],[TenureMonths]]&lt;=11,"0-11",IF(ChurnData[[#This Row],[TenureMonths]]&lt;=23,"12-23",IF(ChurnData[[#This Row],[TenureMonths]]&lt;=35,"24-35",IF(ChurnData[[#This Row],[TenureMonths]]&lt;=47,"36-47",IF(ChurnData[[#This Row],[TenureMonths]]&lt;=59,"48-59","60-72")))))</f>
        <v>36-47</v>
      </c>
      <c r="V1296">
        <f>IF(ChurnData[[#This Row],[Churn]]="Yes",1,0)</f>
        <v>0</v>
      </c>
    </row>
    <row r="1297" spans="1:22" x14ac:dyDescent="0.35">
      <c r="A1297" t="s">
        <v>1344</v>
      </c>
      <c r="B1297" t="s">
        <v>36</v>
      </c>
      <c r="C1297">
        <v>1</v>
      </c>
      <c r="D1297" t="s">
        <v>21</v>
      </c>
      <c r="E1297" t="s">
        <v>21</v>
      </c>
      <c r="F1297" t="s">
        <v>39</v>
      </c>
      <c r="G1297" s="2">
        <v>55</v>
      </c>
      <c r="H1297" t="s">
        <v>20</v>
      </c>
      <c r="I1297" t="s">
        <v>32</v>
      </c>
      <c r="J1297" t="s">
        <v>21</v>
      </c>
      <c r="K1297" t="s">
        <v>21</v>
      </c>
      <c r="L1297" t="s">
        <v>33</v>
      </c>
      <c r="M1297" t="s">
        <v>21</v>
      </c>
      <c r="N1297" t="s">
        <v>34</v>
      </c>
      <c r="O1297" s="1">
        <v>57.06</v>
      </c>
      <c r="P1297" s="1">
        <v>3059.08</v>
      </c>
      <c r="Q1297">
        <v>3</v>
      </c>
      <c r="R1297" t="s">
        <v>20</v>
      </c>
      <c r="S1297" t="str">
        <f>IF(ChurnData[[#This Row],[MonthlyCharges]]&lt;=30,"1. Up to 30",IF(ChurnData[[#This Row],[MonthlyCharges]]&lt;=50,"2. 31-50",IF(ChurnData[[#This Row],[MonthlyCharges]]&lt;=70,"3. 51-70",IF(ChurnData[[#This Row],[MonthlyCharges]]&lt;=90,"4. 71-90","5. Over 90"))))</f>
        <v>3. 51-70</v>
      </c>
      <c r="T1297" t="str">
        <f>IF(AND(ChurnData[[#This Row],[Contract]]="Month-to-month",ChurnData[[#This Row],[InternetService]]="Fiber optic",ChurnData[[#This Row],[TenureMonths]]&lt;=11),"High-risk","Other")</f>
        <v>Other</v>
      </c>
      <c r="U1297" t="str">
        <f>IF(ChurnData[[#This Row],[TenureMonths]]&lt;=11,"0-11",IF(ChurnData[[#This Row],[TenureMonths]]&lt;=23,"12-23",IF(ChurnData[[#This Row],[TenureMonths]]&lt;=35,"24-35",IF(ChurnData[[#This Row],[TenureMonths]]&lt;=47,"36-47",IF(ChurnData[[#This Row],[TenureMonths]]&lt;=59,"48-59","60-72")))))</f>
        <v>48-59</v>
      </c>
      <c r="V1297">
        <f>IF(ChurnData[[#This Row],[Churn]]="Yes",1,0)</f>
        <v>1</v>
      </c>
    </row>
    <row r="1298" spans="1:22" x14ac:dyDescent="0.35">
      <c r="A1298" t="s">
        <v>1345</v>
      </c>
      <c r="B1298" t="s">
        <v>19</v>
      </c>
      <c r="C1298">
        <v>0</v>
      </c>
      <c r="D1298" t="s">
        <v>20</v>
      </c>
      <c r="E1298" t="s">
        <v>21</v>
      </c>
      <c r="F1298" t="s">
        <v>41</v>
      </c>
      <c r="G1298" s="2">
        <v>20</v>
      </c>
      <c r="H1298" t="s">
        <v>20</v>
      </c>
      <c r="I1298" t="s">
        <v>23</v>
      </c>
      <c r="J1298" t="s">
        <v>20</v>
      </c>
      <c r="K1298" t="s">
        <v>20</v>
      </c>
      <c r="L1298" t="s">
        <v>33</v>
      </c>
      <c r="M1298" t="s">
        <v>21</v>
      </c>
      <c r="N1298" t="s">
        <v>43</v>
      </c>
      <c r="O1298" s="1">
        <v>87.16</v>
      </c>
      <c r="P1298" s="1">
        <v>1760.59</v>
      </c>
      <c r="Q1298">
        <v>2</v>
      </c>
      <c r="R1298" t="s">
        <v>21</v>
      </c>
      <c r="S1298" t="str">
        <f>IF(ChurnData[[#This Row],[MonthlyCharges]]&lt;=30,"1. Up to 30",IF(ChurnData[[#This Row],[MonthlyCharges]]&lt;=50,"2. 31-50",IF(ChurnData[[#This Row],[MonthlyCharges]]&lt;=70,"3. 51-70",IF(ChurnData[[#This Row],[MonthlyCharges]]&lt;=90,"4. 71-90","5. Over 90"))))</f>
        <v>4. 71-90</v>
      </c>
      <c r="T1298" t="str">
        <f>IF(AND(ChurnData[[#This Row],[Contract]]="Month-to-month",ChurnData[[#This Row],[InternetService]]="Fiber optic",ChurnData[[#This Row],[TenureMonths]]&lt;=11),"High-risk","Other")</f>
        <v>Other</v>
      </c>
      <c r="U1298" t="str">
        <f>IF(ChurnData[[#This Row],[TenureMonths]]&lt;=11,"0-11",IF(ChurnData[[#This Row],[TenureMonths]]&lt;=23,"12-23",IF(ChurnData[[#This Row],[TenureMonths]]&lt;=35,"24-35",IF(ChurnData[[#This Row],[TenureMonths]]&lt;=47,"36-47",IF(ChurnData[[#This Row],[TenureMonths]]&lt;=59,"48-59","60-72")))))</f>
        <v>12-23</v>
      </c>
      <c r="V1298">
        <f>IF(ChurnData[[#This Row],[Churn]]="Yes",1,0)</f>
        <v>0</v>
      </c>
    </row>
    <row r="1299" spans="1:22" x14ac:dyDescent="0.35">
      <c r="A1299" t="s">
        <v>1346</v>
      </c>
      <c r="B1299" t="s">
        <v>19</v>
      </c>
      <c r="C1299">
        <v>0</v>
      </c>
      <c r="D1299" t="s">
        <v>21</v>
      </c>
      <c r="E1299" t="s">
        <v>21</v>
      </c>
      <c r="F1299" t="s">
        <v>49</v>
      </c>
      <c r="G1299" s="2">
        <v>8</v>
      </c>
      <c r="H1299" t="s">
        <v>20</v>
      </c>
      <c r="I1299" t="s">
        <v>23</v>
      </c>
      <c r="J1299" t="s">
        <v>21</v>
      </c>
      <c r="K1299" t="s">
        <v>21</v>
      </c>
      <c r="L1299" t="s">
        <v>24</v>
      </c>
      <c r="M1299" t="s">
        <v>21</v>
      </c>
      <c r="N1299" t="s">
        <v>30</v>
      </c>
      <c r="O1299" s="1">
        <v>80.73</v>
      </c>
      <c r="P1299" s="1">
        <v>662.63</v>
      </c>
      <c r="Q1299">
        <v>1</v>
      </c>
      <c r="R1299" t="s">
        <v>20</v>
      </c>
      <c r="S1299" t="str">
        <f>IF(ChurnData[[#This Row],[MonthlyCharges]]&lt;=30,"1. Up to 30",IF(ChurnData[[#This Row],[MonthlyCharges]]&lt;=50,"2. 31-50",IF(ChurnData[[#This Row],[MonthlyCharges]]&lt;=70,"3. 51-70",IF(ChurnData[[#This Row],[MonthlyCharges]]&lt;=90,"4. 71-90","5. Over 90"))))</f>
        <v>4. 71-90</v>
      </c>
      <c r="T1299" t="str">
        <f>IF(AND(ChurnData[[#This Row],[Contract]]="Month-to-month",ChurnData[[#This Row],[InternetService]]="Fiber optic",ChurnData[[#This Row],[TenureMonths]]&lt;=11),"High-risk","Other")</f>
        <v>Other</v>
      </c>
      <c r="U1299" t="str">
        <f>IF(ChurnData[[#This Row],[TenureMonths]]&lt;=11,"0-11",IF(ChurnData[[#This Row],[TenureMonths]]&lt;=23,"12-23",IF(ChurnData[[#This Row],[TenureMonths]]&lt;=35,"24-35",IF(ChurnData[[#This Row],[TenureMonths]]&lt;=47,"36-47",IF(ChurnData[[#This Row],[TenureMonths]]&lt;=59,"48-59","60-72")))))</f>
        <v>0-11</v>
      </c>
      <c r="V1299">
        <f>IF(ChurnData[[#This Row],[Churn]]="Yes",1,0)</f>
        <v>1</v>
      </c>
    </row>
    <row r="1300" spans="1:22" x14ac:dyDescent="0.35">
      <c r="A1300" t="s">
        <v>1347</v>
      </c>
      <c r="B1300" t="s">
        <v>36</v>
      </c>
      <c r="C1300">
        <v>0</v>
      </c>
      <c r="D1300" t="s">
        <v>20</v>
      </c>
      <c r="E1300" t="s">
        <v>21</v>
      </c>
      <c r="F1300" t="s">
        <v>56</v>
      </c>
      <c r="G1300" s="2">
        <v>49</v>
      </c>
      <c r="H1300" t="s">
        <v>20</v>
      </c>
      <c r="I1300" t="s">
        <v>32</v>
      </c>
      <c r="J1300" t="s">
        <v>21</v>
      </c>
      <c r="K1300" t="s">
        <v>20</v>
      </c>
      <c r="L1300" t="s">
        <v>24</v>
      </c>
      <c r="M1300" t="s">
        <v>21</v>
      </c>
      <c r="N1300" t="s">
        <v>34</v>
      </c>
      <c r="O1300" s="1">
        <v>57.45</v>
      </c>
      <c r="P1300" s="1">
        <v>2793.83</v>
      </c>
      <c r="Q1300">
        <v>1</v>
      </c>
      <c r="R1300" t="s">
        <v>21</v>
      </c>
      <c r="S1300" t="str">
        <f>IF(ChurnData[[#This Row],[MonthlyCharges]]&lt;=30,"1. Up to 30",IF(ChurnData[[#This Row],[MonthlyCharges]]&lt;=50,"2. 31-50",IF(ChurnData[[#This Row],[MonthlyCharges]]&lt;=70,"3. 51-70",IF(ChurnData[[#This Row],[MonthlyCharges]]&lt;=90,"4. 71-90","5. Over 90"))))</f>
        <v>3. 51-70</v>
      </c>
      <c r="T1300" t="str">
        <f>IF(AND(ChurnData[[#This Row],[Contract]]="Month-to-month",ChurnData[[#This Row],[InternetService]]="Fiber optic",ChurnData[[#This Row],[TenureMonths]]&lt;=11),"High-risk","Other")</f>
        <v>Other</v>
      </c>
      <c r="U1300" t="str">
        <f>IF(ChurnData[[#This Row],[TenureMonths]]&lt;=11,"0-11",IF(ChurnData[[#This Row],[TenureMonths]]&lt;=23,"12-23",IF(ChurnData[[#This Row],[TenureMonths]]&lt;=35,"24-35",IF(ChurnData[[#This Row],[TenureMonths]]&lt;=47,"36-47",IF(ChurnData[[#This Row],[TenureMonths]]&lt;=59,"48-59","60-72")))))</f>
        <v>48-59</v>
      </c>
      <c r="V1300">
        <f>IF(ChurnData[[#This Row],[Churn]]="Yes",1,0)</f>
        <v>0</v>
      </c>
    </row>
    <row r="1301" spans="1:22" x14ac:dyDescent="0.35">
      <c r="A1301" t="s">
        <v>1348</v>
      </c>
      <c r="B1301" t="s">
        <v>36</v>
      </c>
      <c r="C1301">
        <v>0</v>
      </c>
      <c r="D1301" t="s">
        <v>20</v>
      </c>
      <c r="E1301" t="s">
        <v>20</v>
      </c>
      <c r="F1301" t="s">
        <v>65</v>
      </c>
      <c r="G1301" s="2">
        <v>10</v>
      </c>
      <c r="H1301" t="s">
        <v>20</v>
      </c>
      <c r="I1301" t="s">
        <v>23</v>
      </c>
      <c r="J1301" t="s">
        <v>21</v>
      </c>
      <c r="K1301" t="s">
        <v>21</v>
      </c>
      <c r="L1301" t="s">
        <v>33</v>
      </c>
      <c r="M1301" t="s">
        <v>20</v>
      </c>
      <c r="N1301" t="s">
        <v>30</v>
      </c>
      <c r="O1301" s="1">
        <v>79.209999999999994</v>
      </c>
      <c r="P1301" s="1">
        <v>809.12</v>
      </c>
      <c r="Q1301">
        <v>5</v>
      </c>
      <c r="R1301" t="s">
        <v>20</v>
      </c>
      <c r="S1301" t="str">
        <f>IF(ChurnData[[#This Row],[MonthlyCharges]]&lt;=30,"1. Up to 30",IF(ChurnData[[#This Row],[MonthlyCharges]]&lt;=50,"2. 31-50",IF(ChurnData[[#This Row],[MonthlyCharges]]&lt;=70,"3. 51-70",IF(ChurnData[[#This Row],[MonthlyCharges]]&lt;=90,"4. 71-90","5. Over 90"))))</f>
        <v>4. 71-90</v>
      </c>
      <c r="T1301" t="str">
        <f>IF(AND(ChurnData[[#This Row],[Contract]]="Month-to-month",ChurnData[[#This Row],[InternetService]]="Fiber optic",ChurnData[[#This Row],[TenureMonths]]&lt;=11),"High-risk","Other")</f>
        <v>High-risk</v>
      </c>
      <c r="U1301" t="str">
        <f>IF(ChurnData[[#This Row],[TenureMonths]]&lt;=11,"0-11",IF(ChurnData[[#This Row],[TenureMonths]]&lt;=23,"12-23",IF(ChurnData[[#This Row],[TenureMonths]]&lt;=35,"24-35",IF(ChurnData[[#This Row],[TenureMonths]]&lt;=47,"36-47",IF(ChurnData[[#This Row],[TenureMonths]]&lt;=59,"48-59","60-72")))))</f>
        <v>0-11</v>
      </c>
      <c r="V1301">
        <f>IF(ChurnData[[#This Row],[Churn]]="Yes",1,0)</f>
        <v>1</v>
      </c>
    </row>
    <row r="1302" spans="1:22" x14ac:dyDescent="0.35">
      <c r="A1302" t="s">
        <v>1349</v>
      </c>
      <c r="B1302" t="s">
        <v>19</v>
      </c>
      <c r="C1302">
        <v>0</v>
      </c>
      <c r="D1302" t="s">
        <v>20</v>
      </c>
      <c r="E1302" t="s">
        <v>21</v>
      </c>
      <c r="F1302" t="s">
        <v>75</v>
      </c>
      <c r="G1302" s="2">
        <v>31</v>
      </c>
      <c r="H1302" t="s">
        <v>20</v>
      </c>
      <c r="I1302" t="s">
        <v>23</v>
      </c>
      <c r="J1302" t="s">
        <v>20</v>
      </c>
      <c r="K1302" t="s">
        <v>21</v>
      </c>
      <c r="L1302" t="s">
        <v>24</v>
      </c>
      <c r="M1302" t="s">
        <v>21</v>
      </c>
      <c r="N1302" t="s">
        <v>43</v>
      </c>
      <c r="O1302" s="1">
        <v>93.86</v>
      </c>
      <c r="P1302" s="1">
        <v>2932.69</v>
      </c>
      <c r="Q1302">
        <v>3</v>
      </c>
      <c r="R1302" t="s">
        <v>21</v>
      </c>
      <c r="S1302" t="str">
        <f>IF(ChurnData[[#This Row],[MonthlyCharges]]&lt;=30,"1. Up to 30",IF(ChurnData[[#This Row],[MonthlyCharges]]&lt;=50,"2. 31-50",IF(ChurnData[[#This Row],[MonthlyCharges]]&lt;=70,"3. 51-70",IF(ChurnData[[#This Row],[MonthlyCharges]]&lt;=90,"4. 71-90","5. Over 90"))))</f>
        <v>5. Over 90</v>
      </c>
      <c r="T1302" t="str">
        <f>IF(AND(ChurnData[[#This Row],[Contract]]="Month-to-month",ChurnData[[#This Row],[InternetService]]="Fiber optic",ChurnData[[#This Row],[TenureMonths]]&lt;=11),"High-risk","Other")</f>
        <v>Other</v>
      </c>
      <c r="U1302" t="str">
        <f>IF(ChurnData[[#This Row],[TenureMonths]]&lt;=11,"0-11",IF(ChurnData[[#This Row],[TenureMonths]]&lt;=23,"12-23",IF(ChurnData[[#This Row],[TenureMonths]]&lt;=35,"24-35",IF(ChurnData[[#This Row],[TenureMonths]]&lt;=47,"36-47",IF(ChurnData[[#This Row],[TenureMonths]]&lt;=59,"48-59","60-72")))))</f>
        <v>24-35</v>
      </c>
      <c r="V1302">
        <f>IF(ChurnData[[#This Row],[Churn]]="Yes",1,0)</f>
        <v>0</v>
      </c>
    </row>
    <row r="1303" spans="1:22" x14ac:dyDescent="0.35">
      <c r="A1303" t="s">
        <v>1350</v>
      </c>
      <c r="B1303" t="s">
        <v>36</v>
      </c>
      <c r="C1303">
        <v>0</v>
      </c>
      <c r="D1303" t="s">
        <v>21</v>
      </c>
      <c r="E1303" t="s">
        <v>21</v>
      </c>
      <c r="F1303" t="s">
        <v>65</v>
      </c>
      <c r="G1303" s="2">
        <v>8</v>
      </c>
      <c r="H1303" t="s">
        <v>20</v>
      </c>
      <c r="I1303" t="s">
        <v>23</v>
      </c>
      <c r="J1303" t="s">
        <v>21</v>
      </c>
      <c r="K1303" t="s">
        <v>20</v>
      </c>
      <c r="L1303" t="s">
        <v>33</v>
      </c>
      <c r="M1303" t="s">
        <v>20</v>
      </c>
      <c r="N1303" t="s">
        <v>30</v>
      </c>
      <c r="O1303" s="1">
        <v>96.79</v>
      </c>
      <c r="P1303" s="1">
        <v>793.97</v>
      </c>
      <c r="Q1303">
        <v>2</v>
      </c>
      <c r="R1303" t="s">
        <v>20</v>
      </c>
      <c r="S1303" t="str">
        <f>IF(ChurnData[[#This Row],[MonthlyCharges]]&lt;=30,"1. Up to 30",IF(ChurnData[[#This Row],[MonthlyCharges]]&lt;=50,"2. 31-50",IF(ChurnData[[#This Row],[MonthlyCharges]]&lt;=70,"3. 51-70",IF(ChurnData[[#This Row],[MonthlyCharges]]&lt;=90,"4. 71-90","5. Over 90"))))</f>
        <v>5. Over 90</v>
      </c>
      <c r="T1303" t="str">
        <f>IF(AND(ChurnData[[#This Row],[Contract]]="Month-to-month",ChurnData[[#This Row],[InternetService]]="Fiber optic",ChurnData[[#This Row],[TenureMonths]]&lt;=11),"High-risk","Other")</f>
        <v>High-risk</v>
      </c>
      <c r="U1303" t="str">
        <f>IF(ChurnData[[#This Row],[TenureMonths]]&lt;=11,"0-11",IF(ChurnData[[#This Row],[TenureMonths]]&lt;=23,"12-23",IF(ChurnData[[#This Row],[TenureMonths]]&lt;=35,"24-35",IF(ChurnData[[#This Row],[TenureMonths]]&lt;=47,"36-47",IF(ChurnData[[#This Row],[TenureMonths]]&lt;=59,"48-59","60-72")))))</f>
        <v>0-11</v>
      </c>
      <c r="V1303">
        <f>IF(ChurnData[[#This Row],[Churn]]="Yes",1,0)</f>
        <v>1</v>
      </c>
    </row>
    <row r="1304" spans="1:22" x14ac:dyDescent="0.35">
      <c r="A1304" t="s">
        <v>1351</v>
      </c>
      <c r="B1304" t="s">
        <v>36</v>
      </c>
      <c r="C1304">
        <v>0</v>
      </c>
      <c r="D1304" t="s">
        <v>21</v>
      </c>
      <c r="E1304" t="s">
        <v>21</v>
      </c>
      <c r="F1304" t="s">
        <v>39</v>
      </c>
      <c r="G1304" s="2">
        <v>12</v>
      </c>
      <c r="H1304" t="s">
        <v>21</v>
      </c>
      <c r="I1304" t="s">
        <v>32</v>
      </c>
      <c r="J1304" t="s">
        <v>21</v>
      </c>
      <c r="K1304" t="s">
        <v>21</v>
      </c>
      <c r="L1304" t="s">
        <v>33</v>
      </c>
      <c r="M1304" t="s">
        <v>21</v>
      </c>
      <c r="N1304" t="s">
        <v>34</v>
      </c>
      <c r="O1304" s="1">
        <v>36.57</v>
      </c>
      <c r="P1304" s="1">
        <v>433.92</v>
      </c>
      <c r="Q1304">
        <v>2</v>
      </c>
      <c r="R1304" t="s">
        <v>20</v>
      </c>
      <c r="S1304" t="str">
        <f>IF(ChurnData[[#This Row],[MonthlyCharges]]&lt;=30,"1. Up to 30",IF(ChurnData[[#This Row],[MonthlyCharges]]&lt;=50,"2. 31-50",IF(ChurnData[[#This Row],[MonthlyCharges]]&lt;=70,"3. 51-70",IF(ChurnData[[#This Row],[MonthlyCharges]]&lt;=90,"4. 71-90","5. Over 90"))))</f>
        <v>2. 31-50</v>
      </c>
      <c r="T1304" t="str">
        <f>IF(AND(ChurnData[[#This Row],[Contract]]="Month-to-month",ChurnData[[#This Row],[InternetService]]="Fiber optic",ChurnData[[#This Row],[TenureMonths]]&lt;=11),"High-risk","Other")</f>
        <v>Other</v>
      </c>
      <c r="U1304" t="str">
        <f>IF(ChurnData[[#This Row],[TenureMonths]]&lt;=11,"0-11",IF(ChurnData[[#This Row],[TenureMonths]]&lt;=23,"12-23",IF(ChurnData[[#This Row],[TenureMonths]]&lt;=35,"24-35",IF(ChurnData[[#This Row],[TenureMonths]]&lt;=47,"36-47",IF(ChurnData[[#This Row],[TenureMonths]]&lt;=59,"48-59","60-72")))))</f>
        <v>12-23</v>
      </c>
      <c r="V1304">
        <f>IF(ChurnData[[#This Row],[Churn]]="Yes",1,0)</f>
        <v>1</v>
      </c>
    </row>
    <row r="1305" spans="1:22" x14ac:dyDescent="0.35">
      <c r="A1305" t="s">
        <v>1352</v>
      </c>
      <c r="B1305" t="s">
        <v>19</v>
      </c>
      <c r="C1305">
        <v>0</v>
      </c>
      <c r="D1305" t="s">
        <v>21</v>
      </c>
      <c r="E1305" t="s">
        <v>21</v>
      </c>
      <c r="F1305" t="s">
        <v>27</v>
      </c>
      <c r="G1305" s="2">
        <v>25</v>
      </c>
      <c r="H1305" t="s">
        <v>20</v>
      </c>
      <c r="I1305" t="s">
        <v>32</v>
      </c>
      <c r="J1305" t="s">
        <v>21</v>
      </c>
      <c r="K1305" t="s">
        <v>21</v>
      </c>
      <c r="L1305" t="s">
        <v>33</v>
      </c>
      <c r="M1305" t="s">
        <v>20</v>
      </c>
      <c r="N1305" t="s">
        <v>43</v>
      </c>
      <c r="O1305" s="1">
        <v>54.27</v>
      </c>
      <c r="P1305" s="1">
        <v>1367.6</v>
      </c>
      <c r="Q1305">
        <v>1</v>
      </c>
      <c r="R1305" t="s">
        <v>20</v>
      </c>
      <c r="S1305" t="str">
        <f>IF(ChurnData[[#This Row],[MonthlyCharges]]&lt;=30,"1. Up to 30",IF(ChurnData[[#This Row],[MonthlyCharges]]&lt;=50,"2. 31-50",IF(ChurnData[[#This Row],[MonthlyCharges]]&lt;=70,"3. 51-70",IF(ChurnData[[#This Row],[MonthlyCharges]]&lt;=90,"4. 71-90","5. Over 90"))))</f>
        <v>3. 51-70</v>
      </c>
      <c r="T1305" t="str">
        <f>IF(AND(ChurnData[[#This Row],[Contract]]="Month-to-month",ChurnData[[#This Row],[InternetService]]="Fiber optic",ChurnData[[#This Row],[TenureMonths]]&lt;=11),"High-risk","Other")</f>
        <v>Other</v>
      </c>
      <c r="U1305" t="str">
        <f>IF(ChurnData[[#This Row],[TenureMonths]]&lt;=11,"0-11",IF(ChurnData[[#This Row],[TenureMonths]]&lt;=23,"12-23",IF(ChurnData[[#This Row],[TenureMonths]]&lt;=35,"24-35",IF(ChurnData[[#This Row],[TenureMonths]]&lt;=47,"36-47",IF(ChurnData[[#This Row],[TenureMonths]]&lt;=59,"48-59","60-72")))))</f>
        <v>24-35</v>
      </c>
      <c r="V1305">
        <f>IF(ChurnData[[#This Row],[Churn]]="Yes",1,0)</f>
        <v>1</v>
      </c>
    </row>
    <row r="1306" spans="1:22" x14ac:dyDescent="0.35">
      <c r="A1306" t="s">
        <v>1353</v>
      </c>
      <c r="B1306" t="s">
        <v>19</v>
      </c>
      <c r="C1306">
        <v>0</v>
      </c>
      <c r="D1306" t="s">
        <v>21</v>
      </c>
      <c r="E1306" t="s">
        <v>21</v>
      </c>
      <c r="F1306" t="s">
        <v>47</v>
      </c>
      <c r="G1306" s="2">
        <v>12</v>
      </c>
      <c r="H1306" t="s">
        <v>20</v>
      </c>
      <c r="I1306" t="s">
        <v>32</v>
      </c>
      <c r="J1306" t="s">
        <v>21</v>
      </c>
      <c r="K1306" t="s">
        <v>21</v>
      </c>
      <c r="L1306" t="s">
        <v>29</v>
      </c>
      <c r="M1306" t="s">
        <v>21</v>
      </c>
      <c r="N1306" t="s">
        <v>25</v>
      </c>
      <c r="O1306" s="1">
        <v>54.26</v>
      </c>
      <c r="P1306" s="1">
        <v>640.92999999999995</v>
      </c>
      <c r="Q1306">
        <v>0</v>
      </c>
      <c r="R1306" t="s">
        <v>20</v>
      </c>
      <c r="S1306" t="str">
        <f>IF(ChurnData[[#This Row],[MonthlyCharges]]&lt;=30,"1. Up to 30",IF(ChurnData[[#This Row],[MonthlyCharges]]&lt;=50,"2. 31-50",IF(ChurnData[[#This Row],[MonthlyCharges]]&lt;=70,"3. 51-70",IF(ChurnData[[#This Row],[MonthlyCharges]]&lt;=90,"4. 71-90","5. Over 90"))))</f>
        <v>3. 51-70</v>
      </c>
      <c r="T1306" t="str">
        <f>IF(AND(ChurnData[[#This Row],[Contract]]="Month-to-month",ChurnData[[#This Row],[InternetService]]="Fiber optic",ChurnData[[#This Row],[TenureMonths]]&lt;=11),"High-risk","Other")</f>
        <v>Other</v>
      </c>
      <c r="U1306" t="str">
        <f>IF(ChurnData[[#This Row],[TenureMonths]]&lt;=11,"0-11",IF(ChurnData[[#This Row],[TenureMonths]]&lt;=23,"12-23",IF(ChurnData[[#This Row],[TenureMonths]]&lt;=35,"24-35",IF(ChurnData[[#This Row],[TenureMonths]]&lt;=47,"36-47",IF(ChurnData[[#This Row],[TenureMonths]]&lt;=59,"48-59","60-72")))))</f>
        <v>12-23</v>
      </c>
      <c r="V1306">
        <f>IF(ChurnData[[#This Row],[Churn]]="Yes",1,0)</f>
        <v>1</v>
      </c>
    </row>
    <row r="1307" spans="1:22" x14ac:dyDescent="0.35">
      <c r="A1307" t="s">
        <v>1354</v>
      </c>
      <c r="B1307" t="s">
        <v>36</v>
      </c>
      <c r="C1307">
        <v>1</v>
      </c>
      <c r="D1307" t="s">
        <v>21</v>
      </c>
      <c r="E1307" t="s">
        <v>21</v>
      </c>
      <c r="F1307" t="s">
        <v>45</v>
      </c>
      <c r="G1307" s="2">
        <v>29</v>
      </c>
      <c r="H1307" t="s">
        <v>20</v>
      </c>
      <c r="I1307" t="s">
        <v>32</v>
      </c>
      <c r="J1307" t="s">
        <v>21</v>
      </c>
      <c r="K1307" t="s">
        <v>21</v>
      </c>
      <c r="L1307" t="s">
        <v>29</v>
      </c>
      <c r="M1307" t="s">
        <v>20</v>
      </c>
      <c r="N1307" t="s">
        <v>34</v>
      </c>
      <c r="O1307" s="1">
        <v>55.65</v>
      </c>
      <c r="P1307" s="1">
        <v>1631.97</v>
      </c>
      <c r="Q1307">
        <v>2</v>
      </c>
      <c r="R1307" t="s">
        <v>21</v>
      </c>
      <c r="S1307" t="str">
        <f>IF(ChurnData[[#This Row],[MonthlyCharges]]&lt;=30,"1. Up to 30",IF(ChurnData[[#This Row],[MonthlyCharges]]&lt;=50,"2. 31-50",IF(ChurnData[[#This Row],[MonthlyCharges]]&lt;=70,"3. 51-70",IF(ChurnData[[#This Row],[MonthlyCharges]]&lt;=90,"4. 71-90","5. Over 90"))))</f>
        <v>3. 51-70</v>
      </c>
      <c r="T1307" t="str">
        <f>IF(AND(ChurnData[[#This Row],[Contract]]="Month-to-month",ChurnData[[#This Row],[InternetService]]="Fiber optic",ChurnData[[#This Row],[TenureMonths]]&lt;=11),"High-risk","Other")</f>
        <v>Other</v>
      </c>
      <c r="U1307" t="str">
        <f>IF(ChurnData[[#This Row],[TenureMonths]]&lt;=11,"0-11",IF(ChurnData[[#This Row],[TenureMonths]]&lt;=23,"12-23",IF(ChurnData[[#This Row],[TenureMonths]]&lt;=35,"24-35",IF(ChurnData[[#This Row],[TenureMonths]]&lt;=47,"36-47",IF(ChurnData[[#This Row],[TenureMonths]]&lt;=59,"48-59","60-72")))))</f>
        <v>24-35</v>
      </c>
      <c r="V1307">
        <f>IF(ChurnData[[#This Row],[Churn]]="Yes",1,0)</f>
        <v>0</v>
      </c>
    </row>
    <row r="1308" spans="1:22" x14ac:dyDescent="0.35">
      <c r="A1308" t="s">
        <v>1355</v>
      </c>
      <c r="B1308" t="s">
        <v>36</v>
      </c>
      <c r="C1308">
        <v>0</v>
      </c>
      <c r="D1308" t="s">
        <v>21</v>
      </c>
      <c r="E1308" t="s">
        <v>20</v>
      </c>
      <c r="F1308" t="s">
        <v>41</v>
      </c>
      <c r="G1308" s="2">
        <v>14</v>
      </c>
      <c r="H1308" t="s">
        <v>20</v>
      </c>
      <c r="I1308" t="s">
        <v>32</v>
      </c>
      <c r="J1308" t="s">
        <v>21</v>
      </c>
      <c r="K1308" t="s">
        <v>21</v>
      </c>
      <c r="L1308" t="s">
        <v>33</v>
      </c>
      <c r="M1308" t="s">
        <v>21</v>
      </c>
      <c r="N1308" t="s">
        <v>43</v>
      </c>
      <c r="O1308" s="1">
        <v>64.83</v>
      </c>
      <c r="P1308" s="1">
        <v>908.1</v>
      </c>
      <c r="Q1308">
        <v>2</v>
      </c>
      <c r="R1308" t="s">
        <v>21</v>
      </c>
      <c r="S1308" t="str">
        <f>IF(ChurnData[[#This Row],[MonthlyCharges]]&lt;=30,"1. Up to 30",IF(ChurnData[[#This Row],[MonthlyCharges]]&lt;=50,"2. 31-50",IF(ChurnData[[#This Row],[MonthlyCharges]]&lt;=70,"3. 51-70",IF(ChurnData[[#This Row],[MonthlyCharges]]&lt;=90,"4. 71-90","5. Over 90"))))</f>
        <v>3. 51-70</v>
      </c>
      <c r="T1308" t="str">
        <f>IF(AND(ChurnData[[#This Row],[Contract]]="Month-to-month",ChurnData[[#This Row],[InternetService]]="Fiber optic",ChurnData[[#This Row],[TenureMonths]]&lt;=11),"High-risk","Other")</f>
        <v>Other</v>
      </c>
      <c r="U1308" t="str">
        <f>IF(ChurnData[[#This Row],[TenureMonths]]&lt;=11,"0-11",IF(ChurnData[[#This Row],[TenureMonths]]&lt;=23,"12-23",IF(ChurnData[[#This Row],[TenureMonths]]&lt;=35,"24-35",IF(ChurnData[[#This Row],[TenureMonths]]&lt;=47,"36-47",IF(ChurnData[[#This Row],[TenureMonths]]&lt;=59,"48-59","60-72")))))</f>
        <v>12-23</v>
      </c>
      <c r="V1308">
        <f>IF(ChurnData[[#This Row],[Churn]]="Yes",1,0)</f>
        <v>0</v>
      </c>
    </row>
    <row r="1309" spans="1:22" x14ac:dyDescent="0.35">
      <c r="A1309" t="s">
        <v>1356</v>
      </c>
      <c r="B1309" t="s">
        <v>19</v>
      </c>
      <c r="C1309">
        <v>0</v>
      </c>
      <c r="D1309" t="s">
        <v>20</v>
      </c>
      <c r="E1309" t="s">
        <v>20</v>
      </c>
      <c r="F1309" t="s">
        <v>45</v>
      </c>
      <c r="G1309" s="2">
        <v>57</v>
      </c>
      <c r="H1309" t="s">
        <v>20</v>
      </c>
      <c r="I1309" t="s">
        <v>32</v>
      </c>
      <c r="J1309" t="s">
        <v>21</v>
      </c>
      <c r="K1309" t="s">
        <v>20</v>
      </c>
      <c r="L1309" t="s">
        <v>24</v>
      </c>
      <c r="M1309" t="s">
        <v>20</v>
      </c>
      <c r="N1309" t="s">
        <v>43</v>
      </c>
      <c r="O1309" s="1">
        <v>51.78</v>
      </c>
      <c r="P1309" s="1">
        <v>2874.27</v>
      </c>
      <c r="Q1309">
        <v>1</v>
      </c>
      <c r="R1309" t="s">
        <v>21</v>
      </c>
      <c r="S1309" t="str">
        <f>IF(ChurnData[[#This Row],[MonthlyCharges]]&lt;=30,"1. Up to 30",IF(ChurnData[[#This Row],[MonthlyCharges]]&lt;=50,"2. 31-50",IF(ChurnData[[#This Row],[MonthlyCharges]]&lt;=70,"3. 51-70",IF(ChurnData[[#This Row],[MonthlyCharges]]&lt;=90,"4. 71-90","5. Over 90"))))</f>
        <v>3. 51-70</v>
      </c>
      <c r="T1309" t="str">
        <f>IF(AND(ChurnData[[#This Row],[Contract]]="Month-to-month",ChurnData[[#This Row],[InternetService]]="Fiber optic",ChurnData[[#This Row],[TenureMonths]]&lt;=11),"High-risk","Other")</f>
        <v>Other</v>
      </c>
      <c r="U1309" t="str">
        <f>IF(ChurnData[[#This Row],[TenureMonths]]&lt;=11,"0-11",IF(ChurnData[[#This Row],[TenureMonths]]&lt;=23,"12-23",IF(ChurnData[[#This Row],[TenureMonths]]&lt;=35,"24-35",IF(ChurnData[[#This Row],[TenureMonths]]&lt;=47,"36-47",IF(ChurnData[[#This Row],[TenureMonths]]&lt;=59,"48-59","60-72")))))</f>
        <v>48-59</v>
      </c>
      <c r="V1309">
        <f>IF(ChurnData[[#This Row],[Churn]]="Yes",1,0)</f>
        <v>0</v>
      </c>
    </row>
    <row r="1310" spans="1:22" x14ac:dyDescent="0.35">
      <c r="A1310" t="s">
        <v>1357</v>
      </c>
      <c r="B1310" t="s">
        <v>36</v>
      </c>
      <c r="C1310">
        <v>0</v>
      </c>
      <c r="D1310" t="s">
        <v>21</v>
      </c>
      <c r="E1310" t="s">
        <v>21</v>
      </c>
      <c r="F1310" t="s">
        <v>27</v>
      </c>
      <c r="G1310" s="2">
        <v>19</v>
      </c>
      <c r="H1310" t="s">
        <v>20</v>
      </c>
      <c r="I1310" t="s">
        <v>23</v>
      </c>
      <c r="J1310" t="s">
        <v>20</v>
      </c>
      <c r="K1310" t="s">
        <v>20</v>
      </c>
      <c r="L1310" t="s">
        <v>33</v>
      </c>
      <c r="M1310" t="s">
        <v>20</v>
      </c>
      <c r="N1310" t="s">
        <v>34</v>
      </c>
      <c r="O1310" s="1">
        <v>87.23</v>
      </c>
      <c r="P1310" s="1">
        <v>1643.71</v>
      </c>
      <c r="Q1310">
        <v>1</v>
      </c>
      <c r="R1310" t="s">
        <v>20</v>
      </c>
      <c r="S1310" t="str">
        <f>IF(ChurnData[[#This Row],[MonthlyCharges]]&lt;=30,"1. Up to 30",IF(ChurnData[[#This Row],[MonthlyCharges]]&lt;=50,"2. 31-50",IF(ChurnData[[#This Row],[MonthlyCharges]]&lt;=70,"3. 51-70",IF(ChurnData[[#This Row],[MonthlyCharges]]&lt;=90,"4. 71-90","5. Over 90"))))</f>
        <v>4. 71-90</v>
      </c>
      <c r="T1310" t="str">
        <f>IF(AND(ChurnData[[#This Row],[Contract]]="Month-to-month",ChurnData[[#This Row],[InternetService]]="Fiber optic",ChurnData[[#This Row],[TenureMonths]]&lt;=11),"High-risk","Other")</f>
        <v>Other</v>
      </c>
      <c r="U1310" t="str">
        <f>IF(ChurnData[[#This Row],[TenureMonths]]&lt;=11,"0-11",IF(ChurnData[[#This Row],[TenureMonths]]&lt;=23,"12-23",IF(ChurnData[[#This Row],[TenureMonths]]&lt;=35,"24-35",IF(ChurnData[[#This Row],[TenureMonths]]&lt;=47,"36-47",IF(ChurnData[[#This Row],[TenureMonths]]&lt;=59,"48-59","60-72")))))</f>
        <v>12-23</v>
      </c>
      <c r="V1310">
        <f>IF(ChurnData[[#This Row],[Churn]]="Yes",1,0)</f>
        <v>1</v>
      </c>
    </row>
    <row r="1311" spans="1:22" x14ac:dyDescent="0.35">
      <c r="A1311" t="s">
        <v>1358</v>
      </c>
      <c r="B1311" t="s">
        <v>36</v>
      </c>
      <c r="C1311">
        <v>0</v>
      </c>
      <c r="D1311" t="s">
        <v>21</v>
      </c>
      <c r="E1311" t="s">
        <v>21</v>
      </c>
      <c r="F1311" t="s">
        <v>41</v>
      </c>
      <c r="G1311" s="2">
        <v>63</v>
      </c>
      <c r="H1311" t="s">
        <v>20</v>
      </c>
      <c r="I1311" t="s">
        <v>32</v>
      </c>
      <c r="J1311" t="s">
        <v>21</v>
      </c>
      <c r="K1311" t="s">
        <v>20</v>
      </c>
      <c r="L1311" t="s">
        <v>24</v>
      </c>
      <c r="M1311" t="s">
        <v>20</v>
      </c>
      <c r="N1311" t="s">
        <v>30</v>
      </c>
      <c r="O1311" s="1">
        <v>62.33</v>
      </c>
      <c r="P1311" s="1">
        <v>3963.19</v>
      </c>
      <c r="Q1311">
        <v>1</v>
      </c>
      <c r="R1311" t="s">
        <v>21</v>
      </c>
      <c r="S1311" t="str">
        <f>IF(ChurnData[[#This Row],[MonthlyCharges]]&lt;=30,"1. Up to 30",IF(ChurnData[[#This Row],[MonthlyCharges]]&lt;=50,"2. 31-50",IF(ChurnData[[#This Row],[MonthlyCharges]]&lt;=70,"3. 51-70",IF(ChurnData[[#This Row],[MonthlyCharges]]&lt;=90,"4. 71-90","5. Over 90"))))</f>
        <v>3. 51-70</v>
      </c>
      <c r="T1311" t="str">
        <f>IF(AND(ChurnData[[#This Row],[Contract]]="Month-to-month",ChurnData[[#This Row],[InternetService]]="Fiber optic",ChurnData[[#This Row],[TenureMonths]]&lt;=11),"High-risk","Other")</f>
        <v>Other</v>
      </c>
      <c r="U1311" t="str">
        <f>IF(ChurnData[[#This Row],[TenureMonths]]&lt;=11,"0-11",IF(ChurnData[[#This Row],[TenureMonths]]&lt;=23,"12-23",IF(ChurnData[[#This Row],[TenureMonths]]&lt;=35,"24-35",IF(ChurnData[[#This Row],[TenureMonths]]&lt;=47,"36-47",IF(ChurnData[[#This Row],[TenureMonths]]&lt;=59,"48-59","60-72")))))</f>
        <v>60-72</v>
      </c>
      <c r="V1311">
        <f>IF(ChurnData[[#This Row],[Churn]]="Yes",1,0)</f>
        <v>0</v>
      </c>
    </row>
    <row r="1312" spans="1:22" x14ac:dyDescent="0.35">
      <c r="A1312" t="s">
        <v>1359</v>
      </c>
      <c r="B1312" t="s">
        <v>36</v>
      </c>
      <c r="C1312">
        <v>1</v>
      </c>
      <c r="D1312" t="s">
        <v>20</v>
      </c>
      <c r="E1312" t="s">
        <v>21</v>
      </c>
      <c r="F1312" t="s">
        <v>39</v>
      </c>
      <c r="G1312" s="2">
        <v>20</v>
      </c>
      <c r="H1312" t="s">
        <v>20</v>
      </c>
      <c r="I1312" t="s">
        <v>21</v>
      </c>
      <c r="J1312" t="s">
        <v>28</v>
      </c>
      <c r="K1312" t="s">
        <v>28</v>
      </c>
      <c r="L1312" t="s">
        <v>33</v>
      </c>
      <c r="M1312" t="s">
        <v>20</v>
      </c>
      <c r="N1312" t="s">
        <v>34</v>
      </c>
      <c r="O1312" s="1">
        <v>31.67</v>
      </c>
      <c r="P1312" s="1">
        <v>634.92999999999995</v>
      </c>
      <c r="Q1312">
        <v>0</v>
      </c>
      <c r="R1312" t="s">
        <v>21</v>
      </c>
      <c r="S1312" t="str">
        <f>IF(ChurnData[[#This Row],[MonthlyCharges]]&lt;=30,"1. Up to 30",IF(ChurnData[[#This Row],[MonthlyCharges]]&lt;=50,"2. 31-50",IF(ChurnData[[#This Row],[MonthlyCharges]]&lt;=70,"3. 51-70",IF(ChurnData[[#This Row],[MonthlyCharges]]&lt;=90,"4. 71-90","5. Over 90"))))</f>
        <v>2. 31-50</v>
      </c>
      <c r="T1312" t="str">
        <f>IF(AND(ChurnData[[#This Row],[Contract]]="Month-to-month",ChurnData[[#This Row],[InternetService]]="Fiber optic",ChurnData[[#This Row],[TenureMonths]]&lt;=11),"High-risk","Other")</f>
        <v>Other</v>
      </c>
      <c r="U1312" t="str">
        <f>IF(ChurnData[[#This Row],[TenureMonths]]&lt;=11,"0-11",IF(ChurnData[[#This Row],[TenureMonths]]&lt;=23,"12-23",IF(ChurnData[[#This Row],[TenureMonths]]&lt;=35,"24-35",IF(ChurnData[[#This Row],[TenureMonths]]&lt;=47,"36-47",IF(ChurnData[[#This Row],[TenureMonths]]&lt;=59,"48-59","60-72")))))</f>
        <v>12-23</v>
      </c>
      <c r="V1312">
        <f>IF(ChurnData[[#This Row],[Churn]]="Yes",1,0)</f>
        <v>0</v>
      </c>
    </row>
    <row r="1313" spans="1:22" x14ac:dyDescent="0.35">
      <c r="A1313" t="s">
        <v>1360</v>
      </c>
      <c r="B1313" t="s">
        <v>19</v>
      </c>
      <c r="C1313">
        <v>0</v>
      </c>
      <c r="D1313" t="s">
        <v>21</v>
      </c>
      <c r="E1313" t="s">
        <v>21</v>
      </c>
      <c r="F1313" t="s">
        <v>37</v>
      </c>
      <c r="G1313" s="2">
        <v>40</v>
      </c>
      <c r="H1313" t="s">
        <v>20</v>
      </c>
      <c r="I1313" t="s">
        <v>32</v>
      </c>
      <c r="J1313" t="s">
        <v>20</v>
      </c>
      <c r="K1313" t="s">
        <v>21</v>
      </c>
      <c r="L1313" t="s">
        <v>29</v>
      </c>
      <c r="M1313" t="s">
        <v>21</v>
      </c>
      <c r="N1313" t="s">
        <v>30</v>
      </c>
      <c r="O1313" s="1">
        <v>51.07</v>
      </c>
      <c r="P1313" s="1">
        <v>2043.78</v>
      </c>
      <c r="Q1313">
        <v>2</v>
      </c>
      <c r="R1313" t="s">
        <v>21</v>
      </c>
      <c r="S1313" t="str">
        <f>IF(ChurnData[[#This Row],[MonthlyCharges]]&lt;=30,"1. Up to 30",IF(ChurnData[[#This Row],[MonthlyCharges]]&lt;=50,"2. 31-50",IF(ChurnData[[#This Row],[MonthlyCharges]]&lt;=70,"3. 51-70",IF(ChurnData[[#This Row],[MonthlyCharges]]&lt;=90,"4. 71-90","5. Over 90"))))</f>
        <v>3. 51-70</v>
      </c>
      <c r="T1313" t="str">
        <f>IF(AND(ChurnData[[#This Row],[Contract]]="Month-to-month",ChurnData[[#This Row],[InternetService]]="Fiber optic",ChurnData[[#This Row],[TenureMonths]]&lt;=11),"High-risk","Other")</f>
        <v>Other</v>
      </c>
      <c r="U1313" t="str">
        <f>IF(ChurnData[[#This Row],[TenureMonths]]&lt;=11,"0-11",IF(ChurnData[[#This Row],[TenureMonths]]&lt;=23,"12-23",IF(ChurnData[[#This Row],[TenureMonths]]&lt;=35,"24-35",IF(ChurnData[[#This Row],[TenureMonths]]&lt;=47,"36-47",IF(ChurnData[[#This Row],[TenureMonths]]&lt;=59,"48-59","60-72")))))</f>
        <v>36-47</v>
      </c>
      <c r="V1313">
        <f>IF(ChurnData[[#This Row],[Churn]]="Yes",1,0)</f>
        <v>0</v>
      </c>
    </row>
    <row r="1314" spans="1:22" x14ac:dyDescent="0.35">
      <c r="A1314" t="s">
        <v>1361</v>
      </c>
      <c r="B1314" t="s">
        <v>19</v>
      </c>
      <c r="C1314">
        <v>0</v>
      </c>
      <c r="D1314" t="s">
        <v>20</v>
      </c>
      <c r="E1314" t="s">
        <v>21</v>
      </c>
      <c r="F1314" t="s">
        <v>22</v>
      </c>
      <c r="G1314" s="2">
        <v>55</v>
      </c>
      <c r="H1314" t="s">
        <v>20</v>
      </c>
      <c r="I1314" t="s">
        <v>21</v>
      </c>
      <c r="J1314" t="s">
        <v>28</v>
      </c>
      <c r="K1314" t="s">
        <v>28</v>
      </c>
      <c r="L1314" t="s">
        <v>24</v>
      </c>
      <c r="M1314" t="s">
        <v>20</v>
      </c>
      <c r="N1314" t="s">
        <v>25</v>
      </c>
      <c r="O1314" s="1">
        <v>26.56</v>
      </c>
      <c r="P1314" s="1">
        <v>1424.53</v>
      </c>
      <c r="Q1314">
        <v>5</v>
      </c>
      <c r="R1314" t="s">
        <v>21</v>
      </c>
      <c r="S1314" t="str">
        <f>IF(ChurnData[[#This Row],[MonthlyCharges]]&lt;=30,"1. Up to 30",IF(ChurnData[[#This Row],[MonthlyCharges]]&lt;=50,"2. 31-50",IF(ChurnData[[#This Row],[MonthlyCharges]]&lt;=70,"3. 51-70",IF(ChurnData[[#This Row],[MonthlyCharges]]&lt;=90,"4. 71-90","5. Over 90"))))</f>
        <v>1. Up to 30</v>
      </c>
      <c r="T1314" t="str">
        <f>IF(AND(ChurnData[[#This Row],[Contract]]="Month-to-month",ChurnData[[#This Row],[InternetService]]="Fiber optic",ChurnData[[#This Row],[TenureMonths]]&lt;=11),"High-risk","Other")</f>
        <v>Other</v>
      </c>
      <c r="U1314" t="str">
        <f>IF(ChurnData[[#This Row],[TenureMonths]]&lt;=11,"0-11",IF(ChurnData[[#This Row],[TenureMonths]]&lt;=23,"12-23",IF(ChurnData[[#This Row],[TenureMonths]]&lt;=35,"24-35",IF(ChurnData[[#This Row],[TenureMonths]]&lt;=47,"36-47",IF(ChurnData[[#This Row],[TenureMonths]]&lt;=59,"48-59","60-72")))))</f>
        <v>48-59</v>
      </c>
      <c r="V1314">
        <f>IF(ChurnData[[#This Row],[Churn]]="Yes",1,0)</f>
        <v>0</v>
      </c>
    </row>
    <row r="1315" spans="1:22" x14ac:dyDescent="0.35">
      <c r="A1315" t="s">
        <v>1362</v>
      </c>
      <c r="B1315" t="s">
        <v>36</v>
      </c>
      <c r="C1315">
        <v>0</v>
      </c>
      <c r="D1315" t="s">
        <v>21</v>
      </c>
      <c r="E1315" t="s">
        <v>21</v>
      </c>
      <c r="F1315" t="s">
        <v>37</v>
      </c>
      <c r="G1315" s="2">
        <v>14</v>
      </c>
      <c r="H1315" t="s">
        <v>20</v>
      </c>
      <c r="I1315" t="s">
        <v>23</v>
      </c>
      <c r="J1315" t="s">
        <v>21</v>
      </c>
      <c r="K1315" t="s">
        <v>21</v>
      </c>
      <c r="L1315" t="s">
        <v>33</v>
      </c>
      <c r="M1315" t="s">
        <v>20</v>
      </c>
      <c r="N1315" t="s">
        <v>43</v>
      </c>
      <c r="O1315" s="1">
        <v>71.17</v>
      </c>
      <c r="P1315" s="1">
        <v>981.41</v>
      </c>
      <c r="Q1315">
        <v>3</v>
      </c>
      <c r="R1315" t="s">
        <v>20</v>
      </c>
      <c r="S1315" t="str">
        <f>IF(ChurnData[[#This Row],[MonthlyCharges]]&lt;=30,"1. Up to 30",IF(ChurnData[[#This Row],[MonthlyCharges]]&lt;=50,"2. 31-50",IF(ChurnData[[#This Row],[MonthlyCharges]]&lt;=70,"3. 51-70",IF(ChurnData[[#This Row],[MonthlyCharges]]&lt;=90,"4. 71-90","5. Over 90"))))</f>
        <v>4. 71-90</v>
      </c>
      <c r="T1315" t="str">
        <f>IF(AND(ChurnData[[#This Row],[Contract]]="Month-to-month",ChurnData[[#This Row],[InternetService]]="Fiber optic",ChurnData[[#This Row],[TenureMonths]]&lt;=11),"High-risk","Other")</f>
        <v>Other</v>
      </c>
      <c r="U1315" t="str">
        <f>IF(ChurnData[[#This Row],[TenureMonths]]&lt;=11,"0-11",IF(ChurnData[[#This Row],[TenureMonths]]&lt;=23,"12-23",IF(ChurnData[[#This Row],[TenureMonths]]&lt;=35,"24-35",IF(ChurnData[[#This Row],[TenureMonths]]&lt;=47,"36-47",IF(ChurnData[[#This Row],[TenureMonths]]&lt;=59,"48-59","60-72")))))</f>
        <v>12-23</v>
      </c>
      <c r="V1315">
        <f>IF(ChurnData[[#This Row],[Churn]]="Yes",1,0)</f>
        <v>1</v>
      </c>
    </row>
    <row r="1316" spans="1:22" x14ac:dyDescent="0.35">
      <c r="A1316" t="s">
        <v>1363</v>
      </c>
      <c r="B1316" t="s">
        <v>19</v>
      </c>
      <c r="C1316">
        <v>0</v>
      </c>
      <c r="D1316" t="s">
        <v>21</v>
      </c>
      <c r="E1316" t="s">
        <v>20</v>
      </c>
      <c r="F1316" t="s">
        <v>58</v>
      </c>
      <c r="G1316" s="2">
        <v>12</v>
      </c>
      <c r="H1316" t="s">
        <v>20</v>
      </c>
      <c r="I1316" t="s">
        <v>23</v>
      </c>
      <c r="J1316" t="s">
        <v>21</v>
      </c>
      <c r="K1316" t="s">
        <v>21</v>
      </c>
      <c r="L1316" t="s">
        <v>33</v>
      </c>
      <c r="M1316" t="s">
        <v>21</v>
      </c>
      <c r="N1316" t="s">
        <v>43</v>
      </c>
      <c r="O1316" s="1">
        <v>78.11</v>
      </c>
      <c r="P1316" s="1">
        <v>911.83</v>
      </c>
      <c r="Q1316">
        <v>0</v>
      </c>
      <c r="R1316" t="s">
        <v>21</v>
      </c>
      <c r="S1316" t="str">
        <f>IF(ChurnData[[#This Row],[MonthlyCharges]]&lt;=30,"1. Up to 30",IF(ChurnData[[#This Row],[MonthlyCharges]]&lt;=50,"2. 31-50",IF(ChurnData[[#This Row],[MonthlyCharges]]&lt;=70,"3. 51-70",IF(ChurnData[[#This Row],[MonthlyCharges]]&lt;=90,"4. 71-90","5. Over 90"))))</f>
        <v>4. 71-90</v>
      </c>
      <c r="T1316" t="str">
        <f>IF(AND(ChurnData[[#This Row],[Contract]]="Month-to-month",ChurnData[[#This Row],[InternetService]]="Fiber optic",ChurnData[[#This Row],[TenureMonths]]&lt;=11),"High-risk","Other")</f>
        <v>Other</v>
      </c>
      <c r="U1316" t="str">
        <f>IF(ChurnData[[#This Row],[TenureMonths]]&lt;=11,"0-11",IF(ChurnData[[#This Row],[TenureMonths]]&lt;=23,"12-23",IF(ChurnData[[#This Row],[TenureMonths]]&lt;=35,"24-35",IF(ChurnData[[#This Row],[TenureMonths]]&lt;=47,"36-47",IF(ChurnData[[#This Row],[TenureMonths]]&lt;=59,"48-59","60-72")))))</f>
        <v>12-23</v>
      </c>
      <c r="V1316">
        <f>IF(ChurnData[[#This Row],[Churn]]="Yes",1,0)</f>
        <v>0</v>
      </c>
    </row>
    <row r="1317" spans="1:22" x14ac:dyDescent="0.35">
      <c r="A1317" t="s">
        <v>1364</v>
      </c>
      <c r="B1317" t="s">
        <v>36</v>
      </c>
      <c r="C1317">
        <v>0</v>
      </c>
      <c r="D1317" t="s">
        <v>21</v>
      </c>
      <c r="E1317" t="s">
        <v>21</v>
      </c>
      <c r="F1317" t="s">
        <v>39</v>
      </c>
      <c r="G1317" s="2">
        <v>8</v>
      </c>
      <c r="H1317" t="s">
        <v>20</v>
      </c>
      <c r="I1317" t="s">
        <v>32</v>
      </c>
      <c r="J1317" t="s">
        <v>20</v>
      </c>
      <c r="K1317" t="s">
        <v>20</v>
      </c>
      <c r="L1317" t="s">
        <v>33</v>
      </c>
      <c r="M1317" t="s">
        <v>20</v>
      </c>
      <c r="N1317" t="s">
        <v>34</v>
      </c>
      <c r="O1317" s="1">
        <v>65.13</v>
      </c>
      <c r="P1317" s="1">
        <v>526.46</v>
      </c>
      <c r="Q1317">
        <v>0</v>
      </c>
      <c r="R1317" t="s">
        <v>21</v>
      </c>
      <c r="S1317" t="str">
        <f>IF(ChurnData[[#This Row],[MonthlyCharges]]&lt;=30,"1. Up to 30",IF(ChurnData[[#This Row],[MonthlyCharges]]&lt;=50,"2. 31-50",IF(ChurnData[[#This Row],[MonthlyCharges]]&lt;=70,"3. 51-70",IF(ChurnData[[#This Row],[MonthlyCharges]]&lt;=90,"4. 71-90","5. Over 90"))))</f>
        <v>3. 51-70</v>
      </c>
      <c r="T1317" t="str">
        <f>IF(AND(ChurnData[[#This Row],[Contract]]="Month-to-month",ChurnData[[#This Row],[InternetService]]="Fiber optic",ChurnData[[#This Row],[TenureMonths]]&lt;=11),"High-risk","Other")</f>
        <v>Other</v>
      </c>
      <c r="U1317" t="str">
        <f>IF(ChurnData[[#This Row],[TenureMonths]]&lt;=11,"0-11",IF(ChurnData[[#This Row],[TenureMonths]]&lt;=23,"12-23",IF(ChurnData[[#This Row],[TenureMonths]]&lt;=35,"24-35",IF(ChurnData[[#This Row],[TenureMonths]]&lt;=47,"36-47",IF(ChurnData[[#This Row],[TenureMonths]]&lt;=59,"48-59","60-72")))))</f>
        <v>0-11</v>
      </c>
      <c r="V1317">
        <f>IF(ChurnData[[#This Row],[Churn]]="Yes",1,0)</f>
        <v>0</v>
      </c>
    </row>
    <row r="1318" spans="1:22" x14ac:dyDescent="0.35">
      <c r="A1318" t="s">
        <v>1365</v>
      </c>
      <c r="B1318" t="s">
        <v>36</v>
      </c>
      <c r="C1318">
        <v>0</v>
      </c>
      <c r="D1318" t="s">
        <v>21</v>
      </c>
      <c r="E1318" t="s">
        <v>21</v>
      </c>
      <c r="F1318" t="s">
        <v>49</v>
      </c>
      <c r="G1318" s="2">
        <v>18</v>
      </c>
      <c r="H1318" t="s">
        <v>20</v>
      </c>
      <c r="I1318" t="s">
        <v>32</v>
      </c>
      <c r="J1318" t="s">
        <v>21</v>
      </c>
      <c r="K1318" t="s">
        <v>21</v>
      </c>
      <c r="L1318" t="s">
        <v>33</v>
      </c>
      <c r="M1318" t="s">
        <v>20</v>
      </c>
      <c r="N1318" t="s">
        <v>25</v>
      </c>
      <c r="O1318" s="1">
        <v>53.16</v>
      </c>
      <c r="P1318" s="1">
        <v>929.93</v>
      </c>
      <c r="Q1318">
        <v>1</v>
      </c>
      <c r="R1318" t="s">
        <v>20</v>
      </c>
      <c r="S1318" t="str">
        <f>IF(ChurnData[[#This Row],[MonthlyCharges]]&lt;=30,"1. Up to 30",IF(ChurnData[[#This Row],[MonthlyCharges]]&lt;=50,"2. 31-50",IF(ChurnData[[#This Row],[MonthlyCharges]]&lt;=70,"3. 51-70",IF(ChurnData[[#This Row],[MonthlyCharges]]&lt;=90,"4. 71-90","5. Over 90"))))</f>
        <v>3. 51-70</v>
      </c>
      <c r="T1318" t="str">
        <f>IF(AND(ChurnData[[#This Row],[Contract]]="Month-to-month",ChurnData[[#This Row],[InternetService]]="Fiber optic",ChurnData[[#This Row],[TenureMonths]]&lt;=11),"High-risk","Other")</f>
        <v>Other</v>
      </c>
      <c r="U1318" t="str">
        <f>IF(ChurnData[[#This Row],[TenureMonths]]&lt;=11,"0-11",IF(ChurnData[[#This Row],[TenureMonths]]&lt;=23,"12-23",IF(ChurnData[[#This Row],[TenureMonths]]&lt;=35,"24-35",IF(ChurnData[[#This Row],[TenureMonths]]&lt;=47,"36-47",IF(ChurnData[[#This Row],[TenureMonths]]&lt;=59,"48-59","60-72")))))</f>
        <v>12-23</v>
      </c>
      <c r="V1318">
        <f>IF(ChurnData[[#This Row],[Churn]]="Yes",1,0)</f>
        <v>1</v>
      </c>
    </row>
    <row r="1319" spans="1:22" x14ac:dyDescent="0.35">
      <c r="A1319" t="s">
        <v>1366</v>
      </c>
      <c r="B1319" t="s">
        <v>36</v>
      </c>
      <c r="C1319">
        <v>0</v>
      </c>
      <c r="D1319" t="s">
        <v>20</v>
      </c>
      <c r="E1319" t="s">
        <v>20</v>
      </c>
      <c r="F1319" t="s">
        <v>65</v>
      </c>
      <c r="G1319" s="2">
        <v>48</v>
      </c>
      <c r="H1319" t="s">
        <v>20</v>
      </c>
      <c r="I1319" t="s">
        <v>21</v>
      </c>
      <c r="J1319" t="s">
        <v>28</v>
      </c>
      <c r="K1319" t="s">
        <v>28</v>
      </c>
      <c r="L1319" t="s">
        <v>24</v>
      </c>
      <c r="M1319" t="s">
        <v>20</v>
      </c>
      <c r="N1319" t="s">
        <v>34</v>
      </c>
      <c r="O1319" s="1">
        <v>29.69</v>
      </c>
      <c r="P1319" s="1">
        <v>1460.89</v>
      </c>
      <c r="Q1319">
        <v>0</v>
      </c>
      <c r="R1319" t="s">
        <v>21</v>
      </c>
      <c r="S1319" t="str">
        <f>IF(ChurnData[[#This Row],[MonthlyCharges]]&lt;=30,"1. Up to 30",IF(ChurnData[[#This Row],[MonthlyCharges]]&lt;=50,"2. 31-50",IF(ChurnData[[#This Row],[MonthlyCharges]]&lt;=70,"3. 51-70",IF(ChurnData[[#This Row],[MonthlyCharges]]&lt;=90,"4. 71-90","5. Over 90"))))</f>
        <v>1. Up to 30</v>
      </c>
      <c r="T1319" t="str">
        <f>IF(AND(ChurnData[[#This Row],[Contract]]="Month-to-month",ChurnData[[#This Row],[InternetService]]="Fiber optic",ChurnData[[#This Row],[TenureMonths]]&lt;=11),"High-risk","Other")</f>
        <v>Other</v>
      </c>
      <c r="U1319" t="str">
        <f>IF(ChurnData[[#This Row],[TenureMonths]]&lt;=11,"0-11",IF(ChurnData[[#This Row],[TenureMonths]]&lt;=23,"12-23",IF(ChurnData[[#This Row],[TenureMonths]]&lt;=35,"24-35",IF(ChurnData[[#This Row],[TenureMonths]]&lt;=47,"36-47",IF(ChurnData[[#This Row],[TenureMonths]]&lt;=59,"48-59","60-72")))))</f>
        <v>48-59</v>
      </c>
      <c r="V1319">
        <f>IF(ChurnData[[#This Row],[Churn]]="Yes",1,0)</f>
        <v>0</v>
      </c>
    </row>
    <row r="1320" spans="1:22" x14ac:dyDescent="0.35">
      <c r="A1320" t="s">
        <v>1367</v>
      </c>
      <c r="B1320" t="s">
        <v>36</v>
      </c>
      <c r="C1320">
        <v>0</v>
      </c>
      <c r="D1320" t="s">
        <v>21</v>
      </c>
      <c r="E1320" t="s">
        <v>21</v>
      </c>
      <c r="F1320" t="s">
        <v>58</v>
      </c>
      <c r="G1320" s="2">
        <v>9</v>
      </c>
      <c r="H1320" t="s">
        <v>20</v>
      </c>
      <c r="I1320" t="s">
        <v>32</v>
      </c>
      <c r="J1320" t="s">
        <v>21</v>
      </c>
      <c r="K1320" t="s">
        <v>21</v>
      </c>
      <c r="L1320" t="s">
        <v>33</v>
      </c>
      <c r="M1320" t="s">
        <v>21</v>
      </c>
      <c r="N1320" t="s">
        <v>25</v>
      </c>
      <c r="O1320" s="1">
        <v>61.06</v>
      </c>
      <c r="P1320" s="1">
        <v>535.5</v>
      </c>
      <c r="Q1320">
        <v>1</v>
      </c>
      <c r="R1320" t="s">
        <v>21</v>
      </c>
      <c r="S1320" t="str">
        <f>IF(ChurnData[[#This Row],[MonthlyCharges]]&lt;=30,"1. Up to 30",IF(ChurnData[[#This Row],[MonthlyCharges]]&lt;=50,"2. 31-50",IF(ChurnData[[#This Row],[MonthlyCharges]]&lt;=70,"3. 51-70",IF(ChurnData[[#This Row],[MonthlyCharges]]&lt;=90,"4. 71-90","5. Over 90"))))</f>
        <v>3. 51-70</v>
      </c>
      <c r="T1320" t="str">
        <f>IF(AND(ChurnData[[#This Row],[Contract]]="Month-to-month",ChurnData[[#This Row],[InternetService]]="Fiber optic",ChurnData[[#This Row],[TenureMonths]]&lt;=11),"High-risk","Other")</f>
        <v>Other</v>
      </c>
      <c r="U1320" t="str">
        <f>IF(ChurnData[[#This Row],[TenureMonths]]&lt;=11,"0-11",IF(ChurnData[[#This Row],[TenureMonths]]&lt;=23,"12-23",IF(ChurnData[[#This Row],[TenureMonths]]&lt;=35,"24-35",IF(ChurnData[[#This Row],[TenureMonths]]&lt;=47,"36-47",IF(ChurnData[[#This Row],[TenureMonths]]&lt;=59,"48-59","60-72")))))</f>
        <v>0-11</v>
      </c>
      <c r="V1320">
        <f>IF(ChurnData[[#This Row],[Churn]]="Yes",1,0)</f>
        <v>0</v>
      </c>
    </row>
    <row r="1321" spans="1:22" x14ac:dyDescent="0.35">
      <c r="A1321" t="s">
        <v>1368</v>
      </c>
      <c r="B1321" t="s">
        <v>19</v>
      </c>
      <c r="C1321">
        <v>0</v>
      </c>
      <c r="D1321" t="s">
        <v>21</v>
      </c>
      <c r="E1321" t="s">
        <v>21</v>
      </c>
      <c r="F1321" t="s">
        <v>22</v>
      </c>
      <c r="G1321" s="2">
        <v>5</v>
      </c>
      <c r="H1321" t="s">
        <v>20</v>
      </c>
      <c r="I1321" t="s">
        <v>23</v>
      </c>
      <c r="J1321" t="s">
        <v>20</v>
      </c>
      <c r="K1321" t="s">
        <v>20</v>
      </c>
      <c r="L1321" t="s">
        <v>33</v>
      </c>
      <c r="M1321" t="s">
        <v>20</v>
      </c>
      <c r="N1321" t="s">
        <v>30</v>
      </c>
      <c r="O1321" s="1">
        <v>87.63</v>
      </c>
      <c r="P1321" s="1">
        <v>443.92</v>
      </c>
      <c r="Q1321">
        <v>2</v>
      </c>
      <c r="R1321" t="s">
        <v>21</v>
      </c>
      <c r="S1321" t="str">
        <f>IF(ChurnData[[#This Row],[MonthlyCharges]]&lt;=30,"1. Up to 30",IF(ChurnData[[#This Row],[MonthlyCharges]]&lt;=50,"2. 31-50",IF(ChurnData[[#This Row],[MonthlyCharges]]&lt;=70,"3. 51-70",IF(ChurnData[[#This Row],[MonthlyCharges]]&lt;=90,"4. 71-90","5. Over 90"))))</f>
        <v>4. 71-90</v>
      </c>
      <c r="T1321" t="str">
        <f>IF(AND(ChurnData[[#This Row],[Contract]]="Month-to-month",ChurnData[[#This Row],[InternetService]]="Fiber optic",ChurnData[[#This Row],[TenureMonths]]&lt;=11),"High-risk","Other")</f>
        <v>High-risk</v>
      </c>
      <c r="U1321" t="str">
        <f>IF(ChurnData[[#This Row],[TenureMonths]]&lt;=11,"0-11",IF(ChurnData[[#This Row],[TenureMonths]]&lt;=23,"12-23",IF(ChurnData[[#This Row],[TenureMonths]]&lt;=35,"24-35",IF(ChurnData[[#This Row],[TenureMonths]]&lt;=47,"36-47",IF(ChurnData[[#This Row],[TenureMonths]]&lt;=59,"48-59","60-72")))))</f>
        <v>0-11</v>
      </c>
      <c r="V1321">
        <f>IF(ChurnData[[#This Row],[Churn]]="Yes",1,0)</f>
        <v>0</v>
      </c>
    </row>
    <row r="1322" spans="1:22" x14ac:dyDescent="0.35">
      <c r="A1322" t="s">
        <v>1369</v>
      </c>
      <c r="B1322" t="s">
        <v>19</v>
      </c>
      <c r="C1322">
        <v>0</v>
      </c>
      <c r="D1322" t="s">
        <v>21</v>
      </c>
      <c r="E1322" t="s">
        <v>21</v>
      </c>
      <c r="F1322" t="s">
        <v>56</v>
      </c>
      <c r="G1322" s="2">
        <v>9</v>
      </c>
      <c r="H1322" t="s">
        <v>20</v>
      </c>
      <c r="I1322" t="s">
        <v>21</v>
      </c>
      <c r="J1322" t="s">
        <v>28</v>
      </c>
      <c r="K1322" t="s">
        <v>28</v>
      </c>
      <c r="L1322" t="s">
        <v>33</v>
      </c>
      <c r="M1322" t="s">
        <v>20</v>
      </c>
      <c r="N1322" t="s">
        <v>25</v>
      </c>
      <c r="O1322" s="1">
        <v>28.66</v>
      </c>
      <c r="P1322" s="1">
        <v>263.85000000000002</v>
      </c>
      <c r="Q1322">
        <v>0</v>
      </c>
      <c r="R1322" t="s">
        <v>21</v>
      </c>
      <c r="S1322" t="str">
        <f>IF(ChurnData[[#This Row],[MonthlyCharges]]&lt;=30,"1. Up to 30",IF(ChurnData[[#This Row],[MonthlyCharges]]&lt;=50,"2. 31-50",IF(ChurnData[[#This Row],[MonthlyCharges]]&lt;=70,"3. 51-70",IF(ChurnData[[#This Row],[MonthlyCharges]]&lt;=90,"4. 71-90","5. Over 90"))))</f>
        <v>1. Up to 30</v>
      </c>
      <c r="T1322" t="str">
        <f>IF(AND(ChurnData[[#This Row],[Contract]]="Month-to-month",ChurnData[[#This Row],[InternetService]]="Fiber optic",ChurnData[[#This Row],[TenureMonths]]&lt;=11),"High-risk","Other")</f>
        <v>Other</v>
      </c>
      <c r="U1322" t="str">
        <f>IF(ChurnData[[#This Row],[TenureMonths]]&lt;=11,"0-11",IF(ChurnData[[#This Row],[TenureMonths]]&lt;=23,"12-23",IF(ChurnData[[#This Row],[TenureMonths]]&lt;=35,"24-35",IF(ChurnData[[#This Row],[TenureMonths]]&lt;=47,"36-47",IF(ChurnData[[#This Row],[TenureMonths]]&lt;=59,"48-59","60-72")))))</f>
        <v>0-11</v>
      </c>
      <c r="V1322">
        <f>IF(ChurnData[[#This Row],[Churn]]="Yes",1,0)</f>
        <v>0</v>
      </c>
    </row>
    <row r="1323" spans="1:22" x14ac:dyDescent="0.35">
      <c r="A1323" t="s">
        <v>1370</v>
      </c>
      <c r="B1323" t="s">
        <v>19</v>
      </c>
      <c r="C1323">
        <v>0</v>
      </c>
      <c r="D1323" t="s">
        <v>21</v>
      </c>
      <c r="E1323" t="s">
        <v>21</v>
      </c>
      <c r="F1323" t="s">
        <v>27</v>
      </c>
      <c r="G1323" s="2">
        <v>62</v>
      </c>
      <c r="H1323" t="s">
        <v>20</v>
      </c>
      <c r="I1323" t="s">
        <v>23</v>
      </c>
      <c r="J1323" t="s">
        <v>21</v>
      </c>
      <c r="K1323" t="s">
        <v>21</v>
      </c>
      <c r="L1323" t="s">
        <v>29</v>
      </c>
      <c r="M1323" t="s">
        <v>21</v>
      </c>
      <c r="N1323" t="s">
        <v>25</v>
      </c>
      <c r="O1323" s="1">
        <v>82.7</v>
      </c>
      <c r="P1323" s="1">
        <v>5012.16</v>
      </c>
      <c r="Q1323">
        <v>3</v>
      </c>
      <c r="R1323" t="s">
        <v>21</v>
      </c>
      <c r="S1323" t="str">
        <f>IF(ChurnData[[#This Row],[MonthlyCharges]]&lt;=30,"1. Up to 30",IF(ChurnData[[#This Row],[MonthlyCharges]]&lt;=50,"2. 31-50",IF(ChurnData[[#This Row],[MonthlyCharges]]&lt;=70,"3. 51-70",IF(ChurnData[[#This Row],[MonthlyCharges]]&lt;=90,"4. 71-90","5. Over 90"))))</f>
        <v>4. 71-90</v>
      </c>
      <c r="T1323" t="str">
        <f>IF(AND(ChurnData[[#This Row],[Contract]]="Month-to-month",ChurnData[[#This Row],[InternetService]]="Fiber optic",ChurnData[[#This Row],[TenureMonths]]&lt;=11),"High-risk","Other")</f>
        <v>Other</v>
      </c>
      <c r="U1323" t="str">
        <f>IF(ChurnData[[#This Row],[TenureMonths]]&lt;=11,"0-11",IF(ChurnData[[#This Row],[TenureMonths]]&lt;=23,"12-23",IF(ChurnData[[#This Row],[TenureMonths]]&lt;=35,"24-35",IF(ChurnData[[#This Row],[TenureMonths]]&lt;=47,"36-47",IF(ChurnData[[#This Row],[TenureMonths]]&lt;=59,"48-59","60-72")))))</f>
        <v>60-72</v>
      </c>
      <c r="V1323">
        <f>IF(ChurnData[[#This Row],[Churn]]="Yes",1,0)</f>
        <v>0</v>
      </c>
    </row>
    <row r="1324" spans="1:22" x14ac:dyDescent="0.35">
      <c r="A1324" t="s">
        <v>1371</v>
      </c>
      <c r="B1324" t="s">
        <v>19</v>
      </c>
      <c r="C1324">
        <v>0</v>
      </c>
      <c r="D1324" t="s">
        <v>21</v>
      </c>
      <c r="E1324" t="s">
        <v>21</v>
      </c>
      <c r="F1324" t="s">
        <v>22</v>
      </c>
      <c r="G1324" s="2">
        <v>15</v>
      </c>
      <c r="H1324" t="s">
        <v>20</v>
      </c>
      <c r="I1324" t="s">
        <v>23</v>
      </c>
      <c r="J1324" t="s">
        <v>20</v>
      </c>
      <c r="K1324" t="s">
        <v>21</v>
      </c>
      <c r="L1324" t="s">
        <v>33</v>
      </c>
      <c r="M1324" t="s">
        <v>20</v>
      </c>
      <c r="N1324" t="s">
        <v>30</v>
      </c>
      <c r="O1324" s="1">
        <v>96.73</v>
      </c>
      <c r="P1324" s="1">
        <v>1426.85</v>
      </c>
      <c r="Q1324">
        <v>1</v>
      </c>
      <c r="R1324" t="s">
        <v>20</v>
      </c>
      <c r="S1324" t="str">
        <f>IF(ChurnData[[#This Row],[MonthlyCharges]]&lt;=30,"1. Up to 30",IF(ChurnData[[#This Row],[MonthlyCharges]]&lt;=50,"2. 31-50",IF(ChurnData[[#This Row],[MonthlyCharges]]&lt;=70,"3. 51-70",IF(ChurnData[[#This Row],[MonthlyCharges]]&lt;=90,"4. 71-90","5. Over 90"))))</f>
        <v>5. Over 90</v>
      </c>
      <c r="T1324" t="str">
        <f>IF(AND(ChurnData[[#This Row],[Contract]]="Month-to-month",ChurnData[[#This Row],[InternetService]]="Fiber optic",ChurnData[[#This Row],[TenureMonths]]&lt;=11),"High-risk","Other")</f>
        <v>Other</v>
      </c>
      <c r="U1324" t="str">
        <f>IF(ChurnData[[#This Row],[TenureMonths]]&lt;=11,"0-11",IF(ChurnData[[#This Row],[TenureMonths]]&lt;=23,"12-23",IF(ChurnData[[#This Row],[TenureMonths]]&lt;=35,"24-35",IF(ChurnData[[#This Row],[TenureMonths]]&lt;=47,"36-47",IF(ChurnData[[#This Row],[TenureMonths]]&lt;=59,"48-59","60-72")))))</f>
        <v>12-23</v>
      </c>
      <c r="V1324">
        <f>IF(ChurnData[[#This Row],[Churn]]="Yes",1,0)</f>
        <v>1</v>
      </c>
    </row>
    <row r="1325" spans="1:22" x14ac:dyDescent="0.35">
      <c r="A1325" t="s">
        <v>1372</v>
      </c>
      <c r="B1325" t="s">
        <v>19</v>
      </c>
      <c r="C1325">
        <v>0</v>
      </c>
      <c r="D1325" t="s">
        <v>20</v>
      </c>
      <c r="E1325" t="s">
        <v>21</v>
      </c>
      <c r="F1325" t="s">
        <v>56</v>
      </c>
      <c r="G1325" s="2">
        <v>56</v>
      </c>
      <c r="H1325" t="s">
        <v>20</v>
      </c>
      <c r="I1325" t="s">
        <v>23</v>
      </c>
      <c r="J1325" t="s">
        <v>21</v>
      </c>
      <c r="K1325" t="s">
        <v>21</v>
      </c>
      <c r="L1325" t="s">
        <v>24</v>
      </c>
      <c r="M1325" t="s">
        <v>20</v>
      </c>
      <c r="N1325" t="s">
        <v>34</v>
      </c>
      <c r="O1325" s="1">
        <v>78.209999999999994</v>
      </c>
      <c r="P1325" s="1">
        <v>4350.84</v>
      </c>
      <c r="Q1325">
        <v>5</v>
      </c>
      <c r="R1325" t="s">
        <v>20</v>
      </c>
      <c r="S1325" t="str">
        <f>IF(ChurnData[[#This Row],[MonthlyCharges]]&lt;=30,"1. Up to 30",IF(ChurnData[[#This Row],[MonthlyCharges]]&lt;=50,"2. 31-50",IF(ChurnData[[#This Row],[MonthlyCharges]]&lt;=70,"3. 51-70",IF(ChurnData[[#This Row],[MonthlyCharges]]&lt;=90,"4. 71-90","5. Over 90"))))</f>
        <v>4. 71-90</v>
      </c>
      <c r="T1325" t="str">
        <f>IF(AND(ChurnData[[#This Row],[Contract]]="Month-to-month",ChurnData[[#This Row],[InternetService]]="Fiber optic",ChurnData[[#This Row],[TenureMonths]]&lt;=11),"High-risk","Other")</f>
        <v>Other</v>
      </c>
      <c r="U1325" t="str">
        <f>IF(ChurnData[[#This Row],[TenureMonths]]&lt;=11,"0-11",IF(ChurnData[[#This Row],[TenureMonths]]&lt;=23,"12-23",IF(ChurnData[[#This Row],[TenureMonths]]&lt;=35,"24-35",IF(ChurnData[[#This Row],[TenureMonths]]&lt;=47,"36-47",IF(ChurnData[[#This Row],[TenureMonths]]&lt;=59,"48-59","60-72")))))</f>
        <v>48-59</v>
      </c>
      <c r="V1325">
        <f>IF(ChurnData[[#This Row],[Churn]]="Yes",1,0)</f>
        <v>1</v>
      </c>
    </row>
    <row r="1326" spans="1:22" x14ac:dyDescent="0.35">
      <c r="A1326" t="s">
        <v>1373</v>
      </c>
      <c r="B1326" t="s">
        <v>36</v>
      </c>
      <c r="C1326">
        <v>0</v>
      </c>
      <c r="D1326" t="s">
        <v>21</v>
      </c>
      <c r="E1326" t="s">
        <v>21</v>
      </c>
      <c r="F1326" t="s">
        <v>49</v>
      </c>
      <c r="G1326" s="2">
        <v>72</v>
      </c>
      <c r="H1326" t="s">
        <v>20</v>
      </c>
      <c r="I1326" t="s">
        <v>23</v>
      </c>
      <c r="J1326" t="s">
        <v>21</v>
      </c>
      <c r="K1326" t="s">
        <v>21</v>
      </c>
      <c r="L1326" t="s">
        <v>24</v>
      </c>
      <c r="M1326" t="s">
        <v>21</v>
      </c>
      <c r="N1326" t="s">
        <v>25</v>
      </c>
      <c r="O1326" s="1">
        <v>87.79</v>
      </c>
      <c r="P1326" s="1">
        <v>6234.92</v>
      </c>
      <c r="Q1326">
        <v>0</v>
      </c>
      <c r="R1326" t="s">
        <v>20</v>
      </c>
      <c r="S1326" t="str">
        <f>IF(ChurnData[[#This Row],[MonthlyCharges]]&lt;=30,"1. Up to 30",IF(ChurnData[[#This Row],[MonthlyCharges]]&lt;=50,"2. 31-50",IF(ChurnData[[#This Row],[MonthlyCharges]]&lt;=70,"3. 51-70",IF(ChurnData[[#This Row],[MonthlyCharges]]&lt;=90,"4. 71-90","5. Over 90"))))</f>
        <v>4. 71-90</v>
      </c>
      <c r="T1326" t="str">
        <f>IF(AND(ChurnData[[#This Row],[Contract]]="Month-to-month",ChurnData[[#This Row],[InternetService]]="Fiber optic",ChurnData[[#This Row],[TenureMonths]]&lt;=11),"High-risk","Other")</f>
        <v>Other</v>
      </c>
      <c r="U1326" t="str">
        <f>IF(ChurnData[[#This Row],[TenureMonths]]&lt;=11,"0-11",IF(ChurnData[[#This Row],[TenureMonths]]&lt;=23,"12-23",IF(ChurnData[[#This Row],[TenureMonths]]&lt;=35,"24-35",IF(ChurnData[[#This Row],[TenureMonths]]&lt;=47,"36-47",IF(ChurnData[[#This Row],[TenureMonths]]&lt;=59,"48-59","60-72")))))</f>
        <v>60-72</v>
      </c>
      <c r="V1326">
        <f>IF(ChurnData[[#This Row],[Churn]]="Yes",1,0)</f>
        <v>1</v>
      </c>
    </row>
    <row r="1327" spans="1:22" x14ac:dyDescent="0.35">
      <c r="A1327" t="s">
        <v>1374</v>
      </c>
      <c r="B1327" t="s">
        <v>36</v>
      </c>
      <c r="C1327">
        <v>0</v>
      </c>
      <c r="D1327" t="s">
        <v>21</v>
      </c>
      <c r="E1327" t="s">
        <v>21</v>
      </c>
      <c r="F1327" t="s">
        <v>47</v>
      </c>
      <c r="G1327" s="2">
        <v>34</v>
      </c>
      <c r="H1327" t="s">
        <v>21</v>
      </c>
      <c r="I1327" t="s">
        <v>23</v>
      </c>
      <c r="J1327" t="s">
        <v>21</v>
      </c>
      <c r="K1327" t="s">
        <v>20</v>
      </c>
      <c r="L1327" t="s">
        <v>33</v>
      </c>
      <c r="M1327" t="s">
        <v>21</v>
      </c>
      <c r="N1327" t="s">
        <v>34</v>
      </c>
      <c r="O1327" s="1">
        <v>82.6</v>
      </c>
      <c r="P1327" s="1">
        <v>2734.74</v>
      </c>
      <c r="Q1327">
        <v>1</v>
      </c>
      <c r="R1327" t="s">
        <v>21</v>
      </c>
      <c r="S1327" t="str">
        <f>IF(ChurnData[[#This Row],[MonthlyCharges]]&lt;=30,"1. Up to 30",IF(ChurnData[[#This Row],[MonthlyCharges]]&lt;=50,"2. 31-50",IF(ChurnData[[#This Row],[MonthlyCharges]]&lt;=70,"3. 51-70",IF(ChurnData[[#This Row],[MonthlyCharges]]&lt;=90,"4. 71-90","5. Over 90"))))</f>
        <v>4. 71-90</v>
      </c>
      <c r="T1327" t="str">
        <f>IF(AND(ChurnData[[#This Row],[Contract]]="Month-to-month",ChurnData[[#This Row],[InternetService]]="Fiber optic",ChurnData[[#This Row],[TenureMonths]]&lt;=11),"High-risk","Other")</f>
        <v>Other</v>
      </c>
      <c r="U1327" t="str">
        <f>IF(ChurnData[[#This Row],[TenureMonths]]&lt;=11,"0-11",IF(ChurnData[[#This Row],[TenureMonths]]&lt;=23,"12-23",IF(ChurnData[[#This Row],[TenureMonths]]&lt;=35,"24-35",IF(ChurnData[[#This Row],[TenureMonths]]&lt;=47,"36-47",IF(ChurnData[[#This Row],[TenureMonths]]&lt;=59,"48-59","60-72")))))</f>
        <v>24-35</v>
      </c>
      <c r="V1327">
        <f>IF(ChurnData[[#This Row],[Churn]]="Yes",1,0)</f>
        <v>0</v>
      </c>
    </row>
    <row r="1328" spans="1:22" x14ac:dyDescent="0.35">
      <c r="A1328" t="s">
        <v>1375</v>
      </c>
      <c r="B1328" t="s">
        <v>19</v>
      </c>
      <c r="C1328">
        <v>1</v>
      </c>
      <c r="D1328" t="s">
        <v>20</v>
      </c>
      <c r="E1328" t="s">
        <v>20</v>
      </c>
      <c r="F1328" t="s">
        <v>45</v>
      </c>
      <c r="G1328" s="2">
        <v>4</v>
      </c>
      <c r="H1328" t="s">
        <v>20</v>
      </c>
      <c r="I1328" t="s">
        <v>21</v>
      </c>
      <c r="J1328" t="s">
        <v>28</v>
      </c>
      <c r="K1328" t="s">
        <v>28</v>
      </c>
      <c r="L1328" t="s">
        <v>33</v>
      </c>
      <c r="M1328" t="s">
        <v>20</v>
      </c>
      <c r="N1328" t="s">
        <v>25</v>
      </c>
      <c r="O1328" s="1">
        <v>33.32</v>
      </c>
      <c r="P1328" s="1">
        <v>131.1</v>
      </c>
      <c r="Q1328">
        <v>5</v>
      </c>
      <c r="R1328" t="s">
        <v>20</v>
      </c>
      <c r="S1328" t="str">
        <f>IF(ChurnData[[#This Row],[MonthlyCharges]]&lt;=30,"1. Up to 30",IF(ChurnData[[#This Row],[MonthlyCharges]]&lt;=50,"2. 31-50",IF(ChurnData[[#This Row],[MonthlyCharges]]&lt;=70,"3. 51-70",IF(ChurnData[[#This Row],[MonthlyCharges]]&lt;=90,"4. 71-90","5. Over 90"))))</f>
        <v>2. 31-50</v>
      </c>
      <c r="T1328" t="str">
        <f>IF(AND(ChurnData[[#This Row],[Contract]]="Month-to-month",ChurnData[[#This Row],[InternetService]]="Fiber optic",ChurnData[[#This Row],[TenureMonths]]&lt;=11),"High-risk","Other")</f>
        <v>Other</v>
      </c>
      <c r="U1328" t="str">
        <f>IF(ChurnData[[#This Row],[TenureMonths]]&lt;=11,"0-11",IF(ChurnData[[#This Row],[TenureMonths]]&lt;=23,"12-23",IF(ChurnData[[#This Row],[TenureMonths]]&lt;=35,"24-35",IF(ChurnData[[#This Row],[TenureMonths]]&lt;=47,"36-47",IF(ChurnData[[#This Row],[TenureMonths]]&lt;=59,"48-59","60-72")))))</f>
        <v>0-11</v>
      </c>
      <c r="V1328">
        <f>IF(ChurnData[[#This Row],[Churn]]="Yes",1,0)</f>
        <v>1</v>
      </c>
    </row>
    <row r="1329" spans="1:22" x14ac:dyDescent="0.35">
      <c r="A1329" t="s">
        <v>1376</v>
      </c>
      <c r="B1329" t="s">
        <v>36</v>
      </c>
      <c r="C1329">
        <v>0</v>
      </c>
      <c r="D1329" t="s">
        <v>20</v>
      </c>
      <c r="E1329" t="s">
        <v>21</v>
      </c>
      <c r="F1329" t="s">
        <v>39</v>
      </c>
      <c r="G1329" s="2">
        <v>11</v>
      </c>
      <c r="H1329" t="s">
        <v>20</v>
      </c>
      <c r="I1329" t="s">
        <v>23</v>
      </c>
      <c r="J1329" t="s">
        <v>21</v>
      </c>
      <c r="K1329" t="s">
        <v>21</v>
      </c>
      <c r="L1329" t="s">
        <v>33</v>
      </c>
      <c r="M1329" t="s">
        <v>20</v>
      </c>
      <c r="N1329" t="s">
        <v>34</v>
      </c>
      <c r="O1329" s="1">
        <v>82.01</v>
      </c>
      <c r="P1329" s="1">
        <v>920.14</v>
      </c>
      <c r="Q1329">
        <v>1</v>
      </c>
      <c r="R1329" t="s">
        <v>21</v>
      </c>
      <c r="S1329" t="str">
        <f>IF(ChurnData[[#This Row],[MonthlyCharges]]&lt;=30,"1. Up to 30",IF(ChurnData[[#This Row],[MonthlyCharges]]&lt;=50,"2. 31-50",IF(ChurnData[[#This Row],[MonthlyCharges]]&lt;=70,"3. 51-70",IF(ChurnData[[#This Row],[MonthlyCharges]]&lt;=90,"4. 71-90","5. Over 90"))))</f>
        <v>4. 71-90</v>
      </c>
      <c r="T1329" t="str">
        <f>IF(AND(ChurnData[[#This Row],[Contract]]="Month-to-month",ChurnData[[#This Row],[InternetService]]="Fiber optic",ChurnData[[#This Row],[TenureMonths]]&lt;=11),"High-risk","Other")</f>
        <v>High-risk</v>
      </c>
      <c r="U1329" t="str">
        <f>IF(ChurnData[[#This Row],[TenureMonths]]&lt;=11,"0-11",IF(ChurnData[[#This Row],[TenureMonths]]&lt;=23,"12-23",IF(ChurnData[[#This Row],[TenureMonths]]&lt;=35,"24-35",IF(ChurnData[[#This Row],[TenureMonths]]&lt;=47,"36-47",IF(ChurnData[[#This Row],[TenureMonths]]&lt;=59,"48-59","60-72")))))</f>
        <v>0-11</v>
      </c>
      <c r="V1329">
        <f>IF(ChurnData[[#This Row],[Churn]]="Yes",1,0)</f>
        <v>0</v>
      </c>
    </row>
    <row r="1330" spans="1:22" x14ac:dyDescent="0.35">
      <c r="A1330" t="s">
        <v>1377</v>
      </c>
      <c r="B1330" t="s">
        <v>19</v>
      </c>
      <c r="C1330">
        <v>0</v>
      </c>
      <c r="D1330" t="s">
        <v>20</v>
      </c>
      <c r="E1330" t="s">
        <v>21</v>
      </c>
      <c r="F1330" t="s">
        <v>47</v>
      </c>
      <c r="G1330" s="2">
        <v>36</v>
      </c>
      <c r="H1330" t="s">
        <v>20</v>
      </c>
      <c r="I1330" t="s">
        <v>23</v>
      </c>
      <c r="J1330" t="s">
        <v>20</v>
      </c>
      <c r="K1330" t="s">
        <v>20</v>
      </c>
      <c r="L1330" t="s">
        <v>33</v>
      </c>
      <c r="M1330" t="s">
        <v>20</v>
      </c>
      <c r="N1330" t="s">
        <v>43</v>
      </c>
      <c r="O1330" s="1">
        <v>92.64</v>
      </c>
      <c r="P1330" s="1">
        <v>3424.33</v>
      </c>
      <c r="Q1330">
        <v>1</v>
      </c>
      <c r="R1330" t="s">
        <v>21</v>
      </c>
      <c r="S1330" t="str">
        <f>IF(ChurnData[[#This Row],[MonthlyCharges]]&lt;=30,"1. Up to 30",IF(ChurnData[[#This Row],[MonthlyCharges]]&lt;=50,"2. 31-50",IF(ChurnData[[#This Row],[MonthlyCharges]]&lt;=70,"3. 51-70",IF(ChurnData[[#This Row],[MonthlyCharges]]&lt;=90,"4. 71-90","5. Over 90"))))</f>
        <v>5. Over 90</v>
      </c>
      <c r="T1330" t="str">
        <f>IF(AND(ChurnData[[#This Row],[Contract]]="Month-to-month",ChurnData[[#This Row],[InternetService]]="Fiber optic",ChurnData[[#This Row],[TenureMonths]]&lt;=11),"High-risk","Other")</f>
        <v>Other</v>
      </c>
      <c r="U1330" t="str">
        <f>IF(ChurnData[[#This Row],[TenureMonths]]&lt;=11,"0-11",IF(ChurnData[[#This Row],[TenureMonths]]&lt;=23,"12-23",IF(ChurnData[[#This Row],[TenureMonths]]&lt;=35,"24-35",IF(ChurnData[[#This Row],[TenureMonths]]&lt;=47,"36-47",IF(ChurnData[[#This Row],[TenureMonths]]&lt;=59,"48-59","60-72")))))</f>
        <v>36-47</v>
      </c>
      <c r="V1330">
        <f>IF(ChurnData[[#This Row],[Churn]]="Yes",1,0)</f>
        <v>0</v>
      </c>
    </row>
    <row r="1331" spans="1:22" x14ac:dyDescent="0.35">
      <c r="A1331" t="s">
        <v>1378</v>
      </c>
      <c r="B1331" t="s">
        <v>36</v>
      </c>
      <c r="C1331">
        <v>0</v>
      </c>
      <c r="D1331" t="s">
        <v>21</v>
      </c>
      <c r="E1331" t="s">
        <v>21</v>
      </c>
      <c r="F1331" t="s">
        <v>47</v>
      </c>
      <c r="G1331" s="2">
        <v>27</v>
      </c>
      <c r="H1331" t="s">
        <v>21</v>
      </c>
      <c r="I1331" t="s">
        <v>21</v>
      </c>
      <c r="J1331" t="s">
        <v>28</v>
      </c>
      <c r="K1331" t="s">
        <v>28</v>
      </c>
      <c r="L1331" t="s">
        <v>33</v>
      </c>
      <c r="M1331" t="s">
        <v>20</v>
      </c>
      <c r="N1331" t="s">
        <v>43</v>
      </c>
      <c r="O1331" s="1">
        <v>30.21</v>
      </c>
      <c r="P1331" s="1">
        <v>821.55</v>
      </c>
      <c r="Q1331">
        <v>1</v>
      </c>
      <c r="R1331" t="s">
        <v>20</v>
      </c>
      <c r="S1331" t="str">
        <f>IF(ChurnData[[#This Row],[MonthlyCharges]]&lt;=30,"1. Up to 30",IF(ChurnData[[#This Row],[MonthlyCharges]]&lt;=50,"2. 31-50",IF(ChurnData[[#This Row],[MonthlyCharges]]&lt;=70,"3. 51-70",IF(ChurnData[[#This Row],[MonthlyCharges]]&lt;=90,"4. 71-90","5. Over 90"))))</f>
        <v>2. 31-50</v>
      </c>
      <c r="T1331" t="str">
        <f>IF(AND(ChurnData[[#This Row],[Contract]]="Month-to-month",ChurnData[[#This Row],[InternetService]]="Fiber optic",ChurnData[[#This Row],[TenureMonths]]&lt;=11),"High-risk","Other")</f>
        <v>Other</v>
      </c>
      <c r="U1331" t="str">
        <f>IF(ChurnData[[#This Row],[TenureMonths]]&lt;=11,"0-11",IF(ChurnData[[#This Row],[TenureMonths]]&lt;=23,"12-23",IF(ChurnData[[#This Row],[TenureMonths]]&lt;=35,"24-35",IF(ChurnData[[#This Row],[TenureMonths]]&lt;=47,"36-47",IF(ChurnData[[#This Row],[TenureMonths]]&lt;=59,"48-59","60-72")))))</f>
        <v>24-35</v>
      </c>
      <c r="V1331">
        <f>IF(ChurnData[[#This Row],[Churn]]="Yes",1,0)</f>
        <v>1</v>
      </c>
    </row>
    <row r="1332" spans="1:22" x14ac:dyDescent="0.35">
      <c r="A1332" t="s">
        <v>1379</v>
      </c>
      <c r="B1332" t="s">
        <v>36</v>
      </c>
      <c r="C1332">
        <v>0</v>
      </c>
      <c r="D1332" t="s">
        <v>20</v>
      </c>
      <c r="E1332" t="s">
        <v>21</v>
      </c>
      <c r="F1332" t="s">
        <v>37</v>
      </c>
      <c r="G1332" s="2">
        <v>43</v>
      </c>
      <c r="H1332" t="s">
        <v>20</v>
      </c>
      <c r="I1332" t="s">
        <v>32</v>
      </c>
      <c r="J1332" t="s">
        <v>21</v>
      </c>
      <c r="K1332" t="s">
        <v>21</v>
      </c>
      <c r="L1332" t="s">
        <v>24</v>
      </c>
      <c r="M1332" t="s">
        <v>20</v>
      </c>
      <c r="N1332" t="s">
        <v>34</v>
      </c>
      <c r="O1332" s="1">
        <v>54.25</v>
      </c>
      <c r="P1332" s="1">
        <v>2362.71</v>
      </c>
      <c r="Q1332">
        <v>1</v>
      </c>
      <c r="R1332" t="s">
        <v>21</v>
      </c>
      <c r="S1332" t="str">
        <f>IF(ChurnData[[#This Row],[MonthlyCharges]]&lt;=30,"1. Up to 30",IF(ChurnData[[#This Row],[MonthlyCharges]]&lt;=50,"2. 31-50",IF(ChurnData[[#This Row],[MonthlyCharges]]&lt;=70,"3. 51-70",IF(ChurnData[[#This Row],[MonthlyCharges]]&lt;=90,"4. 71-90","5. Over 90"))))</f>
        <v>3. 51-70</v>
      </c>
      <c r="T1332" t="str">
        <f>IF(AND(ChurnData[[#This Row],[Contract]]="Month-to-month",ChurnData[[#This Row],[InternetService]]="Fiber optic",ChurnData[[#This Row],[TenureMonths]]&lt;=11),"High-risk","Other")</f>
        <v>Other</v>
      </c>
      <c r="U1332" t="str">
        <f>IF(ChurnData[[#This Row],[TenureMonths]]&lt;=11,"0-11",IF(ChurnData[[#This Row],[TenureMonths]]&lt;=23,"12-23",IF(ChurnData[[#This Row],[TenureMonths]]&lt;=35,"24-35",IF(ChurnData[[#This Row],[TenureMonths]]&lt;=47,"36-47",IF(ChurnData[[#This Row],[TenureMonths]]&lt;=59,"48-59","60-72")))))</f>
        <v>36-47</v>
      </c>
      <c r="V1332">
        <f>IF(ChurnData[[#This Row],[Churn]]="Yes",1,0)</f>
        <v>0</v>
      </c>
    </row>
    <row r="1333" spans="1:22" x14ac:dyDescent="0.35">
      <c r="A1333" t="s">
        <v>1380</v>
      </c>
      <c r="B1333" t="s">
        <v>36</v>
      </c>
      <c r="C1333">
        <v>0</v>
      </c>
      <c r="D1333" t="s">
        <v>20</v>
      </c>
      <c r="E1333" t="s">
        <v>20</v>
      </c>
      <c r="F1333" t="s">
        <v>49</v>
      </c>
      <c r="G1333" s="2">
        <v>45</v>
      </c>
      <c r="H1333" t="s">
        <v>20</v>
      </c>
      <c r="I1333" t="s">
        <v>21</v>
      </c>
      <c r="J1333" t="s">
        <v>28</v>
      </c>
      <c r="K1333" t="s">
        <v>28</v>
      </c>
      <c r="L1333" t="s">
        <v>29</v>
      </c>
      <c r="M1333" t="s">
        <v>20</v>
      </c>
      <c r="N1333" t="s">
        <v>25</v>
      </c>
      <c r="O1333" s="1">
        <v>18</v>
      </c>
      <c r="P1333" s="1">
        <v>815.59</v>
      </c>
      <c r="Q1333">
        <v>1</v>
      </c>
      <c r="R1333" t="s">
        <v>21</v>
      </c>
      <c r="S1333" t="str">
        <f>IF(ChurnData[[#This Row],[MonthlyCharges]]&lt;=30,"1. Up to 30",IF(ChurnData[[#This Row],[MonthlyCharges]]&lt;=50,"2. 31-50",IF(ChurnData[[#This Row],[MonthlyCharges]]&lt;=70,"3. 51-70",IF(ChurnData[[#This Row],[MonthlyCharges]]&lt;=90,"4. 71-90","5. Over 90"))))</f>
        <v>1. Up to 30</v>
      </c>
      <c r="T1333" t="str">
        <f>IF(AND(ChurnData[[#This Row],[Contract]]="Month-to-month",ChurnData[[#This Row],[InternetService]]="Fiber optic",ChurnData[[#This Row],[TenureMonths]]&lt;=11),"High-risk","Other")</f>
        <v>Other</v>
      </c>
      <c r="U1333" t="str">
        <f>IF(ChurnData[[#This Row],[TenureMonths]]&lt;=11,"0-11",IF(ChurnData[[#This Row],[TenureMonths]]&lt;=23,"12-23",IF(ChurnData[[#This Row],[TenureMonths]]&lt;=35,"24-35",IF(ChurnData[[#This Row],[TenureMonths]]&lt;=47,"36-47",IF(ChurnData[[#This Row],[TenureMonths]]&lt;=59,"48-59","60-72")))))</f>
        <v>36-47</v>
      </c>
      <c r="V1333">
        <f>IF(ChurnData[[#This Row],[Churn]]="Yes",1,0)</f>
        <v>0</v>
      </c>
    </row>
    <row r="1334" spans="1:22" x14ac:dyDescent="0.35">
      <c r="A1334" t="s">
        <v>1381</v>
      </c>
      <c r="B1334" t="s">
        <v>36</v>
      </c>
      <c r="C1334">
        <v>0</v>
      </c>
      <c r="D1334" t="s">
        <v>21</v>
      </c>
      <c r="E1334" t="s">
        <v>21</v>
      </c>
      <c r="F1334" t="s">
        <v>49</v>
      </c>
      <c r="G1334" s="2">
        <v>47</v>
      </c>
      <c r="H1334" t="s">
        <v>20</v>
      </c>
      <c r="I1334" t="s">
        <v>23</v>
      </c>
      <c r="J1334" t="s">
        <v>21</v>
      </c>
      <c r="K1334" t="s">
        <v>21</v>
      </c>
      <c r="L1334" t="s">
        <v>24</v>
      </c>
      <c r="M1334" t="s">
        <v>20</v>
      </c>
      <c r="N1334" t="s">
        <v>34</v>
      </c>
      <c r="O1334" s="1">
        <v>88.35</v>
      </c>
      <c r="P1334" s="1">
        <v>4113.3599999999997</v>
      </c>
      <c r="Q1334">
        <v>1</v>
      </c>
      <c r="R1334" t="s">
        <v>21</v>
      </c>
      <c r="S1334" t="str">
        <f>IF(ChurnData[[#This Row],[MonthlyCharges]]&lt;=30,"1. Up to 30",IF(ChurnData[[#This Row],[MonthlyCharges]]&lt;=50,"2. 31-50",IF(ChurnData[[#This Row],[MonthlyCharges]]&lt;=70,"3. 51-70",IF(ChurnData[[#This Row],[MonthlyCharges]]&lt;=90,"4. 71-90","5. Over 90"))))</f>
        <v>4. 71-90</v>
      </c>
      <c r="T1334" t="str">
        <f>IF(AND(ChurnData[[#This Row],[Contract]]="Month-to-month",ChurnData[[#This Row],[InternetService]]="Fiber optic",ChurnData[[#This Row],[TenureMonths]]&lt;=11),"High-risk","Other")</f>
        <v>Other</v>
      </c>
      <c r="U1334" t="str">
        <f>IF(ChurnData[[#This Row],[TenureMonths]]&lt;=11,"0-11",IF(ChurnData[[#This Row],[TenureMonths]]&lt;=23,"12-23",IF(ChurnData[[#This Row],[TenureMonths]]&lt;=35,"24-35",IF(ChurnData[[#This Row],[TenureMonths]]&lt;=47,"36-47",IF(ChurnData[[#This Row],[TenureMonths]]&lt;=59,"48-59","60-72")))))</f>
        <v>36-47</v>
      </c>
      <c r="V1334">
        <f>IF(ChurnData[[#This Row],[Churn]]="Yes",1,0)</f>
        <v>0</v>
      </c>
    </row>
    <row r="1335" spans="1:22" x14ac:dyDescent="0.35">
      <c r="A1335" t="s">
        <v>1382</v>
      </c>
      <c r="B1335" t="s">
        <v>36</v>
      </c>
      <c r="C1335">
        <v>0</v>
      </c>
      <c r="D1335" t="s">
        <v>21</v>
      </c>
      <c r="E1335" t="s">
        <v>21</v>
      </c>
      <c r="F1335" t="s">
        <v>65</v>
      </c>
      <c r="G1335" s="2">
        <v>24</v>
      </c>
      <c r="H1335" t="s">
        <v>20</v>
      </c>
      <c r="I1335" t="s">
        <v>32</v>
      </c>
      <c r="J1335" t="s">
        <v>21</v>
      </c>
      <c r="K1335" t="s">
        <v>21</v>
      </c>
      <c r="L1335" t="s">
        <v>33</v>
      </c>
      <c r="M1335" t="s">
        <v>20</v>
      </c>
      <c r="N1335" t="s">
        <v>34</v>
      </c>
      <c r="O1335" s="1">
        <v>54.16</v>
      </c>
      <c r="P1335" s="1">
        <v>1289.05</v>
      </c>
      <c r="Q1335">
        <v>0</v>
      </c>
      <c r="R1335" t="s">
        <v>21</v>
      </c>
      <c r="S1335" t="str">
        <f>IF(ChurnData[[#This Row],[MonthlyCharges]]&lt;=30,"1. Up to 30",IF(ChurnData[[#This Row],[MonthlyCharges]]&lt;=50,"2. 31-50",IF(ChurnData[[#This Row],[MonthlyCharges]]&lt;=70,"3. 51-70",IF(ChurnData[[#This Row],[MonthlyCharges]]&lt;=90,"4. 71-90","5. Over 90"))))</f>
        <v>3. 51-70</v>
      </c>
      <c r="T1335" t="str">
        <f>IF(AND(ChurnData[[#This Row],[Contract]]="Month-to-month",ChurnData[[#This Row],[InternetService]]="Fiber optic",ChurnData[[#This Row],[TenureMonths]]&lt;=11),"High-risk","Other")</f>
        <v>Other</v>
      </c>
      <c r="U1335" t="str">
        <f>IF(ChurnData[[#This Row],[TenureMonths]]&lt;=11,"0-11",IF(ChurnData[[#This Row],[TenureMonths]]&lt;=23,"12-23",IF(ChurnData[[#This Row],[TenureMonths]]&lt;=35,"24-35",IF(ChurnData[[#This Row],[TenureMonths]]&lt;=47,"36-47",IF(ChurnData[[#This Row],[TenureMonths]]&lt;=59,"48-59","60-72")))))</f>
        <v>24-35</v>
      </c>
      <c r="V1335">
        <f>IF(ChurnData[[#This Row],[Churn]]="Yes",1,0)</f>
        <v>0</v>
      </c>
    </row>
    <row r="1336" spans="1:22" x14ac:dyDescent="0.35">
      <c r="A1336" t="s">
        <v>1383</v>
      </c>
      <c r="B1336" t="s">
        <v>36</v>
      </c>
      <c r="C1336">
        <v>0</v>
      </c>
      <c r="D1336" t="s">
        <v>21</v>
      </c>
      <c r="E1336" t="s">
        <v>21</v>
      </c>
      <c r="F1336" t="s">
        <v>41</v>
      </c>
      <c r="G1336" s="2">
        <v>14</v>
      </c>
      <c r="H1336" t="s">
        <v>20</v>
      </c>
      <c r="I1336" t="s">
        <v>23</v>
      </c>
      <c r="J1336" t="s">
        <v>21</v>
      </c>
      <c r="K1336" t="s">
        <v>21</v>
      </c>
      <c r="L1336" t="s">
        <v>33</v>
      </c>
      <c r="M1336" t="s">
        <v>20</v>
      </c>
      <c r="N1336" t="s">
        <v>25</v>
      </c>
      <c r="O1336" s="1">
        <v>82.37</v>
      </c>
      <c r="P1336" s="1">
        <v>1145.9100000000001</v>
      </c>
      <c r="Q1336">
        <v>0</v>
      </c>
      <c r="R1336" t="s">
        <v>21</v>
      </c>
      <c r="S1336" t="str">
        <f>IF(ChurnData[[#This Row],[MonthlyCharges]]&lt;=30,"1. Up to 30",IF(ChurnData[[#This Row],[MonthlyCharges]]&lt;=50,"2. 31-50",IF(ChurnData[[#This Row],[MonthlyCharges]]&lt;=70,"3. 51-70",IF(ChurnData[[#This Row],[MonthlyCharges]]&lt;=90,"4. 71-90","5. Over 90"))))</f>
        <v>4. 71-90</v>
      </c>
      <c r="T1336" t="str">
        <f>IF(AND(ChurnData[[#This Row],[Contract]]="Month-to-month",ChurnData[[#This Row],[InternetService]]="Fiber optic",ChurnData[[#This Row],[TenureMonths]]&lt;=11),"High-risk","Other")</f>
        <v>Other</v>
      </c>
      <c r="U1336" t="str">
        <f>IF(ChurnData[[#This Row],[TenureMonths]]&lt;=11,"0-11",IF(ChurnData[[#This Row],[TenureMonths]]&lt;=23,"12-23",IF(ChurnData[[#This Row],[TenureMonths]]&lt;=35,"24-35",IF(ChurnData[[#This Row],[TenureMonths]]&lt;=47,"36-47",IF(ChurnData[[#This Row],[TenureMonths]]&lt;=59,"48-59","60-72")))))</f>
        <v>12-23</v>
      </c>
      <c r="V1336">
        <f>IF(ChurnData[[#This Row],[Churn]]="Yes",1,0)</f>
        <v>0</v>
      </c>
    </row>
    <row r="1337" spans="1:22" x14ac:dyDescent="0.35">
      <c r="A1337" t="s">
        <v>1384</v>
      </c>
      <c r="B1337" t="s">
        <v>36</v>
      </c>
      <c r="C1337">
        <v>1</v>
      </c>
      <c r="D1337" t="s">
        <v>20</v>
      </c>
      <c r="E1337" t="s">
        <v>20</v>
      </c>
      <c r="F1337" t="s">
        <v>65</v>
      </c>
      <c r="G1337" s="2">
        <v>31</v>
      </c>
      <c r="H1337" t="s">
        <v>20</v>
      </c>
      <c r="I1337" t="s">
        <v>23</v>
      </c>
      <c r="J1337" t="s">
        <v>21</v>
      </c>
      <c r="K1337" t="s">
        <v>21</v>
      </c>
      <c r="L1337" t="s">
        <v>29</v>
      </c>
      <c r="M1337" t="s">
        <v>20</v>
      </c>
      <c r="N1337" t="s">
        <v>43</v>
      </c>
      <c r="O1337" s="1">
        <v>80.83</v>
      </c>
      <c r="P1337" s="1">
        <v>2546.42</v>
      </c>
      <c r="Q1337">
        <v>1</v>
      </c>
      <c r="R1337" t="s">
        <v>21</v>
      </c>
      <c r="S1337" t="str">
        <f>IF(ChurnData[[#This Row],[MonthlyCharges]]&lt;=30,"1. Up to 30",IF(ChurnData[[#This Row],[MonthlyCharges]]&lt;=50,"2. 31-50",IF(ChurnData[[#This Row],[MonthlyCharges]]&lt;=70,"3. 51-70",IF(ChurnData[[#This Row],[MonthlyCharges]]&lt;=90,"4. 71-90","5. Over 90"))))</f>
        <v>4. 71-90</v>
      </c>
      <c r="T1337" t="str">
        <f>IF(AND(ChurnData[[#This Row],[Contract]]="Month-to-month",ChurnData[[#This Row],[InternetService]]="Fiber optic",ChurnData[[#This Row],[TenureMonths]]&lt;=11),"High-risk","Other")</f>
        <v>Other</v>
      </c>
      <c r="U1337" t="str">
        <f>IF(ChurnData[[#This Row],[TenureMonths]]&lt;=11,"0-11",IF(ChurnData[[#This Row],[TenureMonths]]&lt;=23,"12-23",IF(ChurnData[[#This Row],[TenureMonths]]&lt;=35,"24-35",IF(ChurnData[[#This Row],[TenureMonths]]&lt;=47,"36-47",IF(ChurnData[[#This Row],[TenureMonths]]&lt;=59,"48-59","60-72")))))</f>
        <v>24-35</v>
      </c>
      <c r="V1337">
        <f>IF(ChurnData[[#This Row],[Churn]]="Yes",1,0)</f>
        <v>0</v>
      </c>
    </row>
    <row r="1338" spans="1:22" x14ac:dyDescent="0.35">
      <c r="A1338" t="s">
        <v>1385</v>
      </c>
      <c r="B1338" t="s">
        <v>36</v>
      </c>
      <c r="C1338">
        <v>0</v>
      </c>
      <c r="D1338" t="s">
        <v>21</v>
      </c>
      <c r="E1338" t="s">
        <v>21</v>
      </c>
      <c r="F1338" t="s">
        <v>27</v>
      </c>
      <c r="G1338" s="2">
        <v>12</v>
      </c>
      <c r="H1338" t="s">
        <v>20</v>
      </c>
      <c r="I1338" t="s">
        <v>21</v>
      </c>
      <c r="J1338" t="s">
        <v>28</v>
      </c>
      <c r="K1338" t="s">
        <v>28</v>
      </c>
      <c r="L1338" t="s">
        <v>33</v>
      </c>
      <c r="M1338" t="s">
        <v>20</v>
      </c>
      <c r="N1338" t="s">
        <v>43</v>
      </c>
      <c r="O1338" s="1">
        <v>26.73</v>
      </c>
      <c r="P1338" s="1">
        <v>314.68</v>
      </c>
      <c r="Q1338">
        <v>1</v>
      </c>
      <c r="R1338" t="s">
        <v>21</v>
      </c>
      <c r="S1338" t="str">
        <f>IF(ChurnData[[#This Row],[MonthlyCharges]]&lt;=30,"1. Up to 30",IF(ChurnData[[#This Row],[MonthlyCharges]]&lt;=50,"2. 31-50",IF(ChurnData[[#This Row],[MonthlyCharges]]&lt;=70,"3. 51-70",IF(ChurnData[[#This Row],[MonthlyCharges]]&lt;=90,"4. 71-90","5. Over 90"))))</f>
        <v>1. Up to 30</v>
      </c>
      <c r="T1338" t="str">
        <f>IF(AND(ChurnData[[#This Row],[Contract]]="Month-to-month",ChurnData[[#This Row],[InternetService]]="Fiber optic",ChurnData[[#This Row],[TenureMonths]]&lt;=11),"High-risk","Other")</f>
        <v>Other</v>
      </c>
      <c r="U1338" t="str">
        <f>IF(ChurnData[[#This Row],[TenureMonths]]&lt;=11,"0-11",IF(ChurnData[[#This Row],[TenureMonths]]&lt;=23,"12-23",IF(ChurnData[[#This Row],[TenureMonths]]&lt;=35,"24-35",IF(ChurnData[[#This Row],[TenureMonths]]&lt;=47,"36-47",IF(ChurnData[[#This Row],[TenureMonths]]&lt;=59,"48-59","60-72")))))</f>
        <v>12-23</v>
      </c>
      <c r="V1338">
        <f>IF(ChurnData[[#This Row],[Churn]]="Yes",1,0)</f>
        <v>0</v>
      </c>
    </row>
    <row r="1339" spans="1:22" x14ac:dyDescent="0.35">
      <c r="A1339" t="s">
        <v>1386</v>
      </c>
      <c r="B1339" t="s">
        <v>19</v>
      </c>
      <c r="C1339">
        <v>0</v>
      </c>
      <c r="D1339" t="s">
        <v>20</v>
      </c>
      <c r="E1339" t="s">
        <v>20</v>
      </c>
      <c r="F1339" t="s">
        <v>45</v>
      </c>
      <c r="G1339" s="2">
        <v>50</v>
      </c>
      <c r="H1339" t="s">
        <v>20</v>
      </c>
      <c r="I1339" t="s">
        <v>23</v>
      </c>
      <c r="J1339" t="s">
        <v>20</v>
      </c>
      <c r="K1339" t="s">
        <v>21</v>
      </c>
      <c r="L1339" t="s">
        <v>29</v>
      </c>
      <c r="M1339" t="s">
        <v>20</v>
      </c>
      <c r="N1339" t="s">
        <v>34</v>
      </c>
      <c r="O1339" s="1">
        <v>89.23</v>
      </c>
      <c r="P1339" s="1">
        <v>4564.5600000000004</v>
      </c>
      <c r="Q1339">
        <v>2</v>
      </c>
      <c r="R1339" t="s">
        <v>21</v>
      </c>
      <c r="S1339" t="str">
        <f>IF(ChurnData[[#This Row],[MonthlyCharges]]&lt;=30,"1. Up to 30",IF(ChurnData[[#This Row],[MonthlyCharges]]&lt;=50,"2. 31-50",IF(ChurnData[[#This Row],[MonthlyCharges]]&lt;=70,"3. 51-70",IF(ChurnData[[#This Row],[MonthlyCharges]]&lt;=90,"4. 71-90","5. Over 90"))))</f>
        <v>4. 71-90</v>
      </c>
      <c r="T1339" t="str">
        <f>IF(AND(ChurnData[[#This Row],[Contract]]="Month-to-month",ChurnData[[#This Row],[InternetService]]="Fiber optic",ChurnData[[#This Row],[TenureMonths]]&lt;=11),"High-risk","Other")</f>
        <v>Other</v>
      </c>
      <c r="U1339" t="str">
        <f>IF(ChurnData[[#This Row],[TenureMonths]]&lt;=11,"0-11",IF(ChurnData[[#This Row],[TenureMonths]]&lt;=23,"12-23",IF(ChurnData[[#This Row],[TenureMonths]]&lt;=35,"24-35",IF(ChurnData[[#This Row],[TenureMonths]]&lt;=47,"36-47",IF(ChurnData[[#This Row],[TenureMonths]]&lt;=59,"48-59","60-72")))))</f>
        <v>48-59</v>
      </c>
      <c r="V1339">
        <f>IF(ChurnData[[#This Row],[Churn]]="Yes",1,0)</f>
        <v>0</v>
      </c>
    </row>
    <row r="1340" spans="1:22" x14ac:dyDescent="0.35">
      <c r="A1340" t="s">
        <v>1387</v>
      </c>
      <c r="B1340" t="s">
        <v>36</v>
      </c>
      <c r="C1340">
        <v>0</v>
      </c>
      <c r="D1340" t="s">
        <v>21</v>
      </c>
      <c r="E1340" t="s">
        <v>20</v>
      </c>
      <c r="F1340" t="s">
        <v>58</v>
      </c>
      <c r="G1340" s="2">
        <v>31</v>
      </c>
      <c r="H1340" t="s">
        <v>20</v>
      </c>
      <c r="I1340" t="s">
        <v>23</v>
      </c>
      <c r="J1340" t="s">
        <v>21</v>
      </c>
      <c r="K1340" t="s">
        <v>21</v>
      </c>
      <c r="L1340" t="s">
        <v>29</v>
      </c>
      <c r="M1340" t="s">
        <v>21</v>
      </c>
      <c r="N1340" t="s">
        <v>43</v>
      </c>
      <c r="O1340" s="1">
        <v>87.24</v>
      </c>
      <c r="P1340" s="1">
        <v>2651.52</v>
      </c>
      <c r="Q1340">
        <v>1</v>
      </c>
      <c r="R1340" t="s">
        <v>21</v>
      </c>
      <c r="S1340" t="str">
        <f>IF(ChurnData[[#This Row],[MonthlyCharges]]&lt;=30,"1. Up to 30",IF(ChurnData[[#This Row],[MonthlyCharges]]&lt;=50,"2. 31-50",IF(ChurnData[[#This Row],[MonthlyCharges]]&lt;=70,"3. 51-70",IF(ChurnData[[#This Row],[MonthlyCharges]]&lt;=90,"4. 71-90","5. Over 90"))))</f>
        <v>4. 71-90</v>
      </c>
      <c r="T1340" t="str">
        <f>IF(AND(ChurnData[[#This Row],[Contract]]="Month-to-month",ChurnData[[#This Row],[InternetService]]="Fiber optic",ChurnData[[#This Row],[TenureMonths]]&lt;=11),"High-risk","Other")</f>
        <v>Other</v>
      </c>
      <c r="U1340" t="str">
        <f>IF(ChurnData[[#This Row],[TenureMonths]]&lt;=11,"0-11",IF(ChurnData[[#This Row],[TenureMonths]]&lt;=23,"12-23",IF(ChurnData[[#This Row],[TenureMonths]]&lt;=35,"24-35",IF(ChurnData[[#This Row],[TenureMonths]]&lt;=47,"36-47",IF(ChurnData[[#This Row],[TenureMonths]]&lt;=59,"48-59","60-72")))))</f>
        <v>24-35</v>
      </c>
      <c r="V1340">
        <f>IF(ChurnData[[#This Row],[Churn]]="Yes",1,0)</f>
        <v>0</v>
      </c>
    </row>
    <row r="1341" spans="1:22" x14ac:dyDescent="0.35">
      <c r="A1341" t="s">
        <v>1388</v>
      </c>
      <c r="B1341" t="s">
        <v>19</v>
      </c>
      <c r="C1341">
        <v>0</v>
      </c>
      <c r="D1341" t="s">
        <v>21</v>
      </c>
      <c r="E1341" t="s">
        <v>21</v>
      </c>
      <c r="F1341" t="s">
        <v>27</v>
      </c>
      <c r="G1341" s="2">
        <v>45</v>
      </c>
      <c r="H1341" t="s">
        <v>20</v>
      </c>
      <c r="I1341" t="s">
        <v>21</v>
      </c>
      <c r="J1341" t="s">
        <v>28</v>
      </c>
      <c r="K1341" t="s">
        <v>28</v>
      </c>
      <c r="L1341" t="s">
        <v>29</v>
      </c>
      <c r="M1341" t="s">
        <v>20</v>
      </c>
      <c r="N1341" t="s">
        <v>30</v>
      </c>
      <c r="O1341" s="1">
        <v>38.090000000000003</v>
      </c>
      <c r="P1341" s="1">
        <v>1753.07</v>
      </c>
      <c r="Q1341">
        <v>1</v>
      </c>
      <c r="R1341" t="s">
        <v>21</v>
      </c>
      <c r="S1341" t="str">
        <f>IF(ChurnData[[#This Row],[MonthlyCharges]]&lt;=30,"1. Up to 30",IF(ChurnData[[#This Row],[MonthlyCharges]]&lt;=50,"2. 31-50",IF(ChurnData[[#This Row],[MonthlyCharges]]&lt;=70,"3. 51-70",IF(ChurnData[[#This Row],[MonthlyCharges]]&lt;=90,"4. 71-90","5. Over 90"))))</f>
        <v>2. 31-50</v>
      </c>
      <c r="T1341" t="str">
        <f>IF(AND(ChurnData[[#This Row],[Contract]]="Month-to-month",ChurnData[[#This Row],[InternetService]]="Fiber optic",ChurnData[[#This Row],[TenureMonths]]&lt;=11),"High-risk","Other")</f>
        <v>Other</v>
      </c>
      <c r="U1341" t="str">
        <f>IF(ChurnData[[#This Row],[TenureMonths]]&lt;=11,"0-11",IF(ChurnData[[#This Row],[TenureMonths]]&lt;=23,"12-23",IF(ChurnData[[#This Row],[TenureMonths]]&lt;=35,"24-35",IF(ChurnData[[#This Row],[TenureMonths]]&lt;=47,"36-47",IF(ChurnData[[#This Row],[TenureMonths]]&lt;=59,"48-59","60-72")))))</f>
        <v>36-47</v>
      </c>
      <c r="V1341">
        <f>IF(ChurnData[[#This Row],[Churn]]="Yes",1,0)</f>
        <v>0</v>
      </c>
    </row>
    <row r="1342" spans="1:22" x14ac:dyDescent="0.35">
      <c r="A1342" t="s">
        <v>1389</v>
      </c>
      <c r="B1342" t="s">
        <v>36</v>
      </c>
      <c r="C1342">
        <v>0</v>
      </c>
      <c r="D1342" t="s">
        <v>21</v>
      </c>
      <c r="E1342" t="s">
        <v>21</v>
      </c>
      <c r="F1342" t="s">
        <v>39</v>
      </c>
      <c r="G1342" s="2">
        <v>49</v>
      </c>
      <c r="H1342" t="s">
        <v>20</v>
      </c>
      <c r="I1342" t="s">
        <v>21</v>
      </c>
      <c r="J1342" t="s">
        <v>28</v>
      </c>
      <c r="K1342" t="s">
        <v>28</v>
      </c>
      <c r="L1342" t="s">
        <v>24</v>
      </c>
      <c r="M1342" t="s">
        <v>21</v>
      </c>
      <c r="N1342" t="s">
        <v>43</v>
      </c>
      <c r="O1342" s="1">
        <v>39.92</v>
      </c>
      <c r="P1342" s="1">
        <v>1917.14</v>
      </c>
      <c r="Q1342">
        <v>1</v>
      </c>
      <c r="R1342" t="s">
        <v>21</v>
      </c>
      <c r="S1342" t="str">
        <f>IF(ChurnData[[#This Row],[MonthlyCharges]]&lt;=30,"1. Up to 30",IF(ChurnData[[#This Row],[MonthlyCharges]]&lt;=50,"2. 31-50",IF(ChurnData[[#This Row],[MonthlyCharges]]&lt;=70,"3. 51-70",IF(ChurnData[[#This Row],[MonthlyCharges]]&lt;=90,"4. 71-90","5. Over 90"))))</f>
        <v>2. 31-50</v>
      </c>
      <c r="T1342" t="str">
        <f>IF(AND(ChurnData[[#This Row],[Contract]]="Month-to-month",ChurnData[[#This Row],[InternetService]]="Fiber optic",ChurnData[[#This Row],[TenureMonths]]&lt;=11),"High-risk","Other")</f>
        <v>Other</v>
      </c>
      <c r="U1342" t="str">
        <f>IF(ChurnData[[#This Row],[TenureMonths]]&lt;=11,"0-11",IF(ChurnData[[#This Row],[TenureMonths]]&lt;=23,"12-23",IF(ChurnData[[#This Row],[TenureMonths]]&lt;=35,"24-35",IF(ChurnData[[#This Row],[TenureMonths]]&lt;=47,"36-47",IF(ChurnData[[#This Row],[TenureMonths]]&lt;=59,"48-59","60-72")))))</f>
        <v>48-59</v>
      </c>
      <c r="V1342">
        <f>IF(ChurnData[[#This Row],[Churn]]="Yes",1,0)</f>
        <v>0</v>
      </c>
    </row>
    <row r="1343" spans="1:22" x14ac:dyDescent="0.35">
      <c r="A1343" t="s">
        <v>1390</v>
      </c>
      <c r="B1343" t="s">
        <v>36</v>
      </c>
      <c r="C1343">
        <v>0</v>
      </c>
      <c r="D1343" t="s">
        <v>21</v>
      </c>
      <c r="E1343" t="s">
        <v>21</v>
      </c>
      <c r="F1343" t="s">
        <v>58</v>
      </c>
      <c r="G1343" s="2">
        <v>21</v>
      </c>
      <c r="H1343" t="s">
        <v>20</v>
      </c>
      <c r="I1343" t="s">
        <v>23</v>
      </c>
      <c r="J1343" t="s">
        <v>21</v>
      </c>
      <c r="K1343" t="s">
        <v>21</v>
      </c>
      <c r="L1343" t="s">
        <v>33</v>
      </c>
      <c r="M1343" t="s">
        <v>21</v>
      </c>
      <c r="N1343" t="s">
        <v>25</v>
      </c>
      <c r="O1343" s="1">
        <v>99.13</v>
      </c>
      <c r="P1343" s="1">
        <v>2078.56</v>
      </c>
      <c r="Q1343">
        <v>3</v>
      </c>
      <c r="R1343" t="s">
        <v>21</v>
      </c>
      <c r="S1343" t="str">
        <f>IF(ChurnData[[#This Row],[MonthlyCharges]]&lt;=30,"1. Up to 30",IF(ChurnData[[#This Row],[MonthlyCharges]]&lt;=50,"2. 31-50",IF(ChurnData[[#This Row],[MonthlyCharges]]&lt;=70,"3. 51-70",IF(ChurnData[[#This Row],[MonthlyCharges]]&lt;=90,"4. 71-90","5. Over 90"))))</f>
        <v>5. Over 90</v>
      </c>
      <c r="T1343" t="str">
        <f>IF(AND(ChurnData[[#This Row],[Contract]]="Month-to-month",ChurnData[[#This Row],[InternetService]]="Fiber optic",ChurnData[[#This Row],[TenureMonths]]&lt;=11),"High-risk","Other")</f>
        <v>Other</v>
      </c>
      <c r="U1343" t="str">
        <f>IF(ChurnData[[#This Row],[TenureMonths]]&lt;=11,"0-11",IF(ChurnData[[#This Row],[TenureMonths]]&lt;=23,"12-23",IF(ChurnData[[#This Row],[TenureMonths]]&lt;=35,"24-35",IF(ChurnData[[#This Row],[TenureMonths]]&lt;=47,"36-47",IF(ChurnData[[#This Row],[TenureMonths]]&lt;=59,"48-59","60-72")))))</f>
        <v>12-23</v>
      </c>
      <c r="V1343">
        <f>IF(ChurnData[[#This Row],[Churn]]="Yes",1,0)</f>
        <v>0</v>
      </c>
    </row>
    <row r="1344" spans="1:22" x14ac:dyDescent="0.35">
      <c r="A1344" t="s">
        <v>1391</v>
      </c>
      <c r="B1344" t="s">
        <v>19</v>
      </c>
      <c r="C1344">
        <v>0</v>
      </c>
      <c r="D1344" t="s">
        <v>20</v>
      </c>
      <c r="E1344" t="s">
        <v>20</v>
      </c>
      <c r="F1344" t="s">
        <v>49</v>
      </c>
      <c r="G1344" s="2">
        <v>49</v>
      </c>
      <c r="H1344" t="s">
        <v>20</v>
      </c>
      <c r="I1344" t="s">
        <v>23</v>
      </c>
      <c r="J1344" t="s">
        <v>21</v>
      </c>
      <c r="K1344" t="s">
        <v>20</v>
      </c>
      <c r="L1344" t="s">
        <v>24</v>
      </c>
      <c r="M1344" t="s">
        <v>21</v>
      </c>
      <c r="N1344" t="s">
        <v>30</v>
      </c>
      <c r="O1344" s="1">
        <v>91.51</v>
      </c>
      <c r="P1344" s="1">
        <v>4349.78</v>
      </c>
      <c r="Q1344">
        <v>2</v>
      </c>
      <c r="R1344" t="s">
        <v>21</v>
      </c>
      <c r="S1344" t="str">
        <f>IF(ChurnData[[#This Row],[MonthlyCharges]]&lt;=30,"1. Up to 30",IF(ChurnData[[#This Row],[MonthlyCharges]]&lt;=50,"2. 31-50",IF(ChurnData[[#This Row],[MonthlyCharges]]&lt;=70,"3. 51-70",IF(ChurnData[[#This Row],[MonthlyCharges]]&lt;=90,"4. 71-90","5. Over 90"))))</f>
        <v>5. Over 90</v>
      </c>
      <c r="T1344" t="str">
        <f>IF(AND(ChurnData[[#This Row],[Contract]]="Month-to-month",ChurnData[[#This Row],[InternetService]]="Fiber optic",ChurnData[[#This Row],[TenureMonths]]&lt;=11),"High-risk","Other")</f>
        <v>Other</v>
      </c>
      <c r="U1344" t="str">
        <f>IF(ChurnData[[#This Row],[TenureMonths]]&lt;=11,"0-11",IF(ChurnData[[#This Row],[TenureMonths]]&lt;=23,"12-23",IF(ChurnData[[#This Row],[TenureMonths]]&lt;=35,"24-35",IF(ChurnData[[#This Row],[TenureMonths]]&lt;=47,"36-47",IF(ChurnData[[#This Row],[TenureMonths]]&lt;=59,"48-59","60-72")))))</f>
        <v>48-59</v>
      </c>
      <c r="V1344">
        <f>IF(ChurnData[[#This Row],[Churn]]="Yes",1,0)</f>
        <v>0</v>
      </c>
    </row>
    <row r="1345" spans="1:22" x14ac:dyDescent="0.35">
      <c r="A1345" t="s">
        <v>1392</v>
      </c>
      <c r="B1345" t="s">
        <v>36</v>
      </c>
      <c r="C1345">
        <v>1</v>
      </c>
      <c r="D1345" t="s">
        <v>21</v>
      </c>
      <c r="E1345" t="s">
        <v>21</v>
      </c>
      <c r="F1345" t="s">
        <v>58</v>
      </c>
      <c r="G1345" s="2">
        <v>16</v>
      </c>
      <c r="H1345" t="s">
        <v>20</v>
      </c>
      <c r="I1345" t="s">
        <v>23</v>
      </c>
      <c r="J1345" t="s">
        <v>21</v>
      </c>
      <c r="K1345" t="s">
        <v>21</v>
      </c>
      <c r="L1345" t="s">
        <v>33</v>
      </c>
      <c r="M1345" t="s">
        <v>20</v>
      </c>
      <c r="N1345" t="s">
        <v>25</v>
      </c>
      <c r="O1345" s="1">
        <v>84.81</v>
      </c>
      <c r="P1345" s="1">
        <v>1361.73</v>
      </c>
      <c r="Q1345">
        <v>2</v>
      </c>
      <c r="R1345" t="s">
        <v>20</v>
      </c>
      <c r="S1345" t="str">
        <f>IF(ChurnData[[#This Row],[MonthlyCharges]]&lt;=30,"1. Up to 30",IF(ChurnData[[#This Row],[MonthlyCharges]]&lt;=50,"2. 31-50",IF(ChurnData[[#This Row],[MonthlyCharges]]&lt;=70,"3. 51-70",IF(ChurnData[[#This Row],[MonthlyCharges]]&lt;=90,"4. 71-90","5. Over 90"))))</f>
        <v>4. 71-90</v>
      </c>
      <c r="T1345" t="str">
        <f>IF(AND(ChurnData[[#This Row],[Contract]]="Month-to-month",ChurnData[[#This Row],[InternetService]]="Fiber optic",ChurnData[[#This Row],[TenureMonths]]&lt;=11),"High-risk","Other")</f>
        <v>Other</v>
      </c>
      <c r="U1345" t="str">
        <f>IF(ChurnData[[#This Row],[TenureMonths]]&lt;=11,"0-11",IF(ChurnData[[#This Row],[TenureMonths]]&lt;=23,"12-23",IF(ChurnData[[#This Row],[TenureMonths]]&lt;=35,"24-35",IF(ChurnData[[#This Row],[TenureMonths]]&lt;=47,"36-47",IF(ChurnData[[#This Row],[TenureMonths]]&lt;=59,"48-59","60-72")))))</f>
        <v>12-23</v>
      </c>
      <c r="V1345">
        <f>IF(ChurnData[[#This Row],[Churn]]="Yes",1,0)</f>
        <v>1</v>
      </c>
    </row>
    <row r="1346" spans="1:22" x14ac:dyDescent="0.35">
      <c r="A1346" t="s">
        <v>1393</v>
      </c>
      <c r="B1346" t="s">
        <v>36</v>
      </c>
      <c r="C1346">
        <v>0</v>
      </c>
      <c r="D1346" t="s">
        <v>20</v>
      </c>
      <c r="E1346" t="s">
        <v>20</v>
      </c>
      <c r="F1346" t="s">
        <v>45</v>
      </c>
      <c r="G1346" s="2">
        <v>6</v>
      </c>
      <c r="H1346" t="s">
        <v>20</v>
      </c>
      <c r="I1346" t="s">
        <v>21</v>
      </c>
      <c r="J1346" t="s">
        <v>28</v>
      </c>
      <c r="K1346" t="s">
        <v>28</v>
      </c>
      <c r="L1346" t="s">
        <v>33</v>
      </c>
      <c r="M1346" t="s">
        <v>21</v>
      </c>
      <c r="N1346" t="s">
        <v>30</v>
      </c>
      <c r="O1346" s="1">
        <v>39.33</v>
      </c>
      <c r="P1346" s="1">
        <v>242.12</v>
      </c>
      <c r="Q1346">
        <v>3</v>
      </c>
      <c r="R1346" t="s">
        <v>20</v>
      </c>
      <c r="S1346" t="str">
        <f>IF(ChurnData[[#This Row],[MonthlyCharges]]&lt;=30,"1. Up to 30",IF(ChurnData[[#This Row],[MonthlyCharges]]&lt;=50,"2. 31-50",IF(ChurnData[[#This Row],[MonthlyCharges]]&lt;=70,"3. 51-70",IF(ChurnData[[#This Row],[MonthlyCharges]]&lt;=90,"4. 71-90","5. Over 90"))))</f>
        <v>2. 31-50</v>
      </c>
      <c r="T1346" t="str">
        <f>IF(AND(ChurnData[[#This Row],[Contract]]="Month-to-month",ChurnData[[#This Row],[InternetService]]="Fiber optic",ChurnData[[#This Row],[TenureMonths]]&lt;=11),"High-risk","Other")</f>
        <v>Other</v>
      </c>
      <c r="U1346" t="str">
        <f>IF(ChurnData[[#This Row],[TenureMonths]]&lt;=11,"0-11",IF(ChurnData[[#This Row],[TenureMonths]]&lt;=23,"12-23",IF(ChurnData[[#This Row],[TenureMonths]]&lt;=35,"24-35",IF(ChurnData[[#This Row],[TenureMonths]]&lt;=47,"36-47",IF(ChurnData[[#This Row],[TenureMonths]]&lt;=59,"48-59","60-72")))))</f>
        <v>0-11</v>
      </c>
      <c r="V1346">
        <f>IF(ChurnData[[#This Row],[Churn]]="Yes",1,0)</f>
        <v>1</v>
      </c>
    </row>
    <row r="1347" spans="1:22" x14ac:dyDescent="0.35">
      <c r="A1347" t="s">
        <v>1394</v>
      </c>
      <c r="B1347" t="s">
        <v>19</v>
      </c>
      <c r="C1347">
        <v>0</v>
      </c>
      <c r="D1347" t="s">
        <v>21</v>
      </c>
      <c r="E1347" t="s">
        <v>21</v>
      </c>
      <c r="F1347" t="s">
        <v>58</v>
      </c>
      <c r="G1347" s="2">
        <v>66</v>
      </c>
      <c r="H1347" t="s">
        <v>21</v>
      </c>
      <c r="I1347" t="s">
        <v>23</v>
      </c>
      <c r="J1347" t="s">
        <v>21</v>
      </c>
      <c r="K1347" t="s">
        <v>21</v>
      </c>
      <c r="L1347" t="s">
        <v>24</v>
      </c>
      <c r="M1347" t="s">
        <v>20</v>
      </c>
      <c r="N1347" t="s">
        <v>25</v>
      </c>
      <c r="O1347" s="1">
        <v>66.56</v>
      </c>
      <c r="P1347" s="1">
        <v>4502.78</v>
      </c>
      <c r="Q1347">
        <v>3</v>
      </c>
      <c r="R1347" t="s">
        <v>21</v>
      </c>
      <c r="S1347" t="str">
        <f>IF(ChurnData[[#This Row],[MonthlyCharges]]&lt;=30,"1. Up to 30",IF(ChurnData[[#This Row],[MonthlyCharges]]&lt;=50,"2. 31-50",IF(ChurnData[[#This Row],[MonthlyCharges]]&lt;=70,"3. 51-70",IF(ChurnData[[#This Row],[MonthlyCharges]]&lt;=90,"4. 71-90","5. Over 90"))))</f>
        <v>3. 51-70</v>
      </c>
      <c r="T1347" t="str">
        <f>IF(AND(ChurnData[[#This Row],[Contract]]="Month-to-month",ChurnData[[#This Row],[InternetService]]="Fiber optic",ChurnData[[#This Row],[TenureMonths]]&lt;=11),"High-risk","Other")</f>
        <v>Other</v>
      </c>
      <c r="U1347" t="str">
        <f>IF(ChurnData[[#This Row],[TenureMonths]]&lt;=11,"0-11",IF(ChurnData[[#This Row],[TenureMonths]]&lt;=23,"12-23",IF(ChurnData[[#This Row],[TenureMonths]]&lt;=35,"24-35",IF(ChurnData[[#This Row],[TenureMonths]]&lt;=47,"36-47",IF(ChurnData[[#This Row],[TenureMonths]]&lt;=59,"48-59","60-72")))))</f>
        <v>60-72</v>
      </c>
      <c r="V1347">
        <f>IF(ChurnData[[#This Row],[Churn]]="Yes",1,0)</f>
        <v>0</v>
      </c>
    </row>
    <row r="1348" spans="1:22" x14ac:dyDescent="0.35">
      <c r="A1348" t="s">
        <v>1395</v>
      </c>
      <c r="B1348" t="s">
        <v>19</v>
      </c>
      <c r="C1348">
        <v>0</v>
      </c>
      <c r="D1348" t="s">
        <v>21</v>
      </c>
      <c r="E1348" t="s">
        <v>21</v>
      </c>
      <c r="F1348" t="s">
        <v>58</v>
      </c>
      <c r="G1348" s="2">
        <v>11</v>
      </c>
      <c r="H1348" t="s">
        <v>21</v>
      </c>
      <c r="I1348" t="s">
        <v>32</v>
      </c>
      <c r="J1348" t="s">
        <v>21</v>
      </c>
      <c r="K1348" t="s">
        <v>21</v>
      </c>
      <c r="L1348" t="s">
        <v>33</v>
      </c>
      <c r="M1348" t="s">
        <v>21</v>
      </c>
      <c r="N1348" t="s">
        <v>34</v>
      </c>
      <c r="O1348" s="1">
        <v>56.6</v>
      </c>
      <c r="P1348" s="1">
        <v>613.23</v>
      </c>
      <c r="Q1348">
        <v>2</v>
      </c>
      <c r="R1348" t="s">
        <v>21</v>
      </c>
      <c r="S1348" t="str">
        <f>IF(ChurnData[[#This Row],[MonthlyCharges]]&lt;=30,"1. Up to 30",IF(ChurnData[[#This Row],[MonthlyCharges]]&lt;=50,"2. 31-50",IF(ChurnData[[#This Row],[MonthlyCharges]]&lt;=70,"3. 51-70",IF(ChurnData[[#This Row],[MonthlyCharges]]&lt;=90,"4. 71-90","5. Over 90"))))</f>
        <v>3. 51-70</v>
      </c>
      <c r="T1348" t="str">
        <f>IF(AND(ChurnData[[#This Row],[Contract]]="Month-to-month",ChurnData[[#This Row],[InternetService]]="Fiber optic",ChurnData[[#This Row],[TenureMonths]]&lt;=11),"High-risk","Other")</f>
        <v>Other</v>
      </c>
      <c r="U1348" t="str">
        <f>IF(ChurnData[[#This Row],[TenureMonths]]&lt;=11,"0-11",IF(ChurnData[[#This Row],[TenureMonths]]&lt;=23,"12-23",IF(ChurnData[[#This Row],[TenureMonths]]&lt;=35,"24-35",IF(ChurnData[[#This Row],[TenureMonths]]&lt;=47,"36-47",IF(ChurnData[[#This Row],[TenureMonths]]&lt;=59,"48-59","60-72")))))</f>
        <v>0-11</v>
      </c>
      <c r="V1348">
        <f>IF(ChurnData[[#This Row],[Churn]]="Yes",1,0)</f>
        <v>0</v>
      </c>
    </row>
    <row r="1349" spans="1:22" x14ac:dyDescent="0.35">
      <c r="A1349" t="s">
        <v>1396</v>
      </c>
      <c r="B1349" t="s">
        <v>19</v>
      </c>
      <c r="C1349">
        <v>1</v>
      </c>
      <c r="D1349" t="s">
        <v>20</v>
      </c>
      <c r="E1349" t="s">
        <v>20</v>
      </c>
      <c r="F1349" t="s">
        <v>58</v>
      </c>
      <c r="G1349" s="2">
        <v>28</v>
      </c>
      <c r="H1349" t="s">
        <v>20</v>
      </c>
      <c r="I1349" t="s">
        <v>32</v>
      </c>
      <c r="J1349" t="s">
        <v>21</v>
      </c>
      <c r="K1349" t="s">
        <v>20</v>
      </c>
      <c r="L1349" t="s">
        <v>33</v>
      </c>
      <c r="M1349" t="s">
        <v>20</v>
      </c>
      <c r="N1349" t="s">
        <v>34</v>
      </c>
      <c r="O1349" s="1">
        <v>68.319999999999993</v>
      </c>
      <c r="P1349" s="1">
        <v>1955.58</v>
      </c>
      <c r="Q1349">
        <v>2</v>
      </c>
      <c r="R1349" t="s">
        <v>20</v>
      </c>
      <c r="S1349" t="str">
        <f>IF(ChurnData[[#This Row],[MonthlyCharges]]&lt;=30,"1. Up to 30",IF(ChurnData[[#This Row],[MonthlyCharges]]&lt;=50,"2. 31-50",IF(ChurnData[[#This Row],[MonthlyCharges]]&lt;=70,"3. 51-70",IF(ChurnData[[#This Row],[MonthlyCharges]]&lt;=90,"4. 71-90","5. Over 90"))))</f>
        <v>3. 51-70</v>
      </c>
      <c r="T1349" t="str">
        <f>IF(AND(ChurnData[[#This Row],[Contract]]="Month-to-month",ChurnData[[#This Row],[InternetService]]="Fiber optic",ChurnData[[#This Row],[TenureMonths]]&lt;=11),"High-risk","Other")</f>
        <v>Other</v>
      </c>
      <c r="U1349" t="str">
        <f>IF(ChurnData[[#This Row],[TenureMonths]]&lt;=11,"0-11",IF(ChurnData[[#This Row],[TenureMonths]]&lt;=23,"12-23",IF(ChurnData[[#This Row],[TenureMonths]]&lt;=35,"24-35",IF(ChurnData[[#This Row],[TenureMonths]]&lt;=47,"36-47",IF(ChurnData[[#This Row],[TenureMonths]]&lt;=59,"48-59","60-72")))))</f>
        <v>24-35</v>
      </c>
      <c r="V1349">
        <f>IF(ChurnData[[#This Row],[Churn]]="Yes",1,0)</f>
        <v>1</v>
      </c>
    </row>
    <row r="1350" spans="1:22" x14ac:dyDescent="0.35">
      <c r="A1350" t="s">
        <v>1397</v>
      </c>
      <c r="B1350" t="s">
        <v>19</v>
      </c>
      <c r="C1350">
        <v>0</v>
      </c>
      <c r="D1350" t="s">
        <v>21</v>
      </c>
      <c r="E1350" t="s">
        <v>21</v>
      </c>
      <c r="F1350" t="s">
        <v>49</v>
      </c>
      <c r="G1350" s="2">
        <v>19</v>
      </c>
      <c r="H1350" t="s">
        <v>20</v>
      </c>
      <c r="I1350" t="s">
        <v>23</v>
      </c>
      <c r="J1350" t="s">
        <v>20</v>
      </c>
      <c r="K1350" t="s">
        <v>20</v>
      </c>
      <c r="L1350" t="s">
        <v>33</v>
      </c>
      <c r="M1350" t="s">
        <v>20</v>
      </c>
      <c r="N1350" t="s">
        <v>43</v>
      </c>
      <c r="O1350" s="1">
        <v>93.51</v>
      </c>
      <c r="P1350" s="1">
        <v>1823.2</v>
      </c>
      <c r="Q1350">
        <v>3</v>
      </c>
      <c r="R1350" t="s">
        <v>21</v>
      </c>
      <c r="S1350" t="str">
        <f>IF(ChurnData[[#This Row],[MonthlyCharges]]&lt;=30,"1. Up to 30",IF(ChurnData[[#This Row],[MonthlyCharges]]&lt;=50,"2. 31-50",IF(ChurnData[[#This Row],[MonthlyCharges]]&lt;=70,"3. 51-70",IF(ChurnData[[#This Row],[MonthlyCharges]]&lt;=90,"4. 71-90","5. Over 90"))))</f>
        <v>5. Over 90</v>
      </c>
      <c r="T1350" t="str">
        <f>IF(AND(ChurnData[[#This Row],[Contract]]="Month-to-month",ChurnData[[#This Row],[InternetService]]="Fiber optic",ChurnData[[#This Row],[TenureMonths]]&lt;=11),"High-risk","Other")</f>
        <v>Other</v>
      </c>
      <c r="U1350" t="str">
        <f>IF(ChurnData[[#This Row],[TenureMonths]]&lt;=11,"0-11",IF(ChurnData[[#This Row],[TenureMonths]]&lt;=23,"12-23",IF(ChurnData[[#This Row],[TenureMonths]]&lt;=35,"24-35",IF(ChurnData[[#This Row],[TenureMonths]]&lt;=47,"36-47",IF(ChurnData[[#This Row],[TenureMonths]]&lt;=59,"48-59","60-72")))))</f>
        <v>12-23</v>
      </c>
      <c r="V1350">
        <f>IF(ChurnData[[#This Row],[Churn]]="Yes",1,0)</f>
        <v>0</v>
      </c>
    </row>
    <row r="1351" spans="1:22" x14ac:dyDescent="0.35">
      <c r="A1351" t="s">
        <v>1398</v>
      </c>
      <c r="B1351" t="s">
        <v>19</v>
      </c>
      <c r="C1351">
        <v>0</v>
      </c>
      <c r="D1351" t="s">
        <v>21</v>
      </c>
      <c r="E1351" t="s">
        <v>21</v>
      </c>
      <c r="F1351" t="s">
        <v>65</v>
      </c>
      <c r="G1351" s="2">
        <v>58</v>
      </c>
      <c r="H1351" t="s">
        <v>20</v>
      </c>
      <c r="I1351" t="s">
        <v>23</v>
      </c>
      <c r="J1351" t="s">
        <v>21</v>
      </c>
      <c r="K1351" t="s">
        <v>21</v>
      </c>
      <c r="L1351" t="s">
        <v>24</v>
      </c>
      <c r="M1351" t="s">
        <v>20</v>
      </c>
      <c r="N1351" t="s">
        <v>25</v>
      </c>
      <c r="O1351" s="1">
        <v>85.11</v>
      </c>
      <c r="P1351" s="1">
        <v>5056.5</v>
      </c>
      <c r="Q1351">
        <v>7</v>
      </c>
      <c r="R1351" t="s">
        <v>21</v>
      </c>
      <c r="S1351" t="str">
        <f>IF(ChurnData[[#This Row],[MonthlyCharges]]&lt;=30,"1. Up to 30",IF(ChurnData[[#This Row],[MonthlyCharges]]&lt;=50,"2. 31-50",IF(ChurnData[[#This Row],[MonthlyCharges]]&lt;=70,"3. 51-70",IF(ChurnData[[#This Row],[MonthlyCharges]]&lt;=90,"4. 71-90","5. Over 90"))))</f>
        <v>4. 71-90</v>
      </c>
      <c r="T1351" t="str">
        <f>IF(AND(ChurnData[[#This Row],[Contract]]="Month-to-month",ChurnData[[#This Row],[InternetService]]="Fiber optic",ChurnData[[#This Row],[TenureMonths]]&lt;=11),"High-risk","Other")</f>
        <v>Other</v>
      </c>
      <c r="U1351" t="str">
        <f>IF(ChurnData[[#This Row],[TenureMonths]]&lt;=11,"0-11",IF(ChurnData[[#This Row],[TenureMonths]]&lt;=23,"12-23",IF(ChurnData[[#This Row],[TenureMonths]]&lt;=35,"24-35",IF(ChurnData[[#This Row],[TenureMonths]]&lt;=47,"36-47",IF(ChurnData[[#This Row],[TenureMonths]]&lt;=59,"48-59","60-72")))))</f>
        <v>48-59</v>
      </c>
      <c r="V1351">
        <f>IF(ChurnData[[#This Row],[Churn]]="Yes",1,0)</f>
        <v>0</v>
      </c>
    </row>
    <row r="1352" spans="1:22" x14ac:dyDescent="0.35">
      <c r="A1352" t="s">
        <v>1400</v>
      </c>
      <c r="B1352" t="s">
        <v>36</v>
      </c>
      <c r="C1352">
        <v>0</v>
      </c>
      <c r="D1352" t="s">
        <v>20</v>
      </c>
      <c r="E1352" t="s">
        <v>21</v>
      </c>
      <c r="F1352" t="s">
        <v>47</v>
      </c>
      <c r="G1352" s="2">
        <v>25</v>
      </c>
      <c r="H1352" t="s">
        <v>21</v>
      </c>
      <c r="I1352" t="s">
        <v>32</v>
      </c>
      <c r="J1352" t="s">
        <v>20</v>
      </c>
      <c r="K1352" t="s">
        <v>20</v>
      </c>
      <c r="L1352" t="s">
        <v>24</v>
      </c>
      <c r="M1352" t="s">
        <v>20</v>
      </c>
      <c r="N1352" t="s">
        <v>34</v>
      </c>
      <c r="O1352" s="1">
        <v>55.26</v>
      </c>
      <c r="P1352" s="1">
        <v>1387.84</v>
      </c>
      <c r="Q1352">
        <v>1</v>
      </c>
      <c r="R1352" t="s">
        <v>21</v>
      </c>
      <c r="S1352" t="str">
        <f>IF(ChurnData[[#This Row],[MonthlyCharges]]&lt;=30,"1. Up to 30",IF(ChurnData[[#This Row],[MonthlyCharges]]&lt;=50,"2. 31-50",IF(ChurnData[[#This Row],[MonthlyCharges]]&lt;=70,"3. 51-70",IF(ChurnData[[#This Row],[MonthlyCharges]]&lt;=90,"4. 71-90","5. Over 90"))))</f>
        <v>3. 51-70</v>
      </c>
      <c r="T1352" t="str">
        <f>IF(AND(ChurnData[[#This Row],[Contract]]="Month-to-month",ChurnData[[#This Row],[InternetService]]="Fiber optic",ChurnData[[#This Row],[TenureMonths]]&lt;=11),"High-risk","Other")</f>
        <v>Other</v>
      </c>
      <c r="U1352" t="str">
        <f>IF(ChurnData[[#This Row],[TenureMonths]]&lt;=11,"0-11",IF(ChurnData[[#This Row],[TenureMonths]]&lt;=23,"12-23",IF(ChurnData[[#This Row],[TenureMonths]]&lt;=35,"24-35",IF(ChurnData[[#This Row],[TenureMonths]]&lt;=47,"36-47",IF(ChurnData[[#This Row],[TenureMonths]]&lt;=59,"48-59","60-72")))))</f>
        <v>24-35</v>
      </c>
      <c r="V1352">
        <f>IF(ChurnData[[#This Row],[Churn]]="Yes",1,0)</f>
        <v>0</v>
      </c>
    </row>
    <row r="1353" spans="1:22" x14ac:dyDescent="0.35">
      <c r="A1353" t="s">
        <v>1401</v>
      </c>
      <c r="B1353" t="s">
        <v>19</v>
      </c>
      <c r="C1353">
        <v>0</v>
      </c>
      <c r="D1353" t="s">
        <v>21</v>
      </c>
      <c r="E1353" t="s">
        <v>21</v>
      </c>
      <c r="F1353" t="s">
        <v>49</v>
      </c>
      <c r="G1353" s="2">
        <v>9</v>
      </c>
      <c r="H1353" t="s">
        <v>20</v>
      </c>
      <c r="I1353" t="s">
        <v>23</v>
      </c>
      <c r="J1353" t="s">
        <v>21</v>
      </c>
      <c r="K1353" t="s">
        <v>21</v>
      </c>
      <c r="L1353" t="s">
        <v>33</v>
      </c>
      <c r="M1353" t="s">
        <v>21</v>
      </c>
      <c r="N1353" t="s">
        <v>25</v>
      </c>
      <c r="O1353" s="1">
        <v>89.32</v>
      </c>
      <c r="P1353" s="1">
        <v>788.48</v>
      </c>
      <c r="Q1353">
        <v>3</v>
      </c>
      <c r="R1353" t="s">
        <v>21</v>
      </c>
      <c r="S1353" t="str">
        <f>IF(ChurnData[[#This Row],[MonthlyCharges]]&lt;=30,"1. Up to 30",IF(ChurnData[[#This Row],[MonthlyCharges]]&lt;=50,"2. 31-50",IF(ChurnData[[#This Row],[MonthlyCharges]]&lt;=70,"3. 51-70",IF(ChurnData[[#This Row],[MonthlyCharges]]&lt;=90,"4. 71-90","5. Over 90"))))</f>
        <v>4. 71-90</v>
      </c>
      <c r="T1353" t="str">
        <f>IF(AND(ChurnData[[#This Row],[Contract]]="Month-to-month",ChurnData[[#This Row],[InternetService]]="Fiber optic",ChurnData[[#This Row],[TenureMonths]]&lt;=11),"High-risk","Other")</f>
        <v>High-risk</v>
      </c>
      <c r="U1353" t="str">
        <f>IF(ChurnData[[#This Row],[TenureMonths]]&lt;=11,"0-11",IF(ChurnData[[#This Row],[TenureMonths]]&lt;=23,"12-23",IF(ChurnData[[#This Row],[TenureMonths]]&lt;=35,"24-35",IF(ChurnData[[#This Row],[TenureMonths]]&lt;=47,"36-47",IF(ChurnData[[#This Row],[TenureMonths]]&lt;=59,"48-59","60-72")))))</f>
        <v>0-11</v>
      </c>
      <c r="V1353">
        <f>IF(ChurnData[[#This Row],[Churn]]="Yes",1,0)</f>
        <v>0</v>
      </c>
    </row>
    <row r="1354" spans="1:22" x14ac:dyDescent="0.35">
      <c r="A1354" t="s">
        <v>1402</v>
      </c>
      <c r="B1354" t="s">
        <v>19</v>
      </c>
      <c r="C1354">
        <v>0</v>
      </c>
      <c r="D1354" t="s">
        <v>21</v>
      </c>
      <c r="E1354" t="s">
        <v>21</v>
      </c>
      <c r="F1354" t="s">
        <v>75</v>
      </c>
      <c r="G1354" s="2">
        <v>8</v>
      </c>
      <c r="H1354" t="s">
        <v>20</v>
      </c>
      <c r="I1354" t="s">
        <v>21</v>
      </c>
      <c r="J1354" t="s">
        <v>28</v>
      </c>
      <c r="K1354" t="s">
        <v>28</v>
      </c>
      <c r="L1354" t="s">
        <v>24</v>
      </c>
      <c r="M1354" t="s">
        <v>20</v>
      </c>
      <c r="N1354" t="s">
        <v>34</v>
      </c>
      <c r="O1354" s="1">
        <v>18</v>
      </c>
      <c r="P1354" s="1">
        <v>146.47999999999999</v>
      </c>
      <c r="Q1354">
        <v>1</v>
      </c>
      <c r="R1354" t="s">
        <v>21</v>
      </c>
      <c r="S1354" t="str">
        <f>IF(ChurnData[[#This Row],[MonthlyCharges]]&lt;=30,"1. Up to 30",IF(ChurnData[[#This Row],[MonthlyCharges]]&lt;=50,"2. 31-50",IF(ChurnData[[#This Row],[MonthlyCharges]]&lt;=70,"3. 51-70",IF(ChurnData[[#This Row],[MonthlyCharges]]&lt;=90,"4. 71-90","5. Over 90"))))</f>
        <v>1. Up to 30</v>
      </c>
      <c r="T1354" t="str">
        <f>IF(AND(ChurnData[[#This Row],[Contract]]="Month-to-month",ChurnData[[#This Row],[InternetService]]="Fiber optic",ChurnData[[#This Row],[TenureMonths]]&lt;=11),"High-risk","Other")</f>
        <v>Other</v>
      </c>
      <c r="U1354" t="str">
        <f>IF(ChurnData[[#This Row],[TenureMonths]]&lt;=11,"0-11",IF(ChurnData[[#This Row],[TenureMonths]]&lt;=23,"12-23",IF(ChurnData[[#This Row],[TenureMonths]]&lt;=35,"24-35",IF(ChurnData[[#This Row],[TenureMonths]]&lt;=47,"36-47",IF(ChurnData[[#This Row],[TenureMonths]]&lt;=59,"48-59","60-72")))))</f>
        <v>0-11</v>
      </c>
      <c r="V1354">
        <f>IF(ChurnData[[#This Row],[Churn]]="Yes",1,0)</f>
        <v>0</v>
      </c>
    </row>
    <row r="1355" spans="1:22" x14ac:dyDescent="0.35">
      <c r="A1355" t="s">
        <v>1403</v>
      </c>
      <c r="B1355" t="s">
        <v>19</v>
      </c>
      <c r="C1355">
        <v>0</v>
      </c>
      <c r="D1355" t="s">
        <v>21</v>
      </c>
      <c r="E1355" t="s">
        <v>20</v>
      </c>
      <c r="F1355" t="s">
        <v>27</v>
      </c>
      <c r="G1355" s="2">
        <v>22</v>
      </c>
      <c r="H1355" t="s">
        <v>20</v>
      </c>
      <c r="I1355" t="s">
        <v>23</v>
      </c>
      <c r="J1355" t="s">
        <v>20</v>
      </c>
      <c r="K1355" t="s">
        <v>21</v>
      </c>
      <c r="L1355" t="s">
        <v>33</v>
      </c>
      <c r="M1355" t="s">
        <v>21</v>
      </c>
      <c r="N1355" t="s">
        <v>43</v>
      </c>
      <c r="O1355" s="1">
        <v>102.39</v>
      </c>
      <c r="P1355" s="1">
        <v>2289.46</v>
      </c>
      <c r="Q1355">
        <v>4</v>
      </c>
      <c r="R1355" t="s">
        <v>20</v>
      </c>
      <c r="S1355" t="str">
        <f>IF(ChurnData[[#This Row],[MonthlyCharges]]&lt;=30,"1. Up to 30",IF(ChurnData[[#This Row],[MonthlyCharges]]&lt;=50,"2. 31-50",IF(ChurnData[[#This Row],[MonthlyCharges]]&lt;=70,"3. 51-70",IF(ChurnData[[#This Row],[MonthlyCharges]]&lt;=90,"4. 71-90","5. Over 90"))))</f>
        <v>5. Over 90</v>
      </c>
      <c r="T1355" t="str">
        <f>IF(AND(ChurnData[[#This Row],[Contract]]="Month-to-month",ChurnData[[#This Row],[InternetService]]="Fiber optic",ChurnData[[#This Row],[TenureMonths]]&lt;=11),"High-risk","Other")</f>
        <v>Other</v>
      </c>
      <c r="U1355" t="str">
        <f>IF(ChurnData[[#This Row],[TenureMonths]]&lt;=11,"0-11",IF(ChurnData[[#This Row],[TenureMonths]]&lt;=23,"12-23",IF(ChurnData[[#This Row],[TenureMonths]]&lt;=35,"24-35",IF(ChurnData[[#This Row],[TenureMonths]]&lt;=47,"36-47",IF(ChurnData[[#This Row],[TenureMonths]]&lt;=59,"48-59","60-72")))))</f>
        <v>12-23</v>
      </c>
      <c r="V1355">
        <f>IF(ChurnData[[#This Row],[Churn]]="Yes",1,0)</f>
        <v>1</v>
      </c>
    </row>
    <row r="1356" spans="1:22" x14ac:dyDescent="0.35">
      <c r="A1356" t="s">
        <v>1404</v>
      </c>
      <c r="B1356" t="s">
        <v>19</v>
      </c>
      <c r="C1356">
        <v>0</v>
      </c>
      <c r="D1356" t="s">
        <v>21</v>
      </c>
      <c r="E1356" t="s">
        <v>21</v>
      </c>
      <c r="F1356" t="s">
        <v>75</v>
      </c>
      <c r="G1356" s="2">
        <v>27</v>
      </c>
      <c r="H1356" t="s">
        <v>20</v>
      </c>
      <c r="I1356" t="s">
        <v>21</v>
      </c>
      <c r="J1356" t="s">
        <v>28</v>
      </c>
      <c r="K1356" t="s">
        <v>28</v>
      </c>
      <c r="L1356" t="s">
        <v>29</v>
      </c>
      <c r="M1356" t="s">
        <v>20</v>
      </c>
      <c r="N1356" t="s">
        <v>34</v>
      </c>
      <c r="O1356" s="1">
        <v>30.04</v>
      </c>
      <c r="P1356" s="1">
        <v>788.87</v>
      </c>
      <c r="Q1356">
        <v>0</v>
      </c>
      <c r="R1356" t="s">
        <v>21</v>
      </c>
      <c r="S1356" t="str">
        <f>IF(ChurnData[[#This Row],[MonthlyCharges]]&lt;=30,"1. Up to 30",IF(ChurnData[[#This Row],[MonthlyCharges]]&lt;=50,"2. 31-50",IF(ChurnData[[#This Row],[MonthlyCharges]]&lt;=70,"3. 51-70",IF(ChurnData[[#This Row],[MonthlyCharges]]&lt;=90,"4. 71-90","5. Over 90"))))</f>
        <v>2. 31-50</v>
      </c>
      <c r="T1356" t="str">
        <f>IF(AND(ChurnData[[#This Row],[Contract]]="Month-to-month",ChurnData[[#This Row],[InternetService]]="Fiber optic",ChurnData[[#This Row],[TenureMonths]]&lt;=11),"High-risk","Other")</f>
        <v>Other</v>
      </c>
      <c r="U1356" t="str">
        <f>IF(ChurnData[[#This Row],[TenureMonths]]&lt;=11,"0-11",IF(ChurnData[[#This Row],[TenureMonths]]&lt;=23,"12-23",IF(ChurnData[[#This Row],[TenureMonths]]&lt;=35,"24-35",IF(ChurnData[[#This Row],[TenureMonths]]&lt;=47,"36-47",IF(ChurnData[[#This Row],[TenureMonths]]&lt;=59,"48-59","60-72")))))</f>
        <v>24-35</v>
      </c>
      <c r="V1356">
        <f>IF(ChurnData[[#This Row],[Churn]]="Yes",1,0)</f>
        <v>0</v>
      </c>
    </row>
    <row r="1357" spans="1:22" x14ac:dyDescent="0.35">
      <c r="A1357" t="s">
        <v>1405</v>
      </c>
      <c r="B1357" t="s">
        <v>19</v>
      </c>
      <c r="C1357">
        <v>0</v>
      </c>
      <c r="D1357" t="s">
        <v>20</v>
      </c>
      <c r="E1357" t="s">
        <v>20</v>
      </c>
      <c r="F1357" t="s">
        <v>45</v>
      </c>
      <c r="G1357" s="2">
        <v>63</v>
      </c>
      <c r="H1357" t="s">
        <v>20</v>
      </c>
      <c r="I1357" t="s">
        <v>32</v>
      </c>
      <c r="J1357" t="s">
        <v>20</v>
      </c>
      <c r="K1357" t="s">
        <v>21</v>
      </c>
      <c r="L1357" t="s">
        <v>29</v>
      </c>
      <c r="M1357" t="s">
        <v>20</v>
      </c>
      <c r="N1357" t="s">
        <v>43</v>
      </c>
      <c r="O1357" s="1">
        <v>69.36</v>
      </c>
      <c r="P1357" s="1">
        <v>4425.1499999999996</v>
      </c>
      <c r="Q1357">
        <v>3</v>
      </c>
      <c r="R1357" t="s">
        <v>21</v>
      </c>
      <c r="S1357" t="str">
        <f>IF(ChurnData[[#This Row],[MonthlyCharges]]&lt;=30,"1. Up to 30",IF(ChurnData[[#This Row],[MonthlyCharges]]&lt;=50,"2. 31-50",IF(ChurnData[[#This Row],[MonthlyCharges]]&lt;=70,"3. 51-70",IF(ChurnData[[#This Row],[MonthlyCharges]]&lt;=90,"4. 71-90","5. Over 90"))))</f>
        <v>3. 51-70</v>
      </c>
      <c r="T1357" t="str">
        <f>IF(AND(ChurnData[[#This Row],[Contract]]="Month-to-month",ChurnData[[#This Row],[InternetService]]="Fiber optic",ChurnData[[#This Row],[TenureMonths]]&lt;=11),"High-risk","Other")</f>
        <v>Other</v>
      </c>
      <c r="U1357" t="str">
        <f>IF(ChurnData[[#This Row],[TenureMonths]]&lt;=11,"0-11",IF(ChurnData[[#This Row],[TenureMonths]]&lt;=23,"12-23",IF(ChurnData[[#This Row],[TenureMonths]]&lt;=35,"24-35",IF(ChurnData[[#This Row],[TenureMonths]]&lt;=47,"36-47",IF(ChurnData[[#This Row],[TenureMonths]]&lt;=59,"48-59","60-72")))))</f>
        <v>60-72</v>
      </c>
      <c r="V1357">
        <f>IF(ChurnData[[#This Row],[Churn]]="Yes",1,0)</f>
        <v>0</v>
      </c>
    </row>
    <row r="1358" spans="1:22" x14ac:dyDescent="0.35">
      <c r="A1358" t="s">
        <v>1406</v>
      </c>
      <c r="B1358" t="s">
        <v>36</v>
      </c>
      <c r="C1358">
        <v>0</v>
      </c>
      <c r="D1358" t="s">
        <v>20</v>
      </c>
      <c r="E1358" t="s">
        <v>21</v>
      </c>
      <c r="F1358" t="s">
        <v>49</v>
      </c>
      <c r="G1358" s="2">
        <v>33</v>
      </c>
      <c r="H1358" t="s">
        <v>20</v>
      </c>
      <c r="I1358" t="s">
        <v>32</v>
      </c>
      <c r="J1358" t="s">
        <v>21</v>
      </c>
      <c r="K1358" t="s">
        <v>21</v>
      </c>
      <c r="L1358" t="s">
        <v>29</v>
      </c>
      <c r="M1358" t="s">
        <v>20</v>
      </c>
      <c r="N1358" t="s">
        <v>34</v>
      </c>
      <c r="O1358" s="1">
        <v>40.380000000000003</v>
      </c>
      <c r="P1358" s="1">
        <v>1298.33</v>
      </c>
      <c r="Q1358">
        <v>4</v>
      </c>
      <c r="R1358" t="s">
        <v>21</v>
      </c>
      <c r="S1358" t="str">
        <f>IF(ChurnData[[#This Row],[MonthlyCharges]]&lt;=30,"1. Up to 30",IF(ChurnData[[#This Row],[MonthlyCharges]]&lt;=50,"2. 31-50",IF(ChurnData[[#This Row],[MonthlyCharges]]&lt;=70,"3. 51-70",IF(ChurnData[[#This Row],[MonthlyCharges]]&lt;=90,"4. 71-90","5. Over 90"))))</f>
        <v>2. 31-50</v>
      </c>
      <c r="T1358" t="str">
        <f>IF(AND(ChurnData[[#This Row],[Contract]]="Month-to-month",ChurnData[[#This Row],[InternetService]]="Fiber optic",ChurnData[[#This Row],[TenureMonths]]&lt;=11),"High-risk","Other")</f>
        <v>Other</v>
      </c>
      <c r="U1358" t="str">
        <f>IF(ChurnData[[#This Row],[TenureMonths]]&lt;=11,"0-11",IF(ChurnData[[#This Row],[TenureMonths]]&lt;=23,"12-23",IF(ChurnData[[#This Row],[TenureMonths]]&lt;=35,"24-35",IF(ChurnData[[#This Row],[TenureMonths]]&lt;=47,"36-47",IF(ChurnData[[#This Row],[TenureMonths]]&lt;=59,"48-59","60-72")))))</f>
        <v>24-35</v>
      </c>
      <c r="V1358">
        <f>IF(ChurnData[[#This Row],[Churn]]="Yes",1,0)</f>
        <v>0</v>
      </c>
    </row>
    <row r="1359" spans="1:22" x14ac:dyDescent="0.35">
      <c r="A1359" t="s">
        <v>1407</v>
      </c>
      <c r="B1359" t="s">
        <v>36</v>
      </c>
      <c r="C1359">
        <v>1</v>
      </c>
      <c r="D1359" t="s">
        <v>20</v>
      </c>
      <c r="E1359" t="s">
        <v>20</v>
      </c>
      <c r="F1359" t="s">
        <v>45</v>
      </c>
      <c r="G1359" s="2">
        <v>14</v>
      </c>
      <c r="H1359" t="s">
        <v>20</v>
      </c>
      <c r="I1359" t="s">
        <v>32</v>
      </c>
      <c r="J1359" t="s">
        <v>21</v>
      </c>
      <c r="K1359" t="s">
        <v>21</v>
      </c>
      <c r="L1359" t="s">
        <v>33</v>
      </c>
      <c r="M1359" t="s">
        <v>20</v>
      </c>
      <c r="N1359" t="s">
        <v>25</v>
      </c>
      <c r="O1359" s="1">
        <v>48.95</v>
      </c>
      <c r="P1359" s="1">
        <v>698.78</v>
      </c>
      <c r="Q1359">
        <v>2</v>
      </c>
      <c r="R1359" t="s">
        <v>21</v>
      </c>
      <c r="S1359" t="str">
        <f>IF(ChurnData[[#This Row],[MonthlyCharges]]&lt;=30,"1. Up to 30",IF(ChurnData[[#This Row],[MonthlyCharges]]&lt;=50,"2. 31-50",IF(ChurnData[[#This Row],[MonthlyCharges]]&lt;=70,"3. 51-70",IF(ChurnData[[#This Row],[MonthlyCharges]]&lt;=90,"4. 71-90","5. Over 90"))))</f>
        <v>2. 31-50</v>
      </c>
      <c r="T1359" t="str">
        <f>IF(AND(ChurnData[[#This Row],[Contract]]="Month-to-month",ChurnData[[#This Row],[InternetService]]="Fiber optic",ChurnData[[#This Row],[TenureMonths]]&lt;=11),"High-risk","Other")</f>
        <v>Other</v>
      </c>
      <c r="U1359" t="str">
        <f>IF(ChurnData[[#This Row],[TenureMonths]]&lt;=11,"0-11",IF(ChurnData[[#This Row],[TenureMonths]]&lt;=23,"12-23",IF(ChurnData[[#This Row],[TenureMonths]]&lt;=35,"24-35",IF(ChurnData[[#This Row],[TenureMonths]]&lt;=47,"36-47",IF(ChurnData[[#This Row],[TenureMonths]]&lt;=59,"48-59","60-72")))))</f>
        <v>12-23</v>
      </c>
      <c r="V1359">
        <f>IF(ChurnData[[#This Row],[Churn]]="Yes",1,0)</f>
        <v>0</v>
      </c>
    </row>
    <row r="1360" spans="1:22" x14ac:dyDescent="0.35">
      <c r="A1360" t="s">
        <v>1408</v>
      </c>
      <c r="B1360" t="s">
        <v>19</v>
      </c>
      <c r="C1360">
        <v>1</v>
      </c>
      <c r="D1360" t="s">
        <v>20</v>
      </c>
      <c r="E1360" t="s">
        <v>21</v>
      </c>
      <c r="F1360" t="s">
        <v>41</v>
      </c>
      <c r="G1360" s="2">
        <v>55</v>
      </c>
      <c r="H1360" t="s">
        <v>21</v>
      </c>
      <c r="I1360" t="s">
        <v>23</v>
      </c>
      <c r="J1360" t="s">
        <v>20</v>
      </c>
      <c r="K1360" t="s">
        <v>21</v>
      </c>
      <c r="L1360" t="s">
        <v>29</v>
      </c>
      <c r="M1360" t="s">
        <v>20</v>
      </c>
      <c r="N1360" t="s">
        <v>30</v>
      </c>
      <c r="O1360" s="1">
        <v>83.03</v>
      </c>
      <c r="P1360" s="1">
        <v>4559.5600000000004</v>
      </c>
      <c r="Q1360">
        <v>1</v>
      </c>
      <c r="R1360" t="s">
        <v>21</v>
      </c>
      <c r="S1360" t="str">
        <f>IF(ChurnData[[#This Row],[MonthlyCharges]]&lt;=30,"1. Up to 30",IF(ChurnData[[#This Row],[MonthlyCharges]]&lt;=50,"2. 31-50",IF(ChurnData[[#This Row],[MonthlyCharges]]&lt;=70,"3. 51-70",IF(ChurnData[[#This Row],[MonthlyCharges]]&lt;=90,"4. 71-90","5. Over 90"))))</f>
        <v>4. 71-90</v>
      </c>
      <c r="T1360" t="str">
        <f>IF(AND(ChurnData[[#This Row],[Contract]]="Month-to-month",ChurnData[[#This Row],[InternetService]]="Fiber optic",ChurnData[[#This Row],[TenureMonths]]&lt;=11),"High-risk","Other")</f>
        <v>Other</v>
      </c>
      <c r="U1360" t="str">
        <f>IF(ChurnData[[#This Row],[TenureMonths]]&lt;=11,"0-11",IF(ChurnData[[#This Row],[TenureMonths]]&lt;=23,"12-23",IF(ChurnData[[#This Row],[TenureMonths]]&lt;=35,"24-35",IF(ChurnData[[#This Row],[TenureMonths]]&lt;=47,"36-47",IF(ChurnData[[#This Row],[TenureMonths]]&lt;=59,"48-59","60-72")))))</f>
        <v>48-59</v>
      </c>
      <c r="V1360">
        <f>IF(ChurnData[[#This Row],[Churn]]="Yes",1,0)</f>
        <v>0</v>
      </c>
    </row>
    <row r="1361" spans="1:22" x14ac:dyDescent="0.35">
      <c r="A1361" t="s">
        <v>1409</v>
      </c>
      <c r="B1361" t="s">
        <v>36</v>
      </c>
      <c r="C1361">
        <v>0</v>
      </c>
      <c r="D1361" t="s">
        <v>20</v>
      </c>
      <c r="E1361" t="s">
        <v>20</v>
      </c>
      <c r="F1361" t="s">
        <v>41</v>
      </c>
      <c r="G1361" s="2">
        <v>7</v>
      </c>
      <c r="H1361" t="s">
        <v>20</v>
      </c>
      <c r="I1361" t="s">
        <v>23</v>
      </c>
      <c r="J1361" t="s">
        <v>21</v>
      </c>
      <c r="K1361" t="s">
        <v>21</v>
      </c>
      <c r="L1361" t="s">
        <v>33</v>
      </c>
      <c r="M1361" t="s">
        <v>20</v>
      </c>
      <c r="N1361" t="s">
        <v>25</v>
      </c>
      <c r="O1361" s="1">
        <v>74.739999999999995</v>
      </c>
      <c r="P1361" s="1">
        <v>536.53</v>
      </c>
      <c r="Q1361">
        <v>1</v>
      </c>
      <c r="R1361" t="s">
        <v>20</v>
      </c>
      <c r="S1361" t="str">
        <f>IF(ChurnData[[#This Row],[MonthlyCharges]]&lt;=30,"1. Up to 30",IF(ChurnData[[#This Row],[MonthlyCharges]]&lt;=50,"2. 31-50",IF(ChurnData[[#This Row],[MonthlyCharges]]&lt;=70,"3. 51-70",IF(ChurnData[[#This Row],[MonthlyCharges]]&lt;=90,"4. 71-90","5. Over 90"))))</f>
        <v>4. 71-90</v>
      </c>
      <c r="T1361" t="str">
        <f>IF(AND(ChurnData[[#This Row],[Contract]]="Month-to-month",ChurnData[[#This Row],[InternetService]]="Fiber optic",ChurnData[[#This Row],[TenureMonths]]&lt;=11),"High-risk","Other")</f>
        <v>High-risk</v>
      </c>
      <c r="U1361" t="str">
        <f>IF(ChurnData[[#This Row],[TenureMonths]]&lt;=11,"0-11",IF(ChurnData[[#This Row],[TenureMonths]]&lt;=23,"12-23",IF(ChurnData[[#This Row],[TenureMonths]]&lt;=35,"24-35",IF(ChurnData[[#This Row],[TenureMonths]]&lt;=47,"36-47",IF(ChurnData[[#This Row],[TenureMonths]]&lt;=59,"48-59","60-72")))))</f>
        <v>0-11</v>
      </c>
      <c r="V1361">
        <f>IF(ChurnData[[#This Row],[Churn]]="Yes",1,0)</f>
        <v>1</v>
      </c>
    </row>
    <row r="1362" spans="1:22" x14ac:dyDescent="0.35">
      <c r="A1362" t="s">
        <v>1410</v>
      </c>
      <c r="B1362" t="s">
        <v>36</v>
      </c>
      <c r="C1362">
        <v>0</v>
      </c>
      <c r="D1362" t="s">
        <v>20</v>
      </c>
      <c r="E1362" t="s">
        <v>20</v>
      </c>
      <c r="F1362" t="s">
        <v>58</v>
      </c>
      <c r="G1362" s="2">
        <v>37</v>
      </c>
      <c r="H1362" t="s">
        <v>20</v>
      </c>
      <c r="I1362" t="s">
        <v>23</v>
      </c>
      <c r="J1362" t="s">
        <v>20</v>
      </c>
      <c r="K1362" t="s">
        <v>21</v>
      </c>
      <c r="L1362" t="s">
        <v>29</v>
      </c>
      <c r="M1362" t="s">
        <v>20</v>
      </c>
      <c r="N1362" t="s">
        <v>43</v>
      </c>
      <c r="O1362" s="1">
        <v>95.3</v>
      </c>
      <c r="P1362" s="1">
        <v>3491.98</v>
      </c>
      <c r="Q1362">
        <v>0</v>
      </c>
      <c r="R1362" t="s">
        <v>21</v>
      </c>
      <c r="S1362" t="str">
        <f>IF(ChurnData[[#This Row],[MonthlyCharges]]&lt;=30,"1. Up to 30",IF(ChurnData[[#This Row],[MonthlyCharges]]&lt;=50,"2. 31-50",IF(ChurnData[[#This Row],[MonthlyCharges]]&lt;=70,"3. 51-70",IF(ChurnData[[#This Row],[MonthlyCharges]]&lt;=90,"4. 71-90","5. Over 90"))))</f>
        <v>5. Over 90</v>
      </c>
      <c r="T1362" t="str">
        <f>IF(AND(ChurnData[[#This Row],[Contract]]="Month-to-month",ChurnData[[#This Row],[InternetService]]="Fiber optic",ChurnData[[#This Row],[TenureMonths]]&lt;=11),"High-risk","Other")</f>
        <v>Other</v>
      </c>
      <c r="U1362" t="str">
        <f>IF(ChurnData[[#This Row],[TenureMonths]]&lt;=11,"0-11",IF(ChurnData[[#This Row],[TenureMonths]]&lt;=23,"12-23",IF(ChurnData[[#This Row],[TenureMonths]]&lt;=35,"24-35",IF(ChurnData[[#This Row],[TenureMonths]]&lt;=47,"36-47",IF(ChurnData[[#This Row],[TenureMonths]]&lt;=59,"48-59","60-72")))))</f>
        <v>36-47</v>
      </c>
      <c r="V1362">
        <f>IF(ChurnData[[#This Row],[Churn]]="Yes",1,0)</f>
        <v>0</v>
      </c>
    </row>
    <row r="1363" spans="1:22" x14ac:dyDescent="0.35">
      <c r="A1363" t="s">
        <v>1411</v>
      </c>
      <c r="B1363" t="s">
        <v>19</v>
      </c>
      <c r="C1363">
        <v>0</v>
      </c>
      <c r="D1363" t="s">
        <v>20</v>
      </c>
      <c r="E1363" t="s">
        <v>21</v>
      </c>
      <c r="F1363" t="s">
        <v>41</v>
      </c>
      <c r="G1363" s="2">
        <v>57</v>
      </c>
      <c r="H1363" t="s">
        <v>20</v>
      </c>
      <c r="I1363" t="s">
        <v>23</v>
      </c>
      <c r="J1363" t="s">
        <v>21</v>
      </c>
      <c r="K1363" t="s">
        <v>21</v>
      </c>
      <c r="L1363" t="s">
        <v>24</v>
      </c>
      <c r="M1363" t="s">
        <v>20</v>
      </c>
      <c r="N1363" t="s">
        <v>34</v>
      </c>
      <c r="O1363" s="1">
        <v>87.01</v>
      </c>
      <c r="P1363" s="1">
        <v>5048.8</v>
      </c>
      <c r="Q1363">
        <v>0</v>
      </c>
      <c r="R1363" t="s">
        <v>21</v>
      </c>
      <c r="S1363" t="str">
        <f>IF(ChurnData[[#This Row],[MonthlyCharges]]&lt;=30,"1. Up to 30",IF(ChurnData[[#This Row],[MonthlyCharges]]&lt;=50,"2. 31-50",IF(ChurnData[[#This Row],[MonthlyCharges]]&lt;=70,"3. 51-70",IF(ChurnData[[#This Row],[MonthlyCharges]]&lt;=90,"4. 71-90","5. Over 90"))))</f>
        <v>4. 71-90</v>
      </c>
      <c r="T1363" t="str">
        <f>IF(AND(ChurnData[[#This Row],[Contract]]="Month-to-month",ChurnData[[#This Row],[InternetService]]="Fiber optic",ChurnData[[#This Row],[TenureMonths]]&lt;=11),"High-risk","Other")</f>
        <v>Other</v>
      </c>
      <c r="U1363" t="str">
        <f>IF(ChurnData[[#This Row],[TenureMonths]]&lt;=11,"0-11",IF(ChurnData[[#This Row],[TenureMonths]]&lt;=23,"12-23",IF(ChurnData[[#This Row],[TenureMonths]]&lt;=35,"24-35",IF(ChurnData[[#This Row],[TenureMonths]]&lt;=47,"36-47",IF(ChurnData[[#This Row],[TenureMonths]]&lt;=59,"48-59","60-72")))))</f>
        <v>48-59</v>
      </c>
      <c r="V1363">
        <f>IF(ChurnData[[#This Row],[Churn]]="Yes",1,0)</f>
        <v>0</v>
      </c>
    </row>
    <row r="1364" spans="1:22" x14ac:dyDescent="0.35">
      <c r="A1364" t="s">
        <v>1412</v>
      </c>
      <c r="B1364" t="s">
        <v>19</v>
      </c>
      <c r="C1364">
        <v>1</v>
      </c>
      <c r="D1364" t="s">
        <v>21</v>
      </c>
      <c r="E1364" t="s">
        <v>21</v>
      </c>
      <c r="F1364" t="s">
        <v>37</v>
      </c>
      <c r="G1364" s="2">
        <v>34</v>
      </c>
      <c r="H1364" t="s">
        <v>20</v>
      </c>
      <c r="I1364" t="s">
        <v>23</v>
      </c>
      <c r="J1364" t="s">
        <v>21</v>
      </c>
      <c r="K1364" t="s">
        <v>20</v>
      </c>
      <c r="L1364" t="s">
        <v>33</v>
      </c>
      <c r="M1364" t="s">
        <v>21</v>
      </c>
      <c r="N1364" t="s">
        <v>25</v>
      </c>
      <c r="O1364" s="1">
        <v>99.98</v>
      </c>
      <c r="P1364" s="1">
        <v>3487.43</v>
      </c>
      <c r="Q1364">
        <v>4</v>
      </c>
      <c r="R1364" t="s">
        <v>20</v>
      </c>
      <c r="S1364" t="str">
        <f>IF(ChurnData[[#This Row],[MonthlyCharges]]&lt;=30,"1. Up to 30",IF(ChurnData[[#This Row],[MonthlyCharges]]&lt;=50,"2. 31-50",IF(ChurnData[[#This Row],[MonthlyCharges]]&lt;=70,"3. 51-70",IF(ChurnData[[#This Row],[MonthlyCharges]]&lt;=90,"4. 71-90","5. Over 90"))))</f>
        <v>5. Over 90</v>
      </c>
      <c r="T1364" t="str">
        <f>IF(AND(ChurnData[[#This Row],[Contract]]="Month-to-month",ChurnData[[#This Row],[InternetService]]="Fiber optic",ChurnData[[#This Row],[TenureMonths]]&lt;=11),"High-risk","Other")</f>
        <v>Other</v>
      </c>
      <c r="U1364" t="str">
        <f>IF(ChurnData[[#This Row],[TenureMonths]]&lt;=11,"0-11",IF(ChurnData[[#This Row],[TenureMonths]]&lt;=23,"12-23",IF(ChurnData[[#This Row],[TenureMonths]]&lt;=35,"24-35",IF(ChurnData[[#This Row],[TenureMonths]]&lt;=47,"36-47",IF(ChurnData[[#This Row],[TenureMonths]]&lt;=59,"48-59","60-72")))))</f>
        <v>24-35</v>
      </c>
      <c r="V1364">
        <f>IF(ChurnData[[#This Row],[Churn]]="Yes",1,0)</f>
        <v>1</v>
      </c>
    </row>
    <row r="1365" spans="1:22" x14ac:dyDescent="0.35">
      <c r="A1365" t="s">
        <v>1413</v>
      </c>
      <c r="B1365" t="s">
        <v>19</v>
      </c>
      <c r="C1365">
        <v>0</v>
      </c>
      <c r="D1365" t="s">
        <v>21</v>
      </c>
      <c r="E1365" t="s">
        <v>21</v>
      </c>
      <c r="F1365" t="s">
        <v>49</v>
      </c>
      <c r="G1365" s="2">
        <v>31</v>
      </c>
      <c r="H1365" t="s">
        <v>20</v>
      </c>
      <c r="I1365" t="s">
        <v>23</v>
      </c>
      <c r="J1365" t="s">
        <v>21</v>
      </c>
      <c r="K1365" t="s">
        <v>21</v>
      </c>
      <c r="L1365" t="s">
        <v>29</v>
      </c>
      <c r="M1365" t="s">
        <v>21</v>
      </c>
      <c r="N1365" t="s">
        <v>25</v>
      </c>
      <c r="O1365" s="1">
        <v>81.91</v>
      </c>
      <c r="P1365" s="1">
        <v>2562.2399999999998</v>
      </c>
      <c r="Q1365">
        <v>4</v>
      </c>
      <c r="R1365" t="s">
        <v>21</v>
      </c>
      <c r="S1365" t="str">
        <f>IF(ChurnData[[#This Row],[MonthlyCharges]]&lt;=30,"1. Up to 30",IF(ChurnData[[#This Row],[MonthlyCharges]]&lt;=50,"2. 31-50",IF(ChurnData[[#This Row],[MonthlyCharges]]&lt;=70,"3. 51-70",IF(ChurnData[[#This Row],[MonthlyCharges]]&lt;=90,"4. 71-90","5. Over 90"))))</f>
        <v>4. 71-90</v>
      </c>
      <c r="T1365" t="str">
        <f>IF(AND(ChurnData[[#This Row],[Contract]]="Month-to-month",ChurnData[[#This Row],[InternetService]]="Fiber optic",ChurnData[[#This Row],[TenureMonths]]&lt;=11),"High-risk","Other")</f>
        <v>Other</v>
      </c>
      <c r="U1365" t="str">
        <f>IF(ChurnData[[#This Row],[TenureMonths]]&lt;=11,"0-11",IF(ChurnData[[#This Row],[TenureMonths]]&lt;=23,"12-23",IF(ChurnData[[#This Row],[TenureMonths]]&lt;=35,"24-35",IF(ChurnData[[#This Row],[TenureMonths]]&lt;=47,"36-47",IF(ChurnData[[#This Row],[TenureMonths]]&lt;=59,"48-59","60-72")))))</f>
        <v>24-35</v>
      </c>
      <c r="V1365">
        <f>IF(ChurnData[[#This Row],[Churn]]="Yes",1,0)</f>
        <v>0</v>
      </c>
    </row>
    <row r="1366" spans="1:22" x14ac:dyDescent="0.35">
      <c r="A1366" t="s">
        <v>1414</v>
      </c>
      <c r="B1366" t="s">
        <v>19</v>
      </c>
      <c r="C1366">
        <v>0</v>
      </c>
      <c r="D1366" t="s">
        <v>21</v>
      </c>
      <c r="E1366" t="s">
        <v>21</v>
      </c>
      <c r="F1366" t="s">
        <v>37</v>
      </c>
      <c r="G1366" s="2">
        <v>20</v>
      </c>
      <c r="H1366" t="s">
        <v>20</v>
      </c>
      <c r="I1366" t="s">
        <v>23</v>
      </c>
      <c r="J1366" t="s">
        <v>21</v>
      </c>
      <c r="K1366" t="s">
        <v>21</v>
      </c>
      <c r="L1366" t="s">
        <v>33</v>
      </c>
      <c r="M1366" t="s">
        <v>20</v>
      </c>
      <c r="N1366" t="s">
        <v>30</v>
      </c>
      <c r="O1366" s="1">
        <v>84.45</v>
      </c>
      <c r="P1366" s="1">
        <v>1673.1</v>
      </c>
      <c r="Q1366">
        <v>2</v>
      </c>
      <c r="R1366" t="s">
        <v>20</v>
      </c>
      <c r="S1366" t="str">
        <f>IF(ChurnData[[#This Row],[MonthlyCharges]]&lt;=30,"1. Up to 30",IF(ChurnData[[#This Row],[MonthlyCharges]]&lt;=50,"2. 31-50",IF(ChurnData[[#This Row],[MonthlyCharges]]&lt;=70,"3. 51-70",IF(ChurnData[[#This Row],[MonthlyCharges]]&lt;=90,"4. 71-90","5. Over 90"))))</f>
        <v>4. 71-90</v>
      </c>
      <c r="T1366" t="str">
        <f>IF(AND(ChurnData[[#This Row],[Contract]]="Month-to-month",ChurnData[[#This Row],[InternetService]]="Fiber optic",ChurnData[[#This Row],[TenureMonths]]&lt;=11),"High-risk","Other")</f>
        <v>Other</v>
      </c>
      <c r="U1366" t="str">
        <f>IF(ChurnData[[#This Row],[TenureMonths]]&lt;=11,"0-11",IF(ChurnData[[#This Row],[TenureMonths]]&lt;=23,"12-23",IF(ChurnData[[#This Row],[TenureMonths]]&lt;=35,"24-35",IF(ChurnData[[#This Row],[TenureMonths]]&lt;=47,"36-47",IF(ChurnData[[#This Row],[TenureMonths]]&lt;=59,"48-59","60-72")))))</f>
        <v>12-23</v>
      </c>
      <c r="V1366">
        <f>IF(ChurnData[[#This Row],[Churn]]="Yes",1,0)</f>
        <v>1</v>
      </c>
    </row>
    <row r="1367" spans="1:22" x14ac:dyDescent="0.35">
      <c r="A1367" t="s">
        <v>1415</v>
      </c>
      <c r="B1367" t="s">
        <v>36</v>
      </c>
      <c r="C1367">
        <v>0</v>
      </c>
      <c r="D1367" t="s">
        <v>21</v>
      </c>
      <c r="E1367" t="s">
        <v>21</v>
      </c>
      <c r="F1367" t="s">
        <v>58</v>
      </c>
      <c r="G1367" s="2">
        <v>33</v>
      </c>
      <c r="H1367" t="s">
        <v>20</v>
      </c>
      <c r="I1367" t="s">
        <v>23</v>
      </c>
      <c r="J1367" t="s">
        <v>21</v>
      </c>
      <c r="K1367" t="s">
        <v>21</v>
      </c>
      <c r="L1367" t="s">
        <v>29</v>
      </c>
      <c r="M1367" t="s">
        <v>21</v>
      </c>
      <c r="N1367" t="s">
        <v>34</v>
      </c>
      <c r="O1367" s="1">
        <v>90.98</v>
      </c>
      <c r="P1367" s="1">
        <v>3003.99</v>
      </c>
      <c r="Q1367">
        <v>2</v>
      </c>
      <c r="R1367" t="s">
        <v>21</v>
      </c>
      <c r="S1367" t="str">
        <f>IF(ChurnData[[#This Row],[MonthlyCharges]]&lt;=30,"1. Up to 30",IF(ChurnData[[#This Row],[MonthlyCharges]]&lt;=50,"2. 31-50",IF(ChurnData[[#This Row],[MonthlyCharges]]&lt;=70,"3. 51-70",IF(ChurnData[[#This Row],[MonthlyCharges]]&lt;=90,"4. 71-90","5. Over 90"))))</f>
        <v>5. Over 90</v>
      </c>
      <c r="T1367" t="str">
        <f>IF(AND(ChurnData[[#This Row],[Contract]]="Month-to-month",ChurnData[[#This Row],[InternetService]]="Fiber optic",ChurnData[[#This Row],[TenureMonths]]&lt;=11),"High-risk","Other")</f>
        <v>Other</v>
      </c>
      <c r="U1367" t="str">
        <f>IF(ChurnData[[#This Row],[TenureMonths]]&lt;=11,"0-11",IF(ChurnData[[#This Row],[TenureMonths]]&lt;=23,"12-23",IF(ChurnData[[#This Row],[TenureMonths]]&lt;=35,"24-35",IF(ChurnData[[#This Row],[TenureMonths]]&lt;=47,"36-47",IF(ChurnData[[#This Row],[TenureMonths]]&lt;=59,"48-59","60-72")))))</f>
        <v>24-35</v>
      </c>
      <c r="V1367">
        <f>IF(ChurnData[[#This Row],[Churn]]="Yes",1,0)</f>
        <v>0</v>
      </c>
    </row>
    <row r="1368" spans="1:22" x14ac:dyDescent="0.35">
      <c r="A1368" t="s">
        <v>1416</v>
      </c>
      <c r="B1368" t="s">
        <v>19</v>
      </c>
      <c r="C1368">
        <v>0</v>
      </c>
      <c r="D1368" t="s">
        <v>21</v>
      </c>
      <c r="E1368" t="s">
        <v>21</v>
      </c>
      <c r="F1368" t="s">
        <v>58</v>
      </c>
      <c r="G1368" s="2">
        <v>8</v>
      </c>
      <c r="H1368" t="s">
        <v>20</v>
      </c>
      <c r="I1368" t="s">
        <v>23</v>
      </c>
      <c r="J1368" t="s">
        <v>21</v>
      </c>
      <c r="K1368" t="s">
        <v>21</v>
      </c>
      <c r="L1368" t="s">
        <v>33</v>
      </c>
      <c r="M1368" t="s">
        <v>21</v>
      </c>
      <c r="N1368" t="s">
        <v>30</v>
      </c>
      <c r="O1368" s="1">
        <v>77.42</v>
      </c>
      <c r="P1368" s="1">
        <v>623.04</v>
      </c>
      <c r="Q1368">
        <v>1</v>
      </c>
      <c r="R1368" t="s">
        <v>21</v>
      </c>
      <c r="S1368" t="str">
        <f>IF(ChurnData[[#This Row],[MonthlyCharges]]&lt;=30,"1. Up to 30",IF(ChurnData[[#This Row],[MonthlyCharges]]&lt;=50,"2. 31-50",IF(ChurnData[[#This Row],[MonthlyCharges]]&lt;=70,"3. 51-70",IF(ChurnData[[#This Row],[MonthlyCharges]]&lt;=90,"4. 71-90","5. Over 90"))))</f>
        <v>4. 71-90</v>
      </c>
      <c r="T1368" t="str">
        <f>IF(AND(ChurnData[[#This Row],[Contract]]="Month-to-month",ChurnData[[#This Row],[InternetService]]="Fiber optic",ChurnData[[#This Row],[TenureMonths]]&lt;=11),"High-risk","Other")</f>
        <v>High-risk</v>
      </c>
      <c r="U1368" t="str">
        <f>IF(ChurnData[[#This Row],[TenureMonths]]&lt;=11,"0-11",IF(ChurnData[[#This Row],[TenureMonths]]&lt;=23,"12-23",IF(ChurnData[[#This Row],[TenureMonths]]&lt;=35,"24-35",IF(ChurnData[[#This Row],[TenureMonths]]&lt;=47,"36-47",IF(ChurnData[[#This Row],[TenureMonths]]&lt;=59,"48-59","60-72")))))</f>
        <v>0-11</v>
      </c>
      <c r="V1368">
        <f>IF(ChurnData[[#This Row],[Churn]]="Yes",1,0)</f>
        <v>0</v>
      </c>
    </row>
    <row r="1369" spans="1:22" x14ac:dyDescent="0.35">
      <c r="A1369" t="s">
        <v>1417</v>
      </c>
      <c r="B1369" t="s">
        <v>36</v>
      </c>
      <c r="C1369">
        <v>1</v>
      </c>
      <c r="D1369" t="s">
        <v>21</v>
      </c>
      <c r="E1369" t="s">
        <v>21</v>
      </c>
      <c r="F1369" t="s">
        <v>49</v>
      </c>
      <c r="G1369" s="2">
        <v>72</v>
      </c>
      <c r="H1369" t="s">
        <v>20</v>
      </c>
      <c r="I1369" t="s">
        <v>32</v>
      </c>
      <c r="J1369" t="s">
        <v>20</v>
      </c>
      <c r="K1369" t="s">
        <v>21</v>
      </c>
      <c r="L1369" t="s">
        <v>24</v>
      </c>
      <c r="M1369" t="s">
        <v>20</v>
      </c>
      <c r="N1369" t="s">
        <v>43</v>
      </c>
      <c r="O1369" s="1">
        <v>62.09</v>
      </c>
      <c r="P1369" s="1">
        <v>4542.93</v>
      </c>
      <c r="Q1369">
        <v>3</v>
      </c>
      <c r="R1369" t="s">
        <v>21</v>
      </c>
      <c r="S1369" t="str">
        <f>IF(ChurnData[[#This Row],[MonthlyCharges]]&lt;=30,"1. Up to 30",IF(ChurnData[[#This Row],[MonthlyCharges]]&lt;=50,"2. 31-50",IF(ChurnData[[#This Row],[MonthlyCharges]]&lt;=70,"3. 51-70",IF(ChurnData[[#This Row],[MonthlyCharges]]&lt;=90,"4. 71-90","5. Over 90"))))</f>
        <v>3. 51-70</v>
      </c>
      <c r="T1369" t="str">
        <f>IF(AND(ChurnData[[#This Row],[Contract]]="Month-to-month",ChurnData[[#This Row],[InternetService]]="Fiber optic",ChurnData[[#This Row],[TenureMonths]]&lt;=11),"High-risk","Other")</f>
        <v>Other</v>
      </c>
      <c r="U1369" t="str">
        <f>IF(ChurnData[[#This Row],[TenureMonths]]&lt;=11,"0-11",IF(ChurnData[[#This Row],[TenureMonths]]&lt;=23,"12-23",IF(ChurnData[[#This Row],[TenureMonths]]&lt;=35,"24-35",IF(ChurnData[[#This Row],[TenureMonths]]&lt;=47,"36-47",IF(ChurnData[[#This Row],[TenureMonths]]&lt;=59,"48-59","60-72")))))</f>
        <v>60-72</v>
      </c>
      <c r="V1369">
        <f>IF(ChurnData[[#This Row],[Churn]]="Yes",1,0)</f>
        <v>0</v>
      </c>
    </row>
    <row r="1370" spans="1:22" x14ac:dyDescent="0.35">
      <c r="A1370" t="s">
        <v>1418</v>
      </c>
      <c r="B1370" t="s">
        <v>19</v>
      </c>
      <c r="C1370">
        <v>0</v>
      </c>
      <c r="D1370" t="s">
        <v>20</v>
      </c>
      <c r="E1370" t="s">
        <v>21</v>
      </c>
      <c r="F1370" t="s">
        <v>56</v>
      </c>
      <c r="G1370" s="2">
        <v>24</v>
      </c>
      <c r="H1370" t="s">
        <v>20</v>
      </c>
      <c r="I1370" t="s">
        <v>21</v>
      </c>
      <c r="J1370" t="s">
        <v>28</v>
      </c>
      <c r="K1370" t="s">
        <v>28</v>
      </c>
      <c r="L1370" t="s">
        <v>33</v>
      </c>
      <c r="M1370" t="s">
        <v>21</v>
      </c>
      <c r="N1370" t="s">
        <v>25</v>
      </c>
      <c r="O1370" s="1">
        <v>28.21</v>
      </c>
      <c r="P1370" s="1">
        <v>690.76</v>
      </c>
      <c r="Q1370">
        <v>4</v>
      </c>
      <c r="R1370" t="s">
        <v>20</v>
      </c>
      <c r="S1370" t="str">
        <f>IF(ChurnData[[#This Row],[MonthlyCharges]]&lt;=30,"1. Up to 30",IF(ChurnData[[#This Row],[MonthlyCharges]]&lt;=50,"2. 31-50",IF(ChurnData[[#This Row],[MonthlyCharges]]&lt;=70,"3. 51-70",IF(ChurnData[[#This Row],[MonthlyCharges]]&lt;=90,"4. 71-90","5. Over 90"))))</f>
        <v>1. Up to 30</v>
      </c>
      <c r="T1370" t="str">
        <f>IF(AND(ChurnData[[#This Row],[Contract]]="Month-to-month",ChurnData[[#This Row],[InternetService]]="Fiber optic",ChurnData[[#This Row],[TenureMonths]]&lt;=11),"High-risk","Other")</f>
        <v>Other</v>
      </c>
      <c r="U1370" t="str">
        <f>IF(ChurnData[[#This Row],[TenureMonths]]&lt;=11,"0-11",IF(ChurnData[[#This Row],[TenureMonths]]&lt;=23,"12-23",IF(ChurnData[[#This Row],[TenureMonths]]&lt;=35,"24-35",IF(ChurnData[[#This Row],[TenureMonths]]&lt;=47,"36-47",IF(ChurnData[[#This Row],[TenureMonths]]&lt;=59,"48-59","60-72")))))</f>
        <v>24-35</v>
      </c>
      <c r="V1370">
        <f>IF(ChurnData[[#This Row],[Churn]]="Yes",1,0)</f>
        <v>1</v>
      </c>
    </row>
    <row r="1371" spans="1:22" x14ac:dyDescent="0.35">
      <c r="A1371" t="s">
        <v>1419</v>
      </c>
      <c r="B1371" t="s">
        <v>19</v>
      </c>
      <c r="C1371">
        <v>0</v>
      </c>
      <c r="D1371" t="s">
        <v>20</v>
      </c>
      <c r="E1371" t="s">
        <v>21</v>
      </c>
      <c r="F1371" t="s">
        <v>56</v>
      </c>
      <c r="G1371" s="2">
        <v>10</v>
      </c>
      <c r="H1371" t="s">
        <v>20</v>
      </c>
      <c r="I1371" t="s">
        <v>32</v>
      </c>
      <c r="J1371" t="s">
        <v>21</v>
      </c>
      <c r="K1371" t="s">
        <v>21</v>
      </c>
      <c r="L1371" t="s">
        <v>33</v>
      </c>
      <c r="M1371" t="s">
        <v>21</v>
      </c>
      <c r="N1371" t="s">
        <v>34</v>
      </c>
      <c r="O1371" s="1">
        <v>66.83</v>
      </c>
      <c r="P1371" s="1">
        <v>670.84</v>
      </c>
      <c r="Q1371">
        <v>3</v>
      </c>
      <c r="R1371" t="s">
        <v>20</v>
      </c>
      <c r="S1371" t="str">
        <f>IF(ChurnData[[#This Row],[MonthlyCharges]]&lt;=30,"1. Up to 30",IF(ChurnData[[#This Row],[MonthlyCharges]]&lt;=50,"2. 31-50",IF(ChurnData[[#This Row],[MonthlyCharges]]&lt;=70,"3. 51-70",IF(ChurnData[[#This Row],[MonthlyCharges]]&lt;=90,"4. 71-90","5. Over 90"))))</f>
        <v>3. 51-70</v>
      </c>
      <c r="T1371" t="str">
        <f>IF(AND(ChurnData[[#This Row],[Contract]]="Month-to-month",ChurnData[[#This Row],[InternetService]]="Fiber optic",ChurnData[[#This Row],[TenureMonths]]&lt;=11),"High-risk","Other")</f>
        <v>Other</v>
      </c>
      <c r="U1371" t="str">
        <f>IF(ChurnData[[#This Row],[TenureMonths]]&lt;=11,"0-11",IF(ChurnData[[#This Row],[TenureMonths]]&lt;=23,"12-23",IF(ChurnData[[#This Row],[TenureMonths]]&lt;=35,"24-35",IF(ChurnData[[#This Row],[TenureMonths]]&lt;=47,"36-47",IF(ChurnData[[#This Row],[TenureMonths]]&lt;=59,"48-59","60-72")))))</f>
        <v>0-11</v>
      </c>
      <c r="V1371">
        <f>IF(ChurnData[[#This Row],[Churn]]="Yes",1,0)</f>
        <v>1</v>
      </c>
    </row>
    <row r="1372" spans="1:22" x14ac:dyDescent="0.35">
      <c r="A1372" t="s">
        <v>1420</v>
      </c>
      <c r="B1372" t="s">
        <v>19</v>
      </c>
      <c r="C1372">
        <v>0</v>
      </c>
      <c r="D1372" t="s">
        <v>20</v>
      </c>
      <c r="E1372" t="s">
        <v>20</v>
      </c>
      <c r="F1372" t="s">
        <v>37</v>
      </c>
      <c r="G1372" s="2">
        <v>37</v>
      </c>
      <c r="H1372" t="s">
        <v>20</v>
      </c>
      <c r="I1372" t="s">
        <v>23</v>
      </c>
      <c r="J1372" t="s">
        <v>21</v>
      </c>
      <c r="K1372" t="s">
        <v>21</v>
      </c>
      <c r="L1372" t="s">
        <v>33</v>
      </c>
      <c r="M1372" t="s">
        <v>20</v>
      </c>
      <c r="N1372" t="s">
        <v>43</v>
      </c>
      <c r="O1372" s="1">
        <v>81.03</v>
      </c>
      <c r="P1372" s="1">
        <v>2986.94</v>
      </c>
      <c r="Q1372">
        <v>2</v>
      </c>
      <c r="R1372" t="s">
        <v>20</v>
      </c>
      <c r="S1372" t="str">
        <f>IF(ChurnData[[#This Row],[MonthlyCharges]]&lt;=30,"1. Up to 30",IF(ChurnData[[#This Row],[MonthlyCharges]]&lt;=50,"2. 31-50",IF(ChurnData[[#This Row],[MonthlyCharges]]&lt;=70,"3. 51-70",IF(ChurnData[[#This Row],[MonthlyCharges]]&lt;=90,"4. 71-90","5. Over 90"))))</f>
        <v>4. 71-90</v>
      </c>
      <c r="T1372" t="str">
        <f>IF(AND(ChurnData[[#This Row],[Contract]]="Month-to-month",ChurnData[[#This Row],[InternetService]]="Fiber optic",ChurnData[[#This Row],[TenureMonths]]&lt;=11),"High-risk","Other")</f>
        <v>Other</v>
      </c>
      <c r="U1372" t="str">
        <f>IF(ChurnData[[#This Row],[TenureMonths]]&lt;=11,"0-11",IF(ChurnData[[#This Row],[TenureMonths]]&lt;=23,"12-23",IF(ChurnData[[#This Row],[TenureMonths]]&lt;=35,"24-35",IF(ChurnData[[#This Row],[TenureMonths]]&lt;=47,"36-47",IF(ChurnData[[#This Row],[TenureMonths]]&lt;=59,"48-59","60-72")))))</f>
        <v>36-47</v>
      </c>
      <c r="V1372">
        <f>IF(ChurnData[[#This Row],[Churn]]="Yes",1,0)</f>
        <v>1</v>
      </c>
    </row>
    <row r="1373" spans="1:22" x14ac:dyDescent="0.35">
      <c r="A1373" t="s">
        <v>1421</v>
      </c>
      <c r="B1373" t="s">
        <v>36</v>
      </c>
      <c r="C1373">
        <v>0</v>
      </c>
      <c r="D1373" t="s">
        <v>21</v>
      </c>
      <c r="E1373" t="s">
        <v>21</v>
      </c>
      <c r="F1373" t="s">
        <v>37</v>
      </c>
      <c r="G1373" s="2">
        <v>19</v>
      </c>
      <c r="H1373" t="s">
        <v>20</v>
      </c>
      <c r="I1373" t="s">
        <v>32</v>
      </c>
      <c r="J1373" t="s">
        <v>21</v>
      </c>
      <c r="K1373" t="s">
        <v>21</v>
      </c>
      <c r="L1373" t="s">
        <v>29</v>
      </c>
      <c r="M1373" t="s">
        <v>20</v>
      </c>
      <c r="N1373" t="s">
        <v>34</v>
      </c>
      <c r="O1373" s="1">
        <v>57.18</v>
      </c>
      <c r="P1373" s="1">
        <v>1097.2</v>
      </c>
      <c r="Q1373">
        <v>2</v>
      </c>
      <c r="R1373" t="s">
        <v>21</v>
      </c>
      <c r="S1373" t="str">
        <f>IF(ChurnData[[#This Row],[MonthlyCharges]]&lt;=30,"1. Up to 30",IF(ChurnData[[#This Row],[MonthlyCharges]]&lt;=50,"2. 31-50",IF(ChurnData[[#This Row],[MonthlyCharges]]&lt;=70,"3. 51-70",IF(ChurnData[[#This Row],[MonthlyCharges]]&lt;=90,"4. 71-90","5. Over 90"))))</f>
        <v>3. 51-70</v>
      </c>
      <c r="T1373" t="str">
        <f>IF(AND(ChurnData[[#This Row],[Contract]]="Month-to-month",ChurnData[[#This Row],[InternetService]]="Fiber optic",ChurnData[[#This Row],[TenureMonths]]&lt;=11),"High-risk","Other")</f>
        <v>Other</v>
      </c>
      <c r="U1373" t="str">
        <f>IF(ChurnData[[#This Row],[TenureMonths]]&lt;=11,"0-11",IF(ChurnData[[#This Row],[TenureMonths]]&lt;=23,"12-23",IF(ChurnData[[#This Row],[TenureMonths]]&lt;=35,"24-35",IF(ChurnData[[#This Row],[TenureMonths]]&lt;=47,"36-47",IF(ChurnData[[#This Row],[TenureMonths]]&lt;=59,"48-59","60-72")))))</f>
        <v>12-23</v>
      </c>
      <c r="V1373">
        <f>IF(ChurnData[[#This Row],[Churn]]="Yes",1,0)</f>
        <v>0</v>
      </c>
    </row>
    <row r="1374" spans="1:22" x14ac:dyDescent="0.35">
      <c r="A1374" t="s">
        <v>1422</v>
      </c>
      <c r="B1374" t="s">
        <v>19</v>
      </c>
      <c r="C1374">
        <v>0</v>
      </c>
      <c r="D1374" t="s">
        <v>21</v>
      </c>
      <c r="E1374" t="s">
        <v>21</v>
      </c>
      <c r="F1374" t="s">
        <v>49</v>
      </c>
      <c r="G1374" s="2">
        <v>9</v>
      </c>
      <c r="H1374" t="s">
        <v>20</v>
      </c>
      <c r="I1374" t="s">
        <v>23</v>
      </c>
      <c r="J1374" t="s">
        <v>21</v>
      </c>
      <c r="K1374" t="s">
        <v>21</v>
      </c>
      <c r="L1374" t="s">
        <v>33</v>
      </c>
      <c r="M1374" t="s">
        <v>20</v>
      </c>
      <c r="N1374" t="s">
        <v>30</v>
      </c>
      <c r="O1374" s="1">
        <v>86.26</v>
      </c>
      <c r="P1374" s="1">
        <v>760.52</v>
      </c>
      <c r="Q1374">
        <v>4</v>
      </c>
      <c r="R1374" t="s">
        <v>20</v>
      </c>
      <c r="S1374" t="str">
        <f>IF(ChurnData[[#This Row],[MonthlyCharges]]&lt;=30,"1. Up to 30",IF(ChurnData[[#This Row],[MonthlyCharges]]&lt;=50,"2. 31-50",IF(ChurnData[[#This Row],[MonthlyCharges]]&lt;=70,"3. 51-70",IF(ChurnData[[#This Row],[MonthlyCharges]]&lt;=90,"4. 71-90","5. Over 90"))))</f>
        <v>4. 71-90</v>
      </c>
      <c r="T1374" t="str">
        <f>IF(AND(ChurnData[[#This Row],[Contract]]="Month-to-month",ChurnData[[#This Row],[InternetService]]="Fiber optic",ChurnData[[#This Row],[TenureMonths]]&lt;=11),"High-risk","Other")</f>
        <v>High-risk</v>
      </c>
      <c r="U1374" t="str">
        <f>IF(ChurnData[[#This Row],[TenureMonths]]&lt;=11,"0-11",IF(ChurnData[[#This Row],[TenureMonths]]&lt;=23,"12-23",IF(ChurnData[[#This Row],[TenureMonths]]&lt;=35,"24-35",IF(ChurnData[[#This Row],[TenureMonths]]&lt;=47,"36-47",IF(ChurnData[[#This Row],[TenureMonths]]&lt;=59,"48-59","60-72")))))</f>
        <v>0-11</v>
      </c>
      <c r="V1374">
        <f>IF(ChurnData[[#This Row],[Churn]]="Yes",1,0)</f>
        <v>1</v>
      </c>
    </row>
    <row r="1375" spans="1:22" x14ac:dyDescent="0.35">
      <c r="A1375" t="s">
        <v>1423</v>
      </c>
      <c r="B1375" t="s">
        <v>19</v>
      </c>
      <c r="C1375">
        <v>0</v>
      </c>
      <c r="D1375" t="s">
        <v>20</v>
      </c>
      <c r="E1375" t="s">
        <v>20</v>
      </c>
      <c r="F1375" t="s">
        <v>49</v>
      </c>
      <c r="G1375" s="2">
        <v>70</v>
      </c>
      <c r="H1375" t="s">
        <v>20</v>
      </c>
      <c r="I1375" t="s">
        <v>23</v>
      </c>
      <c r="J1375" t="s">
        <v>20</v>
      </c>
      <c r="K1375" t="s">
        <v>20</v>
      </c>
      <c r="L1375" t="s">
        <v>24</v>
      </c>
      <c r="M1375" t="s">
        <v>21</v>
      </c>
      <c r="N1375" t="s">
        <v>34</v>
      </c>
      <c r="O1375" s="1">
        <v>93.24</v>
      </c>
      <c r="P1375" s="1">
        <v>6626.04</v>
      </c>
      <c r="Q1375">
        <v>2</v>
      </c>
      <c r="R1375" t="s">
        <v>21</v>
      </c>
      <c r="S1375" t="str">
        <f>IF(ChurnData[[#This Row],[MonthlyCharges]]&lt;=30,"1. Up to 30",IF(ChurnData[[#This Row],[MonthlyCharges]]&lt;=50,"2. 31-50",IF(ChurnData[[#This Row],[MonthlyCharges]]&lt;=70,"3. 51-70",IF(ChurnData[[#This Row],[MonthlyCharges]]&lt;=90,"4. 71-90","5. Over 90"))))</f>
        <v>5. Over 90</v>
      </c>
      <c r="T1375" t="str">
        <f>IF(AND(ChurnData[[#This Row],[Contract]]="Month-to-month",ChurnData[[#This Row],[InternetService]]="Fiber optic",ChurnData[[#This Row],[TenureMonths]]&lt;=11),"High-risk","Other")</f>
        <v>Other</v>
      </c>
      <c r="U1375" t="str">
        <f>IF(ChurnData[[#This Row],[TenureMonths]]&lt;=11,"0-11",IF(ChurnData[[#This Row],[TenureMonths]]&lt;=23,"12-23",IF(ChurnData[[#This Row],[TenureMonths]]&lt;=35,"24-35",IF(ChurnData[[#This Row],[TenureMonths]]&lt;=47,"36-47",IF(ChurnData[[#This Row],[TenureMonths]]&lt;=59,"48-59","60-72")))))</f>
        <v>60-72</v>
      </c>
      <c r="V1375">
        <f>IF(ChurnData[[#This Row],[Churn]]="Yes",1,0)</f>
        <v>0</v>
      </c>
    </row>
    <row r="1376" spans="1:22" x14ac:dyDescent="0.35">
      <c r="A1376" t="s">
        <v>1424</v>
      </c>
      <c r="B1376" t="s">
        <v>19</v>
      </c>
      <c r="C1376">
        <v>0</v>
      </c>
      <c r="D1376" t="s">
        <v>20</v>
      </c>
      <c r="E1376" t="s">
        <v>20</v>
      </c>
      <c r="F1376" t="s">
        <v>22</v>
      </c>
      <c r="G1376" s="2">
        <v>9</v>
      </c>
      <c r="H1376" t="s">
        <v>20</v>
      </c>
      <c r="I1376" t="s">
        <v>23</v>
      </c>
      <c r="J1376" t="s">
        <v>21</v>
      </c>
      <c r="K1376" t="s">
        <v>20</v>
      </c>
      <c r="L1376" t="s">
        <v>33</v>
      </c>
      <c r="M1376" t="s">
        <v>20</v>
      </c>
      <c r="N1376" t="s">
        <v>30</v>
      </c>
      <c r="O1376" s="1">
        <v>78.599999999999994</v>
      </c>
      <c r="P1376" s="1">
        <v>693.5</v>
      </c>
      <c r="Q1376">
        <v>1</v>
      </c>
      <c r="R1376" t="s">
        <v>21</v>
      </c>
      <c r="S1376" t="str">
        <f>IF(ChurnData[[#This Row],[MonthlyCharges]]&lt;=30,"1. Up to 30",IF(ChurnData[[#This Row],[MonthlyCharges]]&lt;=50,"2. 31-50",IF(ChurnData[[#This Row],[MonthlyCharges]]&lt;=70,"3. 51-70",IF(ChurnData[[#This Row],[MonthlyCharges]]&lt;=90,"4. 71-90","5. Over 90"))))</f>
        <v>4. 71-90</v>
      </c>
      <c r="T1376" t="str">
        <f>IF(AND(ChurnData[[#This Row],[Contract]]="Month-to-month",ChurnData[[#This Row],[InternetService]]="Fiber optic",ChurnData[[#This Row],[TenureMonths]]&lt;=11),"High-risk","Other")</f>
        <v>High-risk</v>
      </c>
      <c r="U1376" t="str">
        <f>IF(ChurnData[[#This Row],[TenureMonths]]&lt;=11,"0-11",IF(ChurnData[[#This Row],[TenureMonths]]&lt;=23,"12-23",IF(ChurnData[[#This Row],[TenureMonths]]&lt;=35,"24-35",IF(ChurnData[[#This Row],[TenureMonths]]&lt;=47,"36-47",IF(ChurnData[[#This Row],[TenureMonths]]&lt;=59,"48-59","60-72")))))</f>
        <v>0-11</v>
      </c>
      <c r="V1376">
        <f>IF(ChurnData[[#This Row],[Churn]]="Yes",1,0)</f>
        <v>0</v>
      </c>
    </row>
    <row r="1377" spans="1:22" x14ac:dyDescent="0.35">
      <c r="A1377" t="s">
        <v>1425</v>
      </c>
      <c r="B1377" t="s">
        <v>19</v>
      </c>
      <c r="C1377">
        <v>0</v>
      </c>
      <c r="D1377" t="s">
        <v>21</v>
      </c>
      <c r="E1377" t="s">
        <v>20</v>
      </c>
      <c r="F1377" t="s">
        <v>27</v>
      </c>
      <c r="G1377" s="2">
        <v>47</v>
      </c>
      <c r="H1377" t="s">
        <v>20</v>
      </c>
      <c r="I1377" t="s">
        <v>23</v>
      </c>
      <c r="J1377" t="s">
        <v>21</v>
      </c>
      <c r="K1377" t="s">
        <v>20</v>
      </c>
      <c r="L1377" t="s">
        <v>29</v>
      </c>
      <c r="M1377" t="s">
        <v>20</v>
      </c>
      <c r="N1377" t="s">
        <v>30</v>
      </c>
      <c r="O1377" s="1">
        <v>90.12</v>
      </c>
      <c r="P1377" s="1">
        <v>4351.75</v>
      </c>
      <c r="Q1377">
        <v>1</v>
      </c>
      <c r="R1377" t="s">
        <v>21</v>
      </c>
      <c r="S1377" t="str">
        <f>IF(ChurnData[[#This Row],[MonthlyCharges]]&lt;=30,"1. Up to 30",IF(ChurnData[[#This Row],[MonthlyCharges]]&lt;=50,"2. 31-50",IF(ChurnData[[#This Row],[MonthlyCharges]]&lt;=70,"3. 51-70",IF(ChurnData[[#This Row],[MonthlyCharges]]&lt;=90,"4. 71-90","5. Over 90"))))</f>
        <v>5. Over 90</v>
      </c>
      <c r="T1377" t="str">
        <f>IF(AND(ChurnData[[#This Row],[Contract]]="Month-to-month",ChurnData[[#This Row],[InternetService]]="Fiber optic",ChurnData[[#This Row],[TenureMonths]]&lt;=11),"High-risk","Other")</f>
        <v>Other</v>
      </c>
      <c r="U1377" t="str">
        <f>IF(ChurnData[[#This Row],[TenureMonths]]&lt;=11,"0-11",IF(ChurnData[[#This Row],[TenureMonths]]&lt;=23,"12-23",IF(ChurnData[[#This Row],[TenureMonths]]&lt;=35,"24-35",IF(ChurnData[[#This Row],[TenureMonths]]&lt;=47,"36-47",IF(ChurnData[[#This Row],[TenureMonths]]&lt;=59,"48-59","60-72")))))</f>
        <v>36-47</v>
      </c>
      <c r="V1377">
        <f>IF(ChurnData[[#This Row],[Churn]]="Yes",1,0)</f>
        <v>0</v>
      </c>
    </row>
    <row r="1378" spans="1:22" x14ac:dyDescent="0.35">
      <c r="A1378" t="s">
        <v>1426</v>
      </c>
      <c r="B1378" t="s">
        <v>36</v>
      </c>
      <c r="C1378">
        <v>0</v>
      </c>
      <c r="D1378" t="s">
        <v>21</v>
      </c>
      <c r="E1378" t="s">
        <v>21</v>
      </c>
      <c r="F1378" t="s">
        <v>45</v>
      </c>
      <c r="G1378" s="2">
        <v>17</v>
      </c>
      <c r="H1378" t="s">
        <v>20</v>
      </c>
      <c r="I1378" t="s">
        <v>23</v>
      </c>
      <c r="J1378" t="s">
        <v>20</v>
      </c>
      <c r="K1378" t="s">
        <v>21</v>
      </c>
      <c r="L1378" t="s">
        <v>33</v>
      </c>
      <c r="M1378" t="s">
        <v>21</v>
      </c>
      <c r="N1378" t="s">
        <v>34</v>
      </c>
      <c r="O1378" s="1">
        <v>95.36</v>
      </c>
      <c r="P1378" s="1">
        <v>1585.05</v>
      </c>
      <c r="Q1378">
        <v>0</v>
      </c>
      <c r="R1378" t="s">
        <v>20</v>
      </c>
      <c r="S1378" t="str">
        <f>IF(ChurnData[[#This Row],[MonthlyCharges]]&lt;=30,"1. Up to 30",IF(ChurnData[[#This Row],[MonthlyCharges]]&lt;=50,"2. 31-50",IF(ChurnData[[#This Row],[MonthlyCharges]]&lt;=70,"3. 51-70",IF(ChurnData[[#This Row],[MonthlyCharges]]&lt;=90,"4. 71-90","5. Over 90"))))</f>
        <v>5. Over 90</v>
      </c>
      <c r="T1378" t="str">
        <f>IF(AND(ChurnData[[#This Row],[Contract]]="Month-to-month",ChurnData[[#This Row],[InternetService]]="Fiber optic",ChurnData[[#This Row],[TenureMonths]]&lt;=11),"High-risk","Other")</f>
        <v>Other</v>
      </c>
      <c r="U1378" t="str">
        <f>IF(ChurnData[[#This Row],[TenureMonths]]&lt;=11,"0-11",IF(ChurnData[[#This Row],[TenureMonths]]&lt;=23,"12-23",IF(ChurnData[[#This Row],[TenureMonths]]&lt;=35,"24-35",IF(ChurnData[[#This Row],[TenureMonths]]&lt;=47,"36-47",IF(ChurnData[[#This Row],[TenureMonths]]&lt;=59,"48-59","60-72")))))</f>
        <v>12-23</v>
      </c>
      <c r="V1378">
        <f>IF(ChurnData[[#This Row],[Churn]]="Yes",1,0)</f>
        <v>1</v>
      </c>
    </row>
    <row r="1379" spans="1:22" x14ac:dyDescent="0.35">
      <c r="A1379" t="s">
        <v>1427</v>
      </c>
      <c r="B1379" t="s">
        <v>19</v>
      </c>
      <c r="C1379">
        <v>0</v>
      </c>
      <c r="D1379" t="s">
        <v>20</v>
      </c>
      <c r="E1379" t="s">
        <v>21</v>
      </c>
      <c r="F1379" t="s">
        <v>65</v>
      </c>
      <c r="G1379" s="2">
        <v>27</v>
      </c>
      <c r="H1379" t="s">
        <v>21</v>
      </c>
      <c r="I1379" t="s">
        <v>23</v>
      </c>
      <c r="J1379" t="s">
        <v>21</v>
      </c>
      <c r="K1379" t="s">
        <v>21</v>
      </c>
      <c r="L1379" t="s">
        <v>29</v>
      </c>
      <c r="M1379" t="s">
        <v>20</v>
      </c>
      <c r="N1379" t="s">
        <v>25</v>
      </c>
      <c r="O1379" s="1">
        <v>74.28</v>
      </c>
      <c r="P1379" s="1">
        <v>1969.75</v>
      </c>
      <c r="Q1379">
        <v>3</v>
      </c>
      <c r="R1379" t="s">
        <v>20</v>
      </c>
      <c r="S1379" t="str">
        <f>IF(ChurnData[[#This Row],[MonthlyCharges]]&lt;=30,"1. Up to 30",IF(ChurnData[[#This Row],[MonthlyCharges]]&lt;=50,"2. 31-50",IF(ChurnData[[#This Row],[MonthlyCharges]]&lt;=70,"3. 51-70",IF(ChurnData[[#This Row],[MonthlyCharges]]&lt;=90,"4. 71-90","5. Over 90"))))</f>
        <v>4. 71-90</v>
      </c>
      <c r="T1379" t="str">
        <f>IF(AND(ChurnData[[#This Row],[Contract]]="Month-to-month",ChurnData[[#This Row],[InternetService]]="Fiber optic",ChurnData[[#This Row],[TenureMonths]]&lt;=11),"High-risk","Other")</f>
        <v>Other</v>
      </c>
      <c r="U1379" t="str">
        <f>IF(ChurnData[[#This Row],[TenureMonths]]&lt;=11,"0-11",IF(ChurnData[[#This Row],[TenureMonths]]&lt;=23,"12-23",IF(ChurnData[[#This Row],[TenureMonths]]&lt;=35,"24-35",IF(ChurnData[[#This Row],[TenureMonths]]&lt;=47,"36-47",IF(ChurnData[[#This Row],[TenureMonths]]&lt;=59,"48-59","60-72")))))</f>
        <v>24-35</v>
      </c>
      <c r="V1379">
        <f>IF(ChurnData[[#This Row],[Churn]]="Yes",1,0)</f>
        <v>1</v>
      </c>
    </row>
    <row r="1380" spans="1:22" x14ac:dyDescent="0.35">
      <c r="A1380" t="s">
        <v>1428</v>
      </c>
      <c r="B1380" t="s">
        <v>19</v>
      </c>
      <c r="C1380">
        <v>0</v>
      </c>
      <c r="D1380" t="s">
        <v>21</v>
      </c>
      <c r="E1380" t="s">
        <v>21</v>
      </c>
      <c r="F1380" t="s">
        <v>75</v>
      </c>
      <c r="G1380" s="2">
        <v>11</v>
      </c>
      <c r="H1380" t="s">
        <v>20</v>
      </c>
      <c r="I1380" t="s">
        <v>21</v>
      </c>
      <c r="J1380" t="s">
        <v>28</v>
      </c>
      <c r="K1380" t="s">
        <v>28</v>
      </c>
      <c r="L1380" t="s">
        <v>33</v>
      </c>
      <c r="M1380" t="s">
        <v>20</v>
      </c>
      <c r="N1380" t="s">
        <v>34</v>
      </c>
      <c r="O1380" s="1">
        <v>29.5</v>
      </c>
      <c r="P1380" s="1">
        <v>320.76</v>
      </c>
      <c r="Q1380">
        <v>2</v>
      </c>
      <c r="R1380" t="s">
        <v>20</v>
      </c>
      <c r="S1380" t="str">
        <f>IF(ChurnData[[#This Row],[MonthlyCharges]]&lt;=30,"1. Up to 30",IF(ChurnData[[#This Row],[MonthlyCharges]]&lt;=50,"2. 31-50",IF(ChurnData[[#This Row],[MonthlyCharges]]&lt;=70,"3. 51-70",IF(ChurnData[[#This Row],[MonthlyCharges]]&lt;=90,"4. 71-90","5. Over 90"))))</f>
        <v>1. Up to 30</v>
      </c>
      <c r="T1380" t="str">
        <f>IF(AND(ChurnData[[#This Row],[Contract]]="Month-to-month",ChurnData[[#This Row],[InternetService]]="Fiber optic",ChurnData[[#This Row],[TenureMonths]]&lt;=11),"High-risk","Other")</f>
        <v>Other</v>
      </c>
      <c r="U1380" t="str">
        <f>IF(ChurnData[[#This Row],[TenureMonths]]&lt;=11,"0-11",IF(ChurnData[[#This Row],[TenureMonths]]&lt;=23,"12-23",IF(ChurnData[[#This Row],[TenureMonths]]&lt;=35,"24-35",IF(ChurnData[[#This Row],[TenureMonths]]&lt;=47,"36-47",IF(ChurnData[[#This Row],[TenureMonths]]&lt;=59,"48-59","60-72")))))</f>
        <v>0-11</v>
      </c>
      <c r="V1380">
        <f>IF(ChurnData[[#This Row],[Churn]]="Yes",1,0)</f>
        <v>1</v>
      </c>
    </row>
    <row r="1381" spans="1:22" x14ac:dyDescent="0.35">
      <c r="A1381" t="s">
        <v>1429</v>
      </c>
      <c r="B1381" t="s">
        <v>19</v>
      </c>
      <c r="C1381">
        <v>0</v>
      </c>
      <c r="D1381" t="s">
        <v>20</v>
      </c>
      <c r="E1381" t="s">
        <v>20</v>
      </c>
      <c r="F1381" t="s">
        <v>39</v>
      </c>
      <c r="G1381" s="2">
        <v>22</v>
      </c>
      <c r="H1381" t="s">
        <v>20</v>
      </c>
      <c r="I1381" t="s">
        <v>32</v>
      </c>
      <c r="J1381" t="s">
        <v>21</v>
      </c>
      <c r="K1381" t="s">
        <v>21</v>
      </c>
      <c r="L1381" t="s">
        <v>33</v>
      </c>
      <c r="M1381" t="s">
        <v>21</v>
      </c>
      <c r="N1381" t="s">
        <v>34</v>
      </c>
      <c r="O1381" s="1">
        <v>57.17</v>
      </c>
      <c r="P1381" s="1">
        <v>1253.6099999999999</v>
      </c>
      <c r="Q1381">
        <v>2</v>
      </c>
      <c r="R1381" t="s">
        <v>21</v>
      </c>
      <c r="S1381" t="str">
        <f>IF(ChurnData[[#This Row],[MonthlyCharges]]&lt;=30,"1. Up to 30",IF(ChurnData[[#This Row],[MonthlyCharges]]&lt;=50,"2. 31-50",IF(ChurnData[[#This Row],[MonthlyCharges]]&lt;=70,"3. 51-70",IF(ChurnData[[#This Row],[MonthlyCharges]]&lt;=90,"4. 71-90","5. Over 90"))))</f>
        <v>3. 51-70</v>
      </c>
      <c r="T1381" t="str">
        <f>IF(AND(ChurnData[[#This Row],[Contract]]="Month-to-month",ChurnData[[#This Row],[InternetService]]="Fiber optic",ChurnData[[#This Row],[TenureMonths]]&lt;=11),"High-risk","Other")</f>
        <v>Other</v>
      </c>
      <c r="U1381" t="str">
        <f>IF(ChurnData[[#This Row],[TenureMonths]]&lt;=11,"0-11",IF(ChurnData[[#This Row],[TenureMonths]]&lt;=23,"12-23",IF(ChurnData[[#This Row],[TenureMonths]]&lt;=35,"24-35",IF(ChurnData[[#This Row],[TenureMonths]]&lt;=47,"36-47",IF(ChurnData[[#This Row],[TenureMonths]]&lt;=59,"48-59","60-72")))))</f>
        <v>12-23</v>
      </c>
      <c r="V1381">
        <f>IF(ChurnData[[#This Row],[Churn]]="Yes",1,0)</f>
        <v>0</v>
      </c>
    </row>
    <row r="1382" spans="1:22" x14ac:dyDescent="0.35">
      <c r="A1382" t="s">
        <v>1430</v>
      </c>
      <c r="B1382" t="s">
        <v>36</v>
      </c>
      <c r="C1382">
        <v>0</v>
      </c>
      <c r="D1382" t="s">
        <v>21</v>
      </c>
      <c r="E1382" t="s">
        <v>21</v>
      </c>
      <c r="F1382" t="s">
        <v>58</v>
      </c>
      <c r="G1382" s="2">
        <v>11</v>
      </c>
      <c r="H1382" t="s">
        <v>20</v>
      </c>
      <c r="I1382" t="s">
        <v>23</v>
      </c>
      <c r="J1382" t="s">
        <v>21</v>
      </c>
      <c r="K1382" t="s">
        <v>21</v>
      </c>
      <c r="L1382" t="s">
        <v>33</v>
      </c>
      <c r="M1382" t="s">
        <v>21</v>
      </c>
      <c r="N1382" t="s">
        <v>34</v>
      </c>
      <c r="O1382" s="1">
        <v>75.77</v>
      </c>
      <c r="P1382" s="1">
        <v>815.15</v>
      </c>
      <c r="Q1382">
        <v>2</v>
      </c>
      <c r="R1382" t="s">
        <v>20</v>
      </c>
      <c r="S1382" t="str">
        <f>IF(ChurnData[[#This Row],[MonthlyCharges]]&lt;=30,"1. Up to 30",IF(ChurnData[[#This Row],[MonthlyCharges]]&lt;=50,"2. 31-50",IF(ChurnData[[#This Row],[MonthlyCharges]]&lt;=70,"3. 51-70",IF(ChurnData[[#This Row],[MonthlyCharges]]&lt;=90,"4. 71-90","5. Over 90"))))</f>
        <v>4. 71-90</v>
      </c>
      <c r="T1382" t="str">
        <f>IF(AND(ChurnData[[#This Row],[Contract]]="Month-to-month",ChurnData[[#This Row],[InternetService]]="Fiber optic",ChurnData[[#This Row],[TenureMonths]]&lt;=11),"High-risk","Other")</f>
        <v>High-risk</v>
      </c>
      <c r="U1382" t="str">
        <f>IF(ChurnData[[#This Row],[TenureMonths]]&lt;=11,"0-11",IF(ChurnData[[#This Row],[TenureMonths]]&lt;=23,"12-23",IF(ChurnData[[#This Row],[TenureMonths]]&lt;=35,"24-35",IF(ChurnData[[#This Row],[TenureMonths]]&lt;=47,"36-47",IF(ChurnData[[#This Row],[TenureMonths]]&lt;=59,"48-59","60-72")))))</f>
        <v>0-11</v>
      </c>
      <c r="V1382">
        <f>IF(ChurnData[[#This Row],[Churn]]="Yes",1,0)</f>
        <v>1</v>
      </c>
    </row>
    <row r="1383" spans="1:22" x14ac:dyDescent="0.35">
      <c r="A1383" t="s">
        <v>1431</v>
      </c>
      <c r="B1383" t="s">
        <v>36</v>
      </c>
      <c r="C1383">
        <v>0</v>
      </c>
      <c r="D1383" t="s">
        <v>20</v>
      </c>
      <c r="E1383" t="s">
        <v>20</v>
      </c>
      <c r="F1383" t="s">
        <v>41</v>
      </c>
      <c r="G1383" s="2">
        <v>5</v>
      </c>
      <c r="H1383" t="s">
        <v>20</v>
      </c>
      <c r="I1383" t="s">
        <v>32</v>
      </c>
      <c r="J1383" t="s">
        <v>20</v>
      </c>
      <c r="K1383" t="s">
        <v>21</v>
      </c>
      <c r="L1383" t="s">
        <v>33</v>
      </c>
      <c r="M1383" t="s">
        <v>20</v>
      </c>
      <c r="N1383" t="s">
        <v>34</v>
      </c>
      <c r="O1383" s="1">
        <v>56.82</v>
      </c>
      <c r="P1383" s="1">
        <v>289.62</v>
      </c>
      <c r="Q1383">
        <v>2</v>
      </c>
      <c r="R1383" t="s">
        <v>21</v>
      </c>
      <c r="S1383" t="str">
        <f>IF(ChurnData[[#This Row],[MonthlyCharges]]&lt;=30,"1. Up to 30",IF(ChurnData[[#This Row],[MonthlyCharges]]&lt;=50,"2. 31-50",IF(ChurnData[[#This Row],[MonthlyCharges]]&lt;=70,"3. 51-70",IF(ChurnData[[#This Row],[MonthlyCharges]]&lt;=90,"4. 71-90","5. Over 90"))))</f>
        <v>3. 51-70</v>
      </c>
      <c r="T1383" t="str">
        <f>IF(AND(ChurnData[[#This Row],[Contract]]="Month-to-month",ChurnData[[#This Row],[InternetService]]="Fiber optic",ChurnData[[#This Row],[TenureMonths]]&lt;=11),"High-risk","Other")</f>
        <v>Other</v>
      </c>
      <c r="U1383" t="str">
        <f>IF(ChurnData[[#This Row],[TenureMonths]]&lt;=11,"0-11",IF(ChurnData[[#This Row],[TenureMonths]]&lt;=23,"12-23",IF(ChurnData[[#This Row],[TenureMonths]]&lt;=35,"24-35",IF(ChurnData[[#This Row],[TenureMonths]]&lt;=47,"36-47",IF(ChurnData[[#This Row],[TenureMonths]]&lt;=59,"48-59","60-72")))))</f>
        <v>0-11</v>
      </c>
      <c r="V1383">
        <f>IF(ChurnData[[#This Row],[Churn]]="Yes",1,0)</f>
        <v>0</v>
      </c>
    </row>
    <row r="1384" spans="1:22" x14ac:dyDescent="0.35">
      <c r="A1384" t="s">
        <v>1432</v>
      </c>
      <c r="B1384" t="s">
        <v>36</v>
      </c>
      <c r="C1384">
        <v>0</v>
      </c>
      <c r="D1384" t="s">
        <v>20</v>
      </c>
      <c r="E1384" t="s">
        <v>21</v>
      </c>
      <c r="F1384" t="s">
        <v>41</v>
      </c>
      <c r="G1384" s="2">
        <v>9</v>
      </c>
      <c r="H1384" t="s">
        <v>20</v>
      </c>
      <c r="I1384" t="s">
        <v>32</v>
      </c>
      <c r="J1384" t="s">
        <v>21</v>
      </c>
      <c r="K1384" t="s">
        <v>21</v>
      </c>
      <c r="L1384" t="s">
        <v>33</v>
      </c>
      <c r="M1384" t="s">
        <v>20</v>
      </c>
      <c r="N1384" t="s">
        <v>25</v>
      </c>
      <c r="O1384" s="1">
        <v>63.41</v>
      </c>
      <c r="P1384" s="1">
        <v>574.72</v>
      </c>
      <c r="Q1384">
        <v>2</v>
      </c>
      <c r="R1384" t="s">
        <v>20</v>
      </c>
      <c r="S1384" t="str">
        <f>IF(ChurnData[[#This Row],[MonthlyCharges]]&lt;=30,"1. Up to 30",IF(ChurnData[[#This Row],[MonthlyCharges]]&lt;=50,"2. 31-50",IF(ChurnData[[#This Row],[MonthlyCharges]]&lt;=70,"3. 51-70",IF(ChurnData[[#This Row],[MonthlyCharges]]&lt;=90,"4. 71-90","5. Over 90"))))</f>
        <v>3. 51-70</v>
      </c>
      <c r="T1384" t="str">
        <f>IF(AND(ChurnData[[#This Row],[Contract]]="Month-to-month",ChurnData[[#This Row],[InternetService]]="Fiber optic",ChurnData[[#This Row],[TenureMonths]]&lt;=11),"High-risk","Other")</f>
        <v>Other</v>
      </c>
      <c r="U1384" t="str">
        <f>IF(ChurnData[[#This Row],[TenureMonths]]&lt;=11,"0-11",IF(ChurnData[[#This Row],[TenureMonths]]&lt;=23,"12-23",IF(ChurnData[[#This Row],[TenureMonths]]&lt;=35,"24-35",IF(ChurnData[[#This Row],[TenureMonths]]&lt;=47,"36-47",IF(ChurnData[[#This Row],[TenureMonths]]&lt;=59,"48-59","60-72")))))</f>
        <v>0-11</v>
      </c>
      <c r="V1384">
        <f>IF(ChurnData[[#This Row],[Churn]]="Yes",1,0)</f>
        <v>1</v>
      </c>
    </row>
    <row r="1385" spans="1:22" x14ac:dyDescent="0.35">
      <c r="A1385" t="s">
        <v>1433</v>
      </c>
      <c r="B1385" t="s">
        <v>19</v>
      </c>
      <c r="C1385">
        <v>0</v>
      </c>
      <c r="D1385" t="s">
        <v>20</v>
      </c>
      <c r="E1385" t="s">
        <v>20</v>
      </c>
      <c r="F1385" t="s">
        <v>45</v>
      </c>
      <c r="G1385" s="2">
        <v>34</v>
      </c>
      <c r="H1385" t="s">
        <v>20</v>
      </c>
      <c r="I1385" t="s">
        <v>23</v>
      </c>
      <c r="J1385" t="s">
        <v>20</v>
      </c>
      <c r="K1385" t="s">
        <v>21</v>
      </c>
      <c r="L1385" t="s">
        <v>29</v>
      </c>
      <c r="M1385" t="s">
        <v>20</v>
      </c>
      <c r="N1385" t="s">
        <v>34</v>
      </c>
      <c r="O1385" s="1">
        <v>94.53</v>
      </c>
      <c r="P1385" s="1">
        <v>3142.67</v>
      </c>
      <c r="Q1385">
        <v>6</v>
      </c>
      <c r="R1385" t="s">
        <v>21</v>
      </c>
      <c r="S1385" t="str">
        <f>IF(ChurnData[[#This Row],[MonthlyCharges]]&lt;=30,"1. Up to 30",IF(ChurnData[[#This Row],[MonthlyCharges]]&lt;=50,"2. 31-50",IF(ChurnData[[#This Row],[MonthlyCharges]]&lt;=70,"3. 51-70",IF(ChurnData[[#This Row],[MonthlyCharges]]&lt;=90,"4. 71-90","5. Over 90"))))</f>
        <v>5. Over 90</v>
      </c>
      <c r="T1385" t="str">
        <f>IF(AND(ChurnData[[#This Row],[Contract]]="Month-to-month",ChurnData[[#This Row],[InternetService]]="Fiber optic",ChurnData[[#This Row],[TenureMonths]]&lt;=11),"High-risk","Other")</f>
        <v>Other</v>
      </c>
      <c r="U1385" t="str">
        <f>IF(ChurnData[[#This Row],[TenureMonths]]&lt;=11,"0-11",IF(ChurnData[[#This Row],[TenureMonths]]&lt;=23,"12-23",IF(ChurnData[[#This Row],[TenureMonths]]&lt;=35,"24-35",IF(ChurnData[[#This Row],[TenureMonths]]&lt;=47,"36-47",IF(ChurnData[[#This Row],[TenureMonths]]&lt;=59,"48-59","60-72")))))</f>
        <v>24-35</v>
      </c>
      <c r="V1385">
        <f>IF(ChurnData[[#This Row],[Churn]]="Yes",1,0)</f>
        <v>0</v>
      </c>
    </row>
    <row r="1386" spans="1:22" x14ac:dyDescent="0.35">
      <c r="A1386" t="s">
        <v>1434</v>
      </c>
      <c r="B1386" t="s">
        <v>36</v>
      </c>
      <c r="C1386">
        <v>1</v>
      </c>
      <c r="D1386" t="s">
        <v>20</v>
      </c>
      <c r="E1386" t="s">
        <v>21</v>
      </c>
      <c r="F1386" t="s">
        <v>22</v>
      </c>
      <c r="G1386" s="2">
        <v>40</v>
      </c>
      <c r="H1386" t="s">
        <v>20</v>
      </c>
      <c r="I1386" t="s">
        <v>21</v>
      </c>
      <c r="J1386" t="s">
        <v>28</v>
      </c>
      <c r="K1386" t="s">
        <v>28</v>
      </c>
      <c r="L1386" t="s">
        <v>24</v>
      </c>
      <c r="M1386" t="s">
        <v>21</v>
      </c>
      <c r="N1386" t="s">
        <v>43</v>
      </c>
      <c r="O1386" s="1">
        <v>36.74</v>
      </c>
      <c r="P1386" s="1">
        <v>1427.54</v>
      </c>
      <c r="Q1386">
        <v>0</v>
      </c>
      <c r="R1386" t="s">
        <v>21</v>
      </c>
      <c r="S1386" t="str">
        <f>IF(ChurnData[[#This Row],[MonthlyCharges]]&lt;=30,"1. Up to 30",IF(ChurnData[[#This Row],[MonthlyCharges]]&lt;=50,"2. 31-50",IF(ChurnData[[#This Row],[MonthlyCharges]]&lt;=70,"3. 51-70",IF(ChurnData[[#This Row],[MonthlyCharges]]&lt;=90,"4. 71-90","5. Over 90"))))</f>
        <v>2. 31-50</v>
      </c>
      <c r="T1386" t="str">
        <f>IF(AND(ChurnData[[#This Row],[Contract]]="Month-to-month",ChurnData[[#This Row],[InternetService]]="Fiber optic",ChurnData[[#This Row],[TenureMonths]]&lt;=11),"High-risk","Other")</f>
        <v>Other</v>
      </c>
      <c r="U1386" t="str">
        <f>IF(ChurnData[[#This Row],[TenureMonths]]&lt;=11,"0-11",IF(ChurnData[[#This Row],[TenureMonths]]&lt;=23,"12-23",IF(ChurnData[[#This Row],[TenureMonths]]&lt;=35,"24-35",IF(ChurnData[[#This Row],[TenureMonths]]&lt;=47,"36-47",IF(ChurnData[[#This Row],[TenureMonths]]&lt;=59,"48-59","60-72")))))</f>
        <v>36-47</v>
      </c>
      <c r="V1386">
        <f>IF(ChurnData[[#This Row],[Churn]]="Yes",1,0)</f>
        <v>0</v>
      </c>
    </row>
    <row r="1387" spans="1:22" x14ac:dyDescent="0.35">
      <c r="A1387" t="s">
        <v>1435</v>
      </c>
      <c r="B1387" t="s">
        <v>19</v>
      </c>
      <c r="C1387">
        <v>0</v>
      </c>
      <c r="D1387" t="s">
        <v>21</v>
      </c>
      <c r="E1387" t="s">
        <v>21</v>
      </c>
      <c r="F1387" t="s">
        <v>75</v>
      </c>
      <c r="G1387" s="2">
        <v>35</v>
      </c>
      <c r="H1387" t="s">
        <v>20</v>
      </c>
      <c r="I1387" t="s">
        <v>32</v>
      </c>
      <c r="J1387" t="s">
        <v>20</v>
      </c>
      <c r="K1387" t="s">
        <v>21</v>
      </c>
      <c r="L1387" t="s">
        <v>24</v>
      </c>
      <c r="M1387" t="s">
        <v>21</v>
      </c>
      <c r="N1387" t="s">
        <v>25</v>
      </c>
      <c r="O1387" s="1">
        <v>50.62</v>
      </c>
      <c r="P1387" s="1">
        <v>1812.64</v>
      </c>
      <c r="Q1387">
        <v>2</v>
      </c>
      <c r="R1387" t="s">
        <v>21</v>
      </c>
      <c r="S1387" t="str">
        <f>IF(ChurnData[[#This Row],[MonthlyCharges]]&lt;=30,"1. Up to 30",IF(ChurnData[[#This Row],[MonthlyCharges]]&lt;=50,"2. 31-50",IF(ChurnData[[#This Row],[MonthlyCharges]]&lt;=70,"3. 51-70",IF(ChurnData[[#This Row],[MonthlyCharges]]&lt;=90,"4. 71-90","5. Over 90"))))</f>
        <v>3. 51-70</v>
      </c>
      <c r="T1387" t="str">
        <f>IF(AND(ChurnData[[#This Row],[Contract]]="Month-to-month",ChurnData[[#This Row],[InternetService]]="Fiber optic",ChurnData[[#This Row],[TenureMonths]]&lt;=11),"High-risk","Other")</f>
        <v>Other</v>
      </c>
      <c r="U1387" t="str">
        <f>IF(ChurnData[[#This Row],[TenureMonths]]&lt;=11,"0-11",IF(ChurnData[[#This Row],[TenureMonths]]&lt;=23,"12-23",IF(ChurnData[[#This Row],[TenureMonths]]&lt;=35,"24-35",IF(ChurnData[[#This Row],[TenureMonths]]&lt;=47,"36-47",IF(ChurnData[[#This Row],[TenureMonths]]&lt;=59,"48-59","60-72")))))</f>
        <v>24-35</v>
      </c>
      <c r="V1387">
        <f>IF(ChurnData[[#This Row],[Churn]]="Yes",1,0)</f>
        <v>0</v>
      </c>
    </row>
    <row r="1388" spans="1:22" x14ac:dyDescent="0.35">
      <c r="A1388" t="s">
        <v>1436</v>
      </c>
      <c r="B1388" t="s">
        <v>36</v>
      </c>
      <c r="C1388">
        <v>1</v>
      </c>
      <c r="D1388" t="s">
        <v>21</v>
      </c>
      <c r="E1388" t="s">
        <v>21</v>
      </c>
      <c r="F1388" t="s">
        <v>65</v>
      </c>
      <c r="G1388" s="2">
        <v>10</v>
      </c>
      <c r="H1388" t="s">
        <v>20</v>
      </c>
      <c r="I1388" t="s">
        <v>23</v>
      </c>
      <c r="J1388" t="s">
        <v>21</v>
      </c>
      <c r="K1388" t="s">
        <v>21</v>
      </c>
      <c r="L1388" t="s">
        <v>33</v>
      </c>
      <c r="M1388" t="s">
        <v>20</v>
      </c>
      <c r="N1388" t="s">
        <v>30</v>
      </c>
      <c r="O1388" s="1">
        <v>77.37</v>
      </c>
      <c r="P1388" s="1">
        <v>768.8</v>
      </c>
      <c r="Q1388">
        <v>4</v>
      </c>
      <c r="R1388" t="s">
        <v>20</v>
      </c>
      <c r="S1388" t="str">
        <f>IF(ChurnData[[#This Row],[MonthlyCharges]]&lt;=30,"1. Up to 30",IF(ChurnData[[#This Row],[MonthlyCharges]]&lt;=50,"2. 31-50",IF(ChurnData[[#This Row],[MonthlyCharges]]&lt;=70,"3. 51-70",IF(ChurnData[[#This Row],[MonthlyCharges]]&lt;=90,"4. 71-90","5. Over 90"))))</f>
        <v>4. 71-90</v>
      </c>
      <c r="T1388" t="str">
        <f>IF(AND(ChurnData[[#This Row],[Contract]]="Month-to-month",ChurnData[[#This Row],[InternetService]]="Fiber optic",ChurnData[[#This Row],[TenureMonths]]&lt;=11),"High-risk","Other")</f>
        <v>High-risk</v>
      </c>
      <c r="U1388" t="str">
        <f>IF(ChurnData[[#This Row],[TenureMonths]]&lt;=11,"0-11",IF(ChurnData[[#This Row],[TenureMonths]]&lt;=23,"12-23",IF(ChurnData[[#This Row],[TenureMonths]]&lt;=35,"24-35",IF(ChurnData[[#This Row],[TenureMonths]]&lt;=47,"36-47",IF(ChurnData[[#This Row],[TenureMonths]]&lt;=59,"48-59","60-72")))))</f>
        <v>0-11</v>
      </c>
      <c r="V1388">
        <f>IF(ChurnData[[#This Row],[Churn]]="Yes",1,0)</f>
        <v>1</v>
      </c>
    </row>
    <row r="1389" spans="1:22" x14ac:dyDescent="0.35">
      <c r="A1389" t="s">
        <v>1437</v>
      </c>
      <c r="B1389" t="s">
        <v>36</v>
      </c>
      <c r="C1389">
        <v>0</v>
      </c>
      <c r="D1389" t="s">
        <v>21</v>
      </c>
      <c r="E1389" t="s">
        <v>21</v>
      </c>
      <c r="F1389" t="s">
        <v>47</v>
      </c>
      <c r="G1389" s="2">
        <v>12</v>
      </c>
      <c r="H1389" t="s">
        <v>20</v>
      </c>
      <c r="I1389" t="s">
        <v>23</v>
      </c>
      <c r="J1389" t="s">
        <v>21</v>
      </c>
      <c r="K1389" t="s">
        <v>20</v>
      </c>
      <c r="L1389" t="s">
        <v>33</v>
      </c>
      <c r="M1389" t="s">
        <v>20</v>
      </c>
      <c r="N1389" t="s">
        <v>30</v>
      </c>
      <c r="O1389" s="1">
        <v>99.18</v>
      </c>
      <c r="P1389" s="1">
        <v>1223.96</v>
      </c>
      <c r="Q1389">
        <v>2</v>
      </c>
      <c r="R1389" t="s">
        <v>21</v>
      </c>
      <c r="S1389" t="str">
        <f>IF(ChurnData[[#This Row],[MonthlyCharges]]&lt;=30,"1. Up to 30",IF(ChurnData[[#This Row],[MonthlyCharges]]&lt;=50,"2. 31-50",IF(ChurnData[[#This Row],[MonthlyCharges]]&lt;=70,"3. 51-70",IF(ChurnData[[#This Row],[MonthlyCharges]]&lt;=90,"4. 71-90","5. Over 90"))))</f>
        <v>5. Over 90</v>
      </c>
      <c r="T1389" t="str">
        <f>IF(AND(ChurnData[[#This Row],[Contract]]="Month-to-month",ChurnData[[#This Row],[InternetService]]="Fiber optic",ChurnData[[#This Row],[TenureMonths]]&lt;=11),"High-risk","Other")</f>
        <v>Other</v>
      </c>
      <c r="U1389" t="str">
        <f>IF(ChurnData[[#This Row],[TenureMonths]]&lt;=11,"0-11",IF(ChurnData[[#This Row],[TenureMonths]]&lt;=23,"12-23",IF(ChurnData[[#This Row],[TenureMonths]]&lt;=35,"24-35",IF(ChurnData[[#This Row],[TenureMonths]]&lt;=47,"36-47",IF(ChurnData[[#This Row],[TenureMonths]]&lt;=59,"48-59","60-72")))))</f>
        <v>12-23</v>
      </c>
      <c r="V1389">
        <f>IF(ChurnData[[#This Row],[Churn]]="Yes",1,0)</f>
        <v>0</v>
      </c>
    </row>
    <row r="1390" spans="1:22" x14ac:dyDescent="0.35">
      <c r="A1390" t="s">
        <v>1438</v>
      </c>
      <c r="B1390" t="s">
        <v>19</v>
      </c>
      <c r="C1390">
        <v>0</v>
      </c>
      <c r="D1390" t="s">
        <v>21</v>
      </c>
      <c r="E1390" t="s">
        <v>21</v>
      </c>
      <c r="F1390" t="s">
        <v>75</v>
      </c>
      <c r="G1390" s="2">
        <v>46</v>
      </c>
      <c r="H1390" t="s">
        <v>20</v>
      </c>
      <c r="I1390" t="s">
        <v>21</v>
      </c>
      <c r="J1390" t="s">
        <v>28</v>
      </c>
      <c r="K1390" t="s">
        <v>28</v>
      </c>
      <c r="L1390" t="s">
        <v>24</v>
      </c>
      <c r="M1390" t="s">
        <v>21</v>
      </c>
      <c r="N1390" t="s">
        <v>43</v>
      </c>
      <c r="O1390" s="1">
        <v>32.24</v>
      </c>
      <c r="P1390" s="1">
        <v>1447.07</v>
      </c>
      <c r="Q1390">
        <v>3</v>
      </c>
      <c r="R1390" t="s">
        <v>21</v>
      </c>
      <c r="S1390" t="str">
        <f>IF(ChurnData[[#This Row],[MonthlyCharges]]&lt;=30,"1. Up to 30",IF(ChurnData[[#This Row],[MonthlyCharges]]&lt;=50,"2. 31-50",IF(ChurnData[[#This Row],[MonthlyCharges]]&lt;=70,"3. 51-70",IF(ChurnData[[#This Row],[MonthlyCharges]]&lt;=90,"4. 71-90","5. Over 90"))))</f>
        <v>2. 31-50</v>
      </c>
      <c r="T1390" t="str">
        <f>IF(AND(ChurnData[[#This Row],[Contract]]="Month-to-month",ChurnData[[#This Row],[InternetService]]="Fiber optic",ChurnData[[#This Row],[TenureMonths]]&lt;=11),"High-risk","Other")</f>
        <v>Other</v>
      </c>
      <c r="U1390" t="str">
        <f>IF(ChurnData[[#This Row],[TenureMonths]]&lt;=11,"0-11",IF(ChurnData[[#This Row],[TenureMonths]]&lt;=23,"12-23",IF(ChurnData[[#This Row],[TenureMonths]]&lt;=35,"24-35",IF(ChurnData[[#This Row],[TenureMonths]]&lt;=47,"36-47",IF(ChurnData[[#This Row],[TenureMonths]]&lt;=59,"48-59","60-72")))))</f>
        <v>36-47</v>
      </c>
      <c r="V1390">
        <f>IF(ChurnData[[#This Row],[Churn]]="Yes",1,0)</f>
        <v>0</v>
      </c>
    </row>
    <row r="1391" spans="1:22" x14ac:dyDescent="0.35">
      <c r="A1391" t="s">
        <v>1439</v>
      </c>
      <c r="B1391" t="s">
        <v>36</v>
      </c>
      <c r="C1391">
        <v>1</v>
      </c>
      <c r="D1391" t="s">
        <v>21</v>
      </c>
      <c r="E1391" t="s">
        <v>21</v>
      </c>
      <c r="F1391" t="s">
        <v>56</v>
      </c>
      <c r="G1391" s="2">
        <v>17</v>
      </c>
      <c r="H1391" t="s">
        <v>20</v>
      </c>
      <c r="I1391" t="s">
        <v>21</v>
      </c>
      <c r="J1391" t="s">
        <v>28</v>
      </c>
      <c r="K1391" t="s">
        <v>28</v>
      </c>
      <c r="L1391" t="s">
        <v>33</v>
      </c>
      <c r="M1391" t="s">
        <v>20</v>
      </c>
      <c r="N1391" t="s">
        <v>30</v>
      </c>
      <c r="O1391" s="1">
        <v>32.74</v>
      </c>
      <c r="P1391" s="1">
        <v>548.76</v>
      </c>
      <c r="Q1391">
        <v>1</v>
      </c>
      <c r="R1391" t="s">
        <v>21</v>
      </c>
      <c r="S1391" t="str">
        <f>IF(ChurnData[[#This Row],[MonthlyCharges]]&lt;=30,"1. Up to 30",IF(ChurnData[[#This Row],[MonthlyCharges]]&lt;=50,"2. 31-50",IF(ChurnData[[#This Row],[MonthlyCharges]]&lt;=70,"3. 51-70",IF(ChurnData[[#This Row],[MonthlyCharges]]&lt;=90,"4. 71-90","5. Over 90"))))</f>
        <v>2. 31-50</v>
      </c>
      <c r="T1391" t="str">
        <f>IF(AND(ChurnData[[#This Row],[Contract]]="Month-to-month",ChurnData[[#This Row],[InternetService]]="Fiber optic",ChurnData[[#This Row],[TenureMonths]]&lt;=11),"High-risk","Other")</f>
        <v>Other</v>
      </c>
      <c r="U1391" t="str">
        <f>IF(ChurnData[[#This Row],[TenureMonths]]&lt;=11,"0-11",IF(ChurnData[[#This Row],[TenureMonths]]&lt;=23,"12-23",IF(ChurnData[[#This Row],[TenureMonths]]&lt;=35,"24-35",IF(ChurnData[[#This Row],[TenureMonths]]&lt;=47,"36-47",IF(ChurnData[[#This Row],[TenureMonths]]&lt;=59,"48-59","60-72")))))</f>
        <v>12-23</v>
      </c>
      <c r="V1391">
        <f>IF(ChurnData[[#This Row],[Churn]]="Yes",1,0)</f>
        <v>0</v>
      </c>
    </row>
    <row r="1392" spans="1:22" x14ac:dyDescent="0.35">
      <c r="A1392" t="s">
        <v>1440</v>
      </c>
      <c r="B1392" t="s">
        <v>36</v>
      </c>
      <c r="C1392">
        <v>0</v>
      </c>
      <c r="D1392" t="s">
        <v>20</v>
      </c>
      <c r="E1392" t="s">
        <v>20</v>
      </c>
      <c r="F1392" t="s">
        <v>49</v>
      </c>
      <c r="G1392" s="2">
        <v>14</v>
      </c>
      <c r="H1392" t="s">
        <v>20</v>
      </c>
      <c r="I1392" t="s">
        <v>23</v>
      </c>
      <c r="J1392" t="s">
        <v>21</v>
      </c>
      <c r="K1392" t="s">
        <v>20</v>
      </c>
      <c r="L1392" t="s">
        <v>33</v>
      </c>
      <c r="M1392" t="s">
        <v>21</v>
      </c>
      <c r="N1392" t="s">
        <v>43</v>
      </c>
      <c r="O1392" s="1">
        <v>91.45</v>
      </c>
      <c r="P1392" s="1">
        <v>1293.81</v>
      </c>
      <c r="Q1392">
        <v>1</v>
      </c>
      <c r="R1392" t="s">
        <v>21</v>
      </c>
      <c r="S1392" t="str">
        <f>IF(ChurnData[[#This Row],[MonthlyCharges]]&lt;=30,"1. Up to 30",IF(ChurnData[[#This Row],[MonthlyCharges]]&lt;=50,"2. 31-50",IF(ChurnData[[#This Row],[MonthlyCharges]]&lt;=70,"3. 51-70",IF(ChurnData[[#This Row],[MonthlyCharges]]&lt;=90,"4. 71-90","5. Over 90"))))</f>
        <v>5. Over 90</v>
      </c>
      <c r="T1392" t="str">
        <f>IF(AND(ChurnData[[#This Row],[Contract]]="Month-to-month",ChurnData[[#This Row],[InternetService]]="Fiber optic",ChurnData[[#This Row],[TenureMonths]]&lt;=11),"High-risk","Other")</f>
        <v>Other</v>
      </c>
      <c r="U1392" t="str">
        <f>IF(ChurnData[[#This Row],[TenureMonths]]&lt;=11,"0-11",IF(ChurnData[[#This Row],[TenureMonths]]&lt;=23,"12-23",IF(ChurnData[[#This Row],[TenureMonths]]&lt;=35,"24-35",IF(ChurnData[[#This Row],[TenureMonths]]&lt;=47,"36-47",IF(ChurnData[[#This Row],[TenureMonths]]&lt;=59,"48-59","60-72")))))</f>
        <v>12-23</v>
      </c>
      <c r="V1392">
        <f>IF(ChurnData[[#This Row],[Churn]]="Yes",1,0)</f>
        <v>0</v>
      </c>
    </row>
    <row r="1393" spans="1:22" x14ac:dyDescent="0.35">
      <c r="A1393" t="s">
        <v>1441</v>
      </c>
      <c r="B1393" t="s">
        <v>36</v>
      </c>
      <c r="C1393">
        <v>1</v>
      </c>
      <c r="D1393" t="s">
        <v>20</v>
      </c>
      <c r="E1393" t="s">
        <v>21</v>
      </c>
      <c r="F1393" t="s">
        <v>27</v>
      </c>
      <c r="G1393" s="2">
        <v>29</v>
      </c>
      <c r="H1393" t="s">
        <v>21</v>
      </c>
      <c r="I1393" t="s">
        <v>23</v>
      </c>
      <c r="J1393" t="s">
        <v>21</v>
      </c>
      <c r="K1393" t="s">
        <v>21</v>
      </c>
      <c r="L1393" t="s">
        <v>33</v>
      </c>
      <c r="M1393" t="s">
        <v>20</v>
      </c>
      <c r="N1393" t="s">
        <v>34</v>
      </c>
      <c r="O1393" s="1">
        <v>67.819999999999993</v>
      </c>
      <c r="P1393" s="1">
        <v>1943.5</v>
      </c>
      <c r="Q1393">
        <v>4</v>
      </c>
      <c r="R1393" t="s">
        <v>21</v>
      </c>
      <c r="S1393" t="str">
        <f>IF(ChurnData[[#This Row],[MonthlyCharges]]&lt;=30,"1. Up to 30",IF(ChurnData[[#This Row],[MonthlyCharges]]&lt;=50,"2. 31-50",IF(ChurnData[[#This Row],[MonthlyCharges]]&lt;=70,"3. 51-70",IF(ChurnData[[#This Row],[MonthlyCharges]]&lt;=90,"4. 71-90","5. Over 90"))))</f>
        <v>3. 51-70</v>
      </c>
      <c r="T1393" t="str">
        <f>IF(AND(ChurnData[[#This Row],[Contract]]="Month-to-month",ChurnData[[#This Row],[InternetService]]="Fiber optic",ChurnData[[#This Row],[TenureMonths]]&lt;=11),"High-risk","Other")</f>
        <v>Other</v>
      </c>
      <c r="U1393" t="str">
        <f>IF(ChurnData[[#This Row],[TenureMonths]]&lt;=11,"0-11",IF(ChurnData[[#This Row],[TenureMonths]]&lt;=23,"12-23",IF(ChurnData[[#This Row],[TenureMonths]]&lt;=35,"24-35",IF(ChurnData[[#This Row],[TenureMonths]]&lt;=47,"36-47",IF(ChurnData[[#This Row],[TenureMonths]]&lt;=59,"48-59","60-72")))))</f>
        <v>24-35</v>
      </c>
      <c r="V1393">
        <f>IF(ChurnData[[#This Row],[Churn]]="Yes",1,0)</f>
        <v>0</v>
      </c>
    </row>
    <row r="1394" spans="1:22" x14ac:dyDescent="0.35">
      <c r="A1394" t="s">
        <v>1442</v>
      </c>
      <c r="B1394" t="s">
        <v>36</v>
      </c>
      <c r="C1394">
        <v>0</v>
      </c>
      <c r="D1394" t="s">
        <v>20</v>
      </c>
      <c r="E1394" t="s">
        <v>21</v>
      </c>
      <c r="F1394" t="s">
        <v>49</v>
      </c>
      <c r="G1394" s="2">
        <v>58</v>
      </c>
      <c r="H1394" t="s">
        <v>20</v>
      </c>
      <c r="I1394" t="s">
        <v>23</v>
      </c>
      <c r="J1394" t="s">
        <v>21</v>
      </c>
      <c r="K1394" t="s">
        <v>20</v>
      </c>
      <c r="L1394" t="s">
        <v>24</v>
      </c>
      <c r="M1394" t="s">
        <v>20</v>
      </c>
      <c r="N1394" t="s">
        <v>34</v>
      </c>
      <c r="O1394" s="1">
        <v>99.3</v>
      </c>
      <c r="P1394" s="1">
        <v>5696.87</v>
      </c>
      <c r="Q1394">
        <v>2</v>
      </c>
      <c r="R1394" t="s">
        <v>21</v>
      </c>
      <c r="S1394" t="str">
        <f>IF(ChurnData[[#This Row],[MonthlyCharges]]&lt;=30,"1. Up to 30",IF(ChurnData[[#This Row],[MonthlyCharges]]&lt;=50,"2. 31-50",IF(ChurnData[[#This Row],[MonthlyCharges]]&lt;=70,"3. 51-70",IF(ChurnData[[#This Row],[MonthlyCharges]]&lt;=90,"4. 71-90","5. Over 90"))))</f>
        <v>5. Over 90</v>
      </c>
      <c r="T1394" t="str">
        <f>IF(AND(ChurnData[[#This Row],[Contract]]="Month-to-month",ChurnData[[#This Row],[InternetService]]="Fiber optic",ChurnData[[#This Row],[TenureMonths]]&lt;=11),"High-risk","Other")</f>
        <v>Other</v>
      </c>
      <c r="U1394" t="str">
        <f>IF(ChurnData[[#This Row],[TenureMonths]]&lt;=11,"0-11",IF(ChurnData[[#This Row],[TenureMonths]]&lt;=23,"12-23",IF(ChurnData[[#This Row],[TenureMonths]]&lt;=35,"24-35",IF(ChurnData[[#This Row],[TenureMonths]]&lt;=47,"36-47",IF(ChurnData[[#This Row],[TenureMonths]]&lt;=59,"48-59","60-72")))))</f>
        <v>48-59</v>
      </c>
      <c r="V1394">
        <f>IF(ChurnData[[#This Row],[Churn]]="Yes",1,0)</f>
        <v>0</v>
      </c>
    </row>
    <row r="1395" spans="1:22" x14ac:dyDescent="0.35">
      <c r="A1395" t="s">
        <v>1443</v>
      </c>
      <c r="B1395" t="s">
        <v>19</v>
      </c>
      <c r="C1395">
        <v>0</v>
      </c>
      <c r="D1395" t="s">
        <v>20</v>
      </c>
      <c r="E1395" t="s">
        <v>21</v>
      </c>
      <c r="F1395" t="s">
        <v>75</v>
      </c>
      <c r="G1395" s="2">
        <v>10</v>
      </c>
      <c r="H1395" t="s">
        <v>21</v>
      </c>
      <c r="I1395" t="s">
        <v>21</v>
      </c>
      <c r="J1395" t="s">
        <v>28</v>
      </c>
      <c r="K1395" t="s">
        <v>28</v>
      </c>
      <c r="L1395" t="s">
        <v>33</v>
      </c>
      <c r="M1395" t="s">
        <v>20</v>
      </c>
      <c r="N1395" t="s">
        <v>30</v>
      </c>
      <c r="O1395" s="1">
        <v>18</v>
      </c>
      <c r="P1395" s="1">
        <v>181.27</v>
      </c>
      <c r="Q1395">
        <v>3</v>
      </c>
      <c r="R1395" t="s">
        <v>20</v>
      </c>
      <c r="S1395" t="str">
        <f>IF(ChurnData[[#This Row],[MonthlyCharges]]&lt;=30,"1. Up to 30",IF(ChurnData[[#This Row],[MonthlyCharges]]&lt;=50,"2. 31-50",IF(ChurnData[[#This Row],[MonthlyCharges]]&lt;=70,"3. 51-70",IF(ChurnData[[#This Row],[MonthlyCharges]]&lt;=90,"4. 71-90","5. Over 90"))))</f>
        <v>1. Up to 30</v>
      </c>
      <c r="T1395" t="str">
        <f>IF(AND(ChurnData[[#This Row],[Contract]]="Month-to-month",ChurnData[[#This Row],[InternetService]]="Fiber optic",ChurnData[[#This Row],[TenureMonths]]&lt;=11),"High-risk","Other")</f>
        <v>Other</v>
      </c>
      <c r="U1395" t="str">
        <f>IF(ChurnData[[#This Row],[TenureMonths]]&lt;=11,"0-11",IF(ChurnData[[#This Row],[TenureMonths]]&lt;=23,"12-23",IF(ChurnData[[#This Row],[TenureMonths]]&lt;=35,"24-35",IF(ChurnData[[#This Row],[TenureMonths]]&lt;=47,"36-47",IF(ChurnData[[#This Row],[TenureMonths]]&lt;=59,"48-59","60-72")))))</f>
        <v>0-11</v>
      </c>
      <c r="V1395">
        <f>IF(ChurnData[[#This Row],[Churn]]="Yes",1,0)</f>
        <v>1</v>
      </c>
    </row>
    <row r="1396" spans="1:22" x14ac:dyDescent="0.35">
      <c r="A1396" t="s">
        <v>1444</v>
      </c>
      <c r="B1396" t="s">
        <v>36</v>
      </c>
      <c r="C1396">
        <v>0</v>
      </c>
      <c r="D1396" t="s">
        <v>21</v>
      </c>
      <c r="E1396" t="s">
        <v>21</v>
      </c>
      <c r="F1396" t="s">
        <v>65</v>
      </c>
      <c r="G1396" s="2">
        <v>31</v>
      </c>
      <c r="H1396" t="s">
        <v>20</v>
      </c>
      <c r="I1396" t="s">
        <v>23</v>
      </c>
      <c r="J1396" t="s">
        <v>21</v>
      </c>
      <c r="K1396" t="s">
        <v>20</v>
      </c>
      <c r="L1396" t="s">
        <v>24</v>
      </c>
      <c r="M1396" t="s">
        <v>21</v>
      </c>
      <c r="N1396" t="s">
        <v>30</v>
      </c>
      <c r="O1396" s="1">
        <v>93.65</v>
      </c>
      <c r="P1396" s="1">
        <v>2895.33</v>
      </c>
      <c r="Q1396">
        <v>1</v>
      </c>
      <c r="R1396" t="s">
        <v>21</v>
      </c>
      <c r="S1396" t="str">
        <f>IF(ChurnData[[#This Row],[MonthlyCharges]]&lt;=30,"1. Up to 30",IF(ChurnData[[#This Row],[MonthlyCharges]]&lt;=50,"2. 31-50",IF(ChurnData[[#This Row],[MonthlyCharges]]&lt;=70,"3. 51-70",IF(ChurnData[[#This Row],[MonthlyCharges]]&lt;=90,"4. 71-90","5. Over 90"))))</f>
        <v>5. Over 90</v>
      </c>
      <c r="T1396" t="str">
        <f>IF(AND(ChurnData[[#This Row],[Contract]]="Month-to-month",ChurnData[[#This Row],[InternetService]]="Fiber optic",ChurnData[[#This Row],[TenureMonths]]&lt;=11),"High-risk","Other")</f>
        <v>Other</v>
      </c>
      <c r="U1396" t="str">
        <f>IF(ChurnData[[#This Row],[TenureMonths]]&lt;=11,"0-11",IF(ChurnData[[#This Row],[TenureMonths]]&lt;=23,"12-23",IF(ChurnData[[#This Row],[TenureMonths]]&lt;=35,"24-35",IF(ChurnData[[#This Row],[TenureMonths]]&lt;=47,"36-47",IF(ChurnData[[#This Row],[TenureMonths]]&lt;=59,"48-59","60-72")))))</f>
        <v>24-35</v>
      </c>
      <c r="V1396">
        <f>IF(ChurnData[[#This Row],[Churn]]="Yes",1,0)</f>
        <v>0</v>
      </c>
    </row>
    <row r="1397" spans="1:22" x14ac:dyDescent="0.35">
      <c r="A1397" t="s">
        <v>1445</v>
      </c>
      <c r="B1397" t="s">
        <v>36</v>
      </c>
      <c r="C1397">
        <v>0</v>
      </c>
      <c r="D1397" t="s">
        <v>21</v>
      </c>
      <c r="E1397" t="s">
        <v>21</v>
      </c>
      <c r="F1397" t="s">
        <v>58</v>
      </c>
      <c r="G1397" s="2">
        <v>14</v>
      </c>
      <c r="H1397" t="s">
        <v>21</v>
      </c>
      <c r="I1397" t="s">
        <v>32</v>
      </c>
      <c r="J1397" t="s">
        <v>21</v>
      </c>
      <c r="K1397" t="s">
        <v>20</v>
      </c>
      <c r="L1397" t="s">
        <v>33</v>
      </c>
      <c r="M1397" t="s">
        <v>20</v>
      </c>
      <c r="N1397" t="s">
        <v>34</v>
      </c>
      <c r="O1397" s="1">
        <v>50.21</v>
      </c>
      <c r="P1397" s="1">
        <v>697.5</v>
      </c>
      <c r="Q1397">
        <v>2</v>
      </c>
      <c r="R1397" t="s">
        <v>21</v>
      </c>
      <c r="S1397" t="str">
        <f>IF(ChurnData[[#This Row],[MonthlyCharges]]&lt;=30,"1. Up to 30",IF(ChurnData[[#This Row],[MonthlyCharges]]&lt;=50,"2. 31-50",IF(ChurnData[[#This Row],[MonthlyCharges]]&lt;=70,"3. 51-70",IF(ChurnData[[#This Row],[MonthlyCharges]]&lt;=90,"4. 71-90","5. Over 90"))))</f>
        <v>3. 51-70</v>
      </c>
      <c r="T1397" t="str">
        <f>IF(AND(ChurnData[[#This Row],[Contract]]="Month-to-month",ChurnData[[#This Row],[InternetService]]="Fiber optic",ChurnData[[#This Row],[TenureMonths]]&lt;=11),"High-risk","Other")</f>
        <v>Other</v>
      </c>
      <c r="U1397" t="str">
        <f>IF(ChurnData[[#This Row],[TenureMonths]]&lt;=11,"0-11",IF(ChurnData[[#This Row],[TenureMonths]]&lt;=23,"12-23",IF(ChurnData[[#This Row],[TenureMonths]]&lt;=35,"24-35",IF(ChurnData[[#This Row],[TenureMonths]]&lt;=47,"36-47",IF(ChurnData[[#This Row],[TenureMonths]]&lt;=59,"48-59","60-72")))))</f>
        <v>12-23</v>
      </c>
      <c r="V1397">
        <f>IF(ChurnData[[#This Row],[Churn]]="Yes",1,0)</f>
        <v>0</v>
      </c>
    </row>
    <row r="1398" spans="1:22" x14ac:dyDescent="0.35">
      <c r="A1398" t="s">
        <v>1446</v>
      </c>
      <c r="B1398" t="s">
        <v>19</v>
      </c>
      <c r="C1398">
        <v>1</v>
      </c>
      <c r="D1398" t="s">
        <v>21</v>
      </c>
      <c r="E1398" t="s">
        <v>20</v>
      </c>
      <c r="F1398" t="s">
        <v>27</v>
      </c>
      <c r="G1398" s="2">
        <v>7</v>
      </c>
      <c r="H1398" t="s">
        <v>20</v>
      </c>
      <c r="I1398" t="s">
        <v>23</v>
      </c>
      <c r="J1398" t="s">
        <v>21</v>
      </c>
      <c r="K1398" t="s">
        <v>21</v>
      </c>
      <c r="L1398" t="s">
        <v>33</v>
      </c>
      <c r="M1398" t="s">
        <v>21</v>
      </c>
      <c r="N1398" t="s">
        <v>30</v>
      </c>
      <c r="O1398" s="1">
        <v>80.36</v>
      </c>
      <c r="P1398" s="1">
        <v>548.11</v>
      </c>
      <c r="Q1398">
        <v>2</v>
      </c>
      <c r="R1398" t="s">
        <v>20</v>
      </c>
      <c r="S1398" t="str">
        <f>IF(ChurnData[[#This Row],[MonthlyCharges]]&lt;=30,"1. Up to 30",IF(ChurnData[[#This Row],[MonthlyCharges]]&lt;=50,"2. 31-50",IF(ChurnData[[#This Row],[MonthlyCharges]]&lt;=70,"3. 51-70",IF(ChurnData[[#This Row],[MonthlyCharges]]&lt;=90,"4. 71-90","5. Over 90"))))</f>
        <v>4. 71-90</v>
      </c>
      <c r="T1398" t="str">
        <f>IF(AND(ChurnData[[#This Row],[Contract]]="Month-to-month",ChurnData[[#This Row],[InternetService]]="Fiber optic",ChurnData[[#This Row],[TenureMonths]]&lt;=11),"High-risk","Other")</f>
        <v>High-risk</v>
      </c>
      <c r="U1398" t="str">
        <f>IF(ChurnData[[#This Row],[TenureMonths]]&lt;=11,"0-11",IF(ChurnData[[#This Row],[TenureMonths]]&lt;=23,"12-23",IF(ChurnData[[#This Row],[TenureMonths]]&lt;=35,"24-35",IF(ChurnData[[#This Row],[TenureMonths]]&lt;=47,"36-47",IF(ChurnData[[#This Row],[TenureMonths]]&lt;=59,"48-59","60-72")))))</f>
        <v>0-11</v>
      </c>
      <c r="V1398">
        <f>IF(ChurnData[[#This Row],[Churn]]="Yes",1,0)</f>
        <v>1</v>
      </c>
    </row>
    <row r="1399" spans="1:22" x14ac:dyDescent="0.35">
      <c r="A1399" t="s">
        <v>1447</v>
      </c>
      <c r="B1399" t="s">
        <v>36</v>
      </c>
      <c r="C1399">
        <v>0</v>
      </c>
      <c r="D1399" t="s">
        <v>21</v>
      </c>
      <c r="E1399" t="s">
        <v>21</v>
      </c>
      <c r="F1399" t="s">
        <v>45</v>
      </c>
      <c r="G1399" s="2">
        <v>13</v>
      </c>
      <c r="H1399" t="s">
        <v>20</v>
      </c>
      <c r="I1399" t="s">
        <v>23</v>
      </c>
      <c r="J1399" t="s">
        <v>20</v>
      </c>
      <c r="K1399" t="s">
        <v>20</v>
      </c>
      <c r="L1399" t="s">
        <v>33</v>
      </c>
      <c r="M1399" t="s">
        <v>20</v>
      </c>
      <c r="N1399" t="s">
        <v>43</v>
      </c>
      <c r="O1399" s="1">
        <v>104.72</v>
      </c>
      <c r="P1399" s="1">
        <v>1331.22</v>
      </c>
      <c r="Q1399">
        <v>3</v>
      </c>
      <c r="R1399" t="s">
        <v>21</v>
      </c>
      <c r="S1399" t="str">
        <f>IF(ChurnData[[#This Row],[MonthlyCharges]]&lt;=30,"1. Up to 30",IF(ChurnData[[#This Row],[MonthlyCharges]]&lt;=50,"2. 31-50",IF(ChurnData[[#This Row],[MonthlyCharges]]&lt;=70,"3. 51-70",IF(ChurnData[[#This Row],[MonthlyCharges]]&lt;=90,"4. 71-90","5. Over 90"))))</f>
        <v>5. Over 90</v>
      </c>
      <c r="T1399" t="str">
        <f>IF(AND(ChurnData[[#This Row],[Contract]]="Month-to-month",ChurnData[[#This Row],[InternetService]]="Fiber optic",ChurnData[[#This Row],[TenureMonths]]&lt;=11),"High-risk","Other")</f>
        <v>Other</v>
      </c>
      <c r="U1399" t="str">
        <f>IF(ChurnData[[#This Row],[TenureMonths]]&lt;=11,"0-11",IF(ChurnData[[#This Row],[TenureMonths]]&lt;=23,"12-23",IF(ChurnData[[#This Row],[TenureMonths]]&lt;=35,"24-35",IF(ChurnData[[#This Row],[TenureMonths]]&lt;=47,"36-47",IF(ChurnData[[#This Row],[TenureMonths]]&lt;=59,"48-59","60-72")))))</f>
        <v>12-23</v>
      </c>
      <c r="V1399">
        <f>IF(ChurnData[[#This Row],[Churn]]="Yes",1,0)</f>
        <v>0</v>
      </c>
    </row>
    <row r="1400" spans="1:22" x14ac:dyDescent="0.35">
      <c r="A1400" t="s">
        <v>1448</v>
      </c>
      <c r="B1400" t="s">
        <v>19</v>
      </c>
      <c r="C1400">
        <v>0</v>
      </c>
      <c r="D1400" t="s">
        <v>20</v>
      </c>
      <c r="E1400" t="s">
        <v>20</v>
      </c>
      <c r="F1400" t="s">
        <v>45</v>
      </c>
      <c r="G1400" s="2">
        <v>56</v>
      </c>
      <c r="H1400" t="s">
        <v>20</v>
      </c>
      <c r="I1400" t="s">
        <v>32</v>
      </c>
      <c r="J1400" t="s">
        <v>21</v>
      </c>
      <c r="K1400" t="s">
        <v>21</v>
      </c>
      <c r="L1400" t="s">
        <v>24</v>
      </c>
      <c r="M1400" t="s">
        <v>21</v>
      </c>
      <c r="N1400" t="s">
        <v>34</v>
      </c>
      <c r="O1400" s="1">
        <v>69.34</v>
      </c>
      <c r="P1400" s="1">
        <v>3867.46</v>
      </c>
      <c r="Q1400">
        <v>2</v>
      </c>
      <c r="R1400" t="s">
        <v>21</v>
      </c>
      <c r="S1400" t="str">
        <f>IF(ChurnData[[#This Row],[MonthlyCharges]]&lt;=30,"1. Up to 30",IF(ChurnData[[#This Row],[MonthlyCharges]]&lt;=50,"2. 31-50",IF(ChurnData[[#This Row],[MonthlyCharges]]&lt;=70,"3. 51-70",IF(ChurnData[[#This Row],[MonthlyCharges]]&lt;=90,"4. 71-90","5. Over 90"))))</f>
        <v>3. 51-70</v>
      </c>
      <c r="T1400" t="str">
        <f>IF(AND(ChurnData[[#This Row],[Contract]]="Month-to-month",ChurnData[[#This Row],[InternetService]]="Fiber optic",ChurnData[[#This Row],[TenureMonths]]&lt;=11),"High-risk","Other")</f>
        <v>Other</v>
      </c>
      <c r="U1400" t="str">
        <f>IF(ChurnData[[#This Row],[TenureMonths]]&lt;=11,"0-11",IF(ChurnData[[#This Row],[TenureMonths]]&lt;=23,"12-23",IF(ChurnData[[#This Row],[TenureMonths]]&lt;=35,"24-35",IF(ChurnData[[#This Row],[TenureMonths]]&lt;=47,"36-47",IF(ChurnData[[#This Row],[TenureMonths]]&lt;=59,"48-59","60-72")))))</f>
        <v>48-59</v>
      </c>
      <c r="V1400">
        <f>IF(ChurnData[[#This Row],[Churn]]="Yes",1,0)</f>
        <v>0</v>
      </c>
    </row>
    <row r="1401" spans="1:22" x14ac:dyDescent="0.35">
      <c r="A1401" t="s">
        <v>1449</v>
      </c>
      <c r="B1401" t="s">
        <v>36</v>
      </c>
      <c r="C1401">
        <v>0</v>
      </c>
      <c r="D1401" t="s">
        <v>20</v>
      </c>
      <c r="E1401" t="s">
        <v>21</v>
      </c>
      <c r="F1401" t="s">
        <v>56</v>
      </c>
      <c r="G1401" s="2">
        <v>25</v>
      </c>
      <c r="H1401" t="s">
        <v>20</v>
      </c>
      <c r="I1401" t="s">
        <v>32</v>
      </c>
      <c r="J1401" t="s">
        <v>21</v>
      </c>
      <c r="K1401" t="s">
        <v>20</v>
      </c>
      <c r="L1401" t="s">
        <v>33</v>
      </c>
      <c r="M1401" t="s">
        <v>20</v>
      </c>
      <c r="N1401" t="s">
        <v>25</v>
      </c>
      <c r="O1401" s="1">
        <v>56.07</v>
      </c>
      <c r="P1401" s="1">
        <v>1373.67</v>
      </c>
      <c r="Q1401">
        <v>1</v>
      </c>
      <c r="R1401" t="s">
        <v>21</v>
      </c>
      <c r="S1401" t="str">
        <f>IF(ChurnData[[#This Row],[MonthlyCharges]]&lt;=30,"1. Up to 30",IF(ChurnData[[#This Row],[MonthlyCharges]]&lt;=50,"2. 31-50",IF(ChurnData[[#This Row],[MonthlyCharges]]&lt;=70,"3. 51-70",IF(ChurnData[[#This Row],[MonthlyCharges]]&lt;=90,"4. 71-90","5. Over 90"))))</f>
        <v>3. 51-70</v>
      </c>
      <c r="T1401" t="str">
        <f>IF(AND(ChurnData[[#This Row],[Contract]]="Month-to-month",ChurnData[[#This Row],[InternetService]]="Fiber optic",ChurnData[[#This Row],[TenureMonths]]&lt;=11),"High-risk","Other")</f>
        <v>Other</v>
      </c>
      <c r="U1401" t="str">
        <f>IF(ChurnData[[#This Row],[TenureMonths]]&lt;=11,"0-11",IF(ChurnData[[#This Row],[TenureMonths]]&lt;=23,"12-23",IF(ChurnData[[#This Row],[TenureMonths]]&lt;=35,"24-35",IF(ChurnData[[#This Row],[TenureMonths]]&lt;=47,"36-47",IF(ChurnData[[#This Row],[TenureMonths]]&lt;=59,"48-59","60-72")))))</f>
        <v>24-35</v>
      </c>
      <c r="V1401">
        <f>IF(ChurnData[[#This Row],[Churn]]="Yes",1,0)</f>
        <v>0</v>
      </c>
    </row>
    <row r="1402" spans="1:22" x14ac:dyDescent="0.35">
      <c r="A1402" t="s">
        <v>1450</v>
      </c>
      <c r="B1402" t="s">
        <v>36</v>
      </c>
      <c r="C1402">
        <v>0</v>
      </c>
      <c r="D1402" t="s">
        <v>20</v>
      </c>
      <c r="E1402" t="s">
        <v>21</v>
      </c>
      <c r="F1402" t="s">
        <v>27</v>
      </c>
      <c r="G1402" s="2">
        <v>8</v>
      </c>
      <c r="H1402" t="s">
        <v>21</v>
      </c>
      <c r="I1402" t="s">
        <v>23</v>
      </c>
      <c r="J1402" t="s">
        <v>20</v>
      </c>
      <c r="K1402" t="s">
        <v>21</v>
      </c>
      <c r="L1402" t="s">
        <v>33</v>
      </c>
      <c r="M1402" t="s">
        <v>21</v>
      </c>
      <c r="N1402" t="s">
        <v>25</v>
      </c>
      <c r="O1402" s="1">
        <v>70.489999999999995</v>
      </c>
      <c r="P1402" s="1">
        <v>558.04999999999995</v>
      </c>
      <c r="Q1402">
        <v>0</v>
      </c>
      <c r="R1402" t="s">
        <v>20</v>
      </c>
      <c r="S1402" t="str">
        <f>IF(ChurnData[[#This Row],[MonthlyCharges]]&lt;=30,"1. Up to 30",IF(ChurnData[[#This Row],[MonthlyCharges]]&lt;=50,"2. 31-50",IF(ChurnData[[#This Row],[MonthlyCharges]]&lt;=70,"3. 51-70",IF(ChurnData[[#This Row],[MonthlyCharges]]&lt;=90,"4. 71-90","5. Over 90"))))</f>
        <v>4. 71-90</v>
      </c>
      <c r="T1402" t="str">
        <f>IF(AND(ChurnData[[#This Row],[Contract]]="Month-to-month",ChurnData[[#This Row],[InternetService]]="Fiber optic",ChurnData[[#This Row],[TenureMonths]]&lt;=11),"High-risk","Other")</f>
        <v>High-risk</v>
      </c>
      <c r="U1402" t="str">
        <f>IF(ChurnData[[#This Row],[TenureMonths]]&lt;=11,"0-11",IF(ChurnData[[#This Row],[TenureMonths]]&lt;=23,"12-23",IF(ChurnData[[#This Row],[TenureMonths]]&lt;=35,"24-35",IF(ChurnData[[#This Row],[TenureMonths]]&lt;=47,"36-47",IF(ChurnData[[#This Row],[TenureMonths]]&lt;=59,"48-59","60-72")))))</f>
        <v>0-11</v>
      </c>
      <c r="V1402">
        <f>IF(ChurnData[[#This Row],[Churn]]="Yes",1,0)</f>
        <v>1</v>
      </c>
    </row>
    <row r="1403" spans="1:22" x14ac:dyDescent="0.35">
      <c r="A1403" t="s">
        <v>1451</v>
      </c>
      <c r="B1403" t="s">
        <v>19</v>
      </c>
      <c r="C1403">
        <v>1</v>
      </c>
      <c r="D1403" t="s">
        <v>20</v>
      </c>
      <c r="E1403" t="s">
        <v>21</v>
      </c>
      <c r="F1403" t="s">
        <v>49</v>
      </c>
      <c r="G1403" s="2">
        <v>43</v>
      </c>
      <c r="H1403" t="s">
        <v>20</v>
      </c>
      <c r="I1403" t="s">
        <v>23</v>
      </c>
      <c r="J1403" t="s">
        <v>21</v>
      </c>
      <c r="K1403" t="s">
        <v>21</v>
      </c>
      <c r="L1403" t="s">
        <v>24</v>
      </c>
      <c r="M1403" t="s">
        <v>20</v>
      </c>
      <c r="N1403" t="s">
        <v>43</v>
      </c>
      <c r="O1403" s="1">
        <v>91.7</v>
      </c>
      <c r="P1403" s="1">
        <v>3954</v>
      </c>
      <c r="Q1403">
        <v>0</v>
      </c>
      <c r="R1403" t="s">
        <v>21</v>
      </c>
      <c r="S1403" t="str">
        <f>IF(ChurnData[[#This Row],[MonthlyCharges]]&lt;=30,"1. Up to 30",IF(ChurnData[[#This Row],[MonthlyCharges]]&lt;=50,"2. 31-50",IF(ChurnData[[#This Row],[MonthlyCharges]]&lt;=70,"3. 51-70",IF(ChurnData[[#This Row],[MonthlyCharges]]&lt;=90,"4. 71-90","5. Over 90"))))</f>
        <v>5. Over 90</v>
      </c>
      <c r="T1403" t="str">
        <f>IF(AND(ChurnData[[#This Row],[Contract]]="Month-to-month",ChurnData[[#This Row],[InternetService]]="Fiber optic",ChurnData[[#This Row],[TenureMonths]]&lt;=11),"High-risk","Other")</f>
        <v>Other</v>
      </c>
      <c r="U1403" t="str">
        <f>IF(ChurnData[[#This Row],[TenureMonths]]&lt;=11,"0-11",IF(ChurnData[[#This Row],[TenureMonths]]&lt;=23,"12-23",IF(ChurnData[[#This Row],[TenureMonths]]&lt;=35,"24-35",IF(ChurnData[[#This Row],[TenureMonths]]&lt;=47,"36-47",IF(ChurnData[[#This Row],[TenureMonths]]&lt;=59,"48-59","60-72")))))</f>
        <v>36-47</v>
      </c>
      <c r="V1403">
        <f>IF(ChurnData[[#This Row],[Churn]]="Yes",1,0)</f>
        <v>0</v>
      </c>
    </row>
    <row r="1404" spans="1:22" x14ac:dyDescent="0.35">
      <c r="A1404" t="s">
        <v>1452</v>
      </c>
      <c r="B1404" t="s">
        <v>19</v>
      </c>
      <c r="C1404">
        <v>0</v>
      </c>
      <c r="D1404" t="s">
        <v>21</v>
      </c>
      <c r="E1404" t="s">
        <v>21</v>
      </c>
      <c r="F1404" t="s">
        <v>41</v>
      </c>
      <c r="G1404" s="2">
        <v>11</v>
      </c>
      <c r="H1404" t="s">
        <v>20</v>
      </c>
      <c r="I1404" t="s">
        <v>32</v>
      </c>
      <c r="J1404" t="s">
        <v>21</v>
      </c>
      <c r="K1404" t="s">
        <v>21</v>
      </c>
      <c r="L1404" t="s">
        <v>33</v>
      </c>
      <c r="M1404" t="s">
        <v>20</v>
      </c>
      <c r="N1404" t="s">
        <v>43</v>
      </c>
      <c r="O1404" s="1">
        <v>52.81</v>
      </c>
      <c r="P1404" s="1">
        <v>588.79999999999995</v>
      </c>
      <c r="Q1404">
        <v>1</v>
      </c>
      <c r="R1404" t="s">
        <v>20</v>
      </c>
      <c r="S1404" t="str">
        <f>IF(ChurnData[[#This Row],[MonthlyCharges]]&lt;=30,"1. Up to 30",IF(ChurnData[[#This Row],[MonthlyCharges]]&lt;=50,"2. 31-50",IF(ChurnData[[#This Row],[MonthlyCharges]]&lt;=70,"3. 51-70",IF(ChurnData[[#This Row],[MonthlyCharges]]&lt;=90,"4. 71-90","5. Over 90"))))</f>
        <v>3. 51-70</v>
      </c>
      <c r="T1404" t="str">
        <f>IF(AND(ChurnData[[#This Row],[Contract]]="Month-to-month",ChurnData[[#This Row],[InternetService]]="Fiber optic",ChurnData[[#This Row],[TenureMonths]]&lt;=11),"High-risk","Other")</f>
        <v>Other</v>
      </c>
      <c r="U1404" t="str">
        <f>IF(ChurnData[[#This Row],[TenureMonths]]&lt;=11,"0-11",IF(ChurnData[[#This Row],[TenureMonths]]&lt;=23,"12-23",IF(ChurnData[[#This Row],[TenureMonths]]&lt;=35,"24-35",IF(ChurnData[[#This Row],[TenureMonths]]&lt;=47,"36-47",IF(ChurnData[[#This Row],[TenureMonths]]&lt;=59,"48-59","60-72")))))</f>
        <v>0-11</v>
      </c>
      <c r="V1404">
        <f>IF(ChurnData[[#This Row],[Churn]]="Yes",1,0)</f>
        <v>1</v>
      </c>
    </row>
    <row r="1405" spans="1:22" x14ac:dyDescent="0.35">
      <c r="A1405" t="s">
        <v>1453</v>
      </c>
      <c r="B1405" t="s">
        <v>36</v>
      </c>
      <c r="C1405">
        <v>0</v>
      </c>
      <c r="D1405" t="s">
        <v>20</v>
      </c>
      <c r="E1405" t="s">
        <v>21</v>
      </c>
      <c r="F1405" t="s">
        <v>49</v>
      </c>
      <c r="G1405" s="2">
        <v>24</v>
      </c>
      <c r="H1405" t="s">
        <v>20</v>
      </c>
      <c r="I1405" t="s">
        <v>21</v>
      </c>
      <c r="J1405" t="s">
        <v>28</v>
      </c>
      <c r="K1405" t="s">
        <v>28</v>
      </c>
      <c r="L1405" t="s">
        <v>33</v>
      </c>
      <c r="M1405" t="s">
        <v>20</v>
      </c>
      <c r="N1405" t="s">
        <v>34</v>
      </c>
      <c r="O1405" s="1">
        <v>36.74</v>
      </c>
      <c r="P1405" s="1">
        <v>886.9</v>
      </c>
      <c r="Q1405">
        <v>0</v>
      </c>
      <c r="R1405" t="s">
        <v>21</v>
      </c>
      <c r="S1405" t="str">
        <f>IF(ChurnData[[#This Row],[MonthlyCharges]]&lt;=30,"1. Up to 30",IF(ChurnData[[#This Row],[MonthlyCharges]]&lt;=50,"2. 31-50",IF(ChurnData[[#This Row],[MonthlyCharges]]&lt;=70,"3. 51-70",IF(ChurnData[[#This Row],[MonthlyCharges]]&lt;=90,"4. 71-90","5. Over 90"))))</f>
        <v>2. 31-50</v>
      </c>
      <c r="T1405" t="str">
        <f>IF(AND(ChurnData[[#This Row],[Contract]]="Month-to-month",ChurnData[[#This Row],[InternetService]]="Fiber optic",ChurnData[[#This Row],[TenureMonths]]&lt;=11),"High-risk","Other")</f>
        <v>Other</v>
      </c>
      <c r="U1405" t="str">
        <f>IF(ChurnData[[#This Row],[TenureMonths]]&lt;=11,"0-11",IF(ChurnData[[#This Row],[TenureMonths]]&lt;=23,"12-23",IF(ChurnData[[#This Row],[TenureMonths]]&lt;=35,"24-35",IF(ChurnData[[#This Row],[TenureMonths]]&lt;=47,"36-47",IF(ChurnData[[#This Row],[TenureMonths]]&lt;=59,"48-59","60-72")))))</f>
        <v>24-35</v>
      </c>
      <c r="V1405">
        <f>IF(ChurnData[[#This Row],[Churn]]="Yes",1,0)</f>
        <v>0</v>
      </c>
    </row>
    <row r="1406" spans="1:22" x14ac:dyDescent="0.35">
      <c r="A1406" t="s">
        <v>1454</v>
      </c>
      <c r="B1406" t="s">
        <v>36</v>
      </c>
      <c r="C1406">
        <v>0</v>
      </c>
      <c r="D1406" t="s">
        <v>20</v>
      </c>
      <c r="E1406" t="s">
        <v>21</v>
      </c>
      <c r="F1406" t="s">
        <v>75</v>
      </c>
      <c r="G1406" s="2">
        <v>10</v>
      </c>
      <c r="H1406" t="s">
        <v>20</v>
      </c>
      <c r="I1406" t="s">
        <v>21</v>
      </c>
      <c r="J1406" t="s">
        <v>28</v>
      </c>
      <c r="K1406" t="s">
        <v>28</v>
      </c>
      <c r="L1406" t="s">
        <v>33</v>
      </c>
      <c r="M1406" t="s">
        <v>20</v>
      </c>
      <c r="N1406" t="s">
        <v>34</v>
      </c>
      <c r="O1406" s="1">
        <v>31.48</v>
      </c>
      <c r="P1406" s="1">
        <v>305.56</v>
      </c>
      <c r="Q1406">
        <v>1</v>
      </c>
      <c r="R1406" t="s">
        <v>20</v>
      </c>
      <c r="S1406" t="str">
        <f>IF(ChurnData[[#This Row],[MonthlyCharges]]&lt;=30,"1. Up to 30",IF(ChurnData[[#This Row],[MonthlyCharges]]&lt;=50,"2. 31-50",IF(ChurnData[[#This Row],[MonthlyCharges]]&lt;=70,"3. 51-70",IF(ChurnData[[#This Row],[MonthlyCharges]]&lt;=90,"4. 71-90","5. Over 90"))))</f>
        <v>2. 31-50</v>
      </c>
      <c r="T1406" t="str">
        <f>IF(AND(ChurnData[[#This Row],[Contract]]="Month-to-month",ChurnData[[#This Row],[InternetService]]="Fiber optic",ChurnData[[#This Row],[TenureMonths]]&lt;=11),"High-risk","Other")</f>
        <v>Other</v>
      </c>
      <c r="U1406" t="str">
        <f>IF(ChurnData[[#This Row],[TenureMonths]]&lt;=11,"0-11",IF(ChurnData[[#This Row],[TenureMonths]]&lt;=23,"12-23",IF(ChurnData[[#This Row],[TenureMonths]]&lt;=35,"24-35",IF(ChurnData[[#This Row],[TenureMonths]]&lt;=47,"36-47",IF(ChurnData[[#This Row],[TenureMonths]]&lt;=59,"48-59","60-72")))))</f>
        <v>0-11</v>
      </c>
      <c r="V1406">
        <f>IF(ChurnData[[#This Row],[Churn]]="Yes",1,0)</f>
        <v>1</v>
      </c>
    </row>
    <row r="1407" spans="1:22" x14ac:dyDescent="0.35">
      <c r="A1407" t="s">
        <v>1455</v>
      </c>
      <c r="B1407" t="s">
        <v>19</v>
      </c>
      <c r="C1407">
        <v>0</v>
      </c>
      <c r="D1407" t="s">
        <v>21</v>
      </c>
      <c r="E1407" t="s">
        <v>21</v>
      </c>
      <c r="F1407" t="s">
        <v>22</v>
      </c>
      <c r="G1407" s="2">
        <v>56</v>
      </c>
      <c r="H1407" t="s">
        <v>20</v>
      </c>
      <c r="I1407" t="s">
        <v>32</v>
      </c>
      <c r="J1407" t="s">
        <v>21</v>
      </c>
      <c r="K1407" t="s">
        <v>20</v>
      </c>
      <c r="L1407" t="s">
        <v>24</v>
      </c>
      <c r="M1407" t="s">
        <v>21</v>
      </c>
      <c r="N1407" t="s">
        <v>25</v>
      </c>
      <c r="O1407" s="1">
        <v>53.96</v>
      </c>
      <c r="P1407" s="1">
        <v>3092.37</v>
      </c>
      <c r="Q1407">
        <v>4</v>
      </c>
      <c r="R1407" t="s">
        <v>21</v>
      </c>
      <c r="S1407" t="str">
        <f>IF(ChurnData[[#This Row],[MonthlyCharges]]&lt;=30,"1. Up to 30",IF(ChurnData[[#This Row],[MonthlyCharges]]&lt;=50,"2. 31-50",IF(ChurnData[[#This Row],[MonthlyCharges]]&lt;=70,"3. 51-70",IF(ChurnData[[#This Row],[MonthlyCharges]]&lt;=90,"4. 71-90","5. Over 90"))))</f>
        <v>3. 51-70</v>
      </c>
      <c r="T1407" t="str">
        <f>IF(AND(ChurnData[[#This Row],[Contract]]="Month-to-month",ChurnData[[#This Row],[InternetService]]="Fiber optic",ChurnData[[#This Row],[TenureMonths]]&lt;=11),"High-risk","Other")</f>
        <v>Other</v>
      </c>
      <c r="U1407" t="str">
        <f>IF(ChurnData[[#This Row],[TenureMonths]]&lt;=11,"0-11",IF(ChurnData[[#This Row],[TenureMonths]]&lt;=23,"12-23",IF(ChurnData[[#This Row],[TenureMonths]]&lt;=35,"24-35",IF(ChurnData[[#This Row],[TenureMonths]]&lt;=47,"36-47",IF(ChurnData[[#This Row],[TenureMonths]]&lt;=59,"48-59","60-72")))))</f>
        <v>48-59</v>
      </c>
      <c r="V1407">
        <f>IF(ChurnData[[#This Row],[Churn]]="Yes",1,0)</f>
        <v>0</v>
      </c>
    </row>
    <row r="1408" spans="1:22" x14ac:dyDescent="0.35">
      <c r="A1408" t="s">
        <v>1456</v>
      </c>
      <c r="B1408" t="s">
        <v>36</v>
      </c>
      <c r="C1408">
        <v>0</v>
      </c>
      <c r="D1408" t="s">
        <v>21</v>
      </c>
      <c r="E1408" t="s">
        <v>21</v>
      </c>
      <c r="F1408" t="s">
        <v>58</v>
      </c>
      <c r="G1408" s="2">
        <v>12</v>
      </c>
      <c r="H1408" t="s">
        <v>20</v>
      </c>
      <c r="I1408" t="s">
        <v>23</v>
      </c>
      <c r="J1408" t="s">
        <v>20</v>
      </c>
      <c r="K1408" t="s">
        <v>20</v>
      </c>
      <c r="L1408" t="s">
        <v>33</v>
      </c>
      <c r="M1408" t="s">
        <v>20</v>
      </c>
      <c r="N1408" t="s">
        <v>30</v>
      </c>
      <c r="O1408" s="1">
        <v>104.34</v>
      </c>
      <c r="P1408" s="1">
        <v>1270.01</v>
      </c>
      <c r="Q1408">
        <v>0</v>
      </c>
      <c r="R1408" t="s">
        <v>21</v>
      </c>
      <c r="S1408" t="str">
        <f>IF(ChurnData[[#This Row],[MonthlyCharges]]&lt;=30,"1. Up to 30",IF(ChurnData[[#This Row],[MonthlyCharges]]&lt;=50,"2. 31-50",IF(ChurnData[[#This Row],[MonthlyCharges]]&lt;=70,"3. 51-70",IF(ChurnData[[#This Row],[MonthlyCharges]]&lt;=90,"4. 71-90","5. Over 90"))))</f>
        <v>5. Over 90</v>
      </c>
      <c r="T1408" t="str">
        <f>IF(AND(ChurnData[[#This Row],[Contract]]="Month-to-month",ChurnData[[#This Row],[InternetService]]="Fiber optic",ChurnData[[#This Row],[TenureMonths]]&lt;=11),"High-risk","Other")</f>
        <v>Other</v>
      </c>
      <c r="U1408" t="str">
        <f>IF(ChurnData[[#This Row],[TenureMonths]]&lt;=11,"0-11",IF(ChurnData[[#This Row],[TenureMonths]]&lt;=23,"12-23",IF(ChurnData[[#This Row],[TenureMonths]]&lt;=35,"24-35",IF(ChurnData[[#This Row],[TenureMonths]]&lt;=47,"36-47",IF(ChurnData[[#This Row],[TenureMonths]]&lt;=59,"48-59","60-72")))))</f>
        <v>12-23</v>
      </c>
      <c r="V1408">
        <f>IF(ChurnData[[#This Row],[Churn]]="Yes",1,0)</f>
        <v>0</v>
      </c>
    </row>
    <row r="1409" spans="1:22" x14ac:dyDescent="0.35">
      <c r="A1409" t="s">
        <v>1457</v>
      </c>
      <c r="B1409" t="s">
        <v>19</v>
      </c>
      <c r="C1409">
        <v>0</v>
      </c>
      <c r="D1409" t="s">
        <v>21</v>
      </c>
      <c r="E1409" t="s">
        <v>21</v>
      </c>
      <c r="F1409" t="s">
        <v>39</v>
      </c>
      <c r="G1409" s="2">
        <v>1</v>
      </c>
      <c r="H1409" t="s">
        <v>20</v>
      </c>
      <c r="I1409" t="s">
        <v>23</v>
      </c>
      <c r="J1409" t="s">
        <v>21</v>
      </c>
      <c r="K1409" t="s">
        <v>20</v>
      </c>
      <c r="L1409" t="s">
        <v>33</v>
      </c>
      <c r="M1409" t="s">
        <v>21</v>
      </c>
      <c r="N1409" t="s">
        <v>43</v>
      </c>
      <c r="O1409" s="1">
        <v>91.8</v>
      </c>
      <c r="P1409" s="1">
        <v>90.71</v>
      </c>
      <c r="Q1409">
        <v>1</v>
      </c>
      <c r="R1409" t="s">
        <v>21</v>
      </c>
      <c r="S1409" t="str">
        <f>IF(ChurnData[[#This Row],[MonthlyCharges]]&lt;=30,"1. Up to 30",IF(ChurnData[[#This Row],[MonthlyCharges]]&lt;=50,"2. 31-50",IF(ChurnData[[#This Row],[MonthlyCharges]]&lt;=70,"3. 51-70",IF(ChurnData[[#This Row],[MonthlyCharges]]&lt;=90,"4. 71-90","5. Over 90"))))</f>
        <v>5. Over 90</v>
      </c>
      <c r="T1409" t="str">
        <f>IF(AND(ChurnData[[#This Row],[Contract]]="Month-to-month",ChurnData[[#This Row],[InternetService]]="Fiber optic",ChurnData[[#This Row],[TenureMonths]]&lt;=11),"High-risk","Other")</f>
        <v>High-risk</v>
      </c>
      <c r="U1409" t="str">
        <f>IF(ChurnData[[#This Row],[TenureMonths]]&lt;=11,"0-11",IF(ChurnData[[#This Row],[TenureMonths]]&lt;=23,"12-23",IF(ChurnData[[#This Row],[TenureMonths]]&lt;=35,"24-35",IF(ChurnData[[#This Row],[TenureMonths]]&lt;=47,"36-47",IF(ChurnData[[#This Row],[TenureMonths]]&lt;=59,"48-59","60-72")))))</f>
        <v>0-11</v>
      </c>
      <c r="V1409">
        <f>IF(ChurnData[[#This Row],[Churn]]="Yes",1,0)</f>
        <v>0</v>
      </c>
    </row>
    <row r="1410" spans="1:22" x14ac:dyDescent="0.35">
      <c r="A1410" t="s">
        <v>1458</v>
      </c>
      <c r="B1410" t="s">
        <v>36</v>
      </c>
      <c r="C1410">
        <v>0</v>
      </c>
      <c r="D1410" t="s">
        <v>21</v>
      </c>
      <c r="E1410" t="s">
        <v>21</v>
      </c>
      <c r="F1410" t="s">
        <v>27</v>
      </c>
      <c r="G1410" s="2">
        <v>18</v>
      </c>
      <c r="H1410" t="s">
        <v>20</v>
      </c>
      <c r="I1410" t="s">
        <v>23</v>
      </c>
      <c r="J1410" t="s">
        <v>20</v>
      </c>
      <c r="K1410" t="s">
        <v>21</v>
      </c>
      <c r="L1410" t="s">
        <v>24</v>
      </c>
      <c r="M1410" t="s">
        <v>20</v>
      </c>
      <c r="N1410" t="s">
        <v>34</v>
      </c>
      <c r="O1410" s="1">
        <v>97.91</v>
      </c>
      <c r="P1410" s="1">
        <v>1718.77</v>
      </c>
      <c r="Q1410">
        <v>5</v>
      </c>
      <c r="R1410" t="s">
        <v>21</v>
      </c>
      <c r="S1410" t="str">
        <f>IF(ChurnData[[#This Row],[MonthlyCharges]]&lt;=30,"1. Up to 30",IF(ChurnData[[#This Row],[MonthlyCharges]]&lt;=50,"2. 31-50",IF(ChurnData[[#This Row],[MonthlyCharges]]&lt;=70,"3. 51-70",IF(ChurnData[[#This Row],[MonthlyCharges]]&lt;=90,"4. 71-90","5. Over 90"))))</f>
        <v>5. Over 90</v>
      </c>
      <c r="T1410" t="str">
        <f>IF(AND(ChurnData[[#This Row],[Contract]]="Month-to-month",ChurnData[[#This Row],[InternetService]]="Fiber optic",ChurnData[[#This Row],[TenureMonths]]&lt;=11),"High-risk","Other")</f>
        <v>Other</v>
      </c>
      <c r="U1410" t="str">
        <f>IF(ChurnData[[#This Row],[TenureMonths]]&lt;=11,"0-11",IF(ChurnData[[#This Row],[TenureMonths]]&lt;=23,"12-23",IF(ChurnData[[#This Row],[TenureMonths]]&lt;=35,"24-35",IF(ChurnData[[#This Row],[TenureMonths]]&lt;=47,"36-47",IF(ChurnData[[#This Row],[TenureMonths]]&lt;=59,"48-59","60-72")))))</f>
        <v>12-23</v>
      </c>
      <c r="V1410">
        <f>IF(ChurnData[[#This Row],[Churn]]="Yes",1,0)</f>
        <v>0</v>
      </c>
    </row>
    <row r="1411" spans="1:22" x14ac:dyDescent="0.35">
      <c r="A1411" t="s">
        <v>1459</v>
      </c>
      <c r="B1411" t="s">
        <v>19</v>
      </c>
      <c r="C1411">
        <v>0</v>
      </c>
      <c r="D1411" t="s">
        <v>21</v>
      </c>
      <c r="E1411" t="s">
        <v>20</v>
      </c>
      <c r="F1411" t="s">
        <v>39</v>
      </c>
      <c r="G1411" s="2">
        <v>19</v>
      </c>
      <c r="H1411" t="s">
        <v>21</v>
      </c>
      <c r="I1411" t="s">
        <v>23</v>
      </c>
      <c r="J1411" t="s">
        <v>20</v>
      </c>
      <c r="K1411" t="s">
        <v>21</v>
      </c>
      <c r="L1411" t="s">
        <v>33</v>
      </c>
      <c r="M1411" t="s">
        <v>20</v>
      </c>
      <c r="N1411" t="s">
        <v>30</v>
      </c>
      <c r="O1411" s="1">
        <v>80.41</v>
      </c>
      <c r="P1411" s="1">
        <v>1538.78</v>
      </c>
      <c r="Q1411">
        <v>4</v>
      </c>
      <c r="R1411" t="s">
        <v>20</v>
      </c>
      <c r="S1411" t="str">
        <f>IF(ChurnData[[#This Row],[MonthlyCharges]]&lt;=30,"1. Up to 30",IF(ChurnData[[#This Row],[MonthlyCharges]]&lt;=50,"2. 31-50",IF(ChurnData[[#This Row],[MonthlyCharges]]&lt;=70,"3. 51-70",IF(ChurnData[[#This Row],[MonthlyCharges]]&lt;=90,"4. 71-90","5. Over 90"))))</f>
        <v>4. 71-90</v>
      </c>
      <c r="T1411" t="str">
        <f>IF(AND(ChurnData[[#This Row],[Contract]]="Month-to-month",ChurnData[[#This Row],[InternetService]]="Fiber optic",ChurnData[[#This Row],[TenureMonths]]&lt;=11),"High-risk","Other")</f>
        <v>Other</v>
      </c>
      <c r="U1411" t="str">
        <f>IF(ChurnData[[#This Row],[TenureMonths]]&lt;=11,"0-11",IF(ChurnData[[#This Row],[TenureMonths]]&lt;=23,"12-23",IF(ChurnData[[#This Row],[TenureMonths]]&lt;=35,"24-35",IF(ChurnData[[#This Row],[TenureMonths]]&lt;=47,"36-47",IF(ChurnData[[#This Row],[TenureMonths]]&lt;=59,"48-59","60-72")))))</f>
        <v>12-23</v>
      </c>
      <c r="V1411">
        <f>IF(ChurnData[[#This Row],[Churn]]="Yes",1,0)</f>
        <v>1</v>
      </c>
    </row>
    <row r="1412" spans="1:22" x14ac:dyDescent="0.35">
      <c r="A1412" t="s">
        <v>1460</v>
      </c>
      <c r="B1412" t="s">
        <v>36</v>
      </c>
      <c r="C1412">
        <v>0</v>
      </c>
      <c r="D1412" t="s">
        <v>20</v>
      </c>
      <c r="E1412" t="s">
        <v>21</v>
      </c>
      <c r="F1412" t="s">
        <v>58</v>
      </c>
      <c r="G1412" s="2">
        <v>22</v>
      </c>
      <c r="H1412" t="s">
        <v>20</v>
      </c>
      <c r="I1412" t="s">
        <v>32</v>
      </c>
      <c r="J1412" t="s">
        <v>21</v>
      </c>
      <c r="K1412" t="s">
        <v>21</v>
      </c>
      <c r="L1412" t="s">
        <v>29</v>
      </c>
      <c r="M1412" t="s">
        <v>20</v>
      </c>
      <c r="N1412" t="s">
        <v>30</v>
      </c>
      <c r="O1412" s="1">
        <v>58.56</v>
      </c>
      <c r="P1412" s="1">
        <v>1298.49</v>
      </c>
      <c r="Q1412">
        <v>2</v>
      </c>
      <c r="R1412" t="s">
        <v>21</v>
      </c>
      <c r="S1412" t="str">
        <f>IF(ChurnData[[#This Row],[MonthlyCharges]]&lt;=30,"1. Up to 30",IF(ChurnData[[#This Row],[MonthlyCharges]]&lt;=50,"2. 31-50",IF(ChurnData[[#This Row],[MonthlyCharges]]&lt;=70,"3. 51-70",IF(ChurnData[[#This Row],[MonthlyCharges]]&lt;=90,"4. 71-90","5. Over 90"))))</f>
        <v>3. 51-70</v>
      </c>
      <c r="T1412" t="str">
        <f>IF(AND(ChurnData[[#This Row],[Contract]]="Month-to-month",ChurnData[[#This Row],[InternetService]]="Fiber optic",ChurnData[[#This Row],[TenureMonths]]&lt;=11),"High-risk","Other")</f>
        <v>Other</v>
      </c>
      <c r="U1412" t="str">
        <f>IF(ChurnData[[#This Row],[TenureMonths]]&lt;=11,"0-11",IF(ChurnData[[#This Row],[TenureMonths]]&lt;=23,"12-23",IF(ChurnData[[#This Row],[TenureMonths]]&lt;=35,"24-35",IF(ChurnData[[#This Row],[TenureMonths]]&lt;=47,"36-47",IF(ChurnData[[#This Row],[TenureMonths]]&lt;=59,"48-59","60-72")))))</f>
        <v>12-23</v>
      </c>
      <c r="V1412">
        <f>IF(ChurnData[[#This Row],[Churn]]="Yes",1,0)</f>
        <v>0</v>
      </c>
    </row>
    <row r="1413" spans="1:22" x14ac:dyDescent="0.35">
      <c r="A1413" t="s">
        <v>1461</v>
      </c>
      <c r="B1413" t="s">
        <v>36</v>
      </c>
      <c r="C1413">
        <v>0</v>
      </c>
      <c r="D1413" t="s">
        <v>21</v>
      </c>
      <c r="E1413" t="s">
        <v>21</v>
      </c>
      <c r="F1413" t="s">
        <v>65</v>
      </c>
      <c r="G1413" s="2">
        <v>10</v>
      </c>
      <c r="H1413" t="s">
        <v>20</v>
      </c>
      <c r="I1413" t="s">
        <v>21</v>
      </c>
      <c r="J1413" t="s">
        <v>28</v>
      </c>
      <c r="K1413" t="s">
        <v>28</v>
      </c>
      <c r="L1413" t="s">
        <v>33</v>
      </c>
      <c r="M1413" t="s">
        <v>21</v>
      </c>
      <c r="N1413" t="s">
        <v>34</v>
      </c>
      <c r="O1413" s="1">
        <v>32.07</v>
      </c>
      <c r="P1413" s="1">
        <v>312.22000000000003</v>
      </c>
      <c r="Q1413">
        <v>0</v>
      </c>
      <c r="R1413" t="s">
        <v>21</v>
      </c>
      <c r="S1413" t="str">
        <f>IF(ChurnData[[#This Row],[MonthlyCharges]]&lt;=30,"1. Up to 30",IF(ChurnData[[#This Row],[MonthlyCharges]]&lt;=50,"2. 31-50",IF(ChurnData[[#This Row],[MonthlyCharges]]&lt;=70,"3. 51-70",IF(ChurnData[[#This Row],[MonthlyCharges]]&lt;=90,"4. 71-90","5. Over 90"))))</f>
        <v>2. 31-50</v>
      </c>
      <c r="T1413" t="str">
        <f>IF(AND(ChurnData[[#This Row],[Contract]]="Month-to-month",ChurnData[[#This Row],[InternetService]]="Fiber optic",ChurnData[[#This Row],[TenureMonths]]&lt;=11),"High-risk","Other")</f>
        <v>Other</v>
      </c>
      <c r="U1413" t="str">
        <f>IF(ChurnData[[#This Row],[TenureMonths]]&lt;=11,"0-11",IF(ChurnData[[#This Row],[TenureMonths]]&lt;=23,"12-23",IF(ChurnData[[#This Row],[TenureMonths]]&lt;=35,"24-35",IF(ChurnData[[#This Row],[TenureMonths]]&lt;=47,"36-47",IF(ChurnData[[#This Row],[TenureMonths]]&lt;=59,"48-59","60-72")))))</f>
        <v>0-11</v>
      </c>
      <c r="V1413">
        <f>IF(ChurnData[[#This Row],[Churn]]="Yes",1,0)</f>
        <v>0</v>
      </c>
    </row>
    <row r="1414" spans="1:22" x14ac:dyDescent="0.35">
      <c r="A1414" t="s">
        <v>1462</v>
      </c>
      <c r="B1414" t="s">
        <v>36</v>
      </c>
      <c r="C1414">
        <v>0</v>
      </c>
      <c r="D1414" t="s">
        <v>21</v>
      </c>
      <c r="E1414" t="s">
        <v>21</v>
      </c>
      <c r="F1414" t="s">
        <v>56</v>
      </c>
      <c r="G1414" s="2">
        <v>4</v>
      </c>
      <c r="H1414" t="s">
        <v>21</v>
      </c>
      <c r="I1414" t="s">
        <v>23</v>
      </c>
      <c r="J1414" t="s">
        <v>21</v>
      </c>
      <c r="K1414" t="s">
        <v>21</v>
      </c>
      <c r="L1414" t="s">
        <v>33</v>
      </c>
      <c r="M1414" t="s">
        <v>21</v>
      </c>
      <c r="N1414" t="s">
        <v>30</v>
      </c>
      <c r="O1414" s="1">
        <v>65.16</v>
      </c>
      <c r="P1414" s="1">
        <v>255.55</v>
      </c>
      <c r="Q1414">
        <v>2</v>
      </c>
      <c r="R1414" t="s">
        <v>20</v>
      </c>
      <c r="S1414" t="str">
        <f>IF(ChurnData[[#This Row],[MonthlyCharges]]&lt;=30,"1. Up to 30",IF(ChurnData[[#This Row],[MonthlyCharges]]&lt;=50,"2. 31-50",IF(ChurnData[[#This Row],[MonthlyCharges]]&lt;=70,"3. 51-70",IF(ChurnData[[#This Row],[MonthlyCharges]]&lt;=90,"4. 71-90","5. Over 90"))))</f>
        <v>3. 51-70</v>
      </c>
      <c r="T1414" t="str">
        <f>IF(AND(ChurnData[[#This Row],[Contract]]="Month-to-month",ChurnData[[#This Row],[InternetService]]="Fiber optic",ChurnData[[#This Row],[TenureMonths]]&lt;=11),"High-risk","Other")</f>
        <v>High-risk</v>
      </c>
      <c r="U1414" t="str">
        <f>IF(ChurnData[[#This Row],[TenureMonths]]&lt;=11,"0-11",IF(ChurnData[[#This Row],[TenureMonths]]&lt;=23,"12-23",IF(ChurnData[[#This Row],[TenureMonths]]&lt;=35,"24-35",IF(ChurnData[[#This Row],[TenureMonths]]&lt;=47,"36-47",IF(ChurnData[[#This Row],[TenureMonths]]&lt;=59,"48-59","60-72")))))</f>
        <v>0-11</v>
      </c>
      <c r="V1414">
        <f>IF(ChurnData[[#This Row],[Churn]]="Yes",1,0)</f>
        <v>1</v>
      </c>
    </row>
    <row r="1415" spans="1:22" x14ac:dyDescent="0.35">
      <c r="A1415" t="s">
        <v>1463</v>
      </c>
      <c r="B1415" t="s">
        <v>36</v>
      </c>
      <c r="C1415">
        <v>1</v>
      </c>
      <c r="D1415" t="s">
        <v>21</v>
      </c>
      <c r="E1415" t="s">
        <v>20</v>
      </c>
      <c r="F1415" t="s">
        <v>27</v>
      </c>
      <c r="G1415" s="2">
        <v>21</v>
      </c>
      <c r="H1415" t="s">
        <v>20</v>
      </c>
      <c r="I1415" t="s">
        <v>23</v>
      </c>
      <c r="J1415" t="s">
        <v>21</v>
      </c>
      <c r="K1415" t="s">
        <v>21</v>
      </c>
      <c r="L1415" t="s">
        <v>33</v>
      </c>
      <c r="M1415" t="s">
        <v>21</v>
      </c>
      <c r="N1415" t="s">
        <v>43</v>
      </c>
      <c r="O1415" s="1">
        <v>89.34</v>
      </c>
      <c r="P1415" s="1">
        <v>1885.74</v>
      </c>
      <c r="Q1415">
        <v>4</v>
      </c>
      <c r="R1415" t="s">
        <v>20</v>
      </c>
      <c r="S1415" t="str">
        <f>IF(ChurnData[[#This Row],[MonthlyCharges]]&lt;=30,"1. Up to 30",IF(ChurnData[[#This Row],[MonthlyCharges]]&lt;=50,"2. 31-50",IF(ChurnData[[#This Row],[MonthlyCharges]]&lt;=70,"3. 51-70",IF(ChurnData[[#This Row],[MonthlyCharges]]&lt;=90,"4. 71-90","5. Over 90"))))</f>
        <v>4. 71-90</v>
      </c>
      <c r="T1415" t="str">
        <f>IF(AND(ChurnData[[#This Row],[Contract]]="Month-to-month",ChurnData[[#This Row],[InternetService]]="Fiber optic",ChurnData[[#This Row],[TenureMonths]]&lt;=11),"High-risk","Other")</f>
        <v>Other</v>
      </c>
      <c r="U1415" t="str">
        <f>IF(ChurnData[[#This Row],[TenureMonths]]&lt;=11,"0-11",IF(ChurnData[[#This Row],[TenureMonths]]&lt;=23,"12-23",IF(ChurnData[[#This Row],[TenureMonths]]&lt;=35,"24-35",IF(ChurnData[[#This Row],[TenureMonths]]&lt;=47,"36-47",IF(ChurnData[[#This Row],[TenureMonths]]&lt;=59,"48-59","60-72")))))</f>
        <v>12-23</v>
      </c>
      <c r="V1415">
        <f>IF(ChurnData[[#This Row],[Churn]]="Yes",1,0)</f>
        <v>1</v>
      </c>
    </row>
    <row r="1416" spans="1:22" x14ac:dyDescent="0.35">
      <c r="A1416" t="s">
        <v>1464</v>
      </c>
      <c r="B1416" t="s">
        <v>19</v>
      </c>
      <c r="C1416">
        <v>0</v>
      </c>
      <c r="D1416" t="s">
        <v>20</v>
      </c>
      <c r="E1416" t="s">
        <v>21</v>
      </c>
      <c r="F1416" t="s">
        <v>75</v>
      </c>
      <c r="G1416" s="2">
        <v>72</v>
      </c>
      <c r="H1416" t="s">
        <v>21</v>
      </c>
      <c r="I1416" t="s">
        <v>32</v>
      </c>
      <c r="J1416" t="s">
        <v>20</v>
      </c>
      <c r="K1416" t="s">
        <v>20</v>
      </c>
      <c r="L1416" t="s">
        <v>24</v>
      </c>
      <c r="M1416" t="s">
        <v>21</v>
      </c>
      <c r="N1416" t="s">
        <v>25</v>
      </c>
      <c r="O1416" s="1">
        <v>52.97</v>
      </c>
      <c r="P1416" s="1">
        <v>3712.9</v>
      </c>
      <c r="Q1416">
        <v>0</v>
      </c>
      <c r="R1416" t="s">
        <v>21</v>
      </c>
      <c r="S1416" t="str">
        <f>IF(ChurnData[[#This Row],[MonthlyCharges]]&lt;=30,"1. Up to 30",IF(ChurnData[[#This Row],[MonthlyCharges]]&lt;=50,"2. 31-50",IF(ChurnData[[#This Row],[MonthlyCharges]]&lt;=70,"3. 51-70",IF(ChurnData[[#This Row],[MonthlyCharges]]&lt;=90,"4. 71-90","5. Over 90"))))</f>
        <v>3. 51-70</v>
      </c>
      <c r="T1416" t="str">
        <f>IF(AND(ChurnData[[#This Row],[Contract]]="Month-to-month",ChurnData[[#This Row],[InternetService]]="Fiber optic",ChurnData[[#This Row],[TenureMonths]]&lt;=11),"High-risk","Other")</f>
        <v>Other</v>
      </c>
      <c r="U1416" t="str">
        <f>IF(ChurnData[[#This Row],[TenureMonths]]&lt;=11,"0-11",IF(ChurnData[[#This Row],[TenureMonths]]&lt;=23,"12-23",IF(ChurnData[[#This Row],[TenureMonths]]&lt;=35,"24-35",IF(ChurnData[[#This Row],[TenureMonths]]&lt;=47,"36-47",IF(ChurnData[[#This Row],[TenureMonths]]&lt;=59,"48-59","60-72")))))</f>
        <v>60-72</v>
      </c>
      <c r="V1416">
        <f>IF(ChurnData[[#This Row],[Churn]]="Yes",1,0)</f>
        <v>0</v>
      </c>
    </row>
    <row r="1417" spans="1:22" x14ac:dyDescent="0.35">
      <c r="A1417" t="s">
        <v>1465</v>
      </c>
      <c r="B1417" t="s">
        <v>36</v>
      </c>
      <c r="C1417">
        <v>0</v>
      </c>
      <c r="D1417" t="s">
        <v>21</v>
      </c>
      <c r="E1417" t="s">
        <v>21</v>
      </c>
      <c r="F1417" t="s">
        <v>41</v>
      </c>
      <c r="G1417" s="2">
        <v>49</v>
      </c>
      <c r="H1417" t="s">
        <v>20</v>
      </c>
      <c r="I1417" t="s">
        <v>21</v>
      </c>
      <c r="J1417" t="s">
        <v>28</v>
      </c>
      <c r="K1417" t="s">
        <v>28</v>
      </c>
      <c r="L1417" t="s">
        <v>29</v>
      </c>
      <c r="M1417" t="s">
        <v>20</v>
      </c>
      <c r="N1417" t="s">
        <v>30</v>
      </c>
      <c r="O1417" s="1">
        <v>27.03</v>
      </c>
      <c r="P1417" s="1">
        <v>1301.45</v>
      </c>
      <c r="Q1417">
        <v>3</v>
      </c>
      <c r="R1417" t="s">
        <v>21</v>
      </c>
      <c r="S1417" t="str">
        <f>IF(ChurnData[[#This Row],[MonthlyCharges]]&lt;=30,"1. Up to 30",IF(ChurnData[[#This Row],[MonthlyCharges]]&lt;=50,"2. 31-50",IF(ChurnData[[#This Row],[MonthlyCharges]]&lt;=70,"3. 51-70",IF(ChurnData[[#This Row],[MonthlyCharges]]&lt;=90,"4. 71-90","5. Over 90"))))</f>
        <v>1. Up to 30</v>
      </c>
      <c r="T1417" t="str">
        <f>IF(AND(ChurnData[[#This Row],[Contract]]="Month-to-month",ChurnData[[#This Row],[InternetService]]="Fiber optic",ChurnData[[#This Row],[TenureMonths]]&lt;=11),"High-risk","Other")</f>
        <v>Other</v>
      </c>
      <c r="U1417" t="str">
        <f>IF(ChurnData[[#This Row],[TenureMonths]]&lt;=11,"0-11",IF(ChurnData[[#This Row],[TenureMonths]]&lt;=23,"12-23",IF(ChurnData[[#This Row],[TenureMonths]]&lt;=35,"24-35",IF(ChurnData[[#This Row],[TenureMonths]]&lt;=47,"36-47",IF(ChurnData[[#This Row],[TenureMonths]]&lt;=59,"48-59","60-72")))))</f>
        <v>48-59</v>
      </c>
      <c r="V1417">
        <f>IF(ChurnData[[#This Row],[Churn]]="Yes",1,0)</f>
        <v>0</v>
      </c>
    </row>
    <row r="1418" spans="1:22" x14ac:dyDescent="0.35">
      <c r="A1418" t="s">
        <v>1466</v>
      </c>
      <c r="B1418" t="s">
        <v>19</v>
      </c>
      <c r="C1418">
        <v>0</v>
      </c>
      <c r="D1418" t="s">
        <v>20</v>
      </c>
      <c r="E1418" t="s">
        <v>21</v>
      </c>
      <c r="F1418" t="s">
        <v>39</v>
      </c>
      <c r="G1418" s="2">
        <v>55</v>
      </c>
      <c r="H1418" t="s">
        <v>20</v>
      </c>
      <c r="I1418" t="s">
        <v>21</v>
      </c>
      <c r="J1418" t="s">
        <v>28</v>
      </c>
      <c r="K1418" t="s">
        <v>28</v>
      </c>
      <c r="L1418" t="s">
        <v>29</v>
      </c>
      <c r="M1418" t="s">
        <v>20</v>
      </c>
      <c r="N1418" t="s">
        <v>25</v>
      </c>
      <c r="O1418" s="1">
        <v>32.92</v>
      </c>
      <c r="P1418" s="1">
        <v>1756.96</v>
      </c>
      <c r="Q1418">
        <v>1</v>
      </c>
      <c r="R1418" t="s">
        <v>21</v>
      </c>
      <c r="S1418" t="str">
        <f>IF(ChurnData[[#This Row],[MonthlyCharges]]&lt;=30,"1. Up to 30",IF(ChurnData[[#This Row],[MonthlyCharges]]&lt;=50,"2. 31-50",IF(ChurnData[[#This Row],[MonthlyCharges]]&lt;=70,"3. 51-70",IF(ChurnData[[#This Row],[MonthlyCharges]]&lt;=90,"4. 71-90","5. Over 90"))))</f>
        <v>2. 31-50</v>
      </c>
      <c r="T1418" t="str">
        <f>IF(AND(ChurnData[[#This Row],[Contract]]="Month-to-month",ChurnData[[#This Row],[InternetService]]="Fiber optic",ChurnData[[#This Row],[TenureMonths]]&lt;=11),"High-risk","Other")</f>
        <v>Other</v>
      </c>
      <c r="U1418" t="str">
        <f>IF(ChurnData[[#This Row],[TenureMonths]]&lt;=11,"0-11",IF(ChurnData[[#This Row],[TenureMonths]]&lt;=23,"12-23",IF(ChurnData[[#This Row],[TenureMonths]]&lt;=35,"24-35",IF(ChurnData[[#This Row],[TenureMonths]]&lt;=47,"36-47",IF(ChurnData[[#This Row],[TenureMonths]]&lt;=59,"48-59","60-72")))))</f>
        <v>48-59</v>
      </c>
      <c r="V1418">
        <f>IF(ChurnData[[#This Row],[Churn]]="Yes",1,0)</f>
        <v>0</v>
      </c>
    </row>
    <row r="1419" spans="1:22" x14ac:dyDescent="0.35">
      <c r="A1419" t="s">
        <v>1467</v>
      </c>
      <c r="B1419" t="s">
        <v>19</v>
      </c>
      <c r="C1419">
        <v>0</v>
      </c>
      <c r="D1419" t="s">
        <v>21</v>
      </c>
      <c r="E1419" t="s">
        <v>20</v>
      </c>
      <c r="F1419" t="s">
        <v>22</v>
      </c>
      <c r="G1419" s="2">
        <v>66</v>
      </c>
      <c r="H1419" t="s">
        <v>20</v>
      </c>
      <c r="I1419" t="s">
        <v>23</v>
      </c>
      <c r="J1419" t="s">
        <v>21</v>
      </c>
      <c r="K1419" t="s">
        <v>20</v>
      </c>
      <c r="L1419" t="s">
        <v>24</v>
      </c>
      <c r="M1419" t="s">
        <v>21</v>
      </c>
      <c r="N1419" t="s">
        <v>34</v>
      </c>
      <c r="O1419" s="1">
        <v>79.45</v>
      </c>
      <c r="P1419" s="1">
        <v>5226.88</v>
      </c>
      <c r="Q1419">
        <v>3</v>
      </c>
      <c r="R1419" t="s">
        <v>21</v>
      </c>
      <c r="S1419" t="str">
        <f>IF(ChurnData[[#This Row],[MonthlyCharges]]&lt;=30,"1. Up to 30",IF(ChurnData[[#This Row],[MonthlyCharges]]&lt;=50,"2. 31-50",IF(ChurnData[[#This Row],[MonthlyCharges]]&lt;=70,"3. 51-70",IF(ChurnData[[#This Row],[MonthlyCharges]]&lt;=90,"4. 71-90","5. Over 90"))))</f>
        <v>4. 71-90</v>
      </c>
      <c r="T1419" t="str">
        <f>IF(AND(ChurnData[[#This Row],[Contract]]="Month-to-month",ChurnData[[#This Row],[InternetService]]="Fiber optic",ChurnData[[#This Row],[TenureMonths]]&lt;=11),"High-risk","Other")</f>
        <v>Other</v>
      </c>
      <c r="U1419" t="str">
        <f>IF(ChurnData[[#This Row],[TenureMonths]]&lt;=11,"0-11",IF(ChurnData[[#This Row],[TenureMonths]]&lt;=23,"12-23",IF(ChurnData[[#This Row],[TenureMonths]]&lt;=35,"24-35",IF(ChurnData[[#This Row],[TenureMonths]]&lt;=47,"36-47",IF(ChurnData[[#This Row],[TenureMonths]]&lt;=59,"48-59","60-72")))))</f>
        <v>60-72</v>
      </c>
      <c r="V1419">
        <f>IF(ChurnData[[#This Row],[Churn]]="Yes",1,0)</f>
        <v>0</v>
      </c>
    </row>
    <row r="1420" spans="1:22" x14ac:dyDescent="0.35">
      <c r="A1420" t="s">
        <v>1468</v>
      </c>
      <c r="B1420" t="s">
        <v>36</v>
      </c>
      <c r="C1420">
        <v>0</v>
      </c>
      <c r="D1420" t="s">
        <v>21</v>
      </c>
      <c r="E1420" t="s">
        <v>20</v>
      </c>
      <c r="F1420" t="s">
        <v>75</v>
      </c>
      <c r="G1420" s="2">
        <v>25</v>
      </c>
      <c r="H1420" t="s">
        <v>20</v>
      </c>
      <c r="I1420" t="s">
        <v>23</v>
      </c>
      <c r="J1420" t="s">
        <v>21</v>
      </c>
      <c r="K1420" t="s">
        <v>21</v>
      </c>
      <c r="L1420" t="s">
        <v>29</v>
      </c>
      <c r="M1420" t="s">
        <v>21</v>
      </c>
      <c r="N1420" t="s">
        <v>25</v>
      </c>
      <c r="O1420" s="1">
        <v>88.81</v>
      </c>
      <c r="P1420" s="1">
        <v>2208.0300000000002</v>
      </c>
      <c r="Q1420">
        <v>4</v>
      </c>
      <c r="R1420" t="s">
        <v>21</v>
      </c>
      <c r="S1420" t="str">
        <f>IF(ChurnData[[#This Row],[MonthlyCharges]]&lt;=30,"1. Up to 30",IF(ChurnData[[#This Row],[MonthlyCharges]]&lt;=50,"2. 31-50",IF(ChurnData[[#This Row],[MonthlyCharges]]&lt;=70,"3. 51-70",IF(ChurnData[[#This Row],[MonthlyCharges]]&lt;=90,"4. 71-90","5. Over 90"))))</f>
        <v>4. 71-90</v>
      </c>
      <c r="T1420" t="str">
        <f>IF(AND(ChurnData[[#This Row],[Contract]]="Month-to-month",ChurnData[[#This Row],[InternetService]]="Fiber optic",ChurnData[[#This Row],[TenureMonths]]&lt;=11),"High-risk","Other")</f>
        <v>Other</v>
      </c>
      <c r="U1420" t="str">
        <f>IF(ChurnData[[#This Row],[TenureMonths]]&lt;=11,"0-11",IF(ChurnData[[#This Row],[TenureMonths]]&lt;=23,"12-23",IF(ChurnData[[#This Row],[TenureMonths]]&lt;=35,"24-35",IF(ChurnData[[#This Row],[TenureMonths]]&lt;=47,"36-47",IF(ChurnData[[#This Row],[TenureMonths]]&lt;=59,"48-59","60-72")))))</f>
        <v>24-35</v>
      </c>
      <c r="V1420">
        <f>IF(ChurnData[[#This Row],[Churn]]="Yes",1,0)</f>
        <v>0</v>
      </c>
    </row>
    <row r="1421" spans="1:22" x14ac:dyDescent="0.35">
      <c r="A1421" t="s">
        <v>1469</v>
      </c>
      <c r="B1421" t="s">
        <v>19</v>
      </c>
      <c r="C1421">
        <v>0</v>
      </c>
      <c r="D1421" t="s">
        <v>21</v>
      </c>
      <c r="E1421" t="s">
        <v>21</v>
      </c>
      <c r="F1421" t="s">
        <v>45</v>
      </c>
      <c r="G1421" s="2">
        <v>45</v>
      </c>
      <c r="H1421" t="s">
        <v>20</v>
      </c>
      <c r="I1421" t="s">
        <v>32</v>
      </c>
      <c r="J1421" t="s">
        <v>21</v>
      </c>
      <c r="K1421" t="s">
        <v>20</v>
      </c>
      <c r="L1421" t="s">
        <v>24</v>
      </c>
      <c r="M1421" t="s">
        <v>20</v>
      </c>
      <c r="N1421" t="s">
        <v>25</v>
      </c>
      <c r="O1421" s="1">
        <v>53.84</v>
      </c>
      <c r="P1421" s="1">
        <v>2487.4299999999998</v>
      </c>
      <c r="Q1421">
        <v>1</v>
      </c>
      <c r="R1421" t="s">
        <v>21</v>
      </c>
      <c r="S1421" t="str">
        <f>IF(ChurnData[[#This Row],[MonthlyCharges]]&lt;=30,"1. Up to 30",IF(ChurnData[[#This Row],[MonthlyCharges]]&lt;=50,"2. 31-50",IF(ChurnData[[#This Row],[MonthlyCharges]]&lt;=70,"3. 51-70",IF(ChurnData[[#This Row],[MonthlyCharges]]&lt;=90,"4. 71-90","5. Over 90"))))</f>
        <v>3. 51-70</v>
      </c>
      <c r="T1421" t="str">
        <f>IF(AND(ChurnData[[#This Row],[Contract]]="Month-to-month",ChurnData[[#This Row],[InternetService]]="Fiber optic",ChurnData[[#This Row],[TenureMonths]]&lt;=11),"High-risk","Other")</f>
        <v>Other</v>
      </c>
      <c r="U1421" t="str">
        <f>IF(ChurnData[[#This Row],[TenureMonths]]&lt;=11,"0-11",IF(ChurnData[[#This Row],[TenureMonths]]&lt;=23,"12-23",IF(ChurnData[[#This Row],[TenureMonths]]&lt;=35,"24-35",IF(ChurnData[[#This Row],[TenureMonths]]&lt;=47,"36-47",IF(ChurnData[[#This Row],[TenureMonths]]&lt;=59,"48-59","60-72")))))</f>
        <v>36-47</v>
      </c>
      <c r="V1421">
        <f>IF(ChurnData[[#This Row],[Churn]]="Yes",1,0)</f>
        <v>0</v>
      </c>
    </row>
    <row r="1422" spans="1:22" x14ac:dyDescent="0.35">
      <c r="A1422" t="s">
        <v>1470</v>
      </c>
      <c r="B1422" t="s">
        <v>36</v>
      </c>
      <c r="C1422">
        <v>0</v>
      </c>
      <c r="D1422" t="s">
        <v>21</v>
      </c>
      <c r="E1422" t="s">
        <v>21</v>
      </c>
      <c r="F1422" t="s">
        <v>56</v>
      </c>
      <c r="G1422" s="2">
        <v>5</v>
      </c>
      <c r="H1422" t="s">
        <v>21</v>
      </c>
      <c r="I1422" t="s">
        <v>23</v>
      </c>
      <c r="J1422" t="s">
        <v>20</v>
      </c>
      <c r="K1422" t="s">
        <v>20</v>
      </c>
      <c r="L1422" t="s">
        <v>33</v>
      </c>
      <c r="M1422" t="s">
        <v>21</v>
      </c>
      <c r="N1422" t="s">
        <v>25</v>
      </c>
      <c r="O1422" s="1">
        <v>93.67</v>
      </c>
      <c r="P1422" s="1">
        <v>468.32</v>
      </c>
      <c r="Q1422">
        <v>2</v>
      </c>
      <c r="R1422" t="s">
        <v>20</v>
      </c>
      <c r="S1422" t="str">
        <f>IF(ChurnData[[#This Row],[MonthlyCharges]]&lt;=30,"1. Up to 30",IF(ChurnData[[#This Row],[MonthlyCharges]]&lt;=50,"2. 31-50",IF(ChurnData[[#This Row],[MonthlyCharges]]&lt;=70,"3. 51-70",IF(ChurnData[[#This Row],[MonthlyCharges]]&lt;=90,"4. 71-90","5. Over 90"))))</f>
        <v>5. Over 90</v>
      </c>
      <c r="T1422" t="str">
        <f>IF(AND(ChurnData[[#This Row],[Contract]]="Month-to-month",ChurnData[[#This Row],[InternetService]]="Fiber optic",ChurnData[[#This Row],[TenureMonths]]&lt;=11),"High-risk","Other")</f>
        <v>High-risk</v>
      </c>
      <c r="U1422" t="str">
        <f>IF(ChurnData[[#This Row],[TenureMonths]]&lt;=11,"0-11",IF(ChurnData[[#This Row],[TenureMonths]]&lt;=23,"12-23",IF(ChurnData[[#This Row],[TenureMonths]]&lt;=35,"24-35",IF(ChurnData[[#This Row],[TenureMonths]]&lt;=47,"36-47",IF(ChurnData[[#This Row],[TenureMonths]]&lt;=59,"48-59","60-72")))))</f>
        <v>0-11</v>
      </c>
      <c r="V1422">
        <f>IF(ChurnData[[#This Row],[Churn]]="Yes",1,0)</f>
        <v>1</v>
      </c>
    </row>
    <row r="1423" spans="1:22" x14ac:dyDescent="0.35">
      <c r="A1423" t="s">
        <v>1471</v>
      </c>
      <c r="B1423" t="s">
        <v>19</v>
      </c>
      <c r="C1423">
        <v>0</v>
      </c>
      <c r="D1423" t="s">
        <v>21</v>
      </c>
      <c r="E1423" t="s">
        <v>21</v>
      </c>
      <c r="F1423" t="s">
        <v>27</v>
      </c>
      <c r="G1423" s="2">
        <v>44</v>
      </c>
      <c r="H1423" t="s">
        <v>21</v>
      </c>
      <c r="I1423" t="s">
        <v>32</v>
      </c>
      <c r="J1423" t="s">
        <v>20</v>
      </c>
      <c r="K1423" t="s">
        <v>20</v>
      </c>
      <c r="L1423" t="s">
        <v>24</v>
      </c>
      <c r="M1423" t="s">
        <v>20</v>
      </c>
      <c r="N1423" t="s">
        <v>43</v>
      </c>
      <c r="O1423" s="1">
        <v>56.67</v>
      </c>
      <c r="P1423" s="1">
        <v>2463.4699999999998</v>
      </c>
      <c r="Q1423">
        <v>2</v>
      </c>
      <c r="R1423" t="s">
        <v>21</v>
      </c>
      <c r="S1423" t="str">
        <f>IF(ChurnData[[#This Row],[MonthlyCharges]]&lt;=30,"1. Up to 30",IF(ChurnData[[#This Row],[MonthlyCharges]]&lt;=50,"2. 31-50",IF(ChurnData[[#This Row],[MonthlyCharges]]&lt;=70,"3. 51-70",IF(ChurnData[[#This Row],[MonthlyCharges]]&lt;=90,"4. 71-90","5. Over 90"))))</f>
        <v>3. 51-70</v>
      </c>
      <c r="T1423" t="str">
        <f>IF(AND(ChurnData[[#This Row],[Contract]]="Month-to-month",ChurnData[[#This Row],[InternetService]]="Fiber optic",ChurnData[[#This Row],[TenureMonths]]&lt;=11),"High-risk","Other")</f>
        <v>Other</v>
      </c>
      <c r="U1423" t="str">
        <f>IF(ChurnData[[#This Row],[TenureMonths]]&lt;=11,"0-11",IF(ChurnData[[#This Row],[TenureMonths]]&lt;=23,"12-23",IF(ChurnData[[#This Row],[TenureMonths]]&lt;=35,"24-35",IF(ChurnData[[#This Row],[TenureMonths]]&lt;=47,"36-47",IF(ChurnData[[#This Row],[TenureMonths]]&lt;=59,"48-59","60-72")))))</f>
        <v>36-47</v>
      </c>
      <c r="V1423">
        <f>IF(ChurnData[[#This Row],[Churn]]="Yes",1,0)</f>
        <v>0</v>
      </c>
    </row>
    <row r="1424" spans="1:22" x14ac:dyDescent="0.35">
      <c r="A1424" t="s">
        <v>1472</v>
      </c>
      <c r="B1424" t="s">
        <v>19</v>
      </c>
      <c r="C1424">
        <v>0</v>
      </c>
      <c r="D1424" t="s">
        <v>20</v>
      </c>
      <c r="E1424" t="s">
        <v>21</v>
      </c>
      <c r="F1424" t="s">
        <v>27</v>
      </c>
      <c r="G1424" s="2">
        <v>39</v>
      </c>
      <c r="H1424" t="s">
        <v>20</v>
      </c>
      <c r="I1424" t="s">
        <v>23</v>
      </c>
      <c r="J1424" t="s">
        <v>20</v>
      </c>
      <c r="K1424" t="s">
        <v>21</v>
      </c>
      <c r="L1424" t="s">
        <v>33</v>
      </c>
      <c r="M1424" t="s">
        <v>21</v>
      </c>
      <c r="N1424" t="s">
        <v>30</v>
      </c>
      <c r="O1424" s="1">
        <v>105.58</v>
      </c>
      <c r="P1424" s="1">
        <v>4007.28</v>
      </c>
      <c r="Q1424">
        <v>1</v>
      </c>
      <c r="R1424" t="s">
        <v>21</v>
      </c>
      <c r="S1424" t="str">
        <f>IF(ChurnData[[#This Row],[MonthlyCharges]]&lt;=30,"1. Up to 30",IF(ChurnData[[#This Row],[MonthlyCharges]]&lt;=50,"2. 31-50",IF(ChurnData[[#This Row],[MonthlyCharges]]&lt;=70,"3. 51-70",IF(ChurnData[[#This Row],[MonthlyCharges]]&lt;=90,"4. 71-90","5. Over 90"))))</f>
        <v>5. Over 90</v>
      </c>
      <c r="T1424" t="str">
        <f>IF(AND(ChurnData[[#This Row],[Contract]]="Month-to-month",ChurnData[[#This Row],[InternetService]]="Fiber optic",ChurnData[[#This Row],[TenureMonths]]&lt;=11),"High-risk","Other")</f>
        <v>Other</v>
      </c>
      <c r="U1424" t="str">
        <f>IF(ChurnData[[#This Row],[TenureMonths]]&lt;=11,"0-11",IF(ChurnData[[#This Row],[TenureMonths]]&lt;=23,"12-23",IF(ChurnData[[#This Row],[TenureMonths]]&lt;=35,"24-35",IF(ChurnData[[#This Row],[TenureMonths]]&lt;=47,"36-47",IF(ChurnData[[#This Row],[TenureMonths]]&lt;=59,"48-59","60-72")))))</f>
        <v>36-47</v>
      </c>
      <c r="V1424">
        <f>IF(ChurnData[[#This Row],[Churn]]="Yes",1,0)</f>
        <v>0</v>
      </c>
    </row>
    <row r="1425" spans="1:22" x14ac:dyDescent="0.35">
      <c r="A1425" t="s">
        <v>1473</v>
      </c>
      <c r="B1425" t="s">
        <v>36</v>
      </c>
      <c r="C1425">
        <v>0</v>
      </c>
      <c r="D1425" t="s">
        <v>20</v>
      </c>
      <c r="E1425" t="s">
        <v>21</v>
      </c>
      <c r="F1425" t="s">
        <v>41</v>
      </c>
      <c r="G1425" s="2">
        <v>10</v>
      </c>
      <c r="H1425" t="s">
        <v>20</v>
      </c>
      <c r="I1425" t="s">
        <v>23</v>
      </c>
      <c r="J1425" t="s">
        <v>21</v>
      </c>
      <c r="K1425" t="s">
        <v>20</v>
      </c>
      <c r="L1425" t="s">
        <v>33</v>
      </c>
      <c r="M1425" t="s">
        <v>21</v>
      </c>
      <c r="N1425" t="s">
        <v>25</v>
      </c>
      <c r="O1425" s="1">
        <v>83.01</v>
      </c>
      <c r="P1425" s="1">
        <v>828.9</v>
      </c>
      <c r="Q1425">
        <v>2</v>
      </c>
      <c r="R1425" t="s">
        <v>20</v>
      </c>
      <c r="S1425" t="str">
        <f>IF(ChurnData[[#This Row],[MonthlyCharges]]&lt;=30,"1. Up to 30",IF(ChurnData[[#This Row],[MonthlyCharges]]&lt;=50,"2. 31-50",IF(ChurnData[[#This Row],[MonthlyCharges]]&lt;=70,"3. 51-70",IF(ChurnData[[#This Row],[MonthlyCharges]]&lt;=90,"4. 71-90","5. Over 90"))))</f>
        <v>4. 71-90</v>
      </c>
      <c r="T1425" t="str">
        <f>IF(AND(ChurnData[[#This Row],[Contract]]="Month-to-month",ChurnData[[#This Row],[InternetService]]="Fiber optic",ChurnData[[#This Row],[TenureMonths]]&lt;=11),"High-risk","Other")</f>
        <v>High-risk</v>
      </c>
      <c r="U1425" t="str">
        <f>IF(ChurnData[[#This Row],[TenureMonths]]&lt;=11,"0-11",IF(ChurnData[[#This Row],[TenureMonths]]&lt;=23,"12-23",IF(ChurnData[[#This Row],[TenureMonths]]&lt;=35,"24-35",IF(ChurnData[[#This Row],[TenureMonths]]&lt;=47,"36-47",IF(ChurnData[[#This Row],[TenureMonths]]&lt;=59,"48-59","60-72")))))</f>
        <v>0-11</v>
      </c>
      <c r="V1425">
        <f>IF(ChurnData[[#This Row],[Churn]]="Yes",1,0)</f>
        <v>1</v>
      </c>
    </row>
    <row r="1426" spans="1:22" x14ac:dyDescent="0.35">
      <c r="A1426" t="s">
        <v>1474</v>
      </c>
      <c r="B1426" t="s">
        <v>19</v>
      </c>
      <c r="C1426">
        <v>0</v>
      </c>
      <c r="D1426" t="s">
        <v>20</v>
      </c>
      <c r="E1426" t="s">
        <v>20</v>
      </c>
      <c r="F1426" t="s">
        <v>39</v>
      </c>
      <c r="G1426" s="2">
        <v>6</v>
      </c>
      <c r="H1426" t="s">
        <v>21</v>
      </c>
      <c r="I1426" t="s">
        <v>32</v>
      </c>
      <c r="J1426" t="s">
        <v>21</v>
      </c>
      <c r="K1426" t="s">
        <v>21</v>
      </c>
      <c r="L1426" t="s">
        <v>33</v>
      </c>
      <c r="M1426" t="s">
        <v>20</v>
      </c>
      <c r="N1426" t="s">
        <v>34</v>
      </c>
      <c r="O1426" s="1">
        <v>50.37</v>
      </c>
      <c r="P1426" s="1">
        <v>302.60000000000002</v>
      </c>
      <c r="Q1426">
        <v>0</v>
      </c>
      <c r="R1426" t="s">
        <v>20</v>
      </c>
      <c r="S1426" t="str">
        <f>IF(ChurnData[[#This Row],[MonthlyCharges]]&lt;=30,"1. Up to 30",IF(ChurnData[[#This Row],[MonthlyCharges]]&lt;=50,"2. 31-50",IF(ChurnData[[#This Row],[MonthlyCharges]]&lt;=70,"3. 51-70",IF(ChurnData[[#This Row],[MonthlyCharges]]&lt;=90,"4. 71-90","5. Over 90"))))</f>
        <v>3. 51-70</v>
      </c>
      <c r="T1426" t="str">
        <f>IF(AND(ChurnData[[#This Row],[Contract]]="Month-to-month",ChurnData[[#This Row],[InternetService]]="Fiber optic",ChurnData[[#This Row],[TenureMonths]]&lt;=11),"High-risk","Other")</f>
        <v>Other</v>
      </c>
      <c r="U1426" t="str">
        <f>IF(ChurnData[[#This Row],[TenureMonths]]&lt;=11,"0-11",IF(ChurnData[[#This Row],[TenureMonths]]&lt;=23,"12-23",IF(ChurnData[[#This Row],[TenureMonths]]&lt;=35,"24-35",IF(ChurnData[[#This Row],[TenureMonths]]&lt;=47,"36-47",IF(ChurnData[[#This Row],[TenureMonths]]&lt;=59,"48-59","60-72")))))</f>
        <v>0-11</v>
      </c>
      <c r="V1426">
        <f>IF(ChurnData[[#This Row],[Churn]]="Yes",1,0)</f>
        <v>1</v>
      </c>
    </row>
    <row r="1427" spans="1:22" x14ac:dyDescent="0.35">
      <c r="A1427" t="s">
        <v>1475</v>
      </c>
      <c r="B1427" t="s">
        <v>36</v>
      </c>
      <c r="C1427">
        <v>0</v>
      </c>
      <c r="D1427" t="s">
        <v>21</v>
      </c>
      <c r="E1427" t="s">
        <v>21</v>
      </c>
      <c r="F1427" t="s">
        <v>39</v>
      </c>
      <c r="G1427" s="2">
        <v>16</v>
      </c>
      <c r="H1427" t="s">
        <v>20</v>
      </c>
      <c r="I1427" t="s">
        <v>32</v>
      </c>
      <c r="J1427" t="s">
        <v>20</v>
      </c>
      <c r="K1427" t="s">
        <v>21</v>
      </c>
      <c r="L1427" t="s">
        <v>33</v>
      </c>
      <c r="M1427" t="s">
        <v>21</v>
      </c>
      <c r="N1427" t="s">
        <v>25</v>
      </c>
      <c r="O1427" s="1">
        <v>59.05</v>
      </c>
      <c r="P1427" s="1">
        <v>927.66</v>
      </c>
      <c r="Q1427">
        <v>3</v>
      </c>
      <c r="R1427" t="s">
        <v>21</v>
      </c>
      <c r="S1427" t="str">
        <f>IF(ChurnData[[#This Row],[MonthlyCharges]]&lt;=30,"1. Up to 30",IF(ChurnData[[#This Row],[MonthlyCharges]]&lt;=50,"2. 31-50",IF(ChurnData[[#This Row],[MonthlyCharges]]&lt;=70,"3. 51-70",IF(ChurnData[[#This Row],[MonthlyCharges]]&lt;=90,"4. 71-90","5. Over 90"))))</f>
        <v>3. 51-70</v>
      </c>
      <c r="T1427" t="str">
        <f>IF(AND(ChurnData[[#This Row],[Contract]]="Month-to-month",ChurnData[[#This Row],[InternetService]]="Fiber optic",ChurnData[[#This Row],[TenureMonths]]&lt;=11),"High-risk","Other")</f>
        <v>Other</v>
      </c>
      <c r="U1427" t="str">
        <f>IF(ChurnData[[#This Row],[TenureMonths]]&lt;=11,"0-11",IF(ChurnData[[#This Row],[TenureMonths]]&lt;=23,"12-23",IF(ChurnData[[#This Row],[TenureMonths]]&lt;=35,"24-35",IF(ChurnData[[#This Row],[TenureMonths]]&lt;=47,"36-47",IF(ChurnData[[#This Row],[TenureMonths]]&lt;=59,"48-59","60-72")))))</f>
        <v>12-23</v>
      </c>
      <c r="V1427">
        <f>IF(ChurnData[[#This Row],[Churn]]="Yes",1,0)</f>
        <v>0</v>
      </c>
    </row>
    <row r="1428" spans="1:22" x14ac:dyDescent="0.35">
      <c r="A1428" t="s">
        <v>1476</v>
      </c>
      <c r="B1428" t="s">
        <v>19</v>
      </c>
      <c r="C1428">
        <v>0</v>
      </c>
      <c r="D1428" t="s">
        <v>20</v>
      </c>
      <c r="E1428" t="s">
        <v>20</v>
      </c>
      <c r="F1428" t="s">
        <v>45</v>
      </c>
      <c r="G1428" s="2">
        <v>3</v>
      </c>
      <c r="H1428" t="s">
        <v>20</v>
      </c>
      <c r="I1428" t="s">
        <v>21</v>
      </c>
      <c r="J1428" t="s">
        <v>28</v>
      </c>
      <c r="K1428" t="s">
        <v>28</v>
      </c>
      <c r="L1428" t="s">
        <v>33</v>
      </c>
      <c r="M1428" t="s">
        <v>20</v>
      </c>
      <c r="N1428" t="s">
        <v>34</v>
      </c>
      <c r="O1428" s="1">
        <v>30.64</v>
      </c>
      <c r="P1428" s="1">
        <v>90.87</v>
      </c>
      <c r="Q1428">
        <v>0</v>
      </c>
      <c r="R1428" t="s">
        <v>20</v>
      </c>
      <c r="S1428" t="str">
        <f>IF(ChurnData[[#This Row],[MonthlyCharges]]&lt;=30,"1. Up to 30",IF(ChurnData[[#This Row],[MonthlyCharges]]&lt;=50,"2. 31-50",IF(ChurnData[[#This Row],[MonthlyCharges]]&lt;=70,"3. 51-70",IF(ChurnData[[#This Row],[MonthlyCharges]]&lt;=90,"4. 71-90","5. Over 90"))))</f>
        <v>2. 31-50</v>
      </c>
      <c r="T1428" t="str">
        <f>IF(AND(ChurnData[[#This Row],[Contract]]="Month-to-month",ChurnData[[#This Row],[InternetService]]="Fiber optic",ChurnData[[#This Row],[TenureMonths]]&lt;=11),"High-risk","Other")</f>
        <v>Other</v>
      </c>
      <c r="U1428" t="str">
        <f>IF(ChurnData[[#This Row],[TenureMonths]]&lt;=11,"0-11",IF(ChurnData[[#This Row],[TenureMonths]]&lt;=23,"12-23",IF(ChurnData[[#This Row],[TenureMonths]]&lt;=35,"24-35",IF(ChurnData[[#This Row],[TenureMonths]]&lt;=47,"36-47",IF(ChurnData[[#This Row],[TenureMonths]]&lt;=59,"48-59","60-72")))))</f>
        <v>0-11</v>
      </c>
      <c r="V1428">
        <f>IF(ChurnData[[#This Row],[Churn]]="Yes",1,0)</f>
        <v>1</v>
      </c>
    </row>
    <row r="1429" spans="1:22" x14ac:dyDescent="0.35">
      <c r="A1429" t="s">
        <v>1477</v>
      </c>
      <c r="B1429" t="s">
        <v>19</v>
      </c>
      <c r="C1429">
        <v>0</v>
      </c>
      <c r="D1429" t="s">
        <v>21</v>
      </c>
      <c r="E1429" t="s">
        <v>21</v>
      </c>
      <c r="F1429" t="s">
        <v>58</v>
      </c>
      <c r="G1429" s="2">
        <v>53</v>
      </c>
      <c r="H1429" t="s">
        <v>20</v>
      </c>
      <c r="I1429" t="s">
        <v>21</v>
      </c>
      <c r="J1429" t="s">
        <v>28</v>
      </c>
      <c r="K1429" t="s">
        <v>28</v>
      </c>
      <c r="L1429" t="s">
        <v>24</v>
      </c>
      <c r="M1429" t="s">
        <v>20</v>
      </c>
      <c r="N1429" t="s">
        <v>43</v>
      </c>
      <c r="O1429" s="1">
        <v>33.04</v>
      </c>
      <c r="P1429" s="1">
        <v>1725.33</v>
      </c>
      <c r="Q1429">
        <v>2</v>
      </c>
      <c r="R1429" t="s">
        <v>21</v>
      </c>
      <c r="S1429" t="str">
        <f>IF(ChurnData[[#This Row],[MonthlyCharges]]&lt;=30,"1. Up to 30",IF(ChurnData[[#This Row],[MonthlyCharges]]&lt;=50,"2. 31-50",IF(ChurnData[[#This Row],[MonthlyCharges]]&lt;=70,"3. 51-70",IF(ChurnData[[#This Row],[MonthlyCharges]]&lt;=90,"4. 71-90","5. Over 90"))))</f>
        <v>2. 31-50</v>
      </c>
      <c r="T1429" t="str">
        <f>IF(AND(ChurnData[[#This Row],[Contract]]="Month-to-month",ChurnData[[#This Row],[InternetService]]="Fiber optic",ChurnData[[#This Row],[TenureMonths]]&lt;=11),"High-risk","Other")</f>
        <v>Other</v>
      </c>
      <c r="U1429" t="str">
        <f>IF(ChurnData[[#This Row],[TenureMonths]]&lt;=11,"0-11",IF(ChurnData[[#This Row],[TenureMonths]]&lt;=23,"12-23",IF(ChurnData[[#This Row],[TenureMonths]]&lt;=35,"24-35",IF(ChurnData[[#This Row],[TenureMonths]]&lt;=47,"36-47",IF(ChurnData[[#This Row],[TenureMonths]]&lt;=59,"48-59","60-72")))))</f>
        <v>48-59</v>
      </c>
      <c r="V1429">
        <f>IF(ChurnData[[#This Row],[Churn]]="Yes",1,0)</f>
        <v>0</v>
      </c>
    </row>
    <row r="1430" spans="1:22" x14ac:dyDescent="0.35">
      <c r="A1430" t="s">
        <v>1478</v>
      </c>
      <c r="B1430" t="s">
        <v>19</v>
      </c>
      <c r="C1430">
        <v>1</v>
      </c>
      <c r="D1430" t="s">
        <v>20</v>
      </c>
      <c r="E1430" t="s">
        <v>20</v>
      </c>
      <c r="F1430" t="s">
        <v>65</v>
      </c>
      <c r="G1430" s="2">
        <v>3</v>
      </c>
      <c r="H1430" t="s">
        <v>20</v>
      </c>
      <c r="I1430" t="s">
        <v>32</v>
      </c>
      <c r="J1430" t="s">
        <v>21</v>
      </c>
      <c r="K1430" t="s">
        <v>21</v>
      </c>
      <c r="L1430" t="s">
        <v>33</v>
      </c>
      <c r="M1430" t="s">
        <v>21</v>
      </c>
      <c r="N1430" t="s">
        <v>43</v>
      </c>
      <c r="O1430" s="1">
        <v>57.18</v>
      </c>
      <c r="P1430" s="1">
        <v>167.88</v>
      </c>
      <c r="Q1430">
        <v>2</v>
      </c>
      <c r="R1430" t="s">
        <v>20</v>
      </c>
      <c r="S1430" t="str">
        <f>IF(ChurnData[[#This Row],[MonthlyCharges]]&lt;=30,"1. Up to 30",IF(ChurnData[[#This Row],[MonthlyCharges]]&lt;=50,"2. 31-50",IF(ChurnData[[#This Row],[MonthlyCharges]]&lt;=70,"3. 51-70",IF(ChurnData[[#This Row],[MonthlyCharges]]&lt;=90,"4. 71-90","5. Over 90"))))</f>
        <v>3. 51-70</v>
      </c>
      <c r="T1430" t="str">
        <f>IF(AND(ChurnData[[#This Row],[Contract]]="Month-to-month",ChurnData[[#This Row],[InternetService]]="Fiber optic",ChurnData[[#This Row],[TenureMonths]]&lt;=11),"High-risk","Other")</f>
        <v>Other</v>
      </c>
      <c r="U1430" t="str">
        <f>IF(ChurnData[[#This Row],[TenureMonths]]&lt;=11,"0-11",IF(ChurnData[[#This Row],[TenureMonths]]&lt;=23,"12-23",IF(ChurnData[[#This Row],[TenureMonths]]&lt;=35,"24-35",IF(ChurnData[[#This Row],[TenureMonths]]&lt;=47,"36-47",IF(ChurnData[[#This Row],[TenureMonths]]&lt;=59,"48-59","60-72")))))</f>
        <v>0-11</v>
      </c>
      <c r="V1430">
        <f>IF(ChurnData[[#This Row],[Churn]]="Yes",1,0)</f>
        <v>1</v>
      </c>
    </row>
    <row r="1431" spans="1:22" x14ac:dyDescent="0.35">
      <c r="A1431" t="s">
        <v>1479</v>
      </c>
      <c r="B1431" t="s">
        <v>36</v>
      </c>
      <c r="C1431">
        <v>0</v>
      </c>
      <c r="D1431" t="s">
        <v>20</v>
      </c>
      <c r="E1431" t="s">
        <v>21</v>
      </c>
      <c r="F1431" t="s">
        <v>47</v>
      </c>
      <c r="G1431" s="2">
        <v>11</v>
      </c>
      <c r="H1431" t="s">
        <v>20</v>
      </c>
      <c r="I1431" t="s">
        <v>23</v>
      </c>
      <c r="J1431" t="s">
        <v>21</v>
      </c>
      <c r="K1431" t="s">
        <v>21</v>
      </c>
      <c r="L1431" t="s">
        <v>33</v>
      </c>
      <c r="M1431" t="s">
        <v>20</v>
      </c>
      <c r="N1431" t="s">
        <v>34</v>
      </c>
      <c r="O1431" s="1">
        <v>84.42</v>
      </c>
      <c r="P1431" s="1">
        <v>934.36</v>
      </c>
      <c r="Q1431">
        <v>2</v>
      </c>
      <c r="R1431" t="s">
        <v>20</v>
      </c>
      <c r="S1431" t="str">
        <f>IF(ChurnData[[#This Row],[MonthlyCharges]]&lt;=30,"1. Up to 30",IF(ChurnData[[#This Row],[MonthlyCharges]]&lt;=50,"2. 31-50",IF(ChurnData[[#This Row],[MonthlyCharges]]&lt;=70,"3. 51-70",IF(ChurnData[[#This Row],[MonthlyCharges]]&lt;=90,"4. 71-90","5. Over 90"))))</f>
        <v>4. 71-90</v>
      </c>
      <c r="T1431" t="str">
        <f>IF(AND(ChurnData[[#This Row],[Contract]]="Month-to-month",ChurnData[[#This Row],[InternetService]]="Fiber optic",ChurnData[[#This Row],[TenureMonths]]&lt;=11),"High-risk","Other")</f>
        <v>High-risk</v>
      </c>
      <c r="U1431" t="str">
        <f>IF(ChurnData[[#This Row],[TenureMonths]]&lt;=11,"0-11",IF(ChurnData[[#This Row],[TenureMonths]]&lt;=23,"12-23",IF(ChurnData[[#This Row],[TenureMonths]]&lt;=35,"24-35",IF(ChurnData[[#This Row],[TenureMonths]]&lt;=47,"36-47",IF(ChurnData[[#This Row],[TenureMonths]]&lt;=59,"48-59","60-72")))))</f>
        <v>0-11</v>
      </c>
      <c r="V1431">
        <f>IF(ChurnData[[#This Row],[Churn]]="Yes",1,0)</f>
        <v>1</v>
      </c>
    </row>
    <row r="1432" spans="1:22" x14ac:dyDescent="0.35">
      <c r="A1432" t="s">
        <v>1480</v>
      </c>
      <c r="B1432" t="s">
        <v>36</v>
      </c>
      <c r="C1432">
        <v>0</v>
      </c>
      <c r="D1432" t="s">
        <v>21</v>
      </c>
      <c r="E1432" t="s">
        <v>21</v>
      </c>
      <c r="F1432" t="s">
        <v>37</v>
      </c>
      <c r="G1432" s="2">
        <v>25</v>
      </c>
      <c r="H1432" t="s">
        <v>20</v>
      </c>
      <c r="I1432" t="s">
        <v>23</v>
      </c>
      <c r="J1432" t="s">
        <v>21</v>
      </c>
      <c r="K1432" t="s">
        <v>20</v>
      </c>
      <c r="L1432" t="s">
        <v>33</v>
      </c>
      <c r="M1432" t="s">
        <v>20</v>
      </c>
      <c r="N1432" t="s">
        <v>30</v>
      </c>
      <c r="O1432" s="1">
        <v>96.52</v>
      </c>
      <c r="P1432" s="1">
        <v>2462.4</v>
      </c>
      <c r="Q1432">
        <v>1</v>
      </c>
      <c r="R1432" t="s">
        <v>21</v>
      </c>
      <c r="S1432" t="str">
        <f>IF(ChurnData[[#This Row],[MonthlyCharges]]&lt;=30,"1. Up to 30",IF(ChurnData[[#This Row],[MonthlyCharges]]&lt;=50,"2. 31-50",IF(ChurnData[[#This Row],[MonthlyCharges]]&lt;=70,"3. 51-70",IF(ChurnData[[#This Row],[MonthlyCharges]]&lt;=90,"4. 71-90","5. Over 90"))))</f>
        <v>5. Over 90</v>
      </c>
      <c r="T1432" t="str">
        <f>IF(AND(ChurnData[[#This Row],[Contract]]="Month-to-month",ChurnData[[#This Row],[InternetService]]="Fiber optic",ChurnData[[#This Row],[TenureMonths]]&lt;=11),"High-risk","Other")</f>
        <v>Other</v>
      </c>
      <c r="U1432" t="str">
        <f>IF(ChurnData[[#This Row],[TenureMonths]]&lt;=11,"0-11",IF(ChurnData[[#This Row],[TenureMonths]]&lt;=23,"12-23",IF(ChurnData[[#This Row],[TenureMonths]]&lt;=35,"24-35",IF(ChurnData[[#This Row],[TenureMonths]]&lt;=47,"36-47",IF(ChurnData[[#This Row],[TenureMonths]]&lt;=59,"48-59","60-72")))))</f>
        <v>24-35</v>
      </c>
      <c r="V1432">
        <f>IF(ChurnData[[#This Row],[Churn]]="Yes",1,0)</f>
        <v>0</v>
      </c>
    </row>
    <row r="1433" spans="1:22" x14ac:dyDescent="0.35">
      <c r="A1433" t="s">
        <v>1481</v>
      </c>
      <c r="B1433" t="s">
        <v>19</v>
      </c>
      <c r="C1433">
        <v>0</v>
      </c>
      <c r="D1433" t="s">
        <v>21</v>
      </c>
      <c r="E1433" t="s">
        <v>20</v>
      </c>
      <c r="F1433" t="s">
        <v>56</v>
      </c>
      <c r="G1433" s="2">
        <v>9</v>
      </c>
      <c r="H1433" t="s">
        <v>20</v>
      </c>
      <c r="I1433" t="s">
        <v>32</v>
      </c>
      <c r="J1433" t="s">
        <v>20</v>
      </c>
      <c r="K1433" t="s">
        <v>21</v>
      </c>
      <c r="L1433" t="s">
        <v>33</v>
      </c>
      <c r="M1433" t="s">
        <v>20</v>
      </c>
      <c r="N1433" t="s">
        <v>43</v>
      </c>
      <c r="O1433" s="1">
        <v>58.98</v>
      </c>
      <c r="P1433" s="1">
        <v>532.36</v>
      </c>
      <c r="Q1433">
        <v>2</v>
      </c>
      <c r="R1433" t="s">
        <v>21</v>
      </c>
      <c r="S1433" t="str">
        <f>IF(ChurnData[[#This Row],[MonthlyCharges]]&lt;=30,"1. Up to 30",IF(ChurnData[[#This Row],[MonthlyCharges]]&lt;=50,"2. 31-50",IF(ChurnData[[#This Row],[MonthlyCharges]]&lt;=70,"3. 51-70",IF(ChurnData[[#This Row],[MonthlyCharges]]&lt;=90,"4. 71-90","5. Over 90"))))</f>
        <v>3. 51-70</v>
      </c>
      <c r="T1433" t="str">
        <f>IF(AND(ChurnData[[#This Row],[Contract]]="Month-to-month",ChurnData[[#This Row],[InternetService]]="Fiber optic",ChurnData[[#This Row],[TenureMonths]]&lt;=11),"High-risk","Other")</f>
        <v>Other</v>
      </c>
      <c r="U1433" t="str">
        <f>IF(ChurnData[[#This Row],[TenureMonths]]&lt;=11,"0-11",IF(ChurnData[[#This Row],[TenureMonths]]&lt;=23,"12-23",IF(ChurnData[[#This Row],[TenureMonths]]&lt;=35,"24-35",IF(ChurnData[[#This Row],[TenureMonths]]&lt;=47,"36-47",IF(ChurnData[[#This Row],[TenureMonths]]&lt;=59,"48-59","60-72")))))</f>
        <v>0-11</v>
      </c>
      <c r="V1433">
        <f>IF(ChurnData[[#This Row],[Churn]]="Yes",1,0)</f>
        <v>0</v>
      </c>
    </row>
    <row r="1434" spans="1:22" x14ac:dyDescent="0.35">
      <c r="A1434" t="s">
        <v>1482</v>
      </c>
      <c r="B1434" t="s">
        <v>36</v>
      </c>
      <c r="C1434">
        <v>1</v>
      </c>
      <c r="D1434" t="s">
        <v>20</v>
      </c>
      <c r="E1434" t="s">
        <v>20</v>
      </c>
      <c r="F1434" t="s">
        <v>22</v>
      </c>
      <c r="G1434" s="2">
        <v>8</v>
      </c>
      <c r="H1434" t="s">
        <v>20</v>
      </c>
      <c r="I1434" t="s">
        <v>32</v>
      </c>
      <c r="J1434" t="s">
        <v>21</v>
      </c>
      <c r="K1434" t="s">
        <v>21</v>
      </c>
      <c r="L1434" t="s">
        <v>33</v>
      </c>
      <c r="M1434" t="s">
        <v>20</v>
      </c>
      <c r="N1434" t="s">
        <v>25</v>
      </c>
      <c r="O1434" s="1">
        <v>58.04</v>
      </c>
      <c r="P1434" s="1">
        <v>455.71</v>
      </c>
      <c r="Q1434">
        <v>1</v>
      </c>
      <c r="R1434" t="s">
        <v>21</v>
      </c>
      <c r="S1434" t="str">
        <f>IF(ChurnData[[#This Row],[MonthlyCharges]]&lt;=30,"1. Up to 30",IF(ChurnData[[#This Row],[MonthlyCharges]]&lt;=50,"2. 31-50",IF(ChurnData[[#This Row],[MonthlyCharges]]&lt;=70,"3. 51-70",IF(ChurnData[[#This Row],[MonthlyCharges]]&lt;=90,"4. 71-90","5. Over 90"))))</f>
        <v>3. 51-70</v>
      </c>
      <c r="T1434" t="str">
        <f>IF(AND(ChurnData[[#This Row],[Contract]]="Month-to-month",ChurnData[[#This Row],[InternetService]]="Fiber optic",ChurnData[[#This Row],[TenureMonths]]&lt;=11),"High-risk","Other")</f>
        <v>Other</v>
      </c>
      <c r="U1434" t="str">
        <f>IF(ChurnData[[#This Row],[TenureMonths]]&lt;=11,"0-11",IF(ChurnData[[#This Row],[TenureMonths]]&lt;=23,"12-23",IF(ChurnData[[#This Row],[TenureMonths]]&lt;=35,"24-35",IF(ChurnData[[#This Row],[TenureMonths]]&lt;=47,"36-47",IF(ChurnData[[#This Row],[TenureMonths]]&lt;=59,"48-59","60-72")))))</f>
        <v>0-11</v>
      </c>
      <c r="V1434">
        <f>IF(ChurnData[[#This Row],[Churn]]="Yes",1,0)</f>
        <v>0</v>
      </c>
    </row>
    <row r="1435" spans="1:22" x14ac:dyDescent="0.35">
      <c r="A1435" t="s">
        <v>1483</v>
      </c>
      <c r="B1435" t="s">
        <v>19</v>
      </c>
      <c r="C1435">
        <v>0</v>
      </c>
      <c r="D1435" t="s">
        <v>20</v>
      </c>
      <c r="E1435" t="s">
        <v>21</v>
      </c>
      <c r="F1435" t="s">
        <v>75</v>
      </c>
      <c r="G1435" s="2">
        <v>32</v>
      </c>
      <c r="H1435" t="s">
        <v>20</v>
      </c>
      <c r="I1435" t="s">
        <v>23</v>
      </c>
      <c r="J1435" t="s">
        <v>21</v>
      </c>
      <c r="K1435" t="s">
        <v>21</v>
      </c>
      <c r="L1435" t="s">
        <v>24</v>
      </c>
      <c r="M1435" t="s">
        <v>20</v>
      </c>
      <c r="N1435" t="s">
        <v>25</v>
      </c>
      <c r="O1435" s="1">
        <v>94.77</v>
      </c>
      <c r="P1435" s="1">
        <v>2993.73</v>
      </c>
      <c r="Q1435">
        <v>1</v>
      </c>
      <c r="R1435" t="s">
        <v>21</v>
      </c>
      <c r="S1435" t="str">
        <f>IF(ChurnData[[#This Row],[MonthlyCharges]]&lt;=30,"1. Up to 30",IF(ChurnData[[#This Row],[MonthlyCharges]]&lt;=50,"2. 31-50",IF(ChurnData[[#This Row],[MonthlyCharges]]&lt;=70,"3. 51-70",IF(ChurnData[[#This Row],[MonthlyCharges]]&lt;=90,"4. 71-90","5. Over 90"))))</f>
        <v>5. Over 90</v>
      </c>
      <c r="T1435" t="str">
        <f>IF(AND(ChurnData[[#This Row],[Contract]]="Month-to-month",ChurnData[[#This Row],[InternetService]]="Fiber optic",ChurnData[[#This Row],[TenureMonths]]&lt;=11),"High-risk","Other")</f>
        <v>Other</v>
      </c>
      <c r="U1435" t="str">
        <f>IF(ChurnData[[#This Row],[TenureMonths]]&lt;=11,"0-11",IF(ChurnData[[#This Row],[TenureMonths]]&lt;=23,"12-23",IF(ChurnData[[#This Row],[TenureMonths]]&lt;=35,"24-35",IF(ChurnData[[#This Row],[TenureMonths]]&lt;=47,"36-47",IF(ChurnData[[#This Row],[TenureMonths]]&lt;=59,"48-59","60-72")))))</f>
        <v>24-35</v>
      </c>
      <c r="V1435">
        <f>IF(ChurnData[[#This Row],[Churn]]="Yes",1,0)</f>
        <v>0</v>
      </c>
    </row>
    <row r="1436" spans="1:22" x14ac:dyDescent="0.35">
      <c r="A1436" t="s">
        <v>1484</v>
      </c>
      <c r="B1436" t="s">
        <v>36</v>
      </c>
      <c r="C1436">
        <v>1</v>
      </c>
      <c r="D1436" t="s">
        <v>21</v>
      </c>
      <c r="E1436" t="s">
        <v>21</v>
      </c>
      <c r="F1436" t="s">
        <v>47</v>
      </c>
      <c r="G1436" s="2">
        <v>50</v>
      </c>
      <c r="H1436" t="s">
        <v>20</v>
      </c>
      <c r="I1436" t="s">
        <v>23</v>
      </c>
      <c r="J1436" t="s">
        <v>21</v>
      </c>
      <c r="K1436" t="s">
        <v>21</v>
      </c>
      <c r="L1436" t="s">
        <v>29</v>
      </c>
      <c r="M1436" t="s">
        <v>20</v>
      </c>
      <c r="N1436" t="s">
        <v>43</v>
      </c>
      <c r="O1436" s="1">
        <v>80.790000000000006</v>
      </c>
      <c r="P1436" s="1">
        <v>3933.46</v>
      </c>
      <c r="Q1436">
        <v>3</v>
      </c>
      <c r="R1436" t="s">
        <v>21</v>
      </c>
      <c r="S1436" t="str">
        <f>IF(ChurnData[[#This Row],[MonthlyCharges]]&lt;=30,"1. Up to 30",IF(ChurnData[[#This Row],[MonthlyCharges]]&lt;=50,"2. 31-50",IF(ChurnData[[#This Row],[MonthlyCharges]]&lt;=70,"3. 51-70",IF(ChurnData[[#This Row],[MonthlyCharges]]&lt;=90,"4. 71-90","5. Over 90"))))</f>
        <v>4. 71-90</v>
      </c>
      <c r="T1436" t="str">
        <f>IF(AND(ChurnData[[#This Row],[Contract]]="Month-to-month",ChurnData[[#This Row],[InternetService]]="Fiber optic",ChurnData[[#This Row],[TenureMonths]]&lt;=11),"High-risk","Other")</f>
        <v>Other</v>
      </c>
      <c r="U1436" t="str">
        <f>IF(ChurnData[[#This Row],[TenureMonths]]&lt;=11,"0-11",IF(ChurnData[[#This Row],[TenureMonths]]&lt;=23,"12-23",IF(ChurnData[[#This Row],[TenureMonths]]&lt;=35,"24-35",IF(ChurnData[[#This Row],[TenureMonths]]&lt;=47,"36-47",IF(ChurnData[[#This Row],[TenureMonths]]&lt;=59,"48-59","60-72")))))</f>
        <v>48-59</v>
      </c>
      <c r="V1436">
        <f>IF(ChurnData[[#This Row],[Churn]]="Yes",1,0)</f>
        <v>0</v>
      </c>
    </row>
    <row r="1437" spans="1:22" x14ac:dyDescent="0.35">
      <c r="A1437" t="s">
        <v>1485</v>
      </c>
      <c r="B1437" t="s">
        <v>19</v>
      </c>
      <c r="C1437">
        <v>0</v>
      </c>
      <c r="D1437" t="s">
        <v>20</v>
      </c>
      <c r="E1437" t="s">
        <v>20</v>
      </c>
      <c r="F1437" t="s">
        <v>45</v>
      </c>
      <c r="G1437" s="2">
        <v>16</v>
      </c>
      <c r="H1437" t="s">
        <v>20</v>
      </c>
      <c r="I1437" t="s">
        <v>23</v>
      </c>
      <c r="J1437" t="s">
        <v>20</v>
      </c>
      <c r="K1437" t="s">
        <v>21</v>
      </c>
      <c r="L1437" t="s">
        <v>33</v>
      </c>
      <c r="M1437" t="s">
        <v>20</v>
      </c>
      <c r="N1437" t="s">
        <v>34</v>
      </c>
      <c r="O1437" s="1">
        <v>79.88</v>
      </c>
      <c r="P1437" s="1">
        <v>1258.8399999999999</v>
      </c>
      <c r="Q1437">
        <v>2</v>
      </c>
      <c r="R1437" t="s">
        <v>21</v>
      </c>
      <c r="S1437" t="str">
        <f>IF(ChurnData[[#This Row],[MonthlyCharges]]&lt;=30,"1. Up to 30",IF(ChurnData[[#This Row],[MonthlyCharges]]&lt;=50,"2. 31-50",IF(ChurnData[[#This Row],[MonthlyCharges]]&lt;=70,"3. 51-70",IF(ChurnData[[#This Row],[MonthlyCharges]]&lt;=90,"4. 71-90","5. Over 90"))))</f>
        <v>4. 71-90</v>
      </c>
      <c r="T1437" t="str">
        <f>IF(AND(ChurnData[[#This Row],[Contract]]="Month-to-month",ChurnData[[#This Row],[InternetService]]="Fiber optic",ChurnData[[#This Row],[TenureMonths]]&lt;=11),"High-risk","Other")</f>
        <v>Other</v>
      </c>
      <c r="U1437" t="str">
        <f>IF(ChurnData[[#This Row],[TenureMonths]]&lt;=11,"0-11",IF(ChurnData[[#This Row],[TenureMonths]]&lt;=23,"12-23",IF(ChurnData[[#This Row],[TenureMonths]]&lt;=35,"24-35",IF(ChurnData[[#This Row],[TenureMonths]]&lt;=47,"36-47",IF(ChurnData[[#This Row],[TenureMonths]]&lt;=59,"48-59","60-72")))))</f>
        <v>12-23</v>
      </c>
      <c r="V1437">
        <f>IF(ChurnData[[#This Row],[Churn]]="Yes",1,0)</f>
        <v>0</v>
      </c>
    </row>
    <row r="1438" spans="1:22" x14ac:dyDescent="0.35">
      <c r="A1438" t="s">
        <v>1486</v>
      </c>
      <c r="B1438" t="s">
        <v>19</v>
      </c>
      <c r="C1438">
        <v>0</v>
      </c>
      <c r="D1438" t="s">
        <v>21</v>
      </c>
      <c r="E1438" t="s">
        <v>21</v>
      </c>
      <c r="F1438" t="s">
        <v>47</v>
      </c>
      <c r="G1438" s="2">
        <v>56</v>
      </c>
      <c r="H1438" t="s">
        <v>20</v>
      </c>
      <c r="I1438" t="s">
        <v>23</v>
      </c>
      <c r="J1438" t="s">
        <v>21</v>
      </c>
      <c r="K1438" t="s">
        <v>21</v>
      </c>
      <c r="L1438" t="s">
        <v>24</v>
      </c>
      <c r="M1438" t="s">
        <v>20</v>
      </c>
      <c r="N1438" t="s">
        <v>43</v>
      </c>
      <c r="O1438" s="1">
        <v>90.14</v>
      </c>
      <c r="P1438" s="1">
        <v>5091.4399999999996</v>
      </c>
      <c r="Q1438">
        <v>0</v>
      </c>
      <c r="R1438" t="s">
        <v>21</v>
      </c>
      <c r="S1438" t="str">
        <f>IF(ChurnData[[#This Row],[MonthlyCharges]]&lt;=30,"1. Up to 30",IF(ChurnData[[#This Row],[MonthlyCharges]]&lt;=50,"2. 31-50",IF(ChurnData[[#This Row],[MonthlyCharges]]&lt;=70,"3. 51-70",IF(ChurnData[[#This Row],[MonthlyCharges]]&lt;=90,"4. 71-90","5. Over 90"))))</f>
        <v>5. Over 90</v>
      </c>
      <c r="T1438" t="str">
        <f>IF(AND(ChurnData[[#This Row],[Contract]]="Month-to-month",ChurnData[[#This Row],[InternetService]]="Fiber optic",ChurnData[[#This Row],[TenureMonths]]&lt;=11),"High-risk","Other")</f>
        <v>Other</v>
      </c>
      <c r="U1438" t="str">
        <f>IF(ChurnData[[#This Row],[TenureMonths]]&lt;=11,"0-11",IF(ChurnData[[#This Row],[TenureMonths]]&lt;=23,"12-23",IF(ChurnData[[#This Row],[TenureMonths]]&lt;=35,"24-35",IF(ChurnData[[#This Row],[TenureMonths]]&lt;=47,"36-47",IF(ChurnData[[#This Row],[TenureMonths]]&lt;=59,"48-59","60-72")))))</f>
        <v>48-59</v>
      </c>
      <c r="V1438">
        <f>IF(ChurnData[[#This Row],[Churn]]="Yes",1,0)</f>
        <v>0</v>
      </c>
    </row>
    <row r="1439" spans="1:22" x14ac:dyDescent="0.35">
      <c r="A1439" t="s">
        <v>1487</v>
      </c>
      <c r="B1439" t="s">
        <v>36</v>
      </c>
      <c r="C1439">
        <v>0</v>
      </c>
      <c r="D1439" t="s">
        <v>20</v>
      </c>
      <c r="E1439" t="s">
        <v>20</v>
      </c>
      <c r="F1439" t="s">
        <v>22</v>
      </c>
      <c r="G1439" s="2">
        <v>61</v>
      </c>
      <c r="H1439" t="s">
        <v>20</v>
      </c>
      <c r="I1439" t="s">
        <v>21</v>
      </c>
      <c r="J1439" t="s">
        <v>28</v>
      </c>
      <c r="K1439" t="s">
        <v>28</v>
      </c>
      <c r="L1439" t="s">
        <v>24</v>
      </c>
      <c r="M1439" t="s">
        <v>20</v>
      </c>
      <c r="N1439" t="s">
        <v>34</v>
      </c>
      <c r="O1439" s="1">
        <v>31.36</v>
      </c>
      <c r="P1439" s="1">
        <v>1873.43</v>
      </c>
      <c r="Q1439">
        <v>1</v>
      </c>
      <c r="R1439" t="s">
        <v>21</v>
      </c>
      <c r="S1439" t="str">
        <f>IF(ChurnData[[#This Row],[MonthlyCharges]]&lt;=30,"1. Up to 30",IF(ChurnData[[#This Row],[MonthlyCharges]]&lt;=50,"2. 31-50",IF(ChurnData[[#This Row],[MonthlyCharges]]&lt;=70,"3. 51-70",IF(ChurnData[[#This Row],[MonthlyCharges]]&lt;=90,"4. 71-90","5. Over 90"))))</f>
        <v>2. 31-50</v>
      </c>
      <c r="T1439" t="str">
        <f>IF(AND(ChurnData[[#This Row],[Contract]]="Month-to-month",ChurnData[[#This Row],[InternetService]]="Fiber optic",ChurnData[[#This Row],[TenureMonths]]&lt;=11),"High-risk","Other")</f>
        <v>Other</v>
      </c>
      <c r="U1439" t="str">
        <f>IF(ChurnData[[#This Row],[TenureMonths]]&lt;=11,"0-11",IF(ChurnData[[#This Row],[TenureMonths]]&lt;=23,"12-23",IF(ChurnData[[#This Row],[TenureMonths]]&lt;=35,"24-35",IF(ChurnData[[#This Row],[TenureMonths]]&lt;=47,"36-47",IF(ChurnData[[#This Row],[TenureMonths]]&lt;=59,"48-59","60-72")))))</f>
        <v>60-72</v>
      </c>
      <c r="V1439">
        <f>IF(ChurnData[[#This Row],[Churn]]="Yes",1,0)</f>
        <v>0</v>
      </c>
    </row>
    <row r="1440" spans="1:22" x14ac:dyDescent="0.35">
      <c r="A1440" t="s">
        <v>1488</v>
      </c>
      <c r="B1440" t="s">
        <v>19</v>
      </c>
      <c r="C1440">
        <v>0</v>
      </c>
      <c r="D1440" t="s">
        <v>21</v>
      </c>
      <c r="E1440" t="s">
        <v>21</v>
      </c>
      <c r="F1440" t="s">
        <v>75</v>
      </c>
      <c r="G1440" s="2">
        <v>16</v>
      </c>
      <c r="H1440" t="s">
        <v>20</v>
      </c>
      <c r="I1440" t="s">
        <v>23</v>
      </c>
      <c r="J1440" t="s">
        <v>20</v>
      </c>
      <c r="K1440" t="s">
        <v>21</v>
      </c>
      <c r="L1440" t="s">
        <v>33</v>
      </c>
      <c r="M1440" t="s">
        <v>21</v>
      </c>
      <c r="N1440" t="s">
        <v>34</v>
      </c>
      <c r="O1440" s="1">
        <v>100.8</v>
      </c>
      <c r="P1440" s="1">
        <v>1639.78</v>
      </c>
      <c r="Q1440">
        <v>1</v>
      </c>
      <c r="R1440" t="s">
        <v>20</v>
      </c>
      <c r="S1440" t="str">
        <f>IF(ChurnData[[#This Row],[MonthlyCharges]]&lt;=30,"1. Up to 30",IF(ChurnData[[#This Row],[MonthlyCharges]]&lt;=50,"2. 31-50",IF(ChurnData[[#This Row],[MonthlyCharges]]&lt;=70,"3. 51-70",IF(ChurnData[[#This Row],[MonthlyCharges]]&lt;=90,"4. 71-90","5. Over 90"))))</f>
        <v>5. Over 90</v>
      </c>
      <c r="T1440" t="str">
        <f>IF(AND(ChurnData[[#This Row],[Contract]]="Month-to-month",ChurnData[[#This Row],[InternetService]]="Fiber optic",ChurnData[[#This Row],[TenureMonths]]&lt;=11),"High-risk","Other")</f>
        <v>Other</v>
      </c>
      <c r="U1440" t="str">
        <f>IF(ChurnData[[#This Row],[TenureMonths]]&lt;=11,"0-11",IF(ChurnData[[#This Row],[TenureMonths]]&lt;=23,"12-23",IF(ChurnData[[#This Row],[TenureMonths]]&lt;=35,"24-35",IF(ChurnData[[#This Row],[TenureMonths]]&lt;=47,"36-47",IF(ChurnData[[#This Row],[TenureMonths]]&lt;=59,"48-59","60-72")))))</f>
        <v>12-23</v>
      </c>
      <c r="V1440">
        <f>IF(ChurnData[[#This Row],[Churn]]="Yes",1,0)</f>
        <v>1</v>
      </c>
    </row>
    <row r="1441" spans="1:22" x14ac:dyDescent="0.35">
      <c r="A1441" t="s">
        <v>1489</v>
      </c>
      <c r="B1441" t="s">
        <v>36</v>
      </c>
      <c r="C1441">
        <v>0</v>
      </c>
      <c r="D1441" t="s">
        <v>20</v>
      </c>
      <c r="E1441" t="s">
        <v>20</v>
      </c>
      <c r="F1441" t="s">
        <v>47</v>
      </c>
      <c r="G1441" s="2">
        <v>33</v>
      </c>
      <c r="H1441" t="s">
        <v>20</v>
      </c>
      <c r="I1441" t="s">
        <v>32</v>
      </c>
      <c r="J1441" t="s">
        <v>21</v>
      </c>
      <c r="K1441" t="s">
        <v>21</v>
      </c>
      <c r="L1441" t="s">
        <v>33</v>
      </c>
      <c r="M1441" t="s">
        <v>21</v>
      </c>
      <c r="N1441" t="s">
        <v>30</v>
      </c>
      <c r="O1441" s="1">
        <v>51.66</v>
      </c>
      <c r="P1441" s="1">
        <v>1668.48</v>
      </c>
      <c r="Q1441">
        <v>1</v>
      </c>
      <c r="R1441" t="s">
        <v>21</v>
      </c>
      <c r="S1441" t="str">
        <f>IF(ChurnData[[#This Row],[MonthlyCharges]]&lt;=30,"1. Up to 30",IF(ChurnData[[#This Row],[MonthlyCharges]]&lt;=50,"2. 31-50",IF(ChurnData[[#This Row],[MonthlyCharges]]&lt;=70,"3. 51-70",IF(ChurnData[[#This Row],[MonthlyCharges]]&lt;=90,"4. 71-90","5. Over 90"))))</f>
        <v>3. 51-70</v>
      </c>
      <c r="T1441" t="str">
        <f>IF(AND(ChurnData[[#This Row],[Contract]]="Month-to-month",ChurnData[[#This Row],[InternetService]]="Fiber optic",ChurnData[[#This Row],[TenureMonths]]&lt;=11),"High-risk","Other")</f>
        <v>Other</v>
      </c>
      <c r="U1441" t="str">
        <f>IF(ChurnData[[#This Row],[TenureMonths]]&lt;=11,"0-11",IF(ChurnData[[#This Row],[TenureMonths]]&lt;=23,"12-23",IF(ChurnData[[#This Row],[TenureMonths]]&lt;=35,"24-35",IF(ChurnData[[#This Row],[TenureMonths]]&lt;=47,"36-47",IF(ChurnData[[#This Row],[TenureMonths]]&lt;=59,"48-59","60-72")))))</f>
        <v>24-35</v>
      </c>
      <c r="V1441">
        <f>IF(ChurnData[[#This Row],[Churn]]="Yes",1,0)</f>
        <v>0</v>
      </c>
    </row>
    <row r="1442" spans="1:22" x14ac:dyDescent="0.35">
      <c r="A1442" t="s">
        <v>1490</v>
      </c>
      <c r="B1442" t="s">
        <v>36</v>
      </c>
      <c r="C1442">
        <v>0</v>
      </c>
      <c r="D1442" t="s">
        <v>20</v>
      </c>
      <c r="E1442" t="s">
        <v>21</v>
      </c>
      <c r="F1442" t="s">
        <v>37</v>
      </c>
      <c r="G1442" s="2">
        <v>46</v>
      </c>
      <c r="H1442" t="s">
        <v>20</v>
      </c>
      <c r="I1442" t="s">
        <v>32</v>
      </c>
      <c r="J1442" t="s">
        <v>21</v>
      </c>
      <c r="K1442" t="s">
        <v>21</v>
      </c>
      <c r="L1442" t="s">
        <v>29</v>
      </c>
      <c r="M1442" t="s">
        <v>20</v>
      </c>
      <c r="N1442" t="s">
        <v>43</v>
      </c>
      <c r="O1442" s="1">
        <v>51.14</v>
      </c>
      <c r="P1442" s="1">
        <v>2398.35</v>
      </c>
      <c r="Q1442">
        <v>2</v>
      </c>
      <c r="R1442" t="s">
        <v>21</v>
      </c>
      <c r="S1442" t="str">
        <f>IF(ChurnData[[#This Row],[MonthlyCharges]]&lt;=30,"1. Up to 30",IF(ChurnData[[#This Row],[MonthlyCharges]]&lt;=50,"2. 31-50",IF(ChurnData[[#This Row],[MonthlyCharges]]&lt;=70,"3. 51-70",IF(ChurnData[[#This Row],[MonthlyCharges]]&lt;=90,"4. 71-90","5. Over 90"))))</f>
        <v>3. 51-70</v>
      </c>
      <c r="T1442" t="str">
        <f>IF(AND(ChurnData[[#This Row],[Contract]]="Month-to-month",ChurnData[[#This Row],[InternetService]]="Fiber optic",ChurnData[[#This Row],[TenureMonths]]&lt;=11),"High-risk","Other")</f>
        <v>Other</v>
      </c>
      <c r="U1442" t="str">
        <f>IF(ChurnData[[#This Row],[TenureMonths]]&lt;=11,"0-11",IF(ChurnData[[#This Row],[TenureMonths]]&lt;=23,"12-23",IF(ChurnData[[#This Row],[TenureMonths]]&lt;=35,"24-35",IF(ChurnData[[#This Row],[TenureMonths]]&lt;=47,"36-47",IF(ChurnData[[#This Row],[TenureMonths]]&lt;=59,"48-59","60-72")))))</f>
        <v>36-47</v>
      </c>
      <c r="V1442">
        <f>IF(ChurnData[[#This Row],[Churn]]="Yes",1,0)</f>
        <v>0</v>
      </c>
    </row>
    <row r="1443" spans="1:22" x14ac:dyDescent="0.35">
      <c r="A1443" t="s">
        <v>1491</v>
      </c>
      <c r="B1443" t="s">
        <v>19</v>
      </c>
      <c r="C1443">
        <v>0</v>
      </c>
      <c r="D1443" t="s">
        <v>20</v>
      </c>
      <c r="E1443" t="s">
        <v>21</v>
      </c>
      <c r="F1443" t="s">
        <v>49</v>
      </c>
      <c r="G1443" s="2">
        <v>37</v>
      </c>
      <c r="H1443" t="s">
        <v>20</v>
      </c>
      <c r="I1443" t="s">
        <v>23</v>
      </c>
      <c r="J1443" t="s">
        <v>21</v>
      </c>
      <c r="K1443" t="s">
        <v>21</v>
      </c>
      <c r="L1443" t="s">
        <v>29</v>
      </c>
      <c r="M1443" t="s">
        <v>21</v>
      </c>
      <c r="N1443" t="s">
        <v>34</v>
      </c>
      <c r="O1443" s="1">
        <v>83.42</v>
      </c>
      <c r="P1443" s="1">
        <v>3054.94</v>
      </c>
      <c r="Q1443">
        <v>0</v>
      </c>
      <c r="R1443" t="s">
        <v>20</v>
      </c>
      <c r="S1443" t="str">
        <f>IF(ChurnData[[#This Row],[MonthlyCharges]]&lt;=30,"1. Up to 30",IF(ChurnData[[#This Row],[MonthlyCharges]]&lt;=50,"2. 31-50",IF(ChurnData[[#This Row],[MonthlyCharges]]&lt;=70,"3. 51-70",IF(ChurnData[[#This Row],[MonthlyCharges]]&lt;=90,"4. 71-90","5. Over 90"))))</f>
        <v>4. 71-90</v>
      </c>
      <c r="T1443" t="str">
        <f>IF(AND(ChurnData[[#This Row],[Contract]]="Month-to-month",ChurnData[[#This Row],[InternetService]]="Fiber optic",ChurnData[[#This Row],[TenureMonths]]&lt;=11),"High-risk","Other")</f>
        <v>Other</v>
      </c>
      <c r="U1443" t="str">
        <f>IF(ChurnData[[#This Row],[TenureMonths]]&lt;=11,"0-11",IF(ChurnData[[#This Row],[TenureMonths]]&lt;=23,"12-23",IF(ChurnData[[#This Row],[TenureMonths]]&lt;=35,"24-35",IF(ChurnData[[#This Row],[TenureMonths]]&lt;=47,"36-47",IF(ChurnData[[#This Row],[TenureMonths]]&lt;=59,"48-59","60-72")))))</f>
        <v>36-47</v>
      </c>
      <c r="V1443">
        <f>IF(ChurnData[[#This Row],[Churn]]="Yes",1,0)</f>
        <v>1</v>
      </c>
    </row>
    <row r="1444" spans="1:22" x14ac:dyDescent="0.35">
      <c r="A1444" t="s">
        <v>1492</v>
      </c>
      <c r="B1444" t="s">
        <v>36</v>
      </c>
      <c r="C1444">
        <v>0</v>
      </c>
      <c r="D1444" t="s">
        <v>21</v>
      </c>
      <c r="E1444" t="s">
        <v>21</v>
      </c>
      <c r="F1444" t="s">
        <v>45</v>
      </c>
      <c r="G1444" s="2">
        <v>60</v>
      </c>
      <c r="H1444" t="s">
        <v>20</v>
      </c>
      <c r="I1444" t="s">
        <v>21</v>
      </c>
      <c r="J1444" t="s">
        <v>28</v>
      </c>
      <c r="K1444" t="s">
        <v>28</v>
      </c>
      <c r="L1444" t="s">
        <v>33</v>
      </c>
      <c r="M1444" t="s">
        <v>20</v>
      </c>
      <c r="N1444" t="s">
        <v>43</v>
      </c>
      <c r="O1444" s="1">
        <v>18</v>
      </c>
      <c r="P1444" s="1">
        <v>1086.75</v>
      </c>
      <c r="Q1444">
        <v>1</v>
      </c>
      <c r="R1444" t="s">
        <v>21</v>
      </c>
      <c r="S1444" t="str">
        <f>IF(ChurnData[[#This Row],[MonthlyCharges]]&lt;=30,"1. Up to 30",IF(ChurnData[[#This Row],[MonthlyCharges]]&lt;=50,"2. 31-50",IF(ChurnData[[#This Row],[MonthlyCharges]]&lt;=70,"3. 51-70",IF(ChurnData[[#This Row],[MonthlyCharges]]&lt;=90,"4. 71-90","5. Over 90"))))</f>
        <v>1. Up to 30</v>
      </c>
      <c r="T1444" t="str">
        <f>IF(AND(ChurnData[[#This Row],[Contract]]="Month-to-month",ChurnData[[#This Row],[InternetService]]="Fiber optic",ChurnData[[#This Row],[TenureMonths]]&lt;=11),"High-risk","Other")</f>
        <v>Other</v>
      </c>
      <c r="U1444" t="str">
        <f>IF(ChurnData[[#This Row],[TenureMonths]]&lt;=11,"0-11",IF(ChurnData[[#This Row],[TenureMonths]]&lt;=23,"12-23",IF(ChurnData[[#This Row],[TenureMonths]]&lt;=35,"24-35",IF(ChurnData[[#This Row],[TenureMonths]]&lt;=47,"36-47",IF(ChurnData[[#This Row],[TenureMonths]]&lt;=59,"48-59","60-72")))))</f>
        <v>60-72</v>
      </c>
      <c r="V1444">
        <f>IF(ChurnData[[#This Row],[Churn]]="Yes",1,0)</f>
        <v>0</v>
      </c>
    </row>
    <row r="1445" spans="1:22" x14ac:dyDescent="0.35">
      <c r="A1445" t="s">
        <v>1493</v>
      </c>
      <c r="B1445" t="s">
        <v>36</v>
      </c>
      <c r="C1445">
        <v>0</v>
      </c>
      <c r="D1445" t="s">
        <v>20</v>
      </c>
      <c r="E1445" t="s">
        <v>21</v>
      </c>
      <c r="F1445" t="s">
        <v>75</v>
      </c>
      <c r="G1445" s="2">
        <v>46</v>
      </c>
      <c r="H1445" t="s">
        <v>21</v>
      </c>
      <c r="I1445" t="s">
        <v>21</v>
      </c>
      <c r="J1445" t="s">
        <v>28</v>
      </c>
      <c r="K1445" t="s">
        <v>28</v>
      </c>
      <c r="L1445" t="s">
        <v>24</v>
      </c>
      <c r="M1445" t="s">
        <v>20</v>
      </c>
      <c r="N1445" t="s">
        <v>43</v>
      </c>
      <c r="O1445" s="1">
        <v>18</v>
      </c>
      <c r="P1445" s="1">
        <v>837.39</v>
      </c>
      <c r="Q1445">
        <v>1</v>
      </c>
      <c r="R1445" t="s">
        <v>21</v>
      </c>
      <c r="S1445" t="str">
        <f>IF(ChurnData[[#This Row],[MonthlyCharges]]&lt;=30,"1. Up to 30",IF(ChurnData[[#This Row],[MonthlyCharges]]&lt;=50,"2. 31-50",IF(ChurnData[[#This Row],[MonthlyCharges]]&lt;=70,"3. 51-70",IF(ChurnData[[#This Row],[MonthlyCharges]]&lt;=90,"4. 71-90","5. Over 90"))))</f>
        <v>1. Up to 30</v>
      </c>
      <c r="T1445" t="str">
        <f>IF(AND(ChurnData[[#This Row],[Contract]]="Month-to-month",ChurnData[[#This Row],[InternetService]]="Fiber optic",ChurnData[[#This Row],[TenureMonths]]&lt;=11),"High-risk","Other")</f>
        <v>Other</v>
      </c>
      <c r="U1445" t="str">
        <f>IF(ChurnData[[#This Row],[TenureMonths]]&lt;=11,"0-11",IF(ChurnData[[#This Row],[TenureMonths]]&lt;=23,"12-23",IF(ChurnData[[#This Row],[TenureMonths]]&lt;=35,"24-35",IF(ChurnData[[#This Row],[TenureMonths]]&lt;=47,"36-47",IF(ChurnData[[#This Row],[TenureMonths]]&lt;=59,"48-59","60-72")))))</f>
        <v>36-47</v>
      </c>
      <c r="V1445">
        <f>IF(ChurnData[[#This Row],[Churn]]="Yes",1,0)</f>
        <v>0</v>
      </c>
    </row>
    <row r="1446" spans="1:22" x14ac:dyDescent="0.35">
      <c r="A1446" t="s">
        <v>1494</v>
      </c>
      <c r="B1446" t="s">
        <v>19</v>
      </c>
      <c r="C1446">
        <v>0</v>
      </c>
      <c r="D1446" t="s">
        <v>21</v>
      </c>
      <c r="E1446" t="s">
        <v>20</v>
      </c>
      <c r="F1446" t="s">
        <v>75</v>
      </c>
      <c r="G1446" s="2">
        <v>25</v>
      </c>
      <c r="H1446" t="s">
        <v>20</v>
      </c>
      <c r="I1446" t="s">
        <v>23</v>
      </c>
      <c r="J1446" t="s">
        <v>21</v>
      </c>
      <c r="K1446" t="s">
        <v>21</v>
      </c>
      <c r="L1446" t="s">
        <v>33</v>
      </c>
      <c r="M1446" t="s">
        <v>21</v>
      </c>
      <c r="N1446" t="s">
        <v>30</v>
      </c>
      <c r="O1446" s="1">
        <v>79.290000000000006</v>
      </c>
      <c r="P1446" s="1">
        <v>1946.89</v>
      </c>
      <c r="Q1446">
        <v>1</v>
      </c>
      <c r="R1446" t="s">
        <v>20</v>
      </c>
      <c r="S1446" t="str">
        <f>IF(ChurnData[[#This Row],[MonthlyCharges]]&lt;=30,"1. Up to 30",IF(ChurnData[[#This Row],[MonthlyCharges]]&lt;=50,"2. 31-50",IF(ChurnData[[#This Row],[MonthlyCharges]]&lt;=70,"3. 51-70",IF(ChurnData[[#This Row],[MonthlyCharges]]&lt;=90,"4. 71-90","5. Over 90"))))</f>
        <v>4. 71-90</v>
      </c>
      <c r="T1446" t="str">
        <f>IF(AND(ChurnData[[#This Row],[Contract]]="Month-to-month",ChurnData[[#This Row],[InternetService]]="Fiber optic",ChurnData[[#This Row],[TenureMonths]]&lt;=11),"High-risk","Other")</f>
        <v>Other</v>
      </c>
      <c r="U1446" t="str">
        <f>IF(ChurnData[[#This Row],[TenureMonths]]&lt;=11,"0-11",IF(ChurnData[[#This Row],[TenureMonths]]&lt;=23,"12-23",IF(ChurnData[[#This Row],[TenureMonths]]&lt;=35,"24-35",IF(ChurnData[[#This Row],[TenureMonths]]&lt;=47,"36-47",IF(ChurnData[[#This Row],[TenureMonths]]&lt;=59,"48-59","60-72")))))</f>
        <v>24-35</v>
      </c>
      <c r="V1446">
        <f>IF(ChurnData[[#This Row],[Churn]]="Yes",1,0)</f>
        <v>1</v>
      </c>
    </row>
    <row r="1447" spans="1:22" x14ac:dyDescent="0.35">
      <c r="A1447" t="s">
        <v>1495</v>
      </c>
      <c r="B1447" t="s">
        <v>19</v>
      </c>
      <c r="C1447">
        <v>0</v>
      </c>
      <c r="D1447" t="s">
        <v>20</v>
      </c>
      <c r="E1447" t="s">
        <v>20</v>
      </c>
      <c r="F1447" t="s">
        <v>22</v>
      </c>
      <c r="G1447" s="2">
        <v>72</v>
      </c>
      <c r="H1447" t="s">
        <v>20</v>
      </c>
      <c r="I1447" t="s">
        <v>21</v>
      </c>
      <c r="J1447" t="s">
        <v>28</v>
      </c>
      <c r="K1447" t="s">
        <v>28</v>
      </c>
      <c r="L1447" t="s">
        <v>24</v>
      </c>
      <c r="M1447" t="s">
        <v>21</v>
      </c>
      <c r="N1447" t="s">
        <v>34</v>
      </c>
      <c r="O1447" s="1">
        <v>35.229999999999997</v>
      </c>
      <c r="P1447" s="1">
        <v>2610.7399999999998</v>
      </c>
      <c r="Q1447">
        <v>5</v>
      </c>
      <c r="R1447" t="s">
        <v>21</v>
      </c>
      <c r="S1447" t="str">
        <f>IF(ChurnData[[#This Row],[MonthlyCharges]]&lt;=30,"1. Up to 30",IF(ChurnData[[#This Row],[MonthlyCharges]]&lt;=50,"2. 31-50",IF(ChurnData[[#This Row],[MonthlyCharges]]&lt;=70,"3. 51-70",IF(ChurnData[[#This Row],[MonthlyCharges]]&lt;=90,"4. 71-90","5. Over 90"))))</f>
        <v>2. 31-50</v>
      </c>
      <c r="T1447" t="str">
        <f>IF(AND(ChurnData[[#This Row],[Contract]]="Month-to-month",ChurnData[[#This Row],[InternetService]]="Fiber optic",ChurnData[[#This Row],[TenureMonths]]&lt;=11),"High-risk","Other")</f>
        <v>Other</v>
      </c>
      <c r="U1447" t="str">
        <f>IF(ChurnData[[#This Row],[TenureMonths]]&lt;=11,"0-11",IF(ChurnData[[#This Row],[TenureMonths]]&lt;=23,"12-23",IF(ChurnData[[#This Row],[TenureMonths]]&lt;=35,"24-35",IF(ChurnData[[#This Row],[TenureMonths]]&lt;=47,"36-47",IF(ChurnData[[#This Row],[TenureMonths]]&lt;=59,"48-59","60-72")))))</f>
        <v>60-72</v>
      </c>
      <c r="V1447">
        <f>IF(ChurnData[[#This Row],[Churn]]="Yes",1,0)</f>
        <v>0</v>
      </c>
    </row>
    <row r="1448" spans="1:22" x14ac:dyDescent="0.35">
      <c r="A1448" t="s">
        <v>1496</v>
      </c>
      <c r="B1448" t="s">
        <v>36</v>
      </c>
      <c r="C1448">
        <v>0</v>
      </c>
      <c r="D1448" t="s">
        <v>21</v>
      </c>
      <c r="E1448" t="s">
        <v>21</v>
      </c>
      <c r="F1448" t="s">
        <v>39</v>
      </c>
      <c r="G1448" s="2">
        <v>50</v>
      </c>
      <c r="H1448" t="s">
        <v>20</v>
      </c>
      <c r="I1448" t="s">
        <v>32</v>
      </c>
      <c r="J1448" t="s">
        <v>21</v>
      </c>
      <c r="K1448" t="s">
        <v>21</v>
      </c>
      <c r="L1448" t="s">
        <v>29</v>
      </c>
      <c r="M1448" t="s">
        <v>20</v>
      </c>
      <c r="N1448" t="s">
        <v>30</v>
      </c>
      <c r="O1448" s="1">
        <v>58.68</v>
      </c>
      <c r="P1448" s="1">
        <v>2892.12</v>
      </c>
      <c r="Q1448">
        <v>1</v>
      </c>
      <c r="R1448" t="s">
        <v>21</v>
      </c>
      <c r="S1448" t="str">
        <f>IF(ChurnData[[#This Row],[MonthlyCharges]]&lt;=30,"1. Up to 30",IF(ChurnData[[#This Row],[MonthlyCharges]]&lt;=50,"2. 31-50",IF(ChurnData[[#This Row],[MonthlyCharges]]&lt;=70,"3. 51-70",IF(ChurnData[[#This Row],[MonthlyCharges]]&lt;=90,"4. 71-90","5. Over 90"))))</f>
        <v>3. 51-70</v>
      </c>
      <c r="T1448" t="str">
        <f>IF(AND(ChurnData[[#This Row],[Contract]]="Month-to-month",ChurnData[[#This Row],[InternetService]]="Fiber optic",ChurnData[[#This Row],[TenureMonths]]&lt;=11),"High-risk","Other")</f>
        <v>Other</v>
      </c>
      <c r="U1448" t="str">
        <f>IF(ChurnData[[#This Row],[TenureMonths]]&lt;=11,"0-11",IF(ChurnData[[#This Row],[TenureMonths]]&lt;=23,"12-23",IF(ChurnData[[#This Row],[TenureMonths]]&lt;=35,"24-35",IF(ChurnData[[#This Row],[TenureMonths]]&lt;=47,"36-47",IF(ChurnData[[#This Row],[TenureMonths]]&lt;=59,"48-59","60-72")))))</f>
        <v>48-59</v>
      </c>
      <c r="V1448">
        <f>IF(ChurnData[[#This Row],[Churn]]="Yes",1,0)</f>
        <v>0</v>
      </c>
    </row>
    <row r="1449" spans="1:22" x14ac:dyDescent="0.35">
      <c r="A1449" t="s">
        <v>1497</v>
      </c>
      <c r="B1449" t="s">
        <v>19</v>
      </c>
      <c r="C1449">
        <v>1</v>
      </c>
      <c r="D1449" t="s">
        <v>21</v>
      </c>
      <c r="E1449" t="s">
        <v>21</v>
      </c>
      <c r="F1449" t="s">
        <v>65</v>
      </c>
      <c r="G1449" s="2">
        <v>65</v>
      </c>
      <c r="H1449" t="s">
        <v>20</v>
      </c>
      <c r="I1449" t="s">
        <v>23</v>
      </c>
      <c r="J1449" t="s">
        <v>20</v>
      </c>
      <c r="K1449" t="s">
        <v>21</v>
      </c>
      <c r="L1449" t="s">
        <v>24</v>
      </c>
      <c r="M1449" t="s">
        <v>20</v>
      </c>
      <c r="N1449" t="s">
        <v>43</v>
      </c>
      <c r="O1449" s="1">
        <v>94.74</v>
      </c>
      <c r="P1449" s="1">
        <v>5998.41</v>
      </c>
      <c r="Q1449">
        <v>4</v>
      </c>
      <c r="R1449" t="s">
        <v>21</v>
      </c>
      <c r="S1449" t="str">
        <f>IF(ChurnData[[#This Row],[MonthlyCharges]]&lt;=30,"1. Up to 30",IF(ChurnData[[#This Row],[MonthlyCharges]]&lt;=50,"2. 31-50",IF(ChurnData[[#This Row],[MonthlyCharges]]&lt;=70,"3. 51-70",IF(ChurnData[[#This Row],[MonthlyCharges]]&lt;=90,"4. 71-90","5. Over 90"))))</f>
        <v>5. Over 90</v>
      </c>
      <c r="T1449" t="str">
        <f>IF(AND(ChurnData[[#This Row],[Contract]]="Month-to-month",ChurnData[[#This Row],[InternetService]]="Fiber optic",ChurnData[[#This Row],[TenureMonths]]&lt;=11),"High-risk","Other")</f>
        <v>Other</v>
      </c>
      <c r="U1449" t="str">
        <f>IF(ChurnData[[#This Row],[TenureMonths]]&lt;=11,"0-11",IF(ChurnData[[#This Row],[TenureMonths]]&lt;=23,"12-23",IF(ChurnData[[#This Row],[TenureMonths]]&lt;=35,"24-35",IF(ChurnData[[#This Row],[TenureMonths]]&lt;=47,"36-47",IF(ChurnData[[#This Row],[TenureMonths]]&lt;=59,"48-59","60-72")))))</f>
        <v>60-72</v>
      </c>
      <c r="V1449">
        <f>IF(ChurnData[[#This Row],[Churn]]="Yes",1,0)</f>
        <v>0</v>
      </c>
    </row>
    <row r="1450" spans="1:22" x14ac:dyDescent="0.35">
      <c r="A1450" t="s">
        <v>1498</v>
      </c>
      <c r="B1450" t="s">
        <v>36</v>
      </c>
      <c r="C1450">
        <v>0</v>
      </c>
      <c r="D1450" t="s">
        <v>21</v>
      </c>
      <c r="E1450" t="s">
        <v>21</v>
      </c>
      <c r="F1450" t="s">
        <v>27</v>
      </c>
      <c r="G1450" s="2">
        <v>36</v>
      </c>
      <c r="H1450" t="s">
        <v>20</v>
      </c>
      <c r="I1450" t="s">
        <v>21</v>
      </c>
      <c r="J1450" t="s">
        <v>28</v>
      </c>
      <c r="K1450" t="s">
        <v>28</v>
      </c>
      <c r="L1450" t="s">
        <v>33</v>
      </c>
      <c r="M1450" t="s">
        <v>21</v>
      </c>
      <c r="N1450" t="s">
        <v>34</v>
      </c>
      <c r="O1450" s="1">
        <v>35.43</v>
      </c>
      <c r="P1450" s="1">
        <v>1311.36</v>
      </c>
      <c r="Q1450">
        <v>1</v>
      </c>
      <c r="R1450" t="s">
        <v>21</v>
      </c>
      <c r="S1450" t="str">
        <f>IF(ChurnData[[#This Row],[MonthlyCharges]]&lt;=30,"1. Up to 30",IF(ChurnData[[#This Row],[MonthlyCharges]]&lt;=50,"2. 31-50",IF(ChurnData[[#This Row],[MonthlyCharges]]&lt;=70,"3. 51-70",IF(ChurnData[[#This Row],[MonthlyCharges]]&lt;=90,"4. 71-90","5. Over 90"))))</f>
        <v>2. 31-50</v>
      </c>
      <c r="T1450" t="str">
        <f>IF(AND(ChurnData[[#This Row],[Contract]]="Month-to-month",ChurnData[[#This Row],[InternetService]]="Fiber optic",ChurnData[[#This Row],[TenureMonths]]&lt;=11),"High-risk","Other")</f>
        <v>Other</v>
      </c>
      <c r="U1450" t="str">
        <f>IF(ChurnData[[#This Row],[TenureMonths]]&lt;=11,"0-11",IF(ChurnData[[#This Row],[TenureMonths]]&lt;=23,"12-23",IF(ChurnData[[#This Row],[TenureMonths]]&lt;=35,"24-35",IF(ChurnData[[#This Row],[TenureMonths]]&lt;=47,"36-47",IF(ChurnData[[#This Row],[TenureMonths]]&lt;=59,"48-59","60-72")))))</f>
        <v>36-47</v>
      </c>
      <c r="V1450">
        <f>IF(ChurnData[[#This Row],[Churn]]="Yes",1,0)</f>
        <v>0</v>
      </c>
    </row>
    <row r="1451" spans="1:22" x14ac:dyDescent="0.35">
      <c r="A1451" t="s">
        <v>1499</v>
      </c>
      <c r="B1451" t="s">
        <v>19</v>
      </c>
      <c r="C1451">
        <v>0</v>
      </c>
      <c r="D1451" t="s">
        <v>20</v>
      </c>
      <c r="E1451" t="s">
        <v>20</v>
      </c>
      <c r="F1451" t="s">
        <v>45</v>
      </c>
      <c r="G1451" s="2">
        <v>14</v>
      </c>
      <c r="H1451" t="s">
        <v>20</v>
      </c>
      <c r="I1451" t="s">
        <v>21</v>
      </c>
      <c r="J1451" t="s">
        <v>28</v>
      </c>
      <c r="K1451" t="s">
        <v>28</v>
      </c>
      <c r="L1451" t="s">
        <v>33</v>
      </c>
      <c r="M1451" t="s">
        <v>21</v>
      </c>
      <c r="N1451" t="s">
        <v>25</v>
      </c>
      <c r="O1451" s="1">
        <v>18.05</v>
      </c>
      <c r="P1451" s="1">
        <v>246.3</v>
      </c>
      <c r="Q1451">
        <v>3</v>
      </c>
      <c r="R1451" t="s">
        <v>21</v>
      </c>
      <c r="S1451" t="str">
        <f>IF(ChurnData[[#This Row],[MonthlyCharges]]&lt;=30,"1. Up to 30",IF(ChurnData[[#This Row],[MonthlyCharges]]&lt;=50,"2. 31-50",IF(ChurnData[[#This Row],[MonthlyCharges]]&lt;=70,"3. 51-70",IF(ChurnData[[#This Row],[MonthlyCharges]]&lt;=90,"4. 71-90","5. Over 90"))))</f>
        <v>1. Up to 30</v>
      </c>
      <c r="T1451" t="str">
        <f>IF(AND(ChurnData[[#This Row],[Contract]]="Month-to-month",ChurnData[[#This Row],[InternetService]]="Fiber optic",ChurnData[[#This Row],[TenureMonths]]&lt;=11),"High-risk","Other")</f>
        <v>Other</v>
      </c>
      <c r="U1451" t="str">
        <f>IF(ChurnData[[#This Row],[TenureMonths]]&lt;=11,"0-11",IF(ChurnData[[#This Row],[TenureMonths]]&lt;=23,"12-23",IF(ChurnData[[#This Row],[TenureMonths]]&lt;=35,"24-35",IF(ChurnData[[#This Row],[TenureMonths]]&lt;=47,"36-47",IF(ChurnData[[#This Row],[TenureMonths]]&lt;=59,"48-59","60-72")))))</f>
        <v>12-23</v>
      </c>
      <c r="V1451">
        <f>IF(ChurnData[[#This Row],[Churn]]="Yes",1,0)</f>
        <v>0</v>
      </c>
    </row>
    <row r="1452" spans="1:22" x14ac:dyDescent="0.35">
      <c r="A1452" t="s">
        <v>1500</v>
      </c>
      <c r="B1452" t="s">
        <v>36</v>
      </c>
      <c r="C1452">
        <v>0</v>
      </c>
      <c r="D1452" t="s">
        <v>20</v>
      </c>
      <c r="E1452" t="s">
        <v>21</v>
      </c>
      <c r="F1452" t="s">
        <v>56</v>
      </c>
      <c r="G1452" s="2">
        <v>55</v>
      </c>
      <c r="H1452" t="s">
        <v>20</v>
      </c>
      <c r="I1452" t="s">
        <v>21</v>
      </c>
      <c r="J1452" t="s">
        <v>28</v>
      </c>
      <c r="K1452" t="s">
        <v>28</v>
      </c>
      <c r="L1452" t="s">
        <v>24</v>
      </c>
      <c r="M1452" t="s">
        <v>21</v>
      </c>
      <c r="N1452" t="s">
        <v>25</v>
      </c>
      <c r="O1452" s="1">
        <v>37.22</v>
      </c>
      <c r="P1452" s="1">
        <v>1997.53</v>
      </c>
      <c r="Q1452">
        <v>0</v>
      </c>
      <c r="R1452" t="s">
        <v>21</v>
      </c>
      <c r="S1452" t="str">
        <f>IF(ChurnData[[#This Row],[MonthlyCharges]]&lt;=30,"1. Up to 30",IF(ChurnData[[#This Row],[MonthlyCharges]]&lt;=50,"2. 31-50",IF(ChurnData[[#This Row],[MonthlyCharges]]&lt;=70,"3. 51-70",IF(ChurnData[[#This Row],[MonthlyCharges]]&lt;=90,"4. 71-90","5. Over 90"))))</f>
        <v>2. 31-50</v>
      </c>
      <c r="T1452" t="str">
        <f>IF(AND(ChurnData[[#This Row],[Contract]]="Month-to-month",ChurnData[[#This Row],[InternetService]]="Fiber optic",ChurnData[[#This Row],[TenureMonths]]&lt;=11),"High-risk","Other")</f>
        <v>Other</v>
      </c>
      <c r="U1452" t="str">
        <f>IF(ChurnData[[#This Row],[TenureMonths]]&lt;=11,"0-11",IF(ChurnData[[#This Row],[TenureMonths]]&lt;=23,"12-23",IF(ChurnData[[#This Row],[TenureMonths]]&lt;=35,"24-35",IF(ChurnData[[#This Row],[TenureMonths]]&lt;=47,"36-47",IF(ChurnData[[#This Row],[TenureMonths]]&lt;=59,"48-59","60-72")))))</f>
        <v>48-59</v>
      </c>
      <c r="V1452">
        <f>IF(ChurnData[[#This Row],[Churn]]="Yes",1,0)</f>
        <v>0</v>
      </c>
    </row>
    <row r="1453" spans="1:22" x14ac:dyDescent="0.35">
      <c r="A1453" t="s">
        <v>1501</v>
      </c>
      <c r="B1453" t="s">
        <v>19</v>
      </c>
      <c r="C1453">
        <v>0</v>
      </c>
      <c r="D1453" t="s">
        <v>21</v>
      </c>
      <c r="E1453" t="s">
        <v>21</v>
      </c>
      <c r="F1453" t="s">
        <v>65</v>
      </c>
      <c r="G1453" s="2">
        <v>13</v>
      </c>
      <c r="H1453" t="s">
        <v>20</v>
      </c>
      <c r="I1453" t="s">
        <v>32</v>
      </c>
      <c r="J1453" t="s">
        <v>20</v>
      </c>
      <c r="K1453" t="s">
        <v>21</v>
      </c>
      <c r="L1453" t="s">
        <v>33</v>
      </c>
      <c r="M1453" t="s">
        <v>20</v>
      </c>
      <c r="N1453" t="s">
        <v>25</v>
      </c>
      <c r="O1453" s="1">
        <v>50.23</v>
      </c>
      <c r="P1453" s="1">
        <v>654.09</v>
      </c>
      <c r="Q1453">
        <v>2</v>
      </c>
      <c r="R1453" t="s">
        <v>21</v>
      </c>
      <c r="S1453" t="str">
        <f>IF(ChurnData[[#This Row],[MonthlyCharges]]&lt;=30,"1. Up to 30",IF(ChurnData[[#This Row],[MonthlyCharges]]&lt;=50,"2. 31-50",IF(ChurnData[[#This Row],[MonthlyCharges]]&lt;=70,"3. 51-70",IF(ChurnData[[#This Row],[MonthlyCharges]]&lt;=90,"4. 71-90","5. Over 90"))))</f>
        <v>3. 51-70</v>
      </c>
      <c r="T1453" t="str">
        <f>IF(AND(ChurnData[[#This Row],[Contract]]="Month-to-month",ChurnData[[#This Row],[InternetService]]="Fiber optic",ChurnData[[#This Row],[TenureMonths]]&lt;=11),"High-risk","Other")</f>
        <v>Other</v>
      </c>
      <c r="U1453" t="str">
        <f>IF(ChurnData[[#This Row],[TenureMonths]]&lt;=11,"0-11",IF(ChurnData[[#This Row],[TenureMonths]]&lt;=23,"12-23",IF(ChurnData[[#This Row],[TenureMonths]]&lt;=35,"24-35",IF(ChurnData[[#This Row],[TenureMonths]]&lt;=47,"36-47",IF(ChurnData[[#This Row],[TenureMonths]]&lt;=59,"48-59","60-72")))))</f>
        <v>12-23</v>
      </c>
      <c r="V1453">
        <f>IF(ChurnData[[#This Row],[Churn]]="Yes",1,0)</f>
        <v>0</v>
      </c>
    </row>
    <row r="1454" spans="1:22" x14ac:dyDescent="0.35">
      <c r="A1454" t="s">
        <v>1502</v>
      </c>
      <c r="B1454" t="s">
        <v>19</v>
      </c>
      <c r="C1454">
        <v>0</v>
      </c>
      <c r="D1454" t="s">
        <v>21</v>
      </c>
      <c r="E1454" t="s">
        <v>21</v>
      </c>
      <c r="F1454" t="s">
        <v>22</v>
      </c>
      <c r="G1454" s="2">
        <v>21</v>
      </c>
      <c r="H1454" t="s">
        <v>20</v>
      </c>
      <c r="I1454" t="s">
        <v>23</v>
      </c>
      <c r="J1454" t="s">
        <v>21</v>
      </c>
      <c r="K1454" t="s">
        <v>20</v>
      </c>
      <c r="L1454" t="s">
        <v>24</v>
      </c>
      <c r="M1454" t="s">
        <v>20</v>
      </c>
      <c r="N1454" t="s">
        <v>25</v>
      </c>
      <c r="O1454" s="1">
        <v>94.82</v>
      </c>
      <c r="P1454" s="1">
        <v>1977.15</v>
      </c>
      <c r="Q1454">
        <v>1</v>
      </c>
      <c r="R1454" t="s">
        <v>21</v>
      </c>
      <c r="S1454" t="str">
        <f>IF(ChurnData[[#This Row],[MonthlyCharges]]&lt;=30,"1. Up to 30",IF(ChurnData[[#This Row],[MonthlyCharges]]&lt;=50,"2. 31-50",IF(ChurnData[[#This Row],[MonthlyCharges]]&lt;=70,"3. 51-70",IF(ChurnData[[#This Row],[MonthlyCharges]]&lt;=90,"4. 71-90","5. Over 90"))))</f>
        <v>5. Over 90</v>
      </c>
      <c r="T1454" t="str">
        <f>IF(AND(ChurnData[[#This Row],[Contract]]="Month-to-month",ChurnData[[#This Row],[InternetService]]="Fiber optic",ChurnData[[#This Row],[TenureMonths]]&lt;=11),"High-risk","Other")</f>
        <v>Other</v>
      </c>
      <c r="U1454" t="str">
        <f>IF(ChurnData[[#This Row],[TenureMonths]]&lt;=11,"0-11",IF(ChurnData[[#This Row],[TenureMonths]]&lt;=23,"12-23",IF(ChurnData[[#This Row],[TenureMonths]]&lt;=35,"24-35",IF(ChurnData[[#This Row],[TenureMonths]]&lt;=47,"36-47",IF(ChurnData[[#This Row],[TenureMonths]]&lt;=59,"48-59","60-72")))))</f>
        <v>12-23</v>
      </c>
      <c r="V1454">
        <f>IF(ChurnData[[#This Row],[Churn]]="Yes",1,0)</f>
        <v>0</v>
      </c>
    </row>
    <row r="1455" spans="1:22" x14ac:dyDescent="0.35">
      <c r="A1455" t="s">
        <v>1503</v>
      </c>
      <c r="B1455" t="s">
        <v>19</v>
      </c>
      <c r="C1455">
        <v>1</v>
      </c>
      <c r="D1455" t="s">
        <v>20</v>
      </c>
      <c r="E1455" t="s">
        <v>20</v>
      </c>
      <c r="F1455" t="s">
        <v>75</v>
      </c>
      <c r="G1455" s="2">
        <v>11</v>
      </c>
      <c r="H1455" t="s">
        <v>20</v>
      </c>
      <c r="I1455" t="s">
        <v>23</v>
      </c>
      <c r="J1455" t="s">
        <v>20</v>
      </c>
      <c r="K1455" t="s">
        <v>21</v>
      </c>
      <c r="L1455" t="s">
        <v>33</v>
      </c>
      <c r="M1455" t="s">
        <v>20</v>
      </c>
      <c r="N1455" t="s">
        <v>25</v>
      </c>
      <c r="O1455" s="1">
        <v>87.98</v>
      </c>
      <c r="P1455" s="1">
        <v>958.94</v>
      </c>
      <c r="Q1455">
        <v>2</v>
      </c>
      <c r="R1455" t="s">
        <v>21</v>
      </c>
      <c r="S1455" t="str">
        <f>IF(ChurnData[[#This Row],[MonthlyCharges]]&lt;=30,"1. Up to 30",IF(ChurnData[[#This Row],[MonthlyCharges]]&lt;=50,"2. 31-50",IF(ChurnData[[#This Row],[MonthlyCharges]]&lt;=70,"3. 51-70",IF(ChurnData[[#This Row],[MonthlyCharges]]&lt;=90,"4. 71-90","5. Over 90"))))</f>
        <v>4. 71-90</v>
      </c>
      <c r="T1455" t="str">
        <f>IF(AND(ChurnData[[#This Row],[Contract]]="Month-to-month",ChurnData[[#This Row],[InternetService]]="Fiber optic",ChurnData[[#This Row],[TenureMonths]]&lt;=11),"High-risk","Other")</f>
        <v>High-risk</v>
      </c>
      <c r="U1455" t="str">
        <f>IF(ChurnData[[#This Row],[TenureMonths]]&lt;=11,"0-11",IF(ChurnData[[#This Row],[TenureMonths]]&lt;=23,"12-23",IF(ChurnData[[#This Row],[TenureMonths]]&lt;=35,"24-35",IF(ChurnData[[#This Row],[TenureMonths]]&lt;=47,"36-47",IF(ChurnData[[#This Row],[TenureMonths]]&lt;=59,"48-59","60-72")))))</f>
        <v>0-11</v>
      </c>
      <c r="V1455">
        <f>IF(ChurnData[[#This Row],[Churn]]="Yes",1,0)</f>
        <v>0</v>
      </c>
    </row>
    <row r="1456" spans="1:22" x14ac:dyDescent="0.35">
      <c r="A1456" t="s">
        <v>1504</v>
      </c>
      <c r="B1456" t="s">
        <v>19</v>
      </c>
      <c r="C1456">
        <v>0</v>
      </c>
      <c r="D1456" t="s">
        <v>21</v>
      </c>
      <c r="E1456" t="s">
        <v>21</v>
      </c>
      <c r="F1456" t="s">
        <v>37</v>
      </c>
      <c r="G1456" s="2">
        <v>4</v>
      </c>
      <c r="H1456" t="s">
        <v>20</v>
      </c>
      <c r="I1456" t="s">
        <v>23</v>
      </c>
      <c r="J1456" t="s">
        <v>20</v>
      </c>
      <c r="K1456" t="s">
        <v>21</v>
      </c>
      <c r="L1456" t="s">
        <v>33</v>
      </c>
      <c r="M1456" t="s">
        <v>20</v>
      </c>
      <c r="N1456" t="s">
        <v>43</v>
      </c>
      <c r="O1456" s="1">
        <v>85.77</v>
      </c>
      <c r="P1456" s="1">
        <v>349.83</v>
      </c>
      <c r="Q1456">
        <v>3</v>
      </c>
      <c r="R1456" t="s">
        <v>20</v>
      </c>
      <c r="S1456" t="str">
        <f>IF(ChurnData[[#This Row],[MonthlyCharges]]&lt;=30,"1. Up to 30",IF(ChurnData[[#This Row],[MonthlyCharges]]&lt;=50,"2. 31-50",IF(ChurnData[[#This Row],[MonthlyCharges]]&lt;=70,"3. 51-70",IF(ChurnData[[#This Row],[MonthlyCharges]]&lt;=90,"4. 71-90","5. Over 90"))))</f>
        <v>4. 71-90</v>
      </c>
      <c r="T1456" t="str">
        <f>IF(AND(ChurnData[[#This Row],[Contract]]="Month-to-month",ChurnData[[#This Row],[InternetService]]="Fiber optic",ChurnData[[#This Row],[TenureMonths]]&lt;=11),"High-risk","Other")</f>
        <v>High-risk</v>
      </c>
      <c r="U1456" t="str">
        <f>IF(ChurnData[[#This Row],[TenureMonths]]&lt;=11,"0-11",IF(ChurnData[[#This Row],[TenureMonths]]&lt;=23,"12-23",IF(ChurnData[[#This Row],[TenureMonths]]&lt;=35,"24-35",IF(ChurnData[[#This Row],[TenureMonths]]&lt;=47,"36-47",IF(ChurnData[[#This Row],[TenureMonths]]&lt;=59,"48-59","60-72")))))</f>
        <v>0-11</v>
      </c>
      <c r="V1456">
        <f>IF(ChurnData[[#This Row],[Churn]]="Yes",1,0)</f>
        <v>1</v>
      </c>
    </row>
    <row r="1457" spans="1:22" x14ac:dyDescent="0.35">
      <c r="A1457" t="s">
        <v>1505</v>
      </c>
      <c r="B1457" t="s">
        <v>36</v>
      </c>
      <c r="C1457">
        <v>0</v>
      </c>
      <c r="D1457" t="s">
        <v>20</v>
      </c>
      <c r="E1457" t="s">
        <v>20</v>
      </c>
      <c r="F1457" t="s">
        <v>49</v>
      </c>
      <c r="G1457" s="2">
        <v>52</v>
      </c>
      <c r="H1457" t="s">
        <v>20</v>
      </c>
      <c r="I1457" t="s">
        <v>32</v>
      </c>
      <c r="J1457" t="s">
        <v>21</v>
      </c>
      <c r="K1457" t="s">
        <v>20</v>
      </c>
      <c r="L1457" t="s">
        <v>24</v>
      </c>
      <c r="M1457" t="s">
        <v>21</v>
      </c>
      <c r="N1457" t="s">
        <v>43</v>
      </c>
      <c r="O1457" s="1">
        <v>53.8</v>
      </c>
      <c r="P1457" s="1">
        <v>2817.59</v>
      </c>
      <c r="Q1457">
        <v>1</v>
      </c>
      <c r="R1457" t="s">
        <v>21</v>
      </c>
      <c r="S1457" t="str">
        <f>IF(ChurnData[[#This Row],[MonthlyCharges]]&lt;=30,"1. Up to 30",IF(ChurnData[[#This Row],[MonthlyCharges]]&lt;=50,"2. 31-50",IF(ChurnData[[#This Row],[MonthlyCharges]]&lt;=70,"3. 51-70",IF(ChurnData[[#This Row],[MonthlyCharges]]&lt;=90,"4. 71-90","5. Over 90"))))</f>
        <v>3. 51-70</v>
      </c>
      <c r="T1457" t="str">
        <f>IF(AND(ChurnData[[#This Row],[Contract]]="Month-to-month",ChurnData[[#This Row],[InternetService]]="Fiber optic",ChurnData[[#This Row],[TenureMonths]]&lt;=11),"High-risk","Other")</f>
        <v>Other</v>
      </c>
      <c r="U1457" t="str">
        <f>IF(ChurnData[[#This Row],[TenureMonths]]&lt;=11,"0-11",IF(ChurnData[[#This Row],[TenureMonths]]&lt;=23,"12-23",IF(ChurnData[[#This Row],[TenureMonths]]&lt;=35,"24-35",IF(ChurnData[[#This Row],[TenureMonths]]&lt;=47,"36-47",IF(ChurnData[[#This Row],[TenureMonths]]&lt;=59,"48-59","60-72")))))</f>
        <v>48-59</v>
      </c>
      <c r="V1457">
        <f>IF(ChurnData[[#This Row],[Churn]]="Yes",1,0)</f>
        <v>0</v>
      </c>
    </row>
    <row r="1458" spans="1:22" x14ac:dyDescent="0.35">
      <c r="A1458" t="s">
        <v>1506</v>
      </c>
      <c r="B1458" t="s">
        <v>19</v>
      </c>
      <c r="C1458">
        <v>0</v>
      </c>
      <c r="D1458" t="s">
        <v>21</v>
      </c>
      <c r="E1458" t="s">
        <v>21</v>
      </c>
      <c r="F1458" t="s">
        <v>45</v>
      </c>
      <c r="G1458" s="2">
        <v>11</v>
      </c>
      <c r="H1458" t="s">
        <v>20</v>
      </c>
      <c r="I1458" t="s">
        <v>32</v>
      </c>
      <c r="J1458" t="s">
        <v>20</v>
      </c>
      <c r="K1458" t="s">
        <v>20</v>
      </c>
      <c r="L1458" t="s">
        <v>33</v>
      </c>
      <c r="M1458" t="s">
        <v>21</v>
      </c>
      <c r="N1458" t="s">
        <v>43</v>
      </c>
      <c r="O1458" s="1">
        <v>54.15</v>
      </c>
      <c r="P1458" s="1">
        <v>601.66999999999996</v>
      </c>
      <c r="Q1458">
        <v>3</v>
      </c>
      <c r="R1458" t="s">
        <v>20</v>
      </c>
      <c r="S1458" t="str">
        <f>IF(ChurnData[[#This Row],[MonthlyCharges]]&lt;=30,"1. Up to 30",IF(ChurnData[[#This Row],[MonthlyCharges]]&lt;=50,"2. 31-50",IF(ChurnData[[#This Row],[MonthlyCharges]]&lt;=70,"3. 51-70",IF(ChurnData[[#This Row],[MonthlyCharges]]&lt;=90,"4. 71-90","5. Over 90"))))</f>
        <v>3. 51-70</v>
      </c>
      <c r="T1458" t="str">
        <f>IF(AND(ChurnData[[#This Row],[Contract]]="Month-to-month",ChurnData[[#This Row],[InternetService]]="Fiber optic",ChurnData[[#This Row],[TenureMonths]]&lt;=11),"High-risk","Other")</f>
        <v>Other</v>
      </c>
      <c r="U1458" t="str">
        <f>IF(ChurnData[[#This Row],[TenureMonths]]&lt;=11,"0-11",IF(ChurnData[[#This Row],[TenureMonths]]&lt;=23,"12-23",IF(ChurnData[[#This Row],[TenureMonths]]&lt;=35,"24-35",IF(ChurnData[[#This Row],[TenureMonths]]&lt;=47,"36-47",IF(ChurnData[[#This Row],[TenureMonths]]&lt;=59,"48-59","60-72")))))</f>
        <v>0-11</v>
      </c>
      <c r="V1458">
        <f>IF(ChurnData[[#This Row],[Churn]]="Yes",1,0)</f>
        <v>1</v>
      </c>
    </row>
    <row r="1459" spans="1:22" x14ac:dyDescent="0.35">
      <c r="A1459" t="s">
        <v>1507</v>
      </c>
      <c r="B1459" t="s">
        <v>36</v>
      </c>
      <c r="C1459">
        <v>0</v>
      </c>
      <c r="D1459" t="s">
        <v>20</v>
      </c>
      <c r="E1459" t="s">
        <v>21</v>
      </c>
      <c r="F1459" t="s">
        <v>39</v>
      </c>
      <c r="G1459" s="2">
        <v>2</v>
      </c>
      <c r="H1459" t="s">
        <v>20</v>
      </c>
      <c r="I1459" t="s">
        <v>23</v>
      </c>
      <c r="J1459" t="s">
        <v>21</v>
      </c>
      <c r="K1459" t="s">
        <v>20</v>
      </c>
      <c r="L1459" t="s">
        <v>33</v>
      </c>
      <c r="M1459" t="s">
        <v>20</v>
      </c>
      <c r="N1459" t="s">
        <v>30</v>
      </c>
      <c r="O1459" s="1">
        <v>100.32</v>
      </c>
      <c r="P1459" s="1">
        <v>204.18</v>
      </c>
      <c r="Q1459">
        <v>1</v>
      </c>
      <c r="R1459" t="s">
        <v>20</v>
      </c>
      <c r="S1459" t="str">
        <f>IF(ChurnData[[#This Row],[MonthlyCharges]]&lt;=30,"1. Up to 30",IF(ChurnData[[#This Row],[MonthlyCharges]]&lt;=50,"2. 31-50",IF(ChurnData[[#This Row],[MonthlyCharges]]&lt;=70,"3. 51-70",IF(ChurnData[[#This Row],[MonthlyCharges]]&lt;=90,"4. 71-90","5. Over 90"))))</f>
        <v>5. Over 90</v>
      </c>
      <c r="T1459" t="str">
        <f>IF(AND(ChurnData[[#This Row],[Contract]]="Month-to-month",ChurnData[[#This Row],[InternetService]]="Fiber optic",ChurnData[[#This Row],[TenureMonths]]&lt;=11),"High-risk","Other")</f>
        <v>High-risk</v>
      </c>
      <c r="U1459" t="str">
        <f>IF(ChurnData[[#This Row],[TenureMonths]]&lt;=11,"0-11",IF(ChurnData[[#This Row],[TenureMonths]]&lt;=23,"12-23",IF(ChurnData[[#This Row],[TenureMonths]]&lt;=35,"24-35",IF(ChurnData[[#This Row],[TenureMonths]]&lt;=47,"36-47",IF(ChurnData[[#This Row],[TenureMonths]]&lt;=59,"48-59","60-72")))))</f>
        <v>0-11</v>
      </c>
      <c r="V1459">
        <f>IF(ChurnData[[#This Row],[Churn]]="Yes",1,0)</f>
        <v>1</v>
      </c>
    </row>
    <row r="1460" spans="1:22" x14ac:dyDescent="0.35">
      <c r="A1460" t="s">
        <v>1508</v>
      </c>
      <c r="B1460" t="s">
        <v>36</v>
      </c>
      <c r="C1460">
        <v>0</v>
      </c>
      <c r="D1460" t="s">
        <v>20</v>
      </c>
      <c r="E1460" t="s">
        <v>21</v>
      </c>
      <c r="F1460" t="s">
        <v>41</v>
      </c>
      <c r="G1460" s="2">
        <v>41</v>
      </c>
      <c r="H1460" t="s">
        <v>20</v>
      </c>
      <c r="I1460" t="s">
        <v>32</v>
      </c>
      <c r="J1460" t="s">
        <v>21</v>
      </c>
      <c r="K1460" t="s">
        <v>21</v>
      </c>
      <c r="L1460" t="s">
        <v>24</v>
      </c>
      <c r="M1460" t="s">
        <v>20</v>
      </c>
      <c r="N1460" t="s">
        <v>34</v>
      </c>
      <c r="O1460" s="1">
        <v>63.33</v>
      </c>
      <c r="P1460" s="1">
        <v>2667.07</v>
      </c>
      <c r="Q1460">
        <v>1</v>
      </c>
      <c r="R1460" t="s">
        <v>21</v>
      </c>
      <c r="S1460" t="str">
        <f>IF(ChurnData[[#This Row],[MonthlyCharges]]&lt;=30,"1. Up to 30",IF(ChurnData[[#This Row],[MonthlyCharges]]&lt;=50,"2. 31-50",IF(ChurnData[[#This Row],[MonthlyCharges]]&lt;=70,"3. 51-70",IF(ChurnData[[#This Row],[MonthlyCharges]]&lt;=90,"4. 71-90","5. Over 90"))))</f>
        <v>3. 51-70</v>
      </c>
      <c r="T1460" t="str">
        <f>IF(AND(ChurnData[[#This Row],[Contract]]="Month-to-month",ChurnData[[#This Row],[InternetService]]="Fiber optic",ChurnData[[#This Row],[TenureMonths]]&lt;=11),"High-risk","Other")</f>
        <v>Other</v>
      </c>
      <c r="U1460" t="str">
        <f>IF(ChurnData[[#This Row],[TenureMonths]]&lt;=11,"0-11",IF(ChurnData[[#This Row],[TenureMonths]]&lt;=23,"12-23",IF(ChurnData[[#This Row],[TenureMonths]]&lt;=35,"24-35",IF(ChurnData[[#This Row],[TenureMonths]]&lt;=47,"36-47",IF(ChurnData[[#This Row],[TenureMonths]]&lt;=59,"48-59","60-72")))))</f>
        <v>36-47</v>
      </c>
      <c r="V1460">
        <f>IF(ChurnData[[#This Row],[Churn]]="Yes",1,0)</f>
        <v>0</v>
      </c>
    </row>
    <row r="1461" spans="1:22" x14ac:dyDescent="0.35">
      <c r="A1461" t="s">
        <v>1509</v>
      </c>
      <c r="B1461" t="s">
        <v>36</v>
      </c>
      <c r="C1461">
        <v>0</v>
      </c>
      <c r="D1461" t="s">
        <v>20</v>
      </c>
      <c r="E1461" t="s">
        <v>21</v>
      </c>
      <c r="F1461" t="s">
        <v>58</v>
      </c>
      <c r="G1461" s="2">
        <v>23</v>
      </c>
      <c r="H1461" t="s">
        <v>20</v>
      </c>
      <c r="I1461" t="s">
        <v>23</v>
      </c>
      <c r="J1461" t="s">
        <v>21</v>
      </c>
      <c r="K1461" t="s">
        <v>21</v>
      </c>
      <c r="L1461" t="s">
        <v>33</v>
      </c>
      <c r="M1461" t="s">
        <v>21</v>
      </c>
      <c r="N1461" t="s">
        <v>30</v>
      </c>
      <c r="O1461" s="1">
        <v>76.88</v>
      </c>
      <c r="P1461" s="1">
        <v>1741.15</v>
      </c>
      <c r="Q1461">
        <v>2</v>
      </c>
      <c r="R1461" t="s">
        <v>21</v>
      </c>
      <c r="S1461" t="str">
        <f>IF(ChurnData[[#This Row],[MonthlyCharges]]&lt;=30,"1. Up to 30",IF(ChurnData[[#This Row],[MonthlyCharges]]&lt;=50,"2. 31-50",IF(ChurnData[[#This Row],[MonthlyCharges]]&lt;=70,"3. 51-70",IF(ChurnData[[#This Row],[MonthlyCharges]]&lt;=90,"4. 71-90","5. Over 90"))))</f>
        <v>4. 71-90</v>
      </c>
      <c r="T1461" t="str">
        <f>IF(AND(ChurnData[[#This Row],[Contract]]="Month-to-month",ChurnData[[#This Row],[InternetService]]="Fiber optic",ChurnData[[#This Row],[TenureMonths]]&lt;=11),"High-risk","Other")</f>
        <v>Other</v>
      </c>
      <c r="U1461" t="str">
        <f>IF(ChurnData[[#This Row],[TenureMonths]]&lt;=11,"0-11",IF(ChurnData[[#This Row],[TenureMonths]]&lt;=23,"12-23",IF(ChurnData[[#This Row],[TenureMonths]]&lt;=35,"24-35",IF(ChurnData[[#This Row],[TenureMonths]]&lt;=47,"36-47",IF(ChurnData[[#This Row],[TenureMonths]]&lt;=59,"48-59","60-72")))))</f>
        <v>12-23</v>
      </c>
      <c r="V1461">
        <f>IF(ChurnData[[#This Row],[Churn]]="Yes",1,0)</f>
        <v>0</v>
      </c>
    </row>
    <row r="1462" spans="1:22" x14ac:dyDescent="0.35">
      <c r="A1462" t="s">
        <v>1510</v>
      </c>
      <c r="B1462" t="s">
        <v>19</v>
      </c>
      <c r="C1462">
        <v>0</v>
      </c>
      <c r="D1462" t="s">
        <v>20</v>
      </c>
      <c r="E1462" t="s">
        <v>20</v>
      </c>
      <c r="F1462" t="s">
        <v>39</v>
      </c>
      <c r="G1462" s="2">
        <v>19</v>
      </c>
      <c r="H1462" t="s">
        <v>20</v>
      </c>
      <c r="I1462" t="s">
        <v>32</v>
      </c>
      <c r="J1462" t="s">
        <v>21</v>
      </c>
      <c r="K1462" t="s">
        <v>21</v>
      </c>
      <c r="L1462" t="s">
        <v>33</v>
      </c>
      <c r="M1462" t="s">
        <v>21</v>
      </c>
      <c r="N1462" t="s">
        <v>43</v>
      </c>
      <c r="O1462" s="1">
        <v>56.27</v>
      </c>
      <c r="P1462" s="1">
        <v>1072.3699999999999</v>
      </c>
      <c r="Q1462">
        <v>3</v>
      </c>
      <c r="R1462" t="s">
        <v>20</v>
      </c>
      <c r="S1462" t="str">
        <f>IF(ChurnData[[#This Row],[MonthlyCharges]]&lt;=30,"1. Up to 30",IF(ChurnData[[#This Row],[MonthlyCharges]]&lt;=50,"2. 31-50",IF(ChurnData[[#This Row],[MonthlyCharges]]&lt;=70,"3. 51-70",IF(ChurnData[[#This Row],[MonthlyCharges]]&lt;=90,"4. 71-90","5. Over 90"))))</f>
        <v>3. 51-70</v>
      </c>
      <c r="T1462" t="str">
        <f>IF(AND(ChurnData[[#This Row],[Contract]]="Month-to-month",ChurnData[[#This Row],[InternetService]]="Fiber optic",ChurnData[[#This Row],[TenureMonths]]&lt;=11),"High-risk","Other")</f>
        <v>Other</v>
      </c>
      <c r="U1462" t="str">
        <f>IF(ChurnData[[#This Row],[TenureMonths]]&lt;=11,"0-11",IF(ChurnData[[#This Row],[TenureMonths]]&lt;=23,"12-23",IF(ChurnData[[#This Row],[TenureMonths]]&lt;=35,"24-35",IF(ChurnData[[#This Row],[TenureMonths]]&lt;=47,"36-47",IF(ChurnData[[#This Row],[TenureMonths]]&lt;=59,"48-59","60-72")))))</f>
        <v>12-23</v>
      </c>
      <c r="V1462">
        <f>IF(ChurnData[[#This Row],[Churn]]="Yes",1,0)</f>
        <v>1</v>
      </c>
    </row>
    <row r="1463" spans="1:22" x14ac:dyDescent="0.35">
      <c r="A1463" t="s">
        <v>1511</v>
      </c>
      <c r="B1463" t="s">
        <v>19</v>
      </c>
      <c r="C1463">
        <v>0</v>
      </c>
      <c r="D1463" t="s">
        <v>21</v>
      </c>
      <c r="E1463" t="s">
        <v>21</v>
      </c>
      <c r="F1463" t="s">
        <v>75</v>
      </c>
      <c r="G1463" s="2">
        <v>20</v>
      </c>
      <c r="H1463" t="s">
        <v>21</v>
      </c>
      <c r="I1463" t="s">
        <v>32</v>
      </c>
      <c r="J1463" t="s">
        <v>20</v>
      </c>
      <c r="K1463" t="s">
        <v>20</v>
      </c>
      <c r="L1463" t="s">
        <v>33</v>
      </c>
      <c r="M1463" t="s">
        <v>20</v>
      </c>
      <c r="N1463" t="s">
        <v>43</v>
      </c>
      <c r="O1463" s="1">
        <v>55.36</v>
      </c>
      <c r="P1463" s="1">
        <v>1114.98</v>
      </c>
      <c r="Q1463">
        <v>1</v>
      </c>
      <c r="R1463" t="s">
        <v>21</v>
      </c>
      <c r="S1463" t="str">
        <f>IF(ChurnData[[#This Row],[MonthlyCharges]]&lt;=30,"1. Up to 30",IF(ChurnData[[#This Row],[MonthlyCharges]]&lt;=50,"2. 31-50",IF(ChurnData[[#This Row],[MonthlyCharges]]&lt;=70,"3. 51-70",IF(ChurnData[[#This Row],[MonthlyCharges]]&lt;=90,"4. 71-90","5. Over 90"))))</f>
        <v>3. 51-70</v>
      </c>
      <c r="T1463" t="str">
        <f>IF(AND(ChurnData[[#This Row],[Contract]]="Month-to-month",ChurnData[[#This Row],[InternetService]]="Fiber optic",ChurnData[[#This Row],[TenureMonths]]&lt;=11),"High-risk","Other")</f>
        <v>Other</v>
      </c>
      <c r="U1463" t="str">
        <f>IF(ChurnData[[#This Row],[TenureMonths]]&lt;=11,"0-11",IF(ChurnData[[#This Row],[TenureMonths]]&lt;=23,"12-23",IF(ChurnData[[#This Row],[TenureMonths]]&lt;=35,"24-35",IF(ChurnData[[#This Row],[TenureMonths]]&lt;=47,"36-47",IF(ChurnData[[#This Row],[TenureMonths]]&lt;=59,"48-59","60-72")))))</f>
        <v>12-23</v>
      </c>
      <c r="V1463">
        <f>IF(ChurnData[[#This Row],[Churn]]="Yes",1,0)</f>
        <v>0</v>
      </c>
    </row>
    <row r="1464" spans="1:22" x14ac:dyDescent="0.35">
      <c r="A1464" t="s">
        <v>1512</v>
      </c>
      <c r="B1464" t="s">
        <v>19</v>
      </c>
      <c r="C1464">
        <v>0</v>
      </c>
      <c r="D1464" t="s">
        <v>20</v>
      </c>
      <c r="E1464" t="s">
        <v>20</v>
      </c>
      <c r="F1464" t="s">
        <v>75</v>
      </c>
      <c r="G1464" s="2">
        <v>49</v>
      </c>
      <c r="H1464" t="s">
        <v>20</v>
      </c>
      <c r="I1464" t="s">
        <v>32</v>
      </c>
      <c r="J1464" t="s">
        <v>21</v>
      </c>
      <c r="K1464" t="s">
        <v>20</v>
      </c>
      <c r="L1464" t="s">
        <v>24</v>
      </c>
      <c r="M1464" t="s">
        <v>21</v>
      </c>
      <c r="N1464" t="s">
        <v>34</v>
      </c>
      <c r="O1464" s="1">
        <v>73.41</v>
      </c>
      <c r="P1464" s="1">
        <v>3679.47</v>
      </c>
      <c r="Q1464">
        <v>1</v>
      </c>
      <c r="R1464" t="s">
        <v>21</v>
      </c>
      <c r="S1464" t="str">
        <f>IF(ChurnData[[#This Row],[MonthlyCharges]]&lt;=30,"1. Up to 30",IF(ChurnData[[#This Row],[MonthlyCharges]]&lt;=50,"2. 31-50",IF(ChurnData[[#This Row],[MonthlyCharges]]&lt;=70,"3. 51-70",IF(ChurnData[[#This Row],[MonthlyCharges]]&lt;=90,"4. 71-90","5. Over 90"))))</f>
        <v>4. 71-90</v>
      </c>
      <c r="T1464" t="str">
        <f>IF(AND(ChurnData[[#This Row],[Contract]]="Month-to-month",ChurnData[[#This Row],[InternetService]]="Fiber optic",ChurnData[[#This Row],[TenureMonths]]&lt;=11),"High-risk","Other")</f>
        <v>Other</v>
      </c>
      <c r="U1464" t="str">
        <f>IF(ChurnData[[#This Row],[TenureMonths]]&lt;=11,"0-11",IF(ChurnData[[#This Row],[TenureMonths]]&lt;=23,"12-23",IF(ChurnData[[#This Row],[TenureMonths]]&lt;=35,"24-35",IF(ChurnData[[#This Row],[TenureMonths]]&lt;=47,"36-47",IF(ChurnData[[#This Row],[TenureMonths]]&lt;=59,"48-59","60-72")))))</f>
        <v>48-59</v>
      </c>
      <c r="V1464">
        <f>IF(ChurnData[[#This Row],[Churn]]="Yes",1,0)</f>
        <v>0</v>
      </c>
    </row>
    <row r="1465" spans="1:22" x14ac:dyDescent="0.35">
      <c r="A1465" t="s">
        <v>1513</v>
      </c>
      <c r="B1465" t="s">
        <v>19</v>
      </c>
      <c r="C1465">
        <v>1</v>
      </c>
      <c r="D1465" t="s">
        <v>21</v>
      </c>
      <c r="E1465" t="s">
        <v>21</v>
      </c>
      <c r="F1465" t="s">
        <v>75</v>
      </c>
      <c r="G1465" s="2">
        <v>16</v>
      </c>
      <c r="H1465" t="s">
        <v>20</v>
      </c>
      <c r="I1465" t="s">
        <v>32</v>
      </c>
      <c r="J1465" t="s">
        <v>21</v>
      </c>
      <c r="K1465" t="s">
        <v>20</v>
      </c>
      <c r="L1465" t="s">
        <v>33</v>
      </c>
      <c r="M1465" t="s">
        <v>21</v>
      </c>
      <c r="N1465" t="s">
        <v>25</v>
      </c>
      <c r="O1465" s="1">
        <v>63.04</v>
      </c>
      <c r="P1465" s="1">
        <v>1032.6099999999999</v>
      </c>
      <c r="Q1465">
        <v>1</v>
      </c>
      <c r="R1465" t="s">
        <v>20</v>
      </c>
      <c r="S1465" t="str">
        <f>IF(ChurnData[[#This Row],[MonthlyCharges]]&lt;=30,"1. Up to 30",IF(ChurnData[[#This Row],[MonthlyCharges]]&lt;=50,"2. 31-50",IF(ChurnData[[#This Row],[MonthlyCharges]]&lt;=70,"3. 51-70",IF(ChurnData[[#This Row],[MonthlyCharges]]&lt;=90,"4. 71-90","5. Over 90"))))</f>
        <v>3. 51-70</v>
      </c>
      <c r="T1465" t="str">
        <f>IF(AND(ChurnData[[#This Row],[Contract]]="Month-to-month",ChurnData[[#This Row],[InternetService]]="Fiber optic",ChurnData[[#This Row],[TenureMonths]]&lt;=11),"High-risk","Other")</f>
        <v>Other</v>
      </c>
      <c r="U1465" t="str">
        <f>IF(ChurnData[[#This Row],[TenureMonths]]&lt;=11,"0-11",IF(ChurnData[[#This Row],[TenureMonths]]&lt;=23,"12-23",IF(ChurnData[[#This Row],[TenureMonths]]&lt;=35,"24-35",IF(ChurnData[[#This Row],[TenureMonths]]&lt;=47,"36-47",IF(ChurnData[[#This Row],[TenureMonths]]&lt;=59,"48-59","60-72")))))</f>
        <v>12-23</v>
      </c>
      <c r="V1465">
        <f>IF(ChurnData[[#This Row],[Churn]]="Yes",1,0)</f>
        <v>1</v>
      </c>
    </row>
    <row r="1466" spans="1:22" x14ac:dyDescent="0.35">
      <c r="A1466" t="s">
        <v>1514</v>
      </c>
      <c r="B1466" t="s">
        <v>36</v>
      </c>
      <c r="C1466">
        <v>1</v>
      </c>
      <c r="D1466" t="s">
        <v>20</v>
      </c>
      <c r="E1466" t="s">
        <v>21</v>
      </c>
      <c r="F1466" t="s">
        <v>58</v>
      </c>
      <c r="G1466" s="2">
        <v>72</v>
      </c>
      <c r="H1466" t="s">
        <v>20</v>
      </c>
      <c r="I1466" t="s">
        <v>23</v>
      </c>
      <c r="J1466" t="s">
        <v>20</v>
      </c>
      <c r="K1466" t="s">
        <v>20</v>
      </c>
      <c r="L1466" t="s">
        <v>24</v>
      </c>
      <c r="M1466" t="s">
        <v>20</v>
      </c>
      <c r="N1466" t="s">
        <v>43</v>
      </c>
      <c r="O1466" s="1">
        <v>88.74</v>
      </c>
      <c r="P1466" s="1">
        <v>6459.36</v>
      </c>
      <c r="Q1466">
        <v>0</v>
      </c>
      <c r="R1466" t="s">
        <v>21</v>
      </c>
      <c r="S1466" t="str">
        <f>IF(ChurnData[[#This Row],[MonthlyCharges]]&lt;=30,"1. Up to 30",IF(ChurnData[[#This Row],[MonthlyCharges]]&lt;=50,"2. 31-50",IF(ChurnData[[#This Row],[MonthlyCharges]]&lt;=70,"3. 51-70",IF(ChurnData[[#This Row],[MonthlyCharges]]&lt;=90,"4. 71-90","5. Over 90"))))</f>
        <v>4. 71-90</v>
      </c>
      <c r="T1466" t="str">
        <f>IF(AND(ChurnData[[#This Row],[Contract]]="Month-to-month",ChurnData[[#This Row],[InternetService]]="Fiber optic",ChurnData[[#This Row],[TenureMonths]]&lt;=11),"High-risk","Other")</f>
        <v>Other</v>
      </c>
      <c r="U1466" t="str">
        <f>IF(ChurnData[[#This Row],[TenureMonths]]&lt;=11,"0-11",IF(ChurnData[[#This Row],[TenureMonths]]&lt;=23,"12-23",IF(ChurnData[[#This Row],[TenureMonths]]&lt;=35,"24-35",IF(ChurnData[[#This Row],[TenureMonths]]&lt;=47,"36-47",IF(ChurnData[[#This Row],[TenureMonths]]&lt;=59,"48-59","60-72")))))</f>
        <v>60-72</v>
      </c>
      <c r="V1466">
        <f>IF(ChurnData[[#This Row],[Churn]]="Yes",1,0)</f>
        <v>0</v>
      </c>
    </row>
    <row r="1467" spans="1:22" x14ac:dyDescent="0.35">
      <c r="A1467" t="s">
        <v>1515</v>
      </c>
      <c r="B1467" t="s">
        <v>36</v>
      </c>
      <c r="C1467">
        <v>0</v>
      </c>
      <c r="D1467" t="s">
        <v>20</v>
      </c>
      <c r="E1467" t="s">
        <v>21</v>
      </c>
      <c r="F1467" t="s">
        <v>56</v>
      </c>
      <c r="G1467" s="2">
        <v>27</v>
      </c>
      <c r="H1467" t="s">
        <v>21</v>
      </c>
      <c r="I1467" t="s">
        <v>32</v>
      </c>
      <c r="J1467" t="s">
        <v>20</v>
      </c>
      <c r="K1467" t="s">
        <v>20</v>
      </c>
      <c r="L1467" t="s">
        <v>29</v>
      </c>
      <c r="M1467" t="s">
        <v>20</v>
      </c>
      <c r="N1467" t="s">
        <v>25</v>
      </c>
      <c r="O1467" s="1">
        <v>64.34</v>
      </c>
      <c r="P1467" s="1">
        <v>1762.86</v>
      </c>
      <c r="Q1467">
        <v>1</v>
      </c>
      <c r="R1467" t="s">
        <v>21</v>
      </c>
      <c r="S1467" t="str">
        <f>IF(ChurnData[[#This Row],[MonthlyCharges]]&lt;=30,"1. Up to 30",IF(ChurnData[[#This Row],[MonthlyCharges]]&lt;=50,"2. 31-50",IF(ChurnData[[#This Row],[MonthlyCharges]]&lt;=70,"3. 51-70",IF(ChurnData[[#This Row],[MonthlyCharges]]&lt;=90,"4. 71-90","5. Over 90"))))</f>
        <v>3. 51-70</v>
      </c>
      <c r="T1467" t="str">
        <f>IF(AND(ChurnData[[#This Row],[Contract]]="Month-to-month",ChurnData[[#This Row],[InternetService]]="Fiber optic",ChurnData[[#This Row],[TenureMonths]]&lt;=11),"High-risk","Other")</f>
        <v>Other</v>
      </c>
      <c r="U1467" t="str">
        <f>IF(ChurnData[[#This Row],[TenureMonths]]&lt;=11,"0-11",IF(ChurnData[[#This Row],[TenureMonths]]&lt;=23,"12-23",IF(ChurnData[[#This Row],[TenureMonths]]&lt;=35,"24-35",IF(ChurnData[[#This Row],[TenureMonths]]&lt;=47,"36-47",IF(ChurnData[[#This Row],[TenureMonths]]&lt;=59,"48-59","60-72")))))</f>
        <v>24-35</v>
      </c>
      <c r="V1467">
        <f>IF(ChurnData[[#This Row],[Churn]]="Yes",1,0)</f>
        <v>0</v>
      </c>
    </row>
    <row r="1468" spans="1:22" x14ac:dyDescent="0.35">
      <c r="A1468" t="s">
        <v>1516</v>
      </c>
      <c r="B1468" t="s">
        <v>19</v>
      </c>
      <c r="C1468">
        <v>0</v>
      </c>
      <c r="D1468" t="s">
        <v>21</v>
      </c>
      <c r="E1468" t="s">
        <v>21</v>
      </c>
      <c r="F1468" t="s">
        <v>56</v>
      </c>
      <c r="G1468" s="2">
        <v>18</v>
      </c>
      <c r="H1468" t="s">
        <v>20</v>
      </c>
      <c r="I1468" t="s">
        <v>21</v>
      </c>
      <c r="J1468" t="s">
        <v>28</v>
      </c>
      <c r="K1468" t="s">
        <v>28</v>
      </c>
      <c r="L1468" t="s">
        <v>33</v>
      </c>
      <c r="M1468" t="s">
        <v>21</v>
      </c>
      <c r="N1468" t="s">
        <v>34</v>
      </c>
      <c r="O1468" s="1">
        <v>31.46</v>
      </c>
      <c r="P1468" s="1">
        <v>556.66</v>
      </c>
      <c r="Q1468">
        <v>0</v>
      </c>
      <c r="R1468" t="s">
        <v>21</v>
      </c>
      <c r="S1468" t="str">
        <f>IF(ChurnData[[#This Row],[MonthlyCharges]]&lt;=30,"1. Up to 30",IF(ChurnData[[#This Row],[MonthlyCharges]]&lt;=50,"2. 31-50",IF(ChurnData[[#This Row],[MonthlyCharges]]&lt;=70,"3. 51-70",IF(ChurnData[[#This Row],[MonthlyCharges]]&lt;=90,"4. 71-90","5. Over 90"))))</f>
        <v>2. 31-50</v>
      </c>
      <c r="T1468" t="str">
        <f>IF(AND(ChurnData[[#This Row],[Contract]]="Month-to-month",ChurnData[[#This Row],[InternetService]]="Fiber optic",ChurnData[[#This Row],[TenureMonths]]&lt;=11),"High-risk","Other")</f>
        <v>Other</v>
      </c>
      <c r="U1468" t="str">
        <f>IF(ChurnData[[#This Row],[TenureMonths]]&lt;=11,"0-11",IF(ChurnData[[#This Row],[TenureMonths]]&lt;=23,"12-23",IF(ChurnData[[#This Row],[TenureMonths]]&lt;=35,"24-35",IF(ChurnData[[#This Row],[TenureMonths]]&lt;=47,"36-47",IF(ChurnData[[#This Row],[TenureMonths]]&lt;=59,"48-59","60-72")))))</f>
        <v>12-23</v>
      </c>
      <c r="V1468">
        <f>IF(ChurnData[[#This Row],[Churn]]="Yes",1,0)</f>
        <v>0</v>
      </c>
    </row>
    <row r="1469" spans="1:22" x14ac:dyDescent="0.35">
      <c r="A1469" t="s">
        <v>1517</v>
      </c>
      <c r="B1469" t="s">
        <v>36</v>
      </c>
      <c r="C1469">
        <v>0</v>
      </c>
      <c r="D1469" t="s">
        <v>21</v>
      </c>
      <c r="E1469" t="s">
        <v>21</v>
      </c>
      <c r="F1469" t="s">
        <v>27</v>
      </c>
      <c r="G1469" s="2">
        <v>67</v>
      </c>
      <c r="H1469" t="s">
        <v>20</v>
      </c>
      <c r="I1469" t="s">
        <v>32</v>
      </c>
      <c r="J1469" t="s">
        <v>21</v>
      </c>
      <c r="K1469" t="s">
        <v>21</v>
      </c>
      <c r="L1469" t="s">
        <v>24</v>
      </c>
      <c r="M1469" t="s">
        <v>21</v>
      </c>
      <c r="N1469" t="s">
        <v>34</v>
      </c>
      <c r="O1469" s="1">
        <v>61.68</v>
      </c>
      <c r="P1469" s="1">
        <v>4026.83</v>
      </c>
      <c r="Q1469">
        <v>5</v>
      </c>
      <c r="R1469" t="s">
        <v>21</v>
      </c>
      <c r="S1469" t="str">
        <f>IF(ChurnData[[#This Row],[MonthlyCharges]]&lt;=30,"1. Up to 30",IF(ChurnData[[#This Row],[MonthlyCharges]]&lt;=50,"2. 31-50",IF(ChurnData[[#This Row],[MonthlyCharges]]&lt;=70,"3. 51-70",IF(ChurnData[[#This Row],[MonthlyCharges]]&lt;=90,"4. 71-90","5. Over 90"))))</f>
        <v>3. 51-70</v>
      </c>
      <c r="T1469" t="str">
        <f>IF(AND(ChurnData[[#This Row],[Contract]]="Month-to-month",ChurnData[[#This Row],[InternetService]]="Fiber optic",ChurnData[[#This Row],[TenureMonths]]&lt;=11),"High-risk","Other")</f>
        <v>Other</v>
      </c>
      <c r="U1469" t="str">
        <f>IF(ChurnData[[#This Row],[TenureMonths]]&lt;=11,"0-11",IF(ChurnData[[#This Row],[TenureMonths]]&lt;=23,"12-23",IF(ChurnData[[#This Row],[TenureMonths]]&lt;=35,"24-35",IF(ChurnData[[#This Row],[TenureMonths]]&lt;=47,"36-47",IF(ChurnData[[#This Row],[TenureMonths]]&lt;=59,"48-59","60-72")))))</f>
        <v>60-72</v>
      </c>
      <c r="V1469">
        <f>IF(ChurnData[[#This Row],[Churn]]="Yes",1,0)</f>
        <v>0</v>
      </c>
    </row>
    <row r="1470" spans="1:22" x14ac:dyDescent="0.35">
      <c r="A1470" t="s">
        <v>1518</v>
      </c>
      <c r="B1470" t="s">
        <v>19</v>
      </c>
      <c r="C1470">
        <v>0</v>
      </c>
      <c r="D1470" t="s">
        <v>21</v>
      </c>
      <c r="E1470" t="s">
        <v>21</v>
      </c>
      <c r="F1470" t="s">
        <v>75</v>
      </c>
      <c r="G1470" s="2">
        <v>44</v>
      </c>
      <c r="H1470" t="s">
        <v>20</v>
      </c>
      <c r="I1470" t="s">
        <v>21</v>
      </c>
      <c r="J1470" t="s">
        <v>28</v>
      </c>
      <c r="K1470" t="s">
        <v>28</v>
      </c>
      <c r="L1470" t="s">
        <v>33</v>
      </c>
      <c r="M1470" t="s">
        <v>20</v>
      </c>
      <c r="N1470" t="s">
        <v>25</v>
      </c>
      <c r="O1470" s="1">
        <v>30.13</v>
      </c>
      <c r="P1470" s="1">
        <v>1298.6600000000001</v>
      </c>
      <c r="Q1470">
        <v>2</v>
      </c>
      <c r="R1470" t="s">
        <v>21</v>
      </c>
      <c r="S1470" t="str">
        <f>IF(ChurnData[[#This Row],[MonthlyCharges]]&lt;=30,"1. Up to 30",IF(ChurnData[[#This Row],[MonthlyCharges]]&lt;=50,"2. 31-50",IF(ChurnData[[#This Row],[MonthlyCharges]]&lt;=70,"3. 51-70",IF(ChurnData[[#This Row],[MonthlyCharges]]&lt;=90,"4. 71-90","5. Over 90"))))</f>
        <v>2. 31-50</v>
      </c>
      <c r="T1470" t="str">
        <f>IF(AND(ChurnData[[#This Row],[Contract]]="Month-to-month",ChurnData[[#This Row],[InternetService]]="Fiber optic",ChurnData[[#This Row],[TenureMonths]]&lt;=11),"High-risk","Other")</f>
        <v>Other</v>
      </c>
      <c r="U1470" t="str">
        <f>IF(ChurnData[[#This Row],[TenureMonths]]&lt;=11,"0-11",IF(ChurnData[[#This Row],[TenureMonths]]&lt;=23,"12-23",IF(ChurnData[[#This Row],[TenureMonths]]&lt;=35,"24-35",IF(ChurnData[[#This Row],[TenureMonths]]&lt;=47,"36-47",IF(ChurnData[[#This Row],[TenureMonths]]&lt;=59,"48-59","60-72")))))</f>
        <v>36-47</v>
      </c>
      <c r="V1470">
        <f>IF(ChurnData[[#This Row],[Churn]]="Yes",1,0)</f>
        <v>0</v>
      </c>
    </row>
    <row r="1471" spans="1:22" x14ac:dyDescent="0.35">
      <c r="A1471" t="s">
        <v>1519</v>
      </c>
      <c r="B1471" t="s">
        <v>36</v>
      </c>
      <c r="C1471">
        <v>0</v>
      </c>
      <c r="D1471" t="s">
        <v>20</v>
      </c>
      <c r="E1471" t="s">
        <v>21</v>
      </c>
      <c r="F1471" t="s">
        <v>39</v>
      </c>
      <c r="G1471" s="2">
        <v>43</v>
      </c>
      <c r="H1471" t="s">
        <v>20</v>
      </c>
      <c r="I1471" t="s">
        <v>32</v>
      </c>
      <c r="J1471" t="s">
        <v>20</v>
      </c>
      <c r="K1471" t="s">
        <v>20</v>
      </c>
      <c r="L1471" t="s">
        <v>33</v>
      </c>
      <c r="M1471" t="s">
        <v>20</v>
      </c>
      <c r="N1471" t="s">
        <v>25</v>
      </c>
      <c r="O1471" s="1">
        <v>58.77</v>
      </c>
      <c r="P1471" s="1">
        <v>2520.0700000000002</v>
      </c>
      <c r="Q1471">
        <v>0</v>
      </c>
      <c r="R1471" t="s">
        <v>21</v>
      </c>
      <c r="S1471" t="str">
        <f>IF(ChurnData[[#This Row],[MonthlyCharges]]&lt;=30,"1. Up to 30",IF(ChurnData[[#This Row],[MonthlyCharges]]&lt;=50,"2. 31-50",IF(ChurnData[[#This Row],[MonthlyCharges]]&lt;=70,"3. 51-70",IF(ChurnData[[#This Row],[MonthlyCharges]]&lt;=90,"4. 71-90","5. Over 90"))))</f>
        <v>3. 51-70</v>
      </c>
      <c r="T1471" t="str">
        <f>IF(AND(ChurnData[[#This Row],[Contract]]="Month-to-month",ChurnData[[#This Row],[InternetService]]="Fiber optic",ChurnData[[#This Row],[TenureMonths]]&lt;=11),"High-risk","Other")</f>
        <v>Other</v>
      </c>
      <c r="U1471" t="str">
        <f>IF(ChurnData[[#This Row],[TenureMonths]]&lt;=11,"0-11",IF(ChurnData[[#This Row],[TenureMonths]]&lt;=23,"12-23",IF(ChurnData[[#This Row],[TenureMonths]]&lt;=35,"24-35",IF(ChurnData[[#This Row],[TenureMonths]]&lt;=47,"36-47",IF(ChurnData[[#This Row],[TenureMonths]]&lt;=59,"48-59","60-72")))))</f>
        <v>36-47</v>
      </c>
      <c r="V1471">
        <f>IF(ChurnData[[#This Row],[Churn]]="Yes",1,0)</f>
        <v>0</v>
      </c>
    </row>
    <row r="1472" spans="1:22" x14ac:dyDescent="0.35">
      <c r="A1472" t="s">
        <v>1520</v>
      </c>
      <c r="B1472" t="s">
        <v>36</v>
      </c>
      <c r="C1472">
        <v>0</v>
      </c>
      <c r="D1472" t="s">
        <v>20</v>
      </c>
      <c r="E1472" t="s">
        <v>21</v>
      </c>
      <c r="F1472" t="s">
        <v>56</v>
      </c>
      <c r="G1472" s="2">
        <v>19</v>
      </c>
      <c r="H1472" t="s">
        <v>20</v>
      </c>
      <c r="I1472" t="s">
        <v>23</v>
      </c>
      <c r="J1472" t="s">
        <v>20</v>
      </c>
      <c r="K1472" t="s">
        <v>21</v>
      </c>
      <c r="L1472" t="s">
        <v>33</v>
      </c>
      <c r="M1472" t="s">
        <v>20</v>
      </c>
      <c r="N1472" t="s">
        <v>43</v>
      </c>
      <c r="O1472" s="1">
        <v>89.01</v>
      </c>
      <c r="P1472" s="1">
        <v>1655.95</v>
      </c>
      <c r="Q1472">
        <v>2</v>
      </c>
      <c r="R1472" t="s">
        <v>20</v>
      </c>
      <c r="S1472" t="str">
        <f>IF(ChurnData[[#This Row],[MonthlyCharges]]&lt;=30,"1. Up to 30",IF(ChurnData[[#This Row],[MonthlyCharges]]&lt;=50,"2. 31-50",IF(ChurnData[[#This Row],[MonthlyCharges]]&lt;=70,"3. 51-70",IF(ChurnData[[#This Row],[MonthlyCharges]]&lt;=90,"4. 71-90","5. Over 90"))))</f>
        <v>4. 71-90</v>
      </c>
      <c r="T1472" t="str">
        <f>IF(AND(ChurnData[[#This Row],[Contract]]="Month-to-month",ChurnData[[#This Row],[InternetService]]="Fiber optic",ChurnData[[#This Row],[TenureMonths]]&lt;=11),"High-risk","Other")</f>
        <v>Other</v>
      </c>
      <c r="U1472" t="str">
        <f>IF(ChurnData[[#This Row],[TenureMonths]]&lt;=11,"0-11",IF(ChurnData[[#This Row],[TenureMonths]]&lt;=23,"12-23",IF(ChurnData[[#This Row],[TenureMonths]]&lt;=35,"24-35",IF(ChurnData[[#This Row],[TenureMonths]]&lt;=47,"36-47",IF(ChurnData[[#This Row],[TenureMonths]]&lt;=59,"48-59","60-72")))))</f>
        <v>12-23</v>
      </c>
      <c r="V1472">
        <f>IF(ChurnData[[#This Row],[Churn]]="Yes",1,0)</f>
        <v>1</v>
      </c>
    </row>
    <row r="1473" spans="1:22" x14ac:dyDescent="0.35">
      <c r="A1473" t="s">
        <v>1521</v>
      </c>
      <c r="B1473" t="s">
        <v>19</v>
      </c>
      <c r="C1473">
        <v>0</v>
      </c>
      <c r="D1473" t="s">
        <v>20</v>
      </c>
      <c r="E1473" t="s">
        <v>21</v>
      </c>
      <c r="F1473" t="s">
        <v>58</v>
      </c>
      <c r="G1473" s="2">
        <v>45</v>
      </c>
      <c r="H1473" t="s">
        <v>20</v>
      </c>
      <c r="I1473" t="s">
        <v>32</v>
      </c>
      <c r="J1473" t="s">
        <v>21</v>
      </c>
      <c r="K1473" t="s">
        <v>20</v>
      </c>
      <c r="L1473" t="s">
        <v>24</v>
      </c>
      <c r="M1473" t="s">
        <v>20</v>
      </c>
      <c r="N1473" t="s">
        <v>34</v>
      </c>
      <c r="O1473" s="1">
        <v>69.86</v>
      </c>
      <c r="P1473" s="1">
        <v>3201.56</v>
      </c>
      <c r="Q1473">
        <v>0</v>
      </c>
      <c r="R1473" t="s">
        <v>21</v>
      </c>
      <c r="S1473" t="str">
        <f>IF(ChurnData[[#This Row],[MonthlyCharges]]&lt;=30,"1. Up to 30",IF(ChurnData[[#This Row],[MonthlyCharges]]&lt;=50,"2. 31-50",IF(ChurnData[[#This Row],[MonthlyCharges]]&lt;=70,"3. 51-70",IF(ChurnData[[#This Row],[MonthlyCharges]]&lt;=90,"4. 71-90","5. Over 90"))))</f>
        <v>3. 51-70</v>
      </c>
      <c r="T1473" t="str">
        <f>IF(AND(ChurnData[[#This Row],[Contract]]="Month-to-month",ChurnData[[#This Row],[InternetService]]="Fiber optic",ChurnData[[#This Row],[TenureMonths]]&lt;=11),"High-risk","Other")</f>
        <v>Other</v>
      </c>
      <c r="U1473" t="str">
        <f>IF(ChurnData[[#This Row],[TenureMonths]]&lt;=11,"0-11",IF(ChurnData[[#This Row],[TenureMonths]]&lt;=23,"12-23",IF(ChurnData[[#This Row],[TenureMonths]]&lt;=35,"24-35",IF(ChurnData[[#This Row],[TenureMonths]]&lt;=47,"36-47",IF(ChurnData[[#This Row],[TenureMonths]]&lt;=59,"48-59","60-72")))))</f>
        <v>36-47</v>
      </c>
      <c r="V1473">
        <f>IF(ChurnData[[#This Row],[Churn]]="Yes",1,0)</f>
        <v>0</v>
      </c>
    </row>
    <row r="1474" spans="1:22" x14ac:dyDescent="0.35">
      <c r="A1474" t="s">
        <v>1522</v>
      </c>
      <c r="B1474" t="s">
        <v>19</v>
      </c>
      <c r="C1474">
        <v>0</v>
      </c>
      <c r="D1474" t="s">
        <v>21</v>
      </c>
      <c r="E1474" t="s">
        <v>21</v>
      </c>
      <c r="F1474" t="s">
        <v>75</v>
      </c>
      <c r="G1474" s="2">
        <v>26</v>
      </c>
      <c r="H1474" t="s">
        <v>20</v>
      </c>
      <c r="I1474" t="s">
        <v>23</v>
      </c>
      <c r="J1474" t="s">
        <v>21</v>
      </c>
      <c r="K1474" t="s">
        <v>21</v>
      </c>
      <c r="L1474" t="s">
        <v>29</v>
      </c>
      <c r="M1474" t="s">
        <v>21</v>
      </c>
      <c r="N1474" t="s">
        <v>25</v>
      </c>
      <c r="O1474" s="1">
        <v>87.9</v>
      </c>
      <c r="P1474" s="1">
        <v>2276.6</v>
      </c>
      <c r="Q1474">
        <v>3</v>
      </c>
      <c r="R1474" t="s">
        <v>20</v>
      </c>
      <c r="S1474" t="str">
        <f>IF(ChurnData[[#This Row],[MonthlyCharges]]&lt;=30,"1. Up to 30",IF(ChurnData[[#This Row],[MonthlyCharges]]&lt;=50,"2. 31-50",IF(ChurnData[[#This Row],[MonthlyCharges]]&lt;=70,"3. 51-70",IF(ChurnData[[#This Row],[MonthlyCharges]]&lt;=90,"4. 71-90","5. Over 90"))))</f>
        <v>4. 71-90</v>
      </c>
      <c r="T1474" t="str">
        <f>IF(AND(ChurnData[[#This Row],[Contract]]="Month-to-month",ChurnData[[#This Row],[InternetService]]="Fiber optic",ChurnData[[#This Row],[TenureMonths]]&lt;=11),"High-risk","Other")</f>
        <v>Other</v>
      </c>
      <c r="U1474" t="str">
        <f>IF(ChurnData[[#This Row],[TenureMonths]]&lt;=11,"0-11",IF(ChurnData[[#This Row],[TenureMonths]]&lt;=23,"12-23",IF(ChurnData[[#This Row],[TenureMonths]]&lt;=35,"24-35",IF(ChurnData[[#This Row],[TenureMonths]]&lt;=47,"36-47",IF(ChurnData[[#This Row],[TenureMonths]]&lt;=59,"48-59","60-72")))))</f>
        <v>24-35</v>
      </c>
      <c r="V1474">
        <f>IF(ChurnData[[#This Row],[Churn]]="Yes",1,0)</f>
        <v>1</v>
      </c>
    </row>
    <row r="1475" spans="1:22" x14ac:dyDescent="0.35">
      <c r="A1475" t="s">
        <v>1523</v>
      </c>
      <c r="B1475" t="s">
        <v>36</v>
      </c>
      <c r="C1475">
        <v>0</v>
      </c>
      <c r="D1475" t="s">
        <v>20</v>
      </c>
      <c r="E1475" t="s">
        <v>21</v>
      </c>
      <c r="F1475" t="s">
        <v>39</v>
      </c>
      <c r="G1475" s="2">
        <v>54</v>
      </c>
      <c r="H1475" t="s">
        <v>20</v>
      </c>
      <c r="I1475" t="s">
        <v>23</v>
      </c>
      <c r="J1475" t="s">
        <v>21</v>
      </c>
      <c r="K1475" t="s">
        <v>21</v>
      </c>
      <c r="L1475" t="s">
        <v>24</v>
      </c>
      <c r="M1475" t="s">
        <v>21</v>
      </c>
      <c r="N1475" t="s">
        <v>34</v>
      </c>
      <c r="O1475" s="1">
        <v>82.37</v>
      </c>
      <c r="P1475" s="1">
        <v>4561.8100000000004</v>
      </c>
      <c r="Q1475">
        <v>2</v>
      </c>
      <c r="R1475" t="s">
        <v>21</v>
      </c>
      <c r="S1475" t="str">
        <f>IF(ChurnData[[#This Row],[MonthlyCharges]]&lt;=30,"1. Up to 30",IF(ChurnData[[#This Row],[MonthlyCharges]]&lt;=50,"2. 31-50",IF(ChurnData[[#This Row],[MonthlyCharges]]&lt;=70,"3. 51-70",IF(ChurnData[[#This Row],[MonthlyCharges]]&lt;=90,"4. 71-90","5. Over 90"))))</f>
        <v>4. 71-90</v>
      </c>
      <c r="T1475" t="str">
        <f>IF(AND(ChurnData[[#This Row],[Contract]]="Month-to-month",ChurnData[[#This Row],[InternetService]]="Fiber optic",ChurnData[[#This Row],[TenureMonths]]&lt;=11),"High-risk","Other")</f>
        <v>Other</v>
      </c>
      <c r="U1475" t="str">
        <f>IF(ChurnData[[#This Row],[TenureMonths]]&lt;=11,"0-11",IF(ChurnData[[#This Row],[TenureMonths]]&lt;=23,"12-23",IF(ChurnData[[#This Row],[TenureMonths]]&lt;=35,"24-35",IF(ChurnData[[#This Row],[TenureMonths]]&lt;=47,"36-47",IF(ChurnData[[#This Row],[TenureMonths]]&lt;=59,"48-59","60-72")))))</f>
        <v>48-59</v>
      </c>
      <c r="V1475">
        <f>IF(ChurnData[[#This Row],[Churn]]="Yes",1,0)</f>
        <v>0</v>
      </c>
    </row>
    <row r="1476" spans="1:22" x14ac:dyDescent="0.35">
      <c r="A1476" t="s">
        <v>1524</v>
      </c>
      <c r="B1476" t="s">
        <v>36</v>
      </c>
      <c r="C1476">
        <v>0</v>
      </c>
      <c r="D1476" t="s">
        <v>20</v>
      </c>
      <c r="E1476" t="s">
        <v>21</v>
      </c>
      <c r="F1476" t="s">
        <v>37</v>
      </c>
      <c r="G1476" s="2">
        <v>44</v>
      </c>
      <c r="H1476" t="s">
        <v>20</v>
      </c>
      <c r="I1476" t="s">
        <v>23</v>
      </c>
      <c r="J1476" t="s">
        <v>20</v>
      </c>
      <c r="K1476" t="s">
        <v>20</v>
      </c>
      <c r="L1476" t="s">
        <v>29</v>
      </c>
      <c r="M1476" t="s">
        <v>20</v>
      </c>
      <c r="N1476" t="s">
        <v>34</v>
      </c>
      <c r="O1476" s="1">
        <v>87.11</v>
      </c>
      <c r="P1476" s="1">
        <v>3788.65</v>
      </c>
      <c r="Q1476">
        <v>0</v>
      </c>
      <c r="R1476" t="s">
        <v>21</v>
      </c>
      <c r="S1476" t="str">
        <f>IF(ChurnData[[#This Row],[MonthlyCharges]]&lt;=30,"1. Up to 30",IF(ChurnData[[#This Row],[MonthlyCharges]]&lt;=50,"2. 31-50",IF(ChurnData[[#This Row],[MonthlyCharges]]&lt;=70,"3. 51-70",IF(ChurnData[[#This Row],[MonthlyCharges]]&lt;=90,"4. 71-90","5. Over 90"))))</f>
        <v>4. 71-90</v>
      </c>
      <c r="T1476" t="str">
        <f>IF(AND(ChurnData[[#This Row],[Contract]]="Month-to-month",ChurnData[[#This Row],[InternetService]]="Fiber optic",ChurnData[[#This Row],[TenureMonths]]&lt;=11),"High-risk","Other")</f>
        <v>Other</v>
      </c>
      <c r="U1476" t="str">
        <f>IF(ChurnData[[#This Row],[TenureMonths]]&lt;=11,"0-11",IF(ChurnData[[#This Row],[TenureMonths]]&lt;=23,"12-23",IF(ChurnData[[#This Row],[TenureMonths]]&lt;=35,"24-35",IF(ChurnData[[#This Row],[TenureMonths]]&lt;=47,"36-47",IF(ChurnData[[#This Row],[TenureMonths]]&lt;=59,"48-59","60-72")))))</f>
        <v>36-47</v>
      </c>
      <c r="V1476">
        <f>IF(ChurnData[[#This Row],[Churn]]="Yes",1,0)</f>
        <v>0</v>
      </c>
    </row>
    <row r="1477" spans="1:22" x14ac:dyDescent="0.35">
      <c r="A1477" t="s">
        <v>1525</v>
      </c>
      <c r="B1477" t="s">
        <v>19</v>
      </c>
      <c r="C1477">
        <v>0</v>
      </c>
      <c r="D1477" t="s">
        <v>20</v>
      </c>
      <c r="E1477" t="s">
        <v>21</v>
      </c>
      <c r="F1477" t="s">
        <v>75</v>
      </c>
      <c r="G1477" s="2">
        <v>25</v>
      </c>
      <c r="H1477" t="s">
        <v>20</v>
      </c>
      <c r="I1477" t="s">
        <v>23</v>
      </c>
      <c r="J1477" t="s">
        <v>20</v>
      </c>
      <c r="K1477" t="s">
        <v>21</v>
      </c>
      <c r="L1477" t="s">
        <v>29</v>
      </c>
      <c r="M1477" t="s">
        <v>21</v>
      </c>
      <c r="N1477" t="s">
        <v>30</v>
      </c>
      <c r="O1477" s="1">
        <v>86.65</v>
      </c>
      <c r="P1477" s="1">
        <v>2113.61</v>
      </c>
      <c r="Q1477">
        <v>3</v>
      </c>
      <c r="R1477" t="s">
        <v>21</v>
      </c>
      <c r="S1477" t="str">
        <f>IF(ChurnData[[#This Row],[MonthlyCharges]]&lt;=30,"1. Up to 30",IF(ChurnData[[#This Row],[MonthlyCharges]]&lt;=50,"2. 31-50",IF(ChurnData[[#This Row],[MonthlyCharges]]&lt;=70,"3. 51-70",IF(ChurnData[[#This Row],[MonthlyCharges]]&lt;=90,"4. 71-90","5. Over 90"))))</f>
        <v>4. 71-90</v>
      </c>
      <c r="T1477" t="str">
        <f>IF(AND(ChurnData[[#This Row],[Contract]]="Month-to-month",ChurnData[[#This Row],[InternetService]]="Fiber optic",ChurnData[[#This Row],[TenureMonths]]&lt;=11),"High-risk","Other")</f>
        <v>Other</v>
      </c>
      <c r="U1477" t="str">
        <f>IF(ChurnData[[#This Row],[TenureMonths]]&lt;=11,"0-11",IF(ChurnData[[#This Row],[TenureMonths]]&lt;=23,"12-23",IF(ChurnData[[#This Row],[TenureMonths]]&lt;=35,"24-35",IF(ChurnData[[#This Row],[TenureMonths]]&lt;=47,"36-47",IF(ChurnData[[#This Row],[TenureMonths]]&lt;=59,"48-59","60-72")))))</f>
        <v>24-35</v>
      </c>
      <c r="V1477">
        <f>IF(ChurnData[[#This Row],[Churn]]="Yes",1,0)</f>
        <v>0</v>
      </c>
    </row>
    <row r="1478" spans="1:22" x14ac:dyDescent="0.35">
      <c r="A1478" t="s">
        <v>1526</v>
      </c>
      <c r="B1478" t="s">
        <v>36</v>
      </c>
      <c r="C1478">
        <v>0</v>
      </c>
      <c r="D1478" t="s">
        <v>20</v>
      </c>
      <c r="E1478" t="s">
        <v>21</v>
      </c>
      <c r="F1478" t="s">
        <v>65</v>
      </c>
      <c r="G1478" s="2">
        <v>44</v>
      </c>
      <c r="H1478" t="s">
        <v>21</v>
      </c>
      <c r="I1478" t="s">
        <v>32</v>
      </c>
      <c r="J1478" t="s">
        <v>21</v>
      </c>
      <c r="K1478" t="s">
        <v>20</v>
      </c>
      <c r="L1478" t="s">
        <v>24</v>
      </c>
      <c r="M1478" t="s">
        <v>21</v>
      </c>
      <c r="N1478" t="s">
        <v>30</v>
      </c>
      <c r="O1478" s="1">
        <v>43.92</v>
      </c>
      <c r="P1478" s="1">
        <v>1896.52</v>
      </c>
      <c r="Q1478">
        <v>1</v>
      </c>
      <c r="R1478" t="s">
        <v>21</v>
      </c>
      <c r="S1478" t="str">
        <f>IF(ChurnData[[#This Row],[MonthlyCharges]]&lt;=30,"1. Up to 30",IF(ChurnData[[#This Row],[MonthlyCharges]]&lt;=50,"2. 31-50",IF(ChurnData[[#This Row],[MonthlyCharges]]&lt;=70,"3. 51-70",IF(ChurnData[[#This Row],[MonthlyCharges]]&lt;=90,"4. 71-90","5. Over 90"))))</f>
        <v>2. 31-50</v>
      </c>
      <c r="T1478" t="str">
        <f>IF(AND(ChurnData[[#This Row],[Contract]]="Month-to-month",ChurnData[[#This Row],[InternetService]]="Fiber optic",ChurnData[[#This Row],[TenureMonths]]&lt;=11),"High-risk","Other")</f>
        <v>Other</v>
      </c>
      <c r="U1478" t="str">
        <f>IF(ChurnData[[#This Row],[TenureMonths]]&lt;=11,"0-11",IF(ChurnData[[#This Row],[TenureMonths]]&lt;=23,"12-23",IF(ChurnData[[#This Row],[TenureMonths]]&lt;=35,"24-35",IF(ChurnData[[#This Row],[TenureMonths]]&lt;=47,"36-47",IF(ChurnData[[#This Row],[TenureMonths]]&lt;=59,"48-59","60-72")))))</f>
        <v>36-47</v>
      </c>
      <c r="V1478">
        <f>IF(ChurnData[[#This Row],[Churn]]="Yes",1,0)</f>
        <v>0</v>
      </c>
    </row>
    <row r="1479" spans="1:22" x14ac:dyDescent="0.35">
      <c r="A1479" t="s">
        <v>1527</v>
      </c>
      <c r="B1479" t="s">
        <v>19</v>
      </c>
      <c r="C1479">
        <v>0</v>
      </c>
      <c r="D1479" t="s">
        <v>21</v>
      </c>
      <c r="E1479" t="s">
        <v>21</v>
      </c>
      <c r="F1479" t="s">
        <v>45</v>
      </c>
      <c r="G1479" s="2">
        <v>58</v>
      </c>
      <c r="H1479" t="s">
        <v>20</v>
      </c>
      <c r="I1479" t="s">
        <v>21</v>
      </c>
      <c r="J1479" t="s">
        <v>28</v>
      </c>
      <c r="K1479" t="s">
        <v>28</v>
      </c>
      <c r="L1479" t="s">
        <v>24</v>
      </c>
      <c r="M1479" t="s">
        <v>21</v>
      </c>
      <c r="N1479" t="s">
        <v>43</v>
      </c>
      <c r="O1479" s="1">
        <v>31.32</v>
      </c>
      <c r="P1479" s="1">
        <v>1803.3</v>
      </c>
      <c r="Q1479">
        <v>0</v>
      </c>
      <c r="R1479" t="s">
        <v>21</v>
      </c>
      <c r="S1479" t="str">
        <f>IF(ChurnData[[#This Row],[MonthlyCharges]]&lt;=30,"1. Up to 30",IF(ChurnData[[#This Row],[MonthlyCharges]]&lt;=50,"2. 31-50",IF(ChurnData[[#This Row],[MonthlyCharges]]&lt;=70,"3. 51-70",IF(ChurnData[[#This Row],[MonthlyCharges]]&lt;=90,"4. 71-90","5. Over 90"))))</f>
        <v>2. 31-50</v>
      </c>
      <c r="T1479" t="str">
        <f>IF(AND(ChurnData[[#This Row],[Contract]]="Month-to-month",ChurnData[[#This Row],[InternetService]]="Fiber optic",ChurnData[[#This Row],[TenureMonths]]&lt;=11),"High-risk","Other")</f>
        <v>Other</v>
      </c>
      <c r="U1479" t="str">
        <f>IF(ChurnData[[#This Row],[TenureMonths]]&lt;=11,"0-11",IF(ChurnData[[#This Row],[TenureMonths]]&lt;=23,"12-23",IF(ChurnData[[#This Row],[TenureMonths]]&lt;=35,"24-35",IF(ChurnData[[#This Row],[TenureMonths]]&lt;=47,"36-47",IF(ChurnData[[#This Row],[TenureMonths]]&lt;=59,"48-59","60-72")))))</f>
        <v>48-59</v>
      </c>
      <c r="V1479">
        <f>IF(ChurnData[[#This Row],[Churn]]="Yes",1,0)</f>
        <v>0</v>
      </c>
    </row>
    <row r="1480" spans="1:22" x14ac:dyDescent="0.35">
      <c r="A1480" t="s">
        <v>1528</v>
      </c>
      <c r="B1480" t="s">
        <v>36</v>
      </c>
      <c r="C1480">
        <v>0</v>
      </c>
      <c r="D1480" t="s">
        <v>21</v>
      </c>
      <c r="E1480" t="s">
        <v>21</v>
      </c>
      <c r="F1480" t="s">
        <v>56</v>
      </c>
      <c r="G1480" s="2">
        <v>7</v>
      </c>
      <c r="H1480" t="s">
        <v>20</v>
      </c>
      <c r="I1480" t="s">
        <v>32</v>
      </c>
      <c r="J1480" t="s">
        <v>20</v>
      </c>
      <c r="K1480" t="s">
        <v>20</v>
      </c>
      <c r="L1480" t="s">
        <v>33</v>
      </c>
      <c r="M1480" t="s">
        <v>20</v>
      </c>
      <c r="N1480" t="s">
        <v>34</v>
      </c>
      <c r="O1480" s="1">
        <v>60.06</v>
      </c>
      <c r="P1480" s="1">
        <v>416.33</v>
      </c>
      <c r="Q1480">
        <v>0</v>
      </c>
      <c r="R1480" t="s">
        <v>21</v>
      </c>
      <c r="S1480" t="str">
        <f>IF(ChurnData[[#This Row],[MonthlyCharges]]&lt;=30,"1. Up to 30",IF(ChurnData[[#This Row],[MonthlyCharges]]&lt;=50,"2. 31-50",IF(ChurnData[[#This Row],[MonthlyCharges]]&lt;=70,"3. 51-70",IF(ChurnData[[#This Row],[MonthlyCharges]]&lt;=90,"4. 71-90","5. Over 90"))))</f>
        <v>3. 51-70</v>
      </c>
      <c r="T1480" t="str">
        <f>IF(AND(ChurnData[[#This Row],[Contract]]="Month-to-month",ChurnData[[#This Row],[InternetService]]="Fiber optic",ChurnData[[#This Row],[TenureMonths]]&lt;=11),"High-risk","Other")</f>
        <v>Other</v>
      </c>
      <c r="U1480" t="str">
        <f>IF(ChurnData[[#This Row],[TenureMonths]]&lt;=11,"0-11",IF(ChurnData[[#This Row],[TenureMonths]]&lt;=23,"12-23",IF(ChurnData[[#This Row],[TenureMonths]]&lt;=35,"24-35",IF(ChurnData[[#This Row],[TenureMonths]]&lt;=47,"36-47",IF(ChurnData[[#This Row],[TenureMonths]]&lt;=59,"48-59","60-72")))))</f>
        <v>0-11</v>
      </c>
      <c r="V1480">
        <f>IF(ChurnData[[#This Row],[Churn]]="Yes",1,0)</f>
        <v>0</v>
      </c>
    </row>
    <row r="1481" spans="1:22" x14ac:dyDescent="0.35">
      <c r="A1481" t="s">
        <v>1529</v>
      </c>
      <c r="B1481" t="s">
        <v>19</v>
      </c>
      <c r="C1481">
        <v>0</v>
      </c>
      <c r="D1481" t="s">
        <v>21</v>
      </c>
      <c r="E1481" t="s">
        <v>21</v>
      </c>
      <c r="F1481" t="s">
        <v>49</v>
      </c>
      <c r="G1481" s="2">
        <v>7</v>
      </c>
      <c r="H1481" t="s">
        <v>20</v>
      </c>
      <c r="I1481" t="s">
        <v>32</v>
      </c>
      <c r="J1481" t="s">
        <v>21</v>
      </c>
      <c r="K1481" t="s">
        <v>20</v>
      </c>
      <c r="L1481" t="s">
        <v>33</v>
      </c>
      <c r="M1481" t="s">
        <v>21</v>
      </c>
      <c r="N1481" t="s">
        <v>43</v>
      </c>
      <c r="O1481" s="1">
        <v>62.48</v>
      </c>
      <c r="P1481" s="1">
        <v>449.35</v>
      </c>
      <c r="Q1481">
        <v>2</v>
      </c>
      <c r="R1481" t="s">
        <v>20</v>
      </c>
      <c r="S1481" t="str">
        <f>IF(ChurnData[[#This Row],[MonthlyCharges]]&lt;=30,"1. Up to 30",IF(ChurnData[[#This Row],[MonthlyCharges]]&lt;=50,"2. 31-50",IF(ChurnData[[#This Row],[MonthlyCharges]]&lt;=70,"3. 51-70",IF(ChurnData[[#This Row],[MonthlyCharges]]&lt;=90,"4. 71-90","5. Over 90"))))</f>
        <v>3. 51-70</v>
      </c>
      <c r="T1481" t="str">
        <f>IF(AND(ChurnData[[#This Row],[Contract]]="Month-to-month",ChurnData[[#This Row],[InternetService]]="Fiber optic",ChurnData[[#This Row],[TenureMonths]]&lt;=11),"High-risk","Other")</f>
        <v>Other</v>
      </c>
      <c r="U1481" t="str">
        <f>IF(ChurnData[[#This Row],[TenureMonths]]&lt;=11,"0-11",IF(ChurnData[[#This Row],[TenureMonths]]&lt;=23,"12-23",IF(ChurnData[[#This Row],[TenureMonths]]&lt;=35,"24-35",IF(ChurnData[[#This Row],[TenureMonths]]&lt;=47,"36-47",IF(ChurnData[[#This Row],[TenureMonths]]&lt;=59,"48-59","60-72")))))</f>
        <v>0-11</v>
      </c>
      <c r="V1481">
        <f>IF(ChurnData[[#This Row],[Churn]]="Yes",1,0)</f>
        <v>1</v>
      </c>
    </row>
    <row r="1482" spans="1:22" x14ac:dyDescent="0.35">
      <c r="A1482" t="s">
        <v>1530</v>
      </c>
      <c r="B1482" t="s">
        <v>36</v>
      </c>
      <c r="C1482">
        <v>0</v>
      </c>
      <c r="D1482" t="s">
        <v>21</v>
      </c>
      <c r="E1482" t="s">
        <v>21</v>
      </c>
      <c r="F1482" t="s">
        <v>58</v>
      </c>
      <c r="G1482" s="2">
        <v>6</v>
      </c>
      <c r="H1482" t="s">
        <v>20</v>
      </c>
      <c r="I1482" t="s">
        <v>21</v>
      </c>
      <c r="J1482" t="s">
        <v>28</v>
      </c>
      <c r="K1482" t="s">
        <v>28</v>
      </c>
      <c r="L1482" t="s">
        <v>33</v>
      </c>
      <c r="M1482" t="s">
        <v>20</v>
      </c>
      <c r="N1482" t="s">
        <v>25</v>
      </c>
      <c r="O1482" s="1">
        <v>27.78</v>
      </c>
      <c r="P1482" s="1">
        <v>169.28</v>
      </c>
      <c r="Q1482">
        <v>1</v>
      </c>
      <c r="R1482" t="s">
        <v>20</v>
      </c>
      <c r="S1482" t="str">
        <f>IF(ChurnData[[#This Row],[MonthlyCharges]]&lt;=30,"1. Up to 30",IF(ChurnData[[#This Row],[MonthlyCharges]]&lt;=50,"2. 31-50",IF(ChurnData[[#This Row],[MonthlyCharges]]&lt;=70,"3. 51-70",IF(ChurnData[[#This Row],[MonthlyCharges]]&lt;=90,"4. 71-90","5. Over 90"))))</f>
        <v>1. Up to 30</v>
      </c>
      <c r="T1482" t="str">
        <f>IF(AND(ChurnData[[#This Row],[Contract]]="Month-to-month",ChurnData[[#This Row],[InternetService]]="Fiber optic",ChurnData[[#This Row],[TenureMonths]]&lt;=11),"High-risk","Other")</f>
        <v>Other</v>
      </c>
      <c r="U1482" t="str">
        <f>IF(ChurnData[[#This Row],[TenureMonths]]&lt;=11,"0-11",IF(ChurnData[[#This Row],[TenureMonths]]&lt;=23,"12-23",IF(ChurnData[[#This Row],[TenureMonths]]&lt;=35,"24-35",IF(ChurnData[[#This Row],[TenureMonths]]&lt;=47,"36-47",IF(ChurnData[[#This Row],[TenureMonths]]&lt;=59,"48-59","60-72")))))</f>
        <v>0-11</v>
      </c>
      <c r="V1482">
        <f>IF(ChurnData[[#This Row],[Churn]]="Yes",1,0)</f>
        <v>1</v>
      </c>
    </row>
    <row r="1483" spans="1:22" x14ac:dyDescent="0.35">
      <c r="A1483" t="s">
        <v>1531</v>
      </c>
      <c r="B1483" t="s">
        <v>19</v>
      </c>
      <c r="C1483">
        <v>0</v>
      </c>
      <c r="D1483" t="s">
        <v>20</v>
      </c>
      <c r="E1483" t="s">
        <v>21</v>
      </c>
      <c r="F1483" t="s">
        <v>39</v>
      </c>
      <c r="G1483" s="2">
        <v>14</v>
      </c>
      <c r="H1483" t="s">
        <v>21</v>
      </c>
      <c r="I1483" t="s">
        <v>32</v>
      </c>
      <c r="J1483" t="s">
        <v>21</v>
      </c>
      <c r="K1483" t="s">
        <v>21</v>
      </c>
      <c r="L1483" t="s">
        <v>33</v>
      </c>
      <c r="M1483" t="s">
        <v>20</v>
      </c>
      <c r="N1483" t="s">
        <v>25</v>
      </c>
      <c r="O1483" s="1">
        <v>48.2</v>
      </c>
      <c r="P1483" s="1">
        <v>679.67</v>
      </c>
      <c r="Q1483">
        <v>3</v>
      </c>
      <c r="R1483" t="s">
        <v>20</v>
      </c>
      <c r="S1483" t="str">
        <f>IF(ChurnData[[#This Row],[MonthlyCharges]]&lt;=30,"1. Up to 30",IF(ChurnData[[#This Row],[MonthlyCharges]]&lt;=50,"2. 31-50",IF(ChurnData[[#This Row],[MonthlyCharges]]&lt;=70,"3. 51-70",IF(ChurnData[[#This Row],[MonthlyCharges]]&lt;=90,"4. 71-90","5. Over 90"))))</f>
        <v>2. 31-50</v>
      </c>
      <c r="T1483" t="str">
        <f>IF(AND(ChurnData[[#This Row],[Contract]]="Month-to-month",ChurnData[[#This Row],[InternetService]]="Fiber optic",ChurnData[[#This Row],[TenureMonths]]&lt;=11),"High-risk","Other")</f>
        <v>Other</v>
      </c>
      <c r="U1483" t="str">
        <f>IF(ChurnData[[#This Row],[TenureMonths]]&lt;=11,"0-11",IF(ChurnData[[#This Row],[TenureMonths]]&lt;=23,"12-23",IF(ChurnData[[#This Row],[TenureMonths]]&lt;=35,"24-35",IF(ChurnData[[#This Row],[TenureMonths]]&lt;=47,"36-47",IF(ChurnData[[#This Row],[TenureMonths]]&lt;=59,"48-59","60-72")))))</f>
        <v>12-23</v>
      </c>
      <c r="V1483">
        <f>IF(ChurnData[[#This Row],[Churn]]="Yes",1,0)</f>
        <v>1</v>
      </c>
    </row>
    <row r="1484" spans="1:22" x14ac:dyDescent="0.35">
      <c r="A1484" t="s">
        <v>1532</v>
      </c>
      <c r="B1484" t="s">
        <v>36</v>
      </c>
      <c r="C1484">
        <v>0</v>
      </c>
      <c r="D1484" t="s">
        <v>21</v>
      </c>
      <c r="E1484" t="s">
        <v>21</v>
      </c>
      <c r="F1484" t="s">
        <v>56</v>
      </c>
      <c r="G1484" s="2">
        <v>21</v>
      </c>
      <c r="H1484" t="s">
        <v>20</v>
      </c>
      <c r="I1484" t="s">
        <v>32</v>
      </c>
      <c r="J1484" t="s">
        <v>21</v>
      </c>
      <c r="K1484" t="s">
        <v>21</v>
      </c>
      <c r="L1484" t="s">
        <v>33</v>
      </c>
      <c r="M1484" t="s">
        <v>20</v>
      </c>
      <c r="N1484" t="s">
        <v>30</v>
      </c>
      <c r="O1484" s="1">
        <v>50.75</v>
      </c>
      <c r="P1484" s="1">
        <v>1040.71</v>
      </c>
      <c r="Q1484">
        <v>2</v>
      </c>
      <c r="R1484" t="s">
        <v>21</v>
      </c>
      <c r="S1484" t="str">
        <f>IF(ChurnData[[#This Row],[MonthlyCharges]]&lt;=30,"1. Up to 30",IF(ChurnData[[#This Row],[MonthlyCharges]]&lt;=50,"2. 31-50",IF(ChurnData[[#This Row],[MonthlyCharges]]&lt;=70,"3. 51-70",IF(ChurnData[[#This Row],[MonthlyCharges]]&lt;=90,"4. 71-90","5. Over 90"))))</f>
        <v>3. 51-70</v>
      </c>
      <c r="T1484" t="str">
        <f>IF(AND(ChurnData[[#This Row],[Contract]]="Month-to-month",ChurnData[[#This Row],[InternetService]]="Fiber optic",ChurnData[[#This Row],[TenureMonths]]&lt;=11),"High-risk","Other")</f>
        <v>Other</v>
      </c>
      <c r="U1484" t="str">
        <f>IF(ChurnData[[#This Row],[TenureMonths]]&lt;=11,"0-11",IF(ChurnData[[#This Row],[TenureMonths]]&lt;=23,"12-23",IF(ChurnData[[#This Row],[TenureMonths]]&lt;=35,"24-35",IF(ChurnData[[#This Row],[TenureMonths]]&lt;=47,"36-47",IF(ChurnData[[#This Row],[TenureMonths]]&lt;=59,"48-59","60-72")))))</f>
        <v>12-23</v>
      </c>
      <c r="V1484">
        <f>IF(ChurnData[[#This Row],[Churn]]="Yes",1,0)</f>
        <v>0</v>
      </c>
    </row>
    <row r="1485" spans="1:22" x14ac:dyDescent="0.35">
      <c r="A1485" t="s">
        <v>1533</v>
      </c>
      <c r="B1485" t="s">
        <v>19</v>
      </c>
      <c r="C1485">
        <v>0</v>
      </c>
      <c r="D1485" t="s">
        <v>20</v>
      </c>
      <c r="E1485" t="s">
        <v>21</v>
      </c>
      <c r="F1485" t="s">
        <v>37</v>
      </c>
      <c r="G1485" s="2">
        <v>11</v>
      </c>
      <c r="H1485" t="s">
        <v>20</v>
      </c>
      <c r="I1485" t="s">
        <v>23</v>
      </c>
      <c r="J1485" t="s">
        <v>21</v>
      </c>
      <c r="K1485" t="s">
        <v>21</v>
      </c>
      <c r="L1485" t="s">
        <v>33</v>
      </c>
      <c r="M1485" t="s">
        <v>20</v>
      </c>
      <c r="N1485" t="s">
        <v>34</v>
      </c>
      <c r="O1485" s="1">
        <v>80.72</v>
      </c>
      <c r="P1485" s="1">
        <v>888.67</v>
      </c>
      <c r="Q1485">
        <v>2</v>
      </c>
      <c r="R1485" t="s">
        <v>20</v>
      </c>
      <c r="S1485" t="str">
        <f>IF(ChurnData[[#This Row],[MonthlyCharges]]&lt;=30,"1. Up to 30",IF(ChurnData[[#This Row],[MonthlyCharges]]&lt;=50,"2. 31-50",IF(ChurnData[[#This Row],[MonthlyCharges]]&lt;=70,"3. 51-70",IF(ChurnData[[#This Row],[MonthlyCharges]]&lt;=90,"4. 71-90","5. Over 90"))))</f>
        <v>4. 71-90</v>
      </c>
      <c r="T1485" t="str">
        <f>IF(AND(ChurnData[[#This Row],[Contract]]="Month-to-month",ChurnData[[#This Row],[InternetService]]="Fiber optic",ChurnData[[#This Row],[TenureMonths]]&lt;=11),"High-risk","Other")</f>
        <v>High-risk</v>
      </c>
      <c r="U1485" t="str">
        <f>IF(ChurnData[[#This Row],[TenureMonths]]&lt;=11,"0-11",IF(ChurnData[[#This Row],[TenureMonths]]&lt;=23,"12-23",IF(ChurnData[[#This Row],[TenureMonths]]&lt;=35,"24-35",IF(ChurnData[[#This Row],[TenureMonths]]&lt;=47,"36-47",IF(ChurnData[[#This Row],[TenureMonths]]&lt;=59,"48-59","60-72")))))</f>
        <v>0-11</v>
      </c>
      <c r="V1485">
        <f>IF(ChurnData[[#This Row],[Churn]]="Yes",1,0)</f>
        <v>1</v>
      </c>
    </row>
    <row r="1486" spans="1:22" x14ac:dyDescent="0.35">
      <c r="A1486" t="s">
        <v>1534</v>
      </c>
      <c r="B1486" t="s">
        <v>36</v>
      </c>
      <c r="C1486">
        <v>0</v>
      </c>
      <c r="D1486" t="s">
        <v>20</v>
      </c>
      <c r="E1486" t="s">
        <v>20</v>
      </c>
      <c r="F1486" t="s">
        <v>41</v>
      </c>
      <c r="G1486" s="2">
        <v>7</v>
      </c>
      <c r="H1486" t="s">
        <v>20</v>
      </c>
      <c r="I1486" t="s">
        <v>32</v>
      </c>
      <c r="J1486" t="s">
        <v>21</v>
      </c>
      <c r="K1486" t="s">
        <v>20</v>
      </c>
      <c r="L1486" t="s">
        <v>33</v>
      </c>
      <c r="M1486" t="s">
        <v>21</v>
      </c>
      <c r="N1486" t="s">
        <v>34</v>
      </c>
      <c r="O1486" s="1">
        <v>53.41</v>
      </c>
      <c r="P1486" s="1">
        <v>370.72</v>
      </c>
      <c r="Q1486">
        <v>0</v>
      </c>
      <c r="R1486" t="s">
        <v>20</v>
      </c>
      <c r="S1486" t="str">
        <f>IF(ChurnData[[#This Row],[MonthlyCharges]]&lt;=30,"1. Up to 30",IF(ChurnData[[#This Row],[MonthlyCharges]]&lt;=50,"2. 31-50",IF(ChurnData[[#This Row],[MonthlyCharges]]&lt;=70,"3. 51-70",IF(ChurnData[[#This Row],[MonthlyCharges]]&lt;=90,"4. 71-90","5. Over 90"))))</f>
        <v>3. 51-70</v>
      </c>
      <c r="T1486" t="str">
        <f>IF(AND(ChurnData[[#This Row],[Contract]]="Month-to-month",ChurnData[[#This Row],[InternetService]]="Fiber optic",ChurnData[[#This Row],[TenureMonths]]&lt;=11),"High-risk","Other")</f>
        <v>Other</v>
      </c>
      <c r="U1486" t="str">
        <f>IF(ChurnData[[#This Row],[TenureMonths]]&lt;=11,"0-11",IF(ChurnData[[#This Row],[TenureMonths]]&lt;=23,"12-23",IF(ChurnData[[#This Row],[TenureMonths]]&lt;=35,"24-35",IF(ChurnData[[#This Row],[TenureMonths]]&lt;=47,"36-47",IF(ChurnData[[#This Row],[TenureMonths]]&lt;=59,"48-59","60-72")))))</f>
        <v>0-11</v>
      </c>
      <c r="V1486">
        <f>IF(ChurnData[[#This Row],[Churn]]="Yes",1,0)</f>
        <v>1</v>
      </c>
    </row>
    <row r="1487" spans="1:22" x14ac:dyDescent="0.35">
      <c r="A1487" t="s">
        <v>1535</v>
      </c>
      <c r="B1487" t="s">
        <v>36</v>
      </c>
      <c r="C1487">
        <v>0</v>
      </c>
      <c r="D1487" t="s">
        <v>21</v>
      </c>
      <c r="E1487" t="s">
        <v>21</v>
      </c>
      <c r="F1487" t="s">
        <v>75</v>
      </c>
      <c r="G1487" s="2">
        <v>45</v>
      </c>
      <c r="H1487" t="s">
        <v>20</v>
      </c>
      <c r="I1487" t="s">
        <v>23</v>
      </c>
      <c r="J1487" t="s">
        <v>21</v>
      </c>
      <c r="K1487" t="s">
        <v>20</v>
      </c>
      <c r="L1487" t="s">
        <v>24</v>
      </c>
      <c r="M1487" t="s">
        <v>21</v>
      </c>
      <c r="N1487" t="s">
        <v>30</v>
      </c>
      <c r="O1487" s="1">
        <v>78.92</v>
      </c>
      <c r="P1487" s="1">
        <v>3615.05</v>
      </c>
      <c r="Q1487">
        <v>1</v>
      </c>
      <c r="R1487" t="s">
        <v>21</v>
      </c>
      <c r="S1487" t="str">
        <f>IF(ChurnData[[#This Row],[MonthlyCharges]]&lt;=30,"1. Up to 30",IF(ChurnData[[#This Row],[MonthlyCharges]]&lt;=50,"2. 31-50",IF(ChurnData[[#This Row],[MonthlyCharges]]&lt;=70,"3. 51-70",IF(ChurnData[[#This Row],[MonthlyCharges]]&lt;=90,"4. 71-90","5. Over 90"))))</f>
        <v>4. 71-90</v>
      </c>
      <c r="T1487" t="str">
        <f>IF(AND(ChurnData[[#This Row],[Contract]]="Month-to-month",ChurnData[[#This Row],[InternetService]]="Fiber optic",ChurnData[[#This Row],[TenureMonths]]&lt;=11),"High-risk","Other")</f>
        <v>Other</v>
      </c>
      <c r="U1487" t="str">
        <f>IF(ChurnData[[#This Row],[TenureMonths]]&lt;=11,"0-11",IF(ChurnData[[#This Row],[TenureMonths]]&lt;=23,"12-23",IF(ChurnData[[#This Row],[TenureMonths]]&lt;=35,"24-35",IF(ChurnData[[#This Row],[TenureMonths]]&lt;=47,"36-47",IF(ChurnData[[#This Row],[TenureMonths]]&lt;=59,"48-59","60-72")))))</f>
        <v>36-47</v>
      </c>
      <c r="V1487">
        <f>IF(ChurnData[[#This Row],[Churn]]="Yes",1,0)</f>
        <v>0</v>
      </c>
    </row>
    <row r="1488" spans="1:22" x14ac:dyDescent="0.35">
      <c r="A1488" t="s">
        <v>1536</v>
      </c>
      <c r="B1488" t="s">
        <v>36</v>
      </c>
      <c r="C1488">
        <v>0</v>
      </c>
      <c r="D1488" t="s">
        <v>21</v>
      </c>
      <c r="E1488" t="s">
        <v>21</v>
      </c>
      <c r="F1488" t="s">
        <v>49</v>
      </c>
      <c r="G1488" s="2">
        <v>62</v>
      </c>
      <c r="H1488" t="s">
        <v>21</v>
      </c>
      <c r="I1488" t="s">
        <v>23</v>
      </c>
      <c r="J1488" t="s">
        <v>20</v>
      </c>
      <c r="K1488" t="s">
        <v>21</v>
      </c>
      <c r="L1488" t="s">
        <v>24</v>
      </c>
      <c r="M1488" t="s">
        <v>20</v>
      </c>
      <c r="N1488" t="s">
        <v>43</v>
      </c>
      <c r="O1488" s="1">
        <v>88.2</v>
      </c>
      <c r="P1488" s="1">
        <v>5616.19</v>
      </c>
      <c r="Q1488">
        <v>1</v>
      </c>
      <c r="R1488" t="s">
        <v>21</v>
      </c>
      <c r="S1488" t="str">
        <f>IF(ChurnData[[#This Row],[MonthlyCharges]]&lt;=30,"1. Up to 30",IF(ChurnData[[#This Row],[MonthlyCharges]]&lt;=50,"2. 31-50",IF(ChurnData[[#This Row],[MonthlyCharges]]&lt;=70,"3. 51-70",IF(ChurnData[[#This Row],[MonthlyCharges]]&lt;=90,"4. 71-90","5. Over 90"))))</f>
        <v>4. 71-90</v>
      </c>
      <c r="T1488" t="str">
        <f>IF(AND(ChurnData[[#This Row],[Contract]]="Month-to-month",ChurnData[[#This Row],[InternetService]]="Fiber optic",ChurnData[[#This Row],[TenureMonths]]&lt;=11),"High-risk","Other")</f>
        <v>Other</v>
      </c>
      <c r="U1488" t="str">
        <f>IF(ChurnData[[#This Row],[TenureMonths]]&lt;=11,"0-11",IF(ChurnData[[#This Row],[TenureMonths]]&lt;=23,"12-23",IF(ChurnData[[#This Row],[TenureMonths]]&lt;=35,"24-35",IF(ChurnData[[#This Row],[TenureMonths]]&lt;=47,"36-47",IF(ChurnData[[#This Row],[TenureMonths]]&lt;=59,"48-59","60-72")))))</f>
        <v>60-72</v>
      </c>
      <c r="V1488">
        <f>IF(ChurnData[[#This Row],[Churn]]="Yes",1,0)</f>
        <v>0</v>
      </c>
    </row>
    <row r="1489" spans="1:22" x14ac:dyDescent="0.35">
      <c r="A1489" t="s">
        <v>1537</v>
      </c>
      <c r="B1489" t="s">
        <v>36</v>
      </c>
      <c r="C1489">
        <v>0</v>
      </c>
      <c r="D1489" t="s">
        <v>21</v>
      </c>
      <c r="E1489" t="s">
        <v>21</v>
      </c>
      <c r="F1489" t="s">
        <v>56</v>
      </c>
      <c r="G1489" s="2">
        <v>16</v>
      </c>
      <c r="H1489" t="s">
        <v>20</v>
      </c>
      <c r="I1489" t="s">
        <v>23</v>
      </c>
      <c r="J1489" t="s">
        <v>21</v>
      </c>
      <c r="K1489" t="s">
        <v>21</v>
      </c>
      <c r="L1489" t="s">
        <v>33</v>
      </c>
      <c r="M1489" t="s">
        <v>21</v>
      </c>
      <c r="N1489" t="s">
        <v>34</v>
      </c>
      <c r="O1489" s="1">
        <v>79.09</v>
      </c>
      <c r="P1489" s="1">
        <v>1259.8499999999999</v>
      </c>
      <c r="Q1489">
        <v>2</v>
      </c>
      <c r="R1489" t="s">
        <v>20</v>
      </c>
      <c r="S1489" t="str">
        <f>IF(ChurnData[[#This Row],[MonthlyCharges]]&lt;=30,"1. Up to 30",IF(ChurnData[[#This Row],[MonthlyCharges]]&lt;=50,"2. 31-50",IF(ChurnData[[#This Row],[MonthlyCharges]]&lt;=70,"3. 51-70",IF(ChurnData[[#This Row],[MonthlyCharges]]&lt;=90,"4. 71-90","5. Over 90"))))</f>
        <v>4. 71-90</v>
      </c>
      <c r="T1489" t="str">
        <f>IF(AND(ChurnData[[#This Row],[Contract]]="Month-to-month",ChurnData[[#This Row],[InternetService]]="Fiber optic",ChurnData[[#This Row],[TenureMonths]]&lt;=11),"High-risk","Other")</f>
        <v>Other</v>
      </c>
      <c r="U1489" t="str">
        <f>IF(ChurnData[[#This Row],[TenureMonths]]&lt;=11,"0-11",IF(ChurnData[[#This Row],[TenureMonths]]&lt;=23,"12-23",IF(ChurnData[[#This Row],[TenureMonths]]&lt;=35,"24-35",IF(ChurnData[[#This Row],[TenureMonths]]&lt;=47,"36-47",IF(ChurnData[[#This Row],[TenureMonths]]&lt;=59,"48-59","60-72")))))</f>
        <v>12-23</v>
      </c>
      <c r="V1489">
        <f>IF(ChurnData[[#This Row],[Churn]]="Yes",1,0)</f>
        <v>1</v>
      </c>
    </row>
    <row r="1490" spans="1:22" x14ac:dyDescent="0.35">
      <c r="A1490" t="s">
        <v>1538</v>
      </c>
      <c r="B1490" t="s">
        <v>19</v>
      </c>
      <c r="C1490">
        <v>1</v>
      </c>
      <c r="D1490" t="s">
        <v>21</v>
      </c>
      <c r="E1490" t="s">
        <v>21</v>
      </c>
      <c r="F1490" t="s">
        <v>75</v>
      </c>
      <c r="G1490" s="2">
        <v>31</v>
      </c>
      <c r="H1490" t="s">
        <v>20</v>
      </c>
      <c r="I1490" t="s">
        <v>21</v>
      </c>
      <c r="J1490" t="s">
        <v>28</v>
      </c>
      <c r="K1490" t="s">
        <v>28</v>
      </c>
      <c r="L1490" t="s">
        <v>33</v>
      </c>
      <c r="M1490" t="s">
        <v>20</v>
      </c>
      <c r="N1490" t="s">
        <v>34</v>
      </c>
      <c r="O1490" s="1">
        <v>39.85</v>
      </c>
      <c r="P1490" s="1">
        <v>1231.72</v>
      </c>
      <c r="Q1490">
        <v>0</v>
      </c>
      <c r="R1490" t="s">
        <v>20</v>
      </c>
      <c r="S1490" t="str">
        <f>IF(ChurnData[[#This Row],[MonthlyCharges]]&lt;=30,"1. Up to 30",IF(ChurnData[[#This Row],[MonthlyCharges]]&lt;=50,"2. 31-50",IF(ChurnData[[#This Row],[MonthlyCharges]]&lt;=70,"3. 51-70",IF(ChurnData[[#This Row],[MonthlyCharges]]&lt;=90,"4. 71-90","5. Over 90"))))</f>
        <v>2. 31-50</v>
      </c>
      <c r="T1490" t="str">
        <f>IF(AND(ChurnData[[#This Row],[Contract]]="Month-to-month",ChurnData[[#This Row],[InternetService]]="Fiber optic",ChurnData[[#This Row],[TenureMonths]]&lt;=11),"High-risk","Other")</f>
        <v>Other</v>
      </c>
      <c r="U1490" t="str">
        <f>IF(ChurnData[[#This Row],[TenureMonths]]&lt;=11,"0-11",IF(ChurnData[[#This Row],[TenureMonths]]&lt;=23,"12-23",IF(ChurnData[[#This Row],[TenureMonths]]&lt;=35,"24-35",IF(ChurnData[[#This Row],[TenureMonths]]&lt;=47,"36-47",IF(ChurnData[[#This Row],[TenureMonths]]&lt;=59,"48-59","60-72")))))</f>
        <v>24-35</v>
      </c>
      <c r="V1490">
        <f>IF(ChurnData[[#This Row],[Churn]]="Yes",1,0)</f>
        <v>1</v>
      </c>
    </row>
    <row r="1491" spans="1:22" x14ac:dyDescent="0.35">
      <c r="A1491" t="s">
        <v>1539</v>
      </c>
      <c r="B1491" t="s">
        <v>36</v>
      </c>
      <c r="C1491">
        <v>0</v>
      </c>
      <c r="D1491" t="s">
        <v>20</v>
      </c>
      <c r="E1491" t="s">
        <v>20</v>
      </c>
      <c r="F1491" t="s">
        <v>58</v>
      </c>
      <c r="G1491" s="2">
        <v>23</v>
      </c>
      <c r="H1491" t="s">
        <v>20</v>
      </c>
      <c r="I1491" t="s">
        <v>32</v>
      </c>
      <c r="J1491" t="s">
        <v>21</v>
      </c>
      <c r="K1491" t="s">
        <v>21</v>
      </c>
      <c r="L1491" t="s">
        <v>29</v>
      </c>
      <c r="M1491" t="s">
        <v>21</v>
      </c>
      <c r="N1491" t="s">
        <v>34</v>
      </c>
      <c r="O1491" s="1">
        <v>60.69</v>
      </c>
      <c r="P1491" s="1">
        <v>1392.52</v>
      </c>
      <c r="Q1491">
        <v>1</v>
      </c>
      <c r="R1491" t="s">
        <v>21</v>
      </c>
      <c r="S1491" t="str">
        <f>IF(ChurnData[[#This Row],[MonthlyCharges]]&lt;=30,"1. Up to 30",IF(ChurnData[[#This Row],[MonthlyCharges]]&lt;=50,"2. 31-50",IF(ChurnData[[#This Row],[MonthlyCharges]]&lt;=70,"3. 51-70",IF(ChurnData[[#This Row],[MonthlyCharges]]&lt;=90,"4. 71-90","5. Over 90"))))</f>
        <v>3. 51-70</v>
      </c>
      <c r="T1491" t="str">
        <f>IF(AND(ChurnData[[#This Row],[Contract]]="Month-to-month",ChurnData[[#This Row],[InternetService]]="Fiber optic",ChurnData[[#This Row],[TenureMonths]]&lt;=11),"High-risk","Other")</f>
        <v>Other</v>
      </c>
      <c r="U1491" t="str">
        <f>IF(ChurnData[[#This Row],[TenureMonths]]&lt;=11,"0-11",IF(ChurnData[[#This Row],[TenureMonths]]&lt;=23,"12-23",IF(ChurnData[[#This Row],[TenureMonths]]&lt;=35,"24-35",IF(ChurnData[[#This Row],[TenureMonths]]&lt;=47,"36-47",IF(ChurnData[[#This Row],[TenureMonths]]&lt;=59,"48-59","60-72")))))</f>
        <v>12-23</v>
      </c>
      <c r="V1491">
        <f>IF(ChurnData[[#This Row],[Churn]]="Yes",1,0)</f>
        <v>0</v>
      </c>
    </row>
    <row r="1492" spans="1:22" x14ac:dyDescent="0.35">
      <c r="A1492" t="s">
        <v>1540</v>
      </c>
      <c r="B1492" t="s">
        <v>36</v>
      </c>
      <c r="C1492">
        <v>1</v>
      </c>
      <c r="D1492" t="s">
        <v>21</v>
      </c>
      <c r="E1492" t="s">
        <v>21</v>
      </c>
      <c r="F1492" t="s">
        <v>22</v>
      </c>
      <c r="G1492" s="2">
        <v>13</v>
      </c>
      <c r="H1492" t="s">
        <v>20</v>
      </c>
      <c r="I1492" t="s">
        <v>23</v>
      </c>
      <c r="J1492" t="s">
        <v>20</v>
      </c>
      <c r="K1492" t="s">
        <v>21</v>
      </c>
      <c r="L1492" t="s">
        <v>29</v>
      </c>
      <c r="M1492" t="s">
        <v>20</v>
      </c>
      <c r="N1492" t="s">
        <v>34</v>
      </c>
      <c r="O1492" s="1">
        <v>94.06</v>
      </c>
      <c r="P1492" s="1">
        <v>1221.8499999999999</v>
      </c>
      <c r="Q1492">
        <v>1</v>
      </c>
      <c r="R1492" t="s">
        <v>20</v>
      </c>
      <c r="S1492" t="str">
        <f>IF(ChurnData[[#This Row],[MonthlyCharges]]&lt;=30,"1. Up to 30",IF(ChurnData[[#This Row],[MonthlyCharges]]&lt;=50,"2. 31-50",IF(ChurnData[[#This Row],[MonthlyCharges]]&lt;=70,"3. 51-70",IF(ChurnData[[#This Row],[MonthlyCharges]]&lt;=90,"4. 71-90","5. Over 90"))))</f>
        <v>5. Over 90</v>
      </c>
      <c r="T1492" t="str">
        <f>IF(AND(ChurnData[[#This Row],[Contract]]="Month-to-month",ChurnData[[#This Row],[InternetService]]="Fiber optic",ChurnData[[#This Row],[TenureMonths]]&lt;=11),"High-risk","Other")</f>
        <v>Other</v>
      </c>
      <c r="U1492" t="str">
        <f>IF(ChurnData[[#This Row],[TenureMonths]]&lt;=11,"0-11",IF(ChurnData[[#This Row],[TenureMonths]]&lt;=23,"12-23",IF(ChurnData[[#This Row],[TenureMonths]]&lt;=35,"24-35",IF(ChurnData[[#This Row],[TenureMonths]]&lt;=47,"36-47",IF(ChurnData[[#This Row],[TenureMonths]]&lt;=59,"48-59","60-72")))))</f>
        <v>12-23</v>
      </c>
      <c r="V1492">
        <f>IF(ChurnData[[#This Row],[Churn]]="Yes",1,0)</f>
        <v>1</v>
      </c>
    </row>
    <row r="1493" spans="1:22" x14ac:dyDescent="0.35">
      <c r="A1493" t="s">
        <v>1541</v>
      </c>
      <c r="B1493" t="s">
        <v>36</v>
      </c>
      <c r="C1493">
        <v>0</v>
      </c>
      <c r="D1493" t="s">
        <v>21</v>
      </c>
      <c r="E1493" t="s">
        <v>21</v>
      </c>
      <c r="F1493" t="s">
        <v>27</v>
      </c>
      <c r="G1493" s="2">
        <v>9</v>
      </c>
      <c r="H1493" t="s">
        <v>21</v>
      </c>
      <c r="I1493" t="s">
        <v>23</v>
      </c>
      <c r="J1493" t="s">
        <v>21</v>
      </c>
      <c r="K1493" t="s">
        <v>21</v>
      </c>
      <c r="L1493" t="s">
        <v>33</v>
      </c>
      <c r="M1493" t="s">
        <v>21</v>
      </c>
      <c r="N1493" t="s">
        <v>25</v>
      </c>
      <c r="O1493" s="1">
        <v>71.790000000000006</v>
      </c>
      <c r="P1493" s="1">
        <v>646.48</v>
      </c>
      <c r="Q1493">
        <v>6</v>
      </c>
      <c r="R1493" t="s">
        <v>20</v>
      </c>
      <c r="S1493" t="str">
        <f>IF(ChurnData[[#This Row],[MonthlyCharges]]&lt;=30,"1. Up to 30",IF(ChurnData[[#This Row],[MonthlyCharges]]&lt;=50,"2. 31-50",IF(ChurnData[[#This Row],[MonthlyCharges]]&lt;=70,"3. 51-70",IF(ChurnData[[#This Row],[MonthlyCharges]]&lt;=90,"4. 71-90","5. Over 90"))))</f>
        <v>4. 71-90</v>
      </c>
      <c r="T1493" t="str">
        <f>IF(AND(ChurnData[[#This Row],[Contract]]="Month-to-month",ChurnData[[#This Row],[InternetService]]="Fiber optic",ChurnData[[#This Row],[TenureMonths]]&lt;=11),"High-risk","Other")</f>
        <v>High-risk</v>
      </c>
      <c r="U1493" t="str">
        <f>IF(ChurnData[[#This Row],[TenureMonths]]&lt;=11,"0-11",IF(ChurnData[[#This Row],[TenureMonths]]&lt;=23,"12-23",IF(ChurnData[[#This Row],[TenureMonths]]&lt;=35,"24-35",IF(ChurnData[[#This Row],[TenureMonths]]&lt;=47,"36-47",IF(ChurnData[[#This Row],[TenureMonths]]&lt;=59,"48-59","60-72")))))</f>
        <v>0-11</v>
      </c>
      <c r="V1493">
        <f>IF(ChurnData[[#This Row],[Churn]]="Yes",1,0)</f>
        <v>1</v>
      </c>
    </row>
    <row r="1494" spans="1:22" x14ac:dyDescent="0.35">
      <c r="A1494" t="s">
        <v>1542</v>
      </c>
      <c r="B1494" t="s">
        <v>36</v>
      </c>
      <c r="C1494">
        <v>1</v>
      </c>
      <c r="D1494" t="s">
        <v>20</v>
      </c>
      <c r="E1494" t="s">
        <v>21</v>
      </c>
      <c r="F1494" t="s">
        <v>47</v>
      </c>
      <c r="G1494" s="2">
        <v>15</v>
      </c>
      <c r="H1494" t="s">
        <v>21</v>
      </c>
      <c r="I1494" t="s">
        <v>23</v>
      </c>
      <c r="J1494" t="s">
        <v>20</v>
      </c>
      <c r="K1494" t="s">
        <v>20</v>
      </c>
      <c r="L1494" t="s">
        <v>33</v>
      </c>
      <c r="M1494" t="s">
        <v>21</v>
      </c>
      <c r="N1494" t="s">
        <v>30</v>
      </c>
      <c r="O1494" s="1">
        <v>86.52</v>
      </c>
      <c r="P1494" s="1">
        <v>1326.98</v>
      </c>
      <c r="Q1494">
        <v>2</v>
      </c>
      <c r="R1494" t="s">
        <v>21</v>
      </c>
      <c r="S1494" t="str">
        <f>IF(ChurnData[[#This Row],[MonthlyCharges]]&lt;=30,"1. Up to 30",IF(ChurnData[[#This Row],[MonthlyCharges]]&lt;=50,"2. 31-50",IF(ChurnData[[#This Row],[MonthlyCharges]]&lt;=70,"3. 51-70",IF(ChurnData[[#This Row],[MonthlyCharges]]&lt;=90,"4. 71-90","5. Over 90"))))</f>
        <v>4. 71-90</v>
      </c>
      <c r="T1494" t="str">
        <f>IF(AND(ChurnData[[#This Row],[Contract]]="Month-to-month",ChurnData[[#This Row],[InternetService]]="Fiber optic",ChurnData[[#This Row],[TenureMonths]]&lt;=11),"High-risk","Other")</f>
        <v>Other</v>
      </c>
      <c r="U1494" t="str">
        <f>IF(ChurnData[[#This Row],[TenureMonths]]&lt;=11,"0-11",IF(ChurnData[[#This Row],[TenureMonths]]&lt;=23,"12-23",IF(ChurnData[[#This Row],[TenureMonths]]&lt;=35,"24-35",IF(ChurnData[[#This Row],[TenureMonths]]&lt;=47,"36-47",IF(ChurnData[[#This Row],[TenureMonths]]&lt;=59,"48-59","60-72")))))</f>
        <v>12-23</v>
      </c>
      <c r="V1494">
        <f>IF(ChurnData[[#This Row],[Churn]]="Yes",1,0)</f>
        <v>0</v>
      </c>
    </row>
    <row r="1495" spans="1:22" x14ac:dyDescent="0.35">
      <c r="A1495" t="s">
        <v>1543</v>
      </c>
      <c r="B1495" t="s">
        <v>19</v>
      </c>
      <c r="C1495">
        <v>0</v>
      </c>
      <c r="D1495" t="s">
        <v>20</v>
      </c>
      <c r="E1495" t="s">
        <v>20</v>
      </c>
      <c r="F1495" t="s">
        <v>65</v>
      </c>
      <c r="G1495" s="2">
        <v>25</v>
      </c>
      <c r="H1495" t="s">
        <v>20</v>
      </c>
      <c r="I1495" t="s">
        <v>32</v>
      </c>
      <c r="J1495" t="s">
        <v>20</v>
      </c>
      <c r="K1495" t="s">
        <v>20</v>
      </c>
      <c r="L1495" t="s">
        <v>29</v>
      </c>
      <c r="M1495" t="s">
        <v>20</v>
      </c>
      <c r="N1495" t="s">
        <v>43</v>
      </c>
      <c r="O1495" s="1">
        <v>75.680000000000007</v>
      </c>
      <c r="P1495" s="1">
        <v>1843.73</v>
      </c>
      <c r="Q1495">
        <v>3</v>
      </c>
      <c r="R1495" t="s">
        <v>21</v>
      </c>
      <c r="S1495" t="str">
        <f>IF(ChurnData[[#This Row],[MonthlyCharges]]&lt;=30,"1. Up to 30",IF(ChurnData[[#This Row],[MonthlyCharges]]&lt;=50,"2. 31-50",IF(ChurnData[[#This Row],[MonthlyCharges]]&lt;=70,"3. 51-70",IF(ChurnData[[#This Row],[MonthlyCharges]]&lt;=90,"4. 71-90","5. Over 90"))))</f>
        <v>4. 71-90</v>
      </c>
      <c r="T1495" t="str">
        <f>IF(AND(ChurnData[[#This Row],[Contract]]="Month-to-month",ChurnData[[#This Row],[InternetService]]="Fiber optic",ChurnData[[#This Row],[TenureMonths]]&lt;=11),"High-risk","Other")</f>
        <v>Other</v>
      </c>
      <c r="U1495" t="str">
        <f>IF(ChurnData[[#This Row],[TenureMonths]]&lt;=11,"0-11",IF(ChurnData[[#This Row],[TenureMonths]]&lt;=23,"12-23",IF(ChurnData[[#This Row],[TenureMonths]]&lt;=35,"24-35",IF(ChurnData[[#This Row],[TenureMonths]]&lt;=47,"36-47",IF(ChurnData[[#This Row],[TenureMonths]]&lt;=59,"48-59","60-72")))))</f>
        <v>24-35</v>
      </c>
      <c r="V1495">
        <f>IF(ChurnData[[#This Row],[Churn]]="Yes",1,0)</f>
        <v>0</v>
      </c>
    </row>
    <row r="1496" spans="1:22" x14ac:dyDescent="0.35">
      <c r="A1496" t="s">
        <v>1544</v>
      </c>
      <c r="B1496" t="s">
        <v>19</v>
      </c>
      <c r="C1496">
        <v>0</v>
      </c>
      <c r="D1496" t="s">
        <v>21</v>
      </c>
      <c r="E1496" t="s">
        <v>21</v>
      </c>
      <c r="F1496" t="s">
        <v>45</v>
      </c>
      <c r="G1496" s="2">
        <v>30</v>
      </c>
      <c r="H1496" t="s">
        <v>20</v>
      </c>
      <c r="I1496" t="s">
        <v>32</v>
      </c>
      <c r="J1496" t="s">
        <v>21</v>
      </c>
      <c r="K1496" t="s">
        <v>21</v>
      </c>
      <c r="L1496" t="s">
        <v>29</v>
      </c>
      <c r="M1496" t="s">
        <v>21</v>
      </c>
      <c r="N1496" t="s">
        <v>34</v>
      </c>
      <c r="O1496" s="1">
        <v>56.11</v>
      </c>
      <c r="P1496" s="1">
        <v>1717.24</v>
      </c>
      <c r="Q1496">
        <v>2</v>
      </c>
      <c r="R1496" t="s">
        <v>21</v>
      </c>
      <c r="S1496" t="str">
        <f>IF(ChurnData[[#This Row],[MonthlyCharges]]&lt;=30,"1. Up to 30",IF(ChurnData[[#This Row],[MonthlyCharges]]&lt;=50,"2. 31-50",IF(ChurnData[[#This Row],[MonthlyCharges]]&lt;=70,"3. 51-70",IF(ChurnData[[#This Row],[MonthlyCharges]]&lt;=90,"4. 71-90","5. Over 90"))))</f>
        <v>3. 51-70</v>
      </c>
      <c r="T1496" t="str">
        <f>IF(AND(ChurnData[[#This Row],[Contract]]="Month-to-month",ChurnData[[#This Row],[InternetService]]="Fiber optic",ChurnData[[#This Row],[TenureMonths]]&lt;=11),"High-risk","Other")</f>
        <v>Other</v>
      </c>
      <c r="U1496" t="str">
        <f>IF(ChurnData[[#This Row],[TenureMonths]]&lt;=11,"0-11",IF(ChurnData[[#This Row],[TenureMonths]]&lt;=23,"12-23",IF(ChurnData[[#This Row],[TenureMonths]]&lt;=35,"24-35",IF(ChurnData[[#This Row],[TenureMonths]]&lt;=47,"36-47",IF(ChurnData[[#This Row],[TenureMonths]]&lt;=59,"48-59","60-72")))))</f>
        <v>24-35</v>
      </c>
      <c r="V1496">
        <f>IF(ChurnData[[#This Row],[Churn]]="Yes",1,0)</f>
        <v>0</v>
      </c>
    </row>
    <row r="1497" spans="1:22" x14ac:dyDescent="0.35">
      <c r="A1497" t="s">
        <v>1545</v>
      </c>
      <c r="B1497" t="s">
        <v>36</v>
      </c>
      <c r="C1497">
        <v>0</v>
      </c>
      <c r="D1497" t="s">
        <v>20</v>
      </c>
      <c r="E1497" t="s">
        <v>21</v>
      </c>
      <c r="F1497" t="s">
        <v>58</v>
      </c>
      <c r="G1497" s="2">
        <v>43</v>
      </c>
      <c r="H1497" t="s">
        <v>20</v>
      </c>
      <c r="I1497" t="s">
        <v>23</v>
      </c>
      <c r="J1497" t="s">
        <v>21</v>
      </c>
      <c r="K1497" t="s">
        <v>21</v>
      </c>
      <c r="L1497" t="s">
        <v>29</v>
      </c>
      <c r="M1497" t="s">
        <v>21</v>
      </c>
      <c r="N1497" t="s">
        <v>30</v>
      </c>
      <c r="O1497" s="1">
        <v>82.06</v>
      </c>
      <c r="P1497" s="1">
        <v>3539.26</v>
      </c>
      <c r="Q1497">
        <v>4</v>
      </c>
      <c r="R1497" t="s">
        <v>21</v>
      </c>
      <c r="S1497" t="str">
        <f>IF(ChurnData[[#This Row],[MonthlyCharges]]&lt;=30,"1. Up to 30",IF(ChurnData[[#This Row],[MonthlyCharges]]&lt;=50,"2. 31-50",IF(ChurnData[[#This Row],[MonthlyCharges]]&lt;=70,"3. 51-70",IF(ChurnData[[#This Row],[MonthlyCharges]]&lt;=90,"4. 71-90","5. Over 90"))))</f>
        <v>4. 71-90</v>
      </c>
      <c r="T1497" t="str">
        <f>IF(AND(ChurnData[[#This Row],[Contract]]="Month-to-month",ChurnData[[#This Row],[InternetService]]="Fiber optic",ChurnData[[#This Row],[TenureMonths]]&lt;=11),"High-risk","Other")</f>
        <v>Other</v>
      </c>
      <c r="U1497" t="str">
        <f>IF(ChurnData[[#This Row],[TenureMonths]]&lt;=11,"0-11",IF(ChurnData[[#This Row],[TenureMonths]]&lt;=23,"12-23",IF(ChurnData[[#This Row],[TenureMonths]]&lt;=35,"24-35",IF(ChurnData[[#This Row],[TenureMonths]]&lt;=47,"36-47",IF(ChurnData[[#This Row],[TenureMonths]]&lt;=59,"48-59","60-72")))))</f>
        <v>36-47</v>
      </c>
      <c r="V1497">
        <f>IF(ChurnData[[#This Row],[Churn]]="Yes",1,0)</f>
        <v>0</v>
      </c>
    </row>
    <row r="1498" spans="1:22" x14ac:dyDescent="0.35">
      <c r="A1498" t="s">
        <v>1546</v>
      </c>
      <c r="B1498" t="s">
        <v>19</v>
      </c>
      <c r="C1498">
        <v>0</v>
      </c>
      <c r="D1498" t="s">
        <v>20</v>
      </c>
      <c r="E1498" t="s">
        <v>20</v>
      </c>
      <c r="F1498" t="s">
        <v>37</v>
      </c>
      <c r="G1498" s="2">
        <v>19</v>
      </c>
      <c r="H1498" t="s">
        <v>20</v>
      </c>
      <c r="I1498" t="s">
        <v>21</v>
      </c>
      <c r="J1498" t="s">
        <v>28</v>
      </c>
      <c r="K1498" t="s">
        <v>28</v>
      </c>
      <c r="L1498" t="s">
        <v>29</v>
      </c>
      <c r="M1498" t="s">
        <v>21</v>
      </c>
      <c r="N1498" t="s">
        <v>34</v>
      </c>
      <c r="O1498" s="1">
        <v>24.82</v>
      </c>
      <c r="P1498" s="1">
        <v>484.15</v>
      </c>
      <c r="Q1498">
        <v>0</v>
      </c>
      <c r="R1498" t="s">
        <v>21</v>
      </c>
      <c r="S1498" t="str">
        <f>IF(ChurnData[[#This Row],[MonthlyCharges]]&lt;=30,"1. Up to 30",IF(ChurnData[[#This Row],[MonthlyCharges]]&lt;=50,"2. 31-50",IF(ChurnData[[#This Row],[MonthlyCharges]]&lt;=70,"3. 51-70",IF(ChurnData[[#This Row],[MonthlyCharges]]&lt;=90,"4. 71-90","5. Over 90"))))</f>
        <v>1. Up to 30</v>
      </c>
      <c r="T1498" t="str">
        <f>IF(AND(ChurnData[[#This Row],[Contract]]="Month-to-month",ChurnData[[#This Row],[InternetService]]="Fiber optic",ChurnData[[#This Row],[TenureMonths]]&lt;=11),"High-risk","Other")</f>
        <v>Other</v>
      </c>
      <c r="U1498" t="str">
        <f>IF(ChurnData[[#This Row],[TenureMonths]]&lt;=11,"0-11",IF(ChurnData[[#This Row],[TenureMonths]]&lt;=23,"12-23",IF(ChurnData[[#This Row],[TenureMonths]]&lt;=35,"24-35",IF(ChurnData[[#This Row],[TenureMonths]]&lt;=47,"36-47",IF(ChurnData[[#This Row],[TenureMonths]]&lt;=59,"48-59","60-72")))))</f>
        <v>12-23</v>
      </c>
      <c r="V1498">
        <f>IF(ChurnData[[#This Row],[Churn]]="Yes",1,0)</f>
        <v>0</v>
      </c>
    </row>
    <row r="1499" spans="1:22" x14ac:dyDescent="0.35">
      <c r="A1499" t="s">
        <v>1547</v>
      </c>
      <c r="B1499" t="s">
        <v>36</v>
      </c>
      <c r="C1499">
        <v>0</v>
      </c>
      <c r="D1499" t="s">
        <v>21</v>
      </c>
      <c r="E1499" t="s">
        <v>21</v>
      </c>
      <c r="F1499" t="s">
        <v>75</v>
      </c>
      <c r="G1499" s="2">
        <v>27</v>
      </c>
      <c r="H1499" t="s">
        <v>20</v>
      </c>
      <c r="I1499" t="s">
        <v>32</v>
      </c>
      <c r="J1499" t="s">
        <v>21</v>
      </c>
      <c r="K1499" t="s">
        <v>21</v>
      </c>
      <c r="L1499" t="s">
        <v>33</v>
      </c>
      <c r="M1499" t="s">
        <v>20</v>
      </c>
      <c r="N1499" t="s">
        <v>34</v>
      </c>
      <c r="O1499" s="1">
        <v>62</v>
      </c>
      <c r="P1499" s="1">
        <v>1629</v>
      </c>
      <c r="Q1499">
        <v>1</v>
      </c>
      <c r="R1499" t="s">
        <v>21</v>
      </c>
      <c r="S1499" t="str">
        <f>IF(ChurnData[[#This Row],[MonthlyCharges]]&lt;=30,"1. Up to 30",IF(ChurnData[[#This Row],[MonthlyCharges]]&lt;=50,"2. 31-50",IF(ChurnData[[#This Row],[MonthlyCharges]]&lt;=70,"3. 51-70",IF(ChurnData[[#This Row],[MonthlyCharges]]&lt;=90,"4. 71-90","5. Over 90"))))</f>
        <v>3. 51-70</v>
      </c>
      <c r="T1499" t="str">
        <f>IF(AND(ChurnData[[#This Row],[Contract]]="Month-to-month",ChurnData[[#This Row],[InternetService]]="Fiber optic",ChurnData[[#This Row],[TenureMonths]]&lt;=11),"High-risk","Other")</f>
        <v>Other</v>
      </c>
      <c r="U1499" t="str">
        <f>IF(ChurnData[[#This Row],[TenureMonths]]&lt;=11,"0-11",IF(ChurnData[[#This Row],[TenureMonths]]&lt;=23,"12-23",IF(ChurnData[[#This Row],[TenureMonths]]&lt;=35,"24-35",IF(ChurnData[[#This Row],[TenureMonths]]&lt;=47,"36-47",IF(ChurnData[[#This Row],[TenureMonths]]&lt;=59,"48-59","60-72")))))</f>
        <v>24-35</v>
      </c>
      <c r="V1499">
        <f>IF(ChurnData[[#This Row],[Churn]]="Yes",1,0)</f>
        <v>0</v>
      </c>
    </row>
    <row r="1500" spans="1:22" x14ac:dyDescent="0.35">
      <c r="A1500" t="s">
        <v>1548</v>
      </c>
      <c r="B1500" t="s">
        <v>19</v>
      </c>
      <c r="C1500">
        <v>0</v>
      </c>
      <c r="D1500" t="s">
        <v>20</v>
      </c>
      <c r="E1500" t="s">
        <v>20</v>
      </c>
      <c r="F1500" t="s">
        <v>37</v>
      </c>
      <c r="G1500" s="2">
        <v>51</v>
      </c>
      <c r="H1500" t="s">
        <v>20</v>
      </c>
      <c r="I1500" t="s">
        <v>21</v>
      </c>
      <c r="J1500" t="s">
        <v>28</v>
      </c>
      <c r="K1500" t="s">
        <v>28</v>
      </c>
      <c r="L1500" t="s">
        <v>33</v>
      </c>
      <c r="M1500" t="s">
        <v>20</v>
      </c>
      <c r="N1500" t="s">
        <v>30</v>
      </c>
      <c r="O1500" s="1">
        <v>24.15</v>
      </c>
      <c r="P1500" s="1">
        <v>1256.33</v>
      </c>
      <c r="Q1500">
        <v>0</v>
      </c>
      <c r="R1500" t="s">
        <v>21</v>
      </c>
      <c r="S1500" t="str">
        <f>IF(ChurnData[[#This Row],[MonthlyCharges]]&lt;=30,"1. Up to 30",IF(ChurnData[[#This Row],[MonthlyCharges]]&lt;=50,"2. 31-50",IF(ChurnData[[#This Row],[MonthlyCharges]]&lt;=70,"3. 51-70",IF(ChurnData[[#This Row],[MonthlyCharges]]&lt;=90,"4. 71-90","5. Over 90"))))</f>
        <v>1. Up to 30</v>
      </c>
      <c r="T1500" t="str">
        <f>IF(AND(ChurnData[[#This Row],[Contract]]="Month-to-month",ChurnData[[#This Row],[InternetService]]="Fiber optic",ChurnData[[#This Row],[TenureMonths]]&lt;=11),"High-risk","Other")</f>
        <v>Other</v>
      </c>
      <c r="U1500" t="str">
        <f>IF(ChurnData[[#This Row],[TenureMonths]]&lt;=11,"0-11",IF(ChurnData[[#This Row],[TenureMonths]]&lt;=23,"12-23",IF(ChurnData[[#This Row],[TenureMonths]]&lt;=35,"24-35",IF(ChurnData[[#This Row],[TenureMonths]]&lt;=47,"36-47",IF(ChurnData[[#This Row],[TenureMonths]]&lt;=59,"48-59","60-72")))))</f>
        <v>48-59</v>
      </c>
      <c r="V1500">
        <f>IF(ChurnData[[#This Row],[Churn]]="Yes",1,0)</f>
        <v>0</v>
      </c>
    </row>
    <row r="1501" spans="1:22" x14ac:dyDescent="0.35">
      <c r="A1501" t="s">
        <v>1549</v>
      </c>
      <c r="B1501" t="s">
        <v>19</v>
      </c>
      <c r="C1501">
        <v>0</v>
      </c>
      <c r="D1501" t="s">
        <v>20</v>
      </c>
      <c r="E1501" t="s">
        <v>21</v>
      </c>
      <c r="F1501" t="s">
        <v>56</v>
      </c>
      <c r="G1501" s="2">
        <v>2</v>
      </c>
      <c r="H1501" t="s">
        <v>20</v>
      </c>
      <c r="I1501" t="s">
        <v>23</v>
      </c>
      <c r="J1501" t="s">
        <v>20</v>
      </c>
      <c r="K1501" t="s">
        <v>20</v>
      </c>
      <c r="L1501" t="s">
        <v>33</v>
      </c>
      <c r="M1501" t="s">
        <v>20</v>
      </c>
      <c r="N1501" t="s">
        <v>30</v>
      </c>
      <c r="O1501" s="1">
        <v>90.53</v>
      </c>
      <c r="P1501" s="1">
        <v>185.45</v>
      </c>
      <c r="Q1501">
        <v>3</v>
      </c>
      <c r="R1501" t="s">
        <v>21</v>
      </c>
      <c r="S1501" t="str">
        <f>IF(ChurnData[[#This Row],[MonthlyCharges]]&lt;=30,"1. Up to 30",IF(ChurnData[[#This Row],[MonthlyCharges]]&lt;=50,"2. 31-50",IF(ChurnData[[#This Row],[MonthlyCharges]]&lt;=70,"3. 51-70",IF(ChurnData[[#This Row],[MonthlyCharges]]&lt;=90,"4. 71-90","5. Over 90"))))</f>
        <v>5. Over 90</v>
      </c>
      <c r="T1501" t="str">
        <f>IF(AND(ChurnData[[#This Row],[Contract]]="Month-to-month",ChurnData[[#This Row],[InternetService]]="Fiber optic",ChurnData[[#This Row],[TenureMonths]]&lt;=11),"High-risk","Other")</f>
        <v>High-risk</v>
      </c>
      <c r="U1501" t="str">
        <f>IF(ChurnData[[#This Row],[TenureMonths]]&lt;=11,"0-11",IF(ChurnData[[#This Row],[TenureMonths]]&lt;=23,"12-23",IF(ChurnData[[#This Row],[TenureMonths]]&lt;=35,"24-35",IF(ChurnData[[#This Row],[TenureMonths]]&lt;=47,"36-47",IF(ChurnData[[#This Row],[TenureMonths]]&lt;=59,"48-59","60-72")))))</f>
        <v>0-11</v>
      </c>
      <c r="V1501">
        <f>IF(ChurnData[[#This Row],[Churn]]="Yes",1,0)</f>
        <v>0</v>
      </c>
    </row>
    <row r="1502" spans="1:22" x14ac:dyDescent="0.35">
      <c r="A1502" t="s">
        <v>1550</v>
      </c>
      <c r="B1502" t="s">
        <v>19</v>
      </c>
      <c r="C1502">
        <v>1</v>
      </c>
      <c r="D1502" t="s">
        <v>21</v>
      </c>
      <c r="E1502" t="s">
        <v>21</v>
      </c>
      <c r="F1502" t="s">
        <v>22</v>
      </c>
      <c r="G1502" s="2">
        <v>44</v>
      </c>
      <c r="H1502" t="s">
        <v>20</v>
      </c>
      <c r="I1502" t="s">
        <v>23</v>
      </c>
      <c r="J1502" t="s">
        <v>20</v>
      </c>
      <c r="K1502" t="s">
        <v>21</v>
      </c>
      <c r="L1502" t="s">
        <v>24</v>
      </c>
      <c r="M1502" t="s">
        <v>21</v>
      </c>
      <c r="N1502" t="s">
        <v>30</v>
      </c>
      <c r="O1502" s="1">
        <v>73.67</v>
      </c>
      <c r="P1502" s="1">
        <v>3189.74</v>
      </c>
      <c r="Q1502">
        <v>4</v>
      </c>
      <c r="R1502" t="s">
        <v>21</v>
      </c>
      <c r="S1502" t="str">
        <f>IF(ChurnData[[#This Row],[MonthlyCharges]]&lt;=30,"1. Up to 30",IF(ChurnData[[#This Row],[MonthlyCharges]]&lt;=50,"2. 31-50",IF(ChurnData[[#This Row],[MonthlyCharges]]&lt;=70,"3. 51-70",IF(ChurnData[[#This Row],[MonthlyCharges]]&lt;=90,"4. 71-90","5. Over 90"))))</f>
        <v>4. 71-90</v>
      </c>
      <c r="T1502" t="str">
        <f>IF(AND(ChurnData[[#This Row],[Contract]]="Month-to-month",ChurnData[[#This Row],[InternetService]]="Fiber optic",ChurnData[[#This Row],[TenureMonths]]&lt;=11),"High-risk","Other")</f>
        <v>Other</v>
      </c>
      <c r="U1502" t="str">
        <f>IF(ChurnData[[#This Row],[TenureMonths]]&lt;=11,"0-11",IF(ChurnData[[#This Row],[TenureMonths]]&lt;=23,"12-23",IF(ChurnData[[#This Row],[TenureMonths]]&lt;=35,"24-35",IF(ChurnData[[#This Row],[TenureMonths]]&lt;=47,"36-47",IF(ChurnData[[#This Row],[TenureMonths]]&lt;=59,"48-59","60-72")))))</f>
        <v>36-47</v>
      </c>
      <c r="V1502">
        <f>IF(ChurnData[[#This Row],[Churn]]="Yes",1,0)</f>
        <v>0</v>
      </c>
    </row>
    <row r="1503" spans="1:22" x14ac:dyDescent="0.35">
      <c r="A1503" t="s">
        <v>1551</v>
      </c>
      <c r="B1503" t="s">
        <v>36</v>
      </c>
      <c r="C1503">
        <v>0</v>
      </c>
      <c r="D1503" t="s">
        <v>21</v>
      </c>
      <c r="E1503" t="s">
        <v>21</v>
      </c>
      <c r="F1503" t="s">
        <v>39</v>
      </c>
      <c r="G1503" s="2">
        <v>49</v>
      </c>
      <c r="H1503" t="s">
        <v>20</v>
      </c>
      <c r="I1503" t="s">
        <v>32</v>
      </c>
      <c r="J1503" t="s">
        <v>21</v>
      </c>
      <c r="K1503" t="s">
        <v>21</v>
      </c>
      <c r="L1503" t="s">
        <v>24</v>
      </c>
      <c r="M1503" t="s">
        <v>20</v>
      </c>
      <c r="N1503" t="s">
        <v>34</v>
      </c>
      <c r="O1503" s="1">
        <v>49.67</v>
      </c>
      <c r="P1503" s="1">
        <v>2362.04</v>
      </c>
      <c r="Q1503">
        <v>1</v>
      </c>
      <c r="R1503" t="s">
        <v>21</v>
      </c>
      <c r="S1503" t="str">
        <f>IF(ChurnData[[#This Row],[MonthlyCharges]]&lt;=30,"1. Up to 30",IF(ChurnData[[#This Row],[MonthlyCharges]]&lt;=50,"2. 31-50",IF(ChurnData[[#This Row],[MonthlyCharges]]&lt;=70,"3. 51-70",IF(ChurnData[[#This Row],[MonthlyCharges]]&lt;=90,"4. 71-90","5. Over 90"))))</f>
        <v>2. 31-50</v>
      </c>
      <c r="T1503" t="str">
        <f>IF(AND(ChurnData[[#This Row],[Contract]]="Month-to-month",ChurnData[[#This Row],[InternetService]]="Fiber optic",ChurnData[[#This Row],[TenureMonths]]&lt;=11),"High-risk","Other")</f>
        <v>Other</v>
      </c>
      <c r="U1503" t="str">
        <f>IF(ChurnData[[#This Row],[TenureMonths]]&lt;=11,"0-11",IF(ChurnData[[#This Row],[TenureMonths]]&lt;=23,"12-23",IF(ChurnData[[#This Row],[TenureMonths]]&lt;=35,"24-35",IF(ChurnData[[#This Row],[TenureMonths]]&lt;=47,"36-47",IF(ChurnData[[#This Row],[TenureMonths]]&lt;=59,"48-59","60-72")))))</f>
        <v>48-59</v>
      </c>
      <c r="V1503">
        <f>IF(ChurnData[[#This Row],[Churn]]="Yes",1,0)</f>
        <v>0</v>
      </c>
    </row>
    <row r="1504" spans="1:22" x14ac:dyDescent="0.35">
      <c r="A1504" t="s">
        <v>1552</v>
      </c>
      <c r="B1504" t="s">
        <v>36</v>
      </c>
      <c r="C1504">
        <v>0</v>
      </c>
      <c r="D1504" t="s">
        <v>21</v>
      </c>
      <c r="E1504" t="s">
        <v>21</v>
      </c>
      <c r="F1504" t="s">
        <v>49</v>
      </c>
      <c r="G1504" s="2">
        <v>28</v>
      </c>
      <c r="H1504" t="s">
        <v>20</v>
      </c>
      <c r="I1504" t="s">
        <v>23</v>
      </c>
      <c r="J1504" t="s">
        <v>21</v>
      </c>
      <c r="K1504" t="s">
        <v>20</v>
      </c>
      <c r="L1504" t="s">
        <v>33</v>
      </c>
      <c r="M1504" t="s">
        <v>21</v>
      </c>
      <c r="N1504" t="s">
        <v>34</v>
      </c>
      <c r="O1504" s="1">
        <v>93.95</v>
      </c>
      <c r="P1504" s="1">
        <v>2585.54</v>
      </c>
      <c r="Q1504">
        <v>2</v>
      </c>
      <c r="R1504" t="s">
        <v>21</v>
      </c>
      <c r="S1504" t="str">
        <f>IF(ChurnData[[#This Row],[MonthlyCharges]]&lt;=30,"1. Up to 30",IF(ChurnData[[#This Row],[MonthlyCharges]]&lt;=50,"2. 31-50",IF(ChurnData[[#This Row],[MonthlyCharges]]&lt;=70,"3. 51-70",IF(ChurnData[[#This Row],[MonthlyCharges]]&lt;=90,"4. 71-90","5. Over 90"))))</f>
        <v>5. Over 90</v>
      </c>
      <c r="T1504" t="str">
        <f>IF(AND(ChurnData[[#This Row],[Contract]]="Month-to-month",ChurnData[[#This Row],[InternetService]]="Fiber optic",ChurnData[[#This Row],[TenureMonths]]&lt;=11),"High-risk","Other")</f>
        <v>Other</v>
      </c>
      <c r="U1504" t="str">
        <f>IF(ChurnData[[#This Row],[TenureMonths]]&lt;=11,"0-11",IF(ChurnData[[#This Row],[TenureMonths]]&lt;=23,"12-23",IF(ChurnData[[#This Row],[TenureMonths]]&lt;=35,"24-35",IF(ChurnData[[#This Row],[TenureMonths]]&lt;=47,"36-47",IF(ChurnData[[#This Row],[TenureMonths]]&lt;=59,"48-59","60-72")))))</f>
        <v>24-35</v>
      </c>
      <c r="V1504">
        <f>IF(ChurnData[[#This Row],[Churn]]="Yes",1,0)</f>
        <v>0</v>
      </c>
    </row>
    <row r="1505" spans="1:22" x14ac:dyDescent="0.35">
      <c r="A1505" t="s">
        <v>1553</v>
      </c>
      <c r="B1505" t="s">
        <v>19</v>
      </c>
      <c r="C1505">
        <v>0</v>
      </c>
      <c r="D1505" t="s">
        <v>20</v>
      </c>
      <c r="E1505" t="s">
        <v>20</v>
      </c>
      <c r="F1505" t="s">
        <v>27</v>
      </c>
      <c r="G1505" s="2">
        <v>7</v>
      </c>
      <c r="H1505" t="s">
        <v>20</v>
      </c>
      <c r="I1505" t="s">
        <v>23</v>
      </c>
      <c r="J1505" t="s">
        <v>21</v>
      </c>
      <c r="K1505" t="s">
        <v>20</v>
      </c>
      <c r="L1505" t="s">
        <v>33</v>
      </c>
      <c r="M1505" t="s">
        <v>20</v>
      </c>
      <c r="N1505" t="s">
        <v>30</v>
      </c>
      <c r="O1505" s="1">
        <v>95.89</v>
      </c>
      <c r="P1505" s="1">
        <v>659.32</v>
      </c>
      <c r="Q1505">
        <v>1</v>
      </c>
      <c r="R1505" t="s">
        <v>20</v>
      </c>
      <c r="S1505" t="str">
        <f>IF(ChurnData[[#This Row],[MonthlyCharges]]&lt;=30,"1. Up to 30",IF(ChurnData[[#This Row],[MonthlyCharges]]&lt;=50,"2. 31-50",IF(ChurnData[[#This Row],[MonthlyCharges]]&lt;=70,"3. 51-70",IF(ChurnData[[#This Row],[MonthlyCharges]]&lt;=90,"4. 71-90","5. Over 90"))))</f>
        <v>5. Over 90</v>
      </c>
      <c r="T1505" t="str">
        <f>IF(AND(ChurnData[[#This Row],[Contract]]="Month-to-month",ChurnData[[#This Row],[InternetService]]="Fiber optic",ChurnData[[#This Row],[TenureMonths]]&lt;=11),"High-risk","Other")</f>
        <v>High-risk</v>
      </c>
      <c r="U1505" t="str">
        <f>IF(ChurnData[[#This Row],[TenureMonths]]&lt;=11,"0-11",IF(ChurnData[[#This Row],[TenureMonths]]&lt;=23,"12-23",IF(ChurnData[[#This Row],[TenureMonths]]&lt;=35,"24-35",IF(ChurnData[[#This Row],[TenureMonths]]&lt;=47,"36-47",IF(ChurnData[[#This Row],[TenureMonths]]&lt;=59,"48-59","60-72")))))</f>
        <v>0-11</v>
      </c>
      <c r="V1505">
        <f>IF(ChurnData[[#This Row],[Churn]]="Yes",1,0)</f>
        <v>1</v>
      </c>
    </row>
    <row r="1506" spans="1:22" x14ac:dyDescent="0.35">
      <c r="A1506" t="s">
        <v>1554</v>
      </c>
      <c r="B1506" t="s">
        <v>19</v>
      </c>
      <c r="C1506">
        <v>0</v>
      </c>
      <c r="D1506" t="s">
        <v>21</v>
      </c>
      <c r="E1506" t="s">
        <v>21</v>
      </c>
      <c r="F1506" t="s">
        <v>37</v>
      </c>
      <c r="G1506" s="2">
        <v>12</v>
      </c>
      <c r="H1506" t="s">
        <v>20</v>
      </c>
      <c r="I1506" t="s">
        <v>32</v>
      </c>
      <c r="J1506" t="s">
        <v>21</v>
      </c>
      <c r="K1506" t="s">
        <v>21</v>
      </c>
      <c r="L1506" t="s">
        <v>33</v>
      </c>
      <c r="M1506" t="s">
        <v>20</v>
      </c>
      <c r="N1506" t="s">
        <v>34</v>
      </c>
      <c r="O1506" s="1">
        <v>54.69</v>
      </c>
      <c r="P1506" s="1">
        <v>637.13</v>
      </c>
      <c r="Q1506">
        <v>1</v>
      </c>
      <c r="R1506" t="s">
        <v>21</v>
      </c>
      <c r="S1506" t="str">
        <f>IF(ChurnData[[#This Row],[MonthlyCharges]]&lt;=30,"1. Up to 30",IF(ChurnData[[#This Row],[MonthlyCharges]]&lt;=50,"2. 31-50",IF(ChurnData[[#This Row],[MonthlyCharges]]&lt;=70,"3. 51-70",IF(ChurnData[[#This Row],[MonthlyCharges]]&lt;=90,"4. 71-90","5. Over 90"))))</f>
        <v>3. 51-70</v>
      </c>
      <c r="T1506" t="str">
        <f>IF(AND(ChurnData[[#This Row],[Contract]]="Month-to-month",ChurnData[[#This Row],[InternetService]]="Fiber optic",ChurnData[[#This Row],[TenureMonths]]&lt;=11),"High-risk","Other")</f>
        <v>Other</v>
      </c>
      <c r="U1506" t="str">
        <f>IF(ChurnData[[#This Row],[TenureMonths]]&lt;=11,"0-11",IF(ChurnData[[#This Row],[TenureMonths]]&lt;=23,"12-23",IF(ChurnData[[#This Row],[TenureMonths]]&lt;=35,"24-35",IF(ChurnData[[#This Row],[TenureMonths]]&lt;=47,"36-47",IF(ChurnData[[#This Row],[TenureMonths]]&lt;=59,"48-59","60-72")))))</f>
        <v>12-23</v>
      </c>
      <c r="V1506">
        <f>IF(ChurnData[[#This Row],[Churn]]="Yes",1,0)</f>
        <v>0</v>
      </c>
    </row>
    <row r="1507" spans="1:22" x14ac:dyDescent="0.35">
      <c r="A1507" t="s">
        <v>1555</v>
      </c>
      <c r="B1507" t="s">
        <v>19</v>
      </c>
      <c r="C1507">
        <v>1</v>
      </c>
      <c r="D1507" t="s">
        <v>20</v>
      </c>
      <c r="E1507" t="s">
        <v>21</v>
      </c>
      <c r="F1507" t="s">
        <v>27</v>
      </c>
      <c r="G1507" s="2">
        <v>10</v>
      </c>
      <c r="H1507" t="s">
        <v>20</v>
      </c>
      <c r="I1507" t="s">
        <v>21</v>
      </c>
      <c r="J1507" t="s">
        <v>28</v>
      </c>
      <c r="K1507" t="s">
        <v>28</v>
      </c>
      <c r="L1507" t="s">
        <v>33</v>
      </c>
      <c r="M1507" t="s">
        <v>21</v>
      </c>
      <c r="N1507" t="s">
        <v>34</v>
      </c>
      <c r="O1507" s="1">
        <v>31.52</v>
      </c>
      <c r="P1507" s="1">
        <v>322</v>
      </c>
      <c r="Q1507">
        <v>2</v>
      </c>
      <c r="R1507" t="s">
        <v>20</v>
      </c>
      <c r="S1507" t="str">
        <f>IF(ChurnData[[#This Row],[MonthlyCharges]]&lt;=30,"1. Up to 30",IF(ChurnData[[#This Row],[MonthlyCharges]]&lt;=50,"2. 31-50",IF(ChurnData[[#This Row],[MonthlyCharges]]&lt;=70,"3. 51-70",IF(ChurnData[[#This Row],[MonthlyCharges]]&lt;=90,"4. 71-90","5. Over 90"))))</f>
        <v>2. 31-50</v>
      </c>
      <c r="T1507" t="str">
        <f>IF(AND(ChurnData[[#This Row],[Contract]]="Month-to-month",ChurnData[[#This Row],[InternetService]]="Fiber optic",ChurnData[[#This Row],[TenureMonths]]&lt;=11),"High-risk","Other")</f>
        <v>Other</v>
      </c>
      <c r="U1507" t="str">
        <f>IF(ChurnData[[#This Row],[TenureMonths]]&lt;=11,"0-11",IF(ChurnData[[#This Row],[TenureMonths]]&lt;=23,"12-23",IF(ChurnData[[#This Row],[TenureMonths]]&lt;=35,"24-35",IF(ChurnData[[#This Row],[TenureMonths]]&lt;=47,"36-47",IF(ChurnData[[#This Row],[TenureMonths]]&lt;=59,"48-59","60-72")))))</f>
        <v>0-11</v>
      </c>
      <c r="V1507">
        <f>IF(ChurnData[[#This Row],[Churn]]="Yes",1,0)</f>
        <v>1</v>
      </c>
    </row>
    <row r="1508" spans="1:22" x14ac:dyDescent="0.35">
      <c r="A1508" t="s">
        <v>1556</v>
      </c>
      <c r="B1508" t="s">
        <v>19</v>
      </c>
      <c r="C1508">
        <v>1</v>
      </c>
      <c r="D1508" t="s">
        <v>21</v>
      </c>
      <c r="E1508" t="s">
        <v>21</v>
      </c>
      <c r="F1508" t="s">
        <v>65</v>
      </c>
      <c r="G1508" s="2">
        <v>17</v>
      </c>
      <c r="H1508" t="s">
        <v>20</v>
      </c>
      <c r="I1508" t="s">
        <v>32</v>
      </c>
      <c r="J1508" t="s">
        <v>20</v>
      </c>
      <c r="K1508" t="s">
        <v>21</v>
      </c>
      <c r="L1508" t="s">
        <v>33</v>
      </c>
      <c r="M1508" t="s">
        <v>20</v>
      </c>
      <c r="N1508" t="s">
        <v>25</v>
      </c>
      <c r="O1508" s="1">
        <v>59.85</v>
      </c>
      <c r="P1508" s="1">
        <v>1047.74</v>
      </c>
      <c r="Q1508">
        <v>5</v>
      </c>
      <c r="R1508" t="s">
        <v>21</v>
      </c>
      <c r="S1508" t="str">
        <f>IF(ChurnData[[#This Row],[MonthlyCharges]]&lt;=30,"1. Up to 30",IF(ChurnData[[#This Row],[MonthlyCharges]]&lt;=50,"2. 31-50",IF(ChurnData[[#This Row],[MonthlyCharges]]&lt;=70,"3. 51-70",IF(ChurnData[[#This Row],[MonthlyCharges]]&lt;=90,"4. 71-90","5. Over 90"))))</f>
        <v>3. 51-70</v>
      </c>
      <c r="T1508" t="str">
        <f>IF(AND(ChurnData[[#This Row],[Contract]]="Month-to-month",ChurnData[[#This Row],[InternetService]]="Fiber optic",ChurnData[[#This Row],[TenureMonths]]&lt;=11),"High-risk","Other")</f>
        <v>Other</v>
      </c>
      <c r="U1508" t="str">
        <f>IF(ChurnData[[#This Row],[TenureMonths]]&lt;=11,"0-11",IF(ChurnData[[#This Row],[TenureMonths]]&lt;=23,"12-23",IF(ChurnData[[#This Row],[TenureMonths]]&lt;=35,"24-35",IF(ChurnData[[#This Row],[TenureMonths]]&lt;=47,"36-47",IF(ChurnData[[#This Row],[TenureMonths]]&lt;=59,"48-59","60-72")))))</f>
        <v>12-23</v>
      </c>
      <c r="V1508">
        <f>IF(ChurnData[[#This Row],[Churn]]="Yes",1,0)</f>
        <v>0</v>
      </c>
    </row>
    <row r="1509" spans="1:22" x14ac:dyDescent="0.35">
      <c r="A1509" t="s">
        <v>1557</v>
      </c>
      <c r="B1509" t="s">
        <v>36</v>
      </c>
      <c r="C1509">
        <v>0</v>
      </c>
      <c r="D1509" t="s">
        <v>20</v>
      </c>
      <c r="E1509" t="s">
        <v>20</v>
      </c>
      <c r="F1509" t="s">
        <v>22</v>
      </c>
      <c r="G1509" s="2">
        <v>25</v>
      </c>
      <c r="H1509" t="s">
        <v>20</v>
      </c>
      <c r="I1509" t="s">
        <v>32</v>
      </c>
      <c r="J1509" t="s">
        <v>21</v>
      </c>
      <c r="K1509" t="s">
        <v>21</v>
      </c>
      <c r="L1509" t="s">
        <v>33</v>
      </c>
      <c r="M1509" t="s">
        <v>20</v>
      </c>
      <c r="N1509" t="s">
        <v>30</v>
      </c>
      <c r="O1509" s="1">
        <v>43.78</v>
      </c>
      <c r="P1509" s="1">
        <v>1075.27</v>
      </c>
      <c r="Q1509">
        <v>6</v>
      </c>
      <c r="R1509" t="s">
        <v>21</v>
      </c>
      <c r="S1509" t="str">
        <f>IF(ChurnData[[#This Row],[MonthlyCharges]]&lt;=30,"1. Up to 30",IF(ChurnData[[#This Row],[MonthlyCharges]]&lt;=50,"2. 31-50",IF(ChurnData[[#This Row],[MonthlyCharges]]&lt;=70,"3. 51-70",IF(ChurnData[[#This Row],[MonthlyCharges]]&lt;=90,"4. 71-90","5. Over 90"))))</f>
        <v>2. 31-50</v>
      </c>
      <c r="T1509" t="str">
        <f>IF(AND(ChurnData[[#This Row],[Contract]]="Month-to-month",ChurnData[[#This Row],[InternetService]]="Fiber optic",ChurnData[[#This Row],[TenureMonths]]&lt;=11),"High-risk","Other")</f>
        <v>Other</v>
      </c>
      <c r="U1509" t="str">
        <f>IF(ChurnData[[#This Row],[TenureMonths]]&lt;=11,"0-11",IF(ChurnData[[#This Row],[TenureMonths]]&lt;=23,"12-23",IF(ChurnData[[#This Row],[TenureMonths]]&lt;=35,"24-35",IF(ChurnData[[#This Row],[TenureMonths]]&lt;=47,"36-47",IF(ChurnData[[#This Row],[TenureMonths]]&lt;=59,"48-59","60-72")))))</f>
        <v>24-35</v>
      </c>
      <c r="V1509">
        <f>IF(ChurnData[[#This Row],[Churn]]="Yes",1,0)</f>
        <v>0</v>
      </c>
    </row>
    <row r="1510" spans="1:22" x14ac:dyDescent="0.35">
      <c r="A1510" t="s">
        <v>1558</v>
      </c>
      <c r="B1510" t="s">
        <v>19</v>
      </c>
      <c r="C1510">
        <v>0</v>
      </c>
      <c r="D1510" t="s">
        <v>21</v>
      </c>
      <c r="E1510" t="s">
        <v>21</v>
      </c>
      <c r="F1510" t="s">
        <v>37</v>
      </c>
      <c r="G1510" s="2">
        <v>21</v>
      </c>
      <c r="H1510" t="s">
        <v>20</v>
      </c>
      <c r="I1510" t="s">
        <v>23</v>
      </c>
      <c r="J1510" t="s">
        <v>20</v>
      </c>
      <c r="K1510" t="s">
        <v>20</v>
      </c>
      <c r="L1510" t="s">
        <v>33</v>
      </c>
      <c r="M1510" t="s">
        <v>20</v>
      </c>
      <c r="N1510" t="s">
        <v>43</v>
      </c>
      <c r="O1510" s="1">
        <v>106.23</v>
      </c>
      <c r="P1510" s="1">
        <v>2209.63</v>
      </c>
      <c r="Q1510">
        <v>2</v>
      </c>
      <c r="R1510" t="s">
        <v>21</v>
      </c>
      <c r="S1510" t="str">
        <f>IF(ChurnData[[#This Row],[MonthlyCharges]]&lt;=30,"1. Up to 30",IF(ChurnData[[#This Row],[MonthlyCharges]]&lt;=50,"2. 31-50",IF(ChurnData[[#This Row],[MonthlyCharges]]&lt;=70,"3. 51-70",IF(ChurnData[[#This Row],[MonthlyCharges]]&lt;=90,"4. 71-90","5. Over 90"))))</f>
        <v>5. Over 90</v>
      </c>
      <c r="T1510" t="str">
        <f>IF(AND(ChurnData[[#This Row],[Contract]]="Month-to-month",ChurnData[[#This Row],[InternetService]]="Fiber optic",ChurnData[[#This Row],[TenureMonths]]&lt;=11),"High-risk","Other")</f>
        <v>Other</v>
      </c>
      <c r="U1510" t="str">
        <f>IF(ChurnData[[#This Row],[TenureMonths]]&lt;=11,"0-11",IF(ChurnData[[#This Row],[TenureMonths]]&lt;=23,"12-23",IF(ChurnData[[#This Row],[TenureMonths]]&lt;=35,"24-35",IF(ChurnData[[#This Row],[TenureMonths]]&lt;=47,"36-47",IF(ChurnData[[#This Row],[TenureMonths]]&lt;=59,"48-59","60-72")))))</f>
        <v>12-23</v>
      </c>
      <c r="V1510">
        <f>IF(ChurnData[[#This Row],[Churn]]="Yes",1,0)</f>
        <v>0</v>
      </c>
    </row>
    <row r="1511" spans="1:22" x14ac:dyDescent="0.35">
      <c r="A1511" t="s">
        <v>1559</v>
      </c>
      <c r="B1511" t="s">
        <v>36</v>
      </c>
      <c r="C1511">
        <v>1</v>
      </c>
      <c r="D1511" t="s">
        <v>21</v>
      </c>
      <c r="E1511" t="s">
        <v>21</v>
      </c>
      <c r="F1511" t="s">
        <v>65</v>
      </c>
      <c r="G1511" s="2">
        <v>18</v>
      </c>
      <c r="H1511" t="s">
        <v>20</v>
      </c>
      <c r="I1511" t="s">
        <v>32</v>
      </c>
      <c r="J1511" t="s">
        <v>20</v>
      </c>
      <c r="K1511" t="s">
        <v>21</v>
      </c>
      <c r="L1511" t="s">
        <v>29</v>
      </c>
      <c r="M1511" t="s">
        <v>21</v>
      </c>
      <c r="N1511" t="s">
        <v>25</v>
      </c>
      <c r="O1511" s="1">
        <v>45.65</v>
      </c>
      <c r="P1511" s="1">
        <v>800.34</v>
      </c>
      <c r="Q1511">
        <v>3</v>
      </c>
      <c r="R1511" t="s">
        <v>21</v>
      </c>
      <c r="S1511" t="str">
        <f>IF(ChurnData[[#This Row],[MonthlyCharges]]&lt;=30,"1. Up to 30",IF(ChurnData[[#This Row],[MonthlyCharges]]&lt;=50,"2. 31-50",IF(ChurnData[[#This Row],[MonthlyCharges]]&lt;=70,"3. 51-70",IF(ChurnData[[#This Row],[MonthlyCharges]]&lt;=90,"4. 71-90","5. Over 90"))))</f>
        <v>2. 31-50</v>
      </c>
      <c r="T1511" t="str">
        <f>IF(AND(ChurnData[[#This Row],[Contract]]="Month-to-month",ChurnData[[#This Row],[InternetService]]="Fiber optic",ChurnData[[#This Row],[TenureMonths]]&lt;=11),"High-risk","Other")</f>
        <v>Other</v>
      </c>
      <c r="U1511" t="str">
        <f>IF(ChurnData[[#This Row],[TenureMonths]]&lt;=11,"0-11",IF(ChurnData[[#This Row],[TenureMonths]]&lt;=23,"12-23",IF(ChurnData[[#This Row],[TenureMonths]]&lt;=35,"24-35",IF(ChurnData[[#This Row],[TenureMonths]]&lt;=47,"36-47",IF(ChurnData[[#This Row],[TenureMonths]]&lt;=59,"48-59","60-72")))))</f>
        <v>12-23</v>
      </c>
      <c r="V1511">
        <f>IF(ChurnData[[#This Row],[Churn]]="Yes",1,0)</f>
        <v>0</v>
      </c>
    </row>
    <row r="1512" spans="1:22" x14ac:dyDescent="0.35">
      <c r="A1512" t="s">
        <v>1560</v>
      </c>
      <c r="B1512" t="s">
        <v>19</v>
      </c>
      <c r="C1512">
        <v>0</v>
      </c>
      <c r="D1512" t="s">
        <v>21</v>
      </c>
      <c r="E1512" t="s">
        <v>20</v>
      </c>
      <c r="F1512" t="s">
        <v>58</v>
      </c>
      <c r="G1512" s="2">
        <v>37</v>
      </c>
      <c r="H1512" t="s">
        <v>21</v>
      </c>
      <c r="I1512" t="s">
        <v>21</v>
      </c>
      <c r="J1512" t="s">
        <v>28</v>
      </c>
      <c r="K1512" t="s">
        <v>28</v>
      </c>
      <c r="L1512" t="s">
        <v>33</v>
      </c>
      <c r="M1512" t="s">
        <v>21</v>
      </c>
      <c r="N1512" t="s">
        <v>30</v>
      </c>
      <c r="O1512" s="1">
        <v>23</v>
      </c>
      <c r="P1512" s="1">
        <v>827.46</v>
      </c>
      <c r="Q1512">
        <v>1</v>
      </c>
      <c r="R1512" t="s">
        <v>20</v>
      </c>
      <c r="S1512" t="str">
        <f>IF(ChurnData[[#This Row],[MonthlyCharges]]&lt;=30,"1. Up to 30",IF(ChurnData[[#This Row],[MonthlyCharges]]&lt;=50,"2. 31-50",IF(ChurnData[[#This Row],[MonthlyCharges]]&lt;=70,"3. 51-70",IF(ChurnData[[#This Row],[MonthlyCharges]]&lt;=90,"4. 71-90","5. Over 90"))))</f>
        <v>1. Up to 30</v>
      </c>
      <c r="T1512" t="str">
        <f>IF(AND(ChurnData[[#This Row],[Contract]]="Month-to-month",ChurnData[[#This Row],[InternetService]]="Fiber optic",ChurnData[[#This Row],[TenureMonths]]&lt;=11),"High-risk","Other")</f>
        <v>Other</v>
      </c>
      <c r="U1512" t="str">
        <f>IF(ChurnData[[#This Row],[TenureMonths]]&lt;=11,"0-11",IF(ChurnData[[#This Row],[TenureMonths]]&lt;=23,"12-23",IF(ChurnData[[#This Row],[TenureMonths]]&lt;=35,"24-35",IF(ChurnData[[#This Row],[TenureMonths]]&lt;=47,"36-47",IF(ChurnData[[#This Row],[TenureMonths]]&lt;=59,"48-59","60-72")))))</f>
        <v>36-47</v>
      </c>
      <c r="V1512">
        <f>IF(ChurnData[[#This Row],[Churn]]="Yes",1,0)</f>
        <v>1</v>
      </c>
    </row>
    <row r="1513" spans="1:22" x14ac:dyDescent="0.35">
      <c r="A1513" t="s">
        <v>1561</v>
      </c>
      <c r="B1513" t="s">
        <v>19</v>
      </c>
      <c r="C1513">
        <v>0</v>
      </c>
      <c r="D1513" t="s">
        <v>21</v>
      </c>
      <c r="E1513" t="s">
        <v>20</v>
      </c>
      <c r="F1513" t="s">
        <v>75</v>
      </c>
      <c r="G1513" s="2">
        <v>72</v>
      </c>
      <c r="H1513" t="s">
        <v>20</v>
      </c>
      <c r="I1513" t="s">
        <v>23</v>
      </c>
      <c r="J1513" t="s">
        <v>20</v>
      </c>
      <c r="K1513" t="s">
        <v>21</v>
      </c>
      <c r="L1513" t="s">
        <v>24</v>
      </c>
      <c r="M1513" t="s">
        <v>21</v>
      </c>
      <c r="N1513" t="s">
        <v>30</v>
      </c>
      <c r="O1513" s="1">
        <v>95.55</v>
      </c>
      <c r="P1513" s="1">
        <v>7080.39</v>
      </c>
      <c r="Q1513">
        <v>3</v>
      </c>
      <c r="R1513" t="s">
        <v>21</v>
      </c>
      <c r="S1513" t="str">
        <f>IF(ChurnData[[#This Row],[MonthlyCharges]]&lt;=30,"1. Up to 30",IF(ChurnData[[#This Row],[MonthlyCharges]]&lt;=50,"2. 31-50",IF(ChurnData[[#This Row],[MonthlyCharges]]&lt;=70,"3. 51-70",IF(ChurnData[[#This Row],[MonthlyCharges]]&lt;=90,"4. 71-90","5. Over 90"))))</f>
        <v>5. Over 90</v>
      </c>
      <c r="T1513" t="str">
        <f>IF(AND(ChurnData[[#This Row],[Contract]]="Month-to-month",ChurnData[[#This Row],[InternetService]]="Fiber optic",ChurnData[[#This Row],[TenureMonths]]&lt;=11),"High-risk","Other")</f>
        <v>Other</v>
      </c>
      <c r="U1513" t="str">
        <f>IF(ChurnData[[#This Row],[TenureMonths]]&lt;=11,"0-11",IF(ChurnData[[#This Row],[TenureMonths]]&lt;=23,"12-23",IF(ChurnData[[#This Row],[TenureMonths]]&lt;=35,"24-35",IF(ChurnData[[#This Row],[TenureMonths]]&lt;=47,"36-47",IF(ChurnData[[#This Row],[TenureMonths]]&lt;=59,"48-59","60-72")))))</f>
        <v>60-72</v>
      </c>
      <c r="V1513">
        <f>IF(ChurnData[[#This Row],[Churn]]="Yes",1,0)</f>
        <v>0</v>
      </c>
    </row>
    <row r="1514" spans="1:22" x14ac:dyDescent="0.35">
      <c r="A1514" t="s">
        <v>1562</v>
      </c>
      <c r="B1514" t="s">
        <v>36</v>
      </c>
      <c r="C1514">
        <v>1</v>
      </c>
      <c r="D1514" t="s">
        <v>21</v>
      </c>
      <c r="E1514" t="s">
        <v>21</v>
      </c>
      <c r="F1514" t="s">
        <v>58</v>
      </c>
      <c r="G1514" s="2">
        <v>42</v>
      </c>
      <c r="H1514" t="s">
        <v>20</v>
      </c>
      <c r="I1514" t="s">
        <v>23</v>
      </c>
      <c r="J1514" t="s">
        <v>20</v>
      </c>
      <c r="K1514" t="s">
        <v>20</v>
      </c>
      <c r="L1514" t="s">
        <v>24</v>
      </c>
      <c r="M1514" t="s">
        <v>21</v>
      </c>
      <c r="N1514" t="s">
        <v>34</v>
      </c>
      <c r="O1514" s="1">
        <v>96.63</v>
      </c>
      <c r="P1514" s="1">
        <v>4150.49</v>
      </c>
      <c r="Q1514">
        <v>3</v>
      </c>
      <c r="R1514" t="s">
        <v>21</v>
      </c>
      <c r="S1514" t="str">
        <f>IF(ChurnData[[#This Row],[MonthlyCharges]]&lt;=30,"1. Up to 30",IF(ChurnData[[#This Row],[MonthlyCharges]]&lt;=50,"2. 31-50",IF(ChurnData[[#This Row],[MonthlyCharges]]&lt;=70,"3. 51-70",IF(ChurnData[[#This Row],[MonthlyCharges]]&lt;=90,"4. 71-90","5. Over 90"))))</f>
        <v>5. Over 90</v>
      </c>
      <c r="T1514" t="str">
        <f>IF(AND(ChurnData[[#This Row],[Contract]]="Month-to-month",ChurnData[[#This Row],[InternetService]]="Fiber optic",ChurnData[[#This Row],[TenureMonths]]&lt;=11),"High-risk","Other")</f>
        <v>Other</v>
      </c>
      <c r="U1514" t="str">
        <f>IF(ChurnData[[#This Row],[TenureMonths]]&lt;=11,"0-11",IF(ChurnData[[#This Row],[TenureMonths]]&lt;=23,"12-23",IF(ChurnData[[#This Row],[TenureMonths]]&lt;=35,"24-35",IF(ChurnData[[#This Row],[TenureMonths]]&lt;=47,"36-47",IF(ChurnData[[#This Row],[TenureMonths]]&lt;=59,"48-59","60-72")))))</f>
        <v>36-47</v>
      </c>
      <c r="V1514">
        <f>IF(ChurnData[[#This Row],[Churn]]="Yes",1,0)</f>
        <v>0</v>
      </c>
    </row>
    <row r="1515" spans="1:22" x14ac:dyDescent="0.35">
      <c r="A1515" t="s">
        <v>1563</v>
      </c>
      <c r="B1515" t="s">
        <v>19</v>
      </c>
      <c r="C1515">
        <v>1</v>
      </c>
      <c r="D1515" t="s">
        <v>21</v>
      </c>
      <c r="E1515" t="s">
        <v>21</v>
      </c>
      <c r="F1515" t="s">
        <v>65</v>
      </c>
      <c r="G1515" s="2">
        <v>3</v>
      </c>
      <c r="H1515" t="s">
        <v>20</v>
      </c>
      <c r="I1515" t="s">
        <v>21</v>
      </c>
      <c r="J1515" t="s">
        <v>28</v>
      </c>
      <c r="K1515" t="s">
        <v>28</v>
      </c>
      <c r="L1515" t="s">
        <v>33</v>
      </c>
      <c r="M1515" t="s">
        <v>20</v>
      </c>
      <c r="N1515" t="s">
        <v>25</v>
      </c>
      <c r="O1515" s="1">
        <v>26.86</v>
      </c>
      <c r="P1515" s="1">
        <v>80.81</v>
      </c>
      <c r="Q1515">
        <v>0</v>
      </c>
      <c r="R1515" t="s">
        <v>21</v>
      </c>
      <c r="S1515" t="str">
        <f>IF(ChurnData[[#This Row],[MonthlyCharges]]&lt;=30,"1. Up to 30",IF(ChurnData[[#This Row],[MonthlyCharges]]&lt;=50,"2. 31-50",IF(ChurnData[[#This Row],[MonthlyCharges]]&lt;=70,"3. 51-70",IF(ChurnData[[#This Row],[MonthlyCharges]]&lt;=90,"4. 71-90","5. Over 90"))))</f>
        <v>1. Up to 30</v>
      </c>
      <c r="T1515" t="str">
        <f>IF(AND(ChurnData[[#This Row],[Contract]]="Month-to-month",ChurnData[[#This Row],[InternetService]]="Fiber optic",ChurnData[[#This Row],[TenureMonths]]&lt;=11),"High-risk","Other")</f>
        <v>Other</v>
      </c>
      <c r="U1515" t="str">
        <f>IF(ChurnData[[#This Row],[TenureMonths]]&lt;=11,"0-11",IF(ChurnData[[#This Row],[TenureMonths]]&lt;=23,"12-23",IF(ChurnData[[#This Row],[TenureMonths]]&lt;=35,"24-35",IF(ChurnData[[#This Row],[TenureMonths]]&lt;=47,"36-47",IF(ChurnData[[#This Row],[TenureMonths]]&lt;=59,"48-59","60-72")))))</f>
        <v>0-11</v>
      </c>
      <c r="V1515">
        <f>IF(ChurnData[[#This Row],[Churn]]="Yes",1,0)</f>
        <v>0</v>
      </c>
    </row>
    <row r="1516" spans="1:22" x14ac:dyDescent="0.35">
      <c r="A1516" t="s">
        <v>1564</v>
      </c>
      <c r="B1516" t="s">
        <v>19</v>
      </c>
      <c r="C1516">
        <v>0</v>
      </c>
      <c r="D1516" t="s">
        <v>20</v>
      </c>
      <c r="E1516" t="s">
        <v>20</v>
      </c>
      <c r="F1516" t="s">
        <v>49</v>
      </c>
      <c r="G1516" s="2">
        <v>52</v>
      </c>
      <c r="H1516" t="s">
        <v>20</v>
      </c>
      <c r="I1516" t="s">
        <v>21</v>
      </c>
      <c r="J1516" t="s">
        <v>28</v>
      </c>
      <c r="K1516" t="s">
        <v>28</v>
      </c>
      <c r="L1516" t="s">
        <v>24</v>
      </c>
      <c r="M1516" t="s">
        <v>20</v>
      </c>
      <c r="N1516" t="s">
        <v>43</v>
      </c>
      <c r="O1516" s="1">
        <v>44.16</v>
      </c>
      <c r="P1516" s="1">
        <v>2324.79</v>
      </c>
      <c r="Q1516">
        <v>1</v>
      </c>
      <c r="R1516" t="s">
        <v>21</v>
      </c>
      <c r="S1516" t="str">
        <f>IF(ChurnData[[#This Row],[MonthlyCharges]]&lt;=30,"1. Up to 30",IF(ChurnData[[#This Row],[MonthlyCharges]]&lt;=50,"2. 31-50",IF(ChurnData[[#This Row],[MonthlyCharges]]&lt;=70,"3. 51-70",IF(ChurnData[[#This Row],[MonthlyCharges]]&lt;=90,"4. 71-90","5. Over 90"))))</f>
        <v>2. 31-50</v>
      </c>
      <c r="T1516" t="str">
        <f>IF(AND(ChurnData[[#This Row],[Contract]]="Month-to-month",ChurnData[[#This Row],[InternetService]]="Fiber optic",ChurnData[[#This Row],[TenureMonths]]&lt;=11),"High-risk","Other")</f>
        <v>Other</v>
      </c>
      <c r="U1516" t="str">
        <f>IF(ChurnData[[#This Row],[TenureMonths]]&lt;=11,"0-11",IF(ChurnData[[#This Row],[TenureMonths]]&lt;=23,"12-23",IF(ChurnData[[#This Row],[TenureMonths]]&lt;=35,"24-35",IF(ChurnData[[#This Row],[TenureMonths]]&lt;=47,"36-47",IF(ChurnData[[#This Row],[TenureMonths]]&lt;=59,"48-59","60-72")))))</f>
        <v>48-59</v>
      </c>
      <c r="V1516">
        <f>IF(ChurnData[[#This Row],[Churn]]="Yes",1,0)</f>
        <v>0</v>
      </c>
    </row>
    <row r="1517" spans="1:22" x14ac:dyDescent="0.35">
      <c r="A1517" t="s">
        <v>1565</v>
      </c>
      <c r="B1517" t="s">
        <v>36</v>
      </c>
      <c r="C1517">
        <v>0</v>
      </c>
      <c r="D1517" t="s">
        <v>21</v>
      </c>
      <c r="E1517" t="s">
        <v>21</v>
      </c>
      <c r="F1517" t="s">
        <v>47</v>
      </c>
      <c r="G1517" s="2">
        <v>6</v>
      </c>
      <c r="H1517" t="s">
        <v>20</v>
      </c>
      <c r="I1517" t="s">
        <v>23</v>
      </c>
      <c r="J1517" t="s">
        <v>21</v>
      </c>
      <c r="K1517" t="s">
        <v>21</v>
      </c>
      <c r="L1517" t="s">
        <v>33</v>
      </c>
      <c r="M1517" t="s">
        <v>21</v>
      </c>
      <c r="N1517" t="s">
        <v>25</v>
      </c>
      <c r="O1517" s="1">
        <v>91.32</v>
      </c>
      <c r="P1517" s="1">
        <v>546.85</v>
      </c>
      <c r="Q1517">
        <v>2</v>
      </c>
      <c r="R1517" t="s">
        <v>20</v>
      </c>
      <c r="S1517" t="str">
        <f>IF(ChurnData[[#This Row],[MonthlyCharges]]&lt;=30,"1. Up to 30",IF(ChurnData[[#This Row],[MonthlyCharges]]&lt;=50,"2. 31-50",IF(ChurnData[[#This Row],[MonthlyCharges]]&lt;=70,"3. 51-70",IF(ChurnData[[#This Row],[MonthlyCharges]]&lt;=90,"4. 71-90","5. Over 90"))))</f>
        <v>5. Over 90</v>
      </c>
      <c r="T1517" t="str">
        <f>IF(AND(ChurnData[[#This Row],[Contract]]="Month-to-month",ChurnData[[#This Row],[InternetService]]="Fiber optic",ChurnData[[#This Row],[TenureMonths]]&lt;=11),"High-risk","Other")</f>
        <v>High-risk</v>
      </c>
      <c r="U1517" t="str">
        <f>IF(ChurnData[[#This Row],[TenureMonths]]&lt;=11,"0-11",IF(ChurnData[[#This Row],[TenureMonths]]&lt;=23,"12-23",IF(ChurnData[[#This Row],[TenureMonths]]&lt;=35,"24-35",IF(ChurnData[[#This Row],[TenureMonths]]&lt;=47,"36-47",IF(ChurnData[[#This Row],[TenureMonths]]&lt;=59,"48-59","60-72")))))</f>
        <v>0-11</v>
      </c>
      <c r="V1517">
        <f>IF(ChurnData[[#This Row],[Churn]]="Yes",1,0)</f>
        <v>1</v>
      </c>
    </row>
    <row r="1518" spans="1:22" x14ac:dyDescent="0.35">
      <c r="A1518" t="s">
        <v>1566</v>
      </c>
      <c r="B1518" t="s">
        <v>19</v>
      </c>
      <c r="C1518">
        <v>0</v>
      </c>
      <c r="D1518" t="s">
        <v>21</v>
      </c>
      <c r="E1518" t="s">
        <v>21</v>
      </c>
      <c r="F1518" t="s">
        <v>22</v>
      </c>
      <c r="G1518" s="2">
        <v>10</v>
      </c>
      <c r="H1518" t="s">
        <v>20</v>
      </c>
      <c r="I1518" t="s">
        <v>23</v>
      </c>
      <c r="J1518" t="s">
        <v>21</v>
      </c>
      <c r="K1518" t="s">
        <v>21</v>
      </c>
      <c r="L1518" t="s">
        <v>33</v>
      </c>
      <c r="M1518" t="s">
        <v>20</v>
      </c>
      <c r="N1518" t="s">
        <v>25</v>
      </c>
      <c r="O1518" s="1">
        <v>83.04</v>
      </c>
      <c r="P1518" s="1">
        <v>832.01</v>
      </c>
      <c r="Q1518">
        <v>3</v>
      </c>
      <c r="R1518" t="s">
        <v>21</v>
      </c>
      <c r="S1518" t="str">
        <f>IF(ChurnData[[#This Row],[MonthlyCharges]]&lt;=30,"1. Up to 30",IF(ChurnData[[#This Row],[MonthlyCharges]]&lt;=50,"2. 31-50",IF(ChurnData[[#This Row],[MonthlyCharges]]&lt;=70,"3. 51-70",IF(ChurnData[[#This Row],[MonthlyCharges]]&lt;=90,"4. 71-90","5. Over 90"))))</f>
        <v>4. 71-90</v>
      </c>
      <c r="T1518" t="str">
        <f>IF(AND(ChurnData[[#This Row],[Contract]]="Month-to-month",ChurnData[[#This Row],[InternetService]]="Fiber optic",ChurnData[[#This Row],[TenureMonths]]&lt;=11),"High-risk","Other")</f>
        <v>High-risk</v>
      </c>
      <c r="U1518" t="str">
        <f>IF(ChurnData[[#This Row],[TenureMonths]]&lt;=11,"0-11",IF(ChurnData[[#This Row],[TenureMonths]]&lt;=23,"12-23",IF(ChurnData[[#This Row],[TenureMonths]]&lt;=35,"24-35",IF(ChurnData[[#This Row],[TenureMonths]]&lt;=47,"36-47",IF(ChurnData[[#This Row],[TenureMonths]]&lt;=59,"48-59","60-72")))))</f>
        <v>0-11</v>
      </c>
      <c r="V1518">
        <f>IF(ChurnData[[#This Row],[Churn]]="Yes",1,0)</f>
        <v>0</v>
      </c>
    </row>
    <row r="1519" spans="1:22" x14ac:dyDescent="0.35">
      <c r="A1519" t="s">
        <v>1567</v>
      </c>
      <c r="B1519" t="s">
        <v>19</v>
      </c>
      <c r="C1519">
        <v>0</v>
      </c>
      <c r="D1519" t="s">
        <v>21</v>
      </c>
      <c r="E1519" t="s">
        <v>21</v>
      </c>
      <c r="F1519" t="s">
        <v>22</v>
      </c>
      <c r="G1519" s="2">
        <v>34</v>
      </c>
      <c r="H1519" t="s">
        <v>20</v>
      </c>
      <c r="I1519" t="s">
        <v>21</v>
      </c>
      <c r="J1519" t="s">
        <v>28</v>
      </c>
      <c r="K1519" t="s">
        <v>28</v>
      </c>
      <c r="L1519" t="s">
        <v>33</v>
      </c>
      <c r="M1519" t="s">
        <v>21</v>
      </c>
      <c r="N1519" t="s">
        <v>30</v>
      </c>
      <c r="O1519" s="1">
        <v>33.86</v>
      </c>
      <c r="P1519" s="1">
        <v>1174.33</v>
      </c>
      <c r="Q1519">
        <v>1</v>
      </c>
      <c r="R1519" t="s">
        <v>20</v>
      </c>
      <c r="S1519" t="str">
        <f>IF(ChurnData[[#This Row],[MonthlyCharges]]&lt;=30,"1. Up to 30",IF(ChurnData[[#This Row],[MonthlyCharges]]&lt;=50,"2. 31-50",IF(ChurnData[[#This Row],[MonthlyCharges]]&lt;=70,"3. 51-70",IF(ChurnData[[#This Row],[MonthlyCharges]]&lt;=90,"4. 71-90","5. Over 90"))))</f>
        <v>2. 31-50</v>
      </c>
      <c r="T1519" t="str">
        <f>IF(AND(ChurnData[[#This Row],[Contract]]="Month-to-month",ChurnData[[#This Row],[InternetService]]="Fiber optic",ChurnData[[#This Row],[TenureMonths]]&lt;=11),"High-risk","Other")</f>
        <v>Other</v>
      </c>
      <c r="U1519" t="str">
        <f>IF(ChurnData[[#This Row],[TenureMonths]]&lt;=11,"0-11",IF(ChurnData[[#This Row],[TenureMonths]]&lt;=23,"12-23",IF(ChurnData[[#This Row],[TenureMonths]]&lt;=35,"24-35",IF(ChurnData[[#This Row],[TenureMonths]]&lt;=47,"36-47",IF(ChurnData[[#This Row],[TenureMonths]]&lt;=59,"48-59","60-72")))))</f>
        <v>24-35</v>
      </c>
      <c r="V1519">
        <f>IF(ChurnData[[#This Row],[Churn]]="Yes",1,0)</f>
        <v>1</v>
      </c>
    </row>
    <row r="1520" spans="1:22" x14ac:dyDescent="0.35">
      <c r="A1520" t="s">
        <v>1568</v>
      </c>
      <c r="B1520" t="s">
        <v>36</v>
      </c>
      <c r="C1520">
        <v>0</v>
      </c>
      <c r="D1520" t="s">
        <v>21</v>
      </c>
      <c r="E1520" t="s">
        <v>21</v>
      </c>
      <c r="F1520" t="s">
        <v>56</v>
      </c>
      <c r="G1520" s="2">
        <v>62</v>
      </c>
      <c r="H1520" t="s">
        <v>20</v>
      </c>
      <c r="I1520" t="s">
        <v>32</v>
      </c>
      <c r="J1520" t="s">
        <v>21</v>
      </c>
      <c r="K1520" t="s">
        <v>20</v>
      </c>
      <c r="L1520" t="s">
        <v>24</v>
      </c>
      <c r="M1520" t="s">
        <v>21</v>
      </c>
      <c r="N1520" t="s">
        <v>30</v>
      </c>
      <c r="O1520" s="1">
        <v>63.68</v>
      </c>
      <c r="P1520" s="1">
        <v>4038.99</v>
      </c>
      <c r="Q1520">
        <v>1</v>
      </c>
      <c r="R1520" t="s">
        <v>21</v>
      </c>
      <c r="S1520" t="str">
        <f>IF(ChurnData[[#This Row],[MonthlyCharges]]&lt;=30,"1. Up to 30",IF(ChurnData[[#This Row],[MonthlyCharges]]&lt;=50,"2. 31-50",IF(ChurnData[[#This Row],[MonthlyCharges]]&lt;=70,"3. 51-70",IF(ChurnData[[#This Row],[MonthlyCharges]]&lt;=90,"4. 71-90","5. Over 90"))))</f>
        <v>3. 51-70</v>
      </c>
      <c r="T1520" t="str">
        <f>IF(AND(ChurnData[[#This Row],[Contract]]="Month-to-month",ChurnData[[#This Row],[InternetService]]="Fiber optic",ChurnData[[#This Row],[TenureMonths]]&lt;=11),"High-risk","Other")</f>
        <v>Other</v>
      </c>
      <c r="U1520" t="str">
        <f>IF(ChurnData[[#This Row],[TenureMonths]]&lt;=11,"0-11",IF(ChurnData[[#This Row],[TenureMonths]]&lt;=23,"12-23",IF(ChurnData[[#This Row],[TenureMonths]]&lt;=35,"24-35",IF(ChurnData[[#This Row],[TenureMonths]]&lt;=47,"36-47",IF(ChurnData[[#This Row],[TenureMonths]]&lt;=59,"48-59","60-72")))))</f>
        <v>60-72</v>
      </c>
      <c r="V1520">
        <f>IF(ChurnData[[#This Row],[Churn]]="Yes",1,0)</f>
        <v>0</v>
      </c>
    </row>
    <row r="1521" spans="1:22" x14ac:dyDescent="0.35">
      <c r="A1521" t="s">
        <v>1569</v>
      </c>
      <c r="B1521" t="s">
        <v>19</v>
      </c>
      <c r="C1521">
        <v>0</v>
      </c>
      <c r="D1521" t="s">
        <v>21</v>
      </c>
      <c r="E1521" t="s">
        <v>20</v>
      </c>
      <c r="F1521" t="s">
        <v>75</v>
      </c>
      <c r="G1521" s="2">
        <v>1</v>
      </c>
      <c r="H1521" t="s">
        <v>20</v>
      </c>
      <c r="I1521" t="s">
        <v>21</v>
      </c>
      <c r="J1521" t="s">
        <v>28</v>
      </c>
      <c r="K1521" t="s">
        <v>28</v>
      </c>
      <c r="L1521" t="s">
        <v>33</v>
      </c>
      <c r="M1521" t="s">
        <v>20</v>
      </c>
      <c r="N1521" t="s">
        <v>25</v>
      </c>
      <c r="O1521" s="1">
        <v>26.46</v>
      </c>
      <c r="P1521" s="1">
        <v>25.78</v>
      </c>
      <c r="Q1521">
        <v>1</v>
      </c>
      <c r="R1521" t="s">
        <v>20</v>
      </c>
      <c r="S1521" t="str">
        <f>IF(ChurnData[[#This Row],[MonthlyCharges]]&lt;=30,"1. Up to 30",IF(ChurnData[[#This Row],[MonthlyCharges]]&lt;=50,"2. 31-50",IF(ChurnData[[#This Row],[MonthlyCharges]]&lt;=70,"3. 51-70",IF(ChurnData[[#This Row],[MonthlyCharges]]&lt;=90,"4. 71-90","5. Over 90"))))</f>
        <v>1. Up to 30</v>
      </c>
      <c r="T1521" t="str">
        <f>IF(AND(ChurnData[[#This Row],[Contract]]="Month-to-month",ChurnData[[#This Row],[InternetService]]="Fiber optic",ChurnData[[#This Row],[TenureMonths]]&lt;=11),"High-risk","Other")</f>
        <v>Other</v>
      </c>
      <c r="U1521" t="str">
        <f>IF(ChurnData[[#This Row],[TenureMonths]]&lt;=11,"0-11",IF(ChurnData[[#This Row],[TenureMonths]]&lt;=23,"12-23",IF(ChurnData[[#This Row],[TenureMonths]]&lt;=35,"24-35",IF(ChurnData[[#This Row],[TenureMonths]]&lt;=47,"36-47",IF(ChurnData[[#This Row],[TenureMonths]]&lt;=59,"48-59","60-72")))))</f>
        <v>0-11</v>
      </c>
      <c r="V1521">
        <f>IF(ChurnData[[#This Row],[Churn]]="Yes",1,0)</f>
        <v>1</v>
      </c>
    </row>
    <row r="1522" spans="1:22" x14ac:dyDescent="0.35">
      <c r="A1522" t="s">
        <v>1570</v>
      </c>
      <c r="B1522" t="s">
        <v>36</v>
      </c>
      <c r="C1522">
        <v>1</v>
      </c>
      <c r="D1522" t="s">
        <v>21</v>
      </c>
      <c r="E1522" t="s">
        <v>21</v>
      </c>
      <c r="F1522" t="s">
        <v>37</v>
      </c>
      <c r="G1522" s="2">
        <v>11</v>
      </c>
      <c r="H1522" t="s">
        <v>20</v>
      </c>
      <c r="I1522" t="s">
        <v>23</v>
      </c>
      <c r="J1522" t="s">
        <v>21</v>
      </c>
      <c r="K1522" t="s">
        <v>21</v>
      </c>
      <c r="L1522" t="s">
        <v>33</v>
      </c>
      <c r="M1522" t="s">
        <v>20</v>
      </c>
      <c r="N1522" t="s">
        <v>43</v>
      </c>
      <c r="O1522" s="1">
        <v>85.82</v>
      </c>
      <c r="P1522" s="1">
        <v>964.73</v>
      </c>
      <c r="Q1522">
        <v>3</v>
      </c>
      <c r="R1522" t="s">
        <v>20</v>
      </c>
      <c r="S1522" t="str">
        <f>IF(ChurnData[[#This Row],[MonthlyCharges]]&lt;=30,"1. Up to 30",IF(ChurnData[[#This Row],[MonthlyCharges]]&lt;=50,"2. 31-50",IF(ChurnData[[#This Row],[MonthlyCharges]]&lt;=70,"3. 51-70",IF(ChurnData[[#This Row],[MonthlyCharges]]&lt;=90,"4. 71-90","5. Over 90"))))</f>
        <v>4. 71-90</v>
      </c>
      <c r="T1522" t="str">
        <f>IF(AND(ChurnData[[#This Row],[Contract]]="Month-to-month",ChurnData[[#This Row],[InternetService]]="Fiber optic",ChurnData[[#This Row],[TenureMonths]]&lt;=11),"High-risk","Other")</f>
        <v>High-risk</v>
      </c>
      <c r="U1522" t="str">
        <f>IF(ChurnData[[#This Row],[TenureMonths]]&lt;=11,"0-11",IF(ChurnData[[#This Row],[TenureMonths]]&lt;=23,"12-23",IF(ChurnData[[#This Row],[TenureMonths]]&lt;=35,"24-35",IF(ChurnData[[#This Row],[TenureMonths]]&lt;=47,"36-47",IF(ChurnData[[#This Row],[TenureMonths]]&lt;=59,"48-59","60-72")))))</f>
        <v>0-11</v>
      </c>
      <c r="V1522">
        <f>IF(ChurnData[[#This Row],[Churn]]="Yes",1,0)</f>
        <v>1</v>
      </c>
    </row>
    <row r="1523" spans="1:22" x14ac:dyDescent="0.35">
      <c r="A1523" t="s">
        <v>1571</v>
      </c>
      <c r="B1523" t="s">
        <v>19</v>
      </c>
      <c r="C1523">
        <v>0</v>
      </c>
      <c r="D1523" t="s">
        <v>21</v>
      </c>
      <c r="E1523" t="s">
        <v>21</v>
      </c>
      <c r="F1523" t="s">
        <v>65</v>
      </c>
      <c r="G1523" s="2">
        <v>19</v>
      </c>
      <c r="H1523" t="s">
        <v>20</v>
      </c>
      <c r="I1523" t="s">
        <v>32</v>
      </c>
      <c r="J1523" t="s">
        <v>20</v>
      </c>
      <c r="K1523" t="s">
        <v>20</v>
      </c>
      <c r="L1523" t="s">
        <v>33</v>
      </c>
      <c r="M1523" t="s">
        <v>20</v>
      </c>
      <c r="N1523" t="s">
        <v>25</v>
      </c>
      <c r="O1523" s="1">
        <v>60.44</v>
      </c>
      <c r="P1523" s="1">
        <v>1172.3900000000001</v>
      </c>
      <c r="Q1523">
        <v>1</v>
      </c>
      <c r="R1523" t="s">
        <v>21</v>
      </c>
      <c r="S1523" t="str">
        <f>IF(ChurnData[[#This Row],[MonthlyCharges]]&lt;=30,"1. Up to 30",IF(ChurnData[[#This Row],[MonthlyCharges]]&lt;=50,"2. 31-50",IF(ChurnData[[#This Row],[MonthlyCharges]]&lt;=70,"3. 51-70",IF(ChurnData[[#This Row],[MonthlyCharges]]&lt;=90,"4. 71-90","5. Over 90"))))</f>
        <v>3. 51-70</v>
      </c>
      <c r="T1523" t="str">
        <f>IF(AND(ChurnData[[#This Row],[Contract]]="Month-to-month",ChurnData[[#This Row],[InternetService]]="Fiber optic",ChurnData[[#This Row],[TenureMonths]]&lt;=11),"High-risk","Other")</f>
        <v>Other</v>
      </c>
      <c r="U1523" t="str">
        <f>IF(ChurnData[[#This Row],[TenureMonths]]&lt;=11,"0-11",IF(ChurnData[[#This Row],[TenureMonths]]&lt;=23,"12-23",IF(ChurnData[[#This Row],[TenureMonths]]&lt;=35,"24-35",IF(ChurnData[[#This Row],[TenureMonths]]&lt;=47,"36-47",IF(ChurnData[[#This Row],[TenureMonths]]&lt;=59,"48-59","60-72")))))</f>
        <v>12-23</v>
      </c>
      <c r="V1523">
        <f>IF(ChurnData[[#This Row],[Churn]]="Yes",1,0)</f>
        <v>0</v>
      </c>
    </row>
    <row r="1524" spans="1:22" x14ac:dyDescent="0.35">
      <c r="A1524" t="s">
        <v>1572</v>
      </c>
      <c r="B1524" t="s">
        <v>36</v>
      </c>
      <c r="C1524">
        <v>0</v>
      </c>
      <c r="D1524" t="s">
        <v>20</v>
      </c>
      <c r="E1524" t="s">
        <v>21</v>
      </c>
      <c r="F1524" t="s">
        <v>58</v>
      </c>
      <c r="G1524" s="2">
        <v>37</v>
      </c>
      <c r="H1524" t="s">
        <v>20</v>
      </c>
      <c r="I1524" t="s">
        <v>32</v>
      </c>
      <c r="J1524" t="s">
        <v>20</v>
      </c>
      <c r="K1524" t="s">
        <v>20</v>
      </c>
      <c r="L1524" t="s">
        <v>24</v>
      </c>
      <c r="M1524" t="s">
        <v>20</v>
      </c>
      <c r="N1524" t="s">
        <v>30</v>
      </c>
      <c r="O1524" s="1">
        <v>65</v>
      </c>
      <c r="P1524" s="1">
        <v>2365.0100000000002</v>
      </c>
      <c r="Q1524">
        <v>2</v>
      </c>
      <c r="R1524" t="s">
        <v>21</v>
      </c>
      <c r="S1524" t="str">
        <f>IF(ChurnData[[#This Row],[MonthlyCharges]]&lt;=30,"1. Up to 30",IF(ChurnData[[#This Row],[MonthlyCharges]]&lt;=50,"2. 31-50",IF(ChurnData[[#This Row],[MonthlyCharges]]&lt;=70,"3. 51-70",IF(ChurnData[[#This Row],[MonthlyCharges]]&lt;=90,"4. 71-90","5. Over 90"))))</f>
        <v>3. 51-70</v>
      </c>
      <c r="T1524" t="str">
        <f>IF(AND(ChurnData[[#This Row],[Contract]]="Month-to-month",ChurnData[[#This Row],[InternetService]]="Fiber optic",ChurnData[[#This Row],[TenureMonths]]&lt;=11),"High-risk","Other")</f>
        <v>Other</v>
      </c>
      <c r="U1524" t="str">
        <f>IF(ChurnData[[#This Row],[TenureMonths]]&lt;=11,"0-11",IF(ChurnData[[#This Row],[TenureMonths]]&lt;=23,"12-23",IF(ChurnData[[#This Row],[TenureMonths]]&lt;=35,"24-35",IF(ChurnData[[#This Row],[TenureMonths]]&lt;=47,"36-47",IF(ChurnData[[#This Row],[TenureMonths]]&lt;=59,"48-59","60-72")))))</f>
        <v>36-47</v>
      </c>
      <c r="V1524">
        <f>IF(ChurnData[[#This Row],[Churn]]="Yes",1,0)</f>
        <v>0</v>
      </c>
    </row>
    <row r="1525" spans="1:22" x14ac:dyDescent="0.35">
      <c r="A1525" t="s">
        <v>1573</v>
      </c>
      <c r="B1525" t="s">
        <v>36</v>
      </c>
      <c r="C1525">
        <v>0</v>
      </c>
      <c r="D1525" t="s">
        <v>20</v>
      </c>
      <c r="E1525" t="s">
        <v>21</v>
      </c>
      <c r="F1525" t="s">
        <v>37</v>
      </c>
      <c r="G1525" s="2">
        <v>42</v>
      </c>
      <c r="H1525" t="s">
        <v>20</v>
      </c>
      <c r="I1525" t="s">
        <v>23</v>
      </c>
      <c r="J1525" t="s">
        <v>21</v>
      </c>
      <c r="K1525" t="s">
        <v>21</v>
      </c>
      <c r="L1525" t="s">
        <v>29</v>
      </c>
      <c r="M1525" t="s">
        <v>20</v>
      </c>
      <c r="N1525" t="s">
        <v>25</v>
      </c>
      <c r="O1525" s="1">
        <v>90.1</v>
      </c>
      <c r="P1525" s="1">
        <v>3791.23</v>
      </c>
      <c r="Q1525">
        <v>0</v>
      </c>
      <c r="R1525" t="s">
        <v>21</v>
      </c>
      <c r="S1525" t="str">
        <f>IF(ChurnData[[#This Row],[MonthlyCharges]]&lt;=30,"1. Up to 30",IF(ChurnData[[#This Row],[MonthlyCharges]]&lt;=50,"2. 31-50",IF(ChurnData[[#This Row],[MonthlyCharges]]&lt;=70,"3. 51-70",IF(ChurnData[[#This Row],[MonthlyCharges]]&lt;=90,"4. 71-90","5. Over 90"))))</f>
        <v>5. Over 90</v>
      </c>
      <c r="T1525" t="str">
        <f>IF(AND(ChurnData[[#This Row],[Contract]]="Month-to-month",ChurnData[[#This Row],[InternetService]]="Fiber optic",ChurnData[[#This Row],[TenureMonths]]&lt;=11),"High-risk","Other")</f>
        <v>Other</v>
      </c>
      <c r="U1525" t="str">
        <f>IF(ChurnData[[#This Row],[TenureMonths]]&lt;=11,"0-11",IF(ChurnData[[#This Row],[TenureMonths]]&lt;=23,"12-23",IF(ChurnData[[#This Row],[TenureMonths]]&lt;=35,"24-35",IF(ChurnData[[#This Row],[TenureMonths]]&lt;=47,"36-47",IF(ChurnData[[#This Row],[TenureMonths]]&lt;=59,"48-59","60-72")))))</f>
        <v>36-47</v>
      </c>
      <c r="V1525">
        <f>IF(ChurnData[[#This Row],[Churn]]="Yes",1,0)</f>
        <v>0</v>
      </c>
    </row>
    <row r="1526" spans="1:22" x14ac:dyDescent="0.35">
      <c r="A1526" t="s">
        <v>1574</v>
      </c>
      <c r="B1526" t="s">
        <v>19</v>
      </c>
      <c r="C1526">
        <v>0</v>
      </c>
      <c r="D1526" t="s">
        <v>20</v>
      </c>
      <c r="E1526" t="s">
        <v>20</v>
      </c>
      <c r="F1526" t="s">
        <v>58</v>
      </c>
      <c r="G1526" s="2">
        <v>43</v>
      </c>
      <c r="H1526" t="s">
        <v>20</v>
      </c>
      <c r="I1526" t="s">
        <v>23</v>
      </c>
      <c r="J1526" t="s">
        <v>21</v>
      </c>
      <c r="K1526" t="s">
        <v>21</v>
      </c>
      <c r="L1526" t="s">
        <v>24</v>
      </c>
      <c r="M1526" t="s">
        <v>20</v>
      </c>
      <c r="N1526" t="s">
        <v>25</v>
      </c>
      <c r="O1526" s="1">
        <v>85.72</v>
      </c>
      <c r="P1526" s="1">
        <v>3680.88</v>
      </c>
      <c r="Q1526">
        <v>5</v>
      </c>
      <c r="R1526" t="s">
        <v>21</v>
      </c>
      <c r="S1526" t="str">
        <f>IF(ChurnData[[#This Row],[MonthlyCharges]]&lt;=30,"1. Up to 30",IF(ChurnData[[#This Row],[MonthlyCharges]]&lt;=50,"2. 31-50",IF(ChurnData[[#This Row],[MonthlyCharges]]&lt;=70,"3. 51-70",IF(ChurnData[[#This Row],[MonthlyCharges]]&lt;=90,"4. 71-90","5. Over 90"))))</f>
        <v>4. 71-90</v>
      </c>
      <c r="T1526" t="str">
        <f>IF(AND(ChurnData[[#This Row],[Contract]]="Month-to-month",ChurnData[[#This Row],[InternetService]]="Fiber optic",ChurnData[[#This Row],[TenureMonths]]&lt;=11),"High-risk","Other")</f>
        <v>Other</v>
      </c>
      <c r="U1526" t="str">
        <f>IF(ChurnData[[#This Row],[TenureMonths]]&lt;=11,"0-11",IF(ChurnData[[#This Row],[TenureMonths]]&lt;=23,"12-23",IF(ChurnData[[#This Row],[TenureMonths]]&lt;=35,"24-35",IF(ChurnData[[#This Row],[TenureMonths]]&lt;=47,"36-47",IF(ChurnData[[#This Row],[TenureMonths]]&lt;=59,"48-59","60-72")))))</f>
        <v>36-47</v>
      </c>
      <c r="V1526">
        <f>IF(ChurnData[[#This Row],[Churn]]="Yes",1,0)</f>
        <v>0</v>
      </c>
    </row>
    <row r="1527" spans="1:22" x14ac:dyDescent="0.35">
      <c r="A1527" t="s">
        <v>1575</v>
      </c>
      <c r="B1527" t="s">
        <v>36</v>
      </c>
      <c r="C1527">
        <v>0</v>
      </c>
      <c r="D1527" t="s">
        <v>21</v>
      </c>
      <c r="E1527" t="s">
        <v>21</v>
      </c>
      <c r="F1527" t="s">
        <v>49</v>
      </c>
      <c r="G1527" s="2">
        <v>15</v>
      </c>
      <c r="H1527" t="s">
        <v>20</v>
      </c>
      <c r="I1527" t="s">
        <v>23</v>
      </c>
      <c r="J1527" t="s">
        <v>21</v>
      </c>
      <c r="K1527" t="s">
        <v>21</v>
      </c>
      <c r="L1527" t="s">
        <v>33</v>
      </c>
      <c r="M1527" t="s">
        <v>21</v>
      </c>
      <c r="N1527" t="s">
        <v>43</v>
      </c>
      <c r="O1527" s="1">
        <v>83.89</v>
      </c>
      <c r="P1527" s="1">
        <v>1232.6400000000001</v>
      </c>
      <c r="Q1527">
        <v>6</v>
      </c>
      <c r="R1527" t="s">
        <v>20</v>
      </c>
      <c r="S1527" t="str">
        <f>IF(ChurnData[[#This Row],[MonthlyCharges]]&lt;=30,"1. Up to 30",IF(ChurnData[[#This Row],[MonthlyCharges]]&lt;=50,"2. 31-50",IF(ChurnData[[#This Row],[MonthlyCharges]]&lt;=70,"3. 51-70",IF(ChurnData[[#This Row],[MonthlyCharges]]&lt;=90,"4. 71-90","5. Over 90"))))</f>
        <v>4. 71-90</v>
      </c>
      <c r="T1527" t="str">
        <f>IF(AND(ChurnData[[#This Row],[Contract]]="Month-to-month",ChurnData[[#This Row],[InternetService]]="Fiber optic",ChurnData[[#This Row],[TenureMonths]]&lt;=11),"High-risk","Other")</f>
        <v>Other</v>
      </c>
      <c r="U1527" t="str">
        <f>IF(ChurnData[[#This Row],[TenureMonths]]&lt;=11,"0-11",IF(ChurnData[[#This Row],[TenureMonths]]&lt;=23,"12-23",IF(ChurnData[[#This Row],[TenureMonths]]&lt;=35,"24-35",IF(ChurnData[[#This Row],[TenureMonths]]&lt;=47,"36-47",IF(ChurnData[[#This Row],[TenureMonths]]&lt;=59,"48-59","60-72")))))</f>
        <v>12-23</v>
      </c>
      <c r="V1527">
        <f>IF(ChurnData[[#This Row],[Churn]]="Yes",1,0)</f>
        <v>1</v>
      </c>
    </row>
    <row r="1528" spans="1:22" x14ac:dyDescent="0.35">
      <c r="A1528" t="s">
        <v>1576</v>
      </c>
      <c r="B1528" t="s">
        <v>19</v>
      </c>
      <c r="C1528">
        <v>0</v>
      </c>
      <c r="D1528" t="s">
        <v>21</v>
      </c>
      <c r="E1528" t="s">
        <v>21</v>
      </c>
      <c r="F1528" t="s">
        <v>65</v>
      </c>
      <c r="G1528" s="2">
        <v>68</v>
      </c>
      <c r="H1528" t="s">
        <v>20</v>
      </c>
      <c r="I1528" t="s">
        <v>32</v>
      </c>
      <c r="J1528" t="s">
        <v>20</v>
      </c>
      <c r="K1528" t="s">
        <v>21</v>
      </c>
      <c r="L1528" t="s">
        <v>24</v>
      </c>
      <c r="M1528" t="s">
        <v>20</v>
      </c>
      <c r="N1528" t="s">
        <v>34</v>
      </c>
      <c r="O1528" s="1">
        <v>60.65</v>
      </c>
      <c r="P1528" s="1">
        <v>4178.8100000000004</v>
      </c>
      <c r="Q1528">
        <v>2</v>
      </c>
      <c r="R1528" t="s">
        <v>21</v>
      </c>
      <c r="S1528" t="str">
        <f>IF(ChurnData[[#This Row],[MonthlyCharges]]&lt;=30,"1. Up to 30",IF(ChurnData[[#This Row],[MonthlyCharges]]&lt;=50,"2. 31-50",IF(ChurnData[[#This Row],[MonthlyCharges]]&lt;=70,"3. 51-70",IF(ChurnData[[#This Row],[MonthlyCharges]]&lt;=90,"4. 71-90","5. Over 90"))))</f>
        <v>3. 51-70</v>
      </c>
      <c r="T1528" t="str">
        <f>IF(AND(ChurnData[[#This Row],[Contract]]="Month-to-month",ChurnData[[#This Row],[InternetService]]="Fiber optic",ChurnData[[#This Row],[TenureMonths]]&lt;=11),"High-risk","Other")</f>
        <v>Other</v>
      </c>
      <c r="U1528" t="str">
        <f>IF(ChurnData[[#This Row],[TenureMonths]]&lt;=11,"0-11",IF(ChurnData[[#This Row],[TenureMonths]]&lt;=23,"12-23",IF(ChurnData[[#This Row],[TenureMonths]]&lt;=35,"24-35",IF(ChurnData[[#This Row],[TenureMonths]]&lt;=47,"36-47",IF(ChurnData[[#This Row],[TenureMonths]]&lt;=59,"48-59","60-72")))))</f>
        <v>60-72</v>
      </c>
      <c r="V1528">
        <f>IF(ChurnData[[#This Row],[Churn]]="Yes",1,0)</f>
        <v>0</v>
      </c>
    </row>
    <row r="1529" spans="1:22" x14ac:dyDescent="0.35">
      <c r="A1529" t="s">
        <v>1577</v>
      </c>
      <c r="B1529" t="s">
        <v>19</v>
      </c>
      <c r="C1529">
        <v>0</v>
      </c>
      <c r="D1529" t="s">
        <v>20</v>
      </c>
      <c r="E1529" t="s">
        <v>20</v>
      </c>
      <c r="F1529" t="s">
        <v>37</v>
      </c>
      <c r="G1529" s="2">
        <v>8</v>
      </c>
      <c r="H1529" t="s">
        <v>20</v>
      </c>
      <c r="I1529" t="s">
        <v>32</v>
      </c>
      <c r="J1529" t="s">
        <v>21</v>
      </c>
      <c r="K1529" t="s">
        <v>21</v>
      </c>
      <c r="L1529" t="s">
        <v>33</v>
      </c>
      <c r="M1529" t="s">
        <v>20</v>
      </c>
      <c r="N1529" t="s">
        <v>34</v>
      </c>
      <c r="O1529" s="1">
        <v>54.1</v>
      </c>
      <c r="P1529" s="1">
        <v>430.62</v>
      </c>
      <c r="Q1529">
        <v>0</v>
      </c>
      <c r="R1529" t="s">
        <v>21</v>
      </c>
      <c r="S1529" t="str">
        <f>IF(ChurnData[[#This Row],[MonthlyCharges]]&lt;=30,"1. Up to 30",IF(ChurnData[[#This Row],[MonthlyCharges]]&lt;=50,"2. 31-50",IF(ChurnData[[#This Row],[MonthlyCharges]]&lt;=70,"3. 51-70",IF(ChurnData[[#This Row],[MonthlyCharges]]&lt;=90,"4. 71-90","5. Over 90"))))</f>
        <v>3. 51-70</v>
      </c>
      <c r="T1529" t="str">
        <f>IF(AND(ChurnData[[#This Row],[Contract]]="Month-to-month",ChurnData[[#This Row],[InternetService]]="Fiber optic",ChurnData[[#This Row],[TenureMonths]]&lt;=11),"High-risk","Other")</f>
        <v>Other</v>
      </c>
      <c r="U1529" t="str">
        <f>IF(ChurnData[[#This Row],[TenureMonths]]&lt;=11,"0-11",IF(ChurnData[[#This Row],[TenureMonths]]&lt;=23,"12-23",IF(ChurnData[[#This Row],[TenureMonths]]&lt;=35,"24-35",IF(ChurnData[[#This Row],[TenureMonths]]&lt;=47,"36-47",IF(ChurnData[[#This Row],[TenureMonths]]&lt;=59,"48-59","60-72")))))</f>
        <v>0-11</v>
      </c>
      <c r="V1529">
        <f>IF(ChurnData[[#This Row],[Churn]]="Yes",1,0)</f>
        <v>0</v>
      </c>
    </row>
    <row r="1530" spans="1:22" x14ac:dyDescent="0.35">
      <c r="A1530" t="s">
        <v>1578</v>
      </c>
      <c r="B1530" t="s">
        <v>19</v>
      </c>
      <c r="C1530">
        <v>1</v>
      </c>
      <c r="D1530" t="s">
        <v>20</v>
      </c>
      <c r="E1530" t="s">
        <v>21</v>
      </c>
      <c r="F1530" t="s">
        <v>49</v>
      </c>
      <c r="G1530" s="2">
        <v>58</v>
      </c>
      <c r="H1530" t="s">
        <v>20</v>
      </c>
      <c r="I1530" t="s">
        <v>32</v>
      </c>
      <c r="J1530" t="s">
        <v>20</v>
      </c>
      <c r="K1530" t="s">
        <v>21</v>
      </c>
      <c r="L1530" t="s">
        <v>24</v>
      </c>
      <c r="M1530" t="s">
        <v>21</v>
      </c>
      <c r="N1530" t="s">
        <v>34</v>
      </c>
      <c r="O1530" s="1">
        <v>54.27</v>
      </c>
      <c r="P1530" s="1">
        <v>3098.89</v>
      </c>
      <c r="Q1530">
        <v>1</v>
      </c>
      <c r="R1530" t="s">
        <v>21</v>
      </c>
      <c r="S1530" t="str">
        <f>IF(ChurnData[[#This Row],[MonthlyCharges]]&lt;=30,"1. Up to 30",IF(ChurnData[[#This Row],[MonthlyCharges]]&lt;=50,"2. 31-50",IF(ChurnData[[#This Row],[MonthlyCharges]]&lt;=70,"3. 51-70",IF(ChurnData[[#This Row],[MonthlyCharges]]&lt;=90,"4. 71-90","5. Over 90"))))</f>
        <v>3. 51-70</v>
      </c>
      <c r="T1530" t="str">
        <f>IF(AND(ChurnData[[#This Row],[Contract]]="Month-to-month",ChurnData[[#This Row],[InternetService]]="Fiber optic",ChurnData[[#This Row],[TenureMonths]]&lt;=11),"High-risk","Other")</f>
        <v>Other</v>
      </c>
      <c r="U1530" t="str">
        <f>IF(ChurnData[[#This Row],[TenureMonths]]&lt;=11,"0-11",IF(ChurnData[[#This Row],[TenureMonths]]&lt;=23,"12-23",IF(ChurnData[[#This Row],[TenureMonths]]&lt;=35,"24-35",IF(ChurnData[[#This Row],[TenureMonths]]&lt;=47,"36-47",IF(ChurnData[[#This Row],[TenureMonths]]&lt;=59,"48-59","60-72")))))</f>
        <v>48-59</v>
      </c>
      <c r="V1530">
        <f>IF(ChurnData[[#This Row],[Churn]]="Yes",1,0)</f>
        <v>0</v>
      </c>
    </row>
    <row r="1531" spans="1:22" x14ac:dyDescent="0.35">
      <c r="A1531" t="s">
        <v>1579</v>
      </c>
      <c r="B1531" t="s">
        <v>19</v>
      </c>
      <c r="C1531">
        <v>0</v>
      </c>
      <c r="D1531" t="s">
        <v>21</v>
      </c>
      <c r="E1531" t="s">
        <v>21</v>
      </c>
      <c r="F1531" t="s">
        <v>39</v>
      </c>
      <c r="G1531" s="2">
        <v>39</v>
      </c>
      <c r="H1531" t="s">
        <v>20</v>
      </c>
      <c r="I1531" t="s">
        <v>32</v>
      </c>
      <c r="J1531" t="s">
        <v>21</v>
      </c>
      <c r="K1531" t="s">
        <v>20</v>
      </c>
      <c r="L1531" t="s">
        <v>29</v>
      </c>
      <c r="M1531" t="s">
        <v>20</v>
      </c>
      <c r="N1531" t="s">
        <v>43</v>
      </c>
      <c r="O1531" s="1">
        <v>49.17</v>
      </c>
      <c r="P1531" s="1">
        <v>1882.74</v>
      </c>
      <c r="Q1531">
        <v>1</v>
      </c>
      <c r="R1531" t="s">
        <v>20</v>
      </c>
      <c r="S1531" t="str">
        <f>IF(ChurnData[[#This Row],[MonthlyCharges]]&lt;=30,"1. Up to 30",IF(ChurnData[[#This Row],[MonthlyCharges]]&lt;=50,"2. 31-50",IF(ChurnData[[#This Row],[MonthlyCharges]]&lt;=70,"3. 51-70",IF(ChurnData[[#This Row],[MonthlyCharges]]&lt;=90,"4. 71-90","5. Over 90"))))</f>
        <v>2. 31-50</v>
      </c>
      <c r="T1531" t="str">
        <f>IF(AND(ChurnData[[#This Row],[Contract]]="Month-to-month",ChurnData[[#This Row],[InternetService]]="Fiber optic",ChurnData[[#This Row],[TenureMonths]]&lt;=11),"High-risk","Other")</f>
        <v>Other</v>
      </c>
      <c r="U1531" t="str">
        <f>IF(ChurnData[[#This Row],[TenureMonths]]&lt;=11,"0-11",IF(ChurnData[[#This Row],[TenureMonths]]&lt;=23,"12-23",IF(ChurnData[[#This Row],[TenureMonths]]&lt;=35,"24-35",IF(ChurnData[[#This Row],[TenureMonths]]&lt;=47,"36-47",IF(ChurnData[[#This Row],[TenureMonths]]&lt;=59,"48-59","60-72")))))</f>
        <v>36-47</v>
      </c>
      <c r="V1531">
        <f>IF(ChurnData[[#This Row],[Churn]]="Yes",1,0)</f>
        <v>1</v>
      </c>
    </row>
    <row r="1532" spans="1:22" x14ac:dyDescent="0.35">
      <c r="A1532" t="s">
        <v>1580</v>
      </c>
      <c r="B1532" t="s">
        <v>19</v>
      </c>
      <c r="C1532">
        <v>0</v>
      </c>
      <c r="D1532" t="s">
        <v>21</v>
      </c>
      <c r="E1532" t="s">
        <v>21</v>
      </c>
      <c r="F1532" t="s">
        <v>56</v>
      </c>
      <c r="G1532" s="2">
        <v>1</v>
      </c>
      <c r="H1532" t="s">
        <v>20</v>
      </c>
      <c r="I1532" t="s">
        <v>23</v>
      </c>
      <c r="J1532" t="s">
        <v>20</v>
      </c>
      <c r="K1532" t="s">
        <v>21</v>
      </c>
      <c r="L1532" t="s">
        <v>33</v>
      </c>
      <c r="M1532" t="s">
        <v>20</v>
      </c>
      <c r="N1532" t="s">
        <v>34</v>
      </c>
      <c r="O1532" s="1">
        <v>92.86</v>
      </c>
      <c r="P1532" s="1">
        <v>92.7</v>
      </c>
      <c r="Q1532">
        <v>5</v>
      </c>
      <c r="R1532" t="s">
        <v>21</v>
      </c>
      <c r="S1532" t="str">
        <f>IF(ChurnData[[#This Row],[MonthlyCharges]]&lt;=30,"1. Up to 30",IF(ChurnData[[#This Row],[MonthlyCharges]]&lt;=50,"2. 31-50",IF(ChurnData[[#This Row],[MonthlyCharges]]&lt;=70,"3. 51-70",IF(ChurnData[[#This Row],[MonthlyCharges]]&lt;=90,"4. 71-90","5. Over 90"))))</f>
        <v>5. Over 90</v>
      </c>
      <c r="T1532" t="str">
        <f>IF(AND(ChurnData[[#This Row],[Contract]]="Month-to-month",ChurnData[[#This Row],[InternetService]]="Fiber optic",ChurnData[[#This Row],[TenureMonths]]&lt;=11),"High-risk","Other")</f>
        <v>High-risk</v>
      </c>
      <c r="U1532" t="str">
        <f>IF(ChurnData[[#This Row],[TenureMonths]]&lt;=11,"0-11",IF(ChurnData[[#This Row],[TenureMonths]]&lt;=23,"12-23",IF(ChurnData[[#This Row],[TenureMonths]]&lt;=35,"24-35",IF(ChurnData[[#This Row],[TenureMonths]]&lt;=47,"36-47",IF(ChurnData[[#This Row],[TenureMonths]]&lt;=59,"48-59","60-72")))))</f>
        <v>0-11</v>
      </c>
      <c r="V1532">
        <f>IF(ChurnData[[#This Row],[Churn]]="Yes",1,0)</f>
        <v>0</v>
      </c>
    </row>
    <row r="1533" spans="1:22" x14ac:dyDescent="0.35">
      <c r="A1533" t="s">
        <v>1581</v>
      </c>
      <c r="B1533" t="s">
        <v>36</v>
      </c>
      <c r="C1533">
        <v>0</v>
      </c>
      <c r="D1533" t="s">
        <v>20</v>
      </c>
      <c r="E1533" t="s">
        <v>21</v>
      </c>
      <c r="F1533" t="s">
        <v>39</v>
      </c>
      <c r="G1533" s="2">
        <v>17</v>
      </c>
      <c r="H1533" t="s">
        <v>20</v>
      </c>
      <c r="I1533" t="s">
        <v>32</v>
      </c>
      <c r="J1533" t="s">
        <v>21</v>
      </c>
      <c r="K1533" t="s">
        <v>21</v>
      </c>
      <c r="L1533" t="s">
        <v>33</v>
      </c>
      <c r="M1533" t="s">
        <v>20</v>
      </c>
      <c r="N1533" t="s">
        <v>43</v>
      </c>
      <c r="O1533" s="1">
        <v>56.61</v>
      </c>
      <c r="P1533" s="1">
        <v>986.36</v>
      </c>
      <c r="Q1533">
        <v>2</v>
      </c>
      <c r="R1533" t="s">
        <v>21</v>
      </c>
      <c r="S1533" t="str">
        <f>IF(ChurnData[[#This Row],[MonthlyCharges]]&lt;=30,"1. Up to 30",IF(ChurnData[[#This Row],[MonthlyCharges]]&lt;=50,"2. 31-50",IF(ChurnData[[#This Row],[MonthlyCharges]]&lt;=70,"3. 51-70",IF(ChurnData[[#This Row],[MonthlyCharges]]&lt;=90,"4. 71-90","5. Over 90"))))</f>
        <v>3. 51-70</v>
      </c>
      <c r="T1533" t="str">
        <f>IF(AND(ChurnData[[#This Row],[Contract]]="Month-to-month",ChurnData[[#This Row],[InternetService]]="Fiber optic",ChurnData[[#This Row],[TenureMonths]]&lt;=11),"High-risk","Other")</f>
        <v>Other</v>
      </c>
      <c r="U1533" t="str">
        <f>IF(ChurnData[[#This Row],[TenureMonths]]&lt;=11,"0-11",IF(ChurnData[[#This Row],[TenureMonths]]&lt;=23,"12-23",IF(ChurnData[[#This Row],[TenureMonths]]&lt;=35,"24-35",IF(ChurnData[[#This Row],[TenureMonths]]&lt;=47,"36-47",IF(ChurnData[[#This Row],[TenureMonths]]&lt;=59,"48-59","60-72")))))</f>
        <v>12-23</v>
      </c>
      <c r="V1533">
        <f>IF(ChurnData[[#This Row],[Churn]]="Yes",1,0)</f>
        <v>0</v>
      </c>
    </row>
    <row r="1534" spans="1:22" x14ac:dyDescent="0.35">
      <c r="A1534" t="s">
        <v>1582</v>
      </c>
      <c r="B1534" t="s">
        <v>19</v>
      </c>
      <c r="C1534">
        <v>0</v>
      </c>
      <c r="D1534" t="s">
        <v>20</v>
      </c>
      <c r="E1534" t="s">
        <v>21</v>
      </c>
      <c r="F1534" t="s">
        <v>39</v>
      </c>
      <c r="G1534" s="2">
        <v>47</v>
      </c>
      <c r="H1534" t="s">
        <v>20</v>
      </c>
      <c r="I1534" t="s">
        <v>32</v>
      </c>
      <c r="J1534" t="s">
        <v>20</v>
      </c>
      <c r="K1534" t="s">
        <v>20</v>
      </c>
      <c r="L1534" t="s">
        <v>24</v>
      </c>
      <c r="M1534" t="s">
        <v>20</v>
      </c>
      <c r="N1534" t="s">
        <v>34</v>
      </c>
      <c r="O1534" s="1">
        <v>62.5</v>
      </c>
      <c r="P1534" s="1">
        <v>3012.01</v>
      </c>
      <c r="Q1534">
        <v>1</v>
      </c>
      <c r="R1534" t="s">
        <v>21</v>
      </c>
      <c r="S1534" t="str">
        <f>IF(ChurnData[[#This Row],[MonthlyCharges]]&lt;=30,"1. Up to 30",IF(ChurnData[[#This Row],[MonthlyCharges]]&lt;=50,"2. 31-50",IF(ChurnData[[#This Row],[MonthlyCharges]]&lt;=70,"3. 51-70",IF(ChurnData[[#This Row],[MonthlyCharges]]&lt;=90,"4. 71-90","5. Over 90"))))</f>
        <v>3. 51-70</v>
      </c>
      <c r="T1534" t="str">
        <f>IF(AND(ChurnData[[#This Row],[Contract]]="Month-to-month",ChurnData[[#This Row],[InternetService]]="Fiber optic",ChurnData[[#This Row],[TenureMonths]]&lt;=11),"High-risk","Other")</f>
        <v>Other</v>
      </c>
      <c r="U1534" t="str">
        <f>IF(ChurnData[[#This Row],[TenureMonths]]&lt;=11,"0-11",IF(ChurnData[[#This Row],[TenureMonths]]&lt;=23,"12-23",IF(ChurnData[[#This Row],[TenureMonths]]&lt;=35,"24-35",IF(ChurnData[[#This Row],[TenureMonths]]&lt;=47,"36-47",IF(ChurnData[[#This Row],[TenureMonths]]&lt;=59,"48-59","60-72")))))</f>
        <v>36-47</v>
      </c>
      <c r="V1534">
        <f>IF(ChurnData[[#This Row],[Churn]]="Yes",1,0)</f>
        <v>0</v>
      </c>
    </row>
    <row r="1535" spans="1:22" x14ac:dyDescent="0.35">
      <c r="A1535" t="s">
        <v>1583</v>
      </c>
      <c r="B1535" t="s">
        <v>36</v>
      </c>
      <c r="C1535">
        <v>0</v>
      </c>
      <c r="D1535" t="s">
        <v>20</v>
      </c>
      <c r="E1535" t="s">
        <v>21</v>
      </c>
      <c r="F1535" t="s">
        <v>47</v>
      </c>
      <c r="G1535" s="2">
        <v>6</v>
      </c>
      <c r="H1535" t="s">
        <v>20</v>
      </c>
      <c r="I1535" t="s">
        <v>21</v>
      </c>
      <c r="J1535" t="s">
        <v>28</v>
      </c>
      <c r="K1535" t="s">
        <v>28</v>
      </c>
      <c r="L1535" t="s">
        <v>33</v>
      </c>
      <c r="M1535" t="s">
        <v>21</v>
      </c>
      <c r="N1535" t="s">
        <v>34</v>
      </c>
      <c r="O1535" s="1">
        <v>30.22</v>
      </c>
      <c r="P1535" s="1">
        <v>185.53</v>
      </c>
      <c r="Q1535">
        <v>1</v>
      </c>
      <c r="R1535" t="s">
        <v>20</v>
      </c>
      <c r="S1535" t="str">
        <f>IF(ChurnData[[#This Row],[MonthlyCharges]]&lt;=30,"1. Up to 30",IF(ChurnData[[#This Row],[MonthlyCharges]]&lt;=50,"2. 31-50",IF(ChurnData[[#This Row],[MonthlyCharges]]&lt;=70,"3. 51-70",IF(ChurnData[[#This Row],[MonthlyCharges]]&lt;=90,"4. 71-90","5. Over 90"))))</f>
        <v>2. 31-50</v>
      </c>
      <c r="T1535" t="str">
        <f>IF(AND(ChurnData[[#This Row],[Contract]]="Month-to-month",ChurnData[[#This Row],[InternetService]]="Fiber optic",ChurnData[[#This Row],[TenureMonths]]&lt;=11),"High-risk","Other")</f>
        <v>Other</v>
      </c>
      <c r="U1535" t="str">
        <f>IF(ChurnData[[#This Row],[TenureMonths]]&lt;=11,"0-11",IF(ChurnData[[#This Row],[TenureMonths]]&lt;=23,"12-23",IF(ChurnData[[#This Row],[TenureMonths]]&lt;=35,"24-35",IF(ChurnData[[#This Row],[TenureMonths]]&lt;=47,"36-47",IF(ChurnData[[#This Row],[TenureMonths]]&lt;=59,"48-59","60-72")))))</f>
        <v>0-11</v>
      </c>
      <c r="V1535">
        <f>IF(ChurnData[[#This Row],[Churn]]="Yes",1,0)</f>
        <v>1</v>
      </c>
    </row>
    <row r="1536" spans="1:22" x14ac:dyDescent="0.35">
      <c r="A1536" t="s">
        <v>1584</v>
      </c>
      <c r="B1536" t="s">
        <v>19</v>
      </c>
      <c r="C1536">
        <v>1</v>
      </c>
      <c r="D1536" t="s">
        <v>21</v>
      </c>
      <c r="E1536" t="s">
        <v>21</v>
      </c>
      <c r="F1536" t="s">
        <v>47</v>
      </c>
      <c r="G1536" s="2">
        <v>4</v>
      </c>
      <c r="H1536" t="s">
        <v>20</v>
      </c>
      <c r="I1536" t="s">
        <v>23</v>
      </c>
      <c r="J1536" t="s">
        <v>20</v>
      </c>
      <c r="K1536" t="s">
        <v>20</v>
      </c>
      <c r="L1536" t="s">
        <v>33</v>
      </c>
      <c r="M1536" t="s">
        <v>20</v>
      </c>
      <c r="N1536" t="s">
        <v>43</v>
      </c>
      <c r="O1536" s="1">
        <v>79.349999999999994</v>
      </c>
      <c r="P1536" s="1">
        <v>310.43</v>
      </c>
      <c r="Q1536">
        <v>2</v>
      </c>
      <c r="R1536" t="s">
        <v>21</v>
      </c>
      <c r="S1536" t="str">
        <f>IF(ChurnData[[#This Row],[MonthlyCharges]]&lt;=30,"1. Up to 30",IF(ChurnData[[#This Row],[MonthlyCharges]]&lt;=50,"2. 31-50",IF(ChurnData[[#This Row],[MonthlyCharges]]&lt;=70,"3. 51-70",IF(ChurnData[[#This Row],[MonthlyCharges]]&lt;=90,"4. 71-90","5. Over 90"))))</f>
        <v>4. 71-90</v>
      </c>
      <c r="T1536" t="str">
        <f>IF(AND(ChurnData[[#This Row],[Contract]]="Month-to-month",ChurnData[[#This Row],[InternetService]]="Fiber optic",ChurnData[[#This Row],[TenureMonths]]&lt;=11),"High-risk","Other")</f>
        <v>High-risk</v>
      </c>
      <c r="U1536" t="str">
        <f>IF(ChurnData[[#This Row],[TenureMonths]]&lt;=11,"0-11",IF(ChurnData[[#This Row],[TenureMonths]]&lt;=23,"12-23",IF(ChurnData[[#This Row],[TenureMonths]]&lt;=35,"24-35",IF(ChurnData[[#This Row],[TenureMonths]]&lt;=47,"36-47",IF(ChurnData[[#This Row],[TenureMonths]]&lt;=59,"48-59","60-72")))))</f>
        <v>0-11</v>
      </c>
      <c r="V1536">
        <f>IF(ChurnData[[#This Row],[Churn]]="Yes",1,0)</f>
        <v>0</v>
      </c>
    </row>
    <row r="1537" spans="1:22" x14ac:dyDescent="0.35">
      <c r="A1537" t="s">
        <v>1585</v>
      </c>
      <c r="B1537" t="s">
        <v>36</v>
      </c>
      <c r="C1537">
        <v>0</v>
      </c>
      <c r="D1537" t="s">
        <v>21</v>
      </c>
      <c r="E1537" t="s">
        <v>21</v>
      </c>
      <c r="F1537" t="s">
        <v>22</v>
      </c>
      <c r="G1537" s="2">
        <v>29</v>
      </c>
      <c r="H1537" t="s">
        <v>20</v>
      </c>
      <c r="I1537" t="s">
        <v>21</v>
      </c>
      <c r="J1537" t="s">
        <v>28</v>
      </c>
      <c r="K1537" t="s">
        <v>28</v>
      </c>
      <c r="L1537" t="s">
        <v>29</v>
      </c>
      <c r="M1537" t="s">
        <v>20</v>
      </c>
      <c r="N1537" t="s">
        <v>43</v>
      </c>
      <c r="O1537" s="1">
        <v>25.16</v>
      </c>
      <c r="P1537" s="1">
        <v>719.78</v>
      </c>
      <c r="Q1537">
        <v>0</v>
      </c>
      <c r="R1537" t="s">
        <v>21</v>
      </c>
      <c r="S1537" t="str">
        <f>IF(ChurnData[[#This Row],[MonthlyCharges]]&lt;=30,"1. Up to 30",IF(ChurnData[[#This Row],[MonthlyCharges]]&lt;=50,"2. 31-50",IF(ChurnData[[#This Row],[MonthlyCharges]]&lt;=70,"3. 51-70",IF(ChurnData[[#This Row],[MonthlyCharges]]&lt;=90,"4. 71-90","5. Over 90"))))</f>
        <v>1. Up to 30</v>
      </c>
      <c r="T1537" t="str">
        <f>IF(AND(ChurnData[[#This Row],[Contract]]="Month-to-month",ChurnData[[#This Row],[InternetService]]="Fiber optic",ChurnData[[#This Row],[TenureMonths]]&lt;=11),"High-risk","Other")</f>
        <v>Other</v>
      </c>
      <c r="U1537" t="str">
        <f>IF(ChurnData[[#This Row],[TenureMonths]]&lt;=11,"0-11",IF(ChurnData[[#This Row],[TenureMonths]]&lt;=23,"12-23",IF(ChurnData[[#This Row],[TenureMonths]]&lt;=35,"24-35",IF(ChurnData[[#This Row],[TenureMonths]]&lt;=47,"36-47",IF(ChurnData[[#This Row],[TenureMonths]]&lt;=59,"48-59","60-72")))))</f>
        <v>24-35</v>
      </c>
      <c r="V1537">
        <f>IF(ChurnData[[#This Row],[Churn]]="Yes",1,0)</f>
        <v>0</v>
      </c>
    </row>
    <row r="1538" spans="1:22" x14ac:dyDescent="0.35">
      <c r="A1538" t="s">
        <v>1586</v>
      </c>
      <c r="B1538" t="s">
        <v>19</v>
      </c>
      <c r="C1538">
        <v>1</v>
      </c>
      <c r="D1538" t="s">
        <v>20</v>
      </c>
      <c r="E1538" t="s">
        <v>20</v>
      </c>
      <c r="F1538" t="s">
        <v>39</v>
      </c>
      <c r="G1538" s="2">
        <v>15</v>
      </c>
      <c r="H1538" t="s">
        <v>20</v>
      </c>
      <c r="I1538" t="s">
        <v>23</v>
      </c>
      <c r="J1538" t="s">
        <v>21</v>
      </c>
      <c r="K1538" t="s">
        <v>21</v>
      </c>
      <c r="L1538" t="s">
        <v>24</v>
      </c>
      <c r="M1538" t="s">
        <v>20</v>
      </c>
      <c r="N1538" t="s">
        <v>34</v>
      </c>
      <c r="O1538" s="1">
        <v>84.68</v>
      </c>
      <c r="P1538" s="1">
        <v>1300.79</v>
      </c>
      <c r="Q1538">
        <v>1</v>
      </c>
      <c r="R1538" t="s">
        <v>21</v>
      </c>
      <c r="S1538" t="str">
        <f>IF(ChurnData[[#This Row],[MonthlyCharges]]&lt;=30,"1. Up to 30",IF(ChurnData[[#This Row],[MonthlyCharges]]&lt;=50,"2. 31-50",IF(ChurnData[[#This Row],[MonthlyCharges]]&lt;=70,"3. 51-70",IF(ChurnData[[#This Row],[MonthlyCharges]]&lt;=90,"4. 71-90","5. Over 90"))))</f>
        <v>4. 71-90</v>
      </c>
      <c r="T1538" t="str">
        <f>IF(AND(ChurnData[[#This Row],[Contract]]="Month-to-month",ChurnData[[#This Row],[InternetService]]="Fiber optic",ChurnData[[#This Row],[TenureMonths]]&lt;=11),"High-risk","Other")</f>
        <v>Other</v>
      </c>
      <c r="U1538" t="str">
        <f>IF(ChurnData[[#This Row],[TenureMonths]]&lt;=11,"0-11",IF(ChurnData[[#This Row],[TenureMonths]]&lt;=23,"12-23",IF(ChurnData[[#This Row],[TenureMonths]]&lt;=35,"24-35",IF(ChurnData[[#This Row],[TenureMonths]]&lt;=47,"36-47",IF(ChurnData[[#This Row],[TenureMonths]]&lt;=59,"48-59","60-72")))))</f>
        <v>12-23</v>
      </c>
      <c r="V1538">
        <f>IF(ChurnData[[#This Row],[Churn]]="Yes",1,0)</f>
        <v>0</v>
      </c>
    </row>
    <row r="1539" spans="1:22" x14ac:dyDescent="0.35">
      <c r="A1539" t="s">
        <v>1587</v>
      </c>
      <c r="B1539" t="s">
        <v>19</v>
      </c>
      <c r="C1539">
        <v>0</v>
      </c>
      <c r="D1539" t="s">
        <v>21</v>
      </c>
      <c r="E1539" t="s">
        <v>21</v>
      </c>
      <c r="F1539" t="s">
        <v>58</v>
      </c>
      <c r="G1539" s="2">
        <v>37</v>
      </c>
      <c r="H1539" t="s">
        <v>20</v>
      </c>
      <c r="I1539" t="s">
        <v>32</v>
      </c>
      <c r="J1539" t="s">
        <v>21</v>
      </c>
      <c r="K1539" t="s">
        <v>21</v>
      </c>
      <c r="L1539" t="s">
        <v>24</v>
      </c>
      <c r="M1539" t="s">
        <v>20</v>
      </c>
      <c r="N1539" t="s">
        <v>30</v>
      </c>
      <c r="O1539" s="1">
        <v>63.19</v>
      </c>
      <c r="P1539" s="1">
        <v>2381.9299999999998</v>
      </c>
      <c r="Q1539">
        <v>3</v>
      </c>
      <c r="R1539" t="s">
        <v>21</v>
      </c>
      <c r="S1539" t="str">
        <f>IF(ChurnData[[#This Row],[MonthlyCharges]]&lt;=30,"1. Up to 30",IF(ChurnData[[#This Row],[MonthlyCharges]]&lt;=50,"2. 31-50",IF(ChurnData[[#This Row],[MonthlyCharges]]&lt;=70,"3. 51-70",IF(ChurnData[[#This Row],[MonthlyCharges]]&lt;=90,"4. 71-90","5. Over 90"))))</f>
        <v>3. 51-70</v>
      </c>
      <c r="T1539" t="str">
        <f>IF(AND(ChurnData[[#This Row],[Contract]]="Month-to-month",ChurnData[[#This Row],[InternetService]]="Fiber optic",ChurnData[[#This Row],[TenureMonths]]&lt;=11),"High-risk","Other")</f>
        <v>Other</v>
      </c>
      <c r="U1539" t="str">
        <f>IF(ChurnData[[#This Row],[TenureMonths]]&lt;=11,"0-11",IF(ChurnData[[#This Row],[TenureMonths]]&lt;=23,"12-23",IF(ChurnData[[#This Row],[TenureMonths]]&lt;=35,"24-35",IF(ChurnData[[#This Row],[TenureMonths]]&lt;=47,"36-47",IF(ChurnData[[#This Row],[TenureMonths]]&lt;=59,"48-59","60-72")))))</f>
        <v>36-47</v>
      </c>
      <c r="V1539">
        <f>IF(ChurnData[[#This Row],[Churn]]="Yes",1,0)</f>
        <v>0</v>
      </c>
    </row>
    <row r="1540" spans="1:22" x14ac:dyDescent="0.35">
      <c r="A1540" t="s">
        <v>1588</v>
      </c>
      <c r="B1540" t="s">
        <v>36</v>
      </c>
      <c r="C1540">
        <v>0</v>
      </c>
      <c r="D1540" t="s">
        <v>20</v>
      </c>
      <c r="E1540" t="s">
        <v>21</v>
      </c>
      <c r="F1540" t="s">
        <v>47</v>
      </c>
      <c r="G1540" s="2">
        <v>33</v>
      </c>
      <c r="H1540" t="s">
        <v>20</v>
      </c>
      <c r="I1540" t="s">
        <v>32</v>
      </c>
      <c r="J1540" t="s">
        <v>20</v>
      </c>
      <c r="K1540" t="s">
        <v>20</v>
      </c>
      <c r="L1540" t="s">
        <v>29</v>
      </c>
      <c r="M1540" t="s">
        <v>20</v>
      </c>
      <c r="N1540" t="s">
        <v>43</v>
      </c>
      <c r="O1540" s="1">
        <v>59.53</v>
      </c>
      <c r="P1540" s="1">
        <v>1943.5</v>
      </c>
      <c r="Q1540">
        <v>1</v>
      </c>
      <c r="R1540" t="s">
        <v>21</v>
      </c>
      <c r="S1540" t="str">
        <f>IF(ChurnData[[#This Row],[MonthlyCharges]]&lt;=30,"1. Up to 30",IF(ChurnData[[#This Row],[MonthlyCharges]]&lt;=50,"2. 31-50",IF(ChurnData[[#This Row],[MonthlyCharges]]&lt;=70,"3. 51-70",IF(ChurnData[[#This Row],[MonthlyCharges]]&lt;=90,"4. 71-90","5. Over 90"))))</f>
        <v>3. 51-70</v>
      </c>
      <c r="T1540" t="str">
        <f>IF(AND(ChurnData[[#This Row],[Contract]]="Month-to-month",ChurnData[[#This Row],[InternetService]]="Fiber optic",ChurnData[[#This Row],[TenureMonths]]&lt;=11),"High-risk","Other")</f>
        <v>Other</v>
      </c>
      <c r="U1540" t="str">
        <f>IF(ChurnData[[#This Row],[TenureMonths]]&lt;=11,"0-11",IF(ChurnData[[#This Row],[TenureMonths]]&lt;=23,"12-23",IF(ChurnData[[#This Row],[TenureMonths]]&lt;=35,"24-35",IF(ChurnData[[#This Row],[TenureMonths]]&lt;=47,"36-47",IF(ChurnData[[#This Row],[TenureMonths]]&lt;=59,"48-59","60-72")))))</f>
        <v>24-35</v>
      </c>
      <c r="V1540">
        <f>IF(ChurnData[[#This Row],[Churn]]="Yes",1,0)</f>
        <v>0</v>
      </c>
    </row>
    <row r="1541" spans="1:22" x14ac:dyDescent="0.35">
      <c r="A1541" t="s">
        <v>1589</v>
      </c>
      <c r="B1541" t="s">
        <v>36</v>
      </c>
      <c r="C1541">
        <v>0</v>
      </c>
      <c r="D1541" t="s">
        <v>21</v>
      </c>
      <c r="E1541" t="s">
        <v>20</v>
      </c>
      <c r="F1541" t="s">
        <v>49</v>
      </c>
      <c r="G1541" s="2">
        <v>18</v>
      </c>
      <c r="H1541" t="s">
        <v>20</v>
      </c>
      <c r="I1541" t="s">
        <v>23</v>
      </c>
      <c r="J1541" t="s">
        <v>21</v>
      </c>
      <c r="K1541" t="s">
        <v>21</v>
      </c>
      <c r="L1541" t="s">
        <v>33</v>
      </c>
      <c r="M1541" t="s">
        <v>20</v>
      </c>
      <c r="N1541" t="s">
        <v>30</v>
      </c>
      <c r="O1541" s="1">
        <v>89.42</v>
      </c>
      <c r="P1541" s="1">
        <v>1619.84</v>
      </c>
      <c r="Q1541">
        <v>0</v>
      </c>
      <c r="R1541" t="s">
        <v>20</v>
      </c>
      <c r="S1541" t="str">
        <f>IF(ChurnData[[#This Row],[MonthlyCharges]]&lt;=30,"1. Up to 30",IF(ChurnData[[#This Row],[MonthlyCharges]]&lt;=50,"2. 31-50",IF(ChurnData[[#This Row],[MonthlyCharges]]&lt;=70,"3. 51-70",IF(ChurnData[[#This Row],[MonthlyCharges]]&lt;=90,"4. 71-90","5. Over 90"))))</f>
        <v>4. 71-90</v>
      </c>
      <c r="T1541" t="str">
        <f>IF(AND(ChurnData[[#This Row],[Contract]]="Month-to-month",ChurnData[[#This Row],[InternetService]]="Fiber optic",ChurnData[[#This Row],[TenureMonths]]&lt;=11),"High-risk","Other")</f>
        <v>Other</v>
      </c>
      <c r="U1541" t="str">
        <f>IF(ChurnData[[#This Row],[TenureMonths]]&lt;=11,"0-11",IF(ChurnData[[#This Row],[TenureMonths]]&lt;=23,"12-23",IF(ChurnData[[#This Row],[TenureMonths]]&lt;=35,"24-35",IF(ChurnData[[#This Row],[TenureMonths]]&lt;=47,"36-47",IF(ChurnData[[#This Row],[TenureMonths]]&lt;=59,"48-59","60-72")))))</f>
        <v>12-23</v>
      </c>
      <c r="V1541">
        <f>IF(ChurnData[[#This Row],[Churn]]="Yes",1,0)</f>
        <v>1</v>
      </c>
    </row>
    <row r="1542" spans="1:22" x14ac:dyDescent="0.35">
      <c r="A1542" t="s">
        <v>1590</v>
      </c>
      <c r="B1542" t="s">
        <v>36</v>
      </c>
      <c r="C1542">
        <v>0</v>
      </c>
      <c r="D1542" t="s">
        <v>21</v>
      </c>
      <c r="E1542" t="s">
        <v>20</v>
      </c>
      <c r="F1542" t="s">
        <v>56</v>
      </c>
      <c r="G1542" s="2">
        <v>13</v>
      </c>
      <c r="H1542" t="s">
        <v>20</v>
      </c>
      <c r="I1542" t="s">
        <v>23</v>
      </c>
      <c r="J1542" t="s">
        <v>20</v>
      </c>
      <c r="K1542" t="s">
        <v>21</v>
      </c>
      <c r="L1542" t="s">
        <v>33</v>
      </c>
      <c r="M1542" t="s">
        <v>20</v>
      </c>
      <c r="N1542" t="s">
        <v>30</v>
      </c>
      <c r="O1542" s="1">
        <v>95.19</v>
      </c>
      <c r="P1542" s="1">
        <v>1235.76</v>
      </c>
      <c r="Q1542">
        <v>3</v>
      </c>
      <c r="R1542" t="s">
        <v>20</v>
      </c>
      <c r="S1542" t="str">
        <f>IF(ChurnData[[#This Row],[MonthlyCharges]]&lt;=30,"1. Up to 30",IF(ChurnData[[#This Row],[MonthlyCharges]]&lt;=50,"2. 31-50",IF(ChurnData[[#This Row],[MonthlyCharges]]&lt;=70,"3. 51-70",IF(ChurnData[[#This Row],[MonthlyCharges]]&lt;=90,"4. 71-90","5. Over 90"))))</f>
        <v>5. Over 90</v>
      </c>
      <c r="T1542" t="str">
        <f>IF(AND(ChurnData[[#This Row],[Contract]]="Month-to-month",ChurnData[[#This Row],[InternetService]]="Fiber optic",ChurnData[[#This Row],[TenureMonths]]&lt;=11),"High-risk","Other")</f>
        <v>Other</v>
      </c>
      <c r="U1542" t="str">
        <f>IF(ChurnData[[#This Row],[TenureMonths]]&lt;=11,"0-11",IF(ChurnData[[#This Row],[TenureMonths]]&lt;=23,"12-23",IF(ChurnData[[#This Row],[TenureMonths]]&lt;=35,"24-35",IF(ChurnData[[#This Row],[TenureMonths]]&lt;=47,"36-47",IF(ChurnData[[#This Row],[TenureMonths]]&lt;=59,"48-59","60-72")))))</f>
        <v>12-23</v>
      </c>
      <c r="V1542">
        <f>IF(ChurnData[[#This Row],[Churn]]="Yes",1,0)</f>
        <v>1</v>
      </c>
    </row>
    <row r="1543" spans="1:22" x14ac:dyDescent="0.35">
      <c r="A1543" t="s">
        <v>1591</v>
      </c>
      <c r="B1543" t="s">
        <v>19</v>
      </c>
      <c r="C1543">
        <v>0</v>
      </c>
      <c r="D1543" t="s">
        <v>20</v>
      </c>
      <c r="E1543" t="s">
        <v>20</v>
      </c>
      <c r="F1543" t="s">
        <v>58</v>
      </c>
      <c r="G1543" s="2">
        <v>23</v>
      </c>
      <c r="H1543" t="s">
        <v>21</v>
      </c>
      <c r="I1543" t="s">
        <v>23</v>
      </c>
      <c r="J1543" t="s">
        <v>21</v>
      </c>
      <c r="K1543" t="s">
        <v>20</v>
      </c>
      <c r="L1543" t="s">
        <v>29</v>
      </c>
      <c r="M1543" t="s">
        <v>20</v>
      </c>
      <c r="N1543" t="s">
        <v>34</v>
      </c>
      <c r="O1543" s="1">
        <v>82.57</v>
      </c>
      <c r="P1543" s="1">
        <v>1843.24</v>
      </c>
      <c r="Q1543">
        <v>1</v>
      </c>
      <c r="R1543" t="s">
        <v>20</v>
      </c>
      <c r="S1543" t="str">
        <f>IF(ChurnData[[#This Row],[MonthlyCharges]]&lt;=30,"1. Up to 30",IF(ChurnData[[#This Row],[MonthlyCharges]]&lt;=50,"2. 31-50",IF(ChurnData[[#This Row],[MonthlyCharges]]&lt;=70,"3. 51-70",IF(ChurnData[[#This Row],[MonthlyCharges]]&lt;=90,"4. 71-90","5. Over 90"))))</f>
        <v>4. 71-90</v>
      </c>
      <c r="T1543" t="str">
        <f>IF(AND(ChurnData[[#This Row],[Contract]]="Month-to-month",ChurnData[[#This Row],[InternetService]]="Fiber optic",ChurnData[[#This Row],[TenureMonths]]&lt;=11),"High-risk","Other")</f>
        <v>Other</v>
      </c>
      <c r="U1543" t="str">
        <f>IF(ChurnData[[#This Row],[TenureMonths]]&lt;=11,"0-11",IF(ChurnData[[#This Row],[TenureMonths]]&lt;=23,"12-23",IF(ChurnData[[#This Row],[TenureMonths]]&lt;=35,"24-35",IF(ChurnData[[#This Row],[TenureMonths]]&lt;=47,"36-47",IF(ChurnData[[#This Row],[TenureMonths]]&lt;=59,"48-59","60-72")))))</f>
        <v>12-23</v>
      </c>
      <c r="V1543">
        <f>IF(ChurnData[[#This Row],[Churn]]="Yes",1,0)</f>
        <v>1</v>
      </c>
    </row>
    <row r="1544" spans="1:22" x14ac:dyDescent="0.35">
      <c r="A1544" t="s">
        <v>1592</v>
      </c>
      <c r="B1544" t="s">
        <v>19</v>
      </c>
      <c r="C1544">
        <v>0</v>
      </c>
      <c r="D1544" t="s">
        <v>21</v>
      </c>
      <c r="E1544" t="s">
        <v>21</v>
      </c>
      <c r="F1544" t="s">
        <v>47</v>
      </c>
      <c r="G1544" s="2">
        <v>4</v>
      </c>
      <c r="H1544" t="s">
        <v>20</v>
      </c>
      <c r="I1544" t="s">
        <v>32</v>
      </c>
      <c r="J1544" t="s">
        <v>20</v>
      </c>
      <c r="K1544" t="s">
        <v>21</v>
      </c>
      <c r="L1544" t="s">
        <v>33</v>
      </c>
      <c r="M1544" t="s">
        <v>20</v>
      </c>
      <c r="N1544" t="s">
        <v>30</v>
      </c>
      <c r="O1544" s="1">
        <v>62.66</v>
      </c>
      <c r="P1544" s="1">
        <v>247.6</v>
      </c>
      <c r="Q1544">
        <v>0</v>
      </c>
      <c r="R1544" t="s">
        <v>20</v>
      </c>
      <c r="S1544" t="str">
        <f>IF(ChurnData[[#This Row],[MonthlyCharges]]&lt;=30,"1. Up to 30",IF(ChurnData[[#This Row],[MonthlyCharges]]&lt;=50,"2. 31-50",IF(ChurnData[[#This Row],[MonthlyCharges]]&lt;=70,"3. 51-70",IF(ChurnData[[#This Row],[MonthlyCharges]]&lt;=90,"4. 71-90","5. Over 90"))))</f>
        <v>3. 51-70</v>
      </c>
      <c r="T1544" t="str">
        <f>IF(AND(ChurnData[[#This Row],[Contract]]="Month-to-month",ChurnData[[#This Row],[InternetService]]="Fiber optic",ChurnData[[#This Row],[TenureMonths]]&lt;=11),"High-risk","Other")</f>
        <v>Other</v>
      </c>
      <c r="U1544" t="str">
        <f>IF(ChurnData[[#This Row],[TenureMonths]]&lt;=11,"0-11",IF(ChurnData[[#This Row],[TenureMonths]]&lt;=23,"12-23",IF(ChurnData[[#This Row],[TenureMonths]]&lt;=35,"24-35",IF(ChurnData[[#This Row],[TenureMonths]]&lt;=47,"36-47",IF(ChurnData[[#This Row],[TenureMonths]]&lt;=59,"48-59","60-72")))))</f>
        <v>0-11</v>
      </c>
      <c r="V1544">
        <f>IF(ChurnData[[#This Row],[Churn]]="Yes",1,0)</f>
        <v>1</v>
      </c>
    </row>
    <row r="1545" spans="1:22" x14ac:dyDescent="0.35">
      <c r="A1545" t="s">
        <v>1593</v>
      </c>
      <c r="B1545" t="s">
        <v>19</v>
      </c>
      <c r="C1545">
        <v>0</v>
      </c>
      <c r="D1545" t="s">
        <v>20</v>
      </c>
      <c r="E1545" t="s">
        <v>20</v>
      </c>
      <c r="F1545" t="s">
        <v>58</v>
      </c>
      <c r="G1545" s="2">
        <v>48</v>
      </c>
      <c r="H1545" t="s">
        <v>20</v>
      </c>
      <c r="I1545" t="s">
        <v>23</v>
      </c>
      <c r="J1545" t="s">
        <v>21</v>
      </c>
      <c r="K1545" t="s">
        <v>20</v>
      </c>
      <c r="L1545" t="s">
        <v>24</v>
      </c>
      <c r="M1545" t="s">
        <v>21</v>
      </c>
      <c r="N1545" t="s">
        <v>43</v>
      </c>
      <c r="O1545" s="1">
        <v>94.37</v>
      </c>
      <c r="P1545" s="1">
        <v>4589.34</v>
      </c>
      <c r="Q1545">
        <v>2</v>
      </c>
      <c r="R1545" t="s">
        <v>21</v>
      </c>
      <c r="S1545" t="str">
        <f>IF(ChurnData[[#This Row],[MonthlyCharges]]&lt;=30,"1. Up to 30",IF(ChurnData[[#This Row],[MonthlyCharges]]&lt;=50,"2. 31-50",IF(ChurnData[[#This Row],[MonthlyCharges]]&lt;=70,"3. 51-70",IF(ChurnData[[#This Row],[MonthlyCharges]]&lt;=90,"4. 71-90","5. Over 90"))))</f>
        <v>5. Over 90</v>
      </c>
      <c r="T1545" t="str">
        <f>IF(AND(ChurnData[[#This Row],[Contract]]="Month-to-month",ChurnData[[#This Row],[InternetService]]="Fiber optic",ChurnData[[#This Row],[TenureMonths]]&lt;=11),"High-risk","Other")</f>
        <v>Other</v>
      </c>
      <c r="U1545" t="str">
        <f>IF(ChurnData[[#This Row],[TenureMonths]]&lt;=11,"0-11",IF(ChurnData[[#This Row],[TenureMonths]]&lt;=23,"12-23",IF(ChurnData[[#This Row],[TenureMonths]]&lt;=35,"24-35",IF(ChurnData[[#This Row],[TenureMonths]]&lt;=47,"36-47",IF(ChurnData[[#This Row],[TenureMonths]]&lt;=59,"48-59","60-72")))))</f>
        <v>48-59</v>
      </c>
      <c r="V1545">
        <f>IF(ChurnData[[#This Row],[Churn]]="Yes",1,0)</f>
        <v>0</v>
      </c>
    </row>
    <row r="1546" spans="1:22" x14ac:dyDescent="0.35">
      <c r="A1546" t="s">
        <v>1594</v>
      </c>
      <c r="B1546" t="s">
        <v>36</v>
      </c>
      <c r="C1546">
        <v>0</v>
      </c>
      <c r="D1546" t="s">
        <v>21</v>
      </c>
      <c r="E1546" t="s">
        <v>21</v>
      </c>
      <c r="F1546" t="s">
        <v>45</v>
      </c>
      <c r="G1546" s="2">
        <v>63</v>
      </c>
      <c r="H1546" t="s">
        <v>20</v>
      </c>
      <c r="I1546" t="s">
        <v>23</v>
      </c>
      <c r="J1546" t="s">
        <v>21</v>
      </c>
      <c r="K1546" t="s">
        <v>20</v>
      </c>
      <c r="L1546" t="s">
        <v>24</v>
      </c>
      <c r="M1546" t="s">
        <v>20</v>
      </c>
      <c r="N1546" t="s">
        <v>30</v>
      </c>
      <c r="O1546" s="1">
        <v>91.28</v>
      </c>
      <c r="P1546" s="1">
        <v>5623.96</v>
      </c>
      <c r="Q1546">
        <v>4</v>
      </c>
      <c r="R1546" t="s">
        <v>21</v>
      </c>
      <c r="S1546" t="str">
        <f>IF(ChurnData[[#This Row],[MonthlyCharges]]&lt;=30,"1. Up to 30",IF(ChurnData[[#This Row],[MonthlyCharges]]&lt;=50,"2. 31-50",IF(ChurnData[[#This Row],[MonthlyCharges]]&lt;=70,"3. 51-70",IF(ChurnData[[#This Row],[MonthlyCharges]]&lt;=90,"4. 71-90","5. Over 90"))))</f>
        <v>5. Over 90</v>
      </c>
      <c r="T1546" t="str">
        <f>IF(AND(ChurnData[[#This Row],[Contract]]="Month-to-month",ChurnData[[#This Row],[InternetService]]="Fiber optic",ChurnData[[#This Row],[TenureMonths]]&lt;=11),"High-risk","Other")</f>
        <v>Other</v>
      </c>
      <c r="U1546" t="str">
        <f>IF(ChurnData[[#This Row],[TenureMonths]]&lt;=11,"0-11",IF(ChurnData[[#This Row],[TenureMonths]]&lt;=23,"12-23",IF(ChurnData[[#This Row],[TenureMonths]]&lt;=35,"24-35",IF(ChurnData[[#This Row],[TenureMonths]]&lt;=47,"36-47",IF(ChurnData[[#This Row],[TenureMonths]]&lt;=59,"48-59","60-72")))))</f>
        <v>60-72</v>
      </c>
      <c r="V1546">
        <f>IF(ChurnData[[#This Row],[Churn]]="Yes",1,0)</f>
        <v>0</v>
      </c>
    </row>
    <row r="1547" spans="1:22" x14ac:dyDescent="0.35">
      <c r="A1547" t="s">
        <v>1595</v>
      </c>
      <c r="B1547" t="s">
        <v>19</v>
      </c>
      <c r="C1547">
        <v>0</v>
      </c>
      <c r="D1547" t="s">
        <v>20</v>
      </c>
      <c r="E1547" t="s">
        <v>20</v>
      </c>
      <c r="F1547" t="s">
        <v>37</v>
      </c>
      <c r="G1547" s="2">
        <v>37</v>
      </c>
      <c r="H1547" t="s">
        <v>21</v>
      </c>
      <c r="I1547" t="s">
        <v>23</v>
      </c>
      <c r="J1547" t="s">
        <v>20</v>
      </c>
      <c r="K1547" t="s">
        <v>21</v>
      </c>
      <c r="L1547" t="s">
        <v>24</v>
      </c>
      <c r="M1547" t="s">
        <v>21</v>
      </c>
      <c r="N1547" t="s">
        <v>30</v>
      </c>
      <c r="O1547" s="1">
        <v>80.64</v>
      </c>
      <c r="P1547" s="1">
        <v>2981.51</v>
      </c>
      <c r="Q1547">
        <v>6</v>
      </c>
      <c r="R1547" t="s">
        <v>21</v>
      </c>
      <c r="S1547" t="str">
        <f>IF(ChurnData[[#This Row],[MonthlyCharges]]&lt;=30,"1. Up to 30",IF(ChurnData[[#This Row],[MonthlyCharges]]&lt;=50,"2. 31-50",IF(ChurnData[[#This Row],[MonthlyCharges]]&lt;=70,"3. 51-70",IF(ChurnData[[#This Row],[MonthlyCharges]]&lt;=90,"4. 71-90","5. Over 90"))))</f>
        <v>4. 71-90</v>
      </c>
      <c r="T1547" t="str">
        <f>IF(AND(ChurnData[[#This Row],[Contract]]="Month-to-month",ChurnData[[#This Row],[InternetService]]="Fiber optic",ChurnData[[#This Row],[TenureMonths]]&lt;=11),"High-risk","Other")</f>
        <v>Other</v>
      </c>
      <c r="U1547" t="str">
        <f>IF(ChurnData[[#This Row],[TenureMonths]]&lt;=11,"0-11",IF(ChurnData[[#This Row],[TenureMonths]]&lt;=23,"12-23",IF(ChurnData[[#This Row],[TenureMonths]]&lt;=35,"24-35",IF(ChurnData[[#This Row],[TenureMonths]]&lt;=47,"36-47",IF(ChurnData[[#This Row],[TenureMonths]]&lt;=59,"48-59","60-72")))))</f>
        <v>36-47</v>
      </c>
      <c r="V1547">
        <f>IF(ChurnData[[#This Row],[Churn]]="Yes",1,0)</f>
        <v>0</v>
      </c>
    </row>
    <row r="1548" spans="1:22" x14ac:dyDescent="0.35">
      <c r="A1548" t="s">
        <v>1596</v>
      </c>
      <c r="B1548" t="s">
        <v>19</v>
      </c>
      <c r="C1548">
        <v>1</v>
      </c>
      <c r="D1548" t="s">
        <v>21</v>
      </c>
      <c r="E1548" t="s">
        <v>21</v>
      </c>
      <c r="F1548" t="s">
        <v>27</v>
      </c>
      <c r="G1548" s="2">
        <v>27</v>
      </c>
      <c r="H1548" t="s">
        <v>20</v>
      </c>
      <c r="I1548" t="s">
        <v>23</v>
      </c>
      <c r="J1548" t="s">
        <v>21</v>
      </c>
      <c r="K1548" t="s">
        <v>21</v>
      </c>
      <c r="L1548" t="s">
        <v>33</v>
      </c>
      <c r="M1548" t="s">
        <v>20</v>
      </c>
      <c r="N1548" t="s">
        <v>30</v>
      </c>
      <c r="O1548" s="1">
        <v>89.18</v>
      </c>
      <c r="P1548" s="1">
        <v>2442.96</v>
      </c>
      <c r="Q1548">
        <v>1</v>
      </c>
      <c r="R1548" t="s">
        <v>20</v>
      </c>
      <c r="S1548" t="str">
        <f>IF(ChurnData[[#This Row],[MonthlyCharges]]&lt;=30,"1. Up to 30",IF(ChurnData[[#This Row],[MonthlyCharges]]&lt;=50,"2. 31-50",IF(ChurnData[[#This Row],[MonthlyCharges]]&lt;=70,"3. 51-70",IF(ChurnData[[#This Row],[MonthlyCharges]]&lt;=90,"4. 71-90","5. Over 90"))))</f>
        <v>4. 71-90</v>
      </c>
      <c r="T1548" t="str">
        <f>IF(AND(ChurnData[[#This Row],[Contract]]="Month-to-month",ChurnData[[#This Row],[InternetService]]="Fiber optic",ChurnData[[#This Row],[TenureMonths]]&lt;=11),"High-risk","Other")</f>
        <v>Other</v>
      </c>
      <c r="U1548" t="str">
        <f>IF(ChurnData[[#This Row],[TenureMonths]]&lt;=11,"0-11",IF(ChurnData[[#This Row],[TenureMonths]]&lt;=23,"12-23",IF(ChurnData[[#This Row],[TenureMonths]]&lt;=35,"24-35",IF(ChurnData[[#This Row],[TenureMonths]]&lt;=47,"36-47",IF(ChurnData[[#This Row],[TenureMonths]]&lt;=59,"48-59","60-72")))))</f>
        <v>24-35</v>
      </c>
      <c r="V1548">
        <f>IF(ChurnData[[#This Row],[Churn]]="Yes",1,0)</f>
        <v>1</v>
      </c>
    </row>
    <row r="1549" spans="1:22" x14ac:dyDescent="0.35">
      <c r="A1549" t="s">
        <v>1597</v>
      </c>
      <c r="B1549" t="s">
        <v>36</v>
      </c>
      <c r="C1549">
        <v>0</v>
      </c>
      <c r="D1549" t="s">
        <v>21</v>
      </c>
      <c r="E1549" t="s">
        <v>21</v>
      </c>
      <c r="F1549" t="s">
        <v>47</v>
      </c>
      <c r="G1549" s="2">
        <v>8</v>
      </c>
      <c r="H1549" t="s">
        <v>20</v>
      </c>
      <c r="I1549" t="s">
        <v>23</v>
      </c>
      <c r="J1549" t="s">
        <v>21</v>
      </c>
      <c r="K1549" t="s">
        <v>21</v>
      </c>
      <c r="L1549" t="s">
        <v>33</v>
      </c>
      <c r="M1549" t="s">
        <v>20</v>
      </c>
      <c r="N1549" t="s">
        <v>43</v>
      </c>
      <c r="O1549" s="1">
        <v>76.849999999999994</v>
      </c>
      <c r="P1549" s="1">
        <v>612.61</v>
      </c>
      <c r="Q1549">
        <v>1</v>
      </c>
      <c r="R1549" t="s">
        <v>20</v>
      </c>
      <c r="S1549" t="str">
        <f>IF(ChurnData[[#This Row],[MonthlyCharges]]&lt;=30,"1. Up to 30",IF(ChurnData[[#This Row],[MonthlyCharges]]&lt;=50,"2. 31-50",IF(ChurnData[[#This Row],[MonthlyCharges]]&lt;=70,"3. 51-70",IF(ChurnData[[#This Row],[MonthlyCharges]]&lt;=90,"4. 71-90","5. Over 90"))))</f>
        <v>4. 71-90</v>
      </c>
      <c r="T1549" t="str">
        <f>IF(AND(ChurnData[[#This Row],[Contract]]="Month-to-month",ChurnData[[#This Row],[InternetService]]="Fiber optic",ChurnData[[#This Row],[TenureMonths]]&lt;=11),"High-risk","Other")</f>
        <v>High-risk</v>
      </c>
      <c r="U1549" t="str">
        <f>IF(ChurnData[[#This Row],[TenureMonths]]&lt;=11,"0-11",IF(ChurnData[[#This Row],[TenureMonths]]&lt;=23,"12-23",IF(ChurnData[[#This Row],[TenureMonths]]&lt;=35,"24-35",IF(ChurnData[[#This Row],[TenureMonths]]&lt;=47,"36-47",IF(ChurnData[[#This Row],[TenureMonths]]&lt;=59,"48-59","60-72")))))</f>
        <v>0-11</v>
      </c>
      <c r="V1549">
        <f>IF(ChurnData[[#This Row],[Churn]]="Yes",1,0)</f>
        <v>1</v>
      </c>
    </row>
    <row r="1550" spans="1:22" x14ac:dyDescent="0.35">
      <c r="A1550" t="s">
        <v>1598</v>
      </c>
      <c r="B1550" t="s">
        <v>19</v>
      </c>
      <c r="C1550">
        <v>1</v>
      </c>
      <c r="D1550" t="s">
        <v>20</v>
      </c>
      <c r="E1550" t="s">
        <v>20</v>
      </c>
      <c r="F1550" t="s">
        <v>47</v>
      </c>
      <c r="G1550" s="2">
        <v>18</v>
      </c>
      <c r="H1550" t="s">
        <v>20</v>
      </c>
      <c r="I1550" t="s">
        <v>32</v>
      </c>
      <c r="J1550" t="s">
        <v>21</v>
      </c>
      <c r="K1550" t="s">
        <v>21</v>
      </c>
      <c r="L1550" t="s">
        <v>29</v>
      </c>
      <c r="M1550" t="s">
        <v>21</v>
      </c>
      <c r="N1550" t="s">
        <v>34</v>
      </c>
      <c r="O1550" s="1">
        <v>47.9</v>
      </c>
      <c r="P1550" s="1">
        <v>853.6</v>
      </c>
      <c r="Q1550">
        <v>2</v>
      </c>
      <c r="R1550" t="s">
        <v>21</v>
      </c>
      <c r="S1550" t="str">
        <f>IF(ChurnData[[#This Row],[MonthlyCharges]]&lt;=30,"1. Up to 30",IF(ChurnData[[#This Row],[MonthlyCharges]]&lt;=50,"2. 31-50",IF(ChurnData[[#This Row],[MonthlyCharges]]&lt;=70,"3. 51-70",IF(ChurnData[[#This Row],[MonthlyCharges]]&lt;=90,"4. 71-90","5. Over 90"))))</f>
        <v>2. 31-50</v>
      </c>
      <c r="T1550" t="str">
        <f>IF(AND(ChurnData[[#This Row],[Contract]]="Month-to-month",ChurnData[[#This Row],[InternetService]]="Fiber optic",ChurnData[[#This Row],[TenureMonths]]&lt;=11),"High-risk","Other")</f>
        <v>Other</v>
      </c>
      <c r="U1550" t="str">
        <f>IF(ChurnData[[#This Row],[TenureMonths]]&lt;=11,"0-11",IF(ChurnData[[#This Row],[TenureMonths]]&lt;=23,"12-23",IF(ChurnData[[#This Row],[TenureMonths]]&lt;=35,"24-35",IF(ChurnData[[#This Row],[TenureMonths]]&lt;=47,"36-47",IF(ChurnData[[#This Row],[TenureMonths]]&lt;=59,"48-59","60-72")))))</f>
        <v>12-23</v>
      </c>
      <c r="V1550">
        <f>IF(ChurnData[[#This Row],[Churn]]="Yes",1,0)</f>
        <v>0</v>
      </c>
    </row>
    <row r="1551" spans="1:22" x14ac:dyDescent="0.35">
      <c r="A1551" t="s">
        <v>1599</v>
      </c>
      <c r="B1551" t="s">
        <v>19</v>
      </c>
      <c r="C1551">
        <v>0</v>
      </c>
      <c r="D1551" t="s">
        <v>20</v>
      </c>
      <c r="E1551" t="s">
        <v>20</v>
      </c>
      <c r="F1551" t="s">
        <v>39</v>
      </c>
      <c r="G1551" s="2">
        <v>7</v>
      </c>
      <c r="H1551" t="s">
        <v>20</v>
      </c>
      <c r="I1551" t="s">
        <v>21</v>
      </c>
      <c r="J1551" t="s">
        <v>28</v>
      </c>
      <c r="K1551" t="s">
        <v>28</v>
      </c>
      <c r="L1551" t="s">
        <v>33</v>
      </c>
      <c r="M1551" t="s">
        <v>20</v>
      </c>
      <c r="N1551" t="s">
        <v>34</v>
      </c>
      <c r="O1551" s="1">
        <v>23.61</v>
      </c>
      <c r="P1551" s="1">
        <v>166.49</v>
      </c>
      <c r="Q1551">
        <v>3</v>
      </c>
      <c r="R1551" t="s">
        <v>20</v>
      </c>
      <c r="S1551" t="str">
        <f>IF(ChurnData[[#This Row],[MonthlyCharges]]&lt;=30,"1. Up to 30",IF(ChurnData[[#This Row],[MonthlyCharges]]&lt;=50,"2. 31-50",IF(ChurnData[[#This Row],[MonthlyCharges]]&lt;=70,"3. 51-70",IF(ChurnData[[#This Row],[MonthlyCharges]]&lt;=90,"4. 71-90","5. Over 90"))))</f>
        <v>1. Up to 30</v>
      </c>
      <c r="T1551" t="str">
        <f>IF(AND(ChurnData[[#This Row],[Contract]]="Month-to-month",ChurnData[[#This Row],[InternetService]]="Fiber optic",ChurnData[[#This Row],[TenureMonths]]&lt;=11),"High-risk","Other")</f>
        <v>Other</v>
      </c>
      <c r="U1551" t="str">
        <f>IF(ChurnData[[#This Row],[TenureMonths]]&lt;=11,"0-11",IF(ChurnData[[#This Row],[TenureMonths]]&lt;=23,"12-23",IF(ChurnData[[#This Row],[TenureMonths]]&lt;=35,"24-35",IF(ChurnData[[#This Row],[TenureMonths]]&lt;=47,"36-47",IF(ChurnData[[#This Row],[TenureMonths]]&lt;=59,"48-59","60-72")))))</f>
        <v>0-11</v>
      </c>
      <c r="V1551">
        <f>IF(ChurnData[[#This Row],[Churn]]="Yes",1,0)</f>
        <v>1</v>
      </c>
    </row>
    <row r="1552" spans="1:22" x14ac:dyDescent="0.35">
      <c r="A1552" t="s">
        <v>1600</v>
      </c>
      <c r="B1552" t="s">
        <v>19</v>
      </c>
      <c r="C1552">
        <v>0</v>
      </c>
      <c r="D1552" t="s">
        <v>21</v>
      </c>
      <c r="E1552" t="s">
        <v>21</v>
      </c>
      <c r="F1552" t="s">
        <v>37</v>
      </c>
      <c r="G1552" s="2">
        <v>43</v>
      </c>
      <c r="H1552" t="s">
        <v>20</v>
      </c>
      <c r="I1552" t="s">
        <v>32</v>
      </c>
      <c r="J1552" t="s">
        <v>21</v>
      </c>
      <c r="K1552" t="s">
        <v>21</v>
      </c>
      <c r="L1552" t="s">
        <v>29</v>
      </c>
      <c r="M1552" t="s">
        <v>21</v>
      </c>
      <c r="N1552" t="s">
        <v>30</v>
      </c>
      <c r="O1552" s="1">
        <v>49.11</v>
      </c>
      <c r="P1552" s="1">
        <v>2054.02</v>
      </c>
      <c r="Q1552">
        <v>3</v>
      </c>
      <c r="R1552" t="s">
        <v>20</v>
      </c>
      <c r="S1552" t="str">
        <f>IF(ChurnData[[#This Row],[MonthlyCharges]]&lt;=30,"1. Up to 30",IF(ChurnData[[#This Row],[MonthlyCharges]]&lt;=50,"2. 31-50",IF(ChurnData[[#This Row],[MonthlyCharges]]&lt;=70,"3. 51-70",IF(ChurnData[[#This Row],[MonthlyCharges]]&lt;=90,"4. 71-90","5. Over 90"))))</f>
        <v>2. 31-50</v>
      </c>
      <c r="T1552" t="str">
        <f>IF(AND(ChurnData[[#This Row],[Contract]]="Month-to-month",ChurnData[[#This Row],[InternetService]]="Fiber optic",ChurnData[[#This Row],[TenureMonths]]&lt;=11),"High-risk","Other")</f>
        <v>Other</v>
      </c>
      <c r="U1552" t="str">
        <f>IF(ChurnData[[#This Row],[TenureMonths]]&lt;=11,"0-11",IF(ChurnData[[#This Row],[TenureMonths]]&lt;=23,"12-23",IF(ChurnData[[#This Row],[TenureMonths]]&lt;=35,"24-35",IF(ChurnData[[#This Row],[TenureMonths]]&lt;=47,"36-47",IF(ChurnData[[#This Row],[TenureMonths]]&lt;=59,"48-59","60-72")))))</f>
        <v>36-47</v>
      </c>
      <c r="V1552">
        <f>IF(ChurnData[[#This Row],[Churn]]="Yes",1,0)</f>
        <v>1</v>
      </c>
    </row>
    <row r="1553" spans="1:22" x14ac:dyDescent="0.35">
      <c r="A1553" t="s">
        <v>1601</v>
      </c>
      <c r="B1553" t="s">
        <v>36</v>
      </c>
      <c r="C1553">
        <v>0</v>
      </c>
      <c r="D1553" t="s">
        <v>20</v>
      </c>
      <c r="E1553" t="s">
        <v>21</v>
      </c>
      <c r="F1553" t="s">
        <v>37</v>
      </c>
      <c r="G1553" s="2">
        <v>4</v>
      </c>
      <c r="H1553" t="s">
        <v>20</v>
      </c>
      <c r="I1553" t="s">
        <v>21</v>
      </c>
      <c r="J1553" t="s">
        <v>28</v>
      </c>
      <c r="K1553" t="s">
        <v>28</v>
      </c>
      <c r="L1553" t="s">
        <v>33</v>
      </c>
      <c r="M1553" t="s">
        <v>20</v>
      </c>
      <c r="N1553" t="s">
        <v>34</v>
      </c>
      <c r="O1553" s="1">
        <v>22.74</v>
      </c>
      <c r="P1553" s="1">
        <v>91.14</v>
      </c>
      <c r="Q1553">
        <v>1</v>
      </c>
      <c r="R1553" t="s">
        <v>21</v>
      </c>
      <c r="S1553" t="str">
        <f>IF(ChurnData[[#This Row],[MonthlyCharges]]&lt;=30,"1. Up to 30",IF(ChurnData[[#This Row],[MonthlyCharges]]&lt;=50,"2. 31-50",IF(ChurnData[[#This Row],[MonthlyCharges]]&lt;=70,"3. 51-70",IF(ChurnData[[#This Row],[MonthlyCharges]]&lt;=90,"4. 71-90","5. Over 90"))))</f>
        <v>1. Up to 30</v>
      </c>
      <c r="T1553" t="str">
        <f>IF(AND(ChurnData[[#This Row],[Contract]]="Month-to-month",ChurnData[[#This Row],[InternetService]]="Fiber optic",ChurnData[[#This Row],[TenureMonths]]&lt;=11),"High-risk","Other")</f>
        <v>Other</v>
      </c>
      <c r="U1553" t="str">
        <f>IF(ChurnData[[#This Row],[TenureMonths]]&lt;=11,"0-11",IF(ChurnData[[#This Row],[TenureMonths]]&lt;=23,"12-23",IF(ChurnData[[#This Row],[TenureMonths]]&lt;=35,"24-35",IF(ChurnData[[#This Row],[TenureMonths]]&lt;=47,"36-47",IF(ChurnData[[#This Row],[TenureMonths]]&lt;=59,"48-59","60-72")))))</f>
        <v>0-11</v>
      </c>
      <c r="V1553">
        <f>IF(ChurnData[[#This Row],[Churn]]="Yes",1,0)</f>
        <v>0</v>
      </c>
    </row>
    <row r="1554" spans="1:22" x14ac:dyDescent="0.35">
      <c r="A1554" t="s">
        <v>1602</v>
      </c>
      <c r="B1554" t="s">
        <v>19</v>
      </c>
      <c r="C1554">
        <v>0</v>
      </c>
      <c r="D1554" t="s">
        <v>21</v>
      </c>
      <c r="E1554" t="s">
        <v>21</v>
      </c>
      <c r="F1554" t="s">
        <v>75</v>
      </c>
      <c r="G1554" s="2">
        <v>1</v>
      </c>
      <c r="H1554" t="s">
        <v>20</v>
      </c>
      <c r="I1554" t="s">
        <v>23</v>
      </c>
      <c r="J1554" t="s">
        <v>21</v>
      </c>
      <c r="K1554" t="s">
        <v>20</v>
      </c>
      <c r="L1554" t="s">
        <v>33</v>
      </c>
      <c r="M1554" t="s">
        <v>20</v>
      </c>
      <c r="N1554" t="s">
        <v>34</v>
      </c>
      <c r="O1554" s="1">
        <v>94.28</v>
      </c>
      <c r="P1554" s="1">
        <v>96.34</v>
      </c>
      <c r="Q1554">
        <v>4</v>
      </c>
      <c r="R1554" t="s">
        <v>21</v>
      </c>
      <c r="S1554" t="str">
        <f>IF(ChurnData[[#This Row],[MonthlyCharges]]&lt;=30,"1. Up to 30",IF(ChurnData[[#This Row],[MonthlyCharges]]&lt;=50,"2. 31-50",IF(ChurnData[[#This Row],[MonthlyCharges]]&lt;=70,"3. 51-70",IF(ChurnData[[#This Row],[MonthlyCharges]]&lt;=90,"4. 71-90","5. Over 90"))))</f>
        <v>5. Over 90</v>
      </c>
      <c r="T1554" t="str">
        <f>IF(AND(ChurnData[[#This Row],[Contract]]="Month-to-month",ChurnData[[#This Row],[InternetService]]="Fiber optic",ChurnData[[#This Row],[TenureMonths]]&lt;=11),"High-risk","Other")</f>
        <v>High-risk</v>
      </c>
      <c r="U1554" t="str">
        <f>IF(ChurnData[[#This Row],[TenureMonths]]&lt;=11,"0-11",IF(ChurnData[[#This Row],[TenureMonths]]&lt;=23,"12-23",IF(ChurnData[[#This Row],[TenureMonths]]&lt;=35,"24-35",IF(ChurnData[[#This Row],[TenureMonths]]&lt;=47,"36-47",IF(ChurnData[[#This Row],[TenureMonths]]&lt;=59,"48-59","60-72")))))</f>
        <v>0-11</v>
      </c>
      <c r="V1554">
        <f>IF(ChurnData[[#This Row],[Churn]]="Yes",1,0)</f>
        <v>0</v>
      </c>
    </row>
    <row r="1555" spans="1:22" x14ac:dyDescent="0.35">
      <c r="A1555" t="s">
        <v>1603</v>
      </c>
      <c r="B1555" t="s">
        <v>19</v>
      </c>
      <c r="C1555">
        <v>0</v>
      </c>
      <c r="D1555" t="s">
        <v>20</v>
      </c>
      <c r="E1555" t="s">
        <v>20</v>
      </c>
      <c r="F1555" t="s">
        <v>45</v>
      </c>
      <c r="G1555" s="2">
        <v>23</v>
      </c>
      <c r="H1555" t="s">
        <v>20</v>
      </c>
      <c r="I1555" t="s">
        <v>23</v>
      </c>
      <c r="J1555" t="s">
        <v>21</v>
      </c>
      <c r="K1555" t="s">
        <v>21</v>
      </c>
      <c r="L1555" t="s">
        <v>33</v>
      </c>
      <c r="M1555" t="s">
        <v>21</v>
      </c>
      <c r="N1555" t="s">
        <v>43</v>
      </c>
      <c r="O1555" s="1">
        <v>77.19</v>
      </c>
      <c r="P1555" s="1">
        <v>1811.5</v>
      </c>
      <c r="Q1555">
        <v>2</v>
      </c>
      <c r="R1555" t="s">
        <v>21</v>
      </c>
      <c r="S1555" t="str">
        <f>IF(ChurnData[[#This Row],[MonthlyCharges]]&lt;=30,"1. Up to 30",IF(ChurnData[[#This Row],[MonthlyCharges]]&lt;=50,"2. 31-50",IF(ChurnData[[#This Row],[MonthlyCharges]]&lt;=70,"3. 51-70",IF(ChurnData[[#This Row],[MonthlyCharges]]&lt;=90,"4. 71-90","5. Over 90"))))</f>
        <v>4. 71-90</v>
      </c>
      <c r="T1555" t="str">
        <f>IF(AND(ChurnData[[#This Row],[Contract]]="Month-to-month",ChurnData[[#This Row],[InternetService]]="Fiber optic",ChurnData[[#This Row],[TenureMonths]]&lt;=11),"High-risk","Other")</f>
        <v>Other</v>
      </c>
      <c r="U1555" t="str">
        <f>IF(ChurnData[[#This Row],[TenureMonths]]&lt;=11,"0-11",IF(ChurnData[[#This Row],[TenureMonths]]&lt;=23,"12-23",IF(ChurnData[[#This Row],[TenureMonths]]&lt;=35,"24-35",IF(ChurnData[[#This Row],[TenureMonths]]&lt;=47,"36-47",IF(ChurnData[[#This Row],[TenureMonths]]&lt;=59,"48-59","60-72")))))</f>
        <v>12-23</v>
      </c>
      <c r="V1555">
        <f>IF(ChurnData[[#This Row],[Churn]]="Yes",1,0)</f>
        <v>0</v>
      </c>
    </row>
    <row r="1556" spans="1:22" x14ac:dyDescent="0.35">
      <c r="A1556" t="s">
        <v>1604</v>
      </c>
      <c r="B1556" t="s">
        <v>19</v>
      </c>
      <c r="C1556">
        <v>0</v>
      </c>
      <c r="D1556" t="s">
        <v>21</v>
      </c>
      <c r="E1556" t="s">
        <v>21</v>
      </c>
      <c r="F1556" t="s">
        <v>39</v>
      </c>
      <c r="G1556" s="2">
        <v>36</v>
      </c>
      <c r="H1556" t="s">
        <v>21</v>
      </c>
      <c r="I1556" t="s">
        <v>32</v>
      </c>
      <c r="J1556" t="s">
        <v>21</v>
      </c>
      <c r="K1556" t="s">
        <v>21</v>
      </c>
      <c r="L1556" t="s">
        <v>33</v>
      </c>
      <c r="M1556" t="s">
        <v>20</v>
      </c>
      <c r="N1556" t="s">
        <v>30</v>
      </c>
      <c r="O1556" s="1">
        <v>56.06</v>
      </c>
      <c r="P1556" s="1">
        <v>2076.8200000000002</v>
      </c>
      <c r="Q1556">
        <v>3</v>
      </c>
      <c r="R1556" t="s">
        <v>20</v>
      </c>
      <c r="S1556" t="str">
        <f>IF(ChurnData[[#This Row],[MonthlyCharges]]&lt;=30,"1. Up to 30",IF(ChurnData[[#This Row],[MonthlyCharges]]&lt;=50,"2. 31-50",IF(ChurnData[[#This Row],[MonthlyCharges]]&lt;=70,"3. 51-70",IF(ChurnData[[#This Row],[MonthlyCharges]]&lt;=90,"4. 71-90","5. Over 90"))))</f>
        <v>3. 51-70</v>
      </c>
      <c r="T1556" t="str">
        <f>IF(AND(ChurnData[[#This Row],[Contract]]="Month-to-month",ChurnData[[#This Row],[InternetService]]="Fiber optic",ChurnData[[#This Row],[TenureMonths]]&lt;=11),"High-risk","Other")</f>
        <v>Other</v>
      </c>
      <c r="U1556" t="str">
        <f>IF(ChurnData[[#This Row],[TenureMonths]]&lt;=11,"0-11",IF(ChurnData[[#This Row],[TenureMonths]]&lt;=23,"12-23",IF(ChurnData[[#This Row],[TenureMonths]]&lt;=35,"24-35",IF(ChurnData[[#This Row],[TenureMonths]]&lt;=47,"36-47",IF(ChurnData[[#This Row],[TenureMonths]]&lt;=59,"48-59","60-72")))))</f>
        <v>36-47</v>
      </c>
      <c r="V1556">
        <f>IF(ChurnData[[#This Row],[Churn]]="Yes",1,0)</f>
        <v>1</v>
      </c>
    </row>
    <row r="1557" spans="1:22" x14ac:dyDescent="0.35">
      <c r="A1557" t="s">
        <v>1605</v>
      </c>
      <c r="B1557" t="s">
        <v>36</v>
      </c>
      <c r="C1557">
        <v>0</v>
      </c>
      <c r="D1557" t="s">
        <v>21</v>
      </c>
      <c r="E1557" t="s">
        <v>21</v>
      </c>
      <c r="F1557" t="s">
        <v>49</v>
      </c>
      <c r="G1557" s="2">
        <v>8</v>
      </c>
      <c r="H1557" t="s">
        <v>20</v>
      </c>
      <c r="I1557" t="s">
        <v>32</v>
      </c>
      <c r="J1557" t="s">
        <v>20</v>
      </c>
      <c r="K1557" t="s">
        <v>21</v>
      </c>
      <c r="L1557" t="s">
        <v>33</v>
      </c>
      <c r="M1557" t="s">
        <v>20</v>
      </c>
      <c r="N1557" t="s">
        <v>34</v>
      </c>
      <c r="O1557" s="1">
        <v>66.56</v>
      </c>
      <c r="P1557" s="1">
        <v>518.85</v>
      </c>
      <c r="Q1557">
        <v>0</v>
      </c>
      <c r="R1557" t="s">
        <v>21</v>
      </c>
      <c r="S1557" t="str">
        <f>IF(ChurnData[[#This Row],[MonthlyCharges]]&lt;=30,"1. Up to 30",IF(ChurnData[[#This Row],[MonthlyCharges]]&lt;=50,"2. 31-50",IF(ChurnData[[#This Row],[MonthlyCharges]]&lt;=70,"3. 51-70",IF(ChurnData[[#This Row],[MonthlyCharges]]&lt;=90,"4. 71-90","5. Over 90"))))</f>
        <v>3. 51-70</v>
      </c>
      <c r="T1557" t="str">
        <f>IF(AND(ChurnData[[#This Row],[Contract]]="Month-to-month",ChurnData[[#This Row],[InternetService]]="Fiber optic",ChurnData[[#This Row],[TenureMonths]]&lt;=11),"High-risk","Other")</f>
        <v>Other</v>
      </c>
      <c r="U1557" t="str">
        <f>IF(ChurnData[[#This Row],[TenureMonths]]&lt;=11,"0-11",IF(ChurnData[[#This Row],[TenureMonths]]&lt;=23,"12-23",IF(ChurnData[[#This Row],[TenureMonths]]&lt;=35,"24-35",IF(ChurnData[[#This Row],[TenureMonths]]&lt;=47,"36-47",IF(ChurnData[[#This Row],[TenureMonths]]&lt;=59,"48-59","60-72")))))</f>
        <v>0-11</v>
      </c>
      <c r="V1557">
        <f>IF(ChurnData[[#This Row],[Churn]]="Yes",1,0)</f>
        <v>0</v>
      </c>
    </row>
    <row r="1558" spans="1:22" x14ac:dyDescent="0.35">
      <c r="A1558" t="s">
        <v>1606</v>
      </c>
      <c r="B1558" t="s">
        <v>36</v>
      </c>
      <c r="C1558">
        <v>0</v>
      </c>
      <c r="D1558" t="s">
        <v>20</v>
      </c>
      <c r="E1558" t="s">
        <v>20</v>
      </c>
      <c r="F1558" t="s">
        <v>37</v>
      </c>
      <c r="G1558" s="2">
        <v>7</v>
      </c>
      <c r="H1558" t="s">
        <v>20</v>
      </c>
      <c r="I1558" t="s">
        <v>21</v>
      </c>
      <c r="J1558" t="s">
        <v>28</v>
      </c>
      <c r="K1558" t="s">
        <v>28</v>
      </c>
      <c r="L1558" t="s">
        <v>33</v>
      </c>
      <c r="M1558" t="s">
        <v>21</v>
      </c>
      <c r="N1558" t="s">
        <v>30</v>
      </c>
      <c r="O1558" s="1">
        <v>31.19</v>
      </c>
      <c r="P1558" s="1">
        <v>216.51</v>
      </c>
      <c r="Q1558">
        <v>1</v>
      </c>
      <c r="R1558" t="s">
        <v>20</v>
      </c>
      <c r="S1558" t="str">
        <f>IF(ChurnData[[#This Row],[MonthlyCharges]]&lt;=30,"1. Up to 30",IF(ChurnData[[#This Row],[MonthlyCharges]]&lt;=50,"2. 31-50",IF(ChurnData[[#This Row],[MonthlyCharges]]&lt;=70,"3. 51-70",IF(ChurnData[[#This Row],[MonthlyCharges]]&lt;=90,"4. 71-90","5. Over 90"))))</f>
        <v>2. 31-50</v>
      </c>
      <c r="T1558" t="str">
        <f>IF(AND(ChurnData[[#This Row],[Contract]]="Month-to-month",ChurnData[[#This Row],[InternetService]]="Fiber optic",ChurnData[[#This Row],[TenureMonths]]&lt;=11),"High-risk","Other")</f>
        <v>Other</v>
      </c>
      <c r="U1558" t="str">
        <f>IF(ChurnData[[#This Row],[TenureMonths]]&lt;=11,"0-11",IF(ChurnData[[#This Row],[TenureMonths]]&lt;=23,"12-23",IF(ChurnData[[#This Row],[TenureMonths]]&lt;=35,"24-35",IF(ChurnData[[#This Row],[TenureMonths]]&lt;=47,"36-47",IF(ChurnData[[#This Row],[TenureMonths]]&lt;=59,"48-59","60-72")))))</f>
        <v>0-11</v>
      </c>
      <c r="V1558">
        <f>IF(ChurnData[[#This Row],[Churn]]="Yes",1,0)</f>
        <v>1</v>
      </c>
    </row>
    <row r="1559" spans="1:22" x14ac:dyDescent="0.35">
      <c r="A1559" t="s">
        <v>1607</v>
      </c>
      <c r="B1559" t="s">
        <v>19</v>
      </c>
      <c r="C1559">
        <v>0</v>
      </c>
      <c r="D1559" t="s">
        <v>21</v>
      </c>
      <c r="E1559" t="s">
        <v>21</v>
      </c>
      <c r="F1559" t="s">
        <v>41</v>
      </c>
      <c r="G1559" s="2">
        <v>2</v>
      </c>
      <c r="H1559" t="s">
        <v>20</v>
      </c>
      <c r="I1559" t="s">
        <v>23</v>
      </c>
      <c r="J1559" t="s">
        <v>20</v>
      </c>
      <c r="K1559" t="s">
        <v>21</v>
      </c>
      <c r="L1559" t="s">
        <v>33</v>
      </c>
      <c r="M1559" t="s">
        <v>20</v>
      </c>
      <c r="N1559" t="s">
        <v>30</v>
      </c>
      <c r="O1559" s="1">
        <v>85.29</v>
      </c>
      <c r="P1559" s="1">
        <v>172.18</v>
      </c>
      <c r="Q1559">
        <v>2</v>
      </c>
      <c r="R1559" t="s">
        <v>20</v>
      </c>
      <c r="S1559" t="str">
        <f>IF(ChurnData[[#This Row],[MonthlyCharges]]&lt;=30,"1. Up to 30",IF(ChurnData[[#This Row],[MonthlyCharges]]&lt;=50,"2. 31-50",IF(ChurnData[[#This Row],[MonthlyCharges]]&lt;=70,"3. 51-70",IF(ChurnData[[#This Row],[MonthlyCharges]]&lt;=90,"4. 71-90","5. Over 90"))))</f>
        <v>4. 71-90</v>
      </c>
      <c r="T1559" t="str">
        <f>IF(AND(ChurnData[[#This Row],[Contract]]="Month-to-month",ChurnData[[#This Row],[InternetService]]="Fiber optic",ChurnData[[#This Row],[TenureMonths]]&lt;=11),"High-risk","Other")</f>
        <v>High-risk</v>
      </c>
      <c r="U1559" t="str">
        <f>IF(ChurnData[[#This Row],[TenureMonths]]&lt;=11,"0-11",IF(ChurnData[[#This Row],[TenureMonths]]&lt;=23,"12-23",IF(ChurnData[[#This Row],[TenureMonths]]&lt;=35,"24-35",IF(ChurnData[[#This Row],[TenureMonths]]&lt;=47,"36-47",IF(ChurnData[[#This Row],[TenureMonths]]&lt;=59,"48-59","60-72")))))</f>
        <v>0-11</v>
      </c>
      <c r="V1559">
        <f>IF(ChurnData[[#This Row],[Churn]]="Yes",1,0)</f>
        <v>1</v>
      </c>
    </row>
    <row r="1560" spans="1:22" x14ac:dyDescent="0.35">
      <c r="A1560" t="s">
        <v>1608</v>
      </c>
      <c r="B1560" t="s">
        <v>36</v>
      </c>
      <c r="C1560">
        <v>0</v>
      </c>
      <c r="D1560" t="s">
        <v>21</v>
      </c>
      <c r="E1560" t="s">
        <v>21</v>
      </c>
      <c r="F1560" t="s">
        <v>22</v>
      </c>
      <c r="G1560" s="2">
        <v>14</v>
      </c>
      <c r="H1560" t="s">
        <v>20</v>
      </c>
      <c r="I1560" t="s">
        <v>23</v>
      </c>
      <c r="J1560" t="s">
        <v>20</v>
      </c>
      <c r="K1560" t="s">
        <v>21</v>
      </c>
      <c r="L1560" t="s">
        <v>33</v>
      </c>
      <c r="M1560" t="s">
        <v>20</v>
      </c>
      <c r="N1560" t="s">
        <v>25</v>
      </c>
      <c r="O1560" s="1">
        <v>92.64</v>
      </c>
      <c r="P1560" s="1">
        <v>1277.83</v>
      </c>
      <c r="Q1560">
        <v>4</v>
      </c>
      <c r="R1560" t="s">
        <v>20</v>
      </c>
      <c r="S1560" t="str">
        <f>IF(ChurnData[[#This Row],[MonthlyCharges]]&lt;=30,"1. Up to 30",IF(ChurnData[[#This Row],[MonthlyCharges]]&lt;=50,"2. 31-50",IF(ChurnData[[#This Row],[MonthlyCharges]]&lt;=70,"3. 51-70",IF(ChurnData[[#This Row],[MonthlyCharges]]&lt;=90,"4. 71-90","5. Over 90"))))</f>
        <v>5. Over 90</v>
      </c>
      <c r="T1560" t="str">
        <f>IF(AND(ChurnData[[#This Row],[Contract]]="Month-to-month",ChurnData[[#This Row],[InternetService]]="Fiber optic",ChurnData[[#This Row],[TenureMonths]]&lt;=11),"High-risk","Other")</f>
        <v>Other</v>
      </c>
      <c r="U1560" t="str">
        <f>IF(ChurnData[[#This Row],[TenureMonths]]&lt;=11,"0-11",IF(ChurnData[[#This Row],[TenureMonths]]&lt;=23,"12-23",IF(ChurnData[[#This Row],[TenureMonths]]&lt;=35,"24-35",IF(ChurnData[[#This Row],[TenureMonths]]&lt;=47,"36-47",IF(ChurnData[[#This Row],[TenureMonths]]&lt;=59,"48-59","60-72")))))</f>
        <v>12-23</v>
      </c>
      <c r="V1560">
        <f>IF(ChurnData[[#This Row],[Churn]]="Yes",1,0)</f>
        <v>1</v>
      </c>
    </row>
    <row r="1561" spans="1:22" x14ac:dyDescent="0.35">
      <c r="A1561" t="s">
        <v>1609</v>
      </c>
      <c r="B1561" t="s">
        <v>36</v>
      </c>
      <c r="C1561">
        <v>0</v>
      </c>
      <c r="D1561" t="s">
        <v>21</v>
      </c>
      <c r="E1561" t="s">
        <v>21</v>
      </c>
      <c r="F1561" t="s">
        <v>49</v>
      </c>
      <c r="G1561" s="2">
        <v>27</v>
      </c>
      <c r="H1561" t="s">
        <v>20</v>
      </c>
      <c r="I1561" t="s">
        <v>21</v>
      </c>
      <c r="J1561" t="s">
        <v>28</v>
      </c>
      <c r="K1561" t="s">
        <v>28</v>
      </c>
      <c r="L1561" t="s">
        <v>24</v>
      </c>
      <c r="M1561" t="s">
        <v>20</v>
      </c>
      <c r="N1561" t="s">
        <v>34</v>
      </c>
      <c r="O1561" s="1">
        <v>27.4</v>
      </c>
      <c r="P1561" s="1">
        <v>718.06</v>
      </c>
      <c r="Q1561">
        <v>0</v>
      </c>
      <c r="R1561" t="s">
        <v>21</v>
      </c>
      <c r="S1561" t="str">
        <f>IF(ChurnData[[#This Row],[MonthlyCharges]]&lt;=30,"1. Up to 30",IF(ChurnData[[#This Row],[MonthlyCharges]]&lt;=50,"2. 31-50",IF(ChurnData[[#This Row],[MonthlyCharges]]&lt;=70,"3. 51-70",IF(ChurnData[[#This Row],[MonthlyCharges]]&lt;=90,"4. 71-90","5. Over 90"))))</f>
        <v>1. Up to 30</v>
      </c>
      <c r="T1561" t="str">
        <f>IF(AND(ChurnData[[#This Row],[Contract]]="Month-to-month",ChurnData[[#This Row],[InternetService]]="Fiber optic",ChurnData[[#This Row],[TenureMonths]]&lt;=11),"High-risk","Other")</f>
        <v>Other</v>
      </c>
      <c r="U1561" t="str">
        <f>IF(ChurnData[[#This Row],[TenureMonths]]&lt;=11,"0-11",IF(ChurnData[[#This Row],[TenureMonths]]&lt;=23,"12-23",IF(ChurnData[[#This Row],[TenureMonths]]&lt;=35,"24-35",IF(ChurnData[[#This Row],[TenureMonths]]&lt;=47,"36-47",IF(ChurnData[[#This Row],[TenureMonths]]&lt;=59,"48-59","60-72")))))</f>
        <v>24-35</v>
      </c>
      <c r="V1561">
        <f>IF(ChurnData[[#This Row],[Churn]]="Yes",1,0)</f>
        <v>0</v>
      </c>
    </row>
    <row r="1562" spans="1:22" x14ac:dyDescent="0.35">
      <c r="A1562" t="s">
        <v>1610</v>
      </c>
      <c r="B1562" t="s">
        <v>19</v>
      </c>
      <c r="C1562">
        <v>0</v>
      </c>
      <c r="D1562" t="s">
        <v>21</v>
      </c>
      <c r="E1562" t="s">
        <v>21</v>
      </c>
      <c r="F1562" t="s">
        <v>45</v>
      </c>
      <c r="G1562" s="2">
        <v>19</v>
      </c>
      <c r="H1562" t="s">
        <v>20</v>
      </c>
      <c r="I1562" t="s">
        <v>23</v>
      </c>
      <c r="J1562" t="s">
        <v>20</v>
      </c>
      <c r="K1562" t="s">
        <v>20</v>
      </c>
      <c r="L1562" t="s">
        <v>33</v>
      </c>
      <c r="M1562" t="s">
        <v>20</v>
      </c>
      <c r="N1562" t="s">
        <v>30</v>
      </c>
      <c r="O1562" s="1">
        <v>93.73</v>
      </c>
      <c r="P1562" s="1">
        <v>1769.66</v>
      </c>
      <c r="Q1562">
        <v>0</v>
      </c>
      <c r="R1562" t="s">
        <v>21</v>
      </c>
      <c r="S1562" t="str">
        <f>IF(ChurnData[[#This Row],[MonthlyCharges]]&lt;=30,"1. Up to 30",IF(ChurnData[[#This Row],[MonthlyCharges]]&lt;=50,"2. 31-50",IF(ChurnData[[#This Row],[MonthlyCharges]]&lt;=70,"3. 51-70",IF(ChurnData[[#This Row],[MonthlyCharges]]&lt;=90,"4. 71-90","5. Over 90"))))</f>
        <v>5. Over 90</v>
      </c>
      <c r="T1562" t="str">
        <f>IF(AND(ChurnData[[#This Row],[Contract]]="Month-to-month",ChurnData[[#This Row],[InternetService]]="Fiber optic",ChurnData[[#This Row],[TenureMonths]]&lt;=11),"High-risk","Other")</f>
        <v>Other</v>
      </c>
      <c r="U1562" t="str">
        <f>IF(ChurnData[[#This Row],[TenureMonths]]&lt;=11,"0-11",IF(ChurnData[[#This Row],[TenureMonths]]&lt;=23,"12-23",IF(ChurnData[[#This Row],[TenureMonths]]&lt;=35,"24-35",IF(ChurnData[[#This Row],[TenureMonths]]&lt;=47,"36-47",IF(ChurnData[[#This Row],[TenureMonths]]&lt;=59,"48-59","60-72")))))</f>
        <v>12-23</v>
      </c>
      <c r="V1562">
        <f>IF(ChurnData[[#This Row],[Churn]]="Yes",1,0)</f>
        <v>0</v>
      </c>
    </row>
    <row r="1563" spans="1:22" x14ac:dyDescent="0.35">
      <c r="A1563" t="s">
        <v>1611</v>
      </c>
      <c r="B1563" t="s">
        <v>19</v>
      </c>
      <c r="C1563">
        <v>1</v>
      </c>
      <c r="D1563" t="s">
        <v>20</v>
      </c>
      <c r="E1563" t="s">
        <v>20</v>
      </c>
      <c r="F1563" t="s">
        <v>49</v>
      </c>
      <c r="G1563" s="2">
        <v>28</v>
      </c>
      <c r="H1563" t="s">
        <v>20</v>
      </c>
      <c r="I1563" t="s">
        <v>21</v>
      </c>
      <c r="J1563" t="s">
        <v>28</v>
      </c>
      <c r="K1563" t="s">
        <v>28</v>
      </c>
      <c r="L1563" t="s">
        <v>33</v>
      </c>
      <c r="M1563" t="s">
        <v>21</v>
      </c>
      <c r="N1563" t="s">
        <v>43</v>
      </c>
      <c r="O1563" s="1">
        <v>30.48</v>
      </c>
      <c r="P1563" s="1">
        <v>862.62</v>
      </c>
      <c r="Q1563">
        <v>1</v>
      </c>
      <c r="R1563" t="s">
        <v>20</v>
      </c>
      <c r="S1563" t="str">
        <f>IF(ChurnData[[#This Row],[MonthlyCharges]]&lt;=30,"1. Up to 30",IF(ChurnData[[#This Row],[MonthlyCharges]]&lt;=50,"2. 31-50",IF(ChurnData[[#This Row],[MonthlyCharges]]&lt;=70,"3. 51-70",IF(ChurnData[[#This Row],[MonthlyCharges]]&lt;=90,"4. 71-90","5. Over 90"))))</f>
        <v>2. 31-50</v>
      </c>
      <c r="T1563" t="str">
        <f>IF(AND(ChurnData[[#This Row],[Contract]]="Month-to-month",ChurnData[[#This Row],[InternetService]]="Fiber optic",ChurnData[[#This Row],[TenureMonths]]&lt;=11),"High-risk","Other")</f>
        <v>Other</v>
      </c>
      <c r="U1563" t="str">
        <f>IF(ChurnData[[#This Row],[TenureMonths]]&lt;=11,"0-11",IF(ChurnData[[#This Row],[TenureMonths]]&lt;=23,"12-23",IF(ChurnData[[#This Row],[TenureMonths]]&lt;=35,"24-35",IF(ChurnData[[#This Row],[TenureMonths]]&lt;=47,"36-47",IF(ChurnData[[#This Row],[TenureMonths]]&lt;=59,"48-59","60-72")))))</f>
        <v>24-35</v>
      </c>
      <c r="V1563">
        <f>IF(ChurnData[[#This Row],[Churn]]="Yes",1,0)</f>
        <v>1</v>
      </c>
    </row>
    <row r="1564" spans="1:22" x14ac:dyDescent="0.35">
      <c r="A1564" t="s">
        <v>1612</v>
      </c>
      <c r="B1564" t="s">
        <v>19</v>
      </c>
      <c r="C1564">
        <v>0</v>
      </c>
      <c r="D1564" t="s">
        <v>20</v>
      </c>
      <c r="E1564" t="s">
        <v>20</v>
      </c>
      <c r="F1564" t="s">
        <v>37</v>
      </c>
      <c r="G1564" s="2">
        <v>15</v>
      </c>
      <c r="H1564" t="s">
        <v>20</v>
      </c>
      <c r="I1564" t="s">
        <v>23</v>
      </c>
      <c r="J1564" t="s">
        <v>21</v>
      </c>
      <c r="K1564" t="s">
        <v>21</v>
      </c>
      <c r="L1564" t="s">
        <v>29</v>
      </c>
      <c r="M1564" t="s">
        <v>20</v>
      </c>
      <c r="N1564" t="s">
        <v>34</v>
      </c>
      <c r="O1564" s="1">
        <v>84.59</v>
      </c>
      <c r="P1564" s="1">
        <v>1273.5899999999999</v>
      </c>
      <c r="Q1564">
        <v>2</v>
      </c>
      <c r="R1564" t="s">
        <v>21</v>
      </c>
      <c r="S1564" t="str">
        <f>IF(ChurnData[[#This Row],[MonthlyCharges]]&lt;=30,"1. Up to 30",IF(ChurnData[[#This Row],[MonthlyCharges]]&lt;=50,"2. 31-50",IF(ChurnData[[#This Row],[MonthlyCharges]]&lt;=70,"3. 51-70",IF(ChurnData[[#This Row],[MonthlyCharges]]&lt;=90,"4. 71-90","5. Over 90"))))</f>
        <v>4. 71-90</v>
      </c>
      <c r="T1564" t="str">
        <f>IF(AND(ChurnData[[#This Row],[Contract]]="Month-to-month",ChurnData[[#This Row],[InternetService]]="Fiber optic",ChurnData[[#This Row],[TenureMonths]]&lt;=11),"High-risk","Other")</f>
        <v>Other</v>
      </c>
      <c r="U1564" t="str">
        <f>IF(ChurnData[[#This Row],[TenureMonths]]&lt;=11,"0-11",IF(ChurnData[[#This Row],[TenureMonths]]&lt;=23,"12-23",IF(ChurnData[[#This Row],[TenureMonths]]&lt;=35,"24-35",IF(ChurnData[[#This Row],[TenureMonths]]&lt;=47,"36-47",IF(ChurnData[[#This Row],[TenureMonths]]&lt;=59,"48-59","60-72")))))</f>
        <v>12-23</v>
      </c>
      <c r="V1564">
        <f>IF(ChurnData[[#This Row],[Churn]]="Yes",1,0)</f>
        <v>0</v>
      </c>
    </row>
    <row r="1565" spans="1:22" x14ac:dyDescent="0.35">
      <c r="A1565" t="s">
        <v>1613</v>
      </c>
      <c r="B1565" t="s">
        <v>36</v>
      </c>
      <c r="C1565">
        <v>0</v>
      </c>
      <c r="D1565" t="s">
        <v>20</v>
      </c>
      <c r="E1565" t="s">
        <v>21</v>
      </c>
      <c r="F1565" t="s">
        <v>56</v>
      </c>
      <c r="G1565" s="2">
        <v>14</v>
      </c>
      <c r="H1565" t="s">
        <v>20</v>
      </c>
      <c r="I1565" t="s">
        <v>21</v>
      </c>
      <c r="J1565" t="s">
        <v>28</v>
      </c>
      <c r="K1565" t="s">
        <v>28</v>
      </c>
      <c r="L1565" t="s">
        <v>33</v>
      </c>
      <c r="M1565" t="s">
        <v>20</v>
      </c>
      <c r="N1565" t="s">
        <v>25</v>
      </c>
      <c r="O1565" s="1">
        <v>25.71</v>
      </c>
      <c r="P1565" s="1">
        <v>369.52</v>
      </c>
      <c r="Q1565">
        <v>4</v>
      </c>
      <c r="R1565" t="s">
        <v>21</v>
      </c>
      <c r="S1565" t="str">
        <f>IF(ChurnData[[#This Row],[MonthlyCharges]]&lt;=30,"1. Up to 30",IF(ChurnData[[#This Row],[MonthlyCharges]]&lt;=50,"2. 31-50",IF(ChurnData[[#This Row],[MonthlyCharges]]&lt;=70,"3. 51-70",IF(ChurnData[[#This Row],[MonthlyCharges]]&lt;=90,"4. 71-90","5. Over 90"))))</f>
        <v>1. Up to 30</v>
      </c>
      <c r="T1565" t="str">
        <f>IF(AND(ChurnData[[#This Row],[Contract]]="Month-to-month",ChurnData[[#This Row],[InternetService]]="Fiber optic",ChurnData[[#This Row],[TenureMonths]]&lt;=11),"High-risk","Other")</f>
        <v>Other</v>
      </c>
      <c r="U1565" t="str">
        <f>IF(ChurnData[[#This Row],[TenureMonths]]&lt;=11,"0-11",IF(ChurnData[[#This Row],[TenureMonths]]&lt;=23,"12-23",IF(ChurnData[[#This Row],[TenureMonths]]&lt;=35,"24-35",IF(ChurnData[[#This Row],[TenureMonths]]&lt;=47,"36-47",IF(ChurnData[[#This Row],[TenureMonths]]&lt;=59,"48-59","60-72")))))</f>
        <v>12-23</v>
      </c>
      <c r="V1565">
        <f>IF(ChurnData[[#This Row],[Churn]]="Yes",1,0)</f>
        <v>0</v>
      </c>
    </row>
    <row r="1566" spans="1:22" x14ac:dyDescent="0.35">
      <c r="A1566" t="s">
        <v>1614</v>
      </c>
      <c r="B1566" t="s">
        <v>36</v>
      </c>
      <c r="C1566">
        <v>0</v>
      </c>
      <c r="D1566" t="s">
        <v>20</v>
      </c>
      <c r="E1566" t="s">
        <v>20</v>
      </c>
      <c r="F1566" t="s">
        <v>58</v>
      </c>
      <c r="G1566" s="2">
        <v>20</v>
      </c>
      <c r="H1566" t="s">
        <v>20</v>
      </c>
      <c r="I1566" t="s">
        <v>32</v>
      </c>
      <c r="J1566" t="s">
        <v>20</v>
      </c>
      <c r="K1566" t="s">
        <v>21</v>
      </c>
      <c r="L1566" t="s">
        <v>33</v>
      </c>
      <c r="M1566" t="s">
        <v>21</v>
      </c>
      <c r="N1566" t="s">
        <v>25</v>
      </c>
      <c r="O1566" s="1">
        <v>56.44</v>
      </c>
      <c r="P1566" s="1">
        <v>1134.55</v>
      </c>
      <c r="Q1566">
        <v>1</v>
      </c>
      <c r="R1566" t="s">
        <v>21</v>
      </c>
      <c r="S1566" t="str">
        <f>IF(ChurnData[[#This Row],[MonthlyCharges]]&lt;=30,"1. Up to 30",IF(ChurnData[[#This Row],[MonthlyCharges]]&lt;=50,"2. 31-50",IF(ChurnData[[#This Row],[MonthlyCharges]]&lt;=70,"3. 51-70",IF(ChurnData[[#This Row],[MonthlyCharges]]&lt;=90,"4. 71-90","5. Over 90"))))</f>
        <v>3. 51-70</v>
      </c>
      <c r="T1566" t="str">
        <f>IF(AND(ChurnData[[#This Row],[Contract]]="Month-to-month",ChurnData[[#This Row],[InternetService]]="Fiber optic",ChurnData[[#This Row],[TenureMonths]]&lt;=11),"High-risk","Other")</f>
        <v>Other</v>
      </c>
      <c r="U1566" t="str">
        <f>IF(ChurnData[[#This Row],[TenureMonths]]&lt;=11,"0-11",IF(ChurnData[[#This Row],[TenureMonths]]&lt;=23,"12-23",IF(ChurnData[[#This Row],[TenureMonths]]&lt;=35,"24-35",IF(ChurnData[[#This Row],[TenureMonths]]&lt;=47,"36-47",IF(ChurnData[[#This Row],[TenureMonths]]&lt;=59,"48-59","60-72")))))</f>
        <v>12-23</v>
      </c>
      <c r="V1566">
        <f>IF(ChurnData[[#This Row],[Churn]]="Yes",1,0)</f>
        <v>0</v>
      </c>
    </row>
    <row r="1567" spans="1:22" x14ac:dyDescent="0.35">
      <c r="A1567" t="s">
        <v>1615</v>
      </c>
      <c r="B1567" t="s">
        <v>19</v>
      </c>
      <c r="C1567">
        <v>0</v>
      </c>
      <c r="D1567" t="s">
        <v>21</v>
      </c>
      <c r="E1567" t="s">
        <v>21</v>
      </c>
      <c r="F1567" t="s">
        <v>65</v>
      </c>
      <c r="G1567" s="2">
        <v>47</v>
      </c>
      <c r="H1567" t="s">
        <v>20</v>
      </c>
      <c r="I1567" t="s">
        <v>23</v>
      </c>
      <c r="J1567" t="s">
        <v>21</v>
      </c>
      <c r="K1567" t="s">
        <v>20</v>
      </c>
      <c r="L1567" t="s">
        <v>29</v>
      </c>
      <c r="M1567" t="s">
        <v>20</v>
      </c>
      <c r="N1567" t="s">
        <v>25</v>
      </c>
      <c r="O1567" s="1">
        <v>78.03</v>
      </c>
      <c r="P1567" s="1">
        <v>3644.9</v>
      </c>
      <c r="Q1567">
        <v>0</v>
      </c>
      <c r="R1567" t="s">
        <v>21</v>
      </c>
      <c r="S1567" t="str">
        <f>IF(ChurnData[[#This Row],[MonthlyCharges]]&lt;=30,"1. Up to 30",IF(ChurnData[[#This Row],[MonthlyCharges]]&lt;=50,"2. 31-50",IF(ChurnData[[#This Row],[MonthlyCharges]]&lt;=70,"3. 51-70",IF(ChurnData[[#This Row],[MonthlyCharges]]&lt;=90,"4. 71-90","5. Over 90"))))</f>
        <v>4. 71-90</v>
      </c>
      <c r="T1567" t="str">
        <f>IF(AND(ChurnData[[#This Row],[Contract]]="Month-to-month",ChurnData[[#This Row],[InternetService]]="Fiber optic",ChurnData[[#This Row],[TenureMonths]]&lt;=11),"High-risk","Other")</f>
        <v>Other</v>
      </c>
      <c r="U1567" t="str">
        <f>IF(ChurnData[[#This Row],[TenureMonths]]&lt;=11,"0-11",IF(ChurnData[[#This Row],[TenureMonths]]&lt;=23,"12-23",IF(ChurnData[[#This Row],[TenureMonths]]&lt;=35,"24-35",IF(ChurnData[[#This Row],[TenureMonths]]&lt;=47,"36-47",IF(ChurnData[[#This Row],[TenureMonths]]&lt;=59,"48-59","60-72")))))</f>
        <v>36-47</v>
      </c>
      <c r="V1567">
        <f>IF(ChurnData[[#This Row],[Churn]]="Yes",1,0)</f>
        <v>0</v>
      </c>
    </row>
    <row r="1568" spans="1:22" x14ac:dyDescent="0.35">
      <c r="A1568" t="s">
        <v>1616</v>
      </c>
      <c r="B1568" t="s">
        <v>19</v>
      </c>
      <c r="C1568">
        <v>0</v>
      </c>
      <c r="D1568" t="s">
        <v>21</v>
      </c>
      <c r="E1568" t="s">
        <v>21</v>
      </c>
      <c r="F1568" t="s">
        <v>39</v>
      </c>
      <c r="G1568" s="2">
        <v>7</v>
      </c>
      <c r="H1568" t="s">
        <v>20</v>
      </c>
      <c r="I1568" t="s">
        <v>23</v>
      </c>
      <c r="J1568" t="s">
        <v>21</v>
      </c>
      <c r="K1568" t="s">
        <v>21</v>
      </c>
      <c r="L1568" t="s">
        <v>33</v>
      </c>
      <c r="M1568" t="s">
        <v>21</v>
      </c>
      <c r="N1568" t="s">
        <v>25</v>
      </c>
      <c r="O1568" s="1">
        <v>89.38</v>
      </c>
      <c r="P1568" s="1">
        <v>619.37</v>
      </c>
      <c r="Q1568">
        <v>2</v>
      </c>
      <c r="R1568" t="s">
        <v>20</v>
      </c>
      <c r="S1568" t="str">
        <f>IF(ChurnData[[#This Row],[MonthlyCharges]]&lt;=30,"1. Up to 30",IF(ChurnData[[#This Row],[MonthlyCharges]]&lt;=50,"2. 31-50",IF(ChurnData[[#This Row],[MonthlyCharges]]&lt;=70,"3. 51-70",IF(ChurnData[[#This Row],[MonthlyCharges]]&lt;=90,"4. 71-90","5. Over 90"))))</f>
        <v>4. 71-90</v>
      </c>
      <c r="T1568" t="str">
        <f>IF(AND(ChurnData[[#This Row],[Contract]]="Month-to-month",ChurnData[[#This Row],[InternetService]]="Fiber optic",ChurnData[[#This Row],[TenureMonths]]&lt;=11),"High-risk","Other")</f>
        <v>High-risk</v>
      </c>
      <c r="U1568" t="str">
        <f>IF(ChurnData[[#This Row],[TenureMonths]]&lt;=11,"0-11",IF(ChurnData[[#This Row],[TenureMonths]]&lt;=23,"12-23",IF(ChurnData[[#This Row],[TenureMonths]]&lt;=35,"24-35",IF(ChurnData[[#This Row],[TenureMonths]]&lt;=47,"36-47",IF(ChurnData[[#This Row],[TenureMonths]]&lt;=59,"48-59","60-72")))))</f>
        <v>0-11</v>
      </c>
      <c r="V1568">
        <f>IF(ChurnData[[#This Row],[Churn]]="Yes",1,0)</f>
        <v>1</v>
      </c>
    </row>
    <row r="1569" spans="1:22" x14ac:dyDescent="0.35">
      <c r="A1569" t="s">
        <v>1617</v>
      </c>
      <c r="B1569" t="s">
        <v>36</v>
      </c>
      <c r="C1569">
        <v>0</v>
      </c>
      <c r="D1569" t="s">
        <v>20</v>
      </c>
      <c r="E1569" t="s">
        <v>20</v>
      </c>
      <c r="F1569" t="s">
        <v>22</v>
      </c>
      <c r="G1569" s="2">
        <v>41</v>
      </c>
      <c r="H1569" t="s">
        <v>20</v>
      </c>
      <c r="I1569" t="s">
        <v>21</v>
      </c>
      <c r="J1569" t="s">
        <v>28</v>
      </c>
      <c r="K1569" t="s">
        <v>28</v>
      </c>
      <c r="L1569" t="s">
        <v>29</v>
      </c>
      <c r="M1569" t="s">
        <v>20</v>
      </c>
      <c r="N1569" t="s">
        <v>30</v>
      </c>
      <c r="O1569" s="1">
        <v>18</v>
      </c>
      <c r="P1569" s="1">
        <v>725.81</v>
      </c>
      <c r="Q1569">
        <v>3</v>
      </c>
      <c r="R1569" t="s">
        <v>21</v>
      </c>
      <c r="S1569" t="str">
        <f>IF(ChurnData[[#This Row],[MonthlyCharges]]&lt;=30,"1. Up to 30",IF(ChurnData[[#This Row],[MonthlyCharges]]&lt;=50,"2. 31-50",IF(ChurnData[[#This Row],[MonthlyCharges]]&lt;=70,"3. 51-70",IF(ChurnData[[#This Row],[MonthlyCharges]]&lt;=90,"4. 71-90","5. Over 90"))))</f>
        <v>1. Up to 30</v>
      </c>
      <c r="T1569" t="str">
        <f>IF(AND(ChurnData[[#This Row],[Contract]]="Month-to-month",ChurnData[[#This Row],[InternetService]]="Fiber optic",ChurnData[[#This Row],[TenureMonths]]&lt;=11),"High-risk","Other")</f>
        <v>Other</v>
      </c>
      <c r="U1569" t="str">
        <f>IF(ChurnData[[#This Row],[TenureMonths]]&lt;=11,"0-11",IF(ChurnData[[#This Row],[TenureMonths]]&lt;=23,"12-23",IF(ChurnData[[#This Row],[TenureMonths]]&lt;=35,"24-35",IF(ChurnData[[#This Row],[TenureMonths]]&lt;=47,"36-47",IF(ChurnData[[#This Row],[TenureMonths]]&lt;=59,"48-59","60-72")))))</f>
        <v>36-47</v>
      </c>
      <c r="V1569">
        <f>IF(ChurnData[[#This Row],[Churn]]="Yes",1,0)</f>
        <v>0</v>
      </c>
    </row>
    <row r="1570" spans="1:22" x14ac:dyDescent="0.35">
      <c r="A1570" t="s">
        <v>1618</v>
      </c>
      <c r="B1570" t="s">
        <v>36</v>
      </c>
      <c r="C1570">
        <v>0</v>
      </c>
      <c r="D1570" t="s">
        <v>20</v>
      </c>
      <c r="E1570" t="s">
        <v>20</v>
      </c>
      <c r="F1570" t="s">
        <v>56</v>
      </c>
      <c r="G1570" s="2">
        <v>11</v>
      </c>
      <c r="H1570" t="s">
        <v>20</v>
      </c>
      <c r="I1570" t="s">
        <v>21</v>
      </c>
      <c r="J1570" t="s">
        <v>28</v>
      </c>
      <c r="K1570" t="s">
        <v>28</v>
      </c>
      <c r="L1570" t="s">
        <v>33</v>
      </c>
      <c r="M1570" t="s">
        <v>21</v>
      </c>
      <c r="N1570" t="s">
        <v>43</v>
      </c>
      <c r="O1570" s="1">
        <v>32.799999999999997</v>
      </c>
      <c r="P1570" s="1">
        <v>350.03</v>
      </c>
      <c r="Q1570">
        <v>2</v>
      </c>
      <c r="R1570" t="s">
        <v>20</v>
      </c>
      <c r="S1570" t="str">
        <f>IF(ChurnData[[#This Row],[MonthlyCharges]]&lt;=30,"1. Up to 30",IF(ChurnData[[#This Row],[MonthlyCharges]]&lt;=50,"2. 31-50",IF(ChurnData[[#This Row],[MonthlyCharges]]&lt;=70,"3. 51-70",IF(ChurnData[[#This Row],[MonthlyCharges]]&lt;=90,"4. 71-90","5. Over 90"))))</f>
        <v>2. 31-50</v>
      </c>
      <c r="T1570" t="str">
        <f>IF(AND(ChurnData[[#This Row],[Contract]]="Month-to-month",ChurnData[[#This Row],[InternetService]]="Fiber optic",ChurnData[[#This Row],[TenureMonths]]&lt;=11),"High-risk","Other")</f>
        <v>Other</v>
      </c>
      <c r="U1570" t="str">
        <f>IF(ChurnData[[#This Row],[TenureMonths]]&lt;=11,"0-11",IF(ChurnData[[#This Row],[TenureMonths]]&lt;=23,"12-23",IF(ChurnData[[#This Row],[TenureMonths]]&lt;=35,"24-35",IF(ChurnData[[#This Row],[TenureMonths]]&lt;=47,"36-47",IF(ChurnData[[#This Row],[TenureMonths]]&lt;=59,"48-59","60-72")))))</f>
        <v>0-11</v>
      </c>
      <c r="V1570">
        <f>IF(ChurnData[[#This Row],[Churn]]="Yes",1,0)</f>
        <v>1</v>
      </c>
    </row>
    <row r="1571" spans="1:22" x14ac:dyDescent="0.35">
      <c r="A1571" t="s">
        <v>1619</v>
      </c>
      <c r="B1571" t="s">
        <v>19</v>
      </c>
      <c r="C1571">
        <v>1</v>
      </c>
      <c r="D1571" t="s">
        <v>21</v>
      </c>
      <c r="E1571" t="s">
        <v>21</v>
      </c>
      <c r="F1571" t="s">
        <v>75</v>
      </c>
      <c r="G1571" s="2">
        <v>0</v>
      </c>
      <c r="H1571" t="s">
        <v>21</v>
      </c>
      <c r="I1571" t="s">
        <v>32</v>
      </c>
      <c r="J1571" t="s">
        <v>21</v>
      </c>
      <c r="K1571" t="s">
        <v>21</v>
      </c>
      <c r="L1571" t="s">
        <v>29</v>
      </c>
      <c r="M1571" t="s">
        <v>20</v>
      </c>
      <c r="N1571" t="s">
        <v>30</v>
      </c>
      <c r="O1571" s="1">
        <v>48.97</v>
      </c>
      <c r="P1571" s="1">
        <v>0</v>
      </c>
      <c r="Q1571">
        <v>7</v>
      </c>
      <c r="R1571" t="s">
        <v>20</v>
      </c>
      <c r="S1571" t="str">
        <f>IF(ChurnData[[#This Row],[MonthlyCharges]]&lt;=30,"1. Up to 30",IF(ChurnData[[#This Row],[MonthlyCharges]]&lt;=50,"2. 31-50",IF(ChurnData[[#This Row],[MonthlyCharges]]&lt;=70,"3. 51-70",IF(ChurnData[[#This Row],[MonthlyCharges]]&lt;=90,"4. 71-90","5. Over 90"))))</f>
        <v>2. 31-50</v>
      </c>
      <c r="T1571" t="str">
        <f>IF(AND(ChurnData[[#This Row],[Contract]]="Month-to-month",ChurnData[[#This Row],[InternetService]]="Fiber optic",ChurnData[[#This Row],[TenureMonths]]&lt;=11),"High-risk","Other")</f>
        <v>Other</v>
      </c>
      <c r="U1571" t="str">
        <f>IF(ChurnData[[#This Row],[TenureMonths]]&lt;=11,"0-11",IF(ChurnData[[#This Row],[TenureMonths]]&lt;=23,"12-23",IF(ChurnData[[#This Row],[TenureMonths]]&lt;=35,"24-35",IF(ChurnData[[#This Row],[TenureMonths]]&lt;=47,"36-47",IF(ChurnData[[#This Row],[TenureMonths]]&lt;=59,"48-59","60-72")))))</f>
        <v>0-11</v>
      </c>
      <c r="V1571">
        <f>IF(ChurnData[[#This Row],[Churn]]="Yes",1,0)</f>
        <v>1</v>
      </c>
    </row>
    <row r="1572" spans="1:22" x14ac:dyDescent="0.35">
      <c r="A1572" t="s">
        <v>1620</v>
      </c>
      <c r="B1572" t="s">
        <v>36</v>
      </c>
      <c r="C1572">
        <v>0</v>
      </c>
      <c r="D1572" t="s">
        <v>21</v>
      </c>
      <c r="E1572" t="s">
        <v>21</v>
      </c>
      <c r="F1572" t="s">
        <v>49</v>
      </c>
      <c r="G1572" s="2">
        <v>4</v>
      </c>
      <c r="H1572" t="s">
        <v>20</v>
      </c>
      <c r="I1572" t="s">
        <v>32</v>
      </c>
      <c r="J1572" t="s">
        <v>21</v>
      </c>
      <c r="K1572" t="s">
        <v>20</v>
      </c>
      <c r="L1572" t="s">
        <v>33</v>
      </c>
      <c r="M1572" t="s">
        <v>20</v>
      </c>
      <c r="N1572" t="s">
        <v>34</v>
      </c>
      <c r="O1572" s="1">
        <v>62.78</v>
      </c>
      <c r="P1572" s="1">
        <v>247.43</v>
      </c>
      <c r="Q1572">
        <v>2</v>
      </c>
      <c r="R1572" t="s">
        <v>21</v>
      </c>
      <c r="S1572" t="str">
        <f>IF(ChurnData[[#This Row],[MonthlyCharges]]&lt;=30,"1. Up to 30",IF(ChurnData[[#This Row],[MonthlyCharges]]&lt;=50,"2. 31-50",IF(ChurnData[[#This Row],[MonthlyCharges]]&lt;=70,"3. 51-70",IF(ChurnData[[#This Row],[MonthlyCharges]]&lt;=90,"4. 71-90","5. Over 90"))))</f>
        <v>3. 51-70</v>
      </c>
      <c r="T1572" t="str">
        <f>IF(AND(ChurnData[[#This Row],[Contract]]="Month-to-month",ChurnData[[#This Row],[InternetService]]="Fiber optic",ChurnData[[#This Row],[TenureMonths]]&lt;=11),"High-risk","Other")</f>
        <v>Other</v>
      </c>
      <c r="U1572" t="str">
        <f>IF(ChurnData[[#This Row],[TenureMonths]]&lt;=11,"0-11",IF(ChurnData[[#This Row],[TenureMonths]]&lt;=23,"12-23",IF(ChurnData[[#This Row],[TenureMonths]]&lt;=35,"24-35",IF(ChurnData[[#This Row],[TenureMonths]]&lt;=47,"36-47",IF(ChurnData[[#This Row],[TenureMonths]]&lt;=59,"48-59","60-72")))))</f>
        <v>0-11</v>
      </c>
      <c r="V1572">
        <f>IF(ChurnData[[#This Row],[Churn]]="Yes",1,0)</f>
        <v>0</v>
      </c>
    </row>
    <row r="1573" spans="1:22" x14ac:dyDescent="0.35">
      <c r="A1573" t="s">
        <v>1621</v>
      </c>
      <c r="B1573" t="s">
        <v>36</v>
      </c>
      <c r="C1573">
        <v>0</v>
      </c>
      <c r="D1573" t="s">
        <v>20</v>
      </c>
      <c r="E1573" t="s">
        <v>21</v>
      </c>
      <c r="F1573" t="s">
        <v>37</v>
      </c>
      <c r="G1573" s="2">
        <v>18</v>
      </c>
      <c r="H1573" t="s">
        <v>20</v>
      </c>
      <c r="I1573" t="s">
        <v>23</v>
      </c>
      <c r="J1573" t="s">
        <v>21</v>
      </c>
      <c r="K1573" t="s">
        <v>21</v>
      </c>
      <c r="L1573" t="s">
        <v>33</v>
      </c>
      <c r="M1573" t="s">
        <v>21</v>
      </c>
      <c r="N1573" t="s">
        <v>34</v>
      </c>
      <c r="O1573" s="1">
        <v>90.58</v>
      </c>
      <c r="P1573" s="1">
        <v>1617.9</v>
      </c>
      <c r="Q1573">
        <v>1</v>
      </c>
      <c r="R1573" t="s">
        <v>20</v>
      </c>
      <c r="S1573" t="str">
        <f>IF(ChurnData[[#This Row],[MonthlyCharges]]&lt;=30,"1. Up to 30",IF(ChurnData[[#This Row],[MonthlyCharges]]&lt;=50,"2. 31-50",IF(ChurnData[[#This Row],[MonthlyCharges]]&lt;=70,"3. 51-70",IF(ChurnData[[#This Row],[MonthlyCharges]]&lt;=90,"4. 71-90","5. Over 90"))))</f>
        <v>5. Over 90</v>
      </c>
      <c r="T1573" t="str">
        <f>IF(AND(ChurnData[[#This Row],[Contract]]="Month-to-month",ChurnData[[#This Row],[InternetService]]="Fiber optic",ChurnData[[#This Row],[TenureMonths]]&lt;=11),"High-risk","Other")</f>
        <v>Other</v>
      </c>
      <c r="U1573" t="str">
        <f>IF(ChurnData[[#This Row],[TenureMonths]]&lt;=11,"0-11",IF(ChurnData[[#This Row],[TenureMonths]]&lt;=23,"12-23",IF(ChurnData[[#This Row],[TenureMonths]]&lt;=35,"24-35",IF(ChurnData[[#This Row],[TenureMonths]]&lt;=47,"36-47",IF(ChurnData[[#This Row],[TenureMonths]]&lt;=59,"48-59","60-72")))))</f>
        <v>12-23</v>
      </c>
      <c r="V1573">
        <f>IF(ChurnData[[#This Row],[Churn]]="Yes",1,0)</f>
        <v>1</v>
      </c>
    </row>
    <row r="1574" spans="1:22" x14ac:dyDescent="0.35">
      <c r="A1574" t="s">
        <v>1622</v>
      </c>
      <c r="B1574" t="s">
        <v>36</v>
      </c>
      <c r="C1574">
        <v>0</v>
      </c>
      <c r="D1574" t="s">
        <v>20</v>
      </c>
      <c r="E1574" t="s">
        <v>20</v>
      </c>
      <c r="F1574" t="s">
        <v>56</v>
      </c>
      <c r="G1574" s="2">
        <v>20</v>
      </c>
      <c r="H1574" t="s">
        <v>20</v>
      </c>
      <c r="I1574" t="s">
        <v>32</v>
      </c>
      <c r="J1574" t="s">
        <v>21</v>
      </c>
      <c r="K1574" t="s">
        <v>21</v>
      </c>
      <c r="L1574" t="s">
        <v>33</v>
      </c>
      <c r="M1574" t="s">
        <v>20</v>
      </c>
      <c r="N1574" t="s">
        <v>34</v>
      </c>
      <c r="O1574" s="1">
        <v>56.2</v>
      </c>
      <c r="P1574" s="1">
        <v>1153.58</v>
      </c>
      <c r="Q1574">
        <v>1</v>
      </c>
      <c r="R1574" t="s">
        <v>21</v>
      </c>
      <c r="S1574" t="str">
        <f>IF(ChurnData[[#This Row],[MonthlyCharges]]&lt;=30,"1. Up to 30",IF(ChurnData[[#This Row],[MonthlyCharges]]&lt;=50,"2. 31-50",IF(ChurnData[[#This Row],[MonthlyCharges]]&lt;=70,"3. 51-70",IF(ChurnData[[#This Row],[MonthlyCharges]]&lt;=90,"4. 71-90","5. Over 90"))))</f>
        <v>3. 51-70</v>
      </c>
      <c r="T1574" t="str">
        <f>IF(AND(ChurnData[[#This Row],[Contract]]="Month-to-month",ChurnData[[#This Row],[InternetService]]="Fiber optic",ChurnData[[#This Row],[TenureMonths]]&lt;=11),"High-risk","Other")</f>
        <v>Other</v>
      </c>
      <c r="U1574" t="str">
        <f>IF(ChurnData[[#This Row],[TenureMonths]]&lt;=11,"0-11",IF(ChurnData[[#This Row],[TenureMonths]]&lt;=23,"12-23",IF(ChurnData[[#This Row],[TenureMonths]]&lt;=35,"24-35",IF(ChurnData[[#This Row],[TenureMonths]]&lt;=47,"36-47",IF(ChurnData[[#This Row],[TenureMonths]]&lt;=59,"48-59","60-72")))))</f>
        <v>12-23</v>
      </c>
      <c r="V1574">
        <f>IF(ChurnData[[#This Row],[Churn]]="Yes",1,0)</f>
        <v>0</v>
      </c>
    </row>
    <row r="1575" spans="1:22" x14ac:dyDescent="0.35">
      <c r="A1575" t="s">
        <v>1623</v>
      </c>
      <c r="B1575" t="s">
        <v>19</v>
      </c>
      <c r="C1575">
        <v>0</v>
      </c>
      <c r="D1575" t="s">
        <v>21</v>
      </c>
      <c r="E1575" t="s">
        <v>21</v>
      </c>
      <c r="F1575" t="s">
        <v>47</v>
      </c>
      <c r="G1575" s="2">
        <v>14</v>
      </c>
      <c r="H1575" t="s">
        <v>20</v>
      </c>
      <c r="I1575" t="s">
        <v>23</v>
      </c>
      <c r="J1575" t="s">
        <v>21</v>
      </c>
      <c r="K1575" t="s">
        <v>20</v>
      </c>
      <c r="L1575" t="s">
        <v>33</v>
      </c>
      <c r="M1575" t="s">
        <v>20</v>
      </c>
      <c r="N1575" t="s">
        <v>43</v>
      </c>
      <c r="O1575" s="1">
        <v>92.6</v>
      </c>
      <c r="P1575" s="1">
        <v>1297.03</v>
      </c>
      <c r="Q1575">
        <v>2</v>
      </c>
      <c r="R1575" t="s">
        <v>20</v>
      </c>
      <c r="S1575" t="str">
        <f>IF(ChurnData[[#This Row],[MonthlyCharges]]&lt;=30,"1. Up to 30",IF(ChurnData[[#This Row],[MonthlyCharges]]&lt;=50,"2. 31-50",IF(ChurnData[[#This Row],[MonthlyCharges]]&lt;=70,"3. 51-70",IF(ChurnData[[#This Row],[MonthlyCharges]]&lt;=90,"4. 71-90","5. Over 90"))))</f>
        <v>5. Over 90</v>
      </c>
      <c r="T1575" t="str">
        <f>IF(AND(ChurnData[[#This Row],[Contract]]="Month-to-month",ChurnData[[#This Row],[InternetService]]="Fiber optic",ChurnData[[#This Row],[TenureMonths]]&lt;=11),"High-risk","Other")</f>
        <v>Other</v>
      </c>
      <c r="U1575" t="str">
        <f>IF(ChurnData[[#This Row],[TenureMonths]]&lt;=11,"0-11",IF(ChurnData[[#This Row],[TenureMonths]]&lt;=23,"12-23",IF(ChurnData[[#This Row],[TenureMonths]]&lt;=35,"24-35",IF(ChurnData[[#This Row],[TenureMonths]]&lt;=47,"36-47",IF(ChurnData[[#This Row],[TenureMonths]]&lt;=59,"48-59","60-72")))))</f>
        <v>12-23</v>
      </c>
      <c r="V1575">
        <f>IF(ChurnData[[#This Row],[Churn]]="Yes",1,0)</f>
        <v>1</v>
      </c>
    </row>
    <row r="1576" spans="1:22" x14ac:dyDescent="0.35">
      <c r="A1576" t="s">
        <v>1624</v>
      </c>
      <c r="B1576" t="s">
        <v>19</v>
      </c>
      <c r="C1576">
        <v>0</v>
      </c>
      <c r="D1576" t="s">
        <v>20</v>
      </c>
      <c r="E1576" t="s">
        <v>20</v>
      </c>
      <c r="F1576" t="s">
        <v>49</v>
      </c>
      <c r="G1576" s="2">
        <v>42</v>
      </c>
      <c r="H1576" t="s">
        <v>20</v>
      </c>
      <c r="I1576" t="s">
        <v>32</v>
      </c>
      <c r="J1576" t="s">
        <v>20</v>
      </c>
      <c r="K1576" t="s">
        <v>20</v>
      </c>
      <c r="L1576" t="s">
        <v>24</v>
      </c>
      <c r="M1576" t="s">
        <v>20</v>
      </c>
      <c r="N1576" t="s">
        <v>25</v>
      </c>
      <c r="O1576" s="1">
        <v>63.92</v>
      </c>
      <c r="P1576" s="1">
        <v>2618.8200000000002</v>
      </c>
      <c r="Q1576">
        <v>0</v>
      </c>
      <c r="R1576" t="s">
        <v>21</v>
      </c>
      <c r="S1576" t="str">
        <f>IF(ChurnData[[#This Row],[MonthlyCharges]]&lt;=30,"1. Up to 30",IF(ChurnData[[#This Row],[MonthlyCharges]]&lt;=50,"2. 31-50",IF(ChurnData[[#This Row],[MonthlyCharges]]&lt;=70,"3. 51-70",IF(ChurnData[[#This Row],[MonthlyCharges]]&lt;=90,"4. 71-90","5. Over 90"))))</f>
        <v>3. 51-70</v>
      </c>
      <c r="T1576" t="str">
        <f>IF(AND(ChurnData[[#This Row],[Contract]]="Month-to-month",ChurnData[[#This Row],[InternetService]]="Fiber optic",ChurnData[[#This Row],[TenureMonths]]&lt;=11),"High-risk","Other")</f>
        <v>Other</v>
      </c>
      <c r="U1576" t="str">
        <f>IF(ChurnData[[#This Row],[TenureMonths]]&lt;=11,"0-11",IF(ChurnData[[#This Row],[TenureMonths]]&lt;=23,"12-23",IF(ChurnData[[#This Row],[TenureMonths]]&lt;=35,"24-35",IF(ChurnData[[#This Row],[TenureMonths]]&lt;=47,"36-47",IF(ChurnData[[#This Row],[TenureMonths]]&lt;=59,"48-59","60-72")))))</f>
        <v>36-47</v>
      </c>
      <c r="V1576">
        <f>IF(ChurnData[[#This Row],[Churn]]="Yes",1,0)</f>
        <v>0</v>
      </c>
    </row>
    <row r="1577" spans="1:22" x14ac:dyDescent="0.35">
      <c r="A1577" t="s">
        <v>1625</v>
      </c>
      <c r="B1577" t="s">
        <v>19</v>
      </c>
      <c r="C1577">
        <v>0</v>
      </c>
      <c r="D1577" t="s">
        <v>20</v>
      </c>
      <c r="E1577" t="s">
        <v>20</v>
      </c>
      <c r="F1577" t="s">
        <v>75</v>
      </c>
      <c r="G1577" s="2">
        <v>11</v>
      </c>
      <c r="H1577" t="s">
        <v>20</v>
      </c>
      <c r="I1577" t="s">
        <v>23</v>
      </c>
      <c r="J1577" t="s">
        <v>21</v>
      </c>
      <c r="K1577" t="s">
        <v>20</v>
      </c>
      <c r="L1577" t="s">
        <v>33</v>
      </c>
      <c r="M1577" t="s">
        <v>21</v>
      </c>
      <c r="N1577" t="s">
        <v>30</v>
      </c>
      <c r="O1577" s="1">
        <v>97.53</v>
      </c>
      <c r="P1577" s="1">
        <v>1099.29</v>
      </c>
      <c r="Q1577">
        <v>2</v>
      </c>
      <c r="R1577" t="s">
        <v>20</v>
      </c>
      <c r="S1577" t="str">
        <f>IF(ChurnData[[#This Row],[MonthlyCharges]]&lt;=30,"1. Up to 30",IF(ChurnData[[#This Row],[MonthlyCharges]]&lt;=50,"2. 31-50",IF(ChurnData[[#This Row],[MonthlyCharges]]&lt;=70,"3. 51-70",IF(ChurnData[[#This Row],[MonthlyCharges]]&lt;=90,"4. 71-90","5. Over 90"))))</f>
        <v>5. Over 90</v>
      </c>
      <c r="T1577" t="str">
        <f>IF(AND(ChurnData[[#This Row],[Contract]]="Month-to-month",ChurnData[[#This Row],[InternetService]]="Fiber optic",ChurnData[[#This Row],[TenureMonths]]&lt;=11),"High-risk","Other")</f>
        <v>High-risk</v>
      </c>
      <c r="U1577" t="str">
        <f>IF(ChurnData[[#This Row],[TenureMonths]]&lt;=11,"0-11",IF(ChurnData[[#This Row],[TenureMonths]]&lt;=23,"12-23",IF(ChurnData[[#This Row],[TenureMonths]]&lt;=35,"24-35",IF(ChurnData[[#This Row],[TenureMonths]]&lt;=47,"36-47",IF(ChurnData[[#This Row],[TenureMonths]]&lt;=59,"48-59","60-72")))))</f>
        <v>0-11</v>
      </c>
      <c r="V1577">
        <f>IF(ChurnData[[#This Row],[Churn]]="Yes",1,0)</f>
        <v>1</v>
      </c>
    </row>
    <row r="1578" spans="1:22" x14ac:dyDescent="0.35">
      <c r="A1578" t="s">
        <v>1626</v>
      </c>
      <c r="B1578" t="s">
        <v>19</v>
      </c>
      <c r="C1578">
        <v>0</v>
      </c>
      <c r="D1578" t="s">
        <v>20</v>
      </c>
      <c r="E1578" t="s">
        <v>20</v>
      </c>
      <c r="F1578" t="s">
        <v>37</v>
      </c>
      <c r="G1578" s="2">
        <v>44</v>
      </c>
      <c r="H1578" t="s">
        <v>20</v>
      </c>
      <c r="I1578" t="s">
        <v>21</v>
      </c>
      <c r="J1578" t="s">
        <v>28</v>
      </c>
      <c r="K1578" t="s">
        <v>28</v>
      </c>
      <c r="L1578" t="s">
        <v>33</v>
      </c>
      <c r="M1578" t="s">
        <v>20</v>
      </c>
      <c r="N1578" t="s">
        <v>43</v>
      </c>
      <c r="O1578" s="1">
        <v>31.86</v>
      </c>
      <c r="P1578" s="1">
        <v>1365.28</v>
      </c>
      <c r="Q1578">
        <v>0</v>
      </c>
      <c r="R1578" t="s">
        <v>21</v>
      </c>
      <c r="S1578" t="str">
        <f>IF(ChurnData[[#This Row],[MonthlyCharges]]&lt;=30,"1. Up to 30",IF(ChurnData[[#This Row],[MonthlyCharges]]&lt;=50,"2. 31-50",IF(ChurnData[[#This Row],[MonthlyCharges]]&lt;=70,"3. 51-70",IF(ChurnData[[#This Row],[MonthlyCharges]]&lt;=90,"4. 71-90","5. Over 90"))))</f>
        <v>2. 31-50</v>
      </c>
      <c r="T1578" t="str">
        <f>IF(AND(ChurnData[[#This Row],[Contract]]="Month-to-month",ChurnData[[#This Row],[InternetService]]="Fiber optic",ChurnData[[#This Row],[TenureMonths]]&lt;=11),"High-risk","Other")</f>
        <v>Other</v>
      </c>
      <c r="U1578" t="str">
        <f>IF(ChurnData[[#This Row],[TenureMonths]]&lt;=11,"0-11",IF(ChurnData[[#This Row],[TenureMonths]]&lt;=23,"12-23",IF(ChurnData[[#This Row],[TenureMonths]]&lt;=35,"24-35",IF(ChurnData[[#This Row],[TenureMonths]]&lt;=47,"36-47",IF(ChurnData[[#This Row],[TenureMonths]]&lt;=59,"48-59","60-72")))))</f>
        <v>36-47</v>
      </c>
      <c r="V1578">
        <f>IF(ChurnData[[#This Row],[Churn]]="Yes",1,0)</f>
        <v>0</v>
      </c>
    </row>
    <row r="1579" spans="1:22" x14ac:dyDescent="0.35">
      <c r="A1579" t="s">
        <v>1627</v>
      </c>
      <c r="B1579" t="s">
        <v>36</v>
      </c>
      <c r="C1579">
        <v>0</v>
      </c>
      <c r="D1579" t="s">
        <v>20</v>
      </c>
      <c r="E1579" t="s">
        <v>20</v>
      </c>
      <c r="F1579" t="s">
        <v>39</v>
      </c>
      <c r="G1579" s="2">
        <v>11</v>
      </c>
      <c r="H1579" t="s">
        <v>20</v>
      </c>
      <c r="I1579" t="s">
        <v>32</v>
      </c>
      <c r="J1579" t="s">
        <v>21</v>
      </c>
      <c r="K1579" t="s">
        <v>20</v>
      </c>
      <c r="L1579" t="s">
        <v>33</v>
      </c>
      <c r="M1579" t="s">
        <v>21</v>
      </c>
      <c r="N1579" t="s">
        <v>34</v>
      </c>
      <c r="O1579" s="1">
        <v>64.349999999999994</v>
      </c>
      <c r="P1579" s="1">
        <v>708.18</v>
      </c>
      <c r="Q1579">
        <v>1</v>
      </c>
      <c r="R1579" t="s">
        <v>21</v>
      </c>
      <c r="S1579" t="str">
        <f>IF(ChurnData[[#This Row],[MonthlyCharges]]&lt;=30,"1. Up to 30",IF(ChurnData[[#This Row],[MonthlyCharges]]&lt;=50,"2. 31-50",IF(ChurnData[[#This Row],[MonthlyCharges]]&lt;=70,"3. 51-70",IF(ChurnData[[#This Row],[MonthlyCharges]]&lt;=90,"4. 71-90","5. Over 90"))))</f>
        <v>3. 51-70</v>
      </c>
      <c r="T1579" t="str">
        <f>IF(AND(ChurnData[[#This Row],[Contract]]="Month-to-month",ChurnData[[#This Row],[InternetService]]="Fiber optic",ChurnData[[#This Row],[TenureMonths]]&lt;=11),"High-risk","Other")</f>
        <v>Other</v>
      </c>
      <c r="U1579" t="str">
        <f>IF(ChurnData[[#This Row],[TenureMonths]]&lt;=11,"0-11",IF(ChurnData[[#This Row],[TenureMonths]]&lt;=23,"12-23",IF(ChurnData[[#This Row],[TenureMonths]]&lt;=35,"24-35",IF(ChurnData[[#This Row],[TenureMonths]]&lt;=47,"36-47",IF(ChurnData[[#This Row],[TenureMonths]]&lt;=59,"48-59","60-72")))))</f>
        <v>0-11</v>
      </c>
      <c r="V1579">
        <f>IF(ChurnData[[#This Row],[Churn]]="Yes",1,0)</f>
        <v>0</v>
      </c>
    </row>
    <row r="1580" spans="1:22" x14ac:dyDescent="0.35">
      <c r="A1580" t="s">
        <v>1628</v>
      </c>
      <c r="B1580" t="s">
        <v>36</v>
      </c>
      <c r="C1580">
        <v>0</v>
      </c>
      <c r="D1580" t="s">
        <v>20</v>
      </c>
      <c r="E1580" t="s">
        <v>21</v>
      </c>
      <c r="F1580" t="s">
        <v>45</v>
      </c>
      <c r="G1580" s="2">
        <v>16</v>
      </c>
      <c r="H1580" t="s">
        <v>20</v>
      </c>
      <c r="I1580" t="s">
        <v>32</v>
      </c>
      <c r="J1580" t="s">
        <v>21</v>
      </c>
      <c r="K1580" t="s">
        <v>21</v>
      </c>
      <c r="L1580" t="s">
        <v>33</v>
      </c>
      <c r="M1580" t="s">
        <v>20</v>
      </c>
      <c r="N1580" t="s">
        <v>43</v>
      </c>
      <c r="O1580" s="1">
        <v>51.81</v>
      </c>
      <c r="P1580" s="1">
        <v>833.64</v>
      </c>
      <c r="Q1580">
        <v>1</v>
      </c>
      <c r="R1580" t="s">
        <v>21</v>
      </c>
      <c r="S1580" t="str">
        <f>IF(ChurnData[[#This Row],[MonthlyCharges]]&lt;=30,"1. Up to 30",IF(ChurnData[[#This Row],[MonthlyCharges]]&lt;=50,"2. 31-50",IF(ChurnData[[#This Row],[MonthlyCharges]]&lt;=70,"3. 51-70",IF(ChurnData[[#This Row],[MonthlyCharges]]&lt;=90,"4. 71-90","5. Over 90"))))</f>
        <v>3. 51-70</v>
      </c>
      <c r="T1580" t="str">
        <f>IF(AND(ChurnData[[#This Row],[Contract]]="Month-to-month",ChurnData[[#This Row],[InternetService]]="Fiber optic",ChurnData[[#This Row],[TenureMonths]]&lt;=11),"High-risk","Other")</f>
        <v>Other</v>
      </c>
      <c r="U1580" t="str">
        <f>IF(ChurnData[[#This Row],[TenureMonths]]&lt;=11,"0-11",IF(ChurnData[[#This Row],[TenureMonths]]&lt;=23,"12-23",IF(ChurnData[[#This Row],[TenureMonths]]&lt;=35,"24-35",IF(ChurnData[[#This Row],[TenureMonths]]&lt;=47,"36-47",IF(ChurnData[[#This Row],[TenureMonths]]&lt;=59,"48-59","60-72")))))</f>
        <v>12-23</v>
      </c>
      <c r="V1580">
        <f>IF(ChurnData[[#This Row],[Churn]]="Yes",1,0)</f>
        <v>0</v>
      </c>
    </row>
    <row r="1581" spans="1:22" x14ac:dyDescent="0.35">
      <c r="A1581" t="s">
        <v>1629</v>
      </c>
      <c r="B1581" t="s">
        <v>36</v>
      </c>
      <c r="C1581">
        <v>0</v>
      </c>
      <c r="D1581" t="s">
        <v>20</v>
      </c>
      <c r="E1581" t="s">
        <v>21</v>
      </c>
      <c r="F1581" t="s">
        <v>45</v>
      </c>
      <c r="G1581" s="2">
        <v>32</v>
      </c>
      <c r="H1581" t="s">
        <v>20</v>
      </c>
      <c r="I1581" t="s">
        <v>23</v>
      </c>
      <c r="J1581" t="s">
        <v>20</v>
      </c>
      <c r="K1581" t="s">
        <v>21</v>
      </c>
      <c r="L1581" t="s">
        <v>33</v>
      </c>
      <c r="M1581" t="s">
        <v>21</v>
      </c>
      <c r="N1581" t="s">
        <v>30</v>
      </c>
      <c r="O1581" s="1">
        <v>90.91</v>
      </c>
      <c r="P1581" s="1">
        <v>2964.64</v>
      </c>
      <c r="Q1581">
        <v>3</v>
      </c>
      <c r="R1581" t="s">
        <v>21</v>
      </c>
      <c r="S1581" t="str">
        <f>IF(ChurnData[[#This Row],[MonthlyCharges]]&lt;=30,"1. Up to 30",IF(ChurnData[[#This Row],[MonthlyCharges]]&lt;=50,"2. 31-50",IF(ChurnData[[#This Row],[MonthlyCharges]]&lt;=70,"3. 51-70",IF(ChurnData[[#This Row],[MonthlyCharges]]&lt;=90,"4. 71-90","5. Over 90"))))</f>
        <v>5. Over 90</v>
      </c>
      <c r="T1581" t="str">
        <f>IF(AND(ChurnData[[#This Row],[Contract]]="Month-to-month",ChurnData[[#This Row],[InternetService]]="Fiber optic",ChurnData[[#This Row],[TenureMonths]]&lt;=11),"High-risk","Other")</f>
        <v>Other</v>
      </c>
      <c r="U1581" t="str">
        <f>IF(ChurnData[[#This Row],[TenureMonths]]&lt;=11,"0-11",IF(ChurnData[[#This Row],[TenureMonths]]&lt;=23,"12-23",IF(ChurnData[[#This Row],[TenureMonths]]&lt;=35,"24-35",IF(ChurnData[[#This Row],[TenureMonths]]&lt;=47,"36-47",IF(ChurnData[[#This Row],[TenureMonths]]&lt;=59,"48-59","60-72")))))</f>
        <v>24-35</v>
      </c>
      <c r="V1581">
        <f>IF(ChurnData[[#This Row],[Churn]]="Yes",1,0)</f>
        <v>0</v>
      </c>
    </row>
    <row r="1582" spans="1:22" x14ac:dyDescent="0.35">
      <c r="A1582" t="s">
        <v>1630</v>
      </c>
      <c r="B1582" t="s">
        <v>19</v>
      </c>
      <c r="C1582">
        <v>0</v>
      </c>
      <c r="D1582" t="s">
        <v>20</v>
      </c>
      <c r="E1582" t="s">
        <v>21</v>
      </c>
      <c r="F1582" t="s">
        <v>47</v>
      </c>
      <c r="G1582" s="2">
        <v>13</v>
      </c>
      <c r="H1582" t="s">
        <v>20</v>
      </c>
      <c r="I1582" t="s">
        <v>23</v>
      </c>
      <c r="J1582" t="s">
        <v>21</v>
      </c>
      <c r="K1582" t="s">
        <v>20</v>
      </c>
      <c r="L1582" t="s">
        <v>33</v>
      </c>
      <c r="M1582" t="s">
        <v>20</v>
      </c>
      <c r="N1582" t="s">
        <v>34</v>
      </c>
      <c r="O1582" s="1">
        <v>88.51</v>
      </c>
      <c r="P1582" s="1">
        <v>1176.3499999999999</v>
      </c>
      <c r="Q1582">
        <v>1</v>
      </c>
      <c r="R1582" t="s">
        <v>21</v>
      </c>
      <c r="S1582" t="str">
        <f>IF(ChurnData[[#This Row],[MonthlyCharges]]&lt;=30,"1. Up to 30",IF(ChurnData[[#This Row],[MonthlyCharges]]&lt;=50,"2. 31-50",IF(ChurnData[[#This Row],[MonthlyCharges]]&lt;=70,"3. 51-70",IF(ChurnData[[#This Row],[MonthlyCharges]]&lt;=90,"4. 71-90","5. Over 90"))))</f>
        <v>4. 71-90</v>
      </c>
      <c r="T1582" t="str">
        <f>IF(AND(ChurnData[[#This Row],[Contract]]="Month-to-month",ChurnData[[#This Row],[InternetService]]="Fiber optic",ChurnData[[#This Row],[TenureMonths]]&lt;=11),"High-risk","Other")</f>
        <v>Other</v>
      </c>
      <c r="U1582" t="str">
        <f>IF(ChurnData[[#This Row],[TenureMonths]]&lt;=11,"0-11",IF(ChurnData[[#This Row],[TenureMonths]]&lt;=23,"12-23",IF(ChurnData[[#This Row],[TenureMonths]]&lt;=35,"24-35",IF(ChurnData[[#This Row],[TenureMonths]]&lt;=47,"36-47",IF(ChurnData[[#This Row],[TenureMonths]]&lt;=59,"48-59","60-72")))))</f>
        <v>12-23</v>
      </c>
      <c r="V1582">
        <f>IF(ChurnData[[#This Row],[Churn]]="Yes",1,0)</f>
        <v>0</v>
      </c>
    </row>
    <row r="1583" spans="1:22" x14ac:dyDescent="0.35">
      <c r="A1583" t="s">
        <v>1631</v>
      </c>
      <c r="B1583" t="s">
        <v>36</v>
      </c>
      <c r="C1583">
        <v>0</v>
      </c>
      <c r="D1583" t="s">
        <v>20</v>
      </c>
      <c r="E1583" t="s">
        <v>20</v>
      </c>
      <c r="F1583" t="s">
        <v>37</v>
      </c>
      <c r="G1583" s="2">
        <v>13</v>
      </c>
      <c r="H1583" t="s">
        <v>20</v>
      </c>
      <c r="I1583" t="s">
        <v>21</v>
      </c>
      <c r="J1583" t="s">
        <v>28</v>
      </c>
      <c r="K1583" t="s">
        <v>28</v>
      </c>
      <c r="L1583" t="s">
        <v>33</v>
      </c>
      <c r="M1583" t="s">
        <v>21</v>
      </c>
      <c r="N1583" t="s">
        <v>34</v>
      </c>
      <c r="O1583" s="1">
        <v>37.96</v>
      </c>
      <c r="P1583" s="1">
        <v>501.97</v>
      </c>
      <c r="Q1583">
        <v>2</v>
      </c>
      <c r="R1583" t="s">
        <v>20</v>
      </c>
      <c r="S1583" t="str">
        <f>IF(ChurnData[[#This Row],[MonthlyCharges]]&lt;=30,"1. Up to 30",IF(ChurnData[[#This Row],[MonthlyCharges]]&lt;=50,"2. 31-50",IF(ChurnData[[#This Row],[MonthlyCharges]]&lt;=70,"3. 51-70",IF(ChurnData[[#This Row],[MonthlyCharges]]&lt;=90,"4. 71-90","5. Over 90"))))</f>
        <v>2. 31-50</v>
      </c>
      <c r="T1583" t="str">
        <f>IF(AND(ChurnData[[#This Row],[Contract]]="Month-to-month",ChurnData[[#This Row],[InternetService]]="Fiber optic",ChurnData[[#This Row],[TenureMonths]]&lt;=11),"High-risk","Other")</f>
        <v>Other</v>
      </c>
      <c r="U1583" t="str">
        <f>IF(ChurnData[[#This Row],[TenureMonths]]&lt;=11,"0-11",IF(ChurnData[[#This Row],[TenureMonths]]&lt;=23,"12-23",IF(ChurnData[[#This Row],[TenureMonths]]&lt;=35,"24-35",IF(ChurnData[[#This Row],[TenureMonths]]&lt;=47,"36-47",IF(ChurnData[[#This Row],[TenureMonths]]&lt;=59,"48-59","60-72")))))</f>
        <v>12-23</v>
      </c>
      <c r="V1583">
        <f>IF(ChurnData[[#This Row],[Churn]]="Yes",1,0)</f>
        <v>1</v>
      </c>
    </row>
    <row r="1584" spans="1:22" x14ac:dyDescent="0.35">
      <c r="A1584" t="s">
        <v>1632</v>
      </c>
      <c r="B1584" t="s">
        <v>19</v>
      </c>
      <c r="C1584">
        <v>0</v>
      </c>
      <c r="D1584" t="s">
        <v>20</v>
      </c>
      <c r="E1584" t="s">
        <v>20</v>
      </c>
      <c r="F1584" t="s">
        <v>45</v>
      </c>
      <c r="G1584" s="2">
        <v>20</v>
      </c>
      <c r="H1584" t="s">
        <v>20</v>
      </c>
      <c r="I1584" t="s">
        <v>23</v>
      </c>
      <c r="J1584" t="s">
        <v>20</v>
      </c>
      <c r="K1584" t="s">
        <v>21</v>
      </c>
      <c r="L1584" t="s">
        <v>33</v>
      </c>
      <c r="M1584" t="s">
        <v>21</v>
      </c>
      <c r="N1584" t="s">
        <v>34</v>
      </c>
      <c r="O1584" s="1">
        <v>87.83</v>
      </c>
      <c r="P1584" s="1">
        <v>1751.08</v>
      </c>
      <c r="Q1584">
        <v>2</v>
      </c>
      <c r="R1584" t="s">
        <v>20</v>
      </c>
      <c r="S1584" t="str">
        <f>IF(ChurnData[[#This Row],[MonthlyCharges]]&lt;=30,"1. Up to 30",IF(ChurnData[[#This Row],[MonthlyCharges]]&lt;=50,"2. 31-50",IF(ChurnData[[#This Row],[MonthlyCharges]]&lt;=70,"3. 51-70",IF(ChurnData[[#This Row],[MonthlyCharges]]&lt;=90,"4. 71-90","5. Over 90"))))</f>
        <v>4. 71-90</v>
      </c>
      <c r="T1584" t="str">
        <f>IF(AND(ChurnData[[#This Row],[Contract]]="Month-to-month",ChurnData[[#This Row],[InternetService]]="Fiber optic",ChurnData[[#This Row],[TenureMonths]]&lt;=11),"High-risk","Other")</f>
        <v>Other</v>
      </c>
      <c r="U1584" t="str">
        <f>IF(ChurnData[[#This Row],[TenureMonths]]&lt;=11,"0-11",IF(ChurnData[[#This Row],[TenureMonths]]&lt;=23,"12-23",IF(ChurnData[[#This Row],[TenureMonths]]&lt;=35,"24-35",IF(ChurnData[[#This Row],[TenureMonths]]&lt;=47,"36-47",IF(ChurnData[[#This Row],[TenureMonths]]&lt;=59,"48-59","60-72")))))</f>
        <v>12-23</v>
      </c>
      <c r="V1584">
        <f>IF(ChurnData[[#This Row],[Churn]]="Yes",1,0)</f>
        <v>1</v>
      </c>
    </row>
    <row r="1585" spans="1:22" x14ac:dyDescent="0.35">
      <c r="A1585" t="s">
        <v>1633</v>
      </c>
      <c r="B1585" t="s">
        <v>36</v>
      </c>
      <c r="C1585">
        <v>0</v>
      </c>
      <c r="D1585" t="s">
        <v>20</v>
      </c>
      <c r="E1585" t="s">
        <v>21</v>
      </c>
      <c r="F1585" t="s">
        <v>75</v>
      </c>
      <c r="G1585" s="2">
        <v>39</v>
      </c>
      <c r="H1585" t="s">
        <v>21</v>
      </c>
      <c r="I1585" t="s">
        <v>23</v>
      </c>
      <c r="J1585" t="s">
        <v>21</v>
      </c>
      <c r="K1585" t="s">
        <v>20</v>
      </c>
      <c r="L1585" t="s">
        <v>29</v>
      </c>
      <c r="M1585" t="s">
        <v>20</v>
      </c>
      <c r="N1585" t="s">
        <v>30</v>
      </c>
      <c r="O1585" s="1">
        <v>86.84</v>
      </c>
      <c r="P1585" s="1">
        <v>3370.63</v>
      </c>
      <c r="Q1585">
        <v>3</v>
      </c>
      <c r="R1585" t="s">
        <v>21</v>
      </c>
      <c r="S1585" t="str">
        <f>IF(ChurnData[[#This Row],[MonthlyCharges]]&lt;=30,"1. Up to 30",IF(ChurnData[[#This Row],[MonthlyCharges]]&lt;=50,"2. 31-50",IF(ChurnData[[#This Row],[MonthlyCharges]]&lt;=70,"3. 51-70",IF(ChurnData[[#This Row],[MonthlyCharges]]&lt;=90,"4. 71-90","5. Over 90"))))</f>
        <v>4. 71-90</v>
      </c>
      <c r="T1585" t="str">
        <f>IF(AND(ChurnData[[#This Row],[Contract]]="Month-to-month",ChurnData[[#This Row],[InternetService]]="Fiber optic",ChurnData[[#This Row],[TenureMonths]]&lt;=11),"High-risk","Other")</f>
        <v>Other</v>
      </c>
      <c r="U1585" t="str">
        <f>IF(ChurnData[[#This Row],[TenureMonths]]&lt;=11,"0-11",IF(ChurnData[[#This Row],[TenureMonths]]&lt;=23,"12-23",IF(ChurnData[[#This Row],[TenureMonths]]&lt;=35,"24-35",IF(ChurnData[[#This Row],[TenureMonths]]&lt;=47,"36-47",IF(ChurnData[[#This Row],[TenureMonths]]&lt;=59,"48-59","60-72")))))</f>
        <v>36-47</v>
      </c>
      <c r="V1585">
        <f>IF(ChurnData[[#This Row],[Churn]]="Yes",1,0)</f>
        <v>0</v>
      </c>
    </row>
    <row r="1586" spans="1:22" x14ac:dyDescent="0.35">
      <c r="A1586" t="s">
        <v>1634</v>
      </c>
      <c r="B1586" t="s">
        <v>19</v>
      </c>
      <c r="C1586">
        <v>0</v>
      </c>
      <c r="D1586" t="s">
        <v>21</v>
      </c>
      <c r="E1586" t="s">
        <v>21</v>
      </c>
      <c r="F1586" t="s">
        <v>41</v>
      </c>
      <c r="G1586" s="2">
        <v>37</v>
      </c>
      <c r="H1586" t="s">
        <v>21</v>
      </c>
      <c r="I1586" t="s">
        <v>32</v>
      </c>
      <c r="J1586" t="s">
        <v>21</v>
      </c>
      <c r="K1586" t="s">
        <v>20</v>
      </c>
      <c r="L1586" t="s">
        <v>24</v>
      </c>
      <c r="M1586" t="s">
        <v>20</v>
      </c>
      <c r="N1586" t="s">
        <v>30</v>
      </c>
      <c r="O1586" s="1">
        <v>56.7</v>
      </c>
      <c r="P1586" s="1">
        <v>2064.13</v>
      </c>
      <c r="Q1586">
        <v>1</v>
      </c>
      <c r="R1586" t="s">
        <v>21</v>
      </c>
      <c r="S1586" t="str">
        <f>IF(ChurnData[[#This Row],[MonthlyCharges]]&lt;=30,"1. Up to 30",IF(ChurnData[[#This Row],[MonthlyCharges]]&lt;=50,"2. 31-50",IF(ChurnData[[#This Row],[MonthlyCharges]]&lt;=70,"3. 51-70",IF(ChurnData[[#This Row],[MonthlyCharges]]&lt;=90,"4. 71-90","5. Over 90"))))</f>
        <v>3. 51-70</v>
      </c>
      <c r="T1586" t="str">
        <f>IF(AND(ChurnData[[#This Row],[Contract]]="Month-to-month",ChurnData[[#This Row],[InternetService]]="Fiber optic",ChurnData[[#This Row],[TenureMonths]]&lt;=11),"High-risk","Other")</f>
        <v>Other</v>
      </c>
      <c r="U1586" t="str">
        <f>IF(ChurnData[[#This Row],[TenureMonths]]&lt;=11,"0-11",IF(ChurnData[[#This Row],[TenureMonths]]&lt;=23,"12-23",IF(ChurnData[[#This Row],[TenureMonths]]&lt;=35,"24-35",IF(ChurnData[[#This Row],[TenureMonths]]&lt;=47,"36-47",IF(ChurnData[[#This Row],[TenureMonths]]&lt;=59,"48-59","60-72")))))</f>
        <v>36-47</v>
      </c>
      <c r="V1586">
        <f>IF(ChurnData[[#This Row],[Churn]]="Yes",1,0)</f>
        <v>0</v>
      </c>
    </row>
    <row r="1587" spans="1:22" x14ac:dyDescent="0.35">
      <c r="A1587" t="s">
        <v>1635</v>
      </c>
      <c r="B1587" t="s">
        <v>36</v>
      </c>
      <c r="C1587">
        <v>0</v>
      </c>
      <c r="D1587" t="s">
        <v>20</v>
      </c>
      <c r="E1587" t="s">
        <v>20</v>
      </c>
      <c r="F1587" t="s">
        <v>41</v>
      </c>
      <c r="G1587" s="2">
        <v>10</v>
      </c>
      <c r="H1587" t="s">
        <v>20</v>
      </c>
      <c r="I1587" t="s">
        <v>32</v>
      </c>
      <c r="J1587" t="s">
        <v>20</v>
      </c>
      <c r="K1587" t="s">
        <v>20</v>
      </c>
      <c r="L1587" t="s">
        <v>33</v>
      </c>
      <c r="M1587" t="s">
        <v>20</v>
      </c>
      <c r="N1587" t="s">
        <v>43</v>
      </c>
      <c r="O1587" s="1">
        <v>61.85</v>
      </c>
      <c r="P1587" s="1">
        <v>632.28</v>
      </c>
      <c r="Q1587">
        <v>0</v>
      </c>
      <c r="R1587" t="s">
        <v>21</v>
      </c>
      <c r="S1587" t="str">
        <f>IF(ChurnData[[#This Row],[MonthlyCharges]]&lt;=30,"1. Up to 30",IF(ChurnData[[#This Row],[MonthlyCharges]]&lt;=50,"2. 31-50",IF(ChurnData[[#This Row],[MonthlyCharges]]&lt;=70,"3. 51-70",IF(ChurnData[[#This Row],[MonthlyCharges]]&lt;=90,"4. 71-90","5. Over 90"))))</f>
        <v>3. 51-70</v>
      </c>
      <c r="T1587" t="str">
        <f>IF(AND(ChurnData[[#This Row],[Contract]]="Month-to-month",ChurnData[[#This Row],[InternetService]]="Fiber optic",ChurnData[[#This Row],[TenureMonths]]&lt;=11),"High-risk","Other")</f>
        <v>Other</v>
      </c>
      <c r="U1587" t="str">
        <f>IF(ChurnData[[#This Row],[TenureMonths]]&lt;=11,"0-11",IF(ChurnData[[#This Row],[TenureMonths]]&lt;=23,"12-23",IF(ChurnData[[#This Row],[TenureMonths]]&lt;=35,"24-35",IF(ChurnData[[#This Row],[TenureMonths]]&lt;=47,"36-47",IF(ChurnData[[#This Row],[TenureMonths]]&lt;=59,"48-59","60-72")))))</f>
        <v>0-11</v>
      </c>
      <c r="V1587">
        <f>IF(ChurnData[[#This Row],[Churn]]="Yes",1,0)</f>
        <v>0</v>
      </c>
    </row>
    <row r="1588" spans="1:22" x14ac:dyDescent="0.35">
      <c r="A1588" t="s">
        <v>1636</v>
      </c>
      <c r="B1588" t="s">
        <v>36</v>
      </c>
      <c r="C1588">
        <v>0</v>
      </c>
      <c r="D1588" t="s">
        <v>21</v>
      </c>
      <c r="E1588" t="s">
        <v>21</v>
      </c>
      <c r="F1588" t="s">
        <v>47</v>
      </c>
      <c r="G1588" s="2">
        <v>28</v>
      </c>
      <c r="H1588" t="s">
        <v>20</v>
      </c>
      <c r="I1588" t="s">
        <v>32</v>
      </c>
      <c r="J1588" t="s">
        <v>21</v>
      </c>
      <c r="K1588" t="s">
        <v>21</v>
      </c>
      <c r="L1588" t="s">
        <v>33</v>
      </c>
      <c r="M1588" t="s">
        <v>21</v>
      </c>
      <c r="N1588" t="s">
        <v>25</v>
      </c>
      <c r="O1588" s="1">
        <v>44.72</v>
      </c>
      <c r="P1588" s="1">
        <v>1225.3399999999999</v>
      </c>
      <c r="Q1588">
        <v>2</v>
      </c>
      <c r="R1588" t="s">
        <v>21</v>
      </c>
      <c r="S1588" t="str">
        <f>IF(ChurnData[[#This Row],[MonthlyCharges]]&lt;=30,"1. Up to 30",IF(ChurnData[[#This Row],[MonthlyCharges]]&lt;=50,"2. 31-50",IF(ChurnData[[#This Row],[MonthlyCharges]]&lt;=70,"3. 51-70",IF(ChurnData[[#This Row],[MonthlyCharges]]&lt;=90,"4. 71-90","5. Over 90"))))</f>
        <v>2. 31-50</v>
      </c>
      <c r="T1588" t="str">
        <f>IF(AND(ChurnData[[#This Row],[Contract]]="Month-to-month",ChurnData[[#This Row],[InternetService]]="Fiber optic",ChurnData[[#This Row],[TenureMonths]]&lt;=11),"High-risk","Other")</f>
        <v>Other</v>
      </c>
      <c r="U1588" t="str">
        <f>IF(ChurnData[[#This Row],[TenureMonths]]&lt;=11,"0-11",IF(ChurnData[[#This Row],[TenureMonths]]&lt;=23,"12-23",IF(ChurnData[[#This Row],[TenureMonths]]&lt;=35,"24-35",IF(ChurnData[[#This Row],[TenureMonths]]&lt;=47,"36-47",IF(ChurnData[[#This Row],[TenureMonths]]&lt;=59,"48-59","60-72")))))</f>
        <v>24-35</v>
      </c>
      <c r="V1588">
        <f>IF(ChurnData[[#This Row],[Churn]]="Yes",1,0)</f>
        <v>0</v>
      </c>
    </row>
    <row r="1589" spans="1:22" x14ac:dyDescent="0.35">
      <c r="A1589" t="s">
        <v>1637</v>
      </c>
      <c r="B1589" t="s">
        <v>36</v>
      </c>
      <c r="C1589">
        <v>0</v>
      </c>
      <c r="D1589" t="s">
        <v>21</v>
      </c>
      <c r="E1589" t="s">
        <v>21</v>
      </c>
      <c r="F1589" t="s">
        <v>22</v>
      </c>
      <c r="G1589" s="2">
        <v>54</v>
      </c>
      <c r="H1589" t="s">
        <v>21</v>
      </c>
      <c r="I1589" t="s">
        <v>21</v>
      </c>
      <c r="J1589" t="s">
        <v>28</v>
      </c>
      <c r="K1589" t="s">
        <v>28</v>
      </c>
      <c r="L1589" t="s">
        <v>33</v>
      </c>
      <c r="M1589" t="s">
        <v>21</v>
      </c>
      <c r="N1589" t="s">
        <v>30</v>
      </c>
      <c r="O1589" s="1">
        <v>25.03</v>
      </c>
      <c r="P1589" s="1">
        <v>1338.84</v>
      </c>
      <c r="Q1589">
        <v>0</v>
      </c>
      <c r="R1589" t="s">
        <v>21</v>
      </c>
      <c r="S1589" t="str">
        <f>IF(ChurnData[[#This Row],[MonthlyCharges]]&lt;=30,"1. Up to 30",IF(ChurnData[[#This Row],[MonthlyCharges]]&lt;=50,"2. 31-50",IF(ChurnData[[#This Row],[MonthlyCharges]]&lt;=70,"3. 51-70",IF(ChurnData[[#This Row],[MonthlyCharges]]&lt;=90,"4. 71-90","5. Over 90"))))</f>
        <v>1. Up to 30</v>
      </c>
      <c r="T1589" t="str">
        <f>IF(AND(ChurnData[[#This Row],[Contract]]="Month-to-month",ChurnData[[#This Row],[InternetService]]="Fiber optic",ChurnData[[#This Row],[TenureMonths]]&lt;=11),"High-risk","Other")</f>
        <v>Other</v>
      </c>
      <c r="U1589" t="str">
        <f>IF(ChurnData[[#This Row],[TenureMonths]]&lt;=11,"0-11",IF(ChurnData[[#This Row],[TenureMonths]]&lt;=23,"12-23",IF(ChurnData[[#This Row],[TenureMonths]]&lt;=35,"24-35",IF(ChurnData[[#This Row],[TenureMonths]]&lt;=47,"36-47",IF(ChurnData[[#This Row],[TenureMonths]]&lt;=59,"48-59","60-72")))))</f>
        <v>48-59</v>
      </c>
      <c r="V1589">
        <f>IF(ChurnData[[#This Row],[Churn]]="Yes",1,0)</f>
        <v>0</v>
      </c>
    </row>
    <row r="1590" spans="1:22" x14ac:dyDescent="0.35">
      <c r="A1590" t="s">
        <v>1638</v>
      </c>
      <c r="B1590" t="s">
        <v>19</v>
      </c>
      <c r="C1590">
        <v>0</v>
      </c>
      <c r="D1590" t="s">
        <v>21</v>
      </c>
      <c r="E1590" t="s">
        <v>20</v>
      </c>
      <c r="F1590" t="s">
        <v>39</v>
      </c>
      <c r="G1590" s="2">
        <v>47</v>
      </c>
      <c r="H1590" t="s">
        <v>20</v>
      </c>
      <c r="I1590" t="s">
        <v>21</v>
      </c>
      <c r="J1590" t="s">
        <v>28</v>
      </c>
      <c r="K1590" t="s">
        <v>28</v>
      </c>
      <c r="L1590" t="s">
        <v>29</v>
      </c>
      <c r="M1590" t="s">
        <v>20</v>
      </c>
      <c r="N1590" t="s">
        <v>34</v>
      </c>
      <c r="O1590" s="1">
        <v>21.8</v>
      </c>
      <c r="P1590" s="1">
        <v>1018.59</v>
      </c>
      <c r="Q1590">
        <v>1</v>
      </c>
      <c r="R1590" t="s">
        <v>21</v>
      </c>
      <c r="S1590" t="str">
        <f>IF(ChurnData[[#This Row],[MonthlyCharges]]&lt;=30,"1. Up to 30",IF(ChurnData[[#This Row],[MonthlyCharges]]&lt;=50,"2. 31-50",IF(ChurnData[[#This Row],[MonthlyCharges]]&lt;=70,"3. 51-70",IF(ChurnData[[#This Row],[MonthlyCharges]]&lt;=90,"4. 71-90","5. Over 90"))))</f>
        <v>1. Up to 30</v>
      </c>
      <c r="T1590" t="str">
        <f>IF(AND(ChurnData[[#This Row],[Contract]]="Month-to-month",ChurnData[[#This Row],[InternetService]]="Fiber optic",ChurnData[[#This Row],[TenureMonths]]&lt;=11),"High-risk","Other")</f>
        <v>Other</v>
      </c>
      <c r="U1590" t="str">
        <f>IF(ChurnData[[#This Row],[TenureMonths]]&lt;=11,"0-11",IF(ChurnData[[#This Row],[TenureMonths]]&lt;=23,"12-23",IF(ChurnData[[#This Row],[TenureMonths]]&lt;=35,"24-35",IF(ChurnData[[#This Row],[TenureMonths]]&lt;=47,"36-47",IF(ChurnData[[#This Row],[TenureMonths]]&lt;=59,"48-59","60-72")))))</f>
        <v>36-47</v>
      </c>
      <c r="V1590">
        <f>IF(ChurnData[[#This Row],[Churn]]="Yes",1,0)</f>
        <v>0</v>
      </c>
    </row>
    <row r="1591" spans="1:22" x14ac:dyDescent="0.35">
      <c r="A1591" t="s">
        <v>1639</v>
      </c>
      <c r="B1591" t="s">
        <v>19</v>
      </c>
      <c r="C1591">
        <v>0</v>
      </c>
      <c r="D1591" t="s">
        <v>21</v>
      </c>
      <c r="E1591" t="s">
        <v>21</v>
      </c>
      <c r="F1591" t="s">
        <v>22</v>
      </c>
      <c r="G1591" s="2">
        <v>12</v>
      </c>
      <c r="H1591" t="s">
        <v>20</v>
      </c>
      <c r="I1591" t="s">
        <v>21</v>
      </c>
      <c r="J1591" t="s">
        <v>28</v>
      </c>
      <c r="K1591" t="s">
        <v>28</v>
      </c>
      <c r="L1591" t="s">
        <v>33</v>
      </c>
      <c r="M1591" t="s">
        <v>20</v>
      </c>
      <c r="N1591" t="s">
        <v>43</v>
      </c>
      <c r="O1591" s="1">
        <v>35.4</v>
      </c>
      <c r="P1591" s="1">
        <v>421.86</v>
      </c>
      <c r="Q1591">
        <v>0</v>
      </c>
      <c r="R1591" t="s">
        <v>20</v>
      </c>
      <c r="S1591" t="str">
        <f>IF(ChurnData[[#This Row],[MonthlyCharges]]&lt;=30,"1. Up to 30",IF(ChurnData[[#This Row],[MonthlyCharges]]&lt;=50,"2. 31-50",IF(ChurnData[[#This Row],[MonthlyCharges]]&lt;=70,"3. 51-70",IF(ChurnData[[#This Row],[MonthlyCharges]]&lt;=90,"4. 71-90","5. Over 90"))))</f>
        <v>2. 31-50</v>
      </c>
      <c r="T1591" t="str">
        <f>IF(AND(ChurnData[[#This Row],[Contract]]="Month-to-month",ChurnData[[#This Row],[InternetService]]="Fiber optic",ChurnData[[#This Row],[TenureMonths]]&lt;=11),"High-risk","Other")</f>
        <v>Other</v>
      </c>
      <c r="U1591" t="str">
        <f>IF(ChurnData[[#This Row],[TenureMonths]]&lt;=11,"0-11",IF(ChurnData[[#This Row],[TenureMonths]]&lt;=23,"12-23",IF(ChurnData[[#This Row],[TenureMonths]]&lt;=35,"24-35",IF(ChurnData[[#This Row],[TenureMonths]]&lt;=47,"36-47",IF(ChurnData[[#This Row],[TenureMonths]]&lt;=59,"48-59","60-72")))))</f>
        <v>12-23</v>
      </c>
      <c r="V1591">
        <f>IF(ChurnData[[#This Row],[Churn]]="Yes",1,0)</f>
        <v>1</v>
      </c>
    </row>
    <row r="1592" spans="1:22" x14ac:dyDescent="0.35">
      <c r="A1592" t="s">
        <v>1640</v>
      </c>
      <c r="B1592" t="s">
        <v>36</v>
      </c>
      <c r="C1592">
        <v>0</v>
      </c>
      <c r="D1592" t="s">
        <v>21</v>
      </c>
      <c r="E1592" t="s">
        <v>21</v>
      </c>
      <c r="F1592" t="s">
        <v>37</v>
      </c>
      <c r="G1592" s="2">
        <v>8</v>
      </c>
      <c r="H1592" t="s">
        <v>20</v>
      </c>
      <c r="I1592" t="s">
        <v>32</v>
      </c>
      <c r="J1592" t="s">
        <v>21</v>
      </c>
      <c r="K1592" t="s">
        <v>20</v>
      </c>
      <c r="L1592" t="s">
        <v>33</v>
      </c>
      <c r="M1592" t="s">
        <v>20</v>
      </c>
      <c r="N1592" t="s">
        <v>43</v>
      </c>
      <c r="O1592" s="1">
        <v>57.71</v>
      </c>
      <c r="P1592" s="1">
        <v>448.39</v>
      </c>
      <c r="Q1592">
        <v>0</v>
      </c>
      <c r="R1592" t="s">
        <v>21</v>
      </c>
      <c r="S1592" t="str">
        <f>IF(ChurnData[[#This Row],[MonthlyCharges]]&lt;=30,"1. Up to 30",IF(ChurnData[[#This Row],[MonthlyCharges]]&lt;=50,"2. 31-50",IF(ChurnData[[#This Row],[MonthlyCharges]]&lt;=70,"3. 51-70",IF(ChurnData[[#This Row],[MonthlyCharges]]&lt;=90,"4. 71-90","5. Over 90"))))</f>
        <v>3. 51-70</v>
      </c>
      <c r="T1592" t="str">
        <f>IF(AND(ChurnData[[#This Row],[Contract]]="Month-to-month",ChurnData[[#This Row],[InternetService]]="Fiber optic",ChurnData[[#This Row],[TenureMonths]]&lt;=11),"High-risk","Other")</f>
        <v>Other</v>
      </c>
      <c r="U1592" t="str">
        <f>IF(ChurnData[[#This Row],[TenureMonths]]&lt;=11,"0-11",IF(ChurnData[[#This Row],[TenureMonths]]&lt;=23,"12-23",IF(ChurnData[[#This Row],[TenureMonths]]&lt;=35,"24-35",IF(ChurnData[[#This Row],[TenureMonths]]&lt;=47,"36-47",IF(ChurnData[[#This Row],[TenureMonths]]&lt;=59,"48-59","60-72")))))</f>
        <v>0-11</v>
      </c>
      <c r="V1592">
        <f>IF(ChurnData[[#This Row],[Churn]]="Yes",1,0)</f>
        <v>0</v>
      </c>
    </row>
    <row r="1593" spans="1:22" x14ac:dyDescent="0.35">
      <c r="A1593" t="s">
        <v>1641</v>
      </c>
      <c r="B1593" t="s">
        <v>36</v>
      </c>
      <c r="C1593">
        <v>0</v>
      </c>
      <c r="D1593" t="s">
        <v>21</v>
      </c>
      <c r="E1593" t="s">
        <v>21</v>
      </c>
      <c r="F1593" t="s">
        <v>27</v>
      </c>
      <c r="G1593" s="2">
        <v>26</v>
      </c>
      <c r="H1593" t="s">
        <v>20</v>
      </c>
      <c r="I1593" t="s">
        <v>23</v>
      </c>
      <c r="J1593" t="s">
        <v>21</v>
      </c>
      <c r="K1593" t="s">
        <v>20</v>
      </c>
      <c r="L1593" t="s">
        <v>33</v>
      </c>
      <c r="M1593" t="s">
        <v>20</v>
      </c>
      <c r="N1593" t="s">
        <v>34</v>
      </c>
      <c r="O1593" s="1">
        <v>100.82</v>
      </c>
      <c r="P1593" s="1">
        <v>2617.2399999999998</v>
      </c>
      <c r="Q1593">
        <v>1</v>
      </c>
      <c r="R1593" t="s">
        <v>20</v>
      </c>
      <c r="S1593" t="str">
        <f>IF(ChurnData[[#This Row],[MonthlyCharges]]&lt;=30,"1. Up to 30",IF(ChurnData[[#This Row],[MonthlyCharges]]&lt;=50,"2. 31-50",IF(ChurnData[[#This Row],[MonthlyCharges]]&lt;=70,"3. 51-70",IF(ChurnData[[#This Row],[MonthlyCharges]]&lt;=90,"4. 71-90","5. Over 90"))))</f>
        <v>5. Over 90</v>
      </c>
      <c r="T1593" t="str">
        <f>IF(AND(ChurnData[[#This Row],[Contract]]="Month-to-month",ChurnData[[#This Row],[InternetService]]="Fiber optic",ChurnData[[#This Row],[TenureMonths]]&lt;=11),"High-risk","Other")</f>
        <v>Other</v>
      </c>
      <c r="U1593" t="str">
        <f>IF(ChurnData[[#This Row],[TenureMonths]]&lt;=11,"0-11",IF(ChurnData[[#This Row],[TenureMonths]]&lt;=23,"12-23",IF(ChurnData[[#This Row],[TenureMonths]]&lt;=35,"24-35",IF(ChurnData[[#This Row],[TenureMonths]]&lt;=47,"36-47",IF(ChurnData[[#This Row],[TenureMonths]]&lt;=59,"48-59","60-72")))))</f>
        <v>24-35</v>
      </c>
      <c r="V1593">
        <f>IF(ChurnData[[#This Row],[Churn]]="Yes",1,0)</f>
        <v>1</v>
      </c>
    </row>
    <row r="1594" spans="1:22" x14ac:dyDescent="0.35">
      <c r="A1594" t="s">
        <v>1642</v>
      </c>
      <c r="B1594" t="s">
        <v>19</v>
      </c>
      <c r="C1594">
        <v>0</v>
      </c>
      <c r="D1594" t="s">
        <v>21</v>
      </c>
      <c r="E1594" t="s">
        <v>21</v>
      </c>
      <c r="F1594" t="s">
        <v>58</v>
      </c>
      <c r="G1594" s="2">
        <v>19</v>
      </c>
      <c r="H1594" t="s">
        <v>20</v>
      </c>
      <c r="I1594" t="s">
        <v>23</v>
      </c>
      <c r="J1594" t="s">
        <v>21</v>
      </c>
      <c r="K1594" t="s">
        <v>21</v>
      </c>
      <c r="L1594" t="s">
        <v>33</v>
      </c>
      <c r="M1594" t="s">
        <v>21</v>
      </c>
      <c r="N1594" t="s">
        <v>25</v>
      </c>
      <c r="O1594" s="1">
        <v>88.49</v>
      </c>
      <c r="P1594" s="1">
        <v>1669.24</v>
      </c>
      <c r="Q1594">
        <v>1</v>
      </c>
      <c r="R1594" t="s">
        <v>20</v>
      </c>
      <c r="S1594" t="str">
        <f>IF(ChurnData[[#This Row],[MonthlyCharges]]&lt;=30,"1. Up to 30",IF(ChurnData[[#This Row],[MonthlyCharges]]&lt;=50,"2. 31-50",IF(ChurnData[[#This Row],[MonthlyCharges]]&lt;=70,"3. 51-70",IF(ChurnData[[#This Row],[MonthlyCharges]]&lt;=90,"4. 71-90","5. Over 90"))))</f>
        <v>4. 71-90</v>
      </c>
      <c r="T1594" t="str">
        <f>IF(AND(ChurnData[[#This Row],[Contract]]="Month-to-month",ChurnData[[#This Row],[InternetService]]="Fiber optic",ChurnData[[#This Row],[TenureMonths]]&lt;=11),"High-risk","Other")</f>
        <v>Other</v>
      </c>
      <c r="U1594" t="str">
        <f>IF(ChurnData[[#This Row],[TenureMonths]]&lt;=11,"0-11",IF(ChurnData[[#This Row],[TenureMonths]]&lt;=23,"12-23",IF(ChurnData[[#This Row],[TenureMonths]]&lt;=35,"24-35",IF(ChurnData[[#This Row],[TenureMonths]]&lt;=47,"36-47",IF(ChurnData[[#This Row],[TenureMonths]]&lt;=59,"48-59","60-72")))))</f>
        <v>12-23</v>
      </c>
      <c r="V1594">
        <f>IF(ChurnData[[#This Row],[Churn]]="Yes",1,0)</f>
        <v>1</v>
      </c>
    </row>
    <row r="1595" spans="1:22" x14ac:dyDescent="0.35">
      <c r="A1595" t="s">
        <v>1643</v>
      </c>
      <c r="B1595" t="s">
        <v>36</v>
      </c>
      <c r="C1595">
        <v>0</v>
      </c>
      <c r="D1595" t="s">
        <v>21</v>
      </c>
      <c r="E1595" t="s">
        <v>21</v>
      </c>
      <c r="F1595" t="s">
        <v>75</v>
      </c>
      <c r="G1595" s="2">
        <v>12</v>
      </c>
      <c r="H1595" t="s">
        <v>20</v>
      </c>
      <c r="I1595" t="s">
        <v>23</v>
      </c>
      <c r="J1595" t="s">
        <v>20</v>
      </c>
      <c r="K1595" t="s">
        <v>21</v>
      </c>
      <c r="L1595" t="s">
        <v>33</v>
      </c>
      <c r="M1595" t="s">
        <v>21</v>
      </c>
      <c r="N1595" t="s">
        <v>30</v>
      </c>
      <c r="O1595" s="1">
        <v>89.98</v>
      </c>
      <c r="P1595" s="1">
        <v>1068.1600000000001</v>
      </c>
      <c r="Q1595">
        <v>5</v>
      </c>
      <c r="R1595" t="s">
        <v>20</v>
      </c>
      <c r="S1595" t="str">
        <f>IF(ChurnData[[#This Row],[MonthlyCharges]]&lt;=30,"1. Up to 30",IF(ChurnData[[#This Row],[MonthlyCharges]]&lt;=50,"2. 31-50",IF(ChurnData[[#This Row],[MonthlyCharges]]&lt;=70,"3. 51-70",IF(ChurnData[[#This Row],[MonthlyCharges]]&lt;=90,"4. 71-90","5. Over 90"))))</f>
        <v>4. 71-90</v>
      </c>
      <c r="T1595" t="str">
        <f>IF(AND(ChurnData[[#This Row],[Contract]]="Month-to-month",ChurnData[[#This Row],[InternetService]]="Fiber optic",ChurnData[[#This Row],[TenureMonths]]&lt;=11),"High-risk","Other")</f>
        <v>Other</v>
      </c>
      <c r="U1595" t="str">
        <f>IF(ChurnData[[#This Row],[TenureMonths]]&lt;=11,"0-11",IF(ChurnData[[#This Row],[TenureMonths]]&lt;=23,"12-23",IF(ChurnData[[#This Row],[TenureMonths]]&lt;=35,"24-35",IF(ChurnData[[#This Row],[TenureMonths]]&lt;=47,"36-47",IF(ChurnData[[#This Row],[TenureMonths]]&lt;=59,"48-59","60-72")))))</f>
        <v>12-23</v>
      </c>
      <c r="V1595">
        <f>IF(ChurnData[[#This Row],[Churn]]="Yes",1,0)</f>
        <v>1</v>
      </c>
    </row>
    <row r="1596" spans="1:22" x14ac:dyDescent="0.35">
      <c r="A1596" t="s">
        <v>1644</v>
      </c>
      <c r="B1596" t="s">
        <v>19</v>
      </c>
      <c r="C1596">
        <v>1</v>
      </c>
      <c r="D1596" t="s">
        <v>20</v>
      </c>
      <c r="E1596" t="s">
        <v>20</v>
      </c>
      <c r="F1596" t="s">
        <v>47</v>
      </c>
      <c r="G1596" s="2">
        <v>19</v>
      </c>
      <c r="H1596" t="s">
        <v>20</v>
      </c>
      <c r="I1596" t="s">
        <v>32</v>
      </c>
      <c r="J1596" t="s">
        <v>21</v>
      </c>
      <c r="K1596" t="s">
        <v>21</v>
      </c>
      <c r="L1596" t="s">
        <v>29</v>
      </c>
      <c r="M1596" t="s">
        <v>20</v>
      </c>
      <c r="N1596" t="s">
        <v>34</v>
      </c>
      <c r="O1596" s="1">
        <v>52.03</v>
      </c>
      <c r="P1596" s="1">
        <v>1004.07</v>
      </c>
      <c r="Q1596">
        <v>3</v>
      </c>
      <c r="R1596" t="s">
        <v>21</v>
      </c>
      <c r="S1596" t="str">
        <f>IF(ChurnData[[#This Row],[MonthlyCharges]]&lt;=30,"1. Up to 30",IF(ChurnData[[#This Row],[MonthlyCharges]]&lt;=50,"2. 31-50",IF(ChurnData[[#This Row],[MonthlyCharges]]&lt;=70,"3. 51-70",IF(ChurnData[[#This Row],[MonthlyCharges]]&lt;=90,"4. 71-90","5. Over 90"))))</f>
        <v>3. 51-70</v>
      </c>
      <c r="T1596" t="str">
        <f>IF(AND(ChurnData[[#This Row],[Contract]]="Month-to-month",ChurnData[[#This Row],[InternetService]]="Fiber optic",ChurnData[[#This Row],[TenureMonths]]&lt;=11),"High-risk","Other")</f>
        <v>Other</v>
      </c>
      <c r="U1596" t="str">
        <f>IF(ChurnData[[#This Row],[TenureMonths]]&lt;=11,"0-11",IF(ChurnData[[#This Row],[TenureMonths]]&lt;=23,"12-23",IF(ChurnData[[#This Row],[TenureMonths]]&lt;=35,"24-35",IF(ChurnData[[#This Row],[TenureMonths]]&lt;=47,"36-47",IF(ChurnData[[#This Row],[TenureMonths]]&lt;=59,"48-59","60-72")))))</f>
        <v>12-23</v>
      </c>
      <c r="V1596">
        <f>IF(ChurnData[[#This Row],[Churn]]="Yes",1,0)</f>
        <v>0</v>
      </c>
    </row>
    <row r="1597" spans="1:22" x14ac:dyDescent="0.35">
      <c r="A1597" t="s">
        <v>1645</v>
      </c>
      <c r="B1597" t="s">
        <v>36</v>
      </c>
      <c r="C1597">
        <v>1</v>
      </c>
      <c r="D1597" t="s">
        <v>20</v>
      </c>
      <c r="E1597" t="s">
        <v>21</v>
      </c>
      <c r="F1597" t="s">
        <v>22</v>
      </c>
      <c r="G1597" s="2">
        <v>3</v>
      </c>
      <c r="H1597" t="s">
        <v>20</v>
      </c>
      <c r="I1597" t="s">
        <v>23</v>
      </c>
      <c r="J1597" t="s">
        <v>21</v>
      </c>
      <c r="K1597" t="s">
        <v>20</v>
      </c>
      <c r="L1597" t="s">
        <v>33</v>
      </c>
      <c r="M1597" t="s">
        <v>20</v>
      </c>
      <c r="N1597" t="s">
        <v>43</v>
      </c>
      <c r="O1597" s="1">
        <v>87.6</v>
      </c>
      <c r="P1597" s="1">
        <v>269.10000000000002</v>
      </c>
      <c r="Q1597">
        <v>2</v>
      </c>
      <c r="R1597" t="s">
        <v>20</v>
      </c>
      <c r="S1597" t="str">
        <f>IF(ChurnData[[#This Row],[MonthlyCharges]]&lt;=30,"1. Up to 30",IF(ChurnData[[#This Row],[MonthlyCharges]]&lt;=50,"2. 31-50",IF(ChurnData[[#This Row],[MonthlyCharges]]&lt;=70,"3. 51-70",IF(ChurnData[[#This Row],[MonthlyCharges]]&lt;=90,"4. 71-90","5. Over 90"))))</f>
        <v>4. 71-90</v>
      </c>
      <c r="T1597" t="str">
        <f>IF(AND(ChurnData[[#This Row],[Contract]]="Month-to-month",ChurnData[[#This Row],[InternetService]]="Fiber optic",ChurnData[[#This Row],[TenureMonths]]&lt;=11),"High-risk","Other")</f>
        <v>High-risk</v>
      </c>
      <c r="U1597" t="str">
        <f>IF(ChurnData[[#This Row],[TenureMonths]]&lt;=11,"0-11",IF(ChurnData[[#This Row],[TenureMonths]]&lt;=23,"12-23",IF(ChurnData[[#This Row],[TenureMonths]]&lt;=35,"24-35",IF(ChurnData[[#This Row],[TenureMonths]]&lt;=47,"36-47",IF(ChurnData[[#This Row],[TenureMonths]]&lt;=59,"48-59","60-72")))))</f>
        <v>0-11</v>
      </c>
      <c r="V1597">
        <f>IF(ChurnData[[#This Row],[Churn]]="Yes",1,0)</f>
        <v>1</v>
      </c>
    </row>
    <row r="1598" spans="1:22" x14ac:dyDescent="0.35">
      <c r="A1598" t="s">
        <v>1646</v>
      </c>
      <c r="B1598" t="s">
        <v>36</v>
      </c>
      <c r="C1598">
        <v>0</v>
      </c>
      <c r="D1598" t="s">
        <v>20</v>
      </c>
      <c r="E1598" t="s">
        <v>21</v>
      </c>
      <c r="F1598" t="s">
        <v>56</v>
      </c>
      <c r="G1598" s="2">
        <v>43</v>
      </c>
      <c r="H1598" t="s">
        <v>20</v>
      </c>
      <c r="I1598" t="s">
        <v>23</v>
      </c>
      <c r="J1598" t="s">
        <v>20</v>
      </c>
      <c r="K1598" t="s">
        <v>21</v>
      </c>
      <c r="L1598" t="s">
        <v>29</v>
      </c>
      <c r="M1598" t="s">
        <v>21</v>
      </c>
      <c r="N1598" t="s">
        <v>30</v>
      </c>
      <c r="O1598" s="1">
        <v>101.71</v>
      </c>
      <c r="P1598" s="1">
        <v>4313.2</v>
      </c>
      <c r="Q1598">
        <v>2</v>
      </c>
      <c r="R1598" t="s">
        <v>21</v>
      </c>
      <c r="S1598" t="str">
        <f>IF(ChurnData[[#This Row],[MonthlyCharges]]&lt;=30,"1. Up to 30",IF(ChurnData[[#This Row],[MonthlyCharges]]&lt;=50,"2. 31-50",IF(ChurnData[[#This Row],[MonthlyCharges]]&lt;=70,"3. 51-70",IF(ChurnData[[#This Row],[MonthlyCharges]]&lt;=90,"4. 71-90","5. Over 90"))))</f>
        <v>5. Over 90</v>
      </c>
      <c r="T1598" t="str">
        <f>IF(AND(ChurnData[[#This Row],[Contract]]="Month-to-month",ChurnData[[#This Row],[InternetService]]="Fiber optic",ChurnData[[#This Row],[TenureMonths]]&lt;=11),"High-risk","Other")</f>
        <v>Other</v>
      </c>
      <c r="U1598" t="str">
        <f>IF(ChurnData[[#This Row],[TenureMonths]]&lt;=11,"0-11",IF(ChurnData[[#This Row],[TenureMonths]]&lt;=23,"12-23",IF(ChurnData[[#This Row],[TenureMonths]]&lt;=35,"24-35",IF(ChurnData[[#This Row],[TenureMonths]]&lt;=47,"36-47",IF(ChurnData[[#This Row],[TenureMonths]]&lt;=59,"48-59","60-72")))))</f>
        <v>36-47</v>
      </c>
      <c r="V1598">
        <f>IF(ChurnData[[#This Row],[Churn]]="Yes",1,0)</f>
        <v>0</v>
      </c>
    </row>
    <row r="1599" spans="1:22" x14ac:dyDescent="0.35">
      <c r="A1599" t="s">
        <v>1647</v>
      </c>
      <c r="B1599" t="s">
        <v>19</v>
      </c>
      <c r="C1599">
        <v>1</v>
      </c>
      <c r="D1599" t="s">
        <v>21</v>
      </c>
      <c r="E1599" t="s">
        <v>21</v>
      </c>
      <c r="F1599" t="s">
        <v>37</v>
      </c>
      <c r="G1599" s="2">
        <v>50</v>
      </c>
      <c r="H1599" t="s">
        <v>20</v>
      </c>
      <c r="I1599" t="s">
        <v>32</v>
      </c>
      <c r="J1599" t="s">
        <v>20</v>
      </c>
      <c r="K1599" t="s">
        <v>20</v>
      </c>
      <c r="L1599" t="s">
        <v>33</v>
      </c>
      <c r="M1599" t="s">
        <v>21</v>
      </c>
      <c r="N1599" t="s">
        <v>30</v>
      </c>
      <c r="O1599" s="1">
        <v>58.34</v>
      </c>
      <c r="P1599" s="1">
        <v>2852.12</v>
      </c>
      <c r="Q1599">
        <v>1</v>
      </c>
      <c r="R1599" t="s">
        <v>21</v>
      </c>
      <c r="S1599" t="str">
        <f>IF(ChurnData[[#This Row],[MonthlyCharges]]&lt;=30,"1. Up to 30",IF(ChurnData[[#This Row],[MonthlyCharges]]&lt;=50,"2. 31-50",IF(ChurnData[[#This Row],[MonthlyCharges]]&lt;=70,"3. 51-70",IF(ChurnData[[#This Row],[MonthlyCharges]]&lt;=90,"4. 71-90","5. Over 90"))))</f>
        <v>3. 51-70</v>
      </c>
      <c r="T1599" t="str">
        <f>IF(AND(ChurnData[[#This Row],[Contract]]="Month-to-month",ChurnData[[#This Row],[InternetService]]="Fiber optic",ChurnData[[#This Row],[TenureMonths]]&lt;=11),"High-risk","Other")</f>
        <v>Other</v>
      </c>
      <c r="U1599" t="str">
        <f>IF(ChurnData[[#This Row],[TenureMonths]]&lt;=11,"0-11",IF(ChurnData[[#This Row],[TenureMonths]]&lt;=23,"12-23",IF(ChurnData[[#This Row],[TenureMonths]]&lt;=35,"24-35",IF(ChurnData[[#This Row],[TenureMonths]]&lt;=47,"36-47",IF(ChurnData[[#This Row],[TenureMonths]]&lt;=59,"48-59","60-72")))))</f>
        <v>48-59</v>
      </c>
      <c r="V1599">
        <f>IF(ChurnData[[#This Row],[Churn]]="Yes",1,0)</f>
        <v>0</v>
      </c>
    </row>
    <row r="1600" spans="1:22" x14ac:dyDescent="0.35">
      <c r="A1600" t="s">
        <v>1648</v>
      </c>
      <c r="B1600" t="s">
        <v>36</v>
      </c>
      <c r="C1600">
        <v>0</v>
      </c>
      <c r="D1600" t="s">
        <v>20</v>
      </c>
      <c r="E1600" t="s">
        <v>20</v>
      </c>
      <c r="F1600" t="s">
        <v>58</v>
      </c>
      <c r="G1600" s="2">
        <v>34</v>
      </c>
      <c r="H1600" t="s">
        <v>20</v>
      </c>
      <c r="I1600" t="s">
        <v>23</v>
      </c>
      <c r="J1600" t="s">
        <v>21</v>
      </c>
      <c r="K1600" t="s">
        <v>20</v>
      </c>
      <c r="L1600" t="s">
        <v>24</v>
      </c>
      <c r="M1600" t="s">
        <v>20</v>
      </c>
      <c r="N1600" t="s">
        <v>30</v>
      </c>
      <c r="O1600" s="1">
        <v>92.97</v>
      </c>
      <c r="P1600" s="1">
        <v>3075.69</v>
      </c>
      <c r="Q1600">
        <v>1</v>
      </c>
      <c r="R1600" t="s">
        <v>21</v>
      </c>
      <c r="S1600" t="str">
        <f>IF(ChurnData[[#This Row],[MonthlyCharges]]&lt;=30,"1. Up to 30",IF(ChurnData[[#This Row],[MonthlyCharges]]&lt;=50,"2. 31-50",IF(ChurnData[[#This Row],[MonthlyCharges]]&lt;=70,"3. 51-70",IF(ChurnData[[#This Row],[MonthlyCharges]]&lt;=90,"4. 71-90","5. Over 90"))))</f>
        <v>5. Over 90</v>
      </c>
      <c r="T1600" t="str">
        <f>IF(AND(ChurnData[[#This Row],[Contract]]="Month-to-month",ChurnData[[#This Row],[InternetService]]="Fiber optic",ChurnData[[#This Row],[TenureMonths]]&lt;=11),"High-risk","Other")</f>
        <v>Other</v>
      </c>
      <c r="U1600" t="str">
        <f>IF(ChurnData[[#This Row],[TenureMonths]]&lt;=11,"0-11",IF(ChurnData[[#This Row],[TenureMonths]]&lt;=23,"12-23",IF(ChurnData[[#This Row],[TenureMonths]]&lt;=35,"24-35",IF(ChurnData[[#This Row],[TenureMonths]]&lt;=47,"36-47",IF(ChurnData[[#This Row],[TenureMonths]]&lt;=59,"48-59","60-72")))))</f>
        <v>24-35</v>
      </c>
      <c r="V1600">
        <f>IF(ChurnData[[#This Row],[Churn]]="Yes",1,0)</f>
        <v>0</v>
      </c>
    </row>
    <row r="1601" spans="1:22" x14ac:dyDescent="0.35">
      <c r="A1601" t="s">
        <v>1649</v>
      </c>
      <c r="B1601" t="s">
        <v>19</v>
      </c>
      <c r="C1601">
        <v>0</v>
      </c>
      <c r="D1601" t="s">
        <v>20</v>
      </c>
      <c r="E1601" t="s">
        <v>20</v>
      </c>
      <c r="F1601" t="s">
        <v>27</v>
      </c>
      <c r="G1601" s="2">
        <v>48</v>
      </c>
      <c r="H1601" t="s">
        <v>20</v>
      </c>
      <c r="I1601" t="s">
        <v>23</v>
      </c>
      <c r="J1601" t="s">
        <v>21</v>
      </c>
      <c r="K1601" t="s">
        <v>21</v>
      </c>
      <c r="L1601" t="s">
        <v>29</v>
      </c>
      <c r="M1601" t="s">
        <v>20</v>
      </c>
      <c r="N1601" t="s">
        <v>25</v>
      </c>
      <c r="O1601" s="1">
        <v>86.14</v>
      </c>
      <c r="P1601" s="1">
        <v>4251.95</v>
      </c>
      <c r="Q1601">
        <v>2</v>
      </c>
      <c r="R1601" t="s">
        <v>21</v>
      </c>
      <c r="S1601" t="str">
        <f>IF(ChurnData[[#This Row],[MonthlyCharges]]&lt;=30,"1. Up to 30",IF(ChurnData[[#This Row],[MonthlyCharges]]&lt;=50,"2. 31-50",IF(ChurnData[[#This Row],[MonthlyCharges]]&lt;=70,"3. 51-70",IF(ChurnData[[#This Row],[MonthlyCharges]]&lt;=90,"4. 71-90","5. Over 90"))))</f>
        <v>4. 71-90</v>
      </c>
      <c r="T1601" t="str">
        <f>IF(AND(ChurnData[[#This Row],[Contract]]="Month-to-month",ChurnData[[#This Row],[InternetService]]="Fiber optic",ChurnData[[#This Row],[TenureMonths]]&lt;=11),"High-risk","Other")</f>
        <v>Other</v>
      </c>
      <c r="U1601" t="str">
        <f>IF(ChurnData[[#This Row],[TenureMonths]]&lt;=11,"0-11",IF(ChurnData[[#This Row],[TenureMonths]]&lt;=23,"12-23",IF(ChurnData[[#This Row],[TenureMonths]]&lt;=35,"24-35",IF(ChurnData[[#This Row],[TenureMonths]]&lt;=47,"36-47",IF(ChurnData[[#This Row],[TenureMonths]]&lt;=59,"48-59","60-72")))))</f>
        <v>48-59</v>
      </c>
      <c r="V1601">
        <f>IF(ChurnData[[#This Row],[Churn]]="Yes",1,0)</f>
        <v>0</v>
      </c>
    </row>
    <row r="1602" spans="1:22" x14ac:dyDescent="0.35">
      <c r="A1602" t="s">
        <v>1650</v>
      </c>
      <c r="B1602" t="s">
        <v>19</v>
      </c>
      <c r="C1602">
        <v>0</v>
      </c>
      <c r="D1602" t="s">
        <v>21</v>
      </c>
      <c r="E1602" t="s">
        <v>20</v>
      </c>
      <c r="F1602" t="s">
        <v>22</v>
      </c>
      <c r="G1602" s="2">
        <v>5</v>
      </c>
      <c r="H1602" t="s">
        <v>20</v>
      </c>
      <c r="I1602" t="s">
        <v>23</v>
      </c>
      <c r="J1602" t="s">
        <v>20</v>
      </c>
      <c r="K1602" t="s">
        <v>20</v>
      </c>
      <c r="L1602" t="s">
        <v>33</v>
      </c>
      <c r="M1602" t="s">
        <v>20</v>
      </c>
      <c r="N1602" t="s">
        <v>34</v>
      </c>
      <c r="O1602" s="1">
        <v>102.1</v>
      </c>
      <c r="P1602" s="1">
        <v>511.5</v>
      </c>
      <c r="Q1602">
        <v>1</v>
      </c>
      <c r="R1602" t="s">
        <v>21</v>
      </c>
      <c r="S1602" t="str">
        <f>IF(ChurnData[[#This Row],[MonthlyCharges]]&lt;=30,"1. Up to 30",IF(ChurnData[[#This Row],[MonthlyCharges]]&lt;=50,"2. 31-50",IF(ChurnData[[#This Row],[MonthlyCharges]]&lt;=70,"3. 51-70",IF(ChurnData[[#This Row],[MonthlyCharges]]&lt;=90,"4. 71-90","5. Over 90"))))</f>
        <v>5. Over 90</v>
      </c>
      <c r="T1602" t="str">
        <f>IF(AND(ChurnData[[#This Row],[Contract]]="Month-to-month",ChurnData[[#This Row],[InternetService]]="Fiber optic",ChurnData[[#This Row],[TenureMonths]]&lt;=11),"High-risk","Other")</f>
        <v>High-risk</v>
      </c>
      <c r="U1602" t="str">
        <f>IF(ChurnData[[#This Row],[TenureMonths]]&lt;=11,"0-11",IF(ChurnData[[#This Row],[TenureMonths]]&lt;=23,"12-23",IF(ChurnData[[#This Row],[TenureMonths]]&lt;=35,"24-35",IF(ChurnData[[#This Row],[TenureMonths]]&lt;=47,"36-47",IF(ChurnData[[#This Row],[TenureMonths]]&lt;=59,"48-59","60-72")))))</f>
        <v>0-11</v>
      </c>
      <c r="V1602">
        <f>IF(ChurnData[[#This Row],[Churn]]="Yes",1,0)</f>
        <v>0</v>
      </c>
    </row>
    <row r="1603" spans="1:22" x14ac:dyDescent="0.35">
      <c r="A1603" t="s">
        <v>1651</v>
      </c>
      <c r="B1603" t="s">
        <v>19</v>
      </c>
      <c r="C1603">
        <v>1</v>
      </c>
      <c r="D1603" t="s">
        <v>21</v>
      </c>
      <c r="E1603" t="s">
        <v>21</v>
      </c>
      <c r="F1603" t="s">
        <v>58</v>
      </c>
      <c r="G1603" s="2">
        <v>41</v>
      </c>
      <c r="H1603" t="s">
        <v>20</v>
      </c>
      <c r="I1603" t="s">
        <v>32</v>
      </c>
      <c r="J1603" t="s">
        <v>21</v>
      </c>
      <c r="K1603" t="s">
        <v>21</v>
      </c>
      <c r="L1603" t="s">
        <v>24</v>
      </c>
      <c r="M1603" t="s">
        <v>20</v>
      </c>
      <c r="N1603" t="s">
        <v>30</v>
      </c>
      <c r="O1603" s="1">
        <v>51.67</v>
      </c>
      <c r="P1603" s="1">
        <v>2134.19</v>
      </c>
      <c r="Q1603">
        <v>2</v>
      </c>
      <c r="R1603" t="s">
        <v>21</v>
      </c>
      <c r="S1603" t="str">
        <f>IF(ChurnData[[#This Row],[MonthlyCharges]]&lt;=30,"1. Up to 30",IF(ChurnData[[#This Row],[MonthlyCharges]]&lt;=50,"2. 31-50",IF(ChurnData[[#This Row],[MonthlyCharges]]&lt;=70,"3. 51-70",IF(ChurnData[[#This Row],[MonthlyCharges]]&lt;=90,"4. 71-90","5. Over 90"))))</f>
        <v>3. 51-70</v>
      </c>
      <c r="T1603" t="str">
        <f>IF(AND(ChurnData[[#This Row],[Contract]]="Month-to-month",ChurnData[[#This Row],[InternetService]]="Fiber optic",ChurnData[[#This Row],[TenureMonths]]&lt;=11),"High-risk","Other")</f>
        <v>Other</v>
      </c>
      <c r="U1603" t="str">
        <f>IF(ChurnData[[#This Row],[TenureMonths]]&lt;=11,"0-11",IF(ChurnData[[#This Row],[TenureMonths]]&lt;=23,"12-23",IF(ChurnData[[#This Row],[TenureMonths]]&lt;=35,"24-35",IF(ChurnData[[#This Row],[TenureMonths]]&lt;=47,"36-47",IF(ChurnData[[#This Row],[TenureMonths]]&lt;=59,"48-59","60-72")))))</f>
        <v>36-47</v>
      </c>
      <c r="V1603">
        <f>IF(ChurnData[[#This Row],[Churn]]="Yes",1,0)</f>
        <v>0</v>
      </c>
    </row>
    <row r="1604" spans="1:22" x14ac:dyDescent="0.35">
      <c r="A1604" t="s">
        <v>1652</v>
      </c>
      <c r="B1604" t="s">
        <v>36</v>
      </c>
      <c r="C1604">
        <v>0</v>
      </c>
      <c r="D1604" t="s">
        <v>21</v>
      </c>
      <c r="E1604" t="s">
        <v>21</v>
      </c>
      <c r="F1604" t="s">
        <v>49</v>
      </c>
      <c r="G1604" s="2">
        <v>31</v>
      </c>
      <c r="H1604" t="s">
        <v>20</v>
      </c>
      <c r="I1604" t="s">
        <v>23</v>
      </c>
      <c r="J1604" t="s">
        <v>21</v>
      </c>
      <c r="K1604" t="s">
        <v>21</v>
      </c>
      <c r="L1604" t="s">
        <v>24</v>
      </c>
      <c r="M1604" t="s">
        <v>20</v>
      </c>
      <c r="N1604" t="s">
        <v>34</v>
      </c>
      <c r="O1604" s="1">
        <v>92.95</v>
      </c>
      <c r="P1604" s="1">
        <v>2809.95</v>
      </c>
      <c r="Q1604">
        <v>3</v>
      </c>
      <c r="R1604" t="s">
        <v>21</v>
      </c>
      <c r="S1604" t="str">
        <f>IF(ChurnData[[#This Row],[MonthlyCharges]]&lt;=30,"1. Up to 30",IF(ChurnData[[#This Row],[MonthlyCharges]]&lt;=50,"2. 31-50",IF(ChurnData[[#This Row],[MonthlyCharges]]&lt;=70,"3. 51-70",IF(ChurnData[[#This Row],[MonthlyCharges]]&lt;=90,"4. 71-90","5. Over 90"))))</f>
        <v>5. Over 90</v>
      </c>
      <c r="T1604" t="str">
        <f>IF(AND(ChurnData[[#This Row],[Contract]]="Month-to-month",ChurnData[[#This Row],[InternetService]]="Fiber optic",ChurnData[[#This Row],[TenureMonths]]&lt;=11),"High-risk","Other")</f>
        <v>Other</v>
      </c>
      <c r="U1604" t="str">
        <f>IF(ChurnData[[#This Row],[TenureMonths]]&lt;=11,"0-11",IF(ChurnData[[#This Row],[TenureMonths]]&lt;=23,"12-23",IF(ChurnData[[#This Row],[TenureMonths]]&lt;=35,"24-35",IF(ChurnData[[#This Row],[TenureMonths]]&lt;=47,"36-47",IF(ChurnData[[#This Row],[TenureMonths]]&lt;=59,"48-59","60-72")))))</f>
        <v>24-35</v>
      </c>
      <c r="V1604">
        <f>IF(ChurnData[[#This Row],[Churn]]="Yes",1,0)</f>
        <v>0</v>
      </c>
    </row>
    <row r="1605" spans="1:22" x14ac:dyDescent="0.35">
      <c r="A1605" t="s">
        <v>1653</v>
      </c>
      <c r="B1605" t="s">
        <v>36</v>
      </c>
      <c r="C1605">
        <v>0</v>
      </c>
      <c r="D1605" t="s">
        <v>21</v>
      </c>
      <c r="E1605" t="s">
        <v>21</v>
      </c>
      <c r="F1605" t="s">
        <v>47</v>
      </c>
      <c r="G1605" s="2">
        <v>57</v>
      </c>
      <c r="H1605" t="s">
        <v>20</v>
      </c>
      <c r="I1605" t="s">
        <v>21</v>
      </c>
      <c r="J1605" t="s">
        <v>28</v>
      </c>
      <c r="K1605" t="s">
        <v>28</v>
      </c>
      <c r="L1605" t="s">
        <v>24</v>
      </c>
      <c r="M1605" t="s">
        <v>21</v>
      </c>
      <c r="N1605" t="s">
        <v>43</v>
      </c>
      <c r="O1605" s="1">
        <v>42.28</v>
      </c>
      <c r="P1605" s="1">
        <v>2372.12</v>
      </c>
      <c r="Q1605">
        <v>1</v>
      </c>
      <c r="R1605" t="s">
        <v>21</v>
      </c>
      <c r="S1605" t="str">
        <f>IF(ChurnData[[#This Row],[MonthlyCharges]]&lt;=30,"1. Up to 30",IF(ChurnData[[#This Row],[MonthlyCharges]]&lt;=50,"2. 31-50",IF(ChurnData[[#This Row],[MonthlyCharges]]&lt;=70,"3. 51-70",IF(ChurnData[[#This Row],[MonthlyCharges]]&lt;=90,"4. 71-90","5. Over 90"))))</f>
        <v>2. 31-50</v>
      </c>
      <c r="T1605" t="str">
        <f>IF(AND(ChurnData[[#This Row],[Contract]]="Month-to-month",ChurnData[[#This Row],[InternetService]]="Fiber optic",ChurnData[[#This Row],[TenureMonths]]&lt;=11),"High-risk","Other")</f>
        <v>Other</v>
      </c>
      <c r="U1605" t="str">
        <f>IF(ChurnData[[#This Row],[TenureMonths]]&lt;=11,"0-11",IF(ChurnData[[#This Row],[TenureMonths]]&lt;=23,"12-23",IF(ChurnData[[#This Row],[TenureMonths]]&lt;=35,"24-35",IF(ChurnData[[#This Row],[TenureMonths]]&lt;=47,"36-47",IF(ChurnData[[#This Row],[TenureMonths]]&lt;=59,"48-59","60-72")))))</f>
        <v>48-59</v>
      </c>
      <c r="V1605">
        <f>IF(ChurnData[[#This Row],[Churn]]="Yes",1,0)</f>
        <v>0</v>
      </c>
    </row>
    <row r="1606" spans="1:22" x14ac:dyDescent="0.35">
      <c r="A1606" t="s">
        <v>1654</v>
      </c>
      <c r="B1606" t="s">
        <v>19</v>
      </c>
      <c r="C1606">
        <v>0</v>
      </c>
      <c r="D1606" t="s">
        <v>20</v>
      </c>
      <c r="E1606" t="s">
        <v>20</v>
      </c>
      <c r="F1606" t="s">
        <v>75</v>
      </c>
      <c r="G1606" s="2">
        <v>18</v>
      </c>
      <c r="H1606" t="s">
        <v>21</v>
      </c>
      <c r="I1606" t="s">
        <v>32</v>
      </c>
      <c r="J1606" t="s">
        <v>21</v>
      </c>
      <c r="K1606" t="s">
        <v>21</v>
      </c>
      <c r="L1606" t="s">
        <v>33</v>
      </c>
      <c r="M1606" t="s">
        <v>21</v>
      </c>
      <c r="N1606" t="s">
        <v>34</v>
      </c>
      <c r="O1606" s="1">
        <v>53.28</v>
      </c>
      <c r="P1606" s="1">
        <v>968.57</v>
      </c>
      <c r="Q1606">
        <v>1</v>
      </c>
      <c r="R1606" t="s">
        <v>20</v>
      </c>
      <c r="S1606" t="str">
        <f>IF(ChurnData[[#This Row],[MonthlyCharges]]&lt;=30,"1. Up to 30",IF(ChurnData[[#This Row],[MonthlyCharges]]&lt;=50,"2. 31-50",IF(ChurnData[[#This Row],[MonthlyCharges]]&lt;=70,"3. 51-70",IF(ChurnData[[#This Row],[MonthlyCharges]]&lt;=90,"4. 71-90","5. Over 90"))))</f>
        <v>3. 51-70</v>
      </c>
      <c r="T1606" t="str">
        <f>IF(AND(ChurnData[[#This Row],[Contract]]="Month-to-month",ChurnData[[#This Row],[InternetService]]="Fiber optic",ChurnData[[#This Row],[TenureMonths]]&lt;=11),"High-risk","Other")</f>
        <v>Other</v>
      </c>
      <c r="U1606" t="str">
        <f>IF(ChurnData[[#This Row],[TenureMonths]]&lt;=11,"0-11",IF(ChurnData[[#This Row],[TenureMonths]]&lt;=23,"12-23",IF(ChurnData[[#This Row],[TenureMonths]]&lt;=35,"24-35",IF(ChurnData[[#This Row],[TenureMonths]]&lt;=47,"36-47",IF(ChurnData[[#This Row],[TenureMonths]]&lt;=59,"48-59","60-72")))))</f>
        <v>12-23</v>
      </c>
      <c r="V1606">
        <f>IF(ChurnData[[#This Row],[Churn]]="Yes",1,0)</f>
        <v>1</v>
      </c>
    </row>
    <row r="1607" spans="1:22" x14ac:dyDescent="0.35">
      <c r="A1607" t="s">
        <v>1655</v>
      </c>
      <c r="B1607" t="s">
        <v>36</v>
      </c>
      <c r="C1607">
        <v>0</v>
      </c>
      <c r="D1607" t="s">
        <v>20</v>
      </c>
      <c r="E1607" t="s">
        <v>21</v>
      </c>
      <c r="F1607" t="s">
        <v>22</v>
      </c>
      <c r="G1607" s="2">
        <v>18</v>
      </c>
      <c r="H1607" t="s">
        <v>21</v>
      </c>
      <c r="I1607" t="s">
        <v>23</v>
      </c>
      <c r="J1607" t="s">
        <v>20</v>
      </c>
      <c r="K1607" t="s">
        <v>21</v>
      </c>
      <c r="L1607" t="s">
        <v>33</v>
      </c>
      <c r="M1607" t="s">
        <v>20</v>
      </c>
      <c r="N1607" t="s">
        <v>34</v>
      </c>
      <c r="O1607" s="1">
        <v>71.87</v>
      </c>
      <c r="P1607" s="1">
        <v>1317.86</v>
      </c>
      <c r="Q1607">
        <v>1</v>
      </c>
      <c r="R1607" t="s">
        <v>20</v>
      </c>
      <c r="S1607" t="str">
        <f>IF(ChurnData[[#This Row],[MonthlyCharges]]&lt;=30,"1. Up to 30",IF(ChurnData[[#This Row],[MonthlyCharges]]&lt;=50,"2. 31-50",IF(ChurnData[[#This Row],[MonthlyCharges]]&lt;=70,"3. 51-70",IF(ChurnData[[#This Row],[MonthlyCharges]]&lt;=90,"4. 71-90","5. Over 90"))))</f>
        <v>4. 71-90</v>
      </c>
      <c r="T1607" t="str">
        <f>IF(AND(ChurnData[[#This Row],[Contract]]="Month-to-month",ChurnData[[#This Row],[InternetService]]="Fiber optic",ChurnData[[#This Row],[TenureMonths]]&lt;=11),"High-risk","Other")</f>
        <v>Other</v>
      </c>
      <c r="U1607" t="str">
        <f>IF(ChurnData[[#This Row],[TenureMonths]]&lt;=11,"0-11",IF(ChurnData[[#This Row],[TenureMonths]]&lt;=23,"12-23",IF(ChurnData[[#This Row],[TenureMonths]]&lt;=35,"24-35",IF(ChurnData[[#This Row],[TenureMonths]]&lt;=47,"36-47",IF(ChurnData[[#This Row],[TenureMonths]]&lt;=59,"48-59","60-72")))))</f>
        <v>12-23</v>
      </c>
      <c r="V1607">
        <f>IF(ChurnData[[#This Row],[Churn]]="Yes",1,0)</f>
        <v>1</v>
      </c>
    </row>
    <row r="1608" spans="1:22" x14ac:dyDescent="0.35">
      <c r="A1608" t="s">
        <v>1656</v>
      </c>
      <c r="B1608" t="s">
        <v>36</v>
      </c>
      <c r="C1608">
        <v>0</v>
      </c>
      <c r="D1608" t="s">
        <v>21</v>
      </c>
      <c r="E1608" t="s">
        <v>21</v>
      </c>
      <c r="F1608" t="s">
        <v>65</v>
      </c>
      <c r="G1608" s="2">
        <v>26</v>
      </c>
      <c r="H1608" t="s">
        <v>20</v>
      </c>
      <c r="I1608" t="s">
        <v>32</v>
      </c>
      <c r="J1608" t="s">
        <v>20</v>
      </c>
      <c r="K1608" t="s">
        <v>21</v>
      </c>
      <c r="L1608" t="s">
        <v>29</v>
      </c>
      <c r="M1608" t="s">
        <v>20</v>
      </c>
      <c r="N1608" t="s">
        <v>30</v>
      </c>
      <c r="O1608" s="1">
        <v>56.62</v>
      </c>
      <c r="P1608" s="1">
        <v>1464</v>
      </c>
      <c r="Q1608">
        <v>1</v>
      </c>
      <c r="R1608" t="s">
        <v>20</v>
      </c>
      <c r="S1608" t="str">
        <f>IF(ChurnData[[#This Row],[MonthlyCharges]]&lt;=30,"1. Up to 30",IF(ChurnData[[#This Row],[MonthlyCharges]]&lt;=50,"2. 31-50",IF(ChurnData[[#This Row],[MonthlyCharges]]&lt;=70,"3. 51-70",IF(ChurnData[[#This Row],[MonthlyCharges]]&lt;=90,"4. 71-90","5. Over 90"))))</f>
        <v>3. 51-70</v>
      </c>
      <c r="T1608" t="str">
        <f>IF(AND(ChurnData[[#This Row],[Contract]]="Month-to-month",ChurnData[[#This Row],[InternetService]]="Fiber optic",ChurnData[[#This Row],[TenureMonths]]&lt;=11),"High-risk","Other")</f>
        <v>Other</v>
      </c>
      <c r="U1608" t="str">
        <f>IF(ChurnData[[#This Row],[TenureMonths]]&lt;=11,"0-11",IF(ChurnData[[#This Row],[TenureMonths]]&lt;=23,"12-23",IF(ChurnData[[#This Row],[TenureMonths]]&lt;=35,"24-35",IF(ChurnData[[#This Row],[TenureMonths]]&lt;=47,"36-47",IF(ChurnData[[#This Row],[TenureMonths]]&lt;=59,"48-59","60-72")))))</f>
        <v>24-35</v>
      </c>
      <c r="V1608">
        <f>IF(ChurnData[[#This Row],[Churn]]="Yes",1,0)</f>
        <v>1</v>
      </c>
    </row>
    <row r="1609" spans="1:22" x14ac:dyDescent="0.35">
      <c r="A1609" t="s">
        <v>1657</v>
      </c>
      <c r="B1609" t="s">
        <v>19</v>
      </c>
      <c r="C1609">
        <v>1</v>
      </c>
      <c r="D1609" t="s">
        <v>21</v>
      </c>
      <c r="E1609" t="s">
        <v>21</v>
      </c>
      <c r="F1609" t="s">
        <v>45</v>
      </c>
      <c r="G1609" s="2">
        <v>6</v>
      </c>
      <c r="H1609" t="s">
        <v>20</v>
      </c>
      <c r="I1609" t="s">
        <v>23</v>
      </c>
      <c r="J1609" t="s">
        <v>20</v>
      </c>
      <c r="K1609" t="s">
        <v>21</v>
      </c>
      <c r="L1609" t="s">
        <v>29</v>
      </c>
      <c r="M1609" t="s">
        <v>20</v>
      </c>
      <c r="N1609" t="s">
        <v>34</v>
      </c>
      <c r="O1609" s="1">
        <v>88.34</v>
      </c>
      <c r="P1609" s="1">
        <v>526.83000000000004</v>
      </c>
      <c r="Q1609">
        <v>1</v>
      </c>
      <c r="R1609" t="s">
        <v>21</v>
      </c>
      <c r="S1609" t="str">
        <f>IF(ChurnData[[#This Row],[MonthlyCharges]]&lt;=30,"1. Up to 30",IF(ChurnData[[#This Row],[MonthlyCharges]]&lt;=50,"2. 31-50",IF(ChurnData[[#This Row],[MonthlyCharges]]&lt;=70,"3. 51-70",IF(ChurnData[[#This Row],[MonthlyCharges]]&lt;=90,"4. 71-90","5. Over 90"))))</f>
        <v>4. 71-90</v>
      </c>
      <c r="T1609" t="str">
        <f>IF(AND(ChurnData[[#This Row],[Contract]]="Month-to-month",ChurnData[[#This Row],[InternetService]]="Fiber optic",ChurnData[[#This Row],[TenureMonths]]&lt;=11),"High-risk","Other")</f>
        <v>Other</v>
      </c>
      <c r="U1609" t="str">
        <f>IF(ChurnData[[#This Row],[TenureMonths]]&lt;=11,"0-11",IF(ChurnData[[#This Row],[TenureMonths]]&lt;=23,"12-23",IF(ChurnData[[#This Row],[TenureMonths]]&lt;=35,"24-35",IF(ChurnData[[#This Row],[TenureMonths]]&lt;=47,"36-47",IF(ChurnData[[#This Row],[TenureMonths]]&lt;=59,"48-59","60-72")))))</f>
        <v>0-11</v>
      </c>
      <c r="V1609">
        <f>IF(ChurnData[[#This Row],[Churn]]="Yes",1,0)</f>
        <v>0</v>
      </c>
    </row>
    <row r="1610" spans="1:22" x14ac:dyDescent="0.35">
      <c r="A1610" t="s">
        <v>1658</v>
      </c>
      <c r="B1610" t="s">
        <v>36</v>
      </c>
      <c r="C1610">
        <v>0</v>
      </c>
      <c r="D1610" t="s">
        <v>20</v>
      </c>
      <c r="E1610" t="s">
        <v>21</v>
      </c>
      <c r="F1610" t="s">
        <v>75</v>
      </c>
      <c r="G1610" s="2">
        <v>67</v>
      </c>
      <c r="H1610" t="s">
        <v>20</v>
      </c>
      <c r="I1610" t="s">
        <v>23</v>
      </c>
      <c r="J1610" t="s">
        <v>21</v>
      </c>
      <c r="K1610" t="s">
        <v>20</v>
      </c>
      <c r="L1610" t="s">
        <v>24</v>
      </c>
      <c r="M1610" t="s">
        <v>21</v>
      </c>
      <c r="N1610" t="s">
        <v>30</v>
      </c>
      <c r="O1610" s="1">
        <v>92.57</v>
      </c>
      <c r="P1610" s="1">
        <v>6280.35</v>
      </c>
      <c r="Q1610">
        <v>4</v>
      </c>
      <c r="R1610" t="s">
        <v>21</v>
      </c>
      <c r="S1610" t="str">
        <f>IF(ChurnData[[#This Row],[MonthlyCharges]]&lt;=30,"1. Up to 30",IF(ChurnData[[#This Row],[MonthlyCharges]]&lt;=50,"2. 31-50",IF(ChurnData[[#This Row],[MonthlyCharges]]&lt;=70,"3. 51-70",IF(ChurnData[[#This Row],[MonthlyCharges]]&lt;=90,"4. 71-90","5. Over 90"))))</f>
        <v>5. Over 90</v>
      </c>
      <c r="T1610" t="str">
        <f>IF(AND(ChurnData[[#This Row],[Contract]]="Month-to-month",ChurnData[[#This Row],[InternetService]]="Fiber optic",ChurnData[[#This Row],[TenureMonths]]&lt;=11),"High-risk","Other")</f>
        <v>Other</v>
      </c>
      <c r="U1610" t="str">
        <f>IF(ChurnData[[#This Row],[TenureMonths]]&lt;=11,"0-11",IF(ChurnData[[#This Row],[TenureMonths]]&lt;=23,"12-23",IF(ChurnData[[#This Row],[TenureMonths]]&lt;=35,"24-35",IF(ChurnData[[#This Row],[TenureMonths]]&lt;=47,"36-47",IF(ChurnData[[#This Row],[TenureMonths]]&lt;=59,"48-59","60-72")))))</f>
        <v>60-72</v>
      </c>
      <c r="V1610">
        <f>IF(ChurnData[[#This Row],[Churn]]="Yes",1,0)</f>
        <v>0</v>
      </c>
    </row>
    <row r="1611" spans="1:22" x14ac:dyDescent="0.35">
      <c r="A1611" t="s">
        <v>1659</v>
      </c>
      <c r="B1611" t="s">
        <v>36</v>
      </c>
      <c r="C1611">
        <v>0</v>
      </c>
      <c r="D1611" t="s">
        <v>21</v>
      </c>
      <c r="E1611" t="s">
        <v>21</v>
      </c>
      <c r="F1611" t="s">
        <v>37</v>
      </c>
      <c r="G1611" s="2">
        <v>32</v>
      </c>
      <c r="H1611" t="s">
        <v>20</v>
      </c>
      <c r="I1611" t="s">
        <v>23</v>
      </c>
      <c r="J1611" t="s">
        <v>21</v>
      </c>
      <c r="K1611" t="s">
        <v>21</v>
      </c>
      <c r="L1611" t="s">
        <v>29</v>
      </c>
      <c r="M1611" t="s">
        <v>20</v>
      </c>
      <c r="N1611" t="s">
        <v>30</v>
      </c>
      <c r="O1611" s="1">
        <v>87.98</v>
      </c>
      <c r="P1611" s="1">
        <v>2761.35</v>
      </c>
      <c r="Q1611">
        <v>3</v>
      </c>
      <c r="R1611" t="s">
        <v>20</v>
      </c>
      <c r="S1611" t="str">
        <f>IF(ChurnData[[#This Row],[MonthlyCharges]]&lt;=30,"1. Up to 30",IF(ChurnData[[#This Row],[MonthlyCharges]]&lt;=50,"2. 31-50",IF(ChurnData[[#This Row],[MonthlyCharges]]&lt;=70,"3. 51-70",IF(ChurnData[[#This Row],[MonthlyCharges]]&lt;=90,"4. 71-90","5. Over 90"))))</f>
        <v>4. 71-90</v>
      </c>
      <c r="T1611" t="str">
        <f>IF(AND(ChurnData[[#This Row],[Contract]]="Month-to-month",ChurnData[[#This Row],[InternetService]]="Fiber optic",ChurnData[[#This Row],[TenureMonths]]&lt;=11),"High-risk","Other")</f>
        <v>Other</v>
      </c>
      <c r="U1611" t="str">
        <f>IF(ChurnData[[#This Row],[TenureMonths]]&lt;=11,"0-11",IF(ChurnData[[#This Row],[TenureMonths]]&lt;=23,"12-23",IF(ChurnData[[#This Row],[TenureMonths]]&lt;=35,"24-35",IF(ChurnData[[#This Row],[TenureMonths]]&lt;=47,"36-47",IF(ChurnData[[#This Row],[TenureMonths]]&lt;=59,"48-59","60-72")))))</f>
        <v>24-35</v>
      </c>
      <c r="V1611">
        <f>IF(ChurnData[[#This Row],[Churn]]="Yes",1,0)</f>
        <v>1</v>
      </c>
    </row>
    <row r="1612" spans="1:22" x14ac:dyDescent="0.35">
      <c r="A1612" t="s">
        <v>1660</v>
      </c>
      <c r="B1612" t="s">
        <v>19</v>
      </c>
      <c r="C1612">
        <v>0</v>
      </c>
      <c r="D1612" t="s">
        <v>21</v>
      </c>
      <c r="E1612" t="s">
        <v>21</v>
      </c>
      <c r="F1612" t="s">
        <v>45</v>
      </c>
      <c r="G1612" s="2">
        <v>21</v>
      </c>
      <c r="H1612" t="s">
        <v>20</v>
      </c>
      <c r="I1612" t="s">
        <v>23</v>
      </c>
      <c r="J1612" t="s">
        <v>21</v>
      </c>
      <c r="K1612" t="s">
        <v>20</v>
      </c>
      <c r="L1612" t="s">
        <v>33</v>
      </c>
      <c r="M1612" t="s">
        <v>20</v>
      </c>
      <c r="N1612" t="s">
        <v>25</v>
      </c>
      <c r="O1612" s="1">
        <v>98.11</v>
      </c>
      <c r="P1612" s="1">
        <v>2031.51</v>
      </c>
      <c r="Q1612">
        <v>2</v>
      </c>
      <c r="R1612" t="s">
        <v>21</v>
      </c>
      <c r="S1612" t="str">
        <f>IF(ChurnData[[#This Row],[MonthlyCharges]]&lt;=30,"1. Up to 30",IF(ChurnData[[#This Row],[MonthlyCharges]]&lt;=50,"2. 31-50",IF(ChurnData[[#This Row],[MonthlyCharges]]&lt;=70,"3. 51-70",IF(ChurnData[[#This Row],[MonthlyCharges]]&lt;=90,"4. 71-90","5. Over 90"))))</f>
        <v>5. Over 90</v>
      </c>
      <c r="T1612" t="str">
        <f>IF(AND(ChurnData[[#This Row],[Contract]]="Month-to-month",ChurnData[[#This Row],[InternetService]]="Fiber optic",ChurnData[[#This Row],[TenureMonths]]&lt;=11),"High-risk","Other")</f>
        <v>Other</v>
      </c>
      <c r="U1612" t="str">
        <f>IF(ChurnData[[#This Row],[TenureMonths]]&lt;=11,"0-11",IF(ChurnData[[#This Row],[TenureMonths]]&lt;=23,"12-23",IF(ChurnData[[#This Row],[TenureMonths]]&lt;=35,"24-35",IF(ChurnData[[#This Row],[TenureMonths]]&lt;=47,"36-47",IF(ChurnData[[#This Row],[TenureMonths]]&lt;=59,"48-59","60-72")))))</f>
        <v>12-23</v>
      </c>
      <c r="V1612">
        <f>IF(ChurnData[[#This Row],[Churn]]="Yes",1,0)</f>
        <v>0</v>
      </c>
    </row>
    <row r="1613" spans="1:22" x14ac:dyDescent="0.35">
      <c r="A1613" t="s">
        <v>1661</v>
      </c>
      <c r="B1613" t="s">
        <v>36</v>
      </c>
      <c r="C1613">
        <v>0</v>
      </c>
      <c r="D1613" t="s">
        <v>21</v>
      </c>
      <c r="E1613" t="s">
        <v>21</v>
      </c>
      <c r="F1613" t="s">
        <v>41</v>
      </c>
      <c r="G1613" s="2">
        <v>5</v>
      </c>
      <c r="H1613" t="s">
        <v>20</v>
      </c>
      <c r="I1613" t="s">
        <v>23</v>
      </c>
      <c r="J1613" t="s">
        <v>20</v>
      </c>
      <c r="K1613" t="s">
        <v>21</v>
      </c>
      <c r="L1613" t="s">
        <v>33</v>
      </c>
      <c r="M1613" t="s">
        <v>20</v>
      </c>
      <c r="N1613" t="s">
        <v>43</v>
      </c>
      <c r="O1613" s="1">
        <v>80.33</v>
      </c>
      <c r="P1613" s="1">
        <v>409.75</v>
      </c>
      <c r="Q1613">
        <v>0</v>
      </c>
      <c r="R1613" t="s">
        <v>21</v>
      </c>
      <c r="S1613" t="str">
        <f>IF(ChurnData[[#This Row],[MonthlyCharges]]&lt;=30,"1. Up to 30",IF(ChurnData[[#This Row],[MonthlyCharges]]&lt;=50,"2. 31-50",IF(ChurnData[[#This Row],[MonthlyCharges]]&lt;=70,"3. 51-70",IF(ChurnData[[#This Row],[MonthlyCharges]]&lt;=90,"4. 71-90","5. Over 90"))))</f>
        <v>4. 71-90</v>
      </c>
      <c r="T1613" t="str">
        <f>IF(AND(ChurnData[[#This Row],[Contract]]="Month-to-month",ChurnData[[#This Row],[InternetService]]="Fiber optic",ChurnData[[#This Row],[TenureMonths]]&lt;=11),"High-risk","Other")</f>
        <v>High-risk</v>
      </c>
      <c r="U1613" t="str">
        <f>IF(ChurnData[[#This Row],[TenureMonths]]&lt;=11,"0-11",IF(ChurnData[[#This Row],[TenureMonths]]&lt;=23,"12-23",IF(ChurnData[[#This Row],[TenureMonths]]&lt;=35,"24-35",IF(ChurnData[[#This Row],[TenureMonths]]&lt;=47,"36-47",IF(ChurnData[[#This Row],[TenureMonths]]&lt;=59,"48-59","60-72")))))</f>
        <v>0-11</v>
      </c>
      <c r="V1613">
        <f>IF(ChurnData[[#This Row],[Churn]]="Yes",1,0)</f>
        <v>0</v>
      </c>
    </row>
    <row r="1614" spans="1:22" x14ac:dyDescent="0.35">
      <c r="A1614" t="s">
        <v>1662</v>
      </c>
      <c r="B1614" t="s">
        <v>19</v>
      </c>
      <c r="C1614">
        <v>1</v>
      </c>
      <c r="D1614" t="s">
        <v>20</v>
      </c>
      <c r="E1614" t="s">
        <v>21</v>
      </c>
      <c r="F1614" t="s">
        <v>47</v>
      </c>
      <c r="G1614" s="2">
        <v>0</v>
      </c>
      <c r="H1614" t="s">
        <v>21</v>
      </c>
      <c r="I1614" t="s">
        <v>21</v>
      </c>
      <c r="J1614" t="s">
        <v>28</v>
      </c>
      <c r="K1614" t="s">
        <v>28</v>
      </c>
      <c r="L1614" t="s">
        <v>29</v>
      </c>
      <c r="M1614" t="s">
        <v>20</v>
      </c>
      <c r="N1614" t="s">
        <v>34</v>
      </c>
      <c r="O1614" s="1">
        <v>18</v>
      </c>
      <c r="P1614" s="1">
        <v>0</v>
      </c>
      <c r="Q1614">
        <v>2</v>
      </c>
      <c r="R1614" t="s">
        <v>21</v>
      </c>
      <c r="S1614" t="str">
        <f>IF(ChurnData[[#This Row],[MonthlyCharges]]&lt;=30,"1. Up to 30",IF(ChurnData[[#This Row],[MonthlyCharges]]&lt;=50,"2. 31-50",IF(ChurnData[[#This Row],[MonthlyCharges]]&lt;=70,"3. 51-70",IF(ChurnData[[#This Row],[MonthlyCharges]]&lt;=90,"4. 71-90","5. Over 90"))))</f>
        <v>1. Up to 30</v>
      </c>
      <c r="T1614" t="str">
        <f>IF(AND(ChurnData[[#This Row],[Contract]]="Month-to-month",ChurnData[[#This Row],[InternetService]]="Fiber optic",ChurnData[[#This Row],[TenureMonths]]&lt;=11),"High-risk","Other")</f>
        <v>Other</v>
      </c>
      <c r="U1614" t="str">
        <f>IF(ChurnData[[#This Row],[TenureMonths]]&lt;=11,"0-11",IF(ChurnData[[#This Row],[TenureMonths]]&lt;=23,"12-23",IF(ChurnData[[#This Row],[TenureMonths]]&lt;=35,"24-35",IF(ChurnData[[#This Row],[TenureMonths]]&lt;=47,"36-47",IF(ChurnData[[#This Row],[TenureMonths]]&lt;=59,"48-59","60-72")))))</f>
        <v>0-11</v>
      </c>
      <c r="V1614">
        <f>IF(ChurnData[[#This Row],[Churn]]="Yes",1,0)</f>
        <v>0</v>
      </c>
    </row>
    <row r="1615" spans="1:22" x14ac:dyDescent="0.35">
      <c r="A1615" t="s">
        <v>1663</v>
      </c>
      <c r="B1615" t="s">
        <v>36</v>
      </c>
      <c r="C1615">
        <v>0</v>
      </c>
      <c r="D1615" t="s">
        <v>21</v>
      </c>
      <c r="E1615" t="s">
        <v>21</v>
      </c>
      <c r="F1615" t="s">
        <v>49</v>
      </c>
      <c r="G1615" s="2">
        <v>60</v>
      </c>
      <c r="H1615" t="s">
        <v>20</v>
      </c>
      <c r="I1615" t="s">
        <v>23</v>
      </c>
      <c r="J1615" t="s">
        <v>20</v>
      </c>
      <c r="K1615" t="s">
        <v>21</v>
      </c>
      <c r="L1615" t="s">
        <v>29</v>
      </c>
      <c r="M1615" t="s">
        <v>20</v>
      </c>
      <c r="N1615" t="s">
        <v>25</v>
      </c>
      <c r="O1615" s="1">
        <v>87.51</v>
      </c>
      <c r="P1615" s="1">
        <v>5322.34</v>
      </c>
      <c r="Q1615">
        <v>0</v>
      </c>
      <c r="R1615" t="s">
        <v>21</v>
      </c>
      <c r="S1615" t="str">
        <f>IF(ChurnData[[#This Row],[MonthlyCharges]]&lt;=30,"1. Up to 30",IF(ChurnData[[#This Row],[MonthlyCharges]]&lt;=50,"2. 31-50",IF(ChurnData[[#This Row],[MonthlyCharges]]&lt;=70,"3. 51-70",IF(ChurnData[[#This Row],[MonthlyCharges]]&lt;=90,"4. 71-90","5. Over 90"))))</f>
        <v>4. 71-90</v>
      </c>
      <c r="T1615" t="str">
        <f>IF(AND(ChurnData[[#This Row],[Contract]]="Month-to-month",ChurnData[[#This Row],[InternetService]]="Fiber optic",ChurnData[[#This Row],[TenureMonths]]&lt;=11),"High-risk","Other")</f>
        <v>Other</v>
      </c>
      <c r="U1615" t="str">
        <f>IF(ChurnData[[#This Row],[TenureMonths]]&lt;=11,"0-11",IF(ChurnData[[#This Row],[TenureMonths]]&lt;=23,"12-23",IF(ChurnData[[#This Row],[TenureMonths]]&lt;=35,"24-35",IF(ChurnData[[#This Row],[TenureMonths]]&lt;=47,"36-47",IF(ChurnData[[#This Row],[TenureMonths]]&lt;=59,"48-59","60-72")))))</f>
        <v>60-72</v>
      </c>
      <c r="V1615">
        <f>IF(ChurnData[[#This Row],[Churn]]="Yes",1,0)</f>
        <v>0</v>
      </c>
    </row>
    <row r="1616" spans="1:22" x14ac:dyDescent="0.35">
      <c r="A1616" t="s">
        <v>1664</v>
      </c>
      <c r="B1616" t="s">
        <v>36</v>
      </c>
      <c r="C1616">
        <v>0</v>
      </c>
      <c r="D1616" t="s">
        <v>20</v>
      </c>
      <c r="E1616" t="s">
        <v>21</v>
      </c>
      <c r="F1616" t="s">
        <v>22</v>
      </c>
      <c r="G1616" s="2">
        <v>11</v>
      </c>
      <c r="H1616" t="s">
        <v>20</v>
      </c>
      <c r="I1616" t="s">
        <v>21</v>
      </c>
      <c r="J1616" t="s">
        <v>28</v>
      </c>
      <c r="K1616" t="s">
        <v>28</v>
      </c>
      <c r="L1616" t="s">
        <v>33</v>
      </c>
      <c r="M1616" t="s">
        <v>20</v>
      </c>
      <c r="N1616" t="s">
        <v>25</v>
      </c>
      <c r="O1616" s="1">
        <v>30.18</v>
      </c>
      <c r="P1616" s="1">
        <v>334.86</v>
      </c>
      <c r="Q1616">
        <v>3</v>
      </c>
      <c r="R1616" t="s">
        <v>20</v>
      </c>
      <c r="S1616" t="str">
        <f>IF(ChurnData[[#This Row],[MonthlyCharges]]&lt;=30,"1. Up to 30",IF(ChurnData[[#This Row],[MonthlyCharges]]&lt;=50,"2. 31-50",IF(ChurnData[[#This Row],[MonthlyCharges]]&lt;=70,"3. 51-70",IF(ChurnData[[#This Row],[MonthlyCharges]]&lt;=90,"4. 71-90","5. Over 90"))))</f>
        <v>2. 31-50</v>
      </c>
      <c r="T1616" t="str">
        <f>IF(AND(ChurnData[[#This Row],[Contract]]="Month-to-month",ChurnData[[#This Row],[InternetService]]="Fiber optic",ChurnData[[#This Row],[TenureMonths]]&lt;=11),"High-risk","Other")</f>
        <v>Other</v>
      </c>
      <c r="U1616" t="str">
        <f>IF(ChurnData[[#This Row],[TenureMonths]]&lt;=11,"0-11",IF(ChurnData[[#This Row],[TenureMonths]]&lt;=23,"12-23",IF(ChurnData[[#This Row],[TenureMonths]]&lt;=35,"24-35",IF(ChurnData[[#This Row],[TenureMonths]]&lt;=47,"36-47",IF(ChurnData[[#This Row],[TenureMonths]]&lt;=59,"48-59","60-72")))))</f>
        <v>0-11</v>
      </c>
      <c r="V1616">
        <f>IF(ChurnData[[#This Row],[Churn]]="Yes",1,0)</f>
        <v>1</v>
      </c>
    </row>
    <row r="1617" spans="1:22" x14ac:dyDescent="0.35">
      <c r="A1617" t="s">
        <v>1665</v>
      </c>
      <c r="B1617" t="s">
        <v>19</v>
      </c>
      <c r="C1617">
        <v>0</v>
      </c>
      <c r="D1617" t="s">
        <v>20</v>
      </c>
      <c r="E1617" t="s">
        <v>21</v>
      </c>
      <c r="F1617" t="s">
        <v>49</v>
      </c>
      <c r="G1617" s="2">
        <v>17</v>
      </c>
      <c r="H1617" t="s">
        <v>20</v>
      </c>
      <c r="I1617" t="s">
        <v>23</v>
      </c>
      <c r="J1617" t="s">
        <v>20</v>
      </c>
      <c r="K1617" t="s">
        <v>21</v>
      </c>
      <c r="L1617" t="s">
        <v>33</v>
      </c>
      <c r="M1617" t="s">
        <v>20</v>
      </c>
      <c r="N1617" t="s">
        <v>25</v>
      </c>
      <c r="O1617" s="1">
        <v>97.34</v>
      </c>
      <c r="P1617" s="1">
        <v>1643.74</v>
      </c>
      <c r="Q1617">
        <v>1</v>
      </c>
      <c r="R1617" t="s">
        <v>20</v>
      </c>
      <c r="S1617" t="str">
        <f>IF(ChurnData[[#This Row],[MonthlyCharges]]&lt;=30,"1. Up to 30",IF(ChurnData[[#This Row],[MonthlyCharges]]&lt;=50,"2. 31-50",IF(ChurnData[[#This Row],[MonthlyCharges]]&lt;=70,"3. 51-70",IF(ChurnData[[#This Row],[MonthlyCharges]]&lt;=90,"4. 71-90","5. Over 90"))))</f>
        <v>5. Over 90</v>
      </c>
      <c r="T1617" t="str">
        <f>IF(AND(ChurnData[[#This Row],[Contract]]="Month-to-month",ChurnData[[#This Row],[InternetService]]="Fiber optic",ChurnData[[#This Row],[TenureMonths]]&lt;=11),"High-risk","Other")</f>
        <v>Other</v>
      </c>
      <c r="U1617" t="str">
        <f>IF(ChurnData[[#This Row],[TenureMonths]]&lt;=11,"0-11",IF(ChurnData[[#This Row],[TenureMonths]]&lt;=23,"12-23",IF(ChurnData[[#This Row],[TenureMonths]]&lt;=35,"24-35",IF(ChurnData[[#This Row],[TenureMonths]]&lt;=47,"36-47",IF(ChurnData[[#This Row],[TenureMonths]]&lt;=59,"48-59","60-72")))))</f>
        <v>12-23</v>
      </c>
      <c r="V1617">
        <f>IF(ChurnData[[#This Row],[Churn]]="Yes",1,0)</f>
        <v>1</v>
      </c>
    </row>
    <row r="1618" spans="1:22" x14ac:dyDescent="0.35">
      <c r="A1618" t="s">
        <v>1666</v>
      </c>
      <c r="B1618" t="s">
        <v>19</v>
      </c>
      <c r="C1618">
        <v>1</v>
      </c>
      <c r="D1618" t="s">
        <v>21</v>
      </c>
      <c r="E1618" t="s">
        <v>21</v>
      </c>
      <c r="F1618" t="s">
        <v>41</v>
      </c>
      <c r="G1618" s="2">
        <v>9</v>
      </c>
      <c r="H1618" t="s">
        <v>20</v>
      </c>
      <c r="I1618" t="s">
        <v>32</v>
      </c>
      <c r="J1618" t="s">
        <v>21</v>
      </c>
      <c r="K1618" t="s">
        <v>21</v>
      </c>
      <c r="L1618" t="s">
        <v>33</v>
      </c>
      <c r="M1618" t="s">
        <v>21</v>
      </c>
      <c r="N1618" t="s">
        <v>30</v>
      </c>
      <c r="O1618" s="1">
        <v>51.7</v>
      </c>
      <c r="P1618" s="1">
        <v>462.1</v>
      </c>
      <c r="Q1618">
        <v>2</v>
      </c>
      <c r="R1618" t="s">
        <v>20</v>
      </c>
      <c r="S1618" t="str">
        <f>IF(ChurnData[[#This Row],[MonthlyCharges]]&lt;=30,"1. Up to 30",IF(ChurnData[[#This Row],[MonthlyCharges]]&lt;=50,"2. 31-50",IF(ChurnData[[#This Row],[MonthlyCharges]]&lt;=70,"3. 51-70",IF(ChurnData[[#This Row],[MonthlyCharges]]&lt;=90,"4. 71-90","5. Over 90"))))</f>
        <v>3. 51-70</v>
      </c>
      <c r="T1618" t="str">
        <f>IF(AND(ChurnData[[#This Row],[Contract]]="Month-to-month",ChurnData[[#This Row],[InternetService]]="Fiber optic",ChurnData[[#This Row],[TenureMonths]]&lt;=11),"High-risk","Other")</f>
        <v>Other</v>
      </c>
      <c r="U1618" t="str">
        <f>IF(ChurnData[[#This Row],[TenureMonths]]&lt;=11,"0-11",IF(ChurnData[[#This Row],[TenureMonths]]&lt;=23,"12-23",IF(ChurnData[[#This Row],[TenureMonths]]&lt;=35,"24-35",IF(ChurnData[[#This Row],[TenureMonths]]&lt;=47,"36-47",IF(ChurnData[[#This Row],[TenureMonths]]&lt;=59,"48-59","60-72")))))</f>
        <v>0-11</v>
      </c>
      <c r="V1618">
        <f>IF(ChurnData[[#This Row],[Churn]]="Yes",1,0)</f>
        <v>1</v>
      </c>
    </row>
    <row r="1619" spans="1:22" x14ac:dyDescent="0.35">
      <c r="A1619" t="s">
        <v>1667</v>
      </c>
      <c r="B1619" t="s">
        <v>36</v>
      </c>
      <c r="C1619">
        <v>0</v>
      </c>
      <c r="D1619" t="s">
        <v>21</v>
      </c>
      <c r="E1619" t="s">
        <v>20</v>
      </c>
      <c r="F1619" t="s">
        <v>58</v>
      </c>
      <c r="G1619" s="2">
        <v>36</v>
      </c>
      <c r="H1619" t="s">
        <v>20</v>
      </c>
      <c r="I1619" t="s">
        <v>23</v>
      </c>
      <c r="J1619" t="s">
        <v>20</v>
      </c>
      <c r="K1619" t="s">
        <v>21</v>
      </c>
      <c r="L1619" t="s">
        <v>29</v>
      </c>
      <c r="M1619" t="s">
        <v>20</v>
      </c>
      <c r="N1619" t="s">
        <v>25</v>
      </c>
      <c r="O1619" s="1">
        <v>94.39</v>
      </c>
      <c r="P1619" s="1">
        <v>3420.09</v>
      </c>
      <c r="Q1619">
        <v>1</v>
      </c>
      <c r="R1619" t="s">
        <v>21</v>
      </c>
      <c r="S1619" t="str">
        <f>IF(ChurnData[[#This Row],[MonthlyCharges]]&lt;=30,"1. Up to 30",IF(ChurnData[[#This Row],[MonthlyCharges]]&lt;=50,"2. 31-50",IF(ChurnData[[#This Row],[MonthlyCharges]]&lt;=70,"3. 51-70",IF(ChurnData[[#This Row],[MonthlyCharges]]&lt;=90,"4. 71-90","5. Over 90"))))</f>
        <v>5. Over 90</v>
      </c>
      <c r="T1619" t="str">
        <f>IF(AND(ChurnData[[#This Row],[Contract]]="Month-to-month",ChurnData[[#This Row],[InternetService]]="Fiber optic",ChurnData[[#This Row],[TenureMonths]]&lt;=11),"High-risk","Other")</f>
        <v>Other</v>
      </c>
      <c r="U1619" t="str">
        <f>IF(ChurnData[[#This Row],[TenureMonths]]&lt;=11,"0-11",IF(ChurnData[[#This Row],[TenureMonths]]&lt;=23,"12-23",IF(ChurnData[[#This Row],[TenureMonths]]&lt;=35,"24-35",IF(ChurnData[[#This Row],[TenureMonths]]&lt;=47,"36-47",IF(ChurnData[[#This Row],[TenureMonths]]&lt;=59,"48-59","60-72")))))</f>
        <v>36-47</v>
      </c>
      <c r="V1619">
        <f>IF(ChurnData[[#This Row],[Churn]]="Yes",1,0)</f>
        <v>0</v>
      </c>
    </row>
    <row r="1620" spans="1:22" x14ac:dyDescent="0.35">
      <c r="A1620" t="s">
        <v>1668</v>
      </c>
      <c r="B1620" t="s">
        <v>36</v>
      </c>
      <c r="C1620">
        <v>0</v>
      </c>
      <c r="D1620" t="s">
        <v>20</v>
      </c>
      <c r="E1620" t="s">
        <v>21</v>
      </c>
      <c r="F1620" t="s">
        <v>49</v>
      </c>
      <c r="G1620" s="2">
        <v>19</v>
      </c>
      <c r="H1620" t="s">
        <v>20</v>
      </c>
      <c r="I1620" t="s">
        <v>32</v>
      </c>
      <c r="J1620" t="s">
        <v>20</v>
      </c>
      <c r="K1620" t="s">
        <v>20</v>
      </c>
      <c r="L1620" t="s">
        <v>33</v>
      </c>
      <c r="M1620" t="s">
        <v>21</v>
      </c>
      <c r="N1620" t="s">
        <v>25</v>
      </c>
      <c r="O1620" s="1">
        <v>61.28</v>
      </c>
      <c r="P1620" s="1">
        <v>1192.3800000000001</v>
      </c>
      <c r="Q1620">
        <v>1</v>
      </c>
      <c r="R1620" t="s">
        <v>21</v>
      </c>
      <c r="S1620" t="str">
        <f>IF(ChurnData[[#This Row],[MonthlyCharges]]&lt;=30,"1. Up to 30",IF(ChurnData[[#This Row],[MonthlyCharges]]&lt;=50,"2. 31-50",IF(ChurnData[[#This Row],[MonthlyCharges]]&lt;=70,"3. 51-70",IF(ChurnData[[#This Row],[MonthlyCharges]]&lt;=90,"4. 71-90","5. Over 90"))))</f>
        <v>3. 51-70</v>
      </c>
      <c r="T1620" t="str">
        <f>IF(AND(ChurnData[[#This Row],[Contract]]="Month-to-month",ChurnData[[#This Row],[InternetService]]="Fiber optic",ChurnData[[#This Row],[TenureMonths]]&lt;=11),"High-risk","Other")</f>
        <v>Other</v>
      </c>
      <c r="U1620" t="str">
        <f>IF(ChurnData[[#This Row],[TenureMonths]]&lt;=11,"0-11",IF(ChurnData[[#This Row],[TenureMonths]]&lt;=23,"12-23",IF(ChurnData[[#This Row],[TenureMonths]]&lt;=35,"24-35",IF(ChurnData[[#This Row],[TenureMonths]]&lt;=47,"36-47",IF(ChurnData[[#This Row],[TenureMonths]]&lt;=59,"48-59","60-72")))))</f>
        <v>12-23</v>
      </c>
      <c r="V1620">
        <f>IF(ChurnData[[#This Row],[Churn]]="Yes",1,0)</f>
        <v>0</v>
      </c>
    </row>
    <row r="1621" spans="1:22" x14ac:dyDescent="0.35">
      <c r="A1621" t="s">
        <v>1669</v>
      </c>
      <c r="B1621" t="s">
        <v>19</v>
      </c>
      <c r="C1621">
        <v>0</v>
      </c>
      <c r="D1621" t="s">
        <v>20</v>
      </c>
      <c r="E1621" t="s">
        <v>21</v>
      </c>
      <c r="F1621" t="s">
        <v>47</v>
      </c>
      <c r="G1621" s="2">
        <v>38</v>
      </c>
      <c r="H1621" t="s">
        <v>20</v>
      </c>
      <c r="I1621" t="s">
        <v>21</v>
      </c>
      <c r="J1621" t="s">
        <v>28</v>
      </c>
      <c r="K1621" t="s">
        <v>28</v>
      </c>
      <c r="L1621" t="s">
        <v>24</v>
      </c>
      <c r="M1621" t="s">
        <v>20</v>
      </c>
      <c r="N1621" t="s">
        <v>43</v>
      </c>
      <c r="O1621" s="1">
        <v>33.57</v>
      </c>
      <c r="P1621" s="1">
        <v>1294.6099999999999</v>
      </c>
      <c r="Q1621">
        <v>2</v>
      </c>
      <c r="R1621" t="s">
        <v>21</v>
      </c>
      <c r="S1621" t="str">
        <f>IF(ChurnData[[#This Row],[MonthlyCharges]]&lt;=30,"1. Up to 30",IF(ChurnData[[#This Row],[MonthlyCharges]]&lt;=50,"2. 31-50",IF(ChurnData[[#This Row],[MonthlyCharges]]&lt;=70,"3. 51-70",IF(ChurnData[[#This Row],[MonthlyCharges]]&lt;=90,"4. 71-90","5. Over 90"))))</f>
        <v>2. 31-50</v>
      </c>
      <c r="T1621" t="str">
        <f>IF(AND(ChurnData[[#This Row],[Contract]]="Month-to-month",ChurnData[[#This Row],[InternetService]]="Fiber optic",ChurnData[[#This Row],[TenureMonths]]&lt;=11),"High-risk","Other")</f>
        <v>Other</v>
      </c>
      <c r="U1621" t="str">
        <f>IF(ChurnData[[#This Row],[TenureMonths]]&lt;=11,"0-11",IF(ChurnData[[#This Row],[TenureMonths]]&lt;=23,"12-23",IF(ChurnData[[#This Row],[TenureMonths]]&lt;=35,"24-35",IF(ChurnData[[#This Row],[TenureMonths]]&lt;=47,"36-47",IF(ChurnData[[#This Row],[TenureMonths]]&lt;=59,"48-59","60-72")))))</f>
        <v>36-47</v>
      </c>
      <c r="V1621">
        <f>IF(ChurnData[[#This Row],[Churn]]="Yes",1,0)</f>
        <v>0</v>
      </c>
    </row>
    <row r="1622" spans="1:22" x14ac:dyDescent="0.35">
      <c r="A1622" t="s">
        <v>1670</v>
      </c>
      <c r="B1622" t="s">
        <v>36</v>
      </c>
      <c r="C1622">
        <v>0</v>
      </c>
      <c r="D1622" t="s">
        <v>20</v>
      </c>
      <c r="E1622" t="s">
        <v>21</v>
      </c>
      <c r="F1622" t="s">
        <v>58</v>
      </c>
      <c r="G1622" s="2">
        <v>7</v>
      </c>
      <c r="H1622" t="s">
        <v>20</v>
      </c>
      <c r="I1622" t="s">
        <v>23</v>
      </c>
      <c r="J1622" t="s">
        <v>20</v>
      </c>
      <c r="K1622" t="s">
        <v>21</v>
      </c>
      <c r="L1622" t="s">
        <v>33</v>
      </c>
      <c r="M1622" t="s">
        <v>21</v>
      </c>
      <c r="N1622" t="s">
        <v>34</v>
      </c>
      <c r="O1622" s="1">
        <v>88.39</v>
      </c>
      <c r="P1622" s="1">
        <v>625.07000000000005</v>
      </c>
      <c r="Q1622">
        <v>3</v>
      </c>
      <c r="R1622" t="s">
        <v>20</v>
      </c>
      <c r="S1622" t="str">
        <f>IF(ChurnData[[#This Row],[MonthlyCharges]]&lt;=30,"1. Up to 30",IF(ChurnData[[#This Row],[MonthlyCharges]]&lt;=50,"2. 31-50",IF(ChurnData[[#This Row],[MonthlyCharges]]&lt;=70,"3. 51-70",IF(ChurnData[[#This Row],[MonthlyCharges]]&lt;=90,"4. 71-90","5. Over 90"))))</f>
        <v>4. 71-90</v>
      </c>
      <c r="T1622" t="str">
        <f>IF(AND(ChurnData[[#This Row],[Contract]]="Month-to-month",ChurnData[[#This Row],[InternetService]]="Fiber optic",ChurnData[[#This Row],[TenureMonths]]&lt;=11),"High-risk","Other")</f>
        <v>High-risk</v>
      </c>
      <c r="U1622" t="str">
        <f>IF(ChurnData[[#This Row],[TenureMonths]]&lt;=11,"0-11",IF(ChurnData[[#This Row],[TenureMonths]]&lt;=23,"12-23",IF(ChurnData[[#This Row],[TenureMonths]]&lt;=35,"24-35",IF(ChurnData[[#This Row],[TenureMonths]]&lt;=47,"36-47",IF(ChurnData[[#This Row],[TenureMonths]]&lt;=59,"48-59","60-72")))))</f>
        <v>0-11</v>
      </c>
      <c r="V1622">
        <f>IF(ChurnData[[#This Row],[Churn]]="Yes",1,0)</f>
        <v>1</v>
      </c>
    </row>
    <row r="1623" spans="1:22" x14ac:dyDescent="0.35">
      <c r="A1623" t="s">
        <v>1671</v>
      </c>
      <c r="B1623" t="s">
        <v>36</v>
      </c>
      <c r="C1623">
        <v>1</v>
      </c>
      <c r="D1623" t="s">
        <v>20</v>
      </c>
      <c r="E1623" t="s">
        <v>20</v>
      </c>
      <c r="F1623" t="s">
        <v>58</v>
      </c>
      <c r="G1623" s="2">
        <v>32</v>
      </c>
      <c r="H1623" t="s">
        <v>20</v>
      </c>
      <c r="I1623" t="s">
        <v>23</v>
      </c>
      <c r="J1623" t="s">
        <v>20</v>
      </c>
      <c r="K1623" t="s">
        <v>20</v>
      </c>
      <c r="L1623" t="s">
        <v>33</v>
      </c>
      <c r="M1623" t="s">
        <v>21</v>
      </c>
      <c r="N1623" t="s">
        <v>25</v>
      </c>
      <c r="O1623" s="1">
        <v>99.63</v>
      </c>
      <c r="P1623" s="1">
        <v>3168.54</v>
      </c>
      <c r="Q1623">
        <v>1</v>
      </c>
      <c r="R1623" t="s">
        <v>21</v>
      </c>
      <c r="S1623" t="str">
        <f>IF(ChurnData[[#This Row],[MonthlyCharges]]&lt;=30,"1. Up to 30",IF(ChurnData[[#This Row],[MonthlyCharges]]&lt;=50,"2. 31-50",IF(ChurnData[[#This Row],[MonthlyCharges]]&lt;=70,"3. 51-70",IF(ChurnData[[#This Row],[MonthlyCharges]]&lt;=90,"4. 71-90","5. Over 90"))))</f>
        <v>5. Over 90</v>
      </c>
      <c r="T1623" t="str">
        <f>IF(AND(ChurnData[[#This Row],[Contract]]="Month-to-month",ChurnData[[#This Row],[InternetService]]="Fiber optic",ChurnData[[#This Row],[TenureMonths]]&lt;=11),"High-risk","Other")</f>
        <v>Other</v>
      </c>
      <c r="U1623" t="str">
        <f>IF(ChurnData[[#This Row],[TenureMonths]]&lt;=11,"0-11",IF(ChurnData[[#This Row],[TenureMonths]]&lt;=23,"12-23",IF(ChurnData[[#This Row],[TenureMonths]]&lt;=35,"24-35",IF(ChurnData[[#This Row],[TenureMonths]]&lt;=47,"36-47",IF(ChurnData[[#This Row],[TenureMonths]]&lt;=59,"48-59","60-72")))))</f>
        <v>24-35</v>
      </c>
      <c r="V1623">
        <f>IF(ChurnData[[#This Row],[Churn]]="Yes",1,0)</f>
        <v>0</v>
      </c>
    </row>
    <row r="1624" spans="1:22" x14ac:dyDescent="0.35">
      <c r="A1624" t="s">
        <v>1672</v>
      </c>
      <c r="B1624" t="s">
        <v>36</v>
      </c>
      <c r="C1624">
        <v>0</v>
      </c>
      <c r="D1624" t="s">
        <v>21</v>
      </c>
      <c r="E1624" t="s">
        <v>21</v>
      </c>
      <c r="F1624" t="s">
        <v>37</v>
      </c>
      <c r="G1624" s="2">
        <v>72</v>
      </c>
      <c r="H1624" t="s">
        <v>20</v>
      </c>
      <c r="I1624" t="s">
        <v>23</v>
      </c>
      <c r="J1624" t="s">
        <v>21</v>
      </c>
      <c r="K1624" t="s">
        <v>21</v>
      </c>
      <c r="L1624" t="s">
        <v>24</v>
      </c>
      <c r="M1624" t="s">
        <v>20</v>
      </c>
      <c r="N1624" t="s">
        <v>34</v>
      </c>
      <c r="O1624" s="1">
        <v>85.24</v>
      </c>
      <c r="P1624" s="1">
        <v>6216.13</v>
      </c>
      <c r="Q1624">
        <v>3</v>
      </c>
      <c r="R1624" t="s">
        <v>21</v>
      </c>
      <c r="S1624" t="str">
        <f>IF(ChurnData[[#This Row],[MonthlyCharges]]&lt;=30,"1. Up to 30",IF(ChurnData[[#This Row],[MonthlyCharges]]&lt;=50,"2. 31-50",IF(ChurnData[[#This Row],[MonthlyCharges]]&lt;=70,"3. 51-70",IF(ChurnData[[#This Row],[MonthlyCharges]]&lt;=90,"4. 71-90","5. Over 90"))))</f>
        <v>4. 71-90</v>
      </c>
      <c r="T1624" t="str">
        <f>IF(AND(ChurnData[[#This Row],[Contract]]="Month-to-month",ChurnData[[#This Row],[InternetService]]="Fiber optic",ChurnData[[#This Row],[TenureMonths]]&lt;=11),"High-risk","Other")</f>
        <v>Other</v>
      </c>
      <c r="U1624" t="str">
        <f>IF(ChurnData[[#This Row],[TenureMonths]]&lt;=11,"0-11",IF(ChurnData[[#This Row],[TenureMonths]]&lt;=23,"12-23",IF(ChurnData[[#This Row],[TenureMonths]]&lt;=35,"24-35",IF(ChurnData[[#This Row],[TenureMonths]]&lt;=47,"36-47",IF(ChurnData[[#This Row],[TenureMonths]]&lt;=59,"48-59","60-72")))))</f>
        <v>60-72</v>
      </c>
      <c r="V1624">
        <f>IF(ChurnData[[#This Row],[Churn]]="Yes",1,0)</f>
        <v>0</v>
      </c>
    </row>
    <row r="1625" spans="1:22" x14ac:dyDescent="0.35">
      <c r="A1625" t="s">
        <v>1673</v>
      </c>
      <c r="B1625" t="s">
        <v>19</v>
      </c>
      <c r="C1625">
        <v>0</v>
      </c>
      <c r="D1625" t="s">
        <v>21</v>
      </c>
      <c r="E1625" t="s">
        <v>21</v>
      </c>
      <c r="F1625" t="s">
        <v>41</v>
      </c>
      <c r="G1625" s="2">
        <v>54</v>
      </c>
      <c r="H1625" t="s">
        <v>20</v>
      </c>
      <c r="I1625" t="s">
        <v>23</v>
      </c>
      <c r="J1625" t="s">
        <v>21</v>
      </c>
      <c r="K1625" t="s">
        <v>20</v>
      </c>
      <c r="L1625" t="s">
        <v>29</v>
      </c>
      <c r="M1625" t="s">
        <v>21</v>
      </c>
      <c r="N1625" t="s">
        <v>30</v>
      </c>
      <c r="O1625" s="1">
        <v>95.11</v>
      </c>
      <c r="P1625" s="1">
        <v>5152.51</v>
      </c>
      <c r="Q1625">
        <v>0</v>
      </c>
      <c r="R1625" t="s">
        <v>21</v>
      </c>
      <c r="S1625" t="str">
        <f>IF(ChurnData[[#This Row],[MonthlyCharges]]&lt;=30,"1. Up to 30",IF(ChurnData[[#This Row],[MonthlyCharges]]&lt;=50,"2. 31-50",IF(ChurnData[[#This Row],[MonthlyCharges]]&lt;=70,"3. 51-70",IF(ChurnData[[#This Row],[MonthlyCharges]]&lt;=90,"4. 71-90","5. Over 90"))))</f>
        <v>5. Over 90</v>
      </c>
      <c r="T1625" t="str">
        <f>IF(AND(ChurnData[[#This Row],[Contract]]="Month-to-month",ChurnData[[#This Row],[InternetService]]="Fiber optic",ChurnData[[#This Row],[TenureMonths]]&lt;=11),"High-risk","Other")</f>
        <v>Other</v>
      </c>
      <c r="U1625" t="str">
        <f>IF(ChurnData[[#This Row],[TenureMonths]]&lt;=11,"0-11",IF(ChurnData[[#This Row],[TenureMonths]]&lt;=23,"12-23",IF(ChurnData[[#This Row],[TenureMonths]]&lt;=35,"24-35",IF(ChurnData[[#This Row],[TenureMonths]]&lt;=47,"36-47",IF(ChurnData[[#This Row],[TenureMonths]]&lt;=59,"48-59","60-72")))))</f>
        <v>48-59</v>
      </c>
      <c r="V1625">
        <f>IF(ChurnData[[#This Row],[Churn]]="Yes",1,0)</f>
        <v>0</v>
      </c>
    </row>
    <row r="1626" spans="1:22" x14ac:dyDescent="0.35">
      <c r="A1626" t="s">
        <v>1674</v>
      </c>
      <c r="B1626" t="s">
        <v>36</v>
      </c>
      <c r="C1626">
        <v>0</v>
      </c>
      <c r="D1626" t="s">
        <v>21</v>
      </c>
      <c r="E1626" t="s">
        <v>20</v>
      </c>
      <c r="F1626" t="s">
        <v>49</v>
      </c>
      <c r="G1626" s="2">
        <v>21</v>
      </c>
      <c r="H1626" t="s">
        <v>20</v>
      </c>
      <c r="I1626" t="s">
        <v>23</v>
      </c>
      <c r="J1626" t="s">
        <v>20</v>
      </c>
      <c r="K1626" t="s">
        <v>21</v>
      </c>
      <c r="L1626" t="s">
        <v>33</v>
      </c>
      <c r="M1626" t="s">
        <v>20</v>
      </c>
      <c r="N1626" t="s">
        <v>30</v>
      </c>
      <c r="O1626" s="1">
        <v>79.569999999999993</v>
      </c>
      <c r="P1626" s="1">
        <v>1652.05</v>
      </c>
      <c r="Q1626">
        <v>2</v>
      </c>
      <c r="R1626" t="s">
        <v>21</v>
      </c>
      <c r="S1626" t="str">
        <f>IF(ChurnData[[#This Row],[MonthlyCharges]]&lt;=30,"1. Up to 30",IF(ChurnData[[#This Row],[MonthlyCharges]]&lt;=50,"2. 31-50",IF(ChurnData[[#This Row],[MonthlyCharges]]&lt;=70,"3. 51-70",IF(ChurnData[[#This Row],[MonthlyCharges]]&lt;=90,"4. 71-90","5. Over 90"))))</f>
        <v>4. 71-90</v>
      </c>
      <c r="T1626" t="str">
        <f>IF(AND(ChurnData[[#This Row],[Contract]]="Month-to-month",ChurnData[[#This Row],[InternetService]]="Fiber optic",ChurnData[[#This Row],[TenureMonths]]&lt;=11),"High-risk","Other")</f>
        <v>Other</v>
      </c>
      <c r="U1626" t="str">
        <f>IF(ChurnData[[#This Row],[TenureMonths]]&lt;=11,"0-11",IF(ChurnData[[#This Row],[TenureMonths]]&lt;=23,"12-23",IF(ChurnData[[#This Row],[TenureMonths]]&lt;=35,"24-35",IF(ChurnData[[#This Row],[TenureMonths]]&lt;=47,"36-47",IF(ChurnData[[#This Row],[TenureMonths]]&lt;=59,"48-59","60-72")))))</f>
        <v>12-23</v>
      </c>
      <c r="V1626">
        <f>IF(ChurnData[[#This Row],[Churn]]="Yes",1,0)</f>
        <v>0</v>
      </c>
    </row>
    <row r="1627" spans="1:22" x14ac:dyDescent="0.35">
      <c r="A1627" t="s">
        <v>1675</v>
      </c>
      <c r="B1627" t="s">
        <v>19</v>
      </c>
      <c r="C1627">
        <v>0</v>
      </c>
      <c r="D1627" t="s">
        <v>21</v>
      </c>
      <c r="E1627" t="s">
        <v>21</v>
      </c>
      <c r="F1627" t="s">
        <v>27</v>
      </c>
      <c r="G1627" s="2">
        <v>11</v>
      </c>
      <c r="H1627" t="s">
        <v>20</v>
      </c>
      <c r="I1627" t="s">
        <v>21</v>
      </c>
      <c r="J1627" t="s">
        <v>28</v>
      </c>
      <c r="K1627" t="s">
        <v>28</v>
      </c>
      <c r="L1627" t="s">
        <v>33</v>
      </c>
      <c r="M1627" t="s">
        <v>20</v>
      </c>
      <c r="N1627" t="s">
        <v>34</v>
      </c>
      <c r="O1627" s="1">
        <v>34.369999999999997</v>
      </c>
      <c r="P1627" s="1">
        <v>372.3</v>
      </c>
      <c r="Q1627">
        <v>3</v>
      </c>
      <c r="R1627" t="s">
        <v>20</v>
      </c>
      <c r="S1627" t="str">
        <f>IF(ChurnData[[#This Row],[MonthlyCharges]]&lt;=30,"1. Up to 30",IF(ChurnData[[#This Row],[MonthlyCharges]]&lt;=50,"2. 31-50",IF(ChurnData[[#This Row],[MonthlyCharges]]&lt;=70,"3. 51-70",IF(ChurnData[[#This Row],[MonthlyCharges]]&lt;=90,"4. 71-90","5. Over 90"))))</f>
        <v>2. 31-50</v>
      </c>
      <c r="T1627" t="str">
        <f>IF(AND(ChurnData[[#This Row],[Contract]]="Month-to-month",ChurnData[[#This Row],[InternetService]]="Fiber optic",ChurnData[[#This Row],[TenureMonths]]&lt;=11),"High-risk","Other")</f>
        <v>Other</v>
      </c>
      <c r="U1627" t="str">
        <f>IF(ChurnData[[#This Row],[TenureMonths]]&lt;=11,"0-11",IF(ChurnData[[#This Row],[TenureMonths]]&lt;=23,"12-23",IF(ChurnData[[#This Row],[TenureMonths]]&lt;=35,"24-35",IF(ChurnData[[#This Row],[TenureMonths]]&lt;=47,"36-47",IF(ChurnData[[#This Row],[TenureMonths]]&lt;=59,"48-59","60-72")))))</f>
        <v>0-11</v>
      </c>
      <c r="V1627">
        <f>IF(ChurnData[[#This Row],[Churn]]="Yes",1,0)</f>
        <v>1</v>
      </c>
    </row>
    <row r="1628" spans="1:22" x14ac:dyDescent="0.35">
      <c r="A1628" t="s">
        <v>1676</v>
      </c>
      <c r="B1628" t="s">
        <v>19</v>
      </c>
      <c r="C1628">
        <v>0</v>
      </c>
      <c r="D1628" t="s">
        <v>21</v>
      </c>
      <c r="E1628" t="s">
        <v>21</v>
      </c>
      <c r="F1628" t="s">
        <v>27</v>
      </c>
      <c r="G1628" s="2">
        <v>46</v>
      </c>
      <c r="H1628" t="s">
        <v>20</v>
      </c>
      <c r="I1628" t="s">
        <v>23</v>
      </c>
      <c r="J1628" t="s">
        <v>21</v>
      </c>
      <c r="K1628" t="s">
        <v>20</v>
      </c>
      <c r="L1628" t="s">
        <v>24</v>
      </c>
      <c r="M1628" t="s">
        <v>21</v>
      </c>
      <c r="N1628" t="s">
        <v>25</v>
      </c>
      <c r="O1628" s="1">
        <v>94.9</v>
      </c>
      <c r="P1628" s="1">
        <v>4491.79</v>
      </c>
      <c r="Q1628">
        <v>0</v>
      </c>
      <c r="R1628" t="s">
        <v>21</v>
      </c>
      <c r="S1628" t="str">
        <f>IF(ChurnData[[#This Row],[MonthlyCharges]]&lt;=30,"1. Up to 30",IF(ChurnData[[#This Row],[MonthlyCharges]]&lt;=50,"2. 31-50",IF(ChurnData[[#This Row],[MonthlyCharges]]&lt;=70,"3. 51-70",IF(ChurnData[[#This Row],[MonthlyCharges]]&lt;=90,"4. 71-90","5. Over 90"))))</f>
        <v>5. Over 90</v>
      </c>
      <c r="T1628" t="str">
        <f>IF(AND(ChurnData[[#This Row],[Contract]]="Month-to-month",ChurnData[[#This Row],[InternetService]]="Fiber optic",ChurnData[[#This Row],[TenureMonths]]&lt;=11),"High-risk","Other")</f>
        <v>Other</v>
      </c>
      <c r="U1628" t="str">
        <f>IF(ChurnData[[#This Row],[TenureMonths]]&lt;=11,"0-11",IF(ChurnData[[#This Row],[TenureMonths]]&lt;=23,"12-23",IF(ChurnData[[#This Row],[TenureMonths]]&lt;=35,"24-35",IF(ChurnData[[#This Row],[TenureMonths]]&lt;=47,"36-47",IF(ChurnData[[#This Row],[TenureMonths]]&lt;=59,"48-59","60-72")))))</f>
        <v>36-47</v>
      </c>
      <c r="V1628">
        <f>IF(ChurnData[[#This Row],[Churn]]="Yes",1,0)</f>
        <v>0</v>
      </c>
    </row>
    <row r="1629" spans="1:22" x14ac:dyDescent="0.35">
      <c r="A1629" t="s">
        <v>1677</v>
      </c>
      <c r="B1629" t="s">
        <v>36</v>
      </c>
      <c r="C1629">
        <v>0</v>
      </c>
      <c r="D1629" t="s">
        <v>20</v>
      </c>
      <c r="E1629" t="s">
        <v>20</v>
      </c>
      <c r="F1629" t="s">
        <v>37</v>
      </c>
      <c r="G1629" s="2">
        <v>28</v>
      </c>
      <c r="H1629" t="s">
        <v>20</v>
      </c>
      <c r="I1629" t="s">
        <v>23</v>
      </c>
      <c r="J1629" t="s">
        <v>20</v>
      </c>
      <c r="K1629" t="s">
        <v>20</v>
      </c>
      <c r="L1629" t="s">
        <v>29</v>
      </c>
      <c r="M1629" t="s">
        <v>21</v>
      </c>
      <c r="N1629" t="s">
        <v>30</v>
      </c>
      <c r="O1629" s="1">
        <v>84.15</v>
      </c>
      <c r="P1629" s="1">
        <v>2291.16</v>
      </c>
      <c r="Q1629">
        <v>0</v>
      </c>
      <c r="R1629" t="s">
        <v>20</v>
      </c>
      <c r="S1629" t="str">
        <f>IF(ChurnData[[#This Row],[MonthlyCharges]]&lt;=30,"1. Up to 30",IF(ChurnData[[#This Row],[MonthlyCharges]]&lt;=50,"2. 31-50",IF(ChurnData[[#This Row],[MonthlyCharges]]&lt;=70,"3. 51-70",IF(ChurnData[[#This Row],[MonthlyCharges]]&lt;=90,"4. 71-90","5. Over 90"))))</f>
        <v>4. 71-90</v>
      </c>
      <c r="T1629" t="str">
        <f>IF(AND(ChurnData[[#This Row],[Contract]]="Month-to-month",ChurnData[[#This Row],[InternetService]]="Fiber optic",ChurnData[[#This Row],[TenureMonths]]&lt;=11),"High-risk","Other")</f>
        <v>Other</v>
      </c>
      <c r="U1629" t="str">
        <f>IF(ChurnData[[#This Row],[TenureMonths]]&lt;=11,"0-11",IF(ChurnData[[#This Row],[TenureMonths]]&lt;=23,"12-23",IF(ChurnData[[#This Row],[TenureMonths]]&lt;=35,"24-35",IF(ChurnData[[#This Row],[TenureMonths]]&lt;=47,"36-47",IF(ChurnData[[#This Row],[TenureMonths]]&lt;=59,"48-59","60-72")))))</f>
        <v>24-35</v>
      </c>
      <c r="V1629">
        <f>IF(ChurnData[[#This Row],[Churn]]="Yes",1,0)</f>
        <v>1</v>
      </c>
    </row>
    <row r="1630" spans="1:22" x14ac:dyDescent="0.35">
      <c r="A1630" t="s">
        <v>1678</v>
      </c>
      <c r="B1630" t="s">
        <v>36</v>
      </c>
      <c r="C1630">
        <v>0</v>
      </c>
      <c r="D1630" t="s">
        <v>20</v>
      </c>
      <c r="E1630" t="s">
        <v>20</v>
      </c>
      <c r="F1630" t="s">
        <v>45</v>
      </c>
      <c r="G1630" s="2">
        <v>6</v>
      </c>
      <c r="H1630" t="s">
        <v>20</v>
      </c>
      <c r="I1630" t="s">
        <v>21</v>
      </c>
      <c r="J1630" t="s">
        <v>28</v>
      </c>
      <c r="K1630" t="s">
        <v>28</v>
      </c>
      <c r="L1630" t="s">
        <v>33</v>
      </c>
      <c r="M1630" t="s">
        <v>21</v>
      </c>
      <c r="N1630" t="s">
        <v>30</v>
      </c>
      <c r="O1630" s="1">
        <v>22.38</v>
      </c>
      <c r="P1630" s="1">
        <v>132.99</v>
      </c>
      <c r="Q1630">
        <v>0</v>
      </c>
      <c r="R1630" t="s">
        <v>20</v>
      </c>
      <c r="S1630" t="str">
        <f>IF(ChurnData[[#This Row],[MonthlyCharges]]&lt;=30,"1. Up to 30",IF(ChurnData[[#This Row],[MonthlyCharges]]&lt;=50,"2. 31-50",IF(ChurnData[[#This Row],[MonthlyCharges]]&lt;=70,"3. 51-70",IF(ChurnData[[#This Row],[MonthlyCharges]]&lt;=90,"4. 71-90","5. Over 90"))))</f>
        <v>1. Up to 30</v>
      </c>
      <c r="T1630" t="str">
        <f>IF(AND(ChurnData[[#This Row],[Contract]]="Month-to-month",ChurnData[[#This Row],[InternetService]]="Fiber optic",ChurnData[[#This Row],[TenureMonths]]&lt;=11),"High-risk","Other")</f>
        <v>Other</v>
      </c>
      <c r="U1630" t="str">
        <f>IF(ChurnData[[#This Row],[TenureMonths]]&lt;=11,"0-11",IF(ChurnData[[#This Row],[TenureMonths]]&lt;=23,"12-23",IF(ChurnData[[#This Row],[TenureMonths]]&lt;=35,"24-35",IF(ChurnData[[#This Row],[TenureMonths]]&lt;=47,"36-47",IF(ChurnData[[#This Row],[TenureMonths]]&lt;=59,"48-59","60-72")))))</f>
        <v>0-11</v>
      </c>
      <c r="V1630">
        <f>IF(ChurnData[[#This Row],[Churn]]="Yes",1,0)</f>
        <v>1</v>
      </c>
    </row>
    <row r="1631" spans="1:22" x14ac:dyDescent="0.35">
      <c r="A1631" t="s">
        <v>1680</v>
      </c>
      <c r="B1631" t="s">
        <v>19</v>
      </c>
      <c r="C1631">
        <v>0</v>
      </c>
      <c r="D1631" t="s">
        <v>20</v>
      </c>
      <c r="E1631" t="s">
        <v>21</v>
      </c>
      <c r="F1631" t="s">
        <v>45</v>
      </c>
      <c r="G1631" s="2">
        <v>24</v>
      </c>
      <c r="H1631" t="s">
        <v>20</v>
      </c>
      <c r="I1631" t="s">
        <v>23</v>
      </c>
      <c r="J1631" t="s">
        <v>20</v>
      </c>
      <c r="K1631" t="s">
        <v>20</v>
      </c>
      <c r="L1631" t="s">
        <v>24</v>
      </c>
      <c r="M1631" t="s">
        <v>21</v>
      </c>
      <c r="N1631" t="s">
        <v>43</v>
      </c>
      <c r="O1631" s="1">
        <v>99.71</v>
      </c>
      <c r="P1631" s="1">
        <v>2336.13</v>
      </c>
      <c r="Q1631">
        <v>3</v>
      </c>
      <c r="R1631" t="s">
        <v>21</v>
      </c>
      <c r="S1631" t="str">
        <f>IF(ChurnData[[#This Row],[MonthlyCharges]]&lt;=30,"1. Up to 30",IF(ChurnData[[#This Row],[MonthlyCharges]]&lt;=50,"2. 31-50",IF(ChurnData[[#This Row],[MonthlyCharges]]&lt;=70,"3. 51-70",IF(ChurnData[[#This Row],[MonthlyCharges]]&lt;=90,"4. 71-90","5. Over 90"))))</f>
        <v>5. Over 90</v>
      </c>
      <c r="T1631" t="str">
        <f>IF(AND(ChurnData[[#This Row],[Contract]]="Month-to-month",ChurnData[[#This Row],[InternetService]]="Fiber optic",ChurnData[[#This Row],[TenureMonths]]&lt;=11),"High-risk","Other")</f>
        <v>Other</v>
      </c>
      <c r="U1631" t="str">
        <f>IF(ChurnData[[#This Row],[TenureMonths]]&lt;=11,"0-11",IF(ChurnData[[#This Row],[TenureMonths]]&lt;=23,"12-23",IF(ChurnData[[#This Row],[TenureMonths]]&lt;=35,"24-35",IF(ChurnData[[#This Row],[TenureMonths]]&lt;=47,"36-47",IF(ChurnData[[#This Row],[TenureMonths]]&lt;=59,"48-59","60-72")))))</f>
        <v>24-35</v>
      </c>
      <c r="V1631">
        <f>IF(ChurnData[[#This Row],[Churn]]="Yes",1,0)</f>
        <v>0</v>
      </c>
    </row>
    <row r="1632" spans="1:22" x14ac:dyDescent="0.35">
      <c r="A1632" t="s">
        <v>1681</v>
      </c>
      <c r="B1632" t="s">
        <v>19</v>
      </c>
      <c r="C1632">
        <v>0</v>
      </c>
      <c r="D1632" t="s">
        <v>20</v>
      </c>
      <c r="E1632" t="s">
        <v>21</v>
      </c>
      <c r="F1632" t="s">
        <v>47</v>
      </c>
      <c r="G1632" s="2">
        <v>2</v>
      </c>
      <c r="H1632" t="s">
        <v>20</v>
      </c>
      <c r="I1632" t="s">
        <v>21</v>
      </c>
      <c r="J1632" t="s">
        <v>28</v>
      </c>
      <c r="K1632" t="s">
        <v>28</v>
      </c>
      <c r="L1632" t="s">
        <v>33</v>
      </c>
      <c r="M1632" t="s">
        <v>21</v>
      </c>
      <c r="N1632" t="s">
        <v>34</v>
      </c>
      <c r="O1632" s="1">
        <v>31.98</v>
      </c>
      <c r="P1632" s="1">
        <v>65.69</v>
      </c>
      <c r="Q1632">
        <v>0</v>
      </c>
      <c r="R1632" t="s">
        <v>20</v>
      </c>
      <c r="S1632" t="str">
        <f>IF(ChurnData[[#This Row],[MonthlyCharges]]&lt;=30,"1. Up to 30",IF(ChurnData[[#This Row],[MonthlyCharges]]&lt;=50,"2. 31-50",IF(ChurnData[[#This Row],[MonthlyCharges]]&lt;=70,"3. 51-70",IF(ChurnData[[#This Row],[MonthlyCharges]]&lt;=90,"4. 71-90","5. Over 90"))))</f>
        <v>2. 31-50</v>
      </c>
      <c r="T1632" t="str">
        <f>IF(AND(ChurnData[[#This Row],[Contract]]="Month-to-month",ChurnData[[#This Row],[InternetService]]="Fiber optic",ChurnData[[#This Row],[TenureMonths]]&lt;=11),"High-risk","Other")</f>
        <v>Other</v>
      </c>
      <c r="U1632" t="str">
        <f>IF(ChurnData[[#This Row],[TenureMonths]]&lt;=11,"0-11",IF(ChurnData[[#This Row],[TenureMonths]]&lt;=23,"12-23",IF(ChurnData[[#This Row],[TenureMonths]]&lt;=35,"24-35",IF(ChurnData[[#This Row],[TenureMonths]]&lt;=47,"36-47",IF(ChurnData[[#This Row],[TenureMonths]]&lt;=59,"48-59","60-72")))))</f>
        <v>0-11</v>
      </c>
      <c r="V1632">
        <f>IF(ChurnData[[#This Row],[Churn]]="Yes",1,0)</f>
        <v>1</v>
      </c>
    </row>
    <row r="1633" spans="1:22" x14ac:dyDescent="0.35">
      <c r="A1633" t="s">
        <v>1682</v>
      </c>
      <c r="B1633" t="s">
        <v>36</v>
      </c>
      <c r="C1633">
        <v>0</v>
      </c>
      <c r="D1633" t="s">
        <v>21</v>
      </c>
      <c r="E1633" t="s">
        <v>21</v>
      </c>
      <c r="F1633" t="s">
        <v>45</v>
      </c>
      <c r="G1633" s="2">
        <v>19</v>
      </c>
      <c r="H1633" t="s">
        <v>20</v>
      </c>
      <c r="I1633" t="s">
        <v>23</v>
      </c>
      <c r="J1633" t="s">
        <v>20</v>
      </c>
      <c r="K1633" t="s">
        <v>21</v>
      </c>
      <c r="L1633" t="s">
        <v>33</v>
      </c>
      <c r="M1633" t="s">
        <v>20</v>
      </c>
      <c r="N1633" t="s">
        <v>34</v>
      </c>
      <c r="O1633" s="1">
        <v>92.08</v>
      </c>
      <c r="P1633" s="1">
        <v>1801.9</v>
      </c>
      <c r="Q1633">
        <v>4</v>
      </c>
      <c r="R1633" t="s">
        <v>20</v>
      </c>
      <c r="S1633" t="str">
        <f>IF(ChurnData[[#This Row],[MonthlyCharges]]&lt;=30,"1. Up to 30",IF(ChurnData[[#This Row],[MonthlyCharges]]&lt;=50,"2. 31-50",IF(ChurnData[[#This Row],[MonthlyCharges]]&lt;=70,"3. 51-70",IF(ChurnData[[#This Row],[MonthlyCharges]]&lt;=90,"4. 71-90","5. Over 90"))))</f>
        <v>5. Over 90</v>
      </c>
      <c r="T1633" t="str">
        <f>IF(AND(ChurnData[[#This Row],[Contract]]="Month-to-month",ChurnData[[#This Row],[InternetService]]="Fiber optic",ChurnData[[#This Row],[TenureMonths]]&lt;=11),"High-risk","Other")</f>
        <v>Other</v>
      </c>
      <c r="U1633" t="str">
        <f>IF(ChurnData[[#This Row],[TenureMonths]]&lt;=11,"0-11",IF(ChurnData[[#This Row],[TenureMonths]]&lt;=23,"12-23",IF(ChurnData[[#This Row],[TenureMonths]]&lt;=35,"24-35",IF(ChurnData[[#This Row],[TenureMonths]]&lt;=47,"36-47",IF(ChurnData[[#This Row],[TenureMonths]]&lt;=59,"48-59","60-72")))))</f>
        <v>12-23</v>
      </c>
      <c r="V1633">
        <f>IF(ChurnData[[#This Row],[Churn]]="Yes",1,0)</f>
        <v>1</v>
      </c>
    </row>
    <row r="1634" spans="1:22" x14ac:dyDescent="0.35">
      <c r="A1634" t="s">
        <v>1683</v>
      </c>
      <c r="B1634" t="s">
        <v>19</v>
      </c>
      <c r="C1634">
        <v>0</v>
      </c>
      <c r="D1634" t="s">
        <v>21</v>
      </c>
      <c r="E1634" t="s">
        <v>21</v>
      </c>
      <c r="F1634" t="s">
        <v>75</v>
      </c>
      <c r="G1634" s="2">
        <v>60</v>
      </c>
      <c r="H1634" t="s">
        <v>20</v>
      </c>
      <c r="I1634" t="s">
        <v>32</v>
      </c>
      <c r="J1634" t="s">
        <v>21</v>
      </c>
      <c r="K1634" t="s">
        <v>21</v>
      </c>
      <c r="L1634" t="s">
        <v>33</v>
      </c>
      <c r="M1634" t="s">
        <v>21</v>
      </c>
      <c r="N1634" t="s">
        <v>34</v>
      </c>
      <c r="O1634" s="1">
        <v>56.29</v>
      </c>
      <c r="P1634" s="1">
        <v>3431.28</v>
      </c>
      <c r="Q1634">
        <v>3</v>
      </c>
      <c r="R1634" t="s">
        <v>20</v>
      </c>
      <c r="S1634" t="str">
        <f>IF(ChurnData[[#This Row],[MonthlyCharges]]&lt;=30,"1. Up to 30",IF(ChurnData[[#This Row],[MonthlyCharges]]&lt;=50,"2. 31-50",IF(ChurnData[[#This Row],[MonthlyCharges]]&lt;=70,"3. 51-70",IF(ChurnData[[#This Row],[MonthlyCharges]]&lt;=90,"4. 71-90","5. Over 90"))))</f>
        <v>3. 51-70</v>
      </c>
      <c r="T1634" t="str">
        <f>IF(AND(ChurnData[[#This Row],[Contract]]="Month-to-month",ChurnData[[#This Row],[InternetService]]="Fiber optic",ChurnData[[#This Row],[TenureMonths]]&lt;=11),"High-risk","Other")</f>
        <v>Other</v>
      </c>
      <c r="U1634" t="str">
        <f>IF(ChurnData[[#This Row],[TenureMonths]]&lt;=11,"0-11",IF(ChurnData[[#This Row],[TenureMonths]]&lt;=23,"12-23",IF(ChurnData[[#This Row],[TenureMonths]]&lt;=35,"24-35",IF(ChurnData[[#This Row],[TenureMonths]]&lt;=47,"36-47",IF(ChurnData[[#This Row],[TenureMonths]]&lt;=59,"48-59","60-72")))))</f>
        <v>60-72</v>
      </c>
      <c r="V1634">
        <f>IF(ChurnData[[#This Row],[Churn]]="Yes",1,0)</f>
        <v>1</v>
      </c>
    </row>
    <row r="1635" spans="1:22" x14ac:dyDescent="0.35">
      <c r="A1635" t="s">
        <v>1684</v>
      </c>
      <c r="B1635" t="s">
        <v>19</v>
      </c>
      <c r="C1635">
        <v>1</v>
      </c>
      <c r="D1635" t="s">
        <v>21</v>
      </c>
      <c r="E1635" t="s">
        <v>20</v>
      </c>
      <c r="F1635" t="s">
        <v>39</v>
      </c>
      <c r="G1635" s="2">
        <v>13</v>
      </c>
      <c r="H1635" t="s">
        <v>21</v>
      </c>
      <c r="I1635" t="s">
        <v>23</v>
      </c>
      <c r="J1635" t="s">
        <v>20</v>
      </c>
      <c r="K1635" t="s">
        <v>21</v>
      </c>
      <c r="L1635" t="s">
        <v>33</v>
      </c>
      <c r="M1635" t="s">
        <v>20</v>
      </c>
      <c r="N1635" t="s">
        <v>30</v>
      </c>
      <c r="O1635" s="1">
        <v>74.900000000000006</v>
      </c>
      <c r="P1635" s="1">
        <v>959.37</v>
      </c>
      <c r="Q1635">
        <v>4</v>
      </c>
      <c r="R1635" t="s">
        <v>20</v>
      </c>
      <c r="S1635" t="str">
        <f>IF(ChurnData[[#This Row],[MonthlyCharges]]&lt;=30,"1. Up to 30",IF(ChurnData[[#This Row],[MonthlyCharges]]&lt;=50,"2. 31-50",IF(ChurnData[[#This Row],[MonthlyCharges]]&lt;=70,"3. 51-70",IF(ChurnData[[#This Row],[MonthlyCharges]]&lt;=90,"4. 71-90","5. Over 90"))))</f>
        <v>4. 71-90</v>
      </c>
      <c r="T1635" t="str">
        <f>IF(AND(ChurnData[[#This Row],[Contract]]="Month-to-month",ChurnData[[#This Row],[InternetService]]="Fiber optic",ChurnData[[#This Row],[TenureMonths]]&lt;=11),"High-risk","Other")</f>
        <v>Other</v>
      </c>
      <c r="U1635" t="str">
        <f>IF(ChurnData[[#This Row],[TenureMonths]]&lt;=11,"0-11",IF(ChurnData[[#This Row],[TenureMonths]]&lt;=23,"12-23",IF(ChurnData[[#This Row],[TenureMonths]]&lt;=35,"24-35",IF(ChurnData[[#This Row],[TenureMonths]]&lt;=47,"36-47",IF(ChurnData[[#This Row],[TenureMonths]]&lt;=59,"48-59","60-72")))))</f>
        <v>12-23</v>
      </c>
      <c r="V1635">
        <f>IF(ChurnData[[#This Row],[Churn]]="Yes",1,0)</f>
        <v>1</v>
      </c>
    </row>
    <row r="1636" spans="1:22" x14ac:dyDescent="0.35">
      <c r="A1636" t="s">
        <v>1685</v>
      </c>
      <c r="B1636" t="s">
        <v>36</v>
      </c>
      <c r="C1636">
        <v>0</v>
      </c>
      <c r="D1636" t="s">
        <v>20</v>
      </c>
      <c r="E1636" t="s">
        <v>20</v>
      </c>
      <c r="F1636" t="s">
        <v>45</v>
      </c>
      <c r="G1636" s="2">
        <v>18</v>
      </c>
      <c r="H1636" t="s">
        <v>21</v>
      </c>
      <c r="I1636" t="s">
        <v>23</v>
      </c>
      <c r="J1636" t="s">
        <v>21</v>
      </c>
      <c r="K1636" t="s">
        <v>20</v>
      </c>
      <c r="L1636" t="s">
        <v>33</v>
      </c>
      <c r="M1636" t="s">
        <v>21</v>
      </c>
      <c r="N1636" t="s">
        <v>43</v>
      </c>
      <c r="O1636" s="1">
        <v>86.96</v>
      </c>
      <c r="P1636" s="1">
        <v>1541.39</v>
      </c>
      <c r="Q1636">
        <v>2</v>
      </c>
      <c r="R1636" t="s">
        <v>21</v>
      </c>
      <c r="S1636" t="str">
        <f>IF(ChurnData[[#This Row],[MonthlyCharges]]&lt;=30,"1. Up to 30",IF(ChurnData[[#This Row],[MonthlyCharges]]&lt;=50,"2. 31-50",IF(ChurnData[[#This Row],[MonthlyCharges]]&lt;=70,"3. 51-70",IF(ChurnData[[#This Row],[MonthlyCharges]]&lt;=90,"4. 71-90","5. Over 90"))))</f>
        <v>4. 71-90</v>
      </c>
      <c r="T1636" t="str">
        <f>IF(AND(ChurnData[[#This Row],[Contract]]="Month-to-month",ChurnData[[#This Row],[InternetService]]="Fiber optic",ChurnData[[#This Row],[TenureMonths]]&lt;=11),"High-risk","Other")</f>
        <v>Other</v>
      </c>
      <c r="U1636" t="str">
        <f>IF(ChurnData[[#This Row],[TenureMonths]]&lt;=11,"0-11",IF(ChurnData[[#This Row],[TenureMonths]]&lt;=23,"12-23",IF(ChurnData[[#This Row],[TenureMonths]]&lt;=35,"24-35",IF(ChurnData[[#This Row],[TenureMonths]]&lt;=47,"36-47",IF(ChurnData[[#This Row],[TenureMonths]]&lt;=59,"48-59","60-72")))))</f>
        <v>12-23</v>
      </c>
      <c r="V1636">
        <f>IF(ChurnData[[#This Row],[Churn]]="Yes",1,0)</f>
        <v>0</v>
      </c>
    </row>
    <row r="1637" spans="1:22" x14ac:dyDescent="0.35">
      <c r="A1637" t="s">
        <v>1686</v>
      </c>
      <c r="B1637" t="s">
        <v>36</v>
      </c>
      <c r="C1637">
        <v>0</v>
      </c>
      <c r="D1637" t="s">
        <v>21</v>
      </c>
      <c r="E1637" t="s">
        <v>21</v>
      </c>
      <c r="F1637" t="s">
        <v>75</v>
      </c>
      <c r="G1637" s="2">
        <v>39</v>
      </c>
      <c r="H1637" t="s">
        <v>20</v>
      </c>
      <c r="I1637" t="s">
        <v>23</v>
      </c>
      <c r="J1637" t="s">
        <v>21</v>
      </c>
      <c r="K1637" t="s">
        <v>21</v>
      </c>
      <c r="L1637" t="s">
        <v>33</v>
      </c>
      <c r="M1637" t="s">
        <v>20</v>
      </c>
      <c r="N1637" t="s">
        <v>34</v>
      </c>
      <c r="O1637" s="1">
        <v>92.04</v>
      </c>
      <c r="P1637" s="1">
        <v>3486.38</v>
      </c>
      <c r="Q1637">
        <v>1</v>
      </c>
      <c r="R1637" t="s">
        <v>21</v>
      </c>
      <c r="S1637" t="str">
        <f>IF(ChurnData[[#This Row],[MonthlyCharges]]&lt;=30,"1. Up to 30",IF(ChurnData[[#This Row],[MonthlyCharges]]&lt;=50,"2. 31-50",IF(ChurnData[[#This Row],[MonthlyCharges]]&lt;=70,"3. 51-70",IF(ChurnData[[#This Row],[MonthlyCharges]]&lt;=90,"4. 71-90","5. Over 90"))))</f>
        <v>5. Over 90</v>
      </c>
      <c r="T1637" t="str">
        <f>IF(AND(ChurnData[[#This Row],[Contract]]="Month-to-month",ChurnData[[#This Row],[InternetService]]="Fiber optic",ChurnData[[#This Row],[TenureMonths]]&lt;=11),"High-risk","Other")</f>
        <v>Other</v>
      </c>
      <c r="U1637" t="str">
        <f>IF(ChurnData[[#This Row],[TenureMonths]]&lt;=11,"0-11",IF(ChurnData[[#This Row],[TenureMonths]]&lt;=23,"12-23",IF(ChurnData[[#This Row],[TenureMonths]]&lt;=35,"24-35",IF(ChurnData[[#This Row],[TenureMonths]]&lt;=47,"36-47",IF(ChurnData[[#This Row],[TenureMonths]]&lt;=59,"48-59","60-72")))))</f>
        <v>36-47</v>
      </c>
      <c r="V1637">
        <f>IF(ChurnData[[#This Row],[Churn]]="Yes",1,0)</f>
        <v>0</v>
      </c>
    </row>
    <row r="1638" spans="1:22" x14ac:dyDescent="0.35">
      <c r="A1638" t="s">
        <v>1687</v>
      </c>
      <c r="B1638" t="s">
        <v>19</v>
      </c>
      <c r="C1638">
        <v>0</v>
      </c>
      <c r="D1638" t="s">
        <v>20</v>
      </c>
      <c r="E1638" t="s">
        <v>21</v>
      </c>
      <c r="F1638" t="s">
        <v>22</v>
      </c>
      <c r="G1638" s="2">
        <v>35</v>
      </c>
      <c r="H1638" t="s">
        <v>20</v>
      </c>
      <c r="I1638" t="s">
        <v>21</v>
      </c>
      <c r="J1638" t="s">
        <v>28</v>
      </c>
      <c r="K1638" t="s">
        <v>28</v>
      </c>
      <c r="L1638" t="s">
        <v>33</v>
      </c>
      <c r="M1638" t="s">
        <v>21</v>
      </c>
      <c r="N1638" t="s">
        <v>25</v>
      </c>
      <c r="O1638" s="1">
        <v>21.76</v>
      </c>
      <c r="P1638" s="1">
        <v>741.13</v>
      </c>
      <c r="Q1638">
        <v>1</v>
      </c>
      <c r="R1638" t="s">
        <v>21</v>
      </c>
      <c r="S1638" t="str">
        <f>IF(ChurnData[[#This Row],[MonthlyCharges]]&lt;=30,"1. Up to 30",IF(ChurnData[[#This Row],[MonthlyCharges]]&lt;=50,"2. 31-50",IF(ChurnData[[#This Row],[MonthlyCharges]]&lt;=70,"3. 51-70",IF(ChurnData[[#This Row],[MonthlyCharges]]&lt;=90,"4. 71-90","5. Over 90"))))</f>
        <v>1. Up to 30</v>
      </c>
      <c r="T1638" t="str">
        <f>IF(AND(ChurnData[[#This Row],[Contract]]="Month-to-month",ChurnData[[#This Row],[InternetService]]="Fiber optic",ChurnData[[#This Row],[TenureMonths]]&lt;=11),"High-risk","Other")</f>
        <v>Other</v>
      </c>
      <c r="U1638" t="str">
        <f>IF(ChurnData[[#This Row],[TenureMonths]]&lt;=11,"0-11",IF(ChurnData[[#This Row],[TenureMonths]]&lt;=23,"12-23",IF(ChurnData[[#This Row],[TenureMonths]]&lt;=35,"24-35",IF(ChurnData[[#This Row],[TenureMonths]]&lt;=47,"36-47",IF(ChurnData[[#This Row],[TenureMonths]]&lt;=59,"48-59","60-72")))))</f>
        <v>24-35</v>
      </c>
      <c r="V1638">
        <f>IF(ChurnData[[#This Row],[Churn]]="Yes",1,0)</f>
        <v>0</v>
      </c>
    </row>
    <row r="1639" spans="1:22" x14ac:dyDescent="0.35">
      <c r="A1639" t="s">
        <v>1688</v>
      </c>
      <c r="B1639" t="s">
        <v>19</v>
      </c>
      <c r="C1639">
        <v>0</v>
      </c>
      <c r="D1639" t="s">
        <v>21</v>
      </c>
      <c r="E1639" t="s">
        <v>21</v>
      </c>
      <c r="F1639" t="s">
        <v>37</v>
      </c>
      <c r="G1639" s="2">
        <v>9</v>
      </c>
      <c r="H1639" t="s">
        <v>20</v>
      </c>
      <c r="I1639" t="s">
        <v>21</v>
      </c>
      <c r="J1639" t="s">
        <v>28</v>
      </c>
      <c r="K1639" t="s">
        <v>28</v>
      </c>
      <c r="L1639" t="s">
        <v>33</v>
      </c>
      <c r="M1639" t="s">
        <v>20</v>
      </c>
      <c r="N1639" t="s">
        <v>30</v>
      </c>
      <c r="O1639" s="1">
        <v>30.05</v>
      </c>
      <c r="P1639" s="1">
        <v>271.7</v>
      </c>
      <c r="Q1639">
        <v>1</v>
      </c>
      <c r="R1639" t="s">
        <v>20</v>
      </c>
      <c r="S1639" t="str">
        <f>IF(ChurnData[[#This Row],[MonthlyCharges]]&lt;=30,"1. Up to 30",IF(ChurnData[[#This Row],[MonthlyCharges]]&lt;=50,"2. 31-50",IF(ChurnData[[#This Row],[MonthlyCharges]]&lt;=70,"3. 51-70",IF(ChurnData[[#This Row],[MonthlyCharges]]&lt;=90,"4. 71-90","5. Over 90"))))</f>
        <v>2. 31-50</v>
      </c>
      <c r="T1639" t="str">
        <f>IF(AND(ChurnData[[#This Row],[Contract]]="Month-to-month",ChurnData[[#This Row],[InternetService]]="Fiber optic",ChurnData[[#This Row],[TenureMonths]]&lt;=11),"High-risk","Other")</f>
        <v>Other</v>
      </c>
      <c r="U1639" t="str">
        <f>IF(ChurnData[[#This Row],[TenureMonths]]&lt;=11,"0-11",IF(ChurnData[[#This Row],[TenureMonths]]&lt;=23,"12-23",IF(ChurnData[[#This Row],[TenureMonths]]&lt;=35,"24-35",IF(ChurnData[[#This Row],[TenureMonths]]&lt;=47,"36-47",IF(ChurnData[[#This Row],[TenureMonths]]&lt;=59,"48-59","60-72")))))</f>
        <v>0-11</v>
      </c>
      <c r="V1639">
        <f>IF(ChurnData[[#This Row],[Churn]]="Yes",1,0)</f>
        <v>1</v>
      </c>
    </row>
    <row r="1640" spans="1:22" x14ac:dyDescent="0.35">
      <c r="A1640" t="s">
        <v>1689</v>
      </c>
      <c r="B1640" t="s">
        <v>19</v>
      </c>
      <c r="C1640">
        <v>0</v>
      </c>
      <c r="D1640" t="s">
        <v>20</v>
      </c>
      <c r="E1640" t="s">
        <v>20</v>
      </c>
      <c r="F1640" t="s">
        <v>45</v>
      </c>
      <c r="G1640" s="2">
        <v>4</v>
      </c>
      <c r="H1640" t="s">
        <v>20</v>
      </c>
      <c r="I1640" t="s">
        <v>23</v>
      </c>
      <c r="J1640" t="s">
        <v>20</v>
      </c>
      <c r="K1640" t="s">
        <v>21</v>
      </c>
      <c r="L1640" t="s">
        <v>33</v>
      </c>
      <c r="M1640" t="s">
        <v>20</v>
      </c>
      <c r="N1640" t="s">
        <v>25</v>
      </c>
      <c r="O1640" s="1">
        <v>97.14</v>
      </c>
      <c r="P1640" s="1">
        <v>0</v>
      </c>
      <c r="Q1640">
        <v>4</v>
      </c>
      <c r="R1640" t="s">
        <v>20</v>
      </c>
      <c r="S1640" t="str">
        <f>IF(ChurnData[[#This Row],[MonthlyCharges]]&lt;=30,"1. Up to 30",IF(ChurnData[[#This Row],[MonthlyCharges]]&lt;=50,"2. 31-50",IF(ChurnData[[#This Row],[MonthlyCharges]]&lt;=70,"3. 51-70",IF(ChurnData[[#This Row],[MonthlyCharges]]&lt;=90,"4. 71-90","5. Over 90"))))</f>
        <v>5. Over 90</v>
      </c>
      <c r="T1640" t="str">
        <f>IF(AND(ChurnData[[#This Row],[Contract]]="Month-to-month",ChurnData[[#This Row],[InternetService]]="Fiber optic",ChurnData[[#This Row],[TenureMonths]]&lt;=11),"High-risk","Other")</f>
        <v>High-risk</v>
      </c>
      <c r="U1640" t="str">
        <f>IF(ChurnData[[#This Row],[TenureMonths]]&lt;=11,"0-11",IF(ChurnData[[#This Row],[TenureMonths]]&lt;=23,"12-23",IF(ChurnData[[#This Row],[TenureMonths]]&lt;=35,"24-35",IF(ChurnData[[#This Row],[TenureMonths]]&lt;=47,"36-47",IF(ChurnData[[#This Row],[TenureMonths]]&lt;=59,"48-59","60-72")))))</f>
        <v>0-11</v>
      </c>
      <c r="V1640">
        <f>IF(ChurnData[[#This Row],[Churn]]="Yes",1,0)</f>
        <v>1</v>
      </c>
    </row>
    <row r="1641" spans="1:22" x14ac:dyDescent="0.35">
      <c r="A1641" t="s">
        <v>1690</v>
      </c>
      <c r="B1641" t="s">
        <v>19</v>
      </c>
      <c r="C1641">
        <v>0</v>
      </c>
      <c r="D1641" t="s">
        <v>21</v>
      </c>
      <c r="E1641" t="s">
        <v>21</v>
      </c>
      <c r="F1641" t="s">
        <v>27</v>
      </c>
      <c r="G1641" s="2">
        <v>40</v>
      </c>
      <c r="H1641" t="s">
        <v>20</v>
      </c>
      <c r="I1641" t="s">
        <v>32</v>
      </c>
      <c r="J1641" t="s">
        <v>20</v>
      </c>
      <c r="K1641" t="s">
        <v>20</v>
      </c>
      <c r="L1641" t="s">
        <v>33</v>
      </c>
      <c r="M1641" t="s">
        <v>20</v>
      </c>
      <c r="N1641" t="s">
        <v>34</v>
      </c>
      <c r="O1641" s="1">
        <v>53.1</v>
      </c>
      <c r="P1641" s="1">
        <v>2179.2399999999998</v>
      </c>
      <c r="Q1641">
        <v>1</v>
      </c>
      <c r="R1641" t="s">
        <v>21</v>
      </c>
      <c r="S1641" t="str">
        <f>IF(ChurnData[[#This Row],[MonthlyCharges]]&lt;=30,"1. Up to 30",IF(ChurnData[[#This Row],[MonthlyCharges]]&lt;=50,"2. 31-50",IF(ChurnData[[#This Row],[MonthlyCharges]]&lt;=70,"3. 51-70",IF(ChurnData[[#This Row],[MonthlyCharges]]&lt;=90,"4. 71-90","5. Over 90"))))</f>
        <v>3. 51-70</v>
      </c>
      <c r="T1641" t="str">
        <f>IF(AND(ChurnData[[#This Row],[Contract]]="Month-to-month",ChurnData[[#This Row],[InternetService]]="Fiber optic",ChurnData[[#This Row],[TenureMonths]]&lt;=11),"High-risk","Other")</f>
        <v>Other</v>
      </c>
      <c r="U1641" t="str">
        <f>IF(ChurnData[[#This Row],[TenureMonths]]&lt;=11,"0-11",IF(ChurnData[[#This Row],[TenureMonths]]&lt;=23,"12-23",IF(ChurnData[[#This Row],[TenureMonths]]&lt;=35,"24-35",IF(ChurnData[[#This Row],[TenureMonths]]&lt;=47,"36-47",IF(ChurnData[[#This Row],[TenureMonths]]&lt;=59,"48-59","60-72")))))</f>
        <v>36-47</v>
      </c>
      <c r="V1641">
        <f>IF(ChurnData[[#This Row],[Churn]]="Yes",1,0)</f>
        <v>0</v>
      </c>
    </row>
    <row r="1642" spans="1:22" x14ac:dyDescent="0.35">
      <c r="A1642" t="s">
        <v>1691</v>
      </c>
      <c r="B1642" t="s">
        <v>19</v>
      </c>
      <c r="C1642">
        <v>0</v>
      </c>
      <c r="D1642" t="s">
        <v>21</v>
      </c>
      <c r="E1642" t="s">
        <v>21</v>
      </c>
      <c r="F1642" t="s">
        <v>41</v>
      </c>
      <c r="G1642" s="2">
        <v>40</v>
      </c>
      <c r="H1642" t="s">
        <v>20</v>
      </c>
      <c r="I1642" t="s">
        <v>21</v>
      </c>
      <c r="J1642" t="s">
        <v>28</v>
      </c>
      <c r="K1642" t="s">
        <v>28</v>
      </c>
      <c r="L1642" t="s">
        <v>24</v>
      </c>
      <c r="M1642" t="s">
        <v>20</v>
      </c>
      <c r="N1642" t="s">
        <v>43</v>
      </c>
      <c r="O1642" s="1">
        <v>25.82</v>
      </c>
      <c r="P1642" s="1">
        <v>1057.5</v>
      </c>
      <c r="Q1642">
        <v>1</v>
      </c>
      <c r="R1642" t="s">
        <v>21</v>
      </c>
      <c r="S1642" t="str">
        <f>IF(ChurnData[[#This Row],[MonthlyCharges]]&lt;=30,"1. Up to 30",IF(ChurnData[[#This Row],[MonthlyCharges]]&lt;=50,"2. 31-50",IF(ChurnData[[#This Row],[MonthlyCharges]]&lt;=70,"3. 51-70",IF(ChurnData[[#This Row],[MonthlyCharges]]&lt;=90,"4. 71-90","5. Over 90"))))</f>
        <v>1. Up to 30</v>
      </c>
      <c r="T1642" t="str">
        <f>IF(AND(ChurnData[[#This Row],[Contract]]="Month-to-month",ChurnData[[#This Row],[InternetService]]="Fiber optic",ChurnData[[#This Row],[TenureMonths]]&lt;=11),"High-risk","Other")</f>
        <v>Other</v>
      </c>
      <c r="U1642" t="str">
        <f>IF(ChurnData[[#This Row],[TenureMonths]]&lt;=11,"0-11",IF(ChurnData[[#This Row],[TenureMonths]]&lt;=23,"12-23",IF(ChurnData[[#This Row],[TenureMonths]]&lt;=35,"24-35",IF(ChurnData[[#This Row],[TenureMonths]]&lt;=47,"36-47",IF(ChurnData[[#This Row],[TenureMonths]]&lt;=59,"48-59","60-72")))))</f>
        <v>36-47</v>
      </c>
      <c r="V1642">
        <f>IF(ChurnData[[#This Row],[Churn]]="Yes",1,0)</f>
        <v>0</v>
      </c>
    </row>
    <row r="1643" spans="1:22" x14ac:dyDescent="0.35">
      <c r="A1643" t="s">
        <v>1692</v>
      </c>
      <c r="B1643" t="s">
        <v>19</v>
      </c>
      <c r="C1643">
        <v>0</v>
      </c>
      <c r="D1643" t="s">
        <v>20</v>
      </c>
      <c r="E1643" t="s">
        <v>20</v>
      </c>
      <c r="F1643" t="s">
        <v>45</v>
      </c>
      <c r="G1643" s="2">
        <v>33</v>
      </c>
      <c r="H1643" t="s">
        <v>20</v>
      </c>
      <c r="I1643" t="s">
        <v>23</v>
      </c>
      <c r="J1643" t="s">
        <v>20</v>
      </c>
      <c r="K1643" t="s">
        <v>20</v>
      </c>
      <c r="L1643" t="s">
        <v>29</v>
      </c>
      <c r="M1643" t="s">
        <v>21</v>
      </c>
      <c r="N1643" t="s">
        <v>30</v>
      </c>
      <c r="O1643" s="1">
        <v>98.07</v>
      </c>
      <c r="P1643" s="1">
        <v>3162.45</v>
      </c>
      <c r="Q1643">
        <v>1</v>
      </c>
      <c r="R1643" t="s">
        <v>21</v>
      </c>
      <c r="S1643" t="str">
        <f>IF(ChurnData[[#This Row],[MonthlyCharges]]&lt;=30,"1. Up to 30",IF(ChurnData[[#This Row],[MonthlyCharges]]&lt;=50,"2. 31-50",IF(ChurnData[[#This Row],[MonthlyCharges]]&lt;=70,"3. 51-70",IF(ChurnData[[#This Row],[MonthlyCharges]]&lt;=90,"4. 71-90","5. Over 90"))))</f>
        <v>5. Over 90</v>
      </c>
      <c r="T1643" t="str">
        <f>IF(AND(ChurnData[[#This Row],[Contract]]="Month-to-month",ChurnData[[#This Row],[InternetService]]="Fiber optic",ChurnData[[#This Row],[TenureMonths]]&lt;=11),"High-risk","Other")</f>
        <v>Other</v>
      </c>
      <c r="U1643" t="str">
        <f>IF(ChurnData[[#This Row],[TenureMonths]]&lt;=11,"0-11",IF(ChurnData[[#This Row],[TenureMonths]]&lt;=23,"12-23",IF(ChurnData[[#This Row],[TenureMonths]]&lt;=35,"24-35",IF(ChurnData[[#This Row],[TenureMonths]]&lt;=47,"36-47",IF(ChurnData[[#This Row],[TenureMonths]]&lt;=59,"48-59","60-72")))))</f>
        <v>24-35</v>
      </c>
      <c r="V1643">
        <f>IF(ChurnData[[#This Row],[Churn]]="Yes",1,0)</f>
        <v>0</v>
      </c>
    </row>
    <row r="1644" spans="1:22" x14ac:dyDescent="0.35">
      <c r="A1644" t="s">
        <v>1693</v>
      </c>
      <c r="B1644" t="s">
        <v>19</v>
      </c>
      <c r="C1644">
        <v>0</v>
      </c>
      <c r="D1644" t="s">
        <v>20</v>
      </c>
      <c r="E1644" t="s">
        <v>21</v>
      </c>
      <c r="F1644" t="s">
        <v>39</v>
      </c>
      <c r="G1644" s="2">
        <v>40</v>
      </c>
      <c r="H1644" t="s">
        <v>20</v>
      </c>
      <c r="I1644" t="s">
        <v>23</v>
      </c>
      <c r="J1644" t="s">
        <v>21</v>
      </c>
      <c r="K1644" t="s">
        <v>21</v>
      </c>
      <c r="L1644" t="s">
        <v>33</v>
      </c>
      <c r="M1644" t="s">
        <v>21</v>
      </c>
      <c r="N1644" t="s">
        <v>43</v>
      </c>
      <c r="O1644" s="1">
        <v>86.52</v>
      </c>
      <c r="P1644" s="1">
        <v>3528.48</v>
      </c>
      <c r="Q1644">
        <v>0</v>
      </c>
      <c r="R1644" t="s">
        <v>20</v>
      </c>
      <c r="S1644" t="str">
        <f>IF(ChurnData[[#This Row],[MonthlyCharges]]&lt;=30,"1. Up to 30",IF(ChurnData[[#This Row],[MonthlyCharges]]&lt;=50,"2. 31-50",IF(ChurnData[[#This Row],[MonthlyCharges]]&lt;=70,"3. 51-70",IF(ChurnData[[#This Row],[MonthlyCharges]]&lt;=90,"4. 71-90","5. Over 90"))))</f>
        <v>4. 71-90</v>
      </c>
      <c r="T1644" t="str">
        <f>IF(AND(ChurnData[[#This Row],[Contract]]="Month-to-month",ChurnData[[#This Row],[InternetService]]="Fiber optic",ChurnData[[#This Row],[TenureMonths]]&lt;=11),"High-risk","Other")</f>
        <v>Other</v>
      </c>
      <c r="U1644" t="str">
        <f>IF(ChurnData[[#This Row],[TenureMonths]]&lt;=11,"0-11",IF(ChurnData[[#This Row],[TenureMonths]]&lt;=23,"12-23",IF(ChurnData[[#This Row],[TenureMonths]]&lt;=35,"24-35",IF(ChurnData[[#This Row],[TenureMonths]]&lt;=47,"36-47",IF(ChurnData[[#This Row],[TenureMonths]]&lt;=59,"48-59","60-72")))))</f>
        <v>36-47</v>
      </c>
      <c r="V1644">
        <f>IF(ChurnData[[#This Row],[Churn]]="Yes",1,0)</f>
        <v>1</v>
      </c>
    </row>
    <row r="1645" spans="1:22" x14ac:dyDescent="0.35">
      <c r="A1645" t="s">
        <v>1694</v>
      </c>
      <c r="B1645" t="s">
        <v>36</v>
      </c>
      <c r="C1645">
        <v>1</v>
      </c>
      <c r="D1645" t="s">
        <v>21</v>
      </c>
      <c r="E1645" t="s">
        <v>21</v>
      </c>
      <c r="F1645" t="s">
        <v>22</v>
      </c>
      <c r="G1645" s="2">
        <v>11</v>
      </c>
      <c r="H1645" t="s">
        <v>20</v>
      </c>
      <c r="I1645" t="s">
        <v>23</v>
      </c>
      <c r="J1645" t="s">
        <v>21</v>
      </c>
      <c r="K1645" t="s">
        <v>21</v>
      </c>
      <c r="L1645" t="s">
        <v>33</v>
      </c>
      <c r="M1645" t="s">
        <v>21</v>
      </c>
      <c r="N1645" t="s">
        <v>34</v>
      </c>
      <c r="O1645" s="1">
        <v>76.72</v>
      </c>
      <c r="P1645" s="1">
        <v>857.94</v>
      </c>
      <c r="Q1645">
        <v>4</v>
      </c>
      <c r="R1645" t="s">
        <v>21</v>
      </c>
      <c r="S1645" t="str">
        <f>IF(ChurnData[[#This Row],[MonthlyCharges]]&lt;=30,"1. Up to 30",IF(ChurnData[[#This Row],[MonthlyCharges]]&lt;=50,"2. 31-50",IF(ChurnData[[#This Row],[MonthlyCharges]]&lt;=70,"3. 51-70",IF(ChurnData[[#This Row],[MonthlyCharges]]&lt;=90,"4. 71-90","5. Over 90"))))</f>
        <v>4. 71-90</v>
      </c>
      <c r="T1645" t="str">
        <f>IF(AND(ChurnData[[#This Row],[Contract]]="Month-to-month",ChurnData[[#This Row],[InternetService]]="Fiber optic",ChurnData[[#This Row],[TenureMonths]]&lt;=11),"High-risk","Other")</f>
        <v>High-risk</v>
      </c>
      <c r="U1645" t="str">
        <f>IF(ChurnData[[#This Row],[TenureMonths]]&lt;=11,"0-11",IF(ChurnData[[#This Row],[TenureMonths]]&lt;=23,"12-23",IF(ChurnData[[#This Row],[TenureMonths]]&lt;=35,"24-35",IF(ChurnData[[#This Row],[TenureMonths]]&lt;=47,"36-47",IF(ChurnData[[#This Row],[TenureMonths]]&lt;=59,"48-59","60-72")))))</f>
        <v>0-11</v>
      </c>
      <c r="V1645">
        <f>IF(ChurnData[[#This Row],[Churn]]="Yes",1,0)</f>
        <v>0</v>
      </c>
    </row>
    <row r="1646" spans="1:22" x14ac:dyDescent="0.35">
      <c r="A1646" t="s">
        <v>1695</v>
      </c>
      <c r="B1646" t="s">
        <v>36</v>
      </c>
      <c r="C1646">
        <v>0</v>
      </c>
      <c r="D1646" t="s">
        <v>21</v>
      </c>
      <c r="E1646" t="s">
        <v>20</v>
      </c>
      <c r="F1646" t="s">
        <v>39</v>
      </c>
      <c r="G1646" s="2">
        <v>23</v>
      </c>
      <c r="H1646" t="s">
        <v>21</v>
      </c>
      <c r="I1646" t="s">
        <v>21</v>
      </c>
      <c r="J1646" t="s">
        <v>28</v>
      </c>
      <c r="K1646" t="s">
        <v>28</v>
      </c>
      <c r="L1646" t="s">
        <v>33</v>
      </c>
      <c r="M1646" t="s">
        <v>21</v>
      </c>
      <c r="N1646" t="s">
        <v>43</v>
      </c>
      <c r="O1646" s="1">
        <v>18</v>
      </c>
      <c r="P1646" s="1">
        <v>411.3</v>
      </c>
      <c r="Q1646">
        <v>1</v>
      </c>
      <c r="R1646" t="s">
        <v>20</v>
      </c>
      <c r="S1646" t="str">
        <f>IF(ChurnData[[#This Row],[MonthlyCharges]]&lt;=30,"1. Up to 30",IF(ChurnData[[#This Row],[MonthlyCharges]]&lt;=50,"2. 31-50",IF(ChurnData[[#This Row],[MonthlyCharges]]&lt;=70,"3. 51-70",IF(ChurnData[[#This Row],[MonthlyCharges]]&lt;=90,"4. 71-90","5. Over 90"))))</f>
        <v>1. Up to 30</v>
      </c>
      <c r="T1646" t="str">
        <f>IF(AND(ChurnData[[#This Row],[Contract]]="Month-to-month",ChurnData[[#This Row],[InternetService]]="Fiber optic",ChurnData[[#This Row],[TenureMonths]]&lt;=11),"High-risk","Other")</f>
        <v>Other</v>
      </c>
      <c r="U1646" t="str">
        <f>IF(ChurnData[[#This Row],[TenureMonths]]&lt;=11,"0-11",IF(ChurnData[[#This Row],[TenureMonths]]&lt;=23,"12-23",IF(ChurnData[[#This Row],[TenureMonths]]&lt;=35,"24-35",IF(ChurnData[[#This Row],[TenureMonths]]&lt;=47,"36-47",IF(ChurnData[[#This Row],[TenureMonths]]&lt;=59,"48-59","60-72")))))</f>
        <v>12-23</v>
      </c>
      <c r="V1646">
        <f>IF(ChurnData[[#This Row],[Churn]]="Yes",1,0)</f>
        <v>1</v>
      </c>
    </row>
    <row r="1647" spans="1:22" x14ac:dyDescent="0.35">
      <c r="A1647" t="s">
        <v>1696</v>
      </c>
      <c r="B1647" t="s">
        <v>19</v>
      </c>
      <c r="C1647">
        <v>1</v>
      </c>
      <c r="D1647" t="s">
        <v>20</v>
      </c>
      <c r="E1647" t="s">
        <v>20</v>
      </c>
      <c r="F1647" t="s">
        <v>56</v>
      </c>
      <c r="G1647" s="2">
        <v>18</v>
      </c>
      <c r="H1647" t="s">
        <v>20</v>
      </c>
      <c r="I1647" t="s">
        <v>23</v>
      </c>
      <c r="J1647" t="s">
        <v>21</v>
      </c>
      <c r="K1647" t="s">
        <v>20</v>
      </c>
      <c r="L1647" t="s">
        <v>29</v>
      </c>
      <c r="M1647" t="s">
        <v>20</v>
      </c>
      <c r="N1647" t="s">
        <v>43</v>
      </c>
      <c r="O1647" s="1">
        <v>87.51</v>
      </c>
      <c r="P1647" s="1">
        <v>1557.93</v>
      </c>
      <c r="Q1647">
        <v>1</v>
      </c>
      <c r="R1647" t="s">
        <v>20</v>
      </c>
      <c r="S1647" t="str">
        <f>IF(ChurnData[[#This Row],[MonthlyCharges]]&lt;=30,"1. Up to 30",IF(ChurnData[[#This Row],[MonthlyCharges]]&lt;=50,"2. 31-50",IF(ChurnData[[#This Row],[MonthlyCharges]]&lt;=70,"3. 51-70",IF(ChurnData[[#This Row],[MonthlyCharges]]&lt;=90,"4. 71-90","5. Over 90"))))</f>
        <v>4. 71-90</v>
      </c>
      <c r="T1647" t="str">
        <f>IF(AND(ChurnData[[#This Row],[Contract]]="Month-to-month",ChurnData[[#This Row],[InternetService]]="Fiber optic",ChurnData[[#This Row],[TenureMonths]]&lt;=11),"High-risk","Other")</f>
        <v>Other</v>
      </c>
      <c r="U1647" t="str">
        <f>IF(ChurnData[[#This Row],[TenureMonths]]&lt;=11,"0-11",IF(ChurnData[[#This Row],[TenureMonths]]&lt;=23,"12-23",IF(ChurnData[[#This Row],[TenureMonths]]&lt;=35,"24-35",IF(ChurnData[[#This Row],[TenureMonths]]&lt;=47,"36-47",IF(ChurnData[[#This Row],[TenureMonths]]&lt;=59,"48-59","60-72")))))</f>
        <v>12-23</v>
      </c>
      <c r="V1647">
        <f>IF(ChurnData[[#This Row],[Churn]]="Yes",1,0)</f>
        <v>1</v>
      </c>
    </row>
    <row r="1648" spans="1:22" x14ac:dyDescent="0.35">
      <c r="A1648" t="s">
        <v>1697</v>
      </c>
      <c r="B1648" t="s">
        <v>36</v>
      </c>
      <c r="C1648">
        <v>0</v>
      </c>
      <c r="D1648" t="s">
        <v>21</v>
      </c>
      <c r="E1648" t="s">
        <v>21</v>
      </c>
      <c r="F1648" t="s">
        <v>65</v>
      </c>
      <c r="G1648" s="2">
        <v>4</v>
      </c>
      <c r="H1648" t="s">
        <v>20</v>
      </c>
      <c r="I1648" t="s">
        <v>32</v>
      </c>
      <c r="J1648" t="s">
        <v>21</v>
      </c>
      <c r="K1648" t="s">
        <v>21</v>
      </c>
      <c r="L1648" t="s">
        <v>33</v>
      </c>
      <c r="M1648" t="s">
        <v>20</v>
      </c>
      <c r="N1648" t="s">
        <v>25</v>
      </c>
      <c r="O1648" s="1">
        <v>52.32</v>
      </c>
      <c r="P1648" s="1">
        <v>212.32</v>
      </c>
      <c r="Q1648">
        <v>2</v>
      </c>
      <c r="R1648" t="s">
        <v>21</v>
      </c>
      <c r="S1648" t="str">
        <f>IF(ChurnData[[#This Row],[MonthlyCharges]]&lt;=30,"1. Up to 30",IF(ChurnData[[#This Row],[MonthlyCharges]]&lt;=50,"2. 31-50",IF(ChurnData[[#This Row],[MonthlyCharges]]&lt;=70,"3. 51-70",IF(ChurnData[[#This Row],[MonthlyCharges]]&lt;=90,"4. 71-90","5. Over 90"))))</f>
        <v>3. 51-70</v>
      </c>
      <c r="T1648" t="str">
        <f>IF(AND(ChurnData[[#This Row],[Contract]]="Month-to-month",ChurnData[[#This Row],[InternetService]]="Fiber optic",ChurnData[[#This Row],[TenureMonths]]&lt;=11),"High-risk","Other")</f>
        <v>Other</v>
      </c>
      <c r="U1648" t="str">
        <f>IF(ChurnData[[#This Row],[TenureMonths]]&lt;=11,"0-11",IF(ChurnData[[#This Row],[TenureMonths]]&lt;=23,"12-23",IF(ChurnData[[#This Row],[TenureMonths]]&lt;=35,"24-35",IF(ChurnData[[#This Row],[TenureMonths]]&lt;=47,"36-47",IF(ChurnData[[#This Row],[TenureMonths]]&lt;=59,"48-59","60-72")))))</f>
        <v>0-11</v>
      </c>
      <c r="V1648">
        <f>IF(ChurnData[[#This Row],[Churn]]="Yes",1,0)</f>
        <v>0</v>
      </c>
    </row>
    <row r="1649" spans="1:22" x14ac:dyDescent="0.35">
      <c r="A1649" t="s">
        <v>1698</v>
      </c>
      <c r="B1649" t="s">
        <v>19</v>
      </c>
      <c r="C1649">
        <v>0</v>
      </c>
      <c r="D1649" t="s">
        <v>21</v>
      </c>
      <c r="E1649" t="s">
        <v>21</v>
      </c>
      <c r="F1649" t="s">
        <v>45</v>
      </c>
      <c r="G1649" s="2">
        <v>38</v>
      </c>
      <c r="H1649" t="s">
        <v>20</v>
      </c>
      <c r="I1649" t="s">
        <v>23</v>
      </c>
      <c r="J1649" t="s">
        <v>20</v>
      </c>
      <c r="K1649" t="s">
        <v>21</v>
      </c>
      <c r="L1649" t="s">
        <v>33</v>
      </c>
      <c r="M1649" t="s">
        <v>20</v>
      </c>
      <c r="N1649" t="s">
        <v>30</v>
      </c>
      <c r="O1649" s="1">
        <v>95.28</v>
      </c>
      <c r="P1649" s="1">
        <v>3548.51</v>
      </c>
      <c r="Q1649">
        <v>1</v>
      </c>
      <c r="R1649" t="s">
        <v>20</v>
      </c>
      <c r="S1649" t="str">
        <f>IF(ChurnData[[#This Row],[MonthlyCharges]]&lt;=30,"1. Up to 30",IF(ChurnData[[#This Row],[MonthlyCharges]]&lt;=50,"2. 31-50",IF(ChurnData[[#This Row],[MonthlyCharges]]&lt;=70,"3. 51-70",IF(ChurnData[[#This Row],[MonthlyCharges]]&lt;=90,"4. 71-90","5. Over 90"))))</f>
        <v>5. Over 90</v>
      </c>
      <c r="T1649" t="str">
        <f>IF(AND(ChurnData[[#This Row],[Contract]]="Month-to-month",ChurnData[[#This Row],[InternetService]]="Fiber optic",ChurnData[[#This Row],[TenureMonths]]&lt;=11),"High-risk","Other")</f>
        <v>Other</v>
      </c>
      <c r="U1649" t="str">
        <f>IF(ChurnData[[#This Row],[TenureMonths]]&lt;=11,"0-11",IF(ChurnData[[#This Row],[TenureMonths]]&lt;=23,"12-23",IF(ChurnData[[#This Row],[TenureMonths]]&lt;=35,"24-35",IF(ChurnData[[#This Row],[TenureMonths]]&lt;=47,"36-47",IF(ChurnData[[#This Row],[TenureMonths]]&lt;=59,"48-59","60-72")))))</f>
        <v>36-47</v>
      </c>
      <c r="V1649">
        <f>IF(ChurnData[[#This Row],[Churn]]="Yes",1,0)</f>
        <v>1</v>
      </c>
    </row>
    <row r="1650" spans="1:22" x14ac:dyDescent="0.35">
      <c r="A1650" t="s">
        <v>1699</v>
      </c>
      <c r="B1650" t="s">
        <v>19</v>
      </c>
      <c r="C1650">
        <v>0</v>
      </c>
      <c r="D1650" t="s">
        <v>20</v>
      </c>
      <c r="E1650" t="s">
        <v>21</v>
      </c>
      <c r="F1650" t="s">
        <v>58</v>
      </c>
      <c r="G1650" s="2">
        <v>10</v>
      </c>
      <c r="H1650" t="s">
        <v>20</v>
      </c>
      <c r="I1650" t="s">
        <v>21</v>
      </c>
      <c r="J1650" t="s">
        <v>28</v>
      </c>
      <c r="K1650" t="s">
        <v>28</v>
      </c>
      <c r="L1650" t="s">
        <v>33</v>
      </c>
      <c r="M1650" t="s">
        <v>21</v>
      </c>
      <c r="N1650" t="s">
        <v>25</v>
      </c>
      <c r="O1650" s="1">
        <v>34.68</v>
      </c>
      <c r="P1650" s="1">
        <v>356.3</v>
      </c>
      <c r="Q1650">
        <v>1</v>
      </c>
      <c r="R1650" t="s">
        <v>21</v>
      </c>
      <c r="S1650" t="str">
        <f>IF(ChurnData[[#This Row],[MonthlyCharges]]&lt;=30,"1. Up to 30",IF(ChurnData[[#This Row],[MonthlyCharges]]&lt;=50,"2. 31-50",IF(ChurnData[[#This Row],[MonthlyCharges]]&lt;=70,"3. 51-70",IF(ChurnData[[#This Row],[MonthlyCharges]]&lt;=90,"4. 71-90","5. Over 90"))))</f>
        <v>2. 31-50</v>
      </c>
      <c r="T1650" t="str">
        <f>IF(AND(ChurnData[[#This Row],[Contract]]="Month-to-month",ChurnData[[#This Row],[InternetService]]="Fiber optic",ChurnData[[#This Row],[TenureMonths]]&lt;=11),"High-risk","Other")</f>
        <v>Other</v>
      </c>
      <c r="U1650" t="str">
        <f>IF(ChurnData[[#This Row],[TenureMonths]]&lt;=11,"0-11",IF(ChurnData[[#This Row],[TenureMonths]]&lt;=23,"12-23",IF(ChurnData[[#This Row],[TenureMonths]]&lt;=35,"24-35",IF(ChurnData[[#This Row],[TenureMonths]]&lt;=47,"36-47",IF(ChurnData[[#This Row],[TenureMonths]]&lt;=59,"48-59","60-72")))))</f>
        <v>0-11</v>
      </c>
      <c r="V1650">
        <f>IF(ChurnData[[#This Row],[Churn]]="Yes",1,0)</f>
        <v>0</v>
      </c>
    </row>
    <row r="1651" spans="1:22" x14ac:dyDescent="0.35">
      <c r="A1651" t="s">
        <v>1700</v>
      </c>
      <c r="B1651" t="s">
        <v>36</v>
      </c>
      <c r="C1651">
        <v>0</v>
      </c>
      <c r="D1651" t="s">
        <v>20</v>
      </c>
      <c r="E1651" t="s">
        <v>21</v>
      </c>
      <c r="F1651" t="s">
        <v>27</v>
      </c>
      <c r="G1651" s="2">
        <v>65</v>
      </c>
      <c r="H1651" t="s">
        <v>20</v>
      </c>
      <c r="I1651" t="s">
        <v>21</v>
      </c>
      <c r="J1651" t="s">
        <v>28</v>
      </c>
      <c r="K1651" t="s">
        <v>28</v>
      </c>
      <c r="L1651" t="s">
        <v>24</v>
      </c>
      <c r="M1651" t="s">
        <v>20</v>
      </c>
      <c r="N1651" t="s">
        <v>34</v>
      </c>
      <c r="O1651" s="1">
        <v>28.96</v>
      </c>
      <c r="P1651" s="1">
        <v>1896.53</v>
      </c>
      <c r="Q1651">
        <v>1</v>
      </c>
      <c r="R1651" t="s">
        <v>21</v>
      </c>
      <c r="S1651" t="str">
        <f>IF(ChurnData[[#This Row],[MonthlyCharges]]&lt;=30,"1. Up to 30",IF(ChurnData[[#This Row],[MonthlyCharges]]&lt;=50,"2. 31-50",IF(ChurnData[[#This Row],[MonthlyCharges]]&lt;=70,"3. 51-70",IF(ChurnData[[#This Row],[MonthlyCharges]]&lt;=90,"4. 71-90","5. Over 90"))))</f>
        <v>1. Up to 30</v>
      </c>
      <c r="T1651" t="str">
        <f>IF(AND(ChurnData[[#This Row],[Contract]]="Month-to-month",ChurnData[[#This Row],[InternetService]]="Fiber optic",ChurnData[[#This Row],[TenureMonths]]&lt;=11),"High-risk","Other")</f>
        <v>Other</v>
      </c>
      <c r="U1651" t="str">
        <f>IF(ChurnData[[#This Row],[TenureMonths]]&lt;=11,"0-11",IF(ChurnData[[#This Row],[TenureMonths]]&lt;=23,"12-23",IF(ChurnData[[#This Row],[TenureMonths]]&lt;=35,"24-35",IF(ChurnData[[#This Row],[TenureMonths]]&lt;=47,"36-47",IF(ChurnData[[#This Row],[TenureMonths]]&lt;=59,"48-59","60-72")))))</f>
        <v>60-72</v>
      </c>
      <c r="V1651">
        <f>IF(ChurnData[[#This Row],[Churn]]="Yes",1,0)</f>
        <v>0</v>
      </c>
    </row>
    <row r="1652" spans="1:22" x14ac:dyDescent="0.35">
      <c r="A1652" t="s">
        <v>1701</v>
      </c>
      <c r="B1652" t="s">
        <v>36</v>
      </c>
      <c r="C1652">
        <v>0</v>
      </c>
      <c r="D1652" t="s">
        <v>21</v>
      </c>
      <c r="E1652" t="s">
        <v>21</v>
      </c>
      <c r="F1652" t="s">
        <v>27</v>
      </c>
      <c r="G1652" s="2">
        <v>4</v>
      </c>
      <c r="H1652" t="s">
        <v>20</v>
      </c>
      <c r="I1652" t="s">
        <v>32</v>
      </c>
      <c r="J1652" t="s">
        <v>20</v>
      </c>
      <c r="K1652" t="s">
        <v>20</v>
      </c>
      <c r="L1652" t="s">
        <v>33</v>
      </c>
      <c r="M1652" t="s">
        <v>20</v>
      </c>
      <c r="N1652" t="s">
        <v>43</v>
      </c>
      <c r="O1652" s="1">
        <v>63.55</v>
      </c>
      <c r="P1652" s="1">
        <v>251.99</v>
      </c>
      <c r="Q1652">
        <v>2</v>
      </c>
      <c r="R1652" t="s">
        <v>21</v>
      </c>
      <c r="S1652" t="str">
        <f>IF(ChurnData[[#This Row],[MonthlyCharges]]&lt;=30,"1. Up to 30",IF(ChurnData[[#This Row],[MonthlyCharges]]&lt;=50,"2. 31-50",IF(ChurnData[[#This Row],[MonthlyCharges]]&lt;=70,"3. 51-70",IF(ChurnData[[#This Row],[MonthlyCharges]]&lt;=90,"4. 71-90","5. Over 90"))))</f>
        <v>3. 51-70</v>
      </c>
      <c r="T1652" t="str">
        <f>IF(AND(ChurnData[[#This Row],[Contract]]="Month-to-month",ChurnData[[#This Row],[InternetService]]="Fiber optic",ChurnData[[#This Row],[TenureMonths]]&lt;=11),"High-risk","Other")</f>
        <v>Other</v>
      </c>
      <c r="U1652" t="str">
        <f>IF(ChurnData[[#This Row],[TenureMonths]]&lt;=11,"0-11",IF(ChurnData[[#This Row],[TenureMonths]]&lt;=23,"12-23",IF(ChurnData[[#This Row],[TenureMonths]]&lt;=35,"24-35",IF(ChurnData[[#This Row],[TenureMonths]]&lt;=47,"36-47",IF(ChurnData[[#This Row],[TenureMonths]]&lt;=59,"48-59","60-72")))))</f>
        <v>0-11</v>
      </c>
      <c r="V1652">
        <f>IF(ChurnData[[#This Row],[Churn]]="Yes",1,0)</f>
        <v>0</v>
      </c>
    </row>
    <row r="1653" spans="1:22" x14ac:dyDescent="0.35">
      <c r="A1653" t="s">
        <v>1702</v>
      </c>
      <c r="B1653" t="s">
        <v>19</v>
      </c>
      <c r="C1653">
        <v>1</v>
      </c>
      <c r="D1653" t="s">
        <v>21</v>
      </c>
      <c r="E1653" t="s">
        <v>21</v>
      </c>
      <c r="F1653" t="s">
        <v>22</v>
      </c>
      <c r="G1653" s="2">
        <v>16</v>
      </c>
      <c r="H1653" t="s">
        <v>20</v>
      </c>
      <c r="I1653" t="s">
        <v>32</v>
      </c>
      <c r="J1653" t="s">
        <v>21</v>
      </c>
      <c r="K1653" t="s">
        <v>21</v>
      </c>
      <c r="L1653" t="s">
        <v>33</v>
      </c>
      <c r="M1653" t="s">
        <v>20</v>
      </c>
      <c r="N1653" t="s">
        <v>34</v>
      </c>
      <c r="O1653" s="1">
        <v>56.08</v>
      </c>
      <c r="P1653" s="1">
        <v>881.21</v>
      </c>
      <c r="Q1653">
        <v>2</v>
      </c>
      <c r="R1653" t="s">
        <v>21</v>
      </c>
      <c r="S1653" t="str">
        <f>IF(ChurnData[[#This Row],[MonthlyCharges]]&lt;=30,"1. Up to 30",IF(ChurnData[[#This Row],[MonthlyCharges]]&lt;=50,"2. 31-50",IF(ChurnData[[#This Row],[MonthlyCharges]]&lt;=70,"3. 51-70",IF(ChurnData[[#This Row],[MonthlyCharges]]&lt;=90,"4. 71-90","5. Over 90"))))</f>
        <v>3. 51-70</v>
      </c>
      <c r="T1653" t="str">
        <f>IF(AND(ChurnData[[#This Row],[Contract]]="Month-to-month",ChurnData[[#This Row],[InternetService]]="Fiber optic",ChurnData[[#This Row],[TenureMonths]]&lt;=11),"High-risk","Other")</f>
        <v>Other</v>
      </c>
      <c r="U1653" t="str">
        <f>IF(ChurnData[[#This Row],[TenureMonths]]&lt;=11,"0-11",IF(ChurnData[[#This Row],[TenureMonths]]&lt;=23,"12-23",IF(ChurnData[[#This Row],[TenureMonths]]&lt;=35,"24-35",IF(ChurnData[[#This Row],[TenureMonths]]&lt;=47,"36-47",IF(ChurnData[[#This Row],[TenureMonths]]&lt;=59,"48-59","60-72")))))</f>
        <v>12-23</v>
      </c>
      <c r="V1653">
        <f>IF(ChurnData[[#This Row],[Churn]]="Yes",1,0)</f>
        <v>0</v>
      </c>
    </row>
    <row r="1654" spans="1:22" x14ac:dyDescent="0.35">
      <c r="A1654" t="s">
        <v>1703</v>
      </c>
      <c r="B1654" t="s">
        <v>36</v>
      </c>
      <c r="C1654">
        <v>0</v>
      </c>
      <c r="D1654" t="s">
        <v>21</v>
      </c>
      <c r="E1654" t="s">
        <v>21</v>
      </c>
      <c r="F1654" t="s">
        <v>75</v>
      </c>
      <c r="G1654" s="2">
        <v>43</v>
      </c>
      <c r="H1654" t="s">
        <v>20</v>
      </c>
      <c r="I1654" t="s">
        <v>23</v>
      </c>
      <c r="J1654" t="s">
        <v>21</v>
      </c>
      <c r="K1654" t="s">
        <v>21</v>
      </c>
      <c r="L1654" t="s">
        <v>29</v>
      </c>
      <c r="M1654" t="s">
        <v>20</v>
      </c>
      <c r="N1654" t="s">
        <v>34</v>
      </c>
      <c r="O1654" s="1">
        <v>87.33</v>
      </c>
      <c r="P1654" s="1">
        <v>3857.37</v>
      </c>
      <c r="Q1654">
        <v>4</v>
      </c>
      <c r="R1654" t="s">
        <v>21</v>
      </c>
      <c r="S1654" t="str">
        <f>IF(ChurnData[[#This Row],[MonthlyCharges]]&lt;=30,"1. Up to 30",IF(ChurnData[[#This Row],[MonthlyCharges]]&lt;=50,"2. 31-50",IF(ChurnData[[#This Row],[MonthlyCharges]]&lt;=70,"3. 51-70",IF(ChurnData[[#This Row],[MonthlyCharges]]&lt;=90,"4. 71-90","5. Over 90"))))</f>
        <v>4. 71-90</v>
      </c>
      <c r="T1654" t="str">
        <f>IF(AND(ChurnData[[#This Row],[Contract]]="Month-to-month",ChurnData[[#This Row],[InternetService]]="Fiber optic",ChurnData[[#This Row],[TenureMonths]]&lt;=11),"High-risk","Other")</f>
        <v>Other</v>
      </c>
      <c r="U1654" t="str">
        <f>IF(ChurnData[[#This Row],[TenureMonths]]&lt;=11,"0-11",IF(ChurnData[[#This Row],[TenureMonths]]&lt;=23,"12-23",IF(ChurnData[[#This Row],[TenureMonths]]&lt;=35,"24-35",IF(ChurnData[[#This Row],[TenureMonths]]&lt;=47,"36-47",IF(ChurnData[[#This Row],[TenureMonths]]&lt;=59,"48-59","60-72")))))</f>
        <v>36-47</v>
      </c>
      <c r="V1654">
        <f>IF(ChurnData[[#This Row],[Churn]]="Yes",1,0)</f>
        <v>0</v>
      </c>
    </row>
    <row r="1655" spans="1:22" x14ac:dyDescent="0.35">
      <c r="A1655" t="s">
        <v>1704</v>
      </c>
      <c r="B1655" t="s">
        <v>19</v>
      </c>
      <c r="C1655">
        <v>0</v>
      </c>
      <c r="D1655" t="s">
        <v>21</v>
      </c>
      <c r="E1655" t="s">
        <v>21</v>
      </c>
      <c r="F1655" t="s">
        <v>58</v>
      </c>
      <c r="G1655" s="2">
        <v>35</v>
      </c>
      <c r="H1655" t="s">
        <v>20</v>
      </c>
      <c r="I1655" t="s">
        <v>32</v>
      </c>
      <c r="J1655" t="s">
        <v>21</v>
      </c>
      <c r="K1655" t="s">
        <v>21</v>
      </c>
      <c r="L1655" t="s">
        <v>29</v>
      </c>
      <c r="M1655" t="s">
        <v>21</v>
      </c>
      <c r="N1655" t="s">
        <v>25</v>
      </c>
      <c r="O1655" s="1">
        <v>60.28</v>
      </c>
      <c r="P1655" s="1">
        <v>2068.59</v>
      </c>
      <c r="Q1655">
        <v>6</v>
      </c>
      <c r="R1655" t="s">
        <v>21</v>
      </c>
      <c r="S1655" t="str">
        <f>IF(ChurnData[[#This Row],[MonthlyCharges]]&lt;=30,"1. Up to 30",IF(ChurnData[[#This Row],[MonthlyCharges]]&lt;=50,"2. 31-50",IF(ChurnData[[#This Row],[MonthlyCharges]]&lt;=70,"3. 51-70",IF(ChurnData[[#This Row],[MonthlyCharges]]&lt;=90,"4. 71-90","5. Over 90"))))</f>
        <v>3. 51-70</v>
      </c>
      <c r="T1655" t="str">
        <f>IF(AND(ChurnData[[#This Row],[Contract]]="Month-to-month",ChurnData[[#This Row],[InternetService]]="Fiber optic",ChurnData[[#This Row],[TenureMonths]]&lt;=11),"High-risk","Other")</f>
        <v>Other</v>
      </c>
      <c r="U1655" t="str">
        <f>IF(ChurnData[[#This Row],[TenureMonths]]&lt;=11,"0-11",IF(ChurnData[[#This Row],[TenureMonths]]&lt;=23,"12-23",IF(ChurnData[[#This Row],[TenureMonths]]&lt;=35,"24-35",IF(ChurnData[[#This Row],[TenureMonths]]&lt;=47,"36-47",IF(ChurnData[[#This Row],[TenureMonths]]&lt;=59,"48-59","60-72")))))</f>
        <v>24-35</v>
      </c>
      <c r="V1655">
        <f>IF(ChurnData[[#This Row],[Churn]]="Yes",1,0)</f>
        <v>0</v>
      </c>
    </row>
    <row r="1656" spans="1:22" x14ac:dyDescent="0.35">
      <c r="A1656" t="s">
        <v>1705</v>
      </c>
      <c r="B1656" t="s">
        <v>36</v>
      </c>
      <c r="C1656">
        <v>0</v>
      </c>
      <c r="D1656" t="s">
        <v>20</v>
      </c>
      <c r="E1656" t="s">
        <v>20</v>
      </c>
      <c r="F1656" t="s">
        <v>39</v>
      </c>
      <c r="G1656" s="2">
        <v>8</v>
      </c>
      <c r="H1656" t="s">
        <v>21</v>
      </c>
      <c r="I1656" t="s">
        <v>21</v>
      </c>
      <c r="J1656" t="s">
        <v>28</v>
      </c>
      <c r="K1656" t="s">
        <v>28</v>
      </c>
      <c r="L1656" t="s">
        <v>33</v>
      </c>
      <c r="M1656" t="s">
        <v>20</v>
      </c>
      <c r="N1656" t="s">
        <v>43</v>
      </c>
      <c r="O1656" s="1">
        <v>21.31</v>
      </c>
      <c r="P1656" s="1">
        <v>174.3</v>
      </c>
      <c r="Q1656">
        <v>1</v>
      </c>
      <c r="R1656" t="s">
        <v>21</v>
      </c>
      <c r="S1656" t="str">
        <f>IF(ChurnData[[#This Row],[MonthlyCharges]]&lt;=30,"1. Up to 30",IF(ChurnData[[#This Row],[MonthlyCharges]]&lt;=50,"2. 31-50",IF(ChurnData[[#This Row],[MonthlyCharges]]&lt;=70,"3. 51-70",IF(ChurnData[[#This Row],[MonthlyCharges]]&lt;=90,"4. 71-90","5. Over 90"))))</f>
        <v>1. Up to 30</v>
      </c>
      <c r="T1656" t="str">
        <f>IF(AND(ChurnData[[#This Row],[Contract]]="Month-to-month",ChurnData[[#This Row],[InternetService]]="Fiber optic",ChurnData[[#This Row],[TenureMonths]]&lt;=11),"High-risk","Other")</f>
        <v>Other</v>
      </c>
      <c r="U1656" t="str">
        <f>IF(ChurnData[[#This Row],[TenureMonths]]&lt;=11,"0-11",IF(ChurnData[[#This Row],[TenureMonths]]&lt;=23,"12-23",IF(ChurnData[[#This Row],[TenureMonths]]&lt;=35,"24-35",IF(ChurnData[[#This Row],[TenureMonths]]&lt;=47,"36-47",IF(ChurnData[[#This Row],[TenureMonths]]&lt;=59,"48-59","60-72")))))</f>
        <v>0-11</v>
      </c>
      <c r="V1656">
        <f>IF(ChurnData[[#This Row],[Churn]]="Yes",1,0)</f>
        <v>0</v>
      </c>
    </row>
    <row r="1657" spans="1:22" x14ac:dyDescent="0.35">
      <c r="A1657" t="s">
        <v>1706</v>
      </c>
      <c r="B1657" t="s">
        <v>36</v>
      </c>
      <c r="C1657">
        <v>0</v>
      </c>
      <c r="D1657" t="s">
        <v>21</v>
      </c>
      <c r="E1657" t="s">
        <v>21</v>
      </c>
      <c r="F1657" t="s">
        <v>39</v>
      </c>
      <c r="G1657" s="2">
        <v>7</v>
      </c>
      <c r="H1657" t="s">
        <v>20</v>
      </c>
      <c r="I1657" t="s">
        <v>21</v>
      </c>
      <c r="J1657" t="s">
        <v>28</v>
      </c>
      <c r="K1657" t="s">
        <v>28</v>
      </c>
      <c r="L1657" t="s">
        <v>33</v>
      </c>
      <c r="M1657" t="s">
        <v>20</v>
      </c>
      <c r="N1657" t="s">
        <v>34</v>
      </c>
      <c r="O1657" s="1">
        <v>28.42</v>
      </c>
      <c r="P1657" s="1">
        <v>196.03</v>
      </c>
      <c r="Q1657">
        <v>0</v>
      </c>
      <c r="R1657" t="s">
        <v>21</v>
      </c>
      <c r="S1657" t="str">
        <f>IF(ChurnData[[#This Row],[MonthlyCharges]]&lt;=30,"1. Up to 30",IF(ChurnData[[#This Row],[MonthlyCharges]]&lt;=50,"2. 31-50",IF(ChurnData[[#This Row],[MonthlyCharges]]&lt;=70,"3. 51-70",IF(ChurnData[[#This Row],[MonthlyCharges]]&lt;=90,"4. 71-90","5. Over 90"))))</f>
        <v>1. Up to 30</v>
      </c>
      <c r="T1657" t="str">
        <f>IF(AND(ChurnData[[#This Row],[Contract]]="Month-to-month",ChurnData[[#This Row],[InternetService]]="Fiber optic",ChurnData[[#This Row],[TenureMonths]]&lt;=11),"High-risk","Other")</f>
        <v>Other</v>
      </c>
      <c r="U1657" t="str">
        <f>IF(ChurnData[[#This Row],[TenureMonths]]&lt;=11,"0-11",IF(ChurnData[[#This Row],[TenureMonths]]&lt;=23,"12-23",IF(ChurnData[[#This Row],[TenureMonths]]&lt;=35,"24-35",IF(ChurnData[[#This Row],[TenureMonths]]&lt;=47,"36-47",IF(ChurnData[[#This Row],[TenureMonths]]&lt;=59,"48-59","60-72")))))</f>
        <v>0-11</v>
      </c>
      <c r="V1657">
        <f>IF(ChurnData[[#This Row],[Churn]]="Yes",1,0)</f>
        <v>0</v>
      </c>
    </row>
    <row r="1658" spans="1:22" x14ac:dyDescent="0.35">
      <c r="A1658" t="s">
        <v>1707</v>
      </c>
      <c r="B1658" t="s">
        <v>19</v>
      </c>
      <c r="C1658">
        <v>0</v>
      </c>
      <c r="D1658" t="s">
        <v>21</v>
      </c>
      <c r="E1658" t="s">
        <v>20</v>
      </c>
      <c r="F1658" t="s">
        <v>47</v>
      </c>
      <c r="G1658" s="2">
        <v>11</v>
      </c>
      <c r="H1658" t="s">
        <v>20</v>
      </c>
      <c r="I1658" t="s">
        <v>32</v>
      </c>
      <c r="J1658" t="s">
        <v>20</v>
      </c>
      <c r="K1658" t="s">
        <v>20</v>
      </c>
      <c r="L1658" t="s">
        <v>33</v>
      </c>
      <c r="M1658" t="s">
        <v>20</v>
      </c>
      <c r="N1658" t="s">
        <v>34</v>
      </c>
      <c r="O1658" s="1">
        <v>63.45</v>
      </c>
      <c r="P1658" s="1">
        <v>696.38</v>
      </c>
      <c r="Q1658">
        <v>1</v>
      </c>
      <c r="R1658" t="s">
        <v>21</v>
      </c>
      <c r="S1658" t="str">
        <f>IF(ChurnData[[#This Row],[MonthlyCharges]]&lt;=30,"1. Up to 30",IF(ChurnData[[#This Row],[MonthlyCharges]]&lt;=50,"2. 31-50",IF(ChurnData[[#This Row],[MonthlyCharges]]&lt;=70,"3. 51-70",IF(ChurnData[[#This Row],[MonthlyCharges]]&lt;=90,"4. 71-90","5. Over 90"))))</f>
        <v>3. 51-70</v>
      </c>
      <c r="T1658" t="str">
        <f>IF(AND(ChurnData[[#This Row],[Contract]]="Month-to-month",ChurnData[[#This Row],[InternetService]]="Fiber optic",ChurnData[[#This Row],[TenureMonths]]&lt;=11),"High-risk","Other")</f>
        <v>Other</v>
      </c>
      <c r="U1658" t="str">
        <f>IF(ChurnData[[#This Row],[TenureMonths]]&lt;=11,"0-11",IF(ChurnData[[#This Row],[TenureMonths]]&lt;=23,"12-23",IF(ChurnData[[#This Row],[TenureMonths]]&lt;=35,"24-35",IF(ChurnData[[#This Row],[TenureMonths]]&lt;=47,"36-47",IF(ChurnData[[#This Row],[TenureMonths]]&lt;=59,"48-59","60-72")))))</f>
        <v>0-11</v>
      </c>
      <c r="V1658">
        <f>IF(ChurnData[[#This Row],[Churn]]="Yes",1,0)</f>
        <v>0</v>
      </c>
    </row>
    <row r="1659" spans="1:22" x14ac:dyDescent="0.35">
      <c r="A1659" t="s">
        <v>1708</v>
      </c>
      <c r="B1659" t="s">
        <v>19</v>
      </c>
      <c r="C1659">
        <v>0</v>
      </c>
      <c r="D1659" t="s">
        <v>20</v>
      </c>
      <c r="E1659" t="s">
        <v>20</v>
      </c>
      <c r="F1659" t="s">
        <v>37</v>
      </c>
      <c r="G1659" s="2">
        <v>40</v>
      </c>
      <c r="H1659" t="s">
        <v>20</v>
      </c>
      <c r="I1659" t="s">
        <v>23</v>
      </c>
      <c r="J1659" t="s">
        <v>20</v>
      </c>
      <c r="K1659" t="s">
        <v>21</v>
      </c>
      <c r="L1659" t="s">
        <v>33</v>
      </c>
      <c r="M1659" t="s">
        <v>20</v>
      </c>
      <c r="N1659" t="s">
        <v>25</v>
      </c>
      <c r="O1659" s="1">
        <v>90.71</v>
      </c>
      <c r="P1659" s="1">
        <v>3547.65</v>
      </c>
      <c r="Q1659">
        <v>1</v>
      </c>
      <c r="R1659" t="s">
        <v>21</v>
      </c>
      <c r="S1659" t="str">
        <f>IF(ChurnData[[#This Row],[MonthlyCharges]]&lt;=30,"1. Up to 30",IF(ChurnData[[#This Row],[MonthlyCharges]]&lt;=50,"2. 31-50",IF(ChurnData[[#This Row],[MonthlyCharges]]&lt;=70,"3. 51-70",IF(ChurnData[[#This Row],[MonthlyCharges]]&lt;=90,"4. 71-90","5. Over 90"))))</f>
        <v>5. Over 90</v>
      </c>
      <c r="T1659" t="str">
        <f>IF(AND(ChurnData[[#This Row],[Contract]]="Month-to-month",ChurnData[[#This Row],[InternetService]]="Fiber optic",ChurnData[[#This Row],[TenureMonths]]&lt;=11),"High-risk","Other")</f>
        <v>Other</v>
      </c>
      <c r="U1659" t="str">
        <f>IF(ChurnData[[#This Row],[TenureMonths]]&lt;=11,"0-11",IF(ChurnData[[#This Row],[TenureMonths]]&lt;=23,"12-23",IF(ChurnData[[#This Row],[TenureMonths]]&lt;=35,"24-35",IF(ChurnData[[#This Row],[TenureMonths]]&lt;=47,"36-47",IF(ChurnData[[#This Row],[TenureMonths]]&lt;=59,"48-59","60-72")))))</f>
        <v>36-47</v>
      </c>
      <c r="V1659">
        <f>IF(ChurnData[[#This Row],[Churn]]="Yes",1,0)</f>
        <v>0</v>
      </c>
    </row>
    <row r="1660" spans="1:22" x14ac:dyDescent="0.35">
      <c r="A1660" t="s">
        <v>1709</v>
      </c>
      <c r="B1660" t="s">
        <v>36</v>
      </c>
      <c r="C1660">
        <v>0</v>
      </c>
      <c r="D1660" t="s">
        <v>21</v>
      </c>
      <c r="E1660" t="s">
        <v>20</v>
      </c>
      <c r="F1660" t="s">
        <v>37</v>
      </c>
      <c r="G1660" s="2">
        <v>56</v>
      </c>
      <c r="H1660" t="s">
        <v>20</v>
      </c>
      <c r="I1660" t="s">
        <v>23</v>
      </c>
      <c r="J1660" t="s">
        <v>21</v>
      </c>
      <c r="K1660" t="s">
        <v>21</v>
      </c>
      <c r="L1660" t="s">
        <v>29</v>
      </c>
      <c r="M1660" t="s">
        <v>20</v>
      </c>
      <c r="N1660" t="s">
        <v>43</v>
      </c>
      <c r="O1660" s="1">
        <v>94.81</v>
      </c>
      <c r="P1660" s="1">
        <v>5285.6</v>
      </c>
      <c r="Q1660">
        <v>1</v>
      </c>
      <c r="R1660" t="s">
        <v>21</v>
      </c>
      <c r="S1660" t="str">
        <f>IF(ChurnData[[#This Row],[MonthlyCharges]]&lt;=30,"1. Up to 30",IF(ChurnData[[#This Row],[MonthlyCharges]]&lt;=50,"2. 31-50",IF(ChurnData[[#This Row],[MonthlyCharges]]&lt;=70,"3. 51-70",IF(ChurnData[[#This Row],[MonthlyCharges]]&lt;=90,"4. 71-90","5. Over 90"))))</f>
        <v>5. Over 90</v>
      </c>
      <c r="T1660" t="str">
        <f>IF(AND(ChurnData[[#This Row],[Contract]]="Month-to-month",ChurnData[[#This Row],[InternetService]]="Fiber optic",ChurnData[[#This Row],[TenureMonths]]&lt;=11),"High-risk","Other")</f>
        <v>Other</v>
      </c>
      <c r="U1660" t="str">
        <f>IF(ChurnData[[#This Row],[TenureMonths]]&lt;=11,"0-11",IF(ChurnData[[#This Row],[TenureMonths]]&lt;=23,"12-23",IF(ChurnData[[#This Row],[TenureMonths]]&lt;=35,"24-35",IF(ChurnData[[#This Row],[TenureMonths]]&lt;=47,"36-47",IF(ChurnData[[#This Row],[TenureMonths]]&lt;=59,"48-59","60-72")))))</f>
        <v>48-59</v>
      </c>
      <c r="V1660">
        <f>IF(ChurnData[[#This Row],[Churn]]="Yes",1,0)</f>
        <v>0</v>
      </c>
    </row>
    <row r="1661" spans="1:22" x14ac:dyDescent="0.35">
      <c r="A1661" t="s">
        <v>1710</v>
      </c>
      <c r="B1661" t="s">
        <v>36</v>
      </c>
      <c r="C1661">
        <v>1</v>
      </c>
      <c r="D1661" t="s">
        <v>21</v>
      </c>
      <c r="E1661" t="s">
        <v>21</v>
      </c>
      <c r="F1661" t="s">
        <v>39</v>
      </c>
      <c r="G1661" s="2">
        <v>16</v>
      </c>
      <c r="H1661" t="s">
        <v>20</v>
      </c>
      <c r="I1661" t="s">
        <v>32</v>
      </c>
      <c r="J1661" t="s">
        <v>21</v>
      </c>
      <c r="K1661" t="s">
        <v>21</v>
      </c>
      <c r="L1661" t="s">
        <v>33</v>
      </c>
      <c r="M1661" t="s">
        <v>21</v>
      </c>
      <c r="N1661" t="s">
        <v>43</v>
      </c>
      <c r="O1661" s="1">
        <v>63.97</v>
      </c>
      <c r="P1661" s="1">
        <v>1012.16</v>
      </c>
      <c r="Q1661">
        <v>0</v>
      </c>
      <c r="R1661" t="s">
        <v>20</v>
      </c>
      <c r="S1661" t="str">
        <f>IF(ChurnData[[#This Row],[MonthlyCharges]]&lt;=30,"1. Up to 30",IF(ChurnData[[#This Row],[MonthlyCharges]]&lt;=50,"2. 31-50",IF(ChurnData[[#This Row],[MonthlyCharges]]&lt;=70,"3. 51-70",IF(ChurnData[[#This Row],[MonthlyCharges]]&lt;=90,"4. 71-90","5. Over 90"))))</f>
        <v>3. 51-70</v>
      </c>
      <c r="T1661" t="str">
        <f>IF(AND(ChurnData[[#This Row],[Contract]]="Month-to-month",ChurnData[[#This Row],[InternetService]]="Fiber optic",ChurnData[[#This Row],[TenureMonths]]&lt;=11),"High-risk","Other")</f>
        <v>Other</v>
      </c>
      <c r="U1661" t="str">
        <f>IF(ChurnData[[#This Row],[TenureMonths]]&lt;=11,"0-11",IF(ChurnData[[#This Row],[TenureMonths]]&lt;=23,"12-23",IF(ChurnData[[#This Row],[TenureMonths]]&lt;=35,"24-35",IF(ChurnData[[#This Row],[TenureMonths]]&lt;=47,"36-47",IF(ChurnData[[#This Row],[TenureMonths]]&lt;=59,"48-59","60-72")))))</f>
        <v>12-23</v>
      </c>
      <c r="V1661">
        <f>IF(ChurnData[[#This Row],[Churn]]="Yes",1,0)</f>
        <v>1</v>
      </c>
    </row>
    <row r="1662" spans="1:22" x14ac:dyDescent="0.35">
      <c r="A1662" t="s">
        <v>1711</v>
      </c>
      <c r="B1662" t="s">
        <v>36</v>
      </c>
      <c r="C1662">
        <v>0</v>
      </c>
      <c r="D1662" t="s">
        <v>20</v>
      </c>
      <c r="E1662" t="s">
        <v>20</v>
      </c>
      <c r="F1662" t="s">
        <v>37</v>
      </c>
      <c r="G1662" s="2">
        <v>42</v>
      </c>
      <c r="H1662" t="s">
        <v>20</v>
      </c>
      <c r="I1662" t="s">
        <v>32</v>
      </c>
      <c r="J1662" t="s">
        <v>21</v>
      </c>
      <c r="K1662" t="s">
        <v>21</v>
      </c>
      <c r="L1662" t="s">
        <v>29</v>
      </c>
      <c r="M1662" t="s">
        <v>20</v>
      </c>
      <c r="N1662" t="s">
        <v>34</v>
      </c>
      <c r="O1662" s="1">
        <v>50.16</v>
      </c>
      <c r="P1662" s="1">
        <v>2155.4699999999998</v>
      </c>
      <c r="Q1662">
        <v>2</v>
      </c>
      <c r="R1662" t="s">
        <v>21</v>
      </c>
      <c r="S1662" t="str">
        <f>IF(ChurnData[[#This Row],[MonthlyCharges]]&lt;=30,"1. Up to 30",IF(ChurnData[[#This Row],[MonthlyCharges]]&lt;=50,"2. 31-50",IF(ChurnData[[#This Row],[MonthlyCharges]]&lt;=70,"3. 51-70",IF(ChurnData[[#This Row],[MonthlyCharges]]&lt;=90,"4. 71-90","5. Over 90"))))</f>
        <v>3. 51-70</v>
      </c>
      <c r="T1662" t="str">
        <f>IF(AND(ChurnData[[#This Row],[Contract]]="Month-to-month",ChurnData[[#This Row],[InternetService]]="Fiber optic",ChurnData[[#This Row],[TenureMonths]]&lt;=11),"High-risk","Other")</f>
        <v>Other</v>
      </c>
      <c r="U1662" t="str">
        <f>IF(ChurnData[[#This Row],[TenureMonths]]&lt;=11,"0-11",IF(ChurnData[[#This Row],[TenureMonths]]&lt;=23,"12-23",IF(ChurnData[[#This Row],[TenureMonths]]&lt;=35,"24-35",IF(ChurnData[[#This Row],[TenureMonths]]&lt;=47,"36-47",IF(ChurnData[[#This Row],[TenureMonths]]&lt;=59,"48-59","60-72")))))</f>
        <v>36-47</v>
      </c>
      <c r="V1662">
        <f>IF(ChurnData[[#This Row],[Churn]]="Yes",1,0)</f>
        <v>0</v>
      </c>
    </row>
    <row r="1663" spans="1:22" x14ac:dyDescent="0.35">
      <c r="A1663" t="s">
        <v>1712</v>
      </c>
      <c r="B1663" t="s">
        <v>19</v>
      </c>
      <c r="C1663">
        <v>0</v>
      </c>
      <c r="D1663" t="s">
        <v>21</v>
      </c>
      <c r="E1663" t="s">
        <v>21</v>
      </c>
      <c r="F1663" t="s">
        <v>49</v>
      </c>
      <c r="G1663" s="2">
        <v>54</v>
      </c>
      <c r="H1663" t="s">
        <v>21</v>
      </c>
      <c r="I1663" t="s">
        <v>21</v>
      </c>
      <c r="J1663" t="s">
        <v>28</v>
      </c>
      <c r="K1663" t="s">
        <v>28</v>
      </c>
      <c r="L1663" t="s">
        <v>24</v>
      </c>
      <c r="M1663" t="s">
        <v>20</v>
      </c>
      <c r="N1663" t="s">
        <v>43</v>
      </c>
      <c r="O1663" s="1">
        <v>18</v>
      </c>
      <c r="P1663" s="1">
        <v>994.31</v>
      </c>
      <c r="Q1663">
        <v>0</v>
      </c>
      <c r="R1663" t="s">
        <v>21</v>
      </c>
      <c r="S1663" t="str">
        <f>IF(ChurnData[[#This Row],[MonthlyCharges]]&lt;=30,"1. Up to 30",IF(ChurnData[[#This Row],[MonthlyCharges]]&lt;=50,"2. 31-50",IF(ChurnData[[#This Row],[MonthlyCharges]]&lt;=70,"3. 51-70",IF(ChurnData[[#This Row],[MonthlyCharges]]&lt;=90,"4. 71-90","5. Over 90"))))</f>
        <v>1. Up to 30</v>
      </c>
      <c r="T1663" t="str">
        <f>IF(AND(ChurnData[[#This Row],[Contract]]="Month-to-month",ChurnData[[#This Row],[InternetService]]="Fiber optic",ChurnData[[#This Row],[TenureMonths]]&lt;=11),"High-risk","Other")</f>
        <v>Other</v>
      </c>
      <c r="U1663" t="str">
        <f>IF(ChurnData[[#This Row],[TenureMonths]]&lt;=11,"0-11",IF(ChurnData[[#This Row],[TenureMonths]]&lt;=23,"12-23",IF(ChurnData[[#This Row],[TenureMonths]]&lt;=35,"24-35",IF(ChurnData[[#This Row],[TenureMonths]]&lt;=47,"36-47",IF(ChurnData[[#This Row],[TenureMonths]]&lt;=59,"48-59","60-72")))))</f>
        <v>48-59</v>
      </c>
      <c r="V1663">
        <f>IF(ChurnData[[#This Row],[Churn]]="Yes",1,0)</f>
        <v>0</v>
      </c>
    </row>
    <row r="1664" spans="1:22" x14ac:dyDescent="0.35">
      <c r="A1664" t="s">
        <v>1713</v>
      </c>
      <c r="B1664" t="s">
        <v>19</v>
      </c>
      <c r="C1664">
        <v>1</v>
      </c>
      <c r="D1664" t="s">
        <v>20</v>
      </c>
      <c r="E1664" t="s">
        <v>21</v>
      </c>
      <c r="F1664" t="s">
        <v>41</v>
      </c>
      <c r="G1664" s="2">
        <v>17</v>
      </c>
      <c r="H1664" t="s">
        <v>20</v>
      </c>
      <c r="I1664" t="s">
        <v>23</v>
      </c>
      <c r="J1664" t="s">
        <v>20</v>
      </c>
      <c r="K1664" t="s">
        <v>20</v>
      </c>
      <c r="L1664" t="s">
        <v>33</v>
      </c>
      <c r="M1664" t="s">
        <v>21</v>
      </c>
      <c r="N1664" t="s">
        <v>25</v>
      </c>
      <c r="O1664" s="1">
        <v>104.09</v>
      </c>
      <c r="P1664" s="1">
        <v>1716.86</v>
      </c>
      <c r="Q1664">
        <v>0</v>
      </c>
      <c r="R1664" t="s">
        <v>21</v>
      </c>
      <c r="S1664" t="str">
        <f>IF(ChurnData[[#This Row],[MonthlyCharges]]&lt;=30,"1. Up to 30",IF(ChurnData[[#This Row],[MonthlyCharges]]&lt;=50,"2. 31-50",IF(ChurnData[[#This Row],[MonthlyCharges]]&lt;=70,"3. 51-70",IF(ChurnData[[#This Row],[MonthlyCharges]]&lt;=90,"4. 71-90","5. Over 90"))))</f>
        <v>5. Over 90</v>
      </c>
      <c r="T1664" t="str">
        <f>IF(AND(ChurnData[[#This Row],[Contract]]="Month-to-month",ChurnData[[#This Row],[InternetService]]="Fiber optic",ChurnData[[#This Row],[TenureMonths]]&lt;=11),"High-risk","Other")</f>
        <v>Other</v>
      </c>
      <c r="U1664" t="str">
        <f>IF(ChurnData[[#This Row],[TenureMonths]]&lt;=11,"0-11",IF(ChurnData[[#This Row],[TenureMonths]]&lt;=23,"12-23",IF(ChurnData[[#This Row],[TenureMonths]]&lt;=35,"24-35",IF(ChurnData[[#This Row],[TenureMonths]]&lt;=47,"36-47",IF(ChurnData[[#This Row],[TenureMonths]]&lt;=59,"48-59","60-72")))))</f>
        <v>12-23</v>
      </c>
      <c r="V1664">
        <f>IF(ChurnData[[#This Row],[Churn]]="Yes",1,0)</f>
        <v>0</v>
      </c>
    </row>
    <row r="1665" spans="1:22" x14ac:dyDescent="0.35">
      <c r="A1665" t="s">
        <v>1714</v>
      </c>
      <c r="B1665" t="s">
        <v>36</v>
      </c>
      <c r="C1665">
        <v>0</v>
      </c>
      <c r="D1665" t="s">
        <v>21</v>
      </c>
      <c r="E1665" t="s">
        <v>21</v>
      </c>
      <c r="F1665" t="s">
        <v>27</v>
      </c>
      <c r="G1665" s="2">
        <v>14</v>
      </c>
      <c r="H1665" t="s">
        <v>20</v>
      </c>
      <c r="I1665" t="s">
        <v>32</v>
      </c>
      <c r="J1665" t="s">
        <v>21</v>
      </c>
      <c r="K1665" t="s">
        <v>21</v>
      </c>
      <c r="L1665" t="s">
        <v>33</v>
      </c>
      <c r="M1665" t="s">
        <v>20</v>
      </c>
      <c r="N1665" t="s">
        <v>25</v>
      </c>
      <c r="O1665" s="1">
        <v>54.69</v>
      </c>
      <c r="P1665" s="1">
        <v>780.93</v>
      </c>
      <c r="Q1665">
        <v>2</v>
      </c>
      <c r="R1665" t="s">
        <v>20</v>
      </c>
      <c r="S1665" t="str">
        <f>IF(ChurnData[[#This Row],[MonthlyCharges]]&lt;=30,"1. Up to 30",IF(ChurnData[[#This Row],[MonthlyCharges]]&lt;=50,"2. 31-50",IF(ChurnData[[#This Row],[MonthlyCharges]]&lt;=70,"3. 51-70",IF(ChurnData[[#This Row],[MonthlyCharges]]&lt;=90,"4. 71-90","5. Over 90"))))</f>
        <v>3. 51-70</v>
      </c>
      <c r="T1665" t="str">
        <f>IF(AND(ChurnData[[#This Row],[Contract]]="Month-to-month",ChurnData[[#This Row],[InternetService]]="Fiber optic",ChurnData[[#This Row],[TenureMonths]]&lt;=11),"High-risk","Other")</f>
        <v>Other</v>
      </c>
      <c r="U1665" t="str">
        <f>IF(ChurnData[[#This Row],[TenureMonths]]&lt;=11,"0-11",IF(ChurnData[[#This Row],[TenureMonths]]&lt;=23,"12-23",IF(ChurnData[[#This Row],[TenureMonths]]&lt;=35,"24-35",IF(ChurnData[[#This Row],[TenureMonths]]&lt;=47,"36-47",IF(ChurnData[[#This Row],[TenureMonths]]&lt;=59,"48-59","60-72")))))</f>
        <v>12-23</v>
      </c>
      <c r="V1665">
        <f>IF(ChurnData[[#This Row],[Churn]]="Yes",1,0)</f>
        <v>1</v>
      </c>
    </row>
    <row r="1666" spans="1:22" x14ac:dyDescent="0.35">
      <c r="A1666" t="s">
        <v>1715</v>
      </c>
      <c r="B1666" t="s">
        <v>36</v>
      </c>
      <c r="C1666">
        <v>0</v>
      </c>
      <c r="D1666" t="s">
        <v>20</v>
      </c>
      <c r="E1666" t="s">
        <v>21</v>
      </c>
      <c r="F1666" t="s">
        <v>27</v>
      </c>
      <c r="G1666" s="2">
        <v>21</v>
      </c>
      <c r="H1666" t="s">
        <v>20</v>
      </c>
      <c r="I1666" t="s">
        <v>32</v>
      </c>
      <c r="J1666" t="s">
        <v>20</v>
      </c>
      <c r="K1666" t="s">
        <v>21</v>
      </c>
      <c r="L1666" t="s">
        <v>33</v>
      </c>
      <c r="M1666" t="s">
        <v>21</v>
      </c>
      <c r="N1666" t="s">
        <v>34</v>
      </c>
      <c r="O1666" s="1">
        <v>51.93</v>
      </c>
      <c r="P1666" s="1">
        <v>1119.29</v>
      </c>
      <c r="Q1666">
        <v>0</v>
      </c>
      <c r="R1666" t="s">
        <v>21</v>
      </c>
      <c r="S1666" t="str">
        <f>IF(ChurnData[[#This Row],[MonthlyCharges]]&lt;=30,"1. Up to 30",IF(ChurnData[[#This Row],[MonthlyCharges]]&lt;=50,"2. 31-50",IF(ChurnData[[#This Row],[MonthlyCharges]]&lt;=70,"3. 51-70",IF(ChurnData[[#This Row],[MonthlyCharges]]&lt;=90,"4. 71-90","5. Over 90"))))</f>
        <v>3. 51-70</v>
      </c>
      <c r="T1666" t="str">
        <f>IF(AND(ChurnData[[#This Row],[Contract]]="Month-to-month",ChurnData[[#This Row],[InternetService]]="Fiber optic",ChurnData[[#This Row],[TenureMonths]]&lt;=11),"High-risk","Other")</f>
        <v>Other</v>
      </c>
      <c r="U1666" t="str">
        <f>IF(ChurnData[[#This Row],[TenureMonths]]&lt;=11,"0-11",IF(ChurnData[[#This Row],[TenureMonths]]&lt;=23,"12-23",IF(ChurnData[[#This Row],[TenureMonths]]&lt;=35,"24-35",IF(ChurnData[[#This Row],[TenureMonths]]&lt;=47,"36-47",IF(ChurnData[[#This Row],[TenureMonths]]&lt;=59,"48-59","60-72")))))</f>
        <v>12-23</v>
      </c>
      <c r="V1666">
        <f>IF(ChurnData[[#This Row],[Churn]]="Yes",1,0)</f>
        <v>0</v>
      </c>
    </row>
    <row r="1667" spans="1:22" x14ac:dyDescent="0.35">
      <c r="A1667" t="s">
        <v>1716</v>
      </c>
      <c r="B1667" t="s">
        <v>36</v>
      </c>
      <c r="C1667">
        <v>1</v>
      </c>
      <c r="D1667" t="s">
        <v>20</v>
      </c>
      <c r="E1667" t="s">
        <v>21</v>
      </c>
      <c r="F1667" t="s">
        <v>65</v>
      </c>
      <c r="G1667" s="2">
        <v>31</v>
      </c>
      <c r="H1667" t="s">
        <v>20</v>
      </c>
      <c r="I1667" t="s">
        <v>23</v>
      </c>
      <c r="J1667" t="s">
        <v>21</v>
      </c>
      <c r="K1667" t="s">
        <v>21</v>
      </c>
      <c r="L1667" t="s">
        <v>33</v>
      </c>
      <c r="M1667" t="s">
        <v>21</v>
      </c>
      <c r="N1667" t="s">
        <v>34</v>
      </c>
      <c r="O1667" s="1">
        <v>85.83</v>
      </c>
      <c r="P1667" s="1">
        <v>2717.17</v>
      </c>
      <c r="Q1667">
        <v>1</v>
      </c>
      <c r="R1667" t="s">
        <v>20</v>
      </c>
      <c r="S1667" t="str">
        <f>IF(ChurnData[[#This Row],[MonthlyCharges]]&lt;=30,"1. Up to 30",IF(ChurnData[[#This Row],[MonthlyCharges]]&lt;=50,"2. 31-50",IF(ChurnData[[#This Row],[MonthlyCharges]]&lt;=70,"3. 51-70",IF(ChurnData[[#This Row],[MonthlyCharges]]&lt;=90,"4. 71-90","5. Over 90"))))</f>
        <v>4. 71-90</v>
      </c>
      <c r="T1667" t="str">
        <f>IF(AND(ChurnData[[#This Row],[Contract]]="Month-to-month",ChurnData[[#This Row],[InternetService]]="Fiber optic",ChurnData[[#This Row],[TenureMonths]]&lt;=11),"High-risk","Other")</f>
        <v>Other</v>
      </c>
      <c r="U1667" t="str">
        <f>IF(ChurnData[[#This Row],[TenureMonths]]&lt;=11,"0-11",IF(ChurnData[[#This Row],[TenureMonths]]&lt;=23,"12-23",IF(ChurnData[[#This Row],[TenureMonths]]&lt;=35,"24-35",IF(ChurnData[[#This Row],[TenureMonths]]&lt;=47,"36-47",IF(ChurnData[[#This Row],[TenureMonths]]&lt;=59,"48-59","60-72")))))</f>
        <v>24-35</v>
      </c>
      <c r="V1667">
        <f>IF(ChurnData[[#This Row],[Churn]]="Yes",1,0)</f>
        <v>1</v>
      </c>
    </row>
    <row r="1668" spans="1:22" x14ac:dyDescent="0.35">
      <c r="A1668" t="s">
        <v>1717</v>
      </c>
      <c r="B1668" t="s">
        <v>19</v>
      </c>
      <c r="C1668">
        <v>0</v>
      </c>
      <c r="D1668" t="s">
        <v>21</v>
      </c>
      <c r="E1668" t="s">
        <v>21</v>
      </c>
      <c r="F1668" t="s">
        <v>65</v>
      </c>
      <c r="G1668" s="2">
        <v>25</v>
      </c>
      <c r="H1668" t="s">
        <v>20</v>
      </c>
      <c r="I1668" t="s">
        <v>32</v>
      </c>
      <c r="J1668" t="s">
        <v>21</v>
      </c>
      <c r="K1668" t="s">
        <v>20</v>
      </c>
      <c r="L1668" t="s">
        <v>24</v>
      </c>
      <c r="M1668" t="s">
        <v>20</v>
      </c>
      <c r="N1668" t="s">
        <v>34</v>
      </c>
      <c r="O1668" s="1">
        <v>69.2</v>
      </c>
      <c r="P1668" s="1">
        <v>1702.45</v>
      </c>
      <c r="Q1668">
        <v>0</v>
      </c>
      <c r="R1668" t="s">
        <v>21</v>
      </c>
      <c r="S1668" t="str">
        <f>IF(ChurnData[[#This Row],[MonthlyCharges]]&lt;=30,"1. Up to 30",IF(ChurnData[[#This Row],[MonthlyCharges]]&lt;=50,"2. 31-50",IF(ChurnData[[#This Row],[MonthlyCharges]]&lt;=70,"3. 51-70",IF(ChurnData[[#This Row],[MonthlyCharges]]&lt;=90,"4. 71-90","5. Over 90"))))</f>
        <v>3. 51-70</v>
      </c>
      <c r="T1668" t="str">
        <f>IF(AND(ChurnData[[#This Row],[Contract]]="Month-to-month",ChurnData[[#This Row],[InternetService]]="Fiber optic",ChurnData[[#This Row],[TenureMonths]]&lt;=11),"High-risk","Other")</f>
        <v>Other</v>
      </c>
      <c r="U1668" t="str">
        <f>IF(ChurnData[[#This Row],[TenureMonths]]&lt;=11,"0-11",IF(ChurnData[[#This Row],[TenureMonths]]&lt;=23,"12-23",IF(ChurnData[[#This Row],[TenureMonths]]&lt;=35,"24-35",IF(ChurnData[[#This Row],[TenureMonths]]&lt;=47,"36-47",IF(ChurnData[[#This Row],[TenureMonths]]&lt;=59,"48-59","60-72")))))</f>
        <v>24-35</v>
      </c>
      <c r="V1668">
        <f>IF(ChurnData[[#This Row],[Churn]]="Yes",1,0)</f>
        <v>0</v>
      </c>
    </row>
    <row r="1669" spans="1:22" x14ac:dyDescent="0.35">
      <c r="A1669" t="s">
        <v>1718</v>
      </c>
      <c r="B1669" t="s">
        <v>19</v>
      </c>
      <c r="C1669">
        <v>0</v>
      </c>
      <c r="D1669" t="s">
        <v>20</v>
      </c>
      <c r="E1669" t="s">
        <v>21</v>
      </c>
      <c r="F1669" t="s">
        <v>41</v>
      </c>
      <c r="G1669" s="2">
        <v>47</v>
      </c>
      <c r="H1669" t="s">
        <v>20</v>
      </c>
      <c r="I1669" t="s">
        <v>23</v>
      </c>
      <c r="J1669" t="s">
        <v>21</v>
      </c>
      <c r="K1669" t="s">
        <v>21</v>
      </c>
      <c r="L1669" t="s">
        <v>29</v>
      </c>
      <c r="M1669" t="s">
        <v>21</v>
      </c>
      <c r="N1669" t="s">
        <v>43</v>
      </c>
      <c r="O1669" s="1">
        <v>99.24</v>
      </c>
      <c r="P1669" s="1">
        <v>4563.3500000000004</v>
      </c>
      <c r="Q1669">
        <v>3</v>
      </c>
      <c r="R1669" t="s">
        <v>21</v>
      </c>
      <c r="S1669" t="str">
        <f>IF(ChurnData[[#This Row],[MonthlyCharges]]&lt;=30,"1. Up to 30",IF(ChurnData[[#This Row],[MonthlyCharges]]&lt;=50,"2. 31-50",IF(ChurnData[[#This Row],[MonthlyCharges]]&lt;=70,"3. 51-70",IF(ChurnData[[#This Row],[MonthlyCharges]]&lt;=90,"4. 71-90","5. Over 90"))))</f>
        <v>5. Over 90</v>
      </c>
      <c r="T1669" t="str">
        <f>IF(AND(ChurnData[[#This Row],[Contract]]="Month-to-month",ChurnData[[#This Row],[InternetService]]="Fiber optic",ChurnData[[#This Row],[TenureMonths]]&lt;=11),"High-risk","Other")</f>
        <v>Other</v>
      </c>
      <c r="U1669" t="str">
        <f>IF(ChurnData[[#This Row],[TenureMonths]]&lt;=11,"0-11",IF(ChurnData[[#This Row],[TenureMonths]]&lt;=23,"12-23",IF(ChurnData[[#This Row],[TenureMonths]]&lt;=35,"24-35",IF(ChurnData[[#This Row],[TenureMonths]]&lt;=47,"36-47",IF(ChurnData[[#This Row],[TenureMonths]]&lt;=59,"48-59","60-72")))))</f>
        <v>36-47</v>
      </c>
      <c r="V1669">
        <f>IF(ChurnData[[#This Row],[Churn]]="Yes",1,0)</f>
        <v>0</v>
      </c>
    </row>
    <row r="1670" spans="1:22" x14ac:dyDescent="0.35">
      <c r="A1670" t="s">
        <v>1719</v>
      </c>
      <c r="B1670" t="s">
        <v>19</v>
      </c>
      <c r="C1670">
        <v>0</v>
      </c>
      <c r="D1670" t="s">
        <v>20</v>
      </c>
      <c r="E1670" t="s">
        <v>20</v>
      </c>
      <c r="F1670" t="s">
        <v>47</v>
      </c>
      <c r="G1670" s="2">
        <v>6</v>
      </c>
      <c r="H1670" t="s">
        <v>20</v>
      </c>
      <c r="I1670" t="s">
        <v>21</v>
      </c>
      <c r="J1670" t="s">
        <v>28</v>
      </c>
      <c r="K1670" t="s">
        <v>28</v>
      </c>
      <c r="L1670" t="s">
        <v>33</v>
      </c>
      <c r="M1670" t="s">
        <v>20</v>
      </c>
      <c r="N1670" t="s">
        <v>25</v>
      </c>
      <c r="O1670" s="1">
        <v>39.909999999999997</v>
      </c>
      <c r="P1670" s="1">
        <v>241.47</v>
      </c>
      <c r="Q1670">
        <v>3</v>
      </c>
      <c r="R1670" t="s">
        <v>21</v>
      </c>
      <c r="S1670" t="str">
        <f>IF(ChurnData[[#This Row],[MonthlyCharges]]&lt;=30,"1. Up to 30",IF(ChurnData[[#This Row],[MonthlyCharges]]&lt;=50,"2. 31-50",IF(ChurnData[[#This Row],[MonthlyCharges]]&lt;=70,"3. 51-70",IF(ChurnData[[#This Row],[MonthlyCharges]]&lt;=90,"4. 71-90","5. Over 90"))))</f>
        <v>2. 31-50</v>
      </c>
      <c r="T1670" t="str">
        <f>IF(AND(ChurnData[[#This Row],[Contract]]="Month-to-month",ChurnData[[#This Row],[InternetService]]="Fiber optic",ChurnData[[#This Row],[TenureMonths]]&lt;=11),"High-risk","Other")</f>
        <v>Other</v>
      </c>
      <c r="U1670" t="str">
        <f>IF(ChurnData[[#This Row],[TenureMonths]]&lt;=11,"0-11",IF(ChurnData[[#This Row],[TenureMonths]]&lt;=23,"12-23",IF(ChurnData[[#This Row],[TenureMonths]]&lt;=35,"24-35",IF(ChurnData[[#This Row],[TenureMonths]]&lt;=47,"36-47",IF(ChurnData[[#This Row],[TenureMonths]]&lt;=59,"48-59","60-72")))))</f>
        <v>0-11</v>
      </c>
      <c r="V1670">
        <f>IF(ChurnData[[#This Row],[Churn]]="Yes",1,0)</f>
        <v>0</v>
      </c>
    </row>
    <row r="1671" spans="1:22" x14ac:dyDescent="0.35">
      <c r="A1671" t="s">
        <v>1720</v>
      </c>
      <c r="B1671" t="s">
        <v>19</v>
      </c>
      <c r="C1671">
        <v>0</v>
      </c>
      <c r="D1671" t="s">
        <v>21</v>
      </c>
      <c r="E1671" t="s">
        <v>20</v>
      </c>
      <c r="F1671" t="s">
        <v>58</v>
      </c>
      <c r="G1671" s="2">
        <v>3</v>
      </c>
      <c r="H1671" t="s">
        <v>20</v>
      </c>
      <c r="I1671" t="s">
        <v>23</v>
      </c>
      <c r="J1671" t="s">
        <v>21</v>
      </c>
      <c r="K1671" t="s">
        <v>21</v>
      </c>
      <c r="L1671" t="s">
        <v>33</v>
      </c>
      <c r="M1671" t="s">
        <v>20</v>
      </c>
      <c r="N1671" t="s">
        <v>43</v>
      </c>
      <c r="O1671" s="1">
        <v>85.3</v>
      </c>
      <c r="P1671" s="1">
        <v>248.8</v>
      </c>
      <c r="Q1671">
        <v>1</v>
      </c>
      <c r="R1671" t="s">
        <v>20</v>
      </c>
      <c r="S1671" t="str">
        <f>IF(ChurnData[[#This Row],[MonthlyCharges]]&lt;=30,"1. Up to 30",IF(ChurnData[[#This Row],[MonthlyCharges]]&lt;=50,"2. 31-50",IF(ChurnData[[#This Row],[MonthlyCharges]]&lt;=70,"3. 51-70",IF(ChurnData[[#This Row],[MonthlyCharges]]&lt;=90,"4. 71-90","5. Over 90"))))</f>
        <v>4. 71-90</v>
      </c>
      <c r="T1671" t="str">
        <f>IF(AND(ChurnData[[#This Row],[Contract]]="Month-to-month",ChurnData[[#This Row],[InternetService]]="Fiber optic",ChurnData[[#This Row],[TenureMonths]]&lt;=11),"High-risk","Other")</f>
        <v>High-risk</v>
      </c>
      <c r="U1671" t="str">
        <f>IF(ChurnData[[#This Row],[TenureMonths]]&lt;=11,"0-11",IF(ChurnData[[#This Row],[TenureMonths]]&lt;=23,"12-23",IF(ChurnData[[#This Row],[TenureMonths]]&lt;=35,"24-35",IF(ChurnData[[#This Row],[TenureMonths]]&lt;=47,"36-47",IF(ChurnData[[#This Row],[TenureMonths]]&lt;=59,"48-59","60-72")))))</f>
        <v>0-11</v>
      </c>
      <c r="V1671">
        <f>IF(ChurnData[[#This Row],[Churn]]="Yes",1,0)</f>
        <v>1</v>
      </c>
    </row>
    <row r="1672" spans="1:22" x14ac:dyDescent="0.35">
      <c r="A1672" t="s">
        <v>1721</v>
      </c>
      <c r="B1672" t="s">
        <v>36</v>
      </c>
      <c r="C1672">
        <v>0</v>
      </c>
      <c r="D1672" t="s">
        <v>20</v>
      </c>
      <c r="E1672" t="s">
        <v>20</v>
      </c>
      <c r="F1672" t="s">
        <v>39</v>
      </c>
      <c r="G1672" s="2">
        <v>32</v>
      </c>
      <c r="H1672" t="s">
        <v>20</v>
      </c>
      <c r="I1672" t="s">
        <v>23</v>
      </c>
      <c r="J1672" t="s">
        <v>21</v>
      </c>
      <c r="K1672" t="s">
        <v>20</v>
      </c>
      <c r="L1672" t="s">
        <v>33</v>
      </c>
      <c r="M1672" t="s">
        <v>20</v>
      </c>
      <c r="N1672" t="s">
        <v>34</v>
      </c>
      <c r="O1672" s="1">
        <v>85.12</v>
      </c>
      <c r="P1672" s="1">
        <v>2801.44</v>
      </c>
      <c r="Q1672">
        <v>0</v>
      </c>
      <c r="R1672" t="s">
        <v>21</v>
      </c>
      <c r="S1672" t="str">
        <f>IF(ChurnData[[#This Row],[MonthlyCharges]]&lt;=30,"1. Up to 30",IF(ChurnData[[#This Row],[MonthlyCharges]]&lt;=50,"2. 31-50",IF(ChurnData[[#This Row],[MonthlyCharges]]&lt;=70,"3. 51-70",IF(ChurnData[[#This Row],[MonthlyCharges]]&lt;=90,"4. 71-90","5. Over 90"))))</f>
        <v>4. 71-90</v>
      </c>
      <c r="T1672" t="str">
        <f>IF(AND(ChurnData[[#This Row],[Contract]]="Month-to-month",ChurnData[[#This Row],[InternetService]]="Fiber optic",ChurnData[[#This Row],[TenureMonths]]&lt;=11),"High-risk","Other")</f>
        <v>Other</v>
      </c>
      <c r="U1672" t="str">
        <f>IF(ChurnData[[#This Row],[TenureMonths]]&lt;=11,"0-11",IF(ChurnData[[#This Row],[TenureMonths]]&lt;=23,"12-23",IF(ChurnData[[#This Row],[TenureMonths]]&lt;=35,"24-35",IF(ChurnData[[#This Row],[TenureMonths]]&lt;=47,"36-47",IF(ChurnData[[#This Row],[TenureMonths]]&lt;=59,"48-59","60-72")))))</f>
        <v>24-35</v>
      </c>
      <c r="V1672">
        <f>IF(ChurnData[[#This Row],[Churn]]="Yes",1,0)</f>
        <v>0</v>
      </c>
    </row>
    <row r="1673" spans="1:22" x14ac:dyDescent="0.35">
      <c r="A1673" t="s">
        <v>1722</v>
      </c>
      <c r="B1673" t="s">
        <v>36</v>
      </c>
      <c r="C1673">
        <v>0</v>
      </c>
      <c r="D1673" t="s">
        <v>21</v>
      </c>
      <c r="E1673" t="s">
        <v>21</v>
      </c>
      <c r="F1673" t="s">
        <v>41</v>
      </c>
      <c r="G1673" s="2">
        <v>15</v>
      </c>
      <c r="H1673" t="s">
        <v>20</v>
      </c>
      <c r="I1673" t="s">
        <v>21</v>
      </c>
      <c r="J1673" t="s">
        <v>28</v>
      </c>
      <c r="K1673" t="s">
        <v>28</v>
      </c>
      <c r="L1673" t="s">
        <v>33</v>
      </c>
      <c r="M1673" t="s">
        <v>21</v>
      </c>
      <c r="N1673" t="s">
        <v>34</v>
      </c>
      <c r="O1673" s="1">
        <v>34.85</v>
      </c>
      <c r="P1673" s="1">
        <v>512.47</v>
      </c>
      <c r="Q1673">
        <v>2</v>
      </c>
      <c r="R1673" t="s">
        <v>20</v>
      </c>
      <c r="S1673" t="str">
        <f>IF(ChurnData[[#This Row],[MonthlyCharges]]&lt;=30,"1. Up to 30",IF(ChurnData[[#This Row],[MonthlyCharges]]&lt;=50,"2. 31-50",IF(ChurnData[[#This Row],[MonthlyCharges]]&lt;=70,"3. 51-70",IF(ChurnData[[#This Row],[MonthlyCharges]]&lt;=90,"4. 71-90","5. Over 90"))))</f>
        <v>2. 31-50</v>
      </c>
      <c r="T1673" t="str">
        <f>IF(AND(ChurnData[[#This Row],[Contract]]="Month-to-month",ChurnData[[#This Row],[InternetService]]="Fiber optic",ChurnData[[#This Row],[TenureMonths]]&lt;=11),"High-risk","Other")</f>
        <v>Other</v>
      </c>
      <c r="U1673" t="str">
        <f>IF(ChurnData[[#This Row],[TenureMonths]]&lt;=11,"0-11",IF(ChurnData[[#This Row],[TenureMonths]]&lt;=23,"12-23",IF(ChurnData[[#This Row],[TenureMonths]]&lt;=35,"24-35",IF(ChurnData[[#This Row],[TenureMonths]]&lt;=47,"36-47",IF(ChurnData[[#This Row],[TenureMonths]]&lt;=59,"48-59","60-72")))))</f>
        <v>12-23</v>
      </c>
      <c r="V1673">
        <f>IF(ChurnData[[#This Row],[Churn]]="Yes",1,0)</f>
        <v>1</v>
      </c>
    </row>
    <row r="1674" spans="1:22" x14ac:dyDescent="0.35">
      <c r="A1674" t="s">
        <v>1723</v>
      </c>
      <c r="B1674" t="s">
        <v>19</v>
      </c>
      <c r="C1674">
        <v>0</v>
      </c>
      <c r="D1674" t="s">
        <v>20</v>
      </c>
      <c r="E1674" t="s">
        <v>21</v>
      </c>
      <c r="F1674" t="s">
        <v>58</v>
      </c>
      <c r="G1674" s="2">
        <v>69</v>
      </c>
      <c r="H1674" t="s">
        <v>20</v>
      </c>
      <c r="I1674" t="s">
        <v>21</v>
      </c>
      <c r="J1674" t="s">
        <v>28</v>
      </c>
      <c r="K1674" t="s">
        <v>28</v>
      </c>
      <c r="L1674" t="s">
        <v>24</v>
      </c>
      <c r="M1674" t="s">
        <v>21</v>
      </c>
      <c r="N1674" t="s">
        <v>25</v>
      </c>
      <c r="O1674" s="1">
        <v>26.24</v>
      </c>
      <c r="P1674" s="1">
        <v>1828.38</v>
      </c>
      <c r="Q1674">
        <v>0</v>
      </c>
      <c r="R1674" t="s">
        <v>21</v>
      </c>
      <c r="S1674" t="str">
        <f>IF(ChurnData[[#This Row],[MonthlyCharges]]&lt;=30,"1. Up to 30",IF(ChurnData[[#This Row],[MonthlyCharges]]&lt;=50,"2. 31-50",IF(ChurnData[[#This Row],[MonthlyCharges]]&lt;=70,"3. 51-70",IF(ChurnData[[#This Row],[MonthlyCharges]]&lt;=90,"4. 71-90","5. Over 90"))))</f>
        <v>1. Up to 30</v>
      </c>
      <c r="T1674" t="str">
        <f>IF(AND(ChurnData[[#This Row],[Contract]]="Month-to-month",ChurnData[[#This Row],[InternetService]]="Fiber optic",ChurnData[[#This Row],[TenureMonths]]&lt;=11),"High-risk","Other")</f>
        <v>Other</v>
      </c>
      <c r="U1674" t="str">
        <f>IF(ChurnData[[#This Row],[TenureMonths]]&lt;=11,"0-11",IF(ChurnData[[#This Row],[TenureMonths]]&lt;=23,"12-23",IF(ChurnData[[#This Row],[TenureMonths]]&lt;=35,"24-35",IF(ChurnData[[#This Row],[TenureMonths]]&lt;=47,"36-47",IF(ChurnData[[#This Row],[TenureMonths]]&lt;=59,"48-59","60-72")))))</f>
        <v>60-72</v>
      </c>
      <c r="V1674">
        <f>IF(ChurnData[[#This Row],[Churn]]="Yes",1,0)</f>
        <v>0</v>
      </c>
    </row>
    <row r="1675" spans="1:22" x14ac:dyDescent="0.35">
      <c r="A1675" t="s">
        <v>1724</v>
      </c>
      <c r="B1675" t="s">
        <v>36</v>
      </c>
      <c r="C1675">
        <v>0</v>
      </c>
      <c r="D1675" t="s">
        <v>21</v>
      </c>
      <c r="E1675" t="s">
        <v>21</v>
      </c>
      <c r="F1675" t="s">
        <v>58</v>
      </c>
      <c r="G1675" s="2">
        <v>6</v>
      </c>
      <c r="H1675" t="s">
        <v>20</v>
      </c>
      <c r="I1675" t="s">
        <v>23</v>
      </c>
      <c r="J1675" t="s">
        <v>20</v>
      </c>
      <c r="K1675" t="s">
        <v>20</v>
      </c>
      <c r="L1675" t="s">
        <v>33</v>
      </c>
      <c r="M1675" t="s">
        <v>20</v>
      </c>
      <c r="N1675" t="s">
        <v>34</v>
      </c>
      <c r="O1675" s="1">
        <v>86.89</v>
      </c>
      <c r="P1675" s="1">
        <v>529.04999999999995</v>
      </c>
      <c r="Q1675">
        <v>3</v>
      </c>
      <c r="R1675" t="s">
        <v>21</v>
      </c>
      <c r="S1675" t="str">
        <f>IF(ChurnData[[#This Row],[MonthlyCharges]]&lt;=30,"1. Up to 30",IF(ChurnData[[#This Row],[MonthlyCharges]]&lt;=50,"2. 31-50",IF(ChurnData[[#This Row],[MonthlyCharges]]&lt;=70,"3. 51-70",IF(ChurnData[[#This Row],[MonthlyCharges]]&lt;=90,"4. 71-90","5. Over 90"))))</f>
        <v>4. 71-90</v>
      </c>
      <c r="T1675" t="str">
        <f>IF(AND(ChurnData[[#This Row],[Contract]]="Month-to-month",ChurnData[[#This Row],[InternetService]]="Fiber optic",ChurnData[[#This Row],[TenureMonths]]&lt;=11),"High-risk","Other")</f>
        <v>High-risk</v>
      </c>
      <c r="U1675" t="str">
        <f>IF(ChurnData[[#This Row],[TenureMonths]]&lt;=11,"0-11",IF(ChurnData[[#This Row],[TenureMonths]]&lt;=23,"12-23",IF(ChurnData[[#This Row],[TenureMonths]]&lt;=35,"24-35",IF(ChurnData[[#This Row],[TenureMonths]]&lt;=47,"36-47",IF(ChurnData[[#This Row],[TenureMonths]]&lt;=59,"48-59","60-72")))))</f>
        <v>0-11</v>
      </c>
      <c r="V1675">
        <f>IF(ChurnData[[#This Row],[Churn]]="Yes",1,0)</f>
        <v>0</v>
      </c>
    </row>
    <row r="1676" spans="1:22" x14ac:dyDescent="0.35">
      <c r="A1676" t="s">
        <v>1725</v>
      </c>
      <c r="B1676" t="s">
        <v>36</v>
      </c>
      <c r="C1676">
        <v>0</v>
      </c>
      <c r="D1676" t="s">
        <v>21</v>
      </c>
      <c r="E1676" t="s">
        <v>21</v>
      </c>
      <c r="F1676" t="s">
        <v>41</v>
      </c>
      <c r="G1676" s="2">
        <v>22</v>
      </c>
      <c r="H1676" t="s">
        <v>20</v>
      </c>
      <c r="I1676" t="s">
        <v>32</v>
      </c>
      <c r="J1676" t="s">
        <v>20</v>
      </c>
      <c r="K1676" t="s">
        <v>20</v>
      </c>
      <c r="L1676" t="s">
        <v>33</v>
      </c>
      <c r="M1676" t="s">
        <v>21</v>
      </c>
      <c r="N1676" t="s">
        <v>34</v>
      </c>
      <c r="O1676" s="1">
        <v>53.71</v>
      </c>
      <c r="P1676" s="1">
        <v>1153.93</v>
      </c>
      <c r="Q1676">
        <v>1</v>
      </c>
      <c r="R1676" t="s">
        <v>21</v>
      </c>
      <c r="S1676" t="str">
        <f>IF(ChurnData[[#This Row],[MonthlyCharges]]&lt;=30,"1. Up to 30",IF(ChurnData[[#This Row],[MonthlyCharges]]&lt;=50,"2. 31-50",IF(ChurnData[[#This Row],[MonthlyCharges]]&lt;=70,"3. 51-70",IF(ChurnData[[#This Row],[MonthlyCharges]]&lt;=90,"4. 71-90","5. Over 90"))))</f>
        <v>3. 51-70</v>
      </c>
      <c r="T1676" t="str">
        <f>IF(AND(ChurnData[[#This Row],[Contract]]="Month-to-month",ChurnData[[#This Row],[InternetService]]="Fiber optic",ChurnData[[#This Row],[TenureMonths]]&lt;=11),"High-risk","Other")</f>
        <v>Other</v>
      </c>
      <c r="U1676" t="str">
        <f>IF(ChurnData[[#This Row],[TenureMonths]]&lt;=11,"0-11",IF(ChurnData[[#This Row],[TenureMonths]]&lt;=23,"12-23",IF(ChurnData[[#This Row],[TenureMonths]]&lt;=35,"24-35",IF(ChurnData[[#This Row],[TenureMonths]]&lt;=47,"36-47",IF(ChurnData[[#This Row],[TenureMonths]]&lt;=59,"48-59","60-72")))))</f>
        <v>12-23</v>
      </c>
      <c r="V1676">
        <f>IF(ChurnData[[#This Row],[Churn]]="Yes",1,0)</f>
        <v>0</v>
      </c>
    </row>
    <row r="1677" spans="1:22" x14ac:dyDescent="0.35">
      <c r="A1677" t="s">
        <v>1726</v>
      </c>
      <c r="B1677" t="s">
        <v>36</v>
      </c>
      <c r="C1677">
        <v>0</v>
      </c>
      <c r="D1677" t="s">
        <v>20</v>
      </c>
      <c r="E1677" t="s">
        <v>21</v>
      </c>
      <c r="F1677" t="s">
        <v>75</v>
      </c>
      <c r="G1677" s="2">
        <v>50</v>
      </c>
      <c r="H1677" t="s">
        <v>21</v>
      </c>
      <c r="I1677" t="s">
        <v>32</v>
      </c>
      <c r="J1677" t="s">
        <v>21</v>
      </c>
      <c r="K1677" t="s">
        <v>20</v>
      </c>
      <c r="L1677" t="s">
        <v>33</v>
      </c>
      <c r="M1677" t="s">
        <v>20</v>
      </c>
      <c r="N1677" t="s">
        <v>34</v>
      </c>
      <c r="O1677" s="1">
        <v>56.75</v>
      </c>
      <c r="P1677" s="1">
        <v>2813.84</v>
      </c>
      <c r="Q1677">
        <v>2</v>
      </c>
      <c r="R1677" t="s">
        <v>21</v>
      </c>
      <c r="S1677" t="str">
        <f>IF(ChurnData[[#This Row],[MonthlyCharges]]&lt;=30,"1. Up to 30",IF(ChurnData[[#This Row],[MonthlyCharges]]&lt;=50,"2. 31-50",IF(ChurnData[[#This Row],[MonthlyCharges]]&lt;=70,"3. 51-70",IF(ChurnData[[#This Row],[MonthlyCharges]]&lt;=90,"4. 71-90","5. Over 90"))))</f>
        <v>3. 51-70</v>
      </c>
      <c r="T1677" t="str">
        <f>IF(AND(ChurnData[[#This Row],[Contract]]="Month-to-month",ChurnData[[#This Row],[InternetService]]="Fiber optic",ChurnData[[#This Row],[TenureMonths]]&lt;=11),"High-risk","Other")</f>
        <v>Other</v>
      </c>
      <c r="U1677" t="str">
        <f>IF(ChurnData[[#This Row],[TenureMonths]]&lt;=11,"0-11",IF(ChurnData[[#This Row],[TenureMonths]]&lt;=23,"12-23",IF(ChurnData[[#This Row],[TenureMonths]]&lt;=35,"24-35",IF(ChurnData[[#This Row],[TenureMonths]]&lt;=47,"36-47",IF(ChurnData[[#This Row],[TenureMonths]]&lt;=59,"48-59","60-72")))))</f>
        <v>48-59</v>
      </c>
      <c r="V1677">
        <f>IF(ChurnData[[#This Row],[Churn]]="Yes",1,0)</f>
        <v>0</v>
      </c>
    </row>
    <row r="1678" spans="1:22" x14ac:dyDescent="0.35">
      <c r="A1678" t="s">
        <v>1727</v>
      </c>
      <c r="B1678" t="s">
        <v>36</v>
      </c>
      <c r="C1678">
        <v>0</v>
      </c>
      <c r="D1678" t="s">
        <v>21</v>
      </c>
      <c r="E1678" t="s">
        <v>21</v>
      </c>
      <c r="F1678" t="s">
        <v>65</v>
      </c>
      <c r="G1678" s="2">
        <v>19</v>
      </c>
      <c r="H1678" t="s">
        <v>20</v>
      </c>
      <c r="I1678" t="s">
        <v>32</v>
      </c>
      <c r="J1678" t="s">
        <v>21</v>
      </c>
      <c r="K1678" t="s">
        <v>20</v>
      </c>
      <c r="L1678" t="s">
        <v>33</v>
      </c>
      <c r="M1678" t="s">
        <v>20</v>
      </c>
      <c r="N1678" t="s">
        <v>25</v>
      </c>
      <c r="O1678" s="1">
        <v>54.23</v>
      </c>
      <c r="P1678" s="1">
        <v>1034.47</v>
      </c>
      <c r="Q1678">
        <v>6</v>
      </c>
      <c r="R1678" t="s">
        <v>21</v>
      </c>
      <c r="S1678" t="str">
        <f>IF(ChurnData[[#This Row],[MonthlyCharges]]&lt;=30,"1. Up to 30",IF(ChurnData[[#This Row],[MonthlyCharges]]&lt;=50,"2. 31-50",IF(ChurnData[[#This Row],[MonthlyCharges]]&lt;=70,"3. 51-70",IF(ChurnData[[#This Row],[MonthlyCharges]]&lt;=90,"4. 71-90","5. Over 90"))))</f>
        <v>3. 51-70</v>
      </c>
      <c r="T1678" t="str">
        <f>IF(AND(ChurnData[[#This Row],[Contract]]="Month-to-month",ChurnData[[#This Row],[InternetService]]="Fiber optic",ChurnData[[#This Row],[TenureMonths]]&lt;=11),"High-risk","Other")</f>
        <v>Other</v>
      </c>
      <c r="U1678" t="str">
        <f>IF(ChurnData[[#This Row],[TenureMonths]]&lt;=11,"0-11",IF(ChurnData[[#This Row],[TenureMonths]]&lt;=23,"12-23",IF(ChurnData[[#This Row],[TenureMonths]]&lt;=35,"24-35",IF(ChurnData[[#This Row],[TenureMonths]]&lt;=47,"36-47",IF(ChurnData[[#This Row],[TenureMonths]]&lt;=59,"48-59","60-72")))))</f>
        <v>12-23</v>
      </c>
      <c r="V1678">
        <f>IF(ChurnData[[#This Row],[Churn]]="Yes",1,0)</f>
        <v>0</v>
      </c>
    </row>
    <row r="1679" spans="1:22" x14ac:dyDescent="0.35">
      <c r="A1679" t="s">
        <v>1728</v>
      </c>
      <c r="B1679" t="s">
        <v>36</v>
      </c>
      <c r="C1679">
        <v>0</v>
      </c>
      <c r="D1679" t="s">
        <v>20</v>
      </c>
      <c r="E1679" t="s">
        <v>20</v>
      </c>
      <c r="F1679" t="s">
        <v>45</v>
      </c>
      <c r="G1679" s="2">
        <v>49</v>
      </c>
      <c r="H1679" t="s">
        <v>20</v>
      </c>
      <c r="I1679" t="s">
        <v>32</v>
      </c>
      <c r="J1679" t="s">
        <v>20</v>
      </c>
      <c r="K1679" t="s">
        <v>20</v>
      </c>
      <c r="L1679" t="s">
        <v>24</v>
      </c>
      <c r="M1679" t="s">
        <v>20</v>
      </c>
      <c r="N1679" t="s">
        <v>43</v>
      </c>
      <c r="O1679" s="1">
        <v>66.62</v>
      </c>
      <c r="P1679" s="1">
        <v>3324.92</v>
      </c>
      <c r="Q1679">
        <v>1</v>
      </c>
      <c r="R1679" t="s">
        <v>21</v>
      </c>
      <c r="S1679" t="str">
        <f>IF(ChurnData[[#This Row],[MonthlyCharges]]&lt;=30,"1. Up to 30",IF(ChurnData[[#This Row],[MonthlyCharges]]&lt;=50,"2. 31-50",IF(ChurnData[[#This Row],[MonthlyCharges]]&lt;=70,"3. 51-70",IF(ChurnData[[#This Row],[MonthlyCharges]]&lt;=90,"4. 71-90","5. Over 90"))))</f>
        <v>3. 51-70</v>
      </c>
      <c r="T1679" t="str">
        <f>IF(AND(ChurnData[[#This Row],[Contract]]="Month-to-month",ChurnData[[#This Row],[InternetService]]="Fiber optic",ChurnData[[#This Row],[TenureMonths]]&lt;=11),"High-risk","Other")</f>
        <v>Other</v>
      </c>
      <c r="U1679" t="str">
        <f>IF(ChurnData[[#This Row],[TenureMonths]]&lt;=11,"0-11",IF(ChurnData[[#This Row],[TenureMonths]]&lt;=23,"12-23",IF(ChurnData[[#This Row],[TenureMonths]]&lt;=35,"24-35",IF(ChurnData[[#This Row],[TenureMonths]]&lt;=47,"36-47",IF(ChurnData[[#This Row],[TenureMonths]]&lt;=59,"48-59","60-72")))))</f>
        <v>48-59</v>
      </c>
      <c r="V1679">
        <f>IF(ChurnData[[#This Row],[Churn]]="Yes",1,0)</f>
        <v>0</v>
      </c>
    </row>
    <row r="1680" spans="1:22" x14ac:dyDescent="0.35">
      <c r="A1680" t="s">
        <v>1729</v>
      </c>
      <c r="B1680" t="s">
        <v>36</v>
      </c>
      <c r="C1680">
        <v>0</v>
      </c>
      <c r="D1680" t="s">
        <v>20</v>
      </c>
      <c r="E1680" t="s">
        <v>20</v>
      </c>
      <c r="F1680" t="s">
        <v>56</v>
      </c>
      <c r="G1680" s="2">
        <v>61</v>
      </c>
      <c r="H1680" t="s">
        <v>20</v>
      </c>
      <c r="I1680" t="s">
        <v>23</v>
      </c>
      <c r="J1680" t="s">
        <v>21</v>
      </c>
      <c r="K1680" t="s">
        <v>20</v>
      </c>
      <c r="L1680" t="s">
        <v>24</v>
      </c>
      <c r="M1680" t="s">
        <v>21</v>
      </c>
      <c r="N1680" t="s">
        <v>34</v>
      </c>
      <c r="O1680" s="1">
        <v>101.11</v>
      </c>
      <c r="P1680" s="1">
        <v>6033.34</v>
      </c>
      <c r="Q1680">
        <v>1</v>
      </c>
      <c r="R1680" t="s">
        <v>21</v>
      </c>
      <c r="S1680" t="str">
        <f>IF(ChurnData[[#This Row],[MonthlyCharges]]&lt;=30,"1. Up to 30",IF(ChurnData[[#This Row],[MonthlyCharges]]&lt;=50,"2. 31-50",IF(ChurnData[[#This Row],[MonthlyCharges]]&lt;=70,"3. 51-70",IF(ChurnData[[#This Row],[MonthlyCharges]]&lt;=90,"4. 71-90","5. Over 90"))))</f>
        <v>5. Over 90</v>
      </c>
      <c r="T1680" t="str">
        <f>IF(AND(ChurnData[[#This Row],[Contract]]="Month-to-month",ChurnData[[#This Row],[InternetService]]="Fiber optic",ChurnData[[#This Row],[TenureMonths]]&lt;=11),"High-risk","Other")</f>
        <v>Other</v>
      </c>
      <c r="U1680" t="str">
        <f>IF(ChurnData[[#This Row],[TenureMonths]]&lt;=11,"0-11",IF(ChurnData[[#This Row],[TenureMonths]]&lt;=23,"12-23",IF(ChurnData[[#This Row],[TenureMonths]]&lt;=35,"24-35",IF(ChurnData[[#This Row],[TenureMonths]]&lt;=47,"36-47",IF(ChurnData[[#This Row],[TenureMonths]]&lt;=59,"48-59","60-72")))))</f>
        <v>60-72</v>
      </c>
      <c r="V1680">
        <f>IF(ChurnData[[#This Row],[Churn]]="Yes",1,0)</f>
        <v>0</v>
      </c>
    </row>
    <row r="1681" spans="1:22" x14ac:dyDescent="0.35">
      <c r="A1681" t="s">
        <v>1730</v>
      </c>
      <c r="B1681" t="s">
        <v>19</v>
      </c>
      <c r="C1681">
        <v>1</v>
      </c>
      <c r="D1681" t="s">
        <v>20</v>
      </c>
      <c r="E1681" t="s">
        <v>20</v>
      </c>
      <c r="F1681" t="s">
        <v>75</v>
      </c>
      <c r="G1681" s="2">
        <v>45</v>
      </c>
      <c r="H1681" t="s">
        <v>20</v>
      </c>
      <c r="I1681" t="s">
        <v>32</v>
      </c>
      <c r="J1681" t="s">
        <v>21</v>
      </c>
      <c r="K1681" t="s">
        <v>21</v>
      </c>
      <c r="L1681" t="s">
        <v>24</v>
      </c>
      <c r="M1681" t="s">
        <v>21</v>
      </c>
      <c r="N1681" t="s">
        <v>34</v>
      </c>
      <c r="O1681" s="1">
        <v>52.37</v>
      </c>
      <c r="P1681" s="1">
        <v>2381.7800000000002</v>
      </c>
      <c r="Q1681">
        <v>2</v>
      </c>
      <c r="R1681" t="s">
        <v>21</v>
      </c>
      <c r="S1681" t="str">
        <f>IF(ChurnData[[#This Row],[MonthlyCharges]]&lt;=30,"1. Up to 30",IF(ChurnData[[#This Row],[MonthlyCharges]]&lt;=50,"2. 31-50",IF(ChurnData[[#This Row],[MonthlyCharges]]&lt;=70,"3. 51-70",IF(ChurnData[[#This Row],[MonthlyCharges]]&lt;=90,"4. 71-90","5. Over 90"))))</f>
        <v>3. 51-70</v>
      </c>
      <c r="T1681" t="str">
        <f>IF(AND(ChurnData[[#This Row],[Contract]]="Month-to-month",ChurnData[[#This Row],[InternetService]]="Fiber optic",ChurnData[[#This Row],[TenureMonths]]&lt;=11),"High-risk","Other")</f>
        <v>Other</v>
      </c>
      <c r="U1681" t="str">
        <f>IF(ChurnData[[#This Row],[TenureMonths]]&lt;=11,"0-11",IF(ChurnData[[#This Row],[TenureMonths]]&lt;=23,"12-23",IF(ChurnData[[#This Row],[TenureMonths]]&lt;=35,"24-35",IF(ChurnData[[#This Row],[TenureMonths]]&lt;=47,"36-47",IF(ChurnData[[#This Row],[TenureMonths]]&lt;=59,"48-59","60-72")))))</f>
        <v>36-47</v>
      </c>
      <c r="V1681">
        <f>IF(ChurnData[[#This Row],[Churn]]="Yes",1,0)</f>
        <v>0</v>
      </c>
    </row>
    <row r="1682" spans="1:22" x14ac:dyDescent="0.35">
      <c r="A1682" t="s">
        <v>1731</v>
      </c>
      <c r="B1682" t="s">
        <v>36</v>
      </c>
      <c r="C1682">
        <v>0</v>
      </c>
      <c r="D1682" t="s">
        <v>20</v>
      </c>
      <c r="E1682" t="s">
        <v>21</v>
      </c>
      <c r="F1682" t="s">
        <v>22</v>
      </c>
      <c r="G1682" s="2">
        <v>20</v>
      </c>
      <c r="H1682" t="s">
        <v>20</v>
      </c>
      <c r="I1682" t="s">
        <v>23</v>
      </c>
      <c r="J1682" t="s">
        <v>20</v>
      </c>
      <c r="K1682" t="s">
        <v>21</v>
      </c>
      <c r="L1682" t="s">
        <v>24</v>
      </c>
      <c r="M1682" t="s">
        <v>20</v>
      </c>
      <c r="N1682" t="s">
        <v>34</v>
      </c>
      <c r="O1682" s="1">
        <v>81.56</v>
      </c>
      <c r="P1682" s="1">
        <v>1611.14</v>
      </c>
      <c r="Q1682">
        <v>2</v>
      </c>
      <c r="R1682" t="s">
        <v>21</v>
      </c>
      <c r="S1682" t="str">
        <f>IF(ChurnData[[#This Row],[MonthlyCharges]]&lt;=30,"1. Up to 30",IF(ChurnData[[#This Row],[MonthlyCharges]]&lt;=50,"2. 31-50",IF(ChurnData[[#This Row],[MonthlyCharges]]&lt;=70,"3. 51-70",IF(ChurnData[[#This Row],[MonthlyCharges]]&lt;=90,"4. 71-90","5. Over 90"))))</f>
        <v>4. 71-90</v>
      </c>
      <c r="T1682" t="str">
        <f>IF(AND(ChurnData[[#This Row],[Contract]]="Month-to-month",ChurnData[[#This Row],[InternetService]]="Fiber optic",ChurnData[[#This Row],[TenureMonths]]&lt;=11),"High-risk","Other")</f>
        <v>Other</v>
      </c>
      <c r="U1682" t="str">
        <f>IF(ChurnData[[#This Row],[TenureMonths]]&lt;=11,"0-11",IF(ChurnData[[#This Row],[TenureMonths]]&lt;=23,"12-23",IF(ChurnData[[#This Row],[TenureMonths]]&lt;=35,"24-35",IF(ChurnData[[#This Row],[TenureMonths]]&lt;=47,"36-47",IF(ChurnData[[#This Row],[TenureMonths]]&lt;=59,"48-59","60-72")))))</f>
        <v>12-23</v>
      </c>
      <c r="V1682">
        <f>IF(ChurnData[[#This Row],[Churn]]="Yes",1,0)</f>
        <v>0</v>
      </c>
    </row>
    <row r="1683" spans="1:22" x14ac:dyDescent="0.35">
      <c r="A1683" t="s">
        <v>1732</v>
      </c>
      <c r="B1683" t="s">
        <v>36</v>
      </c>
      <c r="C1683">
        <v>1</v>
      </c>
      <c r="D1683" t="s">
        <v>21</v>
      </c>
      <c r="E1683" t="s">
        <v>21</v>
      </c>
      <c r="F1683" t="s">
        <v>47</v>
      </c>
      <c r="G1683" s="2">
        <v>28</v>
      </c>
      <c r="H1683" t="s">
        <v>20</v>
      </c>
      <c r="I1683" t="s">
        <v>23</v>
      </c>
      <c r="J1683" t="s">
        <v>21</v>
      </c>
      <c r="K1683" t="s">
        <v>21</v>
      </c>
      <c r="L1683" t="s">
        <v>33</v>
      </c>
      <c r="M1683" t="s">
        <v>20</v>
      </c>
      <c r="N1683" t="s">
        <v>34</v>
      </c>
      <c r="O1683" s="1">
        <v>88.75</v>
      </c>
      <c r="P1683" s="1">
        <v>2555.37</v>
      </c>
      <c r="Q1683">
        <v>2</v>
      </c>
      <c r="R1683" t="s">
        <v>21</v>
      </c>
      <c r="S1683" t="str">
        <f>IF(ChurnData[[#This Row],[MonthlyCharges]]&lt;=30,"1. Up to 30",IF(ChurnData[[#This Row],[MonthlyCharges]]&lt;=50,"2. 31-50",IF(ChurnData[[#This Row],[MonthlyCharges]]&lt;=70,"3. 51-70",IF(ChurnData[[#This Row],[MonthlyCharges]]&lt;=90,"4. 71-90","5. Over 90"))))</f>
        <v>4. 71-90</v>
      </c>
      <c r="T1683" t="str">
        <f>IF(AND(ChurnData[[#This Row],[Contract]]="Month-to-month",ChurnData[[#This Row],[InternetService]]="Fiber optic",ChurnData[[#This Row],[TenureMonths]]&lt;=11),"High-risk","Other")</f>
        <v>Other</v>
      </c>
      <c r="U1683" t="str">
        <f>IF(ChurnData[[#This Row],[TenureMonths]]&lt;=11,"0-11",IF(ChurnData[[#This Row],[TenureMonths]]&lt;=23,"12-23",IF(ChurnData[[#This Row],[TenureMonths]]&lt;=35,"24-35",IF(ChurnData[[#This Row],[TenureMonths]]&lt;=47,"36-47",IF(ChurnData[[#This Row],[TenureMonths]]&lt;=59,"48-59","60-72")))))</f>
        <v>24-35</v>
      </c>
      <c r="V1683">
        <f>IF(ChurnData[[#This Row],[Churn]]="Yes",1,0)</f>
        <v>0</v>
      </c>
    </row>
    <row r="1684" spans="1:22" x14ac:dyDescent="0.35">
      <c r="A1684" t="s">
        <v>1733</v>
      </c>
      <c r="B1684" t="s">
        <v>19</v>
      </c>
      <c r="C1684">
        <v>0</v>
      </c>
      <c r="D1684" t="s">
        <v>20</v>
      </c>
      <c r="E1684" t="s">
        <v>20</v>
      </c>
      <c r="F1684" t="s">
        <v>27</v>
      </c>
      <c r="G1684" s="2">
        <v>6</v>
      </c>
      <c r="H1684" t="s">
        <v>20</v>
      </c>
      <c r="I1684" t="s">
        <v>32</v>
      </c>
      <c r="J1684" t="s">
        <v>20</v>
      </c>
      <c r="K1684" t="s">
        <v>21</v>
      </c>
      <c r="L1684" t="s">
        <v>33</v>
      </c>
      <c r="M1684" t="s">
        <v>20</v>
      </c>
      <c r="N1684" t="s">
        <v>34</v>
      </c>
      <c r="O1684" s="1">
        <v>57.11</v>
      </c>
      <c r="P1684" s="1">
        <v>343.55</v>
      </c>
      <c r="Q1684">
        <v>2</v>
      </c>
      <c r="R1684" t="s">
        <v>21</v>
      </c>
      <c r="S1684" t="str">
        <f>IF(ChurnData[[#This Row],[MonthlyCharges]]&lt;=30,"1. Up to 30",IF(ChurnData[[#This Row],[MonthlyCharges]]&lt;=50,"2. 31-50",IF(ChurnData[[#This Row],[MonthlyCharges]]&lt;=70,"3. 51-70",IF(ChurnData[[#This Row],[MonthlyCharges]]&lt;=90,"4. 71-90","5. Over 90"))))</f>
        <v>3. 51-70</v>
      </c>
      <c r="T1684" t="str">
        <f>IF(AND(ChurnData[[#This Row],[Contract]]="Month-to-month",ChurnData[[#This Row],[InternetService]]="Fiber optic",ChurnData[[#This Row],[TenureMonths]]&lt;=11),"High-risk","Other")</f>
        <v>Other</v>
      </c>
      <c r="U1684" t="str">
        <f>IF(ChurnData[[#This Row],[TenureMonths]]&lt;=11,"0-11",IF(ChurnData[[#This Row],[TenureMonths]]&lt;=23,"12-23",IF(ChurnData[[#This Row],[TenureMonths]]&lt;=35,"24-35",IF(ChurnData[[#This Row],[TenureMonths]]&lt;=47,"36-47",IF(ChurnData[[#This Row],[TenureMonths]]&lt;=59,"48-59","60-72")))))</f>
        <v>0-11</v>
      </c>
      <c r="V1684">
        <f>IF(ChurnData[[#This Row],[Churn]]="Yes",1,0)</f>
        <v>0</v>
      </c>
    </row>
    <row r="1685" spans="1:22" x14ac:dyDescent="0.35">
      <c r="A1685" t="s">
        <v>1734</v>
      </c>
      <c r="B1685" t="s">
        <v>19</v>
      </c>
      <c r="C1685">
        <v>0</v>
      </c>
      <c r="D1685" t="s">
        <v>21</v>
      </c>
      <c r="E1685" t="s">
        <v>21</v>
      </c>
      <c r="F1685" t="s">
        <v>27</v>
      </c>
      <c r="G1685" s="2">
        <v>35</v>
      </c>
      <c r="H1685" t="s">
        <v>20</v>
      </c>
      <c r="I1685" t="s">
        <v>23</v>
      </c>
      <c r="J1685" t="s">
        <v>20</v>
      </c>
      <c r="K1685" t="s">
        <v>21</v>
      </c>
      <c r="L1685" t="s">
        <v>24</v>
      </c>
      <c r="M1685" t="s">
        <v>21</v>
      </c>
      <c r="N1685" t="s">
        <v>25</v>
      </c>
      <c r="O1685" s="1">
        <v>95.77</v>
      </c>
      <c r="P1685" s="1">
        <v>3298.95</v>
      </c>
      <c r="Q1685">
        <v>3</v>
      </c>
      <c r="R1685" t="s">
        <v>21</v>
      </c>
      <c r="S1685" t="str">
        <f>IF(ChurnData[[#This Row],[MonthlyCharges]]&lt;=30,"1. Up to 30",IF(ChurnData[[#This Row],[MonthlyCharges]]&lt;=50,"2. 31-50",IF(ChurnData[[#This Row],[MonthlyCharges]]&lt;=70,"3. 51-70",IF(ChurnData[[#This Row],[MonthlyCharges]]&lt;=90,"4. 71-90","5. Over 90"))))</f>
        <v>5. Over 90</v>
      </c>
      <c r="T1685" t="str">
        <f>IF(AND(ChurnData[[#This Row],[Contract]]="Month-to-month",ChurnData[[#This Row],[InternetService]]="Fiber optic",ChurnData[[#This Row],[TenureMonths]]&lt;=11),"High-risk","Other")</f>
        <v>Other</v>
      </c>
      <c r="U1685" t="str">
        <f>IF(ChurnData[[#This Row],[TenureMonths]]&lt;=11,"0-11",IF(ChurnData[[#This Row],[TenureMonths]]&lt;=23,"12-23",IF(ChurnData[[#This Row],[TenureMonths]]&lt;=35,"24-35",IF(ChurnData[[#This Row],[TenureMonths]]&lt;=47,"36-47",IF(ChurnData[[#This Row],[TenureMonths]]&lt;=59,"48-59","60-72")))))</f>
        <v>24-35</v>
      </c>
      <c r="V1685">
        <f>IF(ChurnData[[#This Row],[Churn]]="Yes",1,0)</f>
        <v>0</v>
      </c>
    </row>
    <row r="1686" spans="1:22" x14ac:dyDescent="0.35">
      <c r="A1686" t="s">
        <v>1735</v>
      </c>
      <c r="B1686" t="s">
        <v>36</v>
      </c>
      <c r="C1686">
        <v>0</v>
      </c>
      <c r="D1686" t="s">
        <v>20</v>
      </c>
      <c r="E1686" t="s">
        <v>21</v>
      </c>
      <c r="F1686" t="s">
        <v>56</v>
      </c>
      <c r="G1686" s="2">
        <v>55</v>
      </c>
      <c r="H1686" t="s">
        <v>20</v>
      </c>
      <c r="I1686" t="s">
        <v>23</v>
      </c>
      <c r="J1686" t="s">
        <v>21</v>
      </c>
      <c r="K1686" t="s">
        <v>21</v>
      </c>
      <c r="L1686" t="s">
        <v>24</v>
      </c>
      <c r="M1686" t="s">
        <v>20</v>
      </c>
      <c r="N1686" t="s">
        <v>34</v>
      </c>
      <c r="O1686" s="1">
        <v>83.05</v>
      </c>
      <c r="P1686" s="1">
        <v>4612.88</v>
      </c>
      <c r="Q1686">
        <v>3</v>
      </c>
      <c r="R1686" t="s">
        <v>20</v>
      </c>
      <c r="S1686" t="str">
        <f>IF(ChurnData[[#This Row],[MonthlyCharges]]&lt;=30,"1. Up to 30",IF(ChurnData[[#This Row],[MonthlyCharges]]&lt;=50,"2. 31-50",IF(ChurnData[[#This Row],[MonthlyCharges]]&lt;=70,"3. 51-70",IF(ChurnData[[#This Row],[MonthlyCharges]]&lt;=90,"4. 71-90","5. Over 90"))))</f>
        <v>4. 71-90</v>
      </c>
      <c r="T1686" t="str">
        <f>IF(AND(ChurnData[[#This Row],[Contract]]="Month-to-month",ChurnData[[#This Row],[InternetService]]="Fiber optic",ChurnData[[#This Row],[TenureMonths]]&lt;=11),"High-risk","Other")</f>
        <v>Other</v>
      </c>
      <c r="U1686" t="str">
        <f>IF(ChurnData[[#This Row],[TenureMonths]]&lt;=11,"0-11",IF(ChurnData[[#This Row],[TenureMonths]]&lt;=23,"12-23",IF(ChurnData[[#This Row],[TenureMonths]]&lt;=35,"24-35",IF(ChurnData[[#This Row],[TenureMonths]]&lt;=47,"36-47",IF(ChurnData[[#This Row],[TenureMonths]]&lt;=59,"48-59","60-72")))))</f>
        <v>48-59</v>
      </c>
      <c r="V1686">
        <f>IF(ChurnData[[#This Row],[Churn]]="Yes",1,0)</f>
        <v>1</v>
      </c>
    </row>
    <row r="1687" spans="1:22" x14ac:dyDescent="0.35">
      <c r="A1687" t="s">
        <v>1736</v>
      </c>
      <c r="B1687" t="s">
        <v>36</v>
      </c>
      <c r="C1687">
        <v>0</v>
      </c>
      <c r="D1687" t="s">
        <v>20</v>
      </c>
      <c r="E1687" t="s">
        <v>21</v>
      </c>
      <c r="F1687" t="s">
        <v>65</v>
      </c>
      <c r="G1687" s="2">
        <v>18</v>
      </c>
      <c r="H1687" t="s">
        <v>20</v>
      </c>
      <c r="I1687" t="s">
        <v>23</v>
      </c>
      <c r="J1687" t="s">
        <v>20</v>
      </c>
      <c r="K1687" t="s">
        <v>21</v>
      </c>
      <c r="L1687" t="s">
        <v>29</v>
      </c>
      <c r="M1687" t="s">
        <v>21</v>
      </c>
      <c r="N1687" t="s">
        <v>25</v>
      </c>
      <c r="O1687" s="1">
        <v>98.45</v>
      </c>
      <c r="P1687" s="1">
        <v>1756.02</v>
      </c>
      <c r="Q1687">
        <v>2</v>
      </c>
      <c r="R1687" t="s">
        <v>20</v>
      </c>
      <c r="S1687" t="str">
        <f>IF(ChurnData[[#This Row],[MonthlyCharges]]&lt;=30,"1. Up to 30",IF(ChurnData[[#This Row],[MonthlyCharges]]&lt;=50,"2. 31-50",IF(ChurnData[[#This Row],[MonthlyCharges]]&lt;=70,"3. 51-70",IF(ChurnData[[#This Row],[MonthlyCharges]]&lt;=90,"4. 71-90","5. Over 90"))))</f>
        <v>5. Over 90</v>
      </c>
      <c r="T1687" t="str">
        <f>IF(AND(ChurnData[[#This Row],[Contract]]="Month-to-month",ChurnData[[#This Row],[InternetService]]="Fiber optic",ChurnData[[#This Row],[TenureMonths]]&lt;=11),"High-risk","Other")</f>
        <v>Other</v>
      </c>
      <c r="U1687" t="str">
        <f>IF(ChurnData[[#This Row],[TenureMonths]]&lt;=11,"0-11",IF(ChurnData[[#This Row],[TenureMonths]]&lt;=23,"12-23",IF(ChurnData[[#This Row],[TenureMonths]]&lt;=35,"24-35",IF(ChurnData[[#This Row],[TenureMonths]]&lt;=47,"36-47",IF(ChurnData[[#This Row],[TenureMonths]]&lt;=59,"48-59","60-72")))))</f>
        <v>12-23</v>
      </c>
      <c r="V1687">
        <f>IF(ChurnData[[#This Row],[Churn]]="Yes",1,0)</f>
        <v>1</v>
      </c>
    </row>
    <row r="1688" spans="1:22" x14ac:dyDescent="0.35">
      <c r="A1688" t="s">
        <v>1737</v>
      </c>
      <c r="B1688" t="s">
        <v>36</v>
      </c>
      <c r="C1688">
        <v>0</v>
      </c>
      <c r="D1688" t="s">
        <v>21</v>
      </c>
      <c r="E1688" t="s">
        <v>21</v>
      </c>
      <c r="F1688" t="s">
        <v>65</v>
      </c>
      <c r="G1688" s="2">
        <v>68</v>
      </c>
      <c r="H1688" t="s">
        <v>21</v>
      </c>
      <c r="I1688" t="s">
        <v>32</v>
      </c>
      <c r="J1688" t="s">
        <v>21</v>
      </c>
      <c r="K1688" t="s">
        <v>21</v>
      </c>
      <c r="L1688" t="s">
        <v>24</v>
      </c>
      <c r="M1688" t="s">
        <v>20</v>
      </c>
      <c r="N1688" t="s">
        <v>34</v>
      </c>
      <c r="O1688" s="1">
        <v>47.49</v>
      </c>
      <c r="P1688" s="1">
        <v>3152.07</v>
      </c>
      <c r="Q1688">
        <v>1</v>
      </c>
      <c r="R1688" t="s">
        <v>21</v>
      </c>
      <c r="S1688" t="str">
        <f>IF(ChurnData[[#This Row],[MonthlyCharges]]&lt;=30,"1. Up to 30",IF(ChurnData[[#This Row],[MonthlyCharges]]&lt;=50,"2. 31-50",IF(ChurnData[[#This Row],[MonthlyCharges]]&lt;=70,"3. 51-70",IF(ChurnData[[#This Row],[MonthlyCharges]]&lt;=90,"4. 71-90","5. Over 90"))))</f>
        <v>2. 31-50</v>
      </c>
      <c r="T1688" t="str">
        <f>IF(AND(ChurnData[[#This Row],[Contract]]="Month-to-month",ChurnData[[#This Row],[InternetService]]="Fiber optic",ChurnData[[#This Row],[TenureMonths]]&lt;=11),"High-risk","Other")</f>
        <v>Other</v>
      </c>
      <c r="U1688" t="str">
        <f>IF(ChurnData[[#This Row],[TenureMonths]]&lt;=11,"0-11",IF(ChurnData[[#This Row],[TenureMonths]]&lt;=23,"12-23",IF(ChurnData[[#This Row],[TenureMonths]]&lt;=35,"24-35",IF(ChurnData[[#This Row],[TenureMonths]]&lt;=47,"36-47",IF(ChurnData[[#This Row],[TenureMonths]]&lt;=59,"48-59","60-72")))))</f>
        <v>60-72</v>
      </c>
      <c r="V1688">
        <f>IF(ChurnData[[#This Row],[Churn]]="Yes",1,0)</f>
        <v>0</v>
      </c>
    </row>
    <row r="1689" spans="1:22" x14ac:dyDescent="0.35">
      <c r="A1689" t="s">
        <v>1738</v>
      </c>
      <c r="B1689" t="s">
        <v>36</v>
      </c>
      <c r="C1689">
        <v>1</v>
      </c>
      <c r="D1689" t="s">
        <v>20</v>
      </c>
      <c r="E1689" t="s">
        <v>20</v>
      </c>
      <c r="F1689" t="s">
        <v>47</v>
      </c>
      <c r="G1689" s="2">
        <v>21</v>
      </c>
      <c r="H1689" t="s">
        <v>20</v>
      </c>
      <c r="I1689" t="s">
        <v>23</v>
      </c>
      <c r="J1689" t="s">
        <v>20</v>
      </c>
      <c r="K1689" t="s">
        <v>21</v>
      </c>
      <c r="L1689" t="s">
        <v>33</v>
      </c>
      <c r="M1689" t="s">
        <v>21</v>
      </c>
      <c r="N1689" t="s">
        <v>43</v>
      </c>
      <c r="O1689" s="1">
        <v>86.64</v>
      </c>
      <c r="P1689" s="1">
        <v>1783.74</v>
      </c>
      <c r="Q1689">
        <v>3</v>
      </c>
      <c r="R1689" t="s">
        <v>20</v>
      </c>
      <c r="S1689" t="str">
        <f>IF(ChurnData[[#This Row],[MonthlyCharges]]&lt;=30,"1. Up to 30",IF(ChurnData[[#This Row],[MonthlyCharges]]&lt;=50,"2. 31-50",IF(ChurnData[[#This Row],[MonthlyCharges]]&lt;=70,"3. 51-70",IF(ChurnData[[#This Row],[MonthlyCharges]]&lt;=90,"4. 71-90","5. Over 90"))))</f>
        <v>4. 71-90</v>
      </c>
      <c r="T1689" t="str">
        <f>IF(AND(ChurnData[[#This Row],[Contract]]="Month-to-month",ChurnData[[#This Row],[InternetService]]="Fiber optic",ChurnData[[#This Row],[TenureMonths]]&lt;=11),"High-risk","Other")</f>
        <v>Other</v>
      </c>
      <c r="U1689" t="str">
        <f>IF(ChurnData[[#This Row],[TenureMonths]]&lt;=11,"0-11",IF(ChurnData[[#This Row],[TenureMonths]]&lt;=23,"12-23",IF(ChurnData[[#This Row],[TenureMonths]]&lt;=35,"24-35",IF(ChurnData[[#This Row],[TenureMonths]]&lt;=47,"36-47",IF(ChurnData[[#This Row],[TenureMonths]]&lt;=59,"48-59","60-72")))))</f>
        <v>12-23</v>
      </c>
      <c r="V1689">
        <f>IF(ChurnData[[#This Row],[Churn]]="Yes",1,0)</f>
        <v>1</v>
      </c>
    </row>
    <row r="1690" spans="1:22" x14ac:dyDescent="0.35">
      <c r="A1690" t="s">
        <v>1739</v>
      </c>
      <c r="B1690" t="s">
        <v>19</v>
      </c>
      <c r="C1690">
        <v>0</v>
      </c>
      <c r="D1690" t="s">
        <v>21</v>
      </c>
      <c r="E1690" t="s">
        <v>21</v>
      </c>
      <c r="F1690" t="s">
        <v>75</v>
      </c>
      <c r="G1690" s="2">
        <v>29</v>
      </c>
      <c r="H1690" t="s">
        <v>20</v>
      </c>
      <c r="I1690" t="s">
        <v>21</v>
      </c>
      <c r="J1690" t="s">
        <v>28</v>
      </c>
      <c r="K1690" t="s">
        <v>28</v>
      </c>
      <c r="L1690" t="s">
        <v>29</v>
      </c>
      <c r="M1690" t="s">
        <v>20</v>
      </c>
      <c r="N1690" t="s">
        <v>25</v>
      </c>
      <c r="O1690" s="1">
        <v>28.57</v>
      </c>
      <c r="P1690" s="1">
        <v>849.73</v>
      </c>
      <c r="Q1690">
        <v>1</v>
      </c>
      <c r="R1690" t="s">
        <v>21</v>
      </c>
      <c r="S1690" t="str">
        <f>IF(ChurnData[[#This Row],[MonthlyCharges]]&lt;=30,"1. Up to 30",IF(ChurnData[[#This Row],[MonthlyCharges]]&lt;=50,"2. 31-50",IF(ChurnData[[#This Row],[MonthlyCharges]]&lt;=70,"3. 51-70",IF(ChurnData[[#This Row],[MonthlyCharges]]&lt;=90,"4. 71-90","5. Over 90"))))</f>
        <v>1. Up to 30</v>
      </c>
      <c r="T1690" t="str">
        <f>IF(AND(ChurnData[[#This Row],[Contract]]="Month-to-month",ChurnData[[#This Row],[InternetService]]="Fiber optic",ChurnData[[#This Row],[TenureMonths]]&lt;=11),"High-risk","Other")</f>
        <v>Other</v>
      </c>
      <c r="U1690" t="str">
        <f>IF(ChurnData[[#This Row],[TenureMonths]]&lt;=11,"0-11",IF(ChurnData[[#This Row],[TenureMonths]]&lt;=23,"12-23",IF(ChurnData[[#This Row],[TenureMonths]]&lt;=35,"24-35",IF(ChurnData[[#This Row],[TenureMonths]]&lt;=47,"36-47",IF(ChurnData[[#This Row],[TenureMonths]]&lt;=59,"48-59","60-72")))))</f>
        <v>24-35</v>
      </c>
      <c r="V1690">
        <f>IF(ChurnData[[#This Row],[Churn]]="Yes",1,0)</f>
        <v>0</v>
      </c>
    </row>
    <row r="1691" spans="1:22" x14ac:dyDescent="0.35">
      <c r="A1691" t="s">
        <v>1740</v>
      </c>
      <c r="B1691" t="s">
        <v>36</v>
      </c>
      <c r="C1691">
        <v>0</v>
      </c>
      <c r="D1691" t="s">
        <v>21</v>
      </c>
      <c r="E1691" t="s">
        <v>21</v>
      </c>
      <c r="F1691" t="s">
        <v>41</v>
      </c>
      <c r="G1691" s="2">
        <v>24</v>
      </c>
      <c r="H1691" t="s">
        <v>20</v>
      </c>
      <c r="I1691" t="s">
        <v>32</v>
      </c>
      <c r="J1691" t="s">
        <v>21</v>
      </c>
      <c r="K1691" t="s">
        <v>20</v>
      </c>
      <c r="L1691" t="s">
        <v>33</v>
      </c>
      <c r="M1691" t="s">
        <v>20</v>
      </c>
      <c r="N1691" t="s">
        <v>43</v>
      </c>
      <c r="O1691" s="1">
        <v>62.93</v>
      </c>
      <c r="P1691" s="1">
        <v>1523.33</v>
      </c>
      <c r="Q1691">
        <v>3</v>
      </c>
      <c r="R1691" t="s">
        <v>21</v>
      </c>
      <c r="S1691" t="str">
        <f>IF(ChurnData[[#This Row],[MonthlyCharges]]&lt;=30,"1. Up to 30",IF(ChurnData[[#This Row],[MonthlyCharges]]&lt;=50,"2. 31-50",IF(ChurnData[[#This Row],[MonthlyCharges]]&lt;=70,"3. 51-70",IF(ChurnData[[#This Row],[MonthlyCharges]]&lt;=90,"4. 71-90","5. Over 90"))))</f>
        <v>3. 51-70</v>
      </c>
      <c r="T1691" t="str">
        <f>IF(AND(ChurnData[[#This Row],[Contract]]="Month-to-month",ChurnData[[#This Row],[InternetService]]="Fiber optic",ChurnData[[#This Row],[TenureMonths]]&lt;=11),"High-risk","Other")</f>
        <v>Other</v>
      </c>
      <c r="U1691" t="str">
        <f>IF(ChurnData[[#This Row],[TenureMonths]]&lt;=11,"0-11",IF(ChurnData[[#This Row],[TenureMonths]]&lt;=23,"12-23",IF(ChurnData[[#This Row],[TenureMonths]]&lt;=35,"24-35",IF(ChurnData[[#This Row],[TenureMonths]]&lt;=47,"36-47",IF(ChurnData[[#This Row],[TenureMonths]]&lt;=59,"48-59","60-72")))))</f>
        <v>24-35</v>
      </c>
      <c r="V1691">
        <f>IF(ChurnData[[#This Row],[Churn]]="Yes",1,0)</f>
        <v>0</v>
      </c>
    </row>
    <row r="1692" spans="1:22" x14ac:dyDescent="0.35">
      <c r="A1692" t="s">
        <v>1741</v>
      </c>
      <c r="B1692" t="s">
        <v>19</v>
      </c>
      <c r="C1692">
        <v>0</v>
      </c>
      <c r="D1692" t="s">
        <v>21</v>
      </c>
      <c r="E1692" t="s">
        <v>21</v>
      </c>
      <c r="F1692" t="s">
        <v>65</v>
      </c>
      <c r="G1692" s="2">
        <v>50</v>
      </c>
      <c r="H1692" t="s">
        <v>20</v>
      </c>
      <c r="I1692" t="s">
        <v>23</v>
      </c>
      <c r="J1692" t="s">
        <v>21</v>
      </c>
      <c r="K1692" t="s">
        <v>21</v>
      </c>
      <c r="L1692" t="s">
        <v>24</v>
      </c>
      <c r="M1692" t="s">
        <v>21</v>
      </c>
      <c r="N1692" t="s">
        <v>30</v>
      </c>
      <c r="O1692" s="1">
        <v>91.33</v>
      </c>
      <c r="P1692" s="1">
        <v>4602.26</v>
      </c>
      <c r="Q1692">
        <v>3</v>
      </c>
      <c r="R1692" t="s">
        <v>21</v>
      </c>
      <c r="S1692" t="str">
        <f>IF(ChurnData[[#This Row],[MonthlyCharges]]&lt;=30,"1. Up to 30",IF(ChurnData[[#This Row],[MonthlyCharges]]&lt;=50,"2. 31-50",IF(ChurnData[[#This Row],[MonthlyCharges]]&lt;=70,"3. 51-70",IF(ChurnData[[#This Row],[MonthlyCharges]]&lt;=90,"4. 71-90","5. Over 90"))))</f>
        <v>5. Over 90</v>
      </c>
      <c r="T1692" t="str">
        <f>IF(AND(ChurnData[[#This Row],[Contract]]="Month-to-month",ChurnData[[#This Row],[InternetService]]="Fiber optic",ChurnData[[#This Row],[TenureMonths]]&lt;=11),"High-risk","Other")</f>
        <v>Other</v>
      </c>
      <c r="U1692" t="str">
        <f>IF(ChurnData[[#This Row],[TenureMonths]]&lt;=11,"0-11",IF(ChurnData[[#This Row],[TenureMonths]]&lt;=23,"12-23",IF(ChurnData[[#This Row],[TenureMonths]]&lt;=35,"24-35",IF(ChurnData[[#This Row],[TenureMonths]]&lt;=47,"36-47",IF(ChurnData[[#This Row],[TenureMonths]]&lt;=59,"48-59","60-72")))))</f>
        <v>48-59</v>
      </c>
      <c r="V1692">
        <f>IF(ChurnData[[#This Row],[Churn]]="Yes",1,0)</f>
        <v>0</v>
      </c>
    </row>
    <row r="1693" spans="1:22" x14ac:dyDescent="0.35">
      <c r="A1693" t="s">
        <v>1742</v>
      </c>
      <c r="B1693" t="s">
        <v>19</v>
      </c>
      <c r="C1693">
        <v>0</v>
      </c>
      <c r="D1693" t="s">
        <v>20</v>
      </c>
      <c r="E1693" t="s">
        <v>21</v>
      </c>
      <c r="F1693" t="s">
        <v>47</v>
      </c>
      <c r="G1693" s="2">
        <v>33</v>
      </c>
      <c r="H1693" t="s">
        <v>20</v>
      </c>
      <c r="I1693" t="s">
        <v>23</v>
      </c>
      <c r="J1693" t="s">
        <v>20</v>
      </c>
      <c r="K1693" t="s">
        <v>20</v>
      </c>
      <c r="L1693" t="s">
        <v>33</v>
      </c>
      <c r="M1693" t="s">
        <v>21</v>
      </c>
      <c r="N1693" t="s">
        <v>43</v>
      </c>
      <c r="O1693" s="1">
        <v>89.94</v>
      </c>
      <c r="P1693" s="1">
        <v>2941.45</v>
      </c>
      <c r="Q1693">
        <v>4</v>
      </c>
      <c r="R1693" t="s">
        <v>20</v>
      </c>
      <c r="S1693" t="str">
        <f>IF(ChurnData[[#This Row],[MonthlyCharges]]&lt;=30,"1. Up to 30",IF(ChurnData[[#This Row],[MonthlyCharges]]&lt;=50,"2. 31-50",IF(ChurnData[[#This Row],[MonthlyCharges]]&lt;=70,"3. 51-70",IF(ChurnData[[#This Row],[MonthlyCharges]]&lt;=90,"4. 71-90","5. Over 90"))))</f>
        <v>4. 71-90</v>
      </c>
      <c r="T1693" t="str">
        <f>IF(AND(ChurnData[[#This Row],[Contract]]="Month-to-month",ChurnData[[#This Row],[InternetService]]="Fiber optic",ChurnData[[#This Row],[TenureMonths]]&lt;=11),"High-risk","Other")</f>
        <v>Other</v>
      </c>
      <c r="U1693" t="str">
        <f>IF(ChurnData[[#This Row],[TenureMonths]]&lt;=11,"0-11",IF(ChurnData[[#This Row],[TenureMonths]]&lt;=23,"12-23",IF(ChurnData[[#This Row],[TenureMonths]]&lt;=35,"24-35",IF(ChurnData[[#This Row],[TenureMonths]]&lt;=47,"36-47",IF(ChurnData[[#This Row],[TenureMonths]]&lt;=59,"48-59","60-72")))))</f>
        <v>24-35</v>
      </c>
      <c r="V1693">
        <f>IF(ChurnData[[#This Row],[Churn]]="Yes",1,0)</f>
        <v>1</v>
      </c>
    </row>
    <row r="1694" spans="1:22" x14ac:dyDescent="0.35">
      <c r="A1694" t="s">
        <v>1743</v>
      </c>
      <c r="B1694" t="s">
        <v>19</v>
      </c>
      <c r="C1694">
        <v>0</v>
      </c>
      <c r="D1694" t="s">
        <v>20</v>
      </c>
      <c r="E1694" t="s">
        <v>21</v>
      </c>
      <c r="F1694" t="s">
        <v>56</v>
      </c>
      <c r="G1694" s="2">
        <v>7</v>
      </c>
      <c r="H1694" t="s">
        <v>20</v>
      </c>
      <c r="I1694" t="s">
        <v>32</v>
      </c>
      <c r="J1694" t="s">
        <v>21</v>
      </c>
      <c r="K1694" t="s">
        <v>20</v>
      </c>
      <c r="L1694" t="s">
        <v>24</v>
      </c>
      <c r="M1694" t="s">
        <v>20</v>
      </c>
      <c r="N1694" t="s">
        <v>43</v>
      </c>
      <c r="O1694" s="1">
        <v>73.849999999999994</v>
      </c>
      <c r="P1694" s="1">
        <v>521.89</v>
      </c>
      <c r="Q1694">
        <v>1</v>
      </c>
      <c r="R1694" t="s">
        <v>21</v>
      </c>
      <c r="S1694" t="str">
        <f>IF(ChurnData[[#This Row],[MonthlyCharges]]&lt;=30,"1. Up to 30",IF(ChurnData[[#This Row],[MonthlyCharges]]&lt;=50,"2. 31-50",IF(ChurnData[[#This Row],[MonthlyCharges]]&lt;=70,"3. 51-70",IF(ChurnData[[#This Row],[MonthlyCharges]]&lt;=90,"4. 71-90","5. Over 90"))))</f>
        <v>4. 71-90</v>
      </c>
      <c r="T1694" t="str">
        <f>IF(AND(ChurnData[[#This Row],[Contract]]="Month-to-month",ChurnData[[#This Row],[InternetService]]="Fiber optic",ChurnData[[#This Row],[TenureMonths]]&lt;=11),"High-risk","Other")</f>
        <v>Other</v>
      </c>
      <c r="U1694" t="str">
        <f>IF(ChurnData[[#This Row],[TenureMonths]]&lt;=11,"0-11",IF(ChurnData[[#This Row],[TenureMonths]]&lt;=23,"12-23",IF(ChurnData[[#This Row],[TenureMonths]]&lt;=35,"24-35",IF(ChurnData[[#This Row],[TenureMonths]]&lt;=47,"36-47",IF(ChurnData[[#This Row],[TenureMonths]]&lt;=59,"48-59","60-72")))))</f>
        <v>0-11</v>
      </c>
      <c r="V1694">
        <f>IF(ChurnData[[#This Row],[Churn]]="Yes",1,0)</f>
        <v>0</v>
      </c>
    </row>
    <row r="1695" spans="1:22" x14ac:dyDescent="0.35">
      <c r="A1695" t="s">
        <v>1744</v>
      </c>
      <c r="B1695" t="s">
        <v>36</v>
      </c>
      <c r="C1695">
        <v>0</v>
      </c>
      <c r="D1695" t="s">
        <v>20</v>
      </c>
      <c r="E1695" t="s">
        <v>20</v>
      </c>
      <c r="F1695" t="s">
        <v>39</v>
      </c>
      <c r="G1695" s="2">
        <v>13</v>
      </c>
      <c r="H1695" t="s">
        <v>20</v>
      </c>
      <c r="I1695" t="s">
        <v>21</v>
      </c>
      <c r="J1695" t="s">
        <v>28</v>
      </c>
      <c r="K1695" t="s">
        <v>28</v>
      </c>
      <c r="L1695" t="s">
        <v>29</v>
      </c>
      <c r="M1695" t="s">
        <v>20</v>
      </c>
      <c r="N1695" t="s">
        <v>43</v>
      </c>
      <c r="O1695" s="1">
        <v>26.04</v>
      </c>
      <c r="P1695" s="1">
        <v>339.65</v>
      </c>
      <c r="Q1695">
        <v>1</v>
      </c>
      <c r="R1695" t="s">
        <v>20</v>
      </c>
      <c r="S1695" t="str">
        <f>IF(ChurnData[[#This Row],[MonthlyCharges]]&lt;=30,"1. Up to 30",IF(ChurnData[[#This Row],[MonthlyCharges]]&lt;=50,"2. 31-50",IF(ChurnData[[#This Row],[MonthlyCharges]]&lt;=70,"3. 51-70",IF(ChurnData[[#This Row],[MonthlyCharges]]&lt;=90,"4. 71-90","5. Over 90"))))</f>
        <v>1. Up to 30</v>
      </c>
      <c r="T1695" t="str">
        <f>IF(AND(ChurnData[[#This Row],[Contract]]="Month-to-month",ChurnData[[#This Row],[InternetService]]="Fiber optic",ChurnData[[#This Row],[TenureMonths]]&lt;=11),"High-risk","Other")</f>
        <v>Other</v>
      </c>
      <c r="U1695" t="str">
        <f>IF(ChurnData[[#This Row],[TenureMonths]]&lt;=11,"0-11",IF(ChurnData[[#This Row],[TenureMonths]]&lt;=23,"12-23",IF(ChurnData[[#This Row],[TenureMonths]]&lt;=35,"24-35",IF(ChurnData[[#This Row],[TenureMonths]]&lt;=47,"36-47",IF(ChurnData[[#This Row],[TenureMonths]]&lt;=59,"48-59","60-72")))))</f>
        <v>12-23</v>
      </c>
      <c r="V1695">
        <f>IF(ChurnData[[#This Row],[Churn]]="Yes",1,0)</f>
        <v>1</v>
      </c>
    </row>
    <row r="1696" spans="1:22" x14ac:dyDescent="0.35">
      <c r="A1696" t="s">
        <v>1745</v>
      </c>
      <c r="B1696" t="s">
        <v>36</v>
      </c>
      <c r="C1696">
        <v>0</v>
      </c>
      <c r="D1696" t="s">
        <v>21</v>
      </c>
      <c r="E1696" t="s">
        <v>21</v>
      </c>
      <c r="F1696" t="s">
        <v>22</v>
      </c>
      <c r="G1696" s="2">
        <v>6</v>
      </c>
      <c r="H1696" t="s">
        <v>20</v>
      </c>
      <c r="I1696" t="s">
        <v>21</v>
      </c>
      <c r="J1696" t="s">
        <v>28</v>
      </c>
      <c r="K1696" t="s">
        <v>28</v>
      </c>
      <c r="L1696" t="s">
        <v>33</v>
      </c>
      <c r="M1696" t="s">
        <v>21</v>
      </c>
      <c r="N1696" t="s">
        <v>30</v>
      </c>
      <c r="O1696" s="1">
        <v>33.68</v>
      </c>
      <c r="P1696" s="1">
        <v>206.68</v>
      </c>
      <c r="Q1696">
        <v>2</v>
      </c>
      <c r="R1696" t="s">
        <v>20</v>
      </c>
      <c r="S1696" t="str">
        <f>IF(ChurnData[[#This Row],[MonthlyCharges]]&lt;=30,"1. Up to 30",IF(ChurnData[[#This Row],[MonthlyCharges]]&lt;=50,"2. 31-50",IF(ChurnData[[#This Row],[MonthlyCharges]]&lt;=70,"3. 51-70",IF(ChurnData[[#This Row],[MonthlyCharges]]&lt;=90,"4. 71-90","5. Over 90"))))</f>
        <v>2. 31-50</v>
      </c>
      <c r="T1696" t="str">
        <f>IF(AND(ChurnData[[#This Row],[Contract]]="Month-to-month",ChurnData[[#This Row],[InternetService]]="Fiber optic",ChurnData[[#This Row],[TenureMonths]]&lt;=11),"High-risk","Other")</f>
        <v>Other</v>
      </c>
      <c r="U1696" t="str">
        <f>IF(ChurnData[[#This Row],[TenureMonths]]&lt;=11,"0-11",IF(ChurnData[[#This Row],[TenureMonths]]&lt;=23,"12-23",IF(ChurnData[[#This Row],[TenureMonths]]&lt;=35,"24-35",IF(ChurnData[[#This Row],[TenureMonths]]&lt;=47,"36-47",IF(ChurnData[[#This Row],[TenureMonths]]&lt;=59,"48-59","60-72")))))</f>
        <v>0-11</v>
      </c>
      <c r="V1696">
        <f>IF(ChurnData[[#This Row],[Churn]]="Yes",1,0)</f>
        <v>1</v>
      </c>
    </row>
    <row r="1697" spans="1:22" x14ac:dyDescent="0.35">
      <c r="A1697" t="s">
        <v>1746</v>
      </c>
      <c r="B1697" t="s">
        <v>36</v>
      </c>
      <c r="C1697">
        <v>1</v>
      </c>
      <c r="D1697" t="s">
        <v>21</v>
      </c>
      <c r="E1697" t="s">
        <v>21</v>
      </c>
      <c r="F1697" t="s">
        <v>75</v>
      </c>
      <c r="G1697" s="2">
        <v>17</v>
      </c>
      <c r="H1697" t="s">
        <v>20</v>
      </c>
      <c r="I1697" t="s">
        <v>32</v>
      </c>
      <c r="J1697" t="s">
        <v>21</v>
      </c>
      <c r="K1697" t="s">
        <v>20</v>
      </c>
      <c r="L1697" t="s">
        <v>29</v>
      </c>
      <c r="M1697" t="s">
        <v>21</v>
      </c>
      <c r="N1697" t="s">
        <v>43</v>
      </c>
      <c r="O1697" s="1">
        <v>58.59</v>
      </c>
      <c r="P1697" s="1">
        <v>1015.58</v>
      </c>
      <c r="Q1697">
        <v>1</v>
      </c>
      <c r="R1697" t="s">
        <v>21</v>
      </c>
      <c r="S1697" t="str">
        <f>IF(ChurnData[[#This Row],[MonthlyCharges]]&lt;=30,"1. Up to 30",IF(ChurnData[[#This Row],[MonthlyCharges]]&lt;=50,"2. 31-50",IF(ChurnData[[#This Row],[MonthlyCharges]]&lt;=70,"3. 51-70",IF(ChurnData[[#This Row],[MonthlyCharges]]&lt;=90,"4. 71-90","5. Over 90"))))</f>
        <v>3. 51-70</v>
      </c>
      <c r="T1697" t="str">
        <f>IF(AND(ChurnData[[#This Row],[Contract]]="Month-to-month",ChurnData[[#This Row],[InternetService]]="Fiber optic",ChurnData[[#This Row],[TenureMonths]]&lt;=11),"High-risk","Other")</f>
        <v>Other</v>
      </c>
      <c r="U1697" t="str">
        <f>IF(ChurnData[[#This Row],[TenureMonths]]&lt;=11,"0-11",IF(ChurnData[[#This Row],[TenureMonths]]&lt;=23,"12-23",IF(ChurnData[[#This Row],[TenureMonths]]&lt;=35,"24-35",IF(ChurnData[[#This Row],[TenureMonths]]&lt;=47,"36-47",IF(ChurnData[[#This Row],[TenureMonths]]&lt;=59,"48-59","60-72")))))</f>
        <v>12-23</v>
      </c>
      <c r="V1697">
        <f>IF(ChurnData[[#This Row],[Churn]]="Yes",1,0)</f>
        <v>0</v>
      </c>
    </row>
    <row r="1698" spans="1:22" x14ac:dyDescent="0.35">
      <c r="A1698" t="s">
        <v>1747</v>
      </c>
      <c r="B1698" t="s">
        <v>36</v>
      </c>
      <c r="C1698">
        <v>0</v>
      </c>
      <c r="D1698" t="s">
        <v>20</v>
      </c>
      <c r="E1698" t="s">
        <v>20</v>
      </c>
      <c r="F1698" t="s">
        <v>75</v>
      </c>
      <c r="G1698" s="2">
        <v>68</v>
      </c>
      <c r="H1698" t="s">
        <v>20</v>
      </c>
      <c r="I1698" t="s">
        <v>32</v>
      </c>
      <c r="J1698" t="s">
        <v>20</v>
      </c>
      <c r="K1698" t="s">
        <v>21</v>
      </c>
      <c r="L1698" t="s">
        <v>24</v>
      </c>
      <c r="M1698" t="s">
        <v>20</v>
      </c>
      <c r="N1698" t="s">
        <v>25</v>
      </c>
      <c r="O1698" s="1">
        <v>58.02</v>
      </c>
      <c r="P1698" s="1">
        <v>3936.24</v>
      </c>
      <c r="Q1698">
        <v>2</v>
      </c>
      <c r="R1698" t="s">
        <v>21</v>
      </c>
      <c r="S1698" t="str">
        <f>IF(ChurnData[[#This Row],[MonthlyCharges]]&lt;=30,"1. Up to 30",IF(ChurnData[[#This Row],[MonthlyCharges]]&lt;=50,"2. 31-50",IF(ChurnData[[#This Row],[MonthlyCharges]]&lt;=70,"3. 51-70",IF(ChurnData[[#This Row],[MonthlyCharges]]&lt;=90,"4. 71-90","5. Over 90"))))</f>
        <v>3. 51-70</v>
      </c>
      <c r="T1698" t="str">
        <f>IF(AND(ChurnData[[#This Row],[Contract]]="Month-to-month",ChurnData[[#This Row],[InternetService]]="Fiber optic",ChurnData[[#This Row],[TenureMonths]]&lt;=11),"High-risk","Other")</f>
        <v>Other</v>
      </c>
      <c r="U1698" t="str">
        <f>IF(ChurnData[[#This Row],[TenureMonths]]&lt;=11,"0-11",IF(ChurnData[[#This Row],[TenureMonths]]&lt;=23,"12-23",IF(ChurnData[[#This Row],[TenureMonths]]&lt;=35,"24-35",IF(ChurnData[[#This Row],[TenureMonths]]&lt;=47,"36-47",IF(ChurnData[[#This Row],[TenureMonths]]&lt;=59,"48-59","60-72")))))</f>
        <v>60-72</v>
      </c>
      <c r="V1698">
        <f>IF(ChurnData[[#This Row],[Churn]]="Yes",1,0)</f>
        <v>0</v>
      </c>
    </row>
    <row r="1699" spans="1:22" x14ac:dyDescent="0.35">
      <c r="A1699" t="s">
        <v>1748</v>
      </c>
      <c r="B1699" t="s">
        <v>36</v>
      </c>
      <c r="C1699">
        <v>0</v>
      </c>
      <c r="D1699" t="s">
        <v>20</v>
      </c>
      <c r="E1699" t="s">
        <v>21</v>
      </c>
      <c r="F1699" t="s">
        <v>47</v>
      </c>
      <c r="G1699" s="2">
        <v>11</v>
      </c>
      <c r="H1699" t="s">
        <v>20</v>
      </c>
      <c r="I1699" t="s">
        <v>21</v>
      </c>
      <c r="J1699" t="s">
        <v>28</v>
      </c>
      <c r="K1699" t="s">
        <v>28</v>
      </c>
      <c r="L1699" t="s">
        <v>33</v>
      </c>
      <c r="M1699" t="s">
        <v>20</v>
      </c>
      <c r="N1699" t="s">
        <v>30</v>
      </c>
      <c r="O1699" s="1">
        <v>24.19</v>
      </c>
      <c r="P1699" s="1">
        <v>269.39</v>
      </c>
      <c r="Q1699">
        <v>1</v>
      </c>
      <c r="R1699" t="s">
        <v>21</v>
      </c>
      <c r="S1699" t="str">
        <f>IF(ChurnData[[#This Row],[MonthlyCharges]]&lt;=30,"1. Up to 30",IF(ChurnData[[#This Row],[MonthlyCharges]]&lt;=50,"2. 31-50",IF(ChurnData[[#This Row],[MonthlyCharges]]&lt;=70,"3. 51-70",IF(ChurnData[[#This Row],[MonthlyCharges]]&lt;=90,"4. 71-90","5. Over 90"))))</f>
        <v>1. Up to 30</v>
      </c>
      <c r="T1699" t="str">
        <f>IF(AND(ChurnData[[#This Row],[Contract]]="Month-to-month",ChurnData[[#This Row],[InternetService]]="Fiber optic",ChurnData[[#This Row],[TenureMonths]]&lt;=11),"High-risk","Other")</f>
        <v>Other</v>
      </c>
      <c r="U1699" t="str">
        <f>IF(ChurnData[[#This Row],[TenureMonths]]&lt;=11,"0-11",IF(ChurnData[[#This Row],[TenureMonths]]&lt;=23,"12-23",IF(ChurnData[[#This Row],[TenureMonths]]&lt;=35,"24-35",IF(ChurnData[[#This Row],[TenureMonths]]&lt;=47,"36-47",IF(ChurnData[[#This Row],[TenureMonths]]&lt;=59,"48-59","60-72")))))</f>
        <v>0-11</v>
      </c>
      <c r="V1699">
        <f>IF(ChurnData[[#This Row],[Churn]]="Yes",1,0)</f>
        <v>0</v>
      </c>
    </row>
    <row r="1700" spans="1:22" x14ac:dyDescent="0.35">
      <c r="A1700" t="s">
        <v>1749</v>
      </c>
      <c r="B1700" t="s">
        <v>19</v>
      </c>
      <c r="C1700">
        <v>0</v>
      </c>
      <c r="D1700" t="s">
        <v>20</v>
      </c>
      <c r="E1700" t="s">
        <v>21</v>
      </c>
      <c r="F1700" t="s">
        <v>37</v>
      </c>
      <c r="G1700" s="2">
        <v>49</v>
      </c>
      <c r="H1700" t="s">
        <v>20</v>
      </c>
      <c r="I1700" t="s">
        <v>23</v>
      </c>
      <c r="J1700" t="s">
        <v>21</v>
      </c>
      <c r="K1700" t="s">
        <v>21</v>
      </c>
      <c r="L1700" t="s">
        <v>29</v>
      </c>
      <c r="M1700" t="s">
        <v>20</v>
      </c>
      <c r="N1700" t="s">
        <v>34</v>
      </c>
      <c r="O1700" s="1">
        <v>91</v>
      </c>
      <c r="P1700" s="1">
        <v>4503.6499999999996</v>
      </c>
      <c r="Q1700">
        <v>3</v>
      </c>
      <c r="R1700" t="s">
        <v>21</v>
      </c>
      <c r="S1700" t="str">
        <f>IF(ChurnData[[#This Row],[MonthlyCharges]]&lt;=30,"1. Up to 30",IF(ChurnData[[#This Row],[MonthlyCharges]]&lt;=50,"2. 31-50",IF(ChurnData[[#This Row],[MonthlyCharges]]&lt;=70,"3. 51-70",IF(ChurnData[[#This Row],[MonthlyCharges]]&lt;=90,"4. 71-90","5. Over 90"))))</f>
        <v>5. Over 90</v>
      </c>
      <c r="T1700" t="str">
        <f>IF(AND(ChurnData[[#This Row],[Contract]]="Month-to-month",ChurnData[[#This Row],[InternetService]]="Fiber optic",ChurnData[[#This Row],[TenureMonths]]&lt;=11),"High-risk","Other")</f>
        <v>Other</v>
      </c>
      <c r="U1700" t="str">
        <f>IF(ChurnData[[#This Row],[TenureMonths]]&lt;=11,"0-11",IF(ChurnData[[#This Row],[TenureMonths]]&lt;=23,"12-23",IF(ChurnData[[#This Row],[TenureMonths]]&lt;=35,"24-35",IF(ChurnData[[#This Row],[TenureMonths]]&lt;=47,"36-47",IF(ChurnData[[#This Row],[TenureMonths]]&lt;=59,"48-59","60-72")))))</f>
        <v>48-59</v>
      </c>
      <c r="V1700">
        <f>IF(ChurnData[[#This Row],[Churn]]="Yes",1,0)</f>
        <v>0</v>
      </c>
    </row>
    <row r="1701" spans="1:22" x14ac:dyDescent="0.35">
      <c r="A1701" t="s">
        <v>1750</v>
      </c>
      <c r="B1701" t="s">
        <v>36</v>
      </c>
      <c r="C1701">
        <v>0</v>
      </c>
      <c r="D1701" t="s">
        <v>21</v>
      </c>
      <c r="E1701" t="s">
        <v>21</v>
      </c>
      <c r="F1701" t="s">
        <v>27</v>
      </c>
      <c r="G1701" s="2">
        <v>37</v>
      </c>
      <c r="H1701" t="s">
        <v>20</v>
      </c>
      <c r="I1701" t="s">
        <v>21</v>
      </c>
      <c r="J1701" t="s">
        <v>28</v>
      </c>
      <c r="K1701" t="s">
        <v>28</v>
      </c>
      <c r="L1701" t="s">
        <v>33</v>
      </c>
      <c r="M1701" t="s">
        <v>20</v>
      </c>
      <c r="N1701" t="s">
        <v>25</v>
      </c>
      <c r="O1701" s="1">
        <v>27.12</v>
      </c>
      <c r="P1701" s="1">
        <v>994.86</v>
      </c>
      <c r="Q1701">
        <v>2</v>
      </c>
      <c r="R1701" t="s">
        <v>21</v>
      </c>
      <c r="S1701" t="str">
        <f>IF(ChurnData[[#This Row],[MonthlyCharges]]&lt;=30,"1. Up to 30",IF(ChurnData[[#This Row],[MonthlyCharges]]&lt;=50,"2. 31-50",IF(ChurnData[[#This Row],[MonthlyCharges]]&lt;=70,"3. 51-70",IF(ChurnData[[#This Row],[MonthlyCharges]]&lt;=90,"4. 71-90","5. Over 90"))))</f>
        <v>1. Up to 30</v>
      </c>
      <c r="T1701" t="str">
        <f>IF(AND(ChurnData[[#This Row],[Contract]]="Month-to-month",ChurnData[[#This Row],[InternetService]]="Fiber optic",ChurnData[[#This Row],[TenureMonths]]&lt;=11),"High-risk","Other")</f>
        <v>Other</v>
      </c>
      <c r="U1701" t="str">
        <f>IF(ChurnData[[#This Row],[TenureMonths]]&lt;=11,"0-11",IF(ChurnData[[#This Row],[TenureMonths]]&lt;=23,"12-23",IF(ChurnData[[#This Row],[TenureMonths]]&lt;=35,"24-35",IF(ChurnData[[#This Row],[TenureMonths]]&lt;=47,"36-47",IF(ChurnData[[#This Row],[TenureMonths]]&lt;=59,"48-59","60-72")))))</f>
        <v>36-47</v>
      </c>
      <c r="V1701">
        <f>IF(ChurnData[[#This Row],[Churn]]="Yes",1,0)</f>
        <v>0</v>
      </c>
    </row>
    <row r="1702" spans="1:22" x14ac:dyDescent="0.35">
      <c r="A1702" t="s">
        <v>1751</v>
      </c>
      <c r="B1702" t="s">
        <v>36</v>
      </c>
      <c r="C1702">
        <v>0</v>
      </c>
      <c r="D1702" t="s">
        <v>20</v>
      </c>
      <c r="E1702" t="s">
        <v>21</v>
      </c>
      <c r="F1702" t="s">
        <v>49</v>
      </c>
      <c r="G1702" s="2">
        <v>0</v>
      </c>
      <c r="H1702" t="s">
        <v>20</v>
      </c>
      <c r="I1702" t="s">
        <v>21</v>
      </c>
      <c r="J1702" t="s">
        <v>28</v>
      </c>
      <c r="K1702" t="s">
        <v>28</v>
      </c>
      <c r="L1702" t="s">
        <v>24</v>
      </c>
      <c r="M1702" t="s">
        <v>20</v>
      </c>
      <c r="N1702" t="s">
        <v>34</v>
      </c>
      <c r="O1702" s="1">
        <v>29.56</v>
      </c>
      <c r="P1702" s="1">
        <v>0</v>
      </c>
      <c r="Q1702">
        <v>2</v>
      </c>
      <c r="R1702" t="s">
        <v>21</v>
      </c>
      <c r="S1702" t="str">
        <f>IF(ChurnData[[#This Row],[MonthlyCharges]]&lt;=30,"1. Up to 30",IF(ChurnData[[#This Row],[MonthlyCharges]]&lt;=50,"2. 31-50",IF(ChurnData[[#This Row],[MonthlyCharges]]&lt;=70,"3. 51-70",IF(ChurnData[[#This Row],[MonthlyCharges]]&lt;=90,"4. 71-90","5. Over 90"))))</f>
        <v>1. Up to 30</v>
      </c>
      <c r="T1702" t="str">
        <f>IF(AND(ChurnData[[#This Row],[Contract]]="Month-to-month",ChurnData[[#This Row],[InternetService]]="Fiber optic",ChurnData[[#This Row],[TenureMonths]]&lt;=11),"High-risk","Other")</f>
        <v>Other</v>
      </c>
      <c r="U1702" t="str">
        <f>IF(ChurnData[[#This Row],[TenureMonths]]&lt;=11,"0-11",IF(ChurnData[[#This Row],[TenureMonths]]&lt;=23,"12-23",IF(ChurnData[[#This Row],[TenureMonths]]&lt;=35,"24-35",IF(ChurnData[[#This Row],[TenureMonths]]&lt;=47,"36-47",IF(ChurnData[[#This Row],[TenureMonths]]&lt;=59,"48-59","60-72")))))</f>
        <v>0-11</v>
      </c>
      <c r="V1702">
        <f>IF(ChurnData[[#This Row],[Churn]]="Yes",1,0)</f>
        <v>0</v>
      </c>
    </row>
    <row r="1703" spans="1:22" x14ac:dyDescent="0.35">
      <c r="A1703" t="s">
        <v>1752</v>
      </c>
      <c r="B1703" t="s">
        <v>19</v>
      </c>
      <c r="C1703">
        <v>0</v>
      </c>
      <c r="D1703" t="s">
        <v>21</v>
      </c>
      <c r="E1703" t="s">
        <v>21</v>
      </c>
      <c r="F1703" t="s">
        <v>45</v>
      </c>
      <c r="G1703" s="2">
        <v>52</v>
      </c>
      <c r="H1703" t="s">
        <v>20</v>
      </c>
      <c r="I1703" t="s">
        <v>21</v>
      </c>
      <c r="J1703" t="s">
        <v>28</v>
      </c>
      <c r="K1703" t="s">
        <v>28</v>
      </c>
      <c r="L1703" t="s">
        <v>24</v>
      </c>
      <c r="M1703" t="s">
        <v>20</v>
      </c>
      <c r="N1703" t="s">
        <v>30</v>
      </c>
      <c r="O1703" s="1">
        <v>42.33</v>
      </c>
      <c r="P1703" s="1">
        <v>2222.66</v>
      </c>
      <c r="Q1703">
        <v>3</v>
      </c>
      <c r="R1703" t="s">
        <v>21</v>
      </c>
      <c r="S1703" t="str">
        <f>IF(ChurnData[[#This Row],[MonthlyCharges]]&lt;=30,"1. Up to 30",IF(ChurnData[[#This Row],[MonthlyCharges]]&lt;=50,"2. 31-50",IF(ChurnData[[#This Row],[MonthlyCharges]]&lt;=70,"3. 51-70",IF(ChurnData[[#This Row],[MonthlyCharges]]&lt;=90,"4. 71-90","5. Over 90"))))</f>
        <v>2. 31-50</v>
      </c>
      <c r="T1703" t="str">
        <f>IF(AND(ChurnData[[#This Row],[Contract]]="Month-to-month",ChurnData[[#This Row],[InternetService]]="Fiber optic",ChurnData[[#This Row],[TenureMonths]]&lt;=11),"High-risk","Other")</f>
        <v>Other</v>
      </c>
      <c r="U1703" t="str">
        <f>IF(ChurnData[[#This Row],[TenureMonths]]&lt;=11,"0-11",IF(ChurnData[[#This Row],[TenureMonths]]&lt;=23,"12-23",IF(ChurnData[[#This Row],[TenureMonths]]&lt;=35,"24-35",IF(ChurnData[[#This Row],[TenureMonths]]&lt;=47,"36-47",IF(ChurnData[[#This Row],[TenureMonths]]&lt;=59,"48-59","60-72")))))</f>
        <v>48-59</v>
      </c>
      <c r="V1703">
        <f>IF(ChurnData[[#This Row],[Churn]]="Yes",1,0)</f>
        <v>0</v>
      </c>
    </row>
    <row r="1704" spans="1:22" x14ac:dyDescent="0.35">
      <c r="A1704" t="s">
        <v>1753</v>
      </c>
      <c r="B1704" t="s">
        <v>19</v>
      </c>
      <c r="C1704">
        <v>0</v>
      </c>
      <c r="D1704" t="s">
        <v>21</v>
      </c>
      <c r="E1704" t="s">
        <v>21</v>
      </c>
      <c r="F1704" t="s">
        <v>49</v>
      </c>
      <c r="G1704" s="2">
        <v>57</v>
      </c>
      <c r="H1704" t="s">
        <v>20</v>
      </c>
      <c r="I1704" t="s">
        <v>21</v>
      </c>
      <c r="J1704" t="s">
        <v>28</v>
      </c>
      <c r="K1704" t="s">
        <v>28</v>
      </c>
      <c r="L1704" t="s">
        <v>24</v>
      </c>
      <c r="M1704" t="s">
        <v>20</v>
      </c>
      <c r="N1704" t="s">
        <v>30</v>
      </c>
      <c r="O1704" s="1">
        <v>31.36</v>
      </c>
      <c r="P1704" s="1">
        <v>1820.21</v>
      </c>
      <c r="Q1704">
        <v>2</v>
      </c>
      <c r="R1704" t="s">
        <v>21</v>
      </c>
      <c r="S1704" t="str">
        <f>IF(ChurnData[[#This Row],[MonthlyCharges]]&lt;=30,"1. Up to 30",IF(ChurnData[[#This Row],[MonthlyCharges]]&lt;=50,"2. 31-50",IF(ChurnData[[#This Row],[MonthlyCharges]]&lt;=70,"3. 51-70",IF(ChurnData[[#This Row],[MonthlyCharges]]&lt;=90,"4. 71-90","5. Over 90"))))</f>
        <v>2. 31-50</v>
      </c>
      <c r="T1704" t="str">
        <f>IF(AND(ChurnData[[#This Row],[Contract]]="Month-to-month",ChurnData[[#This Row],[InternetService]]="Fiber optic",ChurnData[[#This Row],[TenureMonths]]&lt;=11),"High-risk","Other")</f>
        <v>Other</v>
      </c>
      <c r="U1704" t="str">
        <f>IF(ChurnData[[#This Row],[TenureMonths]]&lt;=11,"0-11",IF(ChurnData[[#This Row],[TenureMonths]]&lt;=23,"12-23",IF(ChurnData[[#This Row],[TenureMonths]]&lt;=35,"24-35",IF(ChurnData[[#This Row],[TenureMonths]]&lt;=47,"36-47",IF(ChurnData[[#This Row],[TenureMonths]]&lt;=59,"48-59","60-72")))))</f>
        <v>48-59</v>
      </c>
      <c r="V1704">
        <f>IF(ChurnData[[#This Row],[Churn]]="Yes",1,0)</f>
        <v>0</v>
      </c>
    </row>
    <row r="1705" spans="1:22" x14ac:dyDescent="0.35">
      <c r="A1705" t="s">
        <v>1754</v>
      </c>
      <c r="B1705" t="s">
        <v>36</v>
      </c>
      <c r="C1705">
        <v>0</v>
      </c>
      <c r="D1705" t="s">
        <v>21</v>
      </c>
      <c r="E1705" t="s">
        <v>21</v>
      </c>
      <c r="F1705" t="s">
        <v>58</v>
      </c>
      <c r="G1705" s="2">
        <v>19</v>
      </c>
      <c r="H1705" t="s">
        <v>20</v>
      </c>
      <c r="I1705" t="s">
        <v>21</v>
      </c>
      <c r="J1705" t="s">
        <v>28</v>
      </c>
      <c r="K1705" t="s">
        <v>28</v>
      </c>
      <c r="L1705" t="s">
        <v>33</v>
      </c>
      <c r="M1705" t="s">
        <v>21</v>
      </c>
      <c r="N1705" t="s">
        <v>30</v>
      </c>
      <c r="O1705" s="1">
        <v>29.35</v>
      </c>
      <c r="P1705" s="1">
        <v>570.91</v>
      </c>
      <c r="Q1705">
        <v>0</v>
      </c>
      <c r="R1705" t="s">
        <v>21</v>
      </c>
      <c r="S1705" t="str">
        <f>IF(ChurnData[[#This Row],[MonthlyCharges]]&lt;=30,"1. Up to 30",IF(ChurnData[[#This Row],[MonthlyCharges]]&lt;=50,"2. 31-50",IF(ChurnData[[#This Row],[MonthlyCharges]]&lt;=70,"3. 51-70",IF(ChurnData[[#This Row],[MonthlyCharges]]&lt;=90,"4. 71-90","5. Over 90"))))</f>
        <v>1. Up to 30</v>
      </c>
      <c r="T1705" t="str">
        <f>IF(AND(ChurnData[[#This Row],[Contract]]="Month-to-month",ChurnData[[#This Row],[InternetService]]="Fiber optic",ChurnData[[#This Row],[TenureMonths]]&lt;=11),"High-risk","Other")</f>
        <v>Other</v>
      </c>
      <c r="U1705" t="str">
        <f>IF(ChurnData[[#This Row],[TenureMonths]]&lt;=11,"0-11",IF(ChurnData[[#This Row],[TenureMonths]]&lt;=23,"12-23",IF(ChurnData[[#This Row],[TenureMonths]]&lt;=35,"24-35",IF(ChurnData[[#This Row],[TenureMonths]]&lt;=47,"36-47",IF(ChurnData[[#This Row],[TenureMonths]]&lt;=59,"48-59","60-72")))))</f>
        <v>12-23</v>
      </c>
      <c r="V1705">
        <f>IF(ChurnData[[#This Row],[Churn]]="Yes",1,0)</f>
        <v>0</v>
      </c>
    </row>
    <row r="1706" spans="1:22" x14ac:dyDescent="0.35">
      <c r="A1706" t="s">
        <v>1755</v>
      </c>
      <c r="B1706" t="s">
        <v>19</v>
      </c>
      <c r="C1706">
        <v>0</v>
      </c>
      <c r="D1706" t="s">
        <v>20</v>
      </c>
      <c r="E1706" t="s">
        <v>21</v>
      </c>
      <c r="F1706" t="s">
        <v>45</v>
      </c>
      <c r="G1706" s="2">
        <v>72</v>
      </c>
      <c r="H1706" t="s">
        <v>20</v>
      </c>
      <c r="I1706" t="s">
        <v>32</v>
      </c>
      <c r="J1706" t="s">
        <v>20</v>
      </c>
      <c r="K1706" t="s">
        <v>20</v>
      </c>
      <c r="L1706" t="s">
        <v>24</v>
      </c>
      <c r="M1706" t="s">
        <v>20</v>
      </c>
      <c r="N1706" t="s">
        <v>30</v>
      </c>
      <c r="O1706" s="1">
        <v>69.27</v>
      </c>
      <c r="P1706" s="1">
        <v>4864.76</v>
      </c>
      <c r="Q1706">
        <v>4</v>
      </c>
      <c r="R1706" t="s">
        <v>21</v>
      </c>
      <c r="S1706" t="str">
        <f>IF(ChurnData[[#This Row],[MonthlyCharges]]&lt;=30,"1. Up to 30",IF(ChurnData[[#This Row],[MonthlyCharges]]&lt;=50,"2. 31-50",IF(ChurnData[[#This Row],[MonthlyCharges]]&lt;=70,"3. 51-70",IF(ChurnData[[#This Row],[MonthlyCharges]]&lt;=90,"4. 71-90","5. Over 90"))))</f>
        <v>3. 51-70</v>
      </c>
      <c r="T1706" t="str">
        <f>IF(AND(ChurnData[[#This Row],[Contract]]="Month-to-month",ChurnData[[#This Row],[InternetService]]="Fiber optic",ChurnData[[#This Row],[TenureMonths]]&lt;=11),"High-risk","Other")</f>
        <v>Other</v>
      </c>
      <c r="U1706" t="str">
        <f>IF(ChurnData[[#This Row],[TenureMonths]]&lt;=11,"0-11",IF(ChurnData[[#This Row],[TenureMonths]]&lt;=23,"12-23",IF(ChurnData[[#This Row],[TenureMonths]]&lt;=35,"24-35",IF(ChurnData[[#This Row],[TenureMonths]]&lt;=47,"36-47",IF(ChurnData[[#This Row],[TenureMonths]]&lt;=59,"48-59","60-72")))))</f>
        <v>60-72</v>
      </c>
      <c r="V1706">
        <f>IF(ChurnData[[#This Row],[Churn]]="Yes",1,0)</f>
        <v>0</v>
      </c>
    </row>
    <row r="1707" spans="1:22" x14ac:dyDescent="0.35">
      <c r="A1707" t="s">
        <v>1756</v>
      </c>
      <c r="B1707" t="s">
        <v>36</v>
      </c>
      <c r="C1707">
        <v>0</v>
      </c>
      <c r="D1707" t="s">
        <v>21</v>
      </c>
      <c r="E1707" t="s">
        <v>21</v>
      </c>
      <c r="F1707" t="s">
        <v>56</v>
      </c>
      <c r="G1707" s="2">
        <v>25</v>
      </c>
      <c r="H1707" t="s">
        <v>20</v>
      </c>
      <c r="I1707" t="s">
        <v>32</v>
      </c>
      <c r="J1707" t="s">
        <v>20</v>
      </c>
      <c r="K1707" t="s">
        <v>21</v>
      </c>
      <c r="L1707" t="s">
        <v>33</v>
      </c>
      <c r="M1707" t="s">
        <v>20</v>
      </c>
      <c r="N1707" t="s">
        <v>43</v>
      </c>
      <c r="O1707" s="1">
        <v>59.32</v>
      </c>
      <c r="P1707" s="1">
        <v>1486.18</v>
      </c>
      <c r="Q1707">
        <v>1</v>
      </c>
      <c r="R1707" t="s">
        <v>21</v>
      </c>
      <c r="S1707" t="str">
        <f>IF(ChurnData[[#This Row],[MonthlyCharges]]&lt;=30,"1. Up to 30",IF(ChurnData[[#This Row],[MonthlyCharges]]&lt;=50,"2. 31-50",IF(ChurnData[[#This Row],[MonthlyCharges]]&lt;=70,"3. 51-70",IF(ChurnData[[#This Row],[MonthlyCharges]]&lt;=90,"4. 71-90","5. Over 90"))))</f>
        <v>3. 51-70</v>
      </c>
      <c r="T1707" t="str">
        <f>IF(AND(ChurnData[[#This Row],[Contract]]="Month-to-month",ChurnData[[#This Row],[InternetService]]="Fiber optic",ChurnData[[#This Row],[TenureMonths]]&lt;=11),"High-risk","Other")</f>
        <v>Other</v>
      </c>
      <c r="U1707" t="str">
        <f>IF(ChurnData[[#This Row],[TenureMonths]]&lt;=11,"0-11",IF(ChurnData[[#This Row],[TenureMonths]]&lt;=23,"12-23",IF(ChurnData[[#This Row],[TenureMonths]]&lt;=35,"24-35",IF(ChurnData[[#This Row],[TenureMonths]]&lt;=47,"36-47",IF(ChurnData[[#This Row],[TenureMonths]]&lt;=59,"48-59","60-72")))))</f>
        <v>24-35</v>
      </c>
      <c r="V1707">
        <f>IF(ChurnData[[#This Row],[Churn]]="Yes",1,0)</f>
        <v>0</v>
      </c>
    </row>
    <row r="1708" spans="1:22" x14ac:dyDescent="0.35">
      <c r="A1708" t="s">
        <v>1757</v>
      </c>
      <c r="B1708" t="s">
        <v>36</v>
      </c>
      <c r="C1708">
        <v>0</v>
      </c>
      <c r="D1708" t="s">
        <v>21</v>
      </c>
      <c r="E1708" t="s">
        <v>21</v>
      </c>
      <c r="F1708" t="s">
        <v>41</v>
      </c>
      <c r="G1708" s="2">
        <v>17</v>
      </c>
      <c r="H1708" t="s">
        <v>21</v>
      </c>
      <c r="I1708" t="s">
        <v>32</v>
      </c>
      <c r="J1708" t="s">
        <v>20</v>
      </c>
      <c r="K1708" t="s">
        <v>20</v>
      </c>
      <c r="L1708" t="s">
        <v>33</v>
      </c>
      <c r="M1708" t="s">
        <v>20</v>
      </c>
      <c r="N1708" t="s">
        <v>43</v>
      </c>
      <c r="O1708" s="1">
        <v>52.74</v>
      </c>
      <c r="P1708" s="1">
        <v>887.4</v>
      </c>
      <c r="Q1708">
        <v>2</v>
      </c>
      <c r="R1708" t="s">
        <v>21</v>
      </c>
      <c r="S1708" t="str">
        <f>IF(ChurnData[[#This Row],[MonthlyCharges]]&lt;=30,"1. Up to 30",IF(ChurnData[[#This Row],[MonthlyCharges]]&lt;=50,"2. 31-50",IF(ChurnData[[#This Row],[MonthlyCharges]]&lt;=70,"3. 51-70",IF(ChurnData[[#This Row],[MonthlyCharges]]&lt;=90,"4. 71-90","5. Over 90"))))</f>
        <v>3. 51-70</v>
      </c>
      <c r="T1708" t="str">
        <f>IF(AND(ChurnData[[#This Row],[Contract]]="Month-to-month",ChurnData[[#This Row],[InternetService]]="Fiber optic",ChurnData[[#This Row],[TenureMonths]]&lt;=11),"High-risk","Other")</f>
        <v>Other</v>
      </c>
      <c r="U1708" t="str">
        <f>IF(ChurnData[[#This Row],[TenureMonths]]&lt;=11,"0-11",IF(ChurnData[[#This Row],[TenureMonths]]&lt;=23,"12-23",IF(ChurnData[[#This Row],[TenureMonths]]&lt;=35,"24-35",IF(ChurnData[[#This Row],[TenureMonths]]&lt;=47,"36-47",IF(ChurnData[[#This Row],[TenureMonths]]&lt;=59,"48-59","60-72")))))</f>
        <v>12-23</v>
      </c>
      <c r="V1708">
        <f>IF(ChurnData[[#This Row],[Churn]]="Yes",1,0)</f>
        <v>0</v>
      </c>
    </row>
    <row r="1709" spans="1:22" x14ac:dyDescent="0.35">
      <c r="A1709" t="s">
        <v>1758</v>
      </c>
      <c r="B1709" t="s">
        <v>36</v>
      </c>
      <c r="C1709">
        <v>0</v>
      </c>
      <c r="D1709" t="s">
        <v>21</v>
      </c>
      <c r="E1709" t="s">
        <v>20</v>
      </c>
      <c r="F1709" t="s">
        <v>27</v>
      </c>
      <c r="G1709" s="2">
        <v>16</v>
      </c>
      <c r="H1709" t="s">
        <v>21</v>
      </c>
      <c r="I1709" t="s">
        <v>32</v>
      </c>
      <c r="J1709" t="s">
        <v>20</v>
      </c>
      <c r="K1709" t="s">
        <v>21</v>
      </c>
      <c r="L1709" t="s">
        <v>33</v>
      </c>
      <c r="M1709" t="s">
        <v>20</v>
      </c>
      <c r="N1709" t="s">
        <v>25</v>
      </c>
      <c r="O1709" s="1">
        <v>57.96</v>
      </c>
      <c r="P1709" s="1">
        <v>924.3</v>
      </c>
      <c r="Q1709">
        <v>2</v>
      </c>
      <c r="R1709" t="s">
        <v>20</v>
      </c>
      <c r="S1709" t="str">
        <f>IF(ChurnData[[#This Row],[MonthlyCharges]]&lt;=30,"1. Up to 30",IF(ChurnData[[#This Row],[MonthlyCharges]]&lt;=50,"2. 31-50",IF(ChurnData[[#This Row],[MonthlyCharges]]&lt;=70,"3. 51-70",IF(ChurnData[[#This Row],[MonthlyCharges]]&lt;=90,"4. 71-90","5. Over 90"))))</f>
        <v>3. 51-70</v>
      </c>
      <c r="T1709" t="str">
        <f>IF(AND(ChurnData[[#This Row],[Contract]]="Month-to-month",ChurnData[[#This Row],[InternetService]]="Fiber optic",ChurnData[[#This Row],[TenureMonths]]&lt;=11),"High-risk","Other")</f>
        <v>Other</v>
      </c>
      <c r="U1709" t="str">
        <f>IF(ChurnData[[#This Row],[TenureMonths]]&lt;=11,"0-11",IF(ChurnData[[#This Row],[TenureMonths]]&lt;=23,"12-23",IF(ChurnData[[#This Row],[TenureMonths]]&lt;=35,"24-35",IF(ChurnData[[#This Row],[TenureMonths]]&lt;=47,"36-47",IF(ChurnData[[#This Row],[TenureMonths]]&lt;=59,"48-59","60-72")))))</f>
        <v>12-23</v>
      </c>
      <c r="V1709">
        <f>IF(ChurnData[[#This Row],[Churn]]="Yes",1,0)</f>
        <v>1</v>
      </c>
    </row>
    <row r="1710" spans="1:22" x14ac:dyDescent="0.35">
      <c r="A1710" t="s">
        <v>1759</v>
      </c>
      <c r="B1710" t="s">
        <v>19</v>
      </c>
      <c r="C1710">
        <v>0</v>
      </c>
      <c r="D1710" t="s">
        <v>21</v>
      </c>
      <c r="E1710" t="s">
        <v>21</v>
      </c>
      <c r="F1710" t="s">
        <v>41</v>
      </c>
      <c r="G1710" s="2">
        <v>28</v>
      </c>
      <c r="H1710" t="s">
        <v>20</v>
      </c>
      <c r="I1710" t="s">
        <v>32</v>
      </c>
      <c r="J1710" t="s">
        <v>21</v>
      </c>
      <c r="K1710" t="s">
        <v>21</v>
      </c>
      <c r="L1710" t="s">
        <v>29</v>
      </c>
      <c r="M1710" t="s">
        <v>21</v>
      </c>
      <c r="N1710" t="s">
        <v>30</v>
      </c>
      <c r="O1710" s="1">
        <v>44.31</v>
      </c>
      <c r="P1710" s="1">
        <v>1273.33</v>
      </c>
      <c r="Q1710">
        <v>1</v>
      </c>
      <c r="R1710" t="s">
        <v>21</v>
      </c>
      <c r="S1710" t="str">
        <f>IF(ChurnData[[#This Row],[MonthlyCharges]]&lt;=30,"1. Up to 30",IF(ChurnData[[#This Row],[MonthlyCharges]]&lt;=50,"2. 31-50",IF(ChurnData[[#This Row],[MonthlyCharges]]&lt;=70,"3. 51-70",IF(ChurnData[[#This Row],[MonthlyCharges]]&lt;=90,"4. 71-90","5. Over 90"))))</f>
        <v>2. 31-50</v>
      </c>
      <c r="T1710" t="str">
        <f>IF(AND(ChurnData[[#This Row],[Contract]]="Month-to-month",ChurnData[[#This Row],[InternetService]]="Fiber optic",ChurnData[[#This Row],[TenureMonths]]&lt;=11),"High-risk","Other")</f>
        <v>Other</v>
      </c>
      <c r="U1710" t="str">
        <f>IF(ChurnData[[#This Row],[TenureMonths]]&lt;=11,"0-11",IF(ChurnData[[#This Row],[TenureMonths]]&lt;=23,"12-23",IF(ChurnData[[#This Row],[TenureMonths]]&lt;=35,"24-35",IF(ChurnData[[#This Row],[TenureMonths]]&lt;=47,"36-47",IF(ChurnData[[#This Row],[TenureMonths]]&lt;=59,"48-59","60-72")))))</f>
        <v>24-35</v>
      </c>
      <c r="V1710">
        <f>IF(ChurnData[[#This Row],[Churn]]="Yes",1,0)</f>
        <v>0</v>
      </c>
    </row>
    <row r="1711" spans="1:22" x14ac:dyDescent="0.35">
      <c r="A1711" t="s">
        <v>1760</v>
      </c>
      <c r="B1711" t="s">
        <v>36</v>
      </c>
      <c r="C1711">
        <v>0</v>
      </c>
      <c r="D1711" t="s">
        <v>20</v>
      </c>
      <c r="E1711" t="s">
        <v>21</v>
      </c>
      <c r="F1711" t="s">
        <v>22</v>
      </c>
      <c r="G1711" s="2">
        <v>7</v>
      </c>
      <c r="H1711" t="s">
        <v>20</v>
      </c>
      <c r="I1711" t="s">
        <v>32</v>
      </c>
      <c r="J1711" t="s">
        <v>20</v>
      </c>
      <c r="K1711" t="s">
        <v>20</v>
      </c>
      <c r="L1711" t="s">
        <v>33</v>
      </c>
      <c r="M1711" t="s">
        <v>21</v>
      </c>
      <c r="N1711" t="s">
        <v>34</v>
      </c>
      <c r="O1711" s="1">
        <v>48.2</v>
      </c>
      <c r="P1711" s="1">
        <v>331.15</v>
      </c>
      <c r="Q1711">
        <v>1</v>
      </c>
      <c r="R1711" t="s">
        <v>21</v>
      </c>
      <c r="S1711" t="str">
        <f>IF(ChurnData[[#This Row],[MonthlyCharges]]&lt;=30,"1. Up to 30",IF(ChurnData[[#This Row],[MonthlyCharges]]&lt;=50,"2. 31-50",IF(ChurnData[[#This Row],[MonthlyCharges]]&lt;=70,"3. 51-70",IF(ChurnData[[#This Row],[MonthlyCharges]]&lt;=90,"4. 71-90","5. Over 90"))))</f>
        <v>2. 31-50</v>
      </c>
      <c r="T1711" t="str">
        <f>IF(AND(ChurnData[[#This Row],[Contract]]="Month-to-month",ChurnData[[#This Row],[InternetService]]="Fiber optic",ChurnData[[#This Row],[TenureMonths]]&lt;=11),"High-risk","Other")</f>
        <v>Other</v>
      </c>
      <c r="U1711" t="str">
        <f>IF(ChurnData[[#This Row],[TenureMonths]]&lt;=11,"0-11",IF(ChurnData[[#This Row],[TenureMonths]]&lt;=23,"12-23",IF(ChurnData[[#This Row],[TenureMonths]]&lt;=35,"24-35",IF(ChurnData[[#This Row],[TenureMonths]]&lt;=47,"36-47",IF(ChurnData[[#This Row],[TenureMonths]]&lt;=59,"48-59","60-72")))))</f>
        <v>0-11</v>
      </c>
      <c r="V1711">
        <f>IF(ChurnData[[#This Row],[Churn]]="Yes",1,0)</f>
        <v>0</v>
      </c>
    </row>
    <row r="1712" spans="1:22" x14ac:dyDescent="0.35">
      <c r="A1712" t="s">
        <v>1761</v>
      </c>
      <c r="B1712" t="s">
        <v>19</v>
      </c>
      <c r="C1712">
        <v>0</v>
      </c>
      <c r="D1712" t="s">
        <v>20</v>
      </c>
      <c r="E1712" t="s">
        <v>20</v>
      </c>
      <c r="F1712" t="s">
        <v>27</v>
      </c>
      <c r="G1712" s="2">
        <v>16</v>
      </c>
      <c r="H1712" t="s">
        <v>20</v>
      </c>
      <c r="I1712" t="s">
        <v>23</v>
      </c>
      <c r="J1712" t="s">
        <v>21</v>
      </c>
      <c r="K1712" t="s">
        <v>20</v>
      </c>
      <c r="L1712" t="s">
        <v>33</v>
      </c>
      <c r="M1712" t="s">
        <v>20</v>
      </c>
      <c r="N1712" t="s">
        <v>25</v>
      </c>
      <c r="O1712" s="1">
        <v>89.69</v>
      </c>
      <c r="P1712" s="1">
        <v>1426.83</v>
      </c>
      <c r="Q1712">
        <v>2</v>
      </c>
      <c r="R1712" t="s">
        <v>20</v>
      </c>
      <c r="S1712" t="str">
        <f>IF(ChurnData[[#This Row],[MonthlyCharges]]&lt;=30,"1. Up to 30",IF(ChurnData[[#This Row],[MonthlyCharges]]&lt;=50,"2. 31-50",IF(ChurnData[[#This Row],[MonthlyCharges]]&lt;=70,"3. 51-70",IF(ChurnData[[#This Row],[MonthlyCharges]]&lt;=90,"4. 71-90","5. Over 90"))))</f>
        <v>4. 71-90</v>
      </c>
      <c r="T1712" t="str">
        <f>IF(AND(ChurnData[[#This Row],[Contract]]="Month-to-month",ChurnData[[#This Row],[InternetService]]="Fiber optic",ChurnData[[#This Row],[TenureMonths]]&lt;=11),"High-risk","Other")</f>
        <v>Other</v>
      </c>
      <c r="U1712" t="str">
        <f>IF(ChurnData[[#This Row],[TenureMonths]]&lt;=11,"0-11",IF(ChurnData[[#This Row],[TenureMonths]]&lt;=23,"12-23",IF(ChurnData[[#This Row],[TenureMonths]]&lt;=35,"24-35",IF(ChurnData[[#This Row],[TenureMonths]]&lt;=47,"36-47",IF(ChurnData[[#This Row],[TenureMonths]]&lt;=59,"48-59","60-72")))))</f>
        <v>12-23</v>
      </c>
      <c r="V1712">
        <f>IF(ChurnData[[#This Row],[Churn]]="Yes",1,0)</f>
        <v>1</v>
      </c>
    </row>
    <row r="1713" spans="1:22" x14ac:dyDescent="0.35">
      <c r="A1713" t="s">
        <v>1762</v>
      </c>
      <c r="B1713" t="s">
        <v>36</v>
      </c>
      <c r="C1713">
        <v>0</v>
      </c>
      <c r="D1713" t="s">
        <v>21</v>
      </c>
      <c r="E1713" t="s">
        <v>21</v>
      </c>
      <c r="F1713" t="s">
        <v>65</v>
      </c>
      <c r="G1713" s="2">
        <v>63</v>
      </c>
      <c r="H1713" t="s">
        <v>20</v>
      </c>
      <c r="I1713" t="s">
        <v>21</v>
      </c>
      <c r="J1713" t="s">
        <v>28</v>
      </c>
      <c r="K1713" t="s">
        <v>28</v>
      </c>
      <c r="L1713" t="s">
        <v>24</v>
      </c>
      <c r="M1713" t="s">
        <v>21</v>
      </c>
      <c r="N1713" t="s">
        <v>43</v>
      </c>
      <c r="O1713" s="1">
        <v>29.47</v>
      </c>
      <c r="P1713" s="1">
        <v>1813.04</v>
      </c>
      <c r="Q1713">
        <v>0</v>
      </c>
      <c r="R1713" t="s">
        <v>21</v>
      </c>
      <c r="S1713" t="str">
        <f>IF(ChurnData[[#This Row],[MonthlyCharges]]&lt;=30,"1. Up to 30",IF(ChurnData[[#This Row],[MonthlyCharges]]&lt;=50,"2. 31-50",IF(ChurnData[[#This Row],[MonthlyCharges]]&lt;=70,"3. 51-70",IF(ChurnData[[#This Row],[MonthlyCharges]]&lt;=90,"4. 71-90","5. Over 90"))))</f>
        <v>1. Up to 30</v>
      </c>
      <c r="T1713" t="str">
        <f>IF(AND(ChurnData[[#This Row],[Contract]]="Month-to-month",ChurnData[[#This Row],[InternetService]]="Fiber optic",ChurnData[[#This Row],[TenureMonths]]&lt;=11),"High-risk","Other")</f>
        <v>Other</v>
      </c>
      <c r="U1713" t="str">
        <f>IF(ChurnData[[#This Row],[TenureMonths]]&lt;=11,"0-11",IF(ChurnData[[#This Row],[TenureMonths]]&lt;=23,"12-23",IF(ChurnData[[#This Row],[TenureMonths]]&lt;=35,"24-35",IF(ChurnData[[#This Row],[TenureMonths]]&lt;=47,"36-47",IF(ChurnData[[#This Row],[TenureMonths]]&lt;=59,"48-59","60-72")))))</f>
        <v>60-72</v>
      </c>
      <c r="V1713">
        <f>IF(ChurnData[[#This Row],[Churn]]="Yes",1,0)</f>
        <v>0</v>
      </c>
    </row>
    <row r="1714" spans="1:22" x14ac:dyDescent="0.35">
      <c r="A1714" t="s">
        <v>1763</v>
      </c>
      <c r="B1714" t="s">
        <v>19</v>
      </c>
      <c r="C1714">
        <v>0</v>
      </c>
      <c r="D1714" t="s">
        <v>21</v>
      </c>
      <c r="E1714" t="s">
        <v>21</v>
      </c>
      <c r="F1714" t="s">
        <v>37</v>
      </c>
      <c r="G1714" s="2">
        <v>18</v>
      </c>
      <c r="H1714" t="s">
        <v>20</v>
      </c>
      <c r="I1714" t="s">
        <v>23</v>
      </c>
      <c r="J1714" t="s">
        <v>21</v>
      </c>
      <c r="K1714" t="s">
        <v>21</v>
      </c>
      <c r="L1714" t="s">
        <v>33</v>
      </c>
      <c r="M1714" t="s">
        <v>21</v>
      </c>
      <c r="N1714" t="s">
        <v>43</v>
      </c>
      <c r="O1714" s="1">
        <v>76.44</v>
      </c>
      <c r="P1714" s="1">
        <v>1346.76</v>
      </c>
      <c r="Q1714">
        <v>1</v>
      </c>
      <c r="R1714" t="s">
        <v>20</v>
      </c>
      <c r="S1714" t="str">
        <f>IF(ChurnData[[#This Row],[MonthlyCharges]]&lt;=30,"1. Up to 30",IF(ChurnData[[#This Row],[MonthlyCharges]]&lt;=50,"2. 31-50",IF(ChurnData[[#This Row],[MonthlyCharges]]&lt;=70,"3. 51-70",IF(ChurnData[[#This Row],[MonthlyCharges]]&lt;=90,"4. 71-90","5. Over 90"))))</f>
        <v>4. 71-90</v>
      </c>
      <c r="T1714" t="str">
        <f>IF(AND(ChurnData[[#This Row],[Contract]]="Month-to-month",ChurnData[[#This Row],[InternetService]]="Fiber optic",ChurnData[[#This Row],[TenureMonths]]&lt;=11),"High-risk","Other")</f>
        <v>Other</v>
      </c>
      <c r="U1714" t="str">
        <f>IF(ChurnData[[#This Row],[TenureMonths]]&lt;=11,"0-11",IF(ChurnData[[#This Row],[TenureMonths]]&lt;=23,"12-23",IF(ChurnData[[#This Row],[TenureMonths]]&lt;=35,"24-35",IF(ChurnData[[#This Row],[TenureMonths]]&lt;=47,"36-47",IF(ChurnData[[#This Row],[TenureMonths]]&lt;=59,"48-59","60-72")))))</f>
        <v>12-23</v>
      </c>
      <c r="V1714">
        <f>IF(ChurnData[[#This Row],[Churn]]="Yes",1,0)</f>
        <v>1</v>
      </c>
    </row>
    <row r="1715" spans="1:22" x14ac:dyDescent="0.35">
      <c r="A1715" t="s">
        <v>1764</v>
      </c>
      <c r="B1715" t="s">
        <v>36</v>
      </c>
      <c r="C1715">
        <v>0</v>
      </c>
      <c r="D1715" t="s">
        <v>21</v>
      </c>
      <c r="E1715" t="s">
        <v>21</v>
      </c>
      <c r="F1715" t="s">
        <v>49</v>
      </c>
      <c r="G1715" s="2">
        <v>31</v>
      </c>
      <c r="H1715" t="s">
        <v>20</v>
      </c>
      <c r="I1715" t="s">
        <v>23</v>
      </c>
      <c r="J1715" t="s">
        <v>20</v>
      </c>
      <c r="K1715" t="s">
        <v>21</v>
      </c>
      <c r="L1715" t="s">
        <v>24</v>
      </c>
      <c r="M1715" t="s">
        <v>20</v>
      </c>
      <c r="N1715" t="s">
        <v>25</v>
      </c>
      <c r="O1715" s="1">
        <v>92.36</v>
      </c>
      <c r="P1715" s="1">
        <v>2894.58</v>
      </c>
      <c r="Q1715">
        <v>2</v>
      </c>
      <c r="R1715" t="s">
        <v>21</v>
      </c>
      <c r="S1715" t="str">
        <f>IF(ChurnData[[#This Row],[MonthlyCharges]]&lt;=30,"1. Up to 30",IF(ChurnData[[#This Row],[MonthlyCharges]]&lt;=50,"2. 31-50",IF(ChurnData[[#This Row],[MonthlyCharges]]&lt;=70,"3. 51-70",IF(ChurnData[[#This Row],[MonthlyCharges]]&lt;=90,"4. 71-90","5. Over 90"))))</f>
        <v>5. Over 90</v>
      </c>
      <c r="T1715" t="str">
        <f>IF(AND(ChurnData[[#This Row],[Contract]]="Month-to-month",ChurnData[[#This Row],[InternetService]]="Fiber optic",ChurnData[[#This Row],[TenureMonths]]&lt;=11),"High-risk","Other")</f>
        <v>Other</v>
      </c>
      <c r="U1715" t="str">
        <f>IF(ChurnData[[#This Row],[TenureMonths]]&lt;=11,"0-11",IF(ChurnData[[#This Row],[TenureMonths]]&lt;=23,"12-23",IF(ChurnData[[#This Row],[TenureMonths]]&lt;=35,"24-35",IF(ChurnData[[#This Row],[TenureMonths]]&lt;=47,"36-47",IF(ChurnData[[#This Row],[TenureMonths]]&lt;=59,"48-59","60-72")))))</f>
        <v>24-35</v>
      </c>
      <c r="V1715">
        <f>IF(ChurnData[[#This Row],[Churn]]="Yes",1,0)</f>
        <v>0</v>
      </c>
    </row>
    <row r="1716" spans="1:22" x14ac:dyDescent="0.35">
      <c r="A1716" t="s">
        <v>1765</v>
      </c>
      <c r="B1716" t="s">
        <v>36</v>
      </c>
      <c r="C1716">
        <v>0</v>
      </c>
      <c r="D1716" t="s">
        <v>20</v>
      </c>
      <c r="E1716" t="s">
        <v>21</v>
      </c>
      <c r="F1716" t="s">
        <v>65</v>
      </c>
      <c r="G1716" s="2">
        <v>58</v>
      </c>
      <c r="H1716" t="s">
        <v>20</v>
      </c>
      <c r="I1716" t="s">
        <v>32</v>
      </c>
      <c r="J1716" t="s">
        <v>21</v>
      </c>
      <c r="K1716" t="s">
        <v>21</v>
      </c>
      <c r="L1716" t="s">
        <v>24</v>
      </c>
      <c r="M1716" t="s">
        <v>20</v>
      </c>
      <c r="N1716" t="s">
        <v>34</v>
      </c>
      <c r="O1716" s="1">
        <v>56.03</v>
      </c>
      <c r="P1716" s="1">
        <v>3254.4</v>
      </c>
      <c r="Q1716">
        <v>1</v>
      </c>
      <c r="R1716" t="s">
        <v>21</v>
      </c>
      <c r="S1716" t="str">
        <f>IF(ChurnData[[#This Row],[MonthlyCharges]]&lt;=30,"1. Up to 30",IF(ChurnData[[#This Row],[MonthlyCharges]]&lt;=50,"2. 31-50",IF(ChurnData[[#This Row],[MonthlyCharges]]&lt;=70,"3. 51-70",IF(ChurnData[[#This Row],[MonthlyCharges]]&lt;=90,"4. 71-90","5. Over 90"))))</f>
        <v>3. 51-70</v>
      </c>
      <c r="T1716" t="str">
        <f>IF(AND(ChurnData[[#This Row],[Contract]]="Month-to-month",ChurnData[[#This Row],[InternetService]]="Fiber optic",ChurnData[[#This Row],[TenureMonths]]&lt;=11),"High-risk","Other")</f>
        <v>Other</v>
      </c>
      <c r="U1716" t="str">
        <f>IF(ChurnData[[#This Row],[TenureMonths]]&lt;=11,"0-11",IF(ChurnData[[#This Row],[TenureMonths]]&lt;=23,"12-23",IF(ChurnData[[#This Row],[TenureMonths]]&lt;=35,"24-35",IF(ChurnData[[#This Row],[TenureMonths]]&lt;=47,"36-47",IF(ChurnData[[#This Row],[TenureMonths]]&lt;=59,"48-59","60-72")))))</f>
        <v>48-59</v>
      </c>
      <c r="V1716">
        <f>IF(ChurnData[[#This Row],[Churn]]="Yes",1,0)</f>
        <v>0</v>
      </c>
    </row>
    <row r="1717" spans="1:22" x14ac:dyDescent="0.35">
      <c r="A1717" t="s">
        <v>1766</v>
      </c>
      <c r="B1717" t="s">
        <v>36</v>
      </c>
      <c r="C1717">
        <v>0</v>
      </c>
      <c r="D1717" t="s">
        <v>21</v>
      </c>
      <c r="E1717" t="s">
        <v>21</v>
      </c>
      <c r="F1717" t="s">
        <v>65</v>
      </c>
      <c r="G1717" s="2">
        <v>61</v>
      </c>
      <c r="H1717" t="s">
        <v>20</v>
      </c>
      <c r="I1717" t="s">
        <v>23</v>
      </c>
      <c r="J1717" t="s">
        <v>20</v>
      </c>
      <c r="K1717" t="s">
        <v>20</v>
      </c>
      <c r="L1717" t="s">
        <v>24</v>
      </c>
      <c r="M1717" t="s">
        <v>20</v>
      </c>
      <c r="N1717" t="s">
        <v>34</v>
      </c>
      <c r="O1717" s="1">
        <v>89.71</v>
      </c>
      <c r="P1717" s="1">
        <v>5448.79</v>
      </c>
      <c r="Q1717">
        <v>1</v>
      </c>
      <c r="R1717" t="s">
        <v>21</v>
      </c>
      <c r="S1717" t="str">
        <f>IF(ChurnData[[#This Row],[MonthlyCharges]]&lt;=30,"1. Up to 30",IF(ChurnData[[#This Row],[MonthlyCharges]]&lt;=50,"2. 31-50",IF(ChurnData[[#This Row],[MonthlyCharges]]&lt;=70,"3. 51-70",IF(ChurnData[[#This Row],[MonthlyCharges]]&lt;=90,"4. 71-90","5. Over 90"))))</f>
        <v>4. 71-90</v>
      </c>
      <c r="T1717" t="str">
        <f>IF(AND(ChurnData[[#This Row],[Contract]]="Month-to-month",ChurnData[[#This Row],[InternetService]]="Fiber optic",ChurnData[[#This Row],[TenureMonths]]&lt;=11),"High-risk","Other")</f>
        <v>Other</v>
      </c>
      <c r="U1717" t="str">
        <f>IF(ChurnData[[#This Row],[TenureMonths]]&lt;=11,"0-11",IF(ChurnData[[#This Row],[TenureMonths]]&lt;=23,"12-23",IF(ChurnData[[#This Row],[TenureMonths]]&lt;=35,"24-35",IF(ChurnData[[#This Row],[TenureMonths]]&lt;=47,"36-47",IF(ChurnData[[#This Row],[TenureMonths]]&lt;=59,"48-59","60-72")))))</f>
        <v>60-72</v>
      </c>
      <c r="V1717">
        <f>IF(ChurnData[[#This Row],[Churn]]="Yes",1,0)</f>
        <v>0</v>
      </c>
    </row>
    <row r="1718" spans="1:22" x14ac:dyDescent="0.35">
      <c r="A1718" t="s">
        <v>1767</v>
      </c>
      <c r="B1718" t="s">
        <v>36</v>
      </c>
      <c r="C1718">
        <v>0</v>
      </c>
      <c r="D1718" t="s">
        <v>20</v>
      </c>
      <c r="E1718" t="s">
        <v>20</v>
      </c>
      <c r="F1718" t="s">
        <v>41</v>
      </c>
      <c r="G1718" s="2">
        <v>60</v>
      </c>
      <c r="H1718" t="s">
        <v>20</v>
      </c>
      <c r="I1718" t="s">
        <v>32</v>
      </c>
      <c r="J1718" t="s">
        <v>21</v>
      </c>
      <c r="K1718" t="s">
        <v>21</v>
      </c>
      <c r="L1718" t="s">
        <v>24</v>
      </c>
      <c r="M1718" t="s">
        <v>20</v>
      </c>
      <c r="N1718" t="s">
        <v>34</v>
      </c>
      <c r="O1718" s="1">
        <v>65.11</v>
      </c>
      <c r="P1718" s="1">
        <v>3839.2</v>
      </c>
      <c r="Q1718">
        <v>2</v>
      </c>
      <c r="R1718" t="s">
        <v>21</v>
      </c>
      <c r="S1718" t="str">
        <f>IF(ChurnData[[#This Row],[MonthlyCharges]]&lt;=30,"1. Up to 30",IF(ChurnData[[#This Row],[MonthlyCharges]]&lt;=50,"2. 31-50",IF(ChurnData[[#This Row],[MonthlyCharges]]&lt;=70,"3. 51-70",IF(ChurnData[[#This Row],[MonthlyCharges]]&lt;=90,"4. 71-90","5. Over 90"))))</f>
        <v>3. 51-70</v>
      </c>
      <c r="T1718" t="str">
        <f>IF(AND(ChurnData[[#This Row],[Contract]]="Month-to-month",ChurnData[[#This Row],[InternetService]]="Fiber optic",ChurnData[[#This Row],[TenureMonths]]&lt;=11),"High-risk","Other")</f>
        <v>Other</v>
      </c>
      <c r="U1718" t="str">
        <f>IF(ChurnData[[#This Row],[TenureMonths]]&lt;=11,"0-11",IF(ChurnData[[#This Row],[TenureMonths]]&lt;=23,"12-23",IF(ChurnData[[#This Row],[TenureMonths]]&lt;=35,"24-35",IF(ChurnData[[#This Row],[TenureMonths]]&lt;=47,"36-47",IF(ChurnData[[#This Row],[TenureMonths]]&lt;=59,"48-59","60-72")))))</f>
        <v>60-72</v>
      </c>
      <c r="V1718">
        <f>IF(ChurnData[[#This Row],[Churn]]="Yes",1,0)</f>
        <v>0</v>
      </c>
    </row>
    <row r="1719" spans="1:22" x14ac:dyDescent="0.35">
      <c r="A1719" t="s">
        <v>1768</v>
      </c>
      <c r="B1719" t="s">
        <v>19</v>
      </c>
      <c r="C1719">
        <v>1</v>
      </c>
      <c r="D1719" t="s">
        <v>20</v>
      </c>
      <c r="E1719" t="s">
        <v>21</v>
      </c>
      <c r="F1719" t="s">
        <v>41</v>
      </c>
      <c r="G1719" s="2">
        <v>23</v>
      </c>
      <c r="H1719" t="s">
        <v>20</v>
      </c>
      <c r="I1719" t="s">
        <v>21</v>
      </c>
      <c r="J1719" t="s">
        <v>28</v>
      </c>
      <c r="K1719" t="s">
        <v>28</v>
      </c>
      <c r="L1719" t="s">
        <v>29</v>
      </c>
      <c r="M1719" t="s">
        <v>21</v>
      </c>
      <c r="N1719" t="s">
        <v>25</v>
      </c>
      <c r="O1719" s="1">
        <v>40.07</v>
      </c>
      <c r="P1719" s="1">
        <v>943.47</v>
      </c>
      <c r="Q1719">
        <v>0</v>
      </c>
      <c r="R1719" t="s">
        <v>21</v>
      </c>
      <c r="S1719" t="str">
        <f>IF(ChurnData[[#This Row],[MonthlyCharges]]&lt;=30,"1. Up to 30",IF(ChurnData[[#This Row],[MonthlyCharges]]&lt;=50,"2. 31-50",IF(ChurnData[[#This Row],[MonthlyCharges]]&lt;=70,"3. 51-70",IF(ChurnData[[#This Row],[MonthlyCharges]]&lt;=90,"4. 71-90","5. Over 90"))))</f>
        <v>2. 31-50</v>
      </c>
      <c r="T1719" t="str">
        <f>IF(AND(ChurnData[[#This Row],[Contract]]="Month-to-month",ChurnData[[#This Row],[InternetService]]="Fiber optic",ChurnData[[#This Row],[TenureMonths]]&lt;=11),"High-risk","Other")</f>
        <v>Other</v>
      </c>
      <c r="U1719" t="str">
        <f>IF(ChurnData[[#This Row],[TenureMonths]]&lt;=11,"0-11",IF(ChurnData[[#This Row],[TenureMonths]]&lt;=23,"12-23",IF(ChurnData[[#This Row],[TenureMonths]]&lt;=35,"24-35",IF(ChurnData[[#This Row],[TenureMonths]]&lt;=47,"36-47",IF(ChurnData[[#This Row],[TenureMonths]]&lt;=59,"48-59","60-72")))))</f>
        <v>12-23</v>
      </c>
      <c r="V1719">
        <f>IF(ChurnData[[#This Row],[Churn]]="Yes",1,0)</f>
        <v>0</v>
      </c>
    </row>
    <row r="1720" spans="1:22" x14ac:dyDescent="0.35">
      <c r="A1720" t="s">
        <v>1769</v>
      </c>
      <c r="B1720" t="s">
        <v>36</v>
      </c>
      <c r="C1720">
        <v>0</v>
      </c>
      <c r="D1720" t="s">
        <v>21</v>
      </c>
      <c r="E1720" t="s">
        <v>21</v>
      </c>
      <c r="F1720" t="s">
        <v>41</v>
      </c>
      <c r="G1720" s="2">
        <v>56</v>
      </c>
      <c r="H1720" t="s">
        <v>20</v>
      </c>
      <c r="I1720" t="s">
        <v>23</v>
      </c>
      <c r="J1720" t="s">
        <v>20</v>
      </c>
      <c r="K1720" t="s">
        <v>20</v>
      </c>
      <c r="L1720" t="s">
        <v>24</v>
      </c>
      <c r="M1720" t="s">
        <v>20</v>
      </c>
      <c r="N1720" t="s">
        <v>30</v>
      </c>
      <c r="O1720" s="1">
        <v>102.77</v>
      </c>
      <c r="P1720" s="1">
        <v>5695.34</v>
      </c>
      <c r="Q1720">
        <v>2</v>
      </c>
      <c r="R1720" t="s">
        <v>21</v>
      </c>
      <c r="S1720" t="str">
        <f>IF(ChurnData[[#This Row],[MonthlyCharges]]&lt;=30,"1. Up to 30",IF(ChurnData[[#This Row],[MonthlyCharges]]&lt;=50,"2. 31-50",IF(ChurnData[[#This Row],[MonthlyCharges]]&lt;=70,"3. 51-70",IF(ChurnData[[#This Row],[MonthlyCharges]]&lt;=90,"4. 71-90","5. Over 90"))))</f>
        <v>5. Over 90</v>
      </c>
      <c r="T1720" t="str">
        <f>IF(AND(ChurnData[[#This Row],[Contract]]="Month-to-month",ChurnData[[#This Row],[InternetService]]="Fiber optic",ChurnData[[#This Row],[TenureMonths]]&lt;=11),"High-risk","Other")</f>
        <v>Other</v>
      </c>
      <c r="U1720" t="str">
        <f>IF(ChurnData[[#This Row],[TenureMonths]]&lt;=11,"0-11",IF(ChurnData[[#This Row],[TenureMonths]]&lt;=23,"12-23",IF(ChurnData[[#This Row],[TenureMonths]]&lt;=35,"24-35",IF(ChurnData[[#This Row],[TenureMonths]]&lt;=47,"36-47",IF(ChurnData[[#This Row],[TenureMonths]]&lt;=59,"48-59","60-72")))))</f>
        <v>48-59</v>
      </c>
      <c r="V1720">
        <f>IF(ChurnData[[#This Row],[Churn]]="Yes",1,0)</f>
        <v>0</v>
      </c>
    </row>
    <row r="1721" spans="1:22" x14ac:dyDescent="0.35">
      <c r="A1721" t="s">
        <v>1770</v>
      </c>
      <c r="B1721" t="s">
        <v>36</v>
      </c>
      <c r="C1721">
        <v>0</v>
      </c>
      <c r="D1721" t="s">
        <v>20</v>
      </c>
      <c r="E1721" t="s">
        <v>21</v>
      </c>
      <c r="F1721" t="s">
        <v>39</v>
      </c>
      <c r="G1721" s="2">
        <v>38</v>
      </c>
      <c r="H1721" t="s">
        <v>20</v>
      </c>
      <c r="I1721" t="s">
        <v>21</v>
      </c>
      <c r="J1721" t="s">
        <v>28</v>
      </c>
      <c r="K1721" t="s">
        <v>28</v>
      </c>
      <c r="L1721" t="s">
        <v>33</v>
      </c>
      <c r="M1721" t="s">
        <v>21</v>
      </c>
      <c r="N1721" t="s">
        <v>34</v>
      </c>
      <c r="O1721" s="1">
        <v>26.63</v>
      </c>
      <c r="P1721" s="1">
        <v>1040.01</v>
      </c>
      <c r="Q1721">
        <v>0</v>
      </c>
      <c r="R1721" t="s">
        <v>20</v>
      </c>
      <c r="S1721" t="str">
        <f>IF(ChurnData[[#This Row],[MonthlyCharges]]&lt;=30,"1. Up to 30",IF(ChurnData[[#This Row],[MonthlyCharges]]&lt;=50,"2. 31-50",IF(ChurnData[[#This Row],[MonthlyCharges]]&lt;=70,"3. 51-70",IF(ChurnData[[#This Row],[MonthlyCharges]]&lt;=90,"4. 71-90","5. Over 90"))))</f>
        <v>1. Up to 30</v>
      </c>
      <c r="T1721" t="str">
        <f>IF(AND(ChurnData[[#This Row],[Contract]]="Month-to-month",ChurnData[[#This Row],[InternetService]]="Fiber optic",ChurnData[[#This Row],[TenureMonths]]&lt;=11),"High-risk","Other")</f>
        <v>Other</v>
      </c>
      <c r="U1721" t="str">
        <f>IF(ChurnData[[#This Row],[TenureMonths]]&lt;=11,"0-11",IF(ChurnData[[#This Row],[TenureMonths]]&lt;=23,"12-23",IF(ChurnData[[#This Row],[TenureMonths]]&lt;=35,"24-35",IF(ChurnData[[#This Row],[TenureMonths]]&lt;=47,"36-47",IF(ChurnData[[#This Row],[TenureMonths]]&lt;=59,"48-59","60-72")))))</f>
        <v>36-47</v>
      </c>
      <c r="V1721">
        <f>IF(ChurnData[[#This Row],[Churn]]="Yes",1,0)</f>
        <v>1</v>
      </c>
    </row>
    <row r="1722" spans="1:22" x14ac:dyDescent="0.35">
      <c r="A1722" t="s">
        <v>1771</v>
      </c>
      <c r="B1722" t="s">
        <v>36</v>
      </c>
      <c r="C1722">
        <v>1</v>
      </c>
      <c r="D1722" t="s">
        <v>20</v>
      </c>
      <c r="E1722" t="s">
        <v>20</v>
      </c>
      <c r="F1722" t="s">
        <v>27</v>
      </c>
      <c r="G1722" s="2">
        <v>56</v>
      </c>
      <c r="H1722" t="s">
        <v>20</v>
      </c>
      <c r="I1722" t="s">
        <v>32</v>
      </c>
      <c r="J1722" t="s">
        <v>21</v>
      </c>
      <c r="K1722" t="s">
        <v>21</v>
      </c>
      <c r="L1722" t="s">
        <v>24</v>
      </c>
      <c r="M1722" t="s">
        <v>20</v>
      </c>
      <c r="N1722" t="s">
        <v>34</v>
      </c>
      <c r="O1722" s="1">
        <v>56.14</v>
      </c>
      <c r="P1722" s="1">
        <v>3072.32</v>
      </c>
      <c r="Q1722">
        <v>0</v>
      </c>
      <c r="R1722" t="s">
        <v>21</v>
      </c>
      <c r="S1722" t="str">
        <f>IF(ChurnData[[#This Row],[MonthlyCharges]]&lt;=30,"1. Up to 30",IF(ChurnData[[#This Row],[MonthlyCharges]]&lt;=50,"2. 31-50",IF(ChurnData[[#This Row],[MonthlyCharges]]&lt;=70,"3. 51-70",IF(ChurnData[[#This Row],[MonthlyCharges]]&lt;=90,"4. 71-90","5. Over 90"))))</f>
        <v>3. 51-70</v>
      </c>
      <c r="T1722" t="str">
        <f>IF(AND(ChurnData[[#This Row],[Contract]]="Month-to-month",ChurnData[[#This Row],[InternetService]]="Fiber optic",ChurnData[[#This Row],[TenureMonths]]&lt;=11),"High-risk","Other")</f>
        <v>Other</v>
      </c>
      <c r="U1722" t="str">
        <f>IF(ChurnData[[#This Row],[TenureMonths]]&lt;=11,"0-11",IF(ChurnData[[#This Row],[TenureMonths]]&lt;=23,"12-23",IF(ChurnData[[#This Row],[TenureMonths]]&lt;=35,"24-35",IF(ChurnData[[#This Row],[TenureMonths]]&lt;=47,"36-47",IF(ChurnData[[#This Row],[TenureMonths]]&lt;=59,"48-59","60-72")))))</f>
        <v>48-59</v>
      </c>
      <c r="V1722">
        <f>IF(ChurnData[[#This Row],[Churn]]="Yes",1,0)</f>
        <v>0</v>
      </c>
    </row>
    <row r="1723" spans="1:22" x14ac:dyDescent="0.35">
      <c r="A1723" t="s">
        <v>1772</v>
      </c>
      <c r="B1723" t="s">
        <v>36</v>
      </c>
      <c r="C1723">
        <v>0</v>
      </c>
      <c r="D1723" t="s">
        <v>20</v>
      </c>
      <c r="E1723" t="s">
        <v>21</v>
      </c>
      <c r="F1723" t="s">
        <v>39</v>
      </c>
      <c r="G1723" s="2">
        <v>38</v>
      </c>
      <c r="H1723" t="s">
        <v>20</v>
      </c>
      <c r="I1723" t="s">
        <v>23</v>
      </c>
      <c r="J1723" t="s">
        <v>20</v>
      </c>
      <c r="K1723" t="s">
        <v>20</v>
      </c>
      <c r="L1723" t="s">
        <v>29</v>
      </c>
      <c r="M1723" t="s">
        <v>20</v>
      </c>
      <c r="N1723" t="s">
        <v>43</v>
      </c>
      <c r="O1723" s="1">
        <v>82.91</v>
      </c>
      <c r="P1723" s="1">
        <v>3209.16</v>
      </c>
      <c r="Q1723">
        <v>1</v>
      </c>
      <c r="R1723" t="s">
        <v>21</v>
      </c>
      <c r="S1723" t="str">
        <f>IF(ChurnData[[#This Row],[MonthlyCharges]]&lt;=30,"1. Up to 30",IF(ChurnData[[#This Row],[MonthlyCharges]]&lt;=50,"2. 31-50",IF(ChurnData[[#This Row],[MonthlyCharges]]&lt;=70,"3. 51-70",IF(ChurnData[[#This Row],[MonthlyCharges]]&lt;=90,"4. 71-90","5. Over 90"))))</f>
        <v>4. 71-90</v>
      </c>
      <c r="T1723" t="str">
        <f>IF(AND(ChurnData[[#This Row],[Contract]]="Month-to-month",ChurnData[[#This Row],[InternetService]]="Fiber optic",ChurnData[[#This Row],[TenureMonths]]&lt;=11),"High-risk","Other")</f>
        <v>Other</v>
      </c>
      <c r="U1723" t="str">
        <f>IF(ChurnData[[#This Row],[TenureMonths]]&lt;=11,"0-11",IF(ChurnData[[#This Row],[TenureMonths]]&lt;=23,"12-23",IF(ChurnData[[#This Row],[TenureMonths]]&lt;=35,"24-35",IF(ChurnData[[#This Row],[TenureMonths]]&lt;=47,"36-47",IF(ChurnData[[#This Row],[TenureMonths]]&lt;=59,"48-59","60-72")))))</f>
        <v>36-47</v>
      </c>
      <c r="V1723">
        <f>IF(ChurnData[[#This Row],[Churn]]="Yes",1,0)</f>
        <v>0</v>
      </c>
    </row>
    <row r="1724" spans="1:22" x14ac:dyDescent="0.35">
      <c r="A1724" t="s">
        <v>1773</v>
      </c>
      <c r="B1724" t="s">
        <v>36</v>
      </c>
      <c r="C1724">
        <v>0</v>
      </c>
      <c r="D1724" t="s">
        <v>20</v>
      </c>
      <c r="E1724" t="s">
        <v>20</v>
      </c>
      <c r="F1724" t="s">
        <v>39</v>
      </c>
      <c r="G1724" s="2">
        <v>28</v>
      </c>
      <c r="H1724" t="s">
        <v>20</v>
      </c>
      <c r="I1724" t="s">
        <v>32</v>
      </c>
      <c r="J1724" t="s">
        <v>21</v>
      </c>
      <c r="K1724" t="s">
        <v>21</v>
      </c>
      <c r="L1724" t="s">
        <v>33</v>
      </c>
      <c r="M1724" t="s">
        <v>20</v>
      </c>
      <c r="N1724" t="s">
        <v>43</v>
      </c>
      <c r="O1724" s="1">
        <v>66.959999999999994</v>
      </c>
      <c r="P1724" s="1">
        <v>1836.86</v>
      </c>
      <c r="Q1724">
        <v>0</v>
      </c>
      <c r="R1724" t="s">
        <v>21</v>
      </c>
      <c r="S1724" t="str">
        <f>IF(ChurnData[[#This Row],[MonthlyCharges]]&lt;=30,"1. Up to 30",IF(ChurnData[[#This Row],[MonthlyCharges]]&lt;=50,"2. 31-50",IF(ChurnData[[#This Row],[MonthlyCharges]]&lt;=70,"3. 51-70",IF(ChurnData[[#This Row],[MonthlyCharges]]&lt;=90,"4. 71-90","5. Over 90"))))</f>
        <v>3. 51-70</v>
      </c>
      <c r="T1724" t="str">
        <f>IF(AND(ChurnData[[#This Row],[Contract]]="Month-to-month",ChurnData[[#This Row],[InternetService]]="Fiber optic",ChurnData[[#This Row],[TenureMonths]]&lt;=11),"High-risk","Other")</f>
        <v>Other</v>
      </c>
      <c r="U1724" t="str">
        <f>IF(ChurnData[[#This Row],[TenureMonths]]&lt;=11,"0-11",IF(ChurnData[[#This Row],[TenureMonths]]&lt;=23,"12-23",IF(ChurnData[[#This Row],[TenureMonths]]&lt;=35,"24-35",IF(ChurnData[[#This Row],[TenureMonths]]&lt;=47,"36-47",IF(ChurnData[[#This Row],[TenureMonths]]&lt;=59,"48-59","60-72")))))</f>
        <v>24-35</v>
      </c>
      <c r="V1724">
        <f>IF(ChurnData[[#This Row],[Churn]]="Yes",1,0)</f>
        <v>0</v>
      </c>
    </row>
    <row r="1725" spans="1:22" x14ac:dyDescent="0.35">
      <c r="A1725" t="s">
        <v>1774</v>
      </c>
      <c r="B1725" t="s">
        <v>36</v>
      </c>
      <c r="C1725">
        <v>1</v>
      </c>
      <c r="D1725" t="s">
        <v>20</v>
      </c>
      <c r="E1725" t="s">
        <v>21</v>
      </c>
      <c r="F1725" t="s">
        <v>75</v>
      </c>
      <c r="G1725" s="2">
        <v>46</v>
      </c>
      <c r="H1725" t="s">
        <v>20</v>
      </c>
      <c r="I1725" t="s">
        <v>32</v>
      </c>
      <c r="J1725" t="s">
        <v>21</v>
      </c>
      <c r="K1725" t="s">
        <v>21</v>
      </c>
      <c r="L1725" t="s">
        <v>29</v>
      </c>
      <c r="M1725" t="s">
        <v>21</v>
      </c>
      <c r="N1725" t="s">
        <v>25</v>
      </c>
      <c r="O1725" s="1">
        <v>57.78</v>
      </c>
      <c r="P1725" s="1">
        <v>2628.48</v>
      </c>
      <c r="Q1725">
        <v>4</v>
      </c>
      <c r="R1725" t="s">
        <v>21</v>
      </c>
      <c r="S1725" t="str">
        <f>IF(ChurnData[[#This Row],[MonthlyCharges]]&lt;=30,"1. Up to 30",IF(ChurnData[[#This Row],[MonthlyCharges]]&lt;=50,"2. 31-50",IF(ChurnData[[#This Row],[MonthlyCharges]]&lt;=70,"3. 51-70",IF(ChurnData[[#This Row],[MonthlyCharges]]&lt;=90,"4. 71-90","5. Over 90"))))</f>
        <v>3. 51-70</v>
      </c>
      <c r="T1725" t="str">
        <f>IF(AND(ChurnData[[#This Row],[Contract]]="Month-to-month",ChurnData[[#This Row],[InternetService]]="Fiber optic",ChurnData[[#This Row],[TenureMonths]]&lt;=11),"High-risk","Other")</f>
        <v>Other</v>
      </c>
      <c r="U1725" t="str">
        <f>IF(ChurnData[[#This Row],[TenureMonths]]&lt;=11,"0-11",IF(ChurnData[[#This Row],[TenureMonths]]&lt;=23,"12-23",IF(ChurnData[[#This Row],[TenureMonths]]&lt;=35,"24-35",IF(ChurnData[[#This Row],[TenureMonths]]&lt;=47,"36-47",IF(ChurnData[[#This Row],[TenureMonths]]&lt;=59,"48-59","60-72")))))</f>
        <v>36-47</v>
      </c>
      <c r="V1725">
        <f>IF(ChurnData[[#This Row],[Churn]]="Yes",1,0)</f>
        <v>0</v>
      </c>
    </row>
    <row r="1726" spans="1:22" x14ac:dyDescent="0.35">
      <c r="A1726" t="s">
        <v>1775</v>
      </c>
      <c r="B1726" t="s">
        <v>19</v>
      </c>
      <c r="C1726">
        <v>0</v>
      </c>
      <c r="D1726" t="s">
        <v>20</v>
      </c>
      <c r="E1726" t="s">
        <v>20</v>
      </c>
      <c r="F1726" t="s">
        <v>39</v>
      </c>
      <c r="G1726" s="2">
        <v>54</v>
      </c>
      <c r="H1726" t="s">
        <v>20</v>
      </c>
      <c r="I1726" t="s">
        <v>23</v>
      </c>
      <c r="J1726" t="s">
        <v>21</v>
      </c>
      <c r="K1726" t="s">
        <v>20</v>
      </c>
      <c r="L1726" t="s">
        <v>24</v>
      </c>
      <c r="M1726" t="s">
        <v>20</v>
      </c>
      <c r="N1726" t="s">
        <v>30</v>
      </c>
      <c r="O1726" s="1">
        <v>85.49</v>
      </c>
      <c r="P1726" s="1">
        <v>4532.26</v>
      </c>
      <c r="Q1726">
        <v>3</v>
      </c>
      <c r="R1726" t="s">
        <v>21</v>
      </c>
      <c r="S1726" t="str">
        <f>IF(ChurnData[[#This Row],[MonthlyCharges]]&lt;=30,"1. Up to 30",IF(ChurnData[[#This Row],[MonthlyCharges]]&lt;=50,"2. 31-50",IF(ChurnData[[#This Row],[MonthlyCharges]]&lt;=70,"3. 51-70",IF(ChurnData[[#This Row],[MonthlyCharges]]&lt;=90,"4. 71-90","5. Over 90"))))</f>
        <v>4. 71-90</v>
      </c>
      <c r="T1726" t="str">
        <f>IF(AND(ChurnData[[#This Row],[Contract]]="Month-to-month",ChurnData[[#This Row],[InternetService]]="Fiber optic",ChurnData[[#This Row],[TenureMonths]]&lt;=11),"High-risk","Other")</f>
        <v>Other</v>
      </c>
      <c r="U1726" t="str">
        <f>IF(ChurnData[[#This Row],[TenureMonths]]&lt;=11,"0-11",IF(ChurnData[[#This Row],[TenureMonths]]&lt;=23,"12-23",IF(ChurnData[[#This Row],[TenureMonths]]&lt;=35,"24-35",IF(ChurnData[[#This Row],[TenureMonths]]&lt;=47,"36-47",IF(ChurnData[[#This Row],[TenureMonths]]&lt;=59,"48-59","60-72")))))</f>
        <v>48-59</v>
      </c>
      <c r="V1726">
        <f>IF(ChurnData[[#This Row],[Churn]]="Yes",1,0)</f>
        <v>0</v>
      </c>
    </row>
    <row r="1727" spans="1:22" x14ac:dyDescent="0.35">
      <c r="A1727" t="s">
        <v>1776</v>
      </c>
      <c r="B1727" t="s">
        <v>19</v>
      </c>
      <c r="C1727">
        <v>0</v>
      </c>
      <c r="D1727" t="s">
        <v>20</v>
      </c>
      <c r="E1727" t="s">
        <v>21</v>
      </c>
      <c r="F1727" t="s">
        <v>65</v>
      </c>
      <c r="G1727" s="2">
        <v>7</v>
      </c>
      <c r="H1727" t="s">
        <v>20</v>
      </c>
      <c r="I1727" t="s">
        <v>23</v>
      </c>
      <c r="J1727" t="s">
        <v>21</v>
      </c>
      <c r="K1727" t="s">
        <v>20</v>
      </c>
      <c r="L1727" t="s">
        <v>33</v>
      </c>
      <c r="M1727" t="s">
        <v>20</v>
      </c>
      <c r="N1727" t="s">
        <v>25</v>
      </c>
      <c r="O1727" s="1">
        <v>89.79</v>
      </c>
      <c r="P1727" s="1">
        <v>629.53</v>
      </c>
      <c r="Q1727">
        <v>1</v>
      </c>
      <c r="R1727" t="s">
        <v>21</v>
      </c>
      <c r="S1727" t="str">
        <f>IF(ChurnData[[#This Row],[MonthlyCharges]]&lt;=30,"1. Up to 30",IF(ChurnData[[#This Row],[MonthlyCharges]]&lt;=50,"2. 31-50",IF(ChurnData[[#This Row],[MonthlyCharges]]&lt;=70,"3. 51-70",IF(ChurnData[[#This Row],[MonthlyCharges]]&lt;=90,"4. 71-90","5. Over 90"))))</f>
        <v>4. 71-90</v>
      </c>
      <c r="T1727" t="str">
        <f>IF(AND(ChurnData[[#This Row],[Contract]]="Month-to-month",ChurnData[[#This Row],[InternetService]]="Fiber optic",ChurnData[[#This Row],[TenureMonths]]&lt;=11),"High-risk","Other")</f>
        <v>High-risk</v>
      </c>
      <c r="U1727" t="str">
        <f>IF(ChurnData[[#This Row],[TenureMonths]]&lt;=11,"0-11",IF(ChurnData[[#This Row],[TenureMonths]]&lt;=23,"12-23",IF(ChurnData[[#This Row],[TenureMonths]]&lt;=35,"24-35",IF(ChurnData[[#This Row],[TenureMonths]]&lt;=47,"36-47",IF(ChurnData[[#This Row],[TenureMonths]]&lt;=59,"48-59","60-72")))))</f>
        <v>0-11</v>
      </c>
      <c r="V1727">
        <f>IF(ChurnData[[#This Row],[Churn]]="Yes",1,0)</f>
        <v>0</v>
      </c>
    </row>
    <row r="1728" spans="1:22" x14ac:dyDescent="0.35">
      <c r="A1728" t="s">
        <v>1777</v>
      </c>
      <c r="B1728" t="s">
        <v>19</v>
      </c>
      <c r="C1728">
        <v>0</v>
      </c>
      <c r="D1728" t="s">
        <v>21</v>
      </c>
      <c r="E1728" t="s">
        <v>21</v>
      </c>
      <c r="F1728" t="s">
        <v>65</v>
      </c>
      <c r="G1728" s="2">
        <v>4</v>
      </c>
      <c r="H1728" t="s">
        <v>20</v>
      </c>
      <c r="I1728" t="s">
        <v>23</v>
      </c>
      <c r="J1728" t="s">
        <v>20</v>
      </c>
      <c r="K1728" t="s">
        <v>21</v>
      </c>
      <c r="L1728" t="s">
        <v>33</v>
      </c>
      <c r="M1728" t="s">
        <v>20</v>
      </c>
      <c r="N1728" t="s">
        <v>43</v>
      </c>
      <c r="O1728" s="1">
        <v>87.99</v>
      </c>
      <c r="P1728" s="1">
        <v>351.41</v>
      </c>
      <c r="Q1728">
        <v>0</v>
      </c>
      <c r="R1728" t="s">
        <v>20</v>
      </c>
      <c r="S1728" t="str">
        <f>IF(ChurnData[[#This Row],[MonthlyCharges]]&lt;=30,"1. Up to 30",IF(ChurnData[[#This Row],[MonthlyCharges]]&lt;=50,"2. 31-50",IF(ChurnData[[#This Row],[MonthlyCharges]]&lt;=70,"3. 51-70",IF(ChurnData[[#This Row],[MonthlyCharges]]&lt;=90,"4. 71-90","5. Over 90"))))</f>
        <v>4. 71-90</v>
      </c>
      <c r="T1728" t="str">
        <f>IF(AND(ChurnData[[#This Row],[Contract]]="Month-to-month",ChurnData[[#This Row],[InternetService]]="Fiber optic",ChurnData[[#This Row],[TenureMonths]]&lt;=11),"High-risk","Other")</f>
        <v>High-risk</v>
      </c>
      <c r="U1728" t="str">
        <f>IF(ChurnData[[#This Row],[TenureMonths]]&lt;=11,"0-11",IF(ChurnData[[#This Row],[TenureMonths]]&lt;=23,"12-23",IF(ChurnData[[#This Row],[TenureMonths]]&lt;=35,"24-35",IF(ChurnData[[#This Row],[TenureMonths]]&lt;=47,"36-47",IF(ChurnData[[#This Row],[TenureMonths]]&lt;=59,"48-59","60-72")))))</f>
        <v>0-11</v>
      </c>
      <c r="V1728">
        <f>IF(ChurnData[[#This Row],[Churn]]="Yes",1,0)</f>
        <v>1</v>
      </c>
    </row>
    <row r="1729" spans="1:22" x14ac:dyDescent="0.35">
      <c r="A1729" t="s">
        <v>1778</v>
      </c>
      <c r="B1729" t="s">
        <v>36</v>
      </c>
      <c r="C1729">
        <v>0</v>
      </c>
      <c r="D1729" t="s">
        <v>20</v>
      </c>
      <c r="E1729" t="s">
        <v>20</v>
      </c>
      <c r="F1729" t="s">
        <v>65</v>
      </c>
      <c r="G1729" s="2">
        <v>19</v>
      </c>
      <c r="H1729" t="s">
        <v>20</v>
      </c>
      <c r="I1729" t="s">
        <v>32</v>
      </c>
      <c r="J1729" t="s">
        <v>21</v>
      </c>
      <c r="K1729" t="s">
        <v>21</v>
      </c>
      <c r="L1729" t="s">
        <v>33</v>
      </c>
      <c r="M1729" t="s">
        <v>20</v>
      </c>
      <c r="N1729" t="s">
        <v>43</v>
      </c>
      <c r="O1729" s="1">
        <v>55.63</v>
      </c>
      <c r="P1729" s="1">
        <v>1028.73</v>
      </c>
      <c r="Q1729">
        <v>1</v>
      </c>
      <c r="R1729" t="s">
        <v>21</v>
      </c>
      <c r="S1729" t="str">
        <f>IF(ChurnData[[#This Row],[MonthlyCharges]]&lt;=30,"1. Up to 30",IF(ChurnData[[#This Row],[MonthlyCharges]]&lt;=50,"2. 31-50",IF(ChurnData[[#This Row],[MonthlyCharges]]&lt;=70,"3. 51-70",IF(ChurnData[[#This Row],[MonthlyCharges]]&lt;=90,"4. 71-90","5. Over 90"))))</f>
        <v>3. 51-70</v>
      </c>
      <c r="T1729" t="str">
        <f>IF(AND(ChurnData[[#This Row],[Contract]]="Month-to-month",ChurnData[[#This Row],[InternetService]]="Fiber optic",ChurnData[[#This Row],[TenureMonths]]&lt;=11),"High-risk","Other")</f>
        <v>Other</v>
      </c>
      <c r="U1729" t="str">
        <f>IF(ChurnData[[#This Row],[TenureMonths]]&lt;=11,"0-11",IF(ChurnData[[#This Row],[TenureMonths]]&lt;=23,"12-23",IF(ChurnData[[#This Row],[TenureMonths]]&lt;=35,"24-35",IF(ChurnData[[#This Row],[TenureMonths]]&lt;=47,"36-47",IF(ChurnData[[#This Row],[TenureMonths]]&lt;=59,"48-59","60-72")))))</f>
        <v>12-23</v>
      </c>
      <c r="V1729">
        <f>IF(ChurnData[[#This Row],[Churn]]="Yes",1,0)</f>
        <v>0</v>
      </c>
    </row>
    <row r="1730" spans="1:22" x14ac:dyDescent="0.35">
      <c r="A1730" t="s">
        <v>1779</v>
      </c>
      <c r="B1730" t="s">
        <v>19</v>
      </c>
      <c r="C1730">
        <v>0</v>
      </c>
      <c r="D1730" t="s">
        <v>21</v>
      </c>
      <c r="E1730" t="s">
        <v>20</v>
      </c>
      <c r="F1730" t="s">
        <v>37</v>
      </c>
      <c r="G1730" s="2">
        <v>20</v>
      </c>
      <c r="H1730" t="s">
        <v>20</v>
      </c>
      <c r="I1730" t="s">
        <v>23</v>
      </c>
      <c r="J1730" t="s">
        <v>21</v>
      </c>
      <c r="K1730" t="s">
        <v>21</v>
      </c>
      <c r="L1730" t="s">
        <v>33</v>
      </c>
      <c r="M1730" t="s">
        <v>21</v>
      </c>
      <c r="N1730" t="s">
        <v>30</v>
      </c>
      <c r="O1730" s="1">
        <v>84.4</v>
      </c>
      <c r="P1730" s="1">
        <v>1675.8</v>
      </c>
      <c r="Q1730">
        <v>2</v>
      </c>
      <c r="R1730" t="s">
        <v>20</v>
      </c>
      <c r="S1730" t="str">
        <f>IF(ChurnData[[#This Row],[MonthlyCharges]]&lt;=30,"1. Up to 30",IF(ChurnData[[#This Row],[MonthlyCharges]]&lt;=50,"2. 31-50",IF(ChurnData[[#This Row],[MonthlyCharges]]&lt;=70,"3. 51-70",IF(ChurnData[[#This Row],[MonthlyCharges]]&lt;=90,"4. 71-90","5. Over 90"))))</f>
        <v>4. 71-90</v>
      </c>
      <c r="T1730" t="str">
        <f>IF(AND(ChurnData[[#This Row],[Contract]]="Month-to-month",ChurnData[[#This Row],[InternetService]]="Fiber optic",ChurnData[[#This Row],[TenureMonths]]&lt;=11),"High-risk","Other")</f>
        <v>Other</v>
      </c>
      <c r="U1730" t="str">
        <f>IF(ChurnData[[#This Row],[TenureMonths]]&lt;=11,"0-11",IF(ChurnData[[#This Row],[TenureMonths]]&lt;=23,"12-23",IF(ChurnData[[#This Row],[TenureMonths]]&lt;=35,"24-35",IF(ChurnData[[#This Row],[TenureMonths]]&lt;=47,"36-47",IF(ChurnData[[#This Row],[TenureMonths]]&lt;=59,"48-59","60-72")))))</f>
        <v>12-23</v>
      </c>
      <c r="V1730">
        <f>IF(ChurnData[[#This Row],[Churn]]="Yes",1,0)</f>
        <v>1</v>
      </c>
    </row>
    <row r="1731" spans="1:22" x14ac:dyDescent="0.35">
      <c r="A1731" t="s">
        <v>1780</v>
      </c>
      <c r="B1731" t="s">
        <v>19</v>
      </c>
      <c r="C1731">
        <v>0</v>
      </c>
      <c r="D1731" t="s">
        <v>21</v>
      </c>
      <c r="E1731" t="s">
        <v>21</v>
      </c>
      <c r="F1731" t="s">
        <v>47</v>
      </c>
      <c r="G1731" s="2">
        <v>43</v>
      </c>
      <c r="H1731" t="s">
        <v>20</v>
      </c>
      <c r="I1731" t="s">
        <v>21</v>
      </c>
      <c r="J1731" t="s">
        <v>28</v>
      </c>
      <c r="K1731" t="s">
        <v>28</v>
      </c>
      <c r="L1731" t="s">
        <v>33</v>
      </c>
      <c r="M1731" t="s">
        <v>20</v>
      </c>
      <c r="N1731" t="s">
        <v>43</v>
      </c>
      <c r="O1731" s="1">
        <v>29.62</v>
      </c>
      <c r="P1731" s="1">
        <v>1304.24</v>
      </c>
      <c r="Q1731">
        <v>0</v>
      </c>
      <c r="R1731" t="s">
        <v>21</v>
      </c>
      <c r="S1731" t="str">
        <f>IF(ChurnData[[#This Row],[MonthlyCharges]]&lt;=30,"1. Up to 30",IF(ChurnData[[#This Row],[MonthlyCharges]]&lt;=50,"2. 31-50",IF(ChurnData[[#This Row],[MonthlyCharges]]&lt;=70,"3. 51-70",IF(ChurnData[[#This Row],[MonthlyCharges]]&lt;=90,"4. 71-90","5. Over 90"))))</f>
        <v>1. Up to 30</v>
      </c>
      <c r="T1731" t="str">
        <f>IF(AND(ChurnData[[#This Row],[Contract]]="Month-to-month",ChurnData[[#This Row],[InternetService]]="Fiber optic",ChurnData[[#This Row],[TenureMonths]]&lt;=11),"High-risk","Other")</f>
        <v>Other</v>
      </c>
      <c r="U1731" t="str">
        <f>IF(ChurnData[[#This Row],[TenureMonths]]&lt;=11,"0-11",IF(ChurnData[[#This Row],[TenureMonths]]&lt;=23,"12-23",IF(ChurnData[[#This Row],[TenureMonths]]&lt;=35,"24-35",IF(ChurnData[[#This Row],[TenureMonths]]&lt;=47,"36-47",IF(ChurnData[[#This Row],[TenureMonths]]&lt;=59,"48-59","60-72")))))</f>
        <v>36-47</v>
      </c>
      <c r="V1731">
        <f>IF(ChurnData[[#This Row],[Churn]]="Yes",1,0)</f>
        <v>0</v>
      </c>
    </row>
    <row r="1732" spans="1:22" x14ac:dyDescent="0.35">
      <c r="A1732" t="s">
        <v>1781</v>
      </c>
      <c r="B1732" t="s">
        <v>36</v>
      </c>
      <c r="C1732">
        <v>0</v>
      </c>
      <c r="D1732" t="s">
        <v>21</v>
      </c>
      <c r="E1732" t="s">
        <v>21</v>
      </c>
      <c r="F1732" t="s">
        <v>45</v>
      </c>
      <c r="G1732" s="2">
        <v>72</v>
      </c>
      <c r="H1732" t="s">
        <v>20</v>
      </c>
      <c r="I1732" t="s">
        <v>23</v>
      </c>
      <c r="J1732" t="s">
        <v>21</v>
      </c>
      <c r="K1732" t="s">
        <v>21</v>
      </c>
      <c r="L1732" t="s">
        <v>24</v>
      </c>
      <c r="M1732" t="s">
        <v>20</v>
      </c>
      <c r="N1732" t="s">
        <v>34</v>
      </c>
      <c r="O1732" s="1">
        <v>85.03</v>
      </c>
      <c r="P1732" s="1">
        <v>6245.53</v>
      </c>
      <c r="Q1732">
        <v>2</v>
      </c>
      <c r="R1732" t="s">
        <v>21</v>
      </c>
      <c r="S1732" t="str">
        <f>IF(ChurnData[[#This Row],[MonthlyCharges]]&lt;=30,"1. Up to 30",IF(ChurnData[[#This Row],[MonthlyCharges]]&lt;=50,"2. 31-50",IF(ChurnData[[#This Row],[MonthlyCharges]]&lt;=70,"3. 51-70",IF(ChurnData[[#This Row],[MonthlyCharges]]&lt;=90,"4. 71-90","5. Over 90"))))</f>
        <v>4. 71-90</v>
      </c>
      <c r="T1732" t="str">
        <f>IF(AND(ChurnData[[#This Row],[Contract]]="Month-to-month",ChurnData[[#This Row],[InternetService]]="Fiber optic",ChurnData[[#This Row],[TenureMonths]]&lt;=11),"High-risk","Other")</f>
        <v>Other</v>
      </c>
      <c r="U1732" t="str">
        <f>IF(ChurnData[[#This Row],[TenureMonths]]&lt;=11,"0-11",IF(ChurnData[[#This Row],[TenureMonths]]&lt;=23,"12-23",IF(ChurnData[[#This Row],[TenureMonths]]&lt;=35,"24-35",IF(ChurnData[[#This Row],[TenureMonths]]&lt;=47,"36-47",IF(ChurnData[[#This Row],[TenureMonths]]&lt;=59,"48-59","60-72")))))</f>
        <v>60-72</v>
      </c>
      <c r="V1732">
        <f>IF(ChurnData[[#This Row],[Churn]]="Yes",1,0)</f>
        <v>0</v>
      </c>
    </row>
    <row r="1733" spans="1:22" x14ac:dyDescent="0.35">
      <c r="A1733" t="s">
        <v>1782</v>
      </c>
      <c r="B1733" t="s">
        <v>19</v>
      </c>
      <c r="C1733">
        <v>0</v>
      </c>
      <c r="D1733" t="s">
        <v>20</v>
      </c>
      <c r="E1733" t="s">
        <v>20</v>
      </c>
      <c r="F1733" t="s">
        <v>47</v>
      </c>
      <c r="G1733" s="2">
        <v>39</v>
      </c>
      <c r="H1733" t="s">
        <v>20</v>
      </c>
      <c r="I1733" t="s">
        <v>21</v>
      </c>
      <c r="J1733" t="s">
        <v>28</v>
      </c>
      <c r="K1733" t="s">
        <v>28</v>
      </c>
      <c r="L1733" t="s">
        <v>24</v>
      </c>
      <c r="M1733" t="s">
        <v>21</v>
      </c>
      <c r="N1733" t="s">
        <v>43</v>
      </c>
      <c r="O1733" s="1">
        <v>27.48</v>
      </c>
      <c r="P1733" s="1">
        <v>1077.1400000000001</v>
      </c>
      <c r="Q1733">
        <v>0</v>
      </c>
      <c r="R1733" t="s">
        <v>20</v>
      </c>
      <c r="S1733" t="str">
        <f>IF(ChurnData[[#This Row],[MonthlyCharges]]&lt;=30,"1. Up to 30",IF(ChurnData[[#This Row],[MonthlyCharges]]&lt;=50,"2. 31-50",IF(ChurnData[[#This Row],[MonthlyCharges]]&lt;=70,"3. 51-70",IF(ChurnData[[#This Row],[MonthlyCharges]]&lt;=90,"4. 71-90","5. Over 90"))))</f>
        <v>1. Up to 30</v>
      </c>
      <c r="T1733" t="str">
        <f>IF(AND(ChurnData[[#This Row],[Contract]]="Month-to-month",ChurnData[[#This Row],[InternetService]]="Fiber optic",ChurnData[[#This Row],[TenureMonths]]&lt;=11),"High-risk","Other")</f>
        <v>Other</v>
      </c>
      <c r="U1733" t="str">
        <f>IF(ChurnData[[#This Row],[TenureMonths]]&lt;=11,"0-11",IF(ChurnData[[#This Row],[TenureMonths]]&lt;=23,"12-23",IF(ChurnData[[#This Row],[TenureMonths]]&lt;=35,"24-35",IF(ChurnData[[#This Row],[TenureMonths]]&lt;=47,"36-47",IF(ChurnData[[#This Row],[TenureMonths]]&lt;=59,"48-59","60-72")))))</f>
        <v>36-47</v>
      </c>
      <c r="V1733">
        <f>IF(ChurnData[[#This Row],[Churn]]="Yes",1,0)</f>
        <v>1</v>
      </c>
    </row>
    <row r="1734" spans="1:22" x14ac:dyDescent="0.35">
      <c r="A1734" t="s">
        <v>1783</v>
      </c>
      <c r="B1734" t="s">
        <v>36</v>
      </c>
      <c r="C1734">
        <v>0</v>
      </c>
      <c r="D1734" t="s">
        <v>21</v>
      </c>
      <c r="E1734" t="s">
        <v>21</v>
      </c>
      <c r="F1734" t="s">
        <v>56</v>
      </c>
      <c r="G1734" s="2">
        <v>61</v>
      </c>
      <c r="H1734" t="s">
        <v>20</v>
      </c>
      <c r="I1734" t="s">
        <v>32</v>
      </c>
      <c r="J1734" t="s">
        <v>21</v>
      </c>
      <c r="K1734" t="s">
        <v>21</v>
      </c>
      <c r="L1734" t="s">
        <v>24</v>
      </c>
      <c r="M1734" t="s">
        <v>21</v>
      </c>
      <c r="N1734" t="s">
        <v>34</v>
      </c>
      <c r="O1734" s="1">
        <v>58.04</v>
      </c>
      <c r="P1734" s="1">
        <v>3529.15</v>
      </c>
      <c r="Q1734">
        <v>1</v>
      </c>
      <c r="R1734" t="s">
        <v>21</v>
      </c>
      <c r="S1734" t="str">
        <f>IF(ChurnData[[#This Row],[MonthlyCharges]]&lt;=30,"1. Up to 30",IF(ChurnData[[#This Row],[MonthlyCharges]]&lt;=50,"2. 31-50",IF(ChurnData[[#This Row],[MonthlyCharges]]&lt;=70,"3. 51-70",IF(ChurnData[[#This Row],[MonthlyCharges]]&lt;=90,"4. 71-90","5. Over 90"))))</f>
        <v>3. 51-70</v>
      </c>
      <c r="T1734" t="str">
        <f>IF(AND(ChurnData[[#This Row],[Contract]]="Month-to-month",ChurnData[[#This Row],[InternetService]]="Fiber optic",ChurnData[[#This Row],[TenureMonths]]&lt;=11),"High-risk","Other")</f>
        <v>Other</v>
      </c>
      <c r="U1734" t="str">
        <f>IF(ChurnData[[#This Row],[TenureMonths]]&lt;=11,"0-11",IF(ChurnData[[#This Row],[TenureMonths]]&lt;=23,"12-23",IF(ChurnData[[#This Row],[TenureMonths]]&lt;=35,"24-35",IF(ChurnData[[#This Row],[TenureMonths]]&lt;=47,"36-47",IF(ChurnData[[#This Row],[TenureMonths]]&lt;=59,"48-59","60-72")))))</f>
        <v>60-72</v>
      </c>
      <c r="V1734">
        <f>IF(ChurnData[[#This Row],[Churn]]="Yes",1,0)</f>
        <v>0</v>
      </c>
    </row>
    <row r="1735" spans="1:22" x14ac:dyDescent="0.35">
      <c r="A1735" t="s">
        <v>1784</v>
      </c>
      <c r="B1735" t="s">
        <v>19</v>
      </c>
      <c r="C1735">
        <v>0</v>
      </c>
      <c r="D1735" t="s">
        <v>21</v>
      </c>
      <c r="E1735" t="s">
        <v>20</v>
      </c>
      <c r="F1735" t="s">
        <v>49</v>
      </c>
      <c r="G1735" s="2">
        <v>51</v>
      </c>
      <c r="H1735" t="s">
        <v>20</v>
      </c>
      <c r="I1735" t="s">
        <v>32</v>
      </c>
      <c r="J1735" t="s">
        <v>21</v>
      </c>
      <c r="K1735" t="s">
        <v>20</v>
      </c>
      <c r="L1735" t="s">
        <v>24</v>
      </c>
      <c r="M1735" t="s">
        <v>21</v>
      </c>
      <c r="N1735" t="s">
        <v>34</v>
      </c>
      <c r="O1735" s="1">
        <v>69.22</v>
      </c>
      <c r="P1735" s="1">
        <v>3598.54</v>
      </c>
      <c r="Q1735">
        <v>3</v>
      </c>
      <c r="R1735" t="s">
        <v>20</v>
      </c>
      <c r="S1735" t="str">
        <f>IF(ChurnData[[#This Row],[MonthlyCharges]]&lt;=30,"1. Up to 30",IF(ChurnData[[#This Row],[MonthlyCharges]]&lt;=50,"2. 31-50",IF(ChurnData[[#This Row],[MonthlyCharges]]&lt;=70,"3. 51-70",IF(ChurnData[[#This Row],[MonthlyCharges]]&lt;=90,"4. 71-90","5. Over 90"))))</f>
        <v>3. 51-70</v>
      </c>
      <c r="T1735" t="str">
        <f>IF(AND(ChurnData[[#This Row],[Contract]]="Month-to-month",ChurnData[[#This Row],[InternetService]]="Fiber optic",ChurnData[[#This Row],[TenureMonths]]&lt;=11),"High-risk","Other")</f>
        <v>Other</v>
      </c>
      <c r="U1735" t="str">
        <f>IF(ChurnData[[#This Row],[TenureMonths]]&lt;=11,"0-11",IF(ChurnData[[#This Row],[TenureMonths]]&lt;=23,"12-23",IF(ChurnData[[#This Row],[TenureMonths]]&lt;=35,"24-35",IF(ChurnData[[#This Row],[TenureMonths]]&lt;=47,"36-47",IF(ChurnData[[#This Row],[TenureMonths]]&lt;=59,"48-59","60-72")))))</f>
        <v>48-59</v>
      </c>
      <c r="V1735">
        <f>IF(ChurnData[[#This Row],[Churn]]="Yes",1,0)</f>
        <v>1</v>
      </c>
    </row>
    <row r="1736" spans="1:22" x14ac:dyDescent="0.35">
      <c r="A1736" t="s">
        <v>1785</v>
      </c>
      <c r="B1736" t="s">
        <v>19</v>
      </c>
      <c r="C1736">
        <v>0</v>
      </c>
      <c r="D1736" t="s">
        <v>20</v>
      </c>
      <c r="E1736" t="s">
        <v>20</v>
      </c>
      <c r="F1736" t="s">
        <v>49</v>
      </c>
      <c r="G1736" s="2">
        <v>36</v>
      </c>
      <c r="H1736" t="s">
        <v>21</v>
      </c>
      <c r="I1736" t="s">
        <v>32</v>
      </c>
      <c r="J1736" t="s">
        <v>21</v>
      </c>
      <c r="K1736" t="s">
        <v>21</v>
      </c>
      <c r="L1736" t="s">
        <v>33</v>
      </c>
      <c r="M1736" t="s">
        <v>21</v>
      </c>
      <c r="N1736" t="s">
        <v>43</v>
      </c>
      <c r="O1736" s="1">
        <v>38.32</v>
      </c>
      <c r="P1736" s="1">
        <v>1372.65</v>
      </c>
      <c r="Q1736">
        <v>2</v>
      </c>
      <c r="R1736" t="s">
        <v>20</v>
      </c>
      <c r="S1736" t="str">
        <f>IF(ChurnData[[#This Row],[MonthlyCharges]]&lt;=30,"1. Up to 30",IF(ChurnData[[#This Row],[MonthlyCharges]]&lt;=50,"2. 31-50",IF(ChurnData[[#This Row],[MonthlyCharges]]&lt;=70,"3. 51-70",IF(ChurnData[[#This Row],[MonthlyCharges]]&lt;=90,"4. 71-90","5. Over 90"))))</f>
        <v>2. 31-50</v>
      </c>
      <c r="T1736" t="str">
        <f>IF(AND(ChurnData[[#This Row],[Contract]]="Month-to-month",ChurnData[[#This Row],[InternetService]]="Fiber optic",ChurnData[[#This Row],[TenureMonths]]&lt;=11),"High-risk","Other")</f>
        <v>Other</v>
      </c>
      <c r="U1736" t="str">
        <f>IF(ChurnData[[#This Row],[TenureMonths]]&lt;=11,"0-11",IF(ChurnData[[#This Row],[TenureMonths]]&lt;=23,"12-23",IF(ChurnData[[#This Row],[TenureMonths]]&lt;=35,"24-35",IF(ChurnData[[#This Row],[TenureMonths]]&lt;=47,"36-47",IF(ChurnData[[#This Row],[TenureMonths]]&lt;=59,"48-59","60-72")))))</f>
        <v>36-47</v>
      </c>
      <c r="V1736">
        <f>IF(ChurnData[[#This Row],[Churn]]="Yes",1,0)</f>
        <v>1</v>
      </c>
    </row>
    <row r="1737" spans="1:22" x14ac:dyDescent="0.35">
      <c r="A1737" t="s">
        <v>1786</v>
      </c>
      <c r="B1737" t="s">
        <v>36</v>
      </c>
      <c r="C1737">
        <v>1</v>
      </c>
      <c r="D1737" t="s">
        <v>21</v>
      </c>
      <c r="E1737" t="s">
        <v>21</v>
      </c>
      <c r="F1737" t="s">
        <v>49</v>
      </c>
      <c r="G1737" s="2">
        <v>70</v>
      </c>
      <c r="H1737" t="s">
        <v>20</v>
      </c>
      <c r="I1737" t="s">
        <v>21</v>
      </c>
      <c r="J1737" t="s">
        <v>28</v>
      </c>
      <c r="K1737" t="s">
        <v>28</v>
      </c>
      <c r="L1737" t="s">
        <v>24</v>
      </c>
      <c r="M1737" t="s">
        <v>20</v>
      </c>
      <c r="N1737" t="s">
        <v>25</v>
      </c>
      <c r="O1737" s="1">
        <v>30.86</v>
      </c>
      <c r="P1737" s="1">
        <v>2145.46</v>
      </c>
      <c r="Q1737">
        <v>4</v>
      </c>
      <c r="R1737" t="s">
        <v>21</v>
      </c>
      <c r="S1737" t="str">
        <f>IF(ChurnData[[#This Row],[MonthlyCharges]]&lt;=30,"1. Up to 30",IF(ChurnData[[#This Row],[MonthlyCharges]]&lt;=50,"2. 31-50",IF(ChurnData[[#This Row],[MonthlyCharges]]&lt;=70,"3. 51-70",IF(ChurnData[[#This Row],[MonthlyCharges]]&lt;=90,"4. 71-90","5. Over 90"))))</f>
        <v>2. 31-50</v>
      </c>
      <c r="T1737" t="str">
        <f>IF(AND(ChurnData[[#This Row],[Contract]]="Month-to-month",ChurnData[[#This Row],[InternetService]]="Fiber optic",ChurnData[[#This Row],[TenureMonths]]&lt;=11),"High-risk","Other")</f>
        <v>Other</v>
      </c>
      <c r="U1737" t="str">
        <f>IF(ChurnData[[#This Row],[TenureMonths]]&lt;=11,"0-11",IF(ChurnData[[#This Row],[TenureMonths]]&lt;=23,"12-23",IF(ChurnData[[#This Row],[TenureMonths]]&lt;=35,"24-35",IF(ChurnData[[#This Row],[TenureMonths]]&lt;=47,"36-47",IF(ChurnData[[#This Row],[TenureMonths]]&lt;=59,"48-59","60-72")))))</f>
        <v>60-72</v>
      </c>
      <c r="V1737">
        <f>IF(ChurnData[[#This Row],[Churn]]="Yes",1,0)</f>
        <v>0</v>
      </c>
    </row>
    <row r="1738" spans="1:22" x14ac:dyDescent="0.35">
      <c r="A1738" t="s">
        <v>1787</v>
      </c>
      <c r="B1738" t="s">
        <v>36</v>
      </c>
      <c r="C1738">
        <v>0</v>
      </c>
      <c r="D1738" t="s">
        <v>21</v>
      </c>
      <c r="E1738" t="s">
        <v>21</v>
      </c>
      <c r="F1738" t="s">
        <v>47</v>
      </c>
      <c r="G1738" s="2">
        <v>40</v>
      </c>
      <c r="H1738" t="s">
        <v>20</v>
      </c>
      <c r="I1738" t="s">
        <v>23</v>
      </c>
      <c r="J1738" t="s">
        <v>21</v>
      </c>
      <c r="K1738" t="s">
        <v>21</v>
      </c>
      <c r="L1738" t="s">
        <v>24</v>
      </c>
      <c r="M1738" t="s">
        <v>21</v>
      </c>
      <c r="N1738" t="s">
        <v>30</v>
      </c>
      <c r="O1738" s="1">
        <v>91.18</v>
      </c>
      <c r="P1738" s="1">
        <v>3574.44</v>
      </c>
      <c r="Q1738">
        <v>5</v>
      </c>
      <c r="R1738" t="s">
        <v>21</v>
      </c>
      <c r="S1738" t="str">
        <f>IF(ChurnData[[#This Row],[MonthlyCharges]]&lt;=30,"1. Up to 30",IF(ChurnData[[#This Row],[MonthlyCharges]]&lt;=50,"2. 31-50",IF(ChurnData[[#This Row],[MonthlyCharges]]&lt;=70,"3. 51-70",IF(ChurnData[[#This Row],[MonthlyCharges]]&lt;=90,"4. 71-90","5. Over 90"))))</f>
        <v>5. Over 90</v>
      </c>
      <c r="T1738" t="str">
        <f>IF(AND(ChurnData[[#This Row],[Contract]]="Month-to-month",ChurnData[[#This Row],[InternetService]]="Fiber optic",ChurnData[[#This Row],[TenureMonths]]&lt;=11),"High-risk","Other")</f>
        <v>Other</v>
      </c>
      <c r="U1738" t="str">
        <f>IF(ChurnData[[#This Row],[TenureMonths]]&lt;=11,"0-11",IF(ChurnData[[#This Row],[TenureMonths]]&lt;=23,"12-23",IF(ChurnData[[#This Row],[TenureMonths]]&lt;=35,"24-35",IF(ChurnData[[#This Row],[TenureMonths]]&lt;=47,"36-47",IF(ChurnData[[#This Row],[TenureMonths]]&lt;=59,"48-59","60-72")))))</f>
        <v>36-47</v>
      </c>
      <c r="V1738">
        <f>IF(ChurnData[[#This Row],[Churn]]="Yes",1,0)</f>
        <v>0</v>
      </c>
    </row>
    <row r="1739" spans="1:22" x14ac:dyDescent="0.35">
      <c r="A1739" t="s">
        <v>1788</v>
      </c>
      <c r="B1739" t="s">
        <v>36</v>
      </c>
      <c r="C1739">
        <v>0</v>
      </c>
      <c r="D1739" t="s">
        <v>20</v>
      </c>
      <c r="E1739" t="s">
        <v>20</v>
      </c>
      <c r="F1739" t="s">
        <v>45</v>
      </c>
      <c r="G1739" s="2">
        <v>30</v>
      </c>
      <c r="H1739" t="s">
        <v>20</v>
      </c>
      <c r="I1739" t="s">
        <v>32</v>
      </c>
      <c r="J1739" t="s">
        <v>20</v>
      </c>
      <c r="K1739" t="s">
        <v>21</v>
      </c>
      <c r="L1739" t="s">
        <v>33</v>
      </c>
      <c r="M1739" t="s">
        <v>20</v>
      </c>
      <c r="N1739" t="s">
        <v>34</v>
      </c>
      <c r="O1739" s="1">
        <v>62.03</v>
      </c>
      <c r="P1739" s="1">
        <v>1872.31</v>
      </c>
      <c r="Q1739">
        <v>2</v>
      </c>
      <c r="R1739" t="s">
        <v>21</v>
      </c>
      <c r="S1739" t="str">
        <f>IF(ChurnData[[#This Row],[MonthlyCharges]]&lt;=30,"1. Up to 30",IF(ChurnData[[#This Row],[MonthlyCharges]]&lt;=50,"2. 31-50",IF(ChurnData[[#This Row],[MonthlyCharges]]&lt;=70,"3. 51-70",IF(ChurnData[[#This Row],[MonthlyCharges]]&lt;=90,"4. 71-90","5. Over 90"))))</f>
        <v>3. 51-70</v>
      </c>
      <c r="T1739" t="str">
        <f>IF(AND(ChurnData[[#This Row],[Contract]]="Month-to-month",ChurnData[[#This Row],[InternetService]]="Fiber optic",ChurnData[[#This Row],[TenureMonths]]&lt;=11),"High-risk","Other")</f>
        <v>Other</v>
      </c>
      <c r="U1739" t="str">
        <f>IF(ChurnData[[#This Row],[TenureMonths]]&lt;=11,"0-11",IF(ChurnData[[#This Row],[TenureMonths]]&lt;=23,"12-23",IF(ChurnData[[#This Row],[TenureMonths]]&lt;=35,"24-35",IF(ChurnData[[#This Row],[TenureMonths]]&lt;=47,"36-47",IF(ChurnData[[#This Row],[TenureMonths]]&lt;=59,"48-59","60-72")))))</f>
        <v>24-35</v>
      </c>
      <c r="V1739">
        <f>IF(ChurnData[[#This Row],[Churn]]="Yes",1,0)</f>
        <v>0</v>
      </c>
    </row>
    <row r="1740" spans="1:22" x14ac:dyDescent="0.35">
      <c r="A1740" t="s">
        <v>1789</v>
      </c>
      <c r="B1740" t="s">
        <v>19</v>
      </c>
      <c r="C1740">
        <v>1</v>
      </c>
      <c r="D1740" t="s">
        <v>20</v>
      </c>
      <c r="E1740" t="s">
        <v>20</v>
      </c>
      <c r="F1740" t="s">
        <v>22</v>
      </c>
      <c r="G1740" s="2">
        <v>5</v>
      </c>
      <c r="H1740" t="s">
        <v>20</v>
      </c>
      <c r="I1740" t="s">
        <v>21</v>
      </c>
      <c r="J1740" t="s">
        <v>28</v>
      </c>
      <c r="K1740" t="s">
        <v>28</v>
      </c>
      <c r="L1740" t="s">
        <v>33</v>
      </c>
      <c r="M1740" t="s">
        <v>20</v>
      </c>
      <c r="N1740" t="s">
        <v>30</v>
      </c>
      <c r="O1740" s="1">
        <v>33.49</v>
      </c>
      <c r="P1740" s="1">
        <v>165.23</v>
      </c>
      <c r="Q1740">
        <v>1</v>
      </c>
      <c r="R1740" t="s">
        <v>21</v>
      </c>
      <c r="S1740" t="str">
        <f>IF(ChurnData[[#This Row],[MonthlyCharges]]&lt;=30,"1. Up to 30",IF(ChurnData[[#This Row],[MonthlyCharges]]&lt;=50,"2. 31-50",IF(ChurnData[[#This Row],[MonthlyCharges]]&lt;=70,"3. 51-70",IF(ChurnData[[#This Row],[MonthlyCharges]]&lt;=90,"4. 71-90","5. Over 90"))))</f>
        <v>2. 31-50</v>
      </c>
      <c r="T1740" t="str">
        <f>IF(AND(ChurnData[[#This Row],[Contract]]="Month-to-month",ChurnData[[#This Row],[InternetService]]="Fiber optic",ChurnData[[#This Row],[TenureMonths]]&lt;=11),"High-risk","Other")</f>
        <v>Other</v>
      </c>
      <c r="U1740" t="str">
        <f>IF(ChurnData[[#This Row],[TenureMonths]]&lt;=11,"0-11",IF(ChurnData[[#This Row],[TenureMonths]]&lt;=23,"12-23",IF(ChurnData[[#This Row],[TenureMonths]]&lt;=35,"24-35",IF(ChurnData[[#This Row],[TenureMonths]]&lt;=47,"36-47",IF(ChurnData[[#This Row],[TenureMonths]]&lt;=59,"48-59","60-72")))))</f>
        <v>0-11</v>
      </c>
      <c r="V1740">
        <f>IF(ChurnData[[#This Row],[Churn]]="Yes",1,0)</f>
        <v>0</v>
      </c>
    </row>
    <row r="1741" spans="1:22" x14ac:dyDescent="0.35">
      <c r="A1741" t="s">
        <v>1790</v>
      </c>
      <c r="B1741" t="s">
        <v>36</v>
      </c>
      <c r="C1741">
        <v>0</v>
      </c>
      <c r="D1741" t="s">
        <v>21</v>
      </c>
      <c r="E1741" t="s">
        <v>21</v>
      </c>
      <c r="F1741" t="s">
        <v>75</v>
      </c>
      <c r="G1741" s="2">
        <v>46</v>
      </c>
      <c r="H1741" t="s">
        <v>20</v>
      </c>
      <c r="I1741" t="s">
        <v>23</v>
      </c>
      <c r="J1741" t="s">
        <v>21</v>
      </c>
      <c r="K1741" t="s">
        <v>21</v>
      </c>
      <c r="L1741" t="s">
        <v>33</v>
      </c>
      <c r="M1741" t="s">
        <v>21</v>
      </c>
      <c r="N1741" t="s">
        <v>34</v>
      </c>
      <c r="O1741" s="1">
        <v>90.35</v>
      </c>
      <c r="P1741" s="1">
        <v>4108.38</v>
      </c>
      <c r="Q1741">
        <v>2</v>
      </c>
      <c r="R1741" t="s">
        <v>21</v>
      </c>
      <c r="S1741" t="str">
        <f>IF(ChurnData[[#This Row],[MonthlyCharges]]&lt;=30,"1. Up to 30",IF(ChurnData[[#This Row],[MonthlyCharges]]&lt;=50,"2. 31-50",IF(ChurnData[[#This Row],[MonthlyCharges]]&lt;=70,"3. 51-70",IF(ChurnData[[#This Row],[MonthlyCharges]]&lt;=90,"4. 71-90","5. Over 90"))))</f>
        <v>5. Over 90</v>
      </c>
      <c r="T1741" t="str">
        <f>IF(AND(ChurnData[[#This Row],[Contract]]="Month-to-month",ChurnData[[#This Row],[InternetService]]="Fiber optic",ChurnData[[#This Row],[TenureMonths]]&lt;=11),"High-risk","Other")</f>
        <v>Other</v>
      </c>
      <c r="U1741" t="str">
        <f>IF(ChurnData[[#This Row],[TenureMonths]]&lt;=11,"0-11",IF(ChurnData[[#This Row],[TenureMonths]]&lt;=23,"12-23",IF(ChurnData[[#This Row],[TenureMonths]]&lt;=35,"24-35",IF(ChurnData[[#This Row],[TenureMonths]]&lt;=47,"36-47",IF(ChurnData[[#This Row],[TenureMonths]]&lt;=59,"48-59","60-72")))))</f>
        <v>36-47</v>
      </c>
      <c r="V1741">
        <f>IF(ChurnData[[#This Row],[Churn]]="Yes",1,0)</f>
        <v>0</v>
      </c>
    </row>
    <row r="1742" spans="1:22" x14ac:dyDescent="0.35">
      <c r="A1742" t="s">
        <v>1791</v>
      </c>
      <c r="B1742" t="s">
        <v>19</v>
      </c>
      <c r="C1742">
        <v>0</v>
      </c>
      <c r="D1742" t="s">
        <v>20</v>
      </c>
      <c r="E1742" t="s">
        <v>20</v>
      </c>
      <c r="F1742" t="s">
        <v>27</v>
      </c>
      <c r="G1742" s="2">
        <v>19</v>
      </c>
      <c r="H1742" t="s">
        <v>20</v>
      </c>
      <c r="I1742" t="s">
        <v>23</v>
      </c>
      <c r="J1742" t="s">
        <v>20</v>
      </c>
      <c r="K1742" t="s">
        <v>20</v>
      </c>
      <c r="L1742" t="s">
        <v>33</v>
      </c>
      <c r="M1742" t="s">
        <v>20</v>
      </c>
      <c r="N1742" t="s">
        <v>43</v>
      </c>
      <c r="O1742" s="1">
        <v>96.97</v>
      </c>
      <c r="P1742" s="1">
        <v>1812.72</v>
      </c>
      <c r="Q1742">
        <v>3</v>
      </c>
      <c r="R1742" t="s">
        <v>20</v>
      </c>
      <c r="S1742" t="str">
        <f>IF(ChurnData[[#This Row],[MonthlyCharges]]&lt;=30,"1. Up to 30",IF(ChurnData[[#This Row],[MonthlyCharges]]&lt;=50,"2. 31-50",IF(ChurnData[[#This Row],[MonthlyCharges]]&lt;=70,"3. 51-70",IF(ChurnData[[#This Row],[MonthlyCharges]]&lt;=90,"4. 71-90","5. Over 90"))))</f>
        <v>5. Over 90</v>
      </c>
      <c r="T1742" t="str">
        <f>IF(AND(ChurnData[[#This Row],[Contract]]="Month-to-month",ChurnData[[#This Row],[InternetService]]="Fiber optic",ChurnData[[#This Row],[TenureMonths]]&lt;=11),"High-risk","Other")</f>
        <v>Other</v>
      </c>
      <c r="U1742" t="str">
        <f>IF(ChurnData[[#This Row],[TenureMonths]]&lt;=11,"0-11",IF(ChurnData[[#This Row],[TenureMonths]]&lt;=23,"12-23",IF(ChurnData[[#This Row],[TenureMonths]]&lt;=35,"24-35",IF(ChurnData[[#This Row],[TenureMonths]]&lt;=47,"36-47",IF(ChurnData[[#This Row],[TenureMonths]]&lt;=59,"48-59","60-72")))))</f>
        <v>12-23</v>
      </c>
      <c r="V1742">
        <f>IF(ChurnData[[#This Row],[Churn]]="Yes",1,0)</f>
        <v>1</v>
      </c>
    </row>
    <row r="1743" spans="1:22" x14ac:dyDescent="0.35">
      <c r="A1743" t="s">
        <v>1792</v>
      </c>
      <c r="B1743" t="s">
        <v>36</v>
      </c>
      <c r="C1743">
        <v>0</v>
      </c>
      <c r="D1743" t="s">
        <v>21</v>
      </c>
      <c r="E1743" t="s">
        <v>21</v>
      </c>
      <c r="F1743" t="s">
        <v>45</v>
      </c>
      <c r="G1743" s="2">
        <v>15</v>
      </c>
      <c r="H1743" t="s">
        <v>20</v>
      </c>
      <c r="I1743" t="s">
        <v>23</v>
      </c>
      <c r="J1743" t="s">
        <v>21</v>
      </c>
      <c r="K1743" t="s">
        <v>20</v>
      </c>
      <c r="L1743" t="s">
        <v>33</v>
      </c>
      <c r="M1743" t="s">
        <v>20</v>
      </c>
      <c r="N1743" t="s">
        <v>34</v>
      </c>
      <c r="O1743" s="1">
        <v>87.84</v>
      </c>
      <c r="P1743" s="1">
        <v>1324.77</v>
      </c>
      <c r="Q1743">
        <v>1</v>
      </c>
      <c r="R1743" t="s">
        <v>21</v>
      </c>
      <c r="S1743" t="str">
        <f>IF(ChurnData[[#This Row],[MonthlyCharges]]&lt;=30,"1. Up to 30",IF(ChurnData[[#This Row],[MonthlyCharges]]&lt;=50,"2. 31-50",IF(ChurnData[[#This Row],[MonthlyCharges]]&lt;=70,"3. 51-70",IF(ChurnData[[#This Row],[MonthlyCharges]]&lt;=90,"4. 71-90","5. Over 90"))))</f>
        <v>4. 71-90</v>
      </c>
      <c r="T1743" t="str">
        <f>IF(AND(ChurnData[[#This Row],[Contract]]="Month-to-month",ChurnData[[#This Row],[InternetService]]="Fiber optic",ChurnData[[#This Row],[TenureMonths]]&lt;=11),"High-risk","Other")</f>
        <v>Other</v>
      </c>
      <c r="U1743" t="str">
        <f>IF(ChurnData[[#This Row],[TenureMonths]]&lt;=11,"0-11",IF(ChurnData[[#This Row],[TenureMonths]]&lt;=23,"12-23",IF(ChurnData[[#This Row],[TenureMonths]]&lt;=35,"24-35",IF(ChurnData[[#This Row],[TenureMonths]]&lt;=47,"36-47",IF(ChurnData[[#This Row],[TenureMonths]]&lt;=59,"48-59","60-72")))))</f>
        <v>12-23</v>
      </c>
      <c r="V1743">
        <f>IF(ChurnData[[#This Row],[Churn]]="Yes",1,0)</f>
        <v>0</v>
      </c>
    </row>
    <row r="1744" spans="1:22" x14ac:dyDescent="0.35">
      <c r="A1744" t="s">
        <v>1793</v>
      </c>
      <c r="B1744" t="s">
        <v>19</v>
      </c>
      <c r="C1744">
        <v>1</v>
      </c>
      <c r="D1744" t="s">
        <v>21</v>
      </c>
      <c r="E1744" t="s">
        <v>21</v>
      </c>
      <c r="F1744" t="s">
        <v>58</v>
      </c>
      <c r="G1744" s="2">
        <v>26</v>
      </c>
      <c r="H1744" t="s">
        <v>20</v>
      </c>
      <c r="I1744" t="s">
        <v>23</v>
      </c>
      <c r="J1744" t="s">
        <v>21</v>
      </c>
      <c r="K1744" t="s">
        <v>21</v>
      </c>
      <c r="L1744" t="s">
        <v>33</v>
      </c>
      <c r="M1744" t="s">
        <v>20</v>
      </c>
      <c r="N1744" t="s">
        <v>25</v>
      </c>
      <c r="O1744" s="1">
        <v>89.13</v>
      </c>
      <c r="P1744" s="1">
        <v>2290.4299999999998</v>
      </c>
      <c r="Q1744">
        <v>1</v>
      </c>
      <c r="R1744" t="s">
        <v>20</v>
      </c>
      <c r="S1744" t="str">
        <f>IF(ChurnData[[#This Row],[MonthlyCharges]]&lt;=30,"1. Up to 30",IF(ChurnData[[#This Row],[MonthlyCharges]]&lt;=50,"2. 31-50",IF(ChurnData[[#This Row],[MonthlyCharges]]&lt;=70,"3. 51-70",IF(ChurnData[[#This Row],[MonthlyCharges]]&lt;=90,"4. 71-90","5. Over 90"))))</f>
        <v>4. 71-90</v>
      </c>
      <c r="T1744" t="str">
        <f>IF(AND(ChurnData[[#This Row],[Contract]]="Month-to-month",ChurnData[[#This Row],[InternetService]]="Fiber optic",ChurnData[[#This Row],[TenureMonths]]&lt;=11),"High-risk","Other")</f>
        <v>Other</v>
      </c>
      <c r="U1744" t="str">
        <f>IF(ChurnData[[#This Row],[TenureMonths]]&lt;=11,"0-11",IF(ChurnData[[#This Row],[TenureMonths]]&lt;=23,"12-23",IF(ChurnData[[#This Row],[TenureMonths]]&lt;=35,"24-35",IF(ChurnData[[#This Row],[TenureMonths]]&lt;=47,"36-47",IF(ChurnData[[#This Row],[TenureMonths]]&lt;=59,"48-59","60-72")))))</f>
        <v>24-35</v>
      </c>
      <c r="V1744">
        <f>IF(ChurnData[[#This Row],[Churn]]="Yes",1,0)</f>
        <v>1</v>
      </c>
    </row>
    <row r="1745" spans="1:22" x14ac:dyDescent="0.35">
      <c r="A1745" t="s">
        <v>1794</v>
      </c>
      <c r="B1745" t="s">
        <v>36</v>
      </c>
      <c r="C1745">
        <v>0</v>
      </c>
      <c r="D1745" t="s">
        <v>21</v>
      </c>
      <c r="E1745" t="s">
        <v>21</v>
      </c>
      <c r="F1745" t="s">
        <v>39</v>
      </c>
      <c r="G1745" s="2">
        <v>23</v>
      </c>
      <c r="H1745" t="s">
        <v>20</v>
      </c>
      <c r="I1745" t="s">
        <v>23</v>
      </c>
      <c r="J1745" t="s">
        <v>21</v>
      </c>
      <c r="K1745" t="s">
        <v>21</v>
      </c>
      <c r="L1745" t="s">
        <v>33</v>
      </c>
      <c r="M1745" t="s">
        <v>21</v>
      </c>
      <c r="N1745" t="s">
        <v>25</v>
      </c>
      <c r="O1745" s="1">
        <v>90.25</v>
      </c>
      <c r="P1745" s="1">
        <v>2037.16</v>
      </c>
      <c r="Q1745">
        <v>2</v>
      </c>
      <c r="R1745" t="s">
        <v>20</v>
      </c>
      <c r="S1745" t="str">
        <f>IF(ChurnData[[#This Row],[MonthlyCharges]]&lt;=30,"1. Up to 30",IF(ChurnData[[#This Row],[MonthlyCharges]]&lt;=50,"2. 31-50",IF(ChurnData[[#This Row],[MonthlyCharges]]&lt;=70,"3. 51-70",IF(ChurnData[[#This Row],[MonthlyCharges]]&lt;=90,"4. 71-90","5. Over 90"))))</f>
        <v>5. Over 90</v>
      </c>
      <c r="T1745" t="str">
        <f>IF(AND(ChurnData[[#This Row],[Contract]]="Month-to-month",ChurnData[[#This Row],[InternetService]]="Fiber optic",ChurnData[[#This Row],[TenureMonths]]&lt;=11),"High-risk","Other")</f>
        <v>Other</v>
      </c>
      <c r="U1745" t="str">
        <f>IF(ChurnData[[#This Row],[TenureMonths]]&lt;=11,"0-11",IF(ChurnData[[#This Row],[TenureMonths]]&lt;=23,"12-23",IF(ChurnData[[#This Row],[TenureMonths]]&lt;=35,"24-35",IF(ChurnData[[#This Row],[TenureMonths]]&lt;=47,"36-47",IF(ChurnData[[#This Row],[TenureMonths]]&lt;=59,"48-59","60-72")))))</f>
        <v>12-23</v>
      </c>
      <c r="V1745">
        <f>IF(ChurnData[[#This Row],[Churn]]="Yes",1,0)</f>
        <v>1</v>
      </c>
    </row>
    <row r="1746" spans="1:22" x14ac:dyDescent="0.35">
      <c r="A1746" t="s">
        <v>1795</v>
      </c>
      <c r="B1746" t="s">
        <v>36</v>
      </c>
      <c r="C1746">
        <v>0</v>
      </c>
      <c r="D1746" t="s">
        <v>21</v>
      </c>
      <c r="E1746" t="s">
        <v>21</v>
      </c>
      <c r="F1746" t="s">
        <v>58</v>
      </c>
      <c r="G1746" s="2">
        <v>21</v>
      </c>
      <c r="H1746" t="s">
        <v>20</v>
      </c>
      <c r="I1746" t="s">
        <v>32</v>
      </c>
      <c r="J1746" t="s">
        <v>21</v>
      </c>
      <c r="K1746" t="s">
        <v>21</v>
      </c>
      <c r="L1746" t="s">
        <v>33</v>
      </c>
      <c r="M1746" t="s">
        <v>20</v>
      </c>
      <c r="N1746" t="s">
        <v>25</v>
      </c>
      <c r="O1746" s="1">
        <v>57.7</v>
      </c>
      <c r="P1746" s="1">
        <v>1247</v>
      </c>
      <c r="Q1746">
        <v>1</v>
      </c>
      <c r="R1746" t="s">
        <v>20</v>
      </c>
      <c r="S1746" t="str">
        <f>IF(ChurnData[[#This Row],[MonthlyCharges]]&lt;=30,"1. Up to 30",IF(ChurnData[[#This Row],[MonthlyCharges]]&lt;=50,"2. 31-50",IF(ChurnData[[#This Row],[MonthlyCharges]]&lt;=70,"3. 51-70",IF(ChurnData[[#This Row],[MonthlyCharges]]&lt;=90,"4. 71-90","5. Over 90"))))</f>
        <v>3. 51-70</v>
      </c>
      <c r="T1746" t="str">
        <f>IF(AND(ChurnData[[#This Row],[Contract]]="Month-to-month",ChurnData[[#This Row],[InternetService]]="Fiber optic",ChurnData[[#This Row],[TenureMonths]]&lt;=11),"High-risk","Other")</f>
        <v>Other</v>
      </c>
      <c r="U1746" t="str">
        <f>IF(ChurnData[[#This Row],[TenureMonths]]&lt;=11,"0-11",IF(ChurnData[[#This Row],[TenureMonths]]&lt;=23,"12-23",IF(ChurnData[[#This Row],[TenureMonths]]&lt;=35,"24-35",IF(ChurnData[[#This Row],[TenureMonths]]&lt;=47,"36-47",IF(ChurnData[[#This Row],[TenureMonths]]&lt;=59,"48-59","60-72")))))</f>
        <v>12-23</v>
      </c>
      <c r="V1746">
        <f>IF(ChurnData[[#This Row],[Churn]]="Yes",1,0)</f>
        <v>1</v>
      </c>
    </row>
    <row r="1747" spans="1:22" x14ac:dyDescent="0.35">
      <c r="A1747" t="s">
        <v>1796</v>
      </c>
      <c r="B1747" t="s">
        <v>36</v>
      </c>
      <c r="C1747">
        <v>0</v>
      </c>
      <c r="D1747" t="s">
        <v>21</v>
      </c>
      <c r="E1747" t="s">
        <v>20</v>
      </c>
      <c r="F1747" t="s">
        <v>22</v>
      </c>
      <c r="G1747" s="2">
        <v>32</v>
      </c>
      <c r="H1747" t="s">
        <v>20</v>
      </c>
      <c r="I1747" t="s">
        <v>23</v>
      </c>
      <c r="J1747" t="s">
        <v>21</v>
      </c>
      <c r="K1747" t="s">
        <v>21</v>
      </c>
      <c r="L1747" t="s">
        <v>33</v>
      </c>
      <c r="M1747" t="s">
        <v>20</v>
      </c>
      <c r="N1747" t="s">
        <v>34</v>
      </c>
      <c r="O1747" s="1">
        <v>86.89</v>
      </c>
      <c r="P1747" s="1">
        <v>2817.9</v>
      </c>
      <c r="Q1747">
        <v>4</v>
      </c>
      <c r="R1747" t="s">
        <v>20</v>
      </c>
      <c r="S1747" t="str">
        <f>IF(ChurnData[[#This Row],[MonthlyCharges]]&lt;=30,"1. Up to 30",IF(ChurnData[[#This Row],[MonthlyCharges]]&lt;=50,"2. 31-50",IF(ChurnData[[#This Row],[MonthlyCharges]]&lt;=70,"3. 51-70",IF(ChurnData[[#This Row],[MonthlyCharges]]&lt;=90,"4. 71-90","5. Over 90"))))</f>
        <v>4. 71-90</v>
      </c>
      <c r="T1747" t="str">
        <f>IF(AND(ChurnData[[#This Row],[Contract]]="Month-to-month",ChurnData[[#This Row],[InternetService]]="Fiber optic",ChurnData[[#This Row],[TenureMonths]]&lt;=11),"High-risk","Other")</f>
        <v>Other</v>
      </c>
      <c r="U1747" t="str">
        <f>IF(ChurnData[[#This Row],[TenureMonths]]&lt;=11,"0-11",IF(ChurnData[[#This Row],[TenureMonths]]&lt;=23,"12-23",IF(ChurnData[[#This Row],[TenureMonths]]&lt;=35,"24-35",IF(ChurnData[[#This Row],[TenureMonths]]&lt;=47,"36-47",IF(ChurnData[[#This Row],[TenureMonths]]&lt;=59,"48-59","60-72")))))</f>
        <v>24-35</v>
      </c>
      <c r="V1747">
        <f>IF(ChurnData[[#This Row],[Churn]]="Yes",1,0)</f>
        <v>1</v>
      </c>
    </row>
    <row r="1748" spans="1:22" x14ac:dyDescent="0.35">
      <c r="A1748" t="s">
        <v>1797</v>
      </c>
      <c r="B1748" t="s">
        <v>19</v>
      </c>
      <c r="C1748">
        <v>0</v>
      </c>
      <c r="D1748" t="s">
        <v>20</v>
      </c>
      <c r="E1748" t="s">
        <v>20</v>
      </c>
      <c r="F1748" t="s">
        <v>39</v>
      </c>
      <c r="G1748" s="2">
        <v>22</v>
      </c>
      <c r="H1748" t="s">
        <v>20</v>
      </c>
      <c r="I1748" t="s">
        <v>21</v>
      </c>
      <c r="J1748" t="s">
        <v>28</v>
      </c>
      <c r="K1748" t="s">
        <v>28</v>
      </c>
      <c r="L1748" t="s">
        <v>33</v>
      </c>
      <c r="M1748" t="s">
        <v>21</v>
      </c>
      <c r="N1748" t="s">
        <v>34</v>
      </c>
      <c r="O1748" s="1">
        <v>31.38</v>
      </c>
      <c r="P1748" s="1">
        <v>675.77</v>
      </c>
      <c r="Q1748">
        <v>2</v>
      </c>
      <c r="R1748" t="s">
        <v>21</v>
      </c>
      <c r="S1748" t="str">
        <f>IF(ChurnData[[#This Row],[MonthlyCharges]]&lt;=30,"1. Up to 30",IF(ChurnData[[#This Row],[MonthlyCharges]]&lt;=50,"2. 31-50",IF(ChurnData[[#This Row],[MonthlyCharges]]&lt;=70,"3. 51-70",IF(ChurnData[[#This Row],[MonthlyCharges]]&lt;=90,"4. 71-90","5. Over 90"))))</f>
        <v>2. 31-50</v>
      </c>
      <c r="T1748" t="str">
        <f>IF(AND(ChurnData[[#This Row],[Contract]]="Month-to-month",ChurnData[[#This Row],[InternetService]]="Fiber optic",ChurnData[[#This Row],[TenureMonths]]&lt;=11),"High-risk","Other")</f>
        <v>Other</v>
      </c>
      <c r="U1748" t="str">
        <f>IF(ChurnData[[#This Row],[TenureMonths]]&lt;=11,"0-11",IF(ChurnData[[#This Row],[TenureMonths]]&lt;=23,"12-23",IF(ChurnData[[#This Row],[TenureMonths]]&lt;=35,"24-35",IF(ChurnData[[#This Row],[TenureMonths]]&lt;=47,"36-47",IF(ChurnData[[#This Row],[TenureMonths]]&lt;=59,"48-59","60-72")))))</f>
        <v>12-23</v>
      </c>
      <c r="V1748">
        <f>IF(ChurnData[[#This Row],[Churn]]="Yes",1,0)</f>
        <v>0</v>
      </c>
    </row>
    <row r="1749" spans="1:22" x14ac:dyDescent="0.35">
      <c r="A1749" t="s">
        <v>1798</v>
      </c>
      <c r="B1749" t="s">
        <v>19</v>
      </c>
      <c r="C1749">
        <v>0</v>
      </c>
      <c r="D1749" t="s">
        <v>20</v>
      </c>
      <c r="E1749" t="s">
        <v>20</v>
      </c>
      <c r="F1749" t="s">
        <v>27</v>
      </c>
      <c r="G1749" s="2">
        <v>4</v>
      </c>
      <c r="H1749" t="s">
        <v>20</v>
      </c>
      <c r="I1749" t="s">
        <v>32</v>
      </c>
      <c r="J1749" t="s">
        <v>20</v>
      </c>
      <c r="K1749" t="s">
        <v>21</v>
      </c>
      <c r="L1749" t="s">
        <v>33</v>
      </c>
      <c r="M1749" t="s">
        <v>21</v>
      </c>
      <c r="N1749" t="s">
        <v>25</v>
      </c>
      <c r="O1749" s="1">
        <v>64.37</v>
      </c>
      <c r="P1749" s="1">
        <v>261.86</v>
      </c>
      <c r="Q1749">
        <v>1</v>
      </c>
      <c r="R1749" t="s">
        <v>21</v>
      </c>
      <c r="S1749" t="str">
        <f>IF(ChurnData[[#This Row],[MonthlyCharges]]&lt;=30,"1. Up to 30",IF(ChurnData[[#This Row],[MonthlyCharges]]&lt;=50,"2. 31-50",IF(ChurnData[[#This Row],[MonthlyCharges]]&lt;=70,"3. 51-70",IF(ChurnData[[#This Row],[MonthlyCharges]]&lt;=90,"4. 71-90","5. Over 90"))))</f>
        <v>3. 51-70</v>
      </c>
      <c r="T1749" t="str">
        <f>IF(AND(ChurnData[[#This Row],[Contract]]="Month-to-month",ChurnData[[#This Row],[InternetService]]="Fiber optic",ChurnData[[#This Row],[TenureMonths]]&lt;=11),"High-risk","Other")</f>
        <v>Other</v>
      </c>
      <c r="U1749" t="str">
        <f>IF(ChurnData[[#This Row],[TenureMonths]]&lt;=11,"0-11",IF(ChurnData[[#This Row],[TenureMonths]]&lt;=23,"12-23",IF(ChurnData[[#This Row],[TenureMonths]]&lt;=35,"24-35",IF(ChurnData[[#This Row],[TenureMonths]]&lt;=47,"36-47",IF(ChurnData[[#This Row],[TenureMonths]]&lt;=59,"48-59","60-72")))))</f>
        <v>0-11</v>
      </c>
      <c r="V1749">
        <f>IF(ChurnData[[#This Row],[Churn]]="Yes",1,0)</f>
        <v>0</v>
      </c>
    </row>
    <row r="1750" spans="1:22" x14ac:dyDescent="0.35">
      <c r="A1750" t="s">
        <v>1799</v>
      </c>
      <c r="B1750" t="s">
        <v>19</v>
      </c>
      <c r="C1750">
        <v>0</v>
      </c>
      <c r="D1750" t="s">
        <v>20</v>
      </c>
      <c r="E1750" t="s">
        <v>21</v>
      </c>
      <c r="F1750" t="s">
        <v>45</v>
      </c>
      <c r="G1750" s="2">
        <v>50</v>
      </c>
      <c r="H1750" t="s">
        <v>20</v>
      </c>
      <c r="I1750" t="s">
        <v>23</v>
      </c>
      <c r="J1750" t="s">
        <v>21</v>
      </c>
      <c r="K1750" t="s">
        <v>21</v>
      </c>
      <c r="L1750" t="s">
        <v>29</v>
      </c>
      <c r="M1750" t="s">
        <v>21</v>
      </c>
      <c r="N1750" t="s">
        <v>25</v>
      </c>
      <c r="O1750" s="1">
        <v>81.27</v>
      </c>
      <c r="P1750" s="1">
        <v>3946.65</v>
      </c>
      <c r="Q1750">
        <v>6</v>
      </c>
      <c r="R1750" t="s">
        <v>21</v>
      </c>
      <c r="S1750" t="str">
        <f>IF(ChurnData[[#This Row],[MonthlyCharges]]&lt;=30,"1. Up to 30",IF(ChurnData[[#This Row],[MonthlyCharges]]&lt;=50,"2. 31-50",IF(ChurnData[[#This Row],[MonthlyCharges]]&lt;=70,"3. 51-70",IF(ChurnData[[#This Row],[MonthlyCharges]]&lt;=90,"4. 71-90","5. Over 90"))))</f>
        <v>4. 71-90</v>
      </c>
      <c r="T1750" t="str">
        <f>IF(AND(ChurnData[[#This Row],[Contract]]="Month-to-month",ChurnData[[#This Row],[InternetService]]="Fiber optic",ChurnData[[#This Row],[TenureMonths]]&lt;=11),"High-risk","Other")</f>
        <v>Other</v>
      </c>
      <c r="U1750" t="str">
        <f>IF(ChurnData[[#This Row],[TenureMonths]]&lt;=11,"0-11",IF(ChurnData[[#This Row],[TenureMonths]]&lt;=23,"12-23",IF(ChurnData[[#This Row],[TenureMonths]]&lt;=35,"24-35",IF(ChurnData[[#This Row],[TenureMonths]]&lt;=47,"36-47",IF(ChurnData[[#This Row],[TenureMonths]]&lt;=59,"48-59","60-72")))))</f>
        <v>48-59</v>
      </c>
      <c r="V1750">
        <f>IF(ChurnData[[#This Row],[Churn]]="Yes",1,0)</f>
        <v>0</v>
      </c>
    </row>
    <row r="1751" spans="1:22" x14ac:dyDescent="0.35">
      <c r="A1751" t="s">
        <v>1800</v>
      </c>
      <c r="B1751" t="s">
        <v>19</v>
      </c>
      <c r="C1751">
        <v>0</v>
      </c>
      <c r="D1751" t="s">
        <v>21</v>
      </c>
      <c r="E1751" t="s">
        <v>21</v>
      </c>
      <c r="F1751" t="s">
        <v>39</v>
      </c>
      <c r="G1751" s="2">
        <v>31</v>
      </c>
      <c r="H1751" t="s">
        <v>20</v>
      </c>
      <c r="I1751" t="s">
        <v>23</v>
      </c>
      <c r="J1751" t="s">
        <v>21</v>
      </c>
      <c r="K1751" t="s">
        <v>20</v>
      </c>
      <c r="L1751" t="s">
        <v>24</v>
      </c>
      <c r="M1751" t="s">
        <v>21</v>
      </c>
      <c r="N1751" t="s">
        <v>34</v>
      </c>
      <c r="O1751" s="1">
        <v>94.11</v>
      </c>
      <c r="P1751" s="1">
        <v>2939.87</v>
      </c>
      <c r="Q1751">
        <v>1</v>
      </c>
      <c r="R1751" t="s">
        <v>21</v>
      </c>
      <c r="S1751" t="str">
        <f>IF(ChurnData[[#This Row],[MonthlyCharges]]&lt;=30,"1. Up to 30",IF(ChurnData[[#This Row],[MonthlyCharges]]&lt;=50,"2. 31-50",IF(ChurnData[[#This Row],[MonthlyCharges]]&lt;=70,"3. 51-70",IF(ChurnData[[#This Row],[MonthlyCharges]]&lt;=90,"4. 71-90","5. Over 90"))))</f>
        <v>5. Over 90</v>
      </c>
      <c r="T1751" t="str">
        <f>IF(AND(ChurnData[[#This Row],[Contract]]="Month-to-month",ChurnData[[#This Row],[InternetService]]="Fiber optic",ChurnData[[#This Row],[TenureMonths]]&lt;=11),"High-risk","Other")</f>
        <v>Other</v>
      </c>
      <c r="U1751" t="str">
        <f>IF(ChurnData[[#This Row],[TenureMonths]]&lt;=11,"0-11",IF(ChurnData[[#This Row],[TenureMonths]]&lt;=23,"12-23",IF(ChurnData[[#This Row],[TenureMonths]]&lt;=35,"24-35",IF(ChurnData[[#This Row],[TenureMonths]]&lt;=47,"36-47",IF(ChurnData[[#This Row],[TenureMonths]]&lt;=59,"48-59","60-72")))))</f>
        <v>24-35</v>
      </c>
      <c r="V1751">
        <f>IF(ChurnData[[#This Row],[Churn]]="Yes",1,0)</f>
        <v>0</v>
      </c>
    </row>
    <row r="1752" spans="1:22" x14ac:dyDescent="0.35">
      <c r="A1752" t="s">
        <v>1801</v>
      </c>
      <c r="B1752" t="s">
        <v>36</v>
      </c>
      <c r="C1752">
        <v>1</v>
      </c>
      <c r="D1752" t="s">
        <v>21</v>
      </c>
      <c r="E1752" t="s">
        <v>21</v>
      </c>
      <c r="F1752" t="s">
        <v>75</v>
      </c>
      <c r="G1752" s="2">
        <v>9</v>
      </c>
      <c r="H1752" t="s">
        <v>20</v>
      </c>
      <c r="I1752" t="s">
        <v>32</v>
      </c>
      <c r="J1752" t="s">
        <v>21</v>
      </c>
      <c r="K1752" t="s">
        <v>20</v>
      </c>
      <c r="L1752" t="s">
        <v>33</v>
      </c>
      <c r="M1752" t="s">
        <v>20</v>
      </c>
      <c r="N1752" t="s">
        <v>25</v>
      </c>
      <c r="O1752" s="1">
        <v>51.65</v>
      </c>
      <c r="P1752" s="1">
        <v>465.45</v>
      </c>
      <c r="Q1752">
        <v>0</v>
      </c>
      <c r="R1752" t="s">
        <v>21</v>
      </c>
      <c r="S1752" t="str">
        <f>IF(ChurnData[[#This Row],[MonthlyCharges]]&lt;=30,"1. Up to 30",IF(ChurnData[[#This Row],[MonthlyCharges]]&lt;=50,"2. 31-50",IF(ChurnData[[#This Row],[MonthlyCharges]]&lt;=70,"3. 51-70",IF(ChurnData[[#This Row],[MonthlyCharges]]&lt;=90,"4. 71-90","5. Over 90"))))</f>
        <v>3. 51-70</v>
      </c>
      <c r="T1752" t="str">
        <f>IF(AND(ChurnData[[#This Row],[Contract]]="Month-to-month",ChurnData[[#This Row],[InternetService]]="Fiber optic",ChurnData[[#This Row],[TenureMonths]]&lt;=11),"High-risk","Other")</f>
        <v>Other</v>
      </c>
      <c r="U1752" t="str">
        <f>IF(ChurnData[[#This Row],[TenureMonths]]&lt;=11,"0-11",IF(ChurnData[[#This Row],[TenureMonths]]&lt;=23,"12-23",IF(ChurnData[[#This Row],[TenureMonths]]&lt;=35,"24-35",IF(ChurnData[[#This Row],[TenureMonths]]&lt;=47,"36-47",IF(ChurnData[[#This Row],[TenureMonths]]&lt;=59,"48-59","60-72")))))</f>
        <v>0-11</v>
      </c>
      <c r="V1752">
        <f>IF(ChurnData[[#This Row],[Churn]]="Yes",1,0)</f>
        <v>0</v>
      </c>
    </row>
    <row r="1753" spans="1:22" x14ac:dyDescent="0.35">
      <c r="A1753" t="s">
        <v>1802</v>
      </c>
      <c r="B1753" t="s">
        <v>36</v>
      </c>
      <c r="C1753">
        <v>0</v>
      </c>
      <c r="D1753" t="s">
        <v>21</v>
      </c>
      <c r="E1753" t="s">
        <v>21</v>
      </c>
      <c r="F1753" t="s">
        <v>41</v>
      </c>
      <c r="G1753" s="2">
        <v>30</v>
      </c>
      <c r="H1753" t="s">
        <v>20</v>
      </c>
      <c r="I1753" t="s">
        <v>21</v>
      </c>
      <c r="J1753" t="s">
        <v>28</v>
      </c>
      <c r="K1753" t="s">
        <v>28</v>
      </c>
      <c r="L1753" t="s">
        <v>33</v>
      </c>
      <c r="M1753" t="s">
        <v>21</v>
      </c>
      <c r="N1753" t="s">
        <v>25</v>
      </c>
      <c r="O1753" s="1">
        <v>33.71</v>
      </c>
      <c r="P1753" s="1">
        <v>1012.12</v>
      </c>
      <c r="Q1753">
        <v>1</v>
      </c>
      <c r="R1753" t="s">
        <v>20</v>
      </c>
      <c r="S1753" t="str">
        <f>IF(ChurnData[[#This Row],[MonthlyCharges]]&lt;=30,"1. Up to 30",IF(ChurnData[[#This Row],[MonthlyCharges]]&lt;=50,"2. 31-50",IF(ChurnData[[#This Row],[MonthlyCharges]]&lt;=70,"3. 51-70",IF(ChurnData[[#This Row],[MonthlyCharges]]&lt;=90,"4. 71-90","5. Over 90"))))</f>
        <v>2. 31-50</v>
      </c>
      <c r="T1753" t="str">
        <f>IF(AND(ChurnData[[#This Row],[Contract]]="Month-to-month",ChurnData[[#This Row],[InternetService]]="Fiber optic",ChurnData[[#This Row],[TenureMonths]]&lt;=11),"High-risk","Other")</f>
        <v>Other</v>
      </c>
      <c r="U1753" t="str">
        <f>IF(ChurnData[[#This Row],[TenureMonths]]&lt;=11,"0-11",IF(ChurnData[[#This Row],[TenureMonths]]&lt;=23,"12-23",IF(ChurnData[[#This Row],[TenureMonths]]&lt;=35,"24-35",IF(ChurnData[[#This Row],[TenureMonths]]&lt;=47,"36-47",IF(ChurnData[[#This Row],[TenureMonths]]&lt;=59,"48-59","60-72")))))</f>
        <v>24-35</v>
      </c>
      <c r="V1753">
        <f>IF(ChurnData[[#This Row],[Churn]]="Yes",1,0)</f>
        <v>1</v>
      </c>
    </row>
    <row r="1754" spans="1:22" x14ac:dyDescent="0.35">
      <c r="A1754" t="s">
        <v>1803</v>
      </c>
      <c r="B1754" t="s">
        <v>36</v>
      </c>
      <c r="C1754">
        <v>0</v>
      </c>
      <c r="D1754" t="s">
        <v>21</v>
      </c>
      <c r="E1754" t="s">
        <v>21</v>
      </c>
      <c r="F1754" t="s">
        <v>58</v>
      </c>
      <c r="G1754" s="2">
        <v>56</v>
      </c>
      <c r="H1754" t="s">
        <v>20</v>
      </c>
      <c r="I1754" t="s">
        <v>23</v>
      </c>
      <c r="J1754" t="s">
        <v>21</v>
      </c>
      <c r="K1754" t="s">
        <v>21</v>
      </c>
      <c r="L1754" t="s">
        <v>24</v>
      </c>
      <c r="M1754" t="s">
        <v>21</v>
      </c>
      <c r="N1754" t="s">
        <v>25</v>
      </c>
      <c r="O1754" s="1">
        <v>88.09</v>
      </c>
      <c r="P1754" s="1">
        <v>4919.9399999999996</v>
      </c>
      <c r="Q1754">
        <v>2</v>
      </c>
      <c r="R1754" t="s">
        <v>21</v>
      </c>
      <c r="S1754" t="str">
        <f>IF(ChurnData[[#This Row],[MonthlyCharges]]&lt;=30,"1. Up to 30",IF(ChurnData[[#This Row],[MonthlyCharges]]&lt;=50,"2. 31-50",IF(ChurnData[[#This Row],[MonthlyCharges]]&lt;=70,"3. 51-70",IF(ChurnData[[#This Row],[MonthlyCharges]]&lt;=90,"4. 71-90","5. Over 90"))))</f>
        <v>4. 71-90</v>
      </c>
      <c r="T1754" t="str">
        <f>IF(AND(ChurnData[[#This Row],[Contract]]="Month-to-month",ChurnData[[#This Row],[InternetService]]="Fiber optic",ChurnData[[#This Row],[TenureMonths]]&lt;=11),"High-risk","Other")</f>
        <v>Other</v>
      </c>
      <c r="U1754" t="str">
        <f>IF(ChurnData[[#This Row],[TenureMonths]]&lt;=11,"0-11",IF(ChurnData[[#This Row],[TenureMonths]]&lt;=23,"12-23",IF(ChurnData[[#This Row],[TenureMonths]]&lt;=35,"24-35",IF(ChurnData[[#This Row],[TenureMonths]]&lt;=47,"36-47",IF(ChurnData[[#This Row],[TenureMonths]]&lt;=59,"48-59","60-72")))))</f>
        <v>48-59</v>
      </c>
      <c r="V1754">
        <f>IF(ChurnData[[#This Row],[Churn]]="Yes",1,0)</f>
        <v>0</v>
      </c>
    </row>
    <row r="1755" spans="1:22" x14ac:dyDescent="0.35">
      <c r="A1755" t="s">
        <v>1804</v>
      </c>
      <c r="B1755" t="s">
        <v>36</v>
      </c>
      <c r="C1755">
        <v>0</v>
      </c>
      <c r="D1755" t="s">
        <v>21</v>
      </c>
      <c r="E1755" t="s">
        <v>21</v>
      </c>
      <c r="F1755" t="s">
        <v>47</v>
      </c>
      <c r="G1755" s="2">
        <v>32</v>
      </c>
      <c r="H1755" t="s">
        <v>20</v>
      </c>
      <c r="I1755" t="s">
        <v>32</v>
      </c>
      <c r="J1755" t="s">
        <v>21</v>
      </c>
      <c r="K1755" t="s">
        <v>21</v>
      </c>
      <c r="L1755" t="s">
        <v>29</v>
      </c>
      <c r="M1755" t="s">
        <v>20</v>
      </c>
      <c r="N1755" t="s">
        <v>30</v>
      </c>
      <c r="O1755" s="1">
        <v>55.75</v>
      </c>
      <c r="P1755" s="1">
        <v>1788.02</v>
      </c>
      <c r="Q1755">
        <v>3</v>
      </c>
      <c r="R1755" t="s">
        <v>21</v>
      </c>
      <c r="S1755" t="str">
        <f>IF(ChurnData[[#This Row],[MonthlyCharges]]&lt;=30,"1. Up to 30",IF(ChurnData[[#This Row],[MonthlyCharges]]&lt;=50,"2. 31-50",IF(ChurnData[[#This Row],[MonthlyCharges]]&lt;=70,"3. 51-70",IF(ChurnData[[#This Row],[MonthlyCharges]]&lt;=90,"4. 71-90","5. Over 90"))))</f>
        <v>3. 51-70</v>
      </c>
      <c r="T1755" t="str">
        <f>IF(AND(ChurnData[[#This Row],[Contract]]="Month-to-month",ChurnData[[#This Row],[InternetService]]="Fiber optic",ChurnData[[#This Row],[TenureMonths]]&lt;=11),"High-risk","Other")</f>
        <v>Other</v>
      </c>
      <c r="U1755" t="str">
        <f>IF(ChurnData[[#This Row],[TenureMonths]]&lt;=11,"0-11",IF(ChurnData[[#This Row],[TenureMonths]]&lt;=23,"12-23",IF(ChurnData[[#This Row],[TenureMonths]]&lt;=35,"24-35",IF(ChurnData[[#This Row],[TenureMonths]]&lt;=47,"36-47",IF(ChurnData[[#This Row],[TenureMonths]]&lt;=59,"48-59","60-72")))))</f>
        <v>24-35</v>
      </c>
      <c r="V1755">
        <f>IF(ChurnData[[#This Row],[Churn]]="Yes",1,0)</f>
        <v>0</v>
      </c>
    </row>
    <row r="1756" spans="1:22" x14ac:dyDescent="0.35">
      <c r="A1756" t="s">
        <v>1805</v>
      </c>
      <c r="B1756" t="s">
        <v>36</v>
      </c>
      <c r="C1756">
        <v>0</v>
      </c>
      <c r="D1756" t="s">
        <v>20</v>
      </c>
      <c r="E1756" t="s">
        <v>20</v>
      </c>
      <c r="F1756" t="s">
        <v>41</v>
      </c>
      <c r="G1756" s="2">
        <v>14</v>
      </c>
      <c r="H1756" t="s">
        <v>21</v>
      </c>
      <c r="I1756" t="s">
        <v>21</v>
      </c>
      <c r="J1756" t="s">
        <v>28</v>
      </c>
      <c r="K1756" t="s">
        <v>28</v>
      </c>
      <c r="L1756" t="s">
        <v>33</v>
      </c>
      <c r="M1756" t="s">
        <v>21</v>
      </c>
      <c r="N1756" t="s">
        <v>43</v>
      </c>
      <c r="O1756" s="1">
        <v>20.88</v>
      </c>
      <c r="P1756" s="1">
        <v>287.76</v>
      </c>
      <c r="Q1756">
        <v>1</v>
      </c>
      <c r="R1756" t="s">
        <v>20</v>
      </c>
      <c r="S1756" t="str">
        <f>IF(ChurnData[[#This Row],[MonthlyCharges]]&lt;=30,"1. Up to 30",IF(ChurnData[[#This Row],[MonthlyCharges]]&lt;=50,"2. 31-50",IF(ChurnData[[#This Row],[MonthlyCharges]]&lt;=70,"3. 51-70",IF(ChurnData[[#This Row],[MonthlyCharges]]&lt;=90,"4. 71-90","5. Over 90"))))</f>
        <v>1. Up to 30</v>
      </c>
      <c r="T1756" t="str">
        <f>IF(AND(ChurnData[[#This Row],[Contract]]="Month-to-month",ChurnData[[#This Row],[InternetService]]="Fiber optic",ChurnData[[#This Row],[TenureMonths]]&lt;=11),"High-risk","Other")</f>
        <v>Other</v>
      </c>
      <c r="U1756" t="str">
        <f>IF(ChurnData[[#This Row],[TenureMonths]]&lt;=11,"0-11",IF(ChurnData[[#This Row],[TenureMonths]]&lt;=23,"12-23",IF(ChurnData[[#This Row],[TenureMonths]]&lt;=35,"24-35",IF(ChurnData[[#This Row],[TenureMonths]]&lt;=47,"36-47",IF(ChurnData[[#This Row],[TenureMonths]]&lt;=59,"48-59","60-72")))))</f>
        <v>12-23</v>
      </c>
      <c r="V1756">
        <f>IF(ChurnData[[#This Row],[Churn]]="Yes",1,0)</f>
        <v>1</v>
      </c>
    </row>
    <row r="1757" spans="1:22" x14ac:dyDescent="0.35">
      <c r="A1757" t="s">
        <v>1806</v>
      </c>
      <c r="B1757" t="s">
        <v>36</v>
      </c>
      <c r="C1757">
        <v>0</v>
      </c>
      <c r="D1757" t="s">
        <v>20</v>
      </c>
      <c r="E1757" t="s">
        <v>21</v>
      </c>
      <c r="F1757" t="s">
        <v>58</v>
      </c>
      <c r="G1757" s="2">
        <v>14</v>
      </c>
      <c r="H1757" t="s">
        <v>20</v>
      </c>
      <c r="I1757" t="s">
        <v>23</v>
      </c>
      <c r="J1757" t="s">
        <v>21</v>
      </c>
      <c r="K1757" t="s">
        <v>20</v>
      </c>
      <c r="L1757" t="s">
        <v>33</v>
      </c>
      <c r="M1757" t="s">
        <v>21</v>
      </c>
      <c r="N1757" t="s">
        <v>25</v>
      </c>
      <c r="O1757" s="1">
        <v>92.09</v>
      </c>
      <c r="P1757" s="1">
        <v>1316.52</v>
      </c>
      <c r="Q1757">
        <v>2</v>
      </c>
      <c r="R1757" t="s">
        <v>20</v>
      </c>
      <c r="S1757" t="str">
        <f>IF(ChurnData[[#This Row],[MonthlyCharges]]&lt;=30,"1. Up to 30",IF(ChurnData[[#This Row],[MonthlyCharges]]&lt;=50,"2. 31-50",IF(ChurnData[[#This Row],[MonthlyCharges]]&lt;=70,"3. 51-70",IF(ChurnData[[#This Row],[MonthlyCharges]]&lt;=90,"4. 71-90","5. Over 90"))))</f>
        <v>5. Over 90</v>
      </c>
      <c r="T1757" t="str">
        <f>IF(AND(ChurnData[[#This Row],[Contract]]="Month-to-month",ChurnData[[#This Row],[InternetService]]="Fiber optic",ChurnData[[#This Row],[TenureMonths]]&lt;=11),"High-risk","Other")</f>
        <v>Other</v>
      </c>
      <c r="U1757" t="str">
        <f>IF(ChurnData[[#This Row],[TenureMonths]]&lt;=11,"0-11",IF(ChurnData[[#This Row],[TenureMonths]]&lt;=23,"12-23",IF(ChurnData[[#This Row],[TenureMonths]]&lt;=35,"24-35",IF(ChurnData[[#This Row],[TenureMonths]]&lt;=47,"36-47",IF(ChurnData[[#This Row],[TenureMonths]]&lt;=59,"48-59","60-72")))))</f>
        <v>12-23</v>
      </c>
      <c r="V1757">
        <f>IF(ChurnData[[#This Row],[Churn]]="Yes",1,0)</f>
        <v>1</v>
      </c>
    </row>
    <row r="1758" spans="1:22" x14ac:dyDescent="0.35">
      <c r="A1758" t="s">
        <v>1807</v>
      </c>
      <c r="B1758" t="s">
        <v>19</v>
      </c>
      <c r="C1758">
        <v>0</v>
      </c>
      <c r="D1758" t="s">
        <v>20</v>
      </c>
      <c r="E1758" t="s">
        <v>21</v>
      </c>
      <c r="F1758" t="s">
        <v>49</v>
      </c>
      <c r="G1758" s="2">
        <v>10</v>
      </c>
      <c r="H1758" t="s">
        <v>20</v>
      </c>
      <c r="I1758" t="s">
        <v>23</v>
      </c>
      <c r="J1758" t="s">
        <v>20</v>
      </c>
      <c r="K1758" t="s">
        <v>21</v>
      </c>
      <c r="L1758" t="s">
        <v>33</v>
      </c>
      <c r="M1758" t="s">
        <v>21</v>
      </c>
      <c r="N1758" t="s">
        <v>30</v>
      </c>
      <c r="O1758" s="1">
        <v>75.67</v>
      </c>
      <c r="P1758" s="1">
        <v>762.1</v>
      </c>
      <c r="Q1758">
        <v>0</v>
      </c>
      <c r="R1758" t="s">
        <v>20</v>
      </c>
      <c r="S1758" t="str">
        <f>IF(ChurnData[[#This Row],[MonthlyCharges]]&lt;=30,"1. Up to 30",IF(ChurnData[[#This Row],[MonthlyCharges]]&lt;=50,"2. 31-50",IF(ChurnData[[#This Row],[MonthlyCharges]]&lt;=70,"3. 51-70",IF(ChurnData[[#This Row],[MonthlyCharges]]&lt;=90,"4. 71-90","5. Over 90"))))</f>
        <v>4. 71-90</v>
      </c>
      <c r="T1758" t="str">
        <f>IF(AND(ChurnData[[#This Row],[Contract]]="Month-to-month",ChurnData[[#This Row],[InternetService]]="Fiber optic",ChurnData[[#This Row],[TenureMonths]]&lt;=11),"High-risk","Other")</f>
        <v>High-risk</v>
      </c>
      <c r="U1758" t="str">
        <f>IF(ChurnData[[#This Row],[TenureMonths]]&lt;=11,"0-11",IF(ChurnData[[#This Row],[TenureMonths]]&lt;=23,"12-23",IF(ChurnData[[#This Row],[TenureMonths]]&lt;=35,"24-35",IF(ChurnData[[#This Row],[TenureMonths]]&lt;=47,"36-47",IF(ChurnData[[#This Row],[TenureMonths]]&lt;=59,"48-59","60-72")))))</f>
        <v>0-11</v>
      </c>
      <c r="V1758">
        <f>IF(ChurnData[[#This Row],[Churn]]="Yes",1,0)</f>
        <v>1</v>
      </c>
    </row>
    <row r="1759" spans="1:22" x14ac:dyDescent="0.35">
      <c r="A1759" t="s">
        <v>1808</v>
      </c>
      <c r="B1759" t="s">
        <v>19</v>
      </c>
      <c r="C1759">
        <v>1</v>
      </c>
      <c r="D1759" t="s">
        <v>21</v>
      </c>
      <c r="E1759" t="s">
        <v>21</v>
      </c>
      <c r="F1759" t="s">
        <v>47</v>
      </c>
      <c r="G1759" s="2">
        <v>72</v>
      </c>
      <c r="H1759" t="s">
        <v>20</v>
      </c>
      <c r="I1759" t="s">
        <v>32</v>
      </c>
      <c r="J1759" t="s">
        <v>21</v>
      </c>
      <c r="K1759" t="s">
        <v>21</v>
      </c>
      <c r="L1759" t="s">
        <v>24</v>
      </c>
      <c r="M1759" t="s">
        <v>21</v>
      </c>
      <c r="N1759" t="s">
        <v>34</v>
      </c>
      <c r="O1759" s="1">
        <v>59.93</v>
      </c>
      <c r="P1759" s="1">
        <v>4321.72</v>
      </c>
      <c r="Q1759">
        <v>1</v>
      </c>
      <c r="R1759" t="s">
        <v>21</v>
      </c>
      <c r="S1759" t="str">
        <f>IF(ChurnData[[#This Row],[MonthlyCharges]]&lt;=30,"1. Up to 30",IF(ChurnData[[#This Row],[MonthlyCharges]]&lt;=50,"2. 31-50",IF(ChurnData[[#This Row],[MonthlyCharges]]&lt;=70,"3. 51-70",IF(ChurnData[[#This Row],[MonthlyCharges]]&lt;=90,"4. 71-90","5. Over 90"))))</f>
        <v>3. 51-70</v>
      </c>
      <c r="T1759" t="str">
        <f>IF(AND(ChurnData[[#This Row],[Contract]]="Month-to-month",ChurnData[[#This Row],[InternetService]]="Fiber optic",ChurnData[[#This Row],[TenureMonths]]&lt;=11),"High-risk","Other")</f>
        <v>Other</v>
      </c>
      <c r="U1759" t="str">
        <f>IF(ChurnData[[#This Row],[TenureMonths]]&lt;=11,"0-11",IF(ChurnData[[#This Row],[TenureMonths]]&lt;=23,"12-23",IF(ChurnData[[#This Row],[TenureMonths]]&lt;=35,"24-35",IF(ChurnData[[#This Row],[TenureMonths]]&lt;=47,"36-47",IF(ChurnData[[#This Row],[TenureMonths]]&lt;=59,"48-59","60-72")))))</f>
        <v>60-72</v>
      </c>
      <c r="V1759">
        <f>IF(ChurnData[[#This Row],[Churn]]="Yes",1,0)</f>
        <v>0</v>
      </c>
    </row>
    <row r="1760" spans="1:22" x14ac:dyDescent="0.35">
      <c r="A1760" t="s">
        <v>1809</v>
      </c>
      <c r="B1760" t="s">
        <v>36</v>
      </c>
      <c r="C1760">
        <v>0</v>
      </c>
      <c r="D1760" t="s">
        <v>20</v>
      </c>
      <c r="E1760" t="s">
        <v>21</v>
      </c>
      <c r="F1760" t="s">
        <v>65</v>
      </c>
      <c r="G1760" s="2">
        <v>54</v>
      </c>
      <c r="H1760" t="s">
        <v>20</v>
      </c>
      <c r="I1760" t="s">
        <v>32</v>
      </c>
      <c r="J1760" t="s">
        <v>20</v>
      </c>
      <c r="K1760" t="s">
        <v>20</v>
      </c>
      <c r="L1760" t="s">
        <v>29</v>
      </c>
      <c r="M1760" t="s">
        <v>20</v>
      </c>
      <c r="N1760" t="s">
        <v>34</v>
      </c>
      <c r="O1760" s="1">
        <v>72</v>
      </c>
      <c r="P1760" s="1">
        <v>3964.87</v>
      </c>
      <c r="Q1760">
        <v>1</v>
      </c>
      <c r="R1760" t="s">
        <v>21</v>
      </c>
      <c r="S1760" t="str">
        <f>IF(ChurnData[[#This Row],[MonthlyCharges]]&lt;=30,"1. Up to 30",IF(ChurnData[[#This Row],[MonthlyCharges]]&lt;=50,"2. 31-50",IF(ChurnData[[#This Row],[MonthlyCharges]]&lt;=70,"3. 51-70",IF(ChurnData[[#This Row],[MonthlyCharges]]&lt;=90,"4. 71-90","5. Over 90"))))</f>
        <v>4. 71-90</v>
      </c>
      <c r="T1760" t="str">
        <f>IF(AND(ChurnData[[#This Row],[Contract]]="Month-to-month",ChurnData[[#This Row],[InternetService]]="Fiber optic",ChurnData[[#This Row],[TenureMonths]]&lt;=11),"High-risk","Other")</f>
        <v>Other</v>
      </c>
      <c r="U1760" t="str">
        <f>IF(ChurnData[[#This Row],[TenureMonths]]&lt;=11,"0-11",IF(ChurnData[[#This Row],[TenureMonths]]&lt;=23,"12-23",IF(ChurnData[[#This Row],[TenureMonths]]&lt;=35,"24-35",IF(ChurnData[[#This Row],[TenureMonths]]&lt;=47,"36-47",IF(ChurnData[[#This Row],[TenureMonths]]&lt;=59,"48-59","60-72")))))</f>
        <v>48-59</v>
      </c>
      <c r="V1760">
        <f>IF(ChurnData[[#This Row],[Churn]]="Yes",1,0)</f>
        <v>0</v>
      </c>
    </row>
    <row r="1761" spans="1:22" x14ac:dyDescent="0.35">
      <c r="A1761" t="s">
        <v>1810</v>
      </c>
      <c r="B1761" t="s">
        <v>19</v>
      </c>
      <c r="C1761">
        <v>0</v>
      </c>
      <c r="D1761" t="s">
        <v>20</v>
      </c>
      <c r="E1761" t="s">
        <v>21</v>
      </c>
      <c r="F1761" t="s">
        <v>41</v>
      </c>
      <c r="G1761" s="2">
        <v>11</v>
      </c>
      <c r="H1761" t="s">
        <v>20</v>
      </c>
      <c r="I1761" t="s">
        <v>21</v>
      </c>
      <c r="J1761" t="s">
        <v>28</v>
      </c>
      <c r="K1761" t="s">
        <v>28</v>
      </c>
      <c r="L1761" t="s">
        <v>33</v>
      </c>
      <c r="M1761" t="s">
        <v>20</v>
      </c>
      <c r="N1761" t="s">
        <v>43</v>
      </c>
      <c r="O1761" s="1">
        <v>34.85</v>
      </c>
      <c r="P1761" s="1">
        <v>394.83</v>
      </c>
      <c r="Q1761">
        <v>1</v>
      </c>
      <c r="R1761" t="s">
        <v>21</v>
      </c>
      <c r="S1761" t="str">
        <f>IF(ChurnData[[#This Row],[MonthlyCharges]]&lt;=30,"1. Up to 30",IF(ChurnData[[#This Row],[MonthlyCharges]]&lt;=50,"2. 31-50",IF(ChurnData[[#This Row],[MonthlyCharges]]&lt;=70,"3. 51-70",IF(ChurnData[[#This Row],[MonthlyCharges]]&lt;=90,"4. 71-90","5. Over 90"))))</f>
        <v>2. 31-50</v>
      </c>
      <c r="T1761" t="str">
        <f>IF(AND(ChurnData[[#This Row],[Contract]]="Month-to-month",ChurnData[[#This Row],[InternetService]]="Fiber optic",ChurnData[[#This Row],[TenureMonths]]&lt;=11),"High-risk","Other")</f>
        <v>Other</v>
      </c>
      <c r="U1761" t="str">
        <f>IF(ChurnData[[#This Row],[TenureMonths]]&lt;=11,"0-11",IF(ChurnData[[#This Row],[TenureMonths]]&lt;=23,"12-23",IF(ChurnData[[#This Row],[TenureMonths]]&lt;=35,"24-35",IF(ChurnData[[#This Row],[TenureMonths]]&lt;=47,"36-47",IF(ChurnData[[#This Row],[TenureMonths]]&lt;=59,"48-59","60-72")))))</f>
        <v>0-11</v>
      </c>
      <c r="V1761">
        <f>IF(ChurnData[[#This Row],[Churn]]="Yes",1,0)</f>
        <v>0</v>
      </c>
    </row>
    <row r="1762" spans="1:22" x14ac:dyDescent="0.35">
      <c r="A1762" t="s">
        <v>1811</v>
      </c>
      <c r="B1762" t="s">
        <v>19</v>
      </c>
      <c r="C1762">
        <v>0</v>
      </c>
      <c r="D1762" t="s">
        <v>20</v>
      </c>
      <c r="E1762" t="s">
        <v>21</v>
      </c>
      <c r="F1762" t="s">
        <v>65</v>
      </c>
      <c r="G1762" s="2">
        <v>72</v>
      </c>
      <c r="H1762" t="s">
        <v>20</v>
      </c>
      <c r="I1762" t="s">
        <v>32</v>
      </c>
      <c r="J1762" t="s">
        <v>20</v>
      </c>
      <c r="K1762" t="s">
        <v>21</v>
      </c>
      <c r="L1762" t="s">
        <v>24</v>
      </c>
      <c r="M1762" t="s">
        <v>21</v>
      </c>
      <c r="N1762" t="s">
        <v>43</v>
      </c>
      <c r="O1762" s="1">
        <v>62.01</v>
      </c>
      <c r="P1762" s="1">
        <v>4343.18</v>
      </c>
      <c r="Q1762">
        <v>3</v>
      </c>
      <c r="R1762" t="s">
        <v>21</v>
      </c>
      <c r="S1762" t="str">
        <f>IF(ChurnData[[#This Row],[MonthlyCharges]]&lt;=30,"1. Up to 30",IF(ChurnData[[#This Row],[MonthlyCharges]]&lt;=50,"2. 31-50",IF(ChurnData[[#This Row],[MonthlyCharges]]&lt;=70,"3. 51-70",IF(ChurnData[[#This Row],[MonthlyCharges]]&lt;=90,"4. 71-90","5. Over 90"))))</f>
        <v>3. 51-70</v>
      </c>
      <c r="T1762" t="str">
        <f>IF(AND(ChurnData[[#This Row],[Contract]]="Month-to-month",ChurnData[[#This Row],[InternetService]]="Fiber optic",ChurnData[[#This Row],[TenureMonths]]&lt;=11),"High-risk","Other")</f>
        <v>Other</v>
      </c>
      <c r="U1762" t="str">
        <f>IF(ChurnData[[#This Row],[TenureMonths]]&lt;=11,"0-11",IF(ChurnData[[#This Row],[TenureMonths]]&lt;=23,"12-23",IF(ChurnData[[#This Row],[TenureMonths]]&lt;=35,"24-35",IF(ChurnData[[#This Row],[TenureMonths]]&lt;=47,"36-47",IF(ChurnData[[#This Row],[TenureMonths]]&lt;=59,"48-59","60-72")))))</f>
        <v>60-72</v>
      </c>
      <c r="V1762">
        <f>IF(ChurnData[[#This Row],[Churn]]="Yes",1,0)</f>
        <v>0</v>
      </c>
    </row>
    <row r="1763" spans="1:22" x14ac:dyDescent="0.35">
      <c r="A1763" t="s">
        <v>1812</v>
      </c>
      <c r="B1763" t="s">
        <v>19</v>
      </c>
      <c r="C1763">
        <v>0</v>
      </c>
      <c r="D1763" t="s">
        <v>20</v>
      </c>
      <c r="E1763" t="s">
        <v>21</v>
      </c>
      <c r="F1763" t="s">
        <v>56</v>
      </c>
      <c r="G1763" s="2">
        <v>60</v>
      </c>
      <c r="H1763" t="s">
        <v>20</v>
      </c>
      <c r="I1763" t="s">
        <v>23</v>
      </c>
      <c r="J1763" t="s">
        <v>21</v>
      </c>
      <c r="K1763" t="s">
        <v>20</v>
      </c>
      <c r="L1763" t="s">
        <v>24</v>
      </c>
      <c r="M1763" t="s">
        <v>21</v>
      </c>
      <c r="N1763" t="s">
        <v>34</v>
      </c>
      <c r="O1763" s="1">
        <v>102.95</v>
      </c>
      <c r="P1763" s="1">
        <v>6060.81</v>
      </c>
      <c r="Q1763">
        <v>0</v>
      </c>
      <c r="R1763" t="s">
        <v>21</v>
      </c>
      <c r="S1763" t="str">
        <f>IF(ChurnData[[#This Row],[MonthlyCharges]]&lt;=30,"1. Up to 30",IF(ChurnData[[#This Row],[MonthlyCharges]]&lt;=50,"2. 31-50",IF(ChurnData[[#This Row],[MonthlyCharges]]&lt;=70,"3. 51-70",IF(ChurnData[[#This Row],[MonthlyCharges]]&lt;=90,"4. 71-90","5. Over 90"))))</f>
        <v>5. Over 90</v>
      </c>
      <c r="T1763" t="str">
        <f>IF(AND(ChurnData[[#This Row],[Contract]]="Month-to-month",ChurnData[[#This Row],[InternetService]]="Fiber optic",ChurnData[[#This Row],[TenureMonths]]&lt;=11),"High-risk","Other")</f>
        <v>Other</v>
      </c>
      <c r="U1763" t="str">
        <f>IF(ChurnData[[#This Row],[TenureMonths]]&lt;=11,"0-11",IF(ChurnData[[#This Row],[TenureMonths]]&lt;=23,"12-23",IF(ChurnData[[#This Row],[TenureMonths]]&lt;=35,"24-35",IF(ChurnData[[#This Row],[TenureMonths]]&lt;=47,"36-47",IF(ChurnData[[#This Row],[TenureMonths]]&lt;=59,"48-59","60-72")))))</f>
        <v>60-72</v>
      </c>
      <c r="V1763">
        <f>IF(ChurnData[[#This Row],[Churn]]="Yes",1,0)</f>
        <v>0</v>
      </c>
    </row>
    <row r="1764" spans="1:22" x14ac:dyDescent="0.35">
      <c r="A1764" t="s">
        <v>1813</v>
      </c>
      <c r="B1764" t="s">
        <v>19</v>
      </c>
      <c r="C1764">
        <v>0</v>
      </c>
      <c r="D1764" t="s">
        <v>20</v>
      </c>
      <c r="E1764" t="s">
        <v>20</v>
      </c>
      <c r="F1764" t="s">
        <v>56</v>
      </c>
      <c r="G1764" s="2">
        <v>15</v>
      </c>
      <c r="H1764" t="s">
        <v>20</v>
      </c>
      <c r="I1764" t="s">
        <v>23</v>
      </c>
      <c r="J1764" t="s">
        <v>20</v>
      </c>
      <c r="K1764" t="s">
        <v>21</v>
      </c>
      <c r="L1764" t="s">
        <v>29</v>
      </c>
      <c r="M1764" t="s">
        <v>20</v>
      </c>
      <c r="N1764" t="s">
        <v>25</v>
      </c>
      <c r="O1764" s="1">
        <v>90.21</v>
      </c>
      <c r="P1764" s="1">
        <v>1369.58</v>
      </c>
      <c r="Q1764">
        <v>6</v>
      </c>
      <c r="R1764" t="s">
        <v>20</v>
      </c>
      <c r="S1764" t="str">
        <f>IF(ChurnData[[#This Row],[MonthlyCharges]]&lt;=30,"1. Up to 30",IF(ChurnData[[#This Row],[MonthlyCharges]]&lt;=50,"2. 31-50",IF(ChurnData[[#This Row],[MonthlyCharges]]&lt;=70,"3. 51-70",IF(ChurnData[[#This Row],[MonthlyCharges]]&lt;=90,"4. 71-90","5. Over 90"))))</f>
        <v>5. Over 90</v>
      </c>
      <c r="T1764" t="str">
        <f>IF(AND(ChurnData[[#This Row],[Contract]]="Month-to-month",ChurnData[[#This Row],[InternetService]]="Fiber optic",ChurnData[[#This Row],[TenureMonths]]&lt;=11),"High-risk","Other")</f>
        <v>Other</v>
      </c>
      <c r="U1764" t="str">
        <f>IF(ChurnData[[#This Row],[TenureMonths]]&lt;=11,"0-11",IF(ChurnData[[#This Row],[TenureMonths]]&lt;=23,"12-23",IF(ChurnData[[#This Row],[TenureMonths]]&lt;=35,"24-35",IF(ChurnData[[#This Row],[TenureMonths]]&lt;=47,"36-47",IF(ChurnData[[#This Row],[TenureMonths]]&lt;=59,"48-59","60-72")))))</f>
        <v>12-23</v>
      </c>
      <c r="V1764">
        <f>IF(ChurnData[[#This Row],[Churn]]="Yes",1,0)</f>
        <v>1</v>
      </c>
    </row>
    <row r="1765" spans="1:22" x14ac:dyDescent="0.35">
      <c r="A1765" t="s">
        <v>1814</v>
      </c>
      <c r="B1765" t="s">
        <v>19</v>
      </c>
      <c r="C1765">
        <v>1</v>
      </c>
      <c r="D1765" t="s">
        <v>20</v>
      </c>
      <c r="E1765" t="s">
        <v>21</v>
      </c>
      <c r="F1765" t="s">
        <v>47</v>
      </c>
      <c r="G1765" s="2">
        <v>60</v>
      </c>
      <c r="H1765" t="s">
        <v>20</v>
      </c>
      <c r="I1765" t="s">
        <v>23</v>
      </c>
      <c r="J1765" t="s">
        <v>21</v>
      </c>
      <c r="K1765" t="s">
        <v>21</v>
      </c>
      <c r="L1765" t="s">
        <v>24</v>
      </c>
      <c r="M1765" t="s">
        <v>21</v>
      </c>
      <c r="N1765" t="s">
        <v>30</v>
      </c>
      <c r="O1765" s="1">
        <v>82.55</v>
      </c>
      <c r="P1765" s="1">
        <v>4935.72</v>
      </c>
      <c r="Q1765">
        <v>0</v>
      </c>
      <c r="R1765" t="s">
        <v>21</v>
      </c>
      <c r="S1765" t="str">
        <f>IF(ChurnData[[#This Row],[MonthlyCharges]]&lt;=30,"1. Up to 30",IF(ChurnData[[#This Row],[MonthlyCharges]]&lt;=50,"2. 31-50",IF(ChurnData[[#This Row],[MonthlyCharges]]&lt;=70,"3. 51-70",IF(ChurnData[[#This Row],[MonthlyCharges]]&lt;=90,"4. 71-90","5. Over 90"))))</f>
        <v>4. 71-90</v>
      </c>
      <c r="T1765" t="str">
        <f>IF(AND(ChurnData[[#This Row],[Contract]]="Month-to-month",ChurnData[[#This Row],[InternetService]]="Fiber optic",ChurnData[[#This Row],[TenureMonths]]&lt;=11),"High-risk","Other")</f>
        <v>Other</v>
      </c>
      <c r="U1765" t="str">
        <f>IF(ChurnData[[#This Row],[TenureMonths]]&lt;=11,"0-11",IF(ChurnData[[#This Row],[TenureMonths]]&lt;=23,"12-23",IF(ChurnData[[#This Row],[TenureMonths]]&lt;=35,"24-35",IF(ChurnData[[#This Row],[TenureMonths]]&lt;=47,"36-47",IF(ChurnData[[#This Row],[TenureMonths]]&lt;=59,"48-59","60-72")))))</f>
        <v>60-72</v>
      </c>
      <c r="V1765">
        <f>IF(ChurnData[[#This Row],[Churn]]="Yes",1,0)</f>
        <v>0</v>
      </c>
    </row>
    <row r="1766" spans="1:22" x14ac:dyDescent="0.35">
      <c r="A1766" t="s">
        <v>1815</v>
      </c>
      <c r="B1766" t="s">
        <v>36</v>
      </c>
      <c r="C1766">
        <v>0</v>
      </c>
      <c r="D1766" t="s">
        <v>20</v>
      </c>
      <c r="E1766" t="s">
        <v>21</v>
      </c>
      <c r="F1766" t="s">
        <v>75</v>
      </c>
      <c r="G1766" s="2">
        <v>28</v>
      </c>
      <c r="H1766" t="s">
        <v>20</v>
      </c>
      <c r="I1766" t="s">
        <v>21</v>
      </c>
      <c r="J1766" t="s">
        <v>28</v>
      </c>
      <c r="K1766" t="s">
        <v>28</v>
      </c>
      <c r="L1766" t="s">
        <v>29</v>
      </c>
      <c r="M1766" t="s">
        <v>21</v>
      </c>
      <c r="N1766" t="s">
        <v>25</v>
      </c>
      <c r="O1766" s="1">
        <v>37.020000000000003</v>
      </c>
      <c r="P1766" s="1">
        <v>1006.99</v>
      </c>
      <c r="Q1766">
        <v>0</v>
      </c>
      <c r="R1766" t="s">
        <v>21</v>
      </c>
      <c r="S1766" t="str">
        <f>IF(ChurnData[[#This Row],[MonthlyCharges]]&lt;=30,"1. Up to 30",IF(ChurnData[[#This Row],[MonthlyCharges]]&lt;=50,"2. 31-50",IF(ChurnData[[#This Row],[MonthlyCharges]]&lt;=70,"3. 51-70",IF(ChurnData[[#This Row],[MonthlyCharges]]&lt;=90,"4. 71-90","5. Over 90"))))</f>
        <v>2. 31-50</v>
      </c>
      <c r="T1766" t="str">
        <f>IF(AND(ChurnData[[#This Row],[Contract]]="Month-to-month",ChurnData[[#This Row],[InternetService]]="Fiber optic",ChurnData[[#This Row],[TenureMonths]]&lt;=11),"High-risk","Other")</f>
        <v>Other</v>
      </c>
      <c r="U1766" t="str">
        <f>IF(ChurnData[[#This Row],[TenureMonths]]&lt;=11,"0-11",IF(ChurnData[[#This Row],[TenureMonths]]&lt;=23,"12-23",IF(ChurnData[[#This Row],[TenureMonths]]&lt;=35,"24-35",IF(ChurnData[[#This Row],[TenureMonths]]&lt;=47,"36-47",IF(ChurnData[[#This Row],[TenureMonths]]&lt;=59,"48-59","60-72")))))</f>
        <v>24-35</v>
      </c>
      <c r="V1766">
        <f>IF(ChurnData[[#This Row],[Churn]]="Yes",1,0)</f>
        <v>0</v>
      </c>
    </row>
    <row r="1767" spans="1:22" x14ac:dyDescent="0.35">
      <c r="A1767" t="s">
        <v>1816</v>
      </c>
      <c r="B1767" t="s">
        <v>19</v>
      </c>
      <c r="C1767">
        <v>0</v>
      </c>
      <c r="D1767" t="s">
        <v>21</v>
      </c>
      <c r="E1767" t="s">
        <v>21</v>
      </c>
      <c r="F1767" t="s">
        <v>45</v>
      </c>
      <c r="G1767" s="2">
        <v>18</v>
      </c>
      <c r="H1767" t="s">
        <v>20</v>
      </c>
      <c r="I1767" t="s">
        <v>23</v>
      </c>
      <c r="J1767" t="s">
        <v>21</v>
      </c>
      <c r="K1767" t="s">
        <v>20</v>
      </c>
      <c r="L1767" t="s">
        <v>33</v>
      </c>
      <c r="M1767" t="s">
        <v>20</v>
      </c>
      <c r="N1767" t="s">
        <v>34</v>
      </c>
      <c r="O1767" s="1">
        <v>84.46</v>
      </c>
      <c r="P1767" s="1">
        <v>1516.4</v>
      </c>
      <c r="Q1767">
        <v>3</v>
      </c>
      <c r="R1767" t="s">
        <v>20</v>
      </c>
      <c r="S1767" t="str">
        <f>IF(ChurnData[[#This Row],[MonthlyCharges]]&lt;=30,"1. Up to 30",IF(ChurnData[[#This Row],[MonthlyCharges]]&lt;=50,"2. 31-50",IF(ChurnData[[#This Row],[MonthlyCharges]]&lt;=70,"3. 51-70",IF(ChurnData[[#This Row],[MonthlyCharges]]&lt;=90,"4. 71-90","5. Over 90"))))</f>
        <v>4. 71-90</v>
      </c>
      <c r="T1767" t="str">
        <f>IF(AND(ChurnData[[#This Row],[Contract]]="Month-to-month",ChurnData[[#This Row],[InternetService]]="Fiber optic",ChurnData[[#This Row],[TenureMonths]]&lt;=11),"High-risk","Other")</f>
        <v>Other</v>
      </c>
      <c r="U1767" t="str">
        <f>IF(ChurnData[[#This Row],[TenureMonths]]&lt;=11,"0-11",IF(ChurnData[[#This Row],[TenureMonths]]&lt;=23,"12-23",IF(ChurnData[[#This Row],[TenureMonths]]&lt;=35,"24-35",IF(ChurnData[[#This Row],[TenureMonths]]&lt;=47,"36-47",IF(ChurnData[[#This Row],[TenureMonths]]&lt;=59,"48-59","60-72")))))</f>
        <v>12-23</v>
      </c>
      <c r="V1767">
        <f>IF(ChurnData[[#This Row],[Churn]]="Yes",1,0)</f>
        <v>1</v>
      </c>
    </row>
    <row r="1768" spans="1:22" x14ac:dyDescent="0.35">
      <c r="A1768" t="s">
        <v>1817</v>
      </c>
      <c r="B1768" t="s">
        <v>36</v>
      </c>
      <c r="C1768">
        <v>0</v>
      </c>
      <c r="D1768" t="s">
        <v>20</v>
      </c>
      <c r="E1768" t="s">
        <v>20</v>
      </c>
      <c r="F1768" t="s">
        <v>58</v>
      </c>
      <c r="G1768" s="2">
        <v>24</v>
      </c>
      <c r="H1768" t="s">
        <v>20</v>
      </c>
      <c r="I1768" t="s">
        <v>21</v>
      </c>
      <c r="J1768" t="s">
        <v>28</v>
      </c>
      <c r="K1768" t="s">
        <v>28</v>
      </c>
      <c r="L1768" t="s">
        <v>29</v>
      </c>
      <c r="M1768" t="s">
        <v>21</v>
      </c>
      <c r="N1768" t="s">
        <v>34</v>
      </c>
      <c r="O1768" s="1">
        <v>30.32</v>
      </c>
      <c r="P1768" s="1">
        <v>741.01</v>
      </c>
      <c r="Q1768">
        <v>0</v>
      </c>
      <c r="R1768" t="s">
        <v>21</v>
      </c>
      <c r="S1768" t="str">
        <f>IF(ChurnData[[#This Row],[MonthlyCharges]]&lt;=30,"1. Up to 30",IF(ChurnData[[#This Row],[MonthlyCharges]]&lt;=50,"2. 31-50",IF(ChurnData[[#This Row],[MonthlyCharges]]&lt;=70,"3. 51-70",IF(ChurnData[[#This Row],[MonthlyCharges]]&lt;=90,"4. 71-90","5. Over 90"))))</f>
        <v>2. 31-50</v>
      </c>
      <c r="T1768" t="str">
        <f>IF(AND(ChurnData[[#This Row],[Contract]]="Month-to-month",ChurnData[[#This Row],[InternetService]]="Fiber optic",ChurnData[[#This Row],[TenureMonths]]&lt;=11),"High-risk","Other")</f>
        <v>Other</v>
      </c>
      <c r="U1768" t="str">
        <f>IF(ChurnData[[#This Row],[TenureMonths]]&lt;=11,"0-11",IF(ChurnData[[#This Row],[TenureMonths]]&lt;=23,"12-23",IF(ChurnData[[#This Row],[TenureMonths]]&lt;=35,"24-35",IF(ChurnData[[#This Row],[TenureMonths]]&lt;=47,"36-47",IF(ChurnData[[#This Row],[TenureMonths]]&lt;=59,"48-59","60-72")))))</f>
        <v>24-35</v>
      </c>
      <c r="V1768">
        <f>IF(ChurnData[[#This Row],[Churn]]="Yes",1,0)</f>
        <v>0</v>
      </c>
    </row>
    <row r="1769" spans="1:22" x14ac:dyDescent="0.35">
      <c r="A1769" t="s">
        <v>1818</v>
      </c>
      <c r="B1769" t="s">
        <v>36</v>
      </c>
      <c r="C1769">
        <v>0</v>
      </c>
      <c r="D1769" t="s">
        <v>21</v>
      </c>
      <c r="E1769" t="s">
        <v>21</v>
      </c>
      <c r="F1769" t="s">
        <v>56</v>
      </c>
      <c r="G1769" s="2">
        <v>24</v>
      </c>
      <c r="H1769" t="s">
        <v>20</v>
      </c>
      <c r="I1769" t="s">
        <v>23</v>
      </c>
      <c r="J1769" t="s">
        <v>21</v>
      </c>
      <c r="K1769" t="s">
        <v>21</v>
      </c>
      <c r="L1769" t="s">
        <v>33</v>
      </c>
      <c r="M1769" t="s">
        <v>21</v>
      </c>
      <c r="N1769" t="s">
        <v>25</v>
      </c>
      <c r="O1769" s="1">
        <v>87.62</v>
      </c>
      <c r="P1769" s="1">
        <v>2091.31</v>
      </c>
      <c r="Q1769">
        <v>4</v>
      </c>
      <c r="R1769" t="s">
        <v>20</v>
      </c>
      <c r="S1769" t="str">
        <f>IF(ChurnData[[#This Row],[MonthlyCharges]]&lt;=30,"1. Up to 30",IF(ChurnData[[#This Row],[MonthlyCharges]]&lt;=50,"2. 31-50",IF(ChurnData[[#This Row],[MonthlyCharges]]&lt;=70,"3. 51-70",IF(ChurnData[[#This Row],[MonthlyCharges]]&lt;=90,"4. 71-90","5. Over 90"))))</f>
        <v>4. 71-90</v>
      </c>
      <c r="T1769" t="str">
        <f>IF(AND(ChurnData[[#This Row],[Contract]]="Month-to-month",ChurnData[[#This Row],[InternetService]]="Fiber optic",ChurnData[[#This Row],[TenureMonths]]&lt;=11),"High-risk","Other")</f>
        <v>Other</v>
      </c>
      <c r="U1769" t="str">
        <f>IF(ChurnData[[#This Row],[TenureMonths]]&lt;=11,"0-11",IF(ChurnData[[#This Row],[TenureMonths]]&lt;=23,"12-23",IF(ChurnData[[#This Row],[TenureMonths]]&lt;=35,"24-35",IF(ChurnData[[#This Row],[TenureMonths]]&lt;=47,"36-47",IF(ChurnData[[#This Row],[TenureMonths]]&lt;=59,"48-59","60-72")))))</f>
        <v>24-35</v>
      </c>
      <c r="V1769">
        <f>IF(ChurnData[[#This Row],[Churn]]="Yes",1,0)</f>
        <v>1</v>
      </c>
    </row>
    <row r="1770" spans="1:22" x14ac:dyDescent="0.35">
      <c r="A1770" t="s">
        <v>1819</v>
      </c>
      <c r="B1770" t="s">
        <v>19</v>
      </c>
      <c r="C1770">
        <v>0</v>
      </c>
      <c r="D1770" t="s">
        <v>20</v>
      </c>
      <c r="E1770" t="s">
        <v>21</v>
      </c>
      <c r="F1770" t="s">
        <v>45</v>
      </c>
      <c r="G1770" s="2">
        <v>72</v>
      </c>
      <c r="H1770" t="s">
        <v>20</v>
      </c>
      <c r="I1770" t="s">
        <v>21</v>
      </c>
      <c r="J1770" t="s">
        <v>28</v>
      </c>
      <c r="K1770" t="s">
        <v>28</v>
      </c>
      <c r="L1770" t="s">
        <v>24</v>
      </c>
      <c r="M1770" t="s">
        <v>21</v>
      </c>
      <c r="N1770" t="s">
        <v>25</v>
      </c>
      <c r="O1770" s="1">
        <v>23.07</v>
      </c>
      <c r="P1770" s="1">
        <v>1631.06</v>
      </c>
      <c r="Q1770">
        <v>1</v>
      </c>
      <c r="R1770" t="s">
        <v>21</v>
      </c>
      <c r="S1770" t="str">
        <f>IF(ChurnData[[#This Row],[MonthlyCharges]]&lt;=30,"1. Up to 30",IF(ChurnData[[#This Row],[MonthlyCharges]]&lt;=50,"2. 31-50",IF(ChurnData[[#This Row],[MonthlyCharges]]&lt;=70,"3. 51-70",IF(ChurnData[[#This Row],[MonthlyCharges]]&lt;=90,"4. 71-90","5. Over 90"))))</f>
        <v>1. Up to 30</v>
      </c>
      <c r="T1770" t="str">
        <f>IF(AND(ChurnData[[#This Row],[Contract]]="Month-to-month",ChurnData[[#This Row],[InternetService]]="Fiber optic",ChurnData[[#This Row],[TenureMonths]]&lt;=11),"High-risk","Other")</f>
        <v>Other</v>
      </c>
      <c r="U1770" t="str">
        <f>IF(ChurnData[[#This Row],[TenureMonths]]&lt;=11,"0-11",IF(ChurnData[[#This Row],[TenureMonths]]&lt;=23,"12-23",IF(ChurnData[[#This Row],[TenureMonths]]&lt;=35,"24-35",IF(ChurnData[[#This Row],[TenureMonths]]&lt;=47,"36-47",IF(ChurnData[[#This Row],[TenureMonths]]&lt;=59,"48-59","60-72")))))</f>
        <v>60-72</v>
      </c>
      <c r="V1770">
        <f>IF(ChurnData[[#This Row],[Churn]]="Yes",1,0)</f>
        <v>0</v>
      </c>
    </row>
    <row r="1771" spans="1:22" x14ac:dyDescent="0.35">
      <c r="A1771" t="s">
        <v>1820</v>
      </c>
      <c r="B1771" t="s">
        <v>36</v>
      </c>
      <c r="C1771">
        <v>0</v>
      </c>
      <c r="D1771" t="s">
        <v>20</v>
      </c>
      <c r="E1771" t="s">
        <v>20</v>
      </c>
      <c r="F1771" t="s">
        <v>22</v>
      </c>
      <c r="G1771" s="2">
        <v>22</v>
      </c>
      <c r="H1771" t="s">
        <v>20</v>
      </c>
      <c r="I1771" t="s">
        <v>23</v>
      </c>
      <c r="J1771" t="s">
        <v>21</v>
      </c>
      <c r="K1771" t="s">
        <v>21</v>
      </c>
      <c r="L1771" t="s">
        <v>33</v>
      </c>
      <c r="M1771" t="s">
        <v>21</v>
      </c>
      <c r="N1771" t="s">
        <v>30</v>
      </c>
      <c r="O1771" s="1">
        <v>79.989999999999995</v>
      </c>
      <c r="P1771" s="1">
        <v>1735.08</v>
      </c>
      <c r="Q1771">
        <v>3</v>
      </c>
      <c r="R1771" t="s">
        <v>21</v>
      </c>
      <c r="S1771" t="str">
        <f>IF(ChurnData[[#This Row],[MonthlyCharges]]&lt;=30,"1. Up to 30",IF(ChurnData[[#This Row],[MonthlyCharges]]&lt;=50,"2. 31-50",IF(ChurnData[[#This Row],[MonthlyCharges]]&lt;=70,"3. 51-70",IF(ChurnData[[#This Row],[MonthlyCharges]]&lt;=90,"4. 71-90","5. Over 90"))))</f>
        <v>4. 71-90</v>
      </c>
      <c r="T1771" t="str">
        <f>IF(AND(ChurnData[[#This Row],[Contract]]="Month-to-month",ChurnData[[#This Row],[InternetService]]="Fiber optic",ChurnData[[#This Row],[TenureMonths]]&lt;=11),"High-risk","Other")</f>
        <v>Other</v>
      </c>
      <c r="U1771" t="str">
        <f>IF(ChurnData[[#This Row],[TenureMonths]]&lt;=11,"0-11",IF(ChurnData[[#This Row],[TenureMonths]]&lt;=23,"12-23",IF(ChurnData[[#This Row],[TenureMonths]]&lt;=35,"24-35",IF(ChurnData[[#This Row],[TenureMonths]]&lt;=47,"36-47",IF(ChurnData[[#This Row],[TenureMonths]]&lt;=59,"48-59","60-72")))))</f>
        <v>12-23</v>
      </c>
      <c r="V1771">
        <f>IF(ChurnData[[#This Row],[Churn]]="Yes",1,0)</f>
        <v>0</v>
      </c>
    </row>
    <row r="1772" spans="1:22" x14ac:dyDescent="0.35">
      <c r="A1772" t="s">
        <v>1821</v>
      </c>
      <c r="B1772" t="s">
        <v>19</v>
      </c>
      <c r="C1772">
        <v>0</v>
      </c>
      <c r="D1772" t="s">
        <v>21</v>
      </c>
      <c r="E1772" t="s">
        <v>21</v>
      </c>
      <c r="F1772" t="s">
        <v>39</v>
      </c>
      <c r="G1772" s="2">
        <v>19</v>
      </c>
      <c r="H1772" t="s">
        <v>20</v>
      </c>
      <c r="I1772" t="s">
        <v>23</v>
      </c>
      <c r="J1772" t="s">
        <v>21</v>
      </c>
      <c r="K1772" t="s">
        <v>20</v>
      </c>
      <c r="L1772" t="s">
        <v>33</v>
      </c>
      <c r="M1772" t="s">
        <v>20</v>
      </c>
      <c r="N1772" t="s">
        <v>34</v>
      </c>
      <c r="O1772" s="1">
        <v>83.55</v>
      </c>
      <c r="P1772" s="1">
        <v>1584.35</v>
      </c>
      <c r="Q1772">
        <v>0</v>
      </c>
      <c r="R1772" t="s">
        <v>21</v>
      </c>
      <c r="S1772" t="str">
        <f>IF(ChurnData[[#This Row],[MonthlyCharges]]&lt;=30,"1. Up to 30",IF(ChurnData[[#This Row],[MonthlyCharges]]&lt;=50,"2. 31-50",IF(ChurnData[[#This Row],[MonthlyCharges]]&lt;=70,"3. 51-70",IF(ChurnData[[#This Row],[MonthlyCharges]]&lt;=90,"4. 71-90","5. Over 90"))))</f>
        <v>4. 71-90</v>
      </c>
      <c r="T1772" t="str">
        <f>IF(AND(ChurnData[[#This Row],[Contract]]="Month-to-month",ChurnData[[#This Row],[InternetService]]="Fiber optic",ChurnData[[#This Row],[TenureMonths]]&lt;=11),"High-risk","Other")</f>
        <v>Other</v>
      </c>
      <c r="U1772" t="str">
        <f>IF(ChurnData[[#This Row],[TenureMonths]]&lt;=11,"0-11",IF(ChurnData[[#This Row],[TenureMonths]]&lt;=23,"12-23",IF(ChurnData[[#This Row],[TenureMonths]]&lt;=35,"24-35",IF(ChurnData[[#This Row],[TenureMonths]]&lt;=47,"36-47",IF(ChurnData[[#This Row],[TenureMonths]]&lt;=59,"48-59","60-72")))))</f>
        <v>12-23</v>
      </c>
      <c r="V1772">
        <f>IF(ChurnData[[#This Row],[Churn]]="Yes",1,0)</f>
        <v>0</v>
      </c>
    </row>
    <row r="1773" spans="1:22" x14ac:dyDescent="0.35">
      <c r="A1773" t="s">
        <v>1822</v>
      </c>
      <c r="B1773" t="s">
        <v>36</v>
      </c>
      <c r="C1773">
        <v>0</v>
      </c>
      <c r="D1773" t="s">
        <v>21</v>
      </c>
      <c r="E1773" t="s">
        <v>21</v>
      </c>
      <c r="F1773" t="s">
        <v>41</v>
      </c>
      <c r="G1773" s="2">
        <v>19</v>
      </c>
      <c r="H1773" t="s">
        <v>20</v>
      </c>
      <c r="I1773" t="s">
        <v>23</v>
      </c>
      <c r="J1773" t="s">
        <v>21</v>
      </c>
      <c r="K1773" t="s">
        <v>21</v>
      </c>
      <c r="L1773" t="s">
        <v>29</v>
      </c>
      <c r="M1773" t="s">
        <v>20</v>
      </c>
      <c r="N1773" t="s">
        <v>30</v>
      </c>
      <c r="O1773" s="1">
        <v>79.45</v>
      </c>
      <c r="P1773" s="1">
        <v>1464.8</v>
      </c>
      <c r="Q1773">
        <v>3</v>
      </c>
      <c r="R1773" t="s">
        <v>20</v>
      </c>
      <c r="S1773" t="str">
        <f>IF(ChurnData[[#This Row],[MonthlyCharges]]&lt;=30,"1. Up to 30",IF(ChurnData[[#This Row],[MonthlyCharges]]&lt;=50,"2. 31-50",IF(ChurnData[[#This Row],[MonthlyCharges]]&lt;=70,"3. 51-70",IF(ChurnData[[#This Row],[MonthlyCharges]]&lt;=90,"4. 71-90","5. Over 90"))))</f>
        <v>4. 71-90</v>
      </c>
      <c r="T1773" t="str">
        <f>IF(AND(ChurnData[[#This Row],[Contract]]="Month-to-month",ChurnData[[#This Row],[InternetService]]="Fiber optic",ChurnData[[#This Row],[TenureMonths]]&lt;=11),"High-risk","Other")</f>
        <v>Other</v>
      </c>
      <c r="U1773" t="str">
        <f>IF(ChurnData[[#This Row],[TenureMonths]]&lt;=11,"0-11",IF(ChurnData[[#This Row],[TenureMonths]]&lt;=23,"12-23",IF(ChurnData[[#This Row],[TenureMonths]]&lt;=35,"24-35",IF(ChurnData[[#This Row],[TenureMonths]]&lt;=47,"36-47",IF(ChurnData[[#This Row],[TenureMonths]]&lt;=59,"48-59","60-72")))))</f>
        <v>12-23</v>
      </c>
      <c r="V1773">
        <f>IF(ChurnData[[#This Row],[Churn]]="Yes",1,0)</f>
        <v>1</v>
      </c>
    </row>
    <row r="1774" spans="1:22" x14ac:dyDescent="0.35">
      <c r="A1774" t="s">
        <v>1823</v>
      </c>
      <c r="B1774" t="s">
        <v>19</v>
      </c>
      <c r="C1774">
        <v>1</v>
      </c>
      <c r="D1774" t="s">
        <v>20</v>
      </c>
      <c r="E1774" t="s">
        <v>21</v>
      </c>
      <c r="F1774" t="s">
        <v>27</v>
      </c>
      <c r="G1774" s="2">
        <v>37</v>
      </c>
      <c r="H1774" t="s">
        <v>20</v>
      </c>
      <c r="I1774" t="s">
        <v>23</v>
      </c>
      <c r="J1774" t="s">
        <v>20</v>
      </c>
      <c r="K1774" t="s">
        <v>21</v>
      </c>
      <c r="L1774" t="s">
        <v>29</v>
      </c>
      <c r="M1774" t="s">
        <v>20</v>
      </c>
      <c r="N1774" t="s">
        <v>30</v>
      </c>
      <c r="O1774" s="1">
        <v>98.35</v>
      </c>
      <c r="P1774" s="1">
        <v>3668.39</v>
      </c>
      <c r="Q1774">
        <v>3</v>
      </c>
      <c r="R1774" t="s">
        <v>21</v>
      </c>
      <c r="S1774" t="str">
        <f>IF(ChurnData[[#This Row],[MonthlyCharges]]&lt;=30,"1. Up to 30",IF(ChurnData[[#This Row],[MonthlyCharges]]&lt;=50,"2. 31-50",IF(ChurnData[[#This Row],[MonthlyCharges]]&lt;=70,"3. 51-70",IF(ChurnData[[#This Row],[MonthlyCharges]]&lt;=90,"4. 71-90","5. Over 90"))))</f>
        <v>5. Over 90</v>
      </c>
      <c r="T1774" t="str">
        <f>IF(AND(ChurnData[[#This Row],[Contract]]="Month-to-month",ChurnData[[#This Row],[InternetService]]="Fiber optic",ChurnData[[#This Row],[TenureMonths]]&lt;=11),"High-risk","Other")</f>
        <v>Other</v>
      </c>
      <c r="U1774" t="str">
        <f>IF(ChurnData[[#This Row],[TenureMonths]]&lt;=11,"0-11",IF(ChurnData[[#This Row],[TenureMonths]]&lt;=23,"12-23",IF(ChurnData[[#This Row],[TenureMonths]]&lt;=35,"24-35",IF(ChurnData[[#This Row],[TenureMonths]]&lt;=47,"36-47",IF(ChurnData[[#This Row],[TenureMonths]]&lt;=59,"48-59","60-72")))))</f>
        <v>36-47</v>
      </c>
      <c r="V1774">
        <f>IF(ChurnData[[#This Row],[Churn]]="Yes",1,0)</f>
        <v>0</v>
      </c>
    </row>
    <row r="1775" spans="1:22" x14ac:dyDescent="0.35">
      <c r="A1775" t="s">
        <v>1824</v>
      </c>
      <c r="B1775" t="s">
        <v>36</v>
      </c>
      <c r="C1775">
        <v>0</v>
      </c>
      <c r="D1775" t="s">
        <v>21</v>
      </c>
      <c r="E1775" t="s">
        <v>21</v>
      </c>
      <c r="F1775" t="s">
        <v>75</v>
      </c>
      <c r="G1775" s="2">
        <v>39</v>
      </c>
      <c r="H1775" t="s">
        <v>21</v>
      </c>
      <c r="I1775" t="s">
        <v>32</v>
      </c>
      <c r="J1775" t="s">
        <v>20</v>
      </c>
      <c r="K1775" t="s">
        <v>21</v>
      </c>
      <c r="L1775" t="s">
        <v>29</v>
      </c>
      <c r="M1775" t="s">
        <v>20</v>
      </c>
      <c r="N1775" t="s">
        <v>34</v>
      </c>
      <c r="O1775" s="1">
        <v>45.07</v>
      </c>
      <c r="P1775" s="1">
        <v>1761.07</v>
      </c>
      <c r="Q1775">
        <v>1</v>
      </c>
      <c r="R1775" t="s">
        <v>21</v>
      </c>
      <c r="S1775" t="str">
        <f>IF(ChurnData[[#This Row],[MonthlyCharges]]&lt;=30,"1. Up to 30",IF(ChurnData[[#This Row],[MonthlyCharges]]&lt;=50,"2. 31-50",IF(ChurnData[[#This Row],[MonthlyCharges]]&lt;=70,"3. 51-70",IF(ChurnData[[#This Row],[MonthlyCharges]]&lt;=90,"4. 71-90","5. Over 90"))))</f>
        <v>2. 31-50</v>
      </c>
      <c r="T1775" t="str">
        <f>IF(AND(ChurnData[[#This Row],[Contract]]="Month-to-month",ChurnData[[#This Row],[InternetService]]="Fiber optic",ChurnData[[#This Row],[TenureMonths]]&lt;=11),"High-risk","Other")</f>
        <v>Other</v>
      </c>
      <c r="U1775" t="str">
        <f>IF(ChurnData[[#This Row],[TenureMonths]]&lt;=11,"0-11",IF(ChurnData[[#This Row],[TenureMonths]]&lt;=23,"12-23",IF(ChurnData[[#This Row],[TenureMonths]]&lt;=35,"24-35",IF(ChurnData[[#This Row],[TenureMonths]]&lt;=47,"36-47",IF(ChurnData[[#This Row],[TenureMonths]]&lt;=59,"48-59","60-72")))))</f>
        <v>36-47</v>
      </c>
      <c r="V1775">
        <f>IF(ChurnData[[#This Row],[Churn]]="Yes",1,0)</f>
        <v>0</v>
      </c>
    </row>
    <row r="1776" spans="1:22" x14ac:dyDescent="0.35">
      <c r="A1776" t="s">
        <v>1825</v>
      </c>
      <c r="B1776" t="s">
        <v>36</v>
      </c>
      <c r="C1776">
        <v>0</v>
      </c>
      <c r="D1776" t="s">
        <v>21</v>
      </c>
      <c r="E1776" t="s">
        <v>21</v>
      </c>
      <c r="F1776" t="s">
        <v>58</v>
      </c>
      <c r="G1776" s="2">
        <v>6</v>
      </c>
      <c r="H1776" t="s">
        <v>21</v>
      </c>
      <c r="I1776" t="s">
        <v>32</v>
      </c>
      <c r="J1776" t="s">
        <v>20</v>
      </c>
      <c r="K1776" t="s">
        <v>21</v>
      </c>
      <c r="L1776" t="s">
        <v>33</v>
      </c>
      <c r="M1776" t="s">
        <v>21</v>
      </c>
      <c r="N1776" t="s">
        <v>43</v>
      </c>
      <c r="O1776" s="1">
        <v>45.92</v>
      </c>
      <c r="P1776" s="1">
        <v>283.56</v>
      </c>
      <c r="Q1776">
        <v>2</v>
      </c>
      <c r="R1776" t="s">
        <v>21</v>
      </c>
      <c r="S1776" t="str">
        <f>IF(ChurnData[[#This Row],[MonthlyCharges]]&lt;=30,"1. Up to 30",IF(ChurnData[[#This Row],[MonthlyCharges]]&lt;=50,"2. 31-50",IF(ChurnData[[#This Row],[MonthlyCharges]]&lt;=70,"3. 51-70",IF(ChurnData[[#This Row],[MonthlyCharges]]&lt;=90,"4. 71-90","5. Over 90"))))</f>
        <v>2. 31-50</v>
      </c>
      <c r="T1776" t="str">
        <f>IF(AND(ChurnData[[#This Row],[Contract]]="Month-to-month",ChurnData[[#This Row],[InternetService]]="Fiber optic",ChurnData[[#This Row],[TenureMonths]]&lt;=11),"High-risk","Other")</f>
        <v>Other</v>
      </c>
      <c r="U1776" t="str">
        <f>IF(ChurnData[[#This Row],[TenureMonths]]&lt;=11,"0-11",IF(ChurnData[[#This Row],[TenureMonths]]&lt;=23,"12-23",IF(ChurnData[[#This Row],[TenureMonths]]&lt;=35,"24-35",IF(ChurnData[[#This Row],[TenureMonths]]&lt;=47,"36-47",IF(ChurnData[[#This Row],[TenureMonths]]&lt;=59,"48-59","60-72")))))</f>
        <v>0-11</v>
      </c>
      <c r="V1776">
        <f>IF(ChurnData[[#This Row],[Churn]]="Yes",1,0)</f>
        <v>0</v>
      </c>
    </row>
    <row r="1777" spans="1:22" x14ac:dyDescent="0.35">
      <c r="A1777" t="s">
        <v>1826</v>
      </c>
      <c r="B1777" t="s">
        <v>19</v>
      </c>
      <c r="C1777">
        <v>0</v>
      </c>
      <c r="D1777" t="s">
        <v>21</v>
      </c>
      <c r="E1777" t="s">
        <v>21</v>
      </c>
      <c r="F1777" t="s">
        <v>39</v>
      </c>
      <c r="G1777" s="2">
        <v>7</v>
      </c>
      <c r="H1777" t="s">
        <v>20</v>
      </c>
      <c r="I1777" t="s">
        <v>32</v>
      </c>
      <c r="J1777" t="s">
        <v>21</v>
      </c>
      <c r="K1777" t="s">
        <v>21</v>
      </c>
      <c r="L1777" t="s">
        <v>33</v>
      </c>
      <c r="M1777" t="s">
        <v>20</v>
      </c>
      <c r="N1777" t="s">
        <v>30</v>
      </c>
      <c r="O1777" s="1">
        <v>54.36</v>
      </c>
      <c r="P1777" s="1">
        <v>388.69</v>
      </c>
      <c r="Q1777">
        <v>0</v>
      </c>
      <c r="R1777" t="s">
        <v>20</v>
      </c>
      <c r="S1777" t="str">
        <f>IF(ChurnData[[#This Row],[MonthlyCharges]]&lt;=30,"1. Up to 30",IF(ChurnData[[#This Row],[MonthlyCharges]]&lt;=50,"2. 31-50",IF(ChurnData[[#This Row],[MonthlyCharges]]&lt;=70,"3. 51-70",IF(ChurnData[[#This Row],[MonthlyCharges]]&lt;=90,"4. 71-90","5. Over 90"))))</f>
        <v>3. 51-70</v>
      </c>
      <c r="T1777" t="str">
        <f>IF(AND(ChurnData[[#This Row],[Contract]]="Month-to-month",ChurnData[[#This Row],[InternetService]]="Fiber optic",ChurnData[[#This Row],[TenureMonths]]&lt;=11),"High-risk","Other")</f>
        <v>Other</v>
      </c>
      <c r="U1777" t="str">
        <f>IF(ChurnData[[#This Row],[TenureMonths]]&lt;=11,"0-11",IF(ChurnData[[#This Row],[TenureMonths]]&lt;=23,"12-23",IF(ChurnData[[#This Row],[TenureMonths]]&lt;=35,"24-35",IF(ChurnData[[#This Row],[TenureMonths]]&lt;=47,"36-47",IF(ChurnData[[#This Row],[TenureMonths]]&lt;=59,"48-59","60-72")))))</f>
        <v>0-11</v>
      </c>
      <c r="V1777">
        <f>IF(ChurnData[[#This Row],[Churn]]="Yes",1,0)</f>
        <v>1</v>
      </c>
    </row>
    <row r="1778" spans="1:22" x14ac:dyDescent="0.35">
      <c r="A1778" t="s">
        <v>1827</v>
      </c>
      <c r="B1778" t="s">
        <v>19</v>
      </c>
      <c r="C1778">
        <v>0</v>
      </c>
      <c r="D1778" t="s">
        <v>21</v>
      </c>
      <c r="E1778" t="s">
        <v>21</v>
      </c>
      <c r="F1778" t="s">
        <v>75</v>
      </c>
      <c r="G1778" s="2">
        <v>30</v>
      </c>
      <c r="H1778" t="s">
        <v>20</v>
      </c>
      <c r="I1778" t="s">
        <v>21</v>
      </c>
      <c r="J1778" t="s">
        <v>28</v>
      </c>
      <c r="K1778" t="s">
        <v>28</v>
      </c>
      <c r="L1778" t="s">
        <v>33</v>
      </c>
      <c r="M1778" t="s">
        <v>21</v>
      </c>
      <c r="N1778" t="s">
        <v>43</v>
      </c>
      <c r="O1778" s="1">
        <v>23.37</v>
      </c>
      <c r="P1778" s="1">
        <v>697.88</v>
      </c>
      <c r="Q1778">
        <v>2</v>
      </c>
      <c r="R1778" t="s">
        <v>21</v>
      </c>
      <c r="S1778" t="str">
        <f>IF(ChurnData[[#This Row],[MonthlyCharges]]&lt;=30,"1. Up to 30",IF(ChurnData[[#This Row],[MonthlyCharges]]&lt;=50,"2. 31-50",IF(ChurnData[[#This Row],[MonthlyCharges]]&lt;=70,"3. 51-70",IF(ChurnData[[#This Row],[MonthlyCharges]]&lt;=90,"4. 71-90","5. Over 90"))))</f>
        <v>1. Up to 30</v>
      </c>
      <c r="T1778" t="str">
        <f>IF(AND(ChurnData[[#This Row],[Contract]]="Month-to-month",ChurnData[[#This Row],[InternetService]]="Fiber optic",ChurnData[[#This Row],[TenureMonths]]&lt;=11),"High-risk","Other")</f>
        <v>Other</v>
      </c>
      <c r="U1778" t="str">
        <f>IF(ChurnData[[#This Row],[TenureMonths]]&lt;=11,"0-11",IF(ChurnData[[#This Row],[TenureMonths]]&lt;=23,"12-23",IF(ChurnData[[#This Row],[TenureMonths]]&lt;=35,"24-35",IF(ChurnData[[#This Row],[TenureMonths]]&lt;=47,"36-47",IF(ChurnData[[#This Row],[TenureMonths]]&lt;=59,"48-59","60-72")))))</f>
        <v>24-35</v>
      </c>
      <c r="V1778">
        <f>IF(ChurnData[[#This Row],[Churn]]="Yes",1,0)</f>
        <v>0</v>
      </c>
    </row>
    <row r="1779" spans="1:22" x14ac:dyDescent="0.35">
      <c r="A1779" t="s">
        <v>1828</v>
      </c>
      <c r="B1779" t="s">
        <v>36</v>
      </c>
      <c r="C1779">
        <v>0</v>
      </c>
      <c r="D1779" t="s">
        <v>20</v>
      </c>
      <c r="E1779" t="s">
        <v>21</v>
      </c>
      <c r="F1779" t="s">
        <v>58</v>
      </c>
      <c r="G1779" s="2">
        <v>46</v>
      </c>
      <c r="H1779" t="s">
        <v>20</v>
      </c>
      <c r="I1779" t="s">
        <v>21</v>
      </c>
      <c r="J1779" t="s">
        <v>28</v>
      </c>
      <c r="K1779" t="s">
        <v>28</v>
      </c>
      <c r="L1779" t="s">
        <v>33</v>
      </c>
      <c r="M1779" t="s">
        <v>20</v>
      </c>
      <c r="N1779" t="s">
        <v>43</v>
      </c>
      <c r="O1779" s="1">
        <v>21.14</v>
      </c>
      <c r="P1779" s="1">
        <v>974.64</v>
      </c>
      <c r="Q1779">
        <v>3</v>
      </c>
      <c r="R1779" t="s">
        <v>21</v>
      </c>
      <c r="S1779" t="str">
        <f>IF(ChurnData[[#This Row],[MonthlyCharges]]&lt;=30,"1. Up to 30",IF(ChurnData[[#This Row],[MonthlyCharges]]&lt;=50,"2. 31-50",IF(ChurnData[[#This Row],[MonthlyCharges]]&lt;=70,"3. 51-70",IF(ChurnData[[#This Row],[MonthlyCharges]]&lt;=90,"4. 71-90","5. Over 90"))))</f>
        <v>1. Up to 30</v>
      </c>
      <c r="T1779" t="str">
        <f>IF(AND(ChurnData[[#This Row],[Contract]]="Month-to-month",ChurnData[[#This Row],[InternetService]]="Fiber optic",ChurnData[[#This Row],[TenureMonths]]&lt;=11),"High-risk","Other")</f>
        <v>Other</v>
      </c>
      <c r="U1779" t="str">
        <f>IF(ChurnData[[#This Row],[TenureMonths]]&lt;=11,"0-11",IF(ChurnData[[#This Row],[TenureMonths]]&lt;=23,"12-23",IF(ChurnData[[#This Row],[TenureMonths]]&lt;=35,"24-35",IF(ChurnData[[#This Row],[TenureMonths]]&lt;=47,"36-47",IF(ChurnData[[#This Row],[TenureMonths]]&lt;=59,"48-59","60-72")))))</f>
        <v>36-47</v>
      </c>
      <c r="V1779">
        <f>IF(ChurnData[[#This Row],[Churn]]="Yes",1,0)</f>
        <v>0</v>
      </c>
    </row>
    <row r="1780" spans="1:22" x14ac:dyDescent="0.35">
      <c r="A1780" t="s">
        <v>1829</v>
      </c>
      <c r="B1780" t="s">
        <v>19</v>
      </c>
      <c r="C1780">
        <v>1</v>
      </c>
      <c r="D1780" t="s">
        <v>20</v>
      </c>
      <c r="E1780" t="s">
        <v>21</v>
      </c>
      <c r="F1780" t="s">
        <v>37</v>
      </c>
      <c r="G1780" s="2">
        <v>19</v>
      </c>
      <c r="H1780" t="s">
        <v>20</v>
      </c>
      <c r="I1780" t="s">
        <v>32</v>
      </c>
      <c r="J1780" t="s">
        <v>20</v>
      </c>
      <c r="K1780" t="s">
        <v>21</v>
      </c>
      <c r="L1780" t="s">
        <v>33</v>
      </c>
      <c r="M1780" t="s">
        <v>21</v>
      </c>
      <c r="N1780" t="s">
        <v>43</v>
      </c>
      <c r="O1780" s="1">
        <v>66.09</v>
      </c>
      <c r="P1780" s="1">
        <v>1240.04</v>
      </c>
      <c r="Q1780">
        <v>0</v>
      </c>
      <c r="R1780" t="s">
        <v>20</v>
      </c>
      <c r="S1780" t="str">
        <f>IF(ChurnData[[#This Row],[MonthlyCharges]]&lt;=30,"1. Up to 30",IF(ChurnData[[#This Row],[MonthlyCharges]]&lt;=50,"2. 31-50",IF(ChurnData[[#This Row],[MonthlyCharges]]&lt;=70,"3. 51-70",IF(ChurnData[[#This Row],[MonthlyCharges]]&lt;=90,"4. 71-90","5. Over 90"))))</f>
        <v>3. 51-70</v>
      </c>
      <c r="T1780" t="str">
        <f>IF(AND(ChurnData[[#This Row],[Contract]]="Month-to-month",ChurnData[[#This Row],[InternetService]]="Fiber optic",ChurnData[[#This Row],[TenureMonths]]&lt;=11),"High-risk","Other")</f>
        <v>Other</v>
      </c>
      <c r="U1780" t="str">
        <f>IF(ChurnData[[#This Row],[TenureMonths]]&lt;=11,"0-11",IF(ChurnData[[#This Row],[TenureMonths]]&lt;=23,"12-23",IF(ChurnData[[#This Row],[TenureMonths]]&lt;=35,"24-35",IF(ChurnData[[#This Row],[TenureMonths]]&lt;=47,"36-47",IF(ChurnData[[#This Row],[TenureMonths]]&lt;=59,"48-59","60-72")))))</f>
        <v>12-23</v>
      </c>
      <c r="V1780">
        <f>IF(ChurnData[[#This Row],[Churn]]="Yes",1,0)</f>
        <v>1</v>
      </c>
    </row>
    <row r="1781" spans="1:22" x14ac:dyDescent="0.35">
      <c r="A1781" t="s">
        <v>1830</v>
      </c>
      <c r="B1781" t="s">
        <v>36</v>
      </c>
      <c r="C1781">
        <v>0</v>
      </c>
      <c r="D1781" t="s">
        <v>21</v>
      </c>
      <c r="E1781" t="s">
        <v>21</v>
      </c>
      <c r="F1781" t="s">
        <v>75</v>
      </c>
      <c r="G1781" s="2">
        <v>5</v>
      </c>
      <c r="H1781" t="s">
        <v>20</v>
      </c>
      <c r="I1781" t="s">
        <v>23</v>
      </c>
      <c r="J1781" t="s">
        <v>20</v>
      </c>
      <c r="K1781" t="s">
        <v>21</v>
      </c>
      <c r="L1781" t="s">
        <v>33</v>
      </c>
      <c r="M1781" t="s">
        <v>20</v>
      </c>
      <c r="N1781" t="s">
        <v>30</v>
      </c>
      <c r="O1781" s="1">
        <v>88.68</v>
      </c>
      <c r="P1781" s="1">
        <v>435.97</v>
      </c>
      <c r="Q1781">
        <v>2</v>
      </c>
      <c r="R1781" t="s">
        <v>20</v>
      </c>
      <c r="S1781" t="str">
        <f>IF(ChurnData[[#This Row],[MonthlyCharges]]&lt;=30,"1. Up to 30",IF(ChurnData[[#This Row],[MonthlyCharges]]&lt;=50,"2. 31-50",IF(ChurnData[[#This Row],[MonthlyCharges]]&lt;=70,"3. 51-70",IF(ChurnData[[#This Row],[MonthlyCharges]]&lt;=90,"4. 71-90","5. Over 90"))))</f>
        <v>4. 71-90</v>
      </c>
      <c r="T1781" t="str">
        <f>IF(AND(ChurnData[[#This Row],[Contract]]="Month-to-month",ChurnData[[#This Row],[InternetService]]="Fiber optic",ChurnData[[#This Row],[TenureMonths]]&lt;=11),"High-risk","Other")</f>
        <v>High-risk</v>
      </c>
      <c r="U1781" t="str">
        <f>IF(ChurnData[[#This Row],[TenureMonths]]&lt;=11,"0-11",IF(ChurnData[[#This Row],[TenureMonths]]&lt;=23,"12-23",IF(ChurnData[[#This Row],[TenureMonths]]&lt;=35,"24-35",IF(ChurnData[[#This Row],[TenureMonths]]&lt;=47,"36-47",IF(ChurnData[[#This Row],[TenureMonths]]&lt;=59,"48-59","60-72")))))</f>
        <v>0-11</v>
      </c>
      <c r="V1781">
        <f>IF(ChurnData[[#This Row],[Churn]]="Yes",1,0)</f>
        <v>1</v>
      </c>
    </row>
    <row r="1782" spans="1:22" x14ac:dyDescent="0.35">
      <c r="A1782" t="s">
        <v>1831</v>
      </c>
      <c r="B1782" t="s">
        <v>19</v>
      </c>
      <c r="C1782">
        <v>0</v>
      </c>
      <c r="D1782" t="s">
        <v>20</v>
      </c>
      <c r="E1782" t="s">
        <v>20</v>
      </c>
      <c r="F1782" t="s">
        <v>47</v>
      </c>
      <c r="G1782" s="2">
        <v>40</v>
      </c>
      <c r="H1782" t="s">
        <v>20</v>
      </c>
      <c r="I1782" t="s">
        <v>32</v>
      </c>
      <c r="J1782" t="s">
        <v>21</v>
      </c>
      <c r="K1782" t="s">
        <v>20</v>
      </c>
      <c r="L1782" t="s">
        <v>29</v>
      </c>
      <c r="M1782" t="s">
        <v>20</v>
      </c>
      <c r="N1782" t="s">
        <v>34</v>
      </c>
      <c r="O1782" s="1">
        <v>56.68</v>
      </c>
      <c r="P1782" s="1">
        <v>2238.2199999999998</v>
      </c>
      <c r="Q1782">
        <v>1</v>
      </c>
      <c r="R1782" t="s">
        <v>21</v>
      </c>
      <c r="S1782" t="str">
        <f>IF(ChurnData[[#This Row],[MonthlyCharges]]&lt;=30,"1. Up to 30",IF(ChurnData[[#This Row],[MonthlyCharges]]&lt;=50,"2. 31-50",IF(ChurnData[[#This Row],[MonthlyCharges]]&lt;=70,"3. 51-70",IF(ChurnData[[#This Row],[MonthlyCharges]]&lt;=90,"4. 71-90","5. Over 90"))))</f>
        <v>3. 51-70</v>
      </c>
      <c r="T1782" t="str">
        <f>IF(AND(ChurnData[[#This Row],[Contract]]="Month-to-month",ChurnData[[#This Row],[InternetService]]="Fiber optic",ChurnData[[#This Row],[TenureMonths]]&lt;=11),"High-risk","Other")</f>
        <v>Other</v>
      </c>
      <c r="U1782" t="str">
        <f>IF(ChurnData[[#This Row],[TenureMonths]]&lt;=11,"0-11",IF(ChurnData[[#This Row],[TenureMonths]]&lt;=23,"12-23",IF(ChurnData[[#This Row],[TenureMonths]]&lt;=35,"24-35",IF(ChurnData[[#This Row],[TenureMonths]]&lt;=47,"36-47",IF(ChurnData[[#This Row],[TenureMonths]]&lt;=59,"48-59","60-72")))))</f>
        <v>36-47</v>
      </c>
      <c r="V1782">
        <f>IF(ChurnData[[#This Row],[Churn]]="Yes",1,0)</f>
        <v>0</v>
      </c>
    </row>
    <row r="1783" spans="1:22" x14ac:dyDescent="0.35">
      <c r="A1783" t="s">
        <v>1832</v>
      </c>
      <c r="B1783" t="s">
        <v>36</v>
      </c>
      <c r="C1783">
        <v>1</v>
      </c>
      <c r="D1783" t="s">
        <v>21</v>
      </c>
      <c r="E1783" t="s">
        <v>21</v>
      </c>
      <c r="F1783" t="s">
        <v>22</v>
      </c>
      <c r="G1783" s="2">
        <v>15</v>
      </c>
      <c r="H1783" t="s">
        <v>20</v>
      </c>
      <c r="I1783" t="s">
        <v>23</v>
      </c>
      <c r="J1783" t="s">
        <v>21</v>
      </c>
      <c r="K1783" t="s">
        <v>21</v>
      </c>
      <c r="L1783" t="s">
        <v>33</v>
      </c>
      <c r="M1783" t="s">
        <v>20</v>
      </c>
      <c r="N1783" t="s">
        <v>34</v>
      </c>
      <c r="O1783" s="1">
        <v>80.23</v>
      </c>
      <c r="P1783" s="1">
        <v>1238.81</v>
      </c>
      <c r="Q1783">
        <v>2</v>
      </c>
      <c r="R1783" t="s">
        <v>20</v>
      </c>
      <c r="S1783" t="str">
        <f>IF(ChurnData[[#This Row],[MonthlyCharges]]&lt;=30,"1. Up to 30",IF(ChurnData[[#This Row],[MonthlyCharges]]&lt;=50,"2. 31-50",IF(ChurnData[[#This Row],[MonthlyCharges]]&lt;=70,"3. 51-70",IF(ChurnData[[#This Row],[MonthlyCharges]]&lt;=90,"4. 71-90","5. Over 90"))))</f>
        <v>4. 71-90</v>
      </c>
      <c r="T1783" t="str">
        <f>IF(AND(ChurnData[[#This Row],[Contract]]="Month-to-month",ChurnData[[#This Row],[InternetService]]="Fiber optic",ChurnData[[#This Row],[TenureMonths]]&lt;=11),"High-risk","Other")</f>
        <v>Other</v>
      </c>
      <c r="U1783" t="str">
        <f>IF(ChurnData[[#This Row],[TenureMonths]]&lt;=11,"0-11",IF(ChurnData[[#This Row],[TenureMonths]]&lt;=23,"12-23",IF(ChurnData[[#This Row],[TenureMonths]]&lt;=35,"24-35",IF(ChurnData[[#This Row],[TenureMonths]]&lt;=47,"36-47",IF(ChurnData[[#This Row],[TenureMonths]]&lt;=59,"48-59","60-72")))))</f>
        <v>12-23</v>
      </c>
      <c r="V1783">
        <f>IF(ChurnData[[#This Row],[Churn]]="Yes",1,0)</f>
        <v>1</v>
      </c>
    </row>
    <row r="1784" spans="1:22" x14ac:dyDescent="0.35">
      <c r="A1784" t="s">
        <v>1833</v>
      </c>
      <c r="B1784" t="s">
        <v>36</v>
      </c>
      <c r="C1784">
        <v>1</v>
      </c>
      <c r="D1784" t="s">
        <v>20</v>
      </c>
      <c r="E1784" t="s">
        <v>20</v>
      </c>
      <c r="F1784" t="s">
        <v>65</v>
      </c>
      <c r="G1784" s="2">
        <v>11</v>
      </c>
      <c r="H1784" t="s">
        <v>20</v>
      </c>
      <c r="I1784" t="s">
        <v>32</v>
      </c>
      <c r="J1784" t="s">
        <v>21</v>
      </c>
      <c r="K1784" t="s">
        <v>21</v>
      </c>
      <c r="L1784" t="s">
        <v>33</v>
      </c>
      <c r="M1784" t="s">
        <v>20</v>
      </c>
      <c r="N1784" t="s">
        <v>25</v>
      </c>
      <c r="O1784" s="1">
        <v>54.52</v>
      </c>
      <c r="P1784" s="1">
        <v>588.59</v>
      </c>
      <c r="Q1784">
        <v>1</v>
      </c>
      <c r="R1784" t="s">
        <v>20</v>
      </c>
      <c r="S1784" t="str">
        <f>IF(ChurnData[[#This Row],[MonthlyCharges]]&lt;=30,"1. Up to 30",IF(ChurnData[[#This Row],[MonthlyCharges]]&lt;=50,"2. 31-50",IF(ChurnData[[#This Row],[MonthlyCharges]]&lt;=70,"3. 51-70",IF(ChurnData[[#This Row],[MonthlyCharges]]&lt;=90,"4. 71-90","5. Over 90"))))</f>
        <v>3. 51-70</v>
      </c>
      <c r="T1784" t="str">
        <f>IF(AND(ChurnData[[#This Row],[Contract]]="Month-to-month",ChurnData[[#This Row],[InternetService]]="Fiber optic",ChurnData[[#This Row],[TenureMonths]]&lt;=11),"High-risk","Other")</f>
        <v>Other</v>
      </c>
      <c r="U1784" t="str">
        <f>IF(ChurnData[[#This Row],[TenureMonths]]&lt;=11,"0-11",IF(ChurnData[[#This Row],[TenureMonths]]&lt;=23,"12-23",IF(ChurnData[[#This Row],[TenureMonths]]&lt;=35,"24-35",IF(ChurnData[[#This Row],[TenureMonths]]&lt;=47,"36-47",IF(ChurnData[[#This Row],[TenureMonths]]&lt;=59,"48-59","60-72")))))</f>
        <v>0-11</v>
      </c>
      <c r="V1784">
        <f>IF(ChurnData[[#This Row],[Churn]]="Yes",1,0)</f>
        <v>1</v>
      </c>
    </row>
    <row r="1785" spans="1:22" x14ac:dyDescent="0.35">
      <c r="A1785" t="s">
        <v>1834</v>
      </c>
      <c r="B1785" t="s">
        <v>19</v>
      </c>
      <c r="C1785">
        <v>1</v>
      </c>
      <c r="D1785" t="s">
        <v>21</v>
      </c>
      <c r="E1785" t="s">
        <v>21</v>
      </c>
      <c r="F1785" t="s">
        <v>49</v>
      </c>
      <c r="G1785" s="2">
        <v>16</v>
      </c>
      <c r="H1785" t="s">
        <v>20</v>
      </c>
      <c r="I1785" t="s">
        <v>32</v>
      </c>
      <c r="J1785" t="s">
        <v>21</v>
      </c>
      <c r="K1785" t="s">
        <v>21</v>
      </c>
      <c r="L1785" t="s">
        <v>33</v>
      </c>
      <c r="M1785" t="s">
        <v>20</v>
      </c>
      <c r="N1785" t="s">
        <v>43</v>
      </c>
      <c r="O1785" s="1">
        <v>60.6</v>
      </c>
      <c r="P1785" s="1">
        <v>989.15</v>
      </c>
      <c r="Q1785">
        <v>1</v>
      </c>
      <c r="R1785" t="s">
        <v>21</v>
      </c>
      <c r="S1785" t="str">
        <f>IF(ChurnData[[#This Row],[MonthlyCharges]]&lt;=30,"1. Up to 30",IF(ChurnData[[#This Row],[MonthlyCharges]]&lt;=50,"2. 31-50",IF(ChurnData[[#This Row],[MonthlyCharges]]&lt;=70,"3. 51-70",IF(ChurnData[[#This Row],[MonthlyCharges]]&lt;=90,"4. 71-90","5. Over 90"))))</f>
        <v>3. 51-70</v>
      </c>
      <c r="T1785" t="str">
        <f>IF(AND(ChurnData[[#This Row],[Contract]]="Month-to-month",ChurnData[[#This Row],[InternetService]]="Fiber optic",ChurnData[[#This Row],[TenureMonths]]&lt;=11),"High-risk","Other")</f>
        <v>Other</v>
      </c>
      <c r="U1785" t="str">
        <f>IF(ChurnData[[#This Row],[TenureMonths]]&lt;=11,"0-11",IF(ChurnData[[#This Row],[TenureMonths]]&lt;=23,"12-23",IF(ChurnData[[#This Row],[TenureMonths]]&lt;=35,"24-35",IF(ChurnData[[#This Row],[TenureMonths]]&lt;=47,"36-47",IF(ChurnData[[#This Row],[TenureMonths]]&lt;=59,"48-59","60-72")))))</f>
        <v>12-23</v>
      </c>
      <c r="V1785">
        <f>IF(ChurnData[[#This Row],[Churn]]="Yes",1,0)</f>
        <v>0</v>
      </c>
    </row>
    <row r="1786" spans="1:22" x14ac:dyDescent="0.35">
      <c r="A1786" t="s">
        <v>1835</v>
      </c>
      <c r="B1786" t="s">
        <v>19</v>
      </c>
      <c r="C1786">
        <v>0</v>
      </c>
      <c r="D1786" t="s">
        <v>21</v>
      </c>
      <c r="E1786" t="s">
        <v>21</v>
      </c>
      <c r="F1786" t="s">
        <v>22</v>
      </c>
      <c r="G1786" s="2">
        <v>29</v>
      </c>
      <c r="H1786" t="s">
        <v>20</v>
      </c>
      <c r="I1786" t="s">
        <v>32</v>
      </c>
      <c r="J1786" t="s">
        <v>21</v>
      </c>
      <c r="K1786" t="s">
        <v>20</v>
      </c>
      <c r="L1786" t="s">
        <v>29</v>
      </c>
      <c r="M1786" t="s">
        <v>21</v>
      </c>
      <c r="N1786" t="s">
        <v>25</v>
      </c>
      <c r="O1786" s="1">
        <v>56.2</v>
      </c>
      <c r="P1786" s="1">
        <v>1582.79</v>
      </c>
      <c r="Q1786">
        <v>1</v>
      </c>
      <c r="R1786" t="s">
        <v>21</v>
      </c>
      <c r="S1786" t="str">
        <f>IF(ChurnData[[#This Row],[MonthlyCharges]]&lt;=30,"1. Up to 30",IF(ChurnData[[#This Row],[MonthlyCharges]]&lt;=50,"2. 31-50",IF(ChurnData[[#This Row],[MonthlyCharges]]&lt;=70,"3. 51-70",IF(ChurnData[[#This Row],[MonthlyCharges]]&lt;=90,"4. 71-90","5. Over 90"))))</f>
        <v>3. 51-70</v>
      </c>
      <c r="T1786" t="str">
        <f>IF(AND(ChurnData[[#This Row],[Contract]]="Month-to-month",ChurnData[[#This Row],[InternetService]]="Fiber optic",ChurnData[[#This Row],[TenureMonths]]&lt;=11),"High-risk","Other")</f>
        <v>Other</v>
      </c>
      <c r="U1786" t="str">
        <f>IF(ChurnData[[#This Row],[TenureMonths]]&lt;=11,"0-11",IF(ChurnData[[#This Row],[TenureMonths]]&lt;=23,"12-23",IF(ChurnData[[#This Row],[TenureMonths]]&lt;=35,"24-35",IF(ChurnData[[#This Row],[TenureMonths]]&lt;=47,"36-47",IF(ChurnData[[#This Row],[TenureMonths]]&lt;=59,"48-59","60-72")))))</f>
        <v>24-35</v>
      </c>
      <c r="V1786">
        <f>IF(ChurnData[[#This Row],[Churn]]="Yes",1,0)</f>
        <v>0</v>
      </c>
    </row>
    <row r="1787" spans="1:22" x14ac:dyDescent="0.35">
      <c r="A1787" t="s">
        <v>1836</v>
      </c>
      <c r="B1787" t="s">
        <v>36</v>
      </c>
      <c r="C1787">
        <v>0</v>
      </c>
      <c r="D1787" t="s">
        <v>20</v>
      </c>
      <c r="E1787" t="s">
        <v>20</v>
      </c>
      <c r="F1787" t="s">
        <v>75</v>
      </c>
      <c r="G1787" s="2">
        <v>27</v>
      </c>
      <c r="H1787" t="s">
        <v>20</v>
      </c>
      <c r="I1787" t="s">
        <v>21</v>
      </c>
      <c r="J1787" t="s">
        <v>28</v>
      </c>
      <c r="K1787" t="s">
        <v>28</v>
      </c>
      <c r="L1787" t="s">
        <v>33</v>
      </c>
      <c r="M1787" t="s">
        <v>20</v>
      </c>
      <c r="N1787" t="s">
        <v>43</v>
      </c>
      <c r="O1787" s="1">
        <v>31.83</v>
      </c>
      <c r="P1787" s="1">
        <v>876.85</v>
      </c>
      <c r="Q1787">
        <v>1</v>
      </c>
      <c r="R1787" t="s">
        <v>21</v>
      </c>
      <c r="S1787" t="str">
        <f>IF(ChurnData[[#This Row],[MonthlyCharges]]&lt;=30,"1. Up to 30",IF(ChurnData[[#This Row],[MonthlyCharges]]&lt;=50,"2. 31-50",IF(ChurnData[[#This Row],[MonthlyCharges]]&lt;=70,"3. 51-70",IF(ChurnData[[#This Row],[MonthlyCharges]]&lt;=90,"4. 71-90","5. Over 90"))))</f>
        <v>2. 31-50</v>
      </c>
      <c r="T1787" t="str">
        <f>IF(AND(ChurnData[[#This Row],[Contract]]="Month-to-month",ChurnData[[#This Row],[InternetService]]="Fiber optic",ChurnData[[#This Row],[TenureMonths]]&lt;=11),"High-risk","Other")</f>
        <v>Other</v>
      </c>
      <c r="U1787" t="str">
        <f>IF(ChurnData[[#This Row],[TenureMonths]]&lt;=11,"0-11",IF(ChurnData[[#This Row],[TenureMonths]]&lt;=23,"12-23",IF(ChurnData[[#This Row],[TenureMonths]]&lt;=35,"24-35",IF(ChurnData[[#This Row],[TenureMonths]]&lt;=47,"36-47",IF(ChurnData[[#This Row],[TenureMonths]]&lt;=59,"48-59","60-72")))))</f>
        <v>24-35</v>
      </c>
      <c r="V1787">
        <f>IF(ChurnData[[#This Row],[Churn]]="Yes",1,0)</f>
        <v>0</v>
      </c>
    </row>
    <row r="1788" spans="1:22" x14ac:dyDescent="0.35">
      <c r="A1788" t="s">
        <v>1837</v>
      </c>
      <c r="B1788" t="s">
        <v>36</v>
      </c>
      <c r="C1788">
        <v>0</v>
      </c>
      <c r="D1788" t="s">
        <v>20</v>
      </c>
      <c r="E1788" t="s">
        <v>20</v>
      </c>
      <c r="F1788" t="s">
        <v>39</v>
      </c>
      <c r="G1788" s="2">
        <v>12</v>
      </c>
      <c r="H1788" t="s">
        <v>20</v>
      </c>
      <c r="I1788" t="s">
        <v>23</v>
      </c>
      <c r="J1788" t="s">
        <v>21</v>
      </c>
      <c r="K1788" t="s">
        <v>20</v>
      </c>
      <c r="L1788" t="s">
        <v>33</v>
      </c>
      <c r="M1788" t="s">
        <v>20</v>
      </c>
      <c r="N1788" t="s">
        <v>34</v>
      </c>
      <c r="O1788" s="1">
        <v>86.71</v>
      </c>
      <c r="P1788" s="1">
        <v>1027.02</v>
      </c>
      <c r="Q1788">
        <v>2</v>
      </c>
      <c r="R1788" t="s">
        <v>20</v>
      </c>
      <c r="S1788" t="str">
        <f>IF(ChurnData[[#This Row],[MonthlyCharges]]&lt;=30,"1. Up to 30",IF(ChurnData[[#This Row],[MonthlyCharges]]&lt;=50,"2. 31-50",IF(ChurnData[[#This Row],[MonthlyCharges]]&lt;=70,"3. 51-70",IF(ChurnData[[#This Row],[MonthlyCharges]]&lt;=90,"4. 71-90","5. Over 90"))))</f>
        <v>4. 71-90</v>
      </c>
      <c r="T1788" t="str">
        <f>IF(AND(ChurnData[[#This Row],[Contract]]="Month-to-month",ChurnData[[#This Row],[InternetService]]="Fiber optic",ChurnData[[#This Row],[TenureMonths]]&lt;=11),"High-risk","Other")</f>
        <v>Other</v>
      </c>
      <c r="U1788" t="str">
        <f>IF(ChurnData[[#This Row],[TenureMonths]]&lt;=11,"0-11",IF(ChurnData[[#This Row],[TenureMonths]]&lt;=23,"12-23",IF(ChurnData[[#This Row],[TenureMonths]]&lt;=35,"24-35",IF(ChurnData[[#This Row],[TenureMonths]]&lt;=47,"36-47",IF(ChurnData[[#This Row],[TenureMonths]]&lt;=59,"48-59","60-72")))))</f>
        <v>12-23</v>
      </c>
      <c r="V1788">
        <f>IF(ChurnData[[#This Row],[Churn]]="Yes",1,0)</f>
        <v>1</v>
      </c>
    </row>
    <row r="1789" spans="1:22" x14ac:dyDescent="0.35">
      <c r="A1789" t="s">
        <v>1838</v>
      </c>
      <c r="B1789" t="s">
        <v>19</v>
      </c>
      <c r="C1789">
        <v>0</v>
      </c>
      <c r="D1789" t="s">
        <v>20</v>
      </c>
      <c r="E1789" t="s">
        <v>20</v>
      </c>
      <c r="F1789" t="s">
        <v>45</v>
      </c>
      <c r="G1789" s="2">
        <v>28</v>
      </c>
      <c r="H1789" t="s">
        <v>20</v>
      </c>
      <c r="I1789" t="s">
        <v>32</v>
      </c>
      <c r="J1789" t="s">
        <v>21</v>
      </c>
      <c r="K1789" t="s">
        <v>21</v>
      </c>
      <c r="L1789" t="s">
        <v>33</v>
      </c>
      <c r="M1789" t="s">
        <v>20</v>
      </c>
      <c r="N1789" t="s">
        <v>30</v>
      </c>
      <c r="O1789" s="1">
        <v>44.04</v>
      </c>
      <c r="P1789" s="1">
        <v>1269.1199999999999</v>
      </c>
      <c r="Q1789">
        <v>5</v>
      </c>
      <c r="R1789" t="s">
        <v>21</v>
      </c>
      <c r="S1789" t="str">
        <f>IF(ChurnData[[#This Row],[MonthlyCharges]]&lt;=30,"1. Up to 30",IF(ChurnData[[#This Row],[MonthlyCharges]]&lt;=50,"2. 31-50",IF(ChurnData[[#This Row],[MonthlyCharges]]&lt;=70,"3. 51-70",IF(ChurnData[[#This Row],[MonthlyCharges]]&lt;=90,"4. 71-90","5. Over 90"))))</f>
        <v>2. 31-50</v>
      </c>
      <c r="T1789" t="str">
        <f>IF(AND(ChurnData[[#This Row],[Contract]]="Month-to-month",ChurnData[[#This Row],[InternetService]]="Fiber optic",ChurnData[[#This Row],[TenureMonths]]&lt;=11),"High-risk","Other")</f>
        <v>Other</v>
      </c>
      <c r="U1789" t="str">
        <f>IF(ChurnData[[#This Row],[TenureMonths]]&lt;=11,"0-11",IF(ChurnData[[#This Row],[TenureMonths]]&lt;=23,"12-23",IF(ChurnData[[#This Row],[TenureMonths]]&lt;=35,"24-35",IF(ChurnData[[#This Row],[TenureMonths]]&lt;=47,"36-47",IF(ChurnData[[#This Row],[TenureMonths]]&lt;=59,"48-59","60-72")))))</f>
        <v>24-35</v>
      </c>
      <c r="V1789">
        <f>IF(ChurnData[[#This Row],[Churn]]="Yes",1,0)</f>
        <v>0</v>
      </c>
    </row>
    <row r="1790" spans="1:22" x14ac:dyDescent="0.35">
      <c r="A1790" t="s">
        <v>1839</v>
      </c>
      <c r="B1790" t="s">
        <v>36</v>
      </c>
      <c r="C1790">
        <v>0</v>
      </c>
      <c r="D1790" t="s">
        <v>20</v>
      </c>
      <c r="E1790" t="s">
        <v>21</v>
      </c>
      <c r="F1790" t="s">
        <v>47</v>
      </c>
      <c r="G1790" s="2">
        <v>10</v>
      </c>
      <c r="H1790" t="s">
        <v>20</v>
      </c>
      <c r="I1790" t="s">
        <v>23</v>
      </c>
      <c r="J1790" t="s">
        <v>21</v>
      </c>
      <c r="K1790" t="s">
        <v>20</v>
      </c>
      <c r="L1790" t="s">
        <v>33</v>
      </c>
      <c r="M1790" t="s">
        <v>20</v>
      </c>
      <c r="N1790" t="s">
        <v>30</v>
      </c>
      <c r="O1790" s="1">
        <v>89.62</v>
      </c>
      <c r="P1790" s="1">
        <v>906.73</v>
      </c>
      <c r="Q1790">
        <v>1</v>
      </c>
      <c r="R1790" t="s">
        <v>20</v>
      </c>
      <c r="S1790" t="str">
        <f>IF(ChurnData[[#This Row],[MonthlyCharges]]&lt;=30,"1. Up to 30",IF(ChurnData[[#This Row],[MonthlyCharges]]&lt;=50,"2. 31-50",IF(ChurnData[[#This Row],[MonthlyCharges]]&lt;=70,"3. 51-70",IF(ChurnData[[#This Row],[MonthlyCharges]]&lt;=90,"4. 71-90","5. Over 90"))))</f>
        <v>4. 71-90</v>
      </c>
      <c r="T1790" t="str">
        <f>IF(AND(ChurnData[[#This Row],[Contract]]="Month-to-month",ChurnData[[#This Row],[InternetService]]="Fiber optic",ChurnData[[#This Row],[TenureMonths]]&lt;=11),"High-risk","Other")</f>
        <v>High-risk</v>
      </c>
      <c r="U1790" t="str">
        <f>IF(ChurnData[[#This Row],[TenureMonths]]&lt;=11,"0-11",IF(ChurnData[[#This Row],[TenureMonths]]&lt;=23,"12-23",IF(ChurnData[[#This Row],[TenureMonths]]&lt;=35,"24-35",IF(ChurnData[[#This Row],[TenureMonths]]&lt;=47,"36-47",IF(ChurnData[[#This Row],[TenureMonths]]&lt;=59,"48-59","60-72")))))</f>
        <v>0-11</v>
      </c>
      <c r="V1790">
        <f>IF(ChurnData[[#This Row],[Churn]]="Yes",1,0)</f>
        <v>1</v>
      </c>
    </row>
    <row r="1791" spans="1:22" x14ac:dyDescent="0.35">
      <c r="A1791" t="s">
        <v>1840</v>
      </c>
      <c r="B1791" t="s">
        <v>36</v>
      </c>
      <c r="C1791">
        <v>0</v>
      </c>
      <c r="D1791" t="s">
        <v>21</v>
      </c>
      <c r="E1791" t="s">
        <v>21</v>
      </c>
      <c r="F1791" t="s">
        <v>37</v>
      </c>
      <c r="G1791" s="2">
        <v>22</v>
      </c>
      <c r="H1791" t="s">
        <v>20</v>
      </c>
      <c r="I1791" t="s">
        <v>23</v>
      </c>
      <c r="J1791" t="s">
        <v>20</v>
      </c>
      <c r="K1791" t="s">
        <v>21</v>
      </c>
      <c r="L1791" t="s">
        <v>33</v>
      </c>
      <c r="M1791" t="s">
        <v>21</v>
      </c>
      <c r="N1791" t="s">
        <v>30</v>
      </c>
      <c r="O1791" s="1">
        <v>91.51</v>
      </c>
      <c r="P1791" s="1">
        <v>1995.21</v>
      </c>
      <c r="Q1791">
        <v>1</v>
      </c>
      <c r="R1791" t="s">
        <v>20</v>
      </c>
      <c r="S1791" t="str">
        <f>IF(ChurnData[[#This Row],[MonthlyCharges]]&lt;=30,"1. Up to 30",IF(ChurnData[[#This Row],[MonthlyCharges]]&lt;=50,"2. 31-50",IF(ChurnData[[#This Row],[MonthlyCharges]]&lt;=70,"3. 51-70",IF(ChurnData[[#This Row],[MonthlyCharges]]&lt;=90,"4. 71-90","5. Over 90"))))</f>
        <v>5. Over 90</v>
      </c>
      <c r="T1791" t="str">
        <f>IF(AND(ChurnData[[#This Row],[Contract]]="Month-to-month",ChurnData[[#This Row],[InternetService]]="Fiber optic",ChurnData[[#This Row],[TenureMonths]]&lt;=11),"High-risk","Other")</f>
        <v>Other</v>
      </c>
      <c r="U1791" t="str">
        <f>IF(ChurnData[[#This Row],[TenureMonths]]&lt;=11,"0-11",IF(ChurnData[[#This Row],[TenureMonths]]&lt;=23,"12-23",IF(ChurnData[[#This Row],[TenureMonths]]&lt;=35,"24-35",IF(ChurnData[[#This Row],[TenureMonths]]&lt;=47,"36-47",IF(ChurnData[[#This Row],[TenureMonths]]&lt;=59,"48-59","60-72")))))</f>
        <v>12-23</v>
      </c>
      <c r="V1791">
        <f>IF(ChurnData[[#This Row],[Churn]]="Yes",1,0)</f>
        <v>1</v>
      </c>
    </row>
    <row r="1792" spans="1:22" x14ac:dyDescent="0.35">
      <c r="A1792" t="s">
        <v>1841</v>
      </c>
      <c r="B1792" t="s">
        <v>36</v>
      </c>
      <c r="C1792">
        <v>0</v>
      </c>
      <c r="D1792" t="s">
        <v>20</v>
      </c>
      <c r="E1792" t="s">
        <v>21</v>
      </c>
      <c r="F1792" t="s">
        <v>45</v>
      </c>
      <c r="G1792" s="2">
        <v>24</v>
      </c>
      <c r="H1792" t="s">
        <v>20</v>
      </c>
      <c r="I1792" t="s">
        <v>21</v>
      </c>
      <c r="J1792" t="s">
        <v>28</v>
      </c>
      <c r="K1792" t="s">
        <v>28</v>
      </c>
      <c r="L1792" t="s">
        <v>33</v>
      </c>
      <c r="M1792" t="s">
        <v>20</v>
      </c>
      <c r="N1792" t="s">
        <v>34</v>
      </c>
      <c r="O1792" s="1">
        <v>24.95</v>
      </c>
      <c r="P1792" s="1">
        <v>596.02</v>
      </c>
      <c r="Q1792">
        <v>1</v>
      </c>
      <c r="R1792" t="s">
        <v>20</v>
      </c>
      <c r="S1792" t="str">
        <f>IF(ChurnData[[#This Row],[MonthlyCharges]]&lt;=30,"1. Up to 30",IF(ChurnData[[#This Row],[MonthlyCharges]]&lt;=50,"2. 31-50",IF(ChurnData[[#This Row],[MonthlyCharges]]&lt;=70,"3. 51-70",IF(ChurnData[[#This Row],[MonthlyCharges]]&lt;=90,"4. 71-90","5. Over 90"))))</f>
        <v>1. Up to 30</v>
      </c>
      <c r="T1792" t="str">
        <f>IF(AND(ChurnData[[#This Row],[Contract]]="Month-to-month",ChurnData[[#This Row],[InternetService]]="Fiber optic",ChurnData[[#This Row],[TenureMonths]]&lt;=11),"High-risk","Other")</f>
        <v>Other</v>
      </c>
      <c r="U1792" t="str">
        <f>IF(ChurnData[[#This Row],[TenureMonths]]&lt;=11,"0-11",IF(ChurnData[[#This Row],[TenureMonths]]&lt;=23,"12-23",IF(ChurnData[[#This Row],[TenureMonths]]&lt;=35,"24-35",IF(ChurnData[[#This Row],[TenureMonths]]&lt;=47,"36-47",IF(ChurnData[[#This Row],[TenureMonths]]&lt;=59,"48-59","60-72")))))</f>
        <v>24-35</v>
      </c>
      <c r="V1792">
        <f>IF(ChurnData[[#This Row],[Churn]]="Yes",1,0)</f>
        <v>1</v>
      </c>
    </row>
    <row r="1793" spans="1:22" x14ac:dyDescent="0.35">
      <c r="A1793" t="s">
        <v>1842</v>
      </c>
      <c r="B1793" t="s">
        <v>36</v>
      </c>
      <c r="C1793">
        <v>0</v>
      </c>
      <c r="D1793" t="s">
        <v>21</v>
      </c>
      <c r="E1793" t="s">
        <v>21</v>
      </c>
      <c r="F1793" t="s">
        <v>22</v>
      </c>
      <c r="G1793" s="2">
        <v>45</v>
      </c>
      <c r="H1793" t="s">
        <v>20</v>
      </c>
      <c r="I1793" t="s">
        <v>32</v>
      </c>
      <c r="J1793" t="s">
        <v>21</v>
      </c>
      <c r="K1793" t="s">
        <v>21</v>
      </c>
      <c r="L1793" t="s">
        <v>29</v>
      </c>
      <c r="M1793" t="s">
        <v>21</v>
      </c>
      <c r="N1793" t="s">
        <v>25</v>
      </c>
      <c r="O1793" s="1">
        <v>50.86</v>
      </c>
      <c r="P1793" s="1">
        <v>2292.6</v>
      </c>
      <c r="Q1793">
        <v>5</v>
      </c>
      <c r="R1793" t="s">
        <v>21</v>
      </c>
      <c r="S1793" t="str">
        <f>IF(ChurnData[[#This Row],[MonthlyCharges]]&lt;=30,"1. Up to 30",IF(ChurnData[[#This Row],[MonthlyCharges]]&lt;=50,"2. 31-50",IF(ChurnData[[#This Row],[MonthlyCharges]]&lt;=70,"3. 51-70",IF(ChurnData[[#This Row],[MonthlyCharges]]&lt;=90,"4. 71-90","5. Over 90"))))</f>
        <v>3. 51-70</v>
      </c>
      <c r="T1793" t="str">
        <f>IF(AND(ChurnData[[#This Row],[Contract]]="Month-to-month",ChurnData[[#This Row],[InternetService]]="Fiber optic",ChurnData[[#This Row],[TenureMonths]]&lt;=11),"High-risk","Other")</f>
        <v>Other</v>
      </c>
      <c r="U1793" t="str">
        <f>IF(ChurnData[[#This Row],[TenureMonths]]&lt;=11,"0-11",IF(ChurnData[[#This Row],[TenureMonths]]&lt;=23,"12-23",IF(ChurnData[[#This Row],[TenureMonths]]&lt;=35,"24-35",IF(ChurnData[[#This Row],[TenureMonths]]&lt;=47,"36-47",IF(ChurnData[[#This Row],[TenureMonths]]&lt;=59,"48-59","60-72")))))</f>
        <v>36-47</v>
      </c>
      <c r="V1793">
        <f>IF(ChurnData[[#This Row],[Churn]]="Yes",1,0)</f>
        <v>0</v>
      </c>
    </row>
    <row r="1794" spans="1:22" x14ac:dyDescent="0.35">
      <c r="A1794" t="s">
        <v>1843</v>
      </c>
      <c r="B1794" t="s">
        <v>19</v>
      </c>
      <c r="C1794">
        <v>0</v>
      </c>
      <c r="D1794" t="s">
        <v>20</v>
      </c>
      <c r="E1794" t="s">
        <v>21</v>
      </c>
      <c r="F1794" t="s">
        <v>47</v>
      </c>
      <c r="G1794" s="2">
        <v>8</v>
      </c>
      <c r="H1794" t="s">
        <v>20</v>
      </c>
      <c r="I1794" t="s">
        <v>32</v>
      </c>
      <c r="J1794" t="s">
        <v>20</v>
      </c>
      <c r="K1794" t="s">
        <v>20</v>
      </c>
      <c r="L1794" t="s">
        <v>33</v>
      </c>
      <c r="M1794" t="s">
        <v>20</v>
      </c>
      <c r="N1794" t="s">
        <v>43</v>
      </c>
      <c r="O1794" s="1">
        <v>67.89</v>
      </c>
      <c r="P1794" s="1">
        <v>539.76</v>
      </c>
      <c r="Q1794">
        <v>2</v>
      </c>
      <c r="R1794" t="s">
        <v>20</v>
      </c>
      <c r="S1794" t="str">
        <f>IF(ChurnData[[#This Row],[MonthlyCharges]]&lt;=30,"1. Up to 30",IF(ChurnData[[#This Row],[MonthlyCharges]]&lt;=50,"2. 31-50",IF(ChurnData[[#This Row],[MonthlyCharges]]&lt;=70,"3. 51-70",IF(ChurnData[[#This Row],[MonthlyCharges]]&lt;=90,"4. 71-90","5. Over 90"))))</f>
        <v>3. 51-70</v>
      </c>
      <c r="T1794" t="str">
        <f>IF(AND(ChurnData[[#This Row],[Contract]]="Month-to-month",ChurnData[[#This Row],[InternetService]]="Fiber optic",ChurnData[[#This Row],[TenureMonths]]&lt;=11),"High-risk","Other")</f>
        <v>Other</v>
      </c>
      <c r="U1794" t="str">
        <f>IF(ChurnData[[#This Row],[TenureMonths]]&lt;=11,"0-11",IF(ChurnData[[#This Row],[TenureMonths]]&lt;=23,"12-23",IF(ChurnData[[#This Row],[TenureMonths]]&lt;=35,"24-35",IF(ChurnData[[#This Row],[TenureMonths]]&lt;=47,"36-47",IF(ChurnData[[#This Row],[TenureMonths]]&lt;=59,"48-59","60-72")))))</f>
        <v>0-11</v>
      </c>
      <c r="V1794">
        <f>IF(ChurnData[[#This Row],[Churn]]="Yes",1,0)</f>
        <v>1</v>
      </c>
    </row>
    <row r="1795" spans="1:22" x14ac:dyDescent="0.35">
      <c r="A1795" t="s">
        <v>1844</v>
      </c>
      <c r="B1795" t="s">
        <v>36</v>
      </c>
      <c r="C1795">
        <v>0</v>
      </c>
      <c r="D1795" t="s">
        <v>21</v>
      </c>
      <c r="E1795" t="s">
        <v>21</v>
      </c>
      <c r="F1795" t="s">
        <v>75</v>
      </c>
      <c r="G1795" s="2">
        <v>20</v>
      </c>
      <c r="H1795" t="s">
        <v>20</v>
      </c>
      <c r="I1795" t="s">
        <v>32</v>
      </c>
      <c r="J1795" t="s">
        <v>20</v>
      </c>
      <c r="K1795" t="s">
        <v>20</v>
      </c>
      <c r="L1795" t="s">
        <v>33</v>
      </c>
      <c r="M1795" t="s">
        <v>20</v>
      </c>
      <c r="N1795" t="s">
        <v>34</v>
      </c>
      <c r="O1795" s="1">
        <v>62.06</v>
      </c>
      <c r="P1795" s="1">
        <v>0</v>
      </c>
      <c r="Q1795">
        <v>0</v>
      </c>
      <c r="R1795" t="s">
        <v>21</v>
      </c>
      <c r="S1795" t="str">
        <f>IF(ChurnData[[#This Row],[MonthlyCharges]]&lt;=30,"1. Up to 30",IF(ChurnData[[#This Row],[MonthlyCharges]]&lt;=50,"2. 31-50",IF(ChurnData[[#This Row],[MonthlyCharges]]&lt;=70,"3. 51-70",IF(ChurnData[[#This Row],[MonthlyCharges]]&lt;=90,"4. 71-90","5. Over 90"))))</f>
        <v>3. 51-70</v>
      </c>
      <c r="T1795" t="str">
        <f>IF(AND(ChurnData[[#This Row],[Contract]]="Month-to-month",ChurnData[[#This Row],[InternetService]]="Fiber optic",ChurnData[[#This Row],[TenureMonths]]&lt;=11),"High-risk","Other")</f>
        <v>Other</v>
      </c>
      <c r="U1795" t="str">
        <f>IF(ChurnData[[#This Row],[TenureMonths]]&lt;=11,"0-11",IF(ChurnData[[#This Row],[TenureMonths]]&lt;=23,"12-23",IF(ChurnData[[#This Row],[TenureMonths]]&lt;=35,"24-35",IF(ChurnData[[#This Row],[TenureMonths]]&lt;=47,"36-47",IF(ChurnData[[#This Row],[TenureMonths]]&lt;=59,"48-59","60-72")))))</f>
        <v>12-23</v>
      </c>
      <c r="V1795">
        <f>IF(ChurnData[[#This Row],[Churn]]="Yes",1,0)</f>
        <v>0</v>
      </c>
    </row>
    <row r="1796" spans="1:22" x14ac:dyDescent="0.35">
      <c r="A1796" t="s">
        <v>1845</v>
      </c>
      <c r="B1796" t="s">
        <v>36</v>
      </c>
      <c r="C1796">
        <v>0</v>
      </c>
      <c r="D1796" t="s">
        <v>20</v>
      </c>
      <c r="E1796" t="s">
        <v>21</v>
      </c>
      <c r="F1796" t="s">
        <v>41</v>
      </c>
      <c r="G1796" s="2">
        <v>40</v>
      </c>
      <c r="H1796" t="s">
        <v>20</v>
      </c>
      <c r="I1796" t="s">
        <v>21</v>
      </c>
      <c r="J1796" t="s">
        <v>28</v>
      </c>
      <c r="K1796" t="s">
        <v>28</v>
      </c>
      <c r="L1796" t="s">
        <v>29</v>
      </c>
      <c r="M1796" t="s">
        <v>21</v>
      </c>
      <c r="N1796" t="s">
        <v>25</v>
      </c>
      <c r="O1796" s="1">
        <v>29.25</v>
      </c>
      <c r="P1796" s="1">
        <v>1142.47</v>
      </c>
      <c r="Q1796">
        <v>0</v>
      </c>
      <c r="R1796" t="s">
        <v>21</v>
      </c>
      <c r="S1796" t="str">
        <f>IF(ChurnData[[#This Row],[MonthlyCharges]]&lt;=30,"1. Up to 30",IF(ChurnData[[#This Row],[MonthlyCharges]]&lt;=50,"2. 31-50",IF(ChurnData[[#This Row],[MonthlyCharges]]&lt;=70,"3. 51-70",IF(ChurnData[[#This Row],[MonthlyCharges]]&lt;=90,"4. 71-90","5. Over 90"))))</f>
        <v>1. Up to 30</v>
      </c>
      <c r="T1796" t="str">
        <f>IF(AND(ChurnData[[#This Row],[Contract]]="Month-to-month",ChurnData[[#This Row],[InternetService]]="Fiber optic",ChurnData[[#This Row],[TenureMonths]]&lt;=11),"High-risk","Other")</f>
        <v>Other</v>
      </c>
      <c r="U1796" t="str">
        <f>IF(ChurnData[[#This Row],[TenureMonths]]&lt;=11,"0-11",IF(ChurnData[[#This Row],[TenureMonths]]&lt;=23,"12-23",IF(ChurnData[[#This Row],[TenureMonths]]&lt;=35,"24-35",IF(ChurnData[[#This Row],[TenureMonths]]&lt;=47,"36-47",IF(ChurnData[[#This Row],[TenureMonths]]&lt;=59,"48-59","60-72")))))</f>
        <v>36-47</v>
      </c>
      <c r="V1796">
        <f>IF(ChurnData[[#This Row],[Churn]]="Yes",1,0)</f>
        <v>0</v>
      </c>
    </row>
    <row r="1797" spans="1:22" x14ac:dyDescent="0.35">
      <c r="A1797" t="s">
        <v>1846</v>
      </c>
      <c r="B1797" t="s">
        <v>36</v>
      </c>
      <c r="C1797">
        <v>1</v>
      </c>
      <c r="D1797" t="s">
        <v>21</v>
      </c>
      <c r="E1797" t="s">
        <v>21</v>
      </c>
      <c r="F1797" t="s">
        <v>22</v>
      </c>
      <c r="G1797" s="2">
        <v>10</v>
      </c>
      <c r="H1797" t="s">
        <v>20</v>
      </c>
      <c r="I1797" t="s">
        <v>23</v>
      </c>
      <c r="J1797" t="s">
        <v>21</v>
      </c>
      <c r="K1797" t="s">
        <v>21</v>
      </c>
      <c r="L1797" t="s">
        <v>29</v>
      </c>
      <c r="M1797" t="s">
        <v>21</v>
      </c>
      <c r="N1797" t="s">
        <v>30</v>
      </c>
      <c r="O1797" s="1">
        <v>77.819999999999993</v>
      </c>
      <c r="P1797" s="1">
        <v>787.73</v>
      </c>
      <c r="Q1797">
        <v>2</v>
      </c>
      <c r="R1797" t="s">
        <v>21</v>
      </c>
      <c r="S1797" t="str">
        <f>IF(ChurnData[[#This Row],[MonthlyCharges]]&lt;=30,"1. Up to 30",IF(ChurnData[[#This Row],[MonthlyCharges]]&lt;=50,"2. 31-50",IF(ChurnData[[#This Row],[MonthlyCharges]]&lt;=70,"3. 51-70",IF(ChurnData[[#This Row],[MonthlyCharges]]&lt;=90,"4. 71-90","5. Over 90"))))</f>
        <v>4. 71-90</v>
      </c>
      <c r="T1797" t="str">
        <f>IF(AND(ChurnData[[#This Row],[Contract]]="Month-to-month",ChurnData[[#This Row],[InternetService]]="Fiber optic",ChurnData[[#This Row],[TenureMonths]]&lt;=11),"High-risk","Other")</f>
        <v>Other</v>
      </c>
      <c r="U1797" t="str">
        <f>IF(ChurnData[[#This Row],[TenureMonths]]&lt;=11,"0-11",IF(ChurnData[[#This Row],[TenureMonths]]&lt;=23,"12-23",IF(ChurnData[[#This Row],[TenureMonths]]&lt;=35,"24-35",IF(ChurnData[[#This Row],[TenureMonths]]&lt;=47,"36-47",IF(ChurnData[[#This Row],[TenureMonths]]&lt;=59,"48-59","60-72")))))</f>
        <v>0-11</v>
      </c>
      <c r="V1797">
        <f>IF(ChurnData[[#This Row],[Churn]]="Yes",1,0)</f>
        <v>0</v>
      </c>
    </row>
    <row r="1798" spans="1:22" x14ac:dyDescent="0.35">
      <c r="A1798" t="s">
        <v>1847</v>
      </c>
      <c r="B1798" t="s">
        <v>36</v>
      </c>
      <c r="C1798">
        <v>0</v>
      </c>
      <c r="D1798" t="s">
        <v>21</v>
      </c>
      <c r="E1798" t="s">
        <v>21</v>
      </c>
      <c r="F1798" t="s">
        <v>49</v>
      </c>
      <c r="G1798" s="2">
        <v>32</v>
      </c>
      <c r="H1798" t="s">
        <v>20</v>
      </c>
      <c r="I1798" t="s">
        <v>23</v>
      </c>
      <c r="J1798" t="s">
        <v>21</v>
      </c>
      <c r="K1798" t="s">
        <v>21</v>
      </c>
      <c r="L1798" t="s">
        <v>29</v>
      </c>
      <c r="M1798" t="s">
        <v>21</v>
      </c>
      <c r="N1798" t="s">
        <v>34</v>
      </c>
      <c r="O1798" s="1">
        <v>85.22</v>
      </c>
      <c r="P1798" s="1">
        <v>2710.47</v>
      </c>
      <c r="Q1798">
        <v>2</v>
      </c>
      <c r="R1798" t="s">
        <v>21</v>
      </c>
      <c r="S1798" t="str">
        <f>IF(ChurnData[[#This Row],[MonthlyCharges]]&lt;=30,"1. Up to 30",IF(ChurnData[[#This Row],[MonthlyCharges]]&lt;=50,"2. 31-50",IF(ChurnData[[#This Row],[MonthlyCharges]]&lt;=70,"3. 51-70",IF(ChurnData[[#This Row],[MonthlyCharges]]&lt;=90,"4. 71-90","5. Over 90"))))</f>
        <v>4. 71-90</v>
      </c>
      <c r="T1798" t="str">
        <f>IF(AND(ChurnData[[#This Row],[Contract]]="Month-to-month",ChurnData[[#This Row],[InternetService]]="Fiber optic",ChurnData[[#This Row],[TenureMonths]]&lt;=11),"High-risk","Other")</f>
        <v>Other</v>
      </c>
      <c r="U1798" t="str">
        <f>IF(ChurnData[[#This Row],[TenureMonths]]&lt;=11,"0-11",IF(ChurnData[[#This Row],[TenureMonths]]&lt;=23,"12-23",IF(ChurnData[[#This Row],[TenureMonths]]&lt;=35,"24-35",IF(ChurnData[[#This Row],[TenureMonths]]&lt;=47,"36-47",IF(ChurnData[[#This Row],[TenureMonths]]&lt;=59,"48-59","60-72")))))</f>
        <v>24-35</v>
      </c>
      <c r="V1798">
        <f>IF(ChurnData[[#This Row],[Churn]]="Yes",1,0)</f>
        <v>0</v>
      </c>
    </row>
    <row r="1799" spans="1:22" x14ac:dyDescent="0.35">
      <c r="A1799" t="s">
        <v>1848</v>
      </c>
      <c r="B1799" t="s">
        <v>36</v>
      </c>
      <c r="C1799">
        <v>0</v>
      </c>
      <c r="D1799" t="s">
        <v>21</v>
      </c>
      <c r="E1799" t="s">
        <v>21</v>
      </c>
      <c r="F1799" t="s">
        <v>45</v>
      </c>
      <c r="G1799" s="2">
        <v>14</v>
      </c>
      <c r="H1799" t="s">
        <v>20</v>
      </c>
      <c r="I1799" t="s">
        <v>21</v>
      </c>
      <c r="J1799" t="s">
        <v>28</v>
      </c>
      <c r="K1799" t="s">
        <v>28</v>
      </c>
      <c r="L1799" t="s">
        <v>33</v>
      </c>
      <c r="M1799" t="s">
        <v>21</v>
      </c>
      <c r="N1799" t="s">
        <v>25</v>
      </c>
      <c r="O1799" s="1">
        <v>20.46</v>
      </c>
      <c r="P1799" s="1">
        <v>292.85000000000002</v>
      </c>
      <c r="Q1799">
        <v>1</v>
      </c>
      <c r="R1799" t="s">
        <v>21</v>
      </c>
      <c r="S1799" t="str">
        <f>IF(ChurnData[[#This Row],[MonthlyCharges]]&lt;=30,"1. Up to 30",IF(ChurnData[[#This Row],[MonthlyCharges]]&lt;=50,"2. 31-50",IF(ChurnData[[#This Row],[MonthlyCharges]]&lt;=70,"3. 51-70",IF(ChurnData[[#This Row],[MonthlyCharges]]&lt;=90,"4. 71-90","5. Over 90"))))</f>
        <v>1. Up to 30</v>
      </c>
      <c r="T1799" t="str">
        <f>IF(AND(ChurnData[[#This Row],[Contract]]="Month-to-month",ChurnData[[#This Row],[InternetService]]="Fiber optic",ChurnData[[#This Row],[TenureMonths]]&lt;=11),"High-risk","Other")</f>
        <v>Other</v>
      </c>
      <c r="U1799" t="str">
        <f>IF(ChurnData[[#This Row],[TenureMonths]]&lt;=11,"0-11",IF(ChurnData[[#This Row],[TenureMonths]]&lt;=23,"12-23",IF(ChurnData[[#This Row],[TenureMonths]]&lt;=35,"24-35",IF(ChurnData[[#This Row],[TenureMonths]]&lt;=47,"36-47",IF(ChurnData[[#This Row],[TenureMonths]]&lt;=59,"48-59","60-72")))))</f>
        <v>12-23</v>
      </c>
      <c r="V1799">
        <f>IF(ChurnData[[#This Row],[Churn]]="Yes",1,0)</f>
        <v>0</v>
      </c>
    </row>
    <row r="1800" spans="1:22" x14ac:dyDescent="0.35">
      <c r="A1800" t="s">
        <v>1849</v>
      </c>
      <c r="B1800" t="s">
        <v>36</v>
      </c>
      <c r="C1800">
        <v>0</v>
      </c>
      <c r="D1800" t="s">
        <v>20</v>
      </c>
      <c r="E1800" t="s">
        <v>20</v>
      </c>
      <c r="F1800" t="s">
        <v>39</v>
      </c>
      <c r="G1800" s="2">
        <v>14</v>
      </c>
      <c r="H1800" t="s">
        <v>20</v>
      </c>
      <c r="I1800" t="s">
        <v>21</v>
      </c>
      <c r="J1800" t="s">
        <v>28</v>
      </c>
      <c r="K1800" t="s">
        <v>28</v>
      </c>
      <c r="L1800" t="s">
        <v>33</v>
      </c>
      <c r="M1800" t="s">
        <v>21</v>
      </c>
      <c r="N1800" t="s">
        <v>30</v>
      </c>
      <c r="O1800" s="1">
        <v>29.07</v>
      </c>
      <c r="P1800" s="1">
        <v>408.98</v>
      </c>
      <c r="Q1800">
        <v>2</v>
      </c>
      <c r="R1800" t="s">
        <v>21</v>
      </c>
      <c r="S1800" t="str">
        <f>IF(ChurnData[[#This Row],[MonthlyCharges]]&lt;=30,"1. Up to 30",IF(ChurnData[[#This Row],[MonthlyCharges]]&lt;=50,"2. 31-50",IF(ChurnData[[#This Row],[MonthlyCharges]]&lt;=70,"3. 51-70",IF(ChurnData[[#This Row],[MonthlyCharges]]&lt;=90,"4. 71-90","5. Over 90"))))</f>
        <v>1. Up to 30</v>
      </c>
      <c r="T1800" t="str">
        <f>IF(AND(ChurnData[[#This Row],[Contract]]="Month-to-month",ChurnData[[#This Row],[InternetService]]="Fiber optic",ChurnData[[#This Row],[TenureMonths]]&lt;=11),"High-risk","Other")</f>
        <v>Other</v>
      </c>
      <c r="U1800" t="str">
        <f>IF(ChurnData[[#This Row],[TenureMonths]]&lt;=11,"0-11",IF(ChurnData[[#This Row],[TenureMonths]]&lt;=23,"12-23",IF(ChurnData[[#This Row],[TenureMonths]]&lt;=35,"24-35",IF(ChurnData[[#This Row],[TenureMonths]]&lt;=47,"36-47",IF(ChurnData[[#This Row],[TenureMonths]]&lt;=59,"48-59","60-72")))))</f>
        <v>12-23</v>
      </c>
      <c r="V1800">
        <f>IF(ChurnData[[#This Row],[Churn]]="Yes",1,0)</f>
        <v>0</v>
      </c>
    </row>
    <row r="1801" spans="1:22" x14ac:dyDescent="0.35">
      <c r="A1801" t="s">
        <v>1850</v>
      </c>
      <c r="B1801" t="s">
        <v>19</v>
      </c>
      <c r="C1801">
        <v>0</v>
      </c>
      <c r="D1801" t="s">
        <v>21</v>
      </c>
      <c r="E1801" t="s">
        <v>21</v>
      </c>
      <c r="F1801" t="s">
        <v>75</v>
      </c>
      <c r="G1801" s="2">
        <v>27</v>
      </c>
      <c r="H1801" t="s">
        <v>20</v>
      </c>
      <c r="I1801" t="s">
        <v>32</v>
      </c>
      <c r="J1801" t="s">
        <v>21</v>
      </c>
      <c r="K1801" t="s">
        <v>21</v>
      </c>
      <c r="L1801" t="s">
        <v>33</v>
      </c>
      <c r="M1801" t="s">
        <v>21</v>
      </c>
      <c r="N1801" t="s">
        <v>34</v>
      </c>
      <c r="O1801" s="1">
        <v>50.31</v>
      </c>
      <c r="P1801" s="1">
        <v>1394.5</v>
      </c>
      <c r="Q1801">
        <v>0</v>
      </c>
      <c r="R1801" t="s">
        <v>21</v>
      </c>
      <c r="S1801" t="str">
        <f>IF(ChurnData[[#This Row],[MonthlyCharges]]&lt;=30,"1. Up to 30",IF(ChurnData[[#This Row],[MonthlyCharges]]&lt;=50,"2. 31-50",IF(ChurnData[[#This Row],[MonthlyCharges]]&lt;=70,"3. 51-70",IF(ChurnData[[#This Row],[MonthlyCharges]]&lt;=90,"4. 71-90","5. Over 90"))))</f>
        <v>3. 51-70</v>
      </c>
      <c r="T1801" t="str">
        <f>IF(AND(ChurnData[[#This Row],[Contract]]="Month-to-month",ChurnData[[#This Row],[InternetService]]="Fiber optic",ChurnData[[#This Row],[TenureMonths]]&lt;=11),"High-risk","Other")</f>
        <v>Other</v>
      </c>
      <c r="U1801" t="str">
        <f>IF(ChurnData[[#This Row],[TenureMonths]]&lt;=11,"0-11",IF(ChurnData[[#This Row],[TenureMonths]]&lt;=23,"12-23",IF(ChurnData[[#This Row],[TenureMonths]]&lt;=35,"24-35",IF(ChurnData[[#This Row],[TenureMonths]]&lt;=47,"36-47",IF(ChurnData[[#This Row],[TenureMonths]]&lt;=59,"48-59","60-72")))))</f>
        <v>24-35</v>
      </c>
      <c r="V1801">
        <f>IF(ChurnData[[#This Row],[Churn]]="Yes",1,0)</f>
        <v>0</v>
      </c>
    </row>
    <row r="1802" spans="1:22" x14ac:dyDescent="0.35">
      <c r="A1802" t="s">
        <v>1851</v>
      </c>
      <c r="B1802" t="s">
        <v>36</v>
      </c>
      <c r="C1802">
        <v>0</v>
      </c>
      <c r="D1802" t="s">
        <v>20</v>
      </c>
      <c r="E1802" t="s">
        <v>21</v>
      </c>
      <c r="F1802" t="s">
        <v>37</v>
      </c>
      <c r="G1802" s="2">
        <v>65</v>
      </c>
      <c r="H1802" t="s">
        <v>20</v>
      </c>
      <c r="I1802" t="s">
        <v>23</v>
      </c>
      <c r="J1802" t="s">
        <v>21</v>
      </c>
      <c r="K1802" t="s">
        <v>21</v>
      </c>
      <c r="L1802" t="s">
        <v>24</v>
      </c>
      <c r="M1802" t="s">
        <v>20</v>
      </c>
      <c r="N1802" t="s">
        <v>25</v>
      </c>
      <c r="O1802" s="1">
        <v>91.94</v>
      </c>
      <c r="P1802" s="1">
        <v>6071.39</v>
      </c>
      <c r="Q1802">
        <v>0</v>
      </c>
      <c r="R1802" t="s">
        <v>21</v>
      </c>
      <c r="S1802" t="str">
        <f>IF(ChurnData[[#This Row],[MonthlyCharges]]&lt;=30,"1. Up to 30",IF(ChurnData[[#This Row],[MonthlyCharges]]&lt;=50,"2. 31-50",IF(ChurnData[[#This Row],[MonthlyCharges]]&lt;=70,"3. 51-70",IF(ChurnData[[#This Row],[MonthlyCharges]]&lt;=90,"4. 71-90","5. Over 90"))))</f>
        <v>5. Over 90</v>
      </c>
      <c r="T1802" t="str">
        <f>IF(AND(ChurnData[[#This Row],[Contract]]="Month-to-month",ChurnData[[#This Row],[InternetService]]="Fiber optic",ChurnData[[#This Row],[TenureMonths]]&lt;=11),"High-risk","Other")</f>
        <v>Other</v>
      </c>
      <c r="U1802" t="str">
        <f>IF(ChurnData[[#This Row],[TenureMonths]]&lt;=11,"0-11",IF(ChurnData[[#This Row],[TenureMonths]]&lt;=23,"12-23",IF(ChurnData[[#This Row],[TenureMonths]]&lt;=35,"24-35",IF(ChurnData[[#This Row],[TenureMonths]]&lt;=47,"36-47",IF(ChurnData[[#This Row],[TenureMonths]]&lt;=59,"48-59","60-72")))))</f>
        <v>60-72</v>
      </c>
      <c r="V1802">
        <f>IF(ChurnData[[#This Row],[Churn]]="Yes",1,0)</f>
        <v>0</v>
      </c>
    </row>
    <row r="1803" spans="1:22" x14ac:dyDescent="0.35">
      <c r="A1803" t="s">
        <v>1852</v>
      </c>
      <c r="B1803" t="s">
        <v>19</v>
      </c>
      <c r="C1803">
        <v>0</v>
      </c>
      <c r="D1803" t="s">
        <v>21</v>
      </c>
      <c r="E1803" t="s">
        <v>21</v>
      </c>
      <c r="F1803" t="s">
        <v>22</v>
      </c>
      <c r="G1803" s="2">
        <v>26</v>
      </c>
      <c r="H1803" t="s">
        <v>20</v>
      </c>
      <c r="I1803" t="s">
        <v>23</v>
      </c>
      <c r="J1803" t="s">
        <v>20</v>
      </c>
      <c r="K1803" t="s">
        <v>20</v>
      </c>
      <c r="L1803" t="s">
        <v>29</v>
      </c>
      <c r="M1803" t="s">
        <v>21</v>
      </c>
      <c r="N1803" t="s">
        <v>25</v>
      </c>
      <c r="O1803" s="1">
        <v>94.7</v>
      </c>
      <c r="P1803" s="1">
        <v>2408.96</v>
      </c>
      <c r="Q1803">
        <v>2</v>
      </c>
      <c r="R1803" t="s">
        <v>20</v>
      </c>
      <c r="S1803" t="str">
        <f>IF(ChurnData[[#This Row],[MonthlyCharges]]&lt;=30,"1. Up to 30",IF(ChurnData[[#This Row],[MonthlyCharges]]&lt;=50,"2. 31-50",IF(ChurnData[[#This Row],[MonthlyCharges]]&lt;=70,"3. 51-70",IF(ChurnData[[#This Row],[MonthlyCharges]]&lt;=90,"4. 71-90","5. Over 90"))))</f>
        <v>5. Over 90</v>
      </c>
      <c r="T1803" t="str">
        <f>IF(AND(ChurnData[[#This Row],[Contract]]="Month-to-month",ChurnData[[#This Row],[InternetService]]="Fiber optic",ChurnData[[#This Row],[TenureMonths]]&lt;=11),"High-risk","Other")</f>
        <v>Other</v>
      </c>
      <c r="U1803" t="str">
        <f>IF(ChurnData[[#This Row],[TenureMonths]]&lt;=11,"0-11",IF(ChurnData[[#This Row],[TenureMonths]]&lt;=23,"12-23",IF(ChurnData[[#This Row],[TenureMonths]]&lt;=35,"24-35",IF(ChurnData[[#This Row],[TenureMonths]]&lt;=47,"36-47",IF(ChurnData[[#This Row],[TenureMonths]]&lt;=59,"48-59","60-72")))))</f>
        <v>24-35</v>
      </c>
      <c r="V1803">
        <f>IF(ChurnData[[#This Row],[Churn]]="Yes",1,0)</f>
        <v>1</v>
      </c>
    </row>
    <row r="1804" spans="1:22" x14ac:dyDescent="0.35">
      <c r="A1804" t="s">
        <v>1853</v>
      </c>
      <c r="B1804" t="s">
        <v>36</v>
      </c>
      <c r="C1804">
        <v>0</v>
      </c>
      <c r="D1804" t="s">
        <v>21</v>
      </c>
      <c r="E1804" t="s">
        <v>21</v>
      </c>
      <c r="F1804" t="s">
        <v>41</v>
      </c>
      <c r="G1804" s="2">
        <v>52</v>
      </c>
      <c r="H1804" t="s">
        <v>20</v>
      </c>
      <c r="I1804" t="s">
        <v>32</v>
      </c>
      <c r="J1804" t="s">
        <v>21</v>
      </c>
      <c r="K1804" t="s">
        <v>21</v>
      </c>
      <c r="L1804" t="s">
        <v>29</v>
      </c>
      <c r="M1804" t="s">
        <v>20</v>
      </c>
      <c r="N1804" t="s">
        <v>43</v>
      </c>
      <c r="O1804" s="1">
        <v>47.08</v>
      </c>
      <c r="P1804" s="1">
        <v>2483.6999999999998</v>
      </c>
      <c r="Q1804">
        <v>5</v>
      </c>
      <c r="R1804" t="s">
        <v>21</v>
      </c>
      <c r="S1804" t="str">
        <f>IF(ChurnData[[#This Row],[MonthlyCharges]]&lt;=30,"1. Up to 30",IF(ChurnData[[#This Row],[MonthlyCharges]]&lt;=50,"2. 31-50",IF(ChurnData[[#This Row],[MonthlyCharges]]&lt;=70,"3. 51-70",IF(ChurnData[[#This Row],[MonthlyCharges]]&lt;=90,"4. 71-90","5. Over 90"))))</f>
        <v>2. 31-50</v>
      </c>
      <c r="T1804" t="str">
        <f>IF(AND(ChurnData[[#This Row],[Contract]]="Month-to-month",ChurnData[[#This Row],[InternetService]]="Fiber optic",ChurnData[[#This Row],[TenureMonths]]&lt;=11),"High-risk","Other")</f>
        <v>Other</v>
      </c>
      <c r="U1804" t="str">
        <f>IF(ChurnData[[#This Row],[TenureMonths]]&lt;=11,"0-11",IF(ChurnData[[#This Row],[TenureMonths]]&lt;=23,"12-23",IF(ChurnData[[#This Row],[TenureMonths]]&lt;=35,"24-35",IF(ChurnData[[#This Row],[TenureMonths]]&lt;=47,"36-47",IF(ChurnData[[#This Row],[TenureMonths]]&lt;=59,"48-59","60-72")))))</f>
        <v>48-59</v>
      </c>
      <c r="V1804">
        <f>IF(ChurnData[[#This Row],[Churn]]="Yes",1,0)</f>
        <v>0</v>
      </c>
    </row>
    <row r="1805" spans="1:22" x14ac:dyDescent="0.35">
      <c r="A1805" t="s">
        <v>1854</v>
      </c>
      <c r="B1805" t="s">
        <v>19</v>
      </c>
      <c r="C1805">
        <v>0</v>
      </c>
      <c r="D1805" t="s">
        <v>21</v>
      </c>
      <c r="E1805" t="s">
        <v>21</v>
      </c>
      <c r="F1805" t="s">
        <v>65</v>
      </c>
      <c r="G1805" s="2">
        <v>13</v>
      </c>
      <c r="H1805" t="s">
        <v>20</v>
      </c>
      <c r="I1805" t="s">
        <v>21</v>
      </c>
      <c r="J1805" t="s">
        <v>28</v>
      </c>
      <c r="K1805" t="s">
        <v>28</v>
      </c>
      <c r="L1805" t="s">
        <v>33</v>
      </c>
      <c r="M1805" t="s">
        <v>21</v>
      </c>
      <c r="N1805" t="s">
        <v>30</v>
      </c>
      <c r="O1805" s="1">
        <v>33.409999999999997</v>
      </c>
      <c r="P1805" s="1">
        <v>437.8</v>
      </c>
      <c r="Q1805">
        <v>3</v>
      </c>
      <c r="R1805" t="s">
        <v>21</v>
      </c>
      <c r="S1805" t="str">
        <f>IF(ChurnData[[#This Row],[MonthlyCharges]]&lt;=30,"1. Up to 30",IF(ChurnData[[#This Row],[MonthlyCharges]]&lt;=50,"2. 31-50",IF(ChurnData[[#This Row],[MonthlyCharges]]&lt;=70,"3. 51-70",IF(ChurnData[[#This Row],[MonthlyCharges]]&lt;=90,"4. 71-90","5. Over 90"))))</f>
        <v>2. 31-50</v>
      </c>
      <c r="T1805" t="str">
        <f>IF(AND(ChurnData[[#This Row],[Contract]]="Month-to-month",ChurnData[[#This Row],[InternetService]]="Fiber optic",ChurnData[[#This Row],[TenureMonths]]&lt;=11),"High-risk","Other")</f>
        <v>Other</v>
      </c>
      <c r="U1805" t="str">
        <f>IF(ChurnData[[#This Row],[TenureMonths]]&lt;=11,"0-11",IF(ChurnData[[#This Row],[TenureMonths]]&lt;=23,"12-23",IF(ChurnData[[#This Row],[TenureMonths]]&lt;=35,"24-35",IF(ChurnData[[#This Row],[TenureMonths]]&lt;=47,"36-47",IF(ChurnData[[#This Row],[TenureMonths]]&lt;=59,"48-59","60-72")))))</f>
        <v>12-23</v>
      </c>
      <c r="V1805">
        <f>IF(ChurnData[[#This Row],[Churn]]="Yes",1,0)</f>
        <v>0</v>
      </c>
    </row>
    <row r="1806" spans="1:22" x14ac:dyDescent="0.35">
      <c r="A1806" t="s">
        <v>1855</v>
      </c>
      <c r="B1806" t="s">
        <v>36</v>
      </c>
      <c r="C1806">
        <v>0</v>
      </c>
      <c r="D1806" t="s">
        <v>21</v>
      </c>
      <c r="E1806" t="s">
        <v>21</v>
      </c>
      <c r="F1806" t="s">
        <v>58</v>
      </c>
      <c r="G1806" s="2">
        <v>8</v>
      </c>
      <c r="H1806" t="s">
        <v>20</v>
      </c>
      <c r="I1806" t="s">
        <v>23</v>
      </c>
      <c r="J1806" t="s">
        <v>20</v>
      </c>
      <c r="K1806" t="s">
        <v>21</v>
      </c>
      <c r="L1806" t="s">
        <v>33</v>
      </c>
      <c r="M1806" t="s">
        <v>20</v>
      </c>
      <c r="N1806" t="s">
        <v>34</v>
      </c>
      <c r="O1806" s="1">
        <v>91.54</v>
      </c>
      <c r="P1806" s="1">
        <v>724.74</v>
      </c>
      <c r="Q1806">
        <v>0</v>
      </c>
      <c r="R1806" t="s">
        <v>20</v>
      </c>
      <c r="S1806" t="str">
        <f>IF(ChurnData[[#This Row],[MonthlyCharges]]&lt;=30,"1. Up to 30",IF(ChurnData[[#This Row],[MonthlyCharges]]&lt;=50,"2. 31-50",IF(ChurnData[[#This Row],[MonthlyCharges]]&lt;=70,"3. 51-70",IF(ChurnData[[#This Row],[MonthlyCharges]]&lt;=90,"4. 71-90","5. Over 90"))))</f>
        <v>5. Over 90</v>
      </c>
      <c r="T1806" t="str">
        <f>IF(AND(ChurnData[[#This Row],[Contract]]="Month-to-month",ChurnData[[#This Row],[InternetService]]="Fiber optic",ChurnData[[#This Row],[TenureMonths]]&lt;=11),"High-risk","Other")</f>
        <v>High-risk</v>
      </c>
      <c r="U1806" t="str">
        <f>IF(ChurnData[[#This Row],[TenureMonths]]&lt;=11,"0-11",IF(ChurnData[[#This Row],[TenureMonths]]&lt;=23,"12-23",IF(ChurnData[[#This Row],[TenureMonths]]&lt;=35,"24-35",IF(ChurnData[[#This Row],[TenureMonths]]&lt;=47,"36-47",IF(ChurnData[[#This Row],[TenureMonths]]&lt;=59,"48-59","60-72")))))</f>
        <v>0-11</v>
      </c>
      <c r="V1806">
        <f>IF(ChurnData[[#This Row],[Churn]]="Yes",1,0)</f>
        <v>1</v>
      </c>
    </row>
    <row r="1807" spans="1:22" x14ac:dyDescent="0.35">
      <c r="A1807" t="s">
        <v>1856</v>
      </c>
      <c r="B1807" t="s">
        <v>19</v>
      </c>
      <c r="C1807">
        <v>0</v>
      </c>
      <c r="D1807" t="s">
        <v>21</v>
      </c>
      <c r="E1807" t="s">
        <v>21</v>
      </c>
      <c r="F1807" t="s">
        <v>65</v>
      </c>
      <c r="G1807" s="2">
        <v>2</v>
      </c>
      <c r="H1807" t="s">
        <v>20</v>
      </c>
      <c r="I1807" t="s">
        <v>23</v>
      </c>
      <c r="J1807" t="s">
        <v>21</v>
      </c>
      <c r="K1807" t="s">
        <v>21</v>
      </c>
      <c r="L1807" t="s">
        <v>33</v>
      </c>
      <c r="M1807" t="s">
        <v>20</v>
      </c>
      <c r="N1807" t="s">
        <v>25</v>
      </c>
      <c r="O1807" s="1">
        <v>79.14</v>
      </c>
      <c r="P1807" s="1">
        <v>153.61000000000001</v>
      </c>
      <c r="Q1807">
        <v>1</v>
      </c>
      <c r="R1807" t="s">
        <v>21</v>
      </c>
      <c r="S1807" t="str">
        <f>IF(ChurnData[[#This Row],[MonthlyCharges]]&lt;=30,"1. Up to 30",IF(ChurnData[[#This Row],[MonthlyCharges]]&lt;=50,"2. 31-50",IF(ChurnData[[#This Row],[MonthlyCharges]]&lt;=70,"3. 51-70",IF(ChurnData[[#This Row],[MonthlyCharges]]&lt;=90,"4. 71-90","5. Over 90"))))</f>
        <v>4. 71-90</v>
      </c>
      <c r="T1807" t="str">
        <f>IF(AND(ChurnData[[#This Row],[Contract]]="Month-to-month",ChurnData[[#This Row],[InternetService]]="Fiber optic",ChurnData[[#This Row],[TenureMonths]]&lt;=11),"High-risk","Other")</f>
        <v>High-risk</v>
      </c>
      <c r="U1807" t="str">
        <f>IF(ChurnData[[#This Row],[TenureMonths]]&lt;=11,"0-11",IF(ChurnData[[#This Row],[TenureMonths]]&lt;=23,"12-23",IF(ChurnData[[#This Row],[TenureMonths]]&lt;=35,"24-35",IF(ChurnData[[#This Row],[TenureMonths]]&lt;=47,"36-47",IF(ChurnData[[#This Row],[TenureMonths]]&lt;=59,"48-59","60-72")))))</f>
        <v>0-11</v>
      </c>
      <c r="V1807">
        <f>IF(ChurnData[[#This Row],[Churn]]="Yes",1,0)</f>
        <v>0</v>
      </c>
    </row>
    <row r="1808" spans="1:22" x14ac:dyDescent="0.35">
      <c r="A1808" t="s">
        <v>1857</v>
      </c>
      <c r="B1808" t="s">
        <v>36</v>
      </c>
      <c r="C1808">
        <v>0</v>
      </c>
      <c r="D1808" t="s">
        <v>20</v>
      </c>
      <c r="E1808" t="s">
        <v>21</v>
      </c>
      <c r="F1808" t="s">
        <v>41</v>
      </c>
      <c r="G1808" s="2">
        <v>16</v>
      </c>
      <c r="H1808" t="s">
        <v>20</v>
      </c>
      <c r="I1808" t="s">
        <v>21</v>
      </c>
      <c r="J1808" t="s">
        <v>28</v>
      </c>
      <c r="K1808" t="s">
        <v>28</v>
      </c>
      <c r="L1808" t="s">
        <v>33</v>
      </c>
      <c r="M1808" t="s">
        <v>20</v>
      </c>
      <c r="N1808" t="s">
        <v>43</v>
      </c>
      <c r="O1808" s="1">
        <v>25.54</v>
      </c>
      <c r="P1808" s="1">
        <v>406.15</v>
      </c>
      <c r="Q1808">
        <v>2</v>
      </c>
      <c r="R1808" t="s">
        <v>21</v>
      </c>
      <c r="S1808" t="str">
        <f>IF(ChurnData[[#This Row],[MonthlyCharges]]&lt;=30,"1. Up to 30",IF(ChurnData[[#This Row],[MonthlyCharges]]&lt;=50,"2. 31-50",IF(ChurnData[[#This Row],[MonthlyCharges]]&lt;=70,"3. 51-70",IF(ChurnData[[#This Row],[MonthlyCharges]]&lt;=90,"4. 71-90","5. Over 90"))))</f>
        <v>1. Up to 30</v>
      </c>
      <c r="T1808" t="str">
        <f>IF(AND(ChurnData[[#This Row],[Contract]]="Month-to-month",ChurnData[[#This Row],[InternetService]]="Fiber optic",ChurnData[[#This Row],[TenureMonths]]&lt;=11),"High-risk","Other")</f>
        <v>Other</v>
      </c>
      <c r="U1808" t="str">
        <f>IF(ChurnData[[#This Row],[TenureMonths]]&lt;=11,"0-11",IF(ChurnData[[#This Row],[TenureMonths]]&lt;=23,"12-23",IF(ChurnData[[#This Row],[TenureMonths]]&lt;=35,"24-35",IF(ChurnData[[#This Row],[TenureMonths]]&lt;=47,"36-47",IF(ChurnData[[#This Row],[TenureMonths]]&lt;=59,"48-59","60-72")))))</f>
        <v>12-23</v>
      </c>
      <c r="V1808">
        <f>IF(ChurnData[[#This Row],[Churn]]="Yes",1,0)</f>
        <v>0</v>
      </c>
    </row>
    <row r="1809" spans="1:22" x14ac:dyDescent="0.35">
      <c r="A1809" t="s">
        <v>1858</v>
      </c>
      <c r="B1809" t="s">
        <v>36</v>
      </c>
      <c r="C1809">
        <v>0</v>
      </c>
      <c r="D1809" t="s">
        <v>20</v>
      </c>
      <c r="E1809" t="s">
        <v>20</v>
      </c>
      <c r="F1809" t="s">
        <v>39</v>
      </c>
      <c r="G1809" s="2">
        <v>35</v>
      </c>
      <c r="H1809" t="s">
        <v>20</v>
      </c>
      <c r="I1809" t="s">
        <v>21</v>
      </c>
      <c r="J1809" t="s">
        <v>28</v>
      </c>
      <c r="K1809" t="s">
        <v>28</v>
      </c>
      <c r="L1809" t="s">
        <v>33</v>
      </c>
      <c r="M1809" t="s">
        <v>20</v>
      </c>
      <c r="N1809" t="s">
        <v>30</v>
      </c>
      <c r="O1809" s="1">
        <v>31.23</v>
      </c>
      <c r="P1809" s="1">
        <v>1072.1600000000001</v>
      </c>
      <c r="Q1809">
        <v>3</v>
      </c>
      <c r="R1809" t="s">
        <v>21</v>
      </c>
      <c r="S1809" t="str">
        <f>IF(ChurnData[[#This Row],[MonthlyCharges]]&lt;=30,"1. Up to 30",IF(ChurnData[[#This Row],[MonthlyCharges]]&lt;=50,"2. 31-50",IF(ChurnData[[#This Row],[MonthlyCharges]]&lt;=70,"3. 51-70",IF(ChurnData[[#This Row],[MonthlyCharges]]&lt;=90,"4. 71-90","5. Over 90"))))</f>
        <v>2. 31-50</v>
      </c>
      <c r="T1809" t="str">
        <f>IF(AND(ChurnData[[#This Row],[Contract]]="Month-to-month",ChurnData[[#This Row],[InternetService]]="Fiber optic",ChurnData[[#This Row],[TenureMonths]]&lt;=11),"High-risk","Other")</f>
        <v>Other</v>
      </c>
      <c r="U1809" t="str">
        <f>IF(ChurnData[[#This Row],[TenureMonths]]&lt;=11,"0-11",IF(ChurnData[[#This Row],[TenureMonths]]&lt;=23,"12-23",IF(ChurnData[[#This Row],[TenureMonths]]&lt;=35,"24-35",IF(ChurnData[[#This Row],[TenureMonths]]&lt;=47,"36-47",IF(ChurnData[[#This Row],[TenureMonths]]&lt;=59,"48-59","60-72")))))</f>
        <v>24-35</v>
      </c>
      <c r="V1809">
        <f>IF(ChurnData[[#This Row],[Churn]]="Yes",1,0)</f>
        <v>0</v>
      </c>
    </row>
    <row r="1810" spans="1:22" x14ac:dyDescent="0.35">
      <c r="A1810" t="s">
        <v>1859</v>
      </c>
      <c r="B1810" t="s">
        <v>19</v>
      </c>
      <c r="C1810">
        <v>0</v>
      </c>
      <c r="D1810" t="s">
        <v>20</v>
      </c>
      <c r="E1810" t="s">
        <v>21</v>
      </c>
      <c r="F1810" t="s">
        <v>39</v>
      </c>
      <c r="G1810" s="2">
        <v>21</v>
      </c>
      <c r="H1810" t="s">
        <v>20</v>
      </c>
      <c r="I1810" t="s">
        <v>32</v>
      </c>
      <c r="J1810" t="s">
        <v>21</v>
      </c>
      <c r="K1810" t="s">
        <v>21</v>
      </c>
      <c r="L1810" t="s">
        <v>33</v>
      </c>
      <c r="M1810" t="s">
        <v>21</v>
      </c>
      <c r="N1810" t="s">
        <v>25</v>
      </c>
      <c r="O1810" s="1">
        <v>48.05</v>
      </c>
      <c r="P1810" s="1">
        <v>1030.6199999999999</v>
      </c>
      <c r="Q1810">
        <v>3</v>
      </c>
      <c r="R1810" t="s">
        <v>20</v>
      </c>
      <c r="S1810" t="str">
        <f>IF(ChurnData[[#This Row],[MonthlyCharges]]&lt;=30,"1. Up to 30",IF(ChurnData[[#This Row],[MonthlyCharges]]&lt;=50,"2. 31-50",IF(ChurnData[[#This Row],[MonthlyCharges]]&lt;=70,"3. 51-70",IF(ChurnData[[#This Row],[MonthlyCharges]]&lt;=90,"4. 71-90","5. Over 90"))))</f>
        <v>2. 31-50</v>
      </c>
      <c r="T1810" t="str">
        <f>IF(AND(ChurnData[[#This Row],[Contract]]="Month-to-month",ChurnData[[#This Row],[InternetService]]="Fiber optic",ChurnData[[#This Row],[TenureMonths]]&lt;=11),"High-risk","Other")</f>
        <v>Other</v>
      </c>
      <c r="U1810" t="str">
        <f>IF(ChurnData[[#This Row],[TenureMonths]]&lt;=11,"0-11",IF(ChurnData[[#This Row],[TenureMonths]]&lt;=23,"12-23",IF(ChurnData[[#This Row],[TenureMonths]]&lt;=35,"24-35",IF(ChurnData[[#This Row],[TenureMonths]]&lt;=47,"36-47",IF(ChurnData[[#This Row],[TenureMonths]]&lt;=59,"48-59","60-72")))))</f>
        <v>12-23</v>
      </c>
      <c r="V1810">
        <f>IF(ChurnData[[#This Row],[Churn]]="Yes",1,0)</f>
        <v>1</v>
      </c>
    </row>
    <row r="1811" spans="1:22" x14ac:dyDescent="0.35">
      <c r="A1811" t="s">
        <v>1860</v>
      </c>
      <c r="B1811" t="s">
        <v>36</v>
      </c>
      <c r="C1811">
        <v>0</v>
      </c>
      <c r="D1811" t="s">
        <v>21</v>
      </c>
      <c r="E1811" t="s">
        <v>21</v>
      </c>
      <c r="F1811" t="s">
        <v>45</v>
      </c>
      <c r="G1811" s="2">
        <v>21</v>
      </c>
      <c r="H1811" t="s">
        <v>21</v>
      </c>
      <c r="I1811" t="s">
        <v>23</v>
      </c>
      <c r="J1811" t="s">
        <v>21</v>
      </c>
      <c r="K1811" t="s">
        <v>20</v>
      </c>
      <c r="L1811" t="s">
        <v>33</v>
      </c>
      <c r="M1811" t="s">
        <v>20</v>
      </c>
      <c r="N1811" t="s">
        <v>43</v>
      </c>
      <c r="O1811" s="1">
        <v>74.040000000000006</v>
      </c>
      <c r="P1811" s="1">
        <v>1515.33</v>
      </c>
      <c r="Q1811">
        <v>1</v>
      </c>
      <c r="R1811" t="s">
        <v>21</v>
      </c>
      <c r="S1811" t="str">
        <f>IF(ChurnData[[#This Row],[MonthlyCharges]]&lt;=30,"1. Up to 30",IF(ChurnData[[#This Row],[MonthlyCharges]]&lt;=50,"2. 31-50",IF(ChurnData[[#This Row],[MonthlyCharges]]&lt;=70,"3. 51-70",IF(ChurnData[[#This Row],[MonthlyCharges]]&lt;=90,"4. 71-90","5. Over 90"))))</f>
        <v>4. 71-90</v>
      </c>
      <c r="T1811" t="str">
        <f>IF(AND(ChurnData[[#This Row],[Contract]]="Month-to-month",ChurnData[[#This Row],[InternetService]]="Fiber optic",ChurnData[[#This Row],[TenureMonths]]&lt;=11),"High-risk","Other")</f>
        <v>Other</v>
      </c>
      <c r="U1811" t="str">
        <f>IF(ChurnData[[#This Row],[TenureMonths]]&lt;=11,"0-11",IF(ChurnData[[#This Row],[TenureMonths]]&lt;=23,"12-23",IF(ChurnData[[#This Row],[TenureMonths]]&lt;=35,"24-35",IF(ChurnData[[#This Row],[TenureMonths]]&lt;=47,"36-47",IF(ChurnData[[#This Row],[TenureMonths]]&lt;=59,"48-59","60-72")))))</f>
        <v>12-23</v>
      </c>
      <c r="V1811">
        <f>IF(ChurnData[[#This Row],[Churn]]="Yes",1,0)</f>
        <v>0</v>
      </c>
    </row>
    <row r="1812" spans="1:22" x14ac:dyDescent="0.35">
      <c r="A1812" t="s">
        <v>1861</v>
      </c>
      <c r="B1812" t="s">
        <v>19</v>
      </c>
      <c r="C1812">
        <v>0</v>
      </c>
      <c r="D1812" t="s">
        <v>20</v>
      </c>
      <c r="E1812" t="s">
        <v>20</v>
      </c>
      <c r="F1812" t="s">
        <v>39</v>
      </c>
      <c r="G1812" s="2">
        <v>30</v>
      </c>
      <c r="H1812" t="s">
        <v>20</v>
      </c>
      <c r="I1812" t="s">
        <v>23</v>
      </c>
      <c r="J1812" t="s">
        <v>21</v>
      </c>
      <c r="K1812" t="s">
        <v>21</v>
      </c>
      <c r="L1812" t="s">
        <v>33</v>
      </c>
      <c r="M1812" t="s">
        <v>20</v>
      </c>
      <c r="N1812" t="s">
        <v>34</v>
      </c>
      <c r="O1812" s="1">
        <v>82.18</v>
      </c>
      <c r="P1812" s="1">
        <v>2427.9</v>
      </c>
      <c r="Q1812">
        <v>2</v>
      </c>
      <c r="R1812" t="s">
        <v>20</v>
      </c>
      <c r="S1812" t="str">
        <f>IF(ChurnData[[#This Row],[MonthlyCharges]]&lt;=30,"1. Up to 30",IF(ChurnData[[#This Row],[MonthlyCharges]]&lt;=50,"2. 31-50",IF(ChurnData[[#This Row],[MonthlyCharges]]&lt;=70,"3. 51-70",IF(ChurnData[[#This Row],[MonthlyCharges]]&lt;=90,"4. 71-90","5. Over 90"))))</f>
        <v>4. 71-90</v>
      </c>
      <c r="T1812" t="str">
        <f>IF(AND(ChurnData[[#This Row],[Contract]]="Month-to-month",ChurnData[[#This Row],[InternetService]]="Fiber optic",ChurnData[[#This Row],[TenureMonths]]&lt;=11),"High-risk","Other")</f>
        <v>Other</v>
      </c>
      <c r="U1812" t="str">
        <f>IF(ChurnData[[#This Row],[TenureMonths]]&lt;=11,"0-11",IF(ChurnData[[#This Row],[TenureMonths]]&lt;=23,"12-23",IF(ChurnData[[#This Row],[TenureMonths]]&lt;=35,"24-35",IF(ChurnData[[#This Row],[TenureMonths]]&lt;=47,"36-47",IF(ChurnData[[#This Row],[TenureMonths]]&lt;=59,"48-59","60-72")))))</f>
        <v>24-35</v>
      </c>
      <c r="V1812">
        <f>IF(ChurnData[[#This Row],[Churn]]="Yes",1,0)</f>
        <v>1</v>
      </c>
    </row>
    <row r="1813" spans="1:22" x14ac:dyDescent="0.35">
      <c r="A1813" t="s">
        <v>1862</v>
      </c>
      <c r="B1813" t="s">
        <v>36</v>
      </c>
      <c r="C1813">
        <v>0</v>
      </c>
      <c r="D1813" t="s">
        <v>21</v>
      </c>
      <c r="E1813" t="s">
        <v>21</v>
      </c>
      <c r="F1813" t="s">
        <v>22</v>
      </c>
      <c r="G1813" s="2">
        <v>26</v>
      </c>
      <c r="H1813" t="s">
        <v>20</v>
      </c>
      <c r="I1813" t="s">
        <v>32</v>
      </c>
      <c r="J1813" t="s">
        <v>20</v>
      </c>
      <c r="K1813" t="s">
        <v>20</v>
      </c>
      <c r="L1813" t="s">
        <v>33</v>
      </c>
      <c r="M1813" t="s">
        <v>21</v>
      </c>
      <c r="N1813" t="s">
        <v>34</v>
      </c>
      <c r="O1813" s="1">
        <v>68.41</v>
      </c>
      <c r="P1813" s="1">
        <v>1777.17</v>
      </c>
      <c r="Q1813">
        <v>2</v>
      </c>
      <c r="R1813" t="s">
        <v>21</v>
      </c>
      <c r="S1813" t="str">
        <f>IF(ChurnData[[#This Row],[MonthlyCharges]]&lt;=30,"1. Up to 30",IF(ChurnData[[#This Row],[MonthlyCharges]]&lt;=50,"2. 31-50",IF(ChurnData[[#This Row],[MonthlyCharges]]&lt;=70,"3. 51-70",IF(ChurnData[[#This Row],[MonthlyCharges]]&lt;=90,"4. 71-90","5. Over 90"))))</f>
        <v>3. 51-70</v>
      </c>
      <c r="T1813" t="str">
        <f>IF(AND(ChurnData[[#This Row],[Contract]]="Month-to-month",ChurnData[[#This Row],[InternetService]]="Fiber optic",ChurnData[[#This Row],[TenureMonths]]&lt;=11),"High-risk","Other")</f>
        <v>Other</v>
      </c>
      <c r="U1813" t="str">
        <f>IF(ChurnData[[#This Row],[TenureMonths]]&lt;=11,"0-11",IF(ChurnData[[#This Row],[TenureMonths]]&lt;=23,"12-23",IF(ChurnData[[#This Row],[TenureMonths]]&lt;=35,"24-35",IF(ChurnData[[#This Row],[TenureMonths]]&lt;=47,"36-47",IF(ChurnData[[#This Row],[TenureMonths]]&lt;=59,"48-59","60-72")))))</f>
        <v>24-35</v>
      </c>
      <c r="V1813">
        <f>IF(ChurnData[[#This Row],[Churn]]="Yes",1,0)</f>
        <v>0</v>
      </c>
    </row>
    <row r="1814" spans="1:22" x14ac:dyDescent="0.35">
      <c r="A1814" t="s">
        <v>1863</v>
      </c>
      <c r="B1814" t="s">
        <v>19</v>
      </c>
      <c r="C1814">
        <v>0</v>
      </c>
      <c r="D1814" t="s">
        <v>21</v>
      </c>
      <c r="E1814" t="s">
        <v>21</v>
      </c>
      <c r="F1814" t="s">
        <v>45</v>
      </c>
      <c r="G1814" s="2">
        <v>68</v>
      </c>
      <c r="H1814" t="s">
        <v>20</v>
      </c>
      <c r="I1814" t="s">
        <v>32</v>
      </c>
      <c r="J1814" t="s">
        <v>21</v>
      </c>
      <c r="K1814" t="s">
        <v>21</v>
      </c>
      <c r="L1814" t="s">
        <v>29</v>
      </c>
      <c r="M1814" t="s">
        <v>20</v>
      </c>
      <c r="N1814" t="s">
        <v>34</v>
      </c>
      <c r="O1814" s="1">
        <v>52.75</v>
      </c>
      <c r="P1814" s="1">
        <v>3489.2</v>
      </c>
      <c r="Q1814">
        <v>1</v>
      </c>
      <c r="R1814" t="s">
        <v>21</v>
      </c>
      <c r="S1814" t="str">
        <f>IF(ChurnData[[#This Row],[MonthlyCharges]]&lt;=30,"1. Up to 30",IF(ChurnData[[#This Row],[MonthlyCharges]]&lt;=50,"2. 31-50",IF(ChurnData[[#This Row],[MonthlyCharges]]&lt;=70,"3. 51-70",IF(ChurnData[[#This Row],[MonthlyCharges]]&lt;=90,"4. 71-90","5. Over 90"))))</f>
        <v>3. 51-70</v>
      </c>
      <c r="T1814" t="str">
        <f>IF(AND(ChurnData[[#This Row],[Contract]]="Month-to-month",ChurnData[[#This Row],[InternetService]]="Fiber optic",ChurnData[[#This Row],[TenureMonths]]&lt;=11),"High-risk","Other")</f>
        <v>Other</v>
      </c>
      <c r="U1814" t="str">
        <f>IF(ChurnData[[#This Row],[TenureMonths]]&lt;=11,"0-11",IF(ChurnData[[#This Row],[TenureMonths]]&lt;=23,"12-23",IF(ChurnData[[#This Row],[TenureMonths]]&lt;=35,"24-35",IF(ChurnData[[#This Row],[TenureMonths]]&lt;=47,"36-47",IF(ChurnData[[#This Row],[TenureMonths]]&lt;=59,"48-59","60-72")))))</f>
        <v>60-72</v>
      </c>
      <c r="V1814">
        <f>IF(ChurnData[[#This Row],[Churn]]="Yes",1,0)</f>
        <v>0</v>
      </c>
    </row>
    <row r="1815" spans="1:22" x14ac:dyDescent="0.35">
      <c r="A1815" t="s">
        <v>1864</v>
      </c>
      <c r="B1815" t="s">
        <v>36</v>
      </c>
      <c r="C1815">
        <v>0</v>
      </c>
      <c r="D1815" t="s">
        <v>20</v>
      </c>
      <c r="E1815" t="s">
        <v>21</v>
      </c>
      <c r="F1815" t="s">
        <v>22</v>
      </c>
      <c r="G1815" s="2">
        <v>33</v>
      </c>
      <c r="H1815" t="s">
        <v>20</v>
      </c>
      <c r="I1815" t="s">
        <v>23</v>
      </c>
      <c r="J1815" t="s">
        <v>21</v>
      </c>
      <c r="K1815" t="s">
        <v>21</v>
      </c>
      <c r="L1815" t="s">
        <v>29</v>
      </c>
      <c r="M1815" t="s">
        <v>20</v>
      </c>
      <c r="N1815" t="s">
        <v>34</v>
      </c>
      <c r="O1815" s="1">
        <v>84.22</v>
      </c>
      <c r="P1815" s="1">
        <v>2703.96</v>
      </c>
      <c r="Q1815">
        <v>3</v>
      </c>
      <c r="R1815" t="s">
        <v>21</v>
      </c>
      <c r="S1815" t="str">
        <f>IF(ChurnData[[#This Row],[MonthlyCharges]]&lt;=30,"1. Up to 30",IF(ChurnData[[#This Row],[MonthlyCharges]]&lt;=50,"2. 31-50",IF(ChurnData[[#This Row],[MonthlyCharges]]&lt;=70,"3. 51-70",IF(ChurnData[[#This Row],[MonthlyCharges]]&lt;=90,"4. 71-90","5. Over 90"))))</f>
        <v>4. 71-90</v>
      </c>
      <c r="T1815" t="str">
        <f>IF(AND(ChurnData[[#This Row],[Contract]]="Month-to-month",ChurnData[[#This Row],[InternetService]]="Fiber optic",ChurnData[[#This Row],[TenureMonths]]&lt;=11),"High-risk","Other")</f>
        <v>Other</v>
      </c>
      <c r="U1815" t="str">
        <f>IF(ChurnData[[#This Row],[TenureMonths]]&lt;=11,"0-11",IF(ChurnData[[#This Row],[TenureMonths]]&lt;=23,"12-23",IF(ChurnData[[#This Row],[TenureMonths]]&lt;=35,"24-35",IF(ChurnData[[#This Row],[TenureMonths]]&lt;=47,"36-47",IF(ChurnData[[#This Row],[TenureMonths]]&lt;=59,"48-59","60-72")))))</f>
        <v>24-35</v>
      </c>
      <c r="V1815">
        <f>IF(ChurnData[[#This Row],[Churn]]="Yes",1,0)</f>
        <v>0</v>
      </c>
    </row>
    <row r="1816" spans="1:22" x14ac:dyDescent="0.35">
      <c r="A1816" t="s">
        <v>1865</v>
      </c>
      <c r="B1816" t="s">
        <v>36</v>
      </c>
      <c r="C1816">
        <v>0</v>
      </c>
      <c r="D1816" t="s">
        <v>20</v>
      </c>
      <c r="E1816" t="s">
        <v>20</v>
      </c>
      <c r="F1816" t="s">
        <v>56</v>
      </c>
      <c r="G1816" s="2">
        <v>72</v>
      </c>
      <c r="H1816" t="s">
        <v>20</v>
      </c>
      <c r="I1816" t="s">
        <v>32</v>
      </c>
      <c r="J1816" t="s">
        <v>21</v>
      </c>
      <c r="K1816" t="s">
        <v>21</v>
      </c>
      <c r="L1816" t="s">
        <v>24</v>
      </c>
      <c r="M1816" t="s">
        <v>20</v>
      </c>
      <c r="N1816" t="s">
        <v>25</v>
      </c>
      <c r="O1816" s="1">
        <v>50.47</v>
      </c>
      <c r="P1816" s="1">
        <v>3722.61</v>
      </c>
      <c r="Q1816">
        <v>1</v>
      </c>
      <c r="R1816" t="s">
        <v>21</v>
      </c>
      <c r="S1816" t="str">
        <f>IF(ChurnData[[#This Row],[MonthlyCharges]]&lt;=30,"1. Up to 30",IF(ChurnData[[#This Row],[MonthlyCharges]]&lt;=50,"2. 31-50",IF(ChurnData[[#This Row],[MonthlyCharges]]&lt;=70,"3. 51-70",IF(ChurnData[[#This Row],[MonthlyCharges]]&lt;=90,"4. 71-90","5. Over 90"))))</f>
        <v>3. 51-70</v>
      </c>
      <c r="T1816" t="str">
        <f>IF(AND(ChurnData[[#This Row],[Contract]]="Month-to-month",ChurnData[[#This Row],[InternetService]]="Fiber optic",ChurnData[[#This Row],[TenureMonths]]&lt;=11),"High-risk","Other")</f>
        <v>Other</v>
      </c>
      <c r="U1816" t="str">
        <f>IF(ChurnData[[#This Row],[TenureMonths]]&lt;=11,"0-11",IF(ChurnData[[#This Row],[TenureMonths]]&lt;=23,"12-23",IF(ChurnData[[#This Row],[TenureMonths]]&lt;=35,"24-35",IF(ChurnData[[#This Row],[TenureMonths]]&lt;=47,"36-47",IF(ChurnData[[#This Row],[TenureMonths]]&lt;=59,"48-59","60-72")))))</f>
        <v>60-72</v>
      </c>
      <c r="V1816">
        <f>IF(ChurnData[[#This Row],[Churn]]="Yes",1,0)</f>
        <v>0</v>
      </c>
    </row>
    <row r="1817" spans="1:22" x14ac:dyDescent="0.35">
      <c r="A1817" t="s">
        <v>1866</v>
      </c>
      <c r="B1817" t="s">
        <v>36</v>
      </c>
      <c r="C1817">
        <v>0</v>
      </c>
      <c r="D1817" t="s">
        <v>21</v>
      </c>
      <c r="E1817" t="s">
        <v>21</v>
      </c>
      <c r="F1817" t="s">
        <v>65</v>
      </c>
      <c r="G1817" s="2">
        <v>19</v>
      </c>
      <c r="H1817" t="s">
        <v>20</v>
      </c>
      <c r="I1817" t="s">
        <v>21</v>
      </c>
      <c r="J1817" t="s">
        <v>28</v>
      </c>
      <c r="K1817" t="s">
        <v>28</v>
      </c>
      <c r="L1817" t="s">
        <v>33</v>
      </c>
      <c r="M1817" t="s">
        <v>20</v>
      </c>
      <c r="N1817" t="s">
        <v>25</v>
      </c>
      <c r="O1817" s="1">
        <v>34.46</v>
      </c>
      <c r="P1817" s="1">
        <v>652.92999999999995</v>
      </c>
      <c r="Q1817">
        <v>1</v>
      </c>
      <c r="R1817" t="s">
        <v>21</v>
      </c>
      <c r="S1817" t="str">
        <f>IF(ChurnData[[#This Row],[MonthlyCharges]]&lt;=30,"1. Up to 30",IF(ChurnData[[#This Row],[MonthlyCharges]]&lt;=50,"2. 31-50",IF(ChurnData[[#This Row],[MonthlyCharges]]&lt;=70,"3. 51-70",IF(ChurnData[[#This Row],[MonthlyCharges]]&lt;=90,"4. 71-90","5. Over 90"))))</f>
        <v>2. 31-50</v>
      </c>
      <c r="T1817" t="str">
        <f>IF(AND(ChurnData[[#This Row],[Contract]]="Month-to-month",ChurnData[[#This Row],[InternetService]]="Fiber optic",ChurnData[[#This Row],[TenureMonths]]&lt;=11),"High-risk","Other")</f>
        <v>Other</v>
      </c>
      <c r="U1817" t="str">
        <f>IF(ChurnData[[#This Row],[TenureMonths]]&lt;=11,"0-11",IF(ChurnData[[#This Row],[TenureMonths]]&lt;=23,"12-23",IF(ChurnData[[#This Row],[TenureMonths]]&lt;=35,"24-35",IF(ChurnData[[#This Row],[TenureMonths]]&lt;=47,"36-47",IF(ChurnData[[#This Row],[TenureMonths]]&lt;=59,"48-59","60-72")))))</f>
        <v>12-23</v>
      </c>
      <c r="V1817">
        <f>IF(ChurnData[[#This Row],[Churn]]="Yes",1,0)</f>
        <v>0</v>
      </c>
    </row>
    <row r="1818" spans="1:22" x14ac:dyDescent="0.35">
      <c r="A1818" t="s">
        <v>1867</v>
      </c>
      <c r="B1818" t="s">
        <v>36</v>
      </c>
      <c r="C1818">
        <v>0</v>
      </c>
      <c r="D1818" t="s">
        <v>21</v>
      </c>
      <c r="E1818" t="s">
        <v>21</v>
      </c>
      <c r="F1818" t="s">
        <v>39</v>
      </c>
      <c r="G1818" s="2">
        <v>64</v>
      </c>
      <c r="H1818" t="s">
        <v>20</v>
      </c>
      <c r="I1818" t="s">
        <v>32</v>
      </c>
      <c r="J1818" t="s">
        <v>20</v>
      </c>
      <c r="K1818" t="s">
        <v>21</v>
      </c>
      <c r="L1818" t="s">
        <v>29</v>
      </c>
      <c r="M1818" t="s">
        <v>20</v>
      </c>
      <c r="N1818" t="s">
        <v>25</v>
      </c>
      <c r="O1818" s="1">
        <v>60.15</v>
      </c>
      <c r="P1818" s="1">
        <v>3840.83</v>
      </c>
      <c r="Q1818">
        <v>1</v>
      </c>
      <c r="R1818" t="s">
        <v>21</v>
      </c>
      <c r="S1818" t="str">
        <f>IF(ChurnData[[#This Row],[MonthlyCharges]]&lt;=30,"1. Up to 30",IF(ChurnData[[#This Row],[MonthlyCharges]]&lt;=50,"2. 31-50",IF(ChurnData[[#This Row],[MonthlyCharges]]&lt;=70,"3. 51-70",IF(ChurnData[[#This Row],[MonthlyCharges]]&lt;=90,"4. 71-90","5. Over 90"))))</f>
        <v>3. 51-70</v>
      </c>
      <c r="T1818" t="str">
        <f>IF(AND(ChurnData[[#This Row],[Contract]]="Month-to-month",ChurnData[[#This Row],[InternetService]]="Fiber optic",ChurnData[[#This Row],[TenureMonths]]&lt;=11),"High-risk","Other")</f>
        <v>Other</v>
      </c>
      <c r="U1818" t="str">
        <f>IF(ChurnData[[#This Row],[TenureMonths]]&lt;=11,"0-11",IF(ChurnData[[#This Row],[TenureMonths]]&lt;=23,"12-23",IF(ChurnData[[#This Row],[TenureMonths]]&lt;=35,"24-35",IF(ChurnData[[#This Row],[TenureMonths]]&lt;=47,"36-47",IF(ChurnData[[#This Row],[TenureMonths]]&lt;=59,"48-59","60-72")))))</f>
        <v>60-72</v>
      </c>
      <c r="V1818">
        <f>IF(ChurnData[[#This Row],[Churn]]="Yes",1,0)</f>
        <v>0</v>
      </c>
    </row>
    <row r="1819" spans="1:22" x14ac:dyDescent="0.35">
      <c r="A1819" t="s">
        <v>1868</v>
      </c>
      <c r="B1819" t="s">
        <v>19</v>
      </c>
      <c r="C1819">
        <v>0</v>
      </c>
      <c r="D1819" t="s">
        <v>20</v>
      </c>
      <c r="E1819" t="s">
        <v>20</v>
      </c>
      <c r="F1819" t="s">
        <v>39</v>
      </c>
      <c r="G1819" s="2">
        <v>35</v>
      </c>
      <c r="H1819" t="s">
        <v>20</v>
      </c>
      <c r="I1819" t="s">
        <v>23</v>
      </c>
      <c r="J1819" t="s">
        <v>21</v>
      </c>
      <c r="K1819" t="s">
        <v>20</v>
      </c>
      <c r="L1819" t="s">
        <v>33</v>
      </c>
      <c r="M1819" t="s">
        <v>21</v>
      </c>
      <c r="N1819" t="s">
        <v>25</v>
      </c>
      <c r="O1819" s="1">
        <v>86.46</v>
      </c>
      <c r="P1819" s="1">
        <v>2986.71</v>
      </c>
      <c r="Q1819">
        <v>2</v>
      </c>
      <c r="R1819" t="s">
        <v>20</v>
      </c>
      <c r="S1819" t="str">
        <f>IF(ChurnData[[#This Row],[MonthlyCharges]]&lt;=30,"1. Up to 30",IF(ChurnData[[#This Row],[MonthlyCharges]]&lt;=50,"2. 31-50",IF(ChurnData[[#This Row],[MonthlyCharges]]&lt;=70,"3. 51-70",IF(ChurnData[[#This Row],[MonthlyCharges]]&lt;=90,"4. 71-90","5. Over 90"))))</f>
        <v>4. 71-90</v>
      </c>
      <c r="T1819" t="str">
        <f>IF(AND(ChurnData[[#This Row],[Contract]]="Month-to-month",ChurnData[[#This Row],[InternetService]]="Fiber optic",ChurnData[[#This Row],[TenureMonths]]&lt;=11),"High-risk","Other")</f>
        <v>Other</v>
      </c>
      <c r="U1819" t="str">
        <f>IF(ChurnData[[#This Row],[TenureMonths]]&lt;=11,"0-11",IF(ChurnData[[#This Row],[TenureMonths]]&lt;=23,"12-23",IF(ChurnData[[#This Row],[TenureMonths]]&lt;=35,"24-35",IF(ChurnData[[#This Row],[TenureMonths]]&lt;=47,"36-47",IF(ChurnData[[#This Row],[TenureMonths]]&lt;=59,"48-59","60-72")))))</f>
        <v>24-35</v>
      </c>
      <c r="V1819">
        <f>IF(ChurnData[[#This Row],[Churn]]="Yes",1,0)</f>
        <v>1</v>
      </c>
    </row>
    <row r="1820" spans="1:22" x14ac:dyDescent="0.35">
      <c r="A1820" t="s">
        <v>1869</v>
      </c>
      <c r="B1820" t="s">
        <v>36</v>
      </c>
      <c r="C1820">
        <v>0</v>
      </c>
      <c r="D1820" t="s">
        <v>20</v>
      </c>
      <c r="E1820" t="s">
        <v>21</v>
      </c>
      <c r="F1820" t="s">
        <v>39</v>
      </c>
      <c r="G1820" s="2">
        <v>72</v>
      </c>
      <c r="H1820" t="s">
        <v>20</v>
      </c>
      <c r="I1820" t="s">
        <v>32</v>
      </c>
      <c r="J1820" t="s">
        <v>20</v>
      </c>
      <c r="K1820" t="s">
        <v>21</v>
      </c>
      <c r="L1820" t="s">
        <v>24</v>
      </c>
      <c r="M1820" t="s">
        <v>21</v>
      </c>
      <c r="N1820" t="s">
        <v>34</v>
      </c>
      <c r="O1820" s="1">
        <v>57.42</v>
      </c>
      <c r="P1820" s="1">
        <v>4210.01</v>
      </c>
      <c r="Q1820">
        <v>1</v>
      </c>
      <c r="R1820" t="s">
        <v>21</v>
      </c>
      <c r="S1820" t="str">
        <f>IF(ChurnData[[#This Row],[MonthlyCharges]]&lt;=30,"1. Up to 30",IF(ChurnData[[#This Row],[MonthlyCharges]]&lt;=50,"2. 31-50",IF(ChurnData[[#This Row],[MonthlyCharges]]&lt;=70,"3. 51-70",IF(ChurnData[[#This Row],[MonthlyCharges]]&lt;=90,"4. 71-90","5. Over 90"))))</f>
        <v>3. 51-70</v>
      </c>
      <c r="T1820" t="str">
        <f>IF(AND(ChurnData[[#This Row],[Contract]]="Month-to-month",ChurnData[[#This Row],[InternetService]]="Fiber optic",ChurnData[[#This Row],[TenureMonths]]&lt;=11),"High-risk","Other")</f>
        <v>Other</v>
      </c>
      <c r="U1820" t="str">
        <f>IF(ChurnData[[#This Row],[TenureMonths]]&lt;=11,"0-11",IF(ChurnData[[#This Row],[TenureMonths]]&lt;=23,"12-23",IF(ChurnData[[#This Row],[TenureMonths]]&lt;=35,"24-35",IF(ChurnData[[#This Row],[TenureMonths]]&lt;=47,"36-47",IF(ChurnData[[#This Row],[TenureMonths]]&lt;=59,"48-59","60-72")))))</f>
        <v>60-72</v>
      </c>
      <c r="V1820">
        <f>IF(ChurnData[[#This Row],[Churn]]="Yes",1,0)</f>
        <v>0</v>
      </c>
    </row>
    <row r="1821" spans="1:22" x14ac:dyDescent="0.35">
      <c r="A1821" t="s">
        <v>1870</v>
      </c>
      <c r="B1821" t="s">
        <v>19</v>
      </c>
      <c r="C1821">
        <v>0</v>
      </c>
      <c r="D1821" t="s">
        <v>21</v>
      </c>
      <c r="E1821" t="s">
        <v>21</v>
      </c>
      <c r="F1821" t="s">
        <v>58</v>
      </c>
      <c r="G1821" s="2">
        <v>30</v>
      </c>
      <c r="H1821" t="s">
        <v>20</v>
      </c>
      <c r="I1821" t="s">
        <v>32</v>
      </c>
      <c r="J1821" t="s">
        <v>21</v>
      </c>
      <c r="K1821" t="s">
        <v>21</v>
      </c>
      <c r="L1821" t="s">
        <v>33</v>
      </c>
      <c r="M1821" t="s">
        <v>21</v>
      </c>
      <c r="N1821" t="s">
        <v>34</v>
      </c>
      <c r="O1821" s="1">
        <v>49.66</v>
      </c>
      <c r="P1821" s="1">
        <v>1490.51</v>
      </c>
      <c r="Q1821">
        <v>5</v>
      </c>
      <c r="R1821" t="s">
        <v>21</v>
      </c>
      <c r="S1821" t="str">
        <f>IF(ChurnData[[#This Row],[MonthlyCharges]]&lt;=30,"1. Up to 30",IF(ChurnData[[#This Row],[MonthlyCharges]]&lt;=50,"2. 31-50",IF(ChurnData[[#This Row],[MonthlyCharges]]&lt;=70,"3. 51-70",IF(ChurnData[[#This Row],[MonthlyCharges]]&lt;=90,"4. 71-90","5. Over 90"))))</f>
        <v>2. 31-50</v>
      </c>
      <c r="T1821" t="str">
        <f>IF(AND(ChurnData[[#This Row],[Contract]]="Month-to-month",ChurnData[[#This Row],[InternetService]]="Fiber optic",ChurnData[[#This Row],[TenureMonths]]&lt;=11),"High-risk","Other")</f>
        <v>Other</v>
      </c>
      <c r="U1821" t="str">
        <f>IF(ChurnData[[#This Row],[TenureMonths]]&lt;=11,"0-11",IF(ChurnData[[#This Row],[TenureMonths]]&lt;=23,"12-23",IF(ChurnData[[#This Row],[TenureMonths]]&lt;=35,"24-35",IF(ChurnData[[#This Row],[TenureMonths]]&lt;=47,"36-47",IF(ChurnData[[#This Row],[TenureMonths]]&lt;=59,"48-59","60-72")))))</f>
        <v>24-35</v>
      </c>
      <c r="V1821">
        <f>IF(ChurnData[[#This Row],[Churn]]="Yes",1,0)</f>
        <v>0</v>
      </c>
    </row>
    <row r="1822" spans="1:22" x14ac:dyDescent="0.35">
      <c r="A1822" t="s">
        <v>1871</v>
      </c>
      <c r="B1822" t="s">
        <v>36</v>
      </c>
      <c r="C1822">
        <v>0</v>
      </c>
      <c r="D1822" t="s">
        <v>21</v>
      </c>
      <c r="E1822" t="s">
        <v>21</v>
      </c>
      <c r="F1822" t="s">
        <v>49</v>
      </c>
      <c r="G1822" s="2">
        <v>18</v>
      </c>
      <c r="H1822" t="s">
        <v>20</v>
      </c>
      <c r="I1822" t="s">
        <v>32</v>
      </c>
      <c r="J1822" t="s">
        <v>21</v>
      </c>
      <c r="K1822" t="s">
        <v>21</v>
      </c>
      <c r="L1822" t="s">
        <v>33</v>
      </c>
      <c r="M1822" t="s">
        <v>21</v>
      </c>
      <c r="N1822" t="s">
        <v>34</v>
      </c>
      <c r="O1822" s="1">
        <v>55.68</v>
      </c>
      <c r="P1822" s="1">
        <v>978.97</v>
      </c>
      <c r="Q1822">
        <v>2</v>
      </c>
      <c r="R1822" t="s">
        <v>20</v>
      </c>
      <c r="S1822" t="str">
        <f>IF(ChurnData[[#This Row],[MonthlyCharges]]&lt;=30,"1. Up to 30",IF(ChurnData[[#This Row],[MonthlyCharges]]&lt;=50,"2. 31-50",IF(ChurnData[[#This Row],[MonthlyCharges]]&lt;=70,"3. 51-70",IF(ChurnData[[#This Row],[MonthlyCharges]]&lt;=90,"4. 71-90","5. Over 90"))))</f>
        <v>3. 51-70</v>
      </c>
      <c r="T1822" t="str">
        <f>IF(AND(ChurnData[[#This Row],[Contract]]="Month-to-month",ChurnData[[#This Row],[InternetService]]="Fiber optic",ChurnData[[#This Row],[TenureMonths]]&lt;=11),"High-risk","Other")</f>
        <v>Other</v>
      </c>
      <c r="U1822" t="str">
        <f>IF(ChurnData[[#This Row],[TenureMonths]]&lt;=11,"0-11",IF(ChurnData[[#This Row],[TenureMonths]]&lt;=23,"12-23",IF(ChurnData[[#This Row],[TenureMonths]]&lt;=35,"24-35",IF(ChurnData[[#This Row],[TenureMonths]]&lt;=47,"36-47",IF(ChurnData[[#This Row],[TenureMonths]]&lt;=59,"48-59","60-72")))))</f>
        <v>12-23</v>
      </c>
      <c r="V1822">
        <f>IF(ChurnData[[#This Row],[Churn]]="Yes",1,0)</f>
        <v>1</v>
      </c>
    </row>
    <row r="1823" spans="1:22" x14ac:dyDescent="0.35">
      <c r="A1823" t="s">
        <v>1872</v>
      </c>
      <c r="B1823" t="s">
        <v>36</v>
      </c>
      <c r="C1823">
        <v>0</v>
      </c>
      <c r="D1823" t="s">
        <v>20</v>
      </c>
      <c r="E1823" t="s">
        <v>21</v>
      </c>
      <c r="F1823" t="s">
        <v>56</v>
      </c>
      <c r="G1823" s="2">
        <v>40</v>
      </c>
      <c r="H1823" t="s">
        <v>21</v>
      </c>
      <c r="I1823" t="s">
        <v>32</v>
      </c>
      <c r="J1823" t="s">
        <v>20</v>
      </c>
      <c r="K1823" t="s">
        <v>21</v>
      </c>
      <c r="L1823" t="s">
        <v>29</v>
      </c>
      <c r="M1823" t="s">
        <v>21</v>
      </c>
      <c r="N1823" t="s">
        <v>43</v>
      </c>
      <c r="O1823" s="1">
        <v>50.91</v>
      </c>
      <c r="P1823" s="1">
        <v>2073.7199999999998</v>
      </c>
      <c r="Q1823">
        <v>3</v>
      </c>
      <c r="R1823" t="s">
        <v>21</v>
      </c>
      <c r="S1823" t="str">
        <f>IF(ChurnData[[#This Row],[MonthlyCharges]]&lt;=30,"1. Up to 30",IF(ChurnData[[#This Row],[MonthlyCharges]]&lt;=50,"2. 31-50",IF(ChurnData[[#This Row],[MonthlyCharges]]&lt;=70,"3. 51-70",IF(ChurnData[[#This Row],[MonthlyCharges]]&lt;=90,"4. 71-90","5. Over 90"))))</f>
        <v>3. 51-70</v>
      </c>
      <c r="T1823" t="str">
        <f>IF(AND(ChurnData[[#This Row],[Contract]]="Month-to-month",ChurnData[[#This Row],[InternetService]]="Fiber optic",ChurnData[[#This Row],[TenureMonths]]&lt;=11),"High-risk","Other")</f>
        <v>Other</v>
      </c>
      <c r="U1823" t="str">
        <f>IF(ChurnData[[#This Row],[TenureMonths]]&lt;=11,"0-11",IF(ChurnData[[#This Row],[TenureMonths]]&lt;=23,"12-23",IF(ChurnData[[#This Row],[TenureMonths]]&lt;=35,"24-35",IF(ChurnData[[#This Row],[TenureMonths]]&lt;=47,"36-47",IF(ChurnData[[#This Row],[TenureMonths]]&lt;=59,"48-59","60-72")))))</f>
        <v>36-47</v>
      </c>
      <c r="V1823">
        <f>IF(ChurnData[[#This Row],[Churn]]="Yes",1,0)</f>
        <v>0</v>
      </c>
    </row>
    <row r="1824" spans="1:22" x14ac:dyDescent="0.35">
      <c r="A1824" t="s">
        <v>1873</v>
      </c>
      <c r="B1824" t="s">
        <v>36</v>
      </c>
      <c r="C1824">
        <v>1</v>
      </c>
      <c r="D1824" t="s">
        <v>20</v>
      </c>
      <c r="E1824" t="s">
        <v>21</v>
      </c>
      <c r="F1824" t="s">
        <v>47</v>
      </c>
      <c r="G1824" s="2">
        <v>10</v>
      </c>
      <c r="H1824" t="s">
        <v>20</v>
      </c>
      <c r="I1824" t="s">
        <v>32</v>
      </c>
      <c r="J1824" t="s">
        <v>21</v>
      </c>
      <c r="K1824" t="s">
        <v>21</v>
      </c>
      <c r="L1824" t="s">
        <v>33</v>
      </c>
      <c r="M1824" t="s">
        <v>20</v>
      </c>
      <c r="N1824" t="s">
        <v>25</v>
      </c>
      <c r="O1824" s="1">
        <v>41.94</v>
      </c>
      <c r="P1824" s="1">
        <v>421.93</v>
      </c>
      <c r="Q1824">
        <v>1</v>
      </c>
      <c r="R1824" t="s">
        <v>21</v>
      </c>
      <c r="S1824" t="str">
        <f>IF(ChurnData[[#This Row],[MonthlyCharges]]&lt;=30,"1. Up to 30",IF(ChurnData[[#This Row],[MonthlyCharges]]&lt;=50,"2. 31-50",IF(ChurnData[[#This Row],[MonthlyCharges]]&lt;=70,"3. 51-70",IF(ChurnData[[#This Row],[MonthlyCharges]]&lt;=90,"4. 71-90","5. Over 90"))))</f>
        <v>2. 31-50</v>
      </c>
      <c r="T1824" t="str">
        <f>IF(AND(ChurnData[[#This Row],[Contract]]="Month-to-month",ChurnData[[#This Row],[InternetService]]="Fiber optic",ChurnData[[#This Row],[TenureMonths]]&lt;=11),"High-risk","Other")</f>
        <v>Other</v>
      </c>
      <c r="U1824" t="str">
        <f>IF(ChurnData[[#This Row],[TenureMonths]]&lt;=11,"0-11",IF(ChurnData[[#This Row],[TenureMonths]]&lt;=23,"12-23",IF(ChurnData[[#This Row],[TenureMonths]]&lt;=35,"24-35",IF(ChurnData[[#This Row],[TenureMonths]]&lt;=47,"36-47",IF(ChurnData[[#This Row],[TenureMonths]]&lt;=59,"48-59","60-72")))))</f>
        <v>0-11</v>
      </c>
      <c r="V1824">
        <f>IF(ChurnData[[#This Row],[Churn]]="Yes",1,0)</f>
        <v>0</v>
      </c>
    </row>
    <row r="1825" spans="1:22" x14ac:dyDescent="0.35">
      <c r="A1825" t="s">
        <v>1874</v>
      </c>
      <c r="B1825" t="s">
        <v>36</v>
      </c>
      <c r="C1825">
        <v>0</v>
      </c>
      <c r="D1825" t="s">
        <v>21</v>
      </c>
      <c r="E1825" t="s">
        <v>21</v>
      </c>
      <c r="F1825" t="s">
        <v>39</v>
      </c>
      <c r="G1825" s="2">
        <v>72</v>
      </c>
      <c r="H1825" t="s">
        <v>20</v>
      </c>
      <c r="I1825" t="s">
        <v>32</v>
      </c>
      <c r="J1825" t="s">
        <v>20</v>
      </c>
      <c r="K1825" t="s">
        <v>21</v>
      </c>
      <c r="L1825" t="s">
        <v>24</v>
      </c>
      <c r="M1825" t="s">
        <v>21</v>
      </c>
      <c r="N1825" t="s">
        <v>43</v>
      </c>
      <c r="O1825" s="1">
        <v>65.39</v>
      </c>
      <c r="P1825" s="1">
        <v>4606.17</v>
      </c>
      <c r="Q1825">
        <v>3</v>
      </c>
      <c r="R1825" t="s">
        <v>21</v>
      </c>
      <c r="S1825" t="str">
        <f>IF(ChurnData[[#This Row],[MonthlyCharges]]&lt;=30,"1. Up to 30",IF(ChurnData[[#This Row],[MonthlyCharges]]&lt;=50,"2. 31-50",IF(ChurnData[[#This Row],[MonthlyCharges]]&lt;=70,"3. 51-70",IF(ChurnData[[#This Row],[MonthlyCharges]]&lt;=90,"4. 71-90","5. Over 90"))))</f>
        <v>3. 51-70</v>
      </c>
      <c r="T1825" t="str">
        <f>IF(AND(ChurnData[[#This Row],[Contract]]="Month-to-month",ChurnData[[#This Row],[InternetService]]="Fiber optic",ChurnData[[#This Row],[TenureMonths]]&lt;=11),"High-risk","Other")</f>
        <v>Other</v>
      </c>
      <c r="U1825" t="str">
        <f>IF(ChurnData[[#This Row],[TenureMonths]]&lt;=11,"0-11",IF(ChurnData[[#This Row],[TenureMonths]]&lt;=23,"12-23",IF(ChurnData[[#This Row],[TenureMonths]]&lt;=35,"24-35",IF(ChurnData[[#This Row],[TenureMonths]]&lt;=47,"36-47",IF(ChurnData[[#This Row],[TenureMonths]]&lt;=59,"48-59","60-72")))))</f>
        <v>60-72</v>
      </c>
      <c r="V1825">
        <f>IF(ChurnData[[#This Row],[Churn]]="Yes",1,0)</f>
        <v>0</v>
      </c>
    </row>
    <row r="1826" spans="1:22" x14ac:dyDescent="0.35">
      <c r="A1826" t="s">
        <v>1875</v>
      </c>
      <c r="B1826" t="s">
        <v>19</v>
      </c>
      <c r="C1826">
        <v>1</v>
      </c>
      <c r="D1826" t="s">
        <v>20</v>
      </c>
      <c r="E1826" t="s">
        <v>20</v>
      </c>
      <c r="F1826" t="s">
        <v>45</v>
      </c>
      <c r="G1826" s="2">
        <v>69</v>
      </c>
      <c r="H1826" t="s">
        <v>20</v>
      </c>
      <c r="I1826" t="s">
        <v>21</v>
      </c>
      <c r="J1826" t="s">
        <v>28</v>
      </c>
      <c r="K1826" t="s">
        <v>28</v>
      </c>
      <c r="L1826" t="s">
        <v>24</v>
      </c>
      <c r="M1826" t="s">
        <v>21</v>
      </c>
      <c r="N1826" t="s">
        <v>34</v>
      </c>
      <c r="O1826" s="1">
        <v>24.33</v>
      </c>
      <c r="P1826" s="1">
        <v>1684.15</v>
      </c>
      <c r="Q1826">
        <v>1</v>
      </c>
      <c r="R1826" t="s">
        <v>21</v>
      </c>
      <c r="S1826" t="str">
        <f>IF(ChurnData[[#This Row],[MonthlyCharges]]&lt;=30,"1. Up to 30",IF(ChurnData[[#This Row],[MonthlyCharges]]&lt;=50,"2. 31-50",IF(ChurnData[[#This Row],[MonthlyCharges]]&lt;=70,"3. 51-70",IF(ChurnData[[#This Row],[MonthlyCharges]]&lt;=90,"4. 71-90","5. Over 90"))))</f>
        <v>1. Up to 30</v>
      </c>
      <c r="T1826" t="str">
        <f>IF(AND(ChurnData[[#This Row],[Contract]]="Month-to-month",ChurnData[[#This Row],[InternetService]]="Fiber optic",ChurnData[[#This Row],[TenureMonths]]&lt;=11),"High-risk","Other")</f>
        <v>Other</v>
      </c>
      <c r="U1826" t="str">
        <f>IF(ChurnData[[#This Row],[TenureMonths]]&lt;=11,"0-11",IF(ChurnData[[#This Row],[TenureMonths]]&lt;=23,"12-23",IF(ChurnData[[#This Row],[TenureMonths]]&lt;=35,"24-35",IF(ChurnData[[#This Row],[TenureMonths]]&lt;=47,"36-47",IF(ChurnData[[#This Row],[TenureMonths]]&lt;=59,"48-59","60-72")))))</f>
        <v>60-72</v>
      </c>
      <c r="V1826">
        <f>IF(ChurnData[[#This Row],[Churn]]="Yes",1,0)</f>
        <v>0</v>
      </c>
    </row>
    <row r="1827" spans="1:22" x14ac:dyDescent="0.35">
      <c r="A1827" t="s">
        <v>1876</v>
      </c>
      <c r="B1827" t="s">
        <v>36</v>
      </c>
      <c r="C1827">
        <v>0</v>
      </c>
      <c r="D1827" t="s">
        <v>21</v>
      </c>
      <c r="E1827" t="s">
        <v>21</v>
      </c>
      <c r="F1827" t="s">
        <v>37</v>
      </c>
      <c r="G1827" s="2">
        <v>9</v>
      </c>
      <c r="H1827" t="s">
        <v>20</v>
      </c>
      <c r="I1827" t="s">
        <v>32</v>
      </c>
      <c r="J1827" t="s">
        <v>21</v>
      </c>
      <c r="K1827" t="s">
        <v>21</v>
      </c>
      <c r="L1827" t="s">
        <v>33</v>
      </c>
      <c r="M1827" t="s">
        <v>21</v>
      </c>
      <c r="N1827" t="s">
        <v>43</v>
      </c>
      <c r="O1827" s="1">
        <v>62.28</v>
      </c>
      <c r="P1827" s="1">
        <v>576.35</v>
      </c>
      <c r="Q1827">
        <v>3</v>
      </c>
      <c r="R1827" t="s">
        <v>20</v>
      </c>
      <c r="S1827" t="str">
        <f>IF(ChurnData[[#This Row],[MonthlyCharges]]&lt;=30,"1. Up to 30",IF(ChurnData[[#This Row],[MonthlyCharges]]&lt;=50,"2. 31-50",IF(ChurnData[[#This Row],[MonthlyCharges]]&lt;=70,"3. 51-70",IF(ChurnData[[#This Row],[MonthlyCharges]]&lt;=90,"4. 71-90","5. Over 90"))))</f>
        <v>3. 51-70</v>
      </c>
      <c r="T1827" t="str">
        <f>IF(AND(ChurnData[[#This Row],[Contract]]="Month-to-month",ChurnData[[#This Row],[InternetService]]="Fiber optic",ChurnData[[#This Row],[TenureMonths]]&lt;=11),"High-risk","Other")</f>
        <v>Other</v>
      </c>
      <c r="U1827" t="str">
        <f>IF(ChurnData[[#This Row],[TenureMonths]]&lt;=11,"0-11",IF(ChurnData[[#This Row],[TenureMonths]]&lt;=23,"12-23",IF(ChurnData[[#This Row],[TenureMonths]]&lt;=35,"24-35",IF(ChurnData[[#This Row],[TenureMonths]]&lt;=47,"36-47",IF(ChurnData[[#This Row],[TenureMonths]]&lt;=59,"48-59","60-72")))))</f>
        <v>0-11</v>
      </c>
      <c r="V1827">
        <f>IF(ChurnData[[#This Row],[Churn]]="Yes",1,0)</f>
        <v>1</v>
      </c>
    </row>
    <row r="1828" spans="1:22" x14ac:dyDescent="0.35">
      <c r="A1828" t="s">
        <v>1877</v>
      </c>
      <c r="B1828" t="s">
        <v>36</v>
      </c>
      <c r="C1828">
        <v>0</v>
      </c>
      <c r="D1828" t="s">
        <v>20</v>
      </c>
      <c r="E1828" t="s">
        <v>20</v>
      </c>
      <c r="F1828" t="s">
        <v>39</v>
      </c>
      <c r="G1828" s="2">
        <v>14</v>
      </c>
      <c r="H1828" t="s">
        <v>20</v>
      </c>
      <c r="I1828" t="s">
        <v>32</v>
      </c>
      <c r="J1828" t="s">
        <v>20</v>
      </c>
      <c r="K1828" t="s">
        <v>20</v>
      </c>
      <c r="L1828" t="s">
        <v>33</v>
      </c>
      <c r="M1828" t="s">
        <v>20</v>
      </c>
      <c r="N1828" t="s">
        <v>25</v>
      </c>
      <c r="O1828" s="1">
        <v>64.540000000000006</v>
      </c>
      <c r="P1828" s="1">
        <v>888.97</v>
      </c>
      <c r="Q1828">
        <v>1</v>
      </c>
      <c r="R1828" t="s">
        <v>20</v>
      </c>
      <c r="S1828" t="str">
        <f>IF(ChurnData[[#This Row],[MonthlyCharges]]&lt;=30,"1. Up to 30",IF(ChurnData[[#This Row],[MonthlyCharges]]&lt;=50,"2. 31-50",IF(ChurnData[[#This Row],[MonthlyCharges]]&lt;=70,"3. 51-70",IF(ChurnData[[#This Row],[MonthlyCharges]]&lt;=90,"4. 71-90","5. Over 90"))))</f>
        <v>3. 51-70</v>
      </c>
      <c r="T1828" t="str">
        <f>IF(AND(ChurnData[[#This Row],[Contract]]="Month-to-month",ChurnData[[#This Row],[InternetService]]="Fiber optic",ChurnData[[#This Row],[TenureMonths]]&lt;=11),"High-risk","Other")</f>
        <v>Other</v>
      </c>
      <c r="U1828" t="str">
        <f>IF(ChurnData[[#This Row],[TenureMonths]]&lt;=11,"0-11",IF(ChurnData[[#This Row],[TenureMonths]]&lt;=23,"12-23",IF(ChurnData[[#This Row],[TenureMonths]]&lt;=35,"24-35",IF(ChurnData[[#This Row],[TenureMonths]]&lt;=47,"36-47",IF(ChurnData[[#This Row],[TenureMonths]]&lt;=59,"48-59","60-72")))))</f>
        <v>12-23</v>
      </c>
      <c r="V1828">
        <f>IF(ChurnData[[#This Row],[Churn]]="Yes",1,0)</f>
        <v>1</v>
      </c>
    </row>
    <row r="1829" spans="1:22" x14ac:dyDescent="0.35">
      <c r="A1829" t="s">
        <v>1878</v>
      </c>
      <c r="B1829" t="s">
        <v>19</v>
      </c>
      <c r="C1829">
        <v>0</v>
      </c>
      <c r="D1829" t="s">
        <v>21</v>
      </c>
      <c r="E1829" t="s">
        <v>21</v>
      </c>
      <c r="F1829" t="s">
        <v>47</v>
      </c>
      <c r="G1829" s="2">
        <v>55</v>
      </c>
      <c r="H1829" t="s">
        <v>20</v>
      </c>
      <c r="I1829" t="s">
        <v>23</v>
      </c>
      <c r="J1829" t="s">
        <v>21</v>
      </c>
      <c r="K1829" t="s">
        <v>20</v>
      </c>
      <c r="L1829" t="s">
        <v>24</v>
      </c>
      <c r="M1829" t="s">
        <v>21</v>
      </c>
      <c r="N1829" t="s">
        <v>43</v>
      </c>
      <c r="O1829" s="1">
        <v>87.18</v>
      </c>
      <c r="P1829" s="1">
        <v>4695.45</v>
      </c>
      <c r="Q1829">
        <v>2</v>
      </c>
      <c r="R1829" t="s">
        <v>21</v>
      </c>
      <c r="S1829" t="str">
        <f>IF(ChurnData[[#This Row],[MonthlyCharges]]&lt;=30,"1. Up to 30",IF(ChurnData[[#This Row],[MonthlyCharges]]&lt;=50,"2. 31-50",IF(ChurnData[[#This Row],[MonthlyCharges]]&lt;=70,"3. 51-70",IF(ChurnData[[#This Row],[MonthlyCharges]]&lt;=90,"4. 71-90","5. Over 90"))))</f>
        <v>4. 71-90</v>
      </c>
      <c r="T1829" t="str">
        <f>IF(AND(ChurnData[[#This Row],[Contract]]="Month-to-month",ChurnData[[#This Row],[InternetService]]="Fiber optic",ChurnData[[#This Row],[TenureMonths]]&lt;=11),"High-risk","Other")</f>
        <v>Other</v>
      </c>
      <c r="U1829" t="str">
        <f>IF(ChurnData[[#This Row],[TenureMonths]]&lt;=11,"0-11",IF(ChurnData[[#This Row],[TenureMonths]]&lt;=23,"12-23",IF(ChurnData[[#This Row],[TenureMonths]]&lt;=35,"24-35",IF(ChurnData[[#This Row],[TenureMonths]]&lt;=47,"36-47",IF(ChurnData[[#This Row],[TenureMonths]]&lt;=59,"48-59","60-72")))))</f>
        <v>48-59</v>
      </c>
      <c r="V1829">
        <f>IF(ChurnData[[#This Row],[Churn]]="Yes",1,0)</f>
        <v>0</v>
      </c>
    </row>
    <row r="1830" spans="1:22" x14ac:dyDescent="0.35">
      <c r="A1830" t="s">
        <v>1879</v>
      </c>
      <c r="B1830" t="s">
        <v>19</v>
      </c>
      <c r="C1830">
        <v>0</v>
      </c>
      <c r="D1830" t="s">
        <v>21</v>
      </c>
      <c r="E1830" t="s">
        <v>21</v>
      </c>
      <c r="F1830" t="s">
        <v>27</v>
      </c>
      <c r="G1830" s="2">
        <v>23</v>
      </c>
      <c r="H1830" t="s">
        <v>20</v>
      </c>
      <c r="I1830" t="s">
        <v>32</v>
      </c>
      <c r="J1830" t="s">
        <v>21</v>
      </c>
      <c r="K1830" t="s">
        <v>21</v>
      </c>
      <c r="L1830" t="s">
        <v>24</v>
      </c>
      <c r="M1830" t="s">
        <v>21</v>
      </c>
      <c r="N1830" t="s">
        <v>34</v>
      </c>
      <c r="O1830" s="1">
        <v>56.98</v>
      </c>
      <c r="P1830" s="1">
        <v>1282.07</v>
      </c>
      <c r="Q1830">
        <v>1</v>
      </c>
      <c r="R1830" t="s">
        <v>21</v>
      </c>
      <c r="S1830" t="str">
        <f>IF(ChurnData[[#This Row],[MonthlyCharges]]&lt;=30,"1. Up to 30",IF(ChurnData[[#This Row],[MonthlyCharges]]&lt;=50,"2. 31-50",IF(ChurnData[[#This Row],[MonthlyCharges]]&lt;=70,"3. 51-70",IF(ChurnData[[#This Row],[MonthlyCharges]]&lt;=90,"4. 71-90","5. Over 90"))))</f>
        <v>3. 51-70</v>
      </c>
      <c r="T1830" t="str">
        <f>IF(AND(ChurnData[[#This Row],[Contract]]="Month-to-month",ChurnData[[#This Row],[InternetService]]="Fiber optic",ChurnData[[#This Row],[TenureMonths]]&lt;=11),"High-risk","Other")</f>
        <v>Other</v>
      </c>
      <c r="U1830" t="str">
        <f>IF(ChurnData[[#This Row],[TenureMonths]]&lt;=11,"0-11",IF(ChurnData[[#This Row],[TenureMonths]]&lt;=23,"12-23",IF(ChurnData[[#This Row],[TenureMonths]]&lt;=35,"24-35",IF(ChurnData[[#This Row],[TenureMonths]]&lt;=47,"36-47",IF(ChurnData[[#This Row],[TenureMonths]]&lt;=59,"48-59","60-72")))))</f>
        <v>12-23</v>
      </c>
      <c r="V1830">
        <f>IF(ChurnData[[#This Row],[Churn]]="Yes",1,0)</f>
        <v>0</v>
      </c>
    </row>
    <row r="1831" spans="1:22" x14ac:dyDescent="0.35">
      <c r="A1831" t="s">
        <v>1880</v>
      </c>
      <c r="B1831" t="s">
        <v>36</v>
      </c>
      <c r="C1831">
        <v>0</v>
      </c>
      <c r="D1831" t="s">
        <v>21</v>
      </c>
      <c r="E1831" t="s">
        <v>21</v>
      </c>
      <c r="F1831" t="s">
        <v>56</v>
      </c>
      <c r="G1831" s="2">
        <v>9</v>
      </c>
      <c r="H1831" t="s">
        <v>20</v>
      </c>
      <c r="I1831" t="s">
        <v>21</v>
      </c>
      <c r="J1831" t="s">
        <v>28</v>
      </c>
      <c r="K1831" t="s">
        <v>28</v>
      </c>
      <c r="L1831" t="s">
        <v>33</v>
      </c>
      <c r="M1831" t="s">
        <v>20</v>
      </c>
      <c r="N1831" t="s">
        <v>30</v>
      </c>
      <c r="O1831" s="1">
        <v>29.15</v>
      </c>
      <c r="P1831" s="1">
        <v>262.2</v>
      </c>
      <c r="Q1831">
        <v>0</v>
      </c>
      <c r="R1831" t="s">
        <v>20</v>
      </c>
      <c r="S1831" t="str">
        <f>IF(ChurnData[[#This Row],[MonthlyCharges]]&lt;=30,"1. Up to 30",IF(ChurnData[[#This Row],[MonthlyCharges]]&lt;=50,"2. 31-50",IF(ChurnData[[#This Row],[MonthlyCharges]]&lt;=70,"3. 51-70",IF(ChurnData[[#This Row],[MonthlyCharges]]&lt;=90,"4. 71-90","5. Over 90"))))</f>
        <v>1. Up to 30</v>
      </c>
      <c r="T1831" t="str">
        <f>IF(AND(ChurnData[[#This Row],[Contract]]="Month-to-month",ChurnData[[#This Row],[InternetService]]="Fiber optic",ChurnData[[#This Row],[TenureMonths]]&lt;=11),"High-risk","Other")</f>
        <v>Other</v>
      </c>
      <c r="U1831" t="str">
        <f>IF(ChurnData[[#This Row],[TenureMonths]]&lt;=11,"0-11",IF(ChurnData[[#This Row],[TenureMonths]]&lt;=23,"12-23",IF(ChurnData[[#This Row],[TenureMonths]]&lt;=35,"24-35",IF(ChurnData[[#This Row],[TenureMonths]]&lt;=47,"36-47",IF(ChurnData[[#This Row],[TenureMonths]]&lt;=59,"48-59","60-72")))))</f>
        <v>0-11</v>
      </c>
      <c r="V1831">
        <f>IF(ChurnData[[#This Row],[Churn]]="Yes",1,0)</f>
        <v>1</v>
      </c>
    </row>
    <row r="1832" spans="1:22" x14ac:dyDescent="0.35">
      <c r="A1832" t="s">
        <v>1881</v>
      </c>
      <c r="B1832" t="s">
        <v>36</v>
      </c>
      <c r="C1832">
        <v>0</v>
      </c>
      <c r="D1832" t="s">
        <v>20</v>
      </c>
      <c r="E1832" t="s">
        <v>20</v>
      </c>
      <c r="F1832" t="s">
        <v>37</v>
      </c>
      <c r="G1832" s="2">
        <v>37</v>
      </c>
      <c r="H1832" t="s">
        <v>20</v>
      </c>
      <c r="I1832" t="s">
        <v>32</v>
      </c>
      <c r="J1832" t="s">
        <v>20</v>
      </c>
      <c r="K1832" t="s">
        <v>21</v>
      </c>
      <c r="L1832" t="s">
        <v>33</v>
      </c>
      <c r="M1832" t="s">
        <v>20</v>
      </c>
      <c r="N1832" t="s">
        <v>30</v>
      </c>
      <c r="O1832" s="1">
        <v>54.79</v>
      </c>
      <c r="P1832" s="1">
        <v>2042.75</v>
      </c>
      <c r="Q1832">
        <v>2</v>
      </c>
      <c r="R1832" t="s">
        <v>21</v>
      </c>
      <c r="S1832" t="str">
        <f>IF(ChurnData[[#This Row],[MonthlyCharges]]&lt;=30,"1. Up to 30",IF(ChurnData[[#This Row],[MonthlyCharges]]&lt;=50,"2. 31-50",IF(ChurnData[[#This Row],[MonthlyCharges]]&lt;=70,"3. 51-70",IF(ChurnData[[#This Row],[MonthlyCharges]]&lt;=90,"4. 71-90","5. Over 90"))))</f>
        <v>3. 51-70</v>
      </c>
      <c r="T1832" t="str">
        <f>IF(AND(ChurnData[[#This Row],[Contract]]="Month-to-month",ChurnData[[#This Row],[InternetService]]="Fiber optic",ChurnData[[#This Row],[TenureMonths]]&lt;=11),"High-risk","Other")</f>
        <v>Other</v>
      </c>
      <c r="U1832" t="str">
        <f>IF(ChurnData[[#This Row],[TenureMonths]]&lt;=11,"0-11",IF(ChurnData[[#This Row],[TenureMonths]]&lt;=23,"12-23",IF(ChurnData[[#This Row],[TenureMonths]]&lt;=35,"24-35",IF(ChurnData[[#This Row],[TenureMonths]]&lt;=47,"36-47",IF(ChurnData[[#This Row],[TenureMonths]]&lt;=59,"48-59","60-72")))))</f>
        <v>36-47</v>
      </c>
      <c r="V1832">
        <f>IF(ChurnData[[#This Row],[Churn]]="Yes",1,0)</f>
        <v>0</v>
      </c>
    </row>
    <row r="1833" spans="1:22" x14ac:dyDescent="0.35">
      <c r="A1833" t="s">
        <v>1882</v>
      </c>
      <c r="B1833" t="s">
        <v>36</v>
      </c>
      <c r="C1833">
        <v>0</v>
      </c>
      <c r="D1833" t="s">
        <v>21</v>
      </c>
      <c r="E1833" t="s">
        <v>20</v>
      </c>
      <c r="F1833" t="s">
        <v>58</v>
      </c>
      <c r="G1833" s="2">
        <v>24</v>
      </c>
      <c r="H1833" t="s">
        <v>20</v>
      </c>
      <c r="I1833" t="s">
        <v>23</v>
      </c>
      <c r="J1833" t="s">
        <v>21</v>
      </c>
      <c r="K1833" t="s">
        <v>20</v>
      </c>
      <c r="L1833" t="s">
        <v>33</v>
      </c>
      <c r="M1833" t="s">
        <v>21</v>
      </c>
      <c r="N1833" t="s">
        <v>30</v>
      </c>
      <c r="O1833" s="1">
        <v>96.98</v>
      </c>
      <c r="P1833" s="1">
        <v>2373.79</v>
      </c>
      <c r="Q1833">
        <v>3</v>
      </c>
      <c r="R1833" t="s">
        <v>20</v>
      </c>
      <c r="S1833" t="str">
        <f>IF(ChurnData[[#This Row],[MonthlyCharges]]&lt;=30,"1. Up to 30",IF(ChurnData[[#This Row],[MonthlyCharges]]&lt;=50,"2. 31-50",IF(ChurnData[[#This Row],[MonthlyCharges]]&lt;=70,"3. 51-70",IF(ChurnData[[#This Row],[MonthlyCharges]]&lt;=90,"4. 71-90","5. Over 90"))))</f>
        <v>5. Over 90</v>
      </c>
      <c r="T1833" t="str">
        <f>IF(AND(ChurnData[[#This Row],[Contract]]="Month-to-month",ChurnData[[#This Row],[InternetService]]="Fiber optic",ChurnData[[#This Row],[TenureMonths]]&lt;=11),"High-risk","Other")</f>
        <v>Other</v>
      </c>
      <c r="U1833" t="str">
        <f>IF(ChurnData[[#This Row],[TenureMonths]]&lt;=11,"0-11",IF(ChurnData[[#This Row],[TenureMonths]]&lt;=23,"12-23",IF(ChurnData[[#This Row],[TenureMonths]]&lt;=35,"24-35",IF(ChurnData[[#This Row],[TenureMonths]]&lt;=47,"36-47",IF(ChurnData[[#This Row],[TenureMonths]]&lt;=59,"48-59","60-72")))))</f>
        <v>24-35</v>
      </c>
      <c r="V1833">
        <f>IF(ChurnData[[#This Row],[Churn]]="Yes",1,0)</f>
        <v>1</v>
      </c>
    </row>
    <row r="1834" spans="1:22" x14ac:dyDescent="0.35">
      <c r="A1834" t="s">
        <v>1883</v>
      </c>
      <c r="B1834" t="s">
        <v>19</v>
      </c>
      <c r="C1834">
        <v>0</v>
      </c>
      <c r="D1834" t="s">
        <v>21</v>
      </c>
      <c r="E1834" t="s">
        <v>21</v>
      </c>
      <c r="F1834" t="s">
        <v>41</v>
      </c>
      <c r="G1834" s="2">
        <v>33</v>
      </c>
      <c r="H1834" t="s">
        <v>20</v>
      </c>
      <c r="I1834" t="s">
        <v>23</v>
      </c>
      <c r="J1834" t="s">
        <v>20</v>
      </c>
      <c r="K1834" t="s">
        <v>20</v>
      </c>
      <c r="L1834" t="s">
        <v>33</v>
      </c>
      <c r="M1834" t="s">
        <v>20</v>
      </c>
      <c r="N1834" t="s">
        <v>25</v>
      </c>
      <c r="O1834" s="1">
        <v>104.57</v>
      </c>
      <c r="P1834" s="1">
        <v>3482.55</v>
      </c>
      <c r="Q1834">
        <v>0</v>
      </c>
      <c r="R1834" t="s">
        <v>21</v>
      </c>
      <c r="S1834" t="str">
        <f>IF(ChurnData[[#This Row],[MonthlyCharges]]&lt;=30,"1. Up to 30",IF(ChurnData[[#This Row],[MonthlyCharges]]&lt;=50,"2. 31-50",IF(ChurnData[[#This Row],[MonthlyCharges]]&lt;=70,"3. 51-70",IF(ChurnData[[#This Row],[MonthlyCharges]]&lt;=90,"4. 71-90","5. Over 90"))))</f>
        <v>5. Over 90</v>
      </c>
      <c r="T1834" t="str">
        <f>IF(AND(ChurnData[[#This Row],[Contract]]="Month-to-month",ChurnData[[#This Row],[InternetService]]="Fiber optic",ChurnData[[#This Row],[TenureMonths]]&lt;=11),"High-risk","Other")</f>
        <v>Other</v>
      </c>
      <c r="U1834" t="str">
        <f>IF(ChurnData[[#This Row],[TenureMonths]]&lt;=11,"0-11",IF(ChurnData[[#This Row],[TenureMonths]]&lt;=23,"12-23",IF(ChurnData[[#This Row],[TenureMonths]]&lt;=35,"24-35",IF(ChurnData[[#This Row],[TenureMonths]]&lt;=47,"36-47",IF(ChurnData[[#This Row],[TenureMonths]]&lt;=59,"48-59","60-72")))))</f>
        <v>24-35</v>
      </c>
      <c r="V1834">
        <f>IF(ChurnData[[#This Row],[Churn]]="Yes",1,0)</f>
        <v>0</v>
      </c>
    </row>
    <row r="1835" spans="1:22" x14ac:dyDescent="0.35">
      <c r="A1835" t="s">
        <v>1884</v>
      </c>
      <c r="B1835" t="s">
        <v>36</v>
      </c>
      <c r="C1835">
        <v>0</v>
      </c>
      <c r="D1835" t="s">
        <v>20</v>
      </c>
      <c r="E1835" t="s">
        <v>20</v>
      </c>
      <c r="F1835" t="s">
        <v>37</v>
      </c>
      <c r="G1835" s="2">
        <v>3</v>
      </c>
      <c r="H1835" t="s">
        <v>20</v>
      </c>
      <c r="I1835" t="s">
        <v>21</v>
      </c>
      <c r="J1835" t="s">
        <v>28</v>
      </c>
      <c r="K1835" t="s">
        <v>28</v>
      </c>
      <c r="L1835" t="s">
        <v>33</v>
      </c>
      <c r="M1835" t="s">
        <v>20</v>
      </c>
      <c r="N1835" t="s">
        <v>30</v>
      </c>
      <c r="O1835" s="1">
        <v>30.78</v>
      </c>
      <c r="P1835" s="1">
        <v>90.41</v>
      </c>
      <c r="Q1835">
        <v>1</v>
      </c>
      <c r="R1835" t="s">
        <v>20</v>
      </c>
      <c r="S1835" t="str">
        <f>IF(ChurnData[[#This Row],[MonthlyCharges]]&lt;=30,"1. Up to 30",IF(ChurnData[[#This Row],[MonthlyCharges]]&lt;=50,"2. 31-50",IF(ChurnData[[#This Row],[MonthlyCharges]]&lt;=70,"3. 51-70",IF(ChurnData[[#This Row],[MonthlyCharges]]&lt;=90,"4. 71-90","5. Over 90"))))</f>
        <v>2. 31-50</v>
      </c>
      <c r="T1835" t="str">
        <f>IF(AND(ChurnData[[#This Row],[Contract]]="Month-to-month",ChurnData[[#This Row],[InternetService]]="Fiber optic",ChurnData[[#This Row],[TenureMonths]]&lt;=11),"High-risk","Other")</f>
        <v>Other</v>
      </c>
      <c r="U1835" t="str">
        <f>IF(ChurnData[[#This Row],[TenureMonths]]&lt;=11,"0-11",IF(ChurnData[[#This Row],[TenureMonths]]&lt;=23,"12-23",IF(ChurnData[[#This Row],[TenureMonths]]&lt;=35,"24-35",IF(ChurnData[[#This Row],[TenureMonths]]&lt;=47,"36-47",IF(ChurnData[[#This Row],[TenureMonths]]&lt;=59,"48-59","60-72")))))</f>
        <v>0-11</v>
      </c>
      <c r="V1835">
        <f>IF(ChurnData[[#This Row],[Churn]]="Yes",1,0)</f>
        <v>1</v>
      </c>
    </row>
    <row r="1836" spans="1:22" x14ac:dyDescent="0.35">
      <c r="A1836" t="s">
        <v>1885</v>
      </c>
      <c r="B1836" t="s">
        <v>36</v>
      </c>
      <c r="C1836">
        <v>0</v>
      </c>
      <c r="D1836" t="s">
        <v>21</v>
      </c>
      <c r="E1836" t="s">
        <v>21</v>
      </c>
      <c r="F1836" t="s">
        <v>65</v>
      </c>
      <c r="G1836" s="2">
        <v>14</v>
      </c>
      <c r="H1836" t="s">
        <v>20</v>
      </c>
      <c r="I1836" t="s">
        <v>32</v>
      </c>
      <c r="J1836" t="s">
        <v>21</v>
      </c>
      <c r="K1836" t="s">
        <v>21</v>
      </c>
      <c r="L1836" t="s">
        <v>33</v>
      </c>
      <c r="M1836" t="s">
        <v>21</v>
      </c>
      <c r="N1836" t="s">
        <v>25</v>
      </c>
      <c r="O1836" s="1">
        <v>49.49</v>
      </c>
      <c r="P1836" s="1">
        <v>675.25</v>
      </c>
      <c r="Q1836">
        <v>2</v>
      </c>
      <c r="R1836" t="s">
        <v>21</v>
      </c>
      <c r="S1836" t="str">
        <f>IF(ChurnData[[#This Row],[MonthlyCharges]]&lt;=30,"1. Up to 30",IF(ChurnData[[#This Row],[MonthlyCharges]]&lt;=50,"2. 31-50",IF(ChurnData[[#This Row],[MonthlyCharges]]&lt;=70,"3. 51-70",IF(ChurnData[[#This Row],[MonthlyCharges]]&lt;=90,"4. 71-90","5. Over 90"))))</f>
        <v>2. 31-50</v>
      </c>
      <c r="T1836" t="str">
        <f>IF(AND(ChurnData[[#This Row],[Contract]]="Month-to-month",ChurnData[[#This Row],[InternetService]]="Fiber optic",ChurnData[[#This Row],[TenureMonths]]&lt;=11),"High-risk","Other")</f>
        <v>Other</v>
      </c>
      <c r="U1836" t="str">
        <f>IF(ChurnData[[#This Row],[TenureMonths]]&lt;=11,"0-11",IF(ChurnData[[#This Row],[TenureMonths]]&lt;=23,"12-23",IF(ChurnData[[#This Row],[TenureMonths]]&lt;=35,"24-35",IF(ChurnData[[#This Row],[TenureMonths]]&lt;=47,"36-47",IF(ChurnData[[#This Row],[TenureMonths]]&lt;=59,"48-59","60-72")))))</f>
        <v>12-23</v>
      </c>
      <c r="V1836">
        <f>IF(ChurnData[[#This Row],[Churn]]="Yes",1,0)</f>
        <v>0</v>
      </c>
    </row>
    <row r="1837" spans="1:22" x14ac:dyDescent="0.35">
      <c r="A1837" t="s">
        <v>1886</v>
      </c>
      <c r="B1837" t="s">
        <v>36</v>
      </c>
      <c r="C1837">
        <v>0</v>
      </c>
      <c r="D1837" t="s">
        <v>21</v>
      </c>
      <c r="E1837" t="s">
        <v>20</v>
      </c>
      <c r="F1837" t="s">
        <v>27</v>
      </c>
      <c r="G1837" s="2">
        <v>54</v>
      </c>
      <c r="H1837" t="s">
        <v>20</v>
      </c>
      <c r="I1837" t="s">
        <v>32</v>
      </c>
      <c r="J1837" t="s">
        <v>21</v>
      </c>
      <c r="K1837" t="s">
        <v>20</v>
      </c>
      <c r="L1837" t="s">
        <v>24</v>
      </c>
      <c r="M1837" t="s">
        <v>20</v>
      </c>
      <c r="N1837" t="s">
        <v>25</v>
      </c>
      <c r="O1837" s="1">
        <v>68</v>
      </c>
      <c r="P1837" s="1">
        <v>3644.98</v>
      </c>
      <c r="Q1837">
        <v>3</v>
      </c>
      <c r="R1837" t="s">
        <v>21</v>
      </c>
      <c r="S1837" t="str">
        <f>IF(ChurnData[[#This Row],[MonthlyCharges]]&lt;=30,"1. Up to 30",IF(ChurnData[[#This Row],[MonthlyCharges]]&lt;=50,"2. 31-50",IF(ChurnData[[#This Row],[MonthlyCharges]]&lt;=70,"3. 51-70",IF(ChurnData[[#This Row],[MonthlyCharges]]&lt;=90,"4. 71-90","5. Over 90"))))</f>
        <v>3. 51-70</v>
      </c>
      <c r="T1837" t="str">
        <f>IF(AND(ChurnData[[#This Row],[Contract]]="Month-to-month",ChurnData[[#This Row],[InternetService]]="Fiber optic",ChurnData[[#This Row],[TenureMonths]]&lt;=11),"High-risk","Other")</f>
        <v>Other</v>
      </c>
      <c r="U1837" t="str">
        <f>IF(ChurnData[[#This Row],[TenureMonths]]&lt;=11,"0-11",IF(ChurnData[[#This Row],[TenureMonths]]&lt;=23,"12-23",IF(ChurnData[[#This Row],[TenureMonths]]&lt;=35,"24-35",IF(ChurnData[[#This Row],[TenureMonths]]&lt;=47,"36-47",IF(ChurnData[[#This Row],[TenureMonths]]&lt;=59,"48-59","60-72")))))</f>
        <v>48-59</v>
      </c>
      <c r="V1837">
        <f>IF(ChurnData[[#This Row],[Churn]]="Yes",1,0)</f>
        <v>0</v>
      </c>
    </row>
    <row r="1838" spans="1:22" x14ac:dyDescent="0.35">
      <c r="A1838" t="s">
        <v>1887</v>
      </c>
      <c r="B1838" t="s">
        <v>19</v>
      </c>
      <c r="C1838">
        <v>0</v>
      </c>
      <c r="D1838" t="s">
        <v>20</v>
      </c>
      <c r="E1838" t="s">
        <v>21</v>
      </c>
      <c r="F1838" t="s">
        <v>37</v>
      </c>
      <c r="G1838" s="2">
        <v>22</v>
      </c>
      <c r="H1838" t="s">
        <v>20</v>
      </c>
      <c r="I1838" t="s">
        <v>23</v>
      </c>
      <c r="J1838" t="s">
        <v>20</v>
      </c>
      <c r="K1838" t="s">
        <v>21</v>
      </c>
      <c r="L1838" t="s">
        <v>33</v>
      </c>
      <c r="M1838" t="s">
        <v>20</v>
      </c>
      <c r="N1838" t="s">
        <v>30</v>
      </c>
      <c r="O1838" s="1">
        <v>94.56</v>
      </c>
      <c r="P1838" s="1">
        <v>2118.77</v>
      </c>
      <c r="Q1838">
        <v>1</v>
      </c>
      <c r="R1838" t="s">
        <v>20</v>
      </c>
      <c r="S1838" t="str">
        <f>IF(ChurnData[[#This Row],[MonthlyCharges]]&lt;=30,"1. Up to 30",IF(ChurnData[[#This Row],[MonthlyCharges]]&lt;=50,"2. 31-50",IF(ChurnData[[#This Row],[MonthlyCharges]]&lt;=70,"3. 51-70",IF(ChurnData[[#This Row],[MonthlyCharges]]&lt;=90,"4. 71-90","5. Over 90"))))</f>
        <v>5. Over 90</v>
      </c>
      <c r="T1838" t="str">
        <f>IF(AND(ChurnData[[#This Row],[Contract]]="Month-to-month",ChurnData[[#This Row],[InternetService]]="Fiber optic",ChurnData[[#This Row],[TenureMonths]]&lt;=11),"High-risk","Other")</f>
        <v>Other</v>
      </c>
      <c r="U1838" t="str">
        <f>IF(ChurnData[[#This Row],[TenureMonths]]&lt;=11,"0-11",IF(ChurnData[[#This Row],[TenureMonths]]&lt;=23,"12-23",IF(ChurnData[[#This Row],[TenureMonths]]&lt;=35,"24-35",IF(ChurnData[[#This Row],[TenureMonths]]&lt;=47,"36-47",IF(ChurnData[[#This Row],[TenureMonths]]&lt;=59,"48-59","60-72")))))</f>
        <v>12-23</v>
      </c>
      <c r="V1838">
        <f>IF(ChurnData[[#This Row],[Churn]]="Yes",1,0)</f>
        <v>1</v>
      </c>
    </row>
    <row r="1839" spans="1:22" x14ac:dyDescent="0.35">
      <c r="A1839" t="s">
        <v>1888</v>
      </c>
      <c r="B1839" t="s">
        <v>36</v>
      </c>
      <c r="C1839">
        <v>1</v>
      </c>
      <c r="D1839" t="s">
        <v>20</v>
      </c>
      <c r="E1839" t="s">
        <v>20</v>
      </c>
      <c r="F1839" t="s">
        <v>22</v>
      </c>
      <c r="G1839" s="2">
        <v>13</v>
      </c>
      <c r="H1839" t="s">
        <v>20</v>
      </c>
      <c r="I1839" t="s">
        <v>23</v>
      </c>
      <c r="J1839" t="s">
        <v>21</v>
      </c>
      <c r="K1839" t="s">
        <v>20</v>
      </c>
      <c r="L1839" t="s">
        <v>33</v>
      </c>
      <c r="M1839" t="s">
        <v>20</v>
      </c>
      <c r="N1839" t="s">
        <v>25</v>
      </c>
      <c r="O1839" s="1">
        <v>85.17</v>
      </c>
      <c r="P1839" s="1">
        <v>1096.1500000000001</v>
      </c>
      <c r="Q1839">
        <v>2</v>
      </c>
      <c r="R1839" t="s">
        <v>20</v>
      </c>
      <c r="S1839" t="str">
        <f>IF(ChurnData[[#This Row],[MonthlyCharges]]&lt;=30,"1. Up to 30",IF(ChurnData[[#This Row],[MonthlyCharges]]&lt;=50,"2. 31-50",IF(ChurnData[[#This Row],[MonthlyCharges]]&lt;=70,"3. 51-70",IF(ChurnData[[#This Row],[MonthlyCharges]]&lt;=90,"4. 71-90","5. Over 90"))))</f>
        <v>4. 71-90</v>
      </c>
      <c r="T1839" t="str">
        <f>IF(AND(ChurnData[[#This Row],[Contract]]="Month-to-month",ChurnData[[#This Row],[InternetService]]="Fiber optic",ChurnData[[#This Row],[TenureMonths]]&lt;=11),"High-risk","Other")</f>
        <v>Other</v>
      </c>
      <c r="U1839" t="str">
        <f>IF(ChurnData[[#This Row],[TenureMonths]]&lt;=11,"0-11",IF(ChurnData[[#This Row],[TenureMonths]]&lt;=23,"12-23",IF(ChurnData[[#This Row],[TenureMonths]]&lt;=35,"24-35",IF(ChurnData[[#This Row],[TenureMonths]]&lt;=47,"36-47",IF(ChurnData[[#This Row],[TenureMonths]]&lt;=59,"48-59","60-72")))))</f>
        <v>12-23</v>
      </c>
      <c r="V1839">
        <f>IF(ChurnData[[#This Row],[Churn]]="Yes",1,0)</f>
        <v>1</v>
      </c>
    </row>
    <row r="1840" spans="1:22" x14ac:dyDescent="0.35">
      <c r="A1840" t="s">
        <v>1889</v>
      </c>
      <c r="B1840" t="s">
        <v>36</v>
      </c>
      <c r="C1840">
        <v>0</v>
      </c>
      <c r="D1840" t="s">
        <v>21</v>
      </c>
      <c r="E1840" t="s">
        <v>21</v>
      </c>
      <c r="F1840" t="s">
        <v>56</v>
      </c>
      <c r="G1840" s="2">
        <v>31</v>
      </c>
      <c r="H1840" t="s">
        <v>20</v>
      </c>
      <c r="I1840" t="s">
        <v>21</v>
      </c>
      <c r="J1840" t="s">
        <v>28</v>
      </c>
      <c r="K1840" t="s">
        <v>28</v>
      </c>
      <c r="L1840" t="s">
        <v>33</v>
      </c>
      <c r="M1840" t="s">
        <v>20</v>
      </c>
      <c r="N1840" t="s">
        <v>34</v>
      </c>
      <c r="O1840" s="1">
        <v>30.48</v>
      </c>
      <c r="P1840" s="1">
        <v>953.63</v>
      </c>
      <c r="Q1840">
        <v>3</v>
      </c>
      <c r="R1840" t="s">
        <v>21</v>
      </c>
      <c r="S1840" t="str">
        <f>IF(ChurnData[[#This Row],[MonthlyCharges]]&lt;=30,"1. Up to 30",IF(ChurnData[[#This Row],[MonthlyCharges]]&lt;=50,"2. 31-50",IF(ChurnData[[#This Row],[MonthlyCharges]]&lt;=70,"3. 51-70",IF(ChurnData[[#This Row],[MonthlyCharges]]&lt;=90,"4. 71-90","5. Over 90"))))</f>
        <v>2. 31-50</v>
      </c>
      <c r="T1840" t="str">
        <f>IF(AND(ChurnData[[#This Row],[Contract]]="Month-to-month",ChurnData[[#This Row],[InternetService]]="Fiber optic",ChurnData[[#This Row],[TenureMonths]]&lt;=11),"High-risk","Other")</f>
        <v>Other</v>
      </c>
      <c r="U1840" t="str">
        <f>IF(ChurnData[[#This Row],[TenureMonths]]&lt;=11,"0-11",IF(ChurnData[[#This Row],[TenureMonths]]&lt;=23,"12-23",IF(ChurnData[[#This Row],[TenureMonths]]&lt;=35,"24-35",IF(ChurnData[[#This Row],[TenureMonths]]&lt;=47,"36-47",IF(ChurnData[[#This Row],[TenureMonths]]&lt;=59,"48-59","60-72")))))</f>
        <v>24-35</v>
      </c>
      <c r="V1840">
        <f>IF(ChurnData[[#This Row],[Churn]]="Yes",1,0)</f>
        <v>0</v>
      </c>
    </row>
    <row r="1841" spans="1:22" x14ac:dyDescent="0.35">
      <c r="A1841" t="s">
        <v>1890</v>
      </c>
      <c r="B1841" t="s">
        <v>36</v>
      </c>
      <c r="C1841">
        <v>0</v>
      </c>
      <c r="D1841" t="s">
        <v>21</v>
      </c>
      <c r="E1841" t="s">
        <v>20</v>
      </c>
      <c r="F1841" t="s">
        <v>45</v>
      </c>
      <c r="G1841" s="2">
        <v>57</v>
      </c>
      <c r="H1841" t="s">
        <v>20</v>
      </c>
      <c r="I1841" t="s">
        <v>23</v>
      </c>
      <c r="J1841" t="s">
        <v>20</v>
      </c>
      <c r="K1841" t="s">
        <v>21</v>
      </c>
      <c r="L1841" t="s">
        <v>24</v>
      </c>
      <c r="M1841" t="s">
        <v>20</v>
      </c>
      <c r="N1841" t="s">
        <v>30</v>
      </c>
      <c r="O1841" s="1">
        <v>94.47</v>
      </c>
      <c r="P1841" s="1">
        <v>5466.62</v>
      </c>
      <c r="Q1841">
        <v>1</v>
      </c>
      <c r="R1841" t="s">
        <v>21</v>
      </c>
      <c r="S1841" t="str">
        <f>IF(ChurnData[[#This Row],[MonthlyCharges]]&lt;=30,"1. Up to 30",IF(ChurnData[[#This Row],[MonthlyCharges]]&lt;=50,"2. 31-50",IF(ChurnData[[#This Row],[MonthlyCharges]]&lt;=70,"3. 51-70",IF(ChurnData[[#This Row],[MonthlyCharges]]&lt;=90,"4. 71-90","5. Over 90"))))</f>
        <v>5. Over 90</v>
      </c>
      <c r="T1841" t="str">
        <f>IF(AND(ChurnData[[#This Row],[Contract]]="Month-to-month",ChurnData[[#This Row],[InternetService]]="Fiber optic",ChurnData[[#This Row],[TenureMonths]]&lt;=11),"High-risk","Other")</f>
        <v>Other</v>
      </c>
      <c r="U1841" t="str">
        <f>IF(ChurnData[[#This Row],[TenureMonths]]&lt;=11,"0-11",IF(ChurnData[[#This Row],[TenureMonths]]&lt;=23,"12-23",IF(ChurnData[[#This Row],[TenureMonths]]&lt;=35,"24-35",IF(ChurnData[[#This Row],[TenureMonths]]&lt;=47,"36-47",IF(ChurnData[[#This Row],[TenureMonths]]&lt;=59,"48-59","60-72")))))</f>
        <v>48-59</v>
      </c>
      <c r="V1841">
        <f>IF(ChurnData[[#This Row],[Churn]]="Yes",1,0)</f>
        <v>0</v>
      </c>
    </row>
    <row r="1842" spans="1:22" x14ac:dyDescent="0.35">
      <c r="A1842" t="s">
        <v>1891</v>
      </c>
      <c r="B1842" t="s">
        <v>19</v>
      </c>
      <c r="C1842">
        <v>1</v>
      </c>
      <c r="D1842" t="s">
        <v>20</v>
      </c>
      <c r="E1842" t="s">
        <v>20</v>
      </c>
      <c r="F1842" t="s">
        <v>27</v>
      </c>
      <c r="G1842" s="2">
        <v>17</v>
      </c>
      <c r="H1842" t="s">
        <v>20</v>
      </c>
      <c r="I1842" t="s">
        <v>32</v>
      </c>
      <c r="J1842" t="s">
        <v>20</v>
      </c>
      <c r="K1842" t="s">
        <v>20</v>
      </c>
      <c r="L1842" t="s">
        <v>33</v>
      </c>
      <c r="M1842" t="s">
        <v>20</v>
      </c>
      <c r="N1842" t="s">
        <v>34</v>
      </c>
      <c r="O1842" s="1">
        <v>69.010000000000005</v>
      </c>
      <c r="P1842" s="1">
        <v>1191.53</v>
      </c>
      <c r="Q1842">
        <v>0</v>
      </c>
      <c r="R1842" t="s">
        <v>21</v>
      </c>
      <c r="S1842" t="str">
        <f>IF(ChurnData[[#This Row],[MonthlyCharges]]&lt;=30,"1. Up to 30",IF(ChurnData[[#This Row],[MonthlyCharges]]&lt;=50,"2. 31-50",IF(ChurnData[[#This Row],[MonthlyCharges]]&lt;=70,"3. 51-70",IF(ChurnData[[#This Row],[MonthlyCharges]]&lt;=90,"4. 71-90","5. Over 90"))))</f>
        <v>3. 51-70</v>
      </c>
      <c r="T1842" t="str">
        <f>IF(AND(ChurnData[[#This Row],[Contract]]="Month-to-month",ChurnData[[#This Row],[InternetService]]="Fiber optic",ChurnData[[#This Row],[TenureMonths]]&lt;=11),"High-risk","Other")</f>
        <v>Other</v>
      </c>
      <c r="U1842" t="str">
        <f>IF(ChurnData[[#This Row],[TenureMonths]]&lt;=11,"0-11",IF(ChurnData[[#This Row],[TenureMonths]]&lt;=23,"12-23",IF(ChurnData[[#This Row],[TenureMonths]]&lt;=35,"24-35",IF(ChurnData[[#This Row],[TenureMonths]]&lt;=47,"36-47",IF(ChurnData[[#This Row],[TenureMonths]]&lt;=59,"48-59","60-72")))))</f>
        <v>12-23</v>
      </c>
      <c r="V1842">
        <f>IF(ChurnData[[#This Row],[Churn]]="Yes",1,0)</f>
        <v>0</v>
      </c>
    </row>
    <row r="1843" spans="1:22" x14ac:dyDescent="0.35">
      <c r="A1843" t="s">
        <v>1892</v>
      </c>
      <c r="B1843" t="s">
        <v>19</v>
      </c>
      <c r="C1843">
        <v>0</v>
      </c>
      <c r="D1843" t="s">
        <v>21</v>
      </c>
      <c r="E1843" t="s">
        <v>21</v>
      </c>
      <c r="F1843" t="s">
        <v>22</v>
      </c>
      <c r="G1843" s="2">
        <v>14</v>
      </c>
      <c r="H1843" t="s">
        <v>20</v>
      </c>
      <c r="I1843" t="s">
        <v>23</v>
      </c>
      <c r="J1843" t="s">
        <v>21</v>
      </c>
      <c r="K1843" t="s">
        <v>21</v>
      </c>
      <c r="L1843" t="s">
        <v>33</v>
      </c>
      <c r="M1843" t="s">
        <v>21</v>
      </c>
      <c r="N1843" t="s">
        <v>43</v>
      </c>
      <c r="O1843" s="1">
        <v>79.540000000000006</v>
      </c>
      <c r="P1843" s="1">
        <v>1108.75</v>
      </c>
      <c r="Q1843">
        <v>3</v>
      </c>
      <c r="R1843" t="s">
        <v>20</v>
      </c>
      <c r="S1843" t="str">
        <f>IF(ChurnData[[#This Row],[MonthlyCharges]]&lt;=30,"1. Up to 30",IF(ChurnData[[#This Row],[MonthlyCharges]]&lt;=50,"2. 31-50",IF(ChurnData[[#This Row],[MonthlyCharges]]&lt;=70,"3. 51-70",IF(ChurnData[[#This Row],[MonthlyCharges]]&lt;=90,"4. 71-90","5. Over 90"))))</f>
        <v>4. 71-90</v>
      </c>
      <c r="T1843" t="str">
        <f>IF(AND(ChurnData[[#This Row],[Contract]]="Month-to-month",ChurnData[[#This Row],[InternetService]]="Fiber optic",ChurnData[[#This Row],[TenureMonths]]&lt;=11),"High-risk","Other")</f>
        <v>Other</v>
      </c>
      <c r="U1843" t="str">
        <f>IF(ChurnData[[#This Row],[TenureMonths]]&lt;=11,"0-11",IF(ChurnData[[#This Row],[TenureMonths]]&lt;=23,"12-23",IF(ChurnData[[#This Row],[TenureMonths]]&lt;=35,"24-35",IF(ChurnData[[#This Row],[TenureMonths]]&lt;=47,"36-47",IF(ChurnData[[#This Row],[TenureMonths]]&lt;=59,"48-59","60-72")))))</f>
        <v>12-23</v>
      </c>
      <c r="V1843">
        <f>IF(ChurnData[[#This Row],[Churn]]="Yes",1,0)</f>
        <v>1</v>
      </c>
    </row>
    <row r="1844" spans="1:22" x14ac:dyDescent="0.35">
      <c r="A1844" t="s">
        <v>1893</v>
      </c>
      <c r="B1844" t="s">
        <v>19</v>
      </c>
      <c r="C1844">
        <v>1</v>
      </c>
      <c r="D1844" t="s">
        <v>21</v>
      </c>
      <c r="E1844" t="s">
        <v>21</v>
      </c>
      <c r="F1844" t="s">
        <v>65</v>
      </c>
      <c r="G1844" s="2">
        <v>4</v>
      </c>
      <c r="H1844" t="s">
        <v>20</v>
      </c>
      <c r="I1844" t="s">
        <v>23</v>
      </c>
      <c r="J1844" t="s">
        <v>21</v>
      </c>
      <c r="K1844" t="s">
        <v>21</v>
      </c>
      <c r="L1844" t="s">
        <v>33</v>
      </c>
      <c r="M1844" t="s">
        <v>21</v>
      </c>
      <c r="N1844" t="s">
        <v>25</v>
      </c>
      <c r="O1844" s="1">
        <v>91.42</v>
      </c>
      <c r="P1844" s="1">
        <v>356.01</v>
      </c>
      <c r="Q1844">
        <v>1</v>
      </c>
      <c r="R1844" t="s">
        <v>20</v>
      </c>
      <c r="S1844" t="str">
        <f>IF(ChurnData[[#This Row],[MonthlyCharges]]&lt;=30,"1. Up to 30",IF(ChurnData[[#This Row],[MonthlyCharges]]&lt;=50,"2. 31-50",IF(ChurnData[[#This Row],[MonthlyCharges]]&lt;=70,"3. 51-70",IF(ChurnData[[#This Row],[MonthlyCharges]]&lt;=90,"4. 71-90","5. Over 90"))))</f>
        <v>5. Over 90</v>
      </c>
      <c r="T1844" t="str">
        <f>IF(AND(ChurnData[[#This Row],[Contract]]="Month-to-month",ChurnData[[#This Row],[InternetService]]="Fiber optic",ChurnData[[#This Row],[TenureMonths]]&lt;=11),"High-risk","Other")</f>
        <v>High-risk</v>
      </c>
      <c r="U1844" t="str">
        <f>IF(ChurnData[[#This Row],[TenureMonths]]&lt;=11,"0-11",IF(ChurnData[[#This Row],[TenureMonths]]&lt;=23,"12-23",IF(ChurnData[[#This Row],[TenureMonths]]&lt;=35,"24-35",IF(ChurnData[[#This Row],[TenureMonths]]&lt;=47,"36-47",IF(ChurnData[[#This Row],[TenureMonths]]&lt;=59,"48-59","60-72")))))</f>
        <v>0-11</v>
      </c>
      <c r="V1844">
        <f>IF(ChurnData[[#This Row],[Churn]]="Yes",1,0)</f>
        <v>1</v>
      </c>
    </row>
    <row r="1845" spans="1:22" x14ac:dyDescent="0.35">
      <c r="A1845" t="s">
        <v>1894</v>
      </c>
      <c r="B1845" t="s">
        <v>36</v>
      </c>
      <c r="C1845">
        <v>0</v>
      </c>
      <c r="D1845" t="s">
        <v>20</v>
      </c>
      <c r="E1845" t="s">
        <v>20</v>
      </c>
      <c r="F1845" t="s">
        <v>27</v>
      </c>
      <c r="G1845" s="2">
        <v>17</v>
      </c>
      <c r="H1845" t="s">
        <v>20</v>
      </c>
      <c r="I1845" t="s">
        <v>32</v>
      </c>
      <c r="J1845" t="s">
        <v>21</v>
      </c>
      <c r="K1845" t="s">
        <v>21</v>
      </c>
      <c r="L1845" t="s">
        <v>29</v>
      </c>
      <c r="M1845" t="s">
        <v>21</v>
      </c>
      <c r="N1845" t="s">
        <v>43</v>
      </c>
      <c r="O1845" s="1">
        <v>50.06</v>
      </c>
      <c r="P1845" s="1">
        <v>852.56</v>
      </c>
      <c r="Q1845">
        <v>2</v>
      </c>
      <c r="R1845" t="s">
        <v>21</v>
      </c>
      <c r="S1845" t="str">
        <f>IF(ChurnData[[#This Row],[MonthlyCharges]]&lt;=30,"1. Up to 30",IF(ChurnData[[#This Row],[MonthlyCharges]]&lt;=50,"2. 31-50",IF(ChurnData[[#This Row],[MonthlyCharges]]&lt;=70,"3. 51-70",IF(ChurnData[[#This Row],[MonthlyCharges]]&lt;=90,"4. 71-90","5. Over 90"))))</f>
        <v>3. 51-70</v>
      </c>
      <c r="T1845" t="str">
        <f>IF(AND(ChurnData[[#This Row],[Contract]]="Month-to-month",ChurnData[[#This Row],[InternetService]]="Fiber optic",ChurnData[[#This Row],[TenureMonths]]&lt;=11),"High-risk","Other")</f>
        <v>Other</v>
      </c>
      <c r="U1845" t="str">
        <f>IF(ChurnData[[#This Row],[TenureMonths]]&lt;=11,"0-11",IF(ChurnData[[#This Row],[TenureMonths]]&lt;=23,"12-23",IF(ChurnData[[#This Row],[TenureMonths]]&lt;=35,"24-35",IF(ChurnData[[#This Row],[TenureMonths]]&lt;=47,"36-47",IF(ChurnData[[#This Row],[TenureMonths]]&lt;=59,"48-59","60-72")))))</f>
        <v>12-23</v>
      </c>
      <c r="V1845">
        <f>IF(ChurnData[[#This Row],[Churn]]="Yes",1,0)</f>
        <v>0</v>
      </c>
    </row>
    <row r="1846" spans="1:22" x14ac:dyDescent="0.35">
      <c r="A1846" t="s">
        <v>1895</v>
      </c>
      <c r="B1846" t="s">
        <v>36</v>
      </c>
      <c r="C1846">
        <v>0</v>
      </c>
      <c r="D1846" t="s">
        <v>20</v>
      </c>
      <c r="E1846" t="s">
        <v>20</v>
      </c>
      <c r="F1846" t="s">
        <v>37</v>
      </c>
      <c r="G1846" s="2">
        <v>54</v>
      </c>
      <c r="H1846" t="s">
        <v>21</v>
      </c>
      <c r="I1846" t="s">
        <v>23</v>
      </c>
      <c r="J1846" t="s">
        <v>21</v>
      </c>
      <c r="K1846" t="s">
        <v>21</v>
      </c>
      <c r="L1846" t="s">
        <v>29</v>
      </c>
      <c r="M1846" t="s">
        <v>20</v>
      </c>
      <c r="N1846" t="s">
        <v>25</v>
      </c>
      <c r="O1846" s="1">
        <v>73.77</v>
      </c>
      <c r="P1846" s="1">
        <v>4007.14</v>
      </c>
      <c r="Q1846">
        <v>1</v>
      </c>
      <c r="R1846" t="s">
        <v>21</v>
      </c>
      <c r="S1846" t="str">
        <f>IF(ChurnData[[#This Row],[MonthlyCharges]]&lt;=30,"1. Up to 30",IF(ChurnData[[#This Row],[MonthlyCharges]]&lt;=50,"2. 31-50",IF(ChurnData[[#This Row],[MonthlyCharges]]&lt;=70,"3. 51-70",IF(ChurnData[[#This Row],[MonthlyCharges]]&lt;=90,"4. 71-90","5. Over 90"))))</f>
        <v>4. 71-90</v>
      </c>
      <c r="T1846" t="str">
        <f>IF(AND(ChurnData[[#This Row],[Contract]]="Month-to-month",ChurnData[[#This Row],[InternetService]]="Fiber optic",ChurnData[[#This Row],[TenureMonths]]&lt;=11),"High-risk","Other")</f>
        <v>Other</v>
      </c>
      <c r="U1846" t="str">
        <f>IF(ChurnData[[#This Row],[TenureMonths]]&lt;=11,"0-11",IF(ChurnData[[#This Row],[TenureMonths]]&lt;=23,"12-23",IF(ChurnData[[#This Row],[TenureMonths]]&lt;=35,"24-35",IF(ChurnData[[#This Row],[TenureMonths]]&lt;=47,"36-47",IF(ChurnData[[#This Row],[TenureMonths]]&lt;=59,"48-59","60-72")))))</f>
        <v>48-59</v>
      </c>
      <c r="V1846">
        <f>IF(ChurnData[[#This Row],[Churn]]="Yes",1,0)</f>
        <v>0</v>
      </c>
    </row>
    <row r="1847" spans="1:22" x14ac:dyDescent="0.35">
      <c r="A1847" t="s">
        <v>1896</v>
      </c>
      <c r="B1847" t="s">
        <v>19</v>
      </c>
      <c r="C1847">
        <v>0</v>
      </c>
      <c r="D1847" t="s">
        <v>21</v>
      </c>
      <c r="E1847" t="s">
        <v>20</v>
      </c>
      <c r="F1847" t="s">
        <v>27</v>
      </c>
      <c r="G1847" s="2">
        <v>9</v>
      </c>
      <c r="H1847" t="s">
        <v>20</v>
      </c>
      <c r="I1847" t="s">
        <v>23</v>
      </c>
      <c r="J1847" t="s">
        <v>21</v>
      </c>
      <c r="K1847" t="s">
        <v>20</v>
      </c>
      <c r="L1847" t="s">
        <v>33</v>
      </c>
      <c r="M1847" t="s">
        <v>21</v>
      </c>
      <c r="N1847" t="s">
        <v>34</v>
      </c>
      <c r="O1847" s="1">
        <v>83.65</v>
      </c>
      <c r="P1847" s="1">
        <v>746.59</v>
      </c>
      <c r="Q1847">
        <v>3</v>
      </c>
      <c r="R1847" t="s">
        <v>20</v>
      </c>
      <c r="S1847" t="str">
        <f>IF(ChurnData[[#This Row],[MonthlyCharges]]&lt;=30,"1. Up to 30",IF(ChurnData[[#This Row],[MonthlyCharges]]&lt;=50,"2. 31-50",IF(ChurnData[[#This Row],[MonthlyCharges]]&lt;=70,"3. 51-70",IF(ChurnData[[#This Row],[MonthlyCharges]]&lt;=90,"4. 71-90","5. Over 90"))))</f>
        <v>4. 71-90</v>
      </c>
      <c r="T1847" t="str">
        <f>IF(AND(ChurnData[[#This Row],[Contract]]="Month-to-month",ChurnData[[#This Row],[InternetService]]="Fiber optic",ChurnData[[#This Row],[TenureMonths]]&lt;=11),"High-risk","Other")</f>
        <v>High-risk</v>
      </c>
      <c r="U1847" t="str">
        <f>IF(ChurnData[[#This Row],[TenureMonths]]&lt;=11,"0-11",IF(ChurnData[[#This Row],[TenureMonths]]&lt;=23,"12-23",IF(ChurnData[[#This Row],[TenureMonths]]&lt;=35,"24-35",IF(ChurnData[[#This Row],[TenureMonths]]&lt;=47,"36-47",IF(ChurnData[[#This Row],[TenureMonths]]&lt;=59,"48-59","60-72")))))</f>
        <v>0-11</v>
      </c>
      <c r="V1847">
        <f>IF(ChurnData[[#This Row],[Churn]]="Yes",1,0)</f>
        <v>1</v>
      </c>
    </row>
    <row r="1848" spans="1:22" x14ac:dyDescent="0.35">
      <c r="A1848" t="s">
        <v>1897</v>
      </c>
      <c r="B1848" t="s">
        <v>19</v>
      </c>
      <c r="C1848">
        <v>1</v>
      </c>
      <c r="D1848" t="s">
        <v>21</v>
      </c>
      <c r="E1848" t="s">
        <v>21</v>
      </c>
      <c r="F1848" t="s">
        <v>65</v>
      </c>
      <c r="G1848" s="2">
        <v>43</v>
      </c>
      <c r="H1848" t="s">
        <v>20</v>
      </c>
      <c r="I1848" t="s">
        <v>32</v>
      </c>
      <c r="J1848" t="s">
        <v>21</v>
      </c>
      <c r="K1848" t="s">
        <v>20</v>
      </c>
      <c r="L1848" t="s">
        <v>29</v>
      </c>
      <c r="M1848" t="s">
        <v>21</v>
      </c>
      <c r="N1848" t="s">
        <v>30</v>
      </c>
      <c r="O1848" s="1">
        <v>63.99</v>
      </c>
      <c r="P1848" s="1">
        <v>2819.12</v>
      </c>
      <c r="Q1848">
        <v>1</v>
      </c>
      <c r="R1848" t="s">
        <v>21</v>
      </c>
      <c r="S1848" t="str">
        <f>IF(ChurnData[[#This Row],[MonthlyCharges]]&lt;=30,"1. Up to 30",IF(ChurnData[[#This Row],[MonthlyCharges]]&lt;=50,"2. 31-50",IF(ChurnData[[#This Row],[MonthlyCharges]]&lt;=70,"3. 51-70",IF(ChurnData[[#This Row],[MonthlyCharges]]&lt;=90,"4. 71-90","5. Over 90"))))</f>
        <v>3. 51-70</v>
      </c>
      <c r="T1848" t="str">
        <f>IF(AND(ChurnData[[#This Row],[Contract]]="Month-to-month",ChurnData[[#This Row],[InternetService]]="Fiber optic",ChurnData[[#This Row],[TenureMonths]]&lt;=11),"High-risk","Other")</f>
        <v>Other</v>
      </c>
      <c r="U1848" t="str">
        <f>IF(ChurnData[[#This Row],[TenureMonths]]&lt;=11,"0-11",IF(ChurnData[[#This Row],[TenureMonths]]&lt;=23,"12-23",IF(ChurnData[[#This Row],[TenureMonths]]&lt;=35,"24-35",IF(ChurnData[[#This Row],[TenureMonths]]&lt;=47,"36-47",IF(ChurnData[[#This Row],[TenureMonths]]&lt;=59,"48-59","60-72")))))</f>
        <v>36-47</v>
      </c>
      <c r="V1848">
        <f>IF(ChurnData[[#This Row],[Churn]]="Yes",1,0)</f>
        <v>0</v>
      </c>
    </row>
    <row r="1849" spans="1:22" x14ac:dyDescent="0.35">
      <c r="A1849" t="s">
        <v>1898</v>
      </c>
      <c r="B1849" t="s">
        <v>36</v>
      </c>
      <c r="C1849">
        <v>0</v>
      </c>
      <c r="D1849" t="s">
        <v>21</v>
      </c>
      <c r="E1849" t="s">
        <v>21</v>
      </c>
      <c r="F1849" t="s">
        <v>47</v>
      </c>
      <c r="G1849" s="2">
        <v>25</v>
      </c>
      <c r="H1849" t="s">
        <v>20</v>
      </c>
      <c r="I1849" t="s">
        <v>21</v>
      </c>
      <c r="J1849" t="s">
        <v>28</v>
      </c>
      <c r="K1849" t="s">
        <v>28</v>
      </c>
      <c r="L1849" t="s">
        <v>24</v>
      </c>
      <c r="M1849" t="s">
        <v>21</v>
      </c>
      <c r="N1849" t="s">
        <v>34</v>
      </c>
      <c r="O1849" s="1">
        <v>23.35</v>
      </c>
      <c r="P1849" s="1">
        <v>598.82000000000005</v>
      </c>
      <c r="Q1849">
        <v>5</v>
      </c>
      <c r="R1849" t="s">
        <v>20</v>
      </c>
      <c r="S1849" t="str">
        <f>IF(ChurnData[[#This Row],[MonthlyCharges]]&lt;=30,"1. Up to 30",IF(ChurnData[[#This Row],[MonthlyCharges]]&lt;=50,"2. 31-50",IF(ChurnData[[#This Row],[MonthlyCharges]]&lt;=70,"3. 51-70",IF(ChurnData[[#This Row],[MonthlyCharges]]&lt;=90,"4. 71-90","5. Over 90"))))</f>
        <v>1. Up to 30</v>
      </c>
      <c r="T1849" t="str">
        <f>IF(AND(ChurnData[[#This Row],[Contract]]="Month-to-month",ChurnData[[#This Row],[InternetService]]="Fiber optic",ChurnData[[#This Row],[TenureMonths]]&lt;=11),"High-risk","Other")</f>
        <v>Other</v>
      </c>
      <c r="U1849" t="str">
        <f>IF(ChurnData[[#This Row],[TenureMonths]]&lt;=11,"0-11",IF(ChurnData[[#This Row],[TenureMonths]]&lt;=23,"12-23",IF(ChurnData[[#This Row],[TenureMonths]]&lt;=35,"24-35",IF(ChurnData[[#This Row],[TenureMonths]]&lt;=47,"36-47",IF(ChurnData[[#This Row],[TenureMonths]]&lt;=59,"48-59","60-72")))))</f>
        <v>24-35</v>
      </c>
      <c r="V1849">
        <f>IF(ChurnData[[#This Row],[Churn]]="Yes",1,0)</f>
        <v>1</v>
      </c>
    </row>
    <row r="1850" spans="1:22" x14ac:dyDescent="0.35">
      <c r="A1850" t="s">
        <v>1899</v>
      </c>
      <c r="B1850" t="s">
        <v>36</v>
      </c>
      <c r="C1850">
        <v>0</v>
      </c>
      <c r="D1850" t="s">
        <v>21</v>
      </c>
      <c r="E1850" t="s">
        <v>21</v>
      </c>
      <c r="F1850" t="s">
        <v>75</v>
      </c>
      <c r="G1850" s="2">
        <v>18</v>
      </c>
      <c r="H1850" t="s">
        <v>20</v>
      </c>
      <c r="I1850" t="s">
        <v>32</v>
      </c>
      <c r="J1850" t="s">
        <v>21</v>
      </c>
      <c r="K1850" t="s">
        <v>20</v>
      </c>
      <c r="L1850" t="s">
        <v>33</v>
      </c>
      <c r="M1850" t="s">
        <v>20</v>
      </c>
      <c r="N1850" t="s">
        <v>43</v>
      </c>
      <c r="O1850" s="1">
        <v>71.819999999999993</v>
      </c>
      <c r="P1850" s="1">
        <v>1330.7</v>
      </c>
      <c r="Q1850">
        <v>1</v>
      </c>
      <c r="R1850" t="s">
        <v>21</v>
      </c>
      <c r="S1850" t="str">
        <f>IF(ChurnData[[#This Row],[MonthlyCharges]]&lt;=30,"1. Up to 30",IF(ChurnData[[#This Row],[MonthlyCharges]]&lt;=50,"2. 31-50",IF(ChurnData[[#This Row],[MonthlyCharges]]&lt;=70,"3. 51-70",IF(ChurnData[[#This Row],[MonthlyCharges]]&lt;=90,"4. 71-90","5. Over 90"))))</f>
        <v>4. 71-90</v>
      </c>
      <c r="T1850" t="str">
        <f>IF(AND(ChurnData[[#This Row],[Contract]]="Month-to-month",ChurnData[[#This Row],[InternetService]]="Fiber optic",ChurnData[[#This Row],[TenureMonths]]&lt;=11),"High-risk","Other")</f>
        <v>Other</v>
      </c>
      <c r="U1850" t="str">
        <f>IF(ChurnData[[#This Row],[TenureMonths]]&lt;=11,"0-11",IF(ChurnData[[#This Row],[TenureMonths]]&lt;=23,"12-23",IF(ChurnData[[#This Row],[TenureMonths]]&lt;=35,"24-35",IF(ChurnData[[#This Row],[TenureMonths]]&lt;=47,"36-47",IF(ChurnData[[#This Row],[TenureMonths]]&lt;=59,"48-59","60-72")))))</f>
        <v>12-23</v>
      </c>
      <c r="V1850">
        <f>IF(ChurnData[[#This Row],[Churn]]="Yes",1,0)</f>
        <v>0</v>
      </c>
    </row>
    <row r="1851" spans="1:22" x14ac:dyDescent="0.35">
      <c r="A1851" t="s">
        <v>1900</v>
      </c>
      <c r="B1851" t="s">
        <v>36</v>
      </c>
      <c r="C1851">
        <v>0</v>
      </c>
      <c r="D1851" t="s">
        <v>21</v>
      </c>
      <c r="E1851" t="s">
        <v>21</v>
      </c>
      <c r="F1851" t="s">
        <v>75</v>
      </c>
      <c r="G1851" s="2">
        <v>49</v>
      </c>
      <c r="H1851" t="s">
        <v>21</v>
      </c>
      <c r="I1851" t="s">
        <v>32</v>
      </c>
      <c r="J1851" t="s">
        <v>21</v>
      </c>
      <c r="K1851" t="s">
        <v>21</v>
      </c>
      <c r="L1851" t="s">
        <v>24</v>
      </c>
      <c r="M1851" t="s">
        <v>20</v>
      </c>
      <c r="N1851" t="s">
        <v>43</v>
      </c>
      <c r="O1851" s="1">
        <v>47.85</v>
      </c>
      <c r="P1851" s="1">
        <v>2282.19</v>
      </c>
      <c r="Q1851">
        <v>0</v>
      </c>
      <c r="R1851" t="s">
        <v>21</v>
      </c>
      <c r="S1851" t="str">
        <f>IF(ChurnData[[#This Row],[MonthlyCharges]]&lt;=30,"1. Up to 30",IF(ChurnData[[#This Row],[MonthlyCharges]]&lt;=50,"2. 31-50",IF(ChurnData[[#This Row],[MonthlyCharges]]&lt;=70,"3. 51-70",IF(ChurnData[[#This Row],[MonthlyCharges]]&lt;=90,"4. 71-90","5. Over 90"))))</f>
        <v>2. 31-50</v>
      </c>
      <c r="T1851" t="str">
        <f>IF(AND(ChurnData[[#This Row],[Contract]]="Month-to-month",ChurnData[[#This Row],[InternetService]]="Fiber optic",ChurnData[[#This Row],[TenureMonths]]&lt;=11),"High-risk","Other")</f>
        <v>Other</v>
      </c>
      <c r="U1851" t="str">
        <f>IF(ChurnData[[#This Row],[TenureMonths]]&lt;=11,"0-11",IF(ChurnData[[#This Row],[TenureMonths]]&lt;=23,"12-23",IF(ChurnData[[#This Row],[TenureMonths]]&lt;=35,"24-35",IF(ChurnData[[#This Row],[TenureMonths]]&lt;=47,"36-47",IF(ChurnData[[#This Row],[TenureMonths]]&lt;=59,"48-59","60-72")))))</f>
        <v>48-59</v>
      </c>
      <c r="V1851">
        <f>IF(ChurnData[[#This Row],[Churn]]="Yes",1,0)</f>
        <v>0</v>
      </c>
    </row>
    <row r="1852" spans="1:22" x14ac:dyDescent="0.35">
      <c r="A1852" t="s">
        <v>1901</v>
      </c>
      <c r="B1852" t="s">
        <v>19</v>
      </c>
      <c r="C1852">
        <v>0</v>
      </c>
      <c r="D1852" t="s">
        <v>21</v>
      </c>
      <c r="E1852" t="s">
        <v>21</v>
      </c>
      <c r="F1852" t="s">
        <v>27</v>
      </c>
      <c r="G1852" s="2">
        <v>43</v>
      </c>
      <c r="H1852" t="s">
        <v>20</v>
      </c>
      <c r="I1852" t="s">
        <v>21</v>
      </c>
      <c r="J1852" t="s">
        <v>28</v>
      </c>
      <c r="K1852" t="s">
        <v>28</v>
      </c>
      <c r="L1852" t="s">
        <v>29</v>
      </c>
      <c r="M1852" t="s">
        <v>21</v>
      </c>
      <c r="N1852" t="s">
        <v>34</v>
      </c>
      <c r="O1852" s="1">
        <v>23.06</v>
      </c>
      <c r="P1852" s="1">
        <v>986.54</v>
      </c>
      <c r="Q1852">
        <v>1</v>
      </c>
      <c r="R1852" t="s">
        <v>21</v>
      </c>
      <c r="S1852" t="str">
        <f>IF(ChurnData[[#This Row],[MonthlyCharges]]&lt;=30,"1. Up to 30",IF(ChurnData[[#This Row],[MonthlyCharges]]&lt;=50,"2. 31-50",IF(ChurnData[[#This Row],[MonthlyCharges]]&lt;=70,"3. 51-70",IF(ChurnData[[#This Row],[MonthlyCharges]]&lt;=90,"4. 71-90","5. Over 90"))))</f>
        <v>1. Up to 30</v>
      </c>
      <c r="T1852" t="str">
        <f>IF(AND(ChurnData[[#This Row],[Contract]]="Month-to-month",ChurnData[[#This Row],[InternetService]]="Fiber optic",ChurnData[[#This Row],[TenureMonths]]&lt;=11),"High-risk","Other")</f>
        <v>Other</v>
      </c>
      <c r="U1852" t="str">
        <f>IF(ChurnData[[#This Row],[TenureMonths]]&lt;=11,"0-11",IF(ChurnData[[#This Row],[TenureMonths]]&lt;=23,"12-23",IF(ChurnData[[#This Row],[TenureMonths]]&lt;=35,"24-35",IF(ChurnData[[#This Row],[TenureMonths]]&lt;=47,"36-47",IF(ChurnData[[#This Row],[TenureMonths]]&lt;=59,"48-59","60-72")))))</f>
        <v>36-47</v>
      </c>
      <c r="V1852">
        <f>IF(ChurnData[[#This Row],[Churn]]="Yes",1,0)</f>
        <v>0</v>
      </c>
    </row>
    <row r="1853" spans="1:22" x14ac:dyDescent="0.35">
      <c r="A1853" t="s">
        <v>1902</v>
      </c>
      <c r="B1853" t="s">
        <v>19</v>
      </c>
      <c r="C1853">
        <v>0</v>
      </c>
      <c r="D1853" t="s">
        <v>21</v>
      </c>
      <c r="E1853" t="s">
        <v>21</v>
      </c>
      <c r="F1853" t="s">
        <v>22</v>
      </c>
      <c r="G1853" s="2">
        <v>19</v>
      </c>
      <c r="H1853" t="s">
        <v>20</v>
      </c>
      <c r="I1853" t="s">
        <v>23</v>
      </c>
      <c r="J1853" t="s">
        <v>21</v>
      </c>
      <c r="K1853" t="s">
        <v>21</v>
      </c>
      <c r="L1853" t="s">
        <v>33</v>
      </c>
      <c r="M1853" t="s">
        <v>20</v>
      </c>
      <c r="N1853" t="s">
        <v>43</v>
      </c>
      <c r="O1853" s="1">
        <v>90.59</v>
      </c>
      <c r="P1853" s="1">
        <v>1685.43</v>
      </c>
      <c r="Q1853">
        <v>4</v>
      </c>
      <c r="R1853" t="s">
        <v>21</v>
      </c>
      <c r="S1853" t="str">
        <f>IF(ChurnData[[#This Row],[MonthlyCharges]]&lt;=30,"1. Up to 30",IF(ChurnData[[#This Row],[MonthlyCharges]]&lt;=50,"2. 31-50",IF(ChurnData[[#This Row],[MonthlyCharges]]&lt;=70,"3. 51-70",IF(ChurnData[[#This Row],[MonthlyCharges]]&lt;=90,"4. 71-90","5. Over 90"))))</f>
        <v>5. Over 90</v>
      </c>
      <c r="T1853" t="str">
        <f>IF(AND(ChurnData[[#This Row],[Contract]]="Month-to-month",ChurnData[[#This Row],[InternetService]]="Fiber optic",ChurnData[[#This Row],[TenureMonths]]&lt;=11),"High-risk","Other")</f>
        <v>Other</v>
      </c>
      <c r="U1853" t="str">
        <f>IF(ChurnData[[#This Row],[TenureMonths]]&lt;=11,"0-11",IF(ChurnData[[#This Row],[TenureMonths]]&lt;=23,"12-23",IF(ChurnData[[#This Row],[TenureMonths]]&lt;=35,"24-35",IF(ChurnData[[#This Row],[TenureMonths]]&lt;=47,"36-47",IF(ChurnData[[#This Row],[TenureMonths]]&lt;=59,"48-59","60-72")))))</f>
        <v>12-23</v>
      </c>
      <c r="V1853">
        <f>IF(ChurnData[[#This Row],[Churn]]="Yes",1,0)</f>
        <v>0</v>
      </c>
    </row>
    <row r="1854" spans="1:22" x14ac:dyDescent="0.35">
      <c r="A1854" t="s">
        <v>1903</v>
      </c>
      <c r="B1854" t="s">
        <v>19</v>
      </c>
      <c r="C1854">
        <v>1</v>
      </c>
      <c r="D1854" t="s">
        <v>20</v>
      </c>
      <c r="E1854" t="s">
        <v>20</v>
      </c>
      <c r="F1854" t="s">
        <v>49</v>
      </c>
      <c r="G1854" s="2">
        <v>12</v>
      </c>
      <c r="H1854" t="s">
        <v>20</v>
      </c>
      <c r="I1854" t="s">
        <v>23</v>
      </c>
      <c r="J1854" t="s">
        <v>20</v>
      </c>
      <c r="K1854" t="s">
        <v>21</v>
      </c>
      <c r="L1854" t="s">
        <v>33</v>
      </c>
      <c r="M1854" t="s">
        <v>21</v>
      </c>
      <c r="N1854" t="s">
        <v>43</v>
      </c>
      <c r="O1854" s="1">
        <v>90.14</v>
      </c>
      <c r="P1854" s="1">
        <v>1107.08</v>
      </c>
      <c r="Q1854">
        <v>2</v>
      </c>
      <c r="R1854" t="s">
        <v>21</v>
      </c>
      <c r="S1854" t="str">
        <f>IF(ChurnData[[#This Row],[MonthlyCharges]]&lt;=30,"1. Up to 30",IF(ChurnData[[#This Row],[MonthlyCharges]]&lt;=50,"2. 31-50",IF(ChurnData[[#This Row],[MonthlyCharges]]&lt;=70,"3. 51-70",IF(ChurnData[[#This Row],[MonthlyCharges]]&lt;=90,"4. 71-90","5. Over 90"))))</f>
        <v>5. Over 90</v>
      </c>
      <c r="T1854" t="str">
        <f>IF(AND(ChurnData[[#This Row],[Contract]]="Month-to-month",ChurnData[[#This Row],[InternetService]]="Fiber optic",ChurnData[[#This Row],[TenureMonths]]&lt;=11),"High-risk","Other")</f>
        <v>Other</v>
      </c>
      <c r="U1854" t="str">
        <f>IF(ChurnData[[#This Row],[TenureMonths]]&lt;=11,"0-11",IF(ChurnData[[#This Row],[TenureMonths]]&lt;=23,"12-23",IF(ChurnData[[#This Row],[TenureMonths]]&lt;=35,"24-35",IF(ChurnData[[#This Row],[TenureMonths]]&lt;=47,"36-47",IF(ChurnData[[#This Row],[TenureMonths]]&lt;=59,"48-59","60-72")))))</f>
        <v>12-23</v>
      </c>
      <c r="V1854">
        <f>IF(ChurnData[[#This Row],[Churn]]="Yes",1,0)</f>
        <v>0</v>
      </c>
    </row>
    <row r="1855" spans="1:22" x14ac:dyDescent="0.35">
      <c r="A1855" t="s">
        <v>1904</v>
      </c>
      <c r="B1855" t="s">
        <v>19</v>
      </c>
      <c r="C1855">
        <v>0</v>
      </c>
      <c r="D1855" t="s">
        <v>20</v>
      </c>
      <c r="E1855" t="s">
        <v>20</v>
      </c>
      <c r="F1855" t="s">
        <v>56</v>
      </c>
      <c r="G1855" s="2">
        <v>38</v>
      </c>
      <c r="H1855" t="s">
        <v>20</v>
      </c>
      <c r="I1855" t="s">
        <v>23</v>
      </c>
      <c r="J1855" t="s">
        <v>21</v>
      </c>
      <c r="K1855" t="s">
        <v>20</v>
      </c>
      <c r="L1855" t="s">
        <v>33</v>
      </c>
      <c r="M1855" t="s">
        <v>20</v>
      </c>
      <c r="N1855" t="s">
        <v>25</v>
      </c>
      <c r="O1855" s="1">
        <v>82.94</v>
      </c>
      <c r="P1855" s="1">
        <v>3217.06</v>
      </c>
      <c r="Q1855">
        <v>2</v>
      </c>
      <c r="R1855" t="s">
        <v>20</v>
      </c>
      <c r="S1855" t="str">
        <f>IF(ChurnData[[#This Row],[MonthlyCharges]]&lt;=30,"1. Up to 30",IF(ChurnData[[#This Row],[MonthlyCharges]]&lt;=50,"2. 31-50",IF(ChurnData[[#This Row],[MonthlyCharges]]&lt;=70,"3. 51-70",IF(ChurnData[[#This Row],[MonthlyCharges]]&lt;=90,"4. 71-90","5. Over 90"))))</f>
        <v>4. 71-90</v>
      </c>
      <c r="T1855" t="str">
        <f>IF(AND(ChurnData[[#This Row],[Contract]]="Month-to-month",ChurnData[[#This Row],[InternetService]]="Fiber optic",ChurnData[[#This Row],[TenureMonths]]&lt;=11),"High-risk","Other")</f>
        <v>Other</v>
      </c>
      <c r="U1855" t="str">
        <f>IF(ChurnData[[#This Row],[TenureMonths]]&lt;=11,"0-11",IF(ChurnData[[#This Row],[TenureMonths]]&lt;=23,"12-23",IF(ChurnData[[#This Row],[TenureMonths]]&lt;=35,"24-35",IF(ChurnData[[#This Row],[TenureMonths]]&lt;=47,"36-47",IF(ChurnData[[#This Row],[TenureMonths]]&lt;=59,"48-59","60-72")))))</f>
        <v>36-47</v>
      </c>
      <c r="V1855">
        <f>IF(ChurnData[[#This Row],[Churn]]="Yes",1,0)</f>
        <v>1</v>
      </c>
    </row>
    <row r="1856" spans="1:22" x14ac:dyDescent="0.35">
      <c r="A1856" t="s">
        <v>1905</v>
      </c>
      <c r="B1856" t="s">
        <v>19</v>
      </c>
      <c r="C1856">
        <v>1</v>
      </c>
      <c r="D1856" t="s">
        <v>20</v>
      </c>
      <c r="E1856" t="s">
        <v>20</v>
      </c>
      <c r="F1856" t="s">
        <v>49</v>
      </c>
      <c r="G1856" s="2">
        <v>39</v>
      </c>
      <c r="H1856" t="s">
        <v>20</v>
      </c>
      <c r="I1856" t="s">
        <v>21</v>
      </c>
      <c r="J1856" t="s">
        <v>28</v>
      </c>
      <c r="K1856" t="s">
        <v>28</v>
      </c>
      <c r="L1856" t="s">
        <v>29</v>
      </c>
      <c r="M1856" t="s">
        <v>20</v>
      </c>
      <c r="N1856" t="s">
        <v>34</v>
      </c>
      <c r="O1856" s="1">
        <v>31.39</v>
      </c>
      <c r="P1856" s="1">
        <v>1188.47</v>
      </c>
      <c r="Q1856">
        <v>5</v>
      </c>
      <c r="R1856" t="s">
        <v>20</v>
      </c>
      <c r="S1856" t="str">
        <f>IF(ChurnData[[#This Row],[MonthlyCharges]]&lt;=30,"1. Up to 30",IF(ChurnData[[#This Row],[MonthlyCharges]]&lt;=50,"2. 31-50",IF(ChurnData[[#This Row],[MonthlyCharges]]&lt;=70,"3. 51-70",IF(ChurnData[[#This Row],[MonthlyCharges]]&lt;=90,"4. 71-90","5. Over 90"))))</f>
        <v>2. 31-50</v>
      </c>
      <c r="T1856" t="str">
        <f>IF(AND(ChurnData[[#This Row],[Contract]]="Month-to-month",ChurnData[[#This Row],[InternetService]]="Fiber optic",ChurnData[[#This Row],[TenureMonths]]&lt;=11),"High-risk","Other")</f>
        <v>Other</v>
      </c>
      <c r="U1856" t="str">
        <f>IF(ChurnData[[#This Row],[TenureMonths]]&lt;=11,"0-11",IF(ChurnData[[#This Row],[TenureMonths]]&lt;=23,"12-23",IF(ChurnData[[#This Row],[TenureMonths]]&lt;=35,"24-35",IF(ChurnData[[#This Row],[TenureMonths]]&lt;=47,"36-47",IF(ChurnData[[#This Row],[TenureMonths]]&lt;=59,"48-59","60-72")))))</f>
        <v>36-47</v>
      </c>
      <c r="V1856">
        <f>IF(ChurnData[[#This Row],[Churn]]="Yes",1,0)</f>
        <v>1</v>
      </c>
    </row>
    <row r="1857" spans="1:22" x14ac:dyDescent="0.35">
      <c r="A1857" t="s">
        <v>1906</v>
      </c>
      <c r="B1857" t="s">
        <v>36</v>
      </c>
      <c r="C1857">
        <v>1</v>
      </c>
      <c r="D1857" t="s">
        <v>20</v>
      </c>
      <c r="E1857" t="s">
        <v>20</v>
      </c>
      <c r="F1857" t="s">
        <v>45</v>
      </c>
      <c r="G1857" s="2">
        <v>18</v>
      </c>
      <c r="H1857" t="s">
        <v>20</v>
      </c>
      <c r="I1857" t="s">
        <v>23</v>
      </c>
      <c r="J1857" t="s">
        <v>21</v>
      </c>
      <c r="K1857" t="s">
        <v>21</v>
      </c>
      <c r="L1857" t="s">
        <v>24</v>
      </c>
      <c r="M1857" t="s">
        <v>20</v>
      </c>
      <c r="N1857" t="s">
        <v>34</v>
      </c>
      <c r="O1857" s="1">
        <v>84.82</v>
      </c>
      <c r="P1857" s="1">
        <v>1560.14</v>
      </c>
      <c r="Q1857">
        <v>1</v>
      </c>
      <c r="R1857" t="s">
        <v>21</v>
      </c>
      <c r="S1857" t="str">
        <f>IF(ChurnData[[#This Row],[MonthlyCharges]]&lt;=30,"1. Up to 30",IF(ChurnData[[#This Row],[MonthlyCharges]]&lt;=50,"2. 31-50",IF(ChurnData[[#This Row],[MonthlyCharges]]&lt;=70,"3. 51-70",IF(ChurnData[[#This Row],[MonthlyCharges]]&lt;=90,"4. 71-90","5. Over 90"))))</f>
        <v>4. 71-90</v>
      </c>
      <c r="T1857" t="str">
        <f>IF(AND(ChurnData[[#This Row],[Contract]]="Month-to-month",ChurnData[[#This Row],[InternetService]]="Fiber optic",ChurnData[[#This Row],[TenureMonths]]&lt;=11),"High-risk","Other")</f>
        <v>Other</v>
      </c>
      <c r="U1857" t="str">
        <f>IF(ChurnData[[#This Row],[TenureMonths]]&lt;=11,"0-11",IF(ChurnData[[#This Row],[TenureMonths]]&lt;=23,"12-23",IF(ChurnData[[#This Row],[TenureMonths]]&lt;=35,"24-35",IF(ChurnData[[#This Row],[TenureMonths]]&lt;=47,"36-47",IF(ChurnData[[#This Row],[TenureMonths]]&lt;=59,"48-59","60-72")))))</f>
        <v>12-23</v>
      </c>
      <c r="V1857">
        <f>IF(ChurnData[[#This Row],[Churn]]="Yes",1,0)</f>
        <v>0</v>
      </c>
    </row>
    <row r="1858" spans="1:22" x14ac:dyDescent="0.35">
      <c r="A1858" t="s">
        <v>1907</v>
      </c>
      <c r="B1858" t="s">
        <v>19</v>
      </c>
      <c r="C1858">
        <v>0</v>
      </c>
      <c r="D1858" t="s">
        <v>20</v>
      </c>
      <c r="E1858" t="s">
        <v>20</v>
      </c>
      <c r="F1858" t="s">
        <v>56</v>
      </c>
      <c r="G1858" s="2">
        <v>10</v>
      </c>
      <c r="H1858" t="s">
        <v>20</v>
      </c>
      <c r="I1858" t="s">
        <v>21</v>
      </c>
      <c r="J1858" t="s">
        <v>28</v>
      </c>
      <c r="K1858" t="s">
        <v>28</v>
      </c>
      <c r="L1858" t="s">
        <v>33</v>
      </c>
      <c r="M1858" t="s">
        <v>21</v>
      </c>
      <c r="N1858" t="s">
        <v>25</v>
      </c>
      <c r="O1858" s="1">
        <v>22.41</v>
      </c>
      <c r="P1858" s="1">
        <v>219.03</v>
      </c>
      <c r="Q1858">
        <v>0</v>
      </c>
      <c r="R1858" t="s">
        <v>20</v>
      </c>
      <c r="S1858" t="str">
        <f>IF(ChurnData[[#This Row],[MonthlyCharges]]&lt;=30,"1. Up to 30",IF(ChurnData[[#This Row],[MonthlyCharges]]&lt;=50,"2. 31-50",IF(ChurnData[[#This Row],[MonthlyCharges]]&lt;=70,"3. 51-70",IF(ChurnData[[#This Row],[MonthlyCharges]]&lt;=90,"4. 71-90","5. Over 90"))))</f>
        <v>1. Up to 30</v>
      </c>
      <c r="T1858" t="str">
        <f>IF(AND(ChurnData[[#This Row],[Contract]]="Month-to-month",ChurnData[[#This Row],[InternetService]]="Fiber optic",ChurnData[[#This Row],[TenureMonths]]&lt;=11),"High-risk","Other")</f>
        <v>Other</v>
      </c>
      <c r="U1858" t="str">
        <f>IF(ChurnData[[#This Row],[TenureMonths]]&lt;=11,"0-11",IF(ChurnData[[#This Row],[TenureMonths]]&lt;=23,"12-23",IF(ChurnData[[#This Row],[TenureMonths]]&lt;=35,"24-35",IF(ChurnData[[#This Row],[TenureMonths]]&lt;=47,"36-47",IF(ChurnData[[#This Row],[TenureMonths]]&lt;=59,"48-59","60-72")))))</f>
        <v>0-11</v>
      </c>
      <c r="V1858">
        <f>IF(ChurnData[[#This Row],[Churn]]="Yes",1,0)</f>
        <v>1</v>
      </c>
    </row>
    <row r="1859" spans="1:22" x14ac:dyDescent="0.35">
      <c r="A1859" t="s">
        <v>1908</v>
      </c>
      <c r="B1859" t="s">
        <v>19</v>
      </c>
      <c r="C1859">
        <v>0</v>
      </c>
      <c r="D1859" t="s">
        <v>21</v>
      </c>
      <c r="E1859" t="s">
        <v>21</v>
      </c>
      <c r="F1859" t="s">
        <v>37</v>
      </c>
      <c r="G1859" s="2">
        <v>38</v>
      </c>
      <c r="H1859" t="s">
        <v>20</v>
      </c>
      <c r="I1859" t="s">
        <v>23</v>
      </c>
      <c r="J1859" t="s">
        <v>21</v>
      </c>
      <c r="K1859" t="s">
        <v>21</v>
      </c>
      <c r="L1859" t="s">
        <v>24</v>
      </c>
      <c r="M1859" t="s">
        <v>21</v>
      </c>
      <c r="N1859" t="s">
        <v>34</v>
      </c>
      <c r="O1859" s="1">
        <v>84.27</v>
      </c>
      <c r="P1859" s="1">
        <v>3204.12</v>
      </c>
      <c r="Q1859">
        <v>3</v>
      </c>
      <c r="R1859" t="s">
        <v>21</v>
      </c>
      <c r="S1859" t="str">
        <f>IF(ChurnData[[#This Row],[MonthlyCharges]]&lt;=30,"1. Up to 30",IF(ChurnData[[#This Row],[MonthlyCharges]]&lt;=50,"2. 31-50",IF(ChurnData[[#This Row],[MonthlyCharges]]&lt;=70,"3. 51-70",IF(ChurnData[[#This Row],[MonthlyCharges]]&lt;=90,"4. 71-90","5. Over 90"))))</f>
        <v>4. 71-90</v>
      </c>
      <c r="T1859" t="str">
        <f>IF(AND(ChurnData[[#This Row],[Contract]]="Month-to-month",ChurnData[[#This Row],[InternetService]]="Fiber optic",ChurnData[[#This Row],[TenureMonths]]&lt;=11),"High-risk","Other")</f>
        <v>Other</v>
      </c>
      <c r="U1859" t="str">
        <f>IF(ChurnData[[#This Row],[TenureMonths]]&lt;=11,"0-11",IF(ChurnData[[#This Row],[TenureMonths]]&lt;=23,"12-23",IF(ChurnData[[#This Row],[TenureMonths]]&lt;=35,"24-35",IF(ChurnData[[#This Row],[TenureMonths]]&lt;=47,"36-47",IF(ChurnData[[#This Row],[TenureMonths]]&lt;=59,"48-59","60-72")))))</f>
        <v>36-47</v>
      </c>
      <c r="V1859">
        <f>IF(ChurnData[[#This Row],[Churn]]="Yes",1,0)</f>
        <v>0</v>
      </c>
    </row>
    <row r="1860" spans="1:22" x14ac:dyDescent="0.35">
      <c r="A1860" t="s">
        <v>1909</v>
      </c>
      <c r="B1860" t="s">
        <v>19</v>
      </c>
      <c r="C1860">
        <v>0</v>
      </c>
      <c r="D1860" t="s">
        <v>21</v>
      </c>
      <c r="E1860" t="s">
        <v>21</v>
      </c>
      <c r="F1860" t="s">
        <v>45</v>
      </c>
      <c r="G1860" s="2">
        <v>25</v>
      </c>
      <c r="H1860" t="s">
        <v>20</v>
      </c>
      <c r="I1860" t="s">
        <v>23</v>
      </c>
      <c r="J1860" t="s">
        <v>20</v>
      </c>
      <c r="K1860" t="s">
        <v>20</v>
      </c>
      <c r="L1860" t="s">
        <v>29</v>
      </c>
      <c r="M1860" t="s">
        <v>20</v>
      </c>
      <c r="N1860" t="s">
        <v>43</v>
      </c>
      <c r="O1860" s="1">
        <v>96.06</v>
      </c>
      <c r="P1860" s="1">
        <v>2430.87</v>
      </c>
      <c r="Q1860">
        <v>1</v>
      </c>
      <c r="R1860" t="s">
        <v>21</v>
      </c>
      <c r="S1860" t="str">
        <f>IF(ChurnData[[#This Row],[MonthlyCharges]]&lt;=30,"1. Up to 30",IF(ChurnData[[#This Row],[MonthlyCharges]]&lt;=50,"2. 31-50",IF(ChurnData[[#This Row],[MonthlyCharges]]&lt;=70,"3. 51-70",IF(ChurnData[[#This Row],[MonthlyCharges]]&lt;=90,"4. 71-90","5. Over 90"))))</f>
        <v>5. Over 90</v>
      </c>
      <c r="T1860" t="str">
        <f>IF(AND(ChurnData[[#This Row],[Contract]]="Month-to-month",ChurnData[[#This Row],[InternetService]]="Fiber optic",ChurnData[[#This Row],[TenureMonths]]&lt;=11),"High-risk","Other")</f>
        <v>Other</v>
      </c>
      <c r="U1860" t="str">
        <f>IF(ChurnData[[#This Row],[TenureMonths]]&lt;=11,"0-11",IF(ChurnData[[#This Row],[TenureMonths]]&lt;=23,"12-23",IF(ChurnData[[#This Row],[TenureMonths]]&lt;=35,"24-35",IF(ChurnData[[#This Row],[TenureMonths]]&lt;=47,"36-47",IF(ChurnData[[#This Row],[TenureMonths]]&lt;=59,"48-59","60-72")))))</f>
        <v>24-35</v>
      </c>
      <c r="V1860">
        <f>IF(ChurnData[[#This Row],[Churn]]="Yes",1,0)</f>
        <v>0</v>
      </c>
    </row>
    <row r="1861" spans="1:22" x14ac:dyDescent="0.35">
      <c r="A1861" t="s">
        <v>1910</v>
      </c>
      <c r="B1861" t="s">
        <v>36</v>
      </c>
      <c r="C1861">
        <v>0</v>
      </c>
      <c r="D1861" t="s">
        <v>20</v>
      </c>
      <c r="E1861" t="s">
        <v>20</v>
      </c>
      <c r="F1861" t="s">
        <v>41</v>
      </c>
      <c r="G1861" s="2">
        <v>22</v>
      </c>
      <c r="H1861" t="s">
        <v>20</v>
      </c>
      <c r="I1861" t="s">
        <v>23</v>
      </c>
      <c r="J1861" t="s">
        <v>20</v>
      </c>
      <c r="K1861" t="s">
        <v>21</v>
      </c>
      <c r="L1861" t="s">
        <v>24</v>
      </c>
      <c r="M1861" t="s">
        <v>20</v>
      </c>
      <c r="N1861" t="s">
        <v>34</v>
      </c>
      <c r="O1861" s="1">
        <v>88.02</v>
      </c>
      <c r="P1861" s="1">
        <v>1955.95</v>
      </c>
      <c r="Q1861">
        <v>2</v>
      </c>
      <c r="R1861" t="s">
        <v>21</v>
      </c>
      <c r="S1861" t="str">
        <f>IF(ChurnData[[#This Row],[MonthlyCharges]]&lt;=30,"1. Up to 30",IF(ChurnData[[#This Row],[MonthlyCharges]]&lt;=50,"2. 31-50",IF(ChurnData[[#This Row],[MonthlyCharges]]&lt;=70,"3. 51-70",IF(ChurnData[[#This Row],[MonthlyCharges]]&lt;=90,"4. 71-90","5. Over 90"))))</f>
        <v>4. 71-90</v>
      </c>
      <c r="T1861" t="str">
        <f>IF(AND(ChurnData[[#This Row],[Contract]]="Month-to-month",ChurnData[[#This Row],[InternetService]]="Fiber optic",ChurnData[[#This Row],[TenureMonths]]&lt;=11),"High-risk","Other")</f>
        <v>Other</v>
      </c>
      <c r="U1861" t="str">
        <f>IF(ChurnData[[#This Row],[TenureMonths]]&lt;=11,"0-11",IF(ChurnData[[#This Row],[TenureMonths]]&lt;=23,"12-23",IF(ChurnData[[#This Row],[TenureMonths]]&lt;=35,"24-35",IF(ChurnData[[#This Row],[TenureMonths]]&lt;=47,"36-47",IF(ChurnData[[#This Row],[TenureMonths]]&lt;=59,"48-59","60-72")))))</f>
        <v>12-23</v>
      </c>
      <c r="V1861">
        <f>IF(ChurnData[[#This Row],[Churn]]="Yes",1,0)</f>
        <v>0</v>
      </c>
    </row>
    <row r="1862" spans="1:22" x14ac:dyDescent="0.35">
      <c r="A1862" t="s">
        <v>1911</v>
      </c>
      <c r="B1862" t="s">
        <v>19</v>
      </c>
      <c r="C1862">
        <v>0</v>
      </c>
      <c r="D1862" t="s">
        <v>20</v>
      </c>
      <c r="E1862" t="s">
        <v>20</v>
      </c>
      <c r="F1862" t="s">
        <v>39</v>
      </c>
      <c r="G1862" s="2">
        <v>37</v>
      </c>
      <c r="H1862" t="s">
        <v>20</v>
      </c>
      <c r="I1862" t="s">
        <v>23</v>
      </c>
      <c r="J1862" t="s">
        <v>21</v>
      </c>
      <c r="K1862" t="s">
        <v>21</v>
      </c>
      <c r="L1862" t="s">
        <v>24</v>
      </c>
      <c r="M1862" t="s">
        <v>21</v>
      </c>
      <c r="N1862" t="s">
        <v>25</v>
      </c>
      <c r="O1862" s="1">
        <v>85.31</v>
      </c>
      <c r="P1862" s="1">
        <v>3188.95</v>
      </c>
      <c r="Q1862">
        <v>2</v>
      </c>
      <c r="R1862" t="s">
        <v>21</v>
      </c>
      <c r="S1862" t="str">
        <f>IF(ChurnData[[#This Row],[MonthlyCharges]]&lt;=30,"1. Up to 30",IF(ChurnData[[#This Row],[MonthlyCharges]]&lt;=50,"2. 31-50",IF(ChurnData[[#This Row],[MonthlyCharges]]&lt;=70,"3. 51-70",IF(ChurnData[[#This Row],[MonthlyCharges]]&lt;=90,"4. 71-90","5. Over 90"))))</f>
        <v>4. 71-90</v>
      </c>
      <c r="T1862" t="str">
        <f>IF(AND(ChurnData[[#This Row],[Contract]]="Month-to-month",ChurnData[[#This Row],[InternetService]]="Fiber optic",ChurnData[[#This Row],[TenureMonths]]&lt;=11),"High-risk","Other")</f>
        <v>Other</v>
      </c>
      <c r="U1862" t="str">
        <f>IF(ChurnData[[#This Row],[TenureMonths]]&lt;=11,"0-11",IF(ChurnData[[#This Row],[TenureMonths]]&lt;=23,"12-23",IF(ChurnData[[#This Row],[TenureMonths]]&lt;=35,"24-35",IF(ChurnData[[#This Row],[TenureMonths]]&lt;=47,"36-47",IF(ChurnData[[#This Row],[TenureMonths]]&lt;=59,"48-59","60-72")))))</f>
        <v>36-47</v>
      </c>
      <c r="V1862">
        <f>IF(ChurnData[[#This Row],[Churn]]="Yes",1,0)</f>
        <v>0</v>
      </c>
    </row>
    <row r="1863" spans="1:22" x14ac:dyDescent="0.35">
      <c r="A1863" t="s">
        <v>1912</v>
      </c>
      <c r="B1863" t="s">
        <v>19</v>
      </c>
      <c r="C1863">
        <v>0</v>
      </c>
      <c r="D1863" t="s">
        <v>20</v>
      </c>
      <c r="E1863" t="s">
        <v>21</v>
      </c>
      <c r="F1863" t="s">
        <v>39</v>
      </c>
      <c r="G1863" s="2">
        <v>33</v>
      </c>
      <c r="H1863" t="s">
        <v>20</v>
      </c>
      <c r="I1863" t="s">
        <v>21</v>
      </c>
      <c r="J1863" t="s">
        <v>28</v>
      </c>
      <c r="K1863" t="s">
        <v>28</v>
      </c>
      <c r="L1863" t="s">
        <v>33</v>
      </c>
      <c r="M1863" t="s">
        <v>21</v>
      </c>
      <c r="N1863" t="s">
        <v>43</v>
      </c>
      <c r="O1863" s="1">
        <v>27.62</v>
      </c>
      <c r="P1863" s="1">
        <v>893.55</v>
      </c>
      <c r="Q1863">
        <v>2</v>
      </c>
      <c r="R1863" t="s">
        <v>20</v>
      </c>
      <c r="S1863" t="str">
        <f>IF(ChurnData[[#This Row],[MonthlyCharges]]&lt;=30,"1. Up to 30",IF(ChurnData[[#This Row],[MonthlyCharges]]&lt;=50,"2. 31-50",IF(ChurnData[[#This Row],[MonthlyCharges]]&lt;=70,"3. 51-70",IF(ChurnData[[#This Row],[MonthlyCharges]]&lt;=90,"4. 71-90","5. Over 90"))))</f>
        <v>1. Up to 30</v>
      </c>
      <c r="T1863" t="str">
        <f>IF(AND(ChurnData[[#This Row],[Contract]]="Month-to-month",ChurnData[[#This Row],[InternetService]]="Fiber optic",ChurnData[[#This Row],[TenureMonths]]&lt;=11),"High-risk","Other")</f>
        <v>Other</v>
      </c>
      <c r="U1863" t="str">
        <f>IF(ChurnData[[#This Row],[TenureMonths]]&lt;=11,"0-11",IF(ChurnData[[#This Row],[TenureMonths]]&lt;=23,"12-23",IF(ChurnData[[#This Row],[TenureMonths]]&lt;=35,"24-35",IF(ChurnData[[#This Row],[TenureMonths]]&lt;=47,"36-47",IF(ChurnData[[#This Row],[TenureMonths]]&lt;=59,"48-59","60-72")))))</f>
        <v>24-35</v>
      </c>
      <c r="V1863">
        <f>IF(ChurnData[[#This Row],[Churn]]="Yes",1,0)</f>
        <v>1</v>
      </c>
    </row>
    <row r="1864" spans="1:22" x14ac:dyDescent="0.35">
      <c r="A1864" t="s">
        <v>1913</v>
      </c>
      <c r="B1864" t="s">
        <v>19</v>
      </c>
      <c r="C1864">
        <v>0</v>
      </c>
      <c r="D1864" t="s">
        <v>21</v>
      </c>
      <c r="E1864" t="s">
        <v>20</v>
      </c>
      <c r="F1864" t="s">
        <v>27</v>
      </c>
      <c r="G1864" s="2">
        <v>41</v>
      </c>
      <c r="H1864" t="s">
        <v>20</v>
      </c>
      <c r="I1864" t="s">
        <v>23</v>
      </c>
      <c r="J1864" t="s">
        <v>21</v>
      </c>
      <c r="K1864" t="s">
        <v>20</v>
      </c>
      <c r="L1864" t="s">
        <v>29</v>
      </c>
      <c r="M1864" t="s">
        <v>20</v>
      </c>
      <c r="N1864" t="s">
        <v>34</v>
      </c>
      <c r="O1864" s="1">
        <v>85.55</v>
      </c>
      <c r="P1864" s="1">
        <v>3411.06</v>
      </c>
      <c r="Q1864">
        <v>1</v>
      </c>
      <c r="R1864" t="s">
        <v>21</v>
      </c>
      <c r="S1864" t="str">
        <f>IF(ChurnData[[#This Row],[MonthlyCharges]]&lt;=30,"1. Up to 30",IF(ChurnData[[#This Row],[MonthlyCharges]]&lt;=50,"2. 31-50",IF(ChurnData[[#This Row],[MonthlyCharges]]&lt;=70,"3. 51-70",IF(ChurnData[[#This Row],[MonthlyCharges]]&lt;=90,"4. 71-90","5. Over 90"))))</f>
        <v>4. 71-90</v>
      </c>
      <c r="T1864" t="str">
        <f>IF(AND(ChurnData[[#This Row],[Contract]]="Month-to-month",ChurnData[[#This Row],[InternetService]]="Fiber optic",ChurnData[[#This Row],[TenureMonths]]&lt;=11),"High-risk","Other")</f>
        <v>Other</v>
      </c>
      <c r="U1864" t="str">
        <f>IF(ChurnData[[#This Row],[TenureMonths]]&lt;=11,"0-11",IF(ChurnData[[#This Row],[TenureMonths]]&lt;=23,"12-23",IF(ChurnData[[#This Row],[TenureMonths]]&lt;=35,"24-35",IF(ChurnData[[#This Row],[TenureMonths]]&lt;=47,"36-47",IF(ChurnData[[#This Row],[TenureMonths]]&lt;=59,"48-59","60-72")))))</f>
        <v>36-47</v>
      </c>
      <c r="V1864">
        <f>IF(ChurnData[[#This Row],[Churn]]="Yes",1,0)</f>
        <v>0</v>
      </c>
    </row>
    <row r="1865" spans="1:22" x14ac:dyDescent="0.35">
      <c r="A1865" t="s">
        <v>1914</v>
      </c>
      <c r="B1865" t="s">
        <v>36</v>
      </c>
      <c r="C1865">
        <v>1</v>
      </c>
      <c r="D1865" t="s">
        <v>20</v>
      </c>
      <c r="E1865" t="s">
        <v>21</v>
      </c>
      <c r="F1865" t="s">
        <v>22</v>
      </c>
      <c r="G1865" s="2">
        <v>7</v>
      </c>
      <c r="H1865" t="s">
        <v>21</v>
      </c>
      <c r="I1865" t="s">
        <v>23</v>
      </c>
      <c r="J1865" t="s">
        <v>21</v>
      </c>
      <c r="K1865" t="s">
        <v>20</v>
      </c>
      <c r="L1865" t="s">
        <v>33</v>
      </c>
      <c r="M1865" t="s">
        <v>20</v>
      </c>
      <c r="N1865" t="s">
        <v>43</v>
      </c>
      <c r="O1865" s="1">
        <v>79.930000000000007</v>
      </c>
      <c r="P1865" s="1">
        <v>548.47</v>
      </c>
      <c r="Q1865">
        <v>4</v>
      </c>
      <c r="R1865" t="s">
        <v>20</v>
      </c>
      <c r="S1865" t="str">
        <f>IF(ChurnData[[#This Row],[MonthlyCharges]]&lt;=30,"1. Up to 30",IF(ChurnData[[#This Row],[MonthlyCharges]]&lt;=50,"2. 31-50",IF(ChurnData[[#This Row],[MonthlyCharges]]&lt;=70,"3. 51-70",IF(ChurnData[[#This Row],[MonthlyCharges]]&lt;=90,"4. 71-90","5. Over 90"))))</f>
        <v>4. 71-90</v>
      </c>
      <c r="T1865" t="str">
        <f>IF(AND(ChurnData[[#This Row],[Contract]]="Month-to-month",ChurnData[[#This Row],[InternetService]]="Fiber optic",ChurnData[[#This Row],[TenureMonths]]&lt;=11),"High-risk","Other")</f>
        <v>High-risk</v>
      </c>
      <c r="U1865" t="str">
        <f>IF(ChurnData[[#This Row],[TenureMonths]]&lt;=11,"0-11",IF(ChurnData[[#This Row],[TenureMonths]]&lt;=23,"12-23",IF(ChurnData[[#This Row],[TenureMonths]]&lt;=35,"24-35",IF(ChurnData[[#This Row],[TenureMonths]]&lt;=47,"36-47",IF(ChurnData[[#This Row],[TenureMonths]]&lt;=59,"48-59","60-72")))))</f>
        <v>0-11</v>
      </c>
      <c r="V1865">
        <f>IF(ChurnData[[#This Row],[Churn]]="Yes",1,0)</f>
        <v>1</v>
      </c>
    </row>
    <row r="1866" spans="1:22" x14ac:dyDescent="0.35">
      <c r="A1866" t="s">
        <v>1915</v>
      </c>
      <c r="B1866" t="s">
        <v>36</v>
      </c>
      <c r="C1866">
        <v>0</v>
      </c>
      <c r="D1866" t="s">
        <v>20</v>
      </c>
      <c r="E1866" t="s">
        <v>20</v>
      </c>
      <c r="F1866" t="s">
        <v>41</v>
      </c>
      <c r="G1866" s="2">
        <v>20</v>
      </c>
      <c r="H1866" t="s">
        <v>20</v>
      </c>
      <c r="I1866" t="s">
        <v>23</v>
      </c>
      <c r="J1866" t="s">
        <v>21</v>
      </c>
      <c r="K1866" t="s">
        <v>21</v>
      </c>
      <c r="L1866" t="s">
        <v>33</v>
      </c>
      <c r="M1866" t="s">
        <v>20</v>
      </c>
      <c r="N1866" t="s">
        <v>25</v>
      </c>
      <c r="O1866" s="1">
        <v>82.6</v>
      </c>
      <c r="P1866" s="1">
        <v>1655.61</v>
      </c>
      <c r="Q1866">
        <v>2</v>
      </c>
      <c r="R1866" t="s">
        <v>20</v>
      </c>
      <c r="S1866" t="str">
        <f>IF(ChurnData[[#This Row],[MonthlyCharges]]&lt;=30,"1. Up to 30",IF(ChurnData[[#This Row],[MonthlyCharges]]&lt;=50,"2. 31-50",IF(ChurnData[[#This Row],[MonthlyCharges]]&lt;=70,"3. 51-70",IF(ChurnData[[#This Row],[MonthlyCharges]]&lt;=90,"4. 71-90","5. Over 90"))))</f>
        <v>4. 71-90</v>
      </c>
      <c r="T1866" t="str">
        <f>IF(AND(ChurnData[[#This Row],[Contract]]="Month-to-month",ChurnData[[#This Row],[InternetService]]="Fiber optic",ChurnData[[#This Row],[TenureMonths]]&lt;=11),"High-risk","Other")</f>
        <v>Other</v>
      </c>
      <c r="U1866" t="str">
        <f>IF(ChurnData[[#This Row],[TenureMonths]]&lt;=11,"0-11",IF(ChurnData[[#This Row],[TenureMonths]]&lt;=23,"12-23",IF(ChurnData[[#This Row],[TenureMonths]]&lt;=35,"24-35",IF(ChurnData[[#This Row],[TenureMonths]]&lt;=47,"36-47",IF(ChurnData[[#This Row],[TenureMonths]]&lt;=59,"48-59","60-72")))))</f>
        <v>12-23</v>
      </c>
      <c r="V1866">
        <f>IF(ChurnData[[#This Row],[Churn]]="Yes",1,0)</f>
        <v>1</v>
      </c>
    </row>
    <row r="1867" spans="1:22" x14ac:dyDescent="0.35">
      <c r="A1867" t="s">
        <v>1916</v>
      </c>
      <c r="B1867" t="s">
        <v>36</v>
      </c>
      <c r="C1867">
        <v>0</v>
      </c>
      <c r="D1867" t="s">
        <v>21</v>
      </c>
      <c r="E1867" t="s">
        <v>21</v>
      </c>
      <c r="F1867" t="s">
        <v>49</v>
      </c>
      <c r="G1867" s="2">
        <v>68</v>
      </c>
      <c r="H1867" t="s">
        <v>21</v>
      </c>
      <c r="I1867" t="s">
        <v>32</v>
      </c>
      <c r="J1867" t="s">
        <v>20</v>
      </c>
      <c r="K1867" t="s">
        <v>21</v>
      </c>
      <c r="L1867" t="s">
        <v>24</v>
      </c>
      <c r="M1867" t="s">
        <v>20</v>
      </c>
      <c r="N1867" t="s">
        <v>34</v>
      </c>
      <c r="O1867" s="1">
        <v>49.49</v>
      </c>
      <c r="P1867" s="1">
        <v>3359.1</v>
      </c>
      <c r="Q1867">
        <v>1</v>
      </c>
      <c r="R1867" t="s">
        <v>21</v>
      </c>
      <c r="S1867" t="str">
        <f>IF(ChurnData[[#This Row],[MonthlyCharges]]&lt;=30,"1. Up to 30",IF(ChurnData[[#This Row],[MonthlyCharges]]&lt;=50,"2. 31-50",IF(ChurnData[[#This Row],[MonthlyCharges]]&lt;=70,"3. 51-70",IF(ChurnData[[#This Row],[MonthlyCharges]]&lt;=90,"4. 71-90","5. Over 90"))))</f>
        <v>2. 31-50</v>
      </c>
      <c r="T1867" t="str">
        <f>IF(AND(ChurnData[[#This Row],[Contract]]="Month-to-month",ChurnData[[#This Row],[InternetService]]="Fiber optic",ChurnData[[#This Row],[TenureMonths]]&lt;=11),"High-risk","Other")</f>
        <v>Other</v>
      </c>
      <c r="U1867" t="str">
        <f>IF(ChurnData[[#This Row],[TenureMonths]]&lt;=11,"0-11",IF(ChurnData[[#This Row],[TenureMonths]]&lt;=23,"12-23",IF(ChurnData[[#This Row],[TenureMonths]]&lt;=35,"24-35",IF(ChurnData[[#This Row],[TenureMonths]]&lt;=47,"36-47",IF(ChurnData[[#This Row],[TenureMonths]]&lt;=59,"48-59","60-72")))))</f>
        <v>60-72</v>
      </c>
      <c r="V1867">
        <f>IF(ChurnData[[#This Row],[Churn]]="Yes",1,0)</f>
        <v>0</v>
      </c>
    </row>
    <row r="1868" spans="1:22" x14ac:dyDescent="0.35">
      <c r="A1868" t="s">
        <v>1917</v>
      </c>
      <c r="B1868" t="s">
        <v>19</v>
      </c>
      <c r="C1868">
        <v>0</v>
      </c>
      <c r="D1868" t="s">
        <v>20</v>
      </c>
      <c r="E1868" t="s">
        <v>20</v>
      </c>
      <c r="F1868" t="s">
        <v>27</v>
      </c>
      <c r="G1868" s="2">
        <v>53</v>
      </c>
      <c r="H1868" t="s">
        <v>20</v>
      </c>
      <c r="I1868" t="s">
        <v>32</v>
      </c>
      <c r="J1868" t="s">
        <v>20</v>
      </c>
      <c r="K1868" t="s">
        <v>21</v>
      </c>
      <c r="L1868" t="s">
        <v>24</v>
      </c>
      <c r="M1868" t="s">
        <v>20</v>
      </c>
      <c r="N1868" t="s">
        <v>25</v>
      </c>
      <c r="O1868" s="1">
        <v>51.97</v>
      </c>
      <c r="P1868" s="1">
        <v>2819.96</v>
      </c>
      <c r="Q1868">
        <v>0</v>
      </c>
      <c r="R1868" t="s">
        <v>21</v>
      </c>
      <c r="S1868" t="str">
        <f>IF(ChurnData[[#This Row],[MonthlyCharges]]&lt;=30,"1. Up to 30",IF(ChurnData[[#This Row],[MonthlyCharges]]&lt;=50,"2. 31-50",IF(ChurnData[[#This Row],[MonthlyCharges]]&lt;=70,"3. 51-70",IF(ChurnData[[#This Row],[MonthlyCharges]]&lt;=90,"4. 71-90","5. Over 90"))))</f>
        <v>3. 51-70</v>
      </c>
      <c r="T1868" t="str">
        <f>IF(AND(ChurnData[[#This Row],[Contract]]="Month-to-month",ChurnData[[#This Row],[InternetService]]="Fiber optic",ChurnData[[#This Row],[TenureMonths]]&lt;=11),"High-risk","Other")</f>
        <v>Other</v>
      </c>
      <c r="U1868" t="str">
        <f>IF(ChurnData[[#This Row],[TenureMonths]]&lt;=11,"0-11",IF(ChurnData[[#This Row],[TenureMonths]]&lt;=23,"12-23",IF(ChurnData[[#This Row],[TenureMonths]]&lt;=35,"24-35",IF(ChurnData[[#This Row],[TenureMonths]]&lt;=47,"36-47",IF(ChurnData[[#This Row],[TenureMonths]]&lt;=59,"48-59","60-72")))))</f>
        <v>48-59</v>
      </c>
      <c r="V1868">
        <f>IF(ChurnData[[#This Row],[Churn]]="Yes",1,0)</f>
        <v>0</v>
      </c>
    </row>
    <row r="1869" spans="1:22" x14ac:dyDescent="0.35">
      <c r="A1869" t="s">
        <v>1918</v>
      </c>
      <c r="B1869" t="s">
        <v>36</v>
      </c>
      <c r="C1869">
        <v>0</v>
      </c>
      <c r="D1869" t="s">
        <v>21</v>
      </c>
      <c r="E1869" t="s">
        <v>20</v>
      </c>
      <c r="F1869" t="s">
        <v>41</v>
      </c>
      <c r="G1869" s="2">
        <v>18</v>
      </c>
      <c r="H1869" t="s">
        <v>20</v>
      </c>
      <c r="I1869" t="s">
        <v>23</v>
      </c>
      <c r="J1869" t="s">
        <v>21</v>
      </c>
      <c r="K1869" t="s">
        <v>20</v>
      </c>
      <c r="L1869" t="s">
        <v>33</v>
      </c>
      <c r="M1869" t="s">
        <v>20</v>
      </c>
      <c r="N1869" t="s">
        <v>25</v>
      </c>
      <c r="O1869" s="1">
        <v>88.68</v>
      </c>
      <c r="P1869" s="1">
        <v>1620.51</v>
      </c>
      <c r="Q1869">
        <v>1</v>
      </c>
      <c r="R1869" t="s">
        <v>20</v>
      </c>
      <c r="S1869" t="str">
        <f>IF(ChurnData[[#This Row],[MonthlyCharges]]&lt;=30,"1. Up to 30",IF(ChurnData[[#This Row],[MonthlyCharges]]&lt;=50,"2. 31-50",IF(ChurnData[[#This Row],[MonthlyCharges]]&lt;=70,"3. 51-70",IF(ChurnData[[#This Row],[MonthlyCharges]]&lt;=90,"4. 71-90","5. Over 90"))))</f>
        <v>4. 71-90</v>
      </c>
      <c r="T1869" t="str">
        <f>IF(AND(ChurnData[[#This Row],[Contract]]="Month-to-month",ChurnData[[#This Row],[InternetService]]="Fiber optic",ChurnData[[#This Row],[TenureMonths]]&lt;=11),"High-risk","Other")</f>
        <v>Other</v>
      </c>
      <c r="U1869" t="str">
        <f>IF(ChurnData[[#This Row],[TenureMonths]]&lt;=11,"0-11",IF(ChurnData[[#This Row],[TenureMonths]]&lt;=23,"12-23",IF(ChurnData[[#This Row],[TenureMonths]]&lt;=35,"24-35",IF(ChurnData[[#This Row],[TenureMonths]]&lt;=47,"36-47",IF(ChurnData[[#This Row],[TenureMonths]]&lt;=59,"48-59","60-72")))))</f>
        <v>12-23</v>
      </c>
      <c r="V1869">
        <f>IF(ChurnData[[#This Row],[Churn]]="Yes",1,0)</f>
        <v>1</v>
      </c>
    </row>
    <row r="1870" spans="1:22" x14ac:dyDescent="0.35">
      <c r="A1870" t="s">
        <v>1919</v>
      </c>
      <c r="B1870" t="s">
        <v>19</v>
      </c>
      <c r="C1870">
        <v>0</v>
      </c>
      <c r="D1870" t="s">
        <v>21</v>
      </c>
      <c r="E1870" t="s">
        <v>21</v>
      </c>
      <c r="F1870" t="s">
        <v>39</v>
      </c>
      <c r="G1870" s="2">
        <v>30</v>
      </c>
      <c r="H1870" t="s">
        <v>20</v>
      </c>
      <c r="I1870" t="s">
        <v>23</v>
      </c>
      <c r="J1870" t="s">
        <v>21</v>
      </c>
      <c r="K1870" t="s">
        <v>21</v>
      </c>
      <c r="L1870" t="s">
        <v>29</v>
      </c>
      <c r="M1870" t="s">
        <v>21</v>
      </c>
      <c r="N1870" t="s">
        <v>34</v>
      </c>
      <c r="O1870" s="1">
        <v>85.86</v>
      </c>
      <c r="P1870" s="1">
        <v>2607.15</v>
      </c>
      <c r="Q1870">
        <v>1</v>
      </c>
      <c r="R1870" t="s">
        <v>21</v>
      </c>
      <c r="S1870" t="str">
        <f>IF(ChurnData[[#This Row],[MonthlyCharges]]&lt;=30,"1. Up to 30",IF(ChurnData[[#This Row],[MonthlyCharges]]&lt;=50,"2. 31-50",IF(ChurnData[[#This Row],[MonthlyCharges]]&lt;=70,"3. 51-70",IF(ChurnData[[#This Row],[MonthlyCharges]]&lt;=90,"4. 71-90","5. Over 90"))))</f>
        <v>4. 71-90</v>
      </c>
      <c r="T1870" t="str">
        <f>IF(AND(ChurnData[[#This Row],[Contract]]="Month-to-month",ChurnData[[#This Row],[InternetService]]="Fiber optic",ChurnData[[#This Row],[TenureMonths]]&lt;=11),"High-risk","Other")</f>
        <v>Other</v>
      </c>
      <c r="U1870" t="str">
        <f>IF(ChurnData[[#This Row],[TenureMonths]]&lt;=11,"0-11",IF(ChurnData[[#This Row],[TenureMonths]]&lt;=23,"12-23",IF(ChurnData[[#This Row],[TenureMonths]]&lt;=35,"24-35",IF(ChurnData[[#This Row],[TenureMonths]]&lt;=47,"36-47",IF(ChurnData[[#This Row],[TenureMonths]]&lt;=59,"48-59","60-72")))))</f>
        <v>24-35</v>
      </c>
      <c r="V1870">
        <f>IF(ChurnData[[#This Row],[Churn]]="Yes",1,0)</f>
        <v>0</v>
      </c>
    </row>
    <row r="1871" spans="1:22" x14ac:dyDescent="0.35">
      <c r="A1871" t="s">
        <v>1920</v>
      </c>
      <c r="B1871" t="s">
        <v>19</v>
      </c>
      <c r="C1871">
        <v>1</v>
      </c>
      <c r="D1871" t="s">
        <v>20</v>
      </c>
      <c r="E1871" t="s">
        <v>21</v>
      </c>
      <c r="F1871" t="s">
        <v>58</v>
      </c>
      <c r="G1871" s="2">
        <v>10</v>
      </c>
      <c r="H1871" t="s">
        <v>20</v>
      </c>
      <c r="I1871" t="s">
        <v>32</v>
      </c>
      <c r="J1871" t="s">
        <v>20</v>
      </c>
      <c r="K1871" t="s">
        <v>21</v>
      </c>
      <c r="L1871" t="s">
        <v>33</v>
      </c>
      <c r="M1871" t="s">
        <v>20</v>
      </c>
      <c r="N1871" t="s">
        <v>30</v>
      </c>
      <c r="O1871" s="1">
        <v>58.7</v>
      </c>
      <c r="P1871" s="1">
        <v>583.82000000000005</v>
      </c>
      <c r="Q1871">
        <v>2</v>
      </c>
      <c r="R1871" t="s">
        <v>21</v>
      </c>
      <c r="S1871" t="str">
        <f>IF(ChurnData[[#This Row],[MonthlyCharges]]&lt;=30,"1. Up to 30",IF(ChurnData[[#This Row],[MonthlyCharges]]&lt;=50,"2. 31-50",IF(ChurnData[[#This Row],[MonthlyCharges]]&lt;=70,"3. 51-70",IF(ChurnData[[#This Row],[MonthlyCharges]]&lt;=90,"4. 71-90","5. Over 90"))))</f>
        <v>3. 51-70</v>
      </c>
      <c r="T1871" t="str">
        <f>IF(AND(ChurnData[[#This Row],[Contract]]="Month-to-month",ChurnData[[#This Row],[InternetService]]="Fiber optic",ChurnData[[#This Row],[TenureMonths]]&lt;=11),"High-risk","Other")</f>
        <v>Other</v>
      </c>
      <c r="U1871" t="str">
        <f>IF(ChurnData[[#This Row],[TenureMonths]]&lt;=11,"0-11",IF(ChurnData[[#This Row],[TenureMonths]]&lt;=23,"12-23",IF(ChurnData[[#This Row],[TenureMonths]]&lt;=35,"24-35",IF(ChurnData[[#This Row],[TenureMonths]]&lt;=47,"36-47",IF(ChurnData[[#This Row],[TenureMonths]]&lt;=59,"48-59","60-72")))))</f>
        <v>0-11</v>
      </c>
      <c r="V1871">
        <f>IF(ChurnData[[#This Row],[Churn]]="Yes",1,0)</f>
        <v>0</v>
      </c>
    </row>
    <row r="1872" spans="1:22" x14ac:dyDescent="0.35">
      <c r="A1872" t="s">
        <v>1921</v>
      </c>
      <c r="B1872" t="s">
        <v>36</v>
      </c>
      <c r="C1872">
        <v>0</v>
      </c>
      <c r="D1872" t="s">
        <v>20</v>
      </c>
      <c r="E1872" t="s">
        <v>21</v>
      </c>
      <c r="F1872" t="s">
        <v>39</v>
      </c>
      <c r="G1872" s="2">
        <v>3</v>
      </c>
      <c r="H1872" t="s">
        <v>20</v>
      </c>
      <c r="I1872" t="s">
        <v>23</v>
      </c>
      <c r="J1872" t="s">
        <v>20</v>
      </c>
      <c r="K1872" t="s">
        <v>21</v>
      </c>
      <c r="L1872" t="s">
        <v>33</v>
      </c>
      <c r="M1872" t="s">
        <v>21</v>
      </c>
      <c r="N1872" t="s">
        <v>30</v>
      </c>
      <c r="O1872" s="1">
        <v>77.25</v>
      </c>
      <c r="P1872" s="1">
        <v>230.74</v>
      </c>
      <c r="Q1872">
        <v>4</v>
      </c>
      <c r="R1872" t="s">
        <v>21</v>
      </c>
      <c r="S1872" t="str">
        <f>IF(ChurnData[[#This Row],[MonthlyCharges]]&lt;=30,"1. Up to 30",IF(ChurnData[[#This Row],[MonthlyCharges]]&lt;=50,"2. 31-50",IF(ChurnData[[#This Row],[MonthlyCharges]]&lt;=70,"3. 51-70",IF(ChurnData[[#This Row],[MonthlyCharges]]&lt;=90,"4. 71-90","5. Over 90"))))</f>
        <v>4. 71-90</v>
      </c>
      <c r="T1872" t="str">
        <f>IF(AND(ChurnData[[#This Row],[Contract]]="Month-to-month",ChurnData[[#This Row],[InternetService]]="Fiber optic",ChurnData[[#This Row],[TenureMonths]]&lt;=11),"High-risk","Other")</f>
        <v>High-risk</v>
      </c>
      <c r="U1872" t="str">
        <f>IF(ChurnData[[#This Row],[TenureMonths]]&lt;=11,"0-11",IF(ChurnData[[#This Row],[TenureMonths]]&lt;=23,"12-23",IF(ChurnData[[#This Row],[TenureMonths]]&lt;=35,"24-35",IF(ChurnData[[#This Row],[TenureMonths]]&lt;=47,"36-47",IF(ChurnData[[#This Row],[TenureMonths]]&lt;=59,"48-59","60-72")))))</f>
        <v>0-11</v>
      </c>
      <c r="V1872">
        <f>IF(ChurnData[[#This Row],[Churn]]="Yes",1,0)</f>
        <v>0</v>
      </c>
    </row>
    <row r="1873" spans="1:22" x14ac:dyDescent="0.35">
      <c r="A1873" t="s">
        <v>1922</v>
      </c>
      <c r="B1873" t="s">
        <v>19</v>
      </c>
      <c r="C1873">
        <v>0</v>
      </c>
      <c r="D1873" t="s">
        <v>21</v>
      </c>
      <c r="E1873" t="s">
        <v>21</v>
      </c>
      <c r="F1873" t="s">
        <v>22</v>
      </c>
      <c r="G1873" s="2">
        <v>14</v>
      </c>
      <c r="H1873" t="s">
        <v>20</v>
      </c>
      <c r="I1873" t="s">
        <v>32</v>
      </c>
      <c r="J1873" t="s">
        <v>21</v>
      </c>
      <c r="K1873" t="s">
        <v>21</v>
      </c>
      <c r="L1873" t="s">
        <v>33</v>
      </c>
      <c r="M1873" t="s">
        <v>20</v>
      </c>
      <c r="N1873" t="s">
        <v>30</v>
      </c>
      <c r="O1873" s="1">
        <v>63.09</v>
      </c>
      <c r="P1873" s="1">
        <v>897.98</v>
      </c>
      <c r="Q1873">
        <v>0</v>
      </c>
      <c r="R1873" t="s">
        <v>21</v>
      </c>
      <c r="S1873" t="str">
        <f>IF(ChurnData[[#This Row],[MonthlyCharges]]&lt;=30,"1. Up to 30",IF(ChurnData[[#This Row],[MonthlyCharges]]&lt;=50,"2. 31-50",IF(ChurnData[[#This Row],[MonthlyCharges]]&lt;=70,"3. 51-70",IF(ChurnData[[#This Row],[MonthlyCharges]]&lt;=90,"4. 71-90","5. Over 90"))))</f>
        <v>3. 51-70</v>
      </c>
      <c r="T1873" t="str">
        <f>IF(AND(ChurnData[[#This Row],[Contract]]="Month-to-month",ChurnData[[#This Row],[InternetService]]="Fiber optic",ChurnData[[#This Row],[TenureMonths]]&lt;=11),"High-risk","Other")</f>
        <v>Other</v>
      </c>
      <c r="U1873" t="str">
        <f>IF(ChurnData[[#This Row],[TenureMonths]]&lt;=11,"0-11",IF(ChurnData[[#This Row],[TenureMonths]]&lt;=23,"12-23",IF(ChurnData[[#This Row],[TenureMonths]]&lt;=35,"24-35",IF(ChurnData[[#This Row],[TenureMonths]]&lt;=47,"36-47",IF(ChurnData[[#This Row],[TenureMonths]]&lt;=59,"48-59","60-72")))))</f>
        <v>12-23</v>
      </c>
      <c r="V1873">
        <f>IF(ChurnData[[#This Row],[Churn]]="Yes",1,0)</f>
        <v>0</v>
      </c>
    </row>
    <row r="1874" spans="1:22" x14ac:dyDescent="0.35">
      <c r="A1874" t="s">
        <v>1923</v>
      </c>
      <c r="B1874" t="s">
        <v>36</v>
      </c>
      <c r="C1874">
        <v>0</v>
      </c>
      <c r="D1874" t="s">
        <v>21</v>
      </c>
      <c r="E1874" t="s">
        <v>21</v>
      </c>
      <c r="F1874" t="s">
        <v>39</v>
      </c>
      <c r="G1874" s="2">
        <v>17</v>
      </c>
      <c r="H1874" t="s">
        <v>20</v>
      </c>
      <c r="I1874" t="s">
        <v>32</v>
      </c>
      <c r="J1874" t="s">
        <v>20</v>
      </c>
      <c r="K1874" t="s">
        <v>21</v>
      </c>
      <c r="L1874" t="s">
        <v>33</v>
      </c>
      <c r="M1874" t="s">
        <v>21</v>
      </c>
      <c r="N1874" t="s">
        <v>34</v>
      </c>
      <c r="O1874" s="1">
        <v>57.15</v>
      </c>
      <c r="P1874" s="1">
        <v>986.69</v>
      </c>
      <c r="Q1874">
        <v>3</v>
      </c>
      <c r="R1874" t="s">
        <v>21</v>
      </c>
      <c r="S1874" t="str">
        <f>IF(ChurnData[[#This Row],[MonthlyCharges]]&lt;=30,"1. Up to 30",IF(ChurnData[[#This Row],[MonthlyCharges]]&lt;=50,"2. 31-50",IF(ChurnData[[#This Row],[MonthlyCharges]]&lt;=70,"3. 51-70",IF(ChurnData[[#This Row],[MonthlyCharges]]&lt;=90,"4. 71-90","5. Over 90"))))</f>
        <v>3. 51-70</v>
      </c>
      <c r="T1874" t="str">
        <f>IF(AND(ChurnData[[#This Row],[Contract]]="Month-to-month",ChurnData[[#This Row],[InternetService]]="Fiber optic",ChurnData[[#This Row],[TenureMonths]]&lt;=11),"High-risk","Other")</f>
        <v>Other</v>
      </c>
      <c r="U1874" t="str">
        <f>IF(ChurnData[[#This Row],[TenureMonths]]&lt;=11,"0-11",IF(ChurnData[[#This Row],[TenureMonths]]&lt;=23,"12-23",IF(ChurnData[[#This Row],[TenureMonths]]&lt;=35,"24-35",IF(ChurnData[[#This Row],[TenureMonths]]&lt;=47,"36-47",IF(ChurnData[[#This Row],[TenureMonths]]&lt;=59,"48-59","60-72")))))</f>
        <v>12-23</v>
      </c>
      <c r="V1874">
        <f>IF(ChurnData[[#This Row],[Churn]]="Yes",1,0)</f>
        <v>0</v>
      </c>
    </row>
    <row r="1875" spans="1:22" x14ac:dyDescent="0.35">
      <c r="A1875" t="s">
        <v>1924</v>
      </c>
      <c r="B1875" t="s">
        <v>36</v>
      </c>
      <c r="C1875">
        <v>0</v>
      </c>
      <c r="D1875" t="s">
        <v>21</v>
      </c>
      <c r="E1875" t="s">
        <v>21</v>
      </c>
      <c r="F1875" t="s">
        <v>49</v>
      </c>
      <c r="G1875" s="2">
        <v>29</v>
      </c>
      <c r="H1875" t="s">
        <v>20</v>
      </c>
      <c r="I1875" t="s">
        <v>32</v>
      </c>
      <c r="J1875" t="s">
        <v>21</v>
      </c>
      <c r="K1875" t="s">
        <v>20</v>
      </c>
      <c r="L1875" t="s">
        <v>33</v>
      </c>
      <c r="M1875" t="s">
        <v>20</v>
      </c>
      <c r="N1875" t="s">
        <v>25</v>
      </c>
      <c r="O1875" s="1">
        <v>65.88</v>
      </c>
      <c r="P1875" s="1">
        <v>1942.68</v>
      </c>
      <c r="Q1875">
        <v>1</v>
      </c>
      <c r="R1875" t="s">
        <v>20</v>
      </c>
      <c r="S1875" t="str">
        <f>IF(ChurnData[[#This Row],[MonthlyCharges]]&lt;=30,"1. Up to 30",IF(ChurnData[[#This Row],[MonthlyCharges]]&lt;=50,"2. 31-50",IF(ChurnData[[#This Row],[MonthlyCharges]]&lt;=70,"3. 51-70",IF(ChurnData[[#This Row],[MonthlyCharges]]&lt;=90,"4. 71-90","5. Over 90"))))</f>
        <v>3. 51-70</v>
      </c>
      <c r="T1875" t="str">
        <f>IF(AND(ChurnData[[#This Row],[Contract]]="Month-to-month",ChurnData[[#This Row],[InternetService]]="Fiber optic",ChurnData[[#This Row],[TenureMonths]]&lt;=11),"High-risk","Other")</f>
        <v>Other</v>
      </c>
      <c r="U1875" t="str">
        <f>IF(ChurnData[[#This Row],[TenureMonths]]&lt;=11,"0-11",IF(ChurnData[[#This Row],[TenureMonths]]&lt;=23,"12-23",IF(ChurnData[[#This Row],[TenureMonths]]&lt;=35,"24-35",IF(ChurnData[[#This Row],[TenureMonths]]&lt;=47,"36-47",IF(ChurnData[[#This Row],[TenureMonths]]&lt;=59,"48-59","60-72")))))</f>
        <v>24-35</v>
      </c>
      <c r="V1875">
        <f>IF(ChurnData[[#This Row],[Churn]]="Yes",1,0)</f>
        <v>1</v>
      </c>
    </row>
    <row r="1876" spans="1:22" x14ac:dyDescent="0.35">
      <c r="A1876" t="s">
        <v>1925</v>
      </c>
      <c r="B1876" t="s">
        <v>36</v>
      </c>
      <c r="C1876">
        <v>1</v>
      </c>
      <c r="D1876" t="s">
        <v>21</v>
      </c>
      <c r="E1876" t="s">
        <v>21</v>
      </c>
      <c r="F1876" t="s">
        <v>41</v>
      </c>
      <c r="G1876" s="2">
        <v>62</v>
      </c>
      <c r="H1876" t="s">
        <v>20</v>
      </c>
      <c r="I1876" t="s">
        <v>23</v>
      </c>
      <c r="J1876" t="s">
        <v>21</v>
      </c>
      <c r="K1876" t="s">
        <v>21</v>
      </c>
      <c r="L1876" t="s">
        <v>24</v>
      </c>
      <c r="M1876" t="s">
        <v>21</v>
      </c>
      <c r="N1876" t="s">
        <v>43</v>
      </c>
      <c r="O1876" s="1">
        <v>91.1</v>
      </c>
      <c r="P1876" s="1">
        <v>5766.5</v>
      </c>
      <c r="Q1876">
        <v>1</v>
      </c>
      <c r="R1876" t="s">
        <v>21</v>
      </c>
      <c r="S1876" t="str">
        <f>IF(ChurnData[[#This Row],[MonthlyCharges]]&lt;=30,"1. Up to 30",IF(ChurnData[[#This Row],[MonthlyCharges]]&lt;=50,"2. 31-50",IF(ChurnData[[#This Row],[MonthlyCharges]]&lt;=70,"3. 51-70",IF(ChurnData[[#This Row],[MonthlyCharges]]&lt;=90,"4. 71-90","5. Over 90"))))</f>
        <v>5. Over 90</v>
      </c>
      <c r="T1876" t="str">
        <f>IF(AND(ChurnData[[#This Row],[Contract]]="Month-to-month",ChurnData[[#This Row],[InternetService]]="Fiber optic",ChurnData[[#This Row],[TenureMonths]]&lt;=11),"High-risk","Other")</f>
        <v>Other</v>
      </c>
      <c r="U1876" t="str">
        <f>IF(ChurnData[[#This Row],[TenureMonths]]&lt;=11,"0-11",IF(ChurnData[[#This Row],[TenureMonths]]&lt;=23,"12-23",IF(ChurnData[[#This Row],[TenureMonths]]&lt;=35,"24-35",IF(ChurnData[[#This Row],[TenureMonths]]&lt;=47,"36-47",IF(ChurnData[[#This Row],[TenureMonths]]&lt;=59,"48-59","60-72")))))</f>
        <v>60-72</v>
      </c>
      <c r="V1876">
        <f>IF(ChurnData[[#This Row],[Churn]]="Yes",1,0)</f>
        <v>0</v>
      </c>
    </row>
    <row r="1877" spans="1:22" x14ac:dyDescent="0.35">
      <c r="A1877" t="s">
        <v>1926</v>
      </c>
      <c r="B1877" t="s">
        <v>36</v>
      </c>
      <c r="C1877">
        <v>0</v>
      </c>
      <c r="D1877" t="s">
        <v>21</v>
      </c>
      <c r="E1877" t="s">
        <v>21</v>
      </c>
      <c r="F1877" t="s">
        <v>22</v>
      </c>
      <c r="G1877" s="2">
        <v>17</v>
      </c>
      <c r="H1877" t="s">
        <v>20</v>
      </c>
      <c r="I1877" t="s">
        <v>21</v>
      </c>
      <c r="J1877" t="s">
        <v>28</v>
      </c>
      <c r="K1877" t="s">
        <v>28</v>
      </c>
      <c r="L1877" t="s">
        <v>29</v>
      </c>
      <c r="M1877" t="s">
        <v>20</v>
      </c>
      <c r="N1877" t="s">
        <v>25</v>
      </c>
      <c r="O1877" s="1">
        <v>25.18</v>
      </c>
      <c r="P1877" s="1">
        <v>419.81</v>
      </c>
      <c r="Q1877">
        <v>2</v>
      </c>
      <c r="R1877" t="s">
        <v>21</v>
      </c>
      <c r="S1877" t="str">
        <f>IF(ChurnData[[#This Row],[MonthlyCharges]]&lt;=30,"1. Up to 30",IF(ChurnData[[#This Row],[MonthlyCharges]]&lt;=50,"2. 31-50",IF(ChurnData[[#This Row],[MonthlyCharges]]&lt;=70,"3. 51-70",IF(ChurnData[[#This Row],[MonthlyCharges]]&lt;=90,"4. 71-90","5. Over 90"))))</f>
        <v>1. Up to 30</v>
      </c>
      <c r="T1877" t="str">
        <f>IF(AND(ChurnData[[#This Row],[Contract]]="Month-to-month",ChurnData[[#This Row],[InternetService]]="Fiber optic",ChurnData[[#This Row],[TenureMonths]]&lt;=11),"High-risk","Other")</f>
        <v>Other</v>
      </c>
      <c r="U1877" t="str">
        <f>IF(ChurnData[[#This Row],[TenureMonths]]&lt;=11,"0-11",IF(ChurnData[[#This Row],[TenureMonths]]&lt;=23,"12-23",IF(ChurnData[[#This Row],[TenureMonths]]&lt;=35,"24-35",IF(ChurnData[[#This Row],[TenureMonths]]&lt;=47,"36-47",IF(ChurnData[[#This Row],[TenureMonths]]&lt;=59,"48-59","60-72")))))</f>
        <v>12-23</v>
      </c>
      <c r="V1877">
        <f>IF(ChurnData[[#This Row],[Churn]]="Yes",1,0)</f>
        <v>0</v>
      </c>
    </row>
    <row r="1878" spans="1:22" x14ac:dyDescent="0.35">
      <c r="A1878" t="s">
        <v>1927</v>
      </c>
      <c r="B1878" t="s">
        <v>19</v>
      </c>
      <c r="C1878">
        <v>1</v>
      </c>
      <c r="D1878" t="s">
        <v>20</v>
      </c>
      <c r="E1878" t="s">
        <v>20</v>
      </c>
      <c r="F1878" t="s">
        <v>41</v>
      </c>
      <c r="G1878" s="2">
        <v>36</v>
      </c>
      <c r="H1878" t="s">
        <v>20</v>
      </c>
      <c r="I1878" t="s">
        <v>23</v>
      </c>
      <c r="J1878" t="s">
        <v>21</v>
      </c>
      <c r="K1878" t="s">
        <v>20</v>
      </c>
      <c r="L1878" t="s">
        <v>29</v>
      </c>
      <c r="M1878" t="s">
        <v>20</v>
      </c>
      <c r="N1878" t="s">
        <v>34</v>
      </c>
      <c r="O1878" s="1">
        <v>89.98</v>
      </c>
      <c r="P1878" s="1">
        <v>3162.83</v>
      </c>
      <c r="Q1878">
        <v>3</v>
      </c>
      <c r="R1878" t="s">
        <v>21</v>
      </c>
      <c r="S1878" t="str">
        <f>IF(ChurnData[[#This Row],[MonthlyCharges]]&lt;=30,"1. Up to 30",IF(ChurnData[[#This Row],[MonthlyCharges]]&lt;=50,"2. 31-50",IF(ChurnData[[#This Row],[MonthlyCharges]]&lt;=70,"3. 51-70",IF(ChurnData[[#This Row],[MonthlyCharges]]&lt;=90,"4. 71-90","5. Over 90"))))</f>
        <v>4. 71-90</v>
      </c>
      <c r="T1878" t="str">
        <f>IF(AND(ChurnData[[#This Row],[Contract]]="Month-to-month",ChurnData[[#This Row],[InternetService]]="Fiber optic",ChurnData[[#This Row],[TenureMonths]]&lt;=11),"High-risk","Other")</f>
        <v>Other</v>
      </c>
      <c r="U1878" t="str">
        <f>IF(ChurnData[[#This Row],[TenureMonths]]&lt;=11,"0-11",IF(ChurnData[[#This Row],[TenureMonths]]&lt;=23,"12-23",IF(ChurnData[[#This Row],[TenureMonths]]&lt;=35,"24-35",IF(ChurnData[[#This Row],[TenureMonths]]&lt;=47,"36-47",IF(ChurnData[[#This Row],[TenureMonths]]&lt;=59,"48-59","60-72")))))</f>
        <v>36-47</v>
      </c>
      <c r="V1878">
        <f>IF(ChurnData[[#This Row],[Churn]]="Yes",1,0)</f>
        <v>0</v>
      </c>
    </row>
    <row r="1879" spans="1:22" x14ac:dyDescent="0.35">
      <c r="A1879" t="s">
        <v>1928</v>
      </c>
      <c r="B1879" t="s">
        <v>36</v>
      </c>
      <c r="C1879">
        <v>0</v>
      </c>
      <c r="D1879" t="s">
        <v>20</v>
      </c>
      <c r="E1879" t="s">
        <v>21</v>
      </c>
      <c r="F1879" t="s">
        <v>58</v>
      </c>
      <c r="G1879" s="2">
        <v>53</v>
      </c>
      <c r="H1879" t="s">
        <v>20</v>
      </c>
      <c r="I1879" t="s">
        <v>32</v>
      </c>
      <c r="J1879" t="s">
        <v>20</v>
      </c>
      <c r="K1879" t="s">
        <v>20</v>
      </c>
      <c r="L1879" t="s">
        <v>24</v>
      </c>
      <c r="M1879" t="s">
        <v>20</v>
      </c>
      <c r="N1879" t="s">
        <v>25</v>
      </c>
      <c r="O1879" s="1">
        <v>74.55</v>
      </c>
      <c r="P1879" s="1">
        <v>3927.95</v>
      </c>
      <c r="Q1879">
        <v>1</v>
      </c>
      <c r="R1879" t="s">
        <v>21</v>
      </c>
      <c r="S1879" t="str">
        <f>IF(ChurnData[[#This Row],[MonthlyCharges]]&lt;=30,"1. Up to 30",IF(ChurnData[[#This Row],[MonthlyCharges]]&lt;=50,"2. 31-50",IF(ChurnData[[#This Row],[MonthlyCharges]]&lt;=70,"3. 51-70",IF(ChurnData[[#This Row],[MonthlyCharges]]&lt;=90,"4. 71-90","5. Over 90"))))</f>
        <v>4. 71-90</v>
      </c>
      <c r="T1879" t="str">
        <f>IF(AND(ChurnData[[#This Row],[Contract]]="Month-to-month",ChurnData[[#This Row],[InternetService]]="Fiber optic",ChurnData[[#This Row],[TenureMonths]]&lt;=11),"High-risk","Other")</f>
        <v>Other</v>
      </c>
      <c r="U1879" t="str">
        <f>IF(ChurnData[[#This Row],[TenureMonths]]&lt;=11,"0-11",IF(ChurnData[[#This Row],[TenureMonths]]&lt;=23,"12-23",IF(ChurnData[[#This Row],[TenureMonths]]&lt;=35,"24-35",IF(ChurnData[[#This Row],[TenureMonths]]&lt;=47,"36-47",IF(ChurnData[[#This Row],[TenureMonths]]&lt;=59,"48-59","60-72")))))</f>
        <v>48-59</v>
      </c>
      <c r="V1879">
        <f>IF(ChurnData[[#This Row],[Churn]]="Yes",1,0)</f>
        <v>0</v>
      </c>
    </row>
    <row r="1880" spans="1:22" x14ac:dyDescent="0.35">
      <c r="A1880" t="s">
        <v>1929</v>
      </c>
      <c r="B1880" t="s">
        <v>19</v>
      </c>
      <c r="C1880">
        <v>0</v>
      </c>
      <c r="D1880" t="s">
        <v>21</v>
      </c>
      <c r="E1880" t="s">
        <v>21</v>
      </c>
      <c r="F1880" t="s">
        <v>65</v>
      </c>
      <c r="G1880" s="2">
        <v>18</v>
      </c>
      <c r="H1880" t="s">
        <v>20</v>
      </c>
      <c r="I1880" t="s">
        <v>23</v>
      </c>
      <c r="J1880" t="s">
        <v>21</v>
      </c>
      <c r="K1880" t="s">
        <v>21</v>
      </c>
      <c r="L1880" t="s">
        <v>33</v>
      </c>
      <c r="M1880" t="s">
        <v>20</v>
      </c>
      <c r="N1880" t="s">
        <v>43</v>
      </c>
      <c r="O1880" s="1">
        <v>89.11</v>
      </c>
      <c r="P1880" s="1">
        <v>1596.91</v>
      </c>
      <c r="Q1880">
        <v>4</v>
      </c>
      <c r="R1880" t="s">
        <v>20</v>
      </c>
      <c r="S1880" t="str">
        <f>IF(ChurnData[[#This Row],[MonthlyCharges]]&lt;=30,"1. Up to 30",IF(ChurnData[[#This Row],[MonthlyCharges]]&lt;=50,"2. 31-50",IF(ChurnData[[#This Row],[MonthlyCharges]]&lt;=70,"3. 51-70",IF(ChurnData[[#This Row],[MonthlyCharges]]&lt;=90,"4. 71-90","5. Over 90"))))</f>
        <v>4. 71-90</v>
      </c>
      <c r="T1880" t="str">
        <f>IF(AND(ChurnData[[#This Row],[Contract]]="Month-to-month",ChurnData[[#This Row],[InternetService]]="Fiber optic",ChurnData[[#This Row],[TenureMonths]]&lt;=11),"High-risk","Other")</f>
        <v>Other</v>
      </c>
      <c r="U1880" t="str">
        <f>IF(ChurnData[[#This Row],[TenureMonths]]&lt;=11,"0-11",IF(ChurnData[[#This Row],[TenureMonths]]&lt;=23,"12-23",IF(ChurnData[[#This Row],[TenureMonths]]&lt;=35,"24-35",IF(ChurnData[[#This Row],[TenureMonths]]&lt;=47,"36-47",IF(ChurnData[[#This Row],[TenureMonths]]&lt;=59,"48-59","60-72")))))</f>
        <v>12-23</v>
      </c>
      <c r="V1880">
        <f>IF(ChurnData[[#This Row],[Churn]]="Yes",1,0)</f>
        <v>1</v>
      </c>
    </row>
    <row r="1881" spans="1:22" x14ac:dyDescent="0.35">
      <c r="A1881" t="s">
        <v>1930</v>
      </c>
      <c r="B1881" t="s">
        <v>19</v>
      </c>
      <c r="C1881">
        <v>0</v>
      </c>
      <c r="D1881" t="s">
        <v>20</v>
      </c>
      <c r="E1881" t="s">
        <v>20</v>
      </c>
      <c r="F1881" t="s">
        <v>37</v>
      </c>
      <c r="G1881" s="2">
        <v>62</v>
      </c>
      <c r="H1881" t="s">
        <v>20</v>
      </c>
      <c r="I1881" t="s">
        <v>32</v>
      </c>
      <c r="J1881" t="s">
        <v>21</v>
      </c>
      <c r="K1881" t="s">
        <v>21</v>
      </c>
      <c r="L1881" t="s">
        <v>24</v>
      </c>
      <c r="M1881" t="s">
        <v>21</v>
      </c>
      <c r="N1881" t="s">
        <v>30</v>
      </c>
      <c r="O1881" s="1">
        <v>55.06</v>
      </c>
      <c r="P1881" s="1">
        <v>3400.3</v>
      </c>
      <c r="Q1881">
        <v>0</v>
      </c>
      <c r="R1881" t="s">
        <v>21</v>
      </c>
      <c r="S1881" t="str">
        <f>IF(ChurnData[[#This Row],[MonthlyCharges]]&lt;=30,"1. Up to 30",IF(ChurnData[[#This Row],[MonthlyCharges]]&lt;=50,"2. 31-50",IF(ChurnData[[#This Row],[MonthlyCharges]]&lt;=70,"3. 51-70",IF(ChurnData[[#This Row],[MonthlyCharges]]&lt;=90,"4. 71-90","5. Over 90"))))</f>
        <v>3. 51-70</v>
      </c>
      <c r="T1881" t="str">
        <f>IF(AND(ChurnData[[#This Row],[Contract]]="Month-to-month",ChurnData[[#This Row],[InternetService]]="Fiber optic",ChurnData[[#This Row],[TenureMonths]]&lt;=11),"High-risk","Other")</f>
        <v>Other</v>
      </c>
      <c r="U1881" t="str">
        <f>IF(ChurnData[[#This Row],[TenureMonths]]&lt;=11,"0-11",IF(ChurnData[[#This Row],[TenureMonths]]&lt;=23,"12-23",IF(ChurnData[[#This Row],[TenureMonths]]&lt;=35,"24-35",IF(ChurnData[[#This Row],[TenureMonths]]&lt;=47,"36-47",IF(ChurnData[[#This Row],[TenureMonths]]&lt;=59,"48-59","60-72")))))</f>
        <v>60-72</v>
      </c>
      <c r="V1881">
        <f>IF(ChurnData[[#This Row],[Churn]]="Yes",1,0)</f>
        <v>0</v>
      </c>
    </row>
    <row r="1882" spans="1:22" x14ac:dyDescent="0.35">
      <c r="A1882" t="s">
        <v>1931</v>
      </c>
      <c r="B1882" t="s">
        <v>36</v>
      </c>
      <c r="C1882">
        <v>0</v>
      </c>
      <c r="D1882" t="s">
        <v>20</v>
      </c>
      <c r="E1882" t="s">
        <v>21</v>
      </c>
      <c r="F1882" t="s">
        <v>65</v>
      </c>
      <c r="G1882" s="2">
        <v>40</v>
      </c>
      <c r="H1882" t="s">
        <v>20</v>
      </c>
      <c r="I1882" t="s">
        <v>23</v>
      </c>
      <c r="J1882" t="s">
        <v>20</v>
      </c>
      <c r="K1882" t="s">
        <v>20</v>
      </c>
      <c r="L1882" t="s">
        <v>24</v>
      </c>
      <c r="M1882" t="s">
        <v>21</v>
      </c>
      <c r="N1882" t="s">
        <v>34</v>
      </c>
      <c r="O1882" s="1">
        <v>89.32</v>
      </c>
      <c r="P1882" s="1">
        <v>3534.72</v>
      </c>
      <c r="Q1882">
        <v>3</v>
      </c>
      <c r="R1882" t="s">
        <v>21</v>
      </c>
      <c r="S1882" t="str">
        <f>IF(ChurnData[[#This Row],[MonthlyCharges]]&lt;=30,"1. Up to 30",IF(ChurnData[[#This Row],[MonthlyCharges]]&lt;=50,"2. 31-50",IF(ChurnData[[#This Row],[MonthlyCharges]]&lt;=70,"3. 51-70",IF(ChurnData[[#This Row],[MonthlyCharges]]&lt;=90,"4. 71-90","5. Over 90"))))</f>
        <v>4. 71-90</v>
      </c>
      <c r="T1882" t="str">
        <f>IF(AND(ChurnData[[#This Row],[Contract]]="Month-to-month",ChurnData[[#This Row],[InternetService]]="Fiber optic",ChurnData[[#This Row],[TenureMonths]]&lt;=11),"High-risk","Other")</f>
        <v>Other</v>
      </c>
      <c r="U1882" t="str">
        <f>IF(ChurnData[[#This Row],[TenureMonths]]&lt;=11,"0-11",IF(ChurnData[[#This Row],[TenureMonths]]&lt;=23,"12-23",IF(ChurnData[[#This Row],[TenureMonths]]&lt;=35,"24-35",IF(ChurnData[[#This Row],[TenureMonths]]&lt;=47,"36-47",IF(ChurnData[[#This Row],[TenureMonths]]&lt;=59,"48-59","60-72")))))</f>
        <v>36-47</v>
      </c>
      <c r="V1882">
        <f>IF(ChurnData[[#This Row],[Churn]]="Yes",1,0)</f>
        <v>0</v>
      </c>
    </row>
    <row r="1883" spans="1:22" x14ac:dyDescent="0.35">
      <c r="A1883" t="s">
        <v>1932</v>
      </c>
      <c r="B1883" t="s">
        <v>19</v>
      </c>
      <c r="C1883">
        <v>0</v>
      </c>
      <c r="D1883" t="s">
        <v>21</v>
      </c>
      <c r="E1883" t="s">
        <v>21</v>
      </c>
      <c r="F1883" t="s">
        <v>47</v>
      </c>
      <c r="G1883" s="2">
        <v>11</v>
      </c>
      <c r="H1883" t="s">
        <v>20</v>
      </c>
      <c r="I1883" t="s">
        <v>21</v>
      </c>
      <c r="J1883" t="s">
        <v>28</v>
      </c>
      <c r="K1883" t="s">
        <v>28</v>
      </c>
      <c r="L1883" t="s">
        <v>33</v>
      </c>
      <c r="M1883" t="s">
        <v>20</v>
      </c>
      <c r="N1883" t="s">
        <v>30</v>
      </c>
      <c r="O1883" s="1">
        <v>38.24</v>
      </c>
      <c r="P1883" s="1">
        <v>432.92</v>
      </c>
      <c r="Q1883">
        <v>3</v>
      </c>
      <c r="R1883" t="s">
        <v>21</v>
      </c>
      <c r="S1883" t="str">
        <f>IF(ChurnData[[#This Row],[MonthlyCharges]]&lt;=30,"1. Up to 30",IF(ChurnData[[#This Row],[MonthlyCharges]]&lt;=50,"2. 31-50",IF(ChurnData[[#This Row],[MonthlyCharges]]&lt;=70,"3. 51-70",IF(ChurnData[[#This Row],[MonthlyCharges]]&lt;=90,"4. 71-90","5. Over 90"))))</f>
        <v>2. 31-50</v>
      </c>
      <c r="T1883" t="str">
        <f>IF(AND(ChurnData[[#This Row],[Contract]]="Month-to-month",ChurnData[[#This Row],[InternetService]]="Fiber optic",ChurnData[[#This Row],[TenureMonths]]&lt;=11),"High-risk","Other")</f>
        <v>Other</v>
      </c>
      <c r="U1883" t="str">
        <f>IF(ChurnData[[#This Row],[TenureMonths]]&lt;=11,"0-11",IF(ChurnData[[#This Row],[TenureMonths]]&lt;=23,"12-23",IF(ChurnData[[#This Row],[TenureMonths]]&lt;=35,"24-35",IF(ChurnData[[#This Row],[TenureMonths]]&lt;=47,"36-47",IF(ChurnData[[#This Row],[TenureMonths]]&lt;=59,"48-59","60-72")))))</f>
        <v>0-11</v>
      </c>
      <c r="V1883">
        <f>IF(ChurnData[[#This Row],[Churn]]="Yes",1,0)</f>
        <v>0</v>
      </c>
    </row>
    <row r="1884" spans="1:22" x14ac:dyDescent="0.35">
      <c r="A1884" t="s">
        <v>1933</v>
      </c>
      <c r="B1884" t="s">
        <v>19</v>
      </c>
      <c r="C1884">
        <v>0</v>
      </c>
      <c r="D1884" t="s">
        <v>21</v>
      </c>
      <c r="E1884" t="s">
        <v>21</v>
      </c>
      <c r="F1884" t="s">
        <v>75</v>
      </c>
      <c r="G1884" s="2">
        <v>34</v>
      </c>
      <c r="H1884" t="s">
        <v>20</v>
      </c>
      <c r="I1884" t="s">
        <v>23</v>
      </c>
      <c r="J1884" t="s">
        <v>21</v>
      </c>
      <c r="K1884" t="s">
        <v>21</v>
      </c>
      <c r="L1884" t="s">
        <v>24</v>
      </c>
      <c r="M1884" t="s">
        <v>20</v>
      </c>
      <c r="N1884" t="s">
        <v>34</v>
      </c>
      <c r="O1884" s="1">
        <v>70.150000000000006</v>
      </c>
      <c r="P1884" s="1">
        <v>2377.12</v>
      </c>
      <c r="Q1884">
        <v>3</v>
      </c>
      <c r="R1884" t="s">
        <v>21</v>
      </c>
      <c r="S1884" t="str">
        <f>IF(ChurnData[[#This Row],[MonthlyCharges]]&lt;=30,"1. Up to 30",IF(ChurnData[[#This Row],[MonthlyCharges]]&lt;=50,"2. 31-50",IF(ChurnData[[#This Row],[MonthlyCharges]]&lt;=70,"3. 51-70",IF(ChurnData[[#This Row],[MonthlyCharges]]&lt;=90,"4. 71-90","5. Over 90"))))</f>
        <v>4. 71-90</v>
      </c>
      <c r="T1884" t="str">
        <f>IF(AND(ChurnData[[#This Row],[Contract]]="Month-to-month",ChurnData[[#This Row],[InternetService]]="Fiber optic",ChurnData[[#This Row],[TenureMonths]]&lt;=11),"High-risk","Other")</f>
        <v>Other</v>
      </c>
      <c r="U1884" t="str">
        <f>IF(ChurnData[[#This Row],[TenureMonths]]&lt;=11,"0-11",IF(ChurnData[[#This Row],[TenureMonths]]&lt;=23,"12-23",IF(ChurnData[[#This Row],[TenureMonths]]&lt;=35,"24-35",IF(ChurnData[[#This Row],[TenureMonths]]&lt;=47,"36-47",IF(ChurnData[[#This Row],[TenureMonths]]&lt;=59,"48-59","60-72")))))</f>
        <v>24-35</v>
      </c>
      <c r="V1884">
        <f>IF(ChurnData[[#This Row],[Churn]]="Yes",1,0)</f>
        <v>0</v>
      </c>
    </row>
    <row r="1885" spans="1:22" x14ac:dyDescent="0.35">
      <c r="A1885" t="s">
        <v>1934</v>
      </c>
      <c r="B1885" t="s">
        <v>19</v>
      </c>
      <c r="C1885">
        <v>0</v>
      </c>
      <c r="D1885" t="s">
        <v>21</v>
      </c>
      <c r="E1885" t="s">
        <v>21</v>
      </c>
      <c r="F1885" t="s">
        <v>49</v>
      </c>
      <c r="G1885" s="2">
        <v>23</v>
      </c>
      <c r="H1885" t="s">
        <v>21</v>
      </c>
      <c r="I1885" t="s">
        <v>23</v>
      </c>
      <c r="J1885" t="s">
        <v>20</v>
      </c>
      <c r="K1885" t="s">
        <v>21</v>
      </c>
      <c r="L1885" t="s">
        <v>33</v>
      </c>
      <c r="M1885" t="s">
        <v>21</v>
      </c>
      <c r="N1885" t="s">
        <v>43</v>
      </c>
      <c r="O1885" s="1">
        <v>83.43</v>
      </c>
      <c r="P1885" s="1">
        <v>1914.74</v>
      </c>
      <c r="Q1885">
        <v>4</v>
      </c>
      <c r="R1885" t="s">
        <v>20</v>
      </c>
      <c r="S1885" t="str">
        <f>IF(ChurnData[[#This Row],[MonthlyCharges]]&lt;=30,"1. Up to 30",IF(ChurnData[[#This Row],[MonthlyCharges]]&lt;=50,"2. 31-50",IF(ChurnData[[#This Row],[MonthlyCharges]]&lt;=70,"3. 51-70",IF(ChurnData[[#This Row],[MonthlyCharges]]&lt;=90,"4. 71-90","5. Over 90"))))</f>
        <v>4. 71-90</v>
      </c>
      <c r="T1885" t="str">
        <f>IF(AND(ChurnData[[#This Row],[Contract]]="Month-to-month",ChurnData[[#This Row],[InternetService]]="Fiber optic",ChurnData[[#This Row],[TenureMonths]]&lt;=11),"High-risk","Other")</f>
        <v>Other</v>
      </c>
      <c r="U1885" t="str">
        <f>IF(ChurnData[[#This Row],[TenureMonths]]&lt;=11,"0-11",IF(ChurnData[[#This Row],[TenureMonths]]&lt;=23,"12-23",IF(ChurnData[[#This Row],[TenureMonths]]&lt;=35,"24-35",IF(ChurnData[[#This Row],[TenureMonths]]&lt;=47,"36-47",IF(ChurnData[[#This Row],[TenureMonths]]&lt;=59,"48-59","60-72")))))</f>
        <v>12-23</v>
      </c>
      <c r="V1885">
        <f>IF(ChurnData[[#This Row],[Churn]]="Yes",1,0)</f>
        <v>1</v>
      </c>
    </row>
    <row r="1886" spans="1:22" x14ac:dyDescent="0.35">
      <c r="A1886" t="s">
        <v>1935</v>
      </c>
      <c r="B1886" t="s">
        <v>36</v>
      </c>
      <c r="C1886">
        <v>0</v>
      </c>
      <c r="D1886" t="s">
        <v>21</v>
      </c>
      <c r="E1886" t="s">
        <v>21</v>
      </c>
      <c r="F1886" t="s">
        <v>41</v>
      </c>
      <c r="G1886" s="2">
        <v>41</v>
      </c>
      <c r="H1886" t="s">
        <v>20</v>
      </c>
      <c r="I1886" t="s">
        <v>23</v>
      </c>
      <c r="J1886" t="s">
        <v>21</v>
      </c>
      <c r="K1886" t="s">
        <v>21</v>
      </c>
      <c r="L1886" t="s">
        <v>24</v>
      </c>
      <c r="M1886" t="s">
        <v>20</v>
      </c>
      <c r="N1886" t="s">
        <v>25</v>
      </c>
      <c r="O1886" s="1">
        <v>77.7</v>
      </c>
      <c r="P1886" s="1">
        <v>3188.4</v>
      </c>
      <c r="Q1886">
        <v>1</v>
      </c>
      <c r="R1886" t="s">
        <v>21</v>
      </c>
      <c r="S1886" t="str">
        <f>IF(ChurnData[[#This Row],[MonthlyCharges]]&lt;=30,"1. Up to 30",IF(ChurnData[[#This Row],[MonthlyCharges]]&lt;=50,"2. 31-50",IF(ChurnData[[#This Row],[MonthlyCharges]]&lt;=70,"3. 51-70",IF(ChurnData[[#This Row],[MonthlyCharges]]&lt;=90,"4. 71-90","5. Over 90"))))</f>
        <v>4. 71-90</v>
      </c>
      <c r="T1886" t="str">
        <f>IF(AND(ChurnData[[#This Row],[Contract]]="Month-to-month",ChurnData[[#This Row],[InternetService]]="Fiber optic",ChurnData[[#This Row],[TenureMonths]]&lt;=11),"High-risk","Other")</f>
        <v>Other</v>
      </c>
      <c r="U1886" t="str">
        <f>IF(ChurnData[[#This Row],[TenureMonths]]&lt;=11,"0-11",IF(ChurnData[[#This Row],[TenureMonths]]&lt;=23,"12-23",IF(ChurnData[[#This Row],[TenureMonths]]&lt;=35,"24-35",IF(ChurnData[[#This Row],[TenureMonths]]&lt;=47,"36-47",IF(ChurnData[[#This Row],[TenureMonths]]&lt;=59,"48-59","60-72")))))</f>
        <v>36-47</v>
      </c>
      <c r="V1886">
        <f>IF(ChurnData[[#This Row],[Churn]]="Yes",1,0)</f>
        <v>0</v>
      </c>
    </row>
    <row r="1887" spans="1:22" x14ac:dyDescent="0.35">
      <c r="A1887" t="s">
        <v>1936</v>
      </c>
      <c r="B1887" t="s">
        <v>36</v>
      </c>
      <c r="C1887">
        <v>0</v>
      </c>
      <c r="D1887" t="s">
        <v>21</v>
      </c>
      <c r="E1887" t="s">
        <v>20</v>
      </c>
      <c r="F1887" t="s">
        <v>22</v>
      </c>
      <c r="G1887" s="2">
        <v>72</v>
      </c>
      <c r="H1887" t="s">
        <v>20</v>
      </c>
      <c r="I1887" t="s">
        <v>23</v>
      </c>
      <c r="J1887" t="s">
        <v>21</v>
      </c>
      <c r="K1887" t="s">
        <v>20</v>
      </c>
      <c r="L1887" t="s">
        <v>24</v>
      </c>
      <c r="M1887" t="s">
        <v>20</v>
      </c>
      <c r="N1887" t="s">
        <v>34</v>
      </c>
      <c r="O1887" s="1">
        <v>84.63</v>
      </c>
      <c r="P1887" s="1">
        <v>6025.1</v>
      </c>
      <c r="Q1887">
        <v>2</v>
      </c>
      <c r="R1887" t="s">
        <v>21</v>
      </c>
      <c r="S1887" t="str">
        <f>IF(ChurnData[[#This Row],[MonthlyCharges]]&lt;=30,"1. Up to 30",IF(ChurnData[[#This Row],[MonthlyCharges]]&lt;=50,"2. 31-50",IF(ChurnData[[#This Row],[MonthlyCharges]]&lt;=70,"3. 51-70",IF(ChurnData[[#This Row],[MonthlyCharges]]&lt;=90,"4. 71-90","5. Over 90"))))</f>
        <v>4. 71-90</v>
      </c>
      <c r="T1887" t="str">
        <f>IF(AND(ChurnData[[#This Row],[Contract]]="Month-to-month",ChurnData[[#This Row],[InternetService]]="Fiber optic",ChurnData[[#This Row],[TenureMonths]]&lt;=11),"High-risk","Other")</f>
        <v>Other</v>
      </c>
      <c r="U1887" t="str">
        <f>IF(ChurnData[[#This Row],[TenureMonths]]&lt;=11,"0-11",IF(ChurnData[[#This Row],[TenureMonths]]&lt;=23,"12-23",IF(ChurnData[[#This Row],[TenureMonths]]&lt;=35,"24-35",IF(ChurnData[[#This Row],[TenureMonths]]&lt;=47,"36-47",IF(ChurnData[[#This Row],[TenureMonths]]&lt;=59,"48-59","60-72")))))</f>
        <v>60-72</v>
      </c>
      <c r="V1887">
        <f>IF(ChurnData[[#This Row],[Churn]]="Yes",1,0)</f>
        <v>0</v>
      </c>
    </row>
    <row r="1888" spans="1:22" x14ac:dyDescent="0.35">
      <c r="A1888" t="s">
        <v>1937</v>
      </c>
      <c r="B1888" t="s">
        <v>36</v>
      </c>
      <c r="C1888">
        <v>0</v>
      </c>
      <c r="D1888" t="s">
        <v>20</v>
      </c>
      <c r="E1888" t="s">
        <v>21</v>
      </c>
      <c r="F1888" t="s">
        <v>41</v>
      </c>
      <c r="G1888" s="2">
        <v>3</v>
      </c>
      <c r="H1888" t="s">
        <v>20</v>
      </c>
      <c r="I1888" t="s">
        <v>32</v>
      </c>
      <c r="J1888" t="s">
        <v>21</v>
      </c>
      <c r="K1888" t="s">
        <v>21</v>
      </c>
      <c r="L1888" t="s">
        <v>33</v>
      </c>
      <c r="M1888" t="s">
        <v>20</v>
      </c>
      <c r="N1888" t="s">
        <v>34</v>
      </c>
      <c r="O1888" s="1">
        <v>51.88</v>
      </c>
      <c r="P1888" s="1">
        <v>157.31</v>
      </c>
      <c r="Q1888">
        <v>2</v>
      </c>
      <c r="R1888" t="s">
        <v>21</v>
      </c>
      <c r="S1888" t="str">
        <f>IF(ChurnData[[#This Row],[MonthlyCharges]]&lt;=30,"1. Up to 30",IF(ChurnData[[#This Row],[MonthlyCharges]]&lt;=50,"2. 31-50",IF(ChurnData[[#This Row],[MonthlyCharges]]&lt;=70,"3. 51-70",IF(ChurnData[[#This Row],[MonthlyCharges]]&lt;=90,"4. 71-90","5. Over 90"))))</f>
        <v>3. 51-70</v>
      </c>
      <c r="T1888" t="str">
        <f>IF(AND(ChurnData[[#This Row],[Contract]]="Month-to-month",ChurnData[[#This Row],[InternetService]]="Fiber optic",ChurnData[[#This Row],[TenureMonths]]&lt;=11),"High-risk","Other")</f>
        <v>Other</v>
      </c>
      <c r="U1888" t="str">
        <f>IF(ChurnData[[#This Row],[TenureMonths]]&lt;=11,"0-11",IF(ChurnData[[#This Row],[TenureMonths]]&lt;=23,"12-23",IF(ChurnData[[#This Row],[TenureMonths]]&lt;=35,"24-35",IF(ChurnData[[#This Row],[TenureMonths]]&lt;=47,"36-47",IF(ChurnData[[#This Row],[TenureMonths]]&lt;=59,"48-59","60-72")))))</f>
        <v>0-11</v>
      </c>
      <c r="V1888">
        <f>IF(ChurnData[[#This Row],[Churn]]="Yes",1,0)</f>
        <v>0</v>
      </c>
    </row>
    <row r="1889" spans="1:22" x14ac:dyDescent="0.35">
      <c r="A1889" t="s">
        <v>1938</v>
      </c>
      <c r="B1889" t="s">
        <v>19</v>
      </c>
      <c r="C1889">
        <v>0</v>
      </c>
      <c r="D1889" t="s">
        <v>21</v>
      </c>
      <c r="E1889" t="s">
        <v>21</v>
      </c>
      <c r="F1889" t="s">
        <v>22</v>
      </c>
      <c r="G1889" s="2">
        <v>47</v>
      </c>
      <c r="H1889" t="s">
        <v>21</v>
      </c>
      <c r="I1889" t="s">
        <v>23</v>
      </c>
      <c r="J1889" t="s">
        <v>20</v>
      </c>
      <c r="K1889" t="s">
        <v>21</v>
      </c>
      <c r="L1889" t="s">
        <v>24</v>
      </c>
      <c r="M1889" t="s">
        <v>20</v>
      </c>
      <c r="N1889" t="s">
        <v>25</v>
      </c>
      <c r="O1889" s="1">
        <v>72.650000000000006</v>
      </c>
      <c r="P1889" s="1">
        <v>3348.09</v>
      </c>
      <c r="Q1889">
        <v>1</v>
      </c>
      <c r="R1889" t="s">
        <v>21</v>
      </c>
      <c r="S1889" t="str">
        <f>IF(ChurnData[[#This Row],[MonthlyCharges]]&lt;=30,"1. Up to 30",IF(ChurnData[[#This Row],[MonthlyCharges]]&lt;=50,"2. 31-50",IF(ChurnData[[#This Row],[MonthlyCharges]]&lt;=70,"3. 51-70",IF(ChurnData[[#This Row],[MonthlyCharges]]&lt;=90,"4. 71-90","5. Over 90"))))</f>
        <v>4. 71-90</v>
      </c>
      <c r="T1889" t="str">
        <f>IF(AND(ChurnData[[#This Row],[Contract]]="Month-to-month",ChurnData[[#This Row],[InternetService]]="Fiber optic",ChurnData[[#This Row],[TenureMonths]]&lt;=11),"High-risk","Other")</f>
        <v>Other</v>
      </c>
      <c r="U1889" t="str">
        <f>IF(ChurnData[[#This Row],[TenureMonths]]&lt;=11,"0-11",IF(ChurnData[[#This Row],[TenureMonths]]&lt;=23,"12-23",IF(ChurnData[[#This Row],[TenureMonths]]&lt;=35,"24-35",IF(ChurnData[[#This Row],[TenureMonths]]&lt;=47,"36-47",IF(ChurnData[[#This Row],[TenureMonths]]&lt;=59,"48-59","60-72")))))</f>
        <v>36-47</v>
      </c>
      <c r="V1889">
        <f>IF(ChurnData[[#This Row],[Churn]]="Yes",1,0)</f>
        <v>0</v>
      </c>
    </row>
    <row r="1890" spans="1:22" x14ac:dyDescent="0.35">
      <c r="A1890" t="s">
        <v>1939</v>
      </c>
      <c r="B1890" t="s">
        <v>36</v>
      </c>
      <c r="C1890">
        <v>0</v>
      </c>
      <c r="D1890" t="s">
        <v>20</v>
      </c>
      <c r="E1890" t="s">
        <v>20</v>
      </c>
      <c r="F1890" t="s">
        <v>47</v>
      </c>
      <c r="G1890" s="2">
        <v>6</v>
      </c>
      <c r="H1890" t="s">
        <v>20</v>
      </c>
      <c r="I1890" t="s">
        <v>23</v>
      </c>
      <c r="J1890" t="s">
        <v>20</v>
      </c>
      <c r="K1890" t="s">
        <v>20</v>
      </c>
      <c r="L1890" t="s">
        <v>33</v>
      </c>
      <c r="M1890" t="s">
        <v>21</v>
      </c>
      <c r="N1890" t="s">
        <v>30</v>
      </c>
      <c r="O1890" s="1">
        <v>94.44</v>
      </c>
      <c r="P1890" s="1">
        <v>575.58000000000004</v>
      </c>
      <c r="Q1890">
        <v>1</v>
      </c>
      <c r="R1890" t="s">
        <v>21</v>
      </c>
      <c r="S1890" t="str">
        <f>IF(ChurnData[[#This Row],[MonthlyCharges]]&lt;=30,"1. Up to 30",IF(ChurnData[[#This Row],[MonthlyCharges]]&lt;=50,"2. 31-50",IF(ChurnData[[#This Row],[MonthlyCharges]]&lt;=70,"3. 51-70",IF(ChurnData[[#This Row],[MonthlyCharges]]&lt;=90,"4. 71-90","5. Over 90"))))</f>
        <v>5. Over 90</v>
      </c>
      <c r="T1890" t="str">
        <f>IF(AND(ChurnData[[#This Row],[Contract]]="Month-to-month",ChurnData[[#This Row],[InternetService]]="Fiber optic",ChurnData[[#This Row],[TenureMonths]]&lt;=11),"High-risk","Other")</f>
        <v>High-risk</v>
      </c>
      <c r="U1890" t="str">
        <f>IF(ChurnData[[#This Row],[TenureMonths]]&lt;=11,"0-11",IF(ChurnData[[#This Row],[TenureMonths]]&lt;=23,"12-23",IF(ChurnData[[#This Row],[TenureMonths]]&lt;=35,"24-35",IF(ChurnData[[#This Row],[TenureMonths]]&lt;=47,"36-47",IF(ChurnData[[#This Row],[TenureMonths]]&lt;=59,"48-59","60-72")))))</f>
        <v>0-11</v>
      </c>
      <c r="V1890">
        <f>IF(ChurnData[[#This Row],[Churn]]="Yes",1,0)</f>
        <v>0</v>
      </c>
    </row>
    <row r="1891" spans="1:22" x14ac:dyDescent="0.35">
      <c r="A1891" t="s">
        <v>1940</v>
      </c>
      <c r="B1891" t="s">
        <v>19</v>
      </c>
      <c r="C1891">
        <v>0</v>
      </c>
      <c r="D1891" t="s">
        <v>21</v>
      </c>
      <c r="E1891" t="s">
        <v>21</v>
      </c>
      <c r="F1891" t="s">
        <v>39</v>
      </c>
      <c r="G1891" s="2">
        <v>31</v>
      </c>
      <c r="H1891" t="s">
        <v>20</v>
      </c>
      <c r="I1891" t="s">
        <v>23</v>
      </c>
      <c r="J1891" t="s">
        <v>21</v>
      </c>
      <c r="K1891" t="s">
        <v>21</v>
      </c>
      <c r="L1891" t="s">
        <v>33</v>
      </c>
      <c r="M1891" t="s">
        <v>21</v>
      </c>
      <c r="N1891" t="s">
        <v>43</v>
      </c>
      <c r="O1891" s="1">
        <v>79.86</v>
      </c>
      <c r="P1891" s="1">
        <v>2412.4499999999998</v>
      </c>
      <c r="Q1891">
        <v>1</v>
      </c>
      <c r="R1891" t="s">
        <v>20</v>
      </c>
      <c r="S1891" t="str">
        <f>IF(ChurnData[[#This Row],[MonthlyCharges]]&lt;=30,"1. Up to 30",IF(ChurnData[[#This Row],[MonthlyCharges]]&lt;=50,"2. 31-50",IF(ChurnData[[#This Row],[MonthlyCharges]]&lt;=70,"3. 51-70",IF(ChurnData[[#This Row],[MonthlyCharges]]&lt;=90,"4. 71-90","5. Over 90"))))</f>
        <v>4. 71-90</v>
      </c>
      <c r="T1891" t="str">
        <f>IF(AND(ChurnData[[#This Row],[Contract]]="Month-to-month",ChurnData[[#This Row],[InternetService]]="Fiber optic",ChurnData[[#This Row],[TenureMonths]]&lt;=11),"High-risk","Other")</f>
        <v>Other</v>
      </c>
      <c r="U1891" t="str">
        <f>IF(ChurnData[[#This Row],[TenureMonths]]&lt;=11,"0-11",IF(ChurnData[[#This Row],[TenureMonths]]&lt;=23,"12-23",IF(ChurnData[[#This Row],[TenureMonths]]&lt;=35,"24-35",IF(ChurnData[[#This Row],[TenureMonths]]&lt;=47,"36-47",IF(ChurnData[[#This Row],[TenureMonths]]&lt;=59,"48-59","60-72")))))</f>
        <v>24-35</v>
      </c>
      <c r="V1891">
        <f>IF(ChurnData[[#This Row],[Churn]]="Yes",1,0)</f>
        <v>1</v>
      </c>
    </row>
    <row r="1892" spans="1:22" x14ac:dyDescent="0.35">
      <c r="A1892" t="s">
        <v>1941</v>
      </c>
      <c r="B1892" t="s">
        <v>36</v>
      </c>
      <c r="C1892">
        <v>0</v>
      </c>
      <c r="D1892" t="s">
        <v>20</v>
      </c>
      <c r="E1892" t="s">
        <v>21</v>
      </c>
      <c r="F1892" t="s">
        <v>49</v>
      </c>
      <c r="G1892" s="2">
        <v>33</v>
      </c>
      <c r="H1892" t="s">
        <v>20</v>
      </c>
      <c r="I1892" t="s">
        <v>32</v>
      </c>
      <c r="J1892" t="s">
        <v>21</v>
      </c>
      <c r="K1892" t="s">
        <v>20</v>
      </c>
      <c r="L1892" t="s">
        <v>33</v>
      </c>
      <c r="M1892" t="s">
        <v>21</v>
      </c>
      <c r="N1892" t="s">
        <v>34</v>
      </c>
      <c r="O1892" s="1">
        <v>61.47</v>
      </c>
      <c r="P1892" s="1">
        <v>2027.1</v>
      </c>
      <c r="Q1892">
        <v>0</v>
      </c>
      <c r="R1892" t="s">
        <v>21</v>
      </c>
      <c r="S1892" t="str">
        <f>IF(ChurnData[[#This Row],[MonthlyCharges]]&lt;=30,"1. Up to 30",IF(ChurnData[[#This Row],[MonthlyCharges]]&lt;=50,"2. 31-50",IF(ChurnData[[#This Row],[MonthlyCharges]]&lt;=70,"3. 51-70",IF(ChurnData[[#This Row],[MonthlyCharges]]&lt;=90,"4. 71-90","5. Over 90"))))</f>
        <v>3. 51-70</v>
      </c>
      <c r="T1892" t="str">
        <f>IF(AND(ChurnData[[#This Row],[Contract]]="Month-to-month",ChurnData[[#This Row],[InternetService]]="Fiber optic",ChurnData[[#This Row],[TenureMonths]]&lt;=11),"High-risk","Other")</f>
        <v>Other</v>
      </c>
      <c r="U1892" t="str">
        <f>IF(ChurnData[[#This Row],[TenureMonths]]&lt;=11,"0-11",IF(ChurnData[[#This Row],[TenureMonths]]&lt;=23,"12-23",IF(ChurnData[[#This Row],[TenureMonths]]&lt;=35,"24-35",IF(ChurnData[[#This Row],[TenureMonths]]&lt;=47,"36-47",IF(ChurnData[[#This Row],[TenureMonths]]&lt;=59,"48-59","60-72")))))</f>
        <v>24-35</v>
      </c>
      <c r="V1892">
        <f>IF(ChurnData[[#This Row],[Churn]]="Yes",1,0)</f>
        <v>0</v>
      </c>
    </row>
    <row r="1893" spans="1:22" x14ac:dyDescent="0.35">
      <c r="A1893" t="s">
        <v>1942</v>
      </c>
      <c r="B1893" t="s">
        <v>36</v>
      </c>
      <c r="C1893">
        <v>0</v>
      </c>
      <c r="D1893" t="s">
        <v>21</v>
      </c>
      <c r="E1893" t="s">
        <v>21</v>
      </c>
      <c r="F1893" t="s">
        <v>41</v>
      </c>
      <c r="G1893" s="2">
        <v>8</v>
      </c>
      <c r="H1893" t="s">
        <v>20</v>
      </c>
      <c r="I1893" t="s">
        <v>21</v>
      </c>
      <c r="J1893" t="s">
        <v>28</v>
      </c>
      <c r="K1893" t="s">
        <v>28</v>
      </c>
      <c r="L1893" t="s">
        <v>33</v>
      </c>
      <c r="M1893" t="s">
        <v>20</v>
      </c>
      <c r="N1893" t="s">
        <v>30</v>
      </c>
      <c r="O1893" s="1">
        <v>38.03</v>
      </c>
      <c r="P1893" s="1">
        <v>308.62</v>
      </c>
      <c r="Q1893">
        <v>1</v>
      </c>
      <c r="R1893" t="s">
        <v>20</v>
      </c>
      <c r="S1893" t="str">
        <f>IF(ChurnData[[#This Row],[MonthlyCharges]]&lt;=30,"1. Up to 30",IF(ChurnData[[#This Row],[MonthlyCharges]]&lt;=50,"2. 31-50",IF(ChurnData[[#This Row],[MonthlyCharges]]&lt;=70,"3. 51-70",IF(ChurnData[[#This Row],[MonthlyCharges]]&lt;=90,"4. 71-90","5. Over 90"))))</f>
        <v>2. 31-50</v>
      </c>
      <c r="T1893" t="str">
        <f>IF(AND(ChurnData[[#This Row],[Contract]]="Month-to-month",ChurnData[[#This Row],[InternetService]]="Fiber optic",ChurnData[[#This Row],[TenureMonths]]&lt;=11),"High-risk","Other")</f>
        <v>Other</v>
      </c>
      <c r="U1893" t="str">
        <f>IF(ChurnData[[#This Row],[TenureMonths]]&lt;=11,"0-11",IF(ChurnData[[#This Row],[TenureMonths]]&lt;=23,"12-23",IF(ChurnData[[#This Row],[TenureMonths]]&lt;=35,"24-35",IF(ChurnData[[#This Row],[TenureMonths]]&lt;=47,"36-47",IF(ChurnData[[#This Row],[TenureMonths]]&lt;=59,"48-59","60-72")))))</f>
        <v>0-11</v>
      </c>
      <c r="V1893">
        <f>IF(ChurnData[[#This Row],[Churn]]="Yes",1,0)</f>
        <v>1</v>
      </c>
    </row>
    <row r="1894" spans="1:22" x14ac:dyDescent="0.35">
      <c r="A1894" t="s">
        <v>1943</v>
      </c>
      <c r="B1894" t="s">
        <v>19</v>
      </c>
      <c r="C1894">
        <v>0</v>
      </c>
      <c r="D1894" t="s">
        <v>20</v>
      </c>
      <c r="E1894" t="s">
        <v>21</v>
      </c>
      <c r="F1894" t="s">
        <v>49</v>
      </c>
      <c r="G1894" s="2">
        <v>10</v>
      </c>
      <c r="H1894" t="s">
        <v>20</v>
      </c>
      <c r="I1894" t="s">
        <v>23</v>
      </c>
      <c r="J1894" t="s">
        <v>21</v>
      </c>
      <c r="K1894" t="s">
        <v>20</v>
      </c>
      <c r="L1894" t="s">
        <v>33</v>
      </c>
      <c r="M1894" t="s">
        <v>21</v>
      </c>
      <c r="N1894" t="s">
        <v>25</v>
      </c>
      <c r="O1894" s="1">
        <v>82.99</v>
      </c>
      <c r="P1894" s="1">
        <v>833.18</v>
      </c>
      <c r="Q1894">
        <v>2</v>
      </c>
      <c r="R1894" t="s">
        <v>20</v>
      </c>
      <c r="S1894" t="str">
        <f>IF(ChurnData[[#This Row],[MonthlyCharges]]&lt;=30,"1. Up to 30",IF(ChurnData[[#This Row],[MonthlyCharges]]&lt;=50,"2. 31-50",IF(ChurnData[[#This Row],[MonthlyCharges]]&lt;=70,"3. 51-70",IF(ChurnData[[#This Row],[MonthlyCharges]]&lt;=90,"4. 71-90","5. Over 90"))))</f>
        <v>4. 71-90</v>
      </c>
      <c r="T1894" t="str">
        <f>IF(AND(ChurnData[[#This Row],[Contract]]="Month-to-month",ChurnData[[#This Row],[InternetService]]="Fiber optic",ChurnData[[#This Row],[TenureMonths]]&lt;=11),"High-risk","Other")</f>
        <v>High-risk</v>
      </c>
      <c r="U1894" t="str">
        <f>IF(ChurnData[[#This Row],[TenureMonths]]&lt;=11,"0-11",IF(ChurnData[[#This Row],[TenureMonths]]&lt;=23,"12-23",IF(ChurnData[[#This Row],[TenureMonths]]&lt;=35,"24-35",IF(ChurnData[[#This Row],[TenureMonths]]&lt;=47,"36-47",IF(ChurnData[[#This Row],[TenureMonths]]&lt;=59,"48-59","60-72")))))</f>
        <v>0-11</v>
      </c>
      <c r="V1894">
        <f>IF(ChurnData[[#This Row],[Churn]]="Yes",1,0)</f>
        <v>1</v>
      </c>
    </row>
    <row r="1895" spans="1:22" x14ac:dyDescent="0.35">
      <c r="A1895" t="s">
        <v>1944</v>
      </c>
      <c r="B1895" t="s">
        <v>36</v>
      </c>
      <c r="C1895">
        <v>1</v>
      </c>
      <c r="D1895" t="s">
        <v>21</v>
      </c>
      <c r="E1895" t="s">
        <v>21</v>
      </c>
      <c r="F1895" t="s">
        <v>58</v>
      </c>
      <c r="G1895" s="2">
        <v>4</v>
      </c>
      <c r="H1895" t="s">
        <v>20</v>
      </c>
      <c r="I1895" t="s">
        <v>21</v>
      </c>
      <c r="J1895" t="s">
        <v>28</v>
      </c>
      <c r="K1895" t="s">
        <v>28</v>
      </c>
      <c r="L1895" t="s">
        <v>33</v>
      </c>
      <c r="M1895" t="s">
        <v>20</v>
      </c>
      <c r="N1895" t="s">
        <v>43</v>
      </c>
      <c r="O1895" s="1">
        <v>29.01</v>
      </c>
      <c r="P1895" s="1">
        <v>117.91</v>
      </c>
      <c r="Q1895">
        <v>3</v>
      </c>
      <c r="R1895" t="s">
        <v>20</v>
      </c>
      <c r="S1895" t="str">
        <f>IF(ChurnData[[#This Row],[MonthlyCharges]]&lt;=30,"1. Up to 30",IF(ChurnData[[#This Row],[MonthlyCharges]]&lt;=50,"2. 31-50",IF(ChurnData[[#This Row],[MonthlyCharges]]&lt;=70,"3. 51-70",IF(ChurnData[[#This Row],[MonthlyCharges]]&lt;=90,"4. 71-90","5. Over 90"))))</f>
        <v>1. Up to 30</v>
      </c>
      <c r="T1895" t="str">
        <f>IF(AND(ChurnData[[#This Row],[Contract]]="Month-to-month",ChurnData[[#This Row],[InternetService]]="Fiber optic",ChurnData[[#This Row],[TenureMonths]]&lt;=11),"High-risk","Other")</f>
        <v>Other</v>
      </c>
      <c r="U1895" t="str">
        <f>IF(ChurnData[[#This Row],[TenureMonths]]&lt;=11,"0-11",IF(ChurnData[[#This Row],[TenureMonths]]&lt;=23,"12-23",IF(ChurnData[[#This Row],[TenureMonths]]&lt;=35,"24-35",IF(ChurnData[[#This Row],[TenureMonths]]&lt;=47,"36-47",IF(ChurnData[[#This Row],[TenureMonths]]&lt;=59,"48-59","60-72")))))</f>
        <v>0-11</v>
      </c>
      <c r="V1895">
        <f>IF(ChurnData[[#This Row],[Churn]]="Yes",1,0)</f>
        <v>1</v>
      </c>
    </row>
    <row r="1896" spans="1:22" x14ac:dyDescent="0.35">
      <c r="A1896" t="s">
        <v>1945</v>
      </c>
      <c r="B1896" t="s">
        <v>19</v>
      </c>
      <c r="C1896">
        <v>0</v>
      </c>
      <c r="D1896" t="s">
        <v>20</v>
      </c>
      <c r="E1896" t="s">
        <v>20</v>
      </c>
      <c r="F1896" t="s">
        <v>49</v>
      </c>
      <c r="G1896" s="2">
        <v>63</v>
      </c>
      <c r="H1896" t="s">
        <v>20</v>
      </c>
      <c r="I1896" t="s">
        <v>23</v>
      </c>
      <c r="J1896" t="s">
        <v>21</v>
      </c>
      <c r="K1896" t="s">
        <v>21</v>
      </c>
      <c r="L1896" t="s">
        <v>24</v>
      </c>
      <c r="M1896" t="s">
        <v>20</v>
      </c>
      <c r="N1896" t="s">
        <v>43</v>
      </c>
      <c r="O1896" s="1">
        <v>94.58</v>
      </c>
      <c r="P1896" s="1">
        <v>6061.19</v>
      </c>
      <c r="Q1896">
        <v>1</v>
      </c>
      <c r="R1896" t="s">
        <v>21</v>
      </c>
      <c r="S1896" t="str">
        <f>IF(ChurnData[[#This Row],[MonthlyCharges]]&lt;=30,"1. Up to 30",IF(ChurnData[[#This Row],[MonthlyCharges]]&lt;=50,"2. 31-50",IF(ChurnData[[#This Row],[MonthlyCharges]]&lt;=70,"3. 51-70",IF(ChurnData[[#This Row],[MonthlyCharges]]&lt;=90,"4. 71-90","5. Over 90"))))</f>
        <v>5. Over 90</v>
      </c>
      <c r="T1896" t="str">
        <f>IF(AND(ChurnData[[#This Row],[Contract]]="Month-to-month",ChurnData[[#This Row],[InternetService]]="Fiber optic",ChurnData[[#This Row],[TenureMonths]]&lt;=11),"High-risk","Other")</f>
        <v>Other</v>
      </c>
      <c r="U1896" t="str">
        <f>IF(ChurnData[[#This Row],[TenureMonths]]&lt;=11,"0-11",IF(ChurnData[[#This Row],[TenureMonths]]&lt;=23,"12-23",IF(ChurnData[[#This Row],[TenureMonths]]&lt;=35,"24-35",IF(ChurnData[[#This Row],[TenureMonths]]&lt;=47,"36-47",IF(ChurnData[[#This Row],[TenureMonths]]&lt;=59,"48-59","60-72")))))</f>
        <v>60-72</v>
      </c>
      <c r="V1896">
        <f>IF(ChurnData[[#This Row],[Churn]]="Yes",1,0)</f>
        <v>0</v>
      </c>
    </row>
    <row r="1897" spans="1:22" x14ac:dyDescent="0.35">
      <c r="A1897" t="s">
        <v>1946</v>
      </c>
      <c r="B1897" t="s">
        <v>19</v>
      </c>
      <c r="C1897">
        <v>0</v>
      </c>
      <c r="D1897" t="s">
        <v>20</v>
      </c>
      <c r="E1897" t="s">
        <v>20</v>
      </c>
      <c r="F1897" t="s">
        <v>47</v>
      </c>
      <c r="G1897" s="2">
        <v>18</v>
      </c>
      <c r="H1897" t="s">
        <v>20</v>
      </c>
      <c r="I1897" t="s">
        <v>21</v>
      </c>
      <c r="J1897" t="s">
        <v>28</v>
      </c>
      <c r="K1897" t="s">
        <v>28</v>
      </c>
      <c r="L1897" t="s">
        <v>33</v>
      </c>
      <c r="M1897" t="s">
        <v>21</v>
      </c>
      <c r="N1897" t="s">
        <v>34</v>
      </c>
      <c r="O1897" s="1">
        <v>35.68</v>
      </c>
      <c r="P1897" s="1">
        <v>653.66</v>
      </c>
      <c r="Q1897">
        <v>0</v>
      </c>
      <c r="R1897" t="s">
        <v>21</v>
      </c>
      <c r="S1897" t="str">
        <f>IF(ChurnData[[#This Row],[MonthlyCharges]]&lt;=30,"1. Up to 30",IF(ChurnData[[#This Row],[MonthlyCharges]]&lt;=50,"2. 31-50",IF(ChurnData[[#This Row],[MonthlyCharges]]&lt;=70,"3. 51-70",IF(ChurnData[[#This Row],[MonthlyCharges]]&lt;=90,"4. 71-90","5. Over 90"))))</f>
        <v>2. 31-50</v>
      </c>
      <c r="T1897" t="str">
        <f>IF(AND(ChurnData[[#This Row],[Contract]]="Month-to-month",ChurnData[[#This Row],[InternetService]]="Fiber optic",ChurnData[[#This Row],[TenureMonths]]&lt;=11),"High-risk","Other")</f>
        <v>Other</v>
      </c>
      <c r="U1897" t="str">
        <f>IF(ChurnData[[#This Row],[TenureMonths]]&lt;=11,"0-11",IF(ChurnData[[#This Row],[TenureMonths]]&lt;=23,"12-23",IF(ChurnData[[#This Row],[TenureMonths]]&lt;=35,"24-35",IF(ChurnData[[#This Row],[TenureMonths]]&lt;=47,"36-47",IF(ChurnData[[#This Row],[TenureMonths]]&lt;=59,"48-59","60-72")))))</f>
        <v>12-23</v>
      </c>
      <c r="V1897">
        <f>IF(ChurnData[[#This Row],[Churn]]="Yes",1,0)</f>
        <v>0</v>
      </c>
    </row>
    <row r="1898" spans="1:22" x14ac:dyDescent="0.35">
      <c r="A1898" t="s">
        <v>1947</v>
      </c>
      <c r="B1898" t="s">
        <v>36</v>
      </c>
      <c r="C1898">
        <v>0</v>
      </c>
      <c r="D1898" t="s">
        <v>20</v>
      </c>
      <c r="E1898" t="s">
        <v>21</v>
      </c>
      <c r="F1898" t="s">
        <v>39</v>
      </c>
      <c r="G1898" s="2">
        <v>34</v>
      </c>
      <c r="H1898" t="s">
        <v>20</v>
      </c>
      <c r="I1898" t="s">
        <v>23</v>
      </c>
      <c r="J1898" t="s">
        <v>21</v>
      </c>
      <c r="K1898" t="s">
        <v>21</v>
      </c>
      <c r="L1898" t="s">
        <v>33</v>
      </c>
      <c r="M1898" t="s">
        <v>21</v>
      </c>
      <c r="N1898" t="s">
        <v>43</v>
      </c>
      <c r="O1898" s="1">
        <v>72.78</v>
      </c>
      <c r="P1898" s="1">
        <v>2520.0700000000002</v>
      </c>
      <c r="Q1898">
        <v>3</v>
      </c>
      <c r="R1898" t="s">
        <v>21</v>
      </c>
      <c r="S1898" t="str">
        <f>IF(ChurnData[[#This Row],[MonthlyCharges]]&lt;=30,"1. Up to 30",IF(ChurnData[[#This Row],[MonthlyCharges]]&lt;=50,"2. 31-50",IF(ChurnData[[#This Row],[MonthlyCharges]]&lt;=70,"3. 51-70",IF(ChurnData[[#This Row],[MonthlyCharges]]&lt;=90,"4. 71-90","5. Over 90"))))</f>
        <v>4. 71-90</v>
      </c>
      <c r="T1898" t="str">
        <f>IF(AND(ChurnData[[#This Row],[Contract]]="Month-to-month",ChurnData[[#This Row],[InternetService]]="Fiber optic",ChurnData[[#This Row],[TenureMonths]]&lt;=11),"High-risk","Other")</f>
        <v>Other</v>
      </c>
      <c r="U1898" t="str">
        <f>IF(ChurnData[[#This Row],[TenureMonths]]&lt;=11,"0-11",IF(ChurnData[[#This Row],[TenureMonths]]&lt;=23,"12-23",IF(ChurnData[[#This Row],[TenureMonths]]&lt;=35,"24-35",IF(ChurnData[[#This Row],[TenureMonths]]&lt;=47,"36-47",IF(ChurnData[[#This Row],[TenureMonths]]&lt;=59,"48-59","60-72")))))</f>
        <v>24-35</v>
      </c>
      <c r="V1898">
        <f>IF(ChurnData[[#This Row],[Churn]]="Yes",1,0)</f>
        <v>0</v>
      </c>
    </row>
    <row r="1899" spans="1:22" x14ac:dyDescent="0.35">
      <c r="A1899" t="s">
        <v>1948</v>
      </c>
      <c r="B1899" t="s">
        <v>19</v>
      </c>
      <c r="C1899">
        <v>0</v>
      </c>
      <c r="D1899" t="s">
        <v>21</v>
      </c>
      <c r="E1899" t="s">
        <v>21</v>
      </c>
      <c r="F1899" t="s">
        <v>75</v>
      </c>
      <c r="G1899" s="2">
        <v>54</v>
      </c>
      <c r="H1899" t="s">
        <v>20</v>
      </c>
      <c r="I1899" t="s">
        <v>23</v>
      </c>
      <c r="J1899" t="s">
        <v>20</v>
      </c>
      <c r="K1899" t="s">
        <v>21</v>
      </c>
      <c r="L1899" t="s">
        <v>24</v>
      </c>
      <c r="M1899" t="s">
        <v>20</v>
      </c>
      <c r="N1899" t="s">
        <v>30</v>
      </c>
      <c r="O1899" s="1">
        <v>84.28</v>
      </c>
      <c r="P1899" s="1">
        <v>4428.87</v>
      </c>
      <c r="Q1899">
        <v>1</v>
      </c>
      <c r="R1899" t="s">
        <v>21</v>
      </c>
      <c r="S1899" t="str">
        <f>IF(ChurnData[[#This Row],[MonthlyCharges]]&lt;=30,"1. Up to 30",IF(ChurnData[[#This Row],[MonthlyCharges]]&lt;=50,"2. 31-50",IF(ChurnData[[#This Row],[MonthlyCharges]]&lt;=70,"3. 51-70",IF(ChurnData[[#This Row],[MonthlyCharges]]&lt;=90,"4. 71-90","5. Over 90"))))</f>
        <v>4. 71-90</v>
      </c>
      <c r="T1899" t="str">
        <f>IF(AND(ChurnData[[#This Row],[Contract]]="Month-to-month",ChurnData[[#This Row],[InternetService]]="Fiber optic",ChurnData[[#This Row],[TenureMonths]]&lt;=11),"High-risk","Other")</f>
        <v>Other</v>
      </c>
      <c r="U1899" t="str">
        <f>IF(ChurnData[[#This Row],[TenureMonths]]&lt;=11,"0-11",IF(ChurnData[[#This Row],[TenureMonths]]&lt;=23,"12-23",IF(ChurnData[[#This Row],[TenureMonths]]&lt;=35,"24-35",IF(ChurnData[[#This Row],[TenureMonths]]&lt;=47,"36-47",IF(ChurnData[[#This Row],[TenureMonths]]&lt;=59,"48-59","60-72")))))</f>
        <v>48-59</v>
      </c>
      <c r="V1899">
        <f>IF(ChurnData[[#This Row],[Churn]]="Yes",1,0)</f>
        <v>0</v>
      </c>
    </row>
    <row r="1900" spans="1:22" x14ac:dyDescent="0.35">
      <c r="A1900" t="s">
        <v>1949</v>
      </c>
      <c r="B1900" t="s">
        <v>36</v>
      </c>
      <c r="C1900">
        <v>1</v>
      </c>
      <c r="D1900" t="s">
        <v>20</v>
      </c>
      <c r="E1900" t="s">
        <v>21</v>
      </c>
      <c r="F1900" t="s">
        <v>22</v>
      </c>
      <c r="G1900" s="2">
        <v>24</v>
      </c>
      <c r="H1900" t="s">
        <v>20</v>
      </c>
      <c r="I1900" t="s">
        <v>32</v>
      </c>
      <c r="J1900" t="s">
        <v>20</v>
      </c>
      <c r="K1900" t="s">
        <v>21</v>
      </c>
      <c r="L1900" t="s">
        <v>33</v>
      </c>
      <c r="M1900" t="s">
        <v>21</v>
      </c>
      <c r="N1900" t="s">
        <v>25</v>
      </c>
      <c r="O1900" s="1">
        <v>67.44</v>
      </c>
      <c r="P1900" s="1">
        <v>1579.82</v>
      </c>
      <c r="Q1900">
        <v>3</v>
      </c>
      <c r="R1900" t="s">
        <v>21</v>
      </c>
      <c r="S1900" t="str">
        <f>IF(ChurnData[[#This Row],[MonthlyCharges]]&lt;=30,"1. Up to 30",IF(ChurnData[[#This Row],[MonthlyCharges]]&lt;=50,"2. 31-50",IF(ChurnData[[#This Row],[MonthlyCharges]]&lt;=70,"3. 51-70",IF(ChurnData[[#This Row],[MonthlyCharges]]&lt;=90,"4. 71-90","5. Over 90"))))</f>
        <v>3. 51-70</v>
      </c>
      <c r="T1900" t="str">
        <f>IF(AND(ChurnData[[#This Row],[Contract]]="Month-to-month",ChurnData[[#This Row],[InternetService]]="Fiber optic",ChurnData[[#This Row],[TenureMonths]]&lt;=11),"High-risk","Other")</f>
        <v>Other</v>
      </c>
      <c r="U1900" t="str">
        <f>IF(ChurnData[[#This Row],[TenureMonths]]&lt;=11,"0-11",IF(ChurnData[[#This Row],[TenureMonths]]&lt;=23,"12-23",IF(ChurnData[[#This Row],[TenureMonths]]&lt;=35,"24-35",IF(ChurnData[[#This Row],[TenureMonths]]&lt;=47,"36-47",IF(ChurnData[[#This Row],[TenureMonths]]&lt;=59,"48-59","60-72")))))</f>
        <v>24-35</v>
      </c>
      <c r="V1900">
        <f>IF(ChurnData[[#This Row],[Churn]]="Yes",1,0)</f>
        <v>0</v>
      </c>
    </row>
    <row r="1901" spans="1:22" x14ac:dyDescent="0.35">
      <c r="A1901" t="s">
        <v>1950</v>
      </c>
      <c r="B1901" t="s">
        <v>19</v>
      </c>
      <c r="C1901">
        <v>0</v>
      </c>
      <c r="D1901" t="s">
        <v>21</v>
      </c>
      <c r="E1901" t="s">
        <v>21</v>
      </c>
      <c r="F1901" t="s">
        <v>41</v>
      </c>
      <c r="G1901" s="2">
        <v>7</v>
      </c>
      <c r="H1901" t="s">
        <v>20</v>
      </c>
      <c r="I1901" t="s">
        <v>23</v>
      </c>
      <c r="J1901" t="s">
        <v>21</v>
      </c>
      <c r="K1901" t="s">
        <v>20</v>
      </c>
      <c r="L1901" t="s">
        <v>33</v>
      </c>
      <c r="M1901" t="s">
        <v>21</v>
      </c>
      <c r="N1901" t="s">
        <v>34</v>
      </c>
      <c r="O1901" s="1">
        <v>86.89</v>
      </c>
      <c r="P1901" s="1">
        <v>595.38</v>
      </c>
      <c r="Q1901">
        <v>0</v>
      </c>
      <c r="R1901" t="s">
        <v>21</v>
      </c>
      <c r="S1901" t="str">
        <f>IF(ChurnData[[#This Row],[MonthlyCharges]]&lt;=30,"1. Up to 30",IF(ChurnData[[#This Row],[MonthlyCharges]]&lt;=50,"2. 31-50",IF(ChurnData[[#This Row],[MonthlyCharges]]&lt;=70,"3. 51-70",IF(ChurnData[[#This Row],[MonthlyCharges]]&lt;=90,"4. 71-90","5. Over 90"))))</f>
        <v>4. 71-90</v>
      </c>
      <c r="T1901" t="str">
        <f>IF(AND(ChurnData[[#This Row],[Contract]]="Month-to-month",ChurnData[[#This Row],[InternetService]]="Fiber optic",ChurnData[[#This Row],[TenureMonths]]&lt;=11),"High-risk","Other")</f>
        <v>High-risk</v>
      </c>
      <c r="U1901" t="str">
        <f>IF(ChurnData[[#This Row],[TenureMonths]]&lt;=11,"0-11",IF(ChurnData[[#This Row],[TenureMonths]]&lt;=23,"12-23",IF(ChurnData[[#This Row],[TenureMonths]]&lt;=35,"24-35",IF(ChurnData[[#This Row],[TenureMonths]]&lt;=47,"36-47",IF(ChurnData[[#This Row],[TenureMonths]]&lt;=59,"48-59","60-72")))))</f>
        <v>0-11</v>
      </c>
      <c r="V1901">
        <f>IF(ChurnData[[#This Row],[Churn]]="Yes",1,0)</f>
        <v>0</v>
      </c>
    </row>
    <row r="1902" spans="1:22" x14ac:dyDescent="0.35">
      <c r="A1902" t="s">
        <v>1951</v>
      </c>
      <c r="B1902" t="s">
        <v>19</v>
      </c>
      <c r="C1902">
        <v>1</v>
      </c>
      <c r="D1902" t="s">
        <v>20</v>
      </c>
      <c r="E1902" t="s">
        <v>21</v>
      </c>
      <c r="F1902" t="s">
        <v>56</v>
      </c>
      <c r="G1902" s="2">
        <v>9</v>
      </c>
      <c r="H1902" t="s">
        <v>20</v>
      </c>
      <c r="I1902" t="s">
        <v>23</v>
      </c>
      <c r="J1902" t="s">
        <v>21</v>
      </c>
      <c r="K1902" t="s">
        <v>21</v>
      </c>
      <c r="L1902" t="s">
        <v>33</v>
      </c>
      <c r="M1902" t="s">
        <v>21</v>
      </c>
      <c r="N1902" t="s">
        <v>25</v>
      </c>
      <c r="O1902" s="1">
        <v>94.44</v>
      </c>
      <c r="P1902" s="1">
        <v>868.52</v>
      </c>
      <c r="Q1902">
        <v>2</v>
      </c>
      <c r="R1902" t="s">
        <v>20</v>
      </c>
      <c r="S1902" t="str">
        <f>IF(ChurnData[[#This Row],[MonthlyCharges]]&lt;=30,"1. Up to 30",IF(ChurnData[[#This Row],[MonthlyCharges]]&lt;=50,"2. 31-50",IF(ChurnData[[#This Row],[MonthlyCharges]]&lt;=70,"3. 51-70",IF(ChurnData[[#This Row],[MonthlyCharges]]&lt;=90,"4. 71-90","5. Over 90"))))</f>
        <v>5. Over 90</v>
      </c>
      <c r="T1902" t="str">
        <f>IF(AND(ChurnData[[#This Row],[Contract]]="Month-to-month",ChurnData[[#This Row],[InternetService]]="Fiber optic",ChurnData[[#This Row],[TenureMonths]]&lt;=11),"High-risk","Other")</f>
        <v>High-risk</v>
      </c>
      <c r="U1902" t="str">
        <f>IF(ChurnData[[#This Row],[TenureMonths]]&lt;=11,"0-11",IF(ChurnData[[#This Row],[TenureMonths]]&lt;=23,"12-23",IF(ChurnData[[#This Row],[TenureMonths]]&lt;=35,"24-35",IF(ChurnData[[#This Row],[TenureMonths]]&lt;=47,"36-47",IF(ChurnData[[#This Row],[TenureMonths]]&lt;=59,"48-59","60-72")))))</f>
        <v>0-11</v>
      </c>
      <c r="V1902">
        <f>IF(ChurnData[[#This Row],[Churn]]="Yes",1,0)</f>
        <v>1</v>
      </c>
    </row>
    <row r="1903" spans="1:22" x14ac:dyDescent="0.35">
      <c r="A1903" t="s">
        <v>1952</v>
      </c>
      <c r="B1903" t="s">
        <v>36</v>
      </c>
      <c r="C1903">
        <v>0</v>
      </c>
      <c r="D1903" t="s">
        <v>21</v>
      </c>
      <c r="E1903" t="s">
        <v>21</v>
      </c>
      <c r="F1903" t="s">
        <v>45</v>
      </c>
      <c r="G1903" s="2">
        <v>6</v>
      </c>
      <c r="H1903" t="s">
        <v>20</v>
      </c>
      <c r="I1903" t="s">
        <v>23</v>
      </c>
      <c r="J1903" t="s">
        <v>20</v>
      </c>
      <c r="K1903" t="s">
        <v>20</v>
      </c>
      <c r="L1903" t="s">
        <v>33</v>
      </c>
      <c r="M1903" t="s">
        <v>21</v>
      </c>
      <c r="N1903" t="s">
        <v>30</v>
      </c>
      <c r="O1903" s="1">
        <v>101.14</v>
      </c>
      <c r="P1903" s="1">
        <v>599.91999999999996</v>
      </c>
      <c r="Q1903">
        <v>1</v>
      </c>
      <c r="R1903" t="s">
        <v>20</v>
      </c>
      <c r="S1903" t="str">
        <f>IF(ChurnData[[#This Row],[MonthlyCharges]]&lt;=30,"1. Up to 30",IF(ChurnData[[#This Row],[MonthlyCharges]]&lt;=50,"2. 31-50",IF(ChurnData[[#This Row],[MonthlyCharges]]&lt;=70,"3. 51-70",IF(ChurnData[[#This Row],[MonthlyCharges]]&lt;=90,"4. 71-90","5. Over 90"))))</f>
        <v>5. Over 90</v>
      </c>
      <c r="T1903" t="str">
        <f>IF(AND(ChurnData[[#This Row],[Contract]]="Month-to-month",ChurnData[[#This Row],[InternetService]]="Fiber optic",ChurnData[[#This Row],[TenureMonths]]&lt;=11),"High-risk","Other")</f>
        <v>High-risk</v>
      </c>
      <c r="U1903" t="str">
        <f>IF(ChurnData[[#This Row],[TenureMonths]]&lt;=11,"0-11",IF(ChurnData[[#This Row],[TenureMonths]]&lt;=23,"12-23",IF(ChurnData[[#This Row],[TenureMonths]]&lt;=35,"24-35",IF(ChurnData[[#This Row],[TenureMonths]]&lt;=47,"36-47",IF(ChurnData[[#This Row],[TenureMonths]]&lt;=59,"48-59","60-72")))))</f>
        <v>0-11</v>
      </c>
      <c r="V1903">
        <f>IF(ChurnData[[#This Row],[Churn]]="Yes",1,0)</f>
        <v>1</v>
      </c>
    </row>
    <row r="1904" spans="1:22" x14ac:dyDescent="0.35">
      <c r="A1904" t="s">
        <v>1953</v>
      </c>
      <c r="B1904" t="s">
        <v>36</v>
      </c>
      <c r="C1904">
        <v>0</v>
      </c>
      <c r="D1904" t="s">
        <v>20</v>
      </c>
      <c r="E1904" t="s">
        <v>21</v>
      </c>
      <c r="F1904" t="s">
        <v>65</v>
      </c>
      <c r="G1904" s="2">
        <v>65</v>
      </c>
      <c r="H1904" t="s">
        <v>20</v>
      </c>
      <c r="I1904" t="s">
        <v>23</v>
      </c>
      <c r="J1904" t="s">
        <v>21</v>
      </c>
      <c r="K1904" t="s">
        <v>21</v>
      </c>
      <c r="L1904" t="s">
        <v>24</v>
      </c>
      <c r="M1904" t="s">
        <v>21</v>
      </c>
      <c r="N1904" t="s">
        <v>34</v>
      </c>
      <c r="O1904" s="1">
        <v>94.35</v>
      </c>
      <c r="P1904" s="1">
        <v>6064.13</v>
      </c>
      <c r="Q1904">
        <v>1</v>
      </c>
      <c r="R1904" t="s">
        <v>21</v>
      </c>
      <c r="S1904" t="str">
        <f>IF(ChurnData[[#This Row],[MonthlyCharges]]&lt;=30,"1. Up to 30",IF(ChurnData[[#This Row],[MonthlyCharges]]&lt;=50,"2. 31-50",IF(ChurnData[[#This Row],[MonthlyCharges]]&lt;=70,"3. 51-70",IF(ChurnData[[#This Row],[MonthlyCharges]]&lt;=90,"4. 71-90","5. Over 90"))))</f>
        <v>5. Over 90</v>
      </c>
      <c r="T1904" t="str">
        <f>IF(AND(ChurnData[[#This Row],[Contract]]="Month-to-month",ChurnData[[#This Row],[InternetService]]="Fiber optic",ChurnData[[#This Row],[TenureMonths]]&lt;=11),"High-risk","Other")</f>
        <v>Other</v>
      </c>
      <c r="U1904" t="str">
        <f>IF(ChurnData[[#This Row],[TenureMonths]]&lt;=11,"0-11",IF(ChurnData[[#This Row],[TenureMonths]]&lt;=23,"12-23",IF(ChurnData[[#This Row],[TenureMonths]]&lt;=35,"24-35",IF(ChurnData[[#This Row],[TenureMonths]]&lt;=47,"36-47",IF(ChurnData[[#This Row],[TenureMonths]]&lt;=59,"48-59","60-72")))))</f>
        <v>60-72</v>
      </c>
      <c r="V1904">
        <f>IF(ChurnData[[#This Row],[Churn]]="Yes",1,0)</f>
        <v>0</v>
      </c>
    </row>
    <row r="1905" spans="1:22" x14ac:dyDescent="0.35">
      <c r="A1905" t="s">
        <v>1954</v>
      </c>
      <c r="B1905" t="s">
        <v>36</v>
      </c>
      <c r="C1905">
        <v>0</v>
      </c>
      <c r="D1905" t="s">
        <v>20</v>
      </c>
      <c r="E1905" t="s">
        <v>21</v>
      </c>
      <c r="F1905" t="s">
        <v>37</v>
      </c>
      <c r="G1905" s="2">
        <v>72</v>
      </c>
      <c r="H1905" t="s">
        <v>20</v>
      </c>
      <c r="I1905" t="s">
        <v>23</v>
      </c>
      <c r="J1905" t="s">
        <v>21</v>
      </c>
      <c r="K1905" t="s">
        <v>21</v>
      </c>
      <c r="L1905" t="s">
        <v>24</v>
      </c>
      <c r="M1905" t="s">
        <v>20</v>
      </c>
      <c r="N1905" t="s">
        <v>34</v>
      </c>
      <c r="O1905" s="1">
        <v>79.62</v>
      </c>
      <c r="P1905" s="1">
        <v>5880.5</v>
      </c>
      <c r="Q1905">
        <v>2</v>
      </c>
      <c r="R1905" t="s">
        <v>21</v>
      </c>
      <c r="S1905" t="str">
        <f>IF(ChurnData[[#This Row],[MonthlyCharges]]&lt;=30,"1. Up to 30",IF(ChurnData[[#This Row],[MonthlyCharges]]&lt;=50,"2. 31-50",IF(ChurnData[[#This Row],[MonthlyCharges]]&lt;=70,"3. 51-70",IF(ChurnData[[#This Row],[MonthlyCharges]]&lt;=90,"4. 71-90","5. Over 90"))))</f>
        <v>4. 71-90</v>
      </c>
      <c r="T1905" t="str">
        <f>IF(AND(ChurnData[[#This Row],[Contract]]="Month-to-month",ChurnData[[#This Row],[InternetService]]="Fiber optic",ChurnData[[#This Row],[TenureMonths]]&lt;=11),"High-risk","Other")</f>
        <v>Other</v>
      </c>
      <c r="U1905" t="str">
        <f>IF(ChurnData[[#This Row],[TenureMonths]]&lt;=11,"0-11",IF(ChurnData[[#This Row],[TenureMonths]]&lt;=23,"12-23",IF(ChurnData[[#This Row],[TenureMonths]]&lt;=35,"24-35",IF(ChurnData[[#This Row],[TenureMonths]]&lt;=47,"36-47",IF(ChurnData[[#This Row],[TenureMonths]]&lt;=59,"48-59","60-72")))))</f>
        <v>60-72</v>
      </c>
      <c r="V1905">
        <f>IF(ChurnData[[#This Row],[Churn]]="Yes",1,0)</f>
        <v>0</v>
      </c>
    </row>
    <row r="1906" spans="1:22" x14ac:dyDescent="0.35">
      <c r="A1906" t="s">
        <v>1955</v>
      </c>
      <c r="B1906" t="s">
        <v>36</v>
      </c>
      <c r="C1906">
        <v>0</v>
      </c>
      <c r="D1906" t="s">
        <v>21</v>
      </c>
      <c r="E1906" t="s">
        <v>21</v>
      </c>
      <c r="F1906" t="s">
        <v>41</v>
      </c>
      <c r="G1906" s="2">
        <v>35</v>
      </c>
      <c r="H1906" t="s">
        <v>20</v>
      </c>
      <c r="I1906" t="s">
        <v>21</v>
      </c>
      <c r="J1906" t="s">
        <v>28</v>
      </c>
      <c r="K1906" t="s">
        <v>28</v>
      </c>
      <c r="L1906" t="s">
        <v>33</v>
      </c>
      <c r="M1906" t="s">
        <v>20</v>
      </c>
      <c r="N1906" t="s">
        <v>34</v>
      </c>
      <c r="O1906" s="1">
        <v>34.020000000000003</v>
      </c>
      <c r="P1906" s="1">
        <v>1190.57</v>
      </c>
      <c r="Q1906">
        <v>0</v>
      </c>
      <c r="R1906" t="s">
        <v>21</v>
      </c>
      <c r="S1906" t="str">
        <f>IF(ChurnData[[#This Row],[MonthlyCharges]]&lt;=30,"1. Up to 30",IF(ChurnData[[#This Row],[MonthlyCharges]]&lt;=50,"2. 31-50",IF(ChurnData[[#This Row],[MonthlyCharges]]&lt;=70,"3. 51-70",IF(ChurnData[[#This Row],[MonthlyCharges]]&lt;=90,"4. 71-90","5. Over 90"))))</f>
        <v>2. 31-50</v>
      </c>
      <c r="T1906" t="str">
        <f>IF(AND(ChurnData[[#This Row],[Contract]]="Month-to-month",ChurnData[[#This Row],[InternetService]]="Fiber optic",ChurnData[[#This Row],[TenureMonths]]&lt;=11),"High-risk","Other")</f>
        <v>Other</v>
      </c>
      <c r="U1906" t="str">
        <f>IF(ChurnData[[#This Row],[TenureMonths]]&lt;=11,"0-11",IF(ChurnData[[#This Row],[TenureMonths]]&lt;=23,"12-23",IF(ChurnData[[#This Row],[TenureMonths]]&lt;=35,"24-35",IF(ChurnData[[#This Row],[TenureMonths]]&lt;=47,"36-47",IF(ChurnData[[#This Row],[TenureMonths]]&lt;=59,"48-59","60-72")))))</f>
        <v>24-35</v>
      </c>
      <c r="V1906">
        <f>IF(ChurnData[[#This Row],[Churn]]="Yes",1,0)</f>
        <v>0</v>
      </c>
    </row>
    <row r="1907" spans="1:22" x14ac:dyDescent="0.35">
      <c r="A1907" t="s">
        <v>1956</v>
      </c>
      <c r="B1907" t="s">
        <v>19</v>
      </c>
      <c r="C1907">
        <v>0</v>
      </c>
      <c r="D1907" t="s">
        <v>21</v>
      </c>
      <c r="E1907" t="s">
        <v>21</v>
      </c>
      <c r="F1907" t="s">
        <v>22</v>
      </c>
      <c r="G1907" s="2">
        <v>28</v>
      </c>
      <c r="H1907" t="s">
        <v>20</v>
      </c>
      <c r="I1907" t="s">
        <v>21</v>
      </c>
      <c r="J1907" t="s">
        <v>28</v>
      </c>
      <c r="K1907" t="s">
        <v>28</v>
      </c>
      <c r="L1907" t="s">
        <v>33</v>
      </c>
      <c r="M1907" t="s">
        <v>20</v>
      </c>
      <c r="N1907" t="s">
        <v>43</v>
      </c>
      <c r="O1907" s="1">
        <v>33.83</v>
      </c>
      <c r="P1907" s="1">
        <v>955.33</v>
      </c>
      <c r="Q1907">
        <v>2</v>
      </c>
      <c r="R1907" t="s">
        <v>21</v>
      </c>
      <c r="S1907" t="str">
        <f>IF(ChurnData[[#This Row],[MonthlyCharges]]&lt;=30,"1. Up to 30",IF(ChurnData[[#This Row],[MonthlyCharges]]&lt;=50,"2. 31-50",IF(ChurnData[[#This Row],[MonthlyCharges]]&lt;=70,"3. 51-70",IF(ChurnData[[#This Row],[MonthlyCharges]]&lt;=90,"4. 71-90","5. Over 90"))))</f>
        <v>2. 31-50</v>
      </c>
      <c r="T1907" t="str">
        <f>IF(AND(ChurnData[[#This Row],[Contract]]="Month-to-month",ChurnData[[#This Row],[InternetService]]="Fiber optic",ChurnData[[#This Row],[TenureMonths]]&lt;=11),"High-risk","Other")</f>
        <v>Other</v>
      </c>
      <c r="U1907" t="str">
        <f>IF(ChurnData[[#This Row],[TenureMonths]]&lt;=11,"0-11",IF(ChurnData[[#This Row],[TenureMonths]]&lt;=23,"12-23",IF(ChurnData[[#This Row],[TenureMonths]]&lt;=35,"24-35",IF(ChurnData[[#This Row],[TenureMonths]]&lt;=47,"36-47",IF(ChurnData[[#This Row],[TenureMonths]]&lt;=59,"48-59","60-72")))))</f>
        <v>24-35</v>
      </c>
      <c r="V1907">
        <f>IF(ChurnData[[#This Row],[Churn]]="Yes",1,0)</f>
        <v>0</v>
      </c>
    </row>
    <row r="1908" spans="1:22" x14ac:dyDescent="0.35">
      <c r="A1908" t="s">
        <v>1957</v>
      </c>
      <c r="B1908" t="s">
        <v>19</v>
      </c>
      <c r="C1908">
        <v>1</v>
      </c>
      <c r="D1908" t="s">
        <v>21</v>
      </c>
      <c r="E1908" t="s">
        <v>21</v>
      </c>
      <c r="F1908" t="s">
        <v>27</v>
      </c>
      <c r="G1908" s="2">
        <v>12</v>
      </c>
      <c r="H1908" t="s">
        <v>21</v>
      </c>
      <c r="I1908" t="s">
        <v>23</v>
      </c>
      <c r="J1908" t="s">
        <v>21</v>
      </c>
      <c r="K1908" t="s">
        <v>21</v>
      </c>
      <c r="L1908" t="s">
        <v>33</v>
      </c>
      <c r="M1908" t="s">
        <v>21</v>
      </c>
      <c r="N1908" t="s">
        <v>43</v>
      </c>
      <c r="O1908" s="1">
        <v>81.34</v>
      </c>
      <c r="P1908" s="1">
        <v>946.95</v>
      </c>
      <c r="Q1908">
        <v>2</v>
      </c>
      <c r="R1908" t="s">
        <v>21</v>
      </c>
      <c r="S1908" t="str">
        <f>IF(ChurnData[[#This Row],[MonthlyCharges]]&lt;=30,"1. Up to 30",IF(ChurnData[[#This Row],[MonthlyCharges]]&lt;=50,"2. 31-50",IF(ChurnData[[#This Row],[MonthlyCharges]]&lt;=70,"3. 51-70",IF(ChurnData[[#This Row],[MonthlyCharges]]&lt;=90,"4. 71-90","5. Over 90"))))</f>
        <v>4. 71-90</v>
      </c>
      <c r="T1908" t="str">
        <f>IF(AND(ChurnData[[#This Row],[Contract]]="Month-to-month",ChurnData[[#This Row],[InternetService]]="Fiber optic",ChurnData[[#This Row],[TenureMonths]]&lt;=11),"High-risk","Other")</f>
        <v>Other</v>
      </c>
      <c r="U1908" t="str">
        <f>IF(ChurnData[[#This Row],[TenureMonths]]&lt;=11,"0-11",IF(ChurnData[[#This Row],[TenureMonths]]&lt;=23,"12-23",IF(ChurnData[[#This Row],[TenureMonths]]&lt;=35,"24-35",IF(ChurnData[[#This Row],[TenureMonths]]&lt;=47,"36-47",IF(ChurnData[[#This Row],[TenureMonths]]&lt;=59,"48-59","60-72")))))</f>
        <v>12-23</v>
      </c>
      <c r="V1908">
        <f>IF(ChurnData[[#This Row],[Churn]]="Yes",1,0)</f>
        <v>0</v>
      </c>
    </row>
    <row r="1909" spans="1:22" x14ac:dyDescent="0.35">
      <c r="A1909" t="s">
        <v>1958</v>
      </c>
      <c r="B1909" t="s">
        <v>36</v>
      </c>
      <c r="C1909">
        <v>0</v>
      </c>
      <c r="D1909" t="s">
        <v>21</v>
      </c>
      <c r="E1909" t="s">
        <v>21</v>
      </c>
      <c r="F1909" t="s">
        <v>49</v>
      </c>
      <c r="G1909" s="2">
        <v>58</v>
      </c>
      <c r="H1909" t="s">
        <v>20</v>
      </c>
      <c r="I1909" t="s">
        <v>21</v>
      </c>
      <c r="J1909" t="s">
        <v>28</v>
      </c>
      <c r="K1909" t="s">
        <v>28</v>
      </c>
      <c r="L1909" t="s">
        <v>24</v>
      </c>
      <c r="M1909" t="s">
        <v>21</v>
      </c>
      <c r="N1909" t="s">
        <v>43</v>
      </c>
      <c r="O1909" s="1">
        <v>27.63</v>
      </c>
      <c r="P1909" s="1">
        <v>1598.86</v>
      </c>
      <c r="Q1909">
        <v>0</v>
      </c>
      <c r="R1909" t="s">
        <v>21</v>
      </c>
      <c r="S1909" t="str">
        <f>IF(ChurnData[[#This Row],[MonthlyCharges]]&lt;=30,"1. Up to 30",IF(ChurnData[[#This Row],[MonthlyCharges]]&lt;=50,"2. 31-50",IF(ChurnData[[#This Row],[MonthlyCharges]]&lt;=70,"3. 51-70",IF(ChurnData[[#This Row],[MonthlyCharges]]&lt;=90,"4. 71-90","5. Over 90"))))</f>
        <v>1. Up to 30</v>
      </c>
      <c r="T1909" t="str">
        <f>IF(AND(ChurnData[[#This Row],[Contract]]="Month-to-month",ChurnData[[#This Row],[InternetService]]="Fiber optic",ChurnData[[#This Row],[TenureMonths]]&lt;=11),"High-risk","Other")</f>
        <v>Other</v>
      </c>
      <c r="U1909" t="str">
        <f>IF(ChurnData[[#This Row],[TenureMonths]]&lt;=11,"0-11",IF(ChurnData[[#This Row],[TenureMonths]]&lt;=23,"12-23",IF(ChurnData[[#This Row],[TenureMonths]]&lt;=35,"24-35",IF(ChurnData[[#This Row],[TenureMonths]]&lt;=47,"36-47",IF(ChurnData[[#This Row],[TenureMonths]]&lt;=59,"48-59","60-72")))))</f>
        <v>48-59</v>
      </c>
      <c r="V1909">
        <f>IF(ChurnData[[#This Row],[Churn]]="Yes",1,0)</f>
        <v>0</v>
      </c>
    </row>
    <row r="1910" spans="1:22" x14ac:dyDescent="0.35">
      <c r="A1910" t="s">
        <v>1959</v>
      </c>
      <c r="B1910" t="s">
        <v>36</v>
      </c>
      <c r="C1910">
        <v>0</v>
      </c>
      <c r="D1910" t="s">
        <v>21</v>
      </c>
      <c r="E1910" t="s">
        <v>21</v>
      </c>
      <c r="F1910" t="s">
        <v>39</v>
      </c>
      <c r="G1910" s="2">
        <v>11</v>
      </c>
      <c r="H1910" t="s">
        <v>20</v>
      </c>
      <c r="I1910" t="s">
        <v>23</v>
      </c>
      <c r="J1910" t="s">
        <v>21</v>
      </c>
      <c r="K1910" t="s">
        <v>20</v>
      </c>
      <c r="L1910" t="s">
        <v>29</v>
      </c>
      <c r="M1910" t="s">
        <v>20</v>
      </c>
      <c r="N1910" t="s">
        <v>34</v>
      </c>
      <c r="O1910" s="1">
        <v>78.099999999999994</v>
      </c>
      <c r="P1910" s="1">
        <v>836.82</v>
      </c>
      <c r="Q1910">
        <v>1</v>
      </c>
      <c r="R1910" t="s">
        <v>20</v>
      </c>
      <c r="S1910" t="str">
        <f>IF(ChurnData[[#This Row],[MonthlyCharges]]&lt;=30,"1. Up to 30",IF(ChurnData[[#This Row],[MonthlyCharges]]&lt;=50,"2. 31-50",IF(ChurnData[[#This Row],[MonthlyCharges]]&lt;=70,"3. 51-70",IF(ChurnData[[#This Row],[MonthlyCharges]]&lt;=90,"4. 71-90","5. Over 90"))))</f>
        <v>4. 71-90</v>
      </c>
      <c r="T1910" t="str">
        <f>IF(AND(ChurnData[[#This Row],[Contract]]="Month-to-month",ChurnData[[#This Row],[InternetService]]="Fiber optic",ChurnData[[#This Row],[TenureMonths]]&lt;=11),"High-risk","Other")</f>
        <v>Other</v>
      </c>
      <c r="U1910" t="str">
        <f>IF(ChurnData[[#This Row],[TenureMonths]]&lt;=11,"0-11",IF(ChurnData[[#This Row],[TenureMonths]]&lt;=23,"12-23",IF(ChurnData[[#This Row],[TenureMonths]]&lt;=35,"24-35",IF(ChurnData[[#This Row],[TenureMonths]]&lt;=47,"36-47",IF(ChurnData[[#This Row],[TenureMonths]]&lt;=59,"48-59","60-72")))))</f>
        <v>0-11</v>
      </c>
      <c r="V1910">
        <f>IF(ChurnData[[#This Row],[Churn]]="Yes",1,0)</f>
        <v>1</v>
      </c>
    </row>
    <row r="1911" spans="1:22" x14ac:dyDescent="0.35">
      <c r="A1911" t="s">
        <v>1960</v>
      </c>
      <c r="B1911" t="s">
        <v>36</v>
      </c>
      <c r="C1911">
        <v>0</v>
      </c>
      <c r="D1911" t="s">
        <v>20</v>
      </c>
      <c r="E1911" t="s">
        <v>21</v>
      </c>
      <c r="F1911" t="s">
        <v>22</v>
      </c>
      <c r="G1911" s="2">
        <v>13</v>
      </c>
      <c r="H1911" t="s">
        <v>20</v>
      </c>
      <c r="I1911" t="s">
        <v>23</v>
      </c>
      <c r="J1911" t="s">
        <v>21</v>
      </c>
      <c r="K1911" t="s">
        <v>21</v>
      </c>
      <c r="L1911" t="s">
        <v>33</v>
      </c>
      <c r="M1911" t="s">
        <v>20</v>
      </c>
      <c r="N1911" t="s">
        <v>43</v>
      </c>
      <c r="O1911" s="1">
        <v>82.6</v>
      </c>
      <c r="P1911" s="1">
        <v>1063.6600000000001</v>
      </c>
      <c r="Q1911">
        <v>0</v>
      </c>
      <c r="R1911" t="s">
        <v>20</v>
      </c>
      <c r="S1911" t="str">
        <f>IF(ChurnData[[#This Row],[MonthlyCharges]]&lt;=30,"1. Up to 30",IF(ChurnData[[#This Row],[MonthlyCharges]]&lt;=50,"2. 31-50",IF(ChurnData[[#This Row],[MonthlyCharges]]&lt;=70,"3. 51-70",IF(ChurnData[[#This Row],[MonthlyCharges]]&lt;=90,"4. 71-90","5. Over 90"))))</f>
        <v>4. 71-90</v>
      </c>
      <c r="T1911" t="str">
        <f>IF(AND(ChurnData[[#This Row],[Contract]]="Month-to-month",ChurnData[[#This Row],[InternetService]]="Fiber optic",ChurnData[[#This Row],[TenureMonths]]&lt;=11),"High-risk","Other")</f>
        <v>Other</v>
      </c>
      <c r="U1911" t="str">
        <f>IF(ChurnData[[#This Row],[TenureMonths]]&lt;=11,"0-11",IF(ChurnData[[#This Row],[TenureMonths]]&lt;=23,"12-23",IF(ChurnData[[#This Row],[TenureMonths]]&lt;=35,"24-35",IF(ChurnData[[#This Row],[TenureMonths]]&lt;=47,"36-47",IF(ChurnData[[#This Row],[TenureMonths]]&lt;=59,"48-59","60-72")))))</f>
        <v>12-23</v>
      </c>
      <c r="V1911">
        <f>IF(ChurnData[[#This Row],[Churn]]="Yes",1,0)</f>
        <v>1</v>
      </c>
    </row>
    <row r="1912" spans="1:22" x14ac:dyDescent="0.35">
      <c r="A1912" t="s">
        <v>1961</v>
      </c>
      <c r="B1912" t="s">
        <v>36</v>
      </c>
      <c r="C1912">
        <v>0</v>
      </c>
      <c r="D1912" t="s">
        <v>21</v>
      </c>
      <c r="E1912" t="s">
        <v>21</v>
      </c>
      <c r="F1912" t="s">
        <v>56</v>
      </c>
      <c r="G1912" s="2">
        <v>42</v>
      </c>
      <c r="H1912" t="s">
        <v>20</v>
      </c>
      <c r="I1912" t="s">
        <v>23</v>
      </c>
      <c r="J1912" t="s">
        <v>21</v>
      </c>
      <c r="K1912" t="s">
        <v>21</v>
      </c>
      <c r="L1912" t="s">
        <v>33</v>
      </c>
      <c r="M1912" t="s">
        <v>20</v>
      </c>
      <c r="N1912" t="s">
        <v>30</v>
      </c>
      <c r="O1912" s="1">
        <v>79.03</v>
      </c>
      <c r="P1912" s="1">
        <v>3415.29</v>
      </c>
      <c r="Q1912">
        <v>5</v>
      </c>
      <c r="R1912" t="s">
        <v>21</v>
      </c>
      <c r="S1912" t="str">
        <f>IF(ChurnData[[#This Row],[MonthlyCharges]]&lt;=30,"1. Up to 30",IF(ChurnData[[#This Row],[MonthlyCharges]]&lt;=50,"2. 31-50",IF(ChurnData[[#This Row],[MonthlyCharges]]&lt;=70,"3. 51-70",IF(ChurnData[[#This Row],[MonthlyCharges]]&lt;=90,"4. 71-90","5. Over 90"))))</f>
        <v>4. 71-90</v>
      </c>
      <c r="T1912" t="str">
        <f>IF(AND(ChurnData[[#This Row],[Contract]]="Month-to-month",ChurnData[[#This Row],[InternetService]]="Fiber optic",ChurnData[[#This Row],[TenureMonths]]&lt;=11),"High-risk","Other")</f>
        <v>Other</v>
      </c>
      <c r="U1912" t="str">
        <f>IF(ChurnData[[#This Row],[TenureMonths]]&lt;=11,"0-11",IF(ChurnData[[#This Row],[TenureMonths]]&lt;=23,"12-23",IF(ChurnData[[#This Row],[TenureMonths]]&lt;=35,"24-35",IF(ChurnData[[#This Row],[TenureMonths]]&lt;=47,"36-47",IF(ChurnData[[#This Row],[TenureMonths]]&lt;=59,"48-59","60-72")))))</f>
        <v>36-47</v>
      </c>
      <c r="V1912">
        <f>IF(ChurnData[[#This Row],[Churn]]="Yes",1,0)</f>
        <v>0</v>
      </c>
    </row>
    <row r="1913" spans="1:22" x14ac:dyDescent="0.35">
      <c r="A1913" t="s">
        <v>1962</v>
      </c>
      <c r="B1913" t="s">
        <v>36</v>
      </c>
      <c r="C1913">
        <v>0</v>
      </c>
      <c r="D1913" t="s">
        <v>21</v>
      </c>
      <c r="E1913" t="s">
        <v>21</v>
      </c>
      <c r="F1913" t="s">
        <v>41</v>
      </c>
      <c r="G1913" s="2">
        <v>53</v>
      </c>
      <c r="H1913" t="s">
        <v>20</v>
      </c>
      <c r="I1913" t="s">
        <v>32</v>
      </c>
      <c r="J1913" t="s">
        <v>21</v>
      </c>
      <c r="K1913" t="s">
        <v>21</v>
      </c>
      <c r="L1913" t="s">
        <v>24</v>
      </c>
      <c r="M1913" t="s">
        <v>21</v>
      </c>
      <c r="N1913" t="s">
        <v>43</v>
      </c>
      <c r="O1913" s="1">
        <v>57.23</v>
      </c>
      <c r="P1913" s="1">
        <v>3040.25</v>
      </c>
      <c r="Q1913">
        <v>2</v>
      </c>
      <c r="R1913" t="s">
        <v>21</v>
      </c>
      <c r="S1913" t="str">
        <f>IF(ChurnData[[#This Row],[MonthlyCharges]]&lt;=30,"1. Up to 30",IF(ChurnData[[#This Row],[MonthlyCharges]]&lt;=50,"2. 31-50",IF(ChurnData[[#This Row],[MonthlyCharges]]&lt;=70,"3. 51-70",IF(ChurnData[[#This Row],[MonthlyCharges]]&lt;=90,"4. 71-90","5. Over 90"))))</f>
        <v>3. 51-70</v>
      </c>
      <c r="T1913" t="str">
        <f>IF(AND(ChurnData[[#This Row],[Contract]]="Month-to-month",ChurnData[[#This Row],[InternetService]]="Fiber optic",ChurnData[[#This Row],[TenureMonths]]&lt;=11),"High-risk","Other")</f>
        <v>Other</v>
      </c>
      <c r="U1913" t="str">
        <f>IF(ChurnData[[#This Row],[TenureMonths]]&lt;=11,"0-11",IF(ChurnData[[#This Row],[TenureMonths]]&lt;=23,"12-23",IF(ChurnData[[#This Row],[TenureMonths]]&lt;=35,"24-35",IF(ChurnData[[#This Row],[TenureMonths]]&lt;=47,"36-47",IF(ChurnData[[#This Row],[TenureMonths]]&lt;=59,"48-59","60-72")))))</f>
        <v>48-59</v>
      </c>
      <c r="V1913">
        <f>IF(ChurnData[[#This Row],[Churn]]="Yes",1,0)</f>
        <v>0</v>
      </c>
    </row>
    <row r="1914" spans="1:22" x14ac:dyDescent="0.35">
      <c r="A1914" t="s">
        <v>1963</v>
      </c>
      <c r="B1914" t="s">
        <v>19</v>
      </c>
      <c r="C1914">
        <v>0</v>
      </c>
      <c r="D1914" t="s">
        <v>20</v>
      </c>
      <c r="E1914" t="s">
        <v>21</v>
      </c>
      <c r="F1914" t="s">
        <v>65</v>
      </c>
      <c r="G1914" s="2">
        <v>26</v>
      </c>
      <c r="H1914" t="s">
        <v>20</v>
      </c>
      <c r="I1914" t="s">
        <v>32</v>
      </c>
      <c r="J1914" t="s">
        <v>21</v>
      </c>
      <c r="K1914" t="s">
        <v>21</v>
      </c>
      <c r="L1914" t="s">
        <v>29</v>
      </c>
      <c r="M1914" t="s">
        <v>21</v>
      </c>
      <c r="N1914" t="s">
        <v>34</v>
      </c>
      <c r="O1914" s="1">
        <v>47.4</v>
      </c>
      <c r="P1914" s="1">
        <v>1264.8399999999999</v>
      </c>
      <c r="Q1914">
        <v>2</v>
      </c>
      <c r="R1914" t="s">
        <v>21</v>
      </c>
      <c r="S1914" t="str">
        <f>IF(ChurnData[[#This Row],[MonthlyCharges]]&lt;=30,"1. Up to 30",IF(ChurnData[[#This Row],[MonthlyCharges]]&lt;=50,"2. 31-50",IF(ChurnData[[#This Row],[MonthlyCharges]]&lt;=70,"3. 51-70",IF(ChurnData[[#This Row],[MonthlyCharges]]&lt;=90,"4. 71-90","5. Over 90"))))</f>
        <v>2. 31-50</v>
      </c>
      <c r="T1914" t="str">
        <f>IF(AND(ChurnData[[#This Row],[Contract]]="Month-to-month",ChurnData[[#This Row],[InternetService]]="Fiber optic",ChurnData[[#This Row],[TenureMonths]]&lt;=11),"High-risk","Other")</f>
        <v>Other</v>
      </c>
      <c r="U1914" t="str">
        <f>IF(ChurnData[[#This Row],[TenureMonths]]&lt;=11,"0-11",IF(ChurnData[[#This Row],[TenureMonths]]&lt;=23,"12-23",IF(ChurnData[[#This Row],[TenureMonths]]&lt;=35,"24-35",IF(ChurnData[[#This Row],[TenureMonths]]&lt;=47,"36-47",IF(ChurnData[[#This Row],[TenureMonths]]&lt;=59,"48-59","60-72")))))</f>
        <v>24-35</v>
      </c>
      <c r="V1914">
        <f>IF(ChurnData[[#This Row],[Churn]]="Yes",1,0)</f>
        <v>0</v>
      </c>
    </row>
    <row r="1915" spans="1:22" x14ac:dyDescent="0.35">
      <c r="A1915" t="s">
        <v>1964</v>
      </c>
      <c r="B1915" t="s">
        <v>19</v>
      </c>
      <c r="C1915">
        <v>0</v>
      </c>
      <c r="D1915" t="s">
        <v>21</v>
      </c>
      <c r="E1915" t="s">
        <v>21</v>
      </c>
      <c r="F1915" t="s">
        <v>47</v>
      </c>
      <c r="G1915" s="2">
        <v>21</v>
      </c>
      <c r="H1915" t="s">
        <v>20</v>
      </c>
      <c r="I1915" t="s">
        <v>21</v>
      </c>
      <c r="J1915" t="s">
        <v>28</v>
      </c>
      <c r="K1915" t="s">
        <v>28</v>
      </c>
      <c r="L1915" t="s">
        <v>33</v>
      </c>
      <c r="M1915" t="s">
        <v>20</v>
      </c>
      <c r="N1915" t="s">
        <v>30</v>
      </c>
      <c r="O1915" s="1">
        <v>27.78</v>
      </c>
      <c r="P1915" s="1">
        <v>584.73</v>
      </c>
      <c r="Q1915">
        <v>5</v>
      </c>
      <c r="R1915" t="s">
        <v>20</v>
      </c>
      <c r="S1915" t="str">
        <f>IF(ChurnData[[#This Row],[MonthlyCharges]]&lt;=30,"1. Up to 30",IF(ChurnData[[#This Row],[MonthlyCharges]]&lt;=50,"2. 31-50",IF(ChurnData[[#This Row],[MonthlyCharges]]&lt;=70,"3. 51-70",IF(ChurnData[[#This Row],[MonthlyCharges]]&lt;=90,"4. 71-90","5. Over 90"))))</f>
        <v>1. Up to 30</v>
      </c>
      <c r="T1915" t="str">
        <f>IF(AND(ChurnData[[#This Row],[Contract]]="Month-to-month",ChurnData[[#This Row],[InternetService]]="Fiber optic",ChurnData[[#This Row],[TenureMonths]]&lt;=11),"High-risk","Other")</f>
        <v>Other</v>
      </c>
      <c r="U1915" t="str">
        <f>IF(ChurnData[[#This Row],[TenureMonths]]&lt;=11,"0-11",IF(ChurnData[[#This Row],[TenureMonths]]&lt;=23,"12-23",IF(ChurnData[[#This Row],[TenureMonths]]&lt;=35,"24-35",IF(ChurnData[[#This Row],[TenureMonths]]&lt;=47,"36-47",IF(ChurnData[[#This Row],[TenureMonths]]&lt;=59,"48-59","60-72")))))</f>
        <v>12-23</v>
      </c>
      <c r="V1915">
        <f>IF(ChurnData[[#This Row],[Churn]]="Yes",1,0)</f>
        <v>1</v>
      </c>
    </row>
    <row r="1916" spans="1:22" x14ac:dyDescent="0.35">
      <c r="A1916" t="s">
        <v>1965</v>
      </c>
      <c r="B1916" t="s">
        <v>19</v>
      </c>
      <c r="C1916">
        <v>0</v>
      </c>
      <c r="D1916" t="s">
        <v>20</v>
      </c>
      <c r="E1916" t="s">
        <v>20</v>
      </c>
      <c r="F1916" t="s">
        <v>56</v>
      </c>
      <c r="G1916" s="2">
        <v>39</v>
      </c>
      <c r="H1916" t="s">
        <v>20</v>
      </c>
      <c r="I1916" t="s">
        <v>23</v>
      </c>
      <c r="J1916" t="s">
        <v>20</v>
      </c>
      <c r="K1916" t="s">
        <v>21</v>
      </c>
      <c r="L1916" t="s">
        <v>24</v>
      </c>
      <c r="M1916" t="s">
        <v>21</v>
      </c>
      <c r="N1916" t="s">
        <v>43</v>
      </c>
      <c r="O1916" s="1">
        <v>74.260000000000005</v>
      </c>
      <c r="P1916" s="1">
        <v>2948.34</v>
      </c>
      <c r="Q1916">
        <v>2</v>
      </c>
      <c r="R1916" t="s">
        <v>21</v>
      </c>
      <c r="S1916" t="str">
        <f>IF(ChurnData[[#This Row],[MonthlyCharges]]&lt;=30,"1. Up to 30",IF(ChurnData[[#This Row],[MonthlyCharges]]&lt;=50,"2. 31-50",IF(ChurnData[[#This Row],[MonthlyCharges]]&lt;=70,"3. 51-70",IF(ChurnData[[#This Row],[MonthlyCharges]]&lt;=90,"4. 71-90","5. Over 90"))))</f>
        <v>4. 71-90</v>
      </c>
      <c r="T1916" t="str">
        <f>IF(AND(ChurnData[[#This Row],[Contract]]="Month-to-month",ChurnData[[#This Row],[InternetService]]="Fiber optic",ChurnData[[#This Row],[TenureMonths]]&lt;=11),"High-risk","Other")</f>
        <v>Other</v>
      </c>
      <c r="U1916" t="str">
        <f>IF(ChurnData[[#This Row],[TenureMonths]]&lt;=11,"0-11",IF(ChurnData[[#This Row],[TenureMonths]]&lt;=23,"12-23",IF(ChurnData[[#This Row],[TenureMonths]]&lt;=35,"24-35",IF(ChurnData[[#This Row],[TenureMonths]]&lt;=47,"36-47",IF(ChurnData[[#This Row],[TenureMonths]]&lt;=59,"48-59","60-72")))))</f>
        <v>36-47</v>
      </c>
      <c r="V1916">
        <f>IF(ChurnData[[#This Row],[Churn]]="Yes",1,0)</f>
        <v>0</v>
      </c>
    </row>
    <row r="1917" spans="1:22" x14ac:dyDescent="0.35">
      <c r="A1917" t="s">
        <v>1966</v>
      </c>
      <c r="B1917" t="s">
        <v>36</v>
      </c>
      <c r="C1917">
        <v>0</v>
      </c>
      <c r="D1917" t="s">
        <v>20</v>
      </c>
      <c r="E1917" t="s">
        <v>21</v>
      </c>
      <c r="F1917" t="s">
        <v>56</v>
      </c>
      <c r="G1917" s="2">
        <v>54</v>
      </c>
      <c r="H1917" t="s">
        <v>20</v>
      </c>
      <c r="I1917" t="s">
        <v>23</v>
      </c>
      <c r="J1917" t="s">
        <v>20</v>
      </c>
      <c r="K1917" t="s">
        <v>20</v>
      </c>
      <c r="L1917" t="s">
        <v>24</v>
      </c>
      <c r="M1917" t="s">
        <v>21</v>
      </c>
      <c r="N1917" t="s">
        <v>25</v>
      </c>
      <c r="O1917" s="1">
        <v>106.61</v>
      </c>
      <c r="P1917" s="1">
        <v>5818.83</v>
      </c>
      <c r="Q1917">
        <v>2</v>
      </c>
      <c r="R1917" t="s">
        <v>21</v>
      </c>
      <c r="S1917" t="str">
        <f>IF(ChurnData[[#This Row],[MonthlyCharges]]&lt;=30,"1. Up to 30",IF(ChurnData[[#This Row],[MonthlyCharges]]&lt;=50,"2. 31-50",IF(ChurnData[[#This Row],[MonthlyCharges]]&lt;=70,"3. 51-70",IF(ChurnData[[#This Row],[MonthlyCharges]]&lt;=90,"4. 71-90","5. Over 90"))))</f>
        <v>5. Over 90</v>
      </c>
      <c r="T1917" t="str">
        <f>IF(AND(ChurnData[[#This Row],[Contract]]="Month-to-month",ChurnData[[#This Row],[InternetService]]="Fiber optic",ChurnData[[#This Row],[TenureMonths]]&lt;=11),"High-risk","Other")</f>
        <v>Other</v>
      </c>
      <c r="U1917" t="str">
        <f>IF(ChurnData[[#This Row],[TenureMonths]]&lt;=11,"0-11",IF(ChurnData[[#This Row],[TenureMonths]]&lt;=23,"12-23",IF(ChurnData[[#This Row],[TenureMonths]]&lt;=35,"24-35",IF(ChurnData[[#This Row],[TenureMonths]]&lt;=47,"36-47",IF(ChurnData[[#This Row],[TenureMonths]]&lt;=59,"48-59","60-72")))))</f>
        <v>48-59</v>
      </c>
      <c r="V1917">
        <f>IF(ChurnData[[#This Row],[Churn]]="Yes",1,0)</f>
        <v>0</v>
      </c>
    </row>
    <row r="1918" spans="1:22" x14ac:dyDescent="0.35">
      <c r="A1918" t="s">
        <v>1967</v>
      </c>
      <c r="B1918" t="s">
        <v>36</v>
      </c>
      <c r="C1918">
        <v>1</v>
      </c>
      <c r="D1918" t="s">
        <v>21</v>
      </c>
      <c r="E1918" t="s">
        <v>21</v>
      </c>
      <c r="F1918" t="s">
        <v>65</v>
      </c>
      <c r="G1918" s="2">
        <v>13</v>
      </c>
      <c r="H1918" t="s">
        <v>20</v>
      </c>
      <c r="I1918" t="s">
        <v>32</v>
      </c>
      <c r="J1918" t="s">
        <v>21</v>
      </c>
      <c r="K1918" t="s">
        <v>21</v>
      </c>
      <c r="L1918" t="s">
        <v>33</v>
      </c>
      <c r="M1918" t="s">
        <v>20</v>
      </c>
      <c r="N1918" t="s">
        <v>34</v>
      </c>
      <c r="O1918" s="1">
        <v>52.48</v>
      </c>
      <c r="P1918" s="1">
        <v>663.21</v>
      </c>
      <c r="Q1918">
        <v>2</v>
      </c>
      <c r="R1918" t="s">
        <v>20</v>
      </c>
      <c r="S1918" t="str">
        <f>IF(ChurnData[[#This Row],[MonthlyCharges]]&lt;=30,"1. Up to 30",IF(ChurnData[[#This Row],[MonthlyCharges]]&lt;=50,"2. 31-50",IF(ChurnData[[#This Row],[MonthlyCharges]]&lt;=70,"3. 51-70",IF(ChurnData[[#This Row],[MonthlyCharges]]&lt;=90,"4. 71-90","5. Over 90"))))</f>
        <v>3. 51-70</v>
      </c>
      <c r="T1918" t="str">
        <f>IF(AND(ChurnData[[#This Row],[Contract]]="Month-to-month",ChurnData[[#This Row],[InternetService]]="Fiber optic",ChurnData[[#This Row],[TenureMonths]]&lt;=11),"High-risk","Other")</f>
        <v>Other</v>
      </c>
      <c r="U1918" t="str">
        <f>IF(ChurnData[[#This Row],[TenureMonths]]&lt;=11,"0-11",IF(ChurnData[[#This Row],[TenureMonths]]&lt;=23,"12-23",IF(ChurnData[[#This Row],[TenureMonths]]&lt;=35,"24-35",IF(ChurnData[[#This Row],[TenureMonths]]&lt;=47,"36-47",IF(ChurnData[[#This Row],[TenureMonths]]&lt;=59,"48-59","60-72")))))</f>
        <v>12-23</v>
      </c>
      <c r="V1918">
        <f>IF(ChurnData[[#This Row],[Churn]]="Yes",1,0)</f>
        <v>1</v>
      </c>
    </row>
    <row r="1919" spans="1:22" x14ac:dyDescent="0.35">
      <c r="A1919" t="s">
        <v>1968</v>
      </c>
      <c r="B1919" t="s">
        <v>19</v>
      </c>
      <c r="C1919">
        <v>0</v>
      </c>
      <c r="D1919" t="s">
        <v>21</v>
      </c>
      <c r="E1919" t="s">
        <v>21</v>
      </c>
      <c r="F1919" t="s">
        <v>75</v>
      </c>
      <c r="G1919" s="2">
        <v>58</v>
      </c>
      <c r="H1919" t="s">
        <v>20</v>
      </c>
      <c r="I1919" t="s">
        <v>21</v>
      </c>
      <c r="J1919" t="s">
        <v>28</v>
      </c>
      <c r="K1919" t="s">
        <v>28</v>
      </c>
      <c r="L1919" t="s">
        <v>29</v>
      </c>
      <c r="M1919" t="s">
        <v>21</v>
      </c>
      <c r="N1919" t="s">
        <v>34</v>
      </c>
      <c r="O1919" s="1">
        <v>35.11</v>
      </c>
      <c r="P1919" s="1">
        <v>2051.98</v>
      </c>
      <c r="Q1919">
        <v>3</v>
      </c>
      <c r="R1919" t="s">
        <v>21</v>
      </c>
      <c r="S1919" t="str">
        <f>IF(ChurnData[[#This Row],[MonthlyCharges]]&lt;=30,"1. Up to 30",IF(ChurnData[[#This Row],[MonthlyCharges]]&lt;=50,"2. 31-50",IF(ChurnData[[#This Row],[MonthlyCharges]]&lt;=70,"3. 51-70",IF(ChurnData[[#This Row],[MonthlyCharges]]&lt;=90,"4. 71-90","5. Over 90"))))</f>
        <v>2. 31-50</v>
      </c>
      <c r="T1919" t="str">
        <f>IF(AND(ChurnData[[#This Row],[Contract]]="Month-to-month",ChurnData[[#This Row],[InternetService]]="Fiber optic",ChurnData[[#This Row],[TenureMonths]]&lt;=11),"High-risk","Other")</f>
        <v>Other</v>
      </c>
      <c r="U1919" t="str">
        <f>IF(ChurnData[[#This Row],[TenureMonths]]&lt;=11,"0-11",IF(ChurnData[[#This Row],[TenureMonths]]&lt;=23,"12-23",IF(ChurnData[[#This Row],[TenureMonths]]&lt;=35,"24-35",IF(ChurnData[[#This Row],[TenureMonths]]&lt;=47,"36-47",IF(ChurnData[[#This Row],[TenureMonths]]&lt;=59,"48-59","60-72")))))</f>
        <v>48-59</v>
      </c>
      <c r="V1919">
        <f>IF(ChurnData[[#This Row],[Churn]]="Yes",1,0)</f>
        <v>0</v>
      </c>
    </row>
    <row r="1920" spans="1:22" x14ac:dyDescent="0.35">
      <c r="A1920" t="s">
        <v>1969</v>
      </c>
      <c r="B1920" t="s">
        <v>36</v>
      </c>
      <c r="C1920">
        <v>0</v>
      </c>
      <c r="D1920" t="s">
        <v>21</v>
      </c>
      <c r="E1920" t="s">
        <v>21</v>
      </c>
      <c r="F1920" t="s">
        <v>49</v>
      </c>
      <c r="G1920" s="2">
        <v>10</v>
      </c>
      <c r="H1920" t="s">
        <v>20</v>
      </c>
      <c r="I1920" t="s">
        <v>23</v>
      </c>
      <c r="J1920" t="s">
        <v>21</v>
      </c>
      <c r="K1920" t="s">
        <v>21</v>
      </c>
      <c r="L1920" t="s">
        <v>29</v>
      </c>
      <c r="M1920" t="s">
        <v>21</v>
      </c>
      <c r="N1920" t="s">
        <v>25</v>
      </c>
      <c r="O1920" s="1">
        <v>95.13</v>
      </c>
      <c r="P1920" s="1">
        <v>961.98</v>
      </c>
      <c r="Q1920">
        <v>1</v>
      </c>
      <c r="R1920" t="s">
        <v>21</v>
      </c>
      <c r="S1920" t="str">
        <f>IF(ChurnData[[#This Row],[MonthlyCharges]]&lt;=30,"1. Up to 30",IF(ChurnData[[#This Row],[MonthlyCharges]]&lt;=50,"2. 31-50",IF(ChurnData[[#This Row],[MonthlyCharges]]&lt;=70,"3. 51-70",IF(ChurnData[[#This Row],[MonthlyCharges]]&lt;=90,"4. 71-90","5. Over 90"))))</f>
        <v>5. Over 90</v>
      </c>
      <c r="T1920" t="str">
        <f>IF(AND(ChurnData[[#This Row],[Contract]]="Month-to-month",ChurnData[[#This Row],[InternetService]]="Fiber optic",ChurnData[[#This Row],[TenureMonths]]&lt;=11),"High-risk","Other")</f>
        <v>Other</v>
      </c>
      <c r="U1920" t="str">
        <f>IF(ChurnData[[#This Row],[TenureMonths]]&lt;=11,"0-11",IF(ChurnData[[#This Row],[TenureMonths]]&lt;=23,"12-23",IF(ChurnData[[#This Row],[TenureMonths]]&lt;=35,"24-35",IF(ChurnData[[#This Row],[TenureMonths]]&lt;=47,"36-47",IF(ChurnData[[#This Row],[TenureMonths]]&lt;=59,"48-59","60-72")))))</f>
        <v>0-11</v>
      </c>
      <c r="V1920">
        <f>IF(ChurnData[[#This Row],[Churn]]="Yes",1,0)</f>
        <v>0</v>
      </c>
    </row>
    <row r="1921" spans="1:22" x14ac:dyDescent="0.35">
      <c r="A1921" t="s">
        <v>1970</v>
      </c>
      <c r="B1921" t="s">
        <v>19</v>
      </c>
      <c r="C1921">
        <v>1</v>
      </c>
      <c r="D1921" t="s">
        <v>21</v>
      </c>
      <c r="E1921" t="s">
        <v>21</v>
      </c>
      <c r="F1921" t="s">
        <v>37</v>
      </c>
      <c r="G1921" s="2">
        <v>42</v>
      </c>
      <c r="H1921" t="s">
        <v>20</v>
      </c>
      <c r="I1921" t="s">
        <v>23</v>
      </c>
      <c r="J1921" t="s">
        <v>21</v>
      </c>
      <c r="K1921" t="s">
        <v>20</v>
      </c>
      <c r="L1921" t="s">
        <v>29</v>
      </c>
      <c r="M1921" t="s">
        <v>21</v>
      </c>
      <c r="N1921" t="s">
        <v>43</v>
      </c>
      <c r="O1921" s="1">
        <v>87.07</v>
      </c>
      <c r="P1921" s="1">
        <v>3590.38</v>
      </c>
      <c r="Q1921">
        <v>2</v>
      </c>
      <c r="R1921" t="s">
        <v>21</v>
      </c>
      <c r="S1921" t="str">
        <f>IF(ChurnData[[#This Row],[MonthlyCharges]]&lt;=30,"1. Up to 30",IF(ChurnData[[#This Row],[MonthlyCharges]]&lt;=50,"2. 31-50",IF(ChurnData[[#This Row],[MonthlyCharges]]&lt;=70,"3. 51-70",IF(ChurnData[[#This Row],[MonthlyCharges]]&lt;=90,"4. 71-90","5. Over 90"))))</f>
        <v>4. 71-90</v>
      </c>
      <c r="T1921" t="str">
        <f>IF(AND(ChurnData[[#This Row],[Contract]]="Month-to-month",ChurnData[[#This Row],[InternetService]]="Fiber optic",ChurnData[[#This Row],[TenureMonths]]&lt;=11),"High-risk","Other")</f>
        <v>Other</v>
      </c>
      <c r="U1921" t="str">
        <f>IF(ChurnData[[#This Row],[TenureMonths]]&lt;=11,"0-11",IF(ChurnData[[#This Row],[TenureMonths]]&lt;=23,"12-23",IF(ChurnData[[#This Row],[TenureMonths]]&lt;=35,"24-35",IF(ChurnData[[#This Row],[TenureMonths]]&lt;=47,"36-47",IF(ChurnData[[#This Row],[TenureMonths]]&lt;=59,"48-59","60-72")))))</f>
        <v>36-47</v>
      </c>
      <c r="V1921">
        <f>IF(ChurnData[[#This Row],[Churn]]="Yes",1,0)</f>
        <v>0</v>
      </c>
    </row>
    <row r="1922" spans="1:22" x14ac:dyDescent="0.35">
      <c r="A1922" t="s">
        <v>1971</v>
      </c>
      <c r="B1922" t="s">
        <v>19</v>
      </c>
      <c r="C1922">
        <v>0</v>
      </c>
      <c r="D1922" t="s">
        <v>21</v>
      </c>
      <c r="E1922" t="s">
        <v>20</v>
      </c>
      <c r="F1922" t="s">
        <v>47</v>
      </c>
      <c r="G1922" s="2">
        <v>15</v>
      </c>
      <c r="H1922" t="s">
        <v>20</v>
      </c>
      <c r="I1922" t="s">
        <v>21</v>
      </c>
      <c r="J1922" t="s">
        <v>28</v>
      </c>
      <c r="K1922" t="s">
        <v>28</v>
      </c>
      <c r="L1922" t="s">
        <v>33</v>
      </c>
      <c r="M1922" t="s">
        <v>20</v>
      </c>
      <c r="N1922" t="s">
        <v>30</v>
      </c>
      <c r="O1922" s="1">
        <v>35.92</v>
      </c>
      <c r="P1922" s="1">
        <v>527.59</v>
      </c>
      <c r="Q1922">
        <v>0</v>
      </c>
      <c r="R1922" t="s">
        <v>20</v>
      </c>
      <c r="S1922" t="str">
        <f>IF(ChurnData[[#This Row],[MonthlyCharges]]&lt;=30,"1. Up to 30",IF(ChurnData[[#This Row],[MonthlyCharges]]&lt;=50,"2. 31-50",IF(ChurnData[[#This Row],[MonthlyCharges]]&lt;=70,"3. 51-70",IF(ChurnData[[#This Row],[MonthlyCharges]]&lt;=90,"4. 71-90","5. Over 90"))))</f>
        <v>2. 31-50</v>
      </c>
      <c r="T1922" t="str">
        <f>IF(AND(ChurnData[[#This Row],[Contract]]="Month-to-month",ChurnData[[#This Row],[InternetService]]="Fiber optic",ChurnData[[#This Row],[TenureMonths]]&lt;=11),"High-risk","Other")</f>
        <v>Other</v>
      </c>
      <c r="U1922" t="str">
        <f>IF(ChurnData[[#This Row],[TenureMonths]]&lt;=11,"0-11",IF(ChurnData[[#This Row],[TenureMonths]]&lt;=23,"12-23",IF(ChurnData[[#This Row],[TenureMonths]]&lt;=35,"24-35",IF(ChurnData[[#This Row],[TenureMonths]]&lt;=47,"36-47",IF(ChurnData[[#This Row],[TenureMonths]]&lt;=59,"48-59","60-72")))))</f>
        <v>12-23</v>
      </c>
      <c r="V1922">
        <f>IF(ChurnData[[#This Row],[Churn]]="Yes",1,0)</f>
        <v>1</v>
      </c>
    </row>
    <row r="1923" spans="1:22" x14ac:dyDescent="0.35">
      <c r="A1923" t="s">
        <v>1972</v>
      </c>
      <c r="B1923" t="s">
        <v>36</v>
      </c>
      <c r="C1923">
        <v>0</v>
      </c>
      <c r="D1923" t="s">
        <v>20</v>
      </c>
      <c r="E1923" t="s">
        <v>20</v>
      </c>
      <c r="F1923" t="s">
        <v>41</v>
      </c>
      <c r="G1923" s="2">
        <v>72</v>
      </c>
      <c r="H1923" t="s">
        <v>20</v>
      </c>
      <c r="I1923" t="s">
        <v>23</v>
      </c>
      <c r="J1923" t="s">
        <v>21</v>
      </c>
      <c r="K1923" t="s">
        <v>20</v>
      </c>
      <c r="L1923" t="s">
        <v>24</v>
      </c>
      <c r="M1923" t="s">
        <v>20</v>
      </c>
      <c r="N1923" t="s">
        <v>34</v>
      </c>
      <c r="O1923" s="1">
        <v>89.81</v>
      </c>
      <c r="P1923" s="1">
        <v>6496.38</v>
      </c>
      <c r="Q1923">
        <v>1</v>
      </c>
      <c r="R1923" t="s">
        <v>21</v>
      </c>
      <c r="S1923" t="str">
        <f>IF(ChurnData[[#This Row],[MonthlyCharges]]&lt;=30,"1. Up to 30",IF(ChurnData[[#This Row],[MonthlyCharges]]&lt;=50,"2. 31-50",IF(ChurnData[[#This Row],[MonthlyCharges]]&lt;=70,"3. 51-70",IF(ChurnData[[#This Row],[MonthlyCharges]]&lt;=90,"4. 71-90","5. Over 90"))))</f>
        <v>4. 71-90</v>
      </c>
      <c r="T1923" t="str">
        <f>IF(AND(ChurnData[[#This Row],[Contract]]="Month-to-month",ChurnData[[#This Row],[InternetService]]="Fiber optic",ChurnData[[#This Row],[TenureMonths]]&lt;=11),"High-risk","Other")</f>
        <v>Other</v>
      </c>
      <c r="U1923" t="str">
        <f>IF(ChurnData[[#This Row],[TenureMonths]]&lt;=11,"0-11",IF(ChurnData[[#This Row],[TenureMonths]]&lt;=23,"12-23",IF(ChurnData[[#This Row],[TenureMonths]]&lt;=35,"24-35",IF(ChurnData[[#This Row],[TenureMonths]]&lt;=47,"36-47",IF(ChurnData[[#This Row],[TenureMonths]]&lt;=59,"48-59","60-72")))))</f>
        <v>60-72</v>
      </c>
      <c r="V1923">
        <f>IF(ChurnData[[#This Row],[Churn]]="Yes",1,0)</f>
        <v>0</v>
      </c>
    </row>
    <row r="1924" spans="1:22" x14ac:dyDescent="0.35">
      <c r="A1924" t="s">
        <v>1973</v>
      </c>
      <c r="B1924" t="s">
        <v>19</v>
      </c>
      <c r="C1924">
        <v>0</v>
      </c>
      <c r="D1924" t="s">
        <v>20</v>
      </c>
      <c r="E1924" t="s">
        <v>20</v>
      </c>
      <c r="F1924" t="s">
        <v>45</v>
      </c>
      <c r="G1924" s="2">
        <v>13</v>
      </c>
      <c r="H1924" t="s">
        <v>20</v>
      </c>
      <c r="I1924" t="s">
        <v>23</v>
      </c>
      <c r="J1924" t="s">
        <v>21</v>
      </c>
      <c r="K1924" t="s">
        <v>21</v>
      </c>
      <c r="L1924" t="s">
        <v>33</v>
      </c>
      <c r="M1924" t="s">
        <v>20</v>
      </c>
      <c r="N1924" t="s">
        <v>25</v>
      </c>
      <c r="O1924" s="1">
        <v>76.41</v>
      </c>
      <c r="P1924" s="1">
        <v>1013.17</v>
      </c>
      <c r="Q1924">
        <v>4</v>
      </c>
      <c r="R1924" t="s">
        <v>20</v>
      </c>
      <c r="S1924" t="str">
        <f>IF(ChurnData[[#This Row],[MonthlyCharges]]&lt;=30,"1. Up to 30",IF(ChurnData[[#This Row],[MonthlyCharges]]&lt;=50,"2. 31-50",IF(ChurnData[[#This Row],[MonthlyCharges]]&lt;=70,"3. 51-70",IF(ChurnData[[#This Row],[MonthlyCharges]]&lt;=90,"4. 71-90","5. Over 90"))))</f>
        <v>4. 71-90</v>
      </c>
      <c r="T1924" t="str">
        <f>IF(AND(ChurnData[[#This Row],[Contract]]="Month-to-month",ChurnData[[#This Row],[InternetService]]="Fiber optic",ChurnData[[#This Row],[TenureMonths]]&lt;=11),"High-risk","Other")</f>
        <v>Other</v>
      </c>
      <c r="U1924" t="str">
        <f>IF(ChurnData[[#This Row],[TenureMonths]]&lt;=11,"0-11",IF(ChurnData[[#This Row],[TenureMonths]]&lt;=23,"12-23",IF(ChurnData[[#This Row],[TenureMonths]]&lt;=35,"24-35",IF(ChurnData[[#This Row],[TenureMonths]]&lt;=47,"36-47",IF(ChurnData[[#This Row],[TenureMonths]]&lt;=59,"48-59","60-72")))))</f>
        <v>12-23</v>
      </c>
      <c r="V1924">
        <f>IF(ChurnData[[#This Row],[Churn]]="Yes",1,0)</f>
        <v>1</v>
      </c>
    </row>
    <row r="1925" spans="1:22" x14ac:dyDescent="0.35">
      <c r="A1925" t="s">
        <v>1974</v>
      </c>
      <c r="B1925" t="s">
        <v>36</v>
      </c>
      <c r="C1925">
        <v>0</v>
      </c>
      <c r="D1925" t="s">
        <v>21</v>
      </c>
      <c r="E1925" t="s">
        <v>21</v>
      </c>
      <c r="F1925" t="s">
        <v>47</v>
      </c>
      <c r="G1925" s="2">
        <v>34</v>
      </c>
      <c r="H1925" t="s">
        <v>20</v>
      </c>
      <c r="I1925" t="s">
        <v>21</v>
      </c>
      <c r="J1925" t="s">
        <v>28</v>
      </c>
      <c r="K1925" t="s">
        <v>28</v>
      </c>
      <c r="L1925" t="s">
        <v>24</v>
      </c>
      <c r="M1925" t="s">
        <v>21</v>
      </c>
      <c r="N1925" t="s">
        <v>25</v>
      </c>
      <c r="O1925" s="1">
        <v>33.229999999999997</v>
      </c>
      <c r="P1925" s="1">
        <v>1115.98</v>
      </c>
      <c r="Q1925">
        <v>4</v>
      </c>
      <c r="R1925" t="s">
        <v>21</v>
      </c>
      <c r="S1925" t="str">
        <f>IF(ChurnData[[#This Row],[MonthlyCharges]]&lt;=30,"1. Up to 30",IF(ChurnData[[#This Row],[MonthlyCharges]]&lt;=50,"2. 31-50",IF(ChurnData[[#This Row],[MonthlyCharges]]&lt;=70,"3. 51-70",IF(ChurnData[[#This Row],[MonthlyCharges]]&lt;=90,"4. 71-90","5. Over 90"))))</f>
        <v>2. 31-50</v>
      </c>
      <c r="T1925" t="str">
        <f>IF(AND(ChurnData[[#This Row],[Contract]]="Month-to-month",ChurnData[[#This Row],[InternetService]]="Fiber optic",ChurnData[[#This Row],[TenureMonths]]&lt;=11),"High-risk","Other")</f>
        <v>Other</v>
      </c>
      <c r="U1925" t="str">
        <f>IF(ChurnData[[#This Row],[TenureMonths]]&lt;=11,"0-11",IF(ChurnData[[#This Row],[TenureMonths]]&lt;=23,"12-23",IF(ChurnData[[#This Row],[TenureMonths]]&lt;=35,"24-35",IF(ChurnData[[#This Row],[TenureMonths]]&lt;=47,"36-47",IF(ChurnData[[#This Row],[TenureMonths]]&lt;=59,"48-59","60-72")))))</f>
        <v>24-35</v>
      </c>
      <c r="V1925">
        <f>IF(ChurnData[[#This Row],[Churn]]="Yes",1,0)</f>
        <v>0</v>
      </c>
    </row>
    <row r="1926" spans="1:22" x14ac:dyDescent="0.35">
      <c r="A1926" t="s">
        <v>1975</v>
      </c>
      <c r="B1926" t="s">
        <v>19</v>
      </c>
      <c r="C1926">
        <v>0</v>
      </c>
      <c r="D1926" t="s">
        <v>20</v>
      </c>
      <c r="E1926" t="s">
        <v>21</v>
      </c>
      <c r="F1926" t="s">
        <v>27</v>
      </c>
      <c r="G1926" s="2">
        <v>14</v>
      </c>
      <c r="H1926" t="s">
        <v>20</v>
      </c>
      <c r="I1926" t="s">
        <v>32</v>
      </c>
      <c r="J1926" t="s">
        <v>20</v>
      </c>
      <c r="K1926" t="s">
        <v>21</v>
      </c>
      <c r="L1926" t="s">
        <v>33</v>
      </c>
      <c r="M1926" t="s">
        <v>20</v>
      </c>
      <c r="N1926" t="s">
        <v>25</v>
      </c>
      <c r="O1926" s="1">
        <v>61.71</v>
      </c>
      <c r="P1926" s="1">
        <v>841.12</v>
      </c>
      <c r="Q1926">
        <v>1</v>
      </c>
      <c r="R1926" t="s">
        <v>21</v>
      </c>
      <c r="S1926" t="str">
        <f>IF(ChurnData[[#This Row],[MonthlyCharges]]&lt;=30,"1. Up to 30",IF(ChurnData[[#This Row],[MonthlyCharges]]&lt;=50,"2. 31-50",IF(ChurnData[[#This Row],[MonthlyCharges]]&lt;=70,"3. 51-70",IF(ChurnData[[#This Row],[MonthlyCharges]]&lt;=90,"4. 71-90","5. Over 90"))))</f>
        <v>3. 51-70</v>
      </c>
      <c r="T1926" t="str">
        <f>IF(AND(ChurnData[[#This Row],[Contract]]="Month-to-month",ChurnData[[#This Row],[InternetService]]="Fiber optic",ChurnData[[#This Row],[TenureMonths]]&lt;=11),"High-risk","Other")</f>
        <v>Other</v>
      </c>
      <c r="U1926" t="str">
        <f>IF(ChurnData[[#This Row],[TenureMonths]]&lt;=11,"0-11",IF(ChurnData[[#This Row],[TenureMonths]]&lt;=23,"12-23",IF(ChurnData[[#This Row],[TenureMonths]]&lt;=35,"24-35",IF(ChurnData[[#This Row],[TenureMonths]]&lt;=47,"36-47",IF(ChurnData[[#This Row],[TenureMonths]]&lt;=59,"48-59","60-72")))))</f>
        <v>12-23</v>
      </c>
      <c r="V1926">
        <f>IF(ChurnData[[#This Row],[Churn]]="Yes",1,0)</f>
        <v>0</v>
      </c>
    </row>
    <row r="1927" spans="1:22" x14ac:dyDescent="0.35">
      <c r="A1927" t="s">
        <v>1976</v>
      </c>
      <c r="B1927" t="s">
        <v>36</v>
      </c>
      <c r="C1927">
        <v>0</v>
      </c>
      <c r="D1927" t="s">
        <v>21</v>
      </c>
      <c r="E1927" t="s">
        <v>21</v>
      </c>
      <c r="F1927" t="s">
        <v>56</v>
      </c>
      <c r="G1927" s="2">
        <v>45</v>
      </c>
      <c r="H1927" t="s">
        <v>20</v>
      </c>
      <c r="I1927" t="s">
        <v>21</v>
      </c>
      <c r="J1927" t="s">
        <v>28</v>
      </c>
      <c r="K1927" t="s">
        <v>28</v>
      </c>
      <c r="L1927" t="s">
        <v>29</v>
      </c>
      <c r="M1927" t="s">
        <v>20</v>
      </c>
      <c r="N1927" t="s">
        <v>30</v>
      </c>
      <c r="O1927" s="1">
        <v>18</v>
      </c>
      <c r="P1927" s="1">
        <v>815.7</v>
      </c>
      <c r="Q1927">
        <v>0</v>
      </c>
      <c r="R1927" t="s">
        <v>21</v>
      </c>
      <c r="S1927" t="str">
        <f>IF(ChurnData[[#This Row],[MonthlyCharges]]&lt;=30,"1. Up to 30",IF(ChurnData[[#This Row],[MonthlyCharges]]&lt;=50,"2. 31-50",IF(ChurnData[[#This Row],[MonthlyCharges]]&lt;=70,"3. 51-70",IF(ChurnData[[#This Row],[MonthlyCharges]]&lt;=90,"4. 71-90","5. Over 90"))))</f>
        <v>1. Up to 30</v>
      </c>
      <c r="T1927" t="str">
        <f>IF(AND(ChurnData[[#This Row],[Contract]]="Month-to-month",ChurnData[[#This Row],[InternetService]]="Fiber optic",ChurnData[[#This Row],[TenureMonths]]&lt;=11),"High-risk","Other")</f>
        <v>Other</v>
      </c>
      <c r="U1927" t="str">
        <f>IF(ChurnData[[#This Row],[TenureMonths]]&lt;=11,"0-11",IF(ChurnData[[#This Row],[TenureMonths]]&lt;=23,"12-23",IF(ChurnData[[#This Row],[TenureMonths]]&lt;=35,"24-35",IF(ChurnData[[#This Row],[TenureMonths]]&lt;=47,"36-47",IF(ChurnData[[#This Row],[TenureMonths]]&lt;=59,"48-59","60-72")))))</f>
        <v>36-47</v>
      </c>
      <c r="V1927">
        <f>IF(ChurnData[[#This Row],[Churn]]="Yes",1,0)</f>
        <v>0</v>
      </c>
    </row>
    <row r="1928" spans="1:22" x14ac:dyDescent="0.35">
      <c r="A1928" t="s">
        <v>1977</v>
      </c>
      <c r="B1928" t="s">
        <v>36</v>
      </c>
      <c r="C1928">
        <v>0</v>
      </c>
      <c r="D1928" t="s">
        <v>21</v>
      </c>
      <c r="E1928" t="s">
        <v>21</v>
      </c>
      <c r="F1928" t="s">
        <v>75</v>
      </c>
      <c r="G1928" s="2">
        <v>22</v>
      </c>
      <c r="H1928" t="s">
        <v>20</v>
      </c>
      <c r="I1928" t="s">
        <v>32</v>
      </c>
      <c r="J1928" t="s">
        <v>21</v>
      </c>
      <c r="K1928" t="s">
        <v>21</v>
      </c>
      <c r="L1928" t="s">
        <v>33</v>
      </c>
      <c r="M1928" t="s">
        <v>20</v>
      </c>
      <c r="N1928" t="s">
        <v>34</v>
      </c>
      <c r="O1928" s="1">
        <v>61.8</v>
      </c>
      <c r="P1928" s="1">
        <v>1373.52</v>
      </c>
      <c r="Q1928">
        <v>0</v>
      </c>
      <c r="R1928" t="s">
        <v>21</v>
      </c>
      <c r="S1928" t="str">
        <f>IF(ChurnData[[#This Row],[MonthlyCharges]]&lt;=30,"1. Up to 30",IF(ChurnData[[#This Row],[MonthlyCharges]]&lt;=50,"2. 31-50",IF(ChurnData[[#This Row],[MonthlyCharges]]&lt;=70,"3. 51-70",IF(ChurnData[[#This Row],[MonthlyCharges]]&lt;=90,"4. 71-90","5. Over 90"))))</f>
        <v>3. 51-70</v>
      </c>
      <c r="T1928" t="str">
        <f>IF(AND(ChurnData[[#This Row],[Contract]]="Month-to-month",ChurnData[[#This Row],[InternetService]]="Fiber optic",ChurnData[[#This Row],[TenureMonths]]&lt;=11),"High-risk","Other")</f>
        <v>Other</v>
      </c>
      <c r="U1928" t="str">
        <f>IF(ChurnData[[#This Row],[TenureMonths]]&lt;=11,"0-11",IF(ChurnData[[#This Row],[TenureMonths]]&lt;=23,"12-23",IF(ChurnData[[#This Row],[TenureMonths]]&lt;=35,"24-35",IF(ChurnData[[#This Row],[TenureMonths]]&lt;=47,"36-47",IF(ChurnData[[#This Row],[TenureMonths]]&lt;=59,"48-59","60-72")))))</f>
        <v>12-23</v>
      </c>
      <c r="V1928">
        <f>IF(ChurnData[[#This Row],[Churn]]="Yes",1,0)</f>
        <v>0</v>
      </c>
    </row>
    <row r="1929" spans="1:22" x14ac:dyDescent="0.35">
      <c r="A1929" t="s">
        <v>1978</v>
      </c>
      <c r="B1929" t="s">
        <v>36</v>
      </c>
      <c r="C1929">
        <v>0</v>
      </c>
      <c r="D1929" t="s">
        <v>20</v>
      </c>
      <c r="E1929" t="s">
        <v>21</v>
      </c>
      <c r="F1929" t="s">
        <v>22</v>
      </c>
      <c r="G1929" s="2">
        <v>3</v>
      </c>
      <c r="H1929" t="s">
        <v>20</v>
      </c>
      <c r="I1929" t="s">
        <v>21</v>
      </c>
      <c r="J1929" t="s">
        <v>28</v>
      </c>
      <c r="K1929" t="s">
        <v>28</v>
      </c>
      <c r="L1929" t="s">
        <v>33</v>
      </c>
      <c r="M1929" t="s">
        <v>20</v>
      </c>
      <c r="N1929" t="s">
        <v>34</v>
      </c>
      <c r="O1929" s="1">
        <v>29.89</v>
      </c>
      <c r="P1929" s="1">
        <v>88.33</v>
      </c>
      <c r="Q1929">
        <v>1</v>
      </c>
      <c r="R1929" t="s">
        <v>21</v>
      </c>
      <c r="S1929" t="str">
        <f>IF(ChurnData[[#This Row],[MonthlyCharges]]&lt;=30,"1. Up to 30",IF(ChurnData[[#This Row],[MonthlyCharges]]&lt;=50,"2. 31-50",IF(ChurnData[[#This Row],[MonthlyCharges]]&lt;=70,"3. 51-70",IF(ChurnData[[#This Row],[MonthlyCharges]]&lt;=90,"4. 71-90","5. Over 90"))))</f>
        <v>1. Up to 30</v>
      </c>
      <c r="T1929" t="str">
        <f>IF(AND(ChurnData[[#This Row],[Contract]]="Month-to-month",ChurnData[[#This Row],[InternetService]]="Fiber optic",ChurnData[[#This Row],[TenureMonths]]&lt;=11),"High-risk","Other")</f>
        <v>Other</v>
      </c>
      <c r="U1929" t="str">
        <f>IF(ChurnData[[#This Row],[TenureMonths]]&lt;=11,"0-11",IF(ChurnData[[#This Row],[TenureMonths]]&lt;=23,"12-23",IF(ChurnData[[#This Row],[TenureMonths]]&lt;=35,"24-35",IF(ChurnData[[#This Row],[TenureMonths]]&lt;=47,"36-47",IF(ChurnData[[#This Row],[TenureMonths]]&lt;=59,"48-59","60-72")))))</f>
        <v>0-11</v>
      </c>
      <c r="V1929">
        <f>IF(ChurnData[[#This Row],[Churn]]="Yes",1,0)</f>
        <v>0</v>
      </c>
    </row>
    <row r="1930" spans="1:22" x14ac:dyDescent="0.35">
      <c r="A1930" t="s">
        <v>1979</v>
      </c>
      <c r="B1930" t="s">
        <v>36</v>
      </c>
      <c r="C1930">
        <v>0</v>
      </c>
      <c r="D1930" t="s">
        <v>20</v>
      </c>
      <c r="E1930" t="s">
        <v>20</v>
      </c>
      <c r="F1930" t="s">
        <v>27</v>
      </c>
      <c r="G1930" s="2">
        <v>12</v>
      </c>
      <c r="H1930" t="s">
        <v>20</v>
      </c>
      <c r="I1930" t="s">
        <v>23</v>
      </c>
      <c r="J1930" t="s">
        <v>21</v>
      </c>
      <c r="K1930" t="s">
        <v>21</v>
      </c>
      <c r="L1930" t="s">
        <v>33</v>
      </c>
      <c r="M1930" t="s">
        <v>20</v>
      </c>
      <c r="N1930" t="s">
        <v>30</v>
      </c>
      <c r="O1930" s="1">
        <v>88.96</v>
      </c>
      <c r="P1930" s="1">
        <v>1037.77</v>
      </c>
      <c r="Q1930">
        <v>1</v>
      </c>
      <c r="R1930" t="s">
        <v>20</v>
      </c>
      <c r="S1930" t="str">
        <f>IF(ChurnData[[#This Row],[MonthlyCharges]]&lt;=30,"1. Up to 30",IF(ChurnData[[#This Row],[MonthlyCharges]]&lt;=50,"2. 31-50",IF(ChurnData[[#This Row],[MonthlyCharges]]&lt;=70,"3. 51-70",IF(ChurnData[[#This Row],[MonthlyCharges]]&lt;=90,"4. 71-90","5. Over 90"))))</f>
        <v>4. 71-90</v>
      </c>
      <c r="T1930" t="str">
        <f>IF(AND(ChurnData[[#This Row],[Contract]]="Month-to-month",ChurnData[[#This Row],[InternetService]]="Fiber optic",ChurnData[[#This Row],[TenureMonths]]&lt;=11),"High-risk","Other")</f>
        <v>Other</v>
      </c>
      <c r="U1930" t="str">
        <f>IF(ChurnData[[#This Row],[TenureMonths]]&lt;=11,"0-11",IF(ChurnData[[#This Row],[TenureMonths]]&lt;=23,"12-23",IF(ChurnData[[#This Row],[TenureMonths]]&lt;=35,"24-35",IF(ChurnData[[#This Row],[TenureMonths]]&lt;=47,"36-47",IF(ChurnData[[#This Row],[TenureMonths]]&lt;=59,"48-59","60-72")))))</f>
        <v>12-23</v>
      </c>
      <c r="V1930">
        <f>IF(ChurnData[[#This Row],[Churn]]="Yes",1,0)</f>
        <v>1</v>
      </c>
    </row>
    <row r="1931" spans="1:22" x14ac:dyDescent="0.35">
      <c r="A1931" t="s">
        <v>1980</v>
      </c>
      <c r="B1931" t="s">
        <v>36</v>
      </c>
      <c r="C1931">
        <v>0</v>
      </c>
      <c r="D1931" t="s">
        <v>21</v>
      </c>
      <c r="E1931" t="s">
        <v>21</v>
      </c>
      <c r="F1931" t="s">
        <v>39</v>
      </c>
      <c r="G1931" s="2">
        <v>24</v>
      </c>
      <c r="H1931" t="s">
        <v>21</v>
      </c>
      <c r="I1931" t="s">
        <v>32</v>
      </c>
      <c r="J1931" t="s">
        <v>20</v>
      </c>
      <c r="K1931" t="s">
        <v>21</v>
      </c>
      <c r="L1931" t="s">
        <v>33</v>
      </c>
      <c r="M1931" t="s">
        <v>20</v>
      </c>
      <c r="N1931" t="s">
        <v>43</v>
      </c>
      <c r="O1931" s="1">
        <v>53.18</v>
      </c>
      <c r="P1931" s="1">
        <v>1283.23</v>
      </c>
      <c r="Q1931">
        <v>1</v>
      </c>
      <c r="R1931" t="s">
        <v>21</v>
      </c>
      <c r="S1931" t="str">
        <f>IF(ChurnData[[#This Row],[MonthlyCharges]]&lt;=30,"1. Up to 30",IF(ChurnData[[#This Row],[MonthlyCharges]]&lt;=50,"2. 31-50",IF(ChurnData[[#This Row],[MonthlyCharges]]&lt;=70,"3. 51-70",IF(ChurnData[[#This Row],[MonthlyCharges]]&lt;=90,"4. 71-90","5. Over 90"))))</f>
        <v>3. 51-70</v>
      </c>
      <c r="T1931" t="str">
        <f>IF(AND(ChurnData[[#This Row],[Contract]]="Month-to-month",ChurnData[[#This Row],[InternetService]]="Fiber optic",ChurnData[[#This Row],[TenureMonths]]&lt;=11),"High-risk","Other")</f>
        <v>Other</v>
      </c>
      <c r="U1931" t="str">
        <f>IF(ChurnData[[#This Row],[TenureMonths]]&lt;=11,"0-11",IF(ChurnData[[#This Row],[TenureMonths]]&lt;=23,"12-23",IF(ChurnData[[#This Row],[TenureMonths]]&lt;=35,"24-35",IF(ChurnData[[#This Row],[TenureMonths]]&lt;=47,"36-47",IF(ChurnData[[#This Row],[TenureMonths]]&lt;=59,"48-59","60-72")))))</f>
        <v>24-35</v>
      </c>
      <c r="V1931">
        <f>IF(ChurnData[[#This Row],[Churn]]="Yes",1,0)</f>
        <v>0</v>
      </c>
    </row>
    <row r="1932" spans="1:22" x14ac:dyDescent="0.35">
      <c r="A1932" t="s">
        <v>1981</v>
      </c>
      <c r="B1932" t="s">
        <v>36</v>
      </c>
      <c r="C1932">
        <v>0</v>
      </c>
      <c r="D1932" t="s">
        <v>21</v>
      </c>
      <c r="E1932" t="s">
        <v>21</v>
      </c>
      <c r="F1932" t="s">
        <v>27</v>
      </c>
      <c r="G1932" s="2">
        <v>2</v>
      </c>
      <c r="H1932" t="s">
        <v>20</v>
      </c>
      <c r="I1932" t="s">
        <v>21</v>
      </c>
      <c r="J1932" t="s">
        <v>28</v>
      </c>
      <c r="K1932" t="s">
        <v>28</v>
      </c>
      <c r="L1932" t="s">
        <v>33</v>
      </c>
      <c r="M1932" t="s">
        <v>21</v>
      </c>
      <c r="N1932" t="s">
        <v>43</v>
      </c>
      <c r="O1932" s="1">
        <v>33.49</v>
      </c>
      <c r="P1932" s="1">
        <v>65.349999999999994</v>
      </c>
      <c r="Q1932">
        <v>1</v>
      </c>
      <c r="R1932" t="s">
        <v>21</v>
      </c>
      <c r="S1932" t="str">
        <f>IF(ChurnData[[#This Row],[MonthlyCharges]]&lt;=30,"1. Up to 30",IF(ChurnData[[#This Row],[MonthlyCharges]]&lt;=50,"2. 31-50",IF(ChurnData[[#This Row],[MonthlyCharges]]&lt;=70,"3. 51-70",IF(ChurnData[[#This Row],[MonthlyCharges]]&lt;=90,"4. 71-90","5. Over 90"))))</f>
        <v>2. 31-50</v>
      </c>
      <c r="T1932" t="str">
        <f>IF(AND(ChurnData[[#This Row],[Contract]]="Month-to-month",ChurnData[[#This Row],[InternetService]]="Fiber optic",ChurnData[[#This Row],[TenureMonths]]&lt;=11),"High-risk","Other")</f>
        <v>Other</v>
      </c>
      <c r="U1932" t="str">
        <f>IF(ChurnData[[#This Row],[TenureMonths]]&lt;=11,"0-11",IF(ChurnData[[#This Row],[TenureMonths]]&lt;=23,"12-23",IF(ChurnData[[#This Row],[TenureMonths]]&lt;=35,"24-35",IF(ChurnData[[#This Row],[TenureMonths]]&lt;=47,"36-47",IF(ChurnData[[#This Row],[TenureMonths]]&lt;=59,"48-59","60-72")))))</f>
        <v>0-11</v>
      </c>
      <c r="V1932">
        <f>IF(ChurnData[[#This Row],[Churn]]="Yes",1,0)</f>
        <v>0</v>
      </c>
    </row>
    <row r="1933" spans="1:22" x14ac:dyDescent="0.35">
      <c r="A1933" t="s">
        <v>1982</v>
      </c>
      <c r="B1933" t="s">
        <v>19</v>
      </c>
      <c r="C1933">
        <v>0</v>
      </c>
      <c r="D1933" t="s">
        <v>20</v>
      </c>
      <c r="E1933" t="s">
        <v>21</v>
      </c>
      <c r="F1933" t="s">
        <v>27</v>
      </c>
      <c r="G1933" s="2">
        <v>66</v>
      </c>
      <c r="H1933" t="s">
        <v>21</v>
      </c>
      <c r="I1933" t="s">
        <v>32</v>
      </c>
      <c r="J1933" t="s">
        <v>21</v>
      </c>
      <c r="K1933" t="s">
        <v>21</v>
      </c>
      <c r="L1933" t="s">
        <v>33</v>
      </c>
      <c r="M1933" t="s">
        <v>20</v>
      </c>
      <c r="N1933" t="s">
        <v>34</v>
      </c>
      <c r="O1933" s="1">
        <v>53.73</v>
      </c>
      <c r="P1933" s="1">
        <v>3544.12</v>
      </c>
      <c r="Q1933">
        <v>0</v>
      </c>
      <c r="R1933" t="s">
        <v>21</v>
      </c>
      <c r="S1933" t="str">
        <f>IF(ChurnData[[#This Row],[MonthlyCharges]]&lt;=30,"1. Up to 30",IF(ChurnData[[#This Row],[MonthlyCharges]]&lt;=50,"2. 31-50",IF(ChurnData[[#This Row],[MonthlyCharges]]&lt;=70,"3. 51-70",IF(ChurnData[[#This Row],[MonthlyCharges]]&lt;=90,"4. 71-90","5. Over 90"))))</f>
        <v>3. 51-70</v>
      </c>
      <c r="T1933" t="str">
        <f>IF(AND(ChurnData[[#This Row],[Contract]]="Month-to-month",ChurnData[[#This Row],[InternetService]]="Fiber optic",ChurnData[[#This Row],[TenureMonths]]&lt;=11),"High-risk","Other")</f>
        <v>Other</v>
      </c>
      <c r="U1933" t="str">
        <f>IF(ChurnData[[#This Row],[TenureMonths]]&lt;=11,"0-11",IF(ChurnData[[#This Row],[TenureMonths]]&lt;=23,"12-23",IF(ChurnData[[#This Row],[TenureMonths]]&lt;=35,"24-35",IF(ChurnData[[#This Row],[TenureMonths]]&lt;=47,"36-47",IF(ChurnData[[#This Row],[TenureMonths]]&lt;=59,"48-59","60-72")))))</f>
        <v>60-72</v>
      </c>
      <c r="V1933">
        <f>IF(ChurnData[[#This Row],[Churn]]="Yes",1,0)</f>
        <v>0</v>
      </c>
    </row>
    <row r="1934" spans="1:22" x14ac:dyDescent="0.35">
      <c r="A1934" t="s">
        <v>1983</v>
      </c>
      <c r="B1934" t="s">
        <v>19</v>
      </c>
      <c r="C1934">
        <v>1</v>
      </c>
      <c r="D1934" t="s">
        <v>21</v>
      </c>
      <c r="E1934" t="s">
        <v>21</v>
      </c>
      <c r="F1934" t="s">
        <v>45</v>
      </c>
      <c r="G1934" s="2">
        <v>40</v>
      </c>
      <c r="H1934" t="s">
        <v>20</v>
      </c>
      <c r="I1934" t="s">
        <v>23</v>
      </c>
      <c r="J1934" t="s">
        <v>20</v>
      </c>
      <c r="K1934" t="s">
        <v>21</v>
      </c>
      <c r="L1934" t="s">
        <v>24</v>
      </c>
      <c r="M1934" t="s">
        <v>20</v>
      </c>
      <c r="N1934" t="s">
        <v>34</v>
      </c>
      <c r="O1934" s="1">
        <v>91.97</v>
      </c>
      <c r="P1934" s="1">
        <v>3786.55</v>
      </c>
      <c r="Q1934">
        <v>1</v>
      </c>
      <c r="R1934" t="s">
        <v>20</v>
      </c>
      <c r="S1934" t="str">
        <f>IF(ChurnData[[#This Row],[MonthlyCharges]]&lt;=30,"1. Up to 30",IF(ChurnData[[#This Row],[MonthlyCharges]]&lt;=50,"2. 31-50",IF(ChurnData[[#This Row],[MonthlyCharges]]&lt;=70,"3. 51-70",IF(ChurnData[[#This Row],[MonthlyCharges]]&lt;=90,"4. 71-90","5. Over 90"))))</f>
        <v>5. Over 90</v>
      </c>
      <c r="T1934" t="str">
        <f>IF(AND(ChurnData[[#This Row],[Contract]]="Month-to-month",ChurnData[[#This Row],[InternetService]]="Fiber optic",ChurnData[[#This Row],[TenureMonths]]&lt;=11),"High-risk","Other")</f>
        <v>Other</v>
      </c>
      <c r="U1934" t="str">
        <f>IF(ChurnData[[#This Row],[TenureMonths]]&lt;=11,"0-11",IF(ChurnData[[#This Row],[TenureMonths]]&lt;=23,"12-23",IF(ChurnData[[#This Row],[TenureMonths]]&lt;=35,"24-35",IF(ChurnData[[#This Row],[TenureMonths]]&lt;=47,"36-47",IF(ChurnData[[#This Row],[TenureMonths]]&lt;=59,"48-59","60-72")))))</f>
        <v>36-47</v>
      </c>
      <c r="V1934">
        <f>IF(ChurnData[[#This Row],[Churn]]="Yes",1,0)</f>
        <v>1</v>
      </c>
    </row>
    <row r="1935" spans="1:22" x14ac:dyDescent="0.35">
      <c r="A1935" t="s">
        <v>1984</v>
      </c>
      <c r="B1935" t="s">
        <v>19</v>
      </c>
      <c r="C1935">
        <v>0</v>
      </c>
      <c r="D1935" t="s">
        <v>20</v>
      </c>
      <c r="E1935" t="s">
        <v>21</v>
      </c>
      <c r="F1935" t="s">
        <v>39</v>
      </c>
      <c r="G1935" s="2">
        <v>52</v>
      </c>
      <c r="H1935" t="s">
        <v>20</v>
      </c>
      <c r="I1935" t="s">
        <v>23</v>
      </c>
      <c r="J1935" t="s">
        <v>21</v>
      </c>
      <c r="K1935" t="s">
        <v>20</v>
      </c>
      <c r="L1935" t="s">
        <v>29</v>
      </c>
      <c r="M1935" t="s">
        <v>21</v>
      </c>
      <c r="N1935" t="s">
        <v>34</v>
      </c>
      <c r="O1935" s="1">
        <v>85.17</v>
      </c>
      <c r="P1935" s="1">
        <v>4371.28</v>
      </c>
      <c r="Q1935">
        <v>0</v>
      </c>
      <c r="R1935" t="s">
        <v>21</v>
      </c>
      <c r="S1935" t="str">
        <f>IF(ChurnData[[#This Row],[MonthlyCharges]]&lt;=30,"1. Up to 30",IF(ChurnData[[#This Row],[MonthlyCharges]]&lt;=50,"2. 31-50",IF(ChurnData[[#This Row],[MonthlyCharges]]&lt;=70,"3. 51-70",IF(ChurnData[[#This Row],[MonthlyCharges]]&lt;=90,"4. 71-90","5. Over 90"))))</f>
        <v>4. 71-90</v>
      </c>
      <c r="T1935" t="str">
        <f>IF(AND(ChurnData[[#This Row],[Contract]]="Month-to-month",ChurnData[[#This Row],[InternetService]]="Fiber optic",ChurnData[[#This Row],[TenureMonths]]&lt;=11),"High-risk","Other")</f>
        <v>Other</v>
      </c>
      <c r="U1935" t="str">
        <f>IF(ChurnData[[#This Row],[TenureMonths]]&lt;=11,"0-11",IF(ChurnData[[#This Row],[TenureMonths]]&lt;=23,"12-23",IF(ChurnData[[#This Row],[TenureMonths]]&lt;=35,"24-35",IF(ChurnData[[#This Row],[TenureMonths]]&lt;=47,"36-47",IF(ChurnData[[#This Row],[TenureMonths]]&lt;=59,"48-59","60-72")))))</f>
        <v>48-59</v>
      </c>
      <c r="V1935">
        <f>IF(ChurnData[[#This Row],[Churn]]="Yes",1,0)</f>
        <v>0</v>
      </c>
    </row>
    <row r="1936" spans="1:22" x14ac:dyDescent="0.35">
      <c r="A1936" t="s">
        <v>1985</v>
      </c>
      <c r="B1936" t="s">
        <v>19</v>
      </c>
      <c r="C1936">
        <v>0</v>
      </c>
      <c r="D1936" t="s">
        <v>21</v>
      </c>
      <c r="E1936" t="s">
        <v>20</v>
      </c>
      <c r="F1936" t="s">
        <v>65</v>
      </c>
      <c r="G1936" s="2">
        <v>72</v>
      </c>
      <c r="H1936" t="s">
        <v>21</v>
      </c>
      <c r="I1936" t="s">
        <v>23</v>
      </c>
      <c r="J1936" t="s">
        <v>20</v>
      </c>
      <c r="K1936" t="s">
        <v>21</v>
      </c>
      <c r="L1936" t="s">
        <v>24</v>
      </c>
      <c r="M1936" t="s">
        <v>21</v>
      </c>
      <c r="N1936" t="s">
        <v>34</v>
      </c>
      <c r="O1936" s="1">
        <v>83.82</v>
      </c>
      <c r="P1936" s="1">
        <v>6059.23</v>
      </c>
      <c r="Q1936">
        <v>0</v>
      </c>
      <c r="R1936" t="s">
        <v>21</v>
      </c>
      <c r="S1936" t="str">
        <f>IF(ChurnData[[#This Row],[MonthlyCharges]]&lt;=30,"1. Up to 30",IF(ChurnData[[#This Row],[MonthlyCharges]]&lt;=50,"2. 31-50",IF(ChurnData[[#This Row],[MonthlyCharges]]&lt;=70,"3. 51-70",IF(ChurnData[[#This Row],[MonthlyCharges]]&lt;=90,"4. 71-90","5. Over 90"))))</f>
        <v>4. 71-90</v>
      </c>
      <c r="T1936" t="str">
        <f>IF(AND(ChurnData[[#This Row],[Contract]]="Month-to-month",ChurnData[[#This Row],[InternetService]]="Fiber optic",ChurnData[[#This Row],[TenureMonths]]&lt;=11),"High-risk","Other")</f>
        <v>Other</v>
      </c>
      <c r="U1936" t="str">
        <f>IF(ChurnData[[#This Row],[TenureMonths]]&lt;=11,"0-11",IF(ChurnData[[#This Row],[TenureMonths]]&lt;=23,"12-23",IF(ChurnData[[#This Row],[TenureMonths]]&lt;=35,"24-35",IF(ChurnData[[#This Row],[TenureMonths]]&lt;=47,"36-47",IF(ChurnData[[#This Row],[TenureMonths]]&lt;=59,"48-59","60-72")))))</f>
        <v>60-72</v>
      </c>
      <c r="V1936">
        <f>IF(ChurnData[[#This Row],[Churn]]="Yes",1,0)</f>
        <v>0</v>
      </c>
    </row>
    <row r="1937" spans="1:22" x14ac:dyDescent="0.35">
      <c r="A1937" t="s">
        <v>1986</v>
      </c>
      <c r="B1937" t="s">
        <v>19</v>
      </c>
      <c r="C1937">
        <v>0</v>
      </c>
      <c r="D1937" t="s">
        <v>20</v>
      </c>
      <c r="E1937" t="s">
        <v>21</v>
      </c>
      <c r="F1937" t="s">
        <v>56</v>
      </c>
      <c r="G1937" s="2">
        <v>2</v>
      </c>
      <c r="H1937" t="s">
        <v>20</v>
      </c>
      <c r="I1937" t="s">
        <v>23</v>
      </c>
      <c r="J1937" t="s">
        <v>21</v>
      </c>
      <c r="K1937" t="s">
        <v>21</v>
      </c>
      <c r="L1937" t="s">
        <v>33</v>
      </c>
      <c r="M1937" t="s">
        <v>21</v>
      </c>
      <c r="N1937" t="s">
        <v>25</v>
      </c>
      <c r="O1937" s="1">
        <v>92.52</v>
      </c>
      <c r="P1937" s="1">
        <v>184.31</v>
      </c>
      <c r="Q1937">
        <v>3</v>
      </c>
      <c r="R1937" t="s">
        <v>20</v>
      </c>
      <c r="S1937" t="str">
        <f>IF(ChurnData[[#This Row],[MonthlyCharges]]&lt;=30,"1. Up to 30",IF(ChurnData[[#This Row],[MonthlyCharges]]&lt;=50,"2. 31-50",IF(ChurnData[[#This Row],[MonthlyCharges]]&lt;=70,"3. 51-70",IF(ChurnData[[#This Row],[MonthlyCharges]]&lt;=90,"4. 71-90","5. Over 90"))))</f>
        <v>5. Over 90</v>
      </c>
      <c r="T1937" t="str">
        <f>IF(AND(ChurnData[[#This Row],[Contract]]="Month-to-month",ChurnData[[#This Row],[InternetService]]="Fiber optic",ChurnData[[#This Row],[TenureMonths]]&lt;=11),"High-risk","Other")</f>
        <v>High-risk</v>
      </c>
      <c r="U1937" t="str">
        <f>IF(ChurnData[[#This Row],[TenureMonths]]&lt;=11,"0-11",IF(ChurnData[[#This Row],[TenureMonths]]&lt;=23,"12-23",IF(ChurnData[[#This Row],[TenureMonths]]&lt;=35,"24-35",IF(ChurnData[[#This Row],[TenureMonths]]&lt;=47,"36-47",IF(ChurnData[[#This Row],[TenureMonths]]&lt;=59,"48-59","60-72")))))</f>
        <v>0-11</v>
      </c>
      <c r="V1937">
        <f>IF(ChurnData[[#This Row],[Churn]]="Yes",1,0)</f>
        <v>1</v>
      </c>
    </row>
    <row r="1938" spans="1:22" x14ac:dyDescent="0.35">
      <c r="A1938" t="s">
        <v>1987</v>
      </c>
      <c r="B1938" t="s">
        <v>36</v>
      </c>
      <c r="C1938">
        <v>1</v>
      </c>
      <c r="D1938" t="s">
        <v>21</v>
      </c>
      <c r="E1938" t="s">
        <v>21</v>
      </c>
      <c r="F1938" t="s">
        <v>22</v>
      </c>
      <c r="G1938" s="2">
        <v>38</v>
      </c>
      <c r="H1938" t="s">
        <v>20</v>
      </c>
      <c r="I1938" t="s">
        <v>23</v>
      </c>
      <c r="J1938" t="s">
        <v>21</v>
      </c>
      <c r="K1938" t="s">
        <v>21</v>
      </c>
      <c r="L1938" t="s">
        <v>33</v>
      </c>
      <c r="M1938" t="s">
        <v>20</v>
      </c>
      <c r="N1938" t="s">
        <v>30</v>
      </c>
      <c r="O1938" s="1">
        <v>84.4</v>
      </c>
      <c r="P1938" s="1">
        <v>3181.11</v>
      </c>
      <c r="Q1938">
        <v>0</v>
      </c>
      <c r="R1938" t="s">
        <v>20</v>
      </c>
      <c r="S1938" t="str">
        <f>IF(ChurnData[[#This Row],[MonthlyCharges]]&lt;=30,"1. Up to 30",IF(ChurnData[[#This Row],[MonthlyCharges]]&lt;=50,"2. 31-50",IF(ChurnData[[#This Row],[MonthlyCharges]]&lt;=70,"3. 51-70",IF(ChurnData[[#This Row],[MonthlyCharges]]&lt;=90,"4. 71-90","5. Over 90"))))</f>
        <v>4. 71-90</v>
      </c>
      <c r="T1938" t="str">
        <f>IF(AND(ChurnData[[#This Row],[Contract]]="Month-to-month",ChurnData[[#This Row],[InternetService]]="Fiber optic",ChurnData[[#This Row],[TenureMonths]]&lt;=11),"High-risk","Other")</f>
        <v>Other</v>
      </c>
      <c r="U1938" t="str">
        <f>IF(ChurnData[[#This Row],[TenureMonths]]&lt;=11,"0-11",IF(ChurnData[[#This Row],[TenureMonths]]&lt;=23,"12-23",IF(ChurnData[[#This Row],[TenureMonths]]&lt;=35,"24-35",IF(ChurnData[[#This Row],[TenureMonths]]&lt;=47,"36-47",IF(ChurnData[[#This Row],[TenureMonths]]&lt;=59,"48-59","60-72")))))</f>
        <v>36-47</v>
      </c>
      <c r="V1938">
        <f>IF(ChurnData[[#This Row],[Churn]]="Yes",1,0)</f>
        <v>1</v>
      </c>
    </row>
    <row r="1939" spans="1:22" x14ac:dyDescent="0.35">
      <c r="A1939" t="s">
        <v>1988</v>
      </c>
      <c r="B1939" t="s">
        <v>36</v>
      </c>
      <c r="C1939">
        <v>0</v>
      </c>
      <c r="D1939" t="s">
        <v>21</v>
      </c>
      <c r="E1939" t="s">
        <v>21</v>
      </c>
      <c r="F1939" t="s">
        <v>49</v>
      </c>
      <c r="G1939" s="2">
        <v>9</v>
      </c>
      <c r="H1939" t="s">
        <v>20</v>
      </c>
      <c r="I1939" t="s">
        <v>32</v>
      </c>
      <c r="J1939" t="s">
        <v>21</v>
      </c>
      <c r="K1939" t="s">
        <v>21</v>
      </c>
      <c r="L1939" t="s">
        <v>33</v>
      </c>
      <c r="M1939" t="s">
        <v>21</v>
      </c>
      <c r="N1939" t="s">
        <v>25</v>
      </c>
      <c r="O1939" s="1">
        <v>50.26</v>
      </c>
      <c r="P1939" s="1">
        <v>459.14</v>
      </c>
      <c r="Q1939">
        <v>1</v>
      </c>
      <c r="R1939" t="s">
        <v>20</v>
      </c>
      <c r="S1939" t="str">
        <f>IF(ChurnData[[#This Row],[MonthlyCharges]]&lt;=30,"1. Up to 30",IF(ChurnData[[#This Row],[MonthlyCharges]]&lt;=50,"2. 31-50",IF(ChurnData[[#This Row],[MonthlyCharges]]&lt;=70,"3. 51-70",IF(ChurnData[[#This Row],[MonthlyCharges]]&lt;=90,"4. 71-90","5. Over 90"))))</f>
        <v>3. 51-70</v>
      </c>
      <c r="T1939" t="str">
        <f>IF(AND(ChurnData[[#This Row],[Contract]]="Month-to-month",ChurnData[[#This Row],[InternetService]]="Fiber optic",ChurnData[[#This Row],[TenureMonths]]&lt;=11),"High-risk","Other")</f>
        <v>Other</v>
      </c>
      <c r="U1939" t="str">
        <f>IF(ChurnData[[#This Row],[TenureMonths]]&lt;=11,"0-11",IF(ChurnData[[#This Row],[TenureMonths]]&lt;=23,"12-23",IF(ChurnData[[#This Row],[TenureMonths]]&lt;=35,"24-35",IF(ChurnData[[#This Row],[TenureMonths]]&lt;=47,"36-47",IF(ChurnData[[#This Row],[TenureMonths]]&lt;=59,"48-59","60-72")))))</f>
        <v>0-11</v>
      </c>
      <c r="V1939">
        <f>IF(ChurnData[[#This Row],[Churn]]="Yes",1,0)</f>
        <v>1</v>
      </c>
    </row>
    <row r="1940" spans="1:22" x14ac:dyDescent="0.35">
      <c r="A1940" t="s">
        <v>1989</v>
      </c>
      <c r="B1940" t="s">
        <v>19</v>
      </c>
      <c r="C1940">
        <v>0</v>
      </c>
      <c r="D1940" t="s">
        <v>20</v>
      </c>
      <c r="E1940" t="s">
        <v>21</v>
      </c>
      <c r="F1940" t="s">
        <v>27</v>
      </c>
      <c r="G1940" s="2">
        <v>29</v>
      </c>
      <c r="H1940" t="s">
        <v>20</v>
      </c>
      <c r="I1940" t="s">
        <v>32</v>
      </c>
      <c r="J1940" t="s">
        <v>20</v>
      </c>
      <c r="K1940" t="s">
        <v>21</v>
      </c>
      <c r="L1940" t="s">
        <v>29</v>
      </c>
      <c r="M1940" t="s">
        <v>20</v>
      </c>
      <c r="N1940" t="s">
        <v>30</v>
      </c>
      <c r="O1940" s="1">
        <v>64.38</v>
      </c>
      <c r="P1940" s="1">
        <v>1819.58</v>
      </c>
      <c r="Q1940">
        <v>0</v>
      </c>
      <c r="R1940" t="s">
        <v>20</v>
      </c>
      <c r="S1940" t="str">
        <f>IF(ChurnData[[#This Row],[MonthlyCharges]]&lt;=30,"1. Up to 30",IF(ChurnData[[#This Row],[MonthlyCharges]]&lt;=50,"2. 31-50",IF(ChurnData[[#This Row],[MonthlyCharges]]&lt;=70,"3. 51-70",IF(ChurnData[[#This Row],[MonthlyCharges]]&lt;=90,"4. 71-90","5. Over 90"))))</f>
        <v>3. 51-70</v>
      </c>
      <c r="T1940" t="str">
        <f>IF(AND(ChurnData[[#This Row],[Contract]]="Month-to-month",ChurnData[[#This Row],[InternetService]]="Fiber optic",ChurnData[[#This Row],[TenureMonths]]&lt;=11),"High-risk","Other")</f>
        <v>Other</v>
      </c>
      <c r="U1940" t="str">
        <f>IF(ChurnData[[#This Row],[TenureMonths]]&lt;=11,"0-11",IF(ChurnData[[#This Row],[TenureMonths]]&lt;=23,"12-23",IF(ChurnData[[#This Row],[TenureMonths]]&lt;=35,"24-35",IF(ChurnData[[#This Row],[TenureMonths]]&lt;=47,"36-47",IF(ChurnData[[#This Row],[TenureMonths]]&lt;=59,"48-59","60-72")))))</f>
        <v>24-35</v>
      </c>
      <c r="V1940">
        <f>IF(ChurnData[[#This Row],[Churn]]="Yes",1,0)</f>
        <v>1</v>
      </c>
    </row>
    <row r="1941" spans="1:22" x14ac:dyDescent="0.35">
      <c r="A1941" t="s">
        <v>1990</v>
      </c>
      <c r="B1941" t="s">
        <v>19</v>
      </c>
      <c r="C1941">
        <v>0</v>
      </c>
      <c r="D1941" t="s">
        <v>20</v>
      </c>
      <c r="E1941" t="s">
        <v>20</v>
      </c>
      <c r="F1941" t="s">
        <v>56</v>
      </c>
      <c r="G1941" s="2">
        <v>55</v>
      </c>
      <c r="H1941" t="s">
        <v>20</v>
      </c>
      <c r="I1941" t="s">
        <v>23</v>
      </c>
      <c r="J1941" t="s">
        <v>21</v>
      </c>
      <c r="K1941" t="s">
        <v>21</v>
      </c>
      <c r="L1941" t="s">
        <v>24</v>
      </c>
      <c r="M1941" t="s">
        <v>20</v>
      </c>
      <c r="N1941" t="s">
        <v>30</v>
      </c>
      <c r="O1941" s="1">
        <v>90.09</v>
      </c>
      <c r="P1941" s="1">
        <v>5055.71</v>
      </c>
      <c r="Q1941">
        <v>1</v>
      </c>
      <c r="R1941" t="s">
        <v>21</v>
      </c>
      <c r="S1941" t="str">
        <f>IF(ChurnData[[#This Row],[MonthlyCharges]]&lt;=30,"1. Up to 30",IF(ChurnData[[#This Row],[MonthlyCharges]]&lt;=50,"2. 31-50",IF(ChurnData[[#This Row],[MonthlyCharges]]&lt;=70,"3. 51-70",IF(ChurnData[[#This Row],[MonthlyCharges]]&lt;=90,"4. 71-90","5. Over 90"))))</f>
        <v>5. Over 90</v>
      </c>
      <c r="T1941" t="str">
        <f>IF(AND(ChurnData[[#This Row],[Contract]]="Month-to-month",ChurnData[[#This Row],[InternetService]]="Fiber optic",ChurnData[[#This Row],[TenureMonths]]&lt;=11),"High-risk","Other")</f>
        <v>Other</v>
      </c>
      <c r="U1941" t="str">
        <f>IF(ChurnData[[#This Row],[TenureMonths]]&lt;=11,"0-11",IF(ChurnData[[#This Row],[TenureMonths]]&lt;=23,"12-23",IF(ChurnData[[#This Row],[TenureMonths]]&lt;=35,"24-35",IF(ChurnData[[#This Row],[TenureMonths]]&lt;=47,"36-47",IF(ChurnData[[#This Row],[TenureMonths]]&lt;=59,"48-59","60-72")))))</f>
        <v>48-59</v>
      </c>
      <c r="V1941">
        <f>IF(ChurnData[[#This Row],[Churn]]="Yes",1,0)</f>
        <v>0</v>
      </c>
    </row>
    <row r="1942" spans="1:22" x14ac:dyDescent="0.35">
      <c r="A1942" t="s">
        <v>1991</v>
      </c>
      <c r="B1942" t="s">
        <v>36</v>
      </c>
      <c r="C1942">
        <v>0</v>
      </c>
      <c r="D1942" t="s">
        <v>20</v>
      </c>
      <c r="E1942" t="s">
        <v>21</v>
      </c>
      <c r="F1942" t="s">
        <v>65</v>
      </c>
      <c r="G1942" s="2">
        <v>9</v>
      </c>
      <c r="H1942" t="s">
        <v>20</v>
      </c>
      <c r="I1942" t="s">
        <v>23</v>
      </c>
      <c r="J1942" t="s">
        <v>21</v>
      </c>
      <c r="K1942" t="s">
        <v>21</v>
      </c>
      <c r="L1942" t="s">
        <v>33</v>
      </c>
      <c r="M1942" t="s">
        <v>20</v>
      </c>
      <c r="N1942" t="s">
        <v>30</v>
      </c>
      <c r="O1942" s="1">
        <v>89.01</v>
      </c>
      <c r="P1942" s="1">
        <v>795.15</v>
      </c>
      <c r="Q1942">
        <v>1</v>
      </c>
      <c r="R1942" t="s">
        <v>21</v>
      </c>
      <c r="S1942" t="str">
        <f>IF(ChurnData[[#This Row],[MonthlyCharges]]&lt;=30,"1. Up to 30",IF(ChurnData[[#This Row],[MonthlyCharges]]&lt;=50,"2. 31-50",IF(ChurnData[[#This Row],[MonthlyCharges]]&lt;=70,"3. 51-70",IF(ChurnData[[#This Row],[MonthlyCharges]]&lt;=90,"4. 71-90","5. Over 90"))))</f>
        <v>4. 71-90</v>
      </c>
      <c r="T1942" t="str">
        <f>IF(AND(ChurnData[[#This Row],[Contract]]="Month-to-month",ChurnData[[#This Row],[InternetService]]="Fiber optic",ChurnData[[#This Row],[TenureMonths]]&lt;=11),"High-risk","Other")</f>
        <v>High-risk</v>
      </c>
      <c r="U1942" t="str">
        <f>IF(ChurnData[[#This Row],[TenureMonths]]&lt;=11,"0-11",IF(ChurnData[[#This Row],[TenureMonths]]&lt;=23,"12-23",IF(ChurnData[[#This Row],[TenureMonths]]&lt;=35,"24-35",IF(ChurnData[[#This Row],[TenureMonths]]&lt;=47,"36-47",IF(ChurnData[[#This Row],[TenureMonths]]&lt;=59,"48-59","60-72")))))</f>
        <v>0-11</v>
      </c>
      <c r="V1942">
        <f>IF(ChurnData[[#This Row],[Churn]]="Yes",1,0)</f>
        <v>0</v>
      </c>
    </row>
    <row r="1943" spans="1:22" x14ac:dyDescent="0.35">
      <c r="A1943" t="s">
        <v>1992</v>
      </c>
      <c r="B1943" t="s">
        <v>36</v>
      </c>
      <c r="C1943">
        <v>0</v>
      </c>
      <c r="D1943" t="s">
        <v>21</v>
      </c>
      <c r="E1943" t="s">
        <v>21</v>
      </c>
      <c r="F1943" t="s">
        <v>75</v>
      </c>
      <c r="G1943" s="2">
        <v>0</v>
      </c>
      <c r="H1943" t="s">
        <v>20</v>
      </c>
      <c r="I1943" t="s">
        <v>32</v>
      </c>
      <c r="J1943" t="s">
        <v>21</v>
      </c>
      <c r="K1943" t="s">
        <v>20</v>
      </c>
      <c r="L1943" t="s">
        <v>33</v>
      </c>
      <c r="M1943" t="s">
        <v>20</v>
      </c>
      <c r="N1943" t="s">
        <v>30</v>
      </c>
      <c r="O1943" s="1">
        <v>63.78</v>
      </c>
      <c r="P1943" s="1">
        <v>0</v>
      </c>
      <c r="Q1943">
        <v>0</v>
      </c>
      <c r="R1943" t="s">
        <v>20</v>
      </c>
      <c r="S1943" t="str">
        <f>IF(ChurnData[[#This Row],[MonthlyCharges]]&lt;=30,"1. Up to 30",IF(ChurnData[[#This Row],[MonthlyCharges]]&lt;=50,"2. 31-50",IF(ChurnData[[#This Row],[MonthlyCharges]]&lt;=70,"3. 51-70",IF(ChurnData[[#This Row],[MonthlyCharges]]&lt;=90,"4. 71-90","5. Over 90"))))</f>
        <v>3. 51-70</v>
      </c>
      <c r="T1943" t="str">
        <f>IF(AND(ChurnData[[#This Row],[Contract]]="Month-to-month",ChurnData[[#This Row],[InternetService]]="Fiber optic",ChurnData[[#This Row],[TenureMonths]]&lt;=11),"High-risk","Other")</f>
        <v>Other</v>
      </c>
      <c r="U1943" t="str">
        <f>IF(ChurnData[[#This Row],[TenureMonths]]&lt;=11,"0-11",IF(ChurnData[[#This Row],[TenureMonths]]&lt;=23,"12-23",IF(ChurnData[[#This Row],[TenureMonths]]&lt;=35,"24-35",IF(ChurnData[[#This Row],[TenureMonths]]&lt;=47,"36-47",IF(ChurnData[[#This Row],[TenureMonths]]&lt;=59,"48-59","60-72")))))</f>
        <v>0-11</v>
      </c>
      <c r="V1943">
        <f>IF(ChurnData[[#This Row],[Churn]]="Yes",1,0)</f>
        <v>1</v>
      </c>
    </row>
    <row r="1944" spans="1:22" x14ac:dyDescent="0.35">
      <c r="A1944" t="s">
        <v>1993</v>
      </c>
      <c r="B1944" t="s">
        <v>19</v>
      </c>
      <c r="C1944">
        <v>0</v>
      </c>
      <c r="D1944" t="s">
        <v>21</v>
      </c>
      <c r="E1944" t="s">
        <v>21</v>
      </c>
      <c r="F1944" t="s">
        <v>75</v>
      </c>
      <c r="G1944" s="2">
        <v>63</v>
      </c>
      <c r="H1944" t="s">
        <v>20</v>
      </c>
      <c r="I1944" t="s">
        <v>32</v>
      </c>
      <c r="J1944" t="s">
        <v>21</v>
      </c>
      <c r="K1944" t="s">
        <v>21</v>
      </c>
      <c r="L1944" t="s">
        <v>33</v>
      </c>
      <c r="M1944" t="s">
        <v>20</v>
      </c>
      <c r="N1944" t="s">
        <v>34</v>
      </c>
      <c r="O1944" s="1">
        <v>68.290000000000006</v>
      </c>
      <c r="P1944" s="1">
        <v>4244.84</v>
      </c>
      <c r="Q1944">
        <v>1</v>
      </c>
      <c r="R1944" t="s">
        <v>21</v>
      </c>
      <c r="S1944" t="str">
        <f>IF(ChurnData[[#This Row],[MonthlyCharges]]&lt;=30,"1. Up to 30",IF(ChurnData[[#This Row],[MonthlyCharges]]&lt;=50,"2. 31-50",IF(ChurnData[[#This Row],[MonthlyCharges]]&lt;=70,"3. 51-70",IF(ChurnData[[#This Row],[MonthlyCharges]]&lt;=90,"4. 71-90","5. Over 90"))))</f>
        <v>3. 51-70</v>
      </c>
      <c r="T1944" t="str">
        <f>IF(AND(ChurnData[[#This Row],[Contract]]="Month-to-month",ChurnData[[#This Row],[InternetService]]="Fiber optic",ChurnData[[#This Row],[TenureMonths]]&lt;=11),"High-risk","Other")</f>
        <v>Other</v>
      </c>
      <c r="U1944" t="str">
        <f>IF(ChurnData[[#This Row],[TenureMonths]]&lt;=11,"0-11",IF(ChurnData[[#This Row],[TenureMonths]]&lt;=23,"12-23",IF(ChurnData[[#This Row],[TenureMonths]]&lt;=35,"24-35",IF(ChurnData[[#This Row],[TenureMonths]]&lt;=47,"36-47",IF(ChurnData[[#This Row],[TenureMonths]]&lt;=59,"48-59","60-72")))))</f>
        <v>60-72</v>
      </c>
      <c r="V1944">
        <f>IF(ChurnData[[#This Row],[Churn]]="Yes",1,0)</f>
        <v>0</v>
      </c>
    </row>
    <row r="1945" spans="1:22" x14ac:dyDescent="0.35">
      <c r="A1945" t="s">
        <v>1994</v>
      </c>
      <c r="B1945" t="s">
        <v>36</v>
      </c>
      <c r="C1945">
        <v>0</v>
      </c>
      <c r="D1945" t="s">
        <v>20</v>
      </c>
      <c r="E1945" t="s">
        <v>21</v>
      </c>
      <c r="F1945" t="s">
        <v>65</v>
      </c>
      <c r="G1945" s="2">
        <v>16</v>
      </c>
      <c r="H1945" t="s">
        <v>20</v>
      </c>
      <c r="I1945" t="s">
        <v>21</v>
      </c>
      <c r="J1945" t="s">
        <v>28</v>
      </c>
      <c r="K1945" t="s">
        <v>28</v>
      </c>
      <c r="L1945" t="s">
        <v>33</v>
      </c>
      <c r="M1945" t="s">
        <v>21</v>
      </c>
      <c r="N1945" t="s">
        <v>34</v>
      </c>
      <c r="O1945" s="1">
        <v>37.950000000000003</v>
      </c>
      <c r="P1945" s="1">
        <v>603.24</v>
      </c>
      <c r="Q1945">
        <v>1</v>
      </c>
      <c r="R1945" t="s">
        <v>21</v>
      </c>
      <c r="S1945" t="str">
        <f>IF(ChurnData[[#This Row],[MonthlyCharges]]&lt;=30,"1. Up to 30",IF(ChurnData[[#This Row],[MonthlyCharges]]&lt;=50,"2. 31-50",IF(ChurnData[[#This Row],[MonthlyCharges]]&lt;=70,"3. 51-70",IF(ChurnData[[#This Row],[MonthlyCharges]]&lt;=90,"4. 71-90","5. Over 90"))))</f>
        <v>2. 31-50</v>
      </c>
      <c r="T1945" t="str">
        <f>IF(AND(ChurnData[[#This Row],[Contract]]="Month-to-month",ChurnData[[#This Row],[InternetService]]="Fiber optic",ChurnData[[#This Row],[TenureMonths]]&lt;=11),"High-risk","Other")</f>
        <v>Other</v>
      </c>
      <c r="U1945" t="str">
        <f>IF(ChurnData[[#This Row],[TenureMonths]]&lt;=11,"0-11",IF(ChurnData[[#This Row],[TenureMonths]]&lt;=23,"12-23",IF(ChurnData[[#This Row],[TenureMonths]]&lt;=35,"24-35",IF(ChurnData[[#This Row],[TenureMonths]]&lt;=47,"36-47",IF(ChurnData[[#This Row],[TenureMonths]]&lt;=59,"48-59","60-72")))))</f>
        <v>12-23</v>
      </c>
      <c r="V1945">
        <f>IF(ChurnData[[#This Row],[Churn]]="Yes",1,0)</f>
        <v>0</v>
      </c>
    </row>
    <row r="1946" spans="1:22" x14ac:dyDescent="0.35">
      <c r="A1946" t="s">
        <v>1995</v>
      </c>
      <c r="B1946" t="s">
        <v>36</v>
      </c>
      <c r="C1946">
        <v>0</v>
      </c>
      <c r="D1946" t="s">
        <v>21</v>
      </c>
      <c r="E1946" t="s">
        <v>21</v>
      </c>
      <c r="F1946" t="s">
        <v>37</v>
      </c>
      <c r="G1946" s="2">
        <v>53</v>
      </c>
      <c r="H1946" t="s">
        <v>20</v>
      </c>
      <c r="I1946" t="s">
        <v>23</v>
      </c>
      <c r="J1946" t="s">
        <v>20</v>
      </c>
      <c r="K1946" t="s">
        <v>21</v>
      </c>
      <c r="L1946" t="s">
        <v>24</v>
      </c>
      <c r="M1946" t="s">
        <v>20</v>
      </c>
      <c r="N1946" t="s">
        <v>34</v>
      </c>
      <c r="O1946" s="1">
        <v>94.72</v>
      </c>
      <c r="P1946" s="1">
        <v>5131.6499999999996</v>
      </c>
      <c r="Q1946">
        <v>3</v>
      </c>
      <c r="R1946" t="s">
        <v>21</v>
      </c>
      <c r="S1946" t="str">
        <f>IF(ChurnData[[#This Row],[MonthlyCharges]]&lt;=30,"1. Up to 30",IF(ChurnData[[#This Row],[MonthlyCharges]]&lt;=50,"2. 31-50",IF(ChurnData[[#This Row],[MonthlyCharges]]&lt;=70,"3. 51-70",IF(ChurnData[[#This Row],[MonthlyCharges]]&lt;=90,"4. 71-90","5. Over 90"))))</f>
        <v>5. Over 90</v>
      </c>
      <c r="T1946" t="str">
        <f>IF(AND(ChurnData[[#This Row],[Contract]]="Month-to-month",ChurnData[[#This Row],[InternetService]]="Fiber optic",ChurnData[[#This Row],[TenureMonths]]&lt;=11),"High-risk","Other")</f>
        <v>Other</v>
      </c>
      <c r="U1946" t="str">
        <f>IF(ChurnData[[#This Row],[TenureMonths]]&lt;=11,"0-11",IF(ChurnData[[#This Row],[TenureMonths]]&lt;=23,"12-23",IF(ChurnData[[#This Row],[TenureMonths]]&lt;=35,"24-35",IF(ChurnData[[#This Row],[TenureMonths]]&lt;=47,"36-47",IF(ChurnData[[#This Row],[TenureMonths]]&lt;=59,"48-59","60-72")))))</f>
        <v>48-59</v>
      </c>
      <c r="V1946">
        <f>IF(ChurnData[[#This Row],[Churn]]="Yes",1,0)</f>
        <v>0</v>
      </c>
    </row>
    <row r="1947" spans="1:22" x14ac:dyDescent="0.35">
      <c r="A1947" t="s">
        <v>1996</v>
      </c>
      <c r="B1947" t="s">
        <v>19</v>
      </c>
      <c r="C1947">
        <v>1</v>
      </c>
      <c r="D1947" t="s">
        <v>21</v>
      </c>
      <c r="E1947" t="s">
        <v>21</v>
      </c>
      <c r="F1947" t="s">
        <v>65</v>
      </c>
      <c r="G1947" s="2">
        <v>12</v>
      </c>
      <c r="H1947" t="s">
        <v>20</v>
      </c>
      <c r="I1947" t="s">
        <v>23</v>
      </c>
      <c r="J1947" t="s">
        <v>20</v>
      </c>
      <c r="K1947" t="s">
        <v>20</v>
      </c>
      <c r="L1947" t="s">
        <v>33</v>
      </c>
      <c r="M1947" t="s">
        <v>21</v>
      </c>
      <c r="N1947" t="s">
        <v>34</v>
      </c>
      <c r="O1947" s="1">
        <v>89.11</v>
      </c>
      <c r="P1947" s="1">
        <v>1083.31</v>
      </c>
      <c r="Q1947">
        <v>4</v>
      </c>
      <c r="R1947" t="s">
        <v>20</v>
      </c>
      <c r="S1947" t="str">
        <f>IF(ChurnData[[#This Row],[MonthlyCharges]]&lt;=30,"1. Up to 30",IF(ChurnData[[#This Row],[MonthlyCharges]]&lt;=50,"2. 31-50",IF(ChurnData[[#This Row],[MonthlyCharges]]&lt;=70,"3. 51-70",IF(ChurnData[[#This Row],[MonthlyCharges]]&lt;=90,"4. 71-90","5. Over 90"))))</f>
        <v>4. 71-90</v>
      </c>
      <c r="T1947" t="str">
        <f>IF(AND(ChurnData[[#This Row],[Contract]]="Month-to-month",ChurnData[[#This Row],[InternetService]]="Fiber optic",ChurnData[[#This Row],[TenureMonths]]&lt;=11),"High-risk","Other")</f>
        <v>Other</v>
      </c>
      <c r="U1947" t="str">
        <f>IF(ChurnData[[#This Row],[TenureMonths]]&lt;=11,"0-11",IF(ChurnData[[#This Row],[TenureMonths]]&lt;=23,"12-23",IF(ChurnData[[#This Row],[TenureMonths]]&lt;=35,"24-35",IF(ChurnData[[#This Row],[TenureMonths]]&lt;=47,"36-47",IF(ChurnData[[#This Row],[TenureMonths]]&lt;=59,"48-59","60-72")))))</f>
        <v>12-23</v>
      </c>
      <c r="V1947">
        <f>IF(ChurnData[[#This Row],[Churn]]="Yes",1,0)</f>
        <v>1</v>
      </c>
    </row>
    <row r="1948" spans="1:22" x14ac:dyDescent="0.35">
      <c r="A1948" t="s">
        <v>1997</v>
      </c>
      <c r="B1948" t="s">
        <v>19</v>
      </c>
      <c r="C1948">
        <v>0</v>
      </c>
      <c r="D1948" t="s">
        <v>20</v>
      </c>
      <c r="E1948" t="s">
        <v>20</v>
      </c>
      <c r="F1948" t="s">
        <v>49</v>
      </c>
      <c r="G1948" s="2">
        <v>40</v>
      </c>
      <c r="H1948" t="s">
        <v>20</v>
      </c>
      <c r="I1948" t="s">
        <v>32</v>
      </c>
      <c r="J1948" t="s">
        <v>21</v>
      </c>
      <c r="K1948" t="s">
        <v>21</v>
      </c>
      <c r="L1948" t="s">
        <v>29</v>
      </c>
      <c r="M1948" t="s">
        <v>20</v>
      </c>
      <c r="N1948" t="s">
        <v>34</v>
      </c>
      <c r="O1948" s="1">
        <v>53.24</v>
      </c>
      <c r="P1948" s="1">
        <v>2091.15</v>
      </c>
      <c r="Q1948">
        <v>2</v>
      </c>
      <c r="R1948" t="s">
        <v>21</v>
      </c>
      <c r="S1948" t="str">
        <f>IF(ChurnData[[#This Row],[MonthlyCharges]]&lt;=30,"1. Up to 30",IF(ChurnData[[#This Row],[MonthlyCharges]]&lt;=50,"2. 31-50",IF(ChurnData[[#This Row],[MonthlyCharges]]&lt;=70,"3. 51-70",IF(ChurnData[[#This Row],[MonthlyCharges]]&lt;=90,"4. 71-90","5. Over 90"))))</f>
        <v>3. 51-70</v>
      </c>
      <c r="T1948" t="str">
        <f>IF(AND(ChurnData[[#This Row],[Contract]]="Month-to-month",ChurnData[[#This Row],[InternetService]]="Fiber optic",ChurnData[[#This Row],[TenureMonths]]&lt;=11),"High-risk","Other")</f>
        <v>Other</v>
      </c>
      <c r="U1948" t="str">
        <f>IF(ChurnData[[#This Row],[TenureMonths]]&lt;=11,"0-11",IF(ChurnData[[#This Row],[TenureMonths]]&lt;=23,"12-23",IF(ChurnData[[#This Row],[TenureMonths]]&lt;=35,"24-35",IF(ChurnData[[#This Row],[TenureMonths]]&lt;=47,"36-47",IF(ChurnData[[#This Row],[TenureMonths]]&lt;=59,"48-59","60-72")))))</f>
        <v>36-47</v>
      </c>
      <c r="V1948">
        <f>IF(ChurnData[[#This Row],[Churn]]="Yes",1,0)</f>
        <v>0</v>
      </c>
    </row>
    <row r="1949" spans="1:22" x14ac:dyDescent="0.35">
      <c r="A1949" t="s">
        <v>1998</v>
      </c>
      <c r="B1949" t="s">
        <v>36</v>
      </c>
      <c r="C1949">
        <v>0</v>
      </c>
      <c r="D1949" t="s">
        <v>21</v>
      </c>
      <c r="E1949" t="s">
        <v>21</v>
      </c>
      <c r="F1949" t="s">
        <v>65</v>
      </c>
      <c r="G1949" s="2">
        <v>14</v>
      </c>
      <c r="H1949" t="s">
        <v>20</v>
      </c>
      <c r="I1949" t="s">
        <v>21</v>
      </c>
      <c r="J1949" t="s">
        <v>28</v>
      </c>
      <c r="K1949" t="s">
        <v>28</v>
      </c>
      <c r="L1949" t="s">
        <v>33</v>
      </c>
      <c r="M1949" t="s">
        <v>20</v>
      </c>
      <c r="N1949" t="s">
        <v>43</v>
      </c>
      <c r="O1949" s="1">
        <v>32.979999999999997</v>
      </c>
      <c r="P1949" s="1">
        <v>450.26</v>
      </c>
      <c r="Q1949">
        <v>2</v>
      </c>
      <c r="R1949" t="s">
        <v>20</v>
      </c>
      <c r="S1949" t="str">
        <f>IF(ChurnData[[#This Row],[MonthlyCharges]]&lt;=30,"1. Up to 30",IF(ChurnData[[#This Row],[MonthlyCharges]]&lt;=50,"2. 31-50",IF(ChurnData[[#This Row],[MonthlyCharges]]&lt;=70,"3. 51-70",IF(ChurnData[[#This Row],[MonthlyCharges]]&lt;=90,"4. 71-90","5. Over 90"))))</f>
        <v>2. 31-50</v>
      </c>
      <c r="T1949" t="str">
        <f>IF(AND(ChurnData[[#This Row],[Contract]]="Month-to-month",ChurnData[[#This Row],[InternetService]]="Fiber optic",ChurnData[[#This Row],[TenureMonths]]&lt;=11),"High-risk","Other")</f>
        <v>Other</v>
      </c>
      <c r="U1949" t="str">
        <f>IF(ChurnData[[#This Row],[TenureMonths]]&lt;=11,"0-11",IF(ChurnData[[#This Row],[TenureMonths]]&lt;=23,"12-23",IF(ChurnData[[#This Row],[TenureMonths]]&lt;=35,"24-35",IF(ChurnData[[#This Row],[TenureMonths]]&lt;=47,"36-47",IF(ChurnData[[#This Row],[TenureMonths]]&lt;=59,"48-59","60-72")))))</f>
        <v>12-23</v>
      </c>
      <c r="V1949">
        <f>IF(ChurnData[[#This Row],[Churn]]="Yes",1,0)</f>
        <v>1</v>
      </c>
    </row>
    <row r="1950" spans="1:22" x14ac:dyDescent="0.35">
      <c r="A1950" t="s">
        <v>1999</v>
      </c>
      <c r="B1950" t="s">
        <v>36</v>
      </c>
      <c r="C1950">
        <v>0</v>
      </c>
      <c r="D1950" t="s">
        <v>20</v>
      </c>
      <c r="E1950" t="s">
        <v>20</v>
      </c>
      <c r="F1950" t="s">
        <v>47</v>
      </c>
      <c r="G1950" s="2">
        <v>46</v>
      </c>
      <c r="H1950" t="s">
        <v>20</v>
      </c>
      <c r="I1950" t="s">
        <v>32</v>
      </c>
      <c r="J1950" t="s">
        <v>21</v>
      </c>
      <c r="K1950" t="s">
        <v>21</v>
      </c>
      <c r="L1950" t="s">
        <v>24</v>
      </c>
      <c r="M1950" t="s">
        <v>20</v>
      </c>
      <c r="N1950" t="s">
        <v>30</v>
      </c>
      <c r="O1950" s="1">
        <v>46.17</v>
      </c>
      <c r="P1950" s="1">
        <v>2099.92</v>
      </c>
      <c r="Q1950">
        <v>2</v>
      </c>
      <c r="R1950" t="s">
        <v>21</v>
      </c>
      <c r="S1950" t="str">
        <f>IF(ChurnData[[#This Row],[MonthlyCharges]]&lt;=30,"1. Up to 30",IF(ChurnData[[#This Row],[MonthlyCharges]]&lt;=50,"2. 31-50",IF(ChurnData[[#This Row],[MonthlyCharges]]&lt;=70,"3. 51-70",IF(ChurnData[[#This Row],[MonthlyCharges]]&lt;=90,"4. 71-90","5. Over 90"))))</f>
        <v>2. 31-50</v>
      </c>
      <c r="T1950" t="str">
        <f>IF(AND(ChurnData[[#This Row],[Contract]]="Month-to-month",ChurnData[[#This Row],[InternetService]]="Fiber optic",ChurnData[[#This Row],[TenureMonths]]&lt;=11),"High-risk","Other")</f>
        <v>Other</v>
      </c>
      <c r="U1950" t="str">
        <f>IF(ChurnData[[#This Row],[TenureMonths]]&lt;=11,"0-11",IF(ChurnData[[#This Row],[TenureMonths]]&lt;=23,"12-23",IF(ChurnData[[#This Row],[TenureMonths]]&lt;=35,"24-35",IF(ChurnData[[#This Row],[TenureMonths]]&lt;=47,"36-47",IF(ChurnData[[#This Row],[TenureMonths]]&lt;=59,"48-59","60-72")))))</f>
        <v>36-47</v>
      </c>
      <c r="V1950">
        <f>IF(ChurnData[[#This Row],[Churn]]="Yes",1,0)</f>
        <v>0</v>
      </c>
    </row>
    <row r="1951" spans="1:22" x14ac:dyDescent="0.35">
      <c r="A1951" t="s">
        <v>2000</v>
      </c>
      <c r="B1951" t="s">
        <v>19</v>
      </c>
      <c r="C1951">
        <v>0</v>
      </c>
      <c r="D1951" t="s">
        <v>21</v>
      </c>
      <c r="E1951" t="s">
        <v>21</v>
      </c>
      <c r="F1951" t="s">
        <v>47</v>
      </c>
      <c r="G1951" s="2">
        <v>2</v>
      </c>
      <c r="H1951" t="s">
        <v>20</v>
      </c>
      <c r="I1951" t="s">
        <v>23</v>
      </c>
      <c r="J1951" t="s">
        <v>20</v>
      </c>
      <c r="K1951" t="s">
        <v>20</v>
      </c>
      <c r="L1951" t="s">
        <v>33</v>
      </c>
      <c r="M1951" t="s">
        <v>20</v>
      </c>
      <c r="N1951" t="s">
        <v>25</v>
      </c>
      <c r="O1951" s="1">
        <v>87.71</v>
      </c>
      <c r="P1951" s="1">
        <v>173.14</v>
      </c>
      <c r="Q1951">
        <v>1</v>
      </c>
      <c r="R1951" t="s">
        <v>21</v>
      </c>
      <c r="S1951" t="str">
        <f>IF(ChurnData[[#This Row],[MonthlyCharges]]&lt;=30,"1. Up to 30",IF(ChurnData[[#This Row],[MonthlyCharges]]&lt;=50,"2. 31-50",IF(ChurnData[[#This Row],[MonthlyCharges]]&lt;=70,"3. 51-70",IF(ChurnData[[#This Row],[MonthlyCharges]]&lt;=90,"4. 71-90","5. Over 90"))))</f>
        <v>4. 71-90</v>
      </c>
      <c r="T1951" t="str">
        <f>IF(AND(ChurnData[[#This Row],[Contract]]="Month-to-month",ChurnData[[#This Row],[InternetService]]="Fiber optic",ChurnData[[#This Row],[TenureMonths]]&lt;=11),"High-risk","Other")</f>
        <v>High-risk</v>
      </c>
      <c r="U1951" t="str">
        <f>IF(ChurnData[[#This Row],[TenureMonths]]&lt;=11,"0-11",IF(ChurnData[[#This Row],[TenureMonths]]&lt;=23,"12-23",IF(ChurnData[[#This Row],[TenureMonths]]&lt;=35,"24-35",IF(ChurnData[[#This Row],[TenureMonths]]&lt;=47,"36-47",IF(ChurnData[[#This Row],[TenureMonths]]&lt;=59,"48-59","60-72")))))</f>
        <v>0-11</v>
      </c>
      <c r="V1951">
        <f>IF(ChurnData[[#This Row],[Churn]]="Yes",1,0)</f>
        <v>0</v>
      </c>
    </row>
    <row r="1952" spans="1:22" x14ac:dyDescent="0.35">
      <c r="A1952" t="s">
        <v>2001</v>
      </c>
      <c r="B1952" t="s">
        <v>36</v>
      </c>
      <c r="C1952">
        <v>0</v>
      </c>
      <c r="D1952" t="s">
        <v>20</v>
      </c>
      <c r="E1952" t="s">
        <v>21</v>
      </c>
      <c r="F1952" t="s">
        <v>45</v>
      </c>
      <c r="G1952" s="2">
        <v>4</v>
      </c>
      <c r="H1952" t="s">
        <v>20</v>
      </c>
      <c r="I1952" t="s">
        <v>21</v>
      </c>
      <c r="J1952" t="s">
        <v>28</v>
      </c>
      <c r="K1952" t="s">
        <v>28</v>
      </c>
      <c r="L1952" t="s">
        <v>33</v>
      </c>
      <c r="M1952" t="s">
        <v>21</v>
      </c>
      <c r="N1952" t="s">
        <v>30</v>
      </c>
      <c r="O1952" s="1">
        <v>29.61</v>
      </c>
      <c r="P1952" s="1">
        <v>119.02</v>
      </c>
      <c r="Q1952">
        <v>0</v>
      </c>
      <c r="R1952" t="s">
        <v>20</v>
      </c>
      <c r="S1952" t="str">
        <f>IF(ChurnData[[#This Row],[MonthlyCharges]]&lt;=30,"1. Up to 30",IF(ChurnData[[#This Row],[MonthlyCharges]]&lt;=50,"2. 31-50",IF(ChurnData[[#This Row],[MonthlyCharges]]&lt;=70,"3. 51-70",IF(ChurnData[[#This Row],[MonthlyCharges]]&lt;=90,"4. 71-90","5. Over 90"))))</f>
        <v>1. Up to 30</v>
      </c>
      <c r="T1952" t="str">
        <f>IF(AND(ChurnData[[#This Row],[Contract]]="Month-to-month",ChurnData[[#This Row],[InternetService]]="Fiber optic",ChurnData[[#This Row],[TenureMonths]]&lt;=11),"High-risk","Other")</f>
        <v>Other</v>
      </c>
      <c r="U1952" t="str">
        <f>IF(ChurnData[[#This Row],[TenureMonths]]&lt;=11,"0-11",IF(ChurnData[[#This Row],[TenureMonths]]&lt;=23,"12-23",IF(ChurnData[[#This Row],[TenureMonths]]&lt;=35,"24-35",IF(ChurnData[[#This Row],[TenureMonths]]&lt;=47,"36-47",IF(ChurnData[[#This Row],[TenureMonths]]&lt;=59,"48-59","60-72")))))</f>
        <v>0-11</v>
      </c>
      <c r="V1952">
        <f>IF(ChurnData[[#This Row],[Churn]]="Yes",1,0)</f>
        <v>1</v>
      </c>
    </row>
    <row r="1953" spans="1:22" x14ac:dyDescent="0.35">
      <c r="A1953" t="s">
        <v>2002</v>
      </c>
      <c r="B1953" t="s">
        <v>19</v>
      </c>
      <c r="C1953">
        <v>0</v>
      </c>
      <c r="D1953" t="s">
        <v>21</v>
      </c>
      <c r="E1953" t="s">
        <v>21</v>
      </c>
      <c r="F1953" t="s">
        <v>41</v>
      </c>
      <c r="G1953" s="2">
        <v>20</v>
      </c>
      <c r="H1953" t="s">
        <v>20</v>
      </c>
      <c r="I1953" t="s">
        <v>23</v>
      </c>
      <c r="J1953" t="s">
        <v>21</v>
      </c>
      <c r="K1953" t="s">
        <v>21</v>
      </c>
      <c r="L1953" t="s">
        <v>33</v>
      </c>
      <c r="M1953" t="s">
        <v>20</v>
      </c>
      <c r="N1953" t="s">
        <v>30</v>
      </c>
      <c r="O1953" s="1">
        <v>84.3</v>
      </c>
      <c r="P1953" s="1">
        <v>1694.42</v>
      </c>
      <c r="Q1953">
        <v>0</v>
      </c>
      <c r="R1953" t="s">
        <v>20</v>
      </c>
      <c r="S1953" t="str">
        <f>IF(ChurnData[[#This Row],[MonthlyCharges]]&lt;=30,"1. Up to 30",IF(ChurnData[[#This Row],[MonthlyCharges]]&lt;=50,"2. 31-50",IF(ChurnData[[#This Row],[MonthlyCharges]]&lt;=70,"3. 51-70",IF(ChurnData[[#This Row],[MonthlyCharges]]&lt;=90,"4. 71-90","5. Over 90"))))</f>
        <v>4. 71-90</v>
      </c>
      <c r="T1953" t="str">
        <f>IF(AND(ChurnData[[#This Row],[Contract]]="Month-to-month",ChurnData[[#This Row],[InternetService]]="Fiber optic",ChurnData[[#This Row],[TenureMonths]]&lt;=11),"High-risk","Other")</f>
        <v>Other</v>
      </c>
      <c r="U1953" t="str">
        <f>IF(ChurnData[[#This Row],[TenureMonths]]&lt;=11,"0-11",IF(ChurnData[[#This Row],[TenureMonths]]&lt;=23,"12-23",IF(ChurnData[[#This Row],[TenureMonths]]&lt;=35,"24-35",IF(ChurnData[[#This Row],[TenureMonths]]&lt;=47,"36-47",IF(ChurnData[[#This Row],[TenureMonths]]&lt;=59,"48-59","60-72")))))</f>
        <v>12-23</v>
      </c>
      <c r="V1953">
        <f>IF(ChurnData[[#This Row],[Churn]]="Yes",1,0)</f>
        <v>1</v>
      </c>
    </row>
    <row r="1954" spans="1:22" x14ac:dyDescent="0.35">
      <c r="A1954" t="s">
        <v>2003</v>
      </c>
      <c r="B1954" t="s">
        <v>36</v>
      </c>
      <c r="C1954">
        <v>0</v>
      </c>
      <c r="D1954" t="s">
        <v>21</v>
      </c>
      <c r="E1954" t="s">
        <v>21</v>
      </c>
      <c r="F1954" t="s">
        <v>37</v>
      </c>
      <c r="G1954" s="2">
        <v>52</v>
      </c>
      <c r="H1954" t="s">
        <v>20</v>
      </c>
      <c r="I1954" t="s">
        <v>23</v>
      </c>
      <c r="J1954" t="s">
        <v>20</v>
      </c>
      <c r="K1954" t="s">
        <v>20</v>
      </c>
      <c r="L1954" t="s">
        <v>29</v>
      </c>
      <c r="M1954" t="s">
        <v>20</v>
      </c>
      <c r="N1954" t="s">
        <v>30</v>
      </c>
      <c r="O1954" s="1">
        <v>106.77</v>
      </c>
      <c r="P1954" s="1">
        <v>5400.28</v>
      </c>
      <c r="Q1954">
        <v>3</v>
      </c>
      <c r="R1954" t="s">
        <v>21</v>
      </c>
      <c r="S1954" t="str">
        <f>IF(ChurnData[[#This Row],[MonthlyCharges]]&lt;=30,"1. Up to 30",IF(ChurnData[[#This Row],[MonthlyCharges]]&lt;=50,"2. 31-50",IF(ChurnData[[#This Row],[MonthlyCharges]]&lt;=70,"3. 51-70",IF(ChurnData[[#This Row],[MonthlyCharges]]&lt;=90,"4. 71-90","5. Over 90"))))</f>
        <v>5. Over 90</v>
      </c>
      <c r="T1954" t="str">
        <f>IF(AND(ChurnData[[#This Row],[Contract]]="Month-to-month",ChurnData[[#This Row],[InternetService]]="Fiber optic",ChurnData[[#This Row],[TenureMonths]]&lt;=11),"High-risk","Other")</f>
        <v>Other</v>
      </c>
      <c r="U1954" t="str">
        <f>IF(ChurnData[[#This Row],[TenureMonths]]&lt;=11,"0-11",IF(ChurnData[[#This Row],[TenureMonths]]&lt;=23,"12-23",IF(ChurnData[[#This Row],[TenureMonths]]&lt;=35,"24-35",IF(ChurnData[[#This Row],[TenureMonths]]&lt;=47,"36-47",IF(ChurnData[[#This Row],[TenureMonths]]&lt;=59,"48-59","60-72")))))</f>
        <v>48-59</v>
      </c>
      <c r="V1954">
        <f>IF(ChurnData[[#This Row],[Churn]]="Yes",1,0)</f>
        <v>0</v>
      </c>
    </row>
    <row r="1955" spans="1:22" x14ac:dyDescent="0.35">
      <c r="A1955" t="s">
        <v>2004</v>
      </c>
      <c r="B1955" t="s">
        <v>19</v>
      </c>
      <c r="C1955">
        <v>1</v>
      </c>
      <c r="D1955" t="s">
        <v>20</v>
      </c>
      <c r="E1955" t="s">
        <v>21</v>
      </c>
      <c r="F1955" t="s">
        <v>47</v>
      </c>
      <c r="G1955" s="2">
        <v>12</v>
      </c>
      <c r="H1955" t="s">
        <v>21</v>
      </c>
      <c r="I1955" t="s">
        <v>23</v>
      </c>
      <c r="J1955" t="s">
        <v>20</v>
      </c>
      <c r="K1955" t="s">
        <v>21</v>
      </c>
      <c r="L1955" t="s">
        <v>33</v>
      </c>
      <c r="M1955" t="s">
        <v>21</v>
      </c>
      <c r="N1955" t="s">
        <v>30</v>
      </c>
      <c r="O1955" s="1">
        <v>72.89</v>
      </c>
      <c r="P1955" s="1">
        <v>899.44</v>
      </c>
      <c r="Q1955">
        <v>3</v>
      </c>
      <c r="R1955" t="s">
        <v>20</v>
      </c>
      <c r="S1955" t="str">
        <f>IF(ChurnData[[#This Row],[MonthlyCharges]]&lt;=30,"1. Up to 30",IF(ChurnData[[#This Row],[MonthlyCharges]]&lt;=50,"2. 31-50",IF(ChurnData[[#This Row],[MonthlyCharges]]&lt;=70,"3. 51-70",IF(ChurnData[[#This Row],[MonthlyCharges]]&lt;=90,"4. 71-90","5. Over 90"))))</f>
        <v>4. 71-90</v>
      </c>
      <c r="T1955" t="str">
        <f>IF(AND(ChurnData[[#This Row],[Contract]]="Month-to-month",ChurnData[[#This Row],[InternetService]]="Fiber optic",ChurnData[[#This Row],[TenureMonths]]&lt;=11),"High-risk","Other")</f>
        <v>Other</v>
      </c>
      <c r="U1955" t="str">
        <f>IF(ChurnData[[#This Row],[TenureMonths]]&lt;=11,"0-11",IF(ChurnData[[#This Row],[TenureMonths]]&lt;=23,"12-23",IF(ChurnData[[#This Row],[TenureMonths]]&lt;=35,"24-35",IF(ChurnData[[#This Row],[TenureMonths]]&lt;=47,"36-47",IF(ChurnData[[#This Row],[TenureMonths]]&lt;=59,"48-59","60-72")))))</f>
        <v>12-23</v>
      </c>
      <c r="V1955">
        <f>IF(ChurnData[[#This Row],[Churn]]="Yes",1,0)</f>
        <v>1</v>
      </c>
    </row>
    <row r="1956" spans="1:22" x14ac:dyDescent="0.35">
      <c r="A1956" t="s">
        <v>2005</v>
      </c>
      <c r="B1956" t="s">
        <v>19</v>
      </c>
      <c r="C1956">
        <v>0</v>
      </c>
      <c r="D1956" t="s">
        <v>21</v>
      </c>
      <c r="E1956" t="s">
        <v>21</v>
      </c>
      <c r="F1956" t="s">
        <v>65</v>
      </c>
      <c r="G1956" s="2">
        <v>36</v>
      </c>
      <c r="H1956" t="s">
        <v>20</v>
      </c>
      <c r="I1956" t="s">
        <v>23</v>
      </c>
      <c r="J1956" t="s">
        <v>21</v>
      </c>
      <c r="K1956" t="s">
        <v>21</v>
      </c>
      <c r="L1956" t="s">
        <v>24</v>
      </c>
      <c r="M1956" t="s">
        <v>20</v>
      </c>
      <c r="N1956" t="s">
        <v>43</v>
      </c>
      <c r="O1956" s="1">
        <v>92.57</v>
      </c>
      <c r="P1956" s="1">
        <v>3331.3</v>
      </c>
      <c r="Q1956">
        <v>2</v>
      </c>
      <c r="R1956" t="s">
        <v>21</v>
      </c>
      <c r="S1956" t="str">
        <f>IF(ChurnData[[#This Row],[MonthlyCharges]]&lt;=30,"1. Up to 30",IF(ChurnData[[#This Row],[MonthlyCharges]]&lt;=50,"2. 31-50",IF(ChurnData[[#This Row],[MonthlyCharges]]&lt;=70,"3. 51-70",IF(ChurnData[[#This Row],[MonthlyCharges]]&lt;=90,"4. 71-90","5. Over 90"))))</f>
        <v>5. Over 90</v>
      </c>
      <c r="T1956" t="str">
        <f>IF(AND(ChurnData[[#This Row],[Contract]]="Month-to-month",ChurnData[[#This Row],[InternetService]]="Fiber optic",ChurnData[[#This Row],[TenureMonths]]&lt;=11),"High-risk","Other")</f>
        <v>Other</v>
      </c>
      <c r="U1956" t="str">
        <f>IF(ChurnData[[#This Row],[TenureMonths]]&lt;=11,"0-11",IF(ChurnData[[#This Row],[TenureMonths]]&lt;=23,"12-23",IF(ChurnData[[#This Row],[TenureMonths]]&lt;=35,"24-35",IF(ChurnData[[#This Row],[TenureMonths]]&lt;=47,"36-47",IF(ChurnData[[#This Row],[TenureMonths]]&lt;=59,"48-59","60-72")))))</f>
        <v>36-47</v>
      </c>
      <c r="V1956">
        <f>IF(ChurnData[[#This Row],[Churn]]="Yes",1,0)</f>
        <v>0</v>
      </c>
    </row>
    <row r="1957" spans="1:22" x14ac:dyDescent="0.35">
      <c r="A1957" t="s">
        <v>2006</v>
      </c>
      <c r="B1957" t="s">
        <v>19</v>
      </c>
      <c r="C1957">
        <v>0</v>
      </c>
      <c r="D1957" t="s">
        <v>20</v>
      </c>
      <c r="E1957" t="s">
        <v>21</v>
      </c>
      <c r="F1957" t="s">
        <v>58</v>
      </c>
      <c r="G1957" s="2">
        <v>28</v>
      </c>
      <c r="H1957" t="s">
        <v>20</v>
      </c>
      <c r="I1957" t="s">
        <v>21</v>
      </c>
      <c r="J1957" t="s">
        <v>28</v>
      </c>
      <c r="K1957" t="s">
        <v>28</v>
      </c>
      <c r="L1957" t="s">
        <v>29</v>
      </c>
      <c r="M1957" t="s">
        <v>20</v>
      </c>
      <c r="N1957" t="s">
        <v>43</v>
      </c>
      <c r="O1957" s="1">
        <v>39.92</v>
      </c>
      <c r="P1957" s="1">
        <v>1150.03</v>
      </c>
      <c r="Q1957">
        <v>3</v>
      </c>
      <c r="R1957" t="s">
        <v>21</v>
      </c>
      <c r="S1957" t="str">
        <f>IF(ChurnData[[#This Row],[MonthlyCharges]]&lt;=30,"1. Up to 30",IF(ChurnData[[#This Row],[MonthlyCharges]]&lt;=50,"2. 31-50",IF(ChurnData[[#This Row],[MonthlyCharges]]&lt;=70,"3. 51-70",IF(ChurnData[[#This Row],[MonthlyCharges]]&lt;=90,"4. 71-90","5. Over 90"))))</f>
        <v>2. 31-50</v>
      </c>
      <c r="T1957" t="str">
        <f>IF(AND(ChurnData[[#This Row],[Contract]]="Month-to-month",ChurnData[[#This Row],[InternetService]]="Fiber optic",ChurnData[[#This Row],[TenureMonths]]&lt;=11),"High-risk","Other")</f>
        <v>Other</v>
      </c>
      <c r="U1957" t="str">
        <f>IF(ChurnData[[#This Row],[TenureMonths]]&lt;=11,"0-11",IF(ChurnData[[#This Row],[TenureMonths]]&lt;=23,"12-23",IF(ChurnData[[#This Row],[TenureMonths]]&lt;=35,"24-35",IF(ChurnData[[#This Row],[TenureMonths]]&lt;=47,"36-47",IF(ChurnData[[#This Row],[TenureMonths]]&lt;=59,"48-59","60-72")))))</f>
        <v>24-35</v>
      </c>
      <c r="V1957">
        <f>IF(ChurnData[[#This Row],[Churn]]="Yes",1,0)</f>
        <v>0</v>
      </c>
    </row>
    <row r="1958" spans="1:22" x14ac:dyDescent="0.35">
      <c r="A1958" t="s">
        <v>2007</v>
      </c>
      <c r="B1958" t="s">
        <v>36</v>
      </c>
      <c r="C1958">
        <v>0</v>
      </c>
      <c r="D1958" t="s">
        <v>21</v>
      </c>
      <c r="E1958" t="s">
        <v>21</v>
      </c>
      <c r="F1958" t="s">
        <v>22</v>
      </c>
      <c r="G1958" s="2">
        <v>7</v>
      </c>
      <c r="H1958" t="s">
        <v>20</v>
      </c>
      <c r="I1958" t="s">
        <v>23</v>
      </c>
      <c r="J1958" t="s">
        <v>21</v>
      </c>
      <c r="K1958" t="s">
        <v>20</v>
      </c>
      <c r="L1958" t="s">
        <v>33</v>
      </c>
      <c r="M1958" t="s">
        <v>20</v>
      </c>
      <c r="N1958" t="s">
        <v>34</v>
      </c>
      <c r="O1958" s="1">
        <v>82.31</v>
      </c>
      <c r="P1958" s="1">
        <v>579.46</v>
      </c>
      <c r="Q1958">
        <v>4</v>
      </c>
      <c r="R1958" t="s">
        <v>20</v>
      </c>
      <c r="S1958" t="str">
        <f>IF(ChurnData[[#This Row],[MonthlyCharges]]&lt;=30,"1. Up to 30",IF(ChurnData[[#This Row],[MonthlyCharges]]&lt;=50,"2. 31-50",IF(ChurnData[[#This Row],[MonthlyCharges]]&lt;=70,"3. 51-70",IF(ChurnData[[#This Row],[MonthlyCharges]]&lt;=90,"4. 71-90","5. Over 90"))))</f>
        <v>4. 71-90</v>
      </c>
      <c r="T1958" t="str">
        <f>IF(AND(ChurnData[[#This Row],[Contract]]="Month-to-month",ChurnData[[#This Row],[InternetService]]="Fiber optic",ChurnData[[#This Row],[TenureMonths]]&lt;=11),"High-risk","Other")</f>
        <v>High-risk</v>
      </c>
      <c r="U1958" t="str">
        <f>IF(ChurnData[[#This Row],[TenureMonths]]&lt;=11,"0-11",IF(ChurnData[[#This Row],[TenureMonths]]&lt;=23,"12-23",IF(ChurnData[[#This Row],[TenureMonths]]&lt;=35,"24-35",IF(ChurnData[[#This Row],[TenureMonths]]&lt;=47,"36-47",IF(ChurnData[[#This Row],[TenureMonths]]&lt;=59,"48-59","60-72")))))</f>
        <v>0-11</v>
      </c>
      <c r="V1958">
        <f>IF(ChurnData[[#This Row],[Churn]]="Yes",1,0)</f>
        <v>1</v>
      </c>
    </row>
    <row r="1959" spans="1:22" x14ac:dyDescent="0.35">
      <c r="A1959" t="s">
        <v>2008</v>
      </c>
      <c r="B1959" t="s">
        <v>36</v>
      </c>
      <c r="C1959">
        <v>0</v>
      </c>
      <c r="D1959" t="s">
        <v>21</v>
      </c>
      <c r="E1959" t="s">
        <v>21</v>
      </c>
      <c r="F1959" t="s">
        <v>47</v>
      </c>
      <c r="G1959" s="2">
        <v>5</v>
      </c>
      <c r="H1959" t="s">
        <v>20</v>
      </c>
      <c r="I1959" t="s">
        <v>21</v>
      </c>
      <c r="J1959" t="s">
        <v>28</v>
      </c>
      <c r="K1959" t="s">
        <v>28</v>
      </c>
      <c r="L1959" t="s">
        <v>33</v>
      </c>
      <c r="M1959" t="s">
        <v>20</v>
      </c>
      <c r="N1959" t="s">
        <v>43</v>
      </c>
      <c r="O1959" s="1">
        <v>29.35</v>
      </c>
      <c r="P1959" s="1">
        <v>150.46</v>
      </c>
      <c r="Q1959">
        <v>0</v>
      </c>
      <c r="R1959" t="s">
        <v>20</v>
      </c>
      <c r="S1959" t="str">
        <f>IF(ChurnData[[#This Row],[MonthlyCharges]]&lt;=30,"1. Up to 30",IF(ChurnData[[#This Row],[MonthlyCharges]]&lt;=50,"2. 31-50",IF(ChurnData[[#This Row],[MonthlyCharges]]&lt;=70,"3. 51-70",IF(ChurnData[[#This Row],[MonthlyCharges]]&lt;=90,"4. 71-90","5. Over 90"))))</f>
        <v>1. Up to 30</v>
      </c>
      <c r="T1959" t="str">
        <f>IF(AND(ChurnData[[#This Row],[Contract]]="Month-to-month",ChurnData[[#This Row],[InternetService]]="Fiber optic",ChurnData[[#This Row],[TenureMonths]]&lt;=11),"High-risk","Other")</f>
        <v>Other</v>
      </c>
      <c r="U1959" t="str">
        <f>IF(ChurnData[[#This Row],[TenureMonths]]&lt;=11,"0-11",IF(ChurnData[[#This Row],[TenureMonths]]&lt;=23,"12-23",IF(ChurnData[[#This Row],[TenureMonths]]&lt;=35,"24-35",IF(ChurnData[[#This Row],[TenureMonths]]&lt;=47,"36-47",IF(ChurnData[[#This Row],[TenureMonths]]&lt;=59,"48-59","60-72")))))</f>
        <v>0-11</v>
      </c>
      <c r="V1959">
        <f>IF(ChurnData[[#This Row],[Churn]]="Yes",1,0)</f>
        <v>1</v>
      </c>
    </row>
    <row r="1960" spans="1:22" x14ac:dyDescent="0.35">
      <c r="A1960" t="s">
        <v>2009</v>
      </c>
      <c r="B1960" t="s">
        <v>36</v>
      </c>
      <c r="C1960">
        <v>0</v>
      </c>
      <c r="D1960" t="s">
        <v>21</v>
      </c>
      <c r="E1960" t="s">
        <v>21</v>
      </c>
      <c r="F1960" t="s">
        <v>22</v>
      </c>
      <c r="G1960" s="2">
        <v>5</v>
      </c>
      <c r="H1960" t="s">
        <v>20</v>
      </c>
      <c r="I1960" t="s">
        <v>23</v>
      </c>
      <c r="J1960" t="s">
        <v>21</v>
      </c>
      <c r="K1960" t="s">
        <v>21</v>
      </c>
      <c r="L1960" t="s">
        <v>33</v>
      </c>
      <c r="M1960" t="s">
        <v>20</v>
      </c>
      <c r="N1960" t="s">
        <v>30</v>
      </c>
      <c r="O1960" s="1">
        <v>84.3</v>
      </c>
      <c r="P1960" s="1">
        <v>418.96</v>
      </c>
      <c r="Q1960">
        <v>2</v>
      </c>
      <c r="R1960" t="s">
        <v>20</v>
      </c>
      <c r="S1960" t="str">
        <f>IF(ChurnData[[#This Row],[MonthlyCharges]]&lt;=30,"1. Up to 30",IF(ChurnData[[#This Row],[MonthlyCharges]]&lt;=50,"2. 31-50",IF(ChurnData[[#This Row],[MonthlyCharges]]&lt;=70,"3. 51-70",IF(ChurnData[[#This Row],[MonthlyCharges]]&lt;=90,"4. 71-90","5. Over 90"))))</f>
        <v>4. 71-90</v>
      </c>
      <c r="T1960" t="str">
        <f>IF(AND(ChurnData[[#This Row],[Contract]]="Month-to-month",ChurnData[[#This Row],[InternetService]]="Fiber optic",ChurnData[[#This Row],[TenureMonths]]&lt;=11),"High-risk","Other")</f>
        <v>High-risk</v>
      </c>
      <c r="U1960" t="str">
        <f>IF(ChurnData[[#This Row],[TenureMonths]]&lt;=11,"0-11",IF(ChurnData[[#This Row],[TenureMonths]]&lt;=23,"12-23",IF(ChurnData[[#This Row],[TenureMonths]]&lt;=35,"24-35",IF(ChurnData[[#This Row],[TenureMonths]]&lt;=47,"36-47",IF(ChurnData[[#This Row],[TenureMonths]]&lt;=59,"48-59","60-72")))))</f>
        <v>0-11</v>
      </c>
      <c r="V1960">
        <f>IF(ChurnData[[#This Row],[Churn]]="Yes",1,0)</f>
        <v>1</v>
      </c>
    </row>
    <row r="1961" spans="1:22" x14ac:dyDescent="0.35">
      <c r="A1961" t="s">
        <v>2010</v>
      </c>
      <c r="B1961" t="s">
        <v>19</v>
      </c>
      <c r="C1961">
        <v>0</v>
      </c>
      <c r="D1961" t="s">
        <v>21</v>
      </c>
      <c r="E1961" t="s">
        <v>21</v>
      </c>
      <c r="F1961" t="s">
        <v>58</v>
      </c>
      <c r="G1961" s="2">
        <v>11</v>
      </c>
      <c r="H1961" t="s">
        <v>20</v>
      </c>
      <c r="I1961" t="s">
        <v>21</v>
      </c>
      <c r="J1961" t="s">
        <v>28</v>
      </c>
      <c r="K1961" t="s">
        <v>28</v>
      </c>
      <c r="L1961" t="s">
        <v>33</v>
      </c>
      <c r="M1961" t="s">
        <v>20</v>
      </c>
      <c r="N1961" t="s">
        <v>34</v>
      </c>
      <c r="O1961" s="1">
        <v>30.67</v>
      </c>
      <c r="P1961" s="1">
        <v>328.2</v>
      </c>
      <c r="Q1961">
        <v>3</v>
      </c>
      <c r="R1961" t="s">
        <v>20</v>
      </c>
      <c r="S1961" t="str">
        <f>IF(ChurnData[[#This Row],[MonthlyCharges]]&lt;=30,"1. Up to 30",IF(ChurnData[[#This Row],[MonthlyCharges]]&lt;=50,"2. 31-50",IF(ChurnData[[#This Row],[MonthlyCharges]]&lt;=70,"3. 51-70",IF(ChurnData[[#This Row],[MonthlyCharges]]&lt;=90,"4. 71-90","5. Over 90"))))</f>
        <v>2. 31-50</v>
      </c>
      <c r="T1961" t="str">
        <f>IF(AND(ChurnData[[#This Row],[Contract]]="Month-to-month",ChurnData[[#This Row],[InternetService]]="Fiber optic",ChurnData[[#This Row],[TenureMonths]]&lt;=11),"High-risk","Other")</f>
        <v>Other</v>
      </c>
      <c r="U1961" t="str">
        <f>IF(ChurnData[[#This Row],[TenureMonths]]&lt;=11,"0-11",IF(ChurnData[[#This Row],[TenureMonths]]&lt;=23,"12-23",IF(ChurnData[[#This Row],[TenureMonths]]&lt;=35,"24-35",IF(ChurnData[[#This Row],[TenureMonths]]&lt;=47,"36-47",IF(ChurnData[[#This Row],[TenureMonths]]&lt;=59,"48-59","60-72")))))</f>
        <v>0-11</v>
      </c>
      <c r="V1961">
        <f>IF(ChurnData[[#This Row],[Churn]]="Yes",1,0)</f>
        <v>1</v>
      </c>
    </row>
    <row r="1962" spans="1:22" x14ac:dyDescent="0.35">
      <c r="A1962" t="s">
        <v>2011</v>
      </c>
      <c r="B1962" t="s">
        <v>36</v>
      </c>
      <c r="C1962">
        <v>0</v>
      </c>
      <c r="D1962" t="s">
        <v>21</v>
      </c>
      <c r="E1962" t="s">
        <v>21</v>
      </c>
      <c r="F1962" t="s">
        <v>49</v>
      </c>
      <c r="G1962" s="2">
        <v>68</v>
      </c>
      <c r="H1962" t="s">
        <v>20</v>
      </c>
      <c r="I1962" t="s">
        <v>21</v>
      </c>
      <c r="J1962" t="s">
        <v>28</v>
      </c>
      <c r="K1962" t="s">
        <v>28</v>
      </c>
      <c r="L1962" t="s">
        <v>33</v>
      </c>
      <c r="M1962" t="s">
        <v>21</v>
      </c>
      <c r="N1962" t="s">
        <v>43</v>
      </c>
      <c r="O1962" s="1">
        <v>18</v>
      </c>
      <c r="P1962" s="1">
        <v>1232.06</v>
      </c>
      <c r="Q1962">
        <v>1</v>
      </c>
      <c r="R1962" t="s">
        <v>21</v>
      </c>
      <c r="S1962" t="str">
        <f>IF(ChurnData[[#This Row],[MonthlyCharges]]&lt;=30,"1. Up to 30",IF(ChurnData[[#This Row],[MonthlyCharges]]&lt;=50,"2. 31-50",IF(ChurnData[[#This Row],[MonthlyCharges]]&lt;=70,"3. 51-70",IF(ChurnData[[#This Row],[MonthlyCharges]]&lt;=90,"4. 71-90","5. Over 90"))))</f>
        <v>1. Up to 30</v>
      </c>
      <c r="T1962" t="str">
        <f>IF(AND(ChurnData[[#This Row],[Contract]]="Month-to-month",ChurnData[[#This Row],[InternetService]]="Fiber optic",ChurnData[[#This Row],[TenureMonths]]&lt;=11),"High-risk","Other")</f>
        <v>Other</v>
      </c>
      <c r="U1962" t="str">
        <f>IF(ChurnData[[#This Row],[TenureMonths]]&lt;=11,"0-11",IF(ChurnData[[#This Row],[TenureMonths]]&lt;=23,"12-23",IF(ChurnData[[#This Row],[TenureMonths]]&lt;=35,"24-35",IF(ChurnData[[#This Row],[TenureMonths]]&lt;=47,"36-47",IF(ChurnData[[#This Row],[TenureMonths]]&lt;=59,"48-59","60-72")))))</f>
        <v>60-72</v>
      </c>
      <c r="V1962">
        <f>IF(ChurnData[[#This Row],[Churn]]="Yes",1,0)</f>
        <v>0</v>
      </c>
    </row>
    <row r="1963" spans="1:22" x14ac:dyDescent="0.35">
      <c r="A1963" t="s">
        <v>2012</v>
      </c>
      <c r="B1963" t="s">
        <v>19</v>
      </c>
      <c r="C1963">
        <v>0</v>
      </c>
      <c r="D1963" t="s">
        <v>20</v>
      </c>
      <c r="E1963" t="s">
        <v>21</v>
      </c>
      <c r="F1963" t="s">
        <v>37</v>
      </c>
      <c r="G1963" s="2">
        <v>6</v>
      </c>
      <c r="H1963" t="s">
        <v>20</v>
      </c>
      <c r="I1963" t="s">
        <v>32</v>
      </c>
      <c r="J1963" t="s">
        <v>21</v>
      </c>
      <c r="K1963" t="s">
        <v>20</v>
      </c>
      <c r="L1963" t="s">
        <v>33</v>
      </c>
      <c r="M1963" t="s">
        <v>21</v>
      </c>
      <c r="N1963" t="s">
        <v>43</v>
      </c>
      <c r="O1963" s="1">
        <v>54.96</v>
      </c>
      <c r="P1963" s="1">
        <v>335.62</v>
      </c>
      <c r="Q1963">
        <v>1</v>
      </c>
      <c r="R1963" t="s">
        <v>20</v>
      </c>
      <c r="S1963" t="str">
        <f>IF(ChurnData[[#This Row],[MonthlyCharges]]&lt;=30,"1. Up to 30",IF(ChurnData[[#This Row],[MonthlyCharges]]&lt;=50,"2. 31-50",IF(ChurnData[[#This Row],[MonthlyCharges]]&lt;=70,"3. 51-70",IF(ChurnData[[#This Row],[MonthlyCharges]]&lt;=90,"4. 71-90","5. Over 90"))))</f>
        <v>3. 51-70</v>
      </c>
      <c r="T1963" t="str">
        <f>IF(AND(ChurnData[[#This Row],[Contract]]="Month-to-month",ChurnData[[#This Row],[InternetService]]="Fiber optic",ChurnData[[#This Row],[TenureMonths]]&lt;=11),"High-risk","Other")</f>
        <v>Other</v>
      </c>
      <c r="U1963" t="str">
        <f>IF(ChurnData[[#This Row],[TenureMonths]]&lt;=11,"0-11",IF(ChurnData[[#This Row],[TenureMonths]]&lt;=23,"12-23",IF(ChurnData[[#This Row],[TenureMonths]]&lt;=35,"24-35",IF(ChurnData[[#This Row],[TenureMonths]]&lt;=47,"36-47",IF(ChurnData[[#This Row],[TenureMonths]]&lt;=59,"48-59","60-72")))))</f>
        <v>0-11</v>
      </c>
      <c r="V1963">
        <f>IF(ChurnData[[#This Row],[Churn]]="Yes",1,0)</f>
        <v>1</v>
      </c>
    </row>
    <row r="1964" spans="1:22" x14ac:dyDescent="0.35">
      <c r="A1964" t="s">
        <v>2013</v>
      </c>
      <c r="B1964" t="s">
        <v>36</v>
      </c>
      <c r="C1964">
        <v>0</v>
      </c>
      <c r="D1964" t="s">
        <v>21</v>
      </c>
      <c r="E1964" t="s">
        <v>21</v>
      </c>
      <c r="F1964" t="s">
        <v>49</v>
      </c>
      <c r="G1964" s="2">
        <v>20</v>
      </c>
      <c r="H1964" t="s">
        <v>20</v>
      </c>
      <c r="I1964" t="s">
        <v>23</v>
      </c>
      <c r="J1964" t="s">
        <v>20</v>
      </c>
      <c r="K1964" t="s">
        <v>20</v>
      </c>
      <c r="L1964" t="s">
        <v>33</v>
      </c>
      <c r="M1964" t="s">
        <v>21</v>
      </c>
      <c r="N1964" t="s">
        <v>30</v>
      </c>
      <c r="O1964" s="1">
        <v>108.19</v>
      </c>
      <c r="P1964" s="1">
        <v>2159.2600000000002</v>
      </c>
      <c r="Q1964">
        <v>5</v>
      </c>
      <c r="R1964" t="s">
        <v>20</v>
      </c>
      <c r="S1964" t="str">
        <f>IF(ChurnData[[#This Row],[MonthlyCharges]]&lt;=30,"1. Up to 30",IF(ChurnData[[#This Row],[MonthlyCharges]]&lt;=50,"2. 31-50",IF(ChurnData[[#This Row],[MonthlyCharges]]&lt;=70,"3. 51-70",IF(ChurnData[[#This Row],[MonthlyCharges]]&lt;=90,"4. 71-90","5. Over 90"))))</f>
        <v>5. Over 90</v>
      </c>
      <c r="T1964" t="str">
        <f>IF(AND(ChurnData[[#This Row],[Contract]]="Month-to-month",ChurnData[[#This Row],[InternetService]]="Fiber optic",ChurnData[[#This Row],[TenureMonths]]&lt;=11),"High-risk","Other")</f>
        <v>Other</v>
      </c>
      <c r="U1964" t="str">
        <f>IF(ChurnData[[#This Row],[TenureMonths]]&lt;=11,"0-11",IF(ChurnData[[#This Row],[TenureMonths]]&lt;=23,"12-23",IF(ChurnData[[#This Row],[TenureMonths]]&lt;=35,"24-35",IF(ChurnData[[#This Row],[TenureMonths]]&lt;=47,"36-47",IF(ChurnData[[#This Row],[TenureMonths]]&lt;=59,"48-59","60-72")))))</f>
        <v>12-23</v>
      </c>
      <c r="V1964">
        <f>IF(ChurnData[[#This Row],[Churn]]="Yes",1,0)</f>
        <v>1</v>
      </c>
    </row>
    <row r="1965" spans="1:22" x14ac:dyDescent="0.35">
      <c r="A1965" t="s">
        <v>2014</v>
      </c>
      <c r="B1965" t="s">
        <v>19</v>
      </c>
      <c r="C1965">
        <v>0</v>
      </c>
      <c r="D1965" t="s">
        <v>20</v>
      </c>
      <c r="E1965" t="s">
        <v>21</v>
      </c>
      <c r="F1965" t="s">
        <v>75</v>
      </c>
      <c r="G1965" s="2">
        <v>59</v>
      </c>
      <c r="H1965" t="s">
        <v>21</v>
      </c>
      <c r="I1965" t="s">
        <v>32</v>
      </c>
      <c r="J1965" t="s">
        <v>21</v>
      </c>
      <c r="K1965" t="s">
        <v>21</v>
      </c>
      <c r="L1965" t="s">
        <v>24</v>
      </c>
      <c r="M1965" t="s">
        <v>20</v>
      </c>
      <c r="N1965" t="s">
        <v>30</v>
      </c>
      <c r="O1965" s="1">
        <v>35.590000000000003</v>
      </c>
      <c r="P1965" s="1">
        <v>2156.67</v>
      </c>
      <c r="Q1965">
        <v>1</v>
      </c>
      <c r="R1965" t="s">
        <v>21</v>
      </c>
      <c r="S1965" t="str">
        <f>IF(ChurnData[[#This Row],[MonthlyCharges]]&lt;=30,"1. Up to 30",IF(ChurnData[[#This Row],[MonthlyCharges]]&lt;=50,"2. 31-50",IF(ChurnData[[#This Row],[MonthlyCharges]]&lt;=70,"3. 51-70",IF(ChurnData[[#This Row],[MonthlyCharges]]&lt;=90,"4. 71-90","5. Over 90"))))</f>
        <v>2. 31-50</v>
      </c>
      <c r="T1965" t="str">
        <f>IF(AND(ChurnData[[#This Row],[Contract]]="Month-to-month",ChurnData[[#This Row],[InternetService]]="Fiber optic",ChurnData[[#This Row],[TenureMonths]]&lt;=11),"High-risk","Other")</f>
        <v>Other</v>
      </c>
      <c r="U1965" t="str">
        <f>IF(ChurnData[[#This Row],[TenureMonths]]&lt;=11,"0-11",IF(ChurnData[[#This Row],[TenureMonths]]&lt;=23,"12-23",IF(ChurnData[[#This Row],[TenureMonths]]&lt;=35,"24-35",IF(ChurnData[[#This Row],[TenureMonths]]&lt;=47,"36-47",IF(ChurnData[[#This Row],[TenureMonths]]&lt;=59,"48-59","60-72")))))</f>
        <v>48-59</v>
      </c>
      <c r="V1965">
        <f>IF(ChurnData[[#This Row],[Churn]]="Yes",1,0)</f>
        <v>0</v>
      </c>
    </row>
    <row r="1966" spans="1:22" x14ac:dyDescent="0.35">
      <c r="A1966" t="s">
        <v>2015</v>
      </c>
      <c r="B1966" t="s">
        <v>19</v>
      </c>
      <c r="C1966">
        <v>0</v>
      </c>
      <c r="D1966" t="s">
        <v>20</v>
      </c>
      <c r="E1966" t="s">
        <v>21</v>
      </c>
      <c r="F1966" t="s">
        <v>75</v>
      </c>
      <c r="G1966" s="2">
        <v>3</v>
      </c>
      <c r="H1966" t="s">
        <v>20</v>
      </c>
      <c r="I1966" t="s">
        <v>21</v>
      </c>
      <c r="J1966" t="s">
        <v>28</v>
      </c>
      <c r="K1966" t="s">
        <v>28</v>
      </c>
      <c r="L1966" t="s">
        <v>33</v>
      </c>
      <c r="M1966" t="s">
        <v>21</v>
      </c>
      <c r="N1966" t="s">
        <v>43</v>
      </c>
      <c r="O1966" s="1">
        <v>24.01</v>
      </c>
      <c r="P1966" s="1">
        <v>72.459999999999994</v>
      </c>
      <c r="Q1966">
        <v>5</v>
      </c>
      <c r="R1966" t="s">
        <v>20</v>
      </c>
      <c r="S1966" t="str">
        <f>IF(ChurnData[[#This Row],[MonthlyCharges]]&lt;=30,"1. Up to 30",IF(ChurnData[[#This Row],[MonthlyCharges]]&lt;=50,"2. 31-50",IF(ChurnData[[#This Row],[MonthlyCharges]]&lt;=70,"3. 51-70",IF(ChurnData[[#This Row],[MonthlyCharges]]&lt;=90,"4. 71-90","5. Over 90"))))</f>
        <v>1. Up to 30</v>
      </c>
      <c r="T1966" t="str">
        <f>IF(AND(ChurnData[[#This Row],[Contract]]="Month-to-month",ChurnData[[#This Row],[InternetService]]="Fiber optic",ChurnData[[#This Row],[TenureMonths]]&lt;=11),"High-risk","Other")</f>
        <v>Other</v>
      </c>
      <c r="U1966" t="str">
        <f>IF(ChurnData[[#This Row],[TenureMonths]]&lt;=11,"0-11",IF(ChurnData[[#This Row],[TenureMonths]]&lt;=23,"12-23",IF(ChurnData[[#This Row],[TenureMonths]]&lt;=35,"24-35",IF(ChurnData[[#This Row],[TenureMonths]]&lt;=47,"36-47",IF(ChurnData[[#This Row],[TenureMonths]]&lt;=59,"48-59","60-72")))))</f>
        <v>0-11</v>
      </c>
      <c r="V1966">
        <f>IF(ChurnData[[#This Row],[Churn]]="Yes",1,0)</f>
        <v>1</v>
      </c>
    </row>
    <row r="1967" spans="1:22" x14ac:dyDescent="0.35">
      <c r="A1967" t="s">
        <v>2016</v>
      </c>
      <c r="B1967" t="s">
        <v>36</v>
      </c>
      <c r="C1967">
        <v>0</v>
      </c>
      <c r="D1967" t="s">
        <v>21</v>
      </c>
      <c r="E1967" t="s">
        <v>21</v>
      </c>
      <c r="F1967" t="s">
        <v>45</v>
      </c>
      <c r="G1967" s="2">
        <v>21</v>
      </c>
      <c r="H1967" t="s">
        <v>20</v>
      </c>
      <c r="I1967" t="s">
        <v>21</v>
      </c>
      <c r="J1967" t="s">
        <v>28</v>
      </c>
      <c r="K1967" t="s">
        <v>28</v>
      </c>
      <c r="L1967" t="s">
        <v>33</v>
      </c>
      <c r="M1967" t="s">
        <v>21</v>
      </c>
      <c r="N1967" t="s">
        <v>30</v>
      </c>
      <c r="O1967" s="1">
        <v>31.54</v>
      </c>
      <c r="P1967" s="1">
        <v>654.26</v>
      </c>
      <c r="Q1967">
        <v>0</v>
      </c>
      <c r="R1967" t="s">
        <v>20</v>
      </c>
      <c r="S1967" t="str">
        <f>IF(ChurnData[[#This Row],[MonthlyCharges]]&lt;=30,"1. Up to 30",IF(ChurnData[[#This Row],[MonthlyCharges]]&lt;=50,"2. 31-50",IF(ChurnData[[#This Row],[MonthlyCharges]]&lt;=70,"3. 51-70",IF(ChurnData[[#This Row],[MonthlyCharges]]&lt;=90,"4. 71-90","5. Over 90"))))</f>
        <v>2. 31-50</v>
      </c>
      <c r="T1967" t="str">
        <f>IF(AND(ChurnData[[#This Row],[Contract]]="Month-to-month",ChurnData[[#This Row],[InternetService]]="Fiber optic",ChurnData[[#This Row],[TenureMonths]]&lt;=11),"High-risk","Other")</f>
        <v>Other</v>
      </c>
      <c r="U1967" t="str">
        <f>IF(ChurnData[[#This Row],[TenureMonths]]&lt;=11,"0-11",IF(ChurnData[[#This Row],[TenureMonths]]&lt;=23,"12-23",IF(ChurnData[[#This Row],[TenureMonths]]&lt;=35,"24-35",IF(ChurnData[[#This Row],[TenureMonths]]&lt;=47,"36-47",IF(ChurnData[[#This Row],[TenureMonths]]&lt;=59,"48-59","60-72")))))</f>
        <v>12-23</v>
      </c>
      <c r="V1967">
        <f>IF(ChurnData[[#This Row],[Churn]]="Yes",1,0)</f>
        <v>1</v>
      </c>
    </row>
    <row r="1968" spans="1:22" x14ac:dyDescent="0.35">
      <c r="A1968" t="s">
        <v>2017</v>
      </c>
      <c r="B1968" t="s">
        <v>19</v>
      </c>
      <c r="C1968">
        <v>0</v>
      </c>
      <c r="D1968" t="s">
        <v>20</v>
      </c>
      <c r="E1968" t="s">
        <v>20</v>
      </c>
      <c r="F1968" t="s">
        <v>49</v>
      </c>
      <c r="G1968" s="2">
        <v>12</v>
      </c>
      <c r="H1968" t="s">
        <v>20</v>
      </c>
      <c r="I1968" t="s">
        <v>32</v>
      </c>
      <c r="J1968" t="s">
        <v>20</v>
      </c>
      <c r="K1968" t="s">
        <v>21</v>
      </c>
      <c r="L1968" t="s">
        <v>33</v>
      </c>
      <c r="M1968" t="s">
        <v>21</v>
      </c>
      <c r="N1968" t="s">
        <v>43</v>
      </c>
      <c r="O1968" s="1">
        <v>56.39</v>
      </c>
      <c r="P1968" s="1">
        <v>671.01</v>
      </c>
      <c r="Q1968">
        <v>0</v>
      </c>
      <c r="R1968" t="s">
        <v>21</v>
      </c>
      <c r="S1968" t="str">
        <f>IF(ChurnData[[#This Row],[MonthlyCharges]]&lt;=30,"1. Up to 30",IF(ChurnData[[#This Row],[MonthlyCharges]]&lt;=50,"2. 31-50",IF(ChurnData[[#This Row],[MonthlyCharges]]&lt;=70,"3. 51-70",IF(ChurnData[[#This Row],[MonthlyCharges]]&lt;=90,"4. 71-90","5. Over 90"))))</f>
        <v>3. 51-70</v>
      </c>
      <c r="T1968" t="str">
        <f>IF(AND(ChurnData[[#This Row],[Contract]]="Month-to-month",ChurnData[[#This Row],[InternetService]]="Fiber optic",ChurnData[[#This Row],[TenureMonths]]&lt;=11),"High-risk","Other")</f>
        <v>Other</v>
      </c>
      <c r="U1968" t="str">
        <f>IF(ChurnData[[#This Row],[TenureMonths]]&lt;=11,"0-11",IF(ChurnData[[#This Row],[TenureMonths]]&lt;=23,"12-23",IF(ChurnData[[#This Row],[TenureMonths]]&lt;=35,"24-35",IF(ChurnData[[#This Row],[TenureMonths]]&lt;=47,"36-47",IF(ChurnData[[#This Row],[TenureMonths]]&lt;=59,"48-59","60-72")))))</f>
        <v>12-23</v>
      </c>
      <c r="V1968">
        <f>IF(ChurnData[[#This Row],[Churn]]="Yes",1,0)</f>
        <v>0</v>
      </c>
    </row>
    <row r="1969" spans="1:22" x14ac:dyDescent="0.35">
      <c r="A1969" t="s">
        <v>2018</v>
      </c>
      <c r="B1969" t="s">
        <v>36</v>
      </c>
      <c r="C1969">
        <v>0</v>
      </c>
      <c r="D1969" t="s">
        <v>21</v>
      </c>
      <c r="E1969" t="s">
        <v>21</v>
      </c>
      <c r="F1969" t="s">
        <v>39</v>
      </c>
      <c r="G1969" s="2">
        <v>35</v>
      </c>
      <c r="H1969" t="s">
        <v>20</v>
      </c>
      <c r="I1969" t="s">
        <v>23</v>
      </c>
      <c r="J1969" t="s">
        <v>21</v>
      </c>
      <c r="K1969" t="s">
        <v>21</v>
      </c>
      <c r="L1969" t="s">
        <v>33</v>
      </c>
      <c r="M1969" t="s">
        <v>20</v>
      </c>
      <c r="N1969" t="s">
        <v>34</v>
      </c>
      <c r="O1969" s="1">
        <v>73.92</v>
      </c>
      <c r="P1969" s="1">
        <v>2543.1</v>
      </c>
      <c r="Q1969">
        <v>1</v>
      </c>
      <c r="R1969" t="s">
        <v>20</v>
      </c>
      <c r="S1969" t="str">
        <f>IF(ChurnData[[#This Row],[MonthlyCharges]]&lt;=30,"1. Up to 30",IF(ChurnData[[#This Row],[MonthlyCharges]]&lt;=50,"2. 31-50",IF(ChurnData[[#This Row],[MonthlyCharges]]&lt;=70,"3. 51-70",IF(ChurnData[[#This Row],[MonthlyCharges]]&lt;=90,"4. 71-90","5. Over 90"))))</f>
        <v>4. 71-90</v>
      </c>
      <c r="T1969" t="str">
        <f>IF(AND(ChurnData[[#This Row],[Contract]]="Month-to-month",ChurnData[[#This Row],[InternetService]]="Fiber optic",ChurnData[[#This Row],[TenureMonths]]&lt;=11),"High-risk","Other")</f>
        <v>Other</v>
      </c>
      <c r="U1969" t="str">
        <f>IF(ChurnData[[#This Row],[TenureMonths]]&lt;=11,"0-11",IF(ChurnData[[#This Row],[TenureMonths]]&lt;=23,"12-23",IF(ChurnData[[#This Row],[TenureMonths]]&lt;=35,"24-35",IF(ChurnData[[#This Row],[TenureMonths]]&lt;=47,"36-47",IF(ChurnData[[#This Row],[TenureMonths]]&lt;=59,"48-59","60-72")))))</f>
        <v>24-35</v>
      </c>
      <c r="V1969">
        <f>IF(ChurnData[[#This Row],[Churn]]="Yes",1,0)</f>
        <v>1</v>
      </c>
    </row>
    <row r="1970" spans="1:22" x14ac:dyDescent="0.35">
      <c r="A1970" t="s">
        <v>2019</v>
      </c>
      <c r="B1970" t="s">
        <v>36</v>
      </c>
      <c r="C1970">
        <v>0</v>
      </c>
      <c r="D1970" t="s">
        <v>20</v>
      </c>
      <c r="E1970" t="s">
        <v>20</v>
      </c>
      <c r="F1970" t="s">
        <v>27</v>
      </c>
      <c r="G1970" s="2">
        <v>9</v>
      </c>
      <c r="H1970" t="s">
        <v>20</v>
      </c>
      <c r="I1970" t="s">
        <v>32</v>
      </c>
      <c r="J1970" t="s">
        <v>21</v>
      </c>
      <c r="K1970" t="s">
        <v>21</v>
      </c>
      <c r="L1970" t="s">
        <v>33</v>
      </c>
      <c r="M1970" t="s">
        <v>20</v>
      </c>
      <c r="N1970" t="s">
        <v>34</v>
      </c>
      <c r="O1970" s="1">
        <v>51.94</v>
      </c>
      <c r="P1970" s="1">
        <v>462.8</v>
      </c>
      <c r="Q1970">
        <v>1</v>
      </c>
      <c r="R1970" t="s">
        <v>21</v>
      </c>
      <c r="S1970" t="str">
        <f>IF(ChurnData[[#This Row],[MonthlyCharges]]&lt;=30,"1. Up to 30",IF(ChurnData[[#This Row],[MonthlyCharges]]&lt;=50,"2. 31-50",IF(ChurnData[[#This Row],[MonthlyCharges]]&lt;=70,"3. 51-70",IF(ChurnData[[#This Row],[MonthlyCharges]]&lt;=90,"4. 71-90","5. Over 90"))))</f>
        <v>3. 51-70</v>
      </c>
      <c r="T1970" t="str">
        <f>IF(AND(ChurnData[[#This Row],[Contract]]="Month-to-month",ChurnData[[#This Row],[InternetService]]="Fiber optic",ChurnData[[#This Row],[TenureMonths]]&lt;=11),"High-risk","Other")</f>
        <v>Other</v>
      </c>
      <c r="U1970" t="str">
        <f>IF(ChurnData[[#This Row],[TenureMonths]]&lt;=11,"0-11",IF(ChurnData[[#This Row],[TenureMonths]]&lt;=23,"12-23",IF(ChurnData[[#This Row],[TenureMonths]]&lt;=35,"24-35",IF(ChurnData[[#This Row],[TenureMonths]]&lt;=47,"36-47",IF(ChurnData[[#This Row],[TenureMonths]]&lt;=59,"48-59","60-72")))))</f>
        <v>0-11</v>
      </c>
      <c r="V1970">
        <f>IF(ChurnData[[#This Row],[Churn]]="Yes",1,0)</f>
        <v>0</v>
      </c>
    </row>
    <row r="1971" spans="1:22" x14ac:dyDescent="0.35">
      <c r="A1971" t="s">
        <v>2020</v>
      </c>
      <c r="B1971" t="s">
        <v>19</v>
      </c>
      <c r="C1971">
        <v>0</v>
      </c>
      <c r="D1971" t="s">
        <v>21</v>
      </c>
      <c r="E1971" t="s">
        <v>21</v>
      </c>
      <c r="F1971" t="s">
        <v>49</v>
      </c>
      <c r="G1971" s="2">
        <v>13</v>
      </c>
      <c r="H1971" t="s">
        <v>20</v>
      </c>
      <c r="I1971" t="s">
        <v>32</v>
      </c>
      <c r="J1971" t="s">
        <v>20</v>
      </c>
      <c r="K1971" t="s">
        <v>21</v>
      </c>
      <c r="L1971" t="s">
        <v>29</v>
      </c>
      <c r="M1971" t="s">
        <v>21</v>
      </c>
      <c r="N1971" t="s">
        <v>30</v>
      </c>
      <c r="O1971" s="1">
        <v>61.36</v>
      </c>
      <c r="P1971" s="1">
        <v>0</v>
      </c>
      <c r="Q1971">
        <v>2</v>
      </c>
      <c r="R1971" t="s">
        <v>21</v>
      </c>
      <c r="S1971" t="str">
        <f>IF(ChurnData[[#This Row],[MonthlyCharges]]&lt;=30,"1. Up to 30",IF(ChurnData[[#This Row],[MonthlyCharges]]&lt;=50,"2. 31-50",IF(ChurnData[[#This Row],[MonthlyCharges]]&lt;=70,"3. 51-70",IF(ChurnData[[#This Row],[MonthlyCharges]]&lt;=90,"4. 71-90","5. Over 90"))))</f>
        <v>3. 51-70</v>
      </c>
      <c r="T1971" t="str">
        <f>IF(AND(ChurnData[[#This Row],[Contract]]="Month-to-month",ChurnData[[#This Row],[InternetService]]="Fiber optic",ChurnData[[#This Row],[TenureMonths]]&lt;=11),"High-risk","Other")</f>
        <v>Other</v>
      </c>
      <c r="U1971" t="str">
        <f>IF(ChurnData[[#This Row],[TenureMonths]]&lt;=11,"0-11",IF(ChurnData[[#This Row],[TenureMonths]]&lt;=23,"12-23",IF(ChurnData[[#This Row],[TenureMonths]]&lt;=35,"24-35",IF(ChurnData[[#This Row],[TenureMonths]]&lt;=47,"36-47",IF(ChurnData[[#This Row],[TenureMonths]]&lt;=59,"48-59","60-72")))))</f>
        <v>12-23</v>
      </c>
      <c r="V1971">
        <f>IF(ChurnData[[#This Row],[Churn]]="Yes",1,0)</f>
        <v>0</v>
      </c>
    </row>
    <row r="1972" spans="1:22" x14ac:dyDescent="0.35">
      <c r="A1972" t="s">
        <v>2021</v>
      </c>
      <c r="B1972" t="s">
        <v>36</v>
      </c>
      <c r="C1972">
        <v>0</v>
      </c>
      <c r="D1972" t="s">
        <v>20</v>
      </c>
      <c r="E1972" t="s">
        <v>20</v>
      </c>
      <c r="F1972" t="s">
        <v>58</v>
      </c>
      <c r="G1972" s="2">
        <v>33</v>
      </c>
      <c r="H1972" t="s">
        <v>20</v>
      </c>
      <c r="I1972" t="s">
        <v>23</v>
      </c>
      <c r="J1972" t="s">
        <v>20</v>
      </c>
      <c r="K1972" t="s">
        <v>21</v>
      </c>
      <c r="L1972" t="s">
        <v>33</v>
      </c>
      <c r="M1972" t="s">
        <v>21</v>
      </c>
      <c r="N1972" t="s">
        <v>25</v>
      </c>
      <c r="O1972" s="1">
        <v>91.74</v>
      </c>
      <c r="P1972" s="1">
        <v>2957.92</v>
      </c>
      <c r="Q1972">
        <v>3</v>
      </c>
      <c r="R1972" t="s">
        <v>20</v>
      </c>
      <c r="S1972" t="str">
        <f>IF(ChurnData[[#This Row],[MonthlyCharges]]&lt;=30,"1. Up to 30",IF(ChurnData[[#This Row],[MonthlyCharges]]&lt;=50,"2. 31-50",IF(ChurnData[[#This Row],[MonthlyCharges]]&lt;=70,"3. 51-70",IF(ChurnData[[#This Row],[MonthlyCharges]]&lt;=90,"4. 71-90","5. Over 90"))))</f>
        <v>5. Over 90</v>
      </c>
      <c r="T1972" t="str">
        <f>IF(AND(ChurnData[[#This Row],[Contract]]="Month-to-month",ChurnData[[#This Row],[InternetService]]="Fiber optic",ChurnData[[#This Row],[TenureMonths]]&lt;=11),"High-risk","Other")</f>
        <v>Other</v>
      </c>
      <c r="U1972" t="str">
        <f>IF(ChurnData[[#This Row],[TenureMonths]]&lt;=11,"0-11",IF(ChurnData[[#This Row],[TenureMonths]]&lt;=23,"12-23",IF(ChurnData[[#This Row],[TenureMonths]]&lt;=35,"24-35",IF(ChurnData[[#This Row],[TenureMonths]]&lt;=47,"36-47",IF(ChurnData[[#This Row],[TenureMonths]]&lt;=59,"48-59","60-72")))))</f>
        <v>24-35</v>
      </c>
      <c r="V1972">
        <f>IF(ChurnData[[#This Row],[Churn]]="Yes",1,0)</f>
        <v>1</v>
      </c>
    </row>
    <row r="1973" spans="1:22" x14ac:dyDescent="0.35">
      <c r="A1973" t="s">
        <v>2022</v>
      </c>
      <c r="B1973" t="s">
        <v>36</v>
      </c>
      <c r="C1973">
        <v>0</v>
      </c>
      <c r="D1973" t="s">
        <v>21</v>
      </c>
      <c r="E1973" t="s">
        <v>21</v>
      </c>
      <c r="F1973" t="s">
        <v>56</v>
      </c>
      <c r="G1973" s="2">
        <v>8</v>
      </c>
      <c r="H1973" t="s">
        <v>20</v>
      </c>
      <c r="I1973" t="s">
        <v>21</v>
      </c>
      <c r="J1973" t="s">
        <v>28</v>
      </c>
      <c r="K1973" t="s">
        <v>28</v>
      </c>
      <c r="L1973" t="s">
        <v>33</v>
      </c>
      <c r="M1973" t="s">
        <v>21</v>
      </c>
      <c r="N1973" t="s">
        <v>34</v>
      </c>
      <c r="O1973" s="1">
        <v>45.6</v>
      </c>
      <c r="P1973" s="1">
        <v>374.78</v>
      </c>
      <c r="Q1973">
        <v>2</v>
      </c>
      <c r="R1973" t="s">
        <v>21</v>
      </c>
      <c r="S1973" t="str">
        <f>IF(ChurnData[[#This Row],[MonthlyCharges]]&lt;=30,"1. Up to 30",IF(ChurnData[[#This Row],[MonthlyCharges]]&lt;=50,"2. 31-50",IF(ChurnData[[#This Row],[MonthlyCharges]]&lt;=70,"3. 51-70",IF(ChurnData[[#This Row],[MonthlyCharges]]&lt;=90,"4. 71-90","5. Over 90"))))</f>
        <v>2. 31-50</v>
      </c>
      <c r="T1973" t="str">
        <f>IF(AND(ChurnData[[#This Row],[Contract]]="Month-to-month",ChurnData[[#This Row],[InternetService]]="Fiber optic",ChurnData[[#This Row],[TenureMonths]]&lt;=11),"High-risk","Other")</f>
        <v>Other</v>
      </c>
      <c r="U1973" t="str">
        <f>IF(ChurnData[[#This Row],[TenureMonths]]&lt;=11,"0-11",IF(ChurnData[[#This Row],[TenureMonths]]&lt;=23,"12-23",IF(ChurnData[[#This Row],[TenureMonths]]&lt;=35,"24-35",IF(ChurnData[[#This Row],[TenureMonths]]&lt;=47,"36-47",IF(ChurnData[[#This Row],[TenureMonths]]&lt;=59,"48-59","60-72")))))</f>
        <v>0-11</v>
      </c>
      <c r="V1973">
        <f>IF(ChurnData[[#This Row],[Churn]]="Yes",1,0)</f>
        <v>0</v>
      </c>
    </row>
    <row r="1974" spans="1:22" x14ac:dyDescent="0.35">
      <c r="A1974" t="s">
        <v>2023</v>
      </c>
      <c r="B1974" t="s">
        <v>19</v>
      </c>
      <c r="C1974">
        <v>0</v>
      </c>
      <c r="D1974" t="s">
        <v>20</v>
      </c>
      <c r="E1974" t="s">
        <v>20</v>
      </c>
      <c r="F1974" t="s">
        <v>47</v>
      </c>
      <c r="G1974" s="2">
        <v>16</v>
      </c>
      <c r="H1974" t="s">
        <v>21</v>
      </c>
      <c r="I1974" t="s">
        <v>21</v>
      </c>
      <c r="J1974" t="s">
        <v>28</v>
      </c>
      <c r="K1974" t="s">
        <v>28</v>
      </c>
      <c r="L1974" t="s">
        <v>24</v>
      </c>
      <c r="M1974" t="s">
        <v>20</v>
      </c>
      <c r="N1974" t="s">
        <v>34</v>
      </c>
      <c r="O1974" s="1">
        <v>18</v>
      </c>
      <c r="P1974" s="1">
        <v>291</v>
      </c>
      <c r="Q1974">
        <v>4</v>
      </c>
      <c r="R1974" t="s">
        <v>21</v>
      </c>
      <c r="S1974" t="str">
        <f>IF(ChurnData[[#This Row],[MonthlyCharges]]&lt;=30,"1. Up to 30",IF(ChurnData[[#This Row],[MonthlyCharges]]&lt;=50,"2. 31-50",IF(ChurnData[[#This Row],[MonthlyCharges]]&lt;=70,"3. 51-70",IF(ChurnData[[#This Row],[MonthlyCharges]]&lt;=90,"4. 71-90","5. Over 90"))))</f>
        <v>1. Up to 30</v>
      </c>
      <c r="T1974" t="str">
        <f>IF(AND(ChurnData[[#This Row],[Contract]]="Month-to-month",ChurnData[[#This Row],[InternetService]]="Fiber optic",ChurnData[[#This Row],[TenureMonths]]&lt;=11),"High-risk","Other")</f>
        <v>Other</v>
      </c>
      <c r="U1974" t="str">
        <f>IF(ChurnData[[#This Row],[TenureMonths]]&lt;=11,"0-11",IF(ChurnData[[#This Row],[TenureMonths]]&lt;=23,"12-23",IF(ChurnData[[#This Row],[TenureMonths]]&lt;=35,"24-35",IF(ChurnData[[#This Row],[TenureMonths]]&lt;=47,"36-47",IF(ChurnData[[#This Row],[TenureMonths]]&lt;=59,"48-59","60-72")))))</f>
        <v>12-23</v>
      </c>
      <c r="V1974">
        <f>IF(ChurnData[[#This Row],[Churn]]="Yes",1,0)</f>
        <v>0</v>
      </c>
    </row>
    <row r="1975" spans="1:22" x14ac:dyDescent="0.35">
      <c r="A1975" t="s">
        <v>2024</v>
      </c>
      <c r="B1975" t="s">
        <v>19</v>
      </c>
      <c r="C1975">
        <v>1</v>
      </c>
      <c r="D1975" t="s">
        <v>20</v>
      </c>
      <c r="E1975" t="s">
        <v>20</v>
      </c>
      <c r="F1975" t="s">
        <v>22</v>
      </c>
      <c r="G1975" s="2">
        <v>64</v>
      </c>
      <c r="H1975" t="s">
        <v>20</v>
      </c>
      <c r="I1975" t="s">
        <v>23</v>
      </c>
      <c r="J1975" t="s">
        <v>21</v>
      </c>
      <c r="K1975" t="s">
        <v>21</v>
      </c>
      <c r="L1975" t="s">
        <v>24</v>
      </c>
      <c r="M1975" t="s">
        <v>20</v>
      </c>
      <c r="N1975" t="s">
        <v>25</v>
      </c>
      <c r="O1975" s="1">
        <v>75.86</v>
      </c>
      <c r="P1975" s="1">
        <v>0</v>
      </c>
      <c r="Q1975">
        <v>0</v>
      </c>
      <c r="R1975" t="s">
        <v>20</v>
      </c>
      <c r="S1975" t="str">
        <f>IF(ChurnData[[#This Row],[MonthlyCharges]]&lt;=30,"1. Up to 30",IF(ChurnData[[#This Row],[MonthlyCharges]]&lt;=50,"2. 31-50",IF(ChurnData[[#This Row],[MonthlyCharges]]&lt;=70,"3. 51-70",IF(ChurnData[[#This Row],[MonthlyCharges]]&lt;=90,"4. 71-90","5. Over 90"))))</f>
        <v>4. 71-90</v>
      </c>
      <c r="T1975" t="str">
        <f>IF(AND(ChurnData[[#This Row],[Contract]]="Month-to-month",ChurnData[[#This Row],[InternetService]]="Fiber optic",ChurnData[[#This Row],[TenureMonths]]&lt;=11),"High-risk","Other")</f>
        <v>Other</v>
      </c>
      <c r="U1975" t="str">
        <f>IF(ChurnData[[#This Row],[TenureMonths]]&lt;=11,"0-11",IF(ChurnData[[#This Row],[TenureMonths]]&lt;=23,"12-23",IF(ChurnData[[#This Row],[TenureMonths]]&lt;=35,"24-35",IF(ChurnData[[#This Row],[TenureMonths]]&lt;=47,"36-47",IF(ChurnData[[#This Row],[TenureMonths]]&lt;=59,"48-59","60-72")))))</f>
        <v>60-72</v>
      </c>
      <c r="V1975">
        <f>IF(ChurnData[[#This Row],[Churn]]="Yes",1,0)</f>
        <v>1</v>
      </c>
    </row>
    <row r="1976" spans="1:22" x14ac:dyDescent="0.35">
      <c r="A1976" t="s">
        <v>2025</v>
      </c>
      <c r="B1976" t="s">
        <v>19</v>
      </c>
      <c r="C1976">
        <v>0</v>
      </c>
      <c r="D1976" t="s">
        <v>20</v>
      </c>
      <c r="E1976" t="s">
        <v>20</v>
      </c>
      <c r="F1976" t="s">
        <v>37</v>
      </c>
      <c r="G1976" s="2">
        <v>21</v>
      </c>
      <c r="H1976" t="s">
        <v>21</v>
      </c>
      <c r="I1976" t="s">
        <v>21</v>
      </c>
      <c r="J1976" t="s">
        <v>28</v>
      </c>
      <c r="K1976" t="s">
        <v>28</v>
      </c>
      <c r="L1976" t="s">
        <v>33</v>
      </c>
      <c r="M1976" t="s">
        <v>20</v>
      </c>
      <c r="N1976" t="s">
        <v>34</v>
      </c>
      <c r="O1976" s="1">
        <v>18</v>
      </c>
      <c r="P1976" s="1">
        <v>382.13</v>
      </c>
      <c r="Q1976">
        <v>1</v>
      </c>
      <c r="R1976" t="s">
        <v>21</v>
      </c>
      <c r="S1976" t="str">
        <f>IF(ChurnData[[#This Row],[MonthlyCharges]]&lt;=30,"1. Up to 30",IF(ChurnData[[#This Row],[MonthlyCharges]]&lt;=50,"2. 31-50",IF(ChurnData[[#This Row],[MonthlyCharges]]&lt;=70,"3. 51-70",IF(ChurnData[[#This Row],[MonthlyCharges]]&lt;=90,"4. 71-90","5. Over 90"))))</f>
        <v>1. Up to 30</v>
      </c>
      <c r="T1976" t="str">
        <f>IF(AND(ChurnData[[#This Row],[Contract]]="Month-to-month",ChurnData[[#This Row],[InternetService]]="Fiber optic",ChurnData[[#This Row],[TenureMonths]]&lt;=11),"High-risk","Other")</f>
        <v>Other</v>
      </c>
      <c r="U1976" t="str">
        <f>IF(ChurnData[[#This Row],[TenureMonths]]&lt;=11,"0-11",IF(ChurnData[[#This Row],[TenureMonths]]&lt;=23,"12-23",IF(ChurnData[[#This Row],[TenureMonths]]&lt;=35,"24-35",IF(ChurnData[[#This Row],[TenureMonths]]&lt;=47,"36-47",IF(ChurnData[[#This Row],[TenureMonths]]&lt;=59,"48-59","60-72")))))</f>
        <v>12-23</v>
      </c>
      <c r="V1976">
        <f>IF(ChurnData[[#This Row],[Churn]]="Yes",1,0)</f>
        <v>0</v>
      </c>
    </row>
    <row r="1977" spans="1:22" x14ac:dyDescent="0.35">
      <c r="A1977" t="s">
        <v>2026</v>
      </c>
      <c r="B1977" t="s">
        <v>19</v>
      </c>
      <c r="C1977">
        <v>0</v>
      </c>
      <c r="D1977" t="s">
        <v>20</v>
      </c>
      <c r="E1977" t="s">
        <v>21</v>
      </c>
      <c r="F1977" t="s">
        <v>39</v>
      </c>
      <c r="G1977" s="2">
        <v>56</v>
      </c>
      <c r="H1977" t="s">
        <v>21</v>
      </c>
      <c r="I1977" t="s">
        <v>21</v>
      </c>
      <c r="J1977" t="s">
        <v>28</v>
      </c>
      <c r="K1977" t="s">
        <v>28</v>
      </c>
      <c r="L1977" t="s">
        <v>24</v>
      </c>
      <c r="M1977" t="s">
        <v>20</v>
      </c>
      <c r="N1977" t="s">
        <v>25</v>
      </c>
      <c r="O1977" s="1">
        <v>18</v>
      </c>
      <c r="P1977" s="1">
        <v>983.84</v>
      </c>
      <c r="Q1977">
        <v>0</v>
      </c>
      <c r="R1977" t="s">
        <v>21</v>
      </c>
      <c r="S1977" t="str">
        <f>IF(ChurnData[[#This Row],[MonthlyCharges]]&lt;=30,"1. Up to 30",IF(ChurnData[[#This Row],[MonthlyCharges]]&lt;=50,"2. 31-50",IF(ChurnData[[#This Row],[MonthlyCharges]]&lt;=70,"3. 51-70",IF(ChurnData[[#This Row],[MonthlyCharges]]&lt;=90,"4. 71-90","5. Over 90"))))</f>
        <v>1. Up to 30</v>
      </c>
      <c r="T1977" t="str">
        <f>IF(AND(ChurnData[[#This Row],[Contract]]="Month-to-month",ChurnData[[#This Row],[InternetService]]="Fiber optic",ChurnData[[#This Row],[TenureMonths]]&lt;=11),"High-risk","Other")</f>
        <v>Other</v>
      </c>
      <c r="U1977" t="str">
        <f>IF(ChurnData[[#This Row],[TenureMonths]]&lt;=11,"0-11",IF(ChurnData[[#This Row],[TenureMonths]]&lt;=23,"12-23",IF(ChurnData[[#This Row],[TenureMonths]]&lt;=35,"24-35",IF(ChurnData[[#This Row],[TenureMonths]]&lt;=47,"36-47",IF(ChurnData[[#This Row],[TenureMonths]]&lt;=59,"48-59","60-72")))))</f>
        <v>48-59</v>
      </c>
      <c r="V1977">
        <f>IF(ChurnData[[#This Row],[Churn]]="Yes",1,0)</f>
        <v>0</v>
      </c>
    </row>
    <row r="1978" spans="1:22" x14ac:dyDescent="0.35">
      <c r="A1978" t="s">
        <v>2027</v>
      </c>
      <c r="B1978" t="s">
        <v>19</v>
      </c>
      <c r="C1978">
        <v>0</v>
      </c>
      <c r="D1978" t="s">
        <v>20</v>
      </c>
      <c r="E1978" t="s">
        <v>20</v>
      </c>
      <c r="F1978" t="s">
        <v>75</v>
      </c>
      <c r="G1978" s="2">
        <v>30</v>
      </c>
      <c r="H1978" t="s">
        <v>20</v>
      </c>
      <c r="I1978" t="s">
        <v>21</v>
      </c>
      <c r="J1978" t="s">
        <v>28</v>
      </c>
      <c r="K1978" t="s">
        <v>28</v>
      </c>
      <c r="L1978" t="s">
        <v>33</v>
      </c>
      <c r="M1978" t="s">
        <v>20</v>
      </c>
      <c r="N1978" t="s">
        <v>34</v>
      </c>
      <c r="O1978" s="1">
        <v>25.99</v>
      </c>
      <c r="P1978" s="1">
        <v>774.1</v>
      </c>
      <c r="Q1978">
        <v>1</v>
      </c>
      <c r="R1978" t="s">
        <v>21</v>
      </c>
      <c r="S1978" t="str">
        <f>IF(ChurnData[[#This Row],[MonthlyCharges]]&lt;=30,"1. Up to 30",IF(ChurnData[[#This Row],[MonthlyCharges]]&lt;=50,"2. 31-50",IF(ChurnData[[#This Row],[MonthlyCharges]]&lt;=70,"3. 51-70",IF(ChurnData[[#This Row],[MonthlyCharges]]&lt;=90,"4. 71-90","5. Over 90"))))</f>
        <v>1. Up to 30</v>
      </c>
      <c r="T1978" t="str">
        <f>IF(AND(ChurnData[[#This Row],[Contract]]="Month-to-month",ChurnData[[#This Row],[InternetService]]="Fiber optic",ChurnData[[#This Row],[TenureMonths]]&lt;=11),"High-risk","Other")</f>
        <v>Other</v>
      </c>
      <c r="U1978" t="str">
        <f>IF(ChurnData[[#This Row],[TenureMonths]]&lt;=11,"0-11",IF(ChurnData[[#This Row],[TenureMonths]]&lt;=23,"12-23",IF(ChurnData[[#This Row],[TenureMonths]]&lt;=35,"24-35",IF(ChurnData[[#This Row],[TenureMonths]]&lt;=47,"36-47",IF(ChurnData[[#This Row],[TenureMonths]]&lt;=59,"48-59","60-72")))))</f>
        <v>24-35</v>
      </c>
      <c r="V1978">
        <f>IF(ChurnData[[#This Row],[Churn]]="Yes",1,0)</f>
        <v>0</v>
      </c>
    </row>
    <row r="1979" spans="1:22" x14ac:dyDescent="0.35">
      <c r="A1979" t="s">
        <v>2028</v>
      </c>
      <c r="B1979" t="s">
        <v>19</v>
      </c>
      <c r="C1979">
        <v>1</v>
      </c>
      <c r="D1979" t="s">
        <v>20</v>
      </c>
      <c r="E1979" t="s">
        <v>20</v>
      </c>
      <c r="F1979" t="s">
        <v>39</v>
      </c>
      <c r="G1979" s="2">
        <v>49</v>
      </c>
      <c r="H1979" t="s">
        <v>20</v>
      </c>
      <c r="I1979" t="s">
        <v>21</v>
      </c>
      <c r="J1979" t="s">
        <v>28</v>
      </c>
      <c r="K1979" t="s">
        <v>28</v>
      </c>
      <c r="L1979" t="s">
        <v>24</v>
      </c>
      <c r="M1979" t="s">
        <v>21</v>
      </c>
      <c r="N1979" t="s">
        <v>25</v>
      </c>
      <c r="O1979" s="1">
        <v>31.9</v>
      </c>
      <c r="P1979" s="1">
        <v>1600.53</v>
      </c>
      <c r="Q1979">
        <v>1</v>
      </c>
      <c r="R1979" t="s">
        <v>21</v>
      </c>
      <c r="S1979" t="str">
        <f>IF(ChurnData[[#This Row],[MonthlyCharges]]&lt;=30,"1. Up to 30",IF(ChurnData[[#This Row],[MonthlyCharges]]&lt;=50,"2. 31-50",IF(ChurnData[[#This Row],[MonthlyCharges]]&lt;=70,"3. 51-70",IF(ChurnData[[#This Row],[MonthlyCharges]]&lt;=90,"4. 71-90","5. Over 90"))))</f>
        <v>2. 31-50</v>
      </c>
      <c r="T1979" t="str">
        <f>IF(AND(ChurnData[[#This Row],[Contract]]="Month-to-month",ChurnData[[#This Row],[InternetService]]="Fiber optic",ChurnData[[#This Row],[TenureMonths]]&lt;=11),"High-risk","Other")</f>
        <v>Other</v>
      </c>
      <c r="U1979" t="str">
        <f>IF(ChurnData[[#This Row],[TenureMonths]]&lt;=11,"0-11",IF(ChurnData[[#This Row],[TenureMonths]]&lt;=23,"12-23",IF(ChurnData[[#This Row],[TenureMonths]]&lt;=35,"24-35",IF(ChurnData[[#This Row],[TenureMonths]]&lt;=47,"36-47",IF(ChurnData[[#This Row],[TenureMonths]]&lt;=59,"48-59","60-72")))))</f>
        <v>48-59</v>
      </c>
      <c r="V1979">
        <f>IF(ChurnData[[#This Row],[Churn]]="Yes",1,0)</f>
        <v>0</v>
      </c>
    </row>
    <row r="1980" spans="1:22" x14ac:dyDescent="0.35">
      <c r="A1980" t="s">
        <v>2029</v>
      </c>
      <c r="B1980" t="s">
        <v>19</v>
      </c>
      <c r="C1980">
        <v>0</v>
      </c>
      <c r="D1980" t="s">
        <v>21</v>
      </c>
      <c r="E1980" t="s">
        <v>21</v>
      </c>
      <c r="F1980" t="s">
        <v>27</v>
      </c>
      <c r="G1980" s="2">
        <v>33</v>
      </c>
      <c r="H1980" t="s">
        <v>20</v>
      </c>
      <c r="I1980" t="s">
        <v>21</v>
      </c>
      <c r="J1980" t="s">
        <v>28</v>
      </c>
      <c r="K1980" t="s">
        <v>28</v>
      </c>
      <c r="L1980" t="s">
        <v>29</v>
      </c>
      <c r="M1980" t="s">
        <v>21</v>
      </c>
      <c r="N1980" t="s">
        <v>34</v>
      </c>
      <c r="O1980" s="1">
        <v>30.26</v>
      </c>
      <c r="P1980" s="1">
        <v>981.7</v>
      </c>
      <c r="Q1980">
        <v>2</v>
      </c>
      <c r="R1980" t="s">
        <v>21</v>
      </c>
      <c r="S1980" t="str">
        <f>IF(ChurnData[[#This Row],[MonthlyCharges]]&lt;=30,"1. Up to 30",IF(ChurnData[[#This Row],[MonthlyCharges]]&lt;=50,"2. 31-50",IF(ChurnData[[#This Row],[MonthlyCharges]]&lt;=70,"3. 51-70",IF(ChurnData[[#This Row],[MonthlyCharges]]&lt;=90,"4. 71-90","5. Over 90"))))</f>
        <v>2. 31-50</v>
      </c>
      <c r="T1980" t="str">
        <f>IF(AND(ChurnData[[#This Row],[Contract]]="Month-to-month",ChurnData[[#This Row],[InternetService]]="Fiber optic",ChurnData[[#This Row],[TenureMonths]]&lt;=11),"High-risk","Other")</f>
        <v>Other</v>
      </c>
      <c r="U1980" t="str">
        <f>IF(ChurnData[[#This Row],[TenureMonths]]&lt;=11,"0-11",IF(ChurnData[[#This Row],[TenureMonths]]&lt;=23,"12-23",IF(ChurnData[[#This Row],[TenureMonths]]&lt;=35,"24-35",IF(ChurnData[[#This Row],[TenureMonths]]&lt;=47,"36-47",IF(ChurnData[[#This Row],[TenureMonths]]&lt;=59,"48-59","60-72")))))</f>
        <v>24-35</v>
      </c>
      <c r="V1980">
        <f>IF(ChurnData[[#This Row],[Churn]]="Yes",1,0)</f>
        <v>0</v>
      </c>
    </row>
    <row r="1981" spans="1:22" x14ac:dyDescent="0.35">
      <c r="A1981" t="s">
        <v>2030</v>
      </c>
      <c r="B1981" t="s">
        <v>19</v>
      </c>
      <c r="C1981">
        <v>0</v>
      </c>
      <c r="D1981" t="s">
        <v>21</v>
      </c>
      <c r="E1981" t="s">
        <v>21</v>
      </c>
      <c r="F1981" t="s">
        <v>41</v>
      </c>
      <c r="G1981" s="2">
        <v>22</v>
      </c>
      <c r="H1981" t="s">
        <v>20</v>
      </c>
      <c r="I1981" t="s">
        <v>32</v>
      </c>
      <c r="J1981" t="s">
        <v>21</v>
      </c>
      <c r="K1981" t="s">
        <v>21</v>
      </c>
      <c r="L1981" t="s">
        <v>33</v>
      </c>
      <c r="M1981" t="s">
        <v>20</v>
      </c>
      <c r="N1981" t="s">
        <v>34</v>
      </c>
      <c r="O1981" s="1">
        <v>57.57</v>
      </c>
      <c r="P1981" s="1">
        <v>1230.93</v>
      </c>
      <c r="Q1981">
        <v>1</v>
      </c>
      <c r="R1981" t="s">
        <v>20</v>
      </c>
      <c r="S1981" t="str">
        <f>IF(ChurnData[[#This Row],[MonthlyCharges]]&lt;=30,"1. Up to 30",IF(ChurnData[[#This Row],[MonthlyCharges]]&lt;=50,"2. 31-50",IF(ChurnData[[#This Row],[MonthlyCharges]]&lt;=70,"3. 51-70",IF(ChurnData[[#This Row],[MonthlyCharges]]&lt;=90,"4. 71-90","5. Over 90"))))</f>
        <v>3. 51-70</v>
      </c>
      <c r="T1981" t="str">
        <f>IF(AND(ChurnData[[#This Row],[Contract]]="Month-to-month",ChurnData[[#This Row],[InternetService]]="Fiber optic",ChurnData[[#This Row],[TenureMonths]]&lt;=11),"High-risk","Other")</f>
        <v>Other</v>
      </c>
      <c r="U1981" t="str">
        <f>IF(ChurnData[[#This Row],[TenureMonths]]&lt;=11,"0-11",IF(ChurnData[[#This Row],[TenureMonths]]&lt;=23,"12-23",IF(ChurnData[[#This Row],[TenureMonths]]&lt;=35,"24-35",IF(ChurnData[[#This Row],[TenureMonths]]&lt;=47,"36-47",IF(ChurnData[[#This Row],[TenureMonths]]&lt;=59,"48-59","60-72")))))</f>
        <v>12-23</v>
      </c>
      <c r="V1981">
        <f>IF(ChurnData[[#This Row],[Churn]]="Yes",1,0)</f>
        <v>1</v>
      </c>
    </row>
    <row r="1982" spans="1:22" x14ac:dyDescent="0.35">
      <c r="A1982" t="s">
        <v>2031</v>
      </c>
      <c r="B1982" t="s">
        <v>36</v>
      </c>
      <c r="C1982">
        <v>0</v>
      </c>
      <c r="D1982" t="s">
        <v>20</v>
      </c>
      <c r="E1982" t="s">
        <v>20</v>
      </c>
      <c r="F1982" t="s">
        <v>37</v>
      </c>
      <c r="G1982" s="2">
        <v>13</v>
      </c>
      <c r="H1982" t="s">
        <v>20</v>
      </c>
      <c r="I1982" t="s">
        <v>23</v>
      </c>
      <c r="J1982" t="s">
        <v>21</v>
      </c>
      <c r="K1982" t="s">
        <v>21</v>
      </c>
      <c r="L1982" t="s">
        <v>33</v>
      </c>
      <c r="M1982" t="s">
        <v>21</v>
      </c>
      <c r="N1982" t="s">
        <v>30</v>
      </c>
      <c r="O1982" s="1">
        <v>78.44</v>
      </c>
      <c r="P1982" s="1">
        <v>1041.5999999999999</v>
      </c>
      <c r="Q1982">
        <v>1</v>
      </c>
      <c r="R1982" t="s">
        <v>21</v>
      </c>
      <c r="S1982" t="str">
        <f>IF(ChurnData[[#This Row],[MonthlyCharges]]&lt;=30,"1. Up to 30",IF(ChurnData[[#This Row],[MonthlyCharges]]&lt;=50,"2. 31-50",IF(ChurnData[[#This Row],[MonthlyCharges]]&lt;=70,"3. 51-70",IF(ChurnData[[#This Row],[MonthlyCharges]]&lt;=90,"4. 71-90","5. Over 90"))))</f>
        <v>4. 71-90</v>
      </c>
      <c r="T1982" t="str">
        <f>IF(AND(ChurnData[[#This Row],[Contract]]="Month-to-month",ChurnData[[#This Row],[InternetService]]="Fiber optic",ChurnData[[#This Row],[TenureMonths]]&lt;=11),"High-risk","Other")</f>
        <v>Other</v>
      </c>
      <c r="U1982" t="str">
        <f>IF(ChurnData[[#This Row],[TenureMonths]]&lt;=11,"0-11",IF(ChurnData[[#This Row],[TenureMonths]]&lt;=23,"12-23",IF(ChurnData[[#This Row],[TenureMonths]]&lt;=35,"24-35",IF(ChurnData[[#This Row],[TenureMonths]]&lt;=47,"36-47",IF(ChurnData[[#This Row],[TenureMonths]]&lt;=59,"48-59","60-72")))))</f>
        <v>12-23</v>
      </c>
      <c r="V1982">
        <f>IF(ChurnData[[#This Row],[Churn]]="Yes",1,0)</f>
        <v>0</v>
      </c>
    </row>
    <row r="1983" spans="1:22" x14ac:dyDescent="0.35">
      <c r="A1983" t="s">
        <v>2032</v>
      </c>
      <c r="B1983" t="s">
        <v>19</v>
      </c>
      <c r="C1983">
        <v>0</v>
      </c>
      <c r="D1983" t="s">
        <v>21</v>
      </c>
      <c r="E1983" t="s">
        <v>21</v>
      </c>
      <c r="F1983" t="s">
        <v>65</v>
      </c>
      <c r="G1983" s="2">
        <v>43</v>
      </c>
      <c r="H1983" t="s">
        <v>20</v>
      </c>
      <c r="I1983" t="s">
        <v>23</v>
      </c>
      <c r="J1983" t="s">
        <v>21</v>
      </c>
      <c r="K1983" t="s">
        <v>21</v>
      </c>
      <c r="L1983" t="s">
        <v>29</v>
      </c>
      <c r="M1983" t="s">
        <v>20</v>
      </c>
      <c r="N1983" t="s">
        <v>34</v>
      </c>
      <c r="O1983" s="1">
        <v>85.23</v>
      </c>
      <c r="P1983" s="1">
        <v>3562</v>
      </c>
      <c r="Q1983">
        <v>1</v>
      </c>
      <c r="R1983" t="s">
        <v>21</v>
      </c>
      <c r="S1983" t="str">
        <f>IF(ChurnData[[#This Row],[MonthlyCharges]]&lt;=30,"1. Up to 30",IF(ChurnData[[#This Row],[MonthlyCharges]]&lt;=50,"2. 31-50",IF(ChurnData[[#This Row],[MonthlyCharges]]&lt;=70,"3. 51-70",IF(ChurnData[[#This Row],[MonthlyCharges]]&lt;=90,"4. 71-90","5. Over 90"))))</f>
        <v>4. 71-90</v>
      </c>
      <c r="T1983" t="str">
        <f>IF(AND(ChurnData[[#This Row],[Contract]]="Month-to-month",ChurnData[[#This Row],[InternetService]]="Fiber optic",ChurnData[[#This Row],[TenureMonths]]&lt;=11),"High-risk","Other")</f>
        <v>Other</v>
      </c>
      <c r="U1983" t="str">
        <f>IF(ChurnData[[#This Row],[TenureMonths]]&lt;=11,"0-11",IF(ChurnData[[#This Row],[TenureMonths]]&lt;=23,"12-23",IF(ChurnData[[#This Row],[TenureMonths]]&lt;=35,"24-35",IF(ChurnData[[#This Row],[TenureMonths]]&lt;=47,"36-47",IF(ChurnData[[#This Row],[TenureMonths]]&lt;=59,"48-59","60-72")))))</f>
        <v>36-47</v>
      </c>
      <c r="V1983">
        <f>IF(ChurnData[[#This Row],[Churn]]="Yes",1,0)</f>
        <v>0</v>
      </c>
    </row>
    <row r="1984" spans="1:22" x14ac:dyDescent="0.35">
      <c r="A1984" t="s">
        <v>2033</v>
      </c>
      <c r="B1984" t="s">
        <v>19</v>
      </c>
      <c r="C1984">
        <v>0</v>
      </c>
      <c r="D1984" t="s">
        <v>21</v>
      </c>
      <c r="E1984" t="s">
        <v>21</v>
      </c>
      <c r="F1984" t="s">
        <v>49</v>
      </c>
      <c r="G1984" s="2">
        <v>34</v>
      </c>
      <c r="H1984" t="s">
        <v>20</v>
      </c>
      <c r="I1984" t="s">
        <v>23</v>
      </c>
      <c r="J1984" t="s">
        <v>21</v>
      </c>
      <c r="K1984" t="s">
        <v>21</v>
      </c>
      <c r="L1984" t="s">
        <v>24</v>
      </c>
      <c r="M1984" t="s">
        <v>20</v>
      </c>
      <c r="N1984" t="s">
        <v>25</v>
      </c>
      <c r="O1984" s="1">
        <v>85.19</v>
      </c>
      <c r="P1984" s="1">
        <v>2940.35</v>
      </c>
      <c r="Q1984">
        <v>2</v>
      </c>
      <c r="R1984" t="s">
        <v>21</v>
      </c>
      <c r="S1984" t="str">
        <f>IF(ChurnData[[#This Row],[MonthlyCharges]]&lt;=30,"1. Up to 30",IF(ChurnData[[#This Row],[MonthlyCharges]]&lt;=50,"2. 31-50",IF(ChurnData[[#This Row],[MonthlyCharges]]&lt;=70,"3. 51-70",IF(ChurnData[[#This Row],[MonthlyCharges]]&lt;=90,"4. 71-90","5. Over 90"))))</f>
        <v>4. 71-90</v>
      </c>
      <c r="T1984" t="str">
        <f>IF(AND(ChurnData[[#This Row],[Contract]]="Month-to-month",ChurnData[[#This Row],[InternetService]]="Fiber optic",ChurnData[[#This Row],[TenureMonths]]&lt;=11),"High-risk","Other")</f>
        <v>Other</v>
      </c>
      <c r="U1984" t="str">
        <f>IF(ChurnData[[#This Row],[TenureMonths]]&lt;=11,"0-11",IF(ChurnData[[#This Row],[TenureMonths]]&lt;=23,"12-23",IF(ChurnData[[#This Row],[TenureMonths]]&lt;=35,"24-35",IF(ChurnData[[#This Row],[TenureMonths]]&lt;=47,"36-47",IF(ChurnData[[#This Row],[TenureMonths]]&lt;=59,"48-59","60-72")))))</f>
        <v>24-35</v>
      </c>
      <c r="V1984">
        <f>IF(ChurnData[[#This Row],[Churn]]="Yes",1,0)</f>
        <v>0</v>
      </c>
    </row>
    <row r="1985" spans="1:22" x14ac:dyDescent="0.35">
      <c r="A1985" t="s">
        <v>2034</v>
      </c>
      <c r="B1985" t="s">
        <v>19</v>
      </c>
      <c r="C1985">
        <v>0</v>
      </c>
      <c r="D1985" t="s">
        <v>21</v>
      </c>
      <c r="E1985" t="s">
        <v>21</v>
      </c>
      <c r="F1985" t="s">
        <v>41</v>
      </c>
      <c r="G1985" s="2">
        <v>55</v>
      </c>
      <c r="H1985" t="s">
        <v>20</v>
      </c>
      <c r="I1985" t="s">
        <v>32</v>
      </c>
      <c r="J1985" t="s">
        <v>20</v>
      </c>
      <c r="K1985" t="s">
        <v>21</v>
      </c>
      <c r="L1985" t="s">
        <v>24</v>
      </c>
      <c r="M1985" t="s">
        <v>20</v>
      </c>
      <c r="N1985" t="s">
        <v>25</v>
      </c>
      <c r="O1985" s="1">
        <v>65.09</v>
      </c>
      <c r="P1985" s="1">
        <v>3648.18</v>
      </c>
      <c r="Q1985">
        <v>1</v>
      </c>
      <c r="R1985" t="s">
        <v>21</v>
      </c>
      <c r="S1985" t="str">
        <f>IF(ChurnData[[#This Row],[MonthlyCharges]]&lt;=30,"1. Up to 30",IF(ChurnData[[#This Row],[MonthlyCharges]]&lt;=50,"2. 31-50",IF(ChurnData[[#This Row],[MonthlyCharges]]&lt;=70,"3. 51-70",IF(ChurnData[[#This Row],[MonthlyCharges]]&lt;=90,"4. 71-90","5. Over 90"))))</f>
        <v>3. 51-70</v>
      </c>
      <c r="T1985" t="str">
        <f>IF(AND(ChurnData[[#This Row],[Contract]]="Month-to-month",ChurnData[[#This Row],[InternetService]]="Fiber optic",ChurnData[[#This Row],[TenureMonths]]&lt;=11),"High-risk","Other")</f>
        <v>Other</v>
      </c>
      <c r="U1985" t="str">
        <f>IF(ChurnData[[#This Row],[TenureMonths]]&lt;=11,"0-11",IF(ChurnData[[#This Row],[TenureMonths]]&lt;=23,"12-23",IF(ChurnData[[#This Row],[TenureMonths]]&lt;=35,"24-35",IF(ChurnData[[#This Row],[TenureMonths]]&lt;=47,"36-47",IF(ChurnData[[#This Row],[TenureMonths]]&lt;=59,"48-59","60-72")))))</f>
        <v>48-59</v>
      </c>
      <c r="V1985">
        <f>IF(ChurnData[[#This Row],[Churn]]="Yes",1,0)</f>
        <v>0</v>
      </c>
    </row>
    <row r="1986" spans="1:22" x14ac:dyDescent="0.35">
      <c r="A1986" t="s">
        <v>2035</v>
      </c>
      <c r="B1986" t="s">
        <v>36</v>
      </c>
      <c r="C1986">
        <v>0</v>
      </c>
      <c r="D1986" t="s">
        <v>21</v>
      </c>
      <c r="E1986" t="s">
        <v>20</v>
      </c>
      <c r="F1986" t="s">
        <v>39</v>
      </c>
      <c r="G1986" s="2">
        <v>39</v>
      </c>
      <c r="H1986" t="s">
        <v>20</v>
      </c>
      <c r="I1986" t="s">
        <v>23</v>
      </c>
      <c r="J1986" t="s">
        <v>21</v>
      </c>
      <c r="K1986" t="s">
        <v>21</v>
      </c>
      <c r="L1986" t="s">
        <v>24</v>
      </c>
      <c r="M1986" t="s">
        <v>20</v>
      </c>
      <c r="N1986" t="s">
        <v>34</v>
      </c>
      <c r="O1986" s="1">
        <v>95.91</v>
      </c>
      <c r="P1986" s="1">
        <v>3770.49</v>
      </c>
      <c r="Q1986">
        <v>1</v>
      </c>
      <c r="R1986" t="s">
        <v>21</v>
      </c>
      <c r="S1986" t="str">
        <f>IF(ChurnData[[#This Row],[MonthlyCharges]]&lt;=30,"1. Up to 30",IF(ChurnData[[#This Row],[MonthlyCharges]]&lt;=50,"2. 31-50",IF(ChurnData[[#This Row],[MonthlyCharges]]&lt;=70,"3. 51-70",IF(ChurnData[[#This Row],[MonthlyCharges]]&lt;=90,"4. 71-90","5. Over 90"))))</f>
        <v>5. Over 90</v>
      </c>
      <c r="T1986" t="str">
        <f>IF(AND(ChurnData[[#This Row],[Contract]]="Month-to-month",ChurnData[[#This Row],[InternetService]]="Fiber optic",ChurnData[[#This Row],[TenureMonths]]&lt;=11),"High-risk","Other")</f>
        <v>Other</v>
      </c>
      <c r="U1986" t="str">
        <f>IF(ChurnData[[#This Row],[TenureMonths]]&lt;=11,"0-11",IF(ChurnData[[#This Row],[TenureMonths]]&lt;=23,"12-23",IF(ChurnData[[#This Row],[TenureMonths]]&lt;=35,"24-35",IF(ChurnData[[#This Row],[TenureMonths]]&lt;=47,"36-47",IF(ChurnData[[#This Row],[TenureMonths]]&lt;=59,"48-59","60-72")))))</f>
        <v>36-47</v>
      </c>
      <c r="V1986">
        <f>IF(ChurnData[[#This Row],[Churn]]="Yes",1,0)</f>
        <v>0</v>
      </c>
    </row>
    <row r="1987" spans="1:22" x14ac:dyDescent="0.35">
      <c r="A1987" t="s">
        <v>2036</v>
      </c>
      <c r="B1987" t="s">
        <v>19</v>
      </c>
      <c r="C1987">
        <v>0</v>
      </c>
      <c r="D1987" t="s">
        <v>21</v>
      </c>
      <c r="E1987" t="s">
        <v>21</v>
      </c>
      <c r="F1987" t="s">
        <v>22</v>
      </c>
      <c r="G1987" s="2">
        <v>36</v>
      </c>
      <c r="H1987" t="s">
        <v>20</v>
      </c>
      <c r="I1987" t="s">
        <v>32</v>
      </c>
      <c r="J1987" t="s">
        <v>20</v>
      </c>
      <c r="K1987" t="s">
        <v>20</v>
      </c>
      <c r="L1987" t="s">
        <v>29</v>
      </c>
      <c r="M1987" t="s">
        <v>21</v>
      </c>
      <c r="N1987" t="s">
        <v>43</v>
      </c>
      <c r="O1987" s="1">
        <v>83.62</v>
      </c>
      <c r="P1987" s="1">
        <v>2993.98</v>
      </c>
      <c r="Q1987">
        <v>0</v>
      </c>
      <c r="R1987" t="s">
        <v>21</v>
      </c>
      <c r="S1987" t="str">
        <f>IF(ChurnData[[#This Row],[MonthlyCharges]]&lt;=30,"1. Up to 30",IF(ChurnData[[#This Row],[MonthlyCharges]]&lt;=50,"2. 31-50",IF(ChurnData[[#This Row],[MonthlyCharges]]&lt;=70,"3. 51-70",IF(ChurnData[[#This Row],[MonthlyCharges]]&lt;=90,"4. 71-90","5. Over 90"))))</f>
        <v>4. 71-90</v>
      </c>
      <c r="T1987" t="str">
        <f>IF(AND(ChurnData[[#This Row],[Contract]]="Month-to-month",ChurnData[[#This Row],[InternetService]]="Fiber optic",ChurnData[[#This Row],[TenureMonths]]&lt;=11),"High-risk","Other")</f>
        <v>Other</v>
      </c>
      <c r="U1987" t="str">
        <f>IF(ChurnData[[#This Row],[TenureMonths]]&lt;=11,"0-11",IF(ChurnData[[#This Row],[TenureMonths]]&lt;=23,"12-23",IF(ChurnData[[#This Row],[TenureMonths]]&lt;=35,"24-35",IF(ChurnData[[#This Row],[TenureMonths]]&lt;=47,"36-47",IF(ChurnData[[#This Row],[TenureMonths]]&lt;=59,"48-59","60-72")))))</f>
        <v>36-47</v>
      </c>
      <c r="V1987">
        <f>IF(ChurnData[[#This Row],[Churn]]="Yes",1,0)</f>
        <v>0</v>
      </c>
    </row>
    <row r="1988" spans="1:22" x14ac:dyDescent="0.35">
      <c r="A1988" t="s">
        <v>2037</v>
      </c>
      <c r="B1988" t="s">
        <v>19</v>
      </c>
      <c r="C1988">
        <v>0</v>
      </c>
      <c r="D1988" t="s">
        <v>20</v>
      </c>
      <c r="E1988" t="s">
        <v>21</v>
      </c>
      <c r="F1988" t="s">
        <v>75</v>
      </c>
      <c r="G1988" s="2">
        <v>67</v>
      </c>
      <c r="H1988" t="s">
        <v>21</v>
      </c>
      <c r="I1988" t="s">
        <v>32</v>
      </c>
      <c r="J1988" t="s">
        <v>20</v>
      </c>
      <c r="K1988" t="s">
        <v>21</v>
      </c>
      <c r="L1988" t="s">
        <v>24</v>
      </c>
      <c r="M1988" t="s">
        <v>20</v>
      </c>
      <c r="N1988" t="s">
        <v>30</v>
      </c>
      <c r="O1988" s="1">
        <v>44.25</v>
      </c>
      <c r="P1988" s="1">
        <v>2909.38</v>
      </c>
      <c r="Q1988">
        <v>1</v>
      </c>
      <c r="R1988" t="s">
        <v>21</v>
      </c>
      <c r="S1988" t="str">
        <f>IF(ChurnData[[#This Row],[MonthlyCharges]]&lt;=30,"1. Up to 30",IF(ChurnData[[#This Row],[MonthlyCharges]]&lt;=50,"2. 31-50",IF(ChurnData[[#This Row],[MonthlyCharges]]&lt;=70,"3. 51-70",IF(ChurnData[[#This Row],[MonthlyCharges]]&lt;=90,"4. 71-90","5. Over 90"))))</f>
        <v>2. 31-50</v>
      </c>
      <c r="T1988" t="str">
        <f>IF(AND(ChurnData[[#This Row],[Contract]]="Month-to-month",ChurnData[[#This Row],[InternetService]]="Fiber optic",ChurnData[[#This Row],[TenureMonths]]&lt;=11),"High-risk","Other")</f>
        <v>Other</v>
      </c>
      <c r="U1988" t="str">
        <f>IF(ChurnData[[#This Row],[TenureMonths]]&lt;=11,"0-11",IF(ChurnData[[#This Row],[TenureMonths]]&lt;=23,"12-23",IF(ChurnData[[#This Row],[TenureMonths]]&lt;=35,"24-35",IF(ChurnData[[#This Row],[TenureMonths]]&lt;=47,"36-47",IF(ChurnData[[#This Row],[TenureMonths]]&lt;=59,"48-59","60-72")))))</f>
        <v>60-72</v>
      </c>
      <c r="V1988">
        <f>IF(ChurnData[[#This Row],[Churn]]="Yes",1,0)</f>
        <v>0</v>
      </c>
    </row>
    <row r="1989" spans="1:22" x14ac:dyDescent="0.35">
      <c r="A1989" t="s">
        <v>2038</v>
      </c>
      <c r="B1989" t="s">
        <v>19</v>
      </c>
      <c r="C1989">
        <v>0</v>
      </c>
      <c r="D1989" t="s">
        <v>21</v>
      </c>
      <c r="E1989" t="s">
        <v>21</v>
      </c>
      <c r="F1989" t="s">
        <v>27</v>
      </c>
      <c r="G1989" s="2">
        <v>21</v>
      </c>
      <c r="H1989" t="s">
        <v>20</v>
      </c>
      <c r="I1989" t="s">
        <v>21</v>
      </c>
      <c r="J1989" t="s">
        <v>28</v>
      </c>
      <c r="K1989" t="s">
        <v>28</v>
      </c>
      <c r="L1989" t="s">
        <v>33</v>
      </c>
      <c r="M1989" t="s">
        <v>21</v>
      </c>
      <c r="N1989" t="s">
        <v>30</v>
      </c>
      <c r="O1989" s="1">
        <v>18</v>
      </c>
      <c r="P1989" s="1">
        <v>379.88</v>
      </c>
      <c r="Q1989">
        <v>0</v>
      </c>
      <c r="R1989" t="s">
        <v>21</v>
      </c>
      <c r="S1989" t="str">
        <f>IF(ChurnData[[#This Row],[MonthlyCharges]]&lt;=30,"1. Up to 30",IF(ChurnData[[#This Row],[MonthlyCharges]]&lt;=50,"2. 31-50",IF(ChurnData[[#This Row],[MonthlyCharges]]&lt;=70,"3. 51-70",IF(ChurnData[[#This Row],[MonthlyCharges]]&lt;=90,"4. 71-90","5. Over 90"))))</f>
        <v>1. Up to 30</v>
      </c>
      <c r="T1989" t="str">
        <f>IF(AND(ChurnData[[#This Row],[Contract]]="Month-to-month",ChurnData[[#This Row],[InternetService]]="Fiber optic",ChurnData[[#This Row],[TenureMonths]]&lt;=11),"High-risk","Other")</f>
        <v>Other</v>
      </c>
      <c r="U1989" t="str">
        <f>IF(ChurnData[[#This Row],[TenureMonths]]&lt;=11,"0-11",IF(ChurnData[[#This Row],[TenureMonths]]&lt;=23,"12-23",IF(ChurnData[[#This Row],[TenureMonths]]&lt;=35,"24-35",IF(ChurnData[[#This Row],[TenureMonths]]&lt;=47,"36-47",IF(ChurnData[[#This Row],[TenureMonths]]&lt;=59,"48-59","60-72")))))</f>
        <v>12-23</v>
      </c>
      <c r="V1989">
        <f>IF(ChurnData[[#This Row],[Churn]]="Yes",1,0)</f>
        <v>0</v>
      </c>
    </row>
    <row r="1990" spans="1:22" x14ac:dyDescent="0.35">
      <c r="A1990" t="s">
        <v>2039</v>
      </c>
      <c r="B1990" t="s">
        <v>19</v>
      </c>
      <c r="C1990">
        <v>1</v>
      </c>
      <c r="D1990" t="s">
        <v>21</v>
      </c>
      <c r="E1990" t="s">
        <v>21</v>
      </c>
      <c r="F1990" t="s">
        <v>49</v>
      </c>
      <c r="G1990" s="2">
        <v>45</v>
      </c>
      <c r="H1990" t="s">
        <v>20</v>
      </c>
      <c r="I1990" t="s">
        <v>21</v>
      </c>
      <c r="J1990" t="s">
        <v>28</v>
      </c>
      <c r="K1990" t="s">
        <v>28</v>
      </c>
      <c r="L1990" t="s">
        <v>29</v>
      </c>
      <c r="M1990" t="s">
        <v>20</v>
      </c>
      <c r="N1990" t="s">
        <v>25</v>
      </c>
      <c r="O1990" s="1">
        <v>28.32</v>
      </c>
      <c r="P1990" s="1">
        <v>1266.1400000000001</v>
      </c>
      <c r="Q1990">
        <v>2</v>
      </c>
      <c r="R1990" t="s">
        <v>21</v>
      </c>
      <c r="S1990" t="str">
        <f>IF(ChurnData[[#This Row],[MonthlyCharges]]&lt;=30,"1. Up to 30",IF(ChurnData[[#This Row],[MonthlyCharges]]&lt;=50,"2. 31-50",IF(ChurnData[[#This Row],[MonthlyCharges]]&lt;=70,"3. 51-70",IF(ChurnData[[#This Row],[MonthlyCharges]]&lt;=90,"4. 71-90","5. Over 90"))))</f>
        <v>1. Up to 30</v>
      </c>
      <c r="T1990" t="str">
        <f>IF(AND(ChurnData[[#This Row],[Contract]]="Month-to-month",ChurnData[[#This Row],[InternetService]]="Fiber optic",ChurnData[[#This Row],[TenureMonths]]&lt;=11),"High-risk","Other")</f>
        <v>Other</v>
      </c>
      <c r="U1990" t="str">
        <f>IF(ChurnData[[#This Row],[TenureMonths]]&lt;=11,"0-11",IF(ChurnData[[#This Row],[TenureMonths]]&lt;=23,"12-23",IF(ChurnData[[#This Row],[TenureMonths]]&lt;=35,"24-35",IF(ChurnData[[#This Row],[TenureMonths]]&lt;=47,"36-47",IF(ChurnData[[#This Row],[TenureMonths]]&lt;=59,"48-59","60-72")))))</f>
        <v>36-47</v>
      </c>
      <c r="V1990">
        <f>IF(ChurnData[[#This Row],[Churn]]="Yes",1,0)</f>
        <v>0</v>
      </c>
    </row>
    <row r="1991" spans="1:22" x14ac:dyDescent="0.35">
      <c r="A1991" t="s">
        <v>2040</v>
      </c>
      <c r="B1991" t="s">
        <v>19</v>
      </c>
      <c r="C1991">
        <v>0</v>
      </c>
      <c r="D1991" t="s">
        <v>20</v>
      </c>
      <c r="E1991" t="s">
        <v>21</v>
      </c>
      <c r="F1991" t="s">
        <v>56</v>
      </c>
      <c r="G1991" s="2">
        <v>31</v>
      </c>
      <c r="H1991" t="s">
        <v>20</v>
      </c>
      <c r="I1991" t="s">
        <v>21</v>
      </c>
      <c r="J1991" t="s">
        <v>28</v>
      </c>
      <c r="K1991" t="s">
        <v>28</v>
      </c>
      <c r="L1991" t="s">
        <v>29</v>
      </c>
      <c r="M1991" t="s">
        <v>20</v>
      </c>
      <c r="N1991" t="s">
        <v>25</v>
      </c>
      <c r="O1991" s="1">
        <v>19.73</v>
      </c>
      <c r="P1991" s="1">
        <v>598.45000000000005</v>
      </c>
      <c r="Q1991">
        <v>0</v>
      </c>
      <c r="R1991" t="s">
        <v>21</v>
      </c>
      <c r="S1991" t="str">
        <f>IF(ChurnData[[#This Row],[MonthlyCharges]]&lt;=30,"1. Up to 30",IF(ChurnData[[#This Row],[MonthlyCharges]]&lt;=50,"2. 31-50",IF(ChurnData[[#This Row],[MonthlyCharges]]&lt;=70,"3. 51-70",IF(ChurnData[[#This Row],[MonthlyCharges]]&lt;=90,"4. 71-90","5. Over 90"))))</f>
        <v>1. Up to 30</v>
      </c>
      <c r="T1991" t="str">
        <f>IF(AND(ChurnData[[#This Row],[Contract]]="Month-to-month",ChurnData[[#This Row],[InternetService]]="Fiber optic",ChurnData[[#This Row],[TenureMonths]]&lt;=11),"High-risk","Other")</f>
        <v>Other</v>
      </c>
      <c r="U1991" t="str">
        <f>IF(ChurnData[[#This Row],[TenureMonths]]&lt;=11,"0-11",IF(ChurnData[[#This Row],[TenureMonths]]&lt;=23,"12-23",IF(ChurnData[[#This Row],[TenureMonths]]&lt;=35,"24-35",IF(ChurnData[[#This Row],[TenureMonths]]&lt;=47,"36-47",IF(ChurnData[[#This Row],[TenureMonths]]&lt;=59,"48-59","60-72")))))</f>
        <v>24-35</v>
      </c>
      <c r="V1991">
        <f>IF(ChurnData[[#This Row],[Churn]]="Yes",1,0)</f>
        <v>0</v>
      </c>
    </row>
    <row r="1992" spans="1:22" x14ac:dyDescent="0.35">
      <c r="A1992" t="s">
        <v>2041</v>
      </c>
      <c r="B1992" t="s">
        <v>19</v>
      </c>
      <c r="C1992">
        <v>0</v>
      </c>
      <c r="D1992" t="s">
        <v>20</v>
      </c>
      <c r="E1992" t="s">
        <v>21</v>
      </c>
      <c r="F1992" t="s">
        <v>37</v>
      </c>
      <c r="G1992" s="2">
        <v>18</v>
      </c>
      <c r="H1992" t="s">
        <v>20</v>
      </c>
      <c r="I1992" t="s">
        <v>23</v>
      </c>
      <c r="J1992" t="s">
        <v>21</v>
      </c>
      <c r="K1992" t="s">
        <v>21</v>
      </c>
      <c r="L1992" t="s">
        <v>33</v>
      </c>
      <c r="M1992" t="s">
        <v>21</v>
      </c>
      <c r="N1992" t="s">
        <v>34</v>
      </c>
      <c r="O1992" s="1">
        <v>84.08</v>
      </c>
      <c r="P1992" s="1">
        <v>1525.27</v>
      </c>
      <c r="Q1992">
        <v>4</v>
      </c>
      <c r="R1992" t="s">
        <v>20</v>
      </c>
      <c r="S1992" t="str">
        <f>IF(ChurnData[[#This Row],[MonthlyCharges]]&lt;=30,"1. Up to 30",IF(ChurnData[[#This Row],[MonthlyCharges]]&lt;=50,"2. 31-50",IF(ChurnData[[#This Row],[MonthlyCharges]]&lt;=70,"3. 51-70",IF(ChurnData[[#This Row],[MonthlyCharges]]&lt;=90,"4. 71-90","5. Over 90"))))</f>
        <v>4. 71-90</v>
      </c>
      <c r="T1992" t="str">
        <f>IF(AND(ChurnData[[#This Row],[Contract]]="Month-to-month",ChurnData[[#This Row],[InternetService]]="Fiber optic",ChurnData[[#This Row],[TenureMonths]]&lt;=11),"High-risk","Other")</f>
        <v>Other</v>
      </c>
      <c r="U1992" t="str">
        <f>IF(ChurnData[[#This Row],[TenureMonths]]&lt;=11,"0-11",IF(ChurnData[[#This Row],[TenureMonths]]&lt;=23,"12-23",IF(ChurnData[[#This Row],[TenureMonths]]&lt;=35,"24-35",IF(ChurnData[[#This Row],[TenureMonths]]&lt;=47,"36-47",IF(ChurnData[[#This Row],[TenureMonths]]&lt;=59,"48-59","60-72")))))</f>
        <v>12-23</v>
      </c>
      <c r="V1992">
        <f>IF(ChurnData[[#This Row],[Churn]]="Yes",1,0)</f>
        <v>1</v>
      </c>
    </row>
    <row r="1993" spans="1:22" x14ac:dyDescent="0.35">
      <c r="A1993" t="s">
        <v>2042</v>
      </c>
      <c r="B1993" t="s">
        <v>19</v>
      </c>
      <c r="C1993">
        <v>0</v>
      </c>
      <c r="D1993" t="s">
        <v>21</v>
      </c>
      <c r="E1993" t="s">
        <v>21</v>
      </c>
      <c r="F1993" t="s">
        <v>22</v>
      </c>
      <c r="G1993" s="2">
        <v>65</v>
      </c>
      <c r="H1993" t="s">
        <v>20</v>
      </c>
      <c r="I1993" t="s">
        <v>23</v>
      </c>
      <c r="J1993" t="s">
        <v>21</v>
      </c>
      <c r="K1993" t="s">
        <v>21</v>
      </c>
      <c r="L1993" t="s">
        <v>24</v>
      </c>
      <c r="M1993" t="s">
        <v>20</v>
      </c>
      <c r="N1993" t="s">
        <v>30</v>
      </c>
      <c r="O1993" s="1">
        <v>83.35</v>
      </c>
      <c r="P1993" s="1">
        <v>5559.35</v>
      </c>
      <c r="Q1993">
        <v>0</v>
      </c>
      <c r="R1993" t="s">
        <v>21</v>
      </c>
      <c r="S1993" t="str">
        <f>IF(ChurnData[[#This Row],[MonthlyCharges]]&lt;=30,"1. Up to 30",IF(ChurnData[[#This Row],[MonthlyCharges]]&lt;=50,"2. 31-50",IF(ChurnData[[#This Row],[MonthlyCharges]]&lt;=70,"3. 51-70",IF(ChurnData[[#This Row],[MonthlyCharges]]&lt;=90,"4. 71-90","5. Over 90"))))</f>
        <v>4. 71-90</v>
      </c>
      <c r="T1993" t="str">
        <f>IF(AND(ChurnData[[#This Row],[Contract]]="Month-to-month",ChurnData[[#This Row],[InternetService]]="Fiber optic",ChurnData[[#This Row],[TenureMonths]]&lt;=11),"High-risk","Other")</f>
        <v>Other</v>
      </c>
      <c r="U1993" t="str">
        <f>IF(ChurnData[[#This Row],[TenureMonths]]&lt;=11,"0-11",IF(ChurnData[[#This Row],[TenureMonths]]&lt;=23,"12-23",IF(ChurnData[[#This Row],[TenureMonths]]&lt;=35,"24-35",IF(ChurnData[[#This Row],[TenureMonths]]&lt;=47,"36-47",IF(ChurnData[[#This Row],[TenureMonths]]&lt;=59,"48-59","60-72")))))</f>
        <v>60-72</v>
      </c>
      <c r="V1993">
        <f>IF(ChurnData[[#This Row],[Churn]]="Yes",1,0)</f>
        <v>0</v>
      </c>
    </row>
    <row r="1994" spans="1:22" x14ac:dyDescent="0.35">
      <c r="A1994" t="s">
        <v>2043</v>
      </c>
      <c r="B1994" t="s">
        <v>19</v>
      </c>
      <c r="C1994">
        <v>1</v>
      </c>
      <c r="D1994" t="s">
        <v>20</v>
      </c>
      <c r="E1994" t="s">
        <v>20</v>
      </c>
      <c r="F1994" t="s">
        <v>39</v>
      </c>
      <c r="G1994" s="2">
        <v>25</v>
      </c>
      <c r="H1994" t="s">
        <v>20</v>
      </c>
      <c r="I1994" t="s">
        <v>32</v>
      </c>
      <c r="J1994" t="s">
        <v>21</v>
      </c>
      <c r="K1994" t="s">
        <v>21</v>
      </c>
      <c r="L1994" t="s">
        <v>24</v>
      </c>
      <c r="M1994" t="s">
        <v>20</v>
      </c>
      <c r="N1994" t="s">
        <v>34</v>
      </c>
      <c r="O1994" s="1">
        <v>62.94</v>
      </c>
      <c r="P1994" s="1">
        <v>1581.62</v>
      </c>
      <c r="Q1994">
        <v>2</v>
      </c>
      <c r="R1994" t="s">
        <v>21</v>
      </c>
      <c r="S1994" t="str">
        <f>IF(ChurnData[[#This Row],[MonthlyCharges]]&lt;=30,"1. Up to 30",IF(ChurnData[[#This Row],[MonthlyCharges]]&lt;=50,"2. 31-50",IF(ChurnData[[#This Row],[MonthlyCharges]]&lt;=70,"3. 51-70",IF(ChurnData[[#This Row],[MonthlyCharges]]&lt;=90,"4. 71-90","5. Over 90"))))</f>
        <v>3. 51-70</v>
      </c>
      <c r="T1994" t="str">
        <f>IF(AND(ChurnData[[#This Row],[Contract]]="Month-to-month",ChurnData[[#This Row],[InternetService]]="Fiber optic",ChurnData[[#This Row],[TenureMonths]]&lt;=11),"High-risk","Other")</f>
        <v>Other</v>
      </c>
      <c r="U1994" t="str">
        <f>IF(ChurnData[[#This Row],[TenureMonths]]&lt;=11,"0-11",IF(ChurnData[[#This Row],[TenureMonths]]&lt;=23,"12-23",IF(ChurnData[[#This Row],[TenureMonths]]&lt;=35,"24-35",IF(ChurnData[[#This Row],[TenureMonths]]&lt;=47,"36-47",IF(ChurnData[[#This Row],[TenureMonths]]&lt;=59,"48-59","60-72")))))</f>
        <v>24-35</v>
      </c>
      <c r="V1994">
        <f>IF(ChurnData[[#This Row],[Churn]]="Yes",1,0)</f>
        <v>0</v>
      </c>
    </row>
    <row r="1995" spans="1:22" x14ac:dyDescent="0.35">
      <c r="A1995" t="s">
        <v>2044</v>
      </c>
      <c r="B1995" t="s">
        <v>19</v>
      </c>
      <c r="C1995">
        <v>0</v>
      </c>
      <c r="D1995" t="s">
        <v>21</v>
      </c>
      <c r="E1995" t="s">
        <v>21</v>
      </c>
      <c r="F1995" t="s">
        <v>65</v>
      </c>
      <c r="G1995" s="2">
        <v>5</v>
      </c>
      <c r="H1995" t="s">
        <v>20</v>
      </c>
      <c r="I1995" t="s">
        <v>21</v>
      </c>
      <c r="J1995" t="s">
        <v>28</v>
      </c>
      <c r="K1995" t="s">
        <v>28</v>
      </c>
      <c r="L1995" t="s">
        <v>33</v>
      </c>
      <c r="M1995" t="s">
        <v>20</v>
      </c>
      <c r="N1995" t="s">
        <v>30</v>
      </c>
      <c r="O1995" s="1">
        <v>29.67</v>
      </c>
      <c r="P1995" s="1">
        <v>147.51</v>
      </c>
      <c r="Q1995">
        <v>1</v>
      </c>
      <c r="R1995" t="s">
        <v>20</v>
      </c>
      <c r="S1995" t="str">
        <f>IF(ChurnData[[#This Row],[MonthlyCharges]]&lt;=30,"1. Up to 30",IF(ChurnData[[#This Row],[MonthlyCharges]]&lt;=50,"2. 31-50",IF(ChurnData[[#This Row],[MonthlyCharges]]&lt;=70,"3. 51-70",IF(ChurnData[[#This Row],[MonthlyCharges]]&lt;=90,"4. 71-90","5. Over 90"))))</f>
        <v>1. Up to 30</v>
      </c>
      <c r="T1995" t="str">
        <f>IF(AND(ChurnData[[#This Row],[Contract]]="Month-to-month",ChurnData[[#This Row],[InternetService]]="Fiber optic",ChurnData[[#This Row],[TenureMonths]]&lt;=11),"High-risk","Other")</f>
        <v>Other</v>
      </c>
      <c r="U1995" t="str">
        <f>IF(ChurnData[[#This Row],[TenureMonths]]&lt;=11,"0-11",IF(ChurnData[[#This Row],[TenureMonths]]&lt;=23,"12-23",IF(ChurnData[[#This Row],[TenureMonths]]&lt;=35,"24-35",IF(ChurnData[[#This Row],[TenureMonths]]&lt;=47,"36-47",IF(ChurnData[[#This Row],[TenureMonths]]&lt;=59,"48-59","60-72")))))</f>
        <v>0-11</v>
      </c>
      <c r="V1995">
        <f>IF(ChurnData[[#This Row],[Churn]]="Yes",1,0)</f>
        <v>1</v>
      </c>
    </row>
    <row r="1996" spans="1:22" x14ac:dyDescent="0.35">
      <c r="A1996" t="s">
        <v>2045</v>
      </c>
      <c r="B1996" t="s">
        <v>36</v>
      </c>
      <c r="C1996">
        <v>0</v>
      </c>
      <c r="D1996" t="s">
        <v>20</v>
      </c>
      <c r="E1996" t="s">
        <v>21</v>
      </c>
      <c r="F1996" t="s">
        <v>41</v>
      </c>
      <c r="G1996" s="2">
        <v>51</v>
      </c>
      <c r="H1996" t="s">
        <v>20</v>
      </c>
      <c r="I1996" t="s">
        <v>23</v>
      </c>
      <c r="J1996" t="s">
        <v>21</v>
      </c>
      <c r="K1996" t="s">
        <v>21</v>
      </c>
      <c r="L1996" t="s">
        <v>29</v>
      </c>
      <c r="M1996" t="s">
        <v>20</v>
      </c>
      <c r="N1996" t="s">
        <v>43</v>
      </c>
      <c r="O1996" s="1">
        <v>86.53</v>
      </c>
      <c r="P1996" s="1">
        <v>4448.6899999999996</v>
      </c>
      <c r="Q1996">
        <v>1</v>
      </c>
      <c r="R1996" t="s">
        <v>21</v>
      </c>
      <c r="S1996" t="str">
        <f>IF(ChurnData[[#This Row],[MonthlyCharges]]&lt;=30,"1. Up to 30",IF(ChurnData[[#This Row],[MonthlyCharges]]&lt;=50,"2. 31-50",IF(ChurnData[[#This Row],[MonthlyCharges]]&lt;=70,"3. 51-70",IF(ChurnData[[#This Row],[MonthlyCharges]]&lt;=90,"4. 71-90","5. Over 90"))))</f>
        <v>4. 71-90</v>
      </c>
      <c r="T1996" t="str">
        <f>IF(AND(ChurnData[[#This Row],[Contract]]="Month-to-month",ChurnData[[#This Row],[InternetService]]="Fiber optic",ChurnData[[#This Row],[TenureMonths]]&lt;=11),"High-risk","Other")</f>
        <v>Other</v>
      </c>
      <c r="U1996" t="str">
        <f>IF(ChurnData[[#This Row],[TenureMonths]]&lt;=11,"0-11",IF(ChurnData[[#This Row],[TenureMonths]]&lt;=23,"12-23",IF(ChurnData[[#This Row],[TenureMonths]]&lt;=35,"24-35",IF(ChurnData[[#This Row],[TenureMonths]]&lt;=47,"36-47",IF(ChurnData[[#This Row],[TenureMonths]]&lt;=59,"48-59","60-72")))))</f>
        <v>48-59</v>
      </c>
      <c r="V1996">
        <f>IF(ChurnData[[#This Row],[Churn]]="Yes",1,0)</f>
        <v>0</v>
      </c>
    </row>
    <row r="1997" spans="1:22" x14ac:dyDescent="0.35">
      <c r="A1997" t="s">
        <v>2046</v>
      </c>
      <c r="B1997" t="s">
        <v>36</v>
      </c>
      <c r="C1997">
        <v>0</v>
      </c>
      <c r="D1997" t="s">
        <v>20</v>
      </c>
      <c r="E1997" t="s">
        <v>20</v>
      </c>
      <c r="F1997" t="s">
        <v>41</v>
      </c>
      <c r="G1997" s="2">
        <v>28</v>
      </c>
      <c r="H1997" t="s">
        <v>20</v>
      </c>
      <c r="I1997" t="s">
        <v>23</v>
      </c>
      <c r="J1997" t="s">
        <v>20</v>
      </c>
      <c r="K1997" t="s">
        <v>20</v>
      </c>
      <c r="L1997" t="s">
        <v>33</v>
      </c>
      <c r="M1997" t="s">
        <v>20</v>
      </c>
      <c r="N1997" t="s">
        <v>30</v>
      </c>
      <c r="O1997" s="1">
        <v>100.69</v>
      </c>
      <c r="P1997" s="1">
        <v>2769.61</v>
      </c>
      <c r="Q1997">
        <v>0</v>
      </c>
      <c r="R1997" t="s">
        <v>20</v>
      </c>
      <c r="S1997" t="str">
        <f>IF(ChurnData[[#This Row],[MonthlyCharges]]&lt;=30,"1. Up to 30",IF(ChurnData[[#This Row],[MonthlyCharges]]&lt;=50,"2. 31-50",IF(ChurnData[[#This Row],[MonthlyCharges]]&lt;=70,"3. 51-70",IF(ChurnData[[#This Row],[MonthlyCharges]]&lt;=90,"4. 71-90","5. Over 90"))))</f>
        <v>5. Over 90</v>
      </c>
      <c r="T1997" t="str">
        <f>IF(AND(ChurnData[[#This Row],[Contract]]="Month-to-month",ChurnData[[#This Row],[InternetService]]="Fiber optic",ChurnData[[#This Row],[TenureMonths]]&lt;=11),"High-risk","Other")</f>
        <v>Other</v>
      </c>
      <c r="U1997" t="str">
        <f>IF(ChurnData[[#This Row],[TenureMonths]]&lt;=11,"0-11",IF(ChurnData[[#This Row],[TenureMonths]]&lt;=23,"12-23",IF(ChurnData[[#This Row],[TenureMonths]]&lt;=35,"24-35",IF(ChurnData[[#This Row],[TenureMonths]]&lt;=47,"36-47",IF(ChurnData[[#This Row],[TenureMonths]]&lt;=59,"48-59","60-72")))))</f>
        <v>24-35</v>
      </c>
      <c r="V1997">
        <f>IF(ChurnData[[#This Row],[Churn]]="Yes",1,0)</f>
        <v>1</v>
      </c>
    </row>
    <row r="1998" spans="1:22" x14ac:dyDescent="0.35">
      <c r="A1998" t="s">
        <v>2047</v>
      </c>
      <c r="B1998" t="s">
        <v>36</v>
      </c>
      <c r="C1998">
        <v>0</v>
      </c>
      <c r="D1998" t="s">
        <v>20</v>
      </c>
      <c r="E1998" t="s">
        <v>21</v>
      </c>
      <c r="F1998" t="s">
        <v>47</v>
      </c>
      <c r="G1998" s="2">
        <v>29</v>
      </c>
      <c r="H1998" t="s">
        <v>20</v>
      </c>
      <c r="I1998" t="s">
        <v>23</v>
      </c>
      <c r="J1998" t="s">
        <v>20</v>
      </c>
      <c r="K1998" t="s">
        <v>20</v>
      </c>
      <c r="L1998" t="s">
        <v>24</v>
      </c>
      <c r="M1998" t="s">
        <v>20</v>
      </c>
      <c r="N1998" t="s">
        <v>34</v>
      </c>
      <c r="O1998" s="1">
        <v>96.21</v>
      </c>
      <c r="P1998" s="1">
        <v>2790.31</v>
      </c>
      <c r="Q1998">
        <v>4</v>
      </c>
      <c r="R1998" t="s">
        <v>20</v>
      </c>
      <c r="S1998" t="str">
        <f>IF(ChurnData[[#This Row],[MonthlyCharges]]&lt;=30,"1. Up to 30",IF(ChurnData[[#This Row],[MonthlyCharges]]&lt;=50,"2. 31-50",IF(ChurnData[[#This Row],[MonthlyCharges]]&lt;=70,"3. 51-70",IF(ChurnData[[#This Row],[MonthlyCharges]]&lt;=90,"4. 71-90","5. Over 90"))))</f>
        <v>5. Over 90</v>
      </c>
      <c r="T1998" t="str">
        <f>IF(AND(ChurnData[[#This Row],[Contract]]="Month-to-month",ChurnData[[#This Row],[InternetService]]="Fiber optic",ChurnData[[#This Row],[TenureMonths]]&lt;=11),"High-risk","Other")</f>
        <v>Other</v>
      </c>
      <c r="U1998" t="str">
        <f>IF(ChurnData[[#This Row],[TenureMonths]]&lt;=11,"0-11",IF(ChurnData[[#This Row],[TenureMonths]]&lt;=23,"12-23",IF(ChurnData[[#This Row],[TenureMonths]]&lt;=35,"24-35",IF(ChurnData[[#This Row],[TenureMonths]]&lt;=47,"36-47",IF(ChurnData[[#This Row],[TenureMonths]]&lt;=59,"48-59","60-72")))))</f>
        <v>24-35</v>
      </c>
      <c r="V1998">
        <f>IF(ChurnData[[#This Row],[Churn]]="Yes",1,0)</f>
        <v>1</v>
      </c>
    </row>
    <row r="1999" spans="1:22" x14ac:dyDescent="0.35">
      <c r="A1999" t="s">
        <v>2048</v>
      </c>
      <c r="B1999" t="s">
        <v>36</v>
      </c>
      <c r="C1999">
        <v>0</v>
      </c>
      <c r="D1999" t="s">
        <v>20</v>
      </c>
      <c r="E1999" t="s">
        <v>21</v>
      </c>
      <c r="F1999" t="s">
        <v>56</v>
      </c>
      <c r="G1999" s="2">
        <v>49</v>
      </c>
      <c r="H1999" t="s">
        <v>20</v>
      </c>
      <c r="I1999" t="s">
        <v>23</v>
      </c>
      <c r="J1999" t="s">
        <v>20</v>
      </c>
      <c r="K1999" t="s">
        <v>20</v>
      </c>
      <c r="L1999" t="s">
        <v>24</v>
      </c>
      <c r="M1999" t="s">
        <v>20</v>
      </c>
      <c r="N1999" t="s">
        <v>25</v>
      </c>
      <c r="O1999" s="1">
        <v>84.55</v>
      </c>
      <c r="P1999" s="1">
        <v>4120.25</v>
      </c>
      <c r="Q1999">
        <v>1</v>
      </c>
      <c r="R1999" t="s">
        <v>21</v>
      </c>
      <c r="S1999" t="str">
        <f>IF(ChurnData[[#This Row],[MonthlyCharges]]&lt;=30,"1. Up to 30",IF(ChurnData[[#This Row],[MonthlyCharges]]&lt;=50,"2. 31-50",IF(ChurnData[[#This Row],[MonthlyCharges]]&lt;=70,"3. 51-70",IF(ChurnData[[#This Row],[MonthlyCharges]]&lt;=90,"4. 71-90","5. Over 90"))))</f>
        <v>4. 71-90</v>
      </c>
      <c r="T1999" t="str">
        <f>IF(AND(ChurnData[[#This Row],[Contract]]="Month-to-month",ChurnData[[#This Row],[InternetService]]="Fiber optic",ChurnData[[#This Row],[TenureMonths]]&lt;=11),"High-risk","Other")</f>
        <v>Other</v>
      </c>
      <c r="U1999" t="str">
        <f>IF(ChurnData[[#This Row],[TenureMonths]]&lt;=11,"0-11",IF(ChurnData[[#This Row],[TenureMonths]]&lt;=23,"12-23",IF(ChurnData[[#This Row],[TenureMonths]]&lt;=35,"24-35",IF(ChurnData[[#This Row],[TenureMonths]]&lt;=47,"36-47",IF(ChurnData[[#This Row],[TenureMonths]]&lt;=59,"48-59","60-72")))))</f>
        <v>48-59</v>
      </c>
      <c r="V1999">
        <f>IF(ChurnData[[#This Row],[Churn]]="Yes",1,0)</f>
        <v>0</v>
      </c>
    </row>
    <row r="2000" spans="1:22" x14ac:dyDescent="0.35">
      <c r="A2000" t="s">
        <v>2049</v>
      </c>
      <c r="B2000" t="s">
        <v>19</v>
      </c>
      <c r="C2000">
        <v>0</v>
      </c>
      <c r="D2000" t="s">
        <v>20</v>
      </c>
      <c r="E2000" t="s">
        <v>21</v>
      </c>
      <c r="F2000" t="s">
        <v>39</v>
      </c>
      <c r="G2000" s="2">
        <v>20</v>
      </c>
      <c r="H2000" t="s">
        <v>20</v>
      </c>
      <c r="I2000" t="s">
        <v>23</v>
      </c>
      <c r="J2000" t="s">
        <v>21</v>
      </c>
      <c r="K2000" t="s">
        <v>21</v>
      </c>
      <c r="L2000" t="s">
        <v>29</v>
      </c>
      <c r="M2000" t="s">
        <v>21</v>
      </c>
      <c r="N2000" t="s">
        <v>30</v>
      </c>
      <c r="O2000" s="1">
        <v>79.52</v>
      </c>
      <c r="P2000" s="1">
        <v>1565.74</v>
      </c>
      <c r="Q2000">
        <v>0</v>
      </c>
      <c r="R2000" t="s">
        <v>21</v>
      </c>
      <c r="S2000" t="str">
        <f>IF(ChurnData[[#This Row],[MonthlyCharges]]&lt;=30,"1. Up to 30",IF(ChurnData[[#This Row],[MonthlyCharges]]&lt;=50,"2. 31-50",IF(ChurnData[[#This Row],[MonthlyCharges]]&lt;=70,"3. 51-70",IF(ChurnData[[#This Row],[MonthlyCharges]]&lt;=90,"4. 71-90","5. Over 90"))))</f>
        <v>4. 71-90</v>
      </c>
      <c r="T2000" t="str">
        <f>IF(AND(ChurnData[[#This Row],[Contract]]="Month-to-month",ChurnData[[#This Row],[InternetService]]="Fiber optic",ChurnData[[#This Row],[TenureMonths]]&lt;=11),"High-risk","Other")</f>
        <v>Other</v>
      </c>
      <c r="U2000" t="str">
        <f>IF(ChurnData[[#This Row],[TenureMonths]]&lt;=11,"0-11",IF(ChurnData[[#This Row],[TenureMonths]]&lt;=23,"12-23",IF(ChurnData[[#This Row],[TenureMonths]]&lt;=35,"24-35",IF(ChurnData[[#This Row],[TenureMonths]]&lt;=47,"36-47",IF(ChurnData[[#This Row],[TenureMonths]]&lt;=59,"48-59","60-72")))))</f>
        <v>12-23</v>
      </c>
      <c r="V2000">
        <f>IF(ChurnData[[#This Row],[Churn]]="Yes",1,0)</f>
        <v>0</v>
      </c>
    </row>
    <row r="2001" spans="1:22" x14ac:dyDescent="0.35">
      <c r="A2001" t="s">
        <v>2050</v>
      </c>
      <c r="B2001" t="s">
        <v>19</v>
      </c>
      <c r="C2001">
        <v>0</v>
      </c>
      <c r="D2001" t="s">
        <v>21</v>
      </c>
      <c r="E2001" t="s">
        <v>21</v>
      </c>
      <c r="F2001" t="s">
        <v>58</v>
      </c>
      <c r="G2001" s="2">
        <v>6</v>
      </c>
      <c r="H2001" t="s">
        <v>20</v>
      </c>
      <c r="I2001" t="s">
        <v>32</v>
      </c>
      <c r="J2001" t="s">
        <v>20</v>
      </c>
      <c r="K2001" t="s">
        <v>20</v>
      </c>
      <c r="L2001" t="s">
        <v>33</v>
      </c>
      <c r="M2001" t="s">
        <v>20</v>
      </c>
      <c r="N2001" t="s">
        <v>30</v>
      </c>
      <c r="O2001" s="1">
        <v>67.95</v>
      </c>
      <c r="P2001" s="1">
        <v>412.28</v>
      </c>
      <c r="Q2001">
        <v>2</v>
      </c>
      <c r="R2001" t="s">
        <v>20</v>
      </c>
      <c r="S2001" t="str">
        <f>IF(ChurnData[[#This Row],[MonthlyCharges]]&lt;=30,"1. Up to 30",IF(ChurnData[[#This Row],[MonthlyCharges]]&lt;=50,"2. 31-50",IF(ChurnData[[#This Row],[MonthlyCharges]]&lt;=70,"3. 51-70",IF(ChurnData[[#This Row],[MonthlyCharges]]&lt;=90,"4. 71-90","5. Over 90"))))</f>
        <v>3. 51-70</v>
      </c>
      <c r="T2001" t="str">
        <f>IF(AND(ChurnData[[#This Row],[Contract]]="Month-to-month",ChurnData[[#This Row],[InternetService]]="Fiber optic",ChurnData[[#This Row],[TenureMonths]]&lt;=11),"High-risk","Other")</f>
        <v>Other</v>
      </c>
      <c r="U2001" t="str">
        <f>IF(ChurnData[[#This Row],[TenureMonths]]&lt;=11,"0-11",IF(ChurnData[[#This Row],[TenureMonths]]&lt;=23,"12-23",IF(ChurnData[[#This Row],[TenureMonths]]&lt;=35,"24-35",IF(ChurnData[[#This Row],[TenureMonths]]&lt;=47,"36-47",IF(ChurnData[[#This Row],[TenureMonths]]&lt;=59,"48-59","60-72")))))</f>
        <v>0-11</v>
      </c>
      <c r="V2001">
        <f>IF(ChurnData[[#This Row],[Churn]]="Yes",1,0)</f>
        <v>1</v>
      </c>
    </row>
    <row r="2002" spans="1:22" x14ac:dyDescent="0.35">
      <c r="A2002" t="s">
        <v>2051</v>
      </c>
      <c r="B2002" t="s">
        <v>36</v>
      </c>
      <c r="C2002">
        <v>0</v>
      </c>
      <c r="D2002" t="s">
        <v>20</v>
      </c>
      <c r="E2002" t="s">
        <v>21</v>
      </c>
      <c r="F2002" t="s">
        <v>47</v>
      </c>
      <c r="G2002" s="2">
        <v>23</v>
      </c>
      <c r="H2002" t="s">
        <v>20</v>
      </c>
      <c r="I2002" t="s">
        <v>21</v>
      </c>
      <c r="J2002" t="s">
        <v>28</v>
      </c>
      <c r="K2002" t="s">
        <v>28</v>
      </c>
      <c r="L2002" t="s">
        <v>33</v>
      </c>
      <c r="M2002" t="s">
        <v>20</v>
      </c>
      <c r="N2002" t="s">
        <v>34</v>
      </c>
      <c r="O2002" s="1">
        <v>35.17</v>
      </c>
      <c r="P2002" s="1">
        <v>797.11</v>
      </c>
      <c r="Q2002">
        <v>3</v>
      </c>
      <c r="R2002" t="s">
        <v>21</v>
      </c>
      <c r="S2002" t="str">
        <f>IF(ChurnData[[#This Row],[MonthlyCharges]]&lt;=30,"1. Up to 30",IF(ChurnData[[#This Row],[MonthlyCharges]]&lt;=50,"2. 31-50",IF(ChurnData[[#This Row],[MonthlyCharges]]&lt;=70,"3. 51-70",IF(ChurnData[[#This Row],[MonthlyCharges]]&lt;=90,"4. 71-90","5. Over 90"))))</f>
        <v>2. 31-50</v>
      </c>
      <c r="T2002" t="str">
        <f>IF(AND(ChurnData[[#This Row],[Contract]]="Month-to-month",ChurnData[[#This Row],[InternetService]]="Fiber optic",ChurnData[[#This Row],[TenureMonths]]&lt;=11),"High-risk","Other")</f>
        <v>Other</v>
      </c>
      <c r="U2002" t="str">
        <f>IF(ChurnData[[#This Row],[TenureMonths]]&lt;=11,"0-11",IF(ChurnData[[#This Row],[TenureMonths]]&lt;=23,"12-23",IF(ChurnData[[#This Row],[TenureMonths]]&lt;=35,"24-35",IF(ChurnData[[#This Row],[TenureMonths]]&lt;=47,"36-47",IF(ChurnData[[#This Row],[TenureMonths]]&lt;=59,"48-59","60-72")))))</f>
        <v>12-23</v>
      </c>
      <c r="V2002">
        <f>IF(ChurnData[[#This Row],[Churn]]="Yes",1,0)</f>
        <v>0</v>
      </c>
    </row>
    <row r="2003" spans="1:22" x14ac:dyDescent="0.35">
      <c r="A2003" t="s">
        <v>2052</v>
      </c>
      <c r="B2003" t="s">
        <v>19</v>
      </c>
      <c r="C2003">
        <v>0</v>
      </c>
      <c r="D2003" t="s">
        <v>20</v>
      </c>
      <c r="E2003" t="s">
        <v>20</v>
      </c>
      <c r="F2003" t="s">
        <v>49</v>
      </c>
      <c r="G2003" s="2">
        <v>33</v>
      </c>
      <c r="H2003" t="s">
        <v>20</v>
      </c>
      <c r="I2003" t="s">
        <v>23</v>
      </c>
      <c r="J2003" t="s">
        <v>21</v>
      </c>
      <c r="K2003" t="s">
        <v>21</v>
      </c>
      <c r="L2003" t="s">
        <v>29</v>
      </c>
      <c r="M2003" t="s">
        <v>20</v>
      </c>
      <c r="N2003" t="s">
        <v>25</v>
      </c>
      <c r="O2003" s="1">
        <v>93.55</v>
      </c>
      <c r="P2003" s="1">
        <v>3029.11</v>
      </c>
      <c r="Q2003">
        <v>4</v>
      </c>
      <c r="R2003" t="s">
        <v>21</v>
      </c>
      <c r="S2003" t="str">
        <f>IF(ChurnData[[#This Row],[MonthlyCharges]]&lt;=30,"1. Up to 30",IF(ChurnData[[#This Row],[MonthlyCharges]]&lt;=50,"2. 31-50",IF(ChurnData[[#This Row],[MonthlyCharges]]&lt;=70,"3. 51-70",IF(ChurnData[[#This Row],[MonthlyCharges]]&lt;=90,"4. 71-90","5. Over 90"))))</f>
        <v>5. Over 90</v>
      </c>
      <c r="T2003" t="str">
        <f>IF(AND(ChurnData[[#This Row],[Contract]]="Month-to-month",ChurnData[[#This Row],[InternetService]]="Fiber optic",ChurnData[[#This Row],[TenureMonths]]&lt;=11),"High-risk","Other")</f>
        <v>Other</v>
      </c>
      <c r="U2003" t="str">
        <f>IF(ChurnData[[#This Row],[TenureMonths]]&lt;=11,"0-11",IF(ChurnData[[#This Row],[TenureMonths]]&lt;=23,"12-23",IF(ChurnData[[#This Row],[TenureMonths]]&lt;=35,"24-35",IF(ChurnData[[#This Row],[TenureMonths]]&lt;=47,"36-47",IF(ChurnData[[#This Row],[TenureMonths]]&lt;=59,"48-59","60-72")))))</f>
        <v>24-35</v>
      </c>
      <c r="V2003">
        <f>IF(ChurnData[[#This Row],[Churn]]="Yes",1,0)</f>
        <v>0</v>
      </c>
    </row>
    <row r="2004" spans="1:22" x14ac:dyDescent="0.35">
      <c r="A2004" t="s">
        <v>2053</v>
      </c>
      <c r="B2004" t="s">
        <v>19</v>
      </c>
      <c r="C2004">
        <v>0</v>
      </c>
      <c r="D2004" t="s">
        <v>21</v>
      </c>
      <c r="E2004" t="s">
        <v>21</v>
      </c>
      <c r="F2004" t="s">
        <v>22</v>
      </c>
      <c r="G2004" s="2">
        <v>27</v>
      </c>
      <c r="H2004" t="s">
        <v>20</v>
      </c>
      <c r="I2004" t="s">
        <v>23</v>
      </c>
      <c r="J2004" t="s">
        <v>21</v>
      </c>
      <c r="K2004" t="s">
        <v>21</v>
      </c>
      <c r="L2004" t="s">
        <v>33</v>
      </c>
      <c r="M2004" t="s">
        <v>20</v>
      </c>
      <c r="N2004" t="s">
        <v>34</v>
      </c>
      <c r="O2004" s="1">
        <v>88.46</v>
      </c>
      <c r="P2004" s="1">
        <v>2396.0700000000002</v>
      </c>
      <c r="Q2004">
        <v>4</v>
      </c>
      <c r="R2004" t="s">
        <v>20</v>
      </c>
      <c r="S2004" t="str">
        <f>IF(ChurnData[[#This Row],[MonthlyCharges]]&lt;=30,"1. Up to 30",IF(ChurnData[[#This Row],[MonthlyCharges]]&lt;=50,"2. 31-50",IF(ChurnData[[#This Row],[MonthlyCharges]]&lt;=70,"3. 51-70",IF(ChurnData[[#This Row],[MonthlyCharges]]&lt;=90,"4. 71-90","5. Over 90"))))</f>
        <v>4. 71-90</v>
      </c>
      <c r="T2004" t="str">
        <f>IF(AND(ChurnData[[#This Row],[Contract]]="Month-to-month",ChurnData[[#This Row],[InternetService]]="Fiber optic",ChurnData[[#This Row],[TenureMonths]]&lt;=11),"High-risk","Other")</f>
        <v>Other</v>
      </c>
      <c r="U2004" t="str">
        <f>IF(ChurnData[[#This Row],[TenureMonths]]&lt;=11,"0-11",IF(ChurnData[[#This Row],[TenureMonths]]&lt;=23,"12-23",IF(ChurnData[[#This Row],[TenureMonths]]&lt;=35,"24-35",IF(ChurnData[[#This Row],[TenureMonths]]&lt;=47,"36-47",IF(ChurnData[[#This Row],[TenureMonths]]&lt;=59,"48-59","60-72")))))</f>
        <v>24-35</v>
      </c>
      <c r="V2004">
        <f>IF(ChurnData[[#This Row],[Churn]]="Yes",1,0)</f>
        <v>1</v>
      </c>
    </row>
    <row r="2005" spans="1:22" x14ac:dyDescent="0.35">
      <c r="A2005" t="s">
        <v>2054</v>
      </c>
      <c r="B2005" t="s">
        <v>19</v>
      </c>
      <c r="C2005">
        <v>0</v>
      </c>
      <c r="D2005" t="s">
        <v>21</v>
      </c>
      <c r="E2005" t="s">
        <v>21</v>
      </c>
      <c r="F2005" t="s">
        <v>41</v>
      </c>
      <c r="G2005" s="2">
        <v>11</v>
      </c>
      <c r="H2005" t="s">
        <v>20</v>
      </c>
      <c r="I2005" t="s">
        <v>21</v>
      </c>
      <c r="J2005" t="s">
        <v>28</v>
      </c>
      <c r="K2005" t="s">
        <v>28</v>
      </c>
      <c r="L2005" t="s">
        <v>33</v>
      </c>
      <c r="M2005" t="s">
        <v>20</v>
      </c>
      <c r="N2005" t="s">
        <v>30</v>
      </c>
      <c r="O2005" s="1">
        <v>20.57</v>
      </c>
      <c r="P2005" s="1">
        <v>228.85</v>
      </c>
      <c r="Q2005">
        <v>3</v>
      </c>
      <c r="R2005" t="s">
        <v>20</v>
      </c>
      <c r="S2005" t="str">
        <f>IF(ChurnData[[#This Row],[MonthlyCharges]]&lt;=30,"1. Up to 30",IF(ChurnData[[#This Row],[MonthlyCharges]]&lt;=50,"2. 31-50",IF(ChurnData[[#This Row],[MonthlyCharges]]&lt;=70,"3. 51-70",IF(ChurnData[[#This Row],[MonthlyCharges]]&lt;=90,"4. 71-90","5. Over 90"))))</f>
        <v>1. Up to 30</v>
      </c>
      <c r="T2005" t="str">
        <f>IF(AND(ChurnData[[#This Row],[Contract]]="Month-to-month",ChurnData[[#This Row],[InternetService]]="Fiber optic",ChurnData[[#This Row],[TenureMonths]]&lt;=11),"High-risk","Other")</f>
        <v>Other</v>
      </c>
      <c r="U2005" t="str">
        <f>IF(ChurnData[[#This Row],[TenureMonths]]&lt;=11,"0-11",IF(ChurnData[[#This Row],[TenureMonths]]&lt;=23,"12-23",IF(ChurnData[[#This Row],[TenureMonths]]&lt;=35,"24-35",IF(ChurnData[[#This Row],[TenureMonths]]&lt;=47,"36-47",IF(ChurnData[[#This Row],[TenureMonths]]&lt;=59,"48-59","60-72")))))</f>
        <v>0-11</v>
      </c>
      <c r="V2005">
        <f>IF(ChurnData[[#This Row],[Churn]]="Yes",1,0)</f>
        <v>1</v>
      </c>
    </row>
    <row r="2006" spans="1:22" x14ac:dyDescent="0.35">
      <c r="A2006" t="s">
        <v>2055</v>
      </c>
      <c r="B2006" t="s">
        <v>19</v>
      </c>
      <c r="C2006">
        <v>0</v>
      </c>
      <c r="D2006" t="s">
        <v>20</v>
      </c>
      <c r="E2006" t="s">
        <v>21</v>
      </c>
      <c r="F2006" t="s">
        <v>39</v>
      </c>
      <c r="G2006" s="2">
        <v>32</v>
      </c>
      <c r="H2006" t="s">
        <v>20</v>
      </c>
      <c r="I2006" t="s">
        <v>21</v>
      </c>
      <c r="J2006" t="s">
        <v>28</v>
      </c>
      <c r="K2006" t="s">
        <v>28</v>
      </c>
      <c r="L2006" t="s">
        <v>29</v>
      </c>
      <c r="M2006" t="s">
        <v>20</v>
      </c>
      <c r="N2006" t="s">
        <v>43</v>
      </c>
      <c r="O2006" s="1">
        <v>31.46</v>
      </c>
      <c r="P2006" s="1">
        <v>1000.24</v>
      </c>
      <c r="Q2006">
        <v>0</v>
      </c>
      <c r="R2006" t="s">
        <v>21</v>
      </c>
      <c r="S2006" t="str">
        <f>IF(ChurnData[[#This Row],[MonthlyCharges]]&lt;=30,"1. Up to 30",IF(ChurnData[[#This Row],[MonthlyCharges]]&lt;=50,"2. 31-50",IF(ChurnData[[#This Row],[MonthlyCharges]]&lt;=70,"3. 51-70",IF(ChurnData[[#This Row],[MonthlyCharges]]&lt;=90,"4. 71-90","5. Over 90"))))</f>
        <v>2. 31-50</v>
      </c>
      <c r="T2006" t="str">
        <f>IF(AND(ChurnData[[#This Row],[Contract]]="Month-to-month",ChurnData[[#This Row],[InternetService]]="Fiber optic",ChurnData[[#This Row],[TenureMonths]]&lt;=11),"High-risk","Other")</f>
        <v>Other</v>
      </c>
      <c r="U2006" t="str">
        <f>IF(ChurnData[[#This Row],[TenureMonths]]&lt;=11,"0-11",IF(ChurnData[[#This Row],[TenureMonths]]&lt;=23,"12-23",IF(ChurnData[[#This Row],[TenureMonths]]&lt;=35,"24-35",IF(ChurnData[[#This Row],[TenureMonths]]&lt;=47,"36-47",IF(ChurnData[[#This Row],[TenureMonths]]&lt;=59,"48-59","60-72")))))</f>
        <v>24-35</v>
      </c>
      <c r="V2006">
        <f>IF(ChurnData[[#This Row],[Churn]]="Yes",1,0)</f>
        <v>0</v>
      </c>
    </row>
    <row r="2007" spans="1:22" x14ac:dyDescent="0.35">
      <c r="A2007" t="s">
        <v>2056</v>
      </c>
      <c r="B2007" t="s">
        <v>19</v>
      </c>
      <c r="C2007">
        <v>0</v>
      </c>
      <c r="D2007" t="s">
        <v>20</v>
      </c>
      <c r="E2007" t="s">
        <v>20</v>
      </c>
      <c r="F2007" t="s">
        <v>75</v>
      </c>
      <c r="G2007" s="2">
        <v>8</v>
      </c>
      <c r="H2007" t="s">
        <v>21</v>
      </c>
      <c r="I2007" t="s">
        <v>21</v>
      </c>
      <c r="J2007" t="s">
        <v>28</v>
      </c>
      <c r="K2007" t="s">
        <v>28</v>
      </c>
      <c r="L2007" t="s">
        <v>33</v>
      </c>
      <c r="M2007" t="s">
        <v>21</v>
      </c>
      <c r="N2007" t="s">
        <v>25</v>
      </c>
      <c r="O2007" s="1">
        <v>18</v>
      </c>
      <c r="P2007" s="1">
        <v>141.19</v>
      </c>
      <c r="Q2007">
        <v>1</v>
      </c>
      <c r="R2007" t="s">
        <v>20</v>
      </c>
      <c r="S2007" t="str">
        <f>IF(ChurnData[[#This Row],[MonthlyCharges]]&lt;=30,"1. Up to 30",IF(ChurnData[[#This Row],[MonthlyCharges]]&lt;=50,"2. 31-50",IF(ChurnData[[#This Row],[MonthlyCharges]]&lt;=70,"3. 51-70",IF(ChurnData[[#This Row],[MonthlyCharges]]&lt;=90,"4. 71-90","5. Over 90"))))</f>
        <v>1. Up to 30</v>
      </c>
      <c r="T2007" t="str">
        <f>IF(AND(ChurnData[[#This Row],[Contract]]="Month-to-month",ChurnData[[#This Row],[InternetService]]="Fiber optic",ChurnData[[#This Row],[TenureMonths]]&lt;=11),"High-risk","Other")</f>
        <v>Other</v>
      </c>
      <c r="U2007" t="str">
        <f>IF(ChurnData[[#This Row],[TenureMonths]]&lt;=11,"0-11",IF(ChurnData[[#This Row],[TenureMonths]]&lt;=23,"12-23",IF(ChurnData[[#This Row],[TenureMonths]]&lt;=35,"24-35",IF(ChurnData[[#This Row],[TenureMonths]]&lt;=47,"36-47",IF(ChurnData[[#This Row],[TenureMonths]]&lt;=59,"48-59","60-72")))))</f>
        <v>0-11</v>
      </c>
      <c r="V2007">
        <f>IF(ChurnData[[#This Row],[Churn]]="Yes",1,0)</f>
        <v>1</v>
      </c>
    </row>
    <row r="2008" spans="1:22" x14ac:dyDescent="0.35">
      <c r="A2008" t="s">
        <v>2057</v>
      </c>
      <c r="B2008" t="s">
        <v>36</v>
      </c>
      <c r="C2008">
        <v>0</v>
      </c>
      <c r="D2008" t="s">
        <v>21</v>
      </c>
      <c r="E2008" t="s">
        <v>21</v>
      </c>
      <c r="F2008" t="s">
        <v>22</v>
      </c>
      <c r="G2008" s="2">
        <v>31</v>
      </c>
      <c r="H2008" t="s">
        <v>20</v>
      </c>
      <c r="I2008" t="s">
        <v>21</v>
      </c>
      <c r="J2008" t="s">
        <v>28</v>
      </c>
      <c r="K2008" t="s">
        <v>28</v>
      </c>
      <c r="L2008" t="s">
        <v>29</v>
      </c>
      <c r="M2008" t="s">
        <v>20</v>
      </c>
      <c r="N2008" t="s">
        <v>25</v>
      </c>
      <c r="O2008" s="1">
        <v>36.4</v>
      </c>
      <c r="P2008" s="1">
        <v>1122.8699999999999</v>
      </c>
      <c r="Q2008">
        <v>1</v>
      </c>
      <c r="R2008" t="s">
        <v>21</v>
      </c>
      <c r="S2008" t="str">
        <f>IF(ChurnData[[#This Row],[MonthlyCharges]]&lt;=30,"1. Up to 30",IF(ChurnData[[#This Row],[MonthlyCharges]]&lt;=50,"2. 31-50",IF(ChurnData[[#This Row],[MonthlyCharges]]&lt;=70,"3. 51-70",IF(ChurnData[[#This Row],[MonthlyCharges]]&lt;=90,"4. 71-90","5. Over 90"))))</f>
        <v>2. 31-50</v>
      </c>
      <c r="T2008" t="str">
        <f>IF(AND(ChurnData[[#This Row],[Contract]]="Month-to-month",ChurnData[[#This Row],[InternetService]]="Fiber optic",ChurnData[[#This Row],[TenureMonths]]&lt;=11),"High-risk","Other")</f>
        <v>Other</v>
      </c>
      <c r="U2008" t="str">
        <f>IF(ChurnData[[#This Row],[TenureMonths]]&lt;=11,"0-11",IF(ChurnData[[#This Row],[TenureMonths]]&lt;=23,"12-23",IF(ChurnData[[#This Row],[TenureMonths]]&lt;=35,"24-35",IF(ChurnData[[#This Row],[TenureMonths]]&lt;=47,"36-47",IF(ChurnData[[#This Row],[TenureMonths]]&lt;=59,"48-59","60-72")))))</f>
        <v>24-35</v>
      </c>
      <c r="V2008">
        <f>IF(ChurnData[[#This Row],[Churn]]="Yes",1,0)</f>
        <v>0</v>
      </c>
    </row>
    <row r="2009" spans="1:22" x14ac:dyDescent="0.35">
      <c r="A2009" t="s">
        <v>2058</v>
      </c>
      <c r="B2009" t="s">
        <v>19</v>
      </c>
      <c r="C2009">
        <v>0</v>
      </c>
      <c r="D2009" t="s">
        <v>21</v>
      </c>
      <c r="E2009" t="s">
        <v>21</v>
      </c>
      <c r="F2009" t="s">
        <v>45</v>
      </c>
      <c r="G2009" s="2">
        <v>9</v>
      </c>
      <c r="H2009" t="s">
        <v>20</v>
      </c>
      <c r="I2009" t="s">
        <v>32</v>
      </c>
      <c r="J2009" t="s">
        <v>20</v>
      </c>
      <c r="K2009" t="s">
        <v>20</v>
      </c>
      <c r="L2009" t="s">
        <v>33</v>
      </c>
      <c r="M2009" t="s">
        <v>20</v>
      </c>
      <c r="N2009" t="s">
        <v>34</v>
      </c>
      <c r="O2009" s="1">
        <v>63</v>
      </c>
      <c r="P2009" s="1">
        <v>578.27</v>
      </c>
      <c r="Q2009">
        <v>2</v>
      </c>
      <c r="R2009" t="s">
        <v>21</v>
      </c>
      <c r="S2009" t="str">
        <f>IF(ChurnData[[#This Row],[MonthlyCharges]]&lt;=30,"1. Up to 30",IF(ChurnData[[#This Row],[MonthlyCharges]]&lt;=50,"2. 31-50",IF(ChurnData[[#This Row],[MonthlyCharges]]&lt;=70,"3. 51-70",IF(ChurnData[[#This Row],[MonthlyCharges]]&lt;=90,"4. 71-90","5. Over 90"))))</f>
        <v>3. 51-70</v>
      </c>
      <c r="T2009" t="str">
        <f>IF(AND(ChurnData[[#This Row],[Contract]]="Month-to-month",ChurnData[[#This Row],[InternetService]]="Fiber optic",ChurnData[[#This Row],[TenureMonths]]&lt;=11),"High-risk","Other")</f>
        <v>Other</v>
      </c>
      <c r="U2009" t="str">
        <f>IF(ChurnData[[#This Row],[TenureMonths]]&lt;=11,"0-11",IF(ChurnData[[#This Row],[TenureMonths]]&lt;=23,"12-23",IF(ChurnData[[#This Row],[TenureMonths]]&lt;=35,"24-35",IF(ChurnData[[#This Row],[TenureMonths]]&lt;=47,"36-47",IF(ChurnData[[#This Row],[TenureMonths]]&lt;=59,"48-59","60-72")))))</f>
        <v>0-11</v>
      </c>
      <c r="V2009">
        <f>IF(ChurnData[[#This Row],[Churn]]="Yes",1,0)</f>
        <v>0</v>
      </c>
    </row>
    <row r="2010" spans="1:22" x14ac:dyDescent="0.35">
      <c r="A2010" t="s">
        <v>2059</v>
      </c>
      <c r="B2010" t="s">
        <v>19</v>
      </c>
      <c r="C2010">
        <v>0</v>
      </c>
      <c r="D2010" t="s">
        <v>20</v>
      </c>
      <c r="E2010" t="s">
        <v>20</v>
      </c>
      <c r="F2010" t="s">
        <v>56</v>
      </c>
      <c r="G2010" s="2">
        <v>9</v>
      </c>
      <c r="H2010" t="s">
        <v>20</v>
      </c>
      <c r="I2010" t="s">
        <v>23</v>
      </c>
      <c r="J2010" t="s">
        <v>21</v>
      </c>
      <c r="K2010" t="s">
        <v>21</v>
      </c>
      <c r="L2010" t="s">
        <v>33</v>
      </c>
      <c r="M2010" t="s">
        <v>21</v>
      </c>
      <c r="N2010" t="s">
        <v>25</v>
      </c>
      <c r="O2010" s="1">
        <v>77.06</v>
      </c>
      <c r="P2010" s="1">
        <v>694.83</v>
      </c>
      <c r="Q2010">
        <v>1</v>
      </c>
      <c r="R2010" t="s">
        <v>20</v>
      </c>
      <c r="S2010" t="str">
        <f>IF(ChurnData[[#This Row],[MonthlyCharges]]&lt;=30,"1. Up to 30",IF(ChurnData[[#This Row],[MonthlyCharges]]&lt;=50,"2. 31-50",IF(ChurnData[[#This Row],[MonthlyCharges]]&lt;=70,"3. 51-70",IF(ChurnData[[#This Row],[MonthlyCharges]]&lt;=90,"4. 71-90","5. Over 90"))))</f>
        <v>4. 71-90</v>
      </c>
      <c r="T2010" t="str">
        <f>IF(AND(ChurnData[[#This Row],[Contract]]="Month-to-month",ChurnData[[#This Row],[InternetService]]="Fiber optic",ChurnData[[#This Row],[TenureMonths]]&lt;=11),"High-risk","Other")</f>
        <v>High-risk</v>
      </c>
      <c r="U2010" t="str">
        <f>IF(ChurnData[[#This Row],[TenureMonths]]&lt;=11,"0-11",IF(ChurnData[[#This Row],[TenureMonths]]&lt;=23,"12-23",IF(ChurnData[[#This Row],[TenureMonths]]&lt;=35,"24-35",IF(ChurnData[[#This Row],[TenureMonths]]&lt;=47,"36-47",IF(ChurnData[[#This Row],[TenureMonths]]&lt;=59,"48-59","60-72")))))</f>
        <v>0-11</v>
      </c>
      <c r="V2010">
        <f>IF(ChurnData[[#This Row],[Churn]]="Yes",1,0)</f>
        <v>1</v>
      </c>
    </row>
    <row r="2011" spans="1:22" x14ac:dyDescent="0.35">
      <c r="A2011" t="s">
        <v>2060</v>
      </c>
      <c r="B2011" t="s">
        <v>36</v>
      </c>
      <c r="C2011">
        <v>0</v>
      </c>
      <c r="D2011" t="s">
        <v>21</v>
      </c>
      <c r="E2011" t="s">
        <v>21</v>
      </c>
      <c r="F2011" t="s">
        <v>58</v>
      </c>
      <c r="G2011" s="2">
        <v>62</v>
      </c>
      <c r="H2011" t="s">
        <v>20</v>
      </c>
      <c r="I2011" t="s">
        <v>23</v>
      </c>
      <c r="J2011" t="s">
        <v>21</v>
      </c>
      <c r="K2011" t="s">
        <v>21</v>
      </c>
      <c r="L2011" t="s">
        <v>24</v>
      </c>
      <c r="M2011" t="s">
        <v>21</v>
      </c>
      <c r="N2011" t="s">
        <v>43</v>
      </c>
      <c r="O2011" s="1">
        <v>91.07</v>
      </c>
      <c r="P2011" s="1">
        <v>5707.44</v>
      </c>
      <c r="Q2011">
        <v>2</v>
      </c>
      <c r="R2011" t="s">
        <v>21</v>
      </c>
      <c r="S2011" t="str">
        <f>IF(ChurnData[[#This Row],[MonthlyCharges]]&lt;=30,"1. Up to 30",IF(ChurnData[[#This Row],[MonthlyCharges]]&lt;=50,"2. 31-50",IF(ChurnData[[#This Row],[MonthlyCharges]]&lt;=70,"3. 51-70",IF(ChurnData[[#This Row],[MonthlyCharges]]&lt;=90,"4. 71-90","5. Over 90"))))</f>
        <v>5. Over 90</v>
      </c>
      <c r="T2011" t="str">
        <f>IF(AND(ChurnData[[#This Row],[Contract]]="Month-to-month",ChurnData[[#This Row],[InternetService]]="Fiber optic",ChurnData[[#This Row],[TenureMonths]]&lt;=11),"High-risk","Other")</f>
        <v>Other</v>
      </c>
      <c r="U2011" t="str">
        <f>IF(ChurnData[[#This Row],[TenureMonths]]&lt;=11,"0-11",IF(ChurnData[[#This Row],[TenureMonths]]&lt;=23,"12-23",IF(ChurnData[[#This Row],[TenureMonths]]&lt;=35,"24-35",IF(ChurnData[[#This Row],[TenureMonths]]&lt;=47,"36-47",IF(ChurnData[[#This Row],[TenureMonths]]&lt;=59,"48-59","60-72")))))</f>
        <v>60-72</v>
      </c>
      <c r="V2011">
        <f>IF(ChurnData[[#This Row],[Churn]]="Yes",1,0)</f>
        <v>0</v>
      </c>
    </row>
    <row r="2012" spans="1:22" x14ac:dyDescent="0.35">
      <c r="A2012" t="s">
        <v>2061</v>
      </c>
      <c r="B2012" t="s">
        <v>19</v>
      </c>
      <c r="C2012">
        <v>1</v>
      </c>
      <c r="D2012" t="s">
        <v>20</v>
      </c>
      <c r="E2012" t="s">
        <v>21</v>
      </c>
      <c r="F2012" t="s">
        <v>75</v>
      </c>
      <c r="G2012" s="2">
        <v>9</v>
      </c>
      <c r="H2012" t="s">
        <v>21</v>
      </c>
      <c r="I2012" t="s">
        <v>23</v>
      </c>
      <c r="J2012" t="s">
        <v>21</v>
      </c>
      <c r="K2012" t="s">
        <v>20</v>
      </c>
      <c r="L2012" t="s">
        <v>33</v>
      </c>
      <c r="M2012" t="s">
        <v>20</v>
      </c>
      <c r="N2012" t="s">
        <v>34</v>
      </c>
      <c r="O2012" s="1">
        <v>82.34</v>
      </c>
      <c r="P2012" s="1">
        <v>732.99</v>
      </c>
      <c r="Q2012">
        <v>0</v>
      </c>
      <c r="R2012" t="s">
        <v>20</v>
      </c>
      <c r="S2012" t="str">
        <f>IF(ChurnData[[#This Row],[MonthlyCharges]]&lt;=30,"1. Up to 30",IF(ChurnData[[#This Row],[MonthlyCharges]]&lt;=50,"2. 31-50",IF(ChurnData[[#This Row],[MonthlyCharges]]&lt;=70,"3. 51-70",IF(ChurnData[[#This Row],[MonthlyCharges]]&lt;=90,"4. 71-90","5. Over 90"))))</f>
        <v>4. 71-90</v>
      </c>
      <c r="T2012" t="str">
        <f>IF(AND(ChurnData[[#This Row],[Contract]]="Month-to-month",ChurnData[[#This Row],[InternetService]]="Fiber optic",ChurnData[[#This Row],[TenureMonths]]&lt;=11),"High-risk","Other")</f>
        <v>High-risk</v>
      </c>
      <c r="U2012" t="str">
        <f>IF(ChurnData[[#This Row],[TenureMonths]]&lt;=11,"0-11",IF(ChurnData[[#This Row],[TenureMonths]]&lt;=23,"12-23",IF(ChurnData[[#This Row],[TenureMonths]]&lt;=35,"24-35",IF(ChurnData[[#This Row],[TenureMonths]]&lt;=47,"36-47",IF(ChurnData[[#This Row],[TenureMonths]]&lt;=59,"48-59","60-72")))))</f>
        <v>0-11</v>
      </c>
      <c r="V2012">
        <f>IF(ChurnData[[#This Row],[Churn]]="Yes",1,0)</f>
        <v>1</v>
      </c>
    </row>
    <row r="2013" spans="1:22" x14ac:dyDescent="0.35">
      <c r="A2013" t="s">
        <v>2062</v>
      </c>
      <c r="B2013" t="s">
        <v>19</v>
      </c>
      <c r="C2013">
        <v>0</v>
      </c>
      <c r="D2013" t="s">
        <v>20</v>
      </c>
      <c r="E2013" t="s">
        <v>20</v>
      </c>
      <c r="F2013" t="s">
        <v>47</v>
      </c>
      <c r="G2013" s="2">
        <v>72</v>
      </c>
      <c r="H2013" t="s">
        <v>20</v>
      </c>
      <c r="I2013" t="s">
        <v>23</v>
      </c>
      <c r="J2013" t="s">
        <v>20</v>
      </c>
      <c r="K2013" t="s">
        <v>21</v>
      </c>
      <c r="L2013" t="s">
        <v>24</v>
      </c>
      <c r="M2013" t="s">
        <v>21</v>
      </c>
      <c r="N2013" t="s">
        <v>30</v>
      </c>
      <c r="O2013" s="1">
        <v>78.19</v>
      </c>
      <c r="P2013" s="1">
        <v>5719.72</v>
      </c>
      <c r="Q2013">
        <v>0</v>
      </c>
      <c r="R2013" t="s">
        <v>21</v>
      </c>
      <c r="S2013" t="str">
        <f>IF(ChurnData[[#This Row],[MonthlyCharges]]&lt;=30,"1. Up to 30",IF(ChurnData[[#This Row],[MonthlyCharges]]&lt;=50,"2. 31-50",IF(ChurnData[[#This Row],[MonthlyCharges]]&lt;=70,"3. 51-70",IF(ChurnData[[#This Row],[MonthlyCharges]]&lt;=90,"4. 71-90","5. Over 90"))))</f>
        <v>4. 71-90</v>
      </c>
      <c r="T2013" t="str">
        <f>IF(AND(ChurnData[[#This Row],[Contract]]="Month-to-month",ChurnData[[#This Row],[InternetService]]="Fiber optic",ChurnData[[#This Row],[TenureMonths]]&lt;=11),"High-risk","Other")</f>
        <v>Other</v>
      </c>
      <c r="U2013" t="str">
        <f>IF(ChurnData[[#This Row],[TenureMonths]]&lt;=11,"0-11",IF(ChurnData[[#This Row],[TenureMonths]]&lt;=23,"12-23",IF(ChurnData[[#This Row],[TenureMonths]]&lt;=35,"24-35",IF(ChurnData[[#This Row],[TenureMonths]]&lt;=47,"36-47",IF(ChurnData[[#This Row],[TenureMonths]]&lt;=59,"48-59","60-72")))))</f>
        <v>60-72</v>
      </c>
      <c r="V2013">
        <f>IF(ChurnData[[#This Row],[Churn]]="Yes",1,0)</f>
        <v>0</v>
      </c>
    </row>
    <row r="2014" spans="1:22" x14ac:dyDescent="0.35">
      <c r="A2014" t="s">
        <v>2063</v>
      </c>
      <c r="B2014" t="s">
        <v>36</v>
      </c>
      <c r="C2014">
        <v>0</v>
      </c>
      <c r="D2014" t="s">
        <v>20</v>
      </c>
      <c r="E2014" t="s">
        <v>21</v>
      </c>
      <c r="F2014" t="s">
        <v>22</v>
      </c>
      <c r="G2014" s="2">
        <v>31</v>
      </c>
      <c r="H2014" t="s">
        <v>20</v>
      </c>
      <c r="I2014" t="s">
        <v>23</v>
      </c>
      <c r="J2014" t="s">
        <v>21</v>
      </c>
      <c r="K2014" t="s">
        <v>21</v>
      </c>
      <c r="L2014" t="s">
        <v>33</v>
      </c>
      <c r="M2014" t="s">
        <v>20</v>
      </c>
      <c r="N2014" t="s">
        <v>34</v>
      </c>
      <c r="O2014" s="1">
        <v>91.34</v>
      </c>
      <c r="P2014" s="1">
        <v>2884.34</v>
      </c>
      <c r="Q2014">
        <v>1</v>
      </c>
      <c r="R2014" t="s">
        <v>20</v>
      </c>
      <c r="S2014" t="str">
        <f>IF(ChurnData[[#This Row],[MonthlyCharges]]&lt;=30,"1. Up to 30",IF(ChurnData[[#This Row],[MonthlyCharges]]&lt;=50,"2. 31-50",IF(ChurnData[[#This Row],[MonthlyCharges]]&lt;=70,"3. 51-70",IF(ChurnData[[#This Row],[MonthlyCharges]]&lt;=90,"4. 71-90","5. Over 90"))))</f>
        <v>5. Over 90</v>
      </c>
      <c r="T2014" t="str">
        <f>IF(AND(ChurnData[[#This Row],[Contract]]="Month-to-month",ChurnData[[#This Row],[InternetService]]="Fiber optic",ChurnData[[#This Row],[TenureMonths]]&lt;=11),"High-risk","Other")</f>
        <v>Other</v>
      </c>
      <c r="U2014" t="str">
        <f>IF(ChurnData[[#This Row],[TenureMonths]]&lt;=11,"0-11",IF(ChurnData[[#This Row],[TenureMonths]]&lt;=23,"12-23",IF(ChurnData[[#This Row],[TenureMonths]]&lt;=35,"24-35",IF(ChurnData[[#This Row],[TenureMonths]]&lt;=47,"36-47",IF(ChurnData[[#This Row],[TenureMonths]]&lt;=59,"48-59","60-72")))))</f>
        <v>24-35</v>
      </c>
      <c r="V2014">
        <f>IF(ChurnData[[#This Row],[Churn]]="Yes",1,0)</f>
        <v>1</v>
      </c>
    </row>
    <row r="2015" spans="1:22" x14ac:dyDescent="0.35">
      <c r="A2015" t="s">
        <v>2064</v>
      </c>
      <c r="B2015" t="s">
        <v>19</v>
      </c>
      <c r="C2015">
        <v>0</v>
      </c>
      <c r="D2015" t="s">
        <v>21</v>
      </c>
      <c r="E2015" t="s">
        <v>20</v>
      </c>
      <c r="F2015" t="s">
        <v>58</v>
      </c>
      <c r="G2015" s="2">
        <v>6</v>
      </c>
      <c r="H2015" t="s">
        <v>20</v>
      </c>
      <c r="I2015" t="s">
        <v>23</v>
      </c>
      <c r="J2015" t="s">
        <v>21</v>
      </c>
      <c r="K2015" t="s">
        <v>20</v>
      </c>
      <c r="L2015" t="s">
        <v>33</v>
      </c>
      <c r="M2015" t="s">
        <v>20</v>
      </c>
      <c r="N2015" t="s">
        <v>43</v>
      </c>
      <c r="O2015" s="1">
        <v>99.61</v>
      </c>
      <c r="P2015" s="1">
        <v>587.97</v>
      </c>
      <c r="Q2015">
        <v>0</v>
      </c>
      <c r="R2015" t="s">
        <v>20</v>
      </c>
      <c r="S2015" t="str">
        <f>IF(ChurnData[[#This Row],[MonthlyCharges]]&lt;=30,"1. Up to 30",IF(ChurnData[[#This Row],[MonthlyCharges]]&lt;=50,"2. 31-50",IF(ChurnData[[#This Row],[MonthlyCharges]]&lt;=70,"3. 51-70",IF(ChurnData[[#This Row],[MonthlyCharges]]&lt;=90,"4. 71-90","5. Over 90"))))</f>
        <v>5. Over 90</v>
      </c>
      <c r="T2015" t="str">
        <f>IF(AND(ChurnData[[#This Row],[Contract]]="Month-to-month",ChurnData[[#This Row],[InternetService]]="Fiber optic",ChurnData[[#This Row],[TenureMonths]]&lt;=11),"High-risk","Other")</f>
        <v>High-risk</v>
      </c>
      <c r="U2015" t="str">
        <f>IF(ChurnData[[#This Row],[TenureMonths]]&lt;=11,"0-11",IF(ChurnData[[#This Row],[TenureMonths]]&lt;=23,"12-23",IF(ChurnData[[#This Row],[TenureMonths]]&lt;=35,"24-35",IF(ChurnData[[#This Row],[TenureMonths]]&lt;=47,"36-47",IF(ChurnData[[#This Row],[TenureMonths]]&lt;=59,"48-59","60-72")))))</f>
        <v>0-11</v>
      </c>
      <c r="V2015">
        <f>IF(ChurnData[[#This Row],[Churn]]="Yes",1,0)</f>
        <v>1</v>
      </c>
    </row>
    <row r="2016" spans="1:22" x14ac:dyDescent="0.35">
      <c r="A2016" t="s">
        <v>2065</v>
      </c>
      <c r="B2016" t="s">
        <v>36</v>
      </c>
      <c r="C2016">
        <v>0</v>
      </c>
      <c r="D2016" t="s">
        <v>20</v>
      </c>
      <c r="E2016" t="s">
        <v>20</v>
      </c>
      <c r="F2016" t="s">
        <v>49</v>
      </c>
      <c r="G2016" s="2">
        <v>41</v>
      </c>
      <c r="H2016" t="s">
        <v>20</v>
      </c>
      <c r="I2016" t="s">
        <v>21</v>
      </c>
      <c r="J2016" t="s">
        <v>28</v>
      </c>
      <c r="K2016" t="s">
        <v>28</v>
      </c>
      <c r="L2016" t="s">
        <v>24</v>
      </c>
      <c r="M2016" t="s">
        <v>20</v>
      </c>
      <c r="N2016" t="s">
        <v>43</v>
      </c>
      <c r="O2016" s="1">
        <v>21.66</v>
      </c>
      <c r="P2016" s="1">
        <v>889.56</v>
      </c>
      <c r="Q2016">
        <v>1</v>
      </c>
      <c r="R2016" t="s">
        <v>21</v>
      </c>
      <c r="S2016" t="str">
        <f>IF(ChurnData[[#This Row],[MonthlyCharges]]&lt;=30,"1. Up to 30",IF(ChurnData[[#This Row],[MonthlyCharges]]&lt;=50,"2. 31-50",IF(ChurnData[[#This Row],[MonthlyCharges]]&lt;=70,"3. 51-70",IF(ChurnData[[#This Row],[MonthlyCharges]]&lt;=90,"4. 71-90","5. Over 90"))))</f>
        <v>1. Up to 30</v>
      </c>
      <c r="T2016" t="str">
        <f>IF(AND(ChurnData[[#This Row],[Contract]]="Month-to-month",ChurnData[[#This Row],[InternetService]]="Fiber optic",ChurnData[[#This Row],[TenureMonths]]&lt;=11),"High-risk","Other")</f>
        <v>Other</v>
      </c>
      <c r="U2016" t="str">
        <f>IF(ChurnData[[#This Row],[TenureMonths]]&lt;=11,"0-11",IF(ChurnData[[#This Row],[TenureMonths]]&lt;=23,"12-23",IF(ChurnData[[#This Row],[TenureMonths]]&lt;=35,"24-35",IF(ChurnData[[#This Row],[TenureMonths]]&lt;=47,"36-47",IF(ChurnData[[#This Row],[TenureMonths]]&lt;=59,"48-59","60-72")))))</f>
        <v>36-47</v>
      </c>
      <c r="V2016">
        <f>IF(ChurnData[[#This Row],[Churn]]="Yes",1,0)</f>
        <v>0</v>
      </c>
    </row>
    <row r="2017" spans="1:22" x14ac:dyDescent="0.35">
      <c r="A2017" t="s">
        <v>2066</v>
      </c>
      <c r="B2017" t="s">
        <v>36</v>
      </c>
      <c r="C2017">
        <v>0</v>
      </c>
      <c r="D2017" t="s">
        <v>21</v>
      </c>
      <c r="E2017" t="s">
        <v>21</v>
      </c>
      <c r="F2017" t="s">
        <v>27</v>
      </c>
      <c r="G2017" s="2">
        <v>15</v>
      </c>
      <c r="H2017" t="s">
        <v>20</v>
      </c>
      <c r="I2017" t="s">
        <v>23</v>
      </c>
      <c r="J2017" t="s">
        <v>20</v>
      </c>
      <c r="K2017" t="s">
        <v>21</v>
      </c>
      <c r="L2017" t="s">
        <v>33</v>
      </c>
      <c r="M2017" t="s">
        <v>21</v>
      </c>
      <c r="N2017" t="s">
        <v>30</v>
      </c>
      <c r="O2017" s="1">
        <v>95.86</v>
      </c>
      <c r="P2017" s="1">
        <v>1438.2</v>
      </c>
      <c r="Q2017">
        <v>1</v>
      </c>
      <c r="R2017" t="s">
        <v>21</v>
      </c>
      <c r="S2017" t="str">
        <f>IF(ChurnData[[#This Row],[MonthlyCharges]]&lt;=30,"1. Up to 30",IF(ChurnData[[#This Row],[MonthlyCharges]]&lt;=50,"2. 31-50",IF(ChurnData[[#This Row],[MonthlyCharges]]&lt;=70,"3. 51-70",IF(ChurnData[[#This Row],[MonthlyCharges]]&lt;=90,"4. 71-90","5. Over 90"))))</f>
        <v>5. Over 90</v>
      </c>
      <c r="T2017" t="str">
        <f>IF(AND(ChurnData[[#This Row],[Contract]]="Month-to-month",ChurnData[[#This Row],[InternetService]]="Fiber optic",ChurnData[[#This Row],[TenureMonths]]&lt;=11),"High-risk","Other")</f>
        <v>Other</v>
      </c>
      <c r="U2017" t="str">
        <f>IF(ChurnData[[#This Row],[TenureMonths]]&lt;=11,"0-11",IF(ChurnData[[#This Row],[TenureMonths]]&lt;=23,"12-23",IF(ChurnData[[#This Row],[TenureMonths]]&lt;=35,"24-35",IF(ChurnData[[#This Row],[TenureMonths]]&lt;=47,"36-47",IF(ChurnData[[#This Row],[TenureMonths]]&lt;=59,"48-59","60-72")))))</f>
        <v>12-23</v>
      </c>
      <c r="V2017">
        <f>IF(ChurnData[[#This Row],[Churn]]="Yes",1,0)</f>
        <v>0</v>
      </c>
    </row>
    <row r="2018" spans="1:22" x14ac:dyDescent="0.35">
      <c r="A2018" t="s">
        <v>2067</v>
      </c>
      <c r="B2018" t="s">
        <v>36</v>
      </c>
      <c r="C2018">
        <v>0</v>
      </c>
      <c r="D2018" t="s">
        <v>21</v>
      </c>
      <c r="E2018" t="s">
        <v>21</v>
      </c>
      <c r="F2018" t="s">
        <v>45</v>
      </c>
      <c r="G2018" s="2">
        <v>34</v>
      </c>
      <c r="H2018" t="s">
        <v>20</v>
      </c>
      <c r="I2018" t="s">
        <v>21</v>
      </c>
      <c r="J2018" t="s">
        <v>28</v>
      </c>
      <c r="K2018" t="s">
        <v>28</v>
      </c>
      <c r="L2018" t="s">
        <v>33</v>
      </c>
      <c r="M2018" t="s">
        <v>20</v>
      </c>
      <c r="N2018" t="s">
        <v>43</v>
      </c>
      <c r="O2018" s="1">
        <v>26.39</v>
      </c>
      <c r="P2018" s="1">
        <v>874.35</v>
      </c>
      <c r="Q2018">
        <v>0</v>
      </c>
      <c r="R2018" t="s">
        <v>21</v>
      </c>
      <c r="S2018" t="str">
        <f>IF(ChurnData[[#This Row],[MonthlyCharges]]&lt;=30,"1. Up to 30",IF(ChurnData[[#This Row],[MonthlyCharges]]&lt;=50,"2. 31-50",IF(ChurnData[[#This Row],[MonthlyCharges]]&lt;=70,"3. 51-70",IF(ChurnData[[#This Row],[MonthlyCharges]]&lt;=90,"4. 71-90","5. Over 90"))))</f>
        <v>1. Up to 30</v>
      </c>
      <c r="T2018" t="str">
        <f>IF(AND(ChurnData[[#This Row],[Contract]]="Month-to-month",ChurnData[[#This Row],[InternetService]]="Fiber optic",ChurnData[[#This Row],[TenureMonths]]&lt;=11),"High-risk","Other")</f>
        <v>Other</v>
      </c>
      <c r="U2018" t="str">
        <f>IF(ChurnData[[#This Row],[TenureMonths]]&lt;=11,"0-11",IF(ChurnData[[#This Row],[TenureMonths]]&lt;=23,"12-23",IF(ChurnData[[#This Row],[TenureMonths]]&lt;=35,"24-35",IF(ChurnData[[#This Row],[TenureMonths]]&lt;=47,"36-47",IF(ChurnData[[#This Row],[TenureMonths]]&lt;=59,"48-59","60-72")))))</f>
        <v>24-35</v>
      </c>
      <c r="V2018">
        <f>IF(ChurnData[[#This Row],[Churn]]="Yes",1,0)</f>
        <v>0</v>
      </c>
    </row>
    <row r="2019" spans="1:22" x14ac:dyDescent="0.35">
      <c r="A2019" t="s">
        <v>2068</v>
      </c>
      <c r="B2019" t="s">
        <v>19</v>
      </c>
      <c r="C2019">
        <v>0</v>
      </c>
      <c r="D2019" t="s">
        <v>21</v>
      </c>
      <c r="E2019" t="s">
        <v>21</v>
      </c>
      <c r="F2019" t="s">
        <v>56</v>
      </c>
      <c r="G2019" s="2">
        <v>58</v>
      </c>
      <c r="H2019" t="s">
        <v>20</v>
      </c>
      <c r="I2019" t="s">
        <v>23</v>
      </c>
      <c r="J2019" t="s">
        <v>21</v>
      </c>
      <c r="K2019" t="s">
        <v>21</v>
      </c>
      <c r="L2019" t="s">
        <v>24</v>
      </c>
      <c r="M2019" t="s">
        <v>20</v>
      </c>
      <c r="N2019" t="s">
        <v>30</v>
      </c>
      <c r="O2019" s="1">
        <v>80.03</v>
      </c>
      <c r="P2019" s="1">
        <v>4511.9799999999996</v>
      </c>
      <c r="Q2019">
        <v>2</v>
      </c>
      <c r="R2019" t="s">
        <v>21</v>
      </c>
      <c r="S2019" t="str">
        <f>IF(ChurnData[[#This Row],[MonthlyCharges]]&lt;=30,"1. Up to 30",IF(ChurnData[[#This Row],[MonthlyCharges]]&lt;=50,"2. 31-50",IF(ChurnData[[#This Row],[MonthlyCharges]]&lt;=70,"3. 51-70",IF(ChurnData[[#This Row],[MonthlyCharges]]&lt;=90,"4. 71-90","5. Over 90"))))</f>
        <v>4. 71-90</v>
      </c>
      <c r="T2019" t="str">
        <f>IF(AND(ChurnData[[#This Row],[Contract]]="Month-to-month",ChurnData[[#This Row],[InternetService]]="Fiber optic",ChurnData[[#This Row],[TenureMonths]]&lt;=11),"High-risk","Other")</f>
        <v>Other</v>
      </c>
      <c r="U2019" t="str">
        <f>IF(ChurnData[[#This Row],[TenureMonths]]&lt;=11,"0-11",IF(ChurnData[[#This Row],[TenureMonths]]&lt;=23,"12-23",IF(ChurnData[[#This Row],[TenureMonths]]&lt;=35,"24-35",IF(ChurnData[[#This Row],[TenureMonths]]&lt;=47,"36-47",IF(ChurnData[[#This Row],[TenureMonths]]&lt;=59,"48-59","60-72")))))</f>
        <v>48-59</v>
      </c>
      <c r="V2019">
        <f>IF(ChurnData[[#This Row],[Churn]]="Yes",1,0)</f>
        <v>0</v>
      </c>
    </row>
    <row r="2020" spans="1:22" x14ac:dyDescent="0.35">
      <c r="A2020" t="s">
        <v>2069</v>
      </c>
      <c r="B2020" t="s">
        <v>19</v>
      </c>
      <c r="C2020">
        <v>1</v>
      </c>
      <c r="D2020" t="s">
        <v>21</v>
      </c>
      <c r="E2020" t="s">
        <v>20</v>
      </c>
      <c r="F2020" t="s">
        <v>49</v>
      </c>
      <c r="G2020" s="2">
        <v>8</v>
      </c>
      <c r="H2020" t="s">
        <v>20</v>
      </c>
      <c r="I2020" t="s">
        <v>21</v>
      </c>
      <c r="J2020" t="s">
        <v>28</v>
      </c>
      <c r="K2020" t="s">
        <v>28</v>
      </c>
      <c r="L2020" t="s">
        <v>33</v>
      </c>
      <c r="M2020" t="s">
        <v>21</v>
      </c>
      <c r="N2020" t="s">
        <v>34</v>
      </c>
      <c r="O2020" s="1">
        <v>18</v>
      </c>
      <c r="P2020" s="1">
        <v>140.32</v>
      </c>
      <c r="Q2020">
        <v>3</v>
      </c>
      <c r="R2020" t="s">
        <v>21</v>
      </c>
      <c r="S2020" t="str">
        <f>IF(ChurnData[[#This Row],[MonthlyCharges]]&lt;=30,"1. Up to 30",IF(ChurnData[[#This Row],[MonthlyCharges]]&lt;=50,"2. 31-50",IF(ChurnData[[#This Row],[MonthlyCharges]]&lt;=70,"3. 51-70",IF(ChurnData[[#This Row],[MonthlyCharges]]&lt;=90,"4. 71-90","5. Over 90"))))</f>
        <v>1. Up to 30</v>
      </c>
      <c r="T2020" t="str">
        <f>IF(AND(ChurnData[[#This Row],[Contract]]="Month-to-month",ChurnData[[#This Row],[InternetService]]="Fiber optic",ChurnData[[#This Row],[TenureMonths]]&lt;=11),"High-risk","Other")</f>
        <v>Other</v>
      </c>
      <c r="U2020" t="str">
        <f>IF(ChurnData[[#This Row],[TenureMonths]]&lt;=11,"0-11",IF(ChurnData[[#This Row],[TenureMonths]]&lt;=23,"12-23",IF(ChurnData[[#This Row],[TenureMonths]]&lt;=35,"24-35",IF(ChurnData[[#This Row],[TenureMonths]]&lt;=47,"36-47",IF(ChurnData[[#This Row],[TenureMonths]]&lt;=59,"48-59","60-72")))))</f>
        <v>0-11</v>
      </c>
      <c r="V2020">
        <f>IF(ChurnData[[#This Row],[Churn]]="Yes",1,0)</f>
        <v>0</v>
      </c>
    </row>
    <row r="2021" spans="1:22" x14ac:dyDescent="0.35">
      <c r="A2021" t="s">
        <v>2070</v>
      </c>
      <c r="B2021" t="s">
        <v>36</v>
      </c>
      <c r="C2021">
        <v>0</v>
      </c>
      <c r="D2021" t="s">
        <v>21</v>
      </c>
      <c r="E2021" t="s">
        <v>21</v>
      </c>
      <c r="F2021" t="s">
        <v>49</v>
      </c>
      <c r="G2021" s="2">
        <v>16</v>
      </c>
      <c r="H2021" t="s">
        <v>20</v>
      </c>
      <c r="I2021" t="s">
        <v>32</v>
      </c>
      <c r="J2021" t="s">
        <v>21</v>
      </c>
      <c r="K2021" t="s">
        <v>21</v>
      </c>
      <c r="L2021" t="s">
        <v>33</v>
      </c>
      <c r="M2021" t="s">
        <v>20</v>
      </c>
      <c r="N2021" t="s">
        <v>34</v>
      </c>
      <c r="O2021" s="1">
        <v>52.87</v>
      </c>
      <c r="P2021" s="1">
        <v>824.06</v>
      </c>
      <c r="Q2021">
        <v>1</v>
      </c>
      <c r="R2021" t="s">
        <v>21</v>
      </c>
      <c r="S2021" t="str">
        <f>IF(ChurnData[[#This Row],[MonthlyCharges]]&lt;=30,"1. Up to 30",IF(ChurnData[[#This Row],[MonthlyCharges]]&lt;=50,"2. 31-50",IF(ChurnData[[#This Row],[MonthlyCharges]]&lt;=70,"3. 51-70",IF(ChurnData[[#This Row],[MonthlyCharges]]&lt;=90,"4. 71-90","5. Over 90"))))</f>
        <v>3. 51-70</v>
      </c>
      <c r="T2021" t="str">
        <f>IF(AND(ChurnData[[#This Row],[Contract]]="Month-to-month",ChurnData[[#This Row],[InternetService]]="Fiber optic",ChurnData[[#This Row],[TenureMonths]]&lt;=11),"High-risk","Other")</f>
        <v>Other</v>
      </c>
      <c r="U2021" t="str">
        <f>IF(ChurnData[[#This Row],[TenureMonths]]&lt;=11,"0-11",IF(ChurnData[[#This Row],[TenureMonths]]&lt;=23,"12-23",IF(ChurnData[[#This Row],[TenureMonths]]&lt;=35,"24-35",IF(ChurnData[[#This Row],[TenureMonths]]&lt;=47,"36-47",IF(ChurnData[[#This Row],[TenureMonths]]&lt;=59,"48-59","60-72")))))</f>
        <v>12-23</v>
      </c>
      <c r="V2021">
        <f>IF(ChurnData[[#This Row],[Churn]]="Yes",1,0)</f>
        <v>0</v>
      </c>
    </row>
    <row r="2022" spans="1:22" x14ac:dyDescent="0.35">
      <c r="A2022" t="s">
        <v>2071</v>
      </c>
      <c r="B2022" t="s">
        <v>36</v>
      </c>
      <c r="C2022">
        <v>0</v>
      </c>
      <c r="D2022" t="s">
        <v>20</v>
      </c>
      <c r="E2022" t="s">
        <v>20</v>
      </c>
      <c r="F2022" t="s">
        <v>39</v>
      </c>
      <c r="G2022" s="2">
        <v>60</v>
      </c>
      <c r="H2022" t="s">
        <v>20</v>
      </c>
      <c r="I2022" t="s">
        <v>23</v>
      </c>
      <c r="J2022" t="s">
        <v>21</v>
      </c>
      <c r="K2022" t="s">
        <v>20</v>
      </c>
      <c r="L2022" t="s">
        <v>24</v>
      </c>
      <c r="M2022" t="s">
        <v>21</v>
      </c>
      <c r="N2022" t="s">
        <v>34</v>
      </c>
      <c r="O2022" s="1">
        <v>84.46</v>
      </c>
      <c r="P2022" s="1">
        <v>5024.8999999999996</v>
      </c>
      <c r="Q2022">
        <v>2</v>
      </c>
      <c r="R2022" t="s">
        <v>21</v>
      </c>
      <c r="S2022" t="str">
        <f>IF(ChurnData[[#This Row],[MonthlyCharges]]&lt;=30,"1. Up to 30",IF(ChurnData[[#This Row],[MonthlyCharges]]&lt;=50,"2. 31-50",IF(ChurnData[[#This Row],[MonthlyCharges]]&lt;=70,"3. 51-70",IF(ChurnData[[#This Row],[MonthlyCharges]]&lt;=90,"4. 71-90","5. Over 90"))))</f>
        <v>4. 71-90</v>
      </c>
      <c r="T2022" t="str">
        <f>IF(AND(ChurnData[[#This Row],[Contract]]="Month-to-month",ChurnData[[#This Row],[InternetService]]="Fiber optic",ChurnData[[#This Row],[TenureMonths]]&lt;=11),"High-risk","Other")</f>
        <v>Other</v>
      </c>
      <c r="U2022" t="str">
        <f>IF(ChurnData[[#This Row],[TenureMonths]]&lt;=11,"0-11",IF(ChurnData[[#This Row],[TenureMonths]]&lt;=23,"12-23",IF(ChurnData[[#This Row],[TenureMonths]]&lt;=35,"24-35",IF(ChurnData[[#This Row],[TenureMonths]]&lt;=47,"36-47",IF(ChurnData[[#This Row],[TenureMonths]]&lt;=59,"48-59","60-72")))))</f>
        <v>60-72</v>
      </c>
      <c r="V2022">
        <f>IF(ChurnData[[#This Row],[Churn]]="Yes",1,0)</f>
        <v>0</v>
      </c>
    </row>
    <row r="2023" spans="1:22" x14ac:dyDescent="0.35">
      <c r="A2023" t="s">
        <v>2072</v>
      </c>
      <c r="B2023" t="s">
        <v>36</v>
      </c>
      <c r="C2023">
        <v>1</v>
      </c>
      <c r="D2023" t="s">
        <v>20</v>
      </c>
      <c r="E2023" t="s">
        <v>21</v>
      </c>
      <c r="F2023" t="s">
        <v>45</v>
      </c>
      <c r="G2023" s="2">
        <v>44</v>
      </c>
      <c r="H2023" t="s">
        <v>20</v>
      </c>
      <c r="I2023" t="s">
        <v>23</v>
      </c>
      <c r="J2023" t="s">
        <v>20</v>
      </c>
      <c r="K2023" t="s">
        <v>21</v>
      </c>
      <c r="L2023" t="s">
        <v>29</v>
      </c>
      <c r="M2023" t="s">
        <v>20</v>
      </c>
      <c r="N2023" t="s">
        <v>34</v>
      </c>
      <c r="O2023" s="1">
        <v>86.2</v>
      </c>
      <c r="P2023" s="1">
        <v>3855.21</v>
      </c>
      <c r="Q2023">
        <v>2</v>
      </c>
      <c r="R2023" t="s">
        <v>21</v>
      </c>
      <c r="S2023" t="str">
        <f>IF(ChurnData[[#This Row],[MonthlyCharges]]&lt;=30,"1. Up to 30",IF(ChurnData[[#This Row],[MonthlyCharges]]&lt;=50,"2. 31-50",IF(ChurnData[[#This Row],[MonthlyCharges]]&lt;=70,"3. 51-70",IF(ChurnData[[#This Row],[MonthlyCharges]]&lt;=90,"4. 71-90","5. Over 90"))))</f>
        <v>4. 71-90</v>
      </c>
      <c r="T2023" t="str">
        <f>IF(AND(ChurnData[[#This Row],[Contract]]="Month-to-month",ChurnData[[#This Row],[InternetService]]="Fiber optic",ChurnData[[#This Row],[TenureMonths]]&lt;=11),"High-risk","Other")</f>
        <v>Other</v>
      </c>
      <c r="U2023" t="str">
        <f>IF(ChurnData[[#This Row],[TenureMonths]]&lt;=11,"0-11",IF(ChurnData[[#This Row],[TenureMonths]]&lt;=23,"12-23",IF(ChurnData[[#This Row],[TenureMonths]]&lt;=35,"24-35",IF(ChurnData[[#This Row],[TenureMonths]]&lt;=47,"36-47",IF(ChurnData[[#This Row],[TenureMonths]]&lt;=59,"48-59","60-72")))))</f>
        <v>36-47</v>
      </c>
      <c r="V2023">
        <f>IF(ChurnData[[#This Row],[Churn]]="Yes",1,0)</f>
        <v>0</v>
      </c>
    </row>
    <row r="2024" spans="1:22" x14ac:dyDescent="0.35">
      <c r="A2024" t="s">
        <v>2073</v>
      </c>
      <c r="B2024" t="s">
        <v>36</v>
      </c>
      <c r="C2024">
        <v>0</v>
      </c>
      <c r="D2024" t="s">
        <v>21</v>
      </c>
      <c r="E2024" t="s">
        <v>21</v>
      </c>
      <c r="F2024" t="s">
        <v>22</v>
      </c>
      <c r="G2024" s="2">
        <v>34</v>
      </c>
      <c r="H2024" t="s">
        <v>20</v>
      </c>
      <c r="I2024" t="s">
        <v>23</v>
      </c>
      <c r="J2024" t="s">
        <v>21</v>
      </c>
      <c r="K2024" t="s">
        <v>21</v>
      </c>
      <c r="L2024" t="s">
        <v>33</v>
      </c>
      <c r="M2024" t="s">
        <v>20</v>
      </c>
      <c r="N2024" t="s">
        <v>43</v>
      </c>
      <c r="O2024" s="1">
        <v>86.62</v>
      </c>
      <c r="P2024" s="1">
        <v>2878.34</v>
      </c>
      <c r="Q2024">
        <v>1</v>
      </c>
      <c r="R2024" t="s">
        <v>21</v>
      </c>
      <c r="S2024" t="str">
        <f>IF(ChurnData[[#This Row],[MonthlyCharges]]&lt;=30,"1. Up to 30",IF(ChurnData[[#This Row],[MonthlyCharges]]&lt;=50,"2. 31-50",IF(ChurnData[[#This Row],[MonthlyCharges]]&lt;=70,"3. 51-70",IF(ChurnData[[#This Row],[MonthlyCharges]]&lt;=90,"4. 71-90","5. Over 90"))))</f>
        <v>4. 71-90</v>
      </c>
      <c r="T2024" t="str">
        <f>IF(AND(ChurnData[[#This Row],[Contract]]="Month-to-month",ChurnData[[#This Row],[InternetService]]="Fiber optic",ChurnData[[#This Row],[TenureMonths]]&lt;=11),"High-risk","Other")</f>
        <v>Other</v>
      </c>
      <c r="U2024" t="str">
        <f>IF(ChurnData[[#This Row],[TenureMonths]]&lt;=11,"0-11",IF(ChurnData[[#This Row],[TenureMonths]]&lt;=23,"12-23",IF(ChurnData[[#This Row],[TenureMonths]]&lt;=35,"24-35",IF(ChurnData[[#This Row],[TenureMonths]]&lt;=47,"36-47",IF(ChurnData[[#This Row],[TenureMonths]]&lt;=59,"48-59","60-72")))))</f>
        <v>24-35</v>
      </c>
      <c r="V2024">
        <f>IF(ChurnData[[#This Row],[Churn]]="Yes",1,0)</f>
        <v>0</v>
      </c>
    </row>
    <row r="2025" spans="1:22" x14ac:dyDescent="0.35">
      <c r="A2025" t="s">
        <v>2074</v>
      </c>
      <c r="B2025" t="s">
        <v>36</v>
      </c>
      <c r="C2025">
        <v>1</v>
      </c>
      <c r="D2025" t="s">
        <v>21</v>
      </c>
      <c r="E2025" t="s">
        <v>21</v>
      </c>
      <c r="F2025" t="s">
        <v>37</v>
      </c>
      <c r="G2025" s="2">
        <v>13</v>
      </c>
      <c r="H2025" t="s">
        <v>20</v>
      </c>
      <c r="I2025" t="s">
        <v>32</v>
      </c>
      <c r="J2025" t="s">
        <v>20</v>
      </c>
      <c r="K2025" t="s">
        <v>21</v>
      </c>
      <c r="L2025" t="s">
        <v>33</v>
      </c>
      <c r="M2025" t="s">
        <v>21</v>
      </c>
      <c r="N2025" t="s">
        <v>34</v>
      </c>
      <c r="O2025" s="1">
        <v>54.66</v>
      </c>
      <c r="P2025" s="1">
        <v>697.68</v>
      </c>
      <c r="Q2025">
        <v>0</v>
      </c>
      <c r="R2025" t="s">
        <v>21</v>
      </c>
      <c r="S2025" t="str">
        <f>IF(ChurnData[[#This Row],[MonthlyCharges]]&lt;=30,"1. Up to 30",IF(ChurnData[[#This Row],[MonthlyCharges]]&lt;=50,"2. 31-50",IF(ChurnData[[#This Row],[MonthlyCharges]]&lt;=70,"3. 51-70",IF(ChurnData[[#This Row],[MonthlyCharges]]&lt;=90,"4. 71-90","5. Over 90"))))</f>
        <v>3. 51-70</v>
      </c>
      <c r="T2025" t="str">
        <f>IF(AND(ChurnData[[#This Row],[Contract]]="Month-to-month",ChurnData[[#This Row],[InternetService]]="Fiber optic",ChurnData[[#This Row],[TenureMonths]]&lt;=11),"High-risk","Other")</f>
        <v>Other</v>
      </c>
      <c r="U2025" t="str">
        <f>IF(ChurnData[[#This Row],[TenureMonths]]&lt;=11,"0-11",IF(ChurnData[[#This Row],[TenureMonths]]&lt;=23,"12-23",IF(ChurnData[[#This Row],[TenureMonths]]&lt;=35,"24-35",IF(ChurnData[[#This Row],[TenureMonths]]&lt;=47,"36-47",IF(ChurnData[[#This Row],[TenureMonths]]&lt;=59,"48-59","60-72")))))</f>
        <v>12-23</v>
      </c>
      <c r="V2025">
        <f>IF(ChurnData[[#This Row],[Churn]]="Yes",1,0)</f>
        <v>0</v>
      </c>
    </row>
    <row r="2026" spans="1:22" x14ac:dyDescent="0.35">
      <c r="A2026" t="s">
        <v>2075</v>
      </c>
      <c r="B2026" t="s">
        <v>36</v>
      </c>
      <c r="C2026">
        <v>0</v>
      </c>
      <c r="D2026" t="s">
        <v>20</v>
      </c>
      <c r="E2026" t="s">
        <v>20</v>
      </c>
      <c r="F2026" t="s">
        <v>27</v>
      </c>
      <c r="G2026" s="2">
        <v>23</v>
      </c>
      <c r="H2026" t="s">
        <v>21</v>
      </c>
      <c r="I2026" t="s">
        <v>21</v>
      </c>
      <c r="J2026" t="s">
        <v>28</v>
      </c>
      <c r="K2026" t="s">
        <v>28</v>
      </c>
      <c r="L2026" t="s">
        <v>33</v>
      </c>
      <c r="M2026" t="s">
        <v>20</v>
      </c>
      <c r="N2026" t="s">
        <v>25</v>
      </c>
      <c r="O2026" s="1">
        <v>23.27</v>
      </c>
      <c r="P2026" s="1">
        <v>548.26</v>
      </c>
      <c r="Q2026">
        <v>2</v>
      </c>
      <c r="R2026" t="s">
        <v>21</v>
      </c>
      <c r="S2026" t="str">
        <f>IF(ChurnData[[#This Row],[MonthlyCharges]]&lt;=30,"1. Up to 30",IF(ChurnData[[#This Row],[MonthlyCharges]]&lt;=50,"2. 31-50",IF(ChurnData[[#This Row],[MonthlyCharges]]&lt;=70,"3. 51-70",IF(ChurnData[[#This Row],[MonthlyCharges]]&lt;=90,"4. 71-90","5. Over 90"))))</f>
        <v>1. Up to 30</v>
      </c>
      <c r="T2026" t="str">
        <f>IF(AND(ChurnData[[#This Row],[Contract]]="Month-to-month",ChurnData[[#This Row],[InternetService]]="Fiber optic",ChurnData[[#This Row],[TenureMonths]]&lt;=11),"High-risk","Other")</f>
        <v>Other</v>
      </c>
      <c r="U2026" t="str">
        <f>IF(ChurnData[[#This Row],[TenureMonths]]&lt;=11,"0-11",IF(ChurnData[[#This Row],[TenureMonths]]&lt;=23,"12-23",IF(ChurnData[[#This Row],[TenureMonths]]&lt;=35,"24-35",IF(ChurnData[[#This Row],[TenureMonths]]&lt;=47,"36-47",IF(ChurnData[[#This Row],[TenureMonths]]&lt;=59,"48-59","60-72")))))</f>
        <v>12-23</v>
      </c>
      <c r="V2026">
        <f>IF(ChurnData[[#This Row],[Churn]]="Yes",1,0)</f>
        <v>0</v>
      </c>
    </row>
    <row r="2027" spans="1:22" x14ac:dyDescent="0.35">
      <c r="A2027" t="s">
        <v>2076</v>
      </c>
      <c r="B2027" t="s">
        <v>36</v>
      </c>
      <c r="C2027">
        <v>1</v>
      </c>
      <c r="D2027" t="s">
        <v>21</v>
      </c>
      <c r="E2027" t="s">
        <v>21</v>
      </c>
      <c r="F2027" t="s">
        <v>41</v>
      </c>
      <c r="G2027" s="2">
        <v>36</v>
      </c>
      <c r="H2027" t="s">
        <v>20</v>
      </c>
      <c r="I2027" t="s">
        <v>21</v>
      </c>
      <c r="J2027" t="s">
        <v>28</v>
      </c>
      <c r="K2027" t="s">
        <v>28</v>
      </c>
      <c r="L2027" t="s">
        <v>24</v>
      </c>
      <c r="M2027" t="s">
        <v>20</v>
      </c>
      <c r="N2027" t="s">
        <v>34</v>
      </c>
      <c r="O2027" s="1">
        <v>28.21</v>
      </c>
      <c r="P2027" s="1">
        <v>1006.85</v>
      </c>
      <c r="Q2027">
        <v>1</v>
      </c>
      <c r="R2027" t="s">
        <v>21</v>
      </c>
      <c r="S2027" t="str">
        <f>IF(ChurnData[[#This Row],[MonthlyCharges]]&lt;=30,"1. Up to 30",IF(ChurnData[[#This Row],[MonthlyCharges]]&lt;=50,"2. 31-50",IF(ChurnData[[#This Row],[MonthlyCharges]]&lt;=70,"3. 51-70",IF(ChurnData[[#This Row],[MonthlyCharges]]&lt;=90,"4. 71-90","5. Over 90"))))</f>
        <v>1. Up to 30</v>
      </c>
      <c r="T2027" t="str">
        <f>IF(AND(ChurnData[[#This Row],[Contract]]="Month-to-month",ChurnData[[#This Row],[InternetService]]="Fiber optic",ChurnData[[#This Row],[TenureMonths]]&lt;=11),"High-risk","Other")</f>
        <v>Other</v>
      </c>
      <c r="U2027" t="str">
        <f>IF(ChurnData[[#This Row],[TenureMonths]]&lt;=11,"0-11",IF(ChurnData[[#This Row],[TenureMonths]]&lt;=23,"12-23",IF(ChurnData[[#This Row],[TenureMonths]]&lt;=35,"24-35",IF(ChurnData[[#This Row],[TenureMonths]]&lt;=47,"36-47",IF(ChurnData[[#This Row],[TenureMonths]]&lt;=59,"48-59","60-72")))))</f>
        <v>36-47</v>
      </c>
      <c r="V2027">
        <f>IF(ChurnData[[#This Row],[Churn]]="Yes",1,0)</f>
        <v>0</v>
      </c>
    </row>
    <row r="2028" spans="1:22" x14ac:dyDescent="0.35">
      <c r="A2028" t="s">
        <v>2077</v>
      </c>
      <c r="B2028" t="s">
        <v>36</v>
      </c>
      <c r="C2028">
        <v>0</v>
      </c>
      <c r="D2028" t="s">
        <v>21</v>
      </c>
      <c r="E2028" t="s">
        <v>21</v>
      </c>
      <c r="F2028" t="s">
        <v>41</v>
      </c>
      <c r="G2028" s="2">
        <v>63</v>
      </c>
      <c r="H2028" t="s">
        <v>20</v>
      </c>
      <c r="I2028" t="s">
        <v>32</v>
      </c>
      <c r="J2028" t="s">
        <v>21</v>
      </c>
      <c r="K2028" t="s">
        <v>20</v>
      </c>
      <c r="L2028" t="s">
        <v>24</v>
      </c>
      <c r="M2028" t="s">
        <v>21</v>
      </c>
      <c r="N2028" t="s">
        <v>25</v>
      </c>
      <c r="O2028" s="1">
        <v>50.41</v>
      </c>
      <c r="P2028" s="1">
        <v>3220</v>
      </c>
      <c r="Q2028">
        <v>1</v>
      </c>
      <c r="R2028" t="s">
        <v>21</v>
      </c>
      <c r="S2028" t="str">
        <f>IF(ChurnData[[#This Row],[MonthlyCharges]]&lt;=30,"1. Up to 30",IF(ChurnData[[#This Row],[MonthlyCharges]]&lt;=50,"2. 31-50",IF(ChurnData[[#This Row],[MonthlyCharges]]&lt;=70,"3. 51-70",IF(ChurnData[[#This Row],[MonthlyCharges]]&lt;=90,"4. 71-90","5. Over 90"))))</f>
        <v>3. 51-70</v>
      </c>
      <c r="T2028" t="str">
        <f>IF(AND(ChurnData[[#This Row],[Contract]]="Month-to-month",ChurnData[[#This Row],[InternetService]]="Fiber optic",ChurnData[[#This Row],[TenureMonths]]&lt;=11),"High-risk","Other")</f>
        <v>Other</v>
      </c>
      <c r="U2028" t="str">
        <f>IF(ChurnData[[#This Row],[TenureMonths]]&lt;=11,"0-11",IF(ChurnData[[#This Row],[TenureMonths]]&lt;=23,"12-23",IF(ChurnData[[#This Row],[TenureMonths]]&lt;=35,"24-35",IF(ChurnData[[#This Row],[TenureMonths]]&lt;=47,"36-47",IF(ChurnData[[#This Row],[TenureMonths]]&lt;=59,"48-59","60-72")))))</f>
        <v>60-72</v>
      </c>
      <c r="V2028">
        <f>IF(ChurnData[[#This Row],[Churn]]="Yes",1,0)</f>
        <v>0</v>
      </c>
    </row>
    <row r="2029" spans="1:22" x14ac:dyDescent="0.35">
      <c r="A2029" t="s">
        <v>2078</v>
      </c>
      <c r="B2029" t="s">
        <v>19</v>
      </c>
      <c r="C2029">
        <v>0</v>
      </c>
      <c r="D2029" t="s">
        <v>20</v>
      </c>
      <c r="E2029" t="s">
        <v>21</v>
      </c>
      <c r="F2029" t="s">
        <v>45</v>
      </c>
      <c r="G2029" s="2">
        <v>13</v>
      </c>
      <c r="H2029" t="s">
        <v>20</v>
      </c>
      <c r="I2029" t="s">
        <v>23</v>
      </c>
      <c r="J2029" t="s">
        <v>21</v>
      </c>
      <c r="K2029" t="s">
        <v>21</v>
      </c>
      <c r="L2029" t="s">
        <v>33</v>
      </c>
      <c r="M2029" t="s">
        <v>21</v>
      </c>
      <c r="N2029" t="s">
        <v>25</v>
      </c>
      <c r="O2029" s="1">
        <v>88.22</v>
      </c>
      <c r="P2029" s="1">
        <v>1174.51</v>
      </c>
      <c r="Q2029">
        <v>6</v>
      </c>
      <c r="R2029" t="s">
        <v>20</v>
      </c>
      <c r="S2029" t="str">
        <f>IF(ChurnData[[#This Row],[MonthlyCharges]]&lt;=30,"1. Up to 30",IF(ChurnData[[#This Row],[MonthlyCharges]]&lt;=50,"2. 31-50",IF(ChurnData[[#This Row],[MonthlyCharges]]&lt;=70,"3. 51-70",IF(ChurnData[[#This Row],[MonthlyCharges]]&lt;=90,"4. 71-90","5. Over 90"))))</f>
        <v>4. 71-90</v>
      </c>
      <c r="T2029" t="str">
        <f>IF(AND(ChurnData[[#This Row],[Contract]]="Month-to-month",ChurnData[[#This Row],[InternetService]]="Fiber optic",ChurnData[[#This Row],[TenureMonths]]&lt;=11),"High-risk","Other")</f>
        <v>Other</v>
      </c>
      <c r="U2029" t="str">
        <f>IF(ChurnData[[#This Row],[TenureMonths]]&lt;=11,"0-11",IF(ChurnData[[#This Row],[TenureMonths]]&lt;=23,"12-23",IF(ChurnData[[#This Row],[TenureMonths]]&lt;=35,"24-35",IF(ChurnData[[#This Row],[TenureMonths]]&lt;=47,"36-47",IF(ChurnData[[#This Row],[TenureMonths]]&lt;=59,"48-59","60-72")))))</f>
        <v>12-23</v>
      </c>
      <c r="V2029">
        <f>IF(ChurnData[[#This Row],[Churn]]="Yes",1,0)</f>
        <v>1</v>
      </c>
    </row>
    <row r="2030" spans="1:22" x14ac:dyDescent="0.35">
      <c r="A2030" t="s">
        <v>2079</v>
      </c>
      <c r="B2030" t="s">
        <v>36</v>
      </c>
      <c r="C2030">
        <v>0</v>
      </c>
      <c r="D2030" t="s">
        <v>21</v>
      </c>
      <c r="E2030" t="s">
        <v>21</v>
      </c>
      <c r="F2030" t="s">
        <v>65</v>
      </c>
      <c r="G2030" s="2">
        <v>5</v>
      </c>
      <c r="H2030" t="s">
        <v>20</v>
      </c>
      <c r="I2030" t="s">
        <v>23</v>
      </c>
      <c r="J2030" t="s">
        <v>21</v>
      </c>
      <c r="K2030" t="s">
        <v>21</v>
      </c>
      <c r="L2030" t="s">
        <v>33</v>
      </c>
      <c r="M2030" t="s">
        <v>21</v>
      </c>
      <c r="N2030" t="s">
        <v>25</v>
      </c>
      <c r="O2030" s="1">
        <v>87.49</v>
      </c>
      <c r="P2030" s="1">
        <v>448.52</v>
      </c>
      <c r="Q2030">
        <v>1</v>
      </c>
      <c r="R2030" t="s">
        <v>20</v>
      </c>
      <c r="S2030" t="str">
        <f>IF(ChurnData[[#This Row],[MonthlyCharges]]&lt;=30,"1. Up to 30",IF(ChurnData[[#This Row],[MonthlyCharges]]&lt;=50,"2. 31-50",IF(ChurnData[[#This Row],[MonthlyCharges]]&lt;=70,"3. 51-70",IF(ChurnData[[#This Row],[MonthlyCharges]]&lt;=90,"4. 71-90","5. Over 90"))))</f>
        <v>4. 71-90</v>
      </c>
      <c r="T2030" t="str">
        <f>IF(AND(ChurnData[[#This Row],[Contract]]="Month-to-month",ChurnData[[#This Row],[InternetService]]="Fiber optic",ChurnData[[#This Row],[TenureMonths]]&lt;=11),"High-risk","Other")</f>
        <v>High-risk</v>
      </c>
      <c r="U2030" t="str">
        <f>IF(ChurnData[[#This Row],[TenureMonths]]&lt;=11,"0-11",IF(ChurnData[[#This Row],[TenureMonths]]&lt;=23,"12-23",IF(ChurnData[[#This Row],[TenureMonths]]&lt;=35,"24-35",IF(ChurnData[[#This Row],[TenureMonths]]&lt;=47,"36-47",IF(ChurnData[[#This Row],[TenureMonths]]&lt;=59,"48-59","60-72")))))</f>
        <v>0-11</v>
      </c>
      <c r="V2030">
        <f>IF(ChurnData[[#This Row],[Churn]]="Yes",1,0)</f>
        <v>1</v>
      </c>
    </row>
    <row r="2031" spans="1:22" x14ac:dyDescent="0.35">
      <c r="A2031" t="s">
        <v>2080</v>
      </c>
      <c r="B2031" t="s">
        <v>36</v>
      </c>
      <c r="C2031">
        <v>0</v>
      </c>
      <c r="D2031" t="s">
        <v>21</v>
      </c>
      <c r="E2031" t="s">
        <v>21</v>
      </c>
      <c r="F2031" t="s">
        <v>39</v>
      </c>
      <c r="G2031" s="2">
        <v>28</v>
      </c>
      <c r="H2031" t="s">
        <v>20</v>
      </c>
      <c r="I2031" t="s">
        <v>23</v>
      </c>
      <c r="J2031" t="s">
        <v>20</v>
      </c>
      <c r="K2031" t="s">
        <v>20</v>
      </c>
      <c r="L2031" t="s">
        <v>29</v>
      </c>
      <c r="M2031" t="s">
        <v>21</v>
      </c>
      <c r="N2031" t="s">
        <v>30</v>
      </c>
      <c r="O2031" s="1">
        <v>80.34</v>
      </c>
      <c r="P2031" s="1">
        <v>2247.6</v>
      </c>
      <c r="Q2031">
        <v>2</v>
      </c>
      <c r="R2031" t="s">
        <v>21</v>
      </c>
      <c r="S2031" t="str">
        <f>IF(ChurnData[[#This Row],[MonthlyCharges]]&lt;=30,"1. Up to 30",IF(ChurnData[[#This Row],[MonthlyCharges]]&lt;=50,"2. 31-50",IF(ChurnData[[#This Row],[MonthlyCharges]]&lt;=70,"3. 51-70",IF(ChurnData[[#This Row],[MonthlyCharges]]&lt;=90,"4. 71-90","5. Over 90"))))</f>
        <v>4. 71-90</v>
      </c>
      <c r="T2031" t="str">
        <f>IF(AND(ChurnData[[#This Row],[Contract]]="Month-to-month",ChurnData[[#This Row],[InternetService]]="Fiber optic",ChurnData[[#This Row],[TenureMonths]]&lt;=11),"High-risk","Other")</f>
        <v>Other</v>
      </c>
      <c r="U2031" t="str">
        <f>IF(ChurnData[[#This Row],[TenureMonths]]&lt;=11,"0-11",IF(ChurnData[[#This Row],[TenureMonths]]&lt;=23,"12-23",IF(ChurnData[[#This Row],[TenureMonths]]&lt;=35,"24-35",IF(ChurnData[[#This Row],[TenureMonths]]&lt;=47,"36-47",IF(ChurnData[[#This Row],[TenureMonths]]&lt;=59,"48-59","60-72")))))</f>
        <v>24-35</v>
      </c>
      <c r="V2031">
        <f>IF(ChurnData[[#This Row],[Churn]]="Yes",1,0)</f>
        <v>0</v>
      </c>
    </row>
    <row r="2032" spans="1:22" x14ac:dyDescent="0.35">
      <c r="A2032" t="s">
        <v>2081</v>
      </c>
      <c r="B2032" t="s">
        <v>19</v>
      </c>
      <c r="C2032">
        <v>0</v>
      </c>
      <c r="D2032" t="s">
        <v>20</v>
      </c>
      <c r="E2032" t="s">
        <v>20</v>
      </c>
      <c r="F2032" t="s">
        <v>49</v>
      </c>
      <c r="G2032" s="2">
        <v>18</v>
      </c>
      <c r="H2032" t="s">
        <v>20</v>
      </c>
      <c r="I2032" t="s">
        <v>21</v>
      </c>
      <c r="J2032" t="s">
        <v>28</v>
      </c>
      <c r="K2032" t="s">
        <v>28</v>
      </c>
      <c r="L2032" t="s">
        <v>33</v>
      </c>
      <c r="M2032" t="s">
        <v>21</v>
      </c>
      <c r="N2032" t="s">
        <v>34</v>
      </c>
      <c r="O2032" s="1">
        <v>27.24</v>
      </c>
      <c r="P2032" s="1">
        <v>480.75</v>
      </c>
      <c r="Q2032">
        <v>2</v>
      </c>
      <c r="R2032" t="s">
        <v>21</v>
      </c>
      <c r="S2032" t="str">
        <f>IF(ChurnData[[#This Row],[MonthlyCharges]]&lt;=30,"1. Up to 30",IF(ChurnData[[#This Row],[MonthlyCharges]]&lt;=50,"2. 31-50",IF(ChurnData[[#This Row],[MonthlyCharges]]&lt;=70,"3. 51-70",IF(ChurnData[[#This Row],[MonthlyCharges]]&lt;=90,"4. 71-90","5. Over 90"))))</f>
        <v>1. Up to 30</v>
      </c>
      <c r="T2032" t="str">
        <f>IF(AND(ChurnData[[#This Row],[Contract]]="Month-to-month",ChurnData[[#This Row],[InternetService]]="Fiber optic",ChurnData[[#This Row],[TenureMonths]]&lt;=11),"High-risk","Other")</f>
        <v>Other</v>
      </c>
      <c r="U2032" t="str">
        <f>IF(ChurnData[[#This Row],[TenureMonths]]&lt;=11,"0-11",IF(ChurnData[[#This Row],[TenureMonths]]&lt;=23,"12-23",IF(ChurnData[[#This Row],[TenureMonths]]&lt;=35,"24-35",IF(ChurnData[[#This Row],[TenureMonths]]&lt;=47,"36-47",IF(ChurnData[[#This Row],[TenureMonths]]&lt;=59,"48-59","60-72")))))</f>
        <v>12-23</v>
      </c>
      <c r="V2032">
        <f>IF(ChurnData[[#This Row],[Churn]]="Yes",1,0)</f>
        <v>0</v>
      </c>
    </row>
    <row r="2033" spans="1:22" x14ac:dyDescent="0.35">
      <c r="A2033" t="s">
        <v>2082</v>
      </c>
      <c r="B2033" t="s">
        <v>19</v>
      </c>
      <c r="C2033">
        <v>0</v>
      </c>
      <c r="D2033" t="s">
        <v>21</v>
      </c>
      <c r="E2033" t="s">
        <v>21</v>
      </c>
      <c r="F2033" t="s">
        <v>75</v>
      </c>
      <c r="G2033" s="2">
        <v>22</v>
      </c>
      <c r="H2033" t="s">
        <v>20</v>
      </c>
      <c r="I2033" t="s">
        <v>32</v>
      </c>
      <c r="J2033" t="s">
        <v>20</v>
      </c>
      <c r="K2033" t="s">
        <v>21</v>
      </c>
      <c r="L2033" t="s">
        <v>29</v>
      </c>
      <c r="M2033" t="s">
        <v>20</v>
      </c>
      <c r="N2033" t="s">
        <v>30</v>
      </c>
      <c r="O2033" s="1">
        <v>55.59</v>
      </c>
      <c r="P2033" s="1">
        <v>1208.6199999999999</v>
      </c>
      <c r="Q2033">
        <v>0</v>
      </c>
      <c r="R2033" t="s">
        <v>21</v>
      </c>
      <c r="S2033" t="str">
        <f>IF(ChurnData[[#This Row],[MonthlyCharges]]&lt;=30,"1. Up to 30",IF(ChurnData[[#This Row],[MonthlyCharges]]&lt;=50,"2. 31-50",IF(ChurnData[[#This Row],[MonthlyCharges]]&lt;=70,"3. 51-70",IF(ChurnData[[#This Row],[MonthlyCharges]]&lt;=90,"4. 71-90","5. Over 90"))))</f>
        <v>3. 51-70</v>
      </c>
      <c r="T2033" t="str">
        <f>IF(AND(ChurnData[[#This Row],[Contract]]="Month-to-month",ChurnData[[#This Row],[InternetService]]="Fiber optic",ChurnData[[#This Row],[TenureMonths]]&lt;=11),"High-risk","Other")</f>
        <v>Other</v>
      </c>
      <c r="U2033" t="str">
        <f>IF(ChurnData[[#This Row],[TenureMonths]]&lt;=11,"0-11",IF(ChurnData[[#This Row],[TenureMonths]]&lt;=23,"12-23",IF(ChurnData[[#This Row],[TenureMonths]]&lt;=35,"24-35",IF(ChurnData[[#This Row],[TenureMonths]]&lt;=47,"36-47",IF(ChurnData[[#This Row],[TenureMonths]]&lt;=59,"48-59","60-72")))))</f>
        <v>12-23</v>
      </c>
      <c r="V2033">
        <f>IF(ChurnData[[#This Row],[Churn]]="Yes",1,0)</f>
        <v>0</v>
      </c>
    </row>
    <row r="2034" spans="1:22" x14ac:dyDescent="0.35">
      <c r="A2034" t="s">
        <v>2083</v>
      </c>
      <c r="B2034" t="s">
        <v>36</v>
      </c>
      <c r="C2034">
        <v>0</v>
      </c>
      <c r="D2034" t="s">
        <v>20</v>
      </c>
      <c r="E2034" t="s">
        <v>20</v>
      </c>
      <c r="F2034" t="s">
        <v>58</v>
      </c>
      <c r="G2034" s="2">
        <v>14</v>
      </c>
      <c r="H2034" t="s">
        <v>21</v>
      </c>
      <c r="I2034" t="s">
        <v>23</v>
      </c>
      <c r="J2034" t="s">
        <v>21</v>
      </c>
      <c r="K2034" t="s">
        <v>21</v>
      </c>
      <c r="L2034" t="s">
        <v>33</v>
      </c>
      <c r="M2034" t="s">
        <v>20</v>
      </c>
      <c r="N2034" t="s">
        <v>34</v>
      </c>
      <c r="O2034" s="1">
        <v>63.66</v>
      </c>
      <c r="P2034" s="1">
        <v>911.24</v>
      </c>
      <c r="Q2034">
        <v>3</v>
      </c>
      <c r="R2034" t="s">
        <v>20</v>
      </c>
      <c r="S2034" t="str">
        <f>IF(ChurnData[[#This Row],[MonthlyCharges]]&lt;=30,"1. Up to 30",IF(ChurnData[[#This Row],[MonthlyCharges]]&lt;=50,"2. 31-50",IF(ChurnData[[#This Row],[MonthlyCharges]]&lt;=70,"3. 51-70",IF(ChurnData[[#This Row],[MonthlyCharges]]&lt;=90,"4. 71-90","5. Over 90"))))</f>
        <v>3. 51-70</v>
      </c>
      <c r="T2034" t="str">
        <f>IF(AND(ChurnData[[#This Row],[Contract]]="Month-to-month",ChurnData[[#This Row],[InternetService]]="Fiber optic",ChurnData[[#This Row],[TenureMonths]]&lt;=11),"High-risk","Other")</f>
        <v>Other</v>
      </c>
      <c r="U2034" t="str">
        <f>IF(ChurnData[[#This Row],[TenureMonths]]&lt;=11,"0-11",IF(ChurnData[[#This Row],[TenureMonths]]&lt;=23,"12-23",IF(ChurnData[[#This Row],[TenureMonths]]&lt;=35,"24-35",IF(ChurnData[[#This Row],[TenureMonths]]&lt;=47,"36-47",IF(ChurnData[[#This Row],[TenureMonths]]&lt;=59,"48-59","60-72")))))</f>
        <v>12-23</v>
      </c>
      <c r="V2034">
        <f>IF(ChurnData[[#This Row],[Churn]]="Yes",1,0)</f>
        <v>1</v>
      </c>
    </row>
    <row r="2035" spans="1:22" x14ac:dyDescent="0.35">
      <c r="A2035" t="s">
        <v>2084</v>
      </c>
      <c r="B2035" t="s">
        <v>36</v>
      </c>
      <c r="C2035">
        <v>1</v>
      </c>
      <c r="D2035" t="s">
        <v>20</v>
      </c>
      <c r="E2035" t="s">
        <v>20</v>
      </c>
      <c r="F2035" t="s">
        <v>49</v>
      </c>
      <c r="G2035" s="2">
        <v>23</v>
      </c>
      <c r="H2035" t="s">
        <v>20</v>
      </c>
      <c r="I2035" t="s">
        <v>23</v>
      </c>
      <c r="J2035" t="s">
        <v>21</v>
      </c>
      <c r="K2035" t="s">
        <v>20</v>
      </c>
      <c r="L2035" t="s">
        <v>33</v>
      </c>
      <c r="M2035" t="s">
        <v>20</v>
      </c>
      <c r="N2035" t="s">
        <v>25</v>
      </c>
      <c r="O2035" s="1">
        <v>98.14</v>
      </c>
      <c r="P2035" s="1">
        <v>2279.2800000000002</v>
      </c>
      <c r="Q2035">
        <v>2</v>
      </c>
      <c r="R2035" t="s">
        <v>21</v>
      </c>
      <c r="S2035" t="str">
        <f>IF(ChurnData[[#This Row],[MonthlyCharges]]&lt;=30,"1. Up to 30",IF(ChurnData[[#This Row],[MonthlyCharges]]&lt;=50,"2. 31-50",IF(ChurnData[[#This Row],[MonthlyCharges]]&lt;=70,"3. 51-70",IF(ChurnData[[#This Row],[MonthlyCharges]]&lt;=90,"4. 71-90","5. Over 90"))))</f>
        <v>5. Over 90</v>
      </c>
      <c r="T2035" t="str">
        <f>IF(AND(ChurnData[[#This Row],[Contract]]="Month-to-month",ChurnData[[#This Row],[InternetService]]="Fiber optic",ChurnData[[#This Row],[TenureMonths]]&lt;=11),"High-risk","Other")</f>
        <v>Other</v>
      </c>
      <c r="U2035" t="str">
        <f>IF(ChurnData[[#This Row],[TenureMonths]]&lt;=11,"0-11",IF(ChurnData[[#This Row],[TenureMonths]]&lt;=23,"12-23",IF(ChurnData[[#This Row],[TenureMonths]]&lt;=35,"24-35",IF(ChurnData[[#This Row],[TenureMonths]]&lt;=47,"36-47",IF(ChurnData[[#This Row],[TenureMonths]]&lt;=59,"48-59","60-72")))))</f>
        <v>12-23</v>
      </c>
      <c r="V2035">
        <f>IF(ChurnData[[#This Row],[Churn]]="Yes",1,0)</f>
        <v>0</v>
      </c>
    </row>
    <row r="2036" spans="1:22" x14ac:dyDescent="0.35">
      <c r="A2036" t="s">
        <v>2085</v>
      </c>
      <c r="B2036" t="s">
        <v>19</v>
      </c>
      <c r="C2036">
        <v>1</v>
      </c>
      <c r="D2036" t="s">
        <v>21</v>
      </c>
      <c r="E2036" t="s">
        <v>21</v>
      </c>
      <c r="F2036" t="s">
        <v>45</v>
      </c>
      <c r="G2036" s="2">
        <v>2</v>
      </c>
      <c r="H2036" t="s">
        <v>20</v>
      </c>
      <c r="I2036" t="s">
        <v>23</v>
      </c>
      <c r="J2036" t="s">
        <v>21</v>
      </c>
      <c r="K2036" t="s">
        <v>21</v>
      </c>
      <c r="L2036" t="s">
        <v>33</v>
      </c>
      <c r="M2036" t="s">
        <v>21</v>
      </c>
      <c r="N2036" t="s">
        <v>30</v>
      </c>
      <c r="O2036" s="1">
        <v>77.349999999999994</v>
      </c>
      <c r="P2036" s="1">
        <v>155.38</v>
      </c>
      <c r="Q2036">
        <v>2</v>
      </c>
      <c r="R2036" t="s">
        <v>21</v>
      </c>
      <c r="S2036" t="str">
        <f>IF(ChurnData[[#This Row],[MonthlyCharges]]&lt;=30,"1. Up to 30",IF(ChurnData[[#This Row],[MonthlyCharges]]&lt;=50,"2. 31-50",IF(ChurnData[[#This Row],[MonthlyCharges]]&lt;=70,"3. 51-70",IF(ChurnData[[#This Row],[MonthlyCharges]]&lt;=90,"4. 71-90","5. Over 90"))))</f>
        <v>4. 71-90</v>
      </c>
      <c r="T2036" t="str">
        <f>IF(AND(ChurnData[[#This Row],[Contract]]="Month-to-month",ChurnData[[#This Row],[InternetService]]="Fiber optic",ChurnData[[#This Row],[TenureMonths]]&lt;=11),"High-risk","Other")</f>
        <v>High-risk</v>
      </c>
      <c r="U2036" t="str">
        <f>IF(ChurnData[[#This Row],[TenureMonths]]&lt;=11,"0-11",IF(ChurnData[[#This Row],[TenureMonths]]&lt;=23,"12-23",IF(ChurnData[[#This Row],[TenureMonths]]&lt;=35,"24-35",IF(ChurnData[[#This Row],[TenureMonths]]&lt;=47,"36-47",IF(ChurnData[[#This Row],[TenureMonths]]&lt;=59,"48-59","60-72")))))</f>
        <v>0-11</v>
      </c>
      <c r="V2036">
        <f>IF(ChurnData[[#This Row],[Churn]]="Yes",1,0)</f>
        <v>0</v>
      </c>
    </row>
    <row r="2037" spans="1:22" x14ac:dyDescent="0.35">
      <c r="A2037" t="s">
        <v>2086</v>
      </c>
      <c r="B2037" t="s">
        <v>36</v>
      </c>
      <c r="C2037">
        <v>0</v>
      </c>
      <c r="D2037" t="s">
        <v>20</v>
      </c>
      <c r="E2037" t="s">
        <v>20</v>
      </c>
      <c r="F2037" t="s">
        <v>37</v>
      </c>
      <c r="G2037" s="2">
        <v>20</v>
      </c>
      <c r="H2037" t="s">
        <v>20</v>
      </c>
      <c r="I2037" t="s">
        <v>32</v>
      </c>
      <c r="J2037" t="s">
        <v>20</v>
      </c>
      <c r="K2037" t="s">
        <v>20</v>
      </c>
      <c r="L2037" t="s">
        <v>29</v>
      </c>
      <c r="M2037" t="s">
        <v>20</v>
      </c>
      <c r="N2037" t="s">
        <v>25</v>
      </c>
      <c r="O2037" s="1">
        <v>66.19</v>
      </c>
      <c r="P2037" s="1">
        <v>1331.5</v>
      </c>
      <c r="Q2037">
        <v>0</v>
      </c>
      <c r="R2037" t="s">
        <v>21</v>
      </c>
      <c r="S2037" t="str">
        <f>IF(ChurnData[[#This Row],[MonthlyCharges]]&lt;=30,"1. Up to 30",IF(ChurnData[[#This Row],[MonthlyCharges]]&lt;=50,"2. 31-50",IF(ChurnData[[#This Row],[MonthlyCharges]]&lt;=70,"3. 51-70",IF(ChurnData[[#This Row],[MonthlyCharges]]&lt;=90,"4. 71-90","5. Over 90"))))</f>
        <v>3. 51-70</v>
      </c>
      <c r="T2037" t="str">
        <f>IF(AND(ChurnData[[#This Row],[Contract]]="Month-to-month",ChurnData[[#This Row],[InternetService]]="Fiber optic",ChurnData[[#This Row],[TenureMonths]]&lt;=11),"High-risk","Other")</f>
        <v>Other</v>
      </c>
      <c r="U2037" t="str">
        <f>IF(ChurnData[[#This Row],[TenureMonths]]&lt;=11,"0-11",IF(ChurnData[[#This Row],[TenureMonths]]&lt;=23,"12-23",IF(ChurnData[[#This Row],[TenureMonths]]&lt;=35,"24-35",IF(ChurnData[[#This Row],[TenureMonths]]&lt;=47,"36-47",IF(ChurnData[[#This Row],[TenureMonths]]&lt;=59,"48-59","60-72")))))</f>
        <v>12-23</v>
      </c>
      <c r="V2037">
        <f>IF(ChurnData[[#This Row],[Churn]]="Yes",1,0)</f>
        <v>0</v>
      </c>
    </row>
    <row r="2038" spans="1:22" x14ac:dyDescent="0.35">
      <c r="A2038" t="s">
        <v>2087</v>
      </c>
      <c r="B2038" t="s">
        <v>36</v>
      </c>
      <c r="C2038">
        <v>1</v>
      </c>
      <c r="D2038" t="s">
        <v>20</v>
      </c>
      <c r="E2038" t="s">
        <v>20</v>
      </c>
      <c r="F2038" t="s">
        <v>45</v>
      </c>
      <c r="G2038" s="2">
        <v>6</v>
      </c>
      <c r="H2038" t="s">
        <v>21</v>
      </c>
      <c r="I2038" t="s">
        <v>21</v>
      </c>
      <c r="J2038" t="s">
        <v>28</v>
      </c>
      <c r="K2038" t="s">
        <v>28</v>
      </c>
      <c r="L2038" t="s">
        <v>33</v>
      </c>
      <c r="M2038" t="s">
        <v>21</v>
      </c>
      <c r="N2038" t="s">
        <v>34</v>
      </c>
      <c r="O2038" s="1">
        <v>18</v>
      </c>
      <c r="P2038" s="1">
        <v>107.93</v>
      </c>
      <c r="Q2038">
        <v>1</v>
      </c>
      <c r="R2038" t="s">
        <v>21</v>
      </c>
      <c r="S2038" t="str">
        <f>IF(ChurnData[[#This Row],[MonthlyCharges]]&lt;=30,"1. Up to 30",IF(ChurnData[[#This Row],[MonthlyCharges]]&lt;=50,"2. 31-50",IF(ChurnData[[#This Row],[MonthlyCharges]]&lt;=70,"3. 51-70",IF(ChurnData[[#This Row],[MonthlyCharges]]&lt;=90,"4. 71-90","5. Over 90"))))</f>
        <v>1. Up to 30</v>
      </c>
      <c r="T2038" t="str">
        <f>IF(AND(ChurnData[[#This Row],[Contract]]="Month-to-month",ChurnData[[#This Row],[InternetService]]="Fiber optic",ChurnData[[#This Row],[TenureMonths]]&lt;=11),"High-risk","Other")</f>
        <v>Other</v>
      </c>
      <c r="U2038" t="str">
        <f>IF(ChurnData[[#This Row],[TenureMonths]]&lt;=11,"0-11",IF(ChurnData[[#This Row],[TenureMonths]]&lt;=23,"12-23",IF(ChurnData[[#This Row],[TenureMonths]]&lt;=35,"24-35",IF(ChurnData[[#This Row],[TenureMonths]]&lt;=47,"36-47",IF(ChurnData[[#This Row],[TenureMonths]]&lt;=59,"48-59","60-72")))))</f>
        <v>0-11</v>
      </c>
      <c r="V2038">
        <f>IF(ChurnData[[#This Row],[Churn]]="Yes",1,0)</f>
        <v>0</v>
      </c>
    </row>
    <row r="2039" spans="1:22" x14ac:dyDescent="0.35">
      <c r="A2039" t="s">
        <v>2088</v>
      </c>
      <c r="B2039" t="s">
        <v>19</v>
      </c>
      <c r="C2039">
        <v>0</v>
      </c>
      <c r="D2039" t="s">
        <v>21</v>
      </c>
      <c r="E2039" t="s">
        <v>21</v>
      </c>
      <c r="F2039" t="s">
        <v>58</v>
      </c>
      <c r="G2039" s="2">
        <v>63</v>
      </c>
      <c r="H2039" t="s">
        <v>20</v>
      </c>
      <c r="I2039" t="s">
        <v>32</v>
      </c>
      <c r="J2039" t="s">
        <v>21</v>
      </c>
      <c r="K2039" t="s">
        <v>21</v>
      </c>
      <c r="L2039" t="s">
        <v>24</v>
      </c>
      <c r="M2039" t="s">
        <v>20</v>
      </c>
      <c r="N2039" t="s">
        <v>30</v>
      </c>
      <c r="O2039" s="1">
        <v>53.88</v>
      </c>
      <c r="P2039" s="1">
        <v>3399.25</v>
      </c>
      <c r="Q2039">
        <v>1</v>
      </c>
      <c r="R2039" t="s">
        <v>21</v>
      </c>
      <c r="S2039" t="str">
        <f>IF(ChurnData[[#This Row],[MonthlyCharges]]&lt;=30,"1. Up to 30",IF(ChurnData[[#This Row],[MonthlyCharges]]&lt;=50,"2. 31-50",IF(ChurnData[[#This Row],[MonthlyCharges]]&lt;=70,"3. 51-70",IF(ChurnData[[#This Row],[MonthlyCharges]]&lt;=90,"4. 71-90","5. Over 90"))))</f>
        <v>3. 51-70</v>
      </c>
      <c r="T2039" t="str">
        <f>IF(AND(ChurnData[[#This Row],[Contract]]="Month-to-month",ChurnData[[#This Row],[InternetService]]="Fiber optic",ChurnData[[#This Row],[TenureMonths]]&lt;=11),"High-risk","Other")</f>
        <v>Other</v>
      </c>
      <c r="U2039" t="str">
        <f>IF(ChurnData[[#This Row],[TenureMonths]]&lt;=11,"0-11",IF(ChurnData[[#This Row],[TenureMonths]]&lt;=23,"12-23",IF(ChurnData[[#This Row],[TenureMonths]]&lt;=35,"24-35",IF(ChurnData[[#This Row],[TenureMonths]]&lt;=47,"36-47",IF(ChurnData[[#This Row],[TenureMonths]]&lt;=59,"48-59","60-72")))))</f>
        <v>60-72</v>
      </c>
      <c r="V2039">
        <f>IF(ChurnData[[#This Row],[Churn]]="Yes",1,0)</f>
        <v>0</v>
      </c>
    </row>
    <row r="2040" spans="1:22" x14ac:dyDescent="0.35">
      <c r="A2040" t="s">
        <v>2089</v>
      </c>
      <c r="B2040" t="s">
        <v>19</v>
      </c>
      <c r="C2040">
        <v>0</v>
      </c>
      <c r="D2040" t="s">
        <v>21</v>
      </c>
      <c r="E2040" t="s">
        <v>21</v>
      </c>
      <c r="F2040" t="s">
        <v>49</v>
      </c>
      <c r="G2040" s="2">
        <v>72</v>
      </c>
      <c r="H2040" t="s">
        <v>20</v>
      </c>
      <c r="I2040" t="s">
        <v>23</v>
      </c>
      <c r="J2040" t="s">
        <v>20</v>
      </c>
      <c r="K2040" t="s">
        <v>21</v>
      </c>
      <c r="L2040" t="s">
        <v>29</v>
      </c>
      <c r="M2040" t="s">
        <v>21</v>
      </c>
      <c r="N2040" t="s">
        <v>43</v>
      </c>
      <c r="O2040" s="1">
        <v>111.7</v>
      </c>
      <c r="P2040" s="1">
        <v>8273.15</v>
      </c>
      <c r="Q2040">
        <v>3</v>
      </c>
      <c r="R2040" t="s">
        <v>21</v>
      </c>
      <c r="S2040" t="str">
        <f>IF(ChurnData[[#This Row],[MonthlyCharges]]&lt;=30,"1. Up to 30",IF(ChurnData[[#This Row],[MonthlyCharges]]&lt;=50,"2. 31-50",IF(ChurnData[[#This Row],[MonthlyCharges]]&lt;=70,"3. 51-70",IF(ChurnData[[#This Row],[MonthlyCharges]]&lt;=90,"4. 71-90","5. Over 90"))))</f>
        <v>5. Over 90</v>
      </c>
      <c r="T2040" t="str">
        <f>IF(AND(ChurnData[[#This Row],[Contract]]="Month-to-month",ChurnData[[#This Row],[InternetService]]="Fiber optic",ChurnData[[#This Row],[TenureMonths]]&lt;=11),"High-risk","Other")</f>
        <v>Other</v>
      </c>
      <c r="U2040" t="str">
        <f>IF(ChurnData[[#This Row],[TenureMonths]]&lt;=11,"0-11",IF(ChurnData[[#This Row],[TenureMonths]]&lt;=23,"12-23",IF(ChurnData[[#This Row],[TenureMonths]]&lt;=35,"24-35",IF(ChurnData[[#This Row],[TenureMonths]]&lt;=47,"36-47",IF(ChurnData[[#This Row],[TenureMonths]]&lt;=59,"48-59","60-72")))))</f>
        <v>60-72</v>
      </c>
      <c r="V2040">
        <f>IF(ChurnData[[#This Row],[Churn]]="Yes",1,0)</f>
        <v>0</v>
      </c>
    </row>
    <row r="2041" spans="1:22" x14ac:dyDescent="0.35">
      <c r="A2041" t="s">
        <v>2090</v>
      </c>
      <c r="B2041" t="s">
        <v>19</v>
      </c>
      <c r="C2041">
        <v>0</v>
      </c>
      <c r="D2041" t="s">
        <v>21</v>
      </c>
      <c r="E2041" t="s">
        <v>21</v>
      </c>
      <c r="F2041" t="s">
        <v>22</v>
      </c>
      <c r="G2041" s="2">
        <v>26</v>
      </c>
      <c r="H2041" t="s">
        <v>21</v>
      </c>
      <c r="I2041" t="s">
        <v>23</v>
      </c>
      <c r="J2041" t="s">
        <v>21</v>
      </c>
      <c r="K2041" t="s">
        <v>21</v>
      </c>
      <c r="L2041" t="s">
        <v>33</v>
      </c>
      <c r="M2041" t="s">
        <v>21</v>
      </c>
      <c r="N2041" t="s">
        <v>34</v>
      </c>
      <c r="O2041" s="1">
        <v>70.31</v>
      </c>
      <c r="P2041" s="1">
        <v>1798.18</v>
      </c>
      <c r="Q2041">
        <v>0</v>
      </c>
      <c r="R2041" t="s">
        <v>20</v>
      </c>
      <c r="S2041" t="str">
        <f>IF(ChurnData[[#This Row],[MonthlyCharges]]&lt;=30,"1. Up to 30",IF(ChurnData[[#This Row],[MonthlyCharges]]&lt;=50,"2. 31-50",IF(ChurnData[[#This Row],[MonthlyCharges]]&lt;=70,"3. 51-70",IF(ChurnData[[#This Row],[MonthlyCharges]]&lt;=90,"4. 71-90","5. Over 90"))))</f>
        <v>4. 71-90</v>
      </c>
      <c r="T2041" t="str">
        <f>IF(AND(ChurnData[[#This Row],[Contract]]="Month-to-month",ChurnData[[#This Row],[InternetService]]="Fiber optic",ChurnData[[#This Row],[TenureMonths]]&lt;=11),"High-risk","Other")</f>
        <v>Other</v>
      </c>
      <c r="U2041" t="str">
        <f>IF(ChurnData[[#This Row],[TenureMonths]]&lt;=11,"0-11",IF(ChurnData[[#This Row],[TenureMonths]]&lt;=23,"12-23",IF(ChurnData[[#This Row],[TenureMonths]]&lt;=35,"24-35",IF(ChurnData[[#This Row],[TenureMonths]]&lt;=47,"36-47",IF(ChurnData[[#This Row],[TenureMonths]]&lt;=59,"48-59","60-72")))))</f>
        <v>24-35</v>
      </c>
      <c r="V2041">
        <f>IF(ChurnData[[#This Row],[Churn]]="Yes",1,0)</f>
        <v>1</v>
      </c>
    </row>
    <row r="2042" spans="1:22" x14ac:dyDescent="0.35">
      <c r="A2042" t="s">
        <v>2091</v>
      </c>
      <c r="B2042" t="s">
        <v>19</v>
      </c>
      <c r="C2042">
        <v>0</v>
      </c>
      <c r="D2042" t="s">
        <v>21</v>
      </c>
      <c r="E2042" t="s">
        <v>21</v>
      </c>
      <c r="F2042" t="s">
        <v>41</v>
      </c>
      <c r="G2042" s="2">
        <v>42</v>
      </c>
      <c r="H2042" t="s">
        <v>21</v>
      </c>
      <c r="I2042" t="s">
        <v>23</v>
      </c>
      <c r="J2042" t="s">
        <v>20</v>
      </c>
      <c r="K2042" t="s">
        <v>21</v>
      </c>
      <c r="L2042" t="s">
        <v>29</v>
      </c>
      <c r="M2042" t="s">
        <v>20</v>
      </c>
      <c r="N2042" t="s">
        <v>43</v>
      </c>
      <c r="O2042" s="1">
        <v>81.069999999999993</v>
      </c>
      <c r="P2042" s="1">
        <v>3346.03</v>
      </c>
      <c r="Q2042">
        <v>2</v>
      </c>
      <c r="R2042" t="s">
        <v>20</v>
      </c>
      <c r="S2042" t="str">
        <f>IF(ChurnData[[#This Row],[MonthlyCharges]]&lt;=30,"1. Up to 30",IF(ChurnData[[#This Row],[MonthlyCharges]]&lt;=50,"2. 31-50",IF(ChurnData[[#This Row],[MonthlyCharges]]&lt;=70,"3. 51-70",IF(ChurnData[[#This Row],[MonthlyCharges]]&lt;=90,"4. 71-90","5. Over 90"))))</f>
        <v>4. 71-90</v>
      </c>
      <c r="T2042" t="str">
        <f>IF(AND(ChurnData[[#This Row],[Contract]]="Month-to-month",ChurnData[[#This Row],[InternetService]]="Fiber optic",ChurnData[[#This Row],[TenureMonths]]&lt;=11),"High-risk","Other")</f>
        <v>Other</v>
      </c>
      <c r="U2042" t="str">
        <f>IF(ChurnData[[#This Row],[TenureMonths]]&lt;=11,"0-11",IF(ChurnData[[#This Row],[TenureMonths]]&lt;=23,"12-23",IF(ChurnData[[#This Row],[TenureMonths]]&lt;=35,"24-35",IF(ChurnData[[#This Row],[TenureMonths]]&lt;=47,"36-47",IF(ChurnData[[#This Row],[TenureMonths]]&lt;=59,"48-59","60-72")))))</f>
        <v>36-47</v>
      </c>
      <c r="V2042">
        <f>IF(ChurnData[[#This Row],[Churn]]="Yes",1,0)</f>
        <v>1</v>
      </c>
    </row>
    <row r="2043" spans="1:22" x14ac:dyDescent="0.35">
      <c r="A2043" t="s">
        <v>2092</v>
      </c>
      <c r="B2043" t="s">
        <v>36</v>
      </c>
      <c r="C2043">
        <v>0</v>
      </c>
      <c r="D2043" t="s">
        <v>20</v>
      </c>
      <c r="E2043" t="s">
        <v>21</v>
      </c>
      <c r="F2043" t="s">
        <v>75</v>
      </c>
      <c r="G2043" s="2">
        <v>9</v>
      </c>
      <c r="H2043" t="s">
        <v>20</v>
      </c>
      <c r="I2043" t="s">
        <v>23</v>
      </c>
      <c r="J2043" t="s">
        <v>20</v>
      </c>
      <c r="K2043" t="s">
        <v>20</v>
      </c>
      <c r="L2043" t="s">
        <v>33</v>
      </c>
      <c r="M2043" t="s">
        <v>20</v>
      </c>
      <c r="N2043" t="s">
        <v>25</v>
      </c>
      <c r="O2043" s="1">
        <v>82.31</v>
      </c>
      <c r="P2043" s="1">
        <v>721.17</v>
      </c>
      <c r="Q2043">
        <v>2</v>
      </c>
      <c r="R2043" t="s">
        <v>21</v>
      </c>
      <c r="S2043" t="str">
        <f>IF(ChurnData[[#This Row],[MonthlyCharges]]&lt;=30,"1. Up to 30",IF(ChurnData[[#This Row],[MonthlyCharges]]&lt;=50,"2. 31-50",IF(ChurnData[[#This Row],[MonthlyCharges]]&lt;=70,"3. 51-70",IF(ChurnData[[#This Row],[MonthlyCharges]]&lt;=90,"4. 71-90","5. Over 90"))))</f>
        <v>4. 71-90</v>
      </c>
      <c r="T2043" t="str">
        <f>IF(AND(ChurnData[[#This Row],[Contract]]="Month-to-month",ChurnData[[#This Row],[InternetService]]="Fiber optic",ChurnData[[#This Row],[TenureMonths]]&lt;=11),"High-risk","Other")</f>
        <v>High-risk</v>
      </c>
      <c r="U2043" t="str">
        <f>IF(ChurnData[[#This Row],[TenureMonths]]&lt;=11,"0-11",IF(ChurnData[[#This Row],[TenureMonths]]&lt;=23,"12-23",IF(ChurnData[[#This Row],[TenureMonths]]&lt;=35,"24-35",IF(ChurnData[[#This Row],[TenureMonths]]&lt;=47,"36-47",IF(ChurnData[[#This Row],[TenureMonths]]&lt;=59,"48-59","60-72")))))</f>
        <v>0-11</v>
      </c>
      <c r="V2043">
        <f>IF(ChurnData[[#This Row],[Churn]]="Yes",1,0)</f>
        <v>0</v>
      </c>
    </row>
    <row r="2044" spans="1:22" x14ac:dyDescent="0.35">
      <c r="A2044" t="s">
        <v>2093</v>
      </c>
      <c r="B2044" t="s">
        <v>19</v>
      </c>
      <c r="C2044">
        <v>0</v>
      </c>
      <c r="D2044" t="s">
        <v>21</v>
      </c>
      <c r="E2044" t="s">
        <v>21</v>
      </c>
      <c r="F2044" t="s">
        <v>65</v>
      </c>
      <c r="G2044" s="2">
        <v>18</v>
      </c>
      <c r="H2044" t="s">
        <v>20</v>
      </c>
      <c r="I2044" t="s">
        <v>21</v>
      </c>
      <c r="J2044" t="s">
        <v>28</v>
      </c>
      <c r="K2044" t="s">
        <v>28</v>
      </c>
      <c r="L2044" t="s">
        <v>33</v>
      </c>
      <c r="M2044" t="s">
        <v>20</v>
      </c>
      <c r="N2044" t="s">
        <v>34</v>
      </c>
      <c r="O2044" s="1">
        <v>27.6</v>
      </c>
      <c r="P2044" s="1">
        <v>506.59</v>
      </c>
      <c r="Q2044">
        <v>1</v>
      </c>
      <c r="R2044" t="s">
        <v>20</v>
      </c>
      <c r="S2044" t="str">
        <f>IF(ChurnData[[#This Row],[MonthlyCharges]]&lt;=30,"1. Up to 30",IF(ChurnData[[#This Row],[MonthlyCharges]]&lt;=50,"2. 31-50",IF(ChurnData[[#This Row],[MonthlyCharges]]&lt;=70,"3. 51-70",IF(ChurnData[[#This Row],[MonthlyCharges]]&lt;=90,"4. 71-90","5. Over 90"))))</f>
        <v>1. Up to 30</v>
      </c>
      <c r="T2044" t="str">
        <f>IF(AND(ChurnData[[#This Row],[Contract]]="Month-to-month",ChurnData[[#This Row],[InternetService]]="Fiber optic",ChurnData[[#This Row],[TenureMonths]]&lt;=11),"High-risk","Other")</f>
        <v>Other</v>
      </c>
      <c r="U2044" t="str">
        <f>IF(ChurnData[[#This Row],[TenureMonths]]&lt;=11,"0-11",IF(ChurnData[[#This Row],[TenureMonths]]&lt;=23,"12-23",IF(ChurnData[[#This Row],[TenureMonths]]&lt;=35,"24-35",IF(ChurnData[[#This Row],[TenureMonths]]&lt;=47,"36-47",IF(ChurnData[[#This Row],[TenureMonths]]&lt;=59,"48-59","60-72")))))</f>
        <v>12-23</v>
      </c>
      <c r="V2044">
        <f>IF(ChurnData[[#This Row],[Churn]]="Yes",1,0)</f>
        <v>1</v>
      </c>
    </row>
    <row r="2045" spans="1:22" x14ac:dyDescent="0.35">
      <c r="A2045" t="s">
        <v>2094</v>
      </c>
      <c r="B2045" t="s">
        <v>36</v>
      </c>
      <c r="C2045">
        <v>0</v>
      </c>
      <c r="D2045" t="s">
        <v>20</v>
      </c>
      <c r="E2045" t="s">
        <v>21</v>
      </c>
      <c r="F2045" t="s">
        <v>47</v>
      </c>
      <c r="G2045" s="2">
        <v>43</v>
      </c>
      <c r="H2045" t="s">
        <v>20</v>
      </c>
      <c r="I2045" t="s">
        <v>21</v>
      </c>
      <c r="J2045" t="s">
        <v>28</v>
      </c>
      <c r="K2045" t="s">
        <v>28</v>
      </c>
      <c r="L2045" t="s">
        <v>24</v>
      </c>
      <c r="M2045" t="s">
        <v>20</v>
      </c>
      <c r="N2045" t="s">
        <v>43</v>
      </c>
      <c r="O2045" s="1">
        <v>25.55</v>
      </c>
      <c r="P2045" s="1">
        <v>1122.76</v>
      </c>
      <c r="Q2045">
        <v>0</v>
      </c>
      <c r="R2045" t="s">
        <v>21</v>
      </c>
      <c r="S2045" t="str">
        <f>IF(ChurnData[[#This Row],[MonthlyCharges]]&lt;=30,"1. Up to 30",IF(ChurnData[[#This Row],[MonthlyCharges]]&lt;=50,"2. 31-50",IF(ChurnData[[#This Row],[MonthlyCharges]]&lt;=70,"3. 51-70",IF(ChurnData[[#This Row],[MonthlyCharges]]&lt;=90,"4. 71-90","5. Over 90"))))</f>
        <v>1. Up to 30</v>
      </c>
      <c r="T2045" t="str">
        <f>IF(AND(ChurnData[[#This Row],[Contract]]="Month-to-month",ChurnData[[#This Row],[InternetService]]="Fiber optic",ChurnData[[#This Row],[TenureMonths]]&lt;=11),"High-risk","Other")</f>
        <v>Other</v>
      </c>
      <c r="U2045" t="str">
        <f>IF(ChurnData[[#This Row],[TenureMonths]]&lt;=11,"0-11",IF(ChurnData[[#This Row],[TenureMonths]]&lt;=23,"12-23",IF(ChurnData[[#This Row],[TenureMonths]]&lt;=35,"24-35",IF(ChurnData[[#This Row],[TenureMonths]]&lt;=47,"36-47",IF(ChurnData[[#This Row],[TenureMonths]]&lt;=59,"48-59","60-72")))))</f>
        <v>36-47</v>
      </c>
      <c r="V2045">
        <f>IF(ChurnData[[#This Row],[Churn]]="Yes",1,0)</f>
        <v>0</v>
      </c>
    </row>
    <row r="2046" spans="1:22" x14ac:dyDescent="0.35">
      <c r="A2046" t="s">
        <v>2095</v>
      </c>
      <c r="B2046" t="s">
        <v>36</v>
      </c>
      <c r="C2046">
        <v>0</v>
      </c>
      <c r="D2046" t="s">
        <v>21</v>
      </c>
      <c r="E2046" t="s">
        <v>21</v>
      </c>
      <c r="F2046" t="s">
        <v>27</v>
      </c>
      <c r="G2046" s="2">
        <v>25</v>
      </c>
      <c r="H2046" t="s">
        <v>20</v>
      </c>
      <c r="I2046" t="s">
        <v>23</v>
      </c>
      <c r="J2046" t="s">
        <v>21</v>
      </c>
      <c r="K2046" t="s">
        <v>21</v>
      </c>
      <c r="L2046" t="s">
        <v>24</v>
      </c>
      <c r="M2046" t="s">
        <v>21</v>
      </c>
      <c r="N2046" t="s">
        <v>43</v>
      </c>
      <c r="O2046" s="1">
        <v>84.76</v>
      </c>
      <c r="P2046" s="1">
        <v>2170.5700000000002</v>
      </c>
      <c r="Q2046">
        <v>1</v>
      </c>
      <c r="R2046" t="s">
        <v>21</v>
      </c>
      <c r="S2046" t="str">
        <f>IF(ChurnData[[#This Row],[MonthlyCharges]]&lt;=30,"1. Up to 30",IF(ChurnData[[#This Row],[MonthlyCharges]]&lt;=50,"2. 31-50",IF(ChurnData[[#This Row],[MonthlyCharges]]&lt;=70,"3. 51-70",IF(ChurnData[[#This Row],[MonthlyCharges]]&lt;=90,"4. 71-90","5. Over 90"))))</f>
        <v>4. 71-90</v>
      </c>
      <c r="T2046" t="str">
        <f>IF(AND(ChurnData[[#This Row],[Contract]]="Month-to-month",ChurnData[[#This Row],[InternetService]]="Fiber optic",ChurnData[[#This Row],[TenureMonths]]&lt;=11),"High-risk","Other")</f>
        <v>Other</v>
      </c>
      <c r="U2046" t="str">
        <f>IF(ChurnData[[#This Row],[TenureMonths]]&lt;=11,"0-11",IF(ChurnData[[#This Row],[TenureMonths]]&lt;=23,"12-23",IF(ChurnData[[#This Row],[TenureMonths]]&lt;=35,"24-35",IF(ChurnData[[#This Row],[TenureMonths]]&lt;=47,"36-47",IF(ChurnData[[#This Row],[TenureMonths]]&lt;=59,"48-59","60-72")))))</f>
        <v>24-35</v>
      </c>
      <c r="V2046">
        <f>IF(ChurnData[[#This Row],[Churn]]="Yes",1,0)</f>
        <v>0</v>
      </c>
    </row>
    <row r="2047" spans="1:22" x14ac:dyDescent="0.35">
      <c r="A2047" t="s">
        <v>2096</v>
      </c>
      <c r="B2047" t="s">
        <v>19</v>
      </c>
      <c r="C2047">
        <v>0</v>
      </c>
      <c r="D2047" t="s">
        <v>20</v>
      </c>
      <c r="E2047" t="s">
        <v>21</v>
      </c>
      <c r="F2047" t="s">
        <v>75</v>
      </c>
      <c r="G2047" s="2">
        <v>3</v>
      </c>
      <c r="H2047" t="s">
        <v>20</v>
      </c>
      <c r="I2047" t="s">
        <v>32</v>
      </c>
      <c r="J2047" t="s">
        <v>20</v>
      </c>
      <c r="K2047" t="s">
        <v>21</v>
      </c>
      <c r="L2047" t="s">
        <v>33</v>
      </c>
      <c r="M2047" t="s">
        <v>21</v>
      </c>
      <c r="N2047" t="s">
        <v>30</v>
      </c>
      <c r="O2047" s="1">
        <v>61.19</v>
      </c>
      <c r="P2047" s="1">
        <v>188.59</v>
      </c>
      <c r="Q2047">
        <v>3</v>
      </c>
      <c r="R2047" t="s">
        <v>21</v>
      </c>
      <c r="S2047" t="str">
        <f>IF(ChurnData[[#This Row],[MonthlyCharges]]&lt;=30,"1. Up to 30",IF(ChurnData[[#This Row],[MonthlyCharges]]&lt;=50,"2. 31-50",IF(ChurnData[[#This Row],[MonthlyCharges]]&lt;=70,"3. 51-70",IF(ChurnData[[#This Row],[MonthlyCharges]]&lt;=90,"4. 71-90","5. Over 90"))))</f>
        <v>3. 51-70</v>
      </c>
      <c r="T2047" t="str">
        <f>IF(AND(ChurnData[[#This Row],[Contract]]="Month-to-month",ChurnData[[#This Row],[InternetService]]="Fiber optic",ChurnData[[#This Row],[TenureMonths]]&lt;=11),"High-risk","Other")</f>
        <v>Other</v>
      </c>
      <c r="U2047" t="str">
        <f>IF(ChurnData[[#This Row],[TenureMonths]]&lt;=11,"0-11",IF(ChurnData[[#This Row],[TenureMonths]]&lt;=23,"12-23",IF(ChurnData[[#This Row],[TenureMonths]]&lt;=35,"24-35",IF(ChurnData[[#This Row],[TenureMonths]]&lt;=47,"36-47",IF(ChurnData[[#This Row],[TenureMonths]]&lt;=59,"48-59","60-72")))))</f>
        <v>0-11</v>
      </c>
      <c r="V2047">
        <f>IF(ChurnData[[#This Row],[Churn]]="Yes",1,0)</f>
        <v>0</v>
      </c>
    </row>
    <row r="2048" spans="1:22" x14ac:dyDescent="0.35">
      <c r="A2048" t="s">
        <v>2097</v>
      </c>
      <c r="B2048" t="s">
        <v>19</v>
      </c>
      <c r="C2048">
        <v>0</v>
      </c>
      <c r="D2048" t="s">
        <v>21</v>
      </c>
      <c r="E2048" t="s">
        <v>21</v>
      </c>
      <c r="F2048" t="s">
        <v>22</v>
      </c>
      <c r="G2048" s="2">
        <v>42</v>
      </c>
      <c r="H2048" t="s">
        <v>20</v>
      </c>
      <c r="I2048" t="s">
        <v>32</v>
      </c>
      <c r="J2048" t="s">
        <v>21</v>
      </c>
      <c r="K2048" t="s">
        <v>20</v>
      </c>
      <c r="L2048" t="s">
        <v>33</v>
      </c>
      <c r="M2048" t="s">
        <v>20</v>
      </c>
      <c r="N2048" t="s">
        <v>30</v>
      </c>
      <c r="O2048" s="1">
        <v>55.79</v>
      </c>
      <c r="P2048" s="1">
        <v>2318.85</v>
      </c>
      <c r="Q2048">
        <v>2</v>
      </c>
      <c r="R2048" t="s">
        <v>20</v>
      </c>
      <c r="S2048" t="str">
        <f>IF(ChurnData[[#This Row],[MonthlyCharges]]&lt;=30,"1. Up to 30",IF(ChurnData[[#This Row],[MonthlyCharges]]&lt;=50,"2. 31-50",IF(ChurnData[[#This Row],[MonthlyCharges]]&lt;=70,"3. 51-70",IF(ChurnData[[#This Row],[MonthlyCharges]]&lt;=90,"4. 71-90","5. Over 90"))))</f>
        <v>3. 51-70</v>
      </c>
      <c r="T2048" t="str">
        <f>IF(AND(ChurnData[[#This Row],[Contract]]="Month-to-month",ChurnData[[#This Row],[InternetService]]="Fiber optic",ChurnData[[#This Row],[TenureMonths]]&lt;=11),"High-risk","Other")</f>
        <v>Other</v>
      </c>
      <c r="U2048" t="str">
        <f>IF(ChurnData[[#This Row],[TenureMonths]]&lt;=11,"0-11",IF(ChurnData[[#This Row],[TenureMonths]]&lt;=23,"12-23",IF(ChurnData[[#This Row],[TenureMonths]]&lt;=35,"24-35",IF(ChurnData[[#This Row],[TenureMonths]]&lt;=47,"36-47",IF(ChurnData[[#This Row],[TenureMonths]]&lt;=59,"48-59","60-72")))))</f>
        <v>36-47</v>
      </c>
      <c r="V2048">
        <f>IF(ChurnData[[#This Row],[Churn]]="Yes",1,0)</f>
        <v>1</v>
      </c>
    </row>
    <row r="2049" spans="1:22" x14ac:dyDescent="0.35">
      <c r="A2049" t="s">
        <v>2098</v>
      </c>
      <c r="B2049" t="s">
        <v>36</v>
      </c>
      <c r="C2049">
        <v>1</v>
      </c>
      <c r="D2049" t="s">
        <v>20</v>
      </c>
      <c r="E2049" t="s">
        <v>20</v>
      </c>
      <c r="F2049" t="s">
        <v>75</v>
      </c>
      <c r="G2049" s="2">
        <v>48</v>
      </c>
      <c r="H2049" t="s">
        <v>20</v>
      </c>
      <c r="I2049" t="s">
        <v>21</v>
      </c>
      <c r="J2049" t="s">
        <v>28</v>
      </c>
      <c r="K2049" t="s">
        <v>28</v>
      </c>
      <c r="L2049" t="s">
        <v>29</v>
      </c>
      <c r="M2049" t="s">
        <v>20</v>
      </c>
      <c r="N2049" t="s">
        <v>25</v>
      </c>
      <c r="O2049" s="1">
        <v>27.32</v>
      </c>
      <c r="P2049" s="1">
        <v>1334.67</v>
      </c>
      <c r="Q2049">
        <v>0</v>
      </c>
      <c r="R2049" t="s">
        <v>21</v>
      </c>
      <c r="S2049" t="str">
        <f>IF(ChurnData[[#This Row],[MonthlyCharges]]&lt;=30,"1. Up to 30",IF(ChurnData[[#This Row],[MonthlyCharges]]&lt;=50,"2. 31-50",IF(ChurnData[[#This Row],[MonthlyCharges]]&lt;=70,"3. 51-70",IF(ChurnData[[#This Row],[MonthlyCharges]]&lt;=90,"4. 71-90","5. Over 90"))))</f>
        <v>1. Up to 30</v>
      </c>
      <c r="T2049" t="str">
        <f>IF(AND(ChurnData[[#This Row],[Contract]]="Month-to-month",ChurnData[[#This Row],[InternetService]]="Fiber optic",ChurnData[[#This Row],[TenureMonths]]&lt;=11),"High-risk","Other")</f>
        <v>Other</v>
      </c>
      <c r="U2049" t="str">
        <f>IF(ChurnData[[#This Row],[TenureMonths]]&lt;=11,"0-11",IF(ChurnData[[#This Row],[TenureMonths]]&lt;=23,"12-23",IF(ChurnData[[#This Row],[TenureMonths]]&lt;=35,"24-35",IF(ChurnData[[#This Row],[TenureMonths]]&lt;=47,"36-47",IF(ChurnData[[#This Row],[TenureMonths]]&lt;=59,"48-59","60-72")))))</f>
        <v>48-59</v>
      </c>
      <c r="V2049">
        <f>IF(ChurnData[[#This Row],[Churn]]="Yes",1,0)</f>
        <v>0</v>
      </c>
    </row>
    <row r="2050" spans="1:22" x14ac:dyDescent="0.35">
      <c r="A2050" t="s">
        <v>2099</v>
      </c>
      <c r="B2050" t="s">
        <v>36</v>
      </c>
      <c r="C2050">
        <v>0</v>
      </c>
      <c r="D2050" t="s">
        <v>20</v>
      </c>
      <c r="E2050" t="s">
        <v>21</v>
      </c>
      <c r="F2050" t="s">
        <v>22</v>
      </c>
      <c r="G2050" s="2">
        <v>18</v>
      </c>
      <c r="H2050" t="s">
        <v>21</v>
      </c>
      <c r="I2050" t="s">
        <v>23</v>
      </c>
      <c r="J2050" t="s">
        <v>20</v>
      </c>
      <c r="K2050" t="s">
        <v>20</v>
      </c>
      <c r="L2050" t="s">
        <v>29</v>
      </c>
      <c r="M2050" t="s">
        <v>21</v>
      </c>
      <c r="N2050" t="s">
        <v>25</v>
      </c>
      <c r="O2050" s="1">
        <v>90.2</v>
      </c>
      <c r="P2050" s="1">
        <v>1655.61</v>
      </c>
      <c r="Q2050">
        <v>3</v>
      </c>
      <c r="R2050" t="s">
        <v>21</v>
      </c>
      <c r="S2050" t="str">
        <f>IF(ChurnData[[#This Row],[MonthlyCharges]]&lt;=30,"1. Up to 30",IF(ChurnData[[#This Row],[MonthlyCharges]]&lt;=50,"2. 31-50",IF(ChurnData[[#This Row],[MonthlyCharges]]&lt;=70,"3. 51-70",IF(ChurnData[[#This Row],[MonthlyCharges]]&lt;=90,"4. 71-90","5. Over 90"))))</f>
        <v>5. Over 90</v>
      </c>
      <c r="T2050" t="str">
        <f>IF(AND(ChurnData[[#This Row],[Contract]]="Month-to-month",ChurnData[[#This Row],[InternetService]]="Fiber optic",ChurnData[[#This Row],[TenureMonths]]&lt;=11),"High-risk","Other")</f>
        <v>Other</v>
      </c>
      <c r="U2050" t="str">
        <f>IF(ChurnData[[#This Row],[TenureMonths]]&lt;=11,"0-11",IF(ChurnData[[#This Row],[TenureMonths]]&lt;=23,"12-23",IF(ChurnData[[#This Row],[TenureMonths]]&lt;=35,"24-35",IF(ChurnData[[#This Row],[TenureMonths]]&lt;=47,"36-47",IF(ChurnData[[#This Row],[TenureMonths]]&lt;=59,"48-59","60-72")))))</f>
        <v>12-23</v>
      </c>
      <c r="V2050">
        <f>IF(ChurnData[[#This Row],[Churn]]="Yes",1,0)</f>
        <v>0</v>
      </c>
    </row>
    <row r="2051" spans="1:22" x14ac:dyDescent="0.35">
      <c r="A2051" t="s">
        <v>2100</v>
      </c>
      <c r="B2051" t="s">
        <v>19</v>
      </c>
      <c r="C2051">
        <v>0</v>
      </c>
      <c r="D2051" t="s">
        <v>20</v>
      </c>
      <c r="E2051" t="s">
        <v>20</v>
      </c>
      <c r="F2051" t="s">
        <v>65</v>
      </c>
      <c r="G2051" s="2">
        <v>9</v>
      </c>
      <c r="H2051" t="s">
        <v>20</v>
      </c>
      <c r="I2051" t="s">
        <v>23</v>
      </c>
      <c r="J2051" t="s">
        <v>21</v>
      </c>
      <c r="K2051" t="s">
        <v>20</v>
      </c>
      <c r="L2051" t="s">
        <v>33</v>
      </c>
      <c r="M2051" t="s">
        <v>20</v>
      </c>
      <c r="N2051" t="s">
        <v>43</v>
      </c>
      <c r="O2051" s="1">
        <v>88.39</v>
      </c>
      <c r="P2051" s="1">
        <v>773.35</v>
      </c>
      <c r="Q2051">
        <v>3</v>
      </c>
      <c r="R2051" t="s">
        <v>20</v>
      </c>
      <c r="S2051" t="str">
        <f>IF(ChurnData[[#This Row],[MonthlyCharges]]&lt;=30,"1. Up to 30",IF(ChurnData[[#This Row],[MonthlyCharges]]&lt;=50,"2. 31-50",IF(ChurnData[[#This Row],[MonthlyCharges]]&lt;=70,"3. 51-70",IF(ChurnData[[#This Row],[MonthlyCharges]]&lt;=90,"4. 71-90","5. Over 90"))))</f>
        <v>4. 71-90</v>
      </c>
      <c r="T2051" t="str">
        <f>IF(AND(ChurnData[[#This Row],[Contract]]="Month-to-month",ChurnData[[#This Row],[InternetService]]="Fiber optic",ChurnData[[#This Row],[TenureMonths]]&lt;=11),"High-risk","Other")</f>
        <v>High-risk</v>
      </c>
      <c r="U2051" t="str">
        <f>IF(ChurnData[[#This Row],[TenureMonths]]&lt;=11,"0-11",IF(ChurnData[[#This Row],[TenureMonths]]&lt;=23,"12-23",IF(ChurnData[[#This Row],[TenureMonths]]&lt;=35,"24-35",IF(ChurnData[[#This Row],[TenureMonths]]&lt;=47,"36-47",IF(ChurnData[[#This Row],[TenureMonths]]&lt;=59,"48-59","60-72")))))</f>
        <v>0-11</v>
      </c>
      <c r="V2051">
        <f>IF(ChurnData[[#This Row],[Churn]]="Yes",1,0)</f>
        <v>1</v>
      </c>
    </row>
    <row r="2052" spans="1:22" x14ac:dyDescent="0.35">
      <c r="A2052" t="s">
        <v>2101</v>
      </c>
      <c r="B2052" t="s">
        <v>19</v>
      </c>
      <c r="C2052">
        <v>0</v>
      </c>
      <c r="D2052" t="s">
        <v>21</v>
      </c>
      <c r="E2052" t="s">
        <v>21</v>
      </c>
      <c r="F2052" t="s">
        <v>39</v>
      </c>
      <c r="G2052" s="2">
        <v>42</v>
      </c>
      <c r="H2052" t="s">
        <v>20</v>
      </c>
      <c r="I2052" t="s">
        <v>21</v>
      </c>
      <c r="J2052" t="s">
        <v>28</v>
      </c>
      <c r="K2052" t="s">
        <v>28</v>
      </c>
      <c r="L2052" t="s">
        <v>24</v>
      </c>
      <c r="M2052" t="s">
        <v>21</v>
      </c>
      <c r="N2052" t="s">
        <v>25</v>
      </c>
      <c r="O2052" s="1">
        <v>26.77</v>
      </c>
      <c r="P2052" s="1">
        <v>1157.1099999999999</v>
      </c>
      <c r="Q2052">
        <v>0</v>
      </c>
      <c r="R2052" t="s">
        <v>21</v>
      </c>
      <c r="S2052" t="str">
        <f>IF(ChurnData[[#This Row],[MonthlyCharges]]&lt;=30,"1. Up to 30",IF(ChurnData[[#This Row],[MonthlyCharges]]&lt;=50,"2. 31-50",IF(ChurnData[[#This Row],[MonthlyCharges]]&lt;=70,"3. 51-70",IF(ChurnData[[#This Row],[MonthlyCharges]]&lt;=90,"4. 71-90","5. Over 90"))))</f>
        <v>1. Up to 30</v>
      </c>
      <c r="T2052" t="str">
        <f>IF(AND(ChurnData[[#This Row],[Contract]]="Month-to-month",ChurnData[[#This Row],[InternetService]]="Fiber optic",ChurnData[[#This Row],[TenureMonths]]&lt;=11),"High-risk","Other")</f>
        <v>Other</v>
      </c>
      <c r="U2052" t="str">
        <f>IF(ChurnData[[#This Row],[TenureMonths]]&lt;=11,"0-11",IF(ChurnData[[#This Row],[TenureMonths]]&lt;=23,"12-23",IF(ChurnData[[#This Row],[TenureMonths]]&lt;=35,"24-35",IF(ChurnData[[#This Row],[TenureMonths]]&lt;=47,"36-47",IF(ChurnData[[#This Row],[TenureMonths]]&lt;=59,"48-59","60-72")))))</f>
        <v>36-47</v>
      </c>
      <c r="V2052">
        <f>IF(ChurnData[[#This Row],[Churn]]="Yes",1,0)</f>
        <v>0</v>
      </c>
    </row>
    <row r="2053" spans="1:22" x14ac:dyDescent="0.35">
      <c r="A2053" t="s">
        <v>2102</v>
      </c>
      <c r="B2053" t="s">
        <v>36</v>
      </c>
      <c r="C2053">
        <v>0</v>
      </c>
      <c r="D2053" t="s">
        <v>20</v>
      </c>
      <c r="E2053" t="s">
        <v>21</v>
      </c>
      <c r="F2053" t="s">
        <v>49</v>
      </c>
      <c r="G2053" s="2">
        <v>15</v>
      </c>
      <c r="H2053" t="s">
        <v>21</v>
      </c>
      <c r="I2053" t="s">
        <v>21</v>
      </c>
      <c r="J2053" t="s">
        <v>28</v>
      </c>
      <c r="K2053" t="s">
        <v>28</v>
      </c>
      <c r="L2053" t="s">
        <v>33</v>
      </c>
      <c r="M2053" t="s">
        <v>20</v>
      </c>
      <c r="N2053" t="s">
        <v>34</v>
      </c>
      <c r="O2053" s="1">
        <v>23.91</v>
      </c>
      <c r="P2053" s="1">
        <v>354.54</v>
      </c>
      <c r="Q2053">
        <v>3</v>
      </c>
      <c r="R2053" t="s">
        <v>20</v>
      </c>
      <c r="S2053" t="str">
        <f>IF(ChurnData[[#This Row],[MonthlyCharges]]&lt;=30,"1. Up to 30",IF(ChurnData[[#This Row],[MonthlyCharges]]&lt;=50,"2. 31-50",IF(ChurnData[[#This Row],[MonthlyCharges]]&lt;=70,"3. 51-70",IF(ChurnData[[#This Row],[MonthlyCharges]]&lt;=90,"4. 71-90","5. Over 90"))))</f>
        <v>1. Up to 30</v>
      </c>
      <c r="T2053" t="str">
        <f>IF(AND(ChurnData[[#This Row],[Contract]]="Month-to-month",ChurnData[[#This Row],[InternetService]]="Fiber optic",ChurnData[[#This Row],[TenureMonths]]&lt;=11),"High-risk","Other")</f>
        <v>Other</v>
      </c>
      <c r="U2053" t="str">
        <f>IF(ChurnData[[#This Row],[TenureMonths]]&lt;=11,"0-11",IF(ChurnData[[#This Row],[TenureMonths]]&lt;=23,"12-23",IF(ChurnData[[#This Row],[TenureMonths]]&lt;=35,"24-35",IF(ChurnData[[#This Row],[TenureMonths]]&lt;=47,"36-47",IF(ChurnData[[#This Row],[TenureMonths]]&lt;=59,"48-59","60-72")))))</f>
        <v>12-23</v>
      </c>
      <c r="V2053">
        <f>IF(ChurnData[[#This Row],[Churn]]="Yes",1,0)</f>
        <v>1</v>
      </c>
    </row>
    <row r="2054" spans="1:22" x14ac:dyDescent="0.35">
      <c r="A2054" t="s">
        <v>2103</v>
      </c>
      <c r="B2054" t="s">
        <v>19</v>
      </c>
      <c r="C2054">
        <v>0</v>
      </c>
      <c r="D2054" t="s">
        <v>20</v>
      </c>
      <c r="E2054" t="s">
        <v>21</v>
      </c>
      <c r="F2054" t="s">
        <v>39</v>
      </c>
      <c r="G2054" s="2">
        <v>35</v>
      </c>
      <c r="H2054" t="s">
        <v>20</v>
      </c>
      <c r="I2054" t="s">
        <v>23</v>
      </c>
      <c r="J2054" t="s">
        <v>20</v>
      </c>
      <c r="K2054" t="s">
        <v>21</v>
      </c>
      <c r="L2054" t="s">
        <v>29</v>
      </c>
      <c r="M2054" t="s">
        <v>21</v>
      </c>
      <c r="N2054" t="s">
        <v>43</v>
      </c>
      <c r="O2054" s="1">
        <v>87.19</v>
      </c>
      <c r="P2054" s="1">
        <v>3104.71</v>
      </c>
      <c r="Q2054">
        <v>0</v>
      </c>
      <c r="R2054" t="s">
        <v>21</v>
      </c>
      <c r="S2054" t="str">
        <f>IF(ChurnData[[#This Row],[MonthlyCharges]]&lt;=30,"1. Up to 30",IF(ChurnData[[#This Row],[MonthlyCharges]]&lt;=50,"2. 31-50",IF(ChurnData[[#This Row],[MonthlyCharges]]&lt;=70,"3. 51-70",IF(ChurnData[[#This Row],[MonthlyCharges]]&lt;=90,"4. 71-90","5. Over 90"))))</f>
        <v>4. 71-90</v>
      </c>
      <c r="T2054" t="str">
        <f>IF(AND(ChurnData[[#This Row],[Contract]]="Month-to-month",ChurnData[[#This Row],[InternetService]]="Fiber optic",ChurnData[[#This Row],[TenureMonths]]&lt;=11),"High-risk","Other")</f>
        <v>Other</v>
      </c>
      <c r="U2054" t="str">
        <f>IF(ChurnData[[#This Row],[TenureMonths]]&lt;=11,"0-11",IF(ChurnData[[#This Row],[TenureMonths]]&lt;=23,"12-23",IF(ChurnData[[#This Row],[TenureMonths]]&lt;=35,"24-35",IF(ChurnData[[#This Row],[TenureMonths]]&lt;=47,"36-47",IF(ChurnData[[#This Row],[TenureMonths]]&lt;=59,"48-59","60-72")))))</f>
        <v>24-35</v>
      </c>
      <c r="V2054">
        <f>IF(ChurnData[[#This Row],[Churn]]="Yes",1,0)</f>
        <v>0</v>
      </c>
    </row>
    <row r="2055" spans="1:22" x14ac:dyDescent="0.35">
      <c r="A2055" t="s">
        <v>2104</v>
      </c>
      <c r="B2055" t="s">
        <v>19</v>
      </c>
      <c r="C2055">
        <v>0</v>
      </c>
      <c r="D2055" t="s">
        <v>20</v>
      </c>
      <c r="E2055" t="s">
        <v>21</v>
      </c>
      <c r="F2055" t="s">
        <v>47</v>
      </c>
      <c r="G2055" s="2">
        <v>11</v>
      </c>
      <c r="H2055" t="s">
        <v>20</v>
      </c>
      <c r="I2055" t="s">
        <v>32</v>
      </c>
      <c r="J2055" t="s">
        <v>20</v>
      </c>
      <c r="K2055" t="s">
        <v>20</v>
      </c>
      <c r="L2055" t="s">
        <v>33</v>
      </c>
      <c r="M2055" t="s">
        <v>21</v>
      </c>
      <c r="N2055" t="s">
        <v>30</v>
      </c>
      <c r="O2055" s="1">
        <v>58.68</v>
      </c>
      <c r="P2055" s="1">
        <v>629.59</v>
      </c>
      <c r="Q2055">
        <v>0</v>
      </c>
      <c r="R2055" t="s">
        <v>21</v>
      </c>
      <c r="S2055" t="str">
        <f>IF(ChurnData[[#This Row],[MonthlyCharges]]&lt;=30,"1. Up to 30",IF(ChurnData[[#This Row],[MonthlyCharges]]&lt;=50,"2. 31-50",IF(ChurnData[[#This Row],[MonthlyCharges]]&lt;=70,"3. 51-70",IF(ChurnData[[#This Row],[MonthlyCharges]]&lt;=90,"4. 71-90","5. Over 90"))))</f>
        <v>3. 51-70</v>
      </c>
      <c r="T2055" t="str">
        <f>IF(AND(ChurnData[[#This Row],[Contract]]="Month-to-month",ChurnData[[#This Row],[InternetService]]="Fiber optic",ChurnData[[#This Row],[TenureMonths]]&lt;=11),"High-risk","Other")</f>
        <v>Other</v>
      </c>
      <c r="U2055" t="str">
        <f>IF(ChurnData[[#This Row],[TenureMonths]]&lt;=11,"0-11",IF(ChurnData[[#This Row],[TenureMonths]]&lt;=23,"12-23",IF(ChurnData[[#This Row],[TenureMonths]]&lt;=35,"24-35",IF(ChurnData[[#This Row],[TenureMonths]]&lt;=47,"36-47",IF(ChurnData[[#This Row],[TenureMonths]]&lt;=59,"48-59","60-72")))))</f>
        <v>0-11</v>
      </c>
      <c r="V2055">
        <f>IF(ChurnData[[#This Row],[Churn]]="Yes",1,0)</f>
        <v>0</v>
      </c>
    </row>
    <row r="2056" spans="1:22" x14ac:dyDescent="0.35">
      <c r="A2056" t="s">
        <v>2105</v>
      </c>
      <c r="B2056" t="s">
        <v>36</v>
      </c>
      <c r="C2056">
        <v>0</v>
      </c>
      <c r="D2056" t="s">
        <v>20</v>
      </c>
      <c r="E2056" t="s">
        <v>21</v>
      </c>
      <c r="F2056" t="s">
        <v>41</v>
      </c>
      <c r="G2056" s="2">
        <v>26</v>
      </c>
      <c r="H2056" t="s">
        <v>20</v>
      </c>
      <c r="I2056" t="s">
        <v>21</v>
      </c>
      <c r="J2056" t="s">
        <v>28</v>
      </c>
      <c r="K2056" t="s">
        <v>28</v>
      </c>
      <c r="L2056" t="s">
        <v>33</v>
      </c>
      <c r="M2056" t="s">
        <v>20</v>
      </c>
      <c r="N2056" t="s">
        <v>43</v>
      </c>
      <c r="O2056" s="1">
        <v>34.659999999999997</v>
      </c>
      <c r="P2056" s="1">
        <v>911.64</v>
      </c>
      <c r="Q2056">
        <v>1</v>
      </c>
      <c r="R2056" t="s">
        <v>21</v>
      </c>
      <c r="S2056" t="str">
        <f>IF(ChurnData[[#This Row],[MonthlyCharges]]&lt;=30,"1. Up to 30",IF(ChurnData[[#This Row],[MonthlyCharges]]&lt;=50,"2. 31-50",IF(ChurnData[[#This Row],[MonthlyCharges]]&lt;=70,"3. 51-70",IF(ChurnData[[#This Row],[MonthlyCharges]]&lt;=90,"4. 71-90","5. Over 90"))))</f>
        <v>2. 31-50</v>
      </c>
      <c r="T2056" t="str">
        <f>IF(AND(ChurnData[[#This Row],[Contract]]="Month-to-month",ChurnData[[#This Row],[InternetService]]="Fiber optic",ChurnData[[#This Row],[TenureMonths]]&lt;=11),"High-risk","Other")</f>
        <v>Other</v>
      </c>
      <c r="U2056" t="str">
        <f>IF(ChurnData[[#This Row],[TenureMonths]]&lt;=11,"0-11",IF(ChurnData[[#This Row],[TenureMonths]]&lt;=23,"12-23",IF(ChurnData[[#This Row],[TenureMonths]]&lt;=35,"24-35",IF(ChurnData[[#This Row],[TenureMonths]]&lt;=47,"36-47",IF(ChurnData[[#This Row],[TenureMonths]]&lt;=59,"48-59","60-72")))))</f>
        <v>24-35</v>
      </c>
      <c r="V2056">
        <f>IF(ChurnData[[#This Row],[Churn]]="Yes",1,0)</f>
        <v>0</v>
      </c>
    </row>
    <row r="2057" spans="1:22" x14ac:dyDescent="0.35">
      <c r="A2057" t="s">
        <v>2106</v>
      </c>
      <c r="B2057" t="s">
        <v>36</v>
      </c>
      <c r="C2057">
        <v>1</v>
      </c>
      <c r="D2057" t="s">
        <v>21</v>
      </c>
      <c r="E2057" t="s">
        <v>21</v>
      </c>
      <c r="F2057" t="s">
        <v>37</v>
      </c>
      <c r="G2057" s="2">
        <v>13</v>
      </c>
      <c r="H2057" t="s">
        <v>20</v>
      </c>
      <c r="I2057" t="s">
        <v>32</v>
      </c>
      <c r="J2057" t="s">
        <v>21</v>
      </c>
      <c r="K2057" t="s">
        <v>21</v>
      </c>
      <c r="L2057" t="s">
        <v>33</v>
      </c>
      <c r="M2057" t="s">
        <v>21</v>
      </c>
      <c r="N2057" t="s">
        <v>25</v>
      </c>
      <c r="O2057" s="1">
        <v>57.68</v>
      </c>
      <c r="P2057" s="1">
        <v>745.93</v>
      </c>
      <c r="Q2057">
        <v>1</v>
      </c>
      <c r="R2057" t="s">
        <v>20</v>
      </c>
      <c r="S2057" t="str">
        <f>IF(ChurnData[[#This Row],[MonthlyCharges]]&lt;=30,"1. Up to 30",IF(ChurnData[[#This Row],[MonthlyCharges]]&lt;=50,"2. 31-50",IF(ChurnData[[#This Row],[MonthlyCharges]]&lt;=70,"3. 51-70",IF(ChurnData[[#This Row],[MonthlyCharges]]&lt;=90,"4. 71-90","5. Over 90"))))</f>
        <v>3. 51-70</v>
      </c>
      <c r="T2057" t="str">
        <f>IF(AND(ChurnData[[#This Row],[Contract]]="Month-to-month",ChurnData[[#This Row],[InternetService]]="Fiber optic",ChurnData[[#This Row],[TenureMonths]]&lt;=11),"High-risk","Other")</f>
        <v>Other</v>
      </c>
      <c r="U2057" t="str">
        <f>IF(ChurnData[[#This Row],[TenureMonths]]&lt;=11,"0-11",IF(ChurnData[[#This Row],[TenureMonths]]&lt;=23,"12-23",IF(ChurnData[[#This Row],[TenureMonths]]&lt;=35,"24-35",IF(ChurnData[[#This Row],[TenureMonths]]&lt;=47,"36-47",IF(ChurnData[[#This Row],[TenureMonths]]&lt;=59,"48-59","60-72")))))</f>
        <v>12-23</v>
      </c>
      <c r="V2057">
        <f>IF(ChurnData[[#This Row],[Churn]]="Yes",1,0)</f>
        <v>1</v>
      </c>
    </row>
    <row r="2058" spans="1:22" x14ac:dyDescent="0.35">
      <c r="A2058" t="s">
        <v>2107</v>
      </c>
      <c r="B2058" t="s">
        <v>19</v>
      </c>
      <c r="C2058">
        <v>0</v>
      </c>
      <c r="D2058" t="s">
        <v>21</v>
      </c>
      <c r="E2058" t="s">
        <v>20</v>
      </c>
      <c r="F2058" t="s">
        <v>49</v>
      </c>
      <c r="G2058" s="2">
        <v>49</v>
      </c>
      <c r="H2058" t="s">
        <v>20</v>
      </c>
      <c r="I2058" t="s">
        <v>32</v>
      </c>
      <c r="J2058" t="s">
        <v>21</v>
      </c>
      <c r="K2058" t="s">
        <v>21</v>
      </c>
      <c r="L2058" t="s">
        <v>29</v>
      </c>
      <c r="M2058" t="s">
        <v>20</v>
      </c>
      <c r="N2058" t="s">
        <v>43</v>
      </c>
      <c r="O2058" s="1">
        <v>55.08</v>
      </c>
      <c r="P2058" s="1">
        <v>2634.42</v>
      </c>
      <c r="Q2058">
        <v>0</v>
      </c>
      <c r="R2058" t="s">
        <v>21</v>
      </c>
      <c r="S2058" t="str">
        <f>IF(ChurnData[[#This Row],[MonthlyCharges]]&lt;=30,"1. Up to 30",IF(ChurnData[[#This Row],[MonthlyCharges]]&lt;=50,"2. 31-50",IF(ChurnData[[#This Row],[MonthlyCharges]]&lt;=70,"3. 51-70",IF(ChurnData[[#This Row],[MonthlyCharges]]&lt;=90,"4. 71-90","5. Over 90"))))</f>
        <v>3. 51-70</v>
      </c>
      <c r="T2058" t="str">
        <f>IF(AND(ChurnData[[#This Row],[Contract]]="Month-to-month",ChurnData[[#This Row],[InternetService]]="Fiber optic",ChurnData[[#This Row],[TenureMonths]]&lt;=11),"High-risk","Other")</f>
        <v>Other</v>
      </c>
      <c r="U2058" t="str">
        <f>IF(ChurnData[[#This Row],[TenureMonths]]&lt;=11,"0-11",IF(ChurnData[[#This Row],[TenureMonths]]&lt;=23,"12-23",IF(ChurnData[[#This Row],[TenureMonths]]&lt;=35,"24-35",IF(ChurnData[[#This Row],[TenureMonths]]&lt;=47,"36-47",IF(ChurnData[[#This Row],[TenureMonths]]&lt;=59,"48-59","60-72")))))</f>
        <v>48-59</v>
      </c>
      <c r="V2058">
        <f>IF(ChurnData[[#This Row],[Churn]]="Yes",1,0)</f>
        <v>0</v>
      </c>
    </row>
    <row r="2059" spans="1:22" x14ac:dyDescent="0.35">
      <c r="A2059" t="s">
        <v>2108</v>
      </c>
      <c r="B2059" t="s">
        <v>19</v>
      </c>
      <c r="C2059">
        <v>0</v>
      </c>
      <c r="D2059" t="s">
        <v>21</v>
      </c>
      <c r="E2059" t="s">
        <v>21</v>
      </c>
      <c r="F2059" t="s">
        <v>49</v>
      </c>
      <c r="G2059" s="2">
        <v>49</v>
      </c>
      <c r="H2059" t="s">
        <v>20</v>
      </c>
      <c r="I2059" t="s">
        <v>32</v>
      </c>
      <c r="J2059" t="s">
        <v>21</v>
      </c>
      <c r="K2059" t="s">
        <v>21</v>
      </c>
      <c r="L2059" t="s">
        <v>29</v>
      </c>
      <c r="M2059" t="s">
        <v>21</v>
      </c>
      <c r="N2059" t="s">
        <v>25</v>
      </c>
      <c r="O2059" s="1">
        <v>55.92</v>
      </c>
      <c r="P2059" s="1">
        <v>2781.38</v>
      </c>
      <c r="Q2059">
        <v>2</v>
      </c>
      <c r="R2059" t="s">
        <v>21</v>
      </c>
      <c r="S2059" t="str">
        <f>IF(ChurnData[[#This Row],[MonthlyCharges]]&lt;=30,"1. Up to 30",IF(ChurnData[[#This Row],[MonthlyCharges]]&lt;=50,"2. 31-50",IF(ChurnData[[#This Row],[MonthlyCharges]]&lt;=70,"3. 51-70",IF(ChurnData[[#This Row],[MonthlyCharges]]&lt;=90,"4. 71-90","5. Over 90"))))</f>
        <v>3. 51-70</v>
      </c>
      <c r="T2059" t="str">
        <f>IF(AND(ChurnData[[#This Row],[Contract]]="Month-to-month",ChurnData[[#This Row],[InternetService]]="Fiber optic",ChurnData[[#This Row],[TenureMonths]]&lt;=11),"High-risk","Other")</f>
        <v>Other</v>
      </c>
      <c r="U2059" t="str">
        <f>IF(ChurnData[[#This Row],[TenureMonths]]&lt;=11,"0-11",IF(ChurnData[[#This Row],[TenureMonths]]&lt;=23,"12-23",IF(ChurnData[[#This Row],[TenureMonths]]&lt;=35,"24-35",IF(ChurnData[[#This Row],[TenureMonths]]&lt;=47,"36-47",IF(ChurnData[[#This Row],[TenureMonths]]&lt;=59,"48-59","60-72")))))</f>
        <v>48-59</v>
      </c>
      <c r="V2059">
        <f>IF(ChurnData[[#This Row],[Churn]]="Yes",1,0)</f>
        <v>0</v>
      </c>
    </row>
    <row r="2060" spans="1:22" x14ac:dyDescent="0.35">
      <c r="A2060" t="s">
        <v>2109</v>
      </c>
      <c r="B2060" t="s">
        <v>19</v>
      </c>
      <c r="C2060">
        <v>0</v>
      </c>
      <c r="D2060" t="s">
        <v>21</v>
      </c>
      <c r="E2060" t="s">
        <v>21</v>
      </c>
      <c r="F2060" t="s">
        <v>41</v>
      </c>
      <c r="G2060" s="2">
        <v>31</v>
      </c>
      <c r="H2060" t="s">
        <v>20</v>
      </c>
      <c r="I2060" t="s">
        <v>23</v>
      </c>
      <c r="J2060" t="s">
        <v>21</v>
      </c>
      <c r="K2060" t="s">
        <v>20</v>
      </c>
      <c r="L2060" t="s">
        <v>33</v>
      </c>
      <c r="M2060" t="s">
        <v>21</v>
      </c>
      <c r="N2060" t="s">
        <v>34</v>
      </c>
      <c r="O2060" s="1">
        <v>85.24</v>
      </c>
      <c r="P2060" s="1">
        <v>2693.03</v>
      </c>
      <c r="Q2060">
        <v>1</v>
      </c>
      <c r="R2060" t="s">
        <v>20</v>
      </c>
      <c r="S2060" t="str">
        <f>IF(ChurnData[[#This Row],[MonthlyCharges]]&lt;=30,"1. Up to 30",IF(ChurnData[[#This Row],[MonthlyCharges]]&lt;=50,"2. 31-50",IF(ChurnData[[#This Row],[MonthlyCharges]]&lt;=70,"3. 51-70",IF(ChurnData[[#This Row],[MonthlyCharges]]&lt;=90,"4. 71-90","5. Over 90"))))</f>
        <v>4. 71-90</v>
      </c>
      <c r="T2060" t="str">
        <f>IF(AND(ChurnData[[#This Row],[Contract]]="Month-to-month",ChurnData[[#This Row],[InternetService]]="Fiber optic",ChurnData[[#This Row],[TenureMonths]]&lt;=11),"High-risk","Other")</f>
        <v>Other</v>
      </c>
      <c r="U2060" t="str">
        <f>IF(ChurnData[[#This Row],[TenureMonths]]&lt;=11,"0-11",IF(ChurnData[[#This Row],[TenureMonths]]&lt;=23,"12-23",IF(ChurnData[[#This Row],[TenureMonths]]&lt;=35,"24-35",IF(ChurnData[[#This Row],[TenureMonths]]&lt;=47,"36-47",IF(ChurnData[[#This Row],[TenureMonths]]&lt;=59,"48-59","60-72")))))</f>
        <v>24-35</v>
      </c>
      <c r="V2060">
        <f>IF(ChurnData[[#This Row],[Churn]]="Yes",1,0)</f>
        <v>1</v>
      </c>
    </row>
    <row r="2061" spans="1:22" x14ac:dyDescent="0.35">
      <c r="A2061" t="s">
        <v>2110</v>
      </c>
      <c r="B2061" t="s">
        <v>36</v>
      </c>
      <c r="C2061">
        <v>0</v>
      </c>
      <c r="D2061" t="s">
        <v>21</v>
      </c>
      <c r="E2061" t="s">
        <v>21</v>
      </c>
      <c r="F2061" t="s">
        <v>49</v>
      </c>
      <c r="G2061" s="2">
        <v>49</v>
      </c>
      <c r="H2061" t="s">
        <v>20</v>
      </c>
      <c r="I2061" t="s">
        <v>21</v>
      </c>
      <c r="J2061" t="s">
        <v>28</v>
      </c>
      <c r="K2061" t="s">
        <v>28</v>
      </c>
      <c r="L2061" t="s">
        <v>24</v>
      </c>
      <c r="M2061" t="s">
        <v>20</v>
      </c>
      <c r="N2061" t="s">
        <v>30</v>
      </c>
      <c r="O2061" s="1">
        <v>48.65</v>
      </c>
      <c r="P2061" s="1">
        <v>2446.2800000000002</v>
      </c>
      <c r="Q2061">
        <v>2</v>
      </c>
      <c r="R2061" t="s">
        <v>21</v>
      </c>
      <c r="S2061" t="str">
        <f>IF(ChurnData[[#This Row],[MonthlyCharges]]&lt;=30,"1. Up to 30",IF(ChurnData[[#This Row],[MonthlyCharges]]&lt;=50,"2. 31-50",IF(ChurnData[[#This Row],[MonthlyCharges]]&lt;=70,"3. 51-70",IF(ChurnData[[#This Row],[MonthlyCharges]]&lt;=90,"4. 71-90","5. Over 90"))))</f>
        <v>2. 31-50</v>
      </c>
      <c r="T2061" t="str">
        <f>IF(AND(ChurnData[[#This Row],[Contract]]="Month-to-month",ChurnData[[#This Row],[InternetService]]="Fiber optic",ChurnData[[#This Row],[TenureMonths]]&lt;=11),"High-risk","Other")</f>
        <v>Other</v>
      </c>
      <c r="U2061" t="str">
        <f>IF(ChurnData[[#This Row],[TenureMonths]]&lt;=11,"0-11",IF(ChurnData[[#This Row],[TenureMonths]]&lt;=23,"12-23",IF(ChurnData[[#This Row],[TenureMonths]]&lt;=35,"24-35",IF(ChurnData[[#This Row],[TenureMonths]]&lt;=47,"36-47",IF(ChurnData[[#This Row],[TenureMonths]]&lt;=59,"48-59","60-72")))))</f>
        <v>48-59</v>
      </c>
      <c r="V2061">
        <f>IF(ChurnData[[#This Row],[Churn]]="Yes",1,0)</f>
        <v>0</v>
      </c>
    </row>
    <row r="2062" spans="1:22" x14ac:dyDescent="0.35">
      <c r="A2062" t="s">
        <v>2111</v>
      </c>
      <c r="B2062" t="s">
        <v>36</v>
      </c>
      <c r="C2062">
        <v>0</v>
      </c>
      <c r="D2062" t="s">
        <v>20</v>
      </c>
      <c r="E2062" t="s">
        <v>21</v>
      </c>
      <c r="F2062" t="s">
        <v>27</v>
      </c>
      <c r="G2062" s="2">
        <v>68</v>
      </c>
      <c r="H2062" t="s">
        <v>20</v>
      </c>
      <c r="I2062" t="s">
        <v>23</v>
      </c>
      <c r="J2062" t="s">
        <v>20</v>
      </c>
      <c r="K2062" t="s">
        <v>21</v>
      </c>
      <c r="L2062" t="s">
        <v>24</v>
      </c>
      <c r="M2062" t="s">
        <v>20</v>
      </c>
      <c r="N2062" t="s">
        <v>30</v>
      </c>
      <c r="O2062" s="1">
        <v>88.33</v>
      </c>
      <c r="P2062" s="1">
        <v>6050.6</v>
      </c>
      <c r="Q2062">
        <v>5</v>
      </c>
      <c r="R2062" t="s">
        <v>21</v>
      </c>
      <c r="S2062" t="str">
        <f>IF(ChurnData[[#This Row],[MonthlyCharges]]&lt;=30,"1. Up to 30",IF(ChurnData[[#This Row],[MonthlyCharges]]&lt;=50,"2. 31-50",IF(ChurnData[[#This Row],[MonthlyCharges]]&lt;=70,"3. 51-70",IF(ChurnData[[#This Row],[MonthlyCharges]]&lt;=90,"4. 71-90","5. Over 90"))))</f>
        <v>4. 71-90</v>
      </c>
      <c r="T2062" t="str">
        <f>IF(AND(ChurnData[[#This Row],[Contract]]="Month-to-month",ChurnData[[#This Row],[InternetService]]="Fiber optic",ChurnData[[#This Row],[TenureMonths]]&lt;=11),"High-risk","Other")</f>
        <v>Other</v>
      </c>
      <c r="U2062" t="str">
        <f>IF(ChurnData[[#This Row],[TenureMonths]]&lt;=11,"0-11",IF(ChurnData[[#This Row],[TenureMonths]]&lt;=23,"12-23",IF(ChurnData[[#This Row],[TenureMonths]]&lt;=35,"24-35",IF(ChurnData[[#This Row],[TenureMonths]]&lt;=47,"36-47",IF(ChurnData[[#This Row],[TenureMonths]]&lt;=59,"48-59","60-72")))))</f>
        <v>60-72</v>
      </c>
      <c r="V2062">
        <f>IF(ChurnData[[#This Row],[Churn]]="Yes",1,0)</f>
        <v>0</v>
      </c>
    </row>
    <row r="2063" spans="1:22" x14ac:dyDescent="0.35">
      <c r="A2063" t="s">
        <v>2112</v>
      </c>
      <c r="B2063" t="s">
        <v>19</v>
      </c>
      <c r="C2063">
        <v>0</v>
      </c>
      <c r="D2063" t="s">
        <v>21</v>
      </c>
      <c r="E2063" t="s">
        <v>21</v>
      </c>
      <c r="F2063" t="s">
        <v>58</v>
      </c>
      <c r="G2063" s="2">
        <v>2</v>
      </c>
      <c r="H2063" t="s">
        <v>20</v>
      </c>
      <c r="I2063" t="s">
        <v>32</v>
      </c>
      <c r="J2063" t="s">
        <v>21</v>
      </c>
      <c r="K2063" t="s">
        <v>20</v>
      </c>
      <c r="L2063" t="s">
        <v>33</v>
      </c>
      <c r="M2063" t="s">
        <v>20</v>
      </c>
      <c r="N2063" t="s">
        <v>43</v>
      </c>
      <c r="O2063" s="1">
        <v>62.85</v>
      </c>
      <c r="P2063" s="1">
        <v>128.68</v>
      </c>
      <c r="Q2063">
        <v>1</v>
      </c>
      <c r="R2063" t="s">
        <v>20</v>
      </c>
      <c r="S2063" t="str">
        <f>IF(ChurnData[[#This Row],[MonthlyCharges]]&lt;=30,"1. Up to 30",IF(ChurnData[[#This Row],[MonthlyCharges]]&lt;=50,"2. 31-50",IF(ChurnData[[#This Row],[MonthlyCharges]]&lt;=70,"3. 51-70",IF(ChurnData[[#This Row],[MonthlyCharges]]&lt;=90,"4. 71-90","5. Over 90"))))</f>
        <v>3. 51-70</v>
      </c>
      <c r="T2063" t="str">
        <f>IF(AND(ChurnData[[#This Row],[Contract]]="Month-to-month",ChurnData[[#This Row],[InternetService]]="Fiber optic",ChurnData[[#This Row],[TenureMonths]]&lt;=11),"High-risk","Other")</f>
        <v>Other</v>
      </c>
      <c r="U2063" t="str">
        <f>IF(ChurnData[[#This Row],[TenureMonths]]&lt;=11,"0-11",IF(ChurnData[[#This Row],[TenureMonths]]&lt;=23,"12-23",IF(ChurnData[[#This Row],[TenureMonths]]&lt;=35,"24-35",IF(ChurnData[[#This Row],[TenureMonths]]&lt;=47,"36-47",IF(ChurnData[[#This Row],[TenureMonths]]&lt;=59,"48-59","60-72")))))</f>
        <v>0-11</v>
      </c>
      <c r="V2063">
        <f>IF(ChurnData[[#This Row],[Churn]]="Yes",1,0)</f>
        <v>1</v>
      </c>
    </row>
    <row r="2064" spans="1:22" x14ac:dyDescent="0.35">
      <c r="A2064" t="s">
        <v>2113</v>
      </c>
      <c r="B2064" t="s">
        <v>19</v>
      </c>
      <c r="C2064">
        <v>0</v>
      </c>
      <c r="D2064" t="s">
        <v>21</v>
      </c>
      <c r="E2064" t="s">
        <v>21</v>
      </c>
      <c r="F2064" t="s">
        <v>27</v>
      </c>
      <c r="G2064" s="2">
        <v>11</v>
      </c>
      <c r="H2064" t="s">
        <v>20</v>
      </c>
      <c r="I2064" t="s">
        <v>21</v>
      </c>
      <c r="J2064" t="s">
        <v>28</v>
      </c>
      <c r="K2064" t="s">
        <v>28</v>
      </c>
      <c r="L2064" t="s">
        <v>33</v>
      </c>
      <c r="M2064" t="s">
        <v>20</v>
      </c>
      <c r="N2064" t="s">
        <v>30</v>
      </c>
      <c r="O2064" s="1">
        <v>29.92</v>
      </c>
      <c r="P2064" s="1">
        <v>319.5</v>
      </c>
      <c r="Q2064">
        <v>0</v>
      </c>
      <c r="R2064" t="s">
        <v>21</v>
      </c>
      <c r="S2064" t="str">
        <f>IF(ChurnData[[#This Row],[MonthlyCharges]]&lt;=30,"1. Up to 30",IF(ChurnData[[#This Row],[MonthlyCharges]]&lt;=50,"2. 31-50",IF(ChurnData[[#This Row],[MonthlyCharges]]&lt;=70,"3. 51-70",IF(ChurnData[[#This Row],[MonthlyCharges]]&lt;=90,"4. 71-90","5. Over 90"))))</f>
        <v>1. Up to 30</v>
      </c>
      <c r="T2064" t="str">
        <f>IF(AND(ChurnData[[#This Row],[Contract]]="Month-to-month",ChurnData[[#This Row],[InternetService]]="Fiber optic",ChurnData[[#This Row],[TenureMonths]]&lt;=11),"High-risk","Other")</f>
        <v>Other</v>
      </c>
      <c r="U2064" t="str">
        <f>IF(ChurnData[[#This Row],[TenureMonths]]&lt;=11,"0-11",IF(ChurnData[[#This Row],[TenureMonths]]&lt;=23,"12-23",IF(ChurnData[[#This Row],[TenureMonths]]&lt;=35,"24-35",IF(ChurnData[[#This Row],[TenureMonths]]&lt;=47,"36-47",IF(ChurnData[[#This Row],[TenureMonths]]&lt;=59,"48-59","60-72")))))</f>
        <v>0-11</v>
      </c>
      <c r="V2064">
        <f>IF(ChurnData[[#This Row],[Churn]]="Yes",1,0)</f>
        <v>0</v>
      </c>
    </row>
    <row r="2065" spans="1:22" x14ac:dyDescent="0.35">
      <c r="A2065" t="s">
        <v>2114</v>
      </c>
      <c r="B2065" t="s">
        <v>19</v>
      </c>
      <c r="C2065">
        <v>0</v>
      </c>
      <c r="D2065" t="s">
        <v>20</v>
      </c>
      <c r="E2065" t="s">
        <v>20</v>
      </c>
      <c r="F2065" t="s">
        <v>45</v>
      </c>
      <c r="G2065" s="2">
        <v>20</v>
      </c>
      <c r="H2065" t="s">
        <v>20</v>
      </c>
      <c r="I2065" t="s">
        <v>23</v>
      </c>
      <c r="J2065" t="s">
        <v>21</v>
      </c>
      <c r="K2065" t="s">
        <v>21</v>
      </c>
      <c r="L2065" t="s">
        <v>33</v>
      </c>
      <c r="M2065" t="s">
        <v>20</v>
      </c>
      <c r="N2065" t="s">
        <v>25</v>
      </c>
      <c r="O2065" s="1">
        <v>84.75</v>
      </c>
      <c r="P2065" s="1">
        <v>1665.93</v>
      </c>
      <c r="Q2065">
        <v>1</v>
      </c>
      <c r="R2065" t="s">
        <v>20</v>
      </c>
      <c r="S2065" t="str">
        <f>IF(ChurnData[[#This Row],[MonthlyCharges]]&lt;=30,"1. Up to 30",IF(ChurnData[[#This Row],[MonthlyCharges]]&lt;=50,"2. 31-50",IF(ChurnData[[#This Row],[MonthlyCharges]]&lt;=70,"3. 51-70",IF(ChurnData[[#This Row],[MonthlyCharges]]&lt;=90,"4. 71-90","5. Over 90"))))</f>
        <v>4. 71-90</v>
      </c>
      <c r="T2065" t="str">
        <f>IF(AND(ChurnData[[#This Row],[Contract]]="Month-to-month",ChurnData[[#This Row],[InternetService]]="Fiber optic",ChurnData[[#This Row],[TenureMonths]]&lt;=11),"High-risk","Other")</f>
        <v>Other</v>
      </c>
      <c r="U2065" t="str">
        <f>IF(ChurnData[[#This Row],[TenureMonths]]&lt;=11,"0-11",IF(ChurnData[[#This Row],[TenureMonths]]&lt;=23,"12-23",IF(ChurnData[[#This Row],[TenureMonths]]&lt;=35,"24-35",IF(ChurnData[[#This Row],[TenureMonths]]&lt;=47,"36-47",IF(ChurnData[[#This Row],[TenureMonths]]&lt;=59,"48-59","60-72")))))</f>
        <v>12-23</v>
      </c>
      <c r="V2065">
        <f>IF(ChurnData[[#This Row],[Churn]]="Yes",1,0)</f>
        <v>1</v>
      </c>
    </row>
    <row r="2066" spans="1:22" x14ac:dyDescent="0.35">
      <c r="A2066" t="s">
        <v>2115</v>
      </c>
      <c r="B2066" t="s">
        <v>19</v>
      </c>
      <c r="C2066">
        <v>0</v>
      </c>
      <c r="D2066" t="s">
        <v>20</v>
      </c>
      <c r="E2066" t="s">
        <v>21</v>
      </c>
      <c r="F2066" t="s">
        <v>39</v>
      </c>
      <c r="G2066" s="2">
        <v>25</v>
      </c>
      <c r="H2066" t="s">
        <v>20</v>
      </c>
      <c r="I2066" t="s">
        <v>21</v>
      </c>
      <c r="J2066" t="s">
        <v>28</v>
      </c>
      <c r="K2066" t="s">
        <v>28</v>
      </c>
      <c r="L2066" t="s">
        <v>24</v>
      </c>
      <c r="M2066" t="s">
        <v>21</v>
      </c>
      <c r="N2066" t="s">
        <v>30</v>
      </c>
      <c r="O2066" s="1">
        <v>30.65</v>
      </c>
      <c r="P2066" s="1">
        <v>0</v>
      </c>
      <c r="Q2066">
        <v>1</v>
      </c>
      <c r="R2066" t="s">
        <v>21</v>
      </c>
      <c r="S2066" t="str">
        <f>IF(ChurnData[[#This Row],[MonthlyCharges]]&lt;=30,"1. Up to 30",IF(ChurnData[[#This Row],[MonthlyCharges]]&lt;=50,"2. 31-50",IF(ChurnData[[#This Row],[MonthlyCharges]]&lt;=70,"3. 51-70",IF(ChurnData[[#This Row],[MonthlyCharges]]&lt;=90,"4. 71-90","5. Over 90"))))</f>
        <v>2. 31-50</v>
      </c>
      <c r="T2066" t="str">
        <f>IF(AND(ChurnData[[#This Row],[Contract]]="Month-to-month",ChurnData[[#This Row],[InternetService]]="Fiber optic",ChurnData[[#This Row],[TenureMonths]]&lt;=11),"High-risk","Other")</f>
        <v>Other</v>
      </c>
      <c r="U2066" t="str">
        <f>IF(ChurnData[[#This Row],[TenureMonths]]&lt;=11,"0-11",IF(ChurnData[[#This Row],[TenureMonths]]&lt;=23,"12-23",IF(ChurnData[[#This Row],[TenureMonths]]&lt;=35,"24-35",IF(ChurnData[[#This Row],[TenureMonths]]&lt;=47,"36-47",IF(ChurnData[[#This Row],[TenureMonths]]&lt;=59,"48-59","60-72")))))</f>
        <v>24-35</v>
      </c>
      <c r="V2066">
        <f>IF(ChurnData[[#This Row],[Churn]]="Yes",1,0)</f>
        <v>0</v>
      </c>
    </row>
    <row r="2067" spans="1:22" x14ac:dyDescent="0.35">
      <c r="A2067" t="s">
        <v>2116</v>
      </c>
      <c r="B2067" t="s">
        <v>19</v>
      </c>
      <c r="C2067">
        <v>0</v>
      </c>
      <c r="D2067" t="s">
        <v>20</v>
      </c>
      <c r="E2067" t="s">
        <v>21</v>
      </c>
      <c r="F2067" t="s">
        <v>75</v>
      </c>
      <c r="G2067" s="2">
        <v>40</v>
      </c>
      <c r="H2067" t="s">
        <v>20</v>
      </c>
      <c r="I2067" t="s">
        <v>32</v>
      </c>
      <c r="J2067" t="s">
        <v>21</v>
      </c>
      <c r="K2067" t="s">
        <v>21</v>
      </c>
      <c r="L2067" t="s">
        <v>33</v>
      </c>
      <c r="M2067" t="s">
        <v>20</v>
      </c>
      <c r="N2067" t="s">
        <v>30</v>
      </c>
      <c r="O2067" s="1">
        <v>56.69</v>
      </c>
      <c r="P2067" s="1">
        <v>2280.83</v>
      </c>
      <c r="Q2067">
        <v>2</v>
      </c>
      <c r="R2067" t="s">
        <v>20</v>
      </c>
      <c r="S2067" t="str">
        <f>IF(ChurnData[[#This Row],[MonthlyCharges]]&lt;=30,"1. Up to 30",IF(ChurnData[[#This Row],[MonthlyCharges]]&lt;=50,"2. 31-50",IF(ChurnData[[#This Row],[MonthlyCharges]]&lt;=70,"3. 51-70",IF(ChurnData[[#This Row],[MonthlyCharges]]&lt;=90,"4. 71-90","5. Over 90"))))</f>
        <v>3. 51-70</v>
      </c>
      <c r="T2067" t="str">
        <f>IF(AND(ChurnData[[#This Row],[Contract]]="Month-to-month",ChurnData[[#This Row],[InternetService]]="Fiber optic",ChurnData[[#This Row],[TenureMonths]]&lt;=11),"High-risk","Other")</f>
        <v>Other</v>
      </c>
      <c r="U2067" t="str">
        <f>IF(ChurnData[[#This Row],[TenureMonths]]&lt;=11,"0-11",IF(ChurnData[[#This Row],[TenureMonths]]&lt;=23,"12-23",IF(ChurnData[[#This Row],[TenureMonths]]&lt;=35,"24-35",IF(ChurnData[[#This Row],[TenureMonths]]&lt;=47,"36-47",IF(ChurnData[[#This Row],[TenureMonths]]&lt;=59,"48-59","60-72")))))</f>
        <v>36-47</v>
      </c>
      <c r="V2067">
        <f>IF(ChurnData[[#This Row],[Churn]]="Yes",1,0)</f>
        <v>1</v>
      </c>
    </row>
    <row r="2068" spans="1:22" x14ac:dyDescent="0.35">
      <c r="A2068" t="s">
        <v>2117</v>
      </c>
      <c r="B2068" t="s">
        <v>19</v>
      </c>
      <c r="C2068">
        <v>1</v>
      </c>
      <c r="D2068" t="s">
        <v>21</v>
      </c>
      <c r="E2068" t="s">
        <v>21</v>
      </c>
      <c r="F2068" t="s">
        <v>49</v>
      </c>
      <c r="G2068" s="2">
        <v>11</v>
      </c>
      <c r="H2068" t="s">
        <v>20</v>
      </c>
      <c r="I2068" t="s">
        <v>23</v>
      </c>
      <c r="J2068" t="s">
        <v>21</v>
      </c>
      <c r="K2068" t="s">
        <v>21</v>
      </c>
      <c r="L2068" t="s">
        <v>33</v>
      </c>
      <c r="M2068" t="s">
        <v>21</v>
      </c>
      <c r="N2068" t="s">
        <v>30</v>
      </c>
      <c r="O2068" s="1">
        <v>85.41</v>
      </c>
      <c r="P2068" s="1">
        <v>957.63</v>
      </c>
      <c r="Q2068">
        <v>4</v>
      </c>
      <c r="R2068" t="s">
        <v>20</v>
      </c>
      <c r="S2068" t="str">
        <f>IF(ChurnData[[#This Row],[MonthlyCharges]]&lt;=30,"1. Up to 30",IF(ChurnData[[#This Row],[MonthlyCharges]]&lt;=50,"2. 31-50",IF(ChurnData[[#This Row],[MonthlyCharges]]&lt;=70,"3. 51-70",IF(ChurnData[[#This Row],[MonthlyCharges]]&lt;=90,"4. 71-90","5. Over 90"))))</f>
        <v>4. 71-90</v>
      </c>
      <c r="T2068" t="str">
        <f>IF(AND(ChurnData[[#This Row],[Contract]]="Month-to-month",ChurnData[[#This Row],[InternetService]]="Fiber optic",ChurnData[[#This Row],[TenureMonths]]&lt;=11),"High-risk","Other")</f>
        <v>High-risk</v>
      </c>
      <c r="U2068" t="str">
        <f>IF(ChurnData[[#This Row],[TenureMonths]]&lt;=11,"0-11",IF(ChurnData[[#This Row],[TenureMonths]]&lt;=23,"12-23",IF(ChurnData[[#This Row],[TenureMonths]]&lt;=35,"24-35",IF(ChurnData[[#This Row],[TenureMonths]]&lt;=47,"36-47",IF(ChurnData[[#This Row],[TenureMonths]]&lt;=59,"48-59","60-72")))))</f>
        <v>0-11</v>
      </c>
      <c r="V2068">
        <f>IF(ChurnData[[#This Row],[Churn]]="Yes",1,0)</f>
        <v>1</v>
      </c>
    </row>
    <row r="2069" spans="1:22" x14ac:dyDescent="0.35">
      <c r="A2069" t="s">
        <v>2118</v>
      </c>
      <c r="B2069" t="s">
        <v>36</v>
      </c>
      <c r="C2069">
        <v>0</v>
      </c>
      <c r="D2069" t="s">
        <v>21</v>
      </c>
      <c r="E2069" t="s">
        <v>21</v>
      </c>
      <c r="F2069" t="s">
        <v>49</v>
      </c>
      <c r="G2069" s="2">
        <v>13</v>
      </c>
      <c r="H2069" t="s">
        <v>20</v>
      </c>
      <c r="I2069" t="s">
        <v>32</v>
      </c>
      <c r="J2069" t="s">
        <v>21</v>
      </c>
      <c r="K2069" t="s">
        <v>20</v>
      </c>
      <c r="L2069" t="s">
        <v>24</v>
      </c>
      <c r="M2069" t="s">
        <v>20</v>
      </c>
      <c r="N2069" t="s">
        <v>34</v>
      </c>
      <c r="O2069" s="1">
        <v>62.08</v>
      </c>
      <c r="P2069" s="1">
        <v>794.61</v>
      </c>
      <c r="Q2069">
        <v>0</v>
      </c>
      <c r="R2069" t="s">
        <v>21</v>
      </c>
      <c r="S2069" t="str">
        <f>IF(ChurnData[[#This Row],[MonthlyCharges]]&lt;=30,"1. Up to 30",IF(ChurnData[[#This Row],[MonthlyCharges]]&lt;=50,"2. 31-50",IF(ChurnData[[#This Row],[MonthlyCharges]]&lt;=70,"3. 51-70",IF(ChurnData[[#This Row],[MonthlyCharges]]&lt;=90,"4. 71-90","5. Over 90"))))</f>
        <v>3. 51-70</v>
      </c>
      <c r="T2069" t="str">
        <f>IF(AND(ChurnData[[#This Row],[Contract]]="Month-to-month",ChurnData[[#This Row],[InternetService]]="Fiber optic",ChurnData[[#This Row],[TenureMonths]]&lt;=11),"High-risk","Other")</f>
        <v>Other</v>
      </c>
      <c r="U2069" t="str">
        <f>IF(ChurnData[[#This Row],[TenureMonths]]&lt;=11,"0-11",IF(ChurnData[[#This Row],[TenureMonths]]&lt;=23,"12-23",IF(ChurnData[[#This Row],[TenureMonths]]&lt;=35,"24-35",IF(ChurnData[[#This Row],[TenureMonths]]&lt;=47,"36-47",IF(ChurnData[[#This Row],[TenureMonths]]&lt;=59,"48-59","60-72")))))</f>
        <v>12-23</v>
      </c>
      <c r="V2069">
        <f>IF(ChurnData[[#This Row],[Churn]]="Yes",1,0)</f>
        <v>0</v>
      </c>
    </row>
    <row r="2070" spans="1:22" x14ac:dyDescent="0.35">
      <c r="A2070" t="s">
        <v>2119</v>
      </c>
      <c r="B2070" t="s">
        <v>36</v>
      </c>
      <c r="C2070">
        <v>0</v>
      </c>
      <c r="D2070" t="s">
        <v>21</v>
      </c>
      <c r="E2070" t="s">
        <v>21</v>
      </c>
      <c r="F2070" t="s">
        <v>22</v>
      </c>
      <c r="G2070" s="2">
        <v>16</v>
      </c>
      <c r="H2070" t="s">
        <v>20</v>
      </c>
      <c r="I2070" t="s">
        <v>32</v>
      </c>
      <c r="J2070" t="s">
        <v>21</v>
      </c>
      <c r="K2070" t="s">
        <v>21</v>
      </c>
      <c r="L2070" t="s">
        <v>24</v>
      </c>
      <c r="M2070" t="s">
        <v>21</v>
      </c>
      <c r="N2070" t="s">
        <v>30</v>
      </c>
      <c r="O2070" s="1">
        <v>71.73</v>
      </c>
      <c r="P2070" s="1">
        <v>1123.44</v>
      </c>
      <c r="Q2070">
        <v>1</v>
      </c>
      <c r="R2070" t="s">
        <v>20</v>
      </c>
      <c r="S2070" t="str">
        <f>IF(ChurnData[[#This Row],[MonthlyCharges]]&lt;=30,"1. Up to 30",IF(ChurnData[[#This Row],[MonthlyCharges]]&lt;=50,"2. 31-50",IF(ChurnData[[#This Row],[MonthlyCharges]]&lt;=70,"3. 51-70",IF(ChurnData[[#This Row],[MonthlyCharges]]&lt;=90,"4. 71-90","5. Over 90"))))</f>
        <v>4. 71-90</v>
      </c>
      <c r="T2070" t="str">
        <f>IF(AND(ChurnData[[#This Row],[Contract]]="Month-to-month",ChurnData[[#This Row],[InternetService]]="Fiber optic",ChurnData[[#This Row],[TenureMonths]]&lt;=11),"High-risk","Other")</f>
        <v>Other</v>
      </c>
      <c r="U2070" t="str">
        <f>IF(ChurnData[[#This Row],[TenureMonths]]&lt;=11,"0-11",IF(ChurnData[[#This Row],[TenureMonths]]&lt;=23,"12-23",IF(ChurnData[[#This Row],[TenureMonths]]&lt;=35,"24-35",IF(ChurnData[[#This Row],[TenureMonths]]&lt;=47,"36-47",IF(ChurnData[[#This Row],[TenureMonths]]&lt;=59,"48-59","60-72")))))</f>
        <v>12-23</v>
      </c>
      <c r="V2070">
        <f>IF(ChurnData[[#This Row],[Churn]]="Yes",1,0)</f>
        <v>1</v>
      </c>
    </row>
    <row r="2071" spans="1:22" x14ac:dyDescent="0.35">
      <c r="A2071" t="s">
        <v>2120</v>
      </c>
      <c r="B2071" t="s">
        <v>19</v>
      </c>
      <c r="C2071">
        <v>0</v>
      </c>
      <c r="D2071" t="s">
        <v>21</v>
      </c>
      <c r="E2071" t="s">
        <v>20</v>
      </c>
      <c r="F2071" t="s">
        <v>75</v>
      </c>
      <c r="G2071" s="2">
        <v>15</v>
      </c>
      <c r="H2071" t="s">
        <v>20</v>
      </c>
      <c r="I2071" t="s">
        <v>23</v>
      </c>
      <c r="J2071" t="s">
        <v>21</v>
      </c>
      <c r="K2071" t="s">
        <v>21</v>
      </c>
      <c r="L2071" t="s">
        <v>33</v>
      </c>
      <c r="M2071" t="s">
        <v>20</v>
      </c>
      <c r="N2071" t="s">
        <v>34</v>
      </c>
      <c r="O2071" s="1">
        <v>94.82</v>
      </c>
      <c r="P2071" s="1">
        <v>1387.16</v>
      </c>
      <c r="Q2071">
        <v>5</v>
      </c>
      <c r="R2071" t="s">
        <v>20</v>
      </c>
      <c r="S2071" t="str">
        <f>IF(ChurnData[[#This Row],[MonthlyCharges]]&lt;=30,"1. Up to 30",IF(ChurnData[[#This Row],[MonthlyCharges]]&lt;=50,"2. 31-50",IF(ChurnData[[#This Row],[MonthlyCharges]]&lt;=70,"3. 51-70",IF(ChurnData[[#This Row],[MonthlyCharges]]&lt;=90,"4. 71-90","5. Over 90"))))</f>
        <v>5. Over 90</v>
      </c>
      <c r="T2071" t="str">
        <f>IF(AND(ChurnData[[#This Row],[Contract]]="Month-to-month",ChurnData[[#This Row],[InternetService]]="Fiber optic",ChurnData[[#This Row],[TenureMonths]]&lt;=11),"High-risk","Other")</f>
        <v>Other</v>
      </c>
      <c r="U2071" t="str">
        <f>IF(ChurnData[[#This Row],[TenureMonths]]&lt;=11,"0-11",IF(ChurnData[[#This Row],[TenureMonths]]&lt;=23,"12-23",IF(ChurnData[[#This Row],[TenureMonths]]&lt;=35,"24-35",IF(ChurnData[[#This Row],[TenureMonths]]&lt;=47,"36-47",IF(ChurnData[[#This Row],[TenureMonths]]&lt;=59,"48-59","60-72")))))</f>
        <v>12-23</v>
      </c>
      <c r="V2071">
        <f>IF(ChurnData[[#This Row],[Churn]]="Yes",1,0)</f>
        <v>1</v>
      </c>
    </row>
    <row r="2072" spans="1:22" x14ac:dyDescent="0.35">
      <c r="A2072" t="s">
        <v>2121</v>
      </c>
      <c r="B2072" t="s">
        <v>19</v>
      </c>
      <c r="C2072">
        <v>1</v>
      </c>
      <c r="D2072" t="s">
        <v>21</v>
      </c>
      <c r="E2072" t="s">
        <v>21</v>
      </c>
      <c r="F2072" t="s">
        <v>39</v>
      </c>
      <c r="G2072" s="2">
        <v>25</v>
      </c>
      <c r="H2072" t="s">
        <v>20</v>
      </c>
      <c r="I2072" t="s">
        <v>23</v>
      </c>
      <c r="J2072" t="s">
        <v>20</v>
      </c>
      <c r="K2072" t="s">
        <v>21</v>
      </c>
      <c r="L2072" t="s">
        <v>29</v>
      </c>
      <c r="M2072" t="s">
        <v>20</v>
      </c>
      <c r="N2072" t="s">
        <v>43</v>
      </c>
      <c r="O2072" s="1">
        <v>86.77</v>
      </c>
      <c r="P2072" s="1">
        <v>2151.5700000000002</v>
      </c>
      <c r="Q2072">
        <v>7</v>
      </c>
      <c r="R2072" t="s">
        <v>20</v>
      </c>
      <c r="S2072" t="str">
        <f>IF(ChurnData[[#This Row],[MonthlyCharges]]&lt;=30,"1. Up to 30",IF(ChurnData[[#This Row],[MonthlyCharges]]&lt;=50,"2. 31-50",IF(ChurnData[[#This Row],[MonthlyCharges]]&lt;=70,"3. 51-70",IF(ChurnData[[#This Row],[MonthlyCharges]]&lt;=90,"4. 71-90","5. Over 90"))))</f>
        <v>4. 71-90</v>
      </c>
      <c r="T2072" t="str">
        <f>IF(AND(ChurnData[[#This Row],[Contract]]="Month-to-month",ChurnData[[#This Row],[InternetService]]="Fiber optic",ChurnData[[#This Row],[TenureMonths]]&lt;=11),"High-risk","Other")</f>
        <v>Other</v>
      </c>
      <c r="U2072" t="str">
        <f>IF(ChurnData[[#This Row],[TenureMonths]]&lt;=11,"0-11",IF(ChurnData[[#This Row],[TenureMonths]]&lt;=23,"12-23",IF(ChurnData[[#This Row],[TenureMonths]]&lt;=35,"24-35",IF(ChurnData[[#This Row],[TenureMonths]]&lt;=47,"36-47",IF(ChurnData[[#This Row],[TenureMonths]]&lt;=59,"48-59","60-72")))))</f>
        <v>24-35</v>
      </c>
      <c r="V2072">
        <f>IF(ChurnData[[#This Row],[Churn]]="Yes",1,0)</f>
        <v>1</v>
      </c>
    </row>
    <row r="2073" spans="1:22" x14ac:dyDescent="0.35">
      <c r="A2073" t="s">
        <v>2122</v>
      </c>
      <c r="B2073" t="s">
        <v>19</v>
      </c>
      <c r="C2073">
        <v>1</v>
      </c>
      <c r="D2073" t="s">
        <v>20</v>
      </c>
      <c r="E2073" t="s">
        <v>21</v>
      </c>
      <c r="F2073" t="s">
        <v>56</v>
      </c>
      <c r="G2073" s="2">
        <v>31</v>
      </c>
      <c r="H2073" t="s">
        <v>21</v>
      </c>
      <c r="I2073" t="s">
        <v>23</v>
      </c>
      <c r="J2073" t="s">
        <v>21</v>
      </c>
      <c r="K2073" t="s">
        <v>20</v>
      </c>
      <c r="L2073" t="s">
        <v>29</v>
      </c>
      <c r="M2073" t="s">
        <v>21</v>
      </c>
      <c r="N2073" t="s">
        <v>43</v>
      </c>
      <c r="O2073" s="1">
        <v>76.52</v>
      </c>
      <c r="P2073" s="1">
        <v>2359.62</v>
      </c>
      <c r="Q2073">
        <v>2</v>
      </c>
      <c r="R2073" t="s">
        <v>21</v>
      </c>
      <c r="S2073" t="str">
        <f>IF(ChurnData[[#This Row],[MonthlyCharges]]&lt;=30,"1. Up to 30",IF(ChurnData[[#This Row],[MonthlyCharges]]&lt;=50,"2. 31-50",IF(ChurnData[[#This Row],[MonthlyCharges]]&lt;=70,"3. 51-70",IF(ChurnData[[#This Row],[MonthlyCharges]]&lt;=90,"4. 71-90","5. Over 90"))))</f>
        <v>4. 71-90</v>
      </c>
      <c r="T2073" t="str">
        <f>IF(AND(ChurnData[[#This Row],[Contract]]="Month-to-month",ChurnData[[#This Row],[InternetService]]="Fiber optic",ChurnData[[#This Row],[TenureMonths]]&lt;=11),"High-risk","Other")</f>
        <v>Other</v>
      </c>
      <c r="U2073" t="str">
        <f>IF(ChurnData[[#This Row],[TenureMonths]]&lt;=11,"0-11",IF(ChurnData[[#This Row],[TenureMonths]]&lt;=23,"12-23",IF(ChurnData[[#This Row],[TenureMonths]]&lt;=35,"24-35",IF(ChurnData[[#This Row],[TenureMonths]]&lt;=47,"36-47",IF(ChurnData[[#This Row],[TenureMonths]]&lt;=59,"48-59","60-72")))))</f>
        <v>24-35</v>
      </c>
      <c r="V2073">
        <f>IF(ChurnData[[#This Row],[Churn]]="Yes",1,0)</f>
        <v>0</v>
      </c>
    </row>
    <row r="2074" spans="1:22" x14ac:dyDescent="0.35">
      <c r="A2074" t="s">
        <v>2123</v>
      </c>
      <c r="B2074" t="s">
        <v>19</v>
      </c>
      <c r="C2074">
        <v>0</v>
      </c>
      <c r="D2074" t="s">
        <v>20</v>
      </c>
      <c r="E2074" t="s">
        <v>21</v>
      </c>
      <c r="F2074" t="s">
        <v>56</v>
      </c>
      <c r="G2074" s="2">
        <v>18</v>
      </c>
      <c r="H2074" t="s">
        <v>20</v>
      </c>
      <c r="I2074" t="s">
        <v>21</v>
      </c>
      <c r="J2074" t="s">
        <v>28</v>
      </c>
      <c r="K2074" t="s">
        <v>28</v>
      </c>
      <c r="L2074" t="s">
        <v>33</v>
      </c>
      <c r="M2074" t="s">
        <v>20</v>
      </c>
      <c r="N2074" t="s">
        <v>25</v>
      </c>
      <c r="O2074" s="1">
        <v>39.01</v>
      </c>
      <c r="P2074" s="1">
        <v>698.77</v>
      </c>
      <c r="Q2074">
        <v>1</v>
      </c>
      <c r="R2074" t="s">
        <v>20</v>
      </c>
      <c r="S2074" t="str">
        <f>IF(ChurnData[[#This Row],[MonthlyCharges]]&lt;=30,"1. Up to 30",IF(ChurnData[[#This Row],[MonthlyCharges]]&lt;=50,"2. 31-50",IF(ChurnData[[#This Row],[MonthlyCharges]]&lt;=70,"3. 51-70",IF(ChurnData[[#This Row],[MonthlyCharges]]&lt;=90,"4. 71-90","5. Over 90"))))</f>
        <v>2. 31-50</v>
      </c>
      <c r="T2074" t="str">
        <f>IF(AND(ChurnData[[#This Row],[Contract]]="Month-to-month",ChurnData[[#This Row],[InternetService]]="Fiber optic",ChurnData[[#This Row],[TenureMonths]]&lt;=11),"High-risk","Other")</f>
        <v>Other</v>
      </c>
      <c r="U2074" t="str">
        <f>IF(ChurnData[[#This Row],[TenureMonths]]&lt;=11,"0-11",IF(ChurnData[[#This Row],[TenureMonths]]&lt;=23,"12-23",IF(ChurnData[[#This Row],[TenureMonths]]&lt;=35,"24-35",IF(ChurnData[[#This Row],[TenureMonths]]&lt;=47,"36-47",IF(ChurnData[[#This Row],[TenureMonths]]&lt;=59,"48-59","60-72")))))</f>
        <v>12-23</v>
      </c>
      <c r="V2074">
        <f>IF(ChurnData[[#This Row],[Churn]]="Yes",1,0)</f>
        <v>1</v>
      </c>
    </row>
    <row r="2075" spans="1:22" x14ac:dyDescent="0.35">
      <c r="A2075" t="s">
        <v>2124</v>
      </c>
      <c r="B2075" t="s">
        <v>36</v>
      </c>
      <c r="C2075">
        <v>0</v>
      </c>
      <c r="D2075" t="s">
        <v>20</v>
      </c>
      <c r="E2075" t="s">
        <v>20</v>
      </c>
      <c r="F2075" t="s">
        <v>45</v>
      </c>
      <c r="G2075" s="2">
        <v>24</v>
      </c>
      <c r="H2075" t="s">
        <v>21</v>
      </c>
      <c r="I2075" t="s">
        <v>32</v>
      </c>
      <c r="J2075" t="s">
        <v>20</v>
      </c>
      <c r="K2075" t="s">
        <v>20</v>
      </c>
      <c r="L2075" t="s">
        <v>33</v>
      </c>
      <c r="M2075" t="s">
        <v>20</v>
      </c>
      <c r="N2075" t="s">
        <v>43</v>
      </c>
      <c r="O2075" s="1">
        <v>42.07</v>
      </c>
      <c r="P2075" s="1">
        <v>1006.41</v>
      </c>
      <c r="Q2075">
        <v>1</v>
      </c>
      <c r="R2075" t="s">
        <v>21</v>
      </c>
      <c r="S2075" t="str">
        <f>IF(ChurnData[[#This Row],[MonthlyCharges]]&lt;=30,"1. Up to 30",IF(ChurnData[[#This Row],[MonthlyCharges]]&lt;=50,"2. 31-50",IF(ChurnData[[#This Row],[MonthlyCharges]]&lt;=70,"3. 51-70",IF(ChurnData[[#This Row],[MonthlyCharges]]&lt;=90,"4. 71-90","5. Over 90"))))</f>
        <v>2. 31-50</v>
      </c>
      <c r="T2075" t="str">
        <f>IF(AND(ChurnData[[#This Row],[Contract]]="Month-to-month",ChurnData[[#This Row],[InternetService]]="Fiber optic",ChurnData[[#This Row],[TenureMonths]]&lt;=11),"High-risk","Other")</f>
        <v>Other</v>
      </c>
      <c r="U2075" t="str">
        <f>IF(ChurnData[[#This Row],[TenureMonths]]&lt;=11,"0-11",IF(ChurnData[[#This Row],[TenureMonths]]&lt;=23,"12-23",IF(ChurnData[[#This Row],[TenureMonths]]&lt;=35,"24-35",IF(ChurnData[[#This Row],[TenureMonths]]&lt;=47,"36-47",IF(ChurnData[[#This Row],[TenureMonths]]&lt;=59,"48-59","60-72")))))</f>
        <v>24-35</v>
      </c>
      <c r="V2075">
        <f>IF(ChurnData[[#This Row],[Churn]]="Yes",1,0)</f>
        <v>0</v>
      </c>
    </row>
    <row r="2076" spans="1:22" x14ac:dyDescent="0.35">
      <c r="A2076" t="s">
        <v>2125</v>
      </c>
      <c r="B2076" t="s">
        <v>19</v>
      </c>
      <c r="C2076">
        <v>0</v>
      </c>
      <c r="D2076" t="s">
        <v>20</v>
      </c>
      <c r="E2076" t="s">
        <v>21</v>
      </c>
      <c r="F2076" t="s">
        <v>56</v>
      </c>
      <c r="G2076" s="2">
        <v>50</v>
      </c>
      <c r="H2076" t="s">
        <v>20</v>
      </c>
      <c r="I2076" t="s">
        <v>23</v>
      </c>
      <c r="J2076" t="s">
        <v>20</v>
      </c>
      <c r="K2076" t="s">
        <v>21</v>
      </c>
      <c r="L2076" t="s">
        <v>29</v>
      </c>
      <c r="M2076" t="s">
        <v>20</v>
      </c>
      <c r="N2076" t="s">
        <v>30</v>
      </c>
      <c r="O2076" s="1">
        <v>98.19</v>
      </c>
      <c r="P2076" s="1">
        <v>4834.08</v>
      </c>
      <c r="Q2076">
        <v>1</v>
      </c>
      <c r="R2076" t="s">
        <v>21</v>
      </c>
      <c r="S2076" t="str">
        <f>IF(ChurnData[[#This Row],[MonthlyCharges]]&lt;=30,"1. Up to 30",IF(ChurnData[[#This Row],[MonthlyCharges]]&lt;=50,"2. 31-50",IF(ChurnData[[#This Row],[MonthlyCharges]]&lt;=70,"3. 51-70",IF(ChurnData[[#This Row],[MonthlyCharges]]&lt;=90,"4. 71-90","5. Over 90"))))</f>
        <v>5. Over 90</v>
      </c>
      <c r="T2076" t="str">
        <f>IF(AND(ChurnData[[#This Row],[Contract]]="Month-to-month",ChurnData[[#This Row],[InternetService]]="Fiber optic",ChurnData[[#This Row],[TenureMonths]]&lt;=11),"High-risk","Other")</f>
        <v>Other</v>
      </c>
      <c r="U2076" t="str">
        <f>IF(ChurnData[[#This Row],[TenureMonths]]&lt;=11,"0-11",IF(ChurnData[[#This Row],[TenureMonths]]&lt;=23,"12-23",IF(ChurnData[[#This Row],[TenureMonths]]&lt;=35,"24-35",IF(ChurnData[[#This Row],[TenureMonths]]&lt;=47,"36-47",IF(ChurnData[[#This Row],[TenureMonths]]&lt;=59,"48-59","60-72")))))</f>
        <v>48-59</v>
      </c>
      <c r="V2076">
        <f>IF(ChurnData[[#This Row],[Churn]]="Yes",1,0)</f>
        <v>0</v>
      </c>
    </row>
    <row r="2077" spans="1:22" x14ac:dyDescent="0.35">
      <c r="A2077" t="s">
        <v>2126</v>
      </c>
      <c r="B2077" t="s">
        <v>19</v>
      </c>
      <c r="C2077">
        <v>0</v>
      </c>
      <c r="D2077" t="s">
        <v>21</v>
      </c>
      <c r="E2077" t="s">
        <v>21</v>
      </c>
      <c r="F2077" t="s">
        <v>65</v>
      </c>
      <c r="G2077" s="2">
        <v>51</v>
      </c>
      <c r="H2077" t="s">
        <v>20</v>
      </c>
      <c r="I2077" t="s">
        <v>23</v>
      </c>
      <c r="J2077" t="s">
        <v>21</v>
      </c>
      <c r="K2077" t="s">
        <v>20</v>
      </c>
      <c r="L2077" t="s">
        <v>33</v>
      </c>
      <c r="M2077" t="s">
        <v>21</v>
      </c>
      <c r="N2077" t="s">
        <v>30</v>
      </c>
      <c r="O2077" s="1">
        <v>90.78</v>
      </c>
      <c r="P2077" s="1">
        <v>4666.4799999999996</v>
      </c>
      <c r="Q2077">
        <v>4</v>
      </c>
      <c r="R2077" t="s">
        <v>20</v>
      </c>
      <c r="S2077" t="str">
        <f>IF(ChurnData[[#This Row],[MonthlyCharges]]&lt;=30,"1. Up to 30",IF(ChurnData[[#This Row],[MonthlyCharges]]&lt;=50,"2. 31-50",IF(ChurnData[[#This Row],[MonthlyCharges]]&lt;=70,"3. 51-70",IF(ChurnData[[#This Row],[MonthlyCharges]]&lt;=90,"4. 71-90","5. Over 90"))))</f>
        <v>5. Over 90</v>
      </c>
      <c r="T2077" t="str">
        <f>IF(AND(ChurnData[[#This Row],[Contract]]="Month-to-month",ChurnData[[#This Row],[InternetService]]="Fiber optic",ChurnData[[#This Row],[TenureMonths]]&lt;=11),"High-risk","Other")</f>
        <v>Other</v>
      </c>
      <c r="U2077" t="str">
        <f>IF(ChurnData[[#This Row],[TenureMonths]]&lt;=11,"0-11",IF(ChurnData[[#This Row],[TenureMonths]]&lt;=23,"12-23",IF(ChurnData[[#This Row],[TenureMonths]]&lt;=35,"24-35",IF(ChurnData[[#This Row],[TenureMonths]]&lt;=47,"36-47",IF(ChurnData[[#This Row],[TenureMonths]]&lt;=59,"48-59","60-72")))))</f>
        <v>48-59</v>
      </c>
      <c r="V2077">
        <f>IF(ChurnData[[#This Row],[Churn]]="Yes",1,0)</f>
        <v>1</v>
      </c>
    </row>
    <row r="2078" spans="1:22" x14ac:dyDescent="0.35">
      <c r="A2078" t="s">
        <v>2127</v>
      </c>
      <c r="B2078" t="s">
        <v>36</v>
      </c>
      <c r="C2078">
        <v>0</v>
      </c>
      <c r="D2078" t="s">
        <v>21</v>
      </c>
      <c r="E2078" t="s">
        <v>21</v>
      </c>
      <c r="F2078" t="s">
        <v>27</v>
      </c>
      <c r="G2078" s="2">
        <v>8</v>
      </c>
      <c r="H2078" t="s">
        <v>20</v>
      </c>
      <c r="I2078" t="s">
        <v>32</v>
      </c>
      <c r="J2078" t="s">
        <v>20</v>
      </c>
      <c r="K2078" t="s">
        <v>21</v>
      </c>
      <c r="L2078" t="s">
        <v>33</v>
      </c>
      <c r="M2078" t="s">
        <v>20</v>
      </c>
      <c r="N2078" t="s">
        <v>30</v>
      </c>
      <c r="O2078" s="1">
        <v>54.72</v>
      </c>
      <c r="P2078" s="1">
        <v>428.68</v>
      </c>
      <c r="Q2078">
        <v>4</v>
      </c>
      <c r="R2078" t="s">
        <v>21</v>
      </c>
      <c r="S2078" t="str">
        <f>IF(ChurnData[[#This Row],[MonthlyCharges]]&lt;=30,"1. Up to 30",IF(ChurnData[[#This Row],[MonthlyCharges]]&lt;=50,"2. 31-50",IF(ChurnData[[#This Row],[MonthlyCharges]]&lt;=70,"3. 51-70",IF(ChurnData[[#This Row],[MonthlyCharges]]&lt;=90,"4. 71-90","5. Over 90"))))</f>
        <v>3. 51-70</v>
      </c>
      <c r="T2078" t="str">
        <f>IF(AND(ChurnData[[#This Row],[Contract]]="Month-to-month",ChurnData[[#This Row],[InternetService]]="Fiber optic",ChurnData[[#This Row],[TenureMonths]]&lt;=11),"High-risk","Other")</f>
        <v>Other</v>
      </c>
      <c r="U2078" t="str">
        <f>IF(ChurnData[[#This Row],[TenureMonths]]&lt;=11,"0-11",IF(ChurnData[[#This Row],[TenureMonths]]&lt;=23,"12-23",IF(ChurnData[[#This Row],[TenureMonths]]&lt;=35,"24-35",IF(ChurnData[[#This Row],[TenureMonths]]&lt;=47,"36-47",IF(ChurnData[[#This Row],[TenureMonths]]&lt;=59,"48-59","60-72")))))</f>
        <v>0-11</v>
      </c>
      <c r="V2078">
        <f>IF(ChurnData[[#This Row],[Churn]]="Yes",1,0)</f>
        <v>0</v>
      </c>
    </row>
    <row r="2079" spans="1:22" x14ac:dyDescent="0.35">
      <c r="A2079" t="s">
        <v>2128</v>
      </c>
      <c r="B2079" t="s">
        <v>36</v>
      </c>
      <c r="C2079">
        <v>0</v>
      </c>
      <c r="D2079" t="s">
        <v>20</v>
      </c>
      <c r="E2079" t="s">
        <v>20</v>
      </c>
      <c r="F2079" t="s">
        <v>56</v>
      </c>
      <c r="G2079" s="2">
        <v>9</v>
      </c>
      <c r="H2079" t="s">
        <v>20</v>
      </c>
      <c r="I2079" t="s">
        <v>23</v>
      </c>
      <c r="J2079" t="s">
        <v>21</v>
      </c>
      <c r="K2079" t="s">
        <v>20</v>
      </c>
      <c r="L2079" t="s">
        <v>33</v>
      </c>
      <c r="M2079" t="s">
        <v>20</v>
      </c>
      <c r="N2079" t="s">
        <v>34</v>
      </c>
      <c r="O2079" s="1">
        <v>100.28</v>
      </c>
      <c r="P2079" s="1">
        <v>913.63</v>
      </c>
      <c r="Q2079">
        <v>2</v>
      </c>
      <c r="R2079" t="s">
        <v>20</v>
      </c>
      <c r="S2079" t="str">
        <f>IF(ChurnData[[#This Row],[MonthlyCharges]]&lt;=30,"1. Up to 30",IF(ChurnData[[#This Row],[MonthlyCharges]]&lt;=50,"2. 31-50",IF(ChurnData[[#This Row],[MonthlyCharges]]&lt;=70,"3. 51-70",IF(ChurnData[[#This Row],[MonthlyCharges]]&lt;=90,"4. 71-90","5. Over 90"))))</f>
        <v>5. Over 90</v>
      </c>
      <c r="T2079" t="str">
        <f>IF(AND(ChurnData[[#This Row],[Contract]]="Month-to-month",ChurnData[[#This Row],[InternetService]]="Fiber optic",ChurnData[[#This Row],[TenureMonths]]&lt;=11),"High-risk","Other")</f>
        <v>High-risk</v>
      </c>
      <c r="U2079" t="str">
        <f>IF(ChurnData[[#This Row],[TenureMonths]]&lt;=11,"0-11",IF(ChurnData[[#This Row],[TenureMonths]]&lt;=23,"12-23",IF(ChurnData[[#This Row],[TenureMonths]]&lt;=35,"24-35",IF(ChurnData[[#This Row],[TenureMonths]]&lt;=47,"36-47",IF(ChurnData[[#This Row],[TenureMonths]]&lt;=59,"48-59","60-72")))))</f>
        <v>0-11</v>
      </c>
      <c r="V2079">
        <f>IF(ChurnData[[#This Row],[Churn]]="Yes",1,0)</f>
        <v>1</v>
      </c>
    </row>
    <row r="2080" spans="1:22" x14ac:dyDescent="0.35">
      <c r="A2080" t="s">
        <v>2129</v>
      </c>
      <c r="B2080" t="s">
        <v>19</v>
      </c>
      <c r="C2080">
        <v>0</v>
      </c>
      <c r="D2080" t="s">
        <v>20</v>
      </c>
      <c r="E2080" t="s">
        <v>20</v>
      </c>
      <c r="F2080" t="s">
        <v>41</v>
      </c>
      <c r="G2080" s="2">
        <v>48</v>
      </c>
      <c r="H2080" t="s">
        <v>20</v>
      </c>
      <c r="I2080" t="s">
        <v>32</v>
      </c>
      <c r="J2080" t="s">
        <v>20</v>
      </c>
      <c r="K2080" t="s">
        <v>21</v>
      </c>
      <c r="L2080" t="s">
        <v>29</v>
      </c>
      <c r="M2080" t="s">
        <v>21</v>
      </c>
      <c r="N2080" t="s">
        <v>30</v>
      </c>
      <c r="O2080" s="1">
        <v>55.6</v>
      </c>
      <c r="P2080" s="1">
        <v>2735.22</v>
      </c>
      <c r="Q2080">
        <v>1</v>
      </c>
      <c r="R2080" t="s">
        <v>21</v>
      </c>
      <c r="S2080" t="str">
        <f>IF(ChurnData[[#This Row],[MonthlyCharges]]&lt;=30,"1. Up to 30",IF(ChurnData[[#This Row],[MonthlyCharges]]&lt;=50,"2. 31-50",IF(ChurnData[[#This Row],[MonthlyCharges]]&lt;=70,"3. 51-70",IF(ChurnData[[#This Row],[MonthlyCharges]]&lt;=90,"4. 71-90","5. Over 90"))))</f>
        <v>3. 51-70</v>
      </c>
      <c r="T2080" t="str">
        <f>IF(AND(ChurnData[[#This Row],[Contract]]="Month-to-month",ChurnData[[#This Row],[InternetService]]="Fiber optic",ChurnData[[#This Row],[TenureMonths]]&lt;=11),"High-risk","Other")</f>
        <v>Other</v>
      </c>
      <c r="U2080" t="str">
        <f>IF(ChurnData[[#This Row],[TenureMonths]]&lt;=11,"0-11",IF(ChurnData[[#This Row],[TenureMonths]]&lt;=23,"12-23",IF(ChurnData[[#This Row],[TenureMonths]]&lt;=35,"24-35",IF(ChurnData[[#This Row],[TenureMonths]]&lt;=47,"36-47",IF(ChurnData[[#This Row],[TenureMonths]]&lt;=59,"48-59","60-72")))))</f>
        <v>48-59</v>
      </c>
      <c r="V2080">
        <f>IF(ChurnData[[#This Row],[Churn]]="Yes",1,0)</f>
        <v>0</v>
      </c>
    </row>
    <row r="2081" spans="1:22" x14ac:dyDescent="0.35">
      <c r="A2081" t="s">
        <v>2130</v>
      </c>
      <c r="B2081" t="s">
        <v>19</v>
      </c>
      <c r="C2081">
        <v>0</v>
      </c>
      <c r="D2081" t="s">
        <v>20</v>
      </c>
      <c r="E2081" t="s">
        <v>21</v>
      </c>
      <c r="F2081" t="s">
        <v>56</v>
      </c>
      <c r="G2081" s="2">
        <v>70</v>
      </c>
      <c r="H2081" t="s">
        <v>20</v>
      </c>
      <c r="I2081" t="s">
        <v>21</v>
      </c>
      <c r="J2081" t="s">
        <v>28</v>
      </c>
      <c r="K2081" t="s">
        <v>28</v>
      </c>
      <c r="L2081" t="s">
        <v>24</v>
      </c>
      <c r="M2081" t="s">
        <v>20</v>
      </c>
      <c r="N2081" t="s">
        <v>25</v>
      </c>
      <c r="O2081" s="1">
        <v>33.85</v>
      </c>
      <c r="P2081" s="1">
        <v>2314.37</v>
      </c>
      <c r="Q2081">
        <v>4</v>
      </c>
      <c r="R2081" t="s">
        <v>21</v>
      </c>
      <c r="S2081" t="str">
        <f>IF(ChurnData[[#This Row],[MonthlyCharges]]&lt;=30,"1. Up to 30",IF(ChurnData[[#This Row],[MonthlyCharges]]&lt;=50,"2. 31-50",IF(ChurnData[[#This Row],[MonthlyCharges]]&lt;=70,"3. 51-70",IF(ChurnData[[#This Row],[MonthlyCharges]]&lt;=90,"4. 71-90","5. Over 90"))))</f>
        <v>2. 31-50</v>
      </c>
      <c r="T2081" t="str">
        <f>IF(AND(ChurnData[[#This Row],[Contract]]="Month-to-month",ChurnData[[#This Row],[InternetService]]="Fiber optic",ChurnData[[#This Row],[TenureMonths]]&lt;=11),"High-risk","Other")</f>
        <v>Other</v>
      </c>
      <c r="U2081" t="str">
        <f>IF(ChurnData[[#This Row],[TenureMonths]]&lt;=11,"0-11",IF(ChurnData[[#This Row],[TenureMonths]]&lt;=23,"12-23",IF(ChurnData[[#This Row],[TenureMonths]]&lt;=35,"24-35",IF(ChurnData[[#This Row],[TenureMonths]]&lt;=47,"36-47",IF(ChurnData[[#This Row],[TenureMonths]]&lt;=59,"48-59","60-72")))))</f>
        <v>60-72</v>
      </c>
      <c r="V2081">
        <f>IF(ChurnData[[#This Row],[Churn]]="Yes",1,0)</f>
        <v>0</v>
      </c>
    </row>
    <row r="2082" spans="1:22" x14ac:dyDescent="0.35">
      <c r="A2082" t="s">
        <v>2131</v>
      </c>
      <c r="B2082" t="s">
        <v>19</v>
      </c>
      <c r="C2082">
        <v>0</v>
      </c>
      <c r="D2082" t="s">
        <v>21</v>
      </c>
      <c r="E2082" t="s">
        <v>21</v>
      </c>
      <c r="F2082" t="s">
        <v>37</v>
      </c>
      <c r="G2082" s="2">
        <v>30</v>
      </c>
      <c r="H2082" t="s">
        <v>20</v>
      </c>
      <c r="I2082" t="s">
        <v>32</v>
      </c>
      <c r="J2082" t="s">
        <v>20</v>
      </c>
      <c r="K2082" t="s">
        <v>21</v>
      </c>
      <c r="L2082" t="s">
        <v>29</v>
      </c>
      <c r="M2082" t="s">
        <v>20</v>
      </c>
      <c r="N2082" t="s">
        <v>25</v>
      </c>
      <c r="O2082" s="1">
        <v>45.6</v>
      </c>
      <c r="P2082" s="1">
        <v>1407.88</v>
      </c>
      <c r="Q2082">
        <v>0</v>
      </c>
      <c r="R2082" t="s">
        <v>21</v>
      </c>
      <c r="S2082" t="str">
        <f>IF(ChurnData[[#This Row],[MonthlyCharges]]&lt;=30,"1. Up to 30",IF(ChurnData[[#This Row],[MonthlyCharges]]&lt;=50,"2. 31-50",IF(ChurnData[[#This Row],[MonthlyCharges]]&lt;=70,"3. 51-70",IF(ChurnData[[#This Row],[MonthlyCharges]]&lt;=90,"4. 71-90","5. Over 90"))))</f>
        <v>2. 31-50</v>
      </c>
      <c r="T2082" t="str">
        <f>IF(AND(ChurnData[[#This Row],[Contract]]="Month-to-month",ChurnData[[#This Row],[InternetService]]="Fiber optic",ChurnData[[#This Row],[TenureMonths]]&lt;=11),"High-risk","Other")</f>
        <v>Other</v>
      </c>
      <c r="U2082" t="str">
        <f>IF(ChurnData[[#This Row],[TenureMonths]]&lt;=11,"0-11",IF(ChurnData[[#This Row],[TenureMonths]]&lt;=23,"12-23",IF(ChurnData[[#This Row],[TenureMonths]]&lt;=35,"24-35",IF(ChurnData[[#This Row],[TenureMonths]]&lt;=47,"36-47",IF(ChurnData[[#This Row],[TenureMonths]]&lt;=59,"48-59","60-72")))))</f>
        <v>24-35</v>
      </c>
      <c r="V2082">
        <f>IF(ChurnData[[#This Row],[Churn]]="Yes",1,0)</f>
        <v>0</v>
      </c>
    </row>
    <row r="2083" spans="1:22" x14ac:dyDescent="0.35">
      <c r="A2083" t="s">
        <v>2132</v>
      </c>
      <c r="B2083" t="s">
        <v>36</v>
      </c>
      <c r="C2083">
        <v>0</v>
      </c>
      <c r="D2083" t="s">
        <v>21</v>
      </c>
      <c r="E2083" t="s">
        <v>21</v>
      </c>
      <c r="F2083" t="s">
        <v>27</v>
      </c>
      <c r="G2083" s="2">
        <v>28</v>
      </c>
      <c r="H2083" t="s">
        <v>20</v>
      </c>
      <c r="I2083" t="s">
        <v>21</v>
      </c>
      <c r="J2083" t="s">
        <v>28</v>
      </c>
      <c r="K2083" t="s">
        <v>28</v>
      </c>
      <c r="L2083" t="s">
        <v>33</v>
      </c>
      <c r="M2083" t="s">
        <v>20</v>
      </c>
      <c r="N2083" t="s">
        <v>34</v>
      </c>
      <c r="O2083" s="1">
        <v>25.44</v>
      </c>
      <c r="P2083" s="1">
        <v>698.26</v>
      </c>
      <c r="Q2083">
        <v>1</v>
      </c>
      <c r="R2083" t="s">
        <v>21</v>
      </c>
      <c r="S2083" t="str">
        <f>IF(ChurnData[[#This Row],[MonthlyCharges]]&lt;=30,"1. Up to 30",IF(ChurnData[[#This Row],[MonthlyCharges]]&lt;=50,"2. 31-50",IF(ChurnData[[#This Row],[MonthlyCharges]]&lt;=70,"3. 51-70",IF(ChurnData[[#This Row],[MonthlyCharges]]&lt;=90,"4. 71-90","5. Over 90"))))</f>
        <v>1. Up to 30</v>
      </c>
      <c r="T2083" t="str">
        <f>IF(AND(ChurnData[[#This Row],[Contract]]="Month-to-month",ChurnData[[#This Row],[InternetService]]="Fiber optic",ChurnData[[#This Row],[TenureMonths]]&lt;=11),"High-risk","Other")</f>
        <v>Other</v>
      </c>
      <c r="U2083" t="str">
        <f>IF(ChurnData[[#This Row],[TenureMonths]]&lt;=11,"0-11",IF(ChurnData[[#This Row],[TenureMonths]]&lt;=23,"12-23",IF(ChurnData[[#This Row],[TenureMonths]]&lt;=35,"24-35",IF(ChurnData[[#This Row],[TenureMonths]]&lt;=47,"36-47",IF(ChurnData[[#This Row],[TenureMonths]]&lt;=59,"48-59","60-72")))))</f>
        <v>24-35</v>
      </c>
      <c r="V2083">
        <f>IF(ChurnData[[#This Row],[Churn]]="Yes",1,0)</f>
        <v>0</v>
      </c>
    </row>
    <row r="2084" spans="1:22" x14ac:dyDescent="0.35">
      <c r="A2084" t="s">
        <v>2133</v>
      </c>
      <c r="B2084" t="s">
        <v>36</v>
      </c>
      <c r="C2084">
        <v>1</v>
      </c>
      <c r="D2084" t="s">
        <v>20</v>
      </c>
      <c r="E2084" t="s">
        <v>21</v>
      </c>
      <c r="F2084" t="s">
        <v>41</v>
      </c>
      <c r="G2084" s="2">
        <v>45</v>
      </c>
      <c r="H2084" t="s">
        <v>20</v>
      </c>
      <c r="I2084" t="s">
        <v>23</v>
      </c>
      <c r="J2084" t="s">
        <v>21</v>
      </c>
      <c r="K2084" t="s">
        <v>21</v>
      </c>
      <c r="L2084" t="s">
        <v>24</v>
      </c>
      <c r="M2084" t="s">
        <v>21</v>
      </c>
      <c r="N2084" t="s">
        <v>34</v>
      </c>
      <c r="O2084" s="1">
        <v>77.38</v>
      </c>
      <c r="P2084" s="1">
        <v>3502.45</v>
      </c>
      <c r="Q2084">
        <v>5</v>
      </c>
      <c r="R2084" t="s">
        <v>21</v>
      </c>
      <c r="S2084" t="str">
        <f>IF(ChurnData[[#This Row],[MonthlyCharges]]&lt;=30,"1. Up to 30",IF(ChurnData[[#This Row],[MonthlyCharges]]&lt;=50,"2. 31-50",IF(ChurnData[[#This Row],[MonthlyCharges]]&lt;=70,"3. 51-70",IF(ChurnData[[#This Row],[MonthlyCharges]]&lt;=90,"4. 71-90","5. Over 90"))))</f>
        <v>4. 71-90</v>
      </c>
      <c r="T2084" t="str">
        <f>IF(AND(ChurnData[[#This Row],[Contract]]="Month-to-month",ChurnData[[#This Row],[InternetService]]="Fiber optic",ChurnData[[#This Row],[TenureMonths]]&lt;=11),"High-risk","Other")</f>
        <v>Other</v>
      </c>
      <c r="U2084" t="str">
        <f>IF(ChurnData[[#This Row],[TenureMonths]]&lt;=11,"0-11",IF(ChurnData[[#This Row],[TenureMonths]]&lt;=23,"12-23",IF(ChurnData[[#This Row],[TenureMonths]]&lt;=35,"24-35",IF(ChurnData[[#This Row],[TenureMonths]]&lt;=47,"36-47",IF(ChurnData[[#This Row],[TenureMonths]]&lt;=59,"48-59","60-72")))))</f>
        <v>36-47</v>
      </c>
      <c r="V2084">
        <f>IF(ChurnData[[#This Row],[Churn]]="Yes",1,0)</f>
        <v>0</v>
      </c>
    </row>
    <row r="2085" spans="1:22" x14ac:dyDescent="0.35">
      <c r="A2085" t="s">
        <v>2134</v>
      </c>
      <c r="B2085" t="s">
        <v>19</v>
      </c>
      <c r="C2085">
        <v>0</v>
      </c>
      <c r="D2085" t="s">
        <v>21</v>
      </c>
      <c r="E2085" t="s">
        <v>21</v>
      </c>
      <c r="F2085" t="s">
        <v>27</v>
      </c>
      <c r="G2085" s="2">
        <v>22</v>
      </c>
      <c r="H2085" t="s">
        <v>20</v>
      </c>
      <c r="I2085" t="s">
        <v>23</v>
      </c>
      <c r="J2085" t="s">
        <v>21</v>
      </c>
      <c r="K2085" t="s">
        <v>20</v>
      </c>
      <c r="L2085" t="s">
        <v>33</v>
      </c>
      <c r="M2085" t="s">
        <v>20</v>
      </c>
      <c r="N2085" t="s">
        <v>25</v>
      </c>
      <c r="O2085" s="1">
        <v>86.58</v>
      </c>
      <c r="P2085" s="1">
        <v>1921.55</v>
      </c>
      <c r="Q2085">
        <v>0</v>
      </c>
      <c r="R2085" t="s">
        <v>20</v>
      </c>
      <c r="S2085" t="str">
        <f>IF(ChurnData[[#This Row],[MonthlyCharges]]&lt;=30,"1. Up to 30",IF(ChurnData[[#This Row],[MonthlyCharges]]&lt;=50,"2. 31-50",IF(ChurnData[[#This Row],[MonthlyCharges]]&lt;=70,"3. 51-70",IF(ChurnData[[#This Row],[MonthlyCharges]]&lt;=90,"4. 71-90","5. Over 90"))))</f>
        <v>4. 71-90</v>
      </c>
      <c r="T2085" t="str">
        <f>IF(AND(ChurnData[[#This Row],[Contract]]="Month-to-month",ChurnData[[#This Row],[InternetService]]="Fiber optic",ChurnData[[#This Row],[TenureMonths]]&lt;=11),"High-risk","Other")</f>
        <v>Other</v>
      </c>
      <c r="U2085" t="str">
        <f>IF(ChurnData[[#This Row],[TenureMonths]]&lt;=11,"0-11",IF(ChurnData[[#This Row],[TenureMonths]]&lt;=23,"12-23",IF(ChurnData[[#This Row],[TenureMonths]]&lt;=35,"24-35",IF(ChurnData[[#This Row],[TenureMonths]]&lt;=47,"36-47",IF(ChurnData[[#This Row],[TenureMonths]]&lt;=59,"48-59","60-72")))))</f>
        <v>12-23</v>
      </c>
      <c r="V2085">
        <f>IF(ChurnData[[#This Row],[Churn]]="Yes",1,0)</f>
        <v>1</v>
      </c>
    </row>
    <row r="2086" spans="1:22" x14ac:dyDescent="0.35">
      <c r="A2086" t="s">
        <v>2135</v>
      </c>
      <c r="B2086" t="s">
        <v>36</v>
      </c>
      <c r="C2086">
        <v>0</v>
      </c>
      <c r="D2086" t="s">
        <v>20</v>
      </c>
      <c r="E2086" t="s">
        <v>20</v>
      </c>
      <c r="F2086" t="s">
        <v>37</v>
      </c>
      <c r="G2086" s="2">
        <v>18</v>
      </c>
      <c r="H2086" t="s">
        <v>20</v>
      </c>
      <c r="I2086" t="s">
        <v>23</v>
      </c>
      <c r="J2086" t="s">
        <v>21</v>
      </c>
      <c r="K2086" t="s">
        <v>20</v>
      </c>
      <c r="L2086" t="s">
        <v>33</v>
      </c>
      <c r="M2086" t="s">
        <v>20</v>
      </c>
      <c r="N2086" t="s">
        <v>34</v>
      </c>
      <c r="O2086" s="1">
        <v>94.73</v>
      </c>
      <c r="P2086" s="1">
        <v>1732.95</v>
      </c>
      <c r="Q2086">
        <v>0</v>
      </c>
      <c r="R2086" t="s">
        <v>20</v>
      </c>
      <c r="S2086" t="str">
        <f>IF(ChurnData[[#This Row],[MonthlyCharges]]&lt;=30,"1. Up to 30",IF(ChurnData[[#This Row],[MonthlyCharges]]&lt;=50,"2. 31-50",IF(ChurnData[[#This Row],[MonthlyCharges]]&lt;=70,"3. 51-70",IF(ChurnData[[#This Row],[MonthlyCharges]]&lt;=90,"4. 71-90","5. Over 90"))))</f>
        <v>5. Over 90</v>
      </c>
      <c r="T2086" t="str">
        <f>IF(AND(ChurnData[[#This Row],[Contract]]="Month-to-month",ChurnData[[#This Row],[InternetService]]="Fiber optic",ChurnData[[#This Row],[TenureMonths]]&lt;=11),"High-risk","Other")</f>
        <v>Other</v>
      </c>
      <c r="U2086" t="str">
        <f>IF(ChurnData[[#This Row],[TenureMonths]]&lt;=11,"0-11",IF(ChurnData[[#This Row],[TenureMonths]]&lt;=23,"12-23",IF(ChurnData[[#This Row],[TenureMonths]]&lt;=35,"24-35",IF(ChurnData[[#This Row],[TenureMonths]]&lt;=47,"36-47",IF(ChurnData[[#This Row],[TenureMonths]]&lt;=59,"48-59","60-72")))))</f>
        <v>12-23</v>
      </c>
      <c r="V2086">
        <f>IF(ChurnData[[#This Row],[Churn]]="Yes",1,0)</f>
        <v>1</v>
      </c>
    </row>
    <row r="2087" spans="1:22" x14ac:dyDescent="0.35">
      <c r="A2087" t="s">
        <v>2136</v>
      </c>
      <c r="B2087" t="s">
        <v>36</v>
      </c>
      <c r="C2087">
        <v>0</v>
      </c>
      <c r="D2087" t="s">
        <v>21</v>
      </c>
      <c r="E2087" t="s">
        <v>21</v>
      </c>
      <c r="F2087" t="s">
        <v>37</v>
      </c>
      <c r="G2087" s="2">
        <v>15</v>
      </c>
      <c r="H2087" t="s">
        <v>20</v>
      </c>
      <c r="I2087" t="s">
        <v>21</v>
      </c>
      <c r="J2087" t="s">
        <v>28</v>
      </c>
      <c r="K2087" t="s">
        <v>28</v>
      </c>
      <c r="L2087" t="s">
        <v>33</v>
      </c>
      <c r="M2087" t="s">
        <v>20</v>
      </c>
      <c r="N2087" t="s">
        <v>34</v>
      </c>
      <c r="O2087" s="1">
        <v>29.76</v>
      </c>
      <c r="P2087" s="1">
        <v>447.72</v>
      </c>
      <c r="Q2087">
        <v>1</v>
      </c>
      <c r="R2087" t="s">
        <v>20</v>
      </c>
      <c r="S2087" t="str">
        <f>IF(ChurnData[[#This Row],[MonthlyCharges]]&lt;=30,"1. Up to 30",IF(ChurnData[[#This Row],[MonthlyCharges]]&lt;=50,"2. 31-50",IF(ChurnData[[#This Row],[MonthlyCharges]]&lt;=70,"3. 51-70",IF(ChurnData[[#This Row],[MonthlyCharges]]&lt;=90,"4. 71-90","5. Over 90"))))</f>
        <v>1. Up to 30</v>
      </c>
      <c r="T2087" t="str">
        <f>IF(AND(ChurnData[[#This Row],[Contract]]="Month-to-month",ChurnData[[#This Row],[InternetService]]="Fiber optic",ChurnData[[#This Row],[TenureMonths]]&lt;=11),"High-risk","Other")</f>
        <v>Other</v>
      </c>
      <c r="U2087" t="str">
        <f>IF(ChurnData[[#This Row],[TenureMonths]]&lt;=11,"0-11",IF(ChurnData[[#This Row],[TenureMonths]]&lt;=23,"12-23",IF(ChurnData[[#This Row],[TenureMonths]]&lt;=35,"24-35",IF(ChurnData[[#This Row],[TenureMonths]]&lt;=47,"36-47",IF(ChurnData[[#This Row],[TenureMonths]]&lt;=59,"48-59","60-72")))))</f>
        <v>12-23</v>
      </c>
      <c r="V2087">
        <f>IF(ChurnData[[#This Row],[Churn]]="Yes",1,0)</f>
        <v>1</v>
      </c>
    </row>
    <row r="2088" spans="1:22" x14ac:dyDescent="0.35">
      <c r="A2088" t="s">
        <v>2137</v>
      </c>
      <c r="B2088" t="s">
        <v>19</v>
      </c>
      <c r="C2088">
        <v>1</v>
      </c>
      <c r="D2088" t="s">
        <v>20</v>
      </c>
      <c r="E2088" t="s">
        <v>20</v>
      </c>
      <c r="F2088" t="s">
        <v>27</v>
      </c>
      <c r="G2088" s="2">
        <v>62</v>
      </c>
      <c r="H2088" t="s">
        <v>20</v>
      </c>
      <c r="I2088" t="s">
        <v>23</v>
      </c>
      <c r="J2088" t="s">
        <v>21</v>
      </c>
      <c r="K2088" t="s">
        <v>20</v>
      </c>
      <c r="L2088" t="s">
        <v>24</v>
      </c>
      <c r="M2088" t="s">
        <v>21</v>
      </c>
      <c r="N2088" t="s">
        <v>43</v>
      </c>
      <c r="O2088" s="1">
        <v>90.88</v>
      </c>
      <c r="P2088" s="1">
        <v>5753.14</v>
      </c>
      <c r="Q2088">
        <v>1</v>
      </c>
      <c r="R2088" t="s">
        <v>21</v>
      </c>
      <c r="S2088" t="str">
        <f>IF(ChurnData[[#This Row],[MonthlyCharges]]&lt;=30,"1. Up to 30",IF(ChurnData[[#This Row],[MonthlyCharges]]&lt;=50,"2. 31-50",IF(ChurnData[[#This Row],[MonthlyCharges]]&lt;=70,"3. 51-70",IF(ChurnData[[#This Row],[MonthlyCharges]]&lt;=90,"4. 71-90","5. Over 90"))))</f>
        <v>5. Over 90</v>
      </c>
      <c r="T2088" t="str">
        <f>IF(AND(ChurnData[[#This Row],[Contract]]="Month-to-month",ChurnData[[#This Row],[InternetService]]="Fiber optic",ChurnData[[#This Row],[TenureMonths]]&lt;=11),"High-risk","Other")</f>
        <v>Other</v>
      </c>
      <c r="U2088" t="str">
        <f>IF(ChurnData[[#This Row],[TenureMonths]]&lt;=11,"0-11",IF(ChurnData[[#This Row],[TenureMonths]]&lt;=23,"12-23",IF(ChurnData[[#This Row],[TenureMonths]]&lt;=35,"24-35",IF(ChurnData[[#This Row],[TenureMonths]]&lt;=47,"36-47",IF(ChurnData[[#This Row],[TenureMonths]]&lt;=59,"48-59","60-72")))))</f>
        <v>60-72</v>
      </c>
      <c r="V2088">
        <f>IF(ChurnData[[#This Row],[Churn]]="Yes",1,0)</f>
        <v>0</v>
      </c>
    </row>
    <row r="2089" spans="1:22" x14ac:dyDescent="0.35">
      <c r="A2089" t="s">
        <v>2138</v>
      </c>
      <c r="B2089" t="s">
        <v>36</v>
      </c>
      <c r="C2089">
        <v>0</v>
      </c>
      <c r="D2089" t="s">
        <v>20</v>
      </c>
      <c r="E2089" t="s">
        <v>20</v>
      </c>
      <c r="F2089" t="s">
        <v>47</v>
      </c>
      <c r="G2089" s="2">
        <v>17</v>
      </c>
      <c r="H2089" t="s">
        <v>20</v>
      </c>
      <c r="I2089" t="s">
        <v>23</v>
      </c>
      <c r="J2089" t="s">
        <v>21</v>
      </c>
      <c r="K2089" t="s">
        <v>20</v>
      </c>
      <c r="L2089" t="s">
        <v>33</v>
      </c>
      <c r="M2089" t="s">
        <v>20</v>
      </c>
      <c r="N2089" t="s">
        <v>34</v>
      </c>
      <c r="O2089" s="1">
        <v>90</v>
      </c>
      <c r="P2089" s="1">
        <v>1556.21</v>
      </c>
      <c r="Q2089">
        <v>1</v>
      </c>
      <c r="R2089" t="s">
        <v>20</v>
      </c>
      <c r="S2089" t="str">
        <f>IF(ChurnData[[#This Row],[MonthlyCharges]]&lt;=30,"1. Up to 30",IF(ChurnData[[#This Row],[MonthlyCharges]]&lt;=50,"2. 31-50",IF(ChurnData[[#This Row],[MonthlyCharges]]&lt;=70,"3. 51-70",IF(ChurnData[[#This Row],[MonthlyCharges]]&lt;=90,"4. 71-90","5. Over 90"))))</f>
        <v>4. 71-90</v>
      </c>
      <c r="T2089" t="str">
        <f>IF(AND(ChurnData[[#This Row],[Contract]]="Month-to-month",ChurnData[[#This Row],[InternetService]]="Fiber optic",ChurnData[[#This Row],[TenureMonths]]&lt;=11),"High-risk","Other")</f>
        <v>Other</v>
      </c>
      <c r="U2089" t="str">
        <f>IF(ChurnData[[#This Row],[TenureMonths]]&lt;=11,"0-11",IF(ChurnData[[#This Row],[TenureMonths]]&lt;=23,"12-23",IF(ChurnData[[#This Row],[TenureMonths]]&lt;=35,"24-35",IF(ChurnData[[#This Row],[TenureMonths]]&lt;=47,"36-47",IF(ChurnData[[#This Row],[TenureMonths]]&lt;=59,"48-59","60-72")))))</f>
        <v>12-23</v>
      </c>
      <c r="V2089">
        <f>IF(ChurnData[[#This Row],[Churn]]="Yes",1,0)</f>
        <v>1</v>
      </c>
    </row>
    <row r="2090" spans="1:22" x14ac:dyDescent="0.35">
      <c r="A2090" t="s">
        <v>2139</v>
      </c>
      <c r="B2090" t="s">
        <v>36</v>
      </c>
      <c r="C2090">
        <v>0</v>
      </c>
      <c r="D2090" t="s">
        <v>20</v>
      </c>
      <c r="E2090" t="s">
        <v>20</v>
      </c>
      <c r="F2090" t="s">
        <v>65</v>
      </c>
      <c r="G2090" s="2">
        <v>2</v>
      </c>
      <c r="H2090" t="s">
        <v>20</v>
      </c>
      <c r="I2090" t="s">
        <v>23</v>
      </c>
      <c r="J2090" t="s">
        <v>21</v>
      </c>
      <c r="K2090" t="s">
        <v>21</v>
      </c>
      <c r="L2090" t="s">
        <v>33</v>
      </c>
      <c r="M2090" t="s">
        <v>20</v>
      </c>
      <c r="N2090" t="s">
        <v>34</v>
      </c>
      <c r="O2090" s="1">
        <v>85.74</v>
      </c>
      <c r="P2090" s="1">
        <v>167.85</v>
      </c>
      <c r="Q2090">
        <v>6</v>
      </c>
      <c r="R2090" t="s">
        <v>20</v>
      </c>
      <c r="S2090" t="str">
        <f>IF(ChurnData[[#This Row],[MonthlyCharges]]&lt;=30,"1. Up to 30",IF(ChurnData[[#This Row],[MonthlyCharges]]&lt;=50,"2. 31-50",IF(ChurnData[[#This Row],[MonthlyCharges]]&lt;=70,"3. 51-70",IF(ChurnData[[#This Row],[MonthlyCharges]]&lt;=90,"4. 71-90","5. Over 90"))))</f>
        <v>4. 71-90</v>
      </c>
      <c r="T2090" t="str">
        <f>IF(AND(ChurnData[[#This Row],[Contract]]="Month-to-month",ChurnData[[#This Row],[InternetService]]="Fiber optic",ChurnData[[#This Row],[TenureMonths]]&lt;=11),"High-risk","Other")</f>
        <v>High-risk</v>
      </c>
      <c r="U2090" t="str">
        <f>IF(ChurnData[[#This Row],[TenureMonths]]&lt;=11,"0-11",IF(ChurnData[[#This Row],[TenureMonths]]&lt;=23,"12-23",IF(ChurnData[[#This Row],[TenureMonths]]&lt;=35,"24-35",IF(ChurnData[[#This Row],[TenureMonths]]&lt;=47,"36-47",IF(ChurnData[[#This Row],[TenureMonths]]&lt;=59,"48-59","60-72")))))</f>
        <v>0-11</v>
      </c>
      <c r="V2090">
        <f>IF(ChurnData[[#This Row],[Churn]]="Yes",1,0)</f>
        <v>1</v>
      </c>
    </row>
    <row r="2091" spans="1:22" x14ac:dyDescent="0.35">
      <c r="A2091" t="s">
        <v>2140</v>
      </c>
      <c r="B2091" t="s">
        <v>19</v>
      </c>
      <c r="C2091">
        <v>0</v>
      </c>
      <c r="D2091" t="s">
        <v>20</v>
      </c>
      <c r="E2091" t="s">
        <v>20</v>
      </c>
      <c r="F2091" t="s">
        <v>45</v>
      </c>
      <c r="G2091" s="2">
        <v>9</v>
      </c>
      <c r="H2091" t="s">
        <v>20</v>
      </c>
      <c r="I2091" t="s">
        <v>32</v>
      </c>
      <c r="J2091" t="s">
        <v>20</v>
      </c>
      <c r="K2091" t="s">
        <v>21</v>
      </c>
      <c r="L2091" t="s">
        <v>33</v>
      </c>
      <c r="M2091" t="s">
        <v>20</v>
      </c>
      <c r="N2091" t="s">
        <v>25</v>
      </c>
      <c r="O2091" s="1">
        <v>56.17</v>
      </c>
      <c r="P2091" s="1">
        <v>518.61</v>
      </c>
      <c r="Q2091">
        <v>2</v>
      </c>
      <c r="R2091" t="s">
        <v>20</v>
      </c>
      <c r="S2091" t="str">
        <f>IF(ChurnData[[#This Row],[MonthlyCharges]]&lt;=30,"1. Up to 30",IF(ChurnData[[#This Row],[MonthlyCharges]]&lt;=50,"2. 31-50",IF(ChurnData[[#This Row],[MonthlyCharges]]&lt;=70,"3. 51-70",IF(ChurnData[[#This Row],[MonthlyCharges]]&lt;=90,"4. 71-90","5. Over 90"))))</f>
        <v>3. 51-70</v>
      </c>
      <c r="T2091" t="str">
        <f>IF(AND(ChurnData[[#This Row],[Contract]]="Month-to-month",ChurnData[[#This Row],[InternetService]]="Fiber optic",ChurnData[[#This Row],[TenureMonths]]&lt;=11),"High-risk","Other")</f>
        <v>Other</v>
      </c>
      <c r="U2091" t="str">
        <f>IF(ChurnData[[#This Row],[TenureMonths]]&lt;=11,"0-11",IF(ChurnData[[#This Row],[TenureMonths]]&lt;=23,"12-23",IF(ChurnData[[#This Row],[TenureMonths]]&lt;=35,"24-35",IF(ChurnData[[#This Row],[TenureMonths]]&lt;=47,"36-47",IF(ChurnData[[#This Row],[TenureMonths]]&lt;=59,"48-59","60-72")))))</f>
        <v>0-11</v>
      </c>
      <c r="V2091">
        <f>IF(ChurnData[[#This Row],[Churn]]="Yes",1,0)</f>
        <v>1</v>
      </c>
    </row>
    <row r="2092" spans="1:22" x14ac:dyDescent="0.35">
      <c r="A2092" t="s">
        <v>2141</v>
      </c>
      <c r="B2092" t="s">
        <v>19</v>
      </c>
      <c r="C2092">
        <v>0</v>
      </c>
      <c r="D2092" t="s">
        <v>20</v>
      </c>
      <c r="E2092" t="s">
        <v>20</v>
      </c>
      <c r="F2092" t="s">
        <v>22</v>
      </c>
      <c r="G2092" s="2">
        <v>25</v>
      </c>
      <c r="H2092" t="s">
        <v>20</v>
      </c>
      <c r="I2092" t="s">
        <v>32</v>
      </c>
      <c r="J2092" t="s">
        <v>20</v>
      </c>
      <c r="K2092" t="s">
        <v>20</v>
      </c>
      <c r="L2092" t="s">
        <v>33</v>
      </c>
      <c r="M2092" t="s">
        <v>20</v>
      </c>
      <c r="N2092" t="s">
        <v>43</v>
      </c>
      <c r="O2092" s="1">
        <v>66.08</v>
      </c>
      <c r="P2092" s="1">
        <v>1618.35</v>
      </c>
      <c r="Q2092">
        <v>1</v>
      </c>
      <c r="R2092" t="s">
        <v>20</v>
      </c>
      <c r="S2092" t="str">
        <f>IF(ChurnData[[#This Row],[MonthlyCharges]]&lt;=30,"1. Up to 30",IF(ChurnData[[#This Row],[MonthlyCharges]]&lt;=50,"2. 31-50",IF(ChurnData[[#This Row],[MonthlyCharges]]&lt;=70,"3. 51-70",IF(ChurnData[[#This Row],[MonthlyCharges]]&lt;=90,"4. 71-90","5. Over 90"))))</f>
        <v>3. 51-70</v>
      </c>
      <c r="T2092" t="str">
        <f>IF(AND(ChurnData[[#This Row],[Contract]]="Month-to-month",ChurnData[[#This Row],[InternetService]]="Fiber optic",ChurnData[[#This Row],[TenureMonths]]&lt;=11),"High-risk","Other")</f>
        <v>Other</v>
      </c>
      <c r="U2092" t="str">
        <f>IF(ChurnData[[#This Row],[TenureMonths]]&lt;=11,"0-11",IF(ChurnData[[#This Row],[TenureMonths]]&lt;=23,"12-23",IF(ChurnData[[#This Row],[TenureMonths]]&lt;=35,"24-35",IF(ChurnData[[#This Row],[TenureMonths]]&lt;=47,"36-47",IF(ChurnData[[#This Row],[TenureMonths]]&lt;=59,"48-59","60-72")))))</f>
        <v>24-35</v>
      </c>
      <c r="V2092">
        <f>IF(ChurnData[[#This Row],[Churn]]="Yes",1,0)</f>
        <v>1</v>
      </c>
    </row>
    <row r="2093" spans="1:22" x14ac:dyDescent="0.35">
      <c r="A2093" t="s">
        <v>2143</v>
      </c>
      <c r="B2093" t="s">
        <v>36</v>
      </c>
      <c r="C2093">
        <v>0</v>
      </c>
      <c r="D2093" t="s">
        <v>20</v>
      </c>
      <c r="E2093" t="s">
        <v>21</v>
      </c>
      <c r="F2093" t="s">
        <v>22</v>
      </c>
      <c r="G2093" s="2">
        <v>45</v>
      </c>
      <c r="H2093" t="s">
        <v>20</v>
      </c>
      <c r="I2093" t="s">
        <v>32</v>
      </c>
      <c r="J2093" t="s">
        <v>21</v>
      </c>
      <c r="K2093" t="s">
        <v>21</v>
      </c>
      <c r="L2093" t="s">
        <v>29</v>
      </c>
      <c r="M2093" t="s">
        <v>21</v>
      </c>
      <c r="N2093" t="s">
        <v>30</v>
      </c>
      <c r="O2093" s="1">
        <v>57.56</v>
      </c>
      <c r="P2093" s="1">
        <v>2649.98</v>
      </c>
      <c r="Q2093">
        <v>1</v>
      </c>
      <c r="R2093" t="s">
        <v>21</v>
      </c>
      <c r="S2093" t="str">
        <f>IF(ChurnData[[#This Row],[MonthlyCharges]]&lt;=30,"1. Up to 30",IF(ChurnData[[#This Row],[MonthlyCharges]]&lt;=50,"2. 31-50",IF(ChurnData[[#This Row],[MonthlyCharges]]&lt;=70,"3. 51-70",IF(ChurnData[[#This Row],[MonthlyCharges]]&lt;=90,"4. 71-90","5. Over 90"))))</f>
        <v>3. 51-70</v>
      </c>
      <c r="T2093" t="str">
        <f>IF(AND(ChurnData[[#This Row],[Contract]]="Month-to-month",ChurnData[[#This Row],[InternetService]]="Fiber optic",ChurnData[[#This Row],[TenureMonths]]&lt;=11),"High-risk","Other")</f>
        <v>Other</v>
      </c>
      <c r="U2093" t="str">
        <f>IF(ChurnData[[#This Row],[TenureMonths]]&lt;=11,"0-11",IF(ChurnData[[#This Row],[TenureMonths]]&lt;=23,"12-23",IF(ChurnData[[#This Row],[TenureMonths]]&lt;=35,"24-35",IF(ChurnData[[#This Row],[TenureMonths]]&lt;=47,"36-47",IF(ChurnData[[#This Row],[TenureMonths]]&lt;=59,"48-59","60-72")))))</f>
        <v>36-47</v>
      </c>
      <c r="V2093">
        <f>IF(ChurnData[[#This Row],[Churn]]="Yes",1,0)</f>
        <v>0</v>
      </c>
    </row>
    <row r="2094" spans="1:22" x14ac:dyDescent="0.35">
      <c r="A2094" t="s">
        <v>2144</v>
      </c>
      <c r="B2094" t="s">
        <v>36</v>
      </c>
      <c r="C2094">
        <v>0</v>
      </c>
      <c r="D2094" t="s">
        <v>21</v>
      </c>
      <c r="E2094" t="s">
        <v>21</v>
      </c>
      <c r="F2094" t="s">
        <v>49</v>
      </c>
      <c r="G2094" s="2">
        <v>72</v>
      </c>
      <c r="H2094" t="s">
        <v>20</v>
      </c>
      <c r="I2094" t="s">
        <v>23</v>
      </c>
      <c r="J2094" t="s">
        <v>21</v>
      </c>
      <c r="K2094" t="s">
        <v>21</v>
      </c>
      <c r="L2094" t="s">
        <v>29</v>
      </c>
      <c r="M2094" t="s">
        <v>21</v>
      </c>
      <c r="N2094" t="s">
        <v>25</v>
      </c>
      <c r="O2094" s="1">
        <v>90.86</v>
      </c>
      <c r="P2094" s="1">
        <v>6633.78</v>
      </c>
      <c r="Q2094">
        <v>2</v>
      </c>
      <c r="R2094" t="s">
        <v>21</v>
      </c>
      <c r="S2094" t="str">
        <f>IF(ChurnData[[#This Row],[MonthlyCharges]]&lt;=30,"1. Up to 30",IF(ChurnData[[#This Row],[MonthlyCharges]]&lt;=50,"2. 31-50",IF(ChurnData[[#This Row],[MonthlyCharges]]&lt;=70,"3. 51-70",IF(ChurnData[[#This Row],[MonthlyCharges]]&lt;=90,"4. 71-90","5. Over 90"))))</f>
        <v>5. Over 90</v>
      </c>
      <c r="T2094" t="str">
        <f>IF(AND(ChurnData[[#This Row],[Contract]]="Month-to-month",ChurnData[[#This Row],[InternetService]]="Fiber optic",ChurnData[[#This Row],[TenureMonths]]&lt;=11),"High-risk","Other")</f>
        <v>Other</v>
      </c>
      <c r="U2094" t="str">
        <f>IF(ChurnData[[#This Row],[TenureMonths]]&lt;=11,"0-11",IF(ChurnData[[#This Row],[TenureMonths]]&lt;=23,"12-23",IF(ChurnData[[#This Row],[TenureMonths]]&lt;=35,"24-35",IF(ChurnData[[#This Row],[TenureMonths]]&lt;=47,"36-47",IF(ChurnData[[#This Row],[TenureMonths]]&lt;=59,"48-59","60-72")))))</f>
        <v>60-72</v>
      </c>
      <c r="V2094">
        <f>IF(ChurnData[[#This Row],[Churn]]="Yes",1,0)</f>
        <v>0</v>
      </c>
    </row>
    <row r="2095" spans="1:22" x14ac:dyDescent="0.35">
      <c r="A2095" t="s">
        <v>2145</v>
      </c>
      <c r="B2095" t="s">
        <v>19</v>
      </c>
      <c r="C2095">
        <v>0</v>
      </c>
      <c r="D2095" t="s">
        <v>20</v>
      </c>
      <c r="E2095" t="s">
        <v>20</v>
      </c>
      <c r="F2095" t="s">
        <v>49</v>
      </c>
      <c r="G2095" s="2">
        <v>12</v>
      </c>
      <c r="H2095" t="s">
        <v>20</v>
      </c>
      <c r="I2095" t="s">
        <v>32</v>
      </c>
      <c r="J2095" t="s">
        <v>21</v>
      </c>
      <c r="K2095" t="s">
        <v>21</v>
      </c>
      <c r="L2095" t="s">
        <v>33</v>
      </c>
      <c r="M2095" t="s">
        <v>21</v>
      </c>
      <c r="N2095" t="s">
        <v>34</v>
      </c>
      <c r="O2095" s="1">
        <v>51.47</v>
      </c>
      <c r="P2095" s="1">
        <v>621.9</v>
      </c>
      <c r="Q2095">
        <v>1</v>
      </c>
      <c r="R2095" t="s">
        <v>21</v>
      </c>
      <c r="S2095" t="str">
        <f>IF(ChurnData[[#This Row],[MonthlyCharges]]&lt;=30,"1. Up to 30",IF(ChurnData[[#This Row],[MonthlyCharges]]&lt;=50,"2. 31-50",IF(ChurnData[[#This Row],[MonthlyCharges]]&lt;=70,"3. 51-70",IF(ChurnData[[#This Row],[MonthlyCharges]]&lt;=90,"4. 71-90","5. Over 90"))))</f>
        <v>3. 51-70</v>
      </c>
      <c r="T2095" t="str">
        <f>IF(AND(ChurnData[[#This Row],[Contract]]="Month-to-month",ChurnData[[#This Row],[InternetService]]="Fiber optic",ChurnData[[#This Row],[TenureMonths]]&lt;=11),"High-risk","Other")</f>
        <v>Other</v>
      </c>
      <c r="U2095" t="str">
        <f>IF(ChurnData[[#This Row],[TenureMonths]]&lt;=11,"0-11",IF(ChurnData[[#This Row],[TenureMonths]]&lt;=23,"12-23",IF(ChurnData[[#This Row],[TenureMonths]]&lt;=35,"24-35",IF(ChurnData[[#This Row],[TenureMonths]]&lt;=47,"36-47",IF(ChurnData[[#This Row],[TenureMonths]]&lt;=59,"48-59","60-72")))))</f>
        <v>12-23</v>
      </c>
      <c r="V2095">
        <f>IF(ChurnData[[#This Row],[Churn]]="Yes",1,0)</f>
        <v>0</v>
      </c>
    </row>
    <row r="2096" spans="1:22" x14ac:dyDescent="0.35">
      <c r="A2096" t="s">
        <v>2146</v>
      </c>
      <c r="B2096" t="s">
        <v>19</v>
      </c>
      <c r="C2096">
        <v>0</v>
      </c>
      <c r="D2096" t="s">
        <v>20</v>
      </c>
      <c r="E2096" t="s">
        <v>21</v>
      </c>
      <c r="F2096" t="s">
        <v>45</v>
      </c>
      <c r="G2096" s="2">
        <v>35</v>
      </c>
      <c r="H2096" t="s">
        <v>20</v>
      </c>
      <c r="I2096" t="s">
        <v>21</v>
      </c>
      <c r="J2096" t="s">
        <v>28</v>
      </c>
      <c r="K2096" t="s">
        <v>28</v>
      </c>
      <c r="L2096" t="s">
        <v>29</v>
      </c>
      <c r="M2096" t="s">
        <v>20</v>
      </c>
      <c r="N2096" t="s">
        <v>34</v>
      </c>
      <c r="O2096" s="1">
        <v>26.99</v>
      </c>
      <c r="P2096" s="1">
        <v>972.97</v>
      </c>
      <c r="Q2096">
        <v>3</v>
      </c>
      <c r="R2096" t="s">
        <v>21</v>
      </c>
      <c r="S2096" t="str">
        <f>IF(ChurnData[[#This Row],[MonthlyCharges]]&lt;=30,"1. Up to 30",IF(ChurnData[[#This Row],[MonthlyCharges]]&lt;=50,"2. 31-50",IF(ChurnData[[#This Row],[MonthlyCharges]]&lt;=70,"3. 51-70",IF(ChurnData[[#This Row],[MonthlyCharges]]&lt;=90,"4. 71-90","5. Over 90"))))</f>
        <v>1. Up to 30</v>
      </c>
      <c r="T2096" t="str">
        <f>IF(AND(ChurnData[[#This Row],[Contract]]="Month-to-month",ChurnData[[#This Row],[InternetService]]="Fiber optic",ChurnData[[#This Row],[TenureMonths]]&lt;=11),"High-risk","Other")</f>
        <v>Other</v>
      </c>
      <c r="U2096" t="str">
        <f>IF(ChurnData[[#This Row],[TenureMonths]]&lt;=11,"0-11",IF(ChurnData[[#This Row],[TenureMonths]]&lt;=23,"12-23",IF(ChurnData[[#This Row],[TenureMonths]]&lt;=35,"24-35",IF(ChurnData[[#This Row],[TenureMonths]]&lt;=47,"36-47",IF(ChurnData[[#This Row],[TenureMonths]]&lt;=59,"48-59","60-72")))))</f>
        <v>24-35</v>
      </c>
      <c r="V2096">
        <f>IF(ChurnData[[#This Row],[Churn]]="Yes",1,0)</f>
        <v>0</v>
      </c>
    </row>
    <row r="2097" spans="1:22" x14ac:dyDescent="0.35">
      <c r="A2097" t="s">
        <v>2147</v>
      </c>
      <c r="B2097" t="s">
        <v>19</v>
      </c>
      <c r="C2097">
        <v>0</v>
      </c>
      <c r="D2097" t="s">
        <v>21</v>
      </c>
      <c r="E2097" t="s">
        <v>21</v>
      </c>
      <c r="F2097" t="s">
        <v>37</v>
      </c>
      <c r="G2097" s="2">
        <v>5</v>
      </c>
      <c r="H2097" t="s">
        <v>20</v>
      </c>
      <c r="I2097" t="s">
        <v>23</v>
      </c>
      <c r="J2097" t="s">
        <v>21</v>
      </c>
      <c r="K2097" t="s">
        <v>21</v>
      </c>
      <c r="L2097" t="s">
        <v>33</v>
      </c>
      <c r="M2097" t="s">
        <v>21</v>
      </c>
      <c r="N2097" t="s">
        <v>30</v>
      </c>
      <c r="O2097" s="1">
        <v>82.06</v>
      </c>
      <c r="P2097" s="1">
        <v>410.76</v>
      </c>
      <c r="Q2097">
        <v>3</v>
      </c>
      <c r="R2097" t="s">
        <v>20</v>
      </c>
      <c r="S2097" t="str">
        <f>IF(ChurnData[[#This Row],[MonthlyCharges]]&lt;=30,"1. Up to 30",IF(ChurnData[[#This Row],[MonthlyCharges]]&lt;=50,"2. 31-50",IF(ChurnData[[#This Row],[MonthlyCharges]]&lt;=70,"3. 51-70",IF(ChurnData[[#This Row],[MonthlyCharges]]&lt;=90,"4. 71-90","5. Over 90"))))</f>
        <v>4. 71-90</v>
      </c>
      <c r="T2097" t="str">
        <f>IF(AND(ChurnData[[#This Row],[Contract]]="Month-to-month",ChurnData[[#This Row],[InternetService]]="Fiber optic",ChurnData[[#This Row],[TenureMonths]]&lt;=11),"High-risk","Other")</f>
        <v>High-risk</v>
      </c>
      <c r="U2097" t="str">
        <f>IF(ChurnData[[#This Row],[TenureMonths]]&lt;=11,"0-11",IF(ChurnData[[#This Row],[TenureMonths]]&lt;=23,"12-23",IF(ChurnData[[#This Row],[TenureMonths]]&lt;=35,"24-35",IF(ChurnData[[#This Row],[TenureMonths]]&lt;=47,"36-47",IF(ChurnData[[#This Row],[TenureMonths]]&lt;=59,"48-59","60-72")))))</f>
        <v>0-11</v>
      </c>
      <c r="V2097">
        <f>IF(ChurnData[[#This Row],[Churn]]="Yes",1,0)</f>
        <v>1</v>
      </c>
    </row>
    <row r="2098" spans="1:22" x14ac:dyDescent="0.35">
      <c r="A2098" t="s">
        <v>2148</v>
      </c>
      <c r="B2098" t="s">
        <v>19</v>
      </c>
      <c r="C2098">
        <v>0</v>
      </c>
      <c r="D2098" t="s">
        <v>21</v>
      </c>
      <c r="E2098" t="s">
        <v>21</v>
      </c>
      <c r="F2098" t="s">
        <v>65</v>
      </c>
      <c r="G2098" s="2">
        <v>36</v>
      </c>
      <c r="H2098" t="s">
        <v>20</v>
      </c>
      <c r="I2098" t="s">
        <v>23</v>
      </c>
      <c r="J2098" t="s">
        <v>21</v>
      </c>
      <c r="K2098" t="s">
        <v>21</v>
      </c>
      <c r="L2098" t="s">
        <v>24</v>
      </c>
      <c r="M2098" t="s">
        <v>20</v>
      </c>
      <c r="N2098" t="s">
        <v>25</v>
      </c>
      <c r="O2098" s="1">
        <v>79.31</v>
      </c>
      <c r="P2098" s="1">
        <v>2855.23</v>
      </c>
      <c r="Q2098">
        <v>0</v>
      </c>
      <c r="R2098" t="s">
        <v>21</v>
      </c>
      <c r="S2098" t="str">
        <f>IF(ChurnData[[#This Row],[MonthlyCharges]]&lt;=30,"1. Up to 30",IF(ChurnData[[#This Row],[MonthlyCharges]]&lt;=50,"2. 31-50",IF(ChurnData[[#This Row],[MonthlyCharges]]&lt;=70,"3. 51-70",IF(ChurnData[[#This Row],[MonthlyCharges]]&lt;=90,"4. 71-90","5. Over 90"))))</f>
        <v>4. 71-90</v>
      </c>
      <c r="T2098" t="str">
        <f>IF(AND(ChurnData[[#This Row],[Contract]]="Month-to-month",ChurnData[[#This Row],[InternetService]]="Fiber optic",ChurnData[[#This Row],[TenureMonths]]&lt;=11),"High-risk","Other")</f>
        <v>Other</v>
      </c>
      <c r="U2098" t="str">
        <f>IF(ChurnData[[#This Row],[TenureMonths]]&lt;=11,"0-11",IF(ChurnData[[#This Row],[TenureMonths]]&lt;=23,"12-23",IF(ChurnData[[#This Row],[TenureMonths]]&lt;=35,"24-35",IF(ChurnData[[#This Row],[TenureMonths]]&lt;=47,"36-47",IF(ChurnData[[#This Row],[TenureMonths]]&lt;=59,"48-59","60-72")))))</f>
        <v>36-47</v>
      </c>
      <c r="V2098">
        <f>IF(ChurnData[[#This Row],[Churn]]="Yes",1,0)</f>
        <v>0</v>
      </c>
    </row>
    <row r="2099" spans="1:22" x14ac:dyDescent="0.35">
      <c r="A2099" t="s">
        <v>2149</v>
      </c>
      <c r="B2099" t="s">
        <v>36</v>
      </c>
      <c r="C2099">
        <v>0</v>
      </c>
      <c r="D2099" t="s">
        <v>21</v>
      </c>
      <c r="E2099" t="s">
        <v>21</v>
      </c>
      <c r="F2099" t="s">
        <v>58</v>
      </c>
      <c r="G2099" s="2">
        <v>17</v>
      </c>
      <c r="H2099" t="s">
        <v>20</v>
      </c>
      <c r="I2099" t="s">
        <v>23</v>
      </c>
      <c r="J2099" t="s">
        <v>21</v>
      </c>
      <c r="K2099" t="s">
        <v>20</v>
      </c>
      <c r="L2099" t="s">
        <v>33</v>
      </c>
      <c r="M2099" t="s">
        <v>20</v>
      </c>
      <c r="N2099" t="s">
        <v>30</v>
      </c>
      <c r="O2099" s="1">
        <v>91.98</v>
      </c>
      <c r="P2099" s="1">
        <v>1592.62</v>
      </c>
      <c r="Q2099">
        <v>3</v>
      </c>
      <c r="R2099" t="s">
        <v>20</v>
      </c>
      <c r="S2099" t="str">
        <f>IF(ChurnData[[#This Row],[MonthlyCharges]]&lt;=30,"1. Up to 30",IF(ChurnData[[#This Row],[MonthlyCharges]]&lt;=50,"2. 31-50",IF(ChurnData[[#This Row],[MonthlyCharges]]&lt;=70,"3. 51-70",IF(ChurnData[[#This Row],[MonthlyCharges]]&lt;=90,"4. 71-90","5. Over 90"))))</f>
        <v>5. Over 90</v>
      </c>
      <c r="T2099" t="str">
        <f>IF(AND(ChurnData[[#This Row],[Contract]]="Month-to-month",ChurnData[[#This Row],[InternetService]]="Fiber optic",ChurnData[[#This Row],[TenureMonths]]&lt;=11),"High-risk","Other")</f>
        <v>Other</v>
      </c>
      <c r="U2099" t="str">
        <f>IF(ChurnData[[#This Row],[TenureMonths]]&lt;=11,"0-11",IF(ChurnData[[#This Row],[TenureMonths]]&lt;=23,"12-23",IF(ChurnData[[#This Row],[TenureMonths]]&lt;=35,"24-35",IF(ChurnData[[#This Row],[TenureMonths]]&lt;=47,"36-47",IF(ChurnData[[#This Row],[TenureMonths]]&lt;=59,"48-59","60-72")))))</f>
        <v>12-23</v>
      </c>
      <c r="V2099">
        <f>IF(ChurnData[[#This Row],[Churn]]="Yes",1,0)</f>
        <v>1</v>
      </c>
    </row>
    <row r="2100" spans="1:22" x14ac:dyDescent="0.35">
      <c r="A2100" t="s">
        <v>2150</v>
      </c>
      <c r="B2100" t="s">
        <v>19</v>
      </c>
      <c r="C2100">
        <v>0</v>
      </c>
      <c r="D2100" t="s">
        <v>20</v>
      </c>
      <c r="E2100" t="s">
        <v>21</v>
      </c>
      <c r="F2100" t="s">
        <v>37</v>
      </c>
      <c r="G2100" s="2">
        <v>61</v>
      </c>
      <c r="H2100" t="s">
        <v>20</v>
      </c>
      <c r="I2100" t="s">
        <v>21</v>
      </c>
      <c r="J2100" t="s">
        <v>28</v>
      </c>
      <c r="K2100" t="s">
        <v>28</v>
      </c>
      <c r="L2100" t="s">
        <v>24</v>
      </c>
      <c r="M2100" t="s">
        <v>20</v>
      </c>
      <c r="N2100" t="s">
        <v>30</v>
      </c>
      <c r="O2100" s="1">
        <v>34.090000000000003</v>
      </c>
      <c r="P2100" s="1">
        <v>2122.1799999999998</v>
      </c>
      <c r="Q2100">
        <v>0</v>
      </c>
      <c r="R2100" t="s">
        <v>21</v>
      </c>
      <c r="S2100" t="str">
        <f>IF(ChurnData[[#This Row],[MonthlyCharges]]&lt;=30,"1. Up to 30",IF(ChurnData[[#This Row],[MonthlyCharges]]&lt;=50,"2. 31-50",IF(ChurnData[[#This Row],[MonthlyCharges]]&lt;=70,"3. 51-70",IF(ChurnData[[#This Row],[MonthlyCharges]]&lt;=90,"4. 71-90","5. Over 90"))))</f>
        <v>2. 31-50</v>
      </c>
      <c r="T2100" t="str">
        <f>IF(AND(ChurnData[[#This Row],[Contract]]="Month-to-month",ChurnData[[#This Row],[InternetService]]="Fiber optic",ChurnData[[#This Row],[TenureMonths]]&lt;=11),"High-risk","Other")</f>
        <v>Other</v>
      </c>
      <c r="U2100" t="str">
        <f>IF(ChurnData[[#This Row],[TenureMonths]]&lt;=11,"0-11",IF(ChurnData[[#This Row],[TenureMonths]]&lt;=23,"12-23",IF(ChurnData[[#This Row],[TenureMonths]]&lt;=35,"24-35",IF(ChurnData[[#This Row],[TenureMonths]]&lt;=47,"36-47",IF(ChurnData[[#This Row],[TenureMonths]]&lt;=59,"48-59","60-72")))))</f>
        <v>60-72</v>
      </c>
      <c r="V2100">
        <f>IF(ChurnData[[#This Row],[Churn]]="Yes",1,0)</f>
        <v>0</v>
      </c>
    </row>
    <row r="2101" spans="1:22" x14ac:dyDescent="0.35">
      <c r="A2101" t="s">
        <v>2151</v>
      </c>
      <c r="B2101" t="s">
        <v>19</v>
      </c>
      <c r="C2101">
        <v>0</v>
      </c>
      <c r="D2101" t="s">
        <v>21</v>
      </c>
      <c r="E2101" t="s">
        <v>21</v>
      </c>
      <c r="F2101" t="s">
        <v>27</v>
      </c>
      <c r="G2101" s="2">
        <v>42</v>
      </c>
      <c r="H2101" t="s">
        <v>21</v>
      </c>
      <c r="I2101" t="s">
        <v>32</v>
      </c>
      <c r="J2101" t="s">
        <v>20</v>
      </c>
      <c r="K2101" t="s">
        <v>21</v>
      </c>
      <c r="L2101" t="s">
        <v>24</v>
      </c>
      <c r="M2101" t="s">
        <v>21</v>
      </c>
      <c r="N2101" t="s">
        <v>30</v>
      </c>
      <c r="O2101" s="1">
        <v>55.44</v>
      </c>
      <c r="P2101" s="1">
        <v>2303.73</v>
      </c>
      <c r="Q2101">
        <v>2</v>
      </c>
      <c r="R2101" t="s">
        <v>21</v>
      </c>
      <c r="S2101" t="str">
        <f>IF(ChurnData[[#This Row],[MonthlyCharges]]&lt;=30,"1. Up to 30",IF(ChurnData[[#This Row],[MonthlyCharges]]&lt;=50,"2. 31-50",IF(ChurnData[[#This Row],[MonthlyCharges]]&lt;=70,"3. 51-70",IF(ChurnData[[#This Row],[MonthlyCharges]]&lt;=90,"4. 71-90","5. Over 90"))))</f>
        <v>3. 51-70</v>
      </c>
      <c r="T2101" t="str">
        <f>IF(AND(ChurnData[[#This Row],[Contract]]="Month-to-month",ChurnData[[#This Row],[InternetService]]="Fiber optic",ChurnData[[#This Row],[TenureMonths]]&lt;=11),"High-risk","Other")</f>
        <v>Other</v>
      </c>
      <c r="U2101" t="str">
        <f>IF(ChurnData[[#This Row],[TenureMonths]]&lt;=11,"0-11",IF(ChurnData[[#This Row],[TenureMonths]]&lt;=23,"12-23",IF(ChurnData[[#This Row],[TenureMonths]]&lt;=35,"24-35",IF(ChurnData[[#This Row],[TenureMonths]]&lt;=47,"36-47",IF(ChurnData[[#This Row],[TenureMonths]]&lt;=59,"48-59","60-72")))))</f>
        <v>36-47</v>
      </c>
      <c r="V2101">
        <f>IF(ChurnData[[#This Row],[Churn]]="Yes",1,0)</f>
        <v>0</v>
      </c>
    </row>
    <row r="2102" spans="1:22" x14ac:dyDescent="0.35">
      <c r="A2102" t="s">
        <v>2152</v>
      </c>
      <c r="B2102" t="s">
        <v>19</v>
      </c>
      <c r="C2102">
        <v>0</v>
      </c>
      <c r="D2102" t="s">
        <v>20</v>
      </c>
      <c r="E2102" t="s">
        <v>20</v>
      </c>
      <c r="F2102" t="s">
        <v>22</v>
      </c>
      <c r="G2102" s="2">
        <v>10</v>
      </c>
      <c r="H2102" t="s">
        <v>20</v>
      </c>
      <c r="I2102" t="s">
        <v>23</v>
      </c>
      <c r="J2102" t="s">
        <v>21</v>
      </c>
      <c r="K2102" t="s">
        <v>20</v>
      </c>
      <c r="L2102" t="s">
        <v>33</v>
      </c>
      <c r="M2102" t="s">
        <v>20</v>
      </c>
      <c r="N2102" t="s">
        <v>30</v>
      </c>
      <c r="O2102" s="1">
        <v>86.86</v>
      </c>
      <c r="P2102" s="1">
        <v>880.6</v>
      </c>
      <c r="Q2102">
        <v>2</v>
      </c>
      <c r="R2102" t="s">
        <v>20</v>
      </c>
      <c r="S2102" t="str">
        <f>IF(ChurnData[[#This Row],[MonthlyCharges]]&lt;=30,"1. Up to 30",IF(ChurnData[[#This Row],[MonthlyCharges]]&lt;=50,"2. 31-50",IF(ChurnData[[#This Row],[MonthlyCharges]]&lt;=70,"3. 51-70",IF(ChurnData[[#This Row],[MonthlyCharges]]&lt;=90,"4. 71-90","5. Over 90"))))</f>
        <v>4. 71-90</v>
      </c>
      <c r="T2102" t="str">
        <f>IF(AND(ChurnData[[#This Row],[Contract]]="Month-to-month",ChurnData[[#This Row],[InternetService]]="Fiber optic",ChurnData[[#This Row],[TenureMonths]]&lt;=11),"High-risk","Other")</f>
        <v>High-risk</v>
      </c>
      <c r="U2102" t="str">
        <f>IF(ChurnData[[#This Row],[TenureMonths]]&lt;=11,"0-11",IF(ChurnData[[#This Row],[TenureMonths]]&lt;=23,"12-23",IF(ChurnData[[#This Row],[TenureMonths]]&lt;=35,"24-35",IF(ChurnData[[#This Row],[TenureMonths]]&lt;=47,"36-47",IF(ChurnData[[#This Row],[TenureMonths]]&lt;=59,"48-59","60-72")))))</f>
        <v>0-11</v>
      </c>
      <c r="V2102">
        <f>IF(ChurnData[[#This Row],[Churn]]="Yes",1,0)</f>
        <v>1</v>
      </c>
    </row>
    <row r="2103" spans="1:22" x14ac:dyDescent="0.35">
      <c r="A2103" t="s">
        <v>2153</v>
      </c>
      <c r="B2103" t="s">
        <v>19</v>
      </c>
      <c r="C2103">
        <v>0</v>
      </c>
      <c r="D2103" t="s">
        <v>21</v>
      </c>
      <c r="E2103" t="s">
        <v>21</v>
      </c>
      <c r="F2103" t="s">
        <v>47</v>
      </c>
      <c r="G2103" s="2">
        <v>44</v>
      </c>
      <c r="H2103" t="s">
        <v>20</v>
      </c>
      <c r="I2103" t="s">
        <v>32</v>
      </c>
      <c r="J2103" t="s">
        <v>21</v>
      </c>
      <c r="K2103" t="s">
        <v>20</v>
      </c>
      <c r="L2103" t="s">
        <v>29</v>
      </c>
      <c r="M2103" t="s">
        <v>21</v>
      </c>
      <c r="N2103" t="s">
        <v>34</v>
      </c>
      <c r="O2103" s="1">
        <v>53.07</v>
      </c>
      <c r="P2103" s="1">
        <v>2360.14</v>
      </c>
      <c r="Q2103">
        <v>4</v>
      </c>
      <c r="R2103" t="s">
        <v>21</v>
      </c>
      <c r="S2103" t="str">
        <f>IF(ChurnData[[#This Row],[MonthlyCharges]]&lt;=30,"1. Up to 30",IF(ChurnData[[#This Row],[MonthlyCharges]]&lt;=50,"2. 31-50",IF(ChurnData[[#This Row],[MonthlyCharges]]&lt;=70,"3. 51-70",IF(ChurnData[[#This Row],[MonthlyCharges]]&lt;=90,"4. 71-90","5. Over 90"))))</f>
        <v>3. 51-70</v>
      </c>
      <c r="T2103" t="str">
        <f>IF(AND(ChurnData[[#This Row],[Contract]]="Month-to-month",ChurnData[[#This Row],[InternetService]]="Fiber optic",ChurnData[[#This Row],[TenureMonths]]&lt;=11),"High-risk","Other")</f>
        <v>Other</v>
      </c>
      <c r="U2103" t="str">
        <f>IF(ChurnData[[#This Row],[TenureMonths]]&lt;=11,"0-11",IF(ChurnData[[#This Row],[TenureMonths]]&lt;=23,"12-23",IF(ChurnData[[#This Row],[TenureMonths]]&lt;=35,"24-35",IF(ChurnData[[#This Row],[TenureMonths]]&lt;=47,"36-47",IF(ChurnData[[#This Row],[TenureMonths]]&lt;=59,"48-59","60-72")))))</f>
        <v>36-47</v>
      </c>
      <c r="V2103">
        <f>IF(ChurnData[[#This Row],[Churn]]="Yes",1,0)</f>
        <v>0</v>
      </c>
    </row>
    <row r="2104" spans="1:22" x14ac:dyDescent="0.35">
      <c r="A2104" t="s">
        <v>2154</v>
      </c>
      <c r="B2104" t="s">
        <v>36</v>
      </c>
      <c r="C2104">
        <v>0</v>
      </c>
      <c r="D2104" t="s">
        <v>21</v>
      </c>
      <c r="E2104" t="s">
        <v>20</v>
      </c>
      <c r="F2104" t="s">
        <v>39</v>
      </c>
      <c r="G2104" s="2">
        <v>30</v>
      </c>
      <c r="H2104" t="s">
        <v>20</v>
      </c>
      <c r="I2104" t="s">
        <v>32</v>
      </c>
      <c r="J2104" t="s">
        <v>21</v>
      </c>
      <c r="K2104" t="s">
        <v>20</v>
      </c>
      <c r="L2104" t="s">
        <v>33</v>
      </c>
      <c r="M2104" t="s">
        <v>20</v>
      </c>
      <c r="N2104" t="s">
        <v>43</v>
      </c>
      <c r="O2104" s="1">
        <v>62.92</v>
      </c>
      <c r="P2104" s="1">
        <v>1853.19</v>
      </c>
      <c r="Q2104">
        <v>1</v>
      </c>
      <c r="R2104" t="s">
        <v>21</v>
      </c>
      <c r="S2104" t="str">
        <f>IF(ChurnData[[#This Row],[MonthlyCharges]]&lt;=30,"1. Up to 30",IF(ChurnData[[#This Row],[MonthlyCharges]]&lt;=50,"2. 31-50",IF(ChurnData[[#This Row],[MonthlyCharges]]&lt;=70,"3. 51-70",IF(ChurnData[[#This Row],[MonthlyCharges]]&lt;=90,"4. 71-90","5. Over 90"))))</f>
        <v>3. 51-70</v>
      </c>
      <c r="T2104" t="str">
        <f>IF(AND(ChurnData[[#This Row],[Contract]]="Month-to-month",ChurnData[[#This Row],[InternetService]]="Fiber optic",ChurnData[[#This Row],[TenureMonths]]&lt;=11),"High-risk","Other")</f>
        <v>Other</v>
      </c>
      <c r="U2104" t="str">
        <f>IF(ChurnData[[#This Row],[TenureMonths]]&lt;=11,"0-11",IF(ChurnData[[#This Row],[TenureMonths]]&lt;=23,"12-23",IF(ChurnData[[#This Row],[TenureMonths]]&lt;=35,"24-35",IF(ChurnData[[#This Row],[TenureMonths]]&lt;=47,"36-47",IF(ChurnData[[#This Row],[TenureMonths]]&lt;=59,"48-59","60-72")))))</f>
        <v>24-35</v>
      </c>
      <c r="V2104">
        <f>IF(ChurnData[[#This Row],[Churn]]="Yes",1,0)</f>
        <v>0</v>
      </c>
    </row>
    <row r="2105" spans="1:22" x14ac:dyDescent="0.35">
      <c r="A2105" t="s">
        <v>2155</v>
      </c>
      <c r="B2105" t="s">
        <v>19</v>
      </c>
      <c r="C2105">
        <v>0</v>
      </c>
      <c r="D2105" t="s">
        <v>20</v>
      </c>
      <c r="E2105" t="s">
        <v>20</v>
      </c>
      <c r="F2105" t="s">
        <v>65</v>
      </c>
      <c r="G2105" s="2">
        <v>51</v>
      </c>
      <c r="H2105" t="s">
        <v>20</v>
      </c>
      <c r="I2105" t="s">
        <v>23</v>
      </c>
      <c r="J2105" t="s">
        <v>21</v>
      </c>
      <c r="K2105" t="s">
        <v>21</v>
      </c>
      <c r="L2105" t="s">
        <v>29</v>
      </c>
      <c r="M2105" t="s">
        <v>20</v>
      </c>
      <c r="N2105" t="s">
        <v>30</v>
      </c>
      <c r="O2105" s="1">
        <v>82.58</v>
      </c>
      <c r="P2105" s="1">
        <v>4180.03</v>
      </c>
      <c r="Q2105">
        <v>2</v>
      </c>
      <c r="R2105" t="s">
        <v>21</v>
      </c>
      <c r="S2105" t="str">
        <f>IF(ChurnData[[#This Row],[MonthlyCharges]]&lt;=30,"1. Up to 30",IF(ChurnData[[#This Row],[MonthlyCharges]]&lt;=50,"2. 31-50",IF(ChurnData[[#This Row],[MonthlyCharges]]&lt;=70,"3. 51-70",IF(ChurnData[[#This Row],[MonthlyCharges]]&lt;=90,"4. 71-90","5. Over 90"))))</f>
        <v>4. 71-90</v>
      </c>
      <c r="T2105" t="str">
        <f>IF(AND(ChurnData[[#This Row],[Contract]]="Month-to-month",ChurnData[[#This Row],[InternetService]]="Fiber optic",ChurnData[[#This Row],[TenureMonths]]&lt;=11),"High-risk","Other")</f>
        <v>Other</v>
      </c>
      <c r="U2105" t="str">
        <f>IF(ChurnData[[#This Row],[TenureMonths]]&lt;=11,"0-11",IF(ChurnData[[#This Row],[TenureMonths]]&lt;=23,"12-23",IF(ChurnData[[#This Row],[TenureMonths]]&lt;=35,"24-35",IF(ChurnData[[#This Row],[TenureMonths]]&lt;=47,"36-47",IF(ChurnData[[#This Row],[TenureMonths]]&lt;=59,"48-59","60-72")))))</f>
        <v>48-59</v>
      </c>
      <c r="V2105">
        <f>IF(ChurnData[[#This Row],[Churn]]="Yes",1,0)</f>
        <v>0</v>
      </c>
    </row>
    <row r="2106" spans="1:22" x14ac:dyDescent="0.35">
      <c r="A2106" t="s">
        <v>2156</v>
      </c>
      <c r="B2106" t="s">
        <v>36</v>
      </c>
      <c r="C2106">
        <v>1</v>
      </c>
      <c r="D2106" t="s">
        <v>21</v>
      </c>
      <c r="E2106" t="s">
        <v>20</v>
      </c>
      <c r="F2106" t="s">
        <v>65</v>
      </c>
      <c r="G2106" s="2">
        <v>1</v>
      </c>
      <c r="H2106" t="s">
        <v>20</v>
      </c>
      <c r="I2106" t="s">
        <v>21</v>
      </c>
      <c r="J2106" t="s">
        <v>28</v>
      </c>
      <c r="K2106" t="s">
        <v>28</v>
      </c>
      <c r="L2106" t="s">
        <v>33</v>
      </c>
      <c r="M2106" t="s">
        <v>20</v>
      </c>
      <c r="N2106" t="s">
        <v>25</v>
      </c>
      <c r="O2106" s="1">
        <v>34.67</v>
      </c>
      <c r="P2106" s="1">
        <v>34.909999999999997</v>
      </c>
      <c r="Q2106">
        <v>2</v>
      </c>
      <c r="R2106" t="s">
        <v>20</v>
      </c>
      <c r="S2106" t="str">
        <f>IF(ChurnData[[#This Row],[MonthlyCharges]]&lt;=30,"1. Up to 30",IF(ChurnData[[#This Row],[MonthlyCharges]]&lt;=50,"2. 31-50",IF(ChurnData[[#This Row],[MonthlyCharges]]&lt;=70,"3. 51-70",IF(ChurnData[[#This Row],[MonthlyCharges]]&lt;=90,"4. 71-90","5. Over 90"))))</f>
        <v>2. 31-50</v>
      </c>
      <c r="T2106" t="str">
        <f>IF(AND(ChurnData[[#This Row],[Contract]]="Month-to-month",ChurnData[[#This Row],[InternetService]]="Fiber optic",ChurnData[[#This Row],[TenureMonths]]&lt;=11),"High-risk","Other")</f>
        <v>Other</v>
      </c>
      <c r="U2106" t="str">
        <f>IF(ChurnData[[#This Row],[TenureMonths]]&lt;=11,"0-11",IF(ChurnData[[#This Row],[TenureMonths]]&lt;=23,"12-23",IF(ChurnData[[#This Row],[TenureMonths]]&lt;=35,"24-35",IF(ChurnData[[#This Row],[TenureMonths]]&lt;=47,"36-47",IF(ChurnData[[#This Row],[TenureMonths]]&lt;=59,"48-59","60-72")))))</f>
        <v>0-11</v>
      </c>
      <c r="V2106">
        <f>IF(ChurnData[[#This Row],[Churn]]="Yes",1,0)</f>
        <v>1</v>
      </c>
    </row>
    <row r="2107" spans="1:22" x14ac:dyDescent="0.35">
      <c r="A2107" t="s">
        <v>2157</v>
      </c>
      <c r="B2107" t="s">
        <v>19</v>
      </c>
      <c r="C2107">
        <v>0</v>
      </c>
      <c r="D2107" t="s">
        <v>20</v>
      </c>
      <c r="E2107" t="s">
        <v>21</v>
      </c>
      <c r="F2107" t="s">
        <v>75</v>
      </c>
      <c r="G2107" s="2">
        <v>3</v>
      </c>
      <c r="H2107" t="s">
        <v>20</v>
      </c>
      <c r="I2107" t="s">
        <v>32</v>
      </c>
      <c r="J2107" t="s">
        <v>21</v>
      </c>
      <c r="K2107" t="s">
        <v>21</v>
      </c>
      <c r="L2107" t="s">
        <v>33</v>
      </c>
      <c r="M2107" t="s">
        <v>20</v>
      </c>
      <c r="N2107" t="s">
        <v>43</v>
      </c>
      <c r="O2107" s="1">
        <v>45.73</v>
      </c>
      <c r="P2107" s="1">
        <v>137.72</v>
      </c>
      <c r="Q2107">
        <v>0</v>
      </c>
      <c r="R2107" t="s">
        <v>20</v>
      </c>
      <c r="S2107" t="str">
        <f>IF(ChurnData[[#This Row],[MonthlyCharges]]&lt;=30,"1. Up to 30",IF(ChurnData[[#This Row],[MonthlyCharges]]&lt;=50,"2. 31-50",IF(ChurnData[[#This Row],[MonthlyCharges]]&lt;=70,"3. 51-70",IF(ChurnData[[#This Row],[MonthlyCharges]]&lt;=90,"4. 71-90","5. Over 90"))))</f>
        <v>2. 31-50</v>
      </c>
      <c r="T2107" t="str">
        <f>IF(AND(ChurnData[[#This Row],[Contract]]="Month-to-month",ChurnData[[#This Row],[InternetService]]="Fiber optic",ChurnData[[#This Row],[TenureMonths]]&lt;=11),"High-risk","Other")</f>
        <v>Other</v>
      </c>
      <c r="U2107" t="str">
        <f>IF(ChurnData[[#This Row],[TenureMonths]]&lt;=11,"0-11",IF(ChurnData[[#This Row],[TenureMonths]]&lt;=23,"12-23",IF(ChurnData[[#This Row],[TenureMonths]]&lt;=35,"24-35",IF(ChurnData[[#This Row],[TenureMonths]]&lt;=47,"36-47",IF(ChurnData[[#This Row],[TenureMonths]]&lt;=59,"48-59","60-72")))))</f>
        <v>0-11</v>
      </c>
      <c r="V2107">
        <f>IF(ChurnData[[#This Row],[Churn]]="Yes",1,0)</f>
        <v>1</v>
      </c>
    </row>
    <row r="2108" spans="1:22" x14ac:dyDescent="0.35">
      <c r="A2108" t="s">
        <v>2158</v>
      </c>
      <c r="B2108" t="s">
        <v>36</v>
      </c>
      <c r="C2108">
        <v>0</v>
      </c>
      <c r="D2108" t="s">
        <v>20</v>
      </c>
      <c r="E2108" t="s">
        <v>21</v>
      </c>
      <c r="F2108" t="s">
        <v>22</v>
      </c>
      <c r="G2108" s="2">
        <v>22</v>
      </c>
      <c r="H2108" t="s">
        <v>21</v>
      </c>
      <c r="I2108" t="s">
        <v>23</v>
      </c>
      <c r="J2108" t="s">
        <v>21</v>
      </c>
      <c r="K2108" t="s">
        <v>20</v>
      </c>
      <c r="L2108" t="s">
        <v>33</v>
      </c>
      <c r="M2108" t="s">
        <v>20</v>
      </c>
      <c r="N2108" t="s">
        <v>25</v>
      </c>
      <c r="O2108" s="1">
        <v>75.569999999999993</v>
      </c>
      <c r="P2108" s="1">
        <v>1647.72</v>
      </c>
      <c r="Q2108">
        <v>1</v>
      </c>
      <c r="R2108" t="s">
        <v>21</v>
      </c>
      <c r="S2108" t="str">
        <f>IF(ChurnData[[#This Row],[MonthlyCharges]]&lt;=30,"1. Up to 30",IF(ChurnData[[#This Row],[MonthlyCharges]]&lt;=50,"2. 31-50",IF(ChurnData[[#This Row],[MonthlyCharges]]&lt;=70,"3. 51-70",IF(ChurnData[[#This Row],[MonthlyCharges]]&lt;=90,"4. 71-90","5. Over 90"))))</f>
        <v>4. 71-90</v>
      </c>
      <c r="T2108" t="str">
        <f>IF(AND(ChurnData[[#This Row],[Contract]]="Month-to-month",ChurnData[[#This Row],[InternetService]]="Fiber optic",ChurnData[[#This Row],[TenureMonths]]&lt;=11),"High-risk","Other")</f>
        <v>Other</v>
      </c>
      <c r="U2108" t="str">
        <f>IF(ChurnData[[#This Row],[TenureMonths]]&lt;=11,"0-11",IF(ChurnData[[#This Row],[TenureMonths]]&lt;=23,"12-23",IF(ChurnData[[#This Row],[TenureMonths]]&lt;=35,"24-35",IF(ChurnData[[#This Row],[TenureMonths]]&lt;=47,"36-47",IF(ChurnData[[#This Row],[TenureMonths]]&lt;=59,"48-59","60-72")))))</f>
        <v>12-23</v>
      </c>
      <c r="V2108">
        <f>IF(ChurnData[[#This Row],[Churn]]="Yes",1,0)</f>
        <v>0</v>
      </c>
    </row>
    <row r="2109" spans="1:22" x14ac:dyDescent="0.35">
      <c r="A2109" t="s">
        <v>2159</v>
      </c>
      <c r="B2109" t="s">
        <v>36</v>
      </c>
      <c r="C2109">
        <v>0</v>
      </c>
      <c r="D2109" t="s">
        <v>20</v>
      </c>
      <c r="E2109" t="s">
        <v>21</v>
      </c>
      <c r="F2109" t="s">
        <v>41</v>
      </c>
      <c r="G2109" s="2">
        <v>19</v>
      </c>
      <c r="H2109" t="s">
        <v>20</v>
      </c>
      <c r="I2109" t="s">
        <v>23</v>
      </c>
      <c r="J2109" t="s">
        <v>21</v>
      </c>
      <c r="K2109" t="s">
        <v>21</v>
      </c>
      <c r="L2109" t="s">
        <v>33</v>
      </c>
      <c r="M2109" t="s">
        <v>21</v>
      </c>
      <c r="N2109" t="s">
        <v>25</v>
      </c>
      <c r="O2109" s="1">
        <v>73.19</v>
      </c>
      <c r="P2109" s="1">
        <v>1395.21</v>
      </c>
      <c r="Q2109">
        <v>3</v>
      </c>
      <c r="R2109" t="s">
        <v>20</v>
      </c>
      <c r="S2109" t="str">
        <f>IF(ChurnData[[#This Row],[MonthlyCharges]]&lt;=30,"1. Up to 30",IF(ChurnData[[#This Row],[MonthlyCharges]]&lt;=50,"2. 31-50",IF(ChurnData[[#This Row],[MonthlyCharges]]&lt;=70,"3. 51-70",IF(ChurnData[[#This Row],[MonthlyCharges]]&lt;=90,"4. 71-90","5. Over 90"))))</f>
        <v>4. 71-90</v>
      </c>
      <c r="T2109" t="str">
        <f>IF(AND(ChurnData[[#This Row],[Contract]]="Month-to-month",ChurnData[[#This Row],[InternetService]]="Fiber optic",ChurnData[[#This Row],[TenureMonths]]&lt;=11),"High-risk","Other")</f>
        <v>Other</v>
      </c>
      <c r="U2109" t="str">
        <f>IF(ChurnData[[#This Row],[TenureMonths]]&lt;=11,"0-11",IF(ChurnData[[#This Row],[TenureMonths]]&lt;=23,"12-23",IF(ChurnData[[#This Row],[TenureMonths]]&lt;=35,"24-35",IF(ChurnData[[#This Row],[TenureMonths]]&lt;=47,"36-47",IF(ChurnData[[#This Row],[TenureMonths]]&lt;=59,"48-59","60-72")))))</f>
        <v>12-23</v>
      </c>
      <c r="V2109">
        <f>IF(ChurnData[[#This Row],[Churn]]="Yes",1,0)</f>
        <v>1</v>
      </c>
    </row>
    <row r="2110" spans="1:22" x14ac:dyDescent="0.35">
      <c r="A2110" t="s">
        <v>2160</v>
      </c>
      <c r="B2110" t="s">
        <v>36</v>
      </c>
      <c r="C2110">
        <v>0</v>
      </c>
      <c r="D2110" t="s">
        <v>20</v>
      </c>
      <c r="E2110" t="s">
        <v>21</v>
      </c>
      <c r="F2110" t="s">
        <v>56</v>
      </c>
      <c r="G2110" s="2">
        <v>26</v>
      </c>
      <c r="H2110" t="s">
        <v>20</v>
      </c>
      <c r="I2110" t="s">
        <v>23</v>
      </c>
      <c r="J2110" t="s">
        <v>21</v>
      </c>
      <c r="K2110" t="s">
        <v>20</v>
      </c>
      <c r="L2110" t="s">
        <v>29</v>
      </c>
      <c r="M2110" t="s">
        <v>20</v>
      </c>
      <c r="N2110" t="s">
        <v>25</v>
      </c>
      <c r="O2110" s="1">
        <v>90.1</v>
      </c>
      <c r="P2110" s="1">
        <v>2395.29</v>
      </c>
      <c r="Q2110">
        <v>2</v>
      </c>
      <c r="R2110" t="s">
        <v>21</v>
      </c>
      <c r="S2110" t="str">
        <f>IF(ChurnData[[#This Row],[MonthlyCharges]]&lt;=30,"1. Up to 30",IF(ChurnData[[#This Row],[MonthlyCharges]]&lt;=50,"2. 31-50",IF(ChurnData[[#This Row],[MonthlyCharges]]&lt;=70,"3. 51-70",IF(ChurnData[[#This Row],[MonthlyCharges]]&lt;=90,"4. 71-90","5. Over 90"))))</f>
        <v>5. Over 90</v>
      </c>
      <c r="T2110" t="str">
        <f>IF(AND(ChurnData[[#This Row],[Contract]]="Month-to-month",ChurnData[[#This Row],[InternetService]]="Fiber optic",ChurnData[[#This Row],[TenureMonths]]&lt;=11),"High-risk","Other")</f>
        <v>Other</v>
      </c>
      <c r="U2110" t="str">
        <f>IF(ChurnData[[#This Row],[TenureMonths]]&lt;=11,"0-11",IF(ChurnData[[#This Row],[TenureMonths]]&lt;=23,"12-23",IF(ChurnData[[#This Row],[TenureMonths]]&lt;=35,"24-35",IF(ChurnData[[#This Row],[TenureMonths]]&lt;=47,"36-47",IF(ChurnData[[#This Row],[TenureMonths]]&lt;=59,"48-59","60-72")))))</f>
        <v>24-35</v>
      </c>
      <c r="V2110">
        <f>IF(ChurnData[[#This Row],[Churn]]="Yes",1,0)</f>
        <v>0</v>
      </c>
    </row>
    <row r="2111" spans="1:22" x14ac:dyDescent="0.35">
      <c r="A2111" t="s">
        <v>2161</v>
      </c>
      <c r="B2111" t="s">
        <v>36</v>
      </c>
      <c r="C2111">
        <v>0</v>
      </c>
      <c r="D2111" t="s">
        <v>21</v>
      </c>
      <c r="E2111" t="s">
        <v>20</v>
      </c>
      <c r="F2111" t="s">
        <v>27</v>
      </c>
      <c r="G2111" s="2">
        <v>2</v>
      </c>
      <c r="H2111" t="s">
        <v>20</v>
      </c>
      <c r="I2111" t="s">
        <v>32</v>
      </c>
      <c r="J2111" t="s">
        <v>21</v>
      </c>
      <c r="K2111" t="s">
        <v>20</v>
      </c>
      <c r="L2111" t="s">
        <v>33</v>
      </c>
      <c r="M2111" t="s">
        <v>20</v>
      </c>
      <c r="N2111" t="s">
        <v>25</v>
      </c>
      <c r="O2111" s="1">
        <v>63.76</v>
      </c>
      <c r="P2111" s="1">
        <v>124.19</v>
      </c>
      <c r="Q2111">
        <v>1</v>
      </c>
      <c r="R2111" t="s">
        <v>21</v>
      </c>
      <c r="S2111" t="str">
        <f>IF(ChurnData[[#This Row],[MonthlyCharges]]&lt;=30,"1. Up to 30",IF(ChurnData[[#This Row],[MonthlyCharges]]&lt;=50,"2. 31-50",IF(ChurnData[[#This Row],[MonthlyCharges]]&lt;=70,"3. 51-70",IF(ChurnData[[#This Row],[MonthlyCharges]]&lt;=90,"4. 71-90","5. Over 90"))))</f>
        <v>3. 51-70</v>
      </c>
      <c r="T2111" t="str">
        <f>IF(AND(ChurnData[[#This Row],[Contract]]="Month-to-month",ChurnData[[#This Row],[InternetService]]="Fiber optic",ChurnData[[#This Row],[TenureMonths]]&lt;=11),"High-risk","Other")</f>
        <v>Other</v>
      </c>
      <c r="U2111" t="str">
        <f>IF(ChurnData[[#This Row],[TenureMonths]]&lt;=11,"0-11",IF(ChurnData[[#This Row],[TenureMonths]]&lt;=23,"12-23",IF(ChurnData[[#This Row],[TenureMonths]]&lt;=35,"24-35",IF(ChurnData[[#This Row],[TenureMonths]]&lt;=47,"36-47",IF(ChurnData[[#This Row],[TenureMonths]]&lt;=59,"48-59","60-72")))))</f>
        <v>0-11</v>
      </c>
      <c r="V2111">
        <f>IF(ChurnData[[#This Row],[Churn]]="Yes",1,0)</f>
        <v>0</v>
      </c>
    </row>
    <row r="2112" spans="1:22" x14ac:dyDescent="0.35">
      <c r="A2112" t="s">
        <v>2162</v>
      </c>
      <c r="B2112" t="s">
        <v>36</v>
      </c>
      <c r="C2112">
        <v>0</v>
      </c>
      <c r="D2112" t="s">
        <v>20</v>
      </c>
      <c r="E2112" t="s">
        <v>20</v>
      </c>
      <c r="F2112" t="s">
        <v>27</v>
      </c>
      <c r="G2112" s="2">
        <v>43</v>
      </c>
      <c r="H2112" t="s">
        <v>20</v>
      </c>
      <c r="I2112" t="s">
        <v>23</v>
      </c>
      <c r="J2112" t="s">
        <v>21</v>
      </c>
      <c r="K2112" t="s">
        <v>20</v>
      </c>
      <c r="L2112" t="s">
        <v>29</v>
      </c>
      <c r="M2112" t="s">
        <v>21</v>
      </c>
      <c r="N2112" t="s">
        <v>43</v>
      </c>
      <c r="O2112" s="1">
        <v>99.23</v>
      </c>
      <c r="P2112" s="1">
        <v>4370.1099999999997</v>
      </c>
      <c r="Q2112">
        <v>3</v>
      </c>
      <c r="R2112" t="s">
        <v>20</v>
      </c>
      <c r="S2112" t="str">
        <f>IF(ChurnData[[#This Row],[MonthlyCharges]]&lt;=30,"1. Up to 30",IF(ChurnData[[#This Row],[MonthlyCharges]]&lt;=50,"2. 31-50",IF(ChurnData[[#This Row],[MonthlyCharges]]&lt;=70,"3. 51-70",IF(ChurnData[[#This Row],[MonthlyCharges]]&lt;=90,"4. 71-90","5. Over 90"))))</f>
        <v>5. Over 90</v>
      </c>
      <c r="T2112" t="str">
        <f>IF(AND(ChurnData[[#This Row],[Contract]]="Month-to-month",ChurnData[[#This Row],[InternetService]]="Fiber optic",ChurnData[[#This Row],[TenureMonths]]&lt;=11),"High-risk","Other")</f>
        <v>Other</v>
      </c>
      <c r="U2112" t="str">
        <f>IF(ChurnData[[#This Row],[TenureMonths]]&lt;=11,"0-11",IF(ChurnData[[#This Row],[TenureMonths]]&lt;=23,"12-23",IF(ChurnData[[#This Row],[TenureMonths]]&lt;=35,"24-35",IF(ChurnData[[#This Row],[TenureMonths]]&lt;=47,"36-47",IF(ChurnData[[#This Row],[TenureMonths]]&lt;=59,"48-59","60-72")))))</f>
        <v>36-47</v>
      </c>
      <c r="V2112">
        <f>IF(ChurnData[[#This Row],[Churn]]="Yes",1,0)</f>
        <v>1</v>
      </c>
    </row>
    <row r="2113" spans="1:22" x14ac:dyDescent="0.35">
      <c r="A2113" t="s">
        <v>2163</v>
      </c>
      <c r="B2113" t="s">
        <v>36</v>
      </c>
      <c r="C2113">
        <v>0</v>
      </c>
      <c r="D2113" t="s">
        <v>21</v>
      </c>
      <c r="E2113" t="s">
        <v>21</v>
      </c>
      <c r="F2113" t="s">
        <v>47</v>
      </c>
      <c r="G2113" s="2">
        <v>14</v>
      </c>
      <c r="H2113" t="s">
        <v>20</v>
      </c>
      <c r="I2113" t="s">
        <v>21</v>
      </c>
      <c r="J2113" t="s">
        <v>28</v>
      </c>
      <c r="K2113" t="s">
        <v>28</v>
      </c>
      <c r="L2113" t="s">
        <v>33</v>
      </c>
      <c r="M2113" t="s">
        <v>20</v>
      </c>
      <c r="N2113" t="s">
        <v>30</v>
      </c>
      <c r="O2113" s="1">
        <v>32.4</v>
      </c>
      <c r="P2113" s="1">
        <v>464.09</v>
      </c>
      <c r="Q2113">
        <v>0</v>
      </c>
      <c r="R2113" t="s">
        <v>20</v>
      </c>
      <c r="S2113" t="str">
        <f>IF(ChurnData[[#This Row],[MonthlyCharges]]&lt;=30,"1. Up to 30",IF(ChurnData[[#This Row],[MonthlyCharges]]&lt;=50,"2. 31-50",IF(ChurnData[[#This Row],[MonthlyCharges]]&lt;=70,"3. 51-70",IF(ChurnData[[#This Row],[MonthlyCharges]]&lt;=90,"4. 71-90","5. Over 90"))))</f>
        <v>2. 31-50</v>
      </c>
      <c r="T2113" t="str">
        <f>IF(AND(ChurnData[[#This Row],[Contract]]="Month-to-month",ChurnData[[#This Row],[InternetService]]="Fiber optic",ChurnData[[#This Row],[TenureMonths]]&lt;=11),"High-risk","Other")</f>
        <v>Other</v>
      </c>
      <c r="U2113" t="str">
        <f>IF(ChurnData[[#This Row],[TenureMonths]]&lt;=11,"0-11",IF(ChurnData[[#This Row],[TenureMonths]]&lt;=23,"12-23",IF(ChurnData[[#This Row],[TenureMonths]]&lt;=35,"24-35",IF(ChurnData[[#This Row],[TenureMonths]]&lt;=47,"36-47",IF(ChurnData[[#This Row],[TenureMonths]]&lt;=59,"48-59","60-72")))))</f>
        <v>12-23</v>
      </c>
      <c r="V2113">
        <f>IF(ChurnData[[#This Row],[Churn]]="Yes",1,0)</f>
        <v>1</v>
      </c>
    </row>
    <row r="2114" spans="1:22" x14ac:dyDescent="0.35">
      <c r="A2114" t="s">
        <v>2164</v>
      </c>
      <c r="B2114" t="s">
        <v>36</v>
      </c>
      <c r="C2114">
        <v>0</v>
      </c>
      <c r="D2114" t="s">
        <v>21</v>
      </c>
      <c r="E2114" t="s">
        <v>21</v>
      </c>
      <c r="F2114" t="s">
        <v>22</v>
      </c>
      <c r="G2114" s="2">
        <v>54</v>
      </c>
      <c r="H2114" t="s">
        <v>20</v>
      </c>
      <c r="I2114" t="s">
        <v>21</v>
      </c>
      <c r="J2114" t="s">
        <v>28</v>
      </c>
      <c r="K2114" t="s">
        <v>28</v>
      </c>
      <c r="L2114" t="s">
        <v>24</v>
      </c>
      <c r="M2114" t="s">
        <v>21</v>
      </c>
      <c r="N2114" t="s">
        <v>25</v>
      </c>
      <c r="O2114" s="1">
        <v>31.52</v>
      </c>
      <c r="P2114" s="1">
        <v>1734.6</v>
      </c>
      <c r="Q2114">
        <v>1</v>
      </c>
      <c r="R2114" t="s">
        <v>21</v>
      </c>
      <c r="S2114" t="str">
        <f>IF(ChurnData[[#This Row],[MonthlyCharges]]&lt;=30,"1. Up to 30",IF(ChurnData[[#This Row],[MonthlyCharges]]&lt;=50,"2. 31-50",IF(ChurnData[[#This Row],[MonthlyCharges]]&lt;=70,"3. 51-70",IF(ChurnData[[#This Row],[MonthlyCharges]]&lt;=90,"4. 71-90","5. Over 90"))))</f>
        <v>2. 31-50</v>
      </c>
      <c r="T2114" t="str">
        <f>IF(AND(ChurnData[[#This Row],[Contract]]="Month-to-month",ChurnData[[#This Row],[InternetService]]="Fiber optic",ChurnData[[#This Row],[TenureMonths]]&lt;=11),"High-risk","Other")</f>
        <v>Other</v>
      </c>
      <c r="U2114" t="str">
        <f>IF(ChurnData[[#This Row],[TenureMonths]]&lt;=11,"0-11",IF(ChurnData[[#This Row],[TenureMonths]]&lt;=23,"12-23",IF(ChurnData[[#This Row],[TenureMonths]]&lt;=35,"24-35",IF(ChurnData[[#This Row],[TenureMonths]]&lt;=47,"36-47",IF(ChurnData[[#This Row],[TenureMonths]]&lt;=59,"48-59","60-72")))))</f>
        <v>48-59</v>
      </c>
      <c r="V2114">
        <f>IF(ChurnData[[#This Row],[Churn]]="Yes",1,0)</f>
        <v>0</v>
      </c>
    </row>
    <row r="2115" spans="1:22" x14ac:dyDescent="0.35">
      <c r="A2115" t="s">
        <v>2165</v>
      </c>
      <c r="B2115" t="s">
        <v>19</v>
      </c>
      <c r="C2115">
        <v>0</v>
      </c>
      <c r="D2115" t="s">
        <v>21</v>
      </c>
      <c r="E2115" t="s">
        <v>21</v>
      </c>
      <c r="F2115" t="s">
        <v>56</v>
      </c>
      <c r="G2115" s="2">
        <v>0</v>
      </c>
      <c r="H2115" t="s">
        <v>20</v>
      </c>
      <c r="I2115" t="s">
        <v>32</v>
      </c>
      <c r="J2115" t="s">
        <v>21</v>
      </c>
      <c r="K2115" t="s">
        <v>21</v>
      </c>
      <c r="L2115" t="s">
        <v>29</v>
      </c>
      <c r="M2115" t="s">
        <v>20</v>
      </c>
      <c r="N2115" t="s">
        <v>25</v>
      </c>
      <c r="O2115" s="1">
        <v>45.35</v>
      </c>
      <c r="P2115" s="1">
        <v>0</v>
      </c>
      <c r="Q2115">
        <v>0</v>
      </c>
      <c r="R2115" t="s">
        <v>21</v>
      </c>
      <c r="S2115" t="str">
        <f>IF(ChurnData[[#This Row],[MonthlyCharges]]&lt;=30,"1. Up to 30",IF(ChurnData[[#This Row],[MonthlyCharges]]&lt;=50,"2. 31-50",IF(ChurnData[[#This Row],[MonthlyCharges]]&lt;=70,"3. 51-70",IF(ChurnData[[#This Row],[MonthlyCharges]]&lt;=90,"4. 71-90","5. Over 90"))))</f>
        <v>2. 31-50</v>
      </c>
      <c r="T2115" t="str">
        <f>IF(AND(ChurnData[[#This Row],[Contract]]="Month-to-month",ChurnData[[#This Row],[InternetService]]="Fiber optic",ChurnData[[#This Row],[TenureMonths]]&lt;=11),"High-risk","Other")</f>
        <v>Other</v>
      </c>
      <c r="U2115" t="str">
        <f>IF(ChurnData[[#This Row],[TenureMonths]]&lt;=11,"0-11",IF(ChurnData[[#This Row],[TenureMonths]]&lt;=23,"12-23",IF(ChurnData[[#This Row],[TenureMonths]]&lt;=35,"24-35",IF(ChurnData[[#This Row],[TenureMonths]]&lt;=47,"36-47",IF(ChurnData[[#This Row],[TenureMonths]]&lt;=59,"48-59","60-72")))))</f>
        <v>0-11</v>
      </c>
      <c r="V2115">
        <f>IF(ChurnData[[#This Row],[Churn]]="Yes",1,0)</f>
        <v>0</v>
      </c>
    </row>
    <row r="2116" spans="1:22" x14ac:dyDescent="0.35">
      <c r="A2116" t="s">
        <v>2166</v>
      </c>
      <c r="B2116" t="s">
        <v>19</v>
      </c>
      <c r="C2116">
        <v>0</v>
      </c>
      <c r="D2116" t="s">
        <v>21</v>
      </c>
      <c r="E2116" t="s">
        <v>21</v>
      </c>
      <c r="F2116" t="s">
        <v>47</v>
      </c>
      <c r="G2116" s="2">
        <v>17</v>
      </c>
      <c r="H2116" t="s">
        <v>20</v>
      </c>
      <c r="I2116" t="s">
        <v>23</v>
      </c>
      <c r="J2116" t="s">
        <v>21</v>
      </c>
      <c r="K2116" t="s">
        <v>20</v>
      </c>
      <c r="L2116" t="s">
        <v>33</v>
      </c>
      <c r="M2116" t="s">
        <v>20</v>
      </c>
      <c r="N2116" t="s">
        <v>34</v>
      </c>
      <c r="O2116" s="1">
        <v>99.42</v>
      </c>
      <c r="P2116" s="1">
        <v>1653.12</v>
      </c>
      <c r="Q2116">
        <v>1</v>
      </c>
      <c r="R2116" t="s">
        <v>21</v>
      </c>
      <c r="S2116" t="str">
        <f>IF(ChurnData[[#This Row],[MonthlyCharges]]&lt;=30,"1. Up to 30",IF(ChurnData[[#This Row],[MonthlyCharges]]&lt;=50,"2. 31-50",IF(ChurnData[[#This Row],[MonthlyCharges]]&lt;=70,"3. 51-70",IF(ChurnData[[#This Row],[MonthlyCharges]]&lt;=90,"4. 71-90","5. Over 90"))))</f>
        <v>5. Over 90</v>
      </c>
      <c r="T2116" t="str">
        <f>IF(AND(ChurnData[[#This Row],[Contract]]="Month-to-month",ChurnData[[#This Row],[InternetService]]="Fiber optic",ChurnData[[#This Row],[TenureMonths]]&lt;=11),"High-risk","Other")</f>
        <v>Other</v>
      </c>
      <c r="U2116" t="str">
        <f>IF(ChurnData[[#This Row],[TenureMonths]]&lt;=11,"0-11",IF(ChurnData[[#This Row],[TenureMonths]]&lt;=23,"12-23",IF(ChurnData[[#This Row],[TenureMonths]]&lt;=35,"24-35",IF(ChurnData[[#This Row],[TenureMonths]]&lt;=47,"36-47",IF(ChurnData[[#This Row],[TenureMonths]]&lt;=59,"48-59","60-72")))))</f>
        <v>12-23</v>
      </c>
      <c r="V2116">
        <f>IF(ChurnData[[#This Row],[Churn]]="Yes",1,0)</f>
        <v>0</v>
      </c>
    </row>
    <row r="2117" spans="1:22" x14ac:dyDescent="0.35">
      <c r="A2117" t="s">
        <v>2167</v>
      </c>
      <c r="B2117" t="s">
        <v>19</v>
      </c>
      <c r="C2117">
        <v>0</v>
      </c>
      <c r="D2117" t="s">
        <v>20</v>
      </c>
      <c r="E2117" t="s">
        <v>21</v>
      </c>
      <c r="F2117" t="s">
        <v>27</v>
      </c>
      <c r="G2117" s="2">
        <v>3</v>
      </c>
      <c r="H2117" t="s">
        <v>21</v>
      </c>
      <c r="I2117" t="s">
        <v>23</v>
      </c>
      <c r="J2117" t="s">
        <v>20</v>
      </c>
      <c r="K2117" t="s">
        <v>20</v>
      </c>
      <c r="L2117" t="s">
        <v>33</v>
      </c>
      <c r="M2117" t="s">
        <v>21</v>
      </c>
      <c r="N2117" t="s">
        <v>43</v>
      </c>
      <c r="O2117" s="1">
        <v>75.84</v>
      </c>
      <c r="P2117" s="1">
        <v>228.59</v>
      </c>
      <c r="Q2117">
        <v>3</v>
      </c>
      <c r="R2117" t="s">
        <v>21</v>
      </c>
      <c r="S2117" t="str">
        <f>IF(ChurnData[[#This Row],[MonthlyCharges]]&lt;=30,"1. Up to 30",IF(ChurnData[[#This Row],[MonthlyCharges]]&lt;=50,"2. 31-50",IF(ChurnData[[#This Row],[MonthlyCharges]]&lt;=70,"3. 51-70",IF(ChurnData[[#This Row],[MonthlyCharges]]&lt;=90,"4. 71-90","5. Over 90"))))</f>
        <v>4. 71-90</v>
      </c>
      <c r="T2117" t="str">
        <f>IF(AND(ChurnData[[#This Row],[Contract]]="Month-to-month",ChurnData[[#This Row],[InternetService]]="Fiber optic",ChurnData[[#This Row],[TenureMonths]]&lt;=11),"High-risk","Other")</f>
        <v>High-risk</v>
      </c>
      <c r="U2117" t="str">
        <f>IF(ChurnData[[#This Row],[TenureMonths]]&lt;=11,"0-11",IF(ChurnData[[#This Row],[TenureMonths]]&lt;=23,"12-23",IF(ChurnData[[#This Row],[TenureMonths]]&lt;=35,"24-35",IF(ChurnData[[#This Row],[TenureMonths]]&lt;=47,"36-47",IF(ChurnData[[#This Row],[TenureMonths]]&lt;=59,"48-59","60-72")))))</f>
        <v>0-11</v>
      </c>
      <c r="V2117">
        <f>IF(ChurnData[[#This Row],[Churn]]="Yes",1,0)</f>
        <v>0</v>
      </c>
    </row>
    <row r="2118" spans="1:22" x14ac:dyDescent="0.35">
      <c r="A2118" t="s">
        <v>2168</v>
      </c>
      <c r="B2118" t="s">
        <v>36</v>
      </c>
      <c r="C2118">
        <v>1</v>
      </c>
      <c r="D2118" t="s">
        <v>20</v>
      </c>
      <c r="E2118" t="s">
        <v>20</v>
      </c>
      <c r="F2118" t="s">
        <v>65</v>
      </c>
      <c r="G2118" s="2">
        <v>45</v>
      </c>
      <c r="H2118" t="s">
        <v>20</v>
      </c>
      <c r="I2118" t="s">
        <v>32</v>
      </c>
      <c r="J2118" t="s">
        <v>21</v>
      </c>
      <c r="K2118" t="s">
        <v>21</v>
      </c>
      <c r="L2118" t="s">
        <v>24</v>
      </c>
      <c r="M2118" t="s">
        <v>20</v>
      </c>
      <c r="N2118" t="s">
        <v>25</v>
      </c>
      <c r="O2118" s="1">
        <v>46.89</v>
      </c>
      <c r="P2118" s="1">
        <v>2149.36</v>
      </c>
      <c r="Q2118">
        <v>1</v>
      </c>
      <c r="R2118" t="s">
        <v>21</v>
      </c>
      <c r="S2118" t="str">
        <f>IF(ChurnData[[#This Row],[MonthlyCharges]]&lt;=30,"1. Up to 30",IF(ChurnData[[#This Row],[MonthlyCharges]]&lt;=50,"2. 31-50",IF(ChurnData[[#This Row],[MonthlyCharges]]&lt;=70,"3. 51-70",IF(ChurnData[[#This Row],[MonthlyCharges]]&lt;=90,"4. 71-90","5. Over 90"))))</f>
        <v>2. 31-50</v>
      </c>
      <c r="T2118" t="str">
        <f>IF(AND(ChurnData[[#This Row],[Contract]]="Month-to-month",ChurnData[[#This Row],[InternetService]]="Fiber optic",ChurnData[[#This Row],[TenureMonths]]&lt;=11),"High-risk","Other")</f>
        <v>Other</v>
      </c>
      <c r="U2118" t="str">
        <f>IF(ChurnData[[#This Row],[TenureMonths]]&lt;=11,"0-11",IF(ChurnData[[#This Row],[TenureMonths]]&lt;=23,"12-23",IF(ChurnData[[#This Row],[TenureMonths]]&lt;=35,"24-35",IF(ChurnData[[#This Row],[TenureMonths]]&lt;=47,"36-47",IF(ChurnData[[#This Row],[TenureMonths]]&lt;=59,"48-59","60-72")))))</f>
        <v>36-47</v>
      </c>
      <c r="V2118">
        <f>IF(ChurnData[[#This Row],[Churn]]="Yes",1,0)</f>
        <v>0</v>
      </c>
    </row>
    <row r="2119" spans="1:22" x14ac:dyDescent="0.35">
      <c r="A2119" t="s">
        <v>2169</v>
      </c>
      <c r="B2119" t="s">
        <v>19</v>
      </c>
      <c r="C2119">
        <v>0</v>
      </c>
      <c r="D2119" t="s">
        <v>21</v>
      </c>
      <c r="E2119" t="s">
        <v>20</v>
      </c>
      <c r="F2119" t="s">
        <v>58</v>
      </c>
      <c r="G2119" s="2">
        <v>1</v>
      </c>
      <c r="H2119" t="s">
        <v>20</v>
      </c>
      <c r="I2119" t="s">
        <v>23</v>
      </c>
      <c r="J2119" t="s">
        <v>20</v>
      </c>
      <c r="K2119" t="s">
        <v>21</v>
      </c>
      <c r="L2119" t="s">
        <v>29</v>
      </c>
      <c r="M2119" t="s">
        <v>20</v>
      </c>
      <c r="N2119" t="s">
        <v>30</v>
      </c>
      <c r="O2119" s="1">
        <v>91.06</v>
      </c>
      <c r="P2119" s="1">
        <v>90.77</v>
      </c>
      <c r="Q2119">
        <v>1</v>
      </c>
      <c r="R2119" t="s">
        <v>20</v>
      </c>
      <c r="S2119" t="str">
        <f>IF(ChurnData[[#This Row],[MonthlyCharges]]&lt;=30,"1. Up to 30",IF(ChurnData[[#This Row],[MonthlyCharges]]&lt;=50,"2. 31-50",IF(ChurnData[[#This Row],[MonthlyCharges]]&lt;=70,"3. 51-70",IF(ChurnData[[#This Row],[MonthlyCharges]]&lt;=90,"4. 71-90","5. Over 90"))))</f>
        <v>5. Over 90</v>
      </c>
      <c r="T2119" t="str">
        <f>IF(AND(ChurnData[[#This Row],[Contract]]="Month-to-month",ChurnData[[#This Row],[InternetService]]="Fiber optic",ChurnData[[#This Row],[TenureMonths]]&lt;=11),"High-risk","Other")</f>
        <v>Other</v>
      </c>
      <c r="U2119" t="str">
        <f>IF(ChurnData[[#This Row],[TenureMonths]]&lt;=11,"0-11",IF(ChurnData[[#This Row],[TenureMonths]]&lt;=23,"12-23",IF(ChurnData[[#This Row],[TenureMonths]]&lt;=35,"24-35",IF(ChurnData[[#This Row],[TenureMonths]]&lt;=47,"36-47",IF(ChurnData[[#This Row],[TenureMonths]]&lt;=59,"48-59","60-72")))))</f>
        <v>0-11</v>
      </c>
      <c r="V2119">
        <f>IF(ChurnData[[#This Row],[Churn]]="Yes",1,0)</f>
        <v>1</v>
      </c>
    </row>
    <row r="2120" spans="1:22" x14ac:dyDescent="0.35">
      <c r="A2120" t="s">
        <v>2170</v>
      </c>
      <c r="B2120" t="s">
        <v>36</v>
      </c>
      <c r="C2120">
        <v>0</v>
      </c>
      <c r="D2120" t="s">
        <v>21</v>
      </c>
      <c r="E2120" t="s">
        <v>21</v>
      </c>
      <c r="F2120" t="s">
        <v>41</v>
      </c>
      <c r="G2120" s="2">
        <v>18</v>
      </c>
      <c r="H2120" t="s">
        <v>20</v>
      </c>
      <c r="I2120" t="s">
        <v>23</v>
      </c>
      <c r="J2120" t="s">
        <v>21</v>
      </c>
      <c r="K2120" t="s">
        <v>20</v>
      </c>
      <c r="L2120" t="s">
        <v>33</v>
      </c>
      <c r="M2120" t="s">
        <v>20</v>
      </c>
      <c r="N2120" t="s">
        <v>34</v>
      </c>
      <c r="O2120" s="1">
        <v>78.88</v>
      </c>
      <c r="P2120" s="1">
        <v>1460.84</v>
      </c>
      <c r="Q2120">
        <v>0</v>
      </c>
      <c r="R2120" t="s">
        <v>21</v>
      </c>
      <c r="S2120" t="str">
        <f>IF(ChurnData[[#This Row],[MonthlyCharges]]&lt;=30,"1. Up to 30",IF(ChurnData[[#This Row],[MonthlyCharges]]&lt;=50,"2. 31-50",IF(ChurnData[[#This Row],[MonthlyCharges]]&lt;=70,"3. 51-70",IF(ChurnData[[#This Row],[MonthlyCharges]]&lt;=90,"4. 71-90","5. Over 90"))))</f>
        <v>4. 71-90</v>
      </c>
      <c r="T2120" t="str">
        <f>IF(AND(ChurnData[[#This Row],[Contract]]="Month-to-month",ChurnData[[#This Row],[InternetService]]="Fiber optic",ChurnData[[#This Row],[TenureMonths]]&lt;=11),"High-risk","Other")</f>
        <v>Other</v>
      </c>
      <c r="U2120" t="str">
        <f>IF(ChurnData[[#This Row],[TenureMonths]]&lt;=11,"0-11",IF(ChurnData[[#This Row],[TenureMonths]]&lt;=23,"12-23",IF(ChurnData[[#This Row],[TenureMonths]]&lt;=35,"24-35",IF(ChurnData[[#This Row],[TenureMonths]]&lt;=47,"36-47",IF(ChurnData[[#This Row],[TenureMonths]]&lt;=59,"48-59","60-72")))))</f>
        <v>12-23</v>
      </c>
      <c r="V2120">
        <f>IF(ChurnData[[#This Row],[Churn]]="Yes",1,0)</f>
        <v>0</v>
      </c>
    </row>
    <row r="2121" spans="1:22" x14ac:dyDescent="0.35">
      <c r="A2121" t="s">
        <v>2171</v>
      </c>
      <c r="B2121" t="s">
        <v>19</v>
      </c>
      <c r="C2121">
        <v>0</v>
      </c>
      <c r="D2121" t="s">
        <v>20</v>
      </c>
      <c r="E2121" t="s">
        <v>21</v>
      </c>
      <c r="F2121" t="s">
        <v>49</v>
      </c>
      <c r="G2121" s="2">
        <v>17</v>
      </c>
      <c r="H2121" t="s">
        <v>20</v>
      </c>
      <c r="I2121" t="s">
        <v>23</v>
      </c>
      <c r="J2121" t="s">
        <v>20</v>
      </c>
      <c r="K2121" t="s">
        <v>21</v>
      </c>
      <c r="L2121" t="s">
        <v>29</v>
      </c>
      <c r="M2121" t="s">
        <v>21</v>
      </c>
      <c r="N2121" t="s">
        <v>25</v>
      </c>
      <c r="O2121" s="1">
        <v>90.24</v>
      </c>
      <c r="P2121" s="1">
        <v>1574.02</v>
      </c>
      <c r="Q2121">
        <v>1</v>
      </c>
      <c r="R2121" t="s">
        <v>21</v>
      </c>
      <c r="S2121" t="str">
        <f>IF(ChurnData[[#This Row],[MonthlyCharges]]&lt;=30,"1. Up to 30",IF(ChurnData[[#This Row],[MonthlyCharges]]&lt;=50,"2. 31-50",IF(ChurnData[[#This Row],[MonthlyCharges]]&lt;=70,"3. 51-70",IF(ChurnData[[#This Row],[MonthlyCharges]]&lt;=90,"4. 71-90","5. Over 90"))))</f>
        <v>5. Over 90</v>
      </c>
      <c r="T2121" t="str">
        <f>IF(AND(ChurnData[[#This Row],[Contract]]="Month-to-month",ChurnData[[#This Row],[InternetService]]="Fiber optic",ChurnData[[#This Row],[TenureMonths]]&lt;=11),"High-risk","Other")</f>
        <v>Other</v>
      </c>
      <c r="U2121" t="str">
        <f>IF(ChurnData[[#This Row],[TenureMonths]]&lt;=11,"0-11",IF(ChurnData[[#This Row],[TenureMonths]]&lt;=23,"12-23",IF(ChurnData[[#This Row],[TenureMonths]]&lt;=35,"24-35",IF(ChurnData[[#This Row],[TenureMonths]]&lt;=47,"36-47",IF(ChurnData[[#This Row],[TenureMonths]]&lt;=59,"48-59","60-72")))))</f>
        <v>12-23</v>
      </c>
      <c r="V2121">
        <f>IF(ChurnData[[#This Row],[Churn]]="Yes",1,0)</f>
        <v>0</v>
      </c>
    </row>
    <row r="2122" spans="1:22" x14ac:dyDescent="0.35">
      <c r="A2122" t="s">
        <v>2172</v>
      </c>
      <c r="B2122" t="s">
        <v>36</v>
      </c>
      <c r="C2122">
        <v>0</v>
      </c>
      <c r="D2122" t="s">
        <v>21</v>
      </c>
      <c r="E2122" t="s">
        <v>21</v>
      </c>
      <c r="F2122" t="s">
        <v>58</v>
      </c>
      <c r="G2122" s="2">
        <v>67</v>
      </c>
      <c r="H2122" t="s">
        <v>20</v>
      </c>
      <c r="I2122" t="s">
        <v>23</v>
      </c>
      <c r="J2122" t="s">
        <v>21</v>
      </c>
      <c r="K2122" t="s">
        <v>21</v>
      </c>
      <c r="L2122" t="s">
        <v>24</v>
      </c>
      <c r="M2122" t="s">
        <v>21</v>
      </c>
      <c r="N2122" t="s">
        <v>30</v>
      </c>
      <c r="O2122" s="1">
        <v>84.42</v>
      </c>
      <c r="P2122" s="1">
        <v>5578.65</v>
      </c>
      <c r="Q2122">
        <v>4</v>
      </c>
      <c r="R2122" t="s">
        <v>21</v>
      </c>
      <c r="S2122" t="str">
        <f>IF(ChurnData[[#This Row],[MonthlyCharges]]&lt;=30,"1. Up to 30",IF(ChurnData[[#This Row],[MonthlyCharges]]&lt;=50,"2. 31-50",IF(ChurnData[[#This Row],[MonthlyCharges]]&lt;=70,"3. 51-70",IF(ChurnData[[#This Row],[MonthlyCharges]]&lt;=90,"4. 71-90","5. Over 90"))))</f>
        <v>4. 71-90</v>
      </c>
      <c r="T2122" t="str">
        <f>IF(AND(ChurnData[[#This Row],[Contract]]="Month-to-month",ChurnData[[#This Row],[InternetService]]="Fiber optic",ChurnData[[#This Row],[TenureMonths]]&lt;=11),"High-risk","Other")</f>
        <v>Other</v>
      </c>
      <c r="U2122" t="str">
        <f>IF(ChurnData[[#This Row],[TenureMonths]]&lt;=11,"0-11",IF(ChurnData[[#This Row],[TenureMonths]]&lt;=23,"12-23",IF(ChurnData[[#This Row],[TenureMonths]]&lt;=35,"24-35",IF(ChurnData[[#This Row],[TenureMonths]]&lt;=47,"36-47",IF(ChurnData[[#This Row],[TenureMonths]]&lt;=59,"48-59","60-72")))))</f>
        <v>60-72</v>
      </c>
      <c r="V2122">
        <f>IF(ChurnData[[#This Row],[Churn]]="Yes",1,0)</f>
        <v>0</v>
      </c>
    </row>
    <row r="2123" spans="1:22" x14ac:dyDescent="0.35">
      <c r="A2123" t="s">
        <v>2173</v>
      </c>
      <c r="B2123" t="s">
        <v>36</v>
      </c>
      <c r="C2123">
        <v>0</v>
      </c>
      <c r="D2123" t="s">
        <v>21</v>
      </c>
      <c r="E2123" t="s">
        <v>21</v>
      </c>
      <c r="F2123" t="s">
        <v>22</v>
      </c>
      <c r="G2123" s="2">
        <v>16</v>
      </c>
      <c r="H2123" t="s">
        <v>20</v>
      </c>
      <c r="I2123" t="s">
        <v>23</v>
      </c>
      <c r="J2123" t="s">
        <v>20</v>
      </c>
      <c r="K2123" t="s">
        <v>21</v>
      </c>
      <c r="L2123" t="s">
        <v>33</v>
      </c>
      <c r="M2123" t="s">
        <v>21</v>
      </c>
      <c r="N2123" t="s">
        <v>30</v>
      </c>
      <c r="O2123" s="1">
        <v>94.38</v>
      </c>
      <c r="P2123" s="1">
        <v>1542.48</v>
      </c>
      <c r="Q2123">
        <v>4</v>
      </c>
      <c r="R2123" t="s">
        <v>20</v>
      </c>
      <c r="S2123" t="str">
        <f>IF(ChurnData[[#This Row],[MonthlyCharges]]&lt;=30,"1. Up to 30",IF(ChurnData[[#This Row],[MonthlyCharges]]&lt;=50,"2. 31-50",IF(ChurnData[[#This Row],[MonthlyCharges]]&lt;=70,"3. 51-70",IF(ChurnData[[#This Row],[MonthlyCharges]]&lt;=90,"4. 71-90","5. Over 90"))))</f>
        <v>5. Over 90</v>
      </c>
      <c r="T2123" t="str">
        <f>IF(AND(ChurnData[[#This Row],[Contract]]="Month-to-month",ChurnData[[#This Row],[InternetService]]="Fiber optic",ChurnData[[#This Row],[TenureMonths]]&lt;=11),"High-risk","Other")</f>
        <v>Other</v>
      </c>
      <c r="U2123" t="str">
        <f>IF(ChurnData[[#This Row],[TenureMonths]]&lt;=11,"0-11",IF(ChurnData[[#This Row],[TenureMonths]]&lt;=23,"12-23",IF(ChurnData[[#This Row],[TenureMonths]]&lt;=35,"24-35",IF(ChurnData[[#This Row],[TenureMonths]]&lt;=47,"36-47",IF(ChurnData[[#This Row],[TenureMonths]]&lt;=59,"48-59","60-72")))))</f>
        <v>12-23</v>
      </c>
      <c r="V2123">
        <f>IF(ChurnData[[#This Row],[Churn]]="Yes",1,0)</f>
        <v>1</v>
      </c>
    </row>
    <row r="2124" spans="1:22" x14ac:dyDescent="0.35">
      <c r="A2124" t="s">
        <v>2174</v>
      </c>
      <c r="B2124" t="s">
        <v>36</v>
      </c>
      <c r="C2124">
        <v>1</v>
      </c>
      <c r="D2124" t="s">
        <v>20</v>
      </c>
      <c r="E2124" t="s">
        <v>21</v>
      </c>
      <c r="F2124" t="s">
        <v>47</v>
      </c>
      <c r="G2124" s="2">
        <v>21</v>
      </c>
      <c r="H2124" t="s">
        <v>20</v>
      </c>
      <c r="I2124" t="s">
        <v>32</v>
      </c>
      <c r="J2124" t="s">
        <v>20</v>
      </c>
      <c r="K2124" t="s">
        <v>20</v>
      </c>
      <c r="L2124" t="s">
        <v>33</v>
      </c>
      <c r="M2124" t="s">
        <v>21</v>
      </c>
      <c r="N2124" t="s">
        <v>34</v>
      </c>
      <c r="O2124" s="1">
        <v>68.790000000000006</v>
      </c>
      <c r="P2124" s="1">
        <v>1404.22</v>
      </c>
      <c r="Q2124">
        <v>1</v>
      </c>
      <c r="R2124" t="s">
        <v>21</v>
      </c>
      <c r="S2124" t="str">
        <f>IF(ChurnData[[#This Row],[MonthlyCharges]]&lt;=30,"1. Up to 30",IF(ChurnData[[#This Row],[MonthlyCharges]]&lt;=50,"2. 31-50",IF(ChurnData[[#This Row],[MonthlyCharges]]&lt;=70,"3. 51-70",IF(ChurnData[[#This Row],[MonthlyCharges]]&lt;=90,"4. 71-90","5. Over 90"))))</f>
        <v>3. 51-70</v>
      </c>
      <c r="T2124" t="str">
        <f>IF(AND(ChurnData[[#This Row],[Contract]]="Month-to-month",ChurnData[[#This Row],[InternetService]]="Fiber optic",ChurnData[[#This Row],[TenureMonths]]&lt;=11),"High-risk","Other")</f>
        <v>Other</v>
      </c>
      <c r="U2124" t="str">
        <f>IF(ChurnData[[#This Row],[TenureMonths]]&lt;=11,"0-11",IF(ChurnData[[#This Row],[TenureMonths]]&lt;=23,"12-23",IF(ChurnData[[#This Row],[TenureMonths]]&lt;=35,"24-35",IF(ChurnData[[#This Row],[TenureMonths]]&lt;=47,"36-47",IF(ChurnData[[#This Row],[TenureMonths]]&lt;=59,"48-59","60-72")))))</f>
        <v>12-23</v>
      </c>
      <c r="V2124">
        <f>IF(ChurnData[[#This Row],[Churn]]="Yes",1,0)</f>
        <v>0</v>
      </c>
    </row>
    <row r="2125" spans="1:22" x14ac:dyDescent="0.35">
      <c r="A2125" t="s">
        <v>2175</v>
      </c>
      <c r="B2125" t="s">
        <v>36</v>
      </c>
      <c r="C2125">
        <v>0</v>
      </c>
      <c r="D2125" t="s">
        <v>21</v>
      </c>
      <c r="E2125" t="s">
        <v>21</v>
      </c>
      <c r="F2125" t="s">
        <v>58</v>
      </c>
      <c r="G2125" s="2">
        <v>62</v>
      </c>
      <c r="H2125" t="s">
        <v>20</v>
      </c>
      <c r="I2125" t="s">
        <v>23</v>
      </c>
      <c r="J2125" t="s">
        <v>21</v>
      </c>
      <c r="K2125" t="s">
        <v>21</v>
      </c>
      <c r="L2125" t="s">
        <v>29</v>
      </c>
      <c r="M2125" t="s">
        <v>20</v>
      </c>
      <c r="N2125" t="s">
        <v>43</v>
      </c>
      <c r="O2125" s="1">
        <v>80.55</v>
      </c>
      <c r="P2125" s="1">
        <v>4996.67</v>
      </c>
      <c r="Q2125">
        <v>2</v>
      </c>
      <c r="R2125" t="s">
        <v>21</v>
      </c>
      <c r="S2125" t="str">
        <f>IF(ChurnData[[#This Row],[MonthlyCharges]]&lt;=30,"1. Up to 30",IF(ChurnData[[#This Row],[MonthlyCharges]]&lt;=50,"2. 31-50",IF(ChurnData[[#This Row],[MonthlyCharges]]&lt;=70,"3. 51-70",IF(ChurnData[[#This Row],[MonthlyCharges]]&lt;=90,"4. 71-90","5. Over 90"))))</f>
        <v>4. 71-90</v>
      </c>
      <c r="T2125" t="str">
        <f>IF(AND(ChurnData[[#This Row],[Contract]]="Month-to-month",ChurnData[[#This Row],[InternetService]]="Fiber optic",ChurnData[[#This Row],[TenureMonths]]&lt;=11),"High-risk","Other")</f>
        <v>Other</v>
      </c>
      <c r="U2125" t="str">
        <f>IF(ChurnData[[#This Row],[TenureMonths]]&lt;=11,"0-11",IF(ChurnData[[#This Row],[TenureMonths]]&lt;=23,"12-23",IF(ChurnData[[#This Row],[TenureMonths]]&lt;=35,"24-35",IF(ChurnData[[#This Row],[TenureMonths]]&lt;=47,"36-47",IF(ChurnData[[#This Row],[TenureMonths]]&lt;=59,"48-59","60-72")))))</f>
        <v>60-72</v>
      </c>
      <c r="V2125">
        <f>IF(ChurnData[[#This Row],[Churn]]="Yes",1,0)</f>
        <v>0</v>
      </c>
    </row>
    <row r="2126" spans="1:22" x14ac:dyDescent="0.35">
      <c r="A2126" t="s">
        <v>2176</v>
      </c>
      <c r="B2126" t="s">
        <v>36</v>
      </c>
      <c r="C2126">
        <v>0</v>
      </c>
      <c r="D2126" t="s">
        <v>21</v>
      </c>
      <c r="E2126" t="s">
        <v>20</v>
      </c>
      <c r="F2126" t="s">
        <v>56</v>
      </c>
      <c r="G2126" s="2">
        <v>6</v>
      </c>
      <c r="H2126" t="s">
        <v>20</v>
      </c>
      <c r="I2126" t="s">
        <v>23</v>
      </c>
      <c r="J2126" t="s">
        <v>21</v>
      </c>
      <c r="K2126" t="s">
        <v>21</v>
      </c>
      <c r="L2126" t="s">
        <v>33</v>
      </c>
      <c r="M2126" t="s">
        <v>21</v>
      </c>
      <c r="N2126" t="s">
        <v>25</v>
      </c>
      <c r="O2126" s="1">
        <v>91.72</v>
      </c>
      <c r="P2126" s="1">
        <v>556.96</v>
      </c>
      <c r="Q2126">
        <v>3</v>
      </c>
      <c r="R2126" t="s">
        <v>20</v>
      </c>
      <c r="S2126" t="str">
        <f>IF(ChurnData[[#This Row],[MonthlyCharges]]&lt;=30,"1. Up to 30",IF(ChurnData[[#This Row],[MonthlyCharges]]&lt;=50,"2. 31-50",IF(ChurnData[[#This Row],[MonthlyCharges]]&lt;=70,"3. 51-70",IF(ChurnData[[#This Row],[MonthlyCharges]]&lt;=90,"4. 71-90","5. Over 90"))))</f>
        <v>5. Over 90</v>
      </c>
      <c r="T2126" t="str">
        <f>IF(AND(ChurnData[[#This Row],[Contract]]="Month-to-month",ChurnData[[#This Row],[InternetService]]="Fiber optic",ChurnData[[#This Row],[TenureMonths]]&lt;=11),"High-risk","Other")</f>
        <v>High-risk</v>
      </c>
      <c r="U2126" t="str">
        <f>IF(ChurnData[[#This Row],[TenureMonths]]&lt;=11,"0-11",IF(ChurnData[[#This Row],[TenureMonths]]&lt;=23,"12-23",IF(ChurnData[[#This Row],[TenureMonths]]&lt;=35,"24-35",IF(ChurnData[[#This Row],[TenureMonths]]&lt;=47,"36-47",IF(ChurnData[[#This Row],[TenureMonths]]&lt;=59,"48-59","60-72")))))</f>
        <v>0-11</v>
      </c>
      <c r="V2126">
        <f>IF(ChurnData[[#This Row],[Churn]]="Yes",1,0)</f>
        <v>1</v>
      </c>
    </row>
    <row r="2127" spans="1:22" x14ac:dyDescent="0.35">
      <c r="A2127" t="s">
        <v>2177</v>
      </c>
      <c r="B2127" t="s">
        <v>36</v>
      </c>
      <c r="C2127">
        <v>0</v>
      </c>
      <c r="D2127" t="s">
        <v>20</v>
      </c>
      <c r="E2127" t="s">
        <v>21</v>
      </c>
      <c r="F2127" t="s">
        <v>22</v>
      </c>
      <c r="G2127" s="2">
        <v>47</v>
      </c>
      <c r="H2127" t="s">
        <v>20</v>
      </c>
      <c r="I2127" t="s">
        <v>23</v>
      </c>
      <c r="J2127" t="s">
        <v>21</v>
      </c>
      <c r="K2127" t="s">
        <v>21</v>
      </c>
      <c r="L2127" t="s">
        <v>29</v>
      </c>
      <c r="M2127" t="s">
        <v>20</v>
      </c>
      <c r="N2127" t="s">
        <v>34</v>
      </c>
      <c r="O2127" s="1">
        <v>77.44</v>
      </c>
      <c r="P2127" s="1">
        <v>3567.1</v>
      </c>
      <c r="Q2127">
        <v>4</v>
      </c>
      <c r="R2127" t="s">
        <v>21</v>
      </c>
      <c r="S2127" t="str">
        <f>IF(ChurnData[[#This Row],[MonthlyCharges]]&lt;=30,"1. Up to 30",IF(ChurnData[[#This Row],[MonthlyCharges]]&lt;=50,"2. 31-50",IF(ChurnData[[#This Row],[MonthlyCharges]]&lt;=70,"3. 51-70",IF(ChurnData[[#This Row],[MonthlyCharges]]&lt;=90,"4. 71-90","5. Over 90"))))</f>
        <v>4. 71-90</v>
      </c>
      <c r="T2127" t="str">
        <f>IF(AND(ChurnData[[#This Row],[Contract]]="Month-to-month",ChurnData[[#This Row],[InternetService]]="Fiber optic",ChurnData[[#This Row],[TenureMonths]]&lt;=11),"High-risk","Other")</f>
        <v>Other</v>
      </c>
      <c r="U2127" t="str">
        <f>IF(ChurnData[[#This Row],[TenureMonths]]&lt;=11,"0-11",IF(ChurnData[[#This Row],[TenureMonths]]&lt;=23,"12-23",IF(ChurnData[[#This Row],[TenureMonths]]&lt;=35,"24-35",IF(ChurnData[[#This Row],[TenureMonths]]&lt;=47,"36-47",IF(ChurnData[[#This Row],[TenureMonths]]&lt;=59,"48-59","60-72")))))</f>
        <v>36-47</v>
      </c>
      <c r="V2127">
        <f>IF(ChurnData[[#This Row],[Churn]]="Yes",1,0)</f>
        <v>0</v>
      </c>
    </row>
    <row r="2128" spans="1:22" x14ac:dyDescent="0.35">
      <c r="A2128" t="s">
        <v>2178</v>
      </c>
      <c r="B2128" t="s">
        <v>36</v>
      </c>
      <c r="C2128">
        <v>0</v>
      </c>
      <c r="D2128" t="s">
        <v>21</v>
      </c>
      <c r="E2128" t="s">
        <v>21</v>
      </c>
      <c r="F2128" t="s">
        <v>58</v>
      </c>
      <c r="G2128" s="2">
        <v>5</v>
      </c>
      <c r="H2128" t="s">
        <v>20</v>
      </c>
      <c r="I2128" t="s">
        <v>32</v>
      </c>
      <c r="J2128" t="s">
        <v>21</v>
      </c>
      <c r="K2128" t="s">
        <v>21</v>
      </c>
      <c r="L2128" t="s">
        <v>33</v>
      </c>
      <c r="M2128" t="s">
        <v>21</v>
      </c>
      <c r="N2128" t="s">
        <v>30</v>
      </c>
      <c r="O2128" s="1">
        <v>55.4</v>
      </c>
      <c r="P2128" s="1">
        <v>281.70999999999998</v>
      </c>
      <c r="Q2128">
        <v>1</v>
      </c>
      <c r="R2128" t="s">
        <v>21</v>
      </c>
      <c r="S2128" t="str">
        <f>IF(ChurnData[[#This Row],[MonthlyCharges]]&lt;=30,"1. Up to 30",IF(ChurnData[[#This Row],[MonthlyCharges]]&lt;=50,"2. 31-50",IF(ChurnData[[#This Row],[MonthlyCharges]]&lt;=70,"3. 51-70",IF(ChurnData[[#This Row],[MonthlyCharges]]&lt;=90,"4. 71-90","5. Over 90"))))</f>
        <v>3. 51-70</v>
      </c>
      <c r="T2128" t="str">
        <f>IF(AND(ChurnData[[#This Row],[Contract]]="Month-to-month",ChurnData[[#This Row],[InternetService]]="Fiber optic",ChurnData[[#This Row],[TenureMonths]]&lt;=11),"High-risk","Other")</f>
        <v>Other</v>
      </c>
      <c r="U2128" t="str">
        <f>IF(ChurnData[[#This Row],[TenureMonths]]&lt;=11,"0-11",IF(ChurnData[[#This Row],[TenureMonths]]&lt;=23,"12-23",IF(ChurnData[[#This Row],[TenureMonths]]&lt;=35,"24-35",IF(ChurnData[[#This Row],[TenureMonths]]&lt;=47,"36-47",IF(ChurnData[[#This Row],[TenureMonths]]&lt;=59,"48-59","60-72")))))</f>
        <v>0-11</v>
      </c>
      <c r="V2128">
        <f>IF(ChurnData[[#This Row],[Churn]]="Yes",1,0)</f>
        <v>0</v>
      </c>
    </row>
    <row r="2129" spans="1:22" x14ac:dyDescent="0.35">
      <c r="A2129" t="s">
        <v>2179</v>
      </c>
      <c r="B2129" t="s">
        <v>19</v>
      </c>
      <c r="C2129">
        <v>0</v>
      </c>
      <c r="D2129" t="s">
        <v>20</v>
      </c>
      <c r="E2129" t="s">
        <v>21</v>
      </c>
      <c r="F2129" t="s">
        <v>41</v>
      </c>
      <c r="G2129" s="2">
        <v>38</v>
      </c>
      <c r="H2129" t="s">
        <v>20</v>
      </c>
      <c r="I2129" t="s">
        <v>32</v>
      </c>
      <c r="J2129" t="s">
        <v>21</v>
      </c>
      <c r="K2129" t="s">
        <v>21</v>
      </c>
      <c r="L2129" t="s">
        <v>24</v>
      </c>
      <c r="M2129" t="s">
        <v>21</v>
      </c>
      <c r="N2129" t="s">
        <v>25</v>
      </c>
      <c r="O2129" s="1">
        <v>53.68</v>
      </c>
      <c r="P2129" s="1">
        <v>2069.5700000000002</v>
      </c>
      <c r="Q2129">
        <v>2</v>
      </c>
      <c r="R2129" t="s">
        <v>21</v>
      </c>
      <c r="S2129" t="str">
        <f>IF(ChurnData[[#This Row],[MonthlyCharges]]&lt;=30,"1. Up to 30",IF(ChurnData[[#This Row],[MonthlyCharges]]&lt;=50,"2. 31-50",IF(ChurnData[[#This Row],[MonthlyCharges]]&lt;=70,"3. 51-70",IF(ChurnData[[#This Row],[MonthlyCharges]]&lt;=90,"4. 71-90","5. Over 90"))))</f>
        <v>3. 51-70</v>
      </c>
      <c r="T2129" t="str">
        <f>IF(AND(ChurnData[[#This Row],[Contract]]="Month-to-month",ChurnData[[#This Row],[InternetService]]="Fiber optic",ChurnData[[#This Row],[TenureMonths]]&lt;=11),"High-risk","Other")</f>
        <v>Other</v>
      </c>
      <c r="U2129" t="str">
        <f>IF(ChurnData[[#This Row],[TenureMonths]]&lt;=11,"0-11",IF(ChurnData[[#This Row],[TenureMonths]]&lt;=23,"12-23",IF(ChurnData[[#This Row],[TenureMonths]]&lt;=35,"24-35",IF(ChurnData[[#This Row],[TenureMonths]]&lt;=47,"36-47",IF(ChurnData[[#This Row],[TenureMonths]]&lt;=59,"48-59","60-72")))))</f>
        <v>36-47</v>
      </c>
      <c r="V2129">
        <f>IF(ChurnData[[#This Row],[Churn]]="Yes",1,0)</f>
        <v>0</v>
      </c>
    </row>
    <row r="2130" spans="1:22" x14ac:dyDescent="0.35">
      <c r="A2130" t="s">
        <v>2180</v>
      </c>
      <c r="B2130" t="s">
        <v>36</v>
      </c>
      <c r="C2130">
        <v>0</v>
      </c>
      <c r="D2130" t="s">
        <v>20</v>
      </c>
      <c r="E2130" t="s">
        <v>21</v>
      </c>
      <c r="F2130" t="s">
        <v>39</v>
      </c>
      <c r="G2130" s="2">
        <v>53</v>
      </c>
      <c r="H2130" t="s">
        <v>21</v>
      </c>
      <c r="I2130" t="s">
        <v>32</v>
      </c>
      <c r="J2130" t="s">
        <v>20</v>
      </c>
      <c r="K2130" t="s">
        <v>21</v>
      </c>
      <c r="L2130" t="s">
        <v>24</v>
      </c>
      <c r="M2130" t="s">
        <v>20</v>
      </c>
      <c r="N2130" t="s">
        <v>34</v>
      </c>
      <c r="O2130" s="1">
        <v>45.63</v>
      </c>
      <c r="P2130" s="1">
        <v>2459.14</v>
      </c>
      <c r="Q2130">
        <v>1</v>
      </c>
      <c r="R2130" t="s">
        <v>21</v>
      </c>
      <c r="S2130" t="str">
        <f>IF(ChurnData[[#This Row],[MonthlyCharges]]&lt;=30,"1. Up to 30",IF(ChurnData[[#This Row],[MonthlyCharges]]&lt;=50,"2. 31-50",IF(ChurnData[[#This Row],[MonthlyCharges]]&lt;=70,"3. 51-70",IF(ChurnData[[#This Row],[MonthlyCharges]]&lt;=90,"4. 71-90","5. Over 90"))))</f>
        <v>2. 31-50</v>
      </c>
      <c r="T2130" t="str">
        <f>IF(AND(ChurnData[[#This Row],[Contract]]="Month-to-month",ChurnData[[#This Row],[InternetService]]="Fiber optic",ChurnData[[#This Row],[TenureMonths]]&lt;=11),"High-risk","Other")</f>
        <v>Other</v>
      </c>
      <c r="U2130" t="str">
        <f>IF(ChurnData[[#This Row],[TenureMonths]]&lt;=11,"0-11",IF(ChurnData[[#This Row],[TenureMonths]]&lt;=23,"12-23",IF(ChurnData[[#This Row],[TenureMonths]]&lt;=35,"24-35",IF(ChurnData[[#This Row],[TenureMonths]]&lt;=47,"36-47",IF(ChurnData[[#This Row],[TenureMonths]]&lt;=59,"48-59","60-72")))))</f>
        <v>48-59</v>
      </c>
      <c r="V2130">
        <f>IF(ChurnData[[#This Row],[Churn]]="Yes",1,0)</f>
        <v>0</v>
      </c>
    </row>
    <row r="2131" spans="1:22" x14ac:dyDescent="0.35">
      <c r="A2131" t="s">
        <v>2181</v>
      </c>
      <c r="B2131" t="s">
        <v>19</v>
      </c>
      <c r="C2131">
        <v>0</v>
      </c>
      <c r="D2131" t="s">
        <v>21</v>
      </c>
      <c r="E2131" t="s">
        <v>21</v>
      </c>
      <c r="F2131" t="s">
        <v>65</v>
      </c>
      <c r="G2131" s="2">
        <v>27</v>
      </c>
      <c r="H2131" t="s">
        <v>20</v>
      </c>
      <c r="I2131" t="s">
        <v>32</v>
      </c>
      <c r="J2131" t="s">
        <v>21</v>
      </c>
      <c r="K2131" t="s">
        <v>20</v>
      </c>
      <c r="L2131" t="s">
        <v>24</v>
      </c>
      <c r="M2131" t="s">
        <v>21</v>
      </c>
      <c r="N2131" t="s">
        <v>25</v>
      </c>
      <c r="O2131" s="1">
        <v>53.11</v>
      </c>
      <c r="P2131" s="1">
        <v>1459.54</v>
      </c>
      <c r="Q2131">
        <v>2</v>
      </c>
      <c r="R2131" t="s">
        <v>21</v>
      </c>
      <c r="S2131" t="str">
        <f>IF(ChurnData[[#This Row],[MonthlyCharges]]&lt;=30,"1. Up to 30",IF(ChurnData[[#This Row],[MonthlyCharges]]&lt;=50,"2. 31-50",IF(ChurnData[[#This Row],[MonthlyCharges]]&lt;=70,"3. 51-70",IF(ChurnData[[#This Row],[MonthlyCharges]]&lt;=90,"4. 71-90","5. Over 90"))))</f>
        <v>3. 51-70</v>
      </c>
      <c r="T2131" t="str">
        <f>IF(AND(ChurnData[[#This Row],[Contract]]="Month-to-month",ChurnData[[#This Row],[InternetService]]="Fiber optic",ChurnData[[#This Row],[TenureMonths]]&lt;=11),"High-risk","Other")</f>
        <v>Other</v>
      </c>
      <c r="U2131" t="str">
        <f>IF(ChurnData[[#This Row],[TenureMonths]]&lt;=11,"0-11",IF(ChurnData[[#This Row],[TenureMonths]]&lt;=23,"12-23",IF(ChurnData[[#This Row],[TenureMonths]]&lt;=35,"24-35",IF(ChurnData[[#This Row],[TenureMonths]]&lt;=47,"36-47",IF(ChurnData[[#This Row],[TenureMonths]]&lt;=59,"48-59","60-72")))))</f>
        <v>24-35</v>
      </c>
      <c r="V2131">
        <f>IF(ChurnData[[#This Row],[Churn]]="Yes",1,0)</f>
        <v>0</v>
      </c>
    </row>
    <row r="2132" spans="1:22" x14ac:dyDescent="0.35">
      <c r="A2132" t="s">
        <v>2182</v>
      </c>
      <c r="B2132" t="s">
        <v>36</v>
      </c>
      <c r="C2132">
        <v>0</v>
      </c>
      <c r="D2132" t="s">
        <v>20</v>
      </c>
      <c r="E2132" t="s">
        <v>21</v>
      </c>
      <c r="F2132" t="s">
        <v>49</v>
      </c>
      <c r="G2132" s="2">
        <v>18</v>
      </c>
      <c r="H2132" t="s">
        <v>20</v>
      </c>
      <c r="I2132" t="s">
        <v>23</v>
      </c>
      <c r="J2132" t="s">
        <v>21</v>
      </c>
      <c r="K2132" t="s">
        <v>20</v>
      </c>
      <c r="L2132" t="s">
        <v>33</v>
      </c>
      <c r="M2132" t="s">
        <v>20</v>
      </c>
      <c r="N2132" t="s">
        <v>34</v>
      </c>
      <c r="O2132" s="1">
        <v>82.35</v>
      </c>
      <c r="P2132" s="1">
        <v>1468.32</v>
      </c>
      <c r="Q2132">
        <v>2</v>
      </c>
      <c r="R2132" t="s">
        <v>20</v>
      </c>
      <c r="S2132" t="str">
        <f>IF(ChurnData[[#This Row],[MonthlyCharges]]&lt;=30,"1. Up to 30",IF(ChurnData[[#This Row],[MonthlyCharges]]&lt;=50,"2. 31-50",IF(ChurnData[[#This Row],[MonthlyCharges]]&lt;=70,"3. 51-70",IF(ChurnData[[#This Row],[MonthlyCharges]]&lt;=90,"4. 71-90","5. Over 90"))))</f>
        <v>4. 71-90</v>
      </c>
      <c r="T2132" t="str">
        <f>IF(AND(ChurnData[[#This Row],[Contract]]="Month-to-month",ChurnData[[#This Row],[InternetService]]="Fiber optic",ChurnData[[#This Row],[TenureMonths]]&lt;=11),"High-risk","Other")</f>
        <v>Other</v>
      </c>
      <c r="U2132" t="str">
        <f>IF(ChurnData[[#This Row],[TenureMonths]]&lt;=11,"0-11",IF(ChurnData[[#This Row],[TenureMonths]]&lt;=23,"12-23",IF(ChurnData[[#This Row],[TenureMonths]]&lt;=35,"24-35",IF(ChurnData[[#This Row],[TenureMonths]]&lt;=47,"36-47",IF(ChurnData[[#This Row],[TenureMonths]]&lt;=59,"48-59","60-72")))))</f>
        <v>12-23</v>
      </c>
      <c r="V2132">
        <f>IF(ChurnData[[#This Row],[Churn]]="Yes",1,0)</f>
        <v>1</v>
      </c>
    </row>
    <row r="2133" spans="1:22" x14ac:dyDescent="0.35">
      <c r="A2133" t="s">
        <v>2183</v>
      </c>
      <c r="B2133" t="s">
        <v>19</v>
      </c>
      <c r="C2133">
        <v>0</v>
      </c>
      <c r="D2133" t="s">
        <v>20</v>
      </c>
      <c r="E2133" t="s">
        <v>20</v>
      </c>
      <c r="F2133" t="s">
        <v>39</v>
      </c>
      <c r="G2133" s="2">
        <v>47</v>
      </c>
      <c r="H2133" t="s">
        <v>20</v>
      </c>
      <c r="I2133" t="s">
        <v>23</v>
      </c>
      <c r="J2133" t="s">
        <v>20</v>
      </c>
      <c r="K2133" t="s">
        <v>21</v>
      </c>
      <c r="L2133" t="s">
        <v>29</v>
      </c>
      <c r="M2133" t="s">
        <v>20</v>
      </c>
      <c r="N2133" t="s">
        <v>30</v>
      </c>
      <c r="O2133" s="1">
        <v>69.150000000000006</v>
      </c>
      <c r="P2133" s="1">
        <v>3297.44</v>
      </c>
      <c r="Q2133">
        <v>3</v>
      </c>
      <c r="R2133" t="s">
        <v>21</v>
      </c>
      <c r="S2133" t="str">
        <f>IF(ChurnData[[#This Row],[MonthlyCharges]]&lt;=30,"1. Up to 30",IF(ChurnData[[#This Row],[MonthlyCharges]]&lt;=50,"2. 31-50",IF(ChurnData[[#This Row],[MonthlyCharges]]&lt;=70,"3. 51-70",IF(ChurnData[[#This Row],[MonthlyCharges]]&lt;=90,"4. 71-90","5. Over 90"))))</f>
        <v>3. 51-70</v>
      </c>
      <c r="T2133" t="str">
        <f>IF(AND(ChurnData[[#This Row],[Contract]]="Month-to-month",ChurnData[[#This Row],[InternetService]]="Fiber optic",ChurnData[[#This Row],[TenureMonths]]&lt;=11),"High-risk","Other")</f>
        <v>Other</v>
      </c>
      <c r="U2133" t="str">
        <f>IF(ChurnData[[#This Row],[TenureMonths]]&lt;=11,"0-11",IF(ChurnData[[#This Row],[TenureMonths]]&lt;=23,"12-23",IF(ChurnData[[#This Row],[TenureMonths]]&lt;=35,"24-35",IF(ChurnData[[#This Row],[TenureMonths]]&lt;=47,"36-47",IF(ChurnData[[#This Row],[TenureMonths]]&lt;=59,"48-59","60-72")))))</f>
        <v>36-47</v>
      </c>
      <c r="V2133">
        <f>IF(ChurnData[[#This Row],[Churn]]="Yes",1,0)</f>
        <v>0</v>
      </c>
    </row>
    <row r="2134" spans="1:22" x14ac:dyDescent="0.35">
      <c r="A2134" t="s">
        <v>2184</v>
      </c>
      <c r="B2134" t="s">
        <v>19</v>
      </c>
      <c r="C2134">
        <v>0</v>
      </c>
      <c r="D2134" t="s">
        <v>20</v>
      </c>
      <c r="E2134" t="s">
        <v>21</v>
      </c>
      <c r="F2134" t="s">
        <v>45</v>
      </c>
      <c r="G2134" s="2">
        <v>6</v>
      </c>
      <c r="H2134" t="s">
        <v>20</v>
      </c>
      <c r="I2134" t="s">
        <v>23</v>
      </c>
      <c r="J2134" t="s">
        <v>20</v>
      </c>
      <c r="K2134" t="s">
        <v>21</v>
      </c>
      <c r="L2134" t="s">
        <v>33</v>
      </c>
      <c r="M2134" t="s">
        <v>21</v>
      </c>
      <c r="N2134" t="s">
        <v>34</v>
      </c>
      <c r="O2134" s="1">
        <v>82.1</v>
      </c>
      <c r="P2134" s="1">
        <v>478.08</v>
      </c>
      <c r="Q2134">
        <v>3</v>
      </c>
      <c r="R2134" t="s">
        <v>21</v>
      </c>
      <c r="S2134" t="str">
        <f>IF(ChurnData[[#This Row],[MonthlyCharges]]&lt;=30,"1. Up to 30",IF(ChurnData[[#This Row],[MonthlyCharges]]&lt;=50,"2. 31-50",IF(ChurnData[[#This Row],[MonthlyCharges]]&lt;=70,"3. 51-70",IF(ChurnData[[#This Row],[MonthlyCharges]]&lt;=90,"4. 71-90","5. Over 90"))))</f>
        <v>4. 71-90</v>
      </c>
      <c r="T2134" t="str">
        <f>IF(AND(ChurnData[[#This Row],[Contract]]="Month-to-month",ChurnData[[#This Row],[InternetService]]="Fiber optic",ChurnData[[#This Row],[TenureMonths]]&lt;=11),"High-risk","Other")</f>
        <v>High-risk</v>
      </c>
      <c r="U2134" t="str">
        <f>IF(ChurnData[[#This Row],[TenureMonths]]&lt;=11,"0-11",IF(ChurnData[[#This Row],[TenureMonths]]&lt;=23,"12-23",IF(ChurnData[[#This Row],[TenureMonths]]&lt;=35,"24-35",IF(ChurnData[[#This Row],[TenureMonths]]&lt;=47,"36-47",IF(ChurnData[[#This Row],[TenureMonths]]&lt;=59,"48-59","60-72")))))</f>
        <v>0-11</v>
      </c>
      <c r="V2134">
        <f>IF(ChurnData[[#This Row],[Churn]]="Yes",1,0)</f>
        <v>0</v>
      </c>
    </row>
    <row r="2135" spans="1:22" x14ac:dyDescent="0.35">
      <c r="A2135" t="s">
        <v>2185</v>
      </c>
      <c r="B2135" t="s">
        <v>19</v>
      </c>
      <c r="C2135">
        <v>0</v>
      </c>
      <c r="D2135" t="s">
        <v>20</v>
      </c>
      <c r="E2135" t="s">
        <v>21</v>
      </c>
      <c r="F2135" t="s">
        <v>58</v>
      </c>
      <c r="G2135" s="2">
        <v>20</v>
      </c>
      <c r="H2135" t="s">
        <v>20</v>
      </c>
      <c r="I2135" t="s">
        <v>32</v>
      </c>
      <c r="J2135" t="s">
        <v>20</v>
      </c>
      <c r="K2135" t="s">
        <v>20</v>
      </c>
      <c r="L2135" t="s">
        <v>33</v>
      </c>
      <c r="M2135" t="s">
        <v>20</v>
      </c>
      <c r="N2135" t="s">
        <v>43</v>
      </c>
      <c r="O2135" s="1">
        <v>58.57</v>
      </c>
      <c r="P2135" s="1">
        <v>1137.71</v>
      </c>
      <c r="Q2135">
        <v>2</v>
      </c>
      <c r="R2135" t="s">
        <v>21</v>
      </c>
      <c r="S2135" t="str">
        <f>IF(ChurnData[[#This Row],[MonthlyCharges]]&lt;=30,"1. Up to 30",IF(ChurnData[[#This Row],[MonthlyCharges]]&lt;=50,"2. 31-50",IF(ChurnData[[#This Row],[MonthlyCharges]]&lt;=70,"3. 51-70",IF(ChurnData[[#This Row],[MonthlyCharges]]&lt;=90,"4. 71-90","5. Over 90"))))</f>
        <v>3. 51-70</v>
      </c>
      <c r="T2135" t="str">
        <f>IF(AND(ChurnData[[#This Row],[Contract]]="Month-to-month",ChurnData[[#This Row],[InternetService]]="Fiber optic",ChurnData[[#This Row],[TenureMonths]]&lt;=11),"High-risk","Other")</f>
        <v>Other</v>
      </c>
      <c r="U2135" t="str">
        <f>IF(ChurnData[[#This Row],[TenureMonths]]&lt;=11,"0-11",IF(ChurnData[[#This Row],[TenureMonths]]&lt;=23,"12-23",IF(ChurnData[[#This Row],[TenureMonths]]&lt;=35,"24-35",IF(ChurnData[[#This Row],[TenureMonths]]&lt;=47,"36-47",IF(ChurnData[[#This Row],[TenureMonths]]&lt;=59,"48-59","60-72")))))</f>
        <v>12-23</v>
      </c>
      <c r="V2135">
        <f>IF(ChurnData[[#This Row],[Churn]]="Yes",1,0)</f>
        <v>0</v>
      </c>
    </row>
    <row r="2136" spans="1:22" x14ac:dyDescent="0.35">
      <c r="A2136" t="s">
        <v>2186</v>
      </c>
      <c r="B2136" t="s">
        <v>19</v>
      </c>
      <c r="C2136">
        <v>0</v>
      </c>
      <c r="D2136" t="s">
        <v>20</v>
      </c>
      <c r="E2136" t="s">
        <v>21</v>
      </c>
      <c r="F2136" t="s">
        <v>45</v>
      </c>
      <c r="G2136" s="2">
        <v>8</v>
      </c>
      <c r="H2136" t="s">
        <v>20</v>
      </c>
      <c r="I2136" t="s">
        <v>21</v>
      </c>
      <c r="J2136" t="s">
        <v>28</v>
      </c>
      <c r="K2136" t="s">
        <v>28</v>
      </c>
      <c r="L2136" t="s">
        <v>33</v>
      </c>
      <c r="M2136" t="s">
        <v>21</v>
      </c>
      <c r="N2136" t="s">
        <v>30</v>
      </c>
      <c r="O2136" s="1">
        <v>44.6</v>
      </c>
      <c r="P2136" s="1">
        <v>351.81</v>
      </c>
      <c r="Q2136">
        <v>1</v>
      </c>
      <c r="R2136" t="s">
        <v>21</v>
      </c>
      <c r="S2136" t="str">
        <f>IF(ChurnData[[#This Row],[MonthlyCharges]]&lt;=30,"1. Up to 30",IF(ChurnData[[#This Row],[MonthlyCharges]]&lt;=50,"2. 31-50",IF(ChurnData[[#This Row],[MonthlyCharges]]&lt;=70,"3. 51-70",IF(ChurnData[[#This Row],[MonthlyCharges]]&lt;=90,"4. 71-90","5. Over 90"))))</f>
        <v>2. 31-50</v>
      </c>
      <c r="T2136" t="str">
        <f>IF(AND(ChurnData[[#This Row],[Contract]]="Month-to-month",ChurnData[[#This Row],[InternetService]]="Fiber optic",ChurnData[[#This Row],[TenureMonths]]&lt;=11),"High-risk","Other")</f>
        <v>Other</v>
      </c>
      <c r="U2136" t="str">
        <f>IF(ChurnData[[#This Row],[TenureMonths]]&lt;=11,"0-11",IF(ChurnData[[#This Row],[TenureMonths]]&lt;=23,"12-23",IF(ChurnData[[#This Row],[TenureMonths]]&lt;=35,"24-35",IF(ChurnData[[#This Row],[TenureMonths]]&lt;=47,"36-47",IF(ChurnData[[#This Row],[TenureMonths]]&lt;=59,"48-59","60-72")))))</f>
        <v>0-11</v>
      </c>
      <c r="V2136">
        <f>IF(ChurnData[[#This Row],[Churn]]="Yes",1,0)</f>
        <v>0</v>
      </c>
    </row>
    <row r="2137" spans="1:22" x14ac:dyDescent="0.35">
      <c r="A2137" t="s">
        <v>2187</v>
      </c>
      <c r="B2137" t="s">
        <v>19</v>
      </c>
      <c r="C2137">
        <v>0</v>
      </c>
      <c r="D2137" t="s">
        <v>20</v>
      </c>
      <c r="E2137" t="s">
        <v>21</v>
      </c>
      <c r="F2137" t="s">
        <v>41</v>
      </c>
      <c r="G2137" s="2">
        <v>21</v>
      </c>
      <c r="H2137" t="s">
        <v>20</v>
      </c>
      <c r="I2137" t="s">
        <v>23</v>
      </c>
      <c r="J2137" t="s">
        <v>20</v>
      </c>
      <c r="K2137" t="s">
        <v>21</v>
      </c>
      <c r="L2137" t="s">
        <v>29</v>
      </c>
      <c r="M2137" t="s">
        <v>21</v>
      </c>
      <c r="N2137" t="s">
        <v>34</v>
      </c>
      <c r="O2137" s="1">
        <v>91.57</v>
      </c>
      <c r="P2137" s="1">
        <v>1980.11</v>
      </c>
      <c r="Q2137">
        <v>1</v>
      </c>
      <c r="R2137" t="s">
        <v>21</v>
      </c>
      <c r="S2137" t="str">
        <f>IF(ChurnData[[#This Row],[MonthlyCharges]]&lt;=30,"1. Up to 30",IF(ChurnData[[#This Row],[MonthlyCharges]]&lt;=50,"2. 31-50",IF(ChurnData[[#This Row],[MonthlyCharges]]&lt;=70,"3. 51-70",IF(ChurnData[[#This Row],[MonthlyCharges]]&lt;=90,"4. 71-90","5. Over 90"))))</f>
        <v>5. Over 90</v>
      </c>
      <c r="T2137" t="str">
        <f>IF(AND(ChurnData[[#This Row],[Contract]]="Month-to-month",ChurnData[[#This Row],[InternetService]]="Fiber optic",ChurnData[[#This Row],[TenureMonths]]&lt;=11),"High-risk","Other")</f>
        <v>Other</v>
      </c>
      <c r="U2137" t="str">
        <f>IF(ChurnData[[#This Row],[TenureMonths]]&lt;=11,"0-11",IF(ChurnData[[#This Row],[TenureMonths]]&lt;=23,"12-23",IF(ChurnData[[#This Row],[TenureMonths]]&lt;=35,"24-35",IF(ChurnData[[#This Row],[TenureMonths]]&lt;=47,"36-47",IF(ChurnData[[#This Row],[TenureMonths]]&lt;=59,"48-59","60-72")))))</f>
        <v>12-23</v>
      </c>
      <c r="V2137">
        <f>IF(ChurnData[[#This Row],[Churn]]="Yes",1,0)</f>
        <v>0</v>
      </c>
    </row>
    <row r="2138" spans="1:22" x14ac:dyDescent="0.35">
      <c r="A2138" t="s">
        <v>2188</v>
      </c>
      <c r="B2138" t="s">
        <v>36</v>
      </c>
      <c r="C2138">
        <v>0</v>
      </c>
      <c r="D2138" t="s">
        <v>20</v>
      </c>
      <c r="E2138" t="s">
        <v>20</v>
      </c>
      <c r="F2138" t="s">
        <v>41</v>
      </c>
      <c r="G2138" s="2">
        <v>37</v>
      </c>
      <c r="H2138" t="s">
        <v>21</v>
      </c>
      <c r="I2138" t="s">
        <v>23</v>
      </c>
      <c r="J2138" t="s">
        <v>21</v>
      </c>
      <c r="K2138" t="s">
        <v>21</v>
      </c>
      <c r="L2138" t="s">
        <v>33</v>
      </c>
      <c r="M2138" t="s">
        <v>21</v>
      </c>
      <c r="N2138" t="s">
        <v>34</v>
      </c>
      <c r="O2138" s="1">
        <v>68.55</v>
      </c>
      <c r="P2138" s="1">
        <v>2516.9499999999998</v>
      </c>
      <c r="Q2138">
        <v>2</v>
      </c>
      <c r="R2138" t="s">
        <v>20</v>
      </c>
      <c r="S2138" t="str">
        <f>IF(ChurnData[[#This Row],[MonthlyCharges]]&lt;=30,"1. Up to 30",IF(ChurnData[[#This Row],[MonthlyCharges]]&lt;=50,"2. 31-50",IF(ChurnData[[#This Row],[MonthlyCharges]]&lt;=70,"3. 51-70",IF(ChurnData[[#This Row],[MonthlyCharges]]&lt;=90,"4. 71-90","5. Over 90"))))</f>
        <v>3. 51-70</v>
      </c>
      <c r="T2138" t="str">
        <f>IF(AND(ChurnData[[#This Row],[Contract]]="Month-to-month",ChurnData[[#This Row],[InternetService]]="Fiber optic",ChurnData[[#This Row],[TenureMonths]]&lt;=11),"High-risk","Other")</f>
        <v>Other</v>
      </c>
      <c r="U2138" t="str">
        <f>IF(ChurnData[[#This Row],[TenureMonths]]&lt;=11,"0-11",IF(ChurnData[[#This Row],[TenureMonths]]&lt;=23,"12-23",IF(ChurnData[[#This Row],[TenureMonths]]&lt;=35,"24-35",IF(ChurnData[[#This Row],[TenureMonths]]&lt;=47,"36-47",IF(ChurnData[[#This Row],[TenureMonths]]&lt;=59,"48-59","60-72")))))</f>
        <v>36-47</v>
      </c>
      <c r="V2138">
        <f>IF(ChurnData[[#This Row],[Churn]]="Yes",1,0)</f>
        <v>1</v>
      </c>
    </row>
    <row r="2139" spans="1:22" x14ac:dyDescent="0.35">
      <c r="A2139" t="s">
        <v>2189</v>
      </c>
      <c r="B2139" t="s">
        <v>19</v>
      </c>
      <c r="C2139">
        <v>0</v>
      </c>
      <c r="D2139" t="s">
        <v>21</v>
      </c>
      <c r="E2139" t="s">
        <v>20</v>
      </c>
      <c r="F2139" t="s">
        <v>49</v>
      </c>
      <c r="G2139" s="2">
        <v>26</v>
      </c>
      <c r="H2139" t="s">
        <v>20</v>
      </c>
      <c r="I2139" t="s">
        <v>32</v>
      </c>
      <c r="J2139" t="s">
        <v>21</v>
      </c>
      <c r="K2139" t="s">
        <v>21</v>
      </c>
      <c r="L2139" t="s">
        <v>24</v>
      </c>
      <c r="M2139" t="s">
        <v>21</v>
      </c>
      <c r="N2139" t="s">
        <v>30</v>
      </c>
      <c r="O2139" s="1">
        <v>58.53</v>
      </c>
      <c r="P2139" s="1">
        <v>1529.9</v>
      </c>
      <c r="Q2139">
        <v>0</v>
      </c>
      <c r="R2139" t="s">
        <v>21</v>
      </c>
      <c r="S2139" t="str">
        <f>IF(ChurnData[[#This Row],[MonthlyCharges]]&lt;=30,"1. Up to 30",IF(ChurnData[[#This Row],[MonthlyCharges]]&lt;=50,"2. 31-50",IF(ChurnData[[#This Row],[MonthlyCharges]]&lt;=70,"3. 51-70",IF(ChurnData[[#This Row],[MonthlyCharges]]&lt;=90,"4. 71-90","5. Over 90"))))</f>
        <v>3. 51-70</v>
      </c>
      <c r="T2139" t="str">
        <f>IF(AND(ChurnData[[#This Row],[Contract]]="Month-to-month",ChurnData[[#This Row],[InternetService]]="Fiber optic",ChurnData[[#This Row],[TenureMonths]]&lt;=11),"High-risk","Other")</f>
        <v>Other</v>
      </c>
      <c r="U2139" t="str">
        <f>IF(ChurnData[[#This Row],[TenureMonths]]&lt;=11,"0-11",IF(ChurnData[[#This Row],[TenureMonths]]&lt;=23,"12-23",IF(ChurnData[[#This Row],[TenureMonths]]&lt;=35,"24-35",IF(ChurnData[[#This Row],[TenureMonths]]&lt;=47,"36-47",IF(ChurnData[[#This Row],[TenureMonths]]&lt;=59,"48-59","60-72")))))</f>
        <v>24-35</v>
      </c>
      <c r="V2139">
        <f>IF(ChurnData[[#This Row],[Churn]]="Yes",1,0)</f>
        <v>0</v>
      </c>
    </row>
    <row r="2140" spans="1:22" x14ac:dyDescent="0.35">
      <c r="A2140" t="s">
        <v>2190</v>
      </c>
      <c r="B2140" t="s">
        <v>19</v>
      </c>
      <c r="C2140">
        <v>0</v>
      </c>
      <c r="D2140" t="s">
        <v>21</v>
      </c>
      <c r="E2140" t="s">
        <v>20</v>
      </c>
      <c r="F2140" t="s">
        <v>45</v>
      </c>
      <c r="G2140" s="2">
        <v>2</v>
      </c>
      <c r="H2140" t="s">
        <v>21</v>
      </c>
      <c r="I2140" t="s">
        <v>23</v>
      </c>
      <c r="J2140" t="s">
        <v>20</v>
      </c>
      <c r="K2140" t="s">
        <v>21</v>
      </c>
      <c r="L2140" t="s">
        <v>33</v>
      </c>
      <c r="M2140" t="s">
        <v>20</v>
      </c>
      <c r="N2140" t="s">
        <v>34</v>
      </c>
      <c r="O2140" s="1">
        <v>80.91</v>
      </c>
      <c r="P2140" s="1">
        <v>159.5</v>
      </c>
      <c r="Q2140">
        <v>4</v>
      </c>
      <c r="R2140" t="s">
        <v>20</v>
      </c>
      <c r="S2140" t="str">
        <f>IF(ChurnData[[#This Row],[MonthlyCharges]]&lt;=30,"1. Up to 30",IF(ChurnData[[#This Row],[MonthlyCharges]]&lt;=50,"2. 31-50",IF(ChurnData[[#This Row],[MonthlyCharges]]&lt;=70,"3. 51-70",IF(ChurnData[[#This Row],[MonthlyCharges]]&lt;=90,"4. 71-90","5. Over 90"))))</f>
        <v>4. 71-90</v>
      </c>
      <c r="T2140" t="str">
        <f>IF(AND(ChurnData[[#This Row],[Contract]]="Month-to-month",ChurnData[[#This Row],[InternetService]]="Fiber optic",ChurnData[[#This Row],[TenureMonths]]&lt;=11),"High-risk","Other")</f>
        <v>High-risk</v>
      </c>
      <c r="U2140" t="str">
        <f>IF(ChurnData[[#This Row],[TenureMonths]]&lt;=11,"0-11",IF(ChurnData[[#This Row],[TenureMonths]]&lt;=23,"12-23",IF(ChurnData[[#This Row],[TenureMonths]]&lt;=35,"24-35",IF(ChurnData[[#This Row],[TenureMonths]]&lt;=47,"36-47",IF(ChurnData[[#This Row],[TenureMonths]]&lt;=59,"48-59","60-72")))))</f>
        <v>0-11</v>
      </c>
      <c r="V2140">
        <f>IF(ChurnData[[#This Row],[Churn]]="Yes",1,0)</f>
        <v>1</v>
      </c>
    </row>
    <row r="2141" spans="1:22" x14ac:dyDescent="0.35">
      <c r="A2141" t="s">
        <v>2191</v>
      </c>
      <c r="B2141" t="s">
        <v>36</v>
      </c>
      <c r="C2141">
        <v>0</v>
      </c>
      <c r="D2141" t="s">
        <v>20</v>
      </c>
      <c r="E2141" t="s">
        <v>21</v>
      </c>
      <c r="F2141" t="s">
        <v>41</v>
      </c>
      <c r="G2141" s="2">
        <v>72</v>
      </c>
      <c r="H2141" t="s">
        <v>20</v>
      </c>
      <c r="I2141" t="s">
        <v>21</v>
      </c>
      <c r="J2141" t="s">
        <v>28</v>
      </c>
      <c r="K2141" t="s">
        <v>28</v>
      </c>
      <c r="L2141" t="s">
        <v>24</v>
      </c>
      <c r="M2141" t="s">
        <v>21</v>
      </c>
      <c r="N2141" t="s">
        <v>43</v>
      </c>
      <c r="O2141" s="1">
        <v>30.2</v>
      </c>
      <c r="P2141" s="1">
        <v>2162.6999999999998</v>
      </c>
      <c r="Q2141">
        <v>1</v>
      </c>
      <c r="R2141" t="s">
        <v>21</v>
      </c>
      <c r="S2141" t="str">
        <f>IF(ChurnData[[#This Row],[MonthlyCharges]]&lt;=30,"1. Up to 30",IF(ChurnData[[#This Row],[MonthlyCharges]]&lt;=50,"2. 31-50",IF(ChurnData[[#This Row],[MonthlyCharges]]&lt;=70,"3. 51-70",IF(ChurnData[[#This Row],[MonthlyCharges]]&lt;=90,"4. 71-90","5. Over 90"))))</f>
        <v>2. 31-50</v>
      </c>
      <c r="T2141" t="str">
        <f>IF(AND(ChurnData[[#This Row],[Contract]]="Month-to-month",ChurnData[[#This Row],[InternetService]]="Fiber optic",ChurnData[[#This Row],[TenureMonths]]&lt;=11),"High-risk","Other")</f>
        <v>Other</v>
      </c>
      <c r="U2141" t="str">
        <f>IF(ChurnData[[#This Row],[TenureMonths]]&lt;=11,"0-11",IF(ChurnData[[#This Row],[TenureMonths]]&lt;=23,"12-23",IF(ChurnData[[#This Row],[TenureMonths]]&lt;=35,"24-35",IF(ChurnData[[#This Row],[TenureMonths]]&lt;=47,"36-47",IF(ChurnData[[#This Row],[TenureMonths]]&lt;=59,"48-59","60-72")))))</f>
        <v>60-72</v>
      </c>
      <c r="V2141">
        <f>IF(ChurnData[[#This Row],[Churn]]="Yes",1,0)</f>
        <v>0</v>
      </c>
    </row>
    <row r="2142" spans="1:22" x14ac:dyDescent="0.35">
      <c r="A2142" t="s">
        <v>2192</v>
      </c>
      <c r="B2142" t="s">
        <v>36</v>
      </c>
      <c r="C2142">
        <v>0</v>
      </c>
      <c r="D2142" t="s">
        <v>20</v>
      </c>
      <c r="E2142" t="s">
        <v>21</v>
      </c>
      <c r="F2142" t="s">
        <v>75</v>
      </c>
      <c r="G2142" s="2">
        <v>6</v>
      </c>
      <c r="H2142" t="s">
        <v>21</v>
      </c>
      <c r="I2142" t="s">
        <v>23</v>
      </c>
      <c r="J2142" t="s">
        <v>21</v>
      </c>
      <c r="K2142" t="s">
        <v>20</v>
      </c>
      <c r="L2142" t="s">
        <v>33</v>
      </c>
      <c r="M2142" t="s">
        <v>20</v>
      </c>
      <c r="N2142" t="s">
        <v>25</v>
      </c>
      <c r="O2142" s="1">
        <v>75.150000000000006</v>
      </c>
      <c r="P2142" s="1">
        <v>453.18</v>
      </c>
      <c r="Q2142">
        <v>2</v>
      </c>
      <c r="R2142" t="s">
        <v>20</v>
      </c>
      <c r="S2142" t="str">
        <f>IF(ChurnData[[#This Row],[MonthlyCharges]]&lt;=30,"1. Up to 30",IF(ChurnData[[#This Row],[MonthlyCharges]]&lt;=50,"2. 31-50",IF(ChurnData[[#This Row],[MonthlyCharges]]&lt;=70,"3. 51-70",IF(ChurnData[[#This Row],[MonthlyCharges]]&lt;=90,"4. 71-90","5. Over 90"))))</f>
        <v>4. 71-90</v>
      </c>
      <c r="T2142" t="str">
        <f>IF(AND(ChurnData[[#This Row],[Contract]]="Month-to-month",ChurnData[[#This Row],[InternetService]]="Fiber optic",ChurnData[[#This Row],[TenureMonths]]&lt;=11),"High-risk","Other")</f>
        <v>High-risk</v>
      </c>
      <c r="U2142" t="str">
        <f>IF(ChurnData[[#This Row],[TenureMonths]]&lt;=11,"0-11",IF(ChurnData[[#This Row],[TenureMonths]]&lt;=23,"12-23",IF(ChurnData[[#This Row],[TenureMonths]]&lt;=35,"24-35",IF(ChurnData[[#This Row],[TenureMonths]]&lt;=47,"36-47",IF(ChurnData[[#This Row],[TenureMonths]]&lt;=59,"48-59","60-72")))))</f>
        <v>0-11</v>
      </c>
      <c r="V2142">
        <f>IF(ChurnData[[#This Row],[Churn]]="Yes",1,0)</f>
        <v>1</v>
      </c>
    </row>
    <row r="2143" spans="1:22" x14ac:dyDescent="0.35">
      <c r="A2143" t="s">
        <v>2193</v>
      </c>
      <c r="B2143" t="s">
        <v>36</v>
      </c>
      <c r="C2143">
        <v>0</v>
      </c>
      <c r="D2143" t="s">
        <v>21</v>
      </c>
      <c r="E2143" t="s">
        <v>20</v>
      </c>
      <c r="F2143" t="s">
        <v>49</v>
      </c>
      <c r="G2143" s="2">
        <v>33</v>
      </c>
      <c r="H2143" t="s">
        <v>20</v>
      </c>
      <c r="I2143" t="s">
        <v>23</v>
      </c>
      <c r="J2143" t="s">
        <v>20</v>
      </c>
      <c r="K2143" t="s">
        <v>21</v>
      </c>
      <c r="L2143" t="s">
        <v>24</v>
      </c>
      <c r="M2143" t="s">
        <v>21</v>
      </c>
      <c r="N2143" t="s">
        <v>25</v>
      </c>
      <c r="O2143" s="1">
        <v>94.51</v>
      </c>
      <c r="P2143" s="1">
        <v>3174.36</v>
      </c>
      <c r="Q2143">
        <v>3</v>
      </c>
      <c r="R2143" t="s">
        <v>21</v>
      </c>
      <c r="S2143" t="str">
        <f>IF(ChurnData[[#This Row],[MonthlyCharges]]&lt;=30,"1. Up to 30",IF(ChurnData[[#This Row],[MonthlyCharges]]&lt;=50,"2. 31-50",IF(ChurnData[[#This Row],[MonthlyCharges]]&lt;=70,"3. 51-70",IF(ChurnData[[#This Row],[MonthlyCharges]]&lt;=90,"4. 71-90","5. Over 90"))))</f>
        <v>5. Over 90</v>
      </c>
      <c r="T2143" t="str">
        <f>IF(AND(ChurnData[[#This Row],[Contract]]="Month-to-month",ChurnData[[#This Row],[InternetService]]="Fiber optic",ChurnData[[#This Row],[TenureMonths]]&lt;=11),"High-risk","Other")</f>
        <v>Other</v>
      </c>
      <c r="U2143" t="str">
        <f>IF(ChurnData[[#This Row],[TenureMonths]]&lt;=11,"0-11",IF(ChurnData[[#This Row],[TenureMonths]]&lt;=23,"12-23",IF(ChurnData[[#This Row],[TenureMonths]]&lt;=35,"24-35",IF(ChurnData[[#This Row],[TenureMonths]]&lt;=47,"36-47",IF(ChurnData[[#This Row],[TenureMonths]]&lt;=59,"48-59","60-72")))))</f>
        <v>24-35</v>
      </c>
      <c r="V2143">
        <f>IF(ChurnData[[#This Row],[Churn]]="Yes",1,0)</f>
        <v>0</v>
      </c>
    </row>
    <row r="2144" spans="1:22" x14ac:dyDescent="0.35">
      <c r="A2144" t="s">
        <v>2194</v>
      </c>
      <c r="B2144" t="s">
        <v>19</v>
      </c>
      <c r="C2144">
        <v>0</v>
      </c>
      <c r="D2144" t="s">
        <v>21</v>
      </c>
      <c r="E2144" t="s">
        <v>21</v>
      </c>
      <c r="F2144" t="s">
        <v>45</v>
      </c>
      <c r="G2144" s="2">
        <v>13</v>
      </c>
      <c r="H2144" t="s">
        <v>20</v>
      </c>
      <c r="I2144" t="s">
        <v>23</v>
      </c>
      <c r="J2144" t="s">
        <v>21</v>
      </c>
      <c r="K2144" t="s">
        <v>21</v>
      </c>
      <c r="L2144" t="s">
        <v>33</v>
      </c>
      <c r="M2144" t="s">
        <v>20</v>
      </c>
      <c r="N2144" t="s">
        <v>25</v>
      </c>
      <c r="O2144" s="1">
        <v>80.88</v>
      </c>
      <c r="P2144" s="1">
        <v>1029.3900000000001</v>
      </c>
      <c r="Q2144">
        <v>2</v>
      </c>
      <c r="R2144" t="s">
        <v>20</v>
      </c>
      <c r="S2144" t="str">
        <f>IF(ChurnData[[#This Row],[MonthlyCharges]]&lt;=30,"1. Up to 30",IF(ChurnData[[#This Row],[MonthlyCharges]]&lt;=50,"2. 31-50",IF(ChurnData[[#This Row],[MonthlyCharges]]&lt;=70,"3. 51-70",IF(ChurnData[[#This Row],[MonthlyCharges]]&lt;=90,"4. 71-90","5. Over 90"))))</f>
        <v>4. 71-90</v>
      </c>
      <c r="T2144" t="str">
        <f>IF(AND(ChurnData[[#This Row],[Contract]]="Month-to-month",ChurnData[[#This Row],[InternetService]]="Fiber optic",ChurnData[[#This Row],[TenureMonths]]&lt;=11),"High-risk","Other")</f>
        <v>Other</v>
      </c>
      <c r="U2144" t="str">
        <f>IF(ChurnData[[#This Row],[TenureMonths]]&lt;=11,"0-11",IF(ChurnData[[#This Row],[TenureMonths]]&lt;=23,"12-23",IF(ChurnData[[#This Row],[TenureMonths]]&lt;=35,"24-35",IF(ChurnData[[#This Row],[TenureMonths]]&lt;=47,"36-47",IF(ChurnData[[#This Row],[TenureMonths]]&lt;=59,"48-59","60-72")))))</f>
        <v>12-23</v>
      </c>
      <c r="V2144">
        <f>IF(ChurnData[[#This Row],[Churn]]="Yes",1,0)</f>
        <v>1</v>
      </c>
    </row>
    <row r="2145" spans="1:22" x14ac:dyDescent="0.35">
      <c r="A2145" t="s">
        <v>2195</v>
      </c>
      <c r="B2145" t="s">
        <v>36</v>
      </c>
      <c r="C2145">
        <v>0</v>
      </c>
      <c r="D2145" t="s">
        <v>20</v>
      </c>
      <c r="E2145" t="s">
        <v>21</v>
      </c>
      <c r="F2145" t="s">
        <v>58</v>
      </c>
      <c r="G2145" s="2">
        <v>44</v>
      </c>
      <c r="H2145" t="s">
        <v>20</v>
      </c>
      <c r="I2145" t="s">
        <v>32</v>
      </c>
      <c r="J2145" t="s">
        <v>20</v>
      </c>
      <c r="K2145" t="s">
        <v>21</v>
      </c>
      <c r="L2145" t="s">
        <v>24</v>
      </c>
      <c r="M2145" t="s">
        <v>20</v>
      </c>
      <c r="N2145" t="s">
        <v>34</v>
      </c>
      <c r="O2145" s="1">
        <v>63.95</v>
      </c>
      <c r="P2145" s="1">
        <v>2790.2</v>
      </c>
      <c r="Q2145">
        <v>2</v>
      </c>
      <c r="R2145" t="s">
        <v>21</v>
      </c>
      <c r="S2145" t="str">
        <f>IF(ChurnData[[#This Row],[MonthlyCharges]]&lt;=30,"1. Up to 30",IF(ChurnData[[#This Row],[MonthlyCharges]]&lt;=50,"2. 31-50",IF(ChurnData[[#This Row],[MonthlyCharges]]&lt;=70,"3. 51-70",IF(ChurnData[[#This Row],[MonthlyCharges]]&lt;=90,"4. 71-90","5. Over 90"))))</f>
        <v>3. 51-70</v>
      </c>
      <c r="T2145" t="str">
        <f>IF(AND(ChurnData[[#This Row],[Contract]]="Month-to-month",ChurnData[[#This Row],[InternetService]]="Fiber optic",ChurnData[[#This Row],[TenureMonths]]&lt;=11),"High-risk","Other")</f>
        <v>Other</v>
      </c>
      <c r="U2145" t="str">
        <f>IF(ChurnData[[#This Row],[TenureMonths]]&lt;=11,"0-11",IF(ChurnData[[#This Row],[TenureMonths]]&lt;=23,"12-23",IF(ChurnData[[#This Row],[TenureMonths]]&lt;=35,"24-35",IF(ChurnData[[#This Row],[TenureMonths]]&lt;=47,"36-47",IF(ChurnData[[#This Row],[TenureMonths]]&lt;=59,"48-59","60-72")))))</f>
        <v>36-47</v>
      </c>
      <c r="V2145">
        <f>IF(ChurnData[[#This Row],[Churn]]="Yes",1,0)</f>
        <v>0</v>
      </c>
    </row>
    <row r="2146" spans="1:22" x14ac:dyDescent="0.35">
      <c r="A2146" t="s">
        <v>2196</v>
      </c>
      <c r="B2146" t="s">
        <v>19</v>
      </c>
      <c r="C2146">
        <v>0</v>
      </c>
      <c r="D2146" t="s">
        <v>21</v>
      </c>
      <c r="E2146" t="s">
        <v>21</v>
      </c>
      <c r="F2146" t="s">
        <v>27</v>
      </c>
      <c r="G2146" s="2">
        <v>35</v>
      </c>
      <c r="H2146" t="s">
        <v>20</v>
      </c>
      <c r="I2146" t="s">
        <v>23</v>
      </c>
      <c r="J2146" t="s">
        <v>21</v>
      </c>
      <c r="K2146" t="s">
        <v>21</v>
      </c>
      <c r="L2146" t="s">
        <v>24</v>
      </c>
      <c r="M2146" t="s">
        <v>21</v>
      </c>
      <c r="N2146" t="s">
        <v>30</v>
      </c>
      <c r="O2146" s="1">
        <v>79.86</v>
      </c>
      <c r="P2146" s="1">
        <v>2764.48</v>
      </c>
      <c r="Q2146">
        <v>2</v>
      </c>
      <c r="R2146" t="s">
        <v>21</v>
      </c>
      <c r="S2146" t="str">
        <f>IF(ChurnData[[#This Row],[MonthlyCharges]]&lt;=30,"1. Up to 30",IF(ChurnData[[#This Row],[MonthlyCharges]]&lt;=50,"2. 31-50",IF(ChurnData[[#This Row],[MonthlyCharges]]&lt;=70,"3. 51-70",IF(ChurnData[[#This Row],[MonthlyCharges]]&lt;=90,"4. 71-90","5. Over 90"))))</f>
        <v>4. 71-90</v>
      </c>
      <c r="T2146" t="str">
        <f>IF(AND(ChurnData[[#This Row],[Contract]]="Month-to-month",ChurnData[[#This Row],[InternetService]]="Fiber optic",ChurnData[[#This Row],[TenureMonths]]&lt;=11),"High-risk","Other")</f>
        <v>Other</v>
      </c>
      <c r="U2146" t="str">
        <f>IF(ChurnData[[#This Row],[TenureMonths]]&lt;=11,"0-11",IF(ChurnData[[#This Row],[TenureMonths]]&lt;=23,"12-23",IF(ChurnData[[#This Row],[TenureMonths]]&lt;=35,"24-35",IF(ChurnData[[#This Row],[TenureMonths]]&lt;=47,"36-47",IF(ChurnData[[#This Row],[TenureMonths]]&lt;=59,"48-59","60-72")))))</f>
        <v>24-35</v>
      </c>
      <c r="V2146">
        <f>IF(ChurnData[[#This Row],[Churn]]="Yes",1,0)</f>
        <v>0</v>
      </c>
    </row>
    <row r="2147" spans="1:22" x14ac:dyDescent="0.35">
      <c r="A2147" t="s">
        <v>2197</v>
      </c>
      <c r="B2147" t="s">
        <v>19</v>
      </c>
      <c r="C2147">
        <v>0</v>
      </c>
      <c r="D2147" t="s">
        <v>21</v>
      </c>
      <c r="E2147" t="s">
        <v>21</v>
      </c>
      <c r="F2147" t="s">
        <v>49</v>
      </c>
      <c r="G2147" s="2">
        <v>3</v>
      </c>
      <c r="H2147" t="s">
        <v>20</v>
      </c>
      <c r="I2147" t="s">
        <v>23</v>
      </c>
      <c r="J2147" t="s">
        <v>21</v>
      </c>
      <c r="K2147" t="s">
        <v>21</v>
      </c>
      <c r="L2147" t="s">
        <v>33</v>
      </c>
      <c r="M2147" t="s">
        <v>20</v>
      </c>
      <c r="N2147" t="s">
        <v>25</v>
      </c>
      <c r="O2147" s="1">
        <v>76.92</v>
      </c>
      <c r="P2147" s="1">
        <v>237.61</v>
      </c>
      <c r="Q2147">
        <v>5</v>
      </c>
      <c r="R2147" t="s">
        <v>21</v>
      </c>
      <c r="S2147" t="str">
        <f>IF(ChurnData[[#This Row],[MonthlyCharges]]&lt;=30,"1. Up to 30",IF(ChurnData[[#This Row],[MonthlyCharges]]&lt;=50,"2. 31-50",IF(ChurnData[[#This Row],[MonthlyCharges]]&lt;=70,"3. 51-70",IF(ChurnData[[#This Row],[MonthlyCharges]]&lt;=90,"4. 71-90","5. Over 90"))))</f>
        <v>4. 71-90</v>
      </c>
      <c r="T2147" t="str">
        <f>IF(AND(ChurnData[[#This Row],[Contract]]="Month-to-month",ChurnData[[#This Row],[InternetService]]="Fiber optic",ChurnData[[#This Row],[TenureMonths]]&lt;=11),"High-risk","Other")</f>
        <v>High-risk</v>
      </c>
      <c r="U2147" t="str">
        <f>IF(ChurnData[[#This Row],[TenureMonths]]&lt;=11,"0-11",IF(ChurnData[[#This Row],[TenureMonths]]&lt;=23,"12-23",IF(ChurnData[[#This Row],[TenureMonths]]&lt;=35,"24-35",IF(ChurnData[[#This Row],[TenureMonths]]&lt;=47,"36-47",IF(ChurnData[[#This Row],[TenureMonths]]&lt;=59,"48-59","60-72")))))</f>
        <v>0-11</v>
      </c>
      <c r="V2147">
        <f>IF(ChurnData[[#This Row],[Churn]]="Yes",1,0)</f>
        <v>0</v>
      </c>
    </row>
    <row r="2148" spans="1:22" x14ac:dyDescent="0.35">
      <c r="A2148" t="s">
        <v>2198</v>
      </c>
      <c r="B2148" t="s">
        <v>19</v>
      </c>
      <c r="C2148">
        <v>0</v>
      </c>
      <c r="D2148" t="s">
        <v>21</v>
      </c>
      <c r="E2148" t="s">
        <v>21</v>
      </c>
      <c r="F2148" t="s">
        <v>65</v>
      </c>
      <c r="G2148" s="2">
        <v>11</v>
      </c>
      <c r="H2148" t="s">
        <v>20</v>
      </c>
      <c r="I2148" t="s">
        <v>32</v>
      </c>
      <c r="J2148" t="s">
        <v>20</v>
      </c>
      <c r="K2148" t="s">
        <v>21</v>
      </c>
      <c r="L2148" t="s">
        <v>33</v>
      </c>
      <c r="M2148" t="s">
        <v>20</v>
      </c>
      <c r="N2148" t="s">
        <v>30</v>
      </c>
      <c r="O2148" s="1">
        <v>67.44</v>
      </c>
      <c r="P2148" s="1">
        <v>720.47</v>
      </c>
      <c r="Q2148">
        <v>0</v>
      </c>
      <c r="R2148" t="s">
        <v>21</v>
      </c>
      <c r="S2148" t="str">
        <f>IF(ChurnData[[#This Row],[MonthlyCharges]]&lt;=30,"1. Up to 30",IF(ChurnData[[#This Row],[MonthlyCharges]]&lt;=50,"2. 31-50",IF(ChurnData[[#This Row],[MonthlyCharges]]&lt;=70,"3. 51-70",IF(ChurnData[[#This Row],[MonthlyCharges]]&lt;=90,"4. 71-90","5. Over 90"))))</f>
        <v>3. 51-70</v>
      </c>
      <c r="T2148" t="str">
        <f>IF(AND(ChurnData[[#This Row],[Contract]]="Month-to-month",ChurnData[[#This Row],[InternetService]]="Fiber optic",ChurnData[[#This Row],[TenureMonths]]&lt;=11),"High-risk","Other")</f>
        <v>Other</v>
      </c>
      <c r="U2148" t="str">
        <f>IF(ChurnData[[#This Row],[TenureMonths]]&lt;=11,"0-11",IF(ChurnData[[#This Row],[TenureMonths]]&lt;=23,"12-23",IF(ChurnData[[#This Row],[TenureMonths]]&lt;=35,"24-35",IF(ChurnData[[#This Row],[TenureMonths]]&lt;=47,"36-47",IF(ChurnData[[#This Row],[TenureMonths]]&lt;=59,"48-59","60-72")))))</f>
        <v>0-11</v>
      </c>
      <c r="V2148">
        <f>IF(ChurnData[[#This Row],[Churn]]="Yes",1,0)</f>
        <v>0</v>
      </c>
    </row>
    <row r="2149" spans="1:22" x14ac:dyDescent="0.35">
      <c r="A2149" t="s">
        <v>2199</v>
      </c>
      <c r="B2149" t="s">
        <v>36</v>
      </c>
      <c r="C2149">
        <v>0</v>
      </c>
      <c r="D2149" t="s">
        <v>20</v>
      </c>
      <c r="E2149" t="s">
        <v>20</v>
      </c>
      <c r="F2149" t="s">
        <v>47</v>
      </c>
      <c r="G2149" s="2">
        <v>48</v>
      </c>
      <c r="H2149" t="s">
        <v>20</v>
      </c>
      <c r="I2149" t="s">
        <v>21</v>
      </c>
      <c r="J2149" t="s">
        <v>28</v>
      </c>
      <c r="K2149" t="s">
        <v>28</v>
      </c>
      <c r="L2149" t="s">
        <v>24</v>
      </c>
      <c r="M2149" t="s">
        <v>20</v>
      </c>
      <c r="N2149" t="s">
        <v>30</v>
      </c>
      <c r="O2149" s="1">
        <v>19.239999999999998</v>
      </c>
      <c r="P2149" s="1">
        <v>943.82</v>
      </c>
      <c r="Q2149">
        <v>1</v>
      </c>
      <c r="R2149" t="s">
        <v>21</v>
      </c>
      <c r="S2149" t="str">
        <f>IF(ChurnData[[#This Row],[MonthlyCharges]]&lt;=30,"1. Up to 30",IF(ChurnData[[#This Row],[MonthlyCharges]]&lt;=50,"2. 31-50",IF(ChurnData[[#This Row],[MonthlyCharges]]&lt;=70,"3. 51-70",IF(ChurnData[[#This Row],[MonthlyCharges]]&lt;=90,"4. 71-90","5. Over 90"))))</f>
        <v>1. Up to 30</v>
      </c>
      <c r="T2149" t="str">
        <f>IF(AND(ChurnData[[#This Row],[Contract]]="Month-to-month",ChurnData[[#This Row],[InternetService]]="Fiber optic",ChurnData[[#This Row],[TenureMonths]]&lt;=11),"High-risk","Other")</f>
        <v>Other</v>
      </c>
      <c r="U2149" t="str">
        <f>IF(ChurnData[[#This Row],[TenureMonths]]&lt;=11,"0-11",IF(ChurnData[[#This Row],[TenureMonths]]&lt;=23,"12-23",IF(ChurnData[[#This Row],[TenureMonths]]&lt;=35,"24-35",IF(ChurnData[[#This Row],[TenureMonths]]&lt;=47,"36-47",IF(ChurnData[[#This Row],[TenureMonths]]&lt;=59,"48-59","60-72")))))</f>
        <v>48-59</v>
      </c>
      <c r="V2149">
        <f>IF(ChurnData[[#This Row],[Churn]]="Yes",1,0)</f>
        <v>0</v>
      </c>
    </row>
    <row r="2150" spans="1:22" x14ac:dyDescent="0.35">
      <c r="A2150" t="s">
        <v>2200</v>
      </c>
      <c r="B2150" t="s">
        <v>19</v>
      </c>
      <c r="C2150">
        <v>1</v>
      </c>
      <c r="D2150" t="s">
        <v>21</v>
      </c>
      <c r="E2150" t="s">
        <v>21</v>
      </c>
      <c r="F2150" t="s">
        <v>58</v>
      </c>
      <c r="G2150" s="2">
        <v>22</v>
      </c>
      <c r="H2150" t="s">
        <v>20</v>
      </c>
      <c r="I2150" t="s">
        <v>21</v>
      </c>
      <c r="J2150" t="s">
        <v>28</v>
      </c>
      <c r="K2150" t="s">
        <v>28</v>
      </c>
      <c r="L2150" t="s">
        <v>33</v>
      </c>
      <c r="M2150" t="s">
        <v>20</v>
      </c>
      <c r="N2150" t="s">
        <v>43</v>
      </c>
      <c r="O2150" s="1">
        <v>37.229999999999997</v>
      </c>
      <c r="P2150" s="1">
        <v>797.71</v>
      </c>
      <c r="Q2150">
        <v>1</v>
      </c>
      <c r="R2150" t="s">
        <v>20</v>
      </c>
      <c r="S2150" t="str">
        <f>IF(ChurnData[[#This Row],[MonthlyCharges]]&lt;=30,"1. Up to 30",IF(ChurnData[[#This Row],[MonthlyCharges]]&lt;=50,"2. 31-50",IF(ChurnData[[#This Row],[MonthlyCharges]]&lt;=70,"3. 51-70",IF(ChurnData[[#This Row],[MonthlyCharges]]&lt;=90,"4. 71-90","5. Over 90"))))</f>
        <v>2. 31-50</v>
      </c>
      <c r="T2150" t="str">
        <f>IF(AND(ChurnData[[#This Row],[Contract]]="Month-to-month",ChurnData[[#This Row],[InternetService]]="Fiber optic",ChurnData[[#This Row],[TenureMonths]]&lt;=11),"High-risk","Other")</f>
        <v>Other</v>
      </c>
      <c r="U2150" t="str">
        <f>IF(ChurnData[[#This Row],[TenureMonths]]&lt;=11,"0-11",IF(ChurnData[[#This Row],[TenureMonths]]&lt;=23,"12-23",IF(ChurnData[[#This Row],[TenureMonths]]&lt;=35,"24-35",IF(ChurnData[[#This Row],[TenureMonths]]&lt;=47,"36-47",IF(ChurnData[[#This Row],[TenureMonths]]&lt;=59,"48-59","60-72")))))</f>
        <v>12-23</v>
      </c>
      <c r="V2150">
        <f>IF(ChurnData[[#This Row],[Churn]]="Yes",1,0)</f>
        <v>1</v>
      </c>
    </row>
    <row r="2151" spans="1:22" x14ac:dyDescent="0.35">
      <c r="A2151" t="s">
        <v>2201</v>
      </c>
      <c r="B2151" t="s">
        <v>36</v>
      </c>
      <c r="C2151">
        <v>1</v>
      </c>
      <c r="D2151" t="s">
        <v>20</v>
      </c>
      <c r="E2151" t="s">
        <v>20</v>
      </c>
      <c r="F2151" t="s">
        <v>37</v>
      </c>
      <c r="G2151" s="2">
        <v>26</v>
      </c>
      <c r="H2151" t="s">
        <v>20</v>
      </c>
      <c r="I2151" t="s">
        <v>32</v>
      </c>
      <c r="J2151" t="s">
        <v>20</v>
      </c>
      <c r="K2151" t="s">
        <v>21</v>
      </c>
      <c r="L2151" t="s">
        <v>29</v>
      </c>
      <c r="M2151" t="s">
        <v>21</v>
      </c>
      <c r="N2151" t="s">
        <v>43</v>
      </c>
      <c r="O2151" s="1">
        <v>58.25</v>
      </c>
      <c r="P2151" s="1">
        <v>1482.24</v>
      </c>
      <c r="Q2151">
        <v>2</v>
      </c>
      <c r="R2151" t="s">
        <v>21</v>
      </c>
      <c r="S2151" t="str">
        <f>IF(ChurnData[[#This Row],[MonthlyCharges]]&lt;=30,"1. Up to 30",IF(ChurnData[[#This Row],[MonthlyCharges]]&lt;=50,"2. 31-50",IF(ChurnData[[#This Row],[MonthlyCharges]]&lt;=70,"3. 51-70",IF(ChurnData[[#This Row],[MonthlyCharges]]&lt;=90,"4. 71-90","5. Over 90"))))</f>
        <v>3. 51-70</v>
      </c>
      <c r="T2151" t="str">
        <f>IF(AND(ChurnData[[#This Row],[Contract]]="Month-to-month",ChurnData[[#This Row],[InternetService]]="Fiber optic",ChurnData[[#This Row],[TenureMonths]]&lt;=11),"High-risk","Other")</f>
        <v>Other</v>
      </c>
      <c r="U2151" t="str">
        <f>IF(ChurnData[[#This Row],[TenureMonths]]&lt;=11,"0-11",IF(ChurnData[[#This Row],[TenureMonths]]&lt;=23,"12-23",IF(ChurnData[[#This Row],[TenureMonths]]&lt;=35,"24-35",IF(ChurnData[[#This Row],[TenureMonths]]&lt;=47,"36-47",IF(ChurnData[[#This Row],[TenureMonths]]&lt;=59,"48-59","60-72")))))</f>
        <v>24-35</v>
      </c>
      <c r="V2151">
        <f>IF(ChurnData[[#This Row],[Churn]]="Yes",1,0)</f>
        <v>0</v>
      </c>
    </row>
    <row r="2152" spans="1:22" x14ac:dyDescent="0.35">
      <c r="A2152" t="s">
        <v>2202</v>
      </c>
      <c r="B2152" t="s">
        <v>19</v>
      </c>
      <c r="C2152">
        <v>1</v>
      </c>
      <c r="D2152" t="s">
        <v>21</v>
      </c>
      <c r="E2152" t="s">
        <v>20</v>
      </c>
      <c r="F2152" t="s">
        <v>47</v>
      </c>
      <c r="G2152" s="2">
        <v>14</v>
      </c>
      <c r="H2152" t="s">
        <v>20</v>
      </c>
      <c r="I2152" t="s">
        <v>21</v>
      </c>
      <c r="J2152" t="s">
        <v>28</v>
      </c>
      <c r="K2152" t="s">
        <v>28</v>
      </c>
      <c r="L2152" t="s">
        <v>33</v>
      </c>
      <c r="M2152" t="s">
        <v>21</v>
      </c>
      <c r="N2152" t="s">
        <v>43</v>
      </c>
      <c r="O2152" s="1">
        <v>25.78</v>
      </c>
      <c r="P2152" s="1">
        <v>352.94</v>
      </c>
      <c r="Q2152">
        <v>0</v>
      </c>
      <c r="R2152" t="s">
        <v>20</v>
      </c>
      <c r="S2152" t="str">
        <f>IF(ChurnData[[#This Row],[MonthlyCharges]]&lt;=30,"1. Up to 30",IF(ChurnData[[#This Row],[MonthlyCharges]]&lt;=50,"2. 31-50",IF(ChurnData[[#This Row],[MonthlyCharges]]&lt;=70,"3. 51-70",IF(ChurnData[[#This Row],[MonthlyCharges]]&lt;=90,"4. 71-90","5. Over 90"))))</f>
        <v>1. Up to 30</v>
      </c>
      <c r="T2152" t="str">
        <f>IF(AND(ChurnData[[#This Row],[Contract]]="Month-to-month",ChurnData[[#This Row],[InternetService]]="Fiber optic",ChurnData[[#This Row],[TenureMonths]]&lt;=11),"High-risk","Other")</f>
        <v>Other</v>
      </c>
      <c r="U2152" t="str">
        <f>IF(ChurnData[[#This Row],[TenureMonths]]&lt;=11,"0-11",IF(ChurnData[[#This Row],[TenureMonths]]&lt;=23,"12-23",IF(ChurnData[[#This Row],[TenureMonths]]&lt;=35,"24-35",IF(ChurnData[[#This Row],[TenureMonths]]&lt;=47,"36-47",IF(ChurnData[[#This Row],[TenureMonths]]&lt;=59,"48-59","60-72")))))</f>
        <v>12-23</v>
      </c>
      <c r="V2152">
        <f>IF(ChurnData[[#This Row],[Churn]]="Yes",1,0)</f>
        <v>1</v>
      </c>
    </row>
    <row r="2153" spans="1:22" x14ac:dyDescent="0.35">
      <c r="A2153" t="s">
        <v>2203</v>
      </c>
      <c r="B2153" t="s">
        <v>36</v>
      </c>
      <c r="C2153">
        <v>0</v>
      </c>
      <c r="D2153" t="s">
        <v>21</v>
      </c>
      <c r="E2153" t="s">
        <v>21</v>
      </c>
      <c r="F2153" t="s">
        <v>58</v>
      </c>
      <c r="G2153" s="2">
        <v>63</v>
      </c>
      <c r="H2153" t="s">
        <v>20</v>
      </c>
      <c r="I2153" t="s">
        <v>23</v>
      </c>
      <c r="J2153" t="s">
        <v>20</v>
      </c>
      <c r="K2153" t="s">
        <v>21</v>
      </c>
      <c r="L2153" t="s">
        <v>24</v>
      </c>
      <c r="M2153" t="s">
        <v>21</v>
      </c>
      <c r="N2153" t="s">
        <v>43</v>
      </c>
      <c r="O2153" s="1">
        <v>87.18</v>
      </c>
      <c r="P2153" s="1">
        <v>5568.76</v>
      </c>
      <c r="Q2153">
        <v>3</v>
      </c>
      <c r="R2153" t="s">
        <v>21</v>
      </c>
      <c r="S2153" t="str">
        <f>IF(ChurnData[[#This Row],[MonthlyCharges]]&lt;=30,"1. Up to 30",IF(ChurnData[[#This Row],[MonthlyCharges]]&lt;=50,"2. 31-50",IF(ChurnData[[#This Row],[MonthlyCharges]]&lt;=70,"3. 51-70",IF(ChurnData[[#This Row],[MonthlyCharges]]&lt;=90,"4. 71-90","5. Over 90"))))</f>
        <v>4. 71-90</v>
      </c>
      <c r="T2153" t="str">
        <f>IF(AND(ChurnData[[#This Row],[Contract]]="Month-to-month",ChurnData[[#This Row],[InternetService]]="Fiber optic",ChurnData[[#This Row],[TenureMonths]]&lt;=11),"High-risk","Other")</f>
        <v>Other</v>
      </c>
      <c r="U2153" t="str">
        <f>IF(ChurnData[[#This Row],[TenureMonths]]&lt;=11,"0-11",IF(ChurnData[[#This Row],[TenureMonths]]&lt;=23,"12-23",IF(ChurnData[[#This Row],[TenureMonths]]&lt;=35,"24-35",IF(ChurnData[[#This Row],[TenureMonths]]&lt;=47,"36-47",IF(ChurnData[[#This Row],[TenureMonths]]&lt;=59,"48-59","60-72")))))</f>
        <v>60-72</v>
      </c>
      <c r="V2153">
        <f>IF(ChurnData[[#This Row],[Churn]]="Yes",1,0)</f>
        <v>0</v>
      </c>
    </row>
    <row r="2154" spans="1:22" x14ac:dyDescent="0.35">
      <c r="A2154" t="s">
        <v>2204</v>
      </c>
      <c r="B2154" t="s">
        <v>36</v>
      </c>
      <c r="C2154">
        <v>0</v>
      </c>
      <c r="D2154" t="s">
        <v>20</v>
      </c>
      <c r="E2154" t="s">
        <v>21</v>
      </c>
      <c r="F2154" t="s">
        <v>39</v>
      </c>
      <c r="G2154" s="2">
        <v>25</v>
      </c>
      <c r="H2154" t="s">
        <v>21</v>
      </c>
      <c r="I2154" t="s">
        <v>32</v>
      </c>
      <c r="J2154" t="s">
        <v>21</v>
      </c>
      <c r="K2154" t="s">
        <v>20</v>
      </c>
      <c r="L2154" t="s">
        <v>29</v>
      </c>
      <c r="M2154" t="s">
        <v>21</v>
      </c>
      <c r="N2154" t="s">
        <v>34</v>
      </c>
      <c r="O2154" s="1">
        <v>61.75</v>
      </c>
      <c r="P2154" s="1">
        <v>1505.9</v>
      </c>
      <c r="Q2154">
        <v>2</v>
      </c>
      <c r="R2154" t="s">
        <v>21</v>
      </c>
      <c r="S2154" t="str">
        <f>IF(ChurnData[[#This Row],[MonthlyCharges]]&lt;=30,"1. Up to 30",IF(ChurnData[[#This Row],[MonthlyCharges]]&lt;=50,"2. 31-50",IF(ChurnData[[#This Row],[MonthlyCharges]]&lt;=70,"3. 51-70",IF(ChurnData[[#This Row],[MonthlyCharges]]&lt;=90,"4. 71-90","5. Over 90"))))</f>
        <v>3. 51-70</v>
      </c>
      <c r="T2154" t="str">
        <f>IF(AND(ChurnData[[#This Row],[Contract]]="Month-to-month",ChurnData[[#This Row],[InternetService]]="Fiber optic",ChurnData[[#This Row],[TenureMonths]]&lt;=11),"High-risk","Other")</f>
        <v>Other</v>
      </c>
      <c r="U2154" t="str">
        <f>IF(ChurnData[[#This Row],[TenureMonths]]&lt;=11,"0-11",IF(ChurnData[[#This Row],[TenureMonths]]&lt;=23,"12-23",IF(ChurnData[[#This Row],[TenureMonths]]&lt;=35,"24-35",IF(ChurnData[[#This Row],[TenureMonths]]&lt;=47,"36-47",IF(ChurnData[[#This Row],[TenureMonths]]&lt;=59,"48-59","60-72")))))</f>
        <v>24-35</v>
      </c>
      <c r="V2154">
        <f>IF(ChurnData[[#This Row],[Churn]]="Yes",1,0)</f>
        <v>0</v>
      </c>
    </row>
    <row r="2155" spans="1:22" x14ac:dyDescent="0.35">
      <c r="A2155" t="s">
        <v>2205</v>
      </c>
      <c r="B2155" t="s">
        <v>19</v>
      </c>
      <c r="C2155">
        <v>0</v>
      </c>
      <c r="D2155" t="s">
        <v>21</v>
      </c>
      <c r="E2155" t="s">
        <v>21</v>
      </c>
      <c r="F2155" t="s">
        <v>37</v>
      </c>
      <c r="G2155" s="2">
        <v>5</v>
      </c>
      <c r="H2155" t="s">
        <v>21</v>
      </c>
      <c r="I2155" t="s">
        <v>32</v>
      </c>
      <c r="J2155" t="s">
        <v>20</v>
      </c>
      <c r="K2155" t="s">
        <v>20</v>
      </c>
      <c r="L2155" t="s">
        <v>33</v>
      </c>
      <c r="M2155" t="s">
        <v>20</v>
      </c>
      <c r="N2155" t="s">
        <v>34</v>
      </c>
      <c r="O2155" s="1">
        <v>51.08</v>
      </c>
      <c r="P2155" s="1">
        <v>257.14999999999998</v>
      </c>
      <c r="Q2155">
        <v>1</v>
      </c>
      <c r="R2155" t="s">
        <v>21</v>
      </c>
      <c r="S2155" t="str">
        <f>IF(ChurnData[[#This Row],[MonthlyCharges]]&lt;=30,"1. Up to 30",IF(ChurnData[[#This Row],[MonthlyCharges]]&lt;=50,"2. 31-50",IF(ChurnData[[#This Row],[MonthlyCharges]]&lt;=70,"3. 51-70",IF(ChurnData[[#This Row],[MonthlyCharges]]&lt;=90,"4. 71-90","5. Over 90"))))</f>
        <v>3. 51-70</v>
      </c>
      <c r="T2155" t="str">
        <f>IF(AND(ChurnData[[#This Row],[Contract]]="Month-to-month",ChurnData[[#This Row],[InternetService]]="Fiber optic",ChurnData[[#This Row],[TenureMonths]]&lt;=11),"High-risk","Other")</f>
        <v>Other</v>
      </c>
      <c r="U2155" t="str">
        <f>IF(ChurnData[[#This Row],[TenureMonths]]&lt;=11,"0-11",IF(ChurnData[[#This Row],[TenureMonths]]&lt;=23,"12-23",IF(ChurnData[[#This Row],[TenureMonths]]&lt;=35,"24-35",IF(ChurnData[[#This Row],[TenureMonths]]&lt;=47,"36-47",IF(ChurnData[[#This Row],[TenureMonths]]&lt;=59,"48-59","60-72")))))</f>
        <v>0-11</v>
      </c>
      <c r="V2155">
        <f>IF(ChurnData[[#This Row],[Churn]]="Yes",1,0)</f>
        <v>0</v>
      </c>
    </row>
    <row r="2156" spans="1:22" x14ac:dyDescent="0.35">
      <c r="A2156" t="s">
        <v>2206</v>
      </c>
      <c r="B2156" t="s">
        <v>36</v>
      </c>
      <c r="C2156">
        <v>0</v>
      </c>
      <c r="D2156" t="s">
        <v>20</v>
      </c>
      <c r="E2156" t="s">
        <v>20</v>
      </c>
      <c r="F2156" t="s">
        <v>47</v>
      </c>
      <c r="G2156" s="2">
        <v>39</v>
      </c>
      <c r="H2156" t="s">
        <v>20</v>
      </c>
      <c r="I2156" t="s">
        <v>32</v>
      </c>
      <c r="J2156" t="s">
        <v>21</v>
      </c>
      <c r="K2156" t="s">
        <v>21</v>
      </c>
      <c r="L2156" t="s">
        <v>29</v>
      </c>
      <c r="M2156" t="s">
        <v>21</v>
      </c>
      <c r="N2156" t="s">
        <v>25</v>
      </c>
      <c r="O2156" s="1">
        <v>56.33</v>
      </c>
      <c r="P2156" s="1">
        <v>2144.16</v>
      </c>
      <c r="Q2156">
        <v>2</v>
      </c>
      <c r="R2156" t="s">
        <v>21</v>
      </c>
      <c r="S2156" t="str">
        <f>IF(ChurnData[[#This Row],[MonthlyCharges]]&lt;=30,"1. Up to 30",IF(ChurnData[[#This Row],[MonthlyCharges]]&lt;=50,"2. 31-50",IF(ChurnData[[#This Row],[MonthlyCharges]]&lt;=70,"3. 51-70",IF(ChurnData[[#This Row],[MonthlyCharges]]&lt;=90,"4. 71-90","5. Over 90"))))</f>
        <v>3. 51-70</v>
      </c>
      <c r="T2156" t="str">
        <f>IF(AND(ChurnData[[#This Row],[Contract]]="Month-to-month",ChurnData[[#This Row],[InternetService]]="Fiber optic",ChurnData[[#This Row],[TenureMonths]]&lt;=11),"High-risk","Other")</f>
        <v>Other</v>
      </c>
      <c r="U2156" t="str">
        <f>IF(ChurnData[[#This Row],[TenureMonths]]&lt;=11,"0-11",IF(ChurnData[[#This Row],[TenureMonths]]&lt;=23,"12-23",IF(ChurnData[[#This Row],[TenureMonths]]&lt;=35,"24-35",IF(ChurnData[[#This Row],[TenureMonths]]&lt;=47,"36-47",IF(ChurnData[[#This Row],[TenureMonths]]&lt;=59,"48-59","60-72")))))</f>
        <v>36-47</v>
      </c>
      <c r="V2156">
        <f>IF(ChurnData[[#This Row],[Churn]]="Yes",1,0)</f>
        <v>0</v>
      </c>
    </row>
    <row r="2157" spans="1:22" x14ac:dyDescent="0.35">
      <c r="A2157" t="s">
        <v>2207</v>
      </c>
      <c r="B2157" t="s">
        <v>36</v>
      </c>
      <c r="C2157">
        <v>0</v>
      </c>
      <c r="D2157" t="s">
        <v>21</v>
      </c>
      <c r="E2157" t="s">
        <v>21</v>
      </c>
      <c r="F2157" t="s">
        <v>75</v>
      </c>
      <c r="G2157" s="2">
        <v>9</v>
      </c>
      <c r="H2157" t="s">
        <v>20</v>
      </c>
      <c r="I2157" t="s">
        <v>32</v>
      </c>
      <c r="J2157" t="s">
        <v>21</v>
      </c>
      <c r="K2157" t="s">
        <v>21</v>
      </c>
      <c r="L2157" t="s">
        <v>33</v>
      </c>
      <c r="M2157" t="s">
        <v>21</v>
      </c>
      <c r="N2157" t="s">
        <v>34</v>
      </c>
      <c r="O2157" s="1">
        <v>53.87</v>
      </c>
      <c r="P2157" s="1">
        <v>480.09</v>
      </c>
      <c r="Q2157">
        <v>4</v>
      </c>
      <c r="R2157" t="s">
        <v>20</v>
      </c>
      <c r="S2157" t="str">
        <f>IF(ChurnData[[#This Row],[MonthlyCharges]]&lt;=30,"1. Up to 30",IF(ChurnData[[#This Row],[MonthlyCharges]]&lt;=50,"2. 31-50",IF(ChurnData[[#This Row],[MonthlyCharges]]&lt;=70,"3. 51-70",IF(ChurnData[[#This Row],[MonthlyCharges]]&lt;=90,"4. 71-90","5. Over 90"))))</f>
        <v>3. 51-70</v>
      </c>
      <c r="T2157" t="str">
        <f>IF(AND(ChurnData[[#This Row],[Contract]]="Month-to-month",ChurnData[[#This Row],[InternetService]]="Fiber optic",ChurnData[[#This Row],[TenureMonths]]&lt;=11),"High-risk","Other")</f>
        <v>Other</v>
      </c>
      <c r="U2157" t="str">
        <f>IF(ChurnData[[#This Row],[TenureMonths]]&lt;=11,"0-11",IF(ChurnData[[#This Row],[TenureMonths]]&lt;=23,"12-23",IF(ChurnData[[#This Row],[TenureMonths]]&lt;=35,"24-35",IF(ChurnData[[#This Row],[TenureMonths]]&lt;=47,"36-47",IF(ChurnData[[#This Row],[TenureMonths]]&lt;=59,"48-59","60-72")))))</f>
        <v>0-11</v>
      </c>
      <c r="V2157">
        <f>IF(ChurnData[[#This Row],[Churn]]="Yes",1,0)</f>
        <v>1</v>
      </c>
    </row>
    <row r="2158" spans="1:22" x14ac:dyDescent="0.35">
      <c r="A2158" t="s">
        <v>2208</v>
      </c>
      <c r="B2158" t="s">
        <v>36</v>
      </c>
      <c r="C2158">
        <v>0</v>
      </c>
      <c r="D2158" t="s">
        <v>20</v>
      </c>
      <c r="E2158" t="s">
        <v>21</v>
      </c>
      <c r="F2158" t="s">
        <v>27</v>
      </c>
      <c r="G2158" s="2">
        <v>16</v>
      </c>
      <c r="H2158" t="s">
        <v>20</v>
      </c>
      <c r="I2158" t="s">
        <v>32</v>
      </c>
      <c r="J2158" t="s">
        <v>21</v>
      </c>
      <c r="K2158" t="s">
        <v>21</v>
      </c>
      <c r="L2158" t="s">
        <v>33</v>
      </c>
      <c r="M2158" t="s">
        <v>21</v>
      </c>
      <c r="N2158" t="s">
        <v>25</v>
      </c>
      <c r="O2158" s="1">
        <v>46.75</v>
      </c>
      <c r="P2158" s="1">
        <v>734.94</v>
      </c>
      <c r="Q2158">
        <v>1</v>
      </c>
      <c r="R2158" t="s">
        <v>21</v>
      </c>
      <c r="S2158" t="str">
        <f>IF(ChurnData[[#This Row],[MonthlyCharges]]&lt;=30,"1. Up to 30",IF(ChurnData[[#This Row],[MonthlyCharges]]&lt;=50,"2. 31-50",IF(ChurnData[[#This Row],[MonthlyCharges]]&lt;=70,"3. 51-70",IF(ChurnData[[#This Row],[MonthlyCharges]]&lt;=90,"4. 71-90","5. Over 90"))))</f>
        <v>2. 31-50</v>
      </c>
      <c r="T2158" t="str">
        <f>IF(AND(ChurnData[[#This Row],[Contract]]="Month-to-month",ChurnData[[#This Row],[InternetService]]="Fiber optic",ChurnData[[#This Row],[TenureMonths]]&lt;=11),"High-risk","Other")</f>
        <v>Other</v>
      </c>
      <c r="U2158" t="str">
        <f>IF(ChurnData[[#This Row],[TenureMonths]]&lt;=11,"0-11",IF(ChurnData[[#This Row],[TenureMonths]]&lt;=23,"12-23",IF(ChurnData[[#This Row],[TenureMonths]]&lt;=35,"24-35",IF(ChurnData[[#This Row],[TenureMonths]]&lt;=47,"36-47",IF(ChurnData[[#This Row],[TenureMonths]]&lt;=59,"48-59","60-72")))))</f>
        <v>12-23</v>
      </c>
      <c r="V2158">
        <f>IF(ChurnData[[#This Row],[Churn]]="Yes",1,0)</f>
        <v>0</v>
      </c>
    </row>
    <row r="2159" spans="1:22" x14ac:dyDescent="0.35">
      <c r="A2159" t="s">
        <v>2209</v>
      </c>
      <c r="B2159" t="s">
        <v>36</v>
      </c>
      <c r="C2159">
        <v>0</v>
      </c>
      <c r="D2159" t="s">
        <v>20</v>
      </c>
      <c r="E2159" t="s">
        <v>20</v>
      </c>
      <c r="F2159" t="s">
        <v>75</v>
      </c>
      <c r="G2159" s="2">
        <v>20</v>
      </c>
      <c r="H2159" t="s">
        <v>20</v>
      </c>
      <c r="I2159" t="s">
        <v>23</v>
      </c>
      <c r="J2159" t="s">
        <v>20</v>
      </c>
      <c r="K2159" t="s">
        <v>20</v>
      </c>
      <c r="L2159" t="s">
        <v>33</v>
      </c>
      <c r="M2159" t="s">
        <v>20</v>
      </c>
      <c r="N2159" t="s">
        <v>43</v>
      </c>
      <c r="O2159" s="1">
        <v>99.15</v>
      </c>
      <c r="P2159" s="1">
        <v>2041.75</v>
      </c>
      <c r="Q2159">
        <v>3</v>
      </c>
      <c r="R2159" t="s">
        <v>21</v>
      </c>
      <c r="S2159" t="str">
        <f>IF(ChurnData[[#This Row],[MonthlyCharges]]&lt;=30,"1. Up to 30",IF(ChurnData[[#This Row],[MonthlyCharges]]&lt;=50,"2. 31-50",IF(ChurnData[[#This Row],[MonthlyCharges]]&lt;=70,"3. 51-70",IF(ChurnData[[#This Row],[MonthlyCharges]]&lt;=90,"4. 71-90","5. Over 90"))))</f>
        <v>5. Over 90</v>
      </c>
      <c r="T2159" t="str">
        <f>IF(AND(ChurnData[[#This Row],[Contract]]="Month-to-month",ChurnData[[#This Row],[InternetService]]="Fiber optic",ChurnData[[#This Row],[TenureMonths]]&lt;=11),"High-risk","Other")</f>
        <v>Other</v>
      </c>
      <c r="U2159" t="str">
        <f>IF(ChurnData[[#This Row],[TenureMonths]]&lt;=11,"0-11",IF(ChurnData[[#This Row],[TenureMonths]]&lt;=23,"12-23",IF(ChurnData[[#This Row],[TenureMonths]]&lt;=35,"24-35",IF(ChurnData[[#This Row],[TenureMonths]]&lt;=47,"36-47",IF(ChurnData[[#This Row],[TenureMonths]]&lt;=59,"48-59","60-72")))))</f>
        <v>12-23</v>
      </c>
      <c r="V2159">
        <f>IF(ChurnData[[#This Row],[Churn]]="Yes",1,0)</f>
        <v>0</v>
      </c>
    </row>
    <row r="2160" spans="1:22" x14ac:dyDescent="0.35">
      <c r="A2160" t="s">
        <v>2210</v>
      </c>
      <c r="B2160" t="s">
        <v>36</v>
      </c>
      <c r="C2160">
        <v>0</v>
      </c>
      <c r="D2160" t="s">
        <v>21</v>
      </c>
      <c r="E2160" t="s">
        <v>21</v>
      </c>
      <c r="F2160" t="s">
        <v>22</v>
      </c>
      <c r="G2160" s="2">
        <v>16</v>
      </c>
      <c r="H2160" t="s">
        <v>20</v>
      </c>
      <c r="I2160" t="s">
        <v>21</v>
      </c>
      <c r="J2160" t="s">
        <v>28</v>
      </c>
      <c r="K2160" t="s">
        <v>28</v>
      </c>
      <c r="L2160" t="s">
        <v>33</v>
      </c>
      <c r="M2160" t="s">
        <v>20</v>
      </c>
      <c r="N2160" t="s">
        <v>34</v>
      </c>
      <c r="O2160" s="1">
        <v>26.74</v>
      </c>
      <c r="P2160" s="1">
        <v>431.76</v>
      </c>
      <c r="Q2160">
        <v>0</v>
      </c>
      <c r="R2160" t="s">
        <v>21</v>
      </c>
      <c r="S2160" t="str">
        <f>IF(ChurnData[[#This Row],[MonthlyCharges]]&lt;=30,"1. Up to 30",IF(ChurnData[[#This Row],[MonthlyCharges]]&lt;=50,"2. 31-50",IF(ChurnData[[#This Row],[MonthlyCharges]]&lt;=70,"3. 51-70",IF(ChurnData[[#This Row],[MonthlyCharges]]&lt;=90,"4. 71-90","5. Over 90"))))</f>
        <v>1. Up to 30</v>
      </c>
      <c r="T2160" t="str">
        <f>IF(AND(ChurnData[[#This Row],[Contract]]="Month-to-month",ChurnData[[#This Row],[InternetService]]="Fiber optic",ChurnData[[#This Row],[TenureMonths]]&lt;=11),"High-risk","Other")</f>
        <v>Other</v>
      </c>
      <c r="U2160" t="str">
        <f>IF(ChurnData[[#This Row],[TenureMonths]]&lt;=11,"0-11",IF(ChurnData[[#This Row],[TenureMonths]]&lt;=23,"12-23",IF(ChurnData[[#This Row],[TenureMonths]]&lt;=35,"24-35",IF(ChurnData[[#This Row],[TenureMonths]]&lt;=47,"36-47",IF(ChurnData[[#This Row],[TenureMonths]]&lt;=59,"48-59","60-72")))))</f>
        <v>12-23</v>
      </c>
      <c r="V2160">
        <f>IF(ChurnData[[#This Row],[Churn]]="Yes",1,0)</f>
        <v>0</v>
      </c>
    </row>
    <row r="2161" spans="1:22" x14ac:dyDescent="0.35">
      <c r="A2161" t="s">
        <v>2211</v>
      </c>
      <c r="B2161" t="s">
        <v>19</v>
      </c>
      <c r="C2161">
        <v>0</v>
      </c>
      <c r="D2161" t="s">
        <v>20</v>
      </c>
      <c r="E2161" t="s">
        <v>21</v>
      </c>
      <c r="F2161" t="s">
        <v>45</v>
      </c>
      <c r="G2161" s="2">
        <v>24</v>
      </c>
      <c r="H2161" t="s">
        <v>20</v>
      </c>
      <c r="I2161" t="s">
        <v>23</v>
      </c>
      <c r="J2161" t="s">
        <v>21</v>
      </c>
      <c r="K2161" t="s">
        <v>21</v>
      </c>
      <c r="L2161" t="s">
        <v>33</v>
      </c>
      <c r="M2161" t="s">
        <v>20</v>
      </c>
      <c r="N2161" t="s">
        <v>34</v>
      </c>
      <c r="O2161" s="1">
        <v>92.29</v>
      </c>
      <c r="P2161" s="1">
        <v>2246.4699999999998</v>
      </c>
      <c r="Q2161">
        <v>4</v>
      </c>
      <c r="R2161" t="s">
        <v>20</v>
      </c>
      <c r="S2161" t="str">
        <f>IF(ChurnData[[#This Row],[MonthlyCharges]]&lt;=30,"1. Up to 30",IF(ChurnData[[#This Row],[MonthlyCharges]]&lt;=50,"2. 31-50",IF(ChurnData[[#This Row],[MonthlyCharges]]&lt;=70,"3. 51-70",IF(ChurnData[[#This Row],[MonthlyCharges]]&lt;=90,"4. 71-90","5. Over 90"))))</f>
        <v>5. Over 90</v>
      </c>
      <c r="T2161" t="str">
        <f>IF(AND(ChurnData[[#This Row],[Contract]]="Month-to-month",ChurnData[[#This Row],[InternetService]]="Fiber optic",ChurnData[[#This Row],[TenureMonths]]&lt;=11),"High-risk","Other")</f>
        <v>Other</v>
      </c>
      <c r="U2161" t="str">
        <f>IF(ChurnData[[#This Row],[TenureMonths]]&lt;=11,"0-11",IF(ChurnData[[#This Row],[TenureMonths]]&lt;=23,"12-23",IF(ChurnData[[#This Row],[TenureMonths]]&lt;=35,"24-35",IF(ChurnData[[#This Row],[TenureMonths]]&lt;=47,"36-47",IF(ChurnData[[#This Row],[TenureMonths]]&lt;=59,"48-59","60-72")))))</f>
        <v>24-35</v>
      </c>
      <c r="V2161">
        <f>IF(ChurnData[[#This Row],[Churn]]="Yes",1,0)</f>
        <v>1</v>
      </c>
    </row>
    <row r="2162" spans="1:22" x14ac:dyDescent="0.35">
      <c r="A2162" t="s">
        <v>2212</v>
      </c>
      <c r="B2162" t="s">
        <v>36</v>
      </c>
      <c r="C2162">
        <v>0</v>
      </c>
      <c r="D2162" t="s">
        <v>21</v>
      </c>
      <c r="E2162" t="s">
        <v>21</v>
      </c>
      <c r="F2162" t="s">
        <v>22</v>
      </c>
      <c r="G2162" s="2">
        <v>52</v>
      </c>
      <c r="H2162" t="s">
        <v>20</v>
      </c>
      <c r="I2162" t="s">
        <v>23</v>
      </c>
      <c r="J2162" t="s">
        <v>21</v>
      </c>
      <c r="K2162" t="s">
        <v>21</v>
      </c>
      <c r="L2162" t="s">
        <v>29</v>
      </c>
      <c r="M2162" t="s">
        <v>21</v>
      </c>
      <c r="N2162" t="s">
        <v>43</v>
      </c>
      <c r="O2162" s="1">
        <v>78.900000000000006</v>
      </c>
      <c r="P2162" s="1">
        <v>4007.07</v>
      </c>
      <c r="Q2162">
        <v>2</v>
      </c>
      <c r="R2162" t="s">
        <v>21</v>
      </c>
      <c r="S2162" t="str">
        <f>IF(ChurnData[[#This Row],[MonthlyCharges]]&lt;=30,"1. Up to 30",IF(ChurnData[[#This Row],[MonthlyCharges]]&lt;=50,"2. 31-50",IF(ChurnData[[#This Row],[MonthlyCharges]]&lt;=70,"3. 51-70",IF(ChurnData[[#This Row],[MonthlyCharges]]&lt;=90,"4. 71-90","5. Over 90"))))</f>
        <v>4. 71-90</v>
      </c>
      <c r="T2162" t="str">
        <f>IF(AND(ChurnData[[#This Row],[Contract]]="Month-to-month",ChurnData[[#This Row],[InternetService]]="Fiber optic",ChurnData[[#This Row],[TenureMonths]]&lt;=11),"High-risk","Other")</f>
        <v>Other</v>
      </c>
      <c r="U2162" t="str">
        <f>IF(ChurnData[[#This Row],[TenureMonths]]&lt;=11,"0-11",IF(ChurnData[[#This Row],[TenureMonths]]&lt;=23,"12-23",IF(ChurnData[[#This Row],[TenureMonths]]&lt;=35,"24-35",IF(ChurnData[[#This Row],[TenureMonths]]&lt;=47,"36-47",IF(ChurnData[[#This Row],[TenureMonths]]&lt;=59,"48-59","60-72")))))</f>
        <v>48-59</v>
      </c>
      <c r="V2162">
        <f>IF(ChurnData[[#This Row],[Churn]]="Yes",1,0)</f>
        <v>0</v>
      </c>
    </row>
    <row r="2163" spans="1:22" x14ac:dyDescent="0.35">
      <c r="A2163" t="s">
        <v>2213</v>
      </c>
      <c r="B2163" t="s">
        <v>19</v>
      </c>
      <c r="C2163">
        <v>0</v>
      </c>
      <c r="D2163" t="s">
        <v>20</v>
      </c>
      <c r="E2163" t="s">
        <v>21</v>
      </c>
      <c r="F2163" t="s">
        <v>41</v>
      </c>
      <c r="G2163" s="2">
        <v>56</v>
      </c>
      <c r="H2163" t="s">
        <v>20</v>
      </c>
      <c r="I2163" t="s">
        <v>23</v>
      </c>
      <c r="J2163" t="s">
        <v>21</v>
      </c>
      <c r="K2163" t="s">
        <v>21</v>
      </c>
      <c r="L2163" t="s">
        <v>24</v>
      </c>
      <c r="M2163" t="s">
        <v>21</v>
      </c>
      <c r="N2163" t="s">
        <v>30</v>
      </c>
      <c r="O2163" s="1">
        <v>91.07</v>
      </c>
      <c r="P2163" s="1">
        <v>5064.1000000000004</v>
      </c>
      <c r="Q2163">
        <v>2</v>
      </c>
      <c r="R2163" t="s">
        <v>21</v>
      </c>
      <c r="S2163" t="str">
        <f>IF(ChurnData[[#This Row],[MonthlyCharges]]&lt;=30,"1. Up to 30",IF(ChurnData[[#This Row],[MonthlyCharges]]&lt;=50,"2. 31-50",IF(ChurnData[[#This Row],[MonthlyCharges]]&lt;=70,"3. 51-70",IF(ChurnData[[#This Row],[MonthlyCharges]]&lt;=90,"4. 71-90","5. Over 90"))))</f>
        <v>5. Over 90</v>
      </c>
      <c r="T2163" t="str">
        <f>IF(AND(ChurnData[[#This Row],[Contract]]="Month-to-month",ChurnData[[#This Row],[InternetService]]="Fiber optic",ChurnData[[#This Row],[TenureMonths]]&lt;=11),"High-risk","Other")</f>
        <v>Other</v>
      </c>
      <c r="U2163" t="str">
        <f>IF(ChurnData[[#This Row],[TenureMonths]]&lt;=11,"0-11",IF(ChurnData[[#This Row],[TenureMonths]]&lt;=23,"12-23",IF(ChurnData[[#This Row],[TenureMonths]]&lt;=35,"24-35",IF(ChurnData[[#This Row],[TenureMonths]]&lt;=47,"36-47",IF(ChurnData[[#This Row],[TenureMonths]]&lt;=59,"48-59","60-72")))))</f>
        <v>48-59</v>
      </c>
      <c r="V2163">
        <f>IF(ChurnData[[#This Row],[Churn]]="Yes",1,0)</f>
        <v>0</v>
      </c>
    </row>
    <row r="2164" spans="1:22" x14ac:dyDescent="0.35">
      <c r="A2164" t="s">
        <v>2214</v>
      </c>
      <c r="B2164" t="s">
        <v>36</v>
      </c>
      <c r="C2164">
        <v>0</v>
      </c>
      <c r="D2164" t="s">
        <v>20</v>
      </c>
      <c r="E2164" t="s">
        <v>21</v>
      </c>
      <c r="F2164" t="s">
        <v>39</v>
      </c>
      <c r="G2164" s="2">
        <v>10</v>
      </c>
      <c r="H2164" t="s">
        <v>20</v>
      </c>
      <c r="I2164" t="s">
        <v>23</v>
      </c>
      <c r="J2164" t="s">
        <v>21</v>
      </c>
      <c r="K2164" t="s">
        <v>21</v>
      </c>
      <c r="L2164" t="s">
        <v>33</v>
      </c>
      <c r="M2164" t="s">
        <v>21</v>
      </c>
      <c r="N2164" t="s">
        <v>34</v>
      </c>
      <c r="O2164" s="1">
        <v>77.41</v>
      </c>
      <c r="P2164" s="1">
        <v>771.51</v>
      </c>
      <c r="Q2164">
        <v>4</v>
      </c>
      <c r="R2164" t="s">
        <v>20</v>
      </c>
      <c r="S2164" t="str">
        <f>IF(ChurnData[[#This Row],[MonthlyCharges]]&lt;=30,"1. Up to 30",IF(ChurnData[[#This Row],[MonthlyCharges]]&lt;=50,"2. 31-50",IF(ChurnData[[#This Row],[MonthlyCharges]]&lt;=70,"3. 51-70",IF(ChurnData[[#This Row],[MonthlyCharges]]&lt;=90,"4. 71-90","5. Over 90"))))</f>
        <v>4. 71-90</v>
      </c>
      <c r="T2164" t="str">
        <f>IF(AND(ChurnData[[#This Row],[Contract]]="Month-to-month",ChurnData[[#This Row],[InternetService]]="Fiber optic",ChurnData[[#This Row],[TenureMonths]]&lt;=11),"High-risk","Other")</f>
        <v>High-risk</v>
      </c>
      <c r="U2164" t="str">
        <f>IF(ChurnData[[#This Row],[TenureMonths]]&lt;=11,"0-11",IF(ChurnData[[#This Row],[TenureMonths]]&lt;=23,"12-23",IF(ChurnData[[#This Row],[TenureMonths]]&lt;=35,"24-35",IF(ChurnData[[#This Row],[TenureMonths]]&lt;=47,"36-47",IF(ChurnData[[#This Row],[TenureMonths]]&lt;=59,"48-59","60-72")))))</f>
        <v>0-11</v>
      </c>
      <c r="V2164">
        <f>IF(ChurnData[[#This Row],[Churn]]="Yes",1,0)</f>
        <v>1</v>
      </c>
    </row>
    <row r="2165" spans="1:22" x14ac:dyDescent="0.35">
      <c r="A2165" t="s">
        <v>2215</v>
      </c>
      <c r="B2165" t="s">
        <v>36</v>
      </c>
      <c r="C2165">
        <v>0</v>
      </c>
      <c r="D2165" t="s">
        <v>21</v>
      </c>
      <c r="E2165" t="s">
        <v>21</v>
      </c>
      <c r="F2165" t="s">
        <v>41</v>
      </c>
      <c r="G2165" s="2">
        <v>41</v>
      </c>
      <c r="H2165" t="s">
        <v>20</v>
      </c>
      <c r="I2165" t="s">
        <v>21</v>
      </c>
      <c r="J2165" t="s">
        <v>28</v>
      </c>
      <c r="K2165" t="s">
        <v>28</v>
      </c>
      <c r="L2165" t="s">
        <v>29</v>
      </c>
      <c r="M2165" t="s">
        <v>20</v>
      </c>
      <c r="N2165" t="s">
        <v>25</v>
      </c>
      <c r="O2165" s="1">
        <v>28.38</v>
      </c>
      <c r="P2165" s="1">
        <v>1172.26</v>
      </c>
      <c r="Q2165">
        <v>0</v>
      </c>
      <c r="R2165" t="s">
        <v>21</v>
      </c>
      <c r="S2165" t="str">
        <f>IF(ChurnData[[#This Row],[MonthlyCharges]]&lt;=30,"1. Up to 30",IF(ChurnData[[#This Row],[MonthlyCharges]]&lt;=50,"2. 31-50",IF(ChurnData[[#This Row],[MonthlyCharges]]&lt;=70,"3. 51-70",IF(ChurnData[[#This Row],[MonthlyCharges]]&lt;=90,"4. 71-90","5. Over 90"))))</f>
        <v>1. Up to 30</v>
      </c>
      <c r="T2165" t="str">
        <f>IF(AND(ChurnData[[#This Row],[Contract]]="Month-to-month",ChurnData[[#This Row],[InternetService]]="Fiber optic",ChurnData[[#This Row],[TenureMonths]]&lt;=11),"High-risk","Other")</f>
        <v>Other</v>
      </c>
      <c r="U2165" t="str">
        <f>IF(ChurnData[[#This Row],[TenureMonths]]&lt;=11,"0-11",IF(ChurnData[[#This Row],[TenureMonths]]&lt;=23,"12-23",IF(ChurnData[[#This Row],[TenureMonths]]&lt;=35,"24-35",IF(ChurnData[[#This Row],[TenureMonths]]&lt;=47,"36-47",IF(ChurnData[[#This Row],[TenureMonths]]&lt;=59,"48-59","60-72")))))</f>
        <v>36-47</v>
      </c>
      <c r="V2165">
        <f>IF(ChurnData[[#This Row],[Churn]]="Yes",1,0)</f>
        <v>0</v>
      </c>
    </row>
    <row r="2166" spans="1:22" x14ac:dyDescent="0.35">
      <c r="A2166" t="s">
        <v>2216</v>
      </c>
      <c r="B2166" t="s">
        <v>19</v>
      </c>
      <c r="C2166">
        <v>0</v>
      </c>
      <c r="D2166" t="s">
        <v>21</v>
      </c>
      <c r="E2166" t="s">
        <v>21</v>
      </c>
      <c r="F2166" t="s">
        <v>39</v>
      </c>
      <c r="G2166" s="2">
        <v>14</v>
      </c>
      <c r="H2166" t="s">
        <v>20</v>
      </c>
      <c r="I2166" t="s">
        <v>23</v>
      </c>
      <c r="J2166" t="s">
        <v>21</v>
      </c>
      <c r="K2166" t="s">
        <v>21</v>
      </c>
      <c r="L2166" t="s">
        <v>33</v>
      </c>
      <c r="M2166" t="s">
        <v>21</v>
      </c>
      <c r="N2166" t="s">
        <v>34</v>
      </c>
      <c r="O2166" s="1">
        <v>77.08</v>
      </c>
      <c r="P2166" s="1">
        <v>1106.6500000000001</v>
      </c>
      <c r="Q2166">
        <v>1</v>
      </c>
      <c r="R2166" t="s">
        <v>21</v>
      </c>
      <c r="S2166" t="str">
        <f>IF(ChurnData[[#This Row],[MonthlyCharges]]&lt;=30,"1. Up to 30",IF(ChurnData[[#This Row],[MonthlyCharges]]&lt;=50,"2. 31-50",IF(ChurnData[[#This Row],[MonthlyCharges]]&lt;=70,"3. 51-70",IF(ChurnData[[#This Row],[MonthlyCharges]]&lt;=90,"4. 71-90","5. Over 90"))))</f>
        <v>4. 71-90</v>
      </c>
      <c r="T2166" t="str">
        <f>IF(AND(ChurnData[[#This Row],[Contract]]="Month-to-month",ChurnData[[#This Row],[InternetService]]="Fiber optic",ChurnData[[#This Row],[TenureMonths]]&lt;=11),"High-risk","Other")</f>
        <v>Other</v>
      </c>
      <c r="U2166" t="str">
        <f>IF(ChurnData[[#This Row],[TenureMonths]]&lt;=11,"0-11",IF(ChurnData[[#This Row],[TenureMonths]]&lt;=23,"12-23",IF(ChurnData[[#This Row],[TenureMonths]]&lt;=35,"24-35",IF(ChurnData[[#This Row],[TenureMonths]]&lt;=47,"36-47",IF(ChurnData[[#This Row],[TenureMonths]]&lt;=59,"48-59","60-72")))))</f>
        <v>12-23</v>
      </c>
      <c r="V2166">
        <f>IF(ChurnData[[#This Row],[Churn]]="Yes",1,0)</f>
        <v>0</v>
      </c>
    </row>
    <row r="2167" spans="1:22" x14ac:dyDescent="0.35">
      <c r="A2167" t="s">
        <v>2217</v>
      </c>
      <c r="B2167" t="s">
        <v>36</v>
      </c>
      <c r="C2167">
        <v>0</v>
      </c>
      <c r="D2167" t="s">
        <v>21</v>
      </c>
      <c r="E2167" t="s">
        <v>21</v>
      </c>
      <c r="F2167" t="s">
        <v>58</v>
      </c>
      <c r="G2167" s="2">
        <v>7</v>
      </c>
      <c r="H2167" t="s">
        <v>20</v>
      </c>
      <c r="I2167" t="s">
        <v>21</v>
      </c>
      <c r="J2167" t="s">
        <v>28</v>
      </c>
      <c r="K2167" t="s">
        <v>28</v>
      </c>
      <c r="L2167" t="s">
        <v>33</v>
      </c>
      <c r="M2167" t="s">
        <v>20</v>
      </c>
      <c r="N2167" t="s">
        <v>34</v>
      </c>
      <c r="O2167" s="1">
        <v>31.55</v>
      </c>
      <c r="P2167" s="1">
        <v>224.23</v>
      </c>
      <c r="Q2167">
        <v>1</v>
      </c>
      <c r="R2167" t="s">
        <v>21</v>
      </c>
      <c r="S2167" t="str">
        <f>IF(ChurnData[[#This Row],[MonthlyCharges]]&lt;=30,"1. Up to 30",IF(ChurnData[[#This Row],[MonthlyCharges]]&lt;=50,"2. 31-50",IF(ChurnData[[#This Row],[MonthlyCharges]]&lt;=70,"3. 51-70",IF(ChurnData[[#This Row],[MonthlyCharges]]&lt;=90,"4. 71-90","5. Over 90"))))</f>
        <v>2. 31-50</v>
      </c>
      <c r="T2167" t="str">
        <f>IF(AND(ChurnData[[#This Row],[Contract]]="Month-to-month",ChurnData[[#This Row],[InternetService]]="Fiber optic",ChurnData[[#This Row],[TenureMonths]]&lt;=11),"High-risk","Other")</f>
        <v>Other</v>
      </c>
      <c r="U2167" t="str">
        <f>IF(ChurnData[[#This Row],[TenureMonths]]&lt;=11,"0-11",IF(ChurnData[[#This Row],[TenureMonths]]&lt;=23,"12-23",IF(ChurnData[[#This Row],[TenureMonths]]&lt;=35,"24-35",IF(ChurnData[[#This Row],[TenureMonths]]&lt;=47,"36-47",IF(ChurnData[[#This Row],[TenureMonths]]&lt;=59,"48-59","60-72")))))</f>
        <v>0-11</v>
      </c>
      <c r="V2167">
        <f>IF(ChurnData[[#This Row],[Churn]]="Yes",1,0)</f>
        <v>0</v>
      </c>
    </row>
    <row r="2168" spans="1:22" x14ac:dyDescent="0.35">
      <c r="A2168" t="s">
        <v>2218</v>
      </c>
      <c r="B2168" t="s">
        <v>36</v>
      </c>
      <c r="C2168">
        <v>0</v>
      </c>
      <c r="D2168" t="s">
        <v>21</v>
      </c>
      <c r="E2168" t="s">
        <v>21</v>
      </c>
      <c r="F2168" t="s">
        <v>37</v>
      </c>
      <c r="G2168" s="2">
        <v>4</v>
      </c>
      <c r="H2168" t="s">
        <v>20</v>
      </c>
      <c r="I2168" t="s">
        <v>23</v>
      </c>
      <c r="J2168" t="s">
        <v>21</v>
      </c>
      <c r="K2168" t="s">
        <v>21</v>
      </c>
      <c r="L2168" t="s">
        <v>29</v>
      </c>
      <c r="M2168" t="s">
        <v>20</v>
      </c>
      <c r="N2168" t="s">
        <v>43</v>
      </c>
      <c r="O2168" s="1">
        <v>80.05</v>
      </c>
      <c r="P2168" s="1">
        <v>311.07</v>
      </c>
      <c r="Q2168">
        <v>4</v>
      </c>
      <c r="R2168" t="s">
        <v>20</v>
      </c>
      <c r="S2168" t="str">
        <f>IF(ChurnData[[#This Row],[MonthlyCharges]]&lt;=30,"1. Up to 30",IF(ChurnData[[#This Row],[MonthlyCharges]]&lt;=50,"2. 31-50",IF(ChurnData[[#This Row],[MonthlyCharges]]&lt;=70,"3. 51-70",IF(ChurnData[[#This Row],[MonthlyCharges]]&lt;=90,"4. 71-90","5. Over 90"))))</f>
        <v>4. 71-90</v>
      </c>
      <c r="T2168" t="str">
        <f>IF(AND(ChurnData[[#This Row],[Contract]]="Month-to-month",ChurnData[[#This Row],[InternetService]]="Fiber optic",ChurnData[[#This Row],[TenureMonths]]&lt;=11),"High-risk","Other")</f>
        <v>Other</v>
      </c>
      <c r="U2168" t="str">
        <f>IF(ChurnData[[#This Row],[TenureMonths]]&lt;=11,"0-11",IF(ChurnData[[#This Row],[TenureMonths]]&lt;=23,"12-23",IF(ChurnData[[#This Row],[TenureMonths]]&lt;=35,"24-35",IF(ChurnData[[#This Row],[TenureMonths]]&lt;=47,"36-47",IF(ChurnData[[#This Row],[TenureMonths]]&lt;=59,"48-59","60-72")))))</f>
        <v>0-11</v>
      </c>
      <c r="V2168">
        <f>IF(ChurnData[[#This Row],[Churn]]="Yes",1,0)</f>
        <v>1</v>
      </c>
    </row>
    <row r="2169" spans="1:22" x14ac:dyDescent="0.35">
      <c r="A2169" t="s">
        <v>2219</v>
      </c>
      <c r="B2169" t="s">
        <v>36</v>
      </c>
      <c r="C2169">
        <v>0</v>
      </c>
      <c r="D2169" t="s">
        <v>20</v>
      </c>
      <c r="E2169" t="s">
        <v>20</v>
      </c>
      <c r="F2169" t="s">
        <v>41</v>
      </c>
      <c r="G2169" s="2">
        <v>29</v>
      </c>
      <c r="H2169" t="s">
        <v>20</v>
      </c>
      <c r="I2169" t="s">
        <v>32</v>
      </c>
      <c r="J2169" t="s">
        <v>21</v>
      </c>
      <c r="K2169" t="s">
        <v>21</v>
      </c>
      <c r="L2169" t="s">
        <v>33</v>
      </c>
      <c r="M2169" t="s">
        <v>20</v>
      </c>
      <c r="N2169" t="s">
        <v>30</v>
      </c>
      <c r="O2169" s="1">
        <v>46.63</v>
      </c>
      <c r="P2169" s="1">
        <v>1349.44</v>
      </c>
      <c r="Q2169">
        <v>5</v>
      </c>
      <c r="R2169" t="s">
        <v>20</v>
      </c>
      <c r="S2169" t="str">
        <f>IF(ChurnData[[#This Row],[MonthlyCharges]]&lt;=30,"1. Up to 30",IF(ChurnData[[#This Row],[MonthlyCharges]]&lt;=50,"2. 31-50",IF(ChurnData[[#This Row],[MonthlyCharges]]&lt;=70,"3. 51-70",IF(ChurnData[[#This Row],[MonthlyCharges]]&lt;=90,"4. 71-90","5. Over 90"))))</f>
        <v>2. 31-50</v>
      </c>
      <c r="T2169" t="str">
        <f>IF(AND(ChurnData[[#This Row],[Contract]]="Month-to-month",ChurnData[[#This Row],[InternetService]]="Fiber optic",ChurnData[[#This Row],[TenureMonths]]&lt;=11),"High-risk","Other")</f>
        <v>Other</v>
      </c>
      <c r="U2169" t="str">
        <f>IF(ChurnData[[#This Row],[TenureMonths]]&lt;=11,"0-11",IF(ChurnData[[#This Row],[TenureMonths]]&lt;=23,"12-23",IF(ChurnData[[#This Row],[TenureMonths]]&lt;=35,"24-35",IF(ChurnData[[#This Row],[TenureMonths]]&lt;=47,"36-47",IF(ChurnData[[#This Row],[TenureMonths]]&lt;=59,"48-59","60-72")))))</f>
        <v>24-35</v>
      </c>
      <c r="V2169">
        <f>IF(ChurnData[[#This Row],[Churn]]="Yes",1,0)</f>
        <v>1</v>
      </c>
    </row>
    <row r="2170" spans="1:22" x14ac:dyDescent="0.35">
      <c r="A2170" t="s">
        <v>2220</v>
      </c>
      <c r="B2170" t="s">
        <v>19</v>
      </c>
      <c r="C2170">
        <v>0</v>
      </c>
      <c r="D2170" t="s">
        <v>21</v>
      </c>
      <c r="E2170" t="s">
        <v>21</v>
      </c>
      <c r="F2170" t="s">
        <v>65</v>
      </c>
      <c r="G2170" s="2">
        <v>72</v>
      </c>
      <c r="H2170" t="s">
        <v>20</v>
      </c>
      <c r="I2170" t="s">
        <v>23</v>
      </c>
      <c r="J2170" t="s">
        <v>21</v>
      </c>
      <c r="K2170" t="s">
        <v>20</v>
      </c>
      <c r="L2170" t="s">
        <v>24</v>
      </c>
      <c r="M2170" t="s">
        <v>20</v>
      </c>
      <c r="N2170" t="s">
        <v>34</v>
      </c>
      <c r="O2170" s="1">
        <v>75.489999999999995</v>
      </c>
      <c r="P2170" s="1">
        <v>5370.98</v>
      </c>
      <c r="Q2170">
        <v>1</v>
      </c>
      <c r="R2170" t="s">
        <v>21</v>
      </c>
      <c r="S2170" t="str">
        <f>IF(ChurnData[[#This Row],[MonthlyCharges]]&lt;=30,"1. Up to 30",IF(ChurnData[[#This Row],[MonthlyCharges]]&lt;=50,"2. 31-50",IF(ChurnData[[#This Row],[MonthlyCharges]]&lt;=70,"3. 51-70",IF(ChurnData[[#This Row],[MonthlyCharges]]&lt;=90,"4. 71-90","5. Over 90"))))</f>
        <v>4. 71-90</v>
      </c>
      <c r="T2170" t="str">
        <f>IF(AND(ChurnData[[#This Row],[Contract]]="Month-to-month",ChurnData[[#This Row],[InternetService]]="Fiber optic",ChurnData[[#This Row],[TenureMonths]]&lt;=11),"High-risk","Other")</f>
        <v>Other</v>
      </c>
      <c r="U2170" t="str">
        <f>IF(ChurnData[[#This Row],[TenureMonths]]&lt;=11,"0-11",IF(ChurnData[[#This Row],[TenureMonths]]&lt;=23,"12-23",IF(ChurnData[[#This Row],[TenureMonths]]&lt;=35,"24-35",IF(ChurnData[[#This Row],[TenureMonths]]&lt;=47,"36-47",IF(ChurnData[[#This Row],[TenureMonths]]&lt;=59,"48-59","60-72")))))</f>
        <v>60-72</v>
      </c>
      <c r="V2170">
        <f>IF(ChurnData[[#This Row],[Churn]]="Yes",1,0)</f>
        <v>0</v>
      </c>
    </row>
    <row r="2171" spans="1:22" x14ac:dyDescent="0.35">
      <c r="A2171" t="s">
        <v>2221</v>
      </c>
      <c r="B2171" t="s">
        <v>19</v>
      </c>
      <c r="C2171">
        <v>0</v>
      </c>
      <c r="D2171" t="s">
        <v>20</v>
      </c>
      <c r="E2171" t="s">
        <v>21</v>
      </c>
      <c r="F2171" t="s">
        <v>47</v>
      </c>
      <c r="G2171" s="2">
        <v>33</v>
      </c>
      <c r="H2171" t="s">
        <v>20</v>
      </c>
      <c r="I2171" t="s">
        <v>21</v>
      </c>
      <c r="J2171" t="s">
        <v>28</v>
      </c>
      <c r="K2171" t="s">
        <v>28</v>
      </c>
      <c r="L2171" t="s">
        <v>33</v>
      </c>
      <c r="M2171" t="s">
        <v>21</v>
      </c>
      <c r="N2171" t="s">
        <v>30</v>
      </c>
      <c r="O2171" s="1">
        <v>26.13</v>
      </c>
      <c r="P2171" s="1">
        <v>847.21</v>
      </c>
      <c r="Q2171">
        <v>0</v>
      </c>
      <c r="R2171" t="s">
        <v>21</v>
      </c>
      <c r="S2171" t="str">
        <f>IF(ChurnData[[#This Row],[MonthlyCharges]]&lt;=30,"1. Up to 30",IF(ChurnData[[#This Row],[MonthlyCharges]]&lt;=50,"2. 31-50",IF(ChurnData[[#This Row],[MonthlyCharges]]&lt;=70,"3. 51-70",IF(ChurnData[[#This Row],[MonthlyCharges]]&lt;=90,"4. 71-90","5. Over 90"))))</f>
        <v>1. Up to 30</v>
      </c>
      <c r="T2171" t="str">
        <f>IF(AND(ChurnData[[#This Row],[Contract]]="Month-to-month",ChurnData[[#This Row],[InternetService]]="Fiber optic",ChurnData[[#This Row],[TenureMonths]]&lt;=11),"High-risk","Other")</f>
        <v>Other</v>
      </c>
      <c r="U2171" t="str">
        <f>IF(ChurnData[[#This Row],[TenureMonths]]&lt;=11,"0-11",IF(ChurnData[[#This Row],[TenureMonths]]&lt;=23,"12-23",IF(ChurnData[[#This Row],[TenureMonths]]&lt;=35,"24-35",IF(ChurnData[[#This Row],[TenureMonths]]&lt;=47,"36-47",IF(ChurnData[[#This Row],[TenureMonths]]&lt;=59,"48-59","60-72")))))</f>
        <v>24-35</v>
      </c>
      <c r="V2171">
        <f>IF(ChurnData[[#This Row],[Churn]]="Yes",1,0)</f>
        <v>0</v>
      </c>
    </row>
    <row r="2172" spans="1:22" x14ac:dyDescent="0.35">
      <c r="A2172" t="s">
        <v>2222</v>
      </c>
      <c r="B2172" t="s">
        <v>19</v>
      </c>
      <c r="C2172">
        <v>0</v>
      </c>
      <c r="D2172" t="s">
        <v>20</v>
      </c>
      <c r="E2172" t="s">
        <v>20</v>
      </c>
      <c r="F2172" t="s">
        <v>45</v>
      </c>
      <c r="G2172" s="2">
        <v>50</v>
      </c>
      <c r="H2172" t="s">
        <v>20</v>
      </c>
      <c r="I2172" t="s">
        <v>32</v>
      </c>
      <c r="J2172" t="s">
        <v>20</v>
      </c>
      <c r="K2172" t="s">
        <v>20</v>
      </c>
      <c r="L2172" t="s">
        <v>29</v>
      </c>
      <c r="M2172" t="s">
        <v>20</v>
      </c>
      <c r="N2172" t="s">
        <v>34</v>
      </c>
      <c r="O2172" s="1">
        <v>54.27</v>
      </c>
      <c r="P2172" s="1">
        <v>2707.02</v>
      </c>
      <c r="Q2172">
        <v>3</v>
      </c>
      <c r="R2172" t="s">
        <v>21</v>
      </c>
      <c r="S2172" t="str">
        <f>IF(ChurnData[[#This Row],[MonthlyCharges]]&lt;=30,"1. Up to 30",IF(ChurnData[[#This Row],[MonthlyCharges]]&lt;=50,"2. 31-50",IF(ChurnData[[#This Row],[MonthlyCharges]]&lt;=70,"3. 51-70",IF(ChurnData[[#This Row],[MonthlyCharges]]&lt;=90,"4. 71-90","5. Over 90"))))</f>
        <v>3. 51-70</v>
      </c>
      <c r="T2172" t="str">
        <f>IF(AND(ChurnData[[#This Row],[Contract]]="Month-to-month",ChurnData[[#This Row],[InternetService]]="Fiber optic",ChurnData[[#This Row],[TenureMonths]]&lt;=11),"High-risk","Other")</f>
        <v>Other</v>
      </c>
      <c r="U2172" t="str">
        <f>IF(ChurnData[[#This Row],[TenureMonths]]&lt;=11,"0-11",IF(ChurnData[[#This Row],[TenureMonths]]&lt;=23,"12-23",IF(ChurnData[[#This Row],[TenureMonths]]&lt;=35,"24-35",IF(ChurnData[[#This Row],[TenureMonths]]&lt;=47,"36-47",IF(ChurnData[[#This Row],[TenureMonths]]&lt;=59,"48-59","60-72")))))</f>
        <v>48-59</v>
      </c>
      <c r="V2172">
        <f>IF(ChurnData[[#This Row],[Churn]]="Yes",1,0)</f>
        <v>0</v>
      </c>
    </row>
    <row r="2173" spans="1:22" x14ac:dyDescent="0.35">
      <c r="A2173" t="s">
        <v>2223</v>
      </c>
      <c r="B2173" t="s">
        <v>36</v>
      </c>
      <c r="C2173">
        <v>0</v>
      </c>
      <c r="D2173" t="s">
        <v>21</v>
      </c>
      <c r="E2173" t="s">
        <v>21</v>
      </c>
      <c r="F2173" t="s">
        <v>37</v>
      </c>
      <c r="G2173" s="2">
        <v>62</v>
      </c>
      <c r="H2173" t="s">
        <v>20</v>
      </c>
      <c r="I2173" t="s">
        <v>23</v>
      </c>
      <c r="J2173" t="s">
        <v>20</v>
      </c>
      <c r="K2173" t="s">
        <v>20</v>
      </c>
      <c r="L2173" t="s">
        <v>24</v>
      </c>
      <c r="M2173" t="s">
        <v>20</v>
      </c>
      <c r="N2173" t="s">
        <v>25</v>
      </c>
      <c r="O2173" s="1">
        <v>91.44</v>
      </c>
      <c r="P2173" s="1">
        <v>5781.19</v>
      </c>
      <c r="Q2173">
        <v>2</v>
      </c>
      <c r="R2173" t="s">
        <v>21</v>
      </c>
      <c r="S2173" t="str">
        <f>IF(ChurnData[[#This Row],[MonthlyCharges]]&lt;=30,"1. Up to 30",IF(ChurnData[[#This Row],[MonthlyCharges]]&lt;=50,"2. 31-50",IF(ChurnData[[#This Row],[MonthlyCharges]]&lt;=70,"3. 51-70",IF(ChurnData[[#This Row],[MonthlyCharges]]&lt;=90,"4. 71-90","5. Over 90"))))</f>
        <v>5. Over 90</v>
      </c>
      <c r="T2173" t="str">
        <f>IF(AND(ChurnData[[#This Row],[Contract]]="Month-to-month",ChurnData[[#This Row],[InternetService]]="Fiber optic",ChurnData[[#This Row],[TenureMonths]]&lt;=11),"High-risk","Other")</f>
        <v>Other</v>
      </c>
      <c r="U2173" t="str">
        <f>IF(ChurnData[[#This Row],[TenureMonths]]&lt;=11,"0-11",IF(ChurnData[[#This Row],[TenureMonths]]&lt;=23,"12-23",IF(ChurnData[[#This Row],[TenureMonths]]&lt;=35,"24-35",IF(ChurnData[[#This Row],[TenureMonths]]&lt;=47,"36-47",IF(ChurnData[[#This Row],[TenureMonths]]&lt;=59,"48-59","60-72")))))</f>
        <v>60-72</v>
      </c>
      <c r="V2173">
        <f>IF(ChurnData[[#This Row],[Churn]]="Yes",1,0)</f>
        <v>0</v>
      </c>
    </row>
    <row r="2174" spans="1:22" x14ac:dyDescent="0.35">
      <c r="A2174" t="s">
        <v>2224</v>
      </c>
      <c r="B2174" t="s">
        <v>19</v>
      </c>
      <c r="C2174">
        <v>0</v>
      </c>
      <c r="D2174" t="s">
        <v>20</v>
      </c>
      <c r="E2174" t="s">
        <v>21</v>
      </c>
      <c r="F2174" t="s">
        <v>47</v>
      </c>
      <c r="G2174" s="2">
        <v>28</v>
      </c>
      <c r="H2174" t="s">
        <v>20</v>
      </c>
      <c r="I2174" t="s">
        <v>32</v>
      </c>
      <c r="J2174" t="s">
        <v>21</v>
      </c>
      <c r="K2174" t="s">
        <v>21</v>
      </c>
      <c r="L2174" t="s">
        <v>24</v>
      </c>
      <c r="M2174" t="s">
        <v>21</v>
      </c>
      <c r="N2174" t="s">
        <v>34</v>
      </c>
      <c r="O2174" s="1">
        <v>55.14</v>
      </c>
      <c r="P2174" s="1">
        <v>1568.88</v>
      </c>
      <c r="Q2174">
        <v>2</v>
      </c>
      <c r="R2174" t="s">
        <v>21</v>
      </c>
      <c r="S2174" t="str">
        <f>IF(ChurnData[[#This Row],[MonthlyCharges]]&lt;=30,"1. Up to 30",IF(ChurnData[[#This Row],[MonthlyCharges]]&lt;=50,"2. 31-50",IF(ChurnData[[#This Row],[MonthlyCharges]]&lt;=70,"3. 51-70",IF(ChurnData[[#This Row],[MonthlyCharges]]&lt;=90,"4. 71-90","5. Over 90"))))</f>
        <v>3. 51-70</v>
      </c>
      <c r="T2174" t="str">
        <f>IF(AND(ChurnData[[#This Row],[Contract]]="Month-to-month",ChurnData[[#This Row],[InternetService]]="Fiber optic",ChurnData[[#This Row],[TenureMonths]]&lt;=11),"High-risk","Other")</f>
        <v>Other</v>
      </c>
      <c r="U2174" t="str">
        <f>IF(ChurnData[[#This Row],[TenureMonths]]&lt;=11,"0-11",IF(ChurnData[[#This Row],[TenureMonths]]&lt;=23,"12-23",IF(ChurnData[[#This Row],[TenureMonths]]&lt;=35,"24-35",IF(ChurnData[[#This Row],[TenureMonths]]&lt;=47,"36-47",IF(ChurnData[[#This Row],[TenureMonths]]&lt;=59,"48-59","60-72")))))</f>
        <v>24-35</v>
      </c>
      <c r="V2174">
        <f>IF(ChurnData[[#This Row],[Churn]]="Yes",1,0)</f>
        <v>0</v>
      </c>
    </row>
    <row r="2175" spans="1:22" x14ac:dyDescent="0.35">
      <c r="A2175" t="s">
        <v>2225</v>
      </c>
      <c r="B2175" t="s">
        <v>19</v>
      </c>
      <c r="C2175">
        <v>1</v>
      </c>
      <c r="D2175" t="s">
        <v>21</v>
      </c>
      <c r="E2175" t="s">
        <v>21</v>
      </c>
      <c r="F2175" t="s">
        <v>58</v>
      </c>
      <c r="G2175" s="2">
        <v>65</v>
      </c>
      <c r="H2175" t="s">
        <v>20</v>
      </c>
      <c r="I2175" t="s">
        <v>23</v>
      </c>
      <c r="J2175" t="s">
        <v>21</v>
      </c>
      <c r="K2175" t="s">
        <v>20</v>
      </c>
      <c r="L2175" t="s">
        <v>24</v>
      </c>
      <c r="M2175" t="s">
        <v>20</v>
      </c>
      <c r="N2175" t="s">
        <v>25</v>
      </c>
      <c r="O2175" s="1">
        <v>90.38</v>
      </c>
      <c r="P2175" s="1">
        <v>6035.48</v>
      </c>
      <c r="Q2175">
        <v>3</v>
      </c>
      <c r="R2175" t="s">
        <v>21</v>
      </c>
      <c r="S2175" t="str">
        <f>IF(ChurnData[[#This Row],[MonthlyCharges]]&lt;=30,"1. Up to 30",IF(ChurnData[[#This Row],[MonthlyCharges]]&lt;=50,"2. 31-50",IF(ChurnData[[#This Row],[MonthlyCharges]]&lt;=70,"3. 51-70",IF(ChurnData[[#This Row],[MonthlyCharges]]&lt;=90,"4. 71-90","5. Over 90"))))</f>
        <v>5. Over 90</v>
      </c>
      <c r="T2175" t="str">
        <f>IF(AND(ChurnData[[#This Row],[Contract]]="Month-to-month",ChurnData[[#This Row],[InternetService]]="Fiber optic",ChurnData[[#This Row],[TenureMonths]]&lt;=11),"High-risk","Other")</f>
        <v>Other</v>
      </c>
      <c r="U2175" t="str">
        <f>IF(ChurnData[[#This Row],[TenureMonths]]&lt;=11,"0-11",IF(ChurnData[[#This Row],[TenureMonths]]&lt;=23,"12-23",IF(ChurnData[[#This Row],[TenureMonths]]&lt;=35,"24-35",IF(ChurnData[[#This Row],[TenureMonths]]&lt;=47,"36-47",IF(ChurnData[[#This Row],[TenureMonths]]&lt;=59,"48-59","60-72")))))</f>
        <v>60-72</v>
      </c>
      <c r="V2175">
        <f>IF(ChurnData[[#This Row],[Churn]]="Yes",1,0)</f>
        <v>0</v>
      </c>
    </row>
    <row r="2176" spans="1:22" x14ac:dyDescent="0.35">
      <c r="A2176" t="s">
        <v>2226</v>
      </c>
      <c r="B2176" t="s">
        <v>36</v>
      </c>
      <c r="C2176">
        <v>0</v>
      </c>
      <c r="D2176" t="s">
        <v>21</v>
      </c>
      <c r="E2176" t="s">
        <v>20</v>
      </c>
      <c r="F2176" t="s">
        <v>58</v>
      </c>
      <c r="G2176" s="2">
        <v>4</v>
      </c>
      <c r="H2176" t="s">
        <v>20</v>
      </c>
      <c r="I2176" t="s">
        <v>21</v>
      </c>
      <c r="J2176" t="s">
        <v>28</v>
      </c>
      <c r="K2176" t="s">
        <v>28</v>
      </c>
      <c r="L2176" t="s">
        <v>33</v>
      </c>
      <c r="M2176" t="s">
        <v>21</v>
      </c>
      <c r="N2176" t="s">
        <v>34</v>
      </c>
      <c r="O2176" s="1">
        <v>34.020000000000003</v>
      </c>
      <c r="P2176" s="1">
        <v>140.02000000000001</v>
      </c>
      <c r="Q2176">
        <v>2</v>
      </c>
      <c r="R2176" t="s">
        <v>21</v>
      </c>
      <c r="S2176" t="str">
        <f>IF(ChurnData[[#This Row],[MonthlyCharges]]&lt;=30,"1. Up to 30",IF(ChurnData[[#This Row],[MonthlyCharges]]&lt;=50,"2. 31-50",IF(ChurnData[[#This Row],[MonthlyCharges]]&lt;=70,"3. 51-70",IF(ChurnData[[#This Row],[MonthlyCharges]]&lt;=90,"4. 71-90","5. Over 90"))))</f>
        <v>2. 31-50</v>
      </c>
      <c r="T2176" t="str">
        <f>IF(AND(ChurnData[[#This Row],[Contract]]="Month-to-month",ChurnData[[#This Row],[InternetService]]="Fiber optic",ChurnData[[#This Row],[TenureMonths]]&lt;=11),"High-risk","Other")</f>
        <v>Other</v>
      </c>
      <c r="U2176" t="str">
        <f>IF(ChurnData[[#This Row],[TenureMonths]]&lt;=11,"0-11",IF(ChurnData[[#This Row],[TenureMonths]]&lt;=23,"12-23",IF(ChurnData[[#This Row],[TenureMonths]]&lt;=35,"24-35",IF(ChurnData[[#This Row],[TenureMonths]]&lt;=47,"36-47",IF(ChurnData[[#This Row],[TenureMonths]]&lt;=59,"48-59","60-72")))))</f>
        <v>0-11</v>
      </c>
      <c r="V2176">
        <f>IF(ChurnData[[#This Row],[Churn]]="Yes",1,0)</f>
        <v>0</v>
      </c>
    </row>
    <row r="2177" spans="1:22" x14ac:dyDescent="0.35">
      <c r="A2177" t="s">
        <v>2227</v>
      </c>
      <c r="B2177" t="s">
        <v>36</v>
      </c>
      <c r="C2177">
        <v>0</v>
      </c>
      <c r="D2177" t="s">
        <v>20</v>
      </c>
      <c r="E2177" t="s">
        <v>20</v>
      </c>
      <c r="F2177" t="s">
        <v>47</v>
      </c>
      <c r="G2177" s="2">
        <v>34</v>
      </c>
      <c r="H2177" t="s">
        <v>20</v>
      </c>
      <c r="I2177" t="s">
        <v>23</v>
      </c>
      <c r="J2177" t="s">
        <v>20</v>
      </c>
      <c r="K2177" t="s">
        <v>20</v>
      </c>
      <c r="L2177" t="s">
        <v>33</v>
      </c>
      <c r="M2177" t="s">
        <v>20</v>
      </c>
      <c r="N2177" t="s">
        <v>43</v>
      </c>
      <c r="O2177" s="1">
        <v>89.97</v>
      </c>
      <c r="P2177" s="1">
        <v>3115.7</v>
      </c>
      <c r="Q2177">
        <v>2</v>
      </c>
      <c r="R2177" t="s">
        <v>21</v>
      </c>
      <c r="S2177" t="str">
        <f>IF(ChurnData[[#This Row],[MonthlyCharges]]&lt;=30,"1. Up to 30",IF(ChurnData[[#This Row],[MonthlyCharges]]&lt;=50,"2. 31-50",IF(ChurnData[[#This Row],[MonthlyCharges]]&lt;=70,"3. 51-70",IF(ChurnData[[#This Row],[MonthlyCharges]]&lt;=90,"4. 71-90","5. Over 90"))))</f>
        <v>4. 71-90</v>
      </c>
      <c r="T2177" t="str">
        <f>IF(AND(ChurnData[[#This Row],[Contract]]="Month-to-month",ChurnData[[#This Row],[InternetService]]="Fiber optic",ChurnData[[#This Row],[TenureMonths]]&lt;=11),"High-risk","Other")</f>
        <v>Other</v>
      </c>
      <c r="U2177" t="str">
        <f>IF(ChurnData[[#This Row],[TenureMonths]]&lt;=11,"0-11",IF(ChurnData[[#This Row],[TenureMonths]]&lt;=23,"12-23",IF(ChurnData[[#This Row],[TenureMonths]]&lt;=35,"24-35",IF(ChurnData[[#This Row],[TenureMonths]]&lt;=47,"36-47",IF(ChurnData[[#This Row],[TenureMonths]]&lt;=59,"48-59","60-72")))))</f>
        <v>24-35</v>
      </c>
      <c r="V2177">
        <f>IF(ChurnData[[#This Row],[Churn]]="Yes",1,0)</f>
        <v>0</v>
      </c>
    </row>
    <row r="2178" spans="1:22" x14ac:dyDescent="0.35">
      <c r="A2178" t="s">
        <v>2228</v>
      </c>
      <c r="B2178" t="s">
        <v>19</v>
      </c>
      <c r="C2178">
        <v>0</v>
      </c>
      <c r="D2178" t="s">
        <v>20</v>
      </c>
      <c r="E2178" t="s">
        <v>21</v>
      </c>
      <c r="F2178" t="s">
        <v>58</v>
      </c>
      <c r="G2178" s="2">
        <v>24</v>
      </c>
      <c r="H2178" t="s">
        <v>20</v>
      </c>
      <c r="I2178" t="s">
        <v>23</v>
      </c>
      <c r="J2178" t="s">
        <v>20</v>
      </c>
      <c r="K2178" t="s">
        <v>20</v>
      </c>
      <c r="L2178" t="s">
        <v>33</v>
      </c>
      <c r="M2178" t="s">
        <v>20</v>
      </c>
      <c r="N2178" t="s">
        <v>25</v>
      </c>
      <c r="O2178" s="1">
        <v>96.32</v>
      </c>
      <c r="P2178" s="1">
        <v>2244.13</v>
      </c>
      <c r="Q2178">
        <v>0</v>
      </c>
      <c r="R2178" t="s">
        <v>20</v>
      </c>
      <c r="S2178" t="str">
        <f>IF(ChurnData[[#This Row],[MonthlyCharges]]&lt;=30,"1. Up to 30",IF(ChurnData[[#This Row],[MonthlyCharges]]&lt;=50,"2. 31-50",IF(ChurnData[[#This Row],[MonthlyCharges]]&lt;=70,"3. 51-70",IF(ChurnData[[#This Row],[MonthlyCharges]]&lt;=90,"4. 71-90","5. Over 90"))))</f>
        <v>5. Over 90</v>
      </c>
      <c r="T2178" t="str">
        <f>IF(AND(ChurnData[[#This Row],[Contract]]="Month-to-month",ChurnData[[#This Row],[InternetService]]="Fiber optic",ChurnData[[#This Row],[TenureMonths]]&lt;=11),"High-risk","Other")</f>
        <v>Other</v>
      </c>
      <c r="U2178" t="str">
        <f>IF(ChurnData[[#This Row],[TenureMonths]]&lt;=11,"0-11",IF(ChurnData[[#This Row],[TenureMonths]]&lt;=23,"12-23",IF(ChurnData[[#This Row],[TenureMonths]]&lt;=35,"24-35",IF(ChurnData[[#This Row],[TenureMonths]]&lt;=47,"36-47",IF(ChurnData[[#This Row],[TenureMonths]]&lt;=59,"48-59","60-72")))))</f>
        <v>24-35</v>
      </c>
      <c r="V2178">
        <f>IF(ChurnData[[#This Row],[Churn]]="Yes",1,0)</f>
        <v>1</v>
      </c>
    </row>
    <row r="2179" spans="1:22" x14ac:dyDescent="0.35">
      <c r="A2179" t="s">
        <v>2229</v>
      </c>
      <c r="B2179" t="s">
        <v>36</v>
      </c>
      <c r="C2179">
        <v>0</v>
      </c>
      <c r="D2179" t="s">
        <v>20</v>
      </c>
      <c r="E2179" t="s">
        <v>21</v>
      </c>
      <c r="F2179" t="s">
        <v>49</v>
      </c>
      <c r="G2179" s="2">
        <v>19</v>
      </c>
      <c r="H2179" t="s">
        <v>20</v>
      </c>
      <c r="I2179" t="s">
        <v>23</v>
      </c>
      <c r="J2179" t="s">
        <v>21</v>
      </c>
      <c r="K2179" t="s">
        <v>21</v>
      </c>
      <c r="L2179" t="s">
        <v>33</v>
      </c>
      <c r="M2179" t="s">
        <v>20</v>
      </c>
      <c r="N2179" t="s">
        <v>34</v>
      </c>
      <c r="O2179" s="1">
        <v>87.14</v>
      </c>
      <c r="P2179" s="1">
        <v>1637.18</v>
      </c>
      <c r="Q2179">
        <v>2</v>
      </c>
      <c r="R2179" t="s">
        <v>21</v>
      </c>
      <c r="S2179" t="str">
        <f>IF(ChurnData[[#This Row],[MonthlyCharges]]&lt;=30,"1. Up to 30",IF(ChurnData[[#This Row],[MonthlyCharges]]&lt;=50,"2. 31-50",IF(ChurnData[[#This Row],[MonthlyCharges]]&lt;=70,"3. 51-70",IF(ChurnData[[#This Row],[MonthlyCharges]]&lt;=90,"4. 71-90","5. Over 90"))))</f>
        <v>4. 71-90</v>
      </c>
      <c r="T2179" t="str">
        <f>IF(AND(ChurnData[[#This Row],[Contract]]="Month-to-month",ChurnData[[#This Row],[InternetService]]="Fiber optic",ChurnData[[#This Row],[TenureMonths]]&lt;=11),"High-risk","Other")</f>
        <v>Other</v>
      </c>
      <c r="U2179" t="str">
        <f>IF(ChurnData[[#This Row],[TenureMonths]]&lt;=11,"0-11",IF(ChurnData[[#This Row],[TenureMonths]]&lt;=23,"12-23",IF(ChurnData[[#This Row],[TenureMonths]]&lt;=35,"24-35",IF(ChurnData[[#This Row],[TenureMonths]]&lt;=47,"36-47",IF(ChurnData[[#This Row],[TenureMonths]]&lt;=59,"48-59","60-72")))))</f>
        <v>12-23</v>
      </c>
      <c r="V2179">
        <f>IF(ChurnData[[#This Row],[Churn]]="Yes",1,0)</f>
        <v>0</v>
      </c>
    </row>
    <row r="2180" spans="1:22" x14ac:dyDescent="0.35">
      <c r="A2180" t="s">
        <v>2230</v>
      </c>
      <c r="B2180" t="s">
        <v>19</v>
      </c>
      <c r="C2180">
        <v>1</v>
      </c>
      <c r="D2180" t="s">
        <v>21</v>
      </c>
      <c r="E2180" t="s">
        <v>21</v>
      </c>
      <c r="F2180" t="s">
        <v>22</v>
      </c>
      <c r="G2180" s="2">
        <v>51</v>
      </c>
      <c r="H2180" t="s">
        <v>20</v>
      </c>
      <c r="I2180" t="s">
        <v>23</v>
      </c>
      <c r="J2180" t="s">
        <v>21</v>
      </c>
      <c r="K2180" t="s">
        <v>21</v>
      </c>
      <c r="L2180" t="s">
        <v>24</v>
      </c>
      <c r="M2180" t="s">
        <v>20</v>
      </c>
      <c r="N2180" t="s">
        <v>43</v>
      </c>
      <c r="O2180" s="1">
        <v>89.62</v>
      </c>
      <c r="P2180" s="1">
        <v>4580.67</v>
      </c>
      <c r="Q2180">
        <v>5</v>
      </c>
      <c r="R2180" t="s">
        <v>21</v>
      </c>
      <c r="S2180" t="str">
        <f>IF(ChurnData[[#This Row],[MonthlyCharges]]&lt;=30,"1. Up to 30",IF(ChurnData[[#This Row],[MonthlyCharges]]&lt;=50,"2. 31-50",IF(ChurnData[[#This Row],[MonthlyCharges]]&lt;=70,"3. 51-70",IF(ChurnData[[#This Row],[MonthlyCharges]]&lt;=90,"4. 71-90","5. Over 90"))))</f>
        <v>4. 71-90</v>
      </c>
      <c r="T2180" t="str">
        <f>IF(AND(ChurnData[[#This Row],[Contract]]="Month-to-month",ChurnData[[#This Row],[InternetService]]="Fiber optic",ChurnData[[#This Row],[TenureMonths]]&lt;=11),"High-risk","Other")</f>
        <v>Other</v>
      </c>
      <c r="U2180" t="str">
        <f>IF(ChurnData[[#This Row],[TenureMonths]]&lt;=11,"0-11",IF(ChurnData[[#This Row],[TenureMonths]]&lt;=23,"12-23",IF(ChurnData[[#This Row],[TenureMonths]]&lt;=35,"24-35",IF(ChurnData[[#This Row],[TenureMonths]]&lt;=47,"36-47",IF(ChurnData[[#This Row],[TenureMonths]]&lt;=59,"48-59","60-72")))))</f>
        <v>48-59</v>
      </c>
      <c r="V2180">
        <f>IF(ChurnData[[#This Row],[Churn]]="Yes",1,0)</f>
        <v>0</v>
      </c>
    </row>
    <row r="2181" spans="1:22" x14ac:dyDescent="0.35">
      <c r="A2181" t="s">
        <v>2231</v>
      </c>
      <c r="B2181" t="s">
        <v>36</v>
      </c>
      <c r="C2181">
        <v>0</v>
      </c>
      <c r="D2181" t="s">
        <v>21</v>
      </c>
      <c r="E2181" t="s">
        <v>21</v>
      </c>
      <c r="F2181" t="s">
        <v>39</v>
      </c>
      <c r="G2181" s="2">
        <v>10</v>
      </c>
      <c r="H2181" t="s">
        <v>21</v>
      </c>
      <c r="I2181" t="s">
        <v>23</v>
      </c>
      <c r="J2181" t="s">
        <v>20</v>
      </c>
      <c r="K2181" t="s">
        <v>21</v>
      </c>
      <c r="L2181" t="s">
        <v>33</v>
      </c>
      <c r="M2181" t="s">
        <v>21</v>
      </c>
      <c r="N2181" t="s">
        <v>34</v>
      </c>
      <c r="O2181" s="1">
        <v>74.010000000000005</v>
      </c>
      <c r="P2181" s="1">
        <v>734.4</v>
      </c>
      <c r="Q2181">
        <v>0</v>
      </c>
      <c r="R2181" t="s">
        <v>21</v>
      </c>
      <c r="S2181" t="str">
        <f>IF(ChurnData[[#This Row],[MonthlyCharges]]&lt;=30,"1. Up to 30",IF(ChurnData[[#This Row],[MonthlyCharges]]&lt;=50,"2. 31-50",IF(ChurnData[[#This Row],[MonthlyCharges]]&lt;=70,"3. 51-70",IF(ChurnData[[#This Row],[MonthlyCharges]]&lt;=90,"4. 71-90","5. Over 90"))))</f>
        <v>4. 71-90</v>
      </c>
      <c r="T2181" t="str">
        <f>IF(AND(ChurnData[[#This Row],[Contract]]="Month-to-month",ChurnData[[#This Row],[InternetService]]="Fiber optic",ChurnData[[#This Row],[TenureMonths]]&lt;=11),"High-risk","Other")</f>
        <v>High-risk</v>
      </c>
      <c r="U2181" t="str">
        <f>IF(ChurnData[[#This Row],[TenureMonths]]&lt;=11,"0-11",IF(ChurnData[[#This Row],[TenureMonths]]&lt;=23,"12-23",IF(ChurnData[[#This Row],[TenureMonths]]&lt;=35,"24-35",IF(ChurnData[[#This Row],[TenureMonths]]&lt;=47,"36-47",IF(ChurnData[[#This Row],[TenureMonths]]&lt;=59,"48-59","60-72")))))</f>
        <v>0-11</v>
      </c>
      <c r="V2181">
        <f>IF(ChurnData[[#This Row],[Churn]]="Yes",1,0)</f>
        <v>0</v>
      </c>
    </row>
    <row r="2182" spans="1:22" x14ac:dyDescent="0.35">
      <c r="A2182" t="s">
        <v>2232</v>
      </c>
      <c r="B2182" t="s">
        <v>19</v>
      </c>
      <c r="C2182">
        <v>0</v>
      </c>
      <c r="D2182" t="s">
        <v>20</v>
      </c>
      <c r="E2182" t="s">
        <v>21</v>
      </c>
      <c r="F2182" t="s">
        <v>27</v>
      </c>
      <c r="G2182" s="2">
        <v>2</v>
      </c>
      <c r="H2182" t="s">
        <v>20</v>
      </c>
      <c r="I2182" t="s">
        <v>23</v>
      </c>
      <c r="J2182" t="s">
        <v>21</v>
      </c>
      <c r="K2182" t="s">
        <v>21</v>
      </c>
      <c r="L2182" t="s">
        <v>33</v>
      </c>
      <c r="M2182" t="s">
        <v>20</v>
      </c>
      <c r="N2182" t="s">
        <v>25</v>
      </c>
      <c r="O2182" s="1">
        <v>80.97</v>
      </c>
      <c r="P2182" s="1">
        <v>157.66999999999999</v>
      </c>
      <c r="Q2182">
        <v>3</v>
      </c>
      <c r="R2182" t="s">
        <v>21</v>
      </c>
      <c r="S2182" t="str">
        <f>IF(ChurnData[[#This Row],[MonthlyCharges]]&lt;=30,"1. Up to 30",IF(ChurnData[[#This Row],[MonthlyCharges]]&lt;=50,"2. 31-50",IF(ChurnData[[#This Row],[MonthlyCharges]]&lt;=70,"3. 51-70",IF(ChurnData[[#This Row],[MonthlyCharges]]&lt;=90,"4. 71-90","5. Over 90"))))</f>
        <v>4. 71-90</v>
      </c>
      <c r="T2182" t="str">
        <f>IF(AND(ChurnData[[#This Row],[Contract]]="Month-to-month",ChurnData[[#This Row],[InternetService]]="Fiber optic",ChurnData[[#This Row],[TenureMonths]]&lt;=11),"High-risk","Other")</f>
        <v>High-risk</v>
      </c>
      <c r="U2182" t="str">
        <f>IF(ChurnData[[#This Row],[TenureMonths]]&lt;=11,"0-11",IF(ChurnData[[#This Row],[TenureMonths]]&lt;=23,"12-23",IF(ChurnData[[#This Row],[TenureMonths]]&lt;=35,"24-35",IF(ChurnData[[#This Row],[TenureMonths]]&lt;=47,"36-47",IF(ChurnData[[#This Row],[TenureMonths]]&lt;=59,"48-59","60-72")))))</f>
        <v>0-11</v>
      </c>
      <c r="V2182">
        <f>IF(ChurnData[[#This Row],[Churn]]="Yes",1,0)</f>
        <v>0</v>
      </c>
    </row>
    <row r="2183" spans="1:22" x14ac:dyDescent="0.35">
      <c r="A2183" t="s">
        <v>2233</v>
      </c>
      <c r="B2183" t="s">
        <v>19</v>
      </c>
      <c r="C2183">
        <v>1</v>
      </c>
      <c r="D2183" t="s">
        <v>21</v>
      </c>
      <c r="E2183" t="s">
        <v>21</v>
      </c>
      <c r="F2183" t="s">
        <v>58</v>
      </c>
      <c r="G2183" s="2">
        <v>62</v>
      </c>
      <c r="H2183" t="s">
        <v>20</v>
      </c>
      <c r="I2183" t="s">
        <v>23</v>
      </c>
      <c r="J2183" t="s">
        <v>21</v>
      </c>
      <c r="K2183" t="s">
        <v>21</v>
      </c>
      <c r="L2183" t="s">
        <v>24</v>
      </c>
      <c r="M2183" t="s">
        <v>20</v>
      </c>
      <c r="N2183" t="s">
        <v>34</v>
      </c>
      <c r="O2183" s="1">
        <v>74.709999999999994</v>
      </c>
      <c r="P2183" s="1">
        <v>4608.83</v>
      </c>
      <c r="Q2183">
        <v>1</v>
      </c>
      <c r="R2183" t="s">
        <v>21</v>
      </c>
      <c r="S2183" t="str">
        <f>IF(ChurnData[[#This Row],[MonthlyCharges]]&lt;=30,"1. Up to 30",IF(ChurnData[[#This Row],[MonthlyCharges]]&lt;=50,"2. 31-50",IF(ChurnData[[#This Row],[MonthlyCharges]]&lt;=70,"3. 51-70",IF(ChurnData[[#This Row],[MonthlyCharges]]&lt;=90,"4. 71-90","5. Over 90"))))</f>
        <v>4. 71-90</v>
      </c>
      <c r="T2183" t="str">
        <f>IF(AND(ChurnData[[#This Row],[Contract]]="Month-to-month",ChurnData[[#This Row],[InternetService]]="Fiber optic",ChurnData[[#This Row],[TenureMonths]]&lt;=11),"High-risk","Other")</f>
        <v>Other</v>
      </c>
      <c r="U2183" t="str">
        <f>IF(ChurnData[[#This Row],[TenureMonths]]&lt;=11,"0-11",IF(ChurnData[[#This Row],[TenureMonths]]&lt;=23,"12-23",IF(ChurnData[[#This Row],[TenureMonths]]&lt;=35,"24-35",IF(ChurnData[[#This Row],[TenureMonths]]&lt;=47,"36-47",IF(ChurnData[[#This Row],[TenureMonths]]&lt;=59,"48-59","60-72")))))</f>
        <v>60-72</v>
      </c>
      <c r="V2183">
        <f>IF(ChurnData[[#This Row],[Churn]]="Yes",1,0)</f>
        <v>0</v>
      </c>
    </row>
    <row r="2184" spans="1:22" x14ac:dyDescent="0.35">
      <c r="A2184" t="s">
        <v>2234</v>
      </c>
      <c r="B2184" t="s">
        <v>19</v>
      </c>
      <c r="C2184">
        <v>0</v>
      </c>
      <c r="D2184" t="s">
        <v>20</v>
      </c>
      <c r="E2184" t="s">
        <v>21</v>
      </c>
      <c r="F2184" t="s">
        <v>75</v>
      </c>
      <c r="G2184" s="2">
        <v>28</v>
      </c>
      <c r="H2184" t="s">
        <v>20</v>
      </c>
      <c r="I2184" t="s">
        <v>21</v>
      </c>
      <c r="J2184" t="s">
        <v>28</v>
      </c>
      <c r="K2184" t="s">
        <v>28</v>
      </c>
      <c r="L2184" t="s">
        <v>29</v>
      </c>
      <c r="M2184" t="s">
        <v>21</v>
      </c>
      <c r="N2184" t="s">
        <v>25</v>
      </c>
      <c r="O2184" s="1">
        <v>32.53</v>
      </c>
      <c r="P2184" s="1">
        <v>938</v>
      </c>
      <c r="Q2184">
        <v>0</v>
      </c>
      <c r="R2184" t="s">
        <v>21</v>
      </c>
      <c r="S2184" t="str">
        <f>IF(ChurnData[[#This Row],[MonthlyCharges]]&lt;=30,"1. Up to 30",IF(ChurnData[[#This Row],[MonthlyCharges]]&lt;=50,"2. 31-50",IF(ChurnData[[#This Row],[MonthlyCharges]]&lt;=70,"3. 51-70",IF(ChurnData[[#This Row],[MonthlyCharges]]&lt;=90,"4. 71-90","5. Over 90"))))</f>
        <v>2. 31-50</v>
      </c>
      <c r="T2184" t="str">
        <f>IF(AND(ChurnData[[#This Row],[Contract]]="Month-to-month",ChurnData[[#This Row],[InternetService]]="Fiber optic",ChurnData[[#This Row],[TenureMonths]]&lt;=11),"High-risk","Other")</f>
        <v>Other</v>
      </c>
      <c r="U2184" t="str">
        <f>IF(ChurnData[[#This Row],[TenureMonths]]&lt;=11,"0-11",IF(ChurnData[[#This Row],[TenureMonths]]&lt;=23,"12-23",IF(ChurnData[[#This Row],[TenureMonths]]&lt;=35,"24-35",IF(ChurnData[[#This Row],[TenureMonths]]&lt;=47,"36-47",IF(ChurnData[[#This Row],[TenureMonths]]&lt;=59,"48-59","60-72")))))</f>
        <v>24-35</v>
      </c>
      <c r="V2184">
        <f>IF(ChurnData[[#This Row],[Churn]]="Yes",1,0)</f>
        <v>0</v>
      </c>
    </row>
    <row r="2185" spans="1:22" x14ac:dyDescent="0.35">
      <c r="A2185" t="s">
        <v>2235</v>
      </c>
      <c r="B2185" t="s">
        <v>36</v>
      </c>
      <c r="C2185">
        <v>0</v>
      </c>
      <c r="D2185" t="s">
        <v>20</v>
      </c>
      <c r="E2185" t="s">
        <v>21</v>
      </c>
      <c r="F2185" t="s">
        <v>75</v>
      </c>
      <c r="G2185" s="2">
        <v>12</v>
      </c>
      <c r="H2185" t="s">
        <v>20</v>
      </c>
      <c r="I2185" t="s">
        <v>21</v>
      </c>
      <c r="J2185" t="s">
        <v>28</v>
      </c>
      <c r="K2185" t="s">
        <v>28</v>
      </c>
      <c r="L2185" t="s">
        <v>33</v>
      </c>
      <c r="M2185" t="s">
        <v>20</v>
      </c>
      <c r="N2185" t="s">
        <v>30</v>
      </c>
      <c r="O2185" s="1">
        <v>30.98</v>
      </c>
      <c r="P2185" s="1">
        <v>0</v>
      </c>
      <c r="Q2185">
        <v>0</v>
      </c>
      <c r="R2185" t="s">
        <v>20</v>
      </c>
      <c r="S2185" t="str">
        <f>IF(ChurnData[[#This Row],[MonthlyCharges]]&lt;=30,"1. Up to 30",IF(ChurnData[[#This Row],[MonthlyCharges]]&lt;=50,"2. 31-50",IF(ChurnData[[#This Row],[MonthlyCharges]]&lt;=70,"3. 51-70",IF(ChurnData[[#This Row],[MonthlyCharges]]&lt;=90,"4. 71-90","5. Over 90"))))</f>
        <v>2. 31-50</v>
      </c>
      <c r="T2185" t="str">
        <f>IF(AND(ChurnData[[#This Row],[Contract]]="Month-to-month",ChurnData[[#This Row],[InternetService]]="Fiber optic",ChurnData[[#This Row],[TenureMonths]]&lt;=11),"High-risk","Other")</f>
        <v>Other</v>
      </c>
      <c r="U2185" t="str">
        <f>IF(ChurnData[[#This Row],[TenureMonths]]&lt;=11,"0-11",IF(ChurnData[[#This Row],[TenureMonths]]&lt;=23,"12-23",IF(ChurnData[[#This Row],[TenureMonths]]&lt;=35,"24-35",IF(ChurnData[[#This Row],[TenureMonths]]&lt;=47,"36-47",IF(ChurnData[[#This Row],[TenureMonths]]&lt;=59,"48-59","60-72")))))</f>
        <v>12-23</v>
      </c>
      <c r="V2185">
        <f>IF(ChurnData[[#This Row],[Churn]]="Yes",1,0)</f>
        <v>1</v>
      </c>
    </row>
    <row r="2186" spans="1:22" x14ac:dyDescent="0.35">
      <c r="A2186" t="s">
        <v>2236</v>
      </c>
      <c r="B2186" t="s">
        <v>36</v>
      </c>
      <c r="C2186">
        <v>0</v>
      </c>
      <c r="D2186" t="s">
        <v>20</v>
      </c>
      <c r="E2186" t="s">
        <v>21</v>
      </c>
      <c r="F2186" t="s">
        <v>27</v>
      </c>
      <c r="G2186" s="2">
        <v>72</v>
      </c>
      <c r="H2186" t="s">
        <v>20</v>
      </c>
      <c r="I2186" t="s">
        <v>23</v>
      </c>
      <c r="J2186" t="s">
        <v>21</v>
      </c>
      <c r="K2186" t="s">
        <v>21</v>
      </c>
      <c r="L2186" t="s">
        <v>24</v>
      </c>
      <c r="M2186" t="s">
        <v>21</v>
      </c>
      <c r="N2186" t="s">
        <v>43</v>
      </c>
      <c r="O2186" s="1">
        <v>77.569999999999993</v>
      </c>
      <c r="P2186" s="1">
        <v>5729.62</v>
      </c>
      <c r="Q2186">
        <v>2</v>
      </c>
      <c r="R2186" t="s">
        <v>21</v>
      </c>
      <c r="S2186" t="str">
        <f>IF(ChurnData[[#This Row],[MonthlyCharges]]&lt;=30,"1. Up to 30",IF(ChurnData[[#This Row],[MonthlyCharges]]&lt;=50,"2. 31-50",IF(ChurnData[[#This Row],[MonthlyCharges]]&lt;=70,"3. 51-70",IF(ChurnData[[#This Row],[MonthlyCharges]]&lt;=90,"4. 71-90","5. Over 90"))))</f>
        <v>4. 71-90</v>
      </c>
      <c r="T2186" t="str">
        <f>IF(AND(ChurnData[[#This Row],[Contract]]="Month-to-month",ChurnData[[#This Row],[InternetService]]="Fiber optic",ChurnData[[#This Row],[TenureMonths]]&lt;=11),"High-risk","Other")</f>
        <v>Other</v>
      </c>
      <c r="U2186" t="str">
        <f>IF(ChurnData[[#This Row],[TenureMonths]]&lt;=11,"0-11",IF(ChurnData[[#This Row],[TenureMonths]]&lt;=23,"12-23",IF(ChurnData[[#This Row],[TenureMonths]]&lt;=35,"24-35",IF(ChurnData[[#This Row],[TenureMonths]]&lt;=47,"36-47",IF(ChurnData[[#This Row],[TenureMonths]]&lt;=59,"48-59","60-72")))))</f>
        <v>60-72</v>
      </c>
      <c r="V2186">
        <f>IF(ChurnData[[#This Row],[Churn]]="Yes",1,0)</f>
        <v>0</v>
      </c>
    </row>
    <row r="2187" spans="1:22" x14ac:dyDescent="0.35">
      <c r="A2187" t="s">
        <v>2237</v>
      </c>
      <c r="B2187" t="s">
        <v>36</v>
      </c>
      <c r="C2187">
        <v>0</v>
      </c>
      <c r="D2187" t="s">
        <v>20</v>
      </c>
      <c r="E2187" t="s">
        <v>21</v>
      </c>
      <c r="F2187" t="s">
        <v>58</v>
      </c>
      <c r="G2187" s="2">
        <v>32</v>
      </c>
      <c r="H2187" t="s">
        <v>20</v>
      </c>
      <c r="I2187" t="s">
        <v>32</v>
      </c>
      <c r="J2187" t="s">
        <v>20</v>
      </c>
      <c r="K2187" t="s">
        <v>21</v>
      </c>
      <c r="L2187" t="s">
        <v>24</v>
      </c>
      <c r="M2187" t="s">
        <v>20</v>
      </c>
      <c r="N2187" t="s">
        <v>34</v>
      </c>
      <c r="O2187" s="1">
        <v>46.38</v>
      </c>
      <c r="P2187" s="1">
        <v>1498.36</v>
      </c>
      <c r="Q2187">
        <v>4</v>
      </c>
      <c r="R2187" t="s">
        <v>21</v>
      </c>
      <c r="S2187" t="str">
        <f>IF(ChurnData[[#This Row],[MonthlyCharges]]&lt;=30,"1. Up to 30",IF(ChurnData[[#This Row],[MonthlyCharges]]&lt;=50,"2. 31-50",IF(ChurnData[[#This Row],[MonthlyCharges]]&lt;=70,"3. 51-70",IF(ChurnData[[#This Row],[MonthlyCharges]]&lt;=90,"4. 71-90","5. Over 90"))))</f>
        <v>2. 31-50</v>
      </c>
      <c r="T2187" t="str">
        <f>IF(AND(ChurnData[[#This Row],[Contract]]="Month-to-month",ChurnData[[#This Row],[InternetService]]="Fiber optic",ChurnData[[#This Row],[TenureMonths]]&lt;=11),"High-risk","Other")</f>
        <v>Other</v>
      </c>
      <c r="U2187" t="str">
        <f>IF(ChurnData[[#This Row],[TenureMonths]]&lt;=11,"0-11",IF(ChurnData[[#This Row],[TenureMonths]]&lt;=23,"12-23",IF(ChurnData[[#This Row],[TenureMonths]]&lt;=35,"24-35",IF(ChurnData[[#This Row],[TenureMonths]]&lt;=47,"36-47",IF(ChurnData[[#This Row],[TenureMonths]]&lt;=59,"48-59","60-72")))))</f>
        <v>24-35</v>
      </c>
      <c r="V2187">
        <f>IF(ChurnData[[#This Row],[Churn]]="Yes",1,0)</f>
        <v>0</v>
      </c>
    </row>
    <row r="2188" spans="1:22" x14ac:dyDescent="0.35">
      <c r="A2188" t="s">
        <v>2238</v>
      </c>
      <c r="B2188" t="s">
        <v>36</v>
      </c>
      <c r="C2188">
        <v>0</v>
      </c>
      <c r="D2188" t="s">
        <v>20</v>
      </c>
      <c r="E2188" t="s">
        <v>21</v>
      </c>
      <c r="F2188" t="s">
        <v>75</v>
      </c>
      <c r="G2188" s="2">
        <v>42</v>
      </c>
      <c r="H2188" t="s">
        <v>20</v>
      </c>
      <c r="I2188" t="s">
        <v>23</v>
      </c>
      <c r="J2188" t="s">
        <v>21</v>
      </c>
      <c r="K2188" t="s">
        <v>20</v>
      </c>
      <c r="L2188" t="s">
        <v>24</v>
      </c>
      <c r="M2188" t="s">
        <v>21</v>
      </c>
      <c r="N2188" t="s">
        <v>34</v>
      </c>
      <c r="O2188" s="1">
        <v>94.23</v>
      </c>
      <c r="P2188" s="1">
        <v>3987.37</v>
      </c>
      <c r="Q2188">
        <v>0</v>
      </c>
      <c r="R2188" t="s">
        <v>21</v>
      </c>
      <c r="S2188" t="str">
        <f>IF(ChurnData[[#This Row],[MonthlyCharges]]&lt;=30,"1. Up to 30",IF(ChurnData[[#This Row],[MonthlyCharges]]&lt;=50,"2. 31-50",IF(ChurnData[[#This Row],[MonthlyCharges]]&lt;=70,"3. 51-70",IF(ChurnData[[#This Row],[MonthlyCharges]]&lt;=90,"4. 71-90","5. Over 90"))))</f>
        <v>5. Over 90</v>
      </c>
      <c r="T2188" t="str">
        <f>IF(AND(ChurnData[[#This Row],[Contract]]="Month-to-month",ChurnData[[#This Row],[InternetService]]="Fiber optic",ChurnData[[#This Row],[TenureMonths]]&lt;=11),"High-risk","Other")</f>
        <v>Other</v>
      </c>
      <c r="U2188" t="str">
        <f>IF(ChurnData[[#This Row],[TenureMonths]]&lt;=11,"0-11",IF(ChurnData[[#This Row],[TenureMonths]]&lt;=23,"12-23",IF(ChurnData[[#This Row],[TenureMonths]]&lt;=35,"24-35",IF(ChurnData[[#This Row],[TenureMonths]]&lt;=47,"36-47",IF(ChurnData[[#This Row],[TenureMonths]]&lt;=59,"48-59","60-72")))))</f>
        <v>36-47</v>
      </c>
      <c r="V2188">
        <f>IF(ChurnData[[#This Row],[Churn]]="Yes",1,0)</f>
        <v>0</v>
      </c>
    </row>
    <row r="2189" spans="1:22" x14ac:dyDescent="0.35">
      <c r="A2189" t="s">
        <v>2239</v>
      </c>
      <c r="B2189" t="s">
        <v>19</v>
      </c>
      <c r="C2189">
        <v>0</v>
      </c>
      <c r="D2189" t="s">
        <v>21</v>
      </c>
      <c r="E2189" t="s">
        <v>21</v>
      </c>
      <c r="F2189" t="s">
        <v>58</v>
      </c>
      <c r="G2189" s="2">
        <v>8</v>
      </c>
      <c r="H2189" t="s">
        <v>20</v>
      </c>
      <c r="I2189" t="s">
        <v>32</v>
      </c>
      <c r="J2189" t="s">
        <v>21</v>
      </c>
      <c r="K2189" t="s">
        <v>20</v>
      </c>
      <c r="L2189" t="s">
        <v>33</v>
      </c>
      <c r="M2189" t="s">
        <v>21</v>
      </c>
      <c r="N2189" t="s">
        <v>34</v>
      </c>
      <c r="O2189" s="1">
        <v>58.02</v>
      </c>
      <c r="P2189" s="1">
        <v>451.38</v>
      </c>
      <c r="Q2189">
        <v>2</v>
      </c>
      <c r="R2189" t="s">
        <v>21</v>
      </c>
      <c r="S2189" t="str">
        <f>IF(ChurnData[[#This Row],[MonthlyCharges]]&lt;=30,"1. Up to 30",IF(ChurnData[[#This Row],[MonthlyCharges]]&lt;=50,"2. 31-50",IF(ChurnData[[#This Row],[MonthlyCharges]]&lt;=70,"3. 51-70",IF(ChurnData[[#This Row],[MonthlyCharges]]&lt;=90,"4. 71-90","5. Over 90"))))</f>
        <v>3. 51-70</v>
      </c>
      <c r="T2189" t="str">
        <f>IF(AND(ChurnData[[#This Row],[Contract]]="Month-to-month",ChurnData[[#This Row],[InternetService]]="Fiber optic",ChurnData[[#This Row],[TenureMonths]]&lt;=11),"High-risk","Other")</f>
        <v>Other</v>
      </c>
      <c r="U2189" t="str">
        <f>IF(ChurnData[[#This Row],[TenureMonths]]&lt;=11,"0-11",IF(ChurnData[[#This Row],[TenureMonths]]&lt;=23,"12-23",IF(ChurnData[[#This Row],[TenureMonths]]&lt;=35,"24-35",IF(ChurnData[[#This Row],[TenureMonths]]&lt;=47,"36-47",IF(ChurnData[[#This Row],[TenureMonths]]&lt;=59,"48-59","60-72")))))</f>
        <v>0-11</v>
      </c>
      <c r="V2189">
        <f>IF(ChurnData[[#This Row],[Churn]]="Yes",1,0)</f>
        <v>0</v>
      </c>
    </row>
    <row r="2190" spans="1:22" x14ac:dyDescent="0.35">
      <c r="A2190" t="s">
        <v>2240</v>
      </c>
      <c r="B2190" t="s">
        <v>36</v>
      </c>
      <c r="C2190">
        <v>0</v>
      </c>
      <c r="D2190" t="s">
        <v>21</v>
      </c>
      <c r="E2190" t="s">
        <v>21</v>
      </c>
      <c r="F2190" t="s">
        <v>37</v>
      </c>
      <c r="G2190" s="2">
        <v>63</v>
      </c>
      <c r="H2190" t="s">
        <v>20</v>
      </c>
      <c r="I2190" t="s">
        <v>23</v>
      </c>
      <c r="J2190" t="s">
        <v>21</v>
      </c>
      <c r="K2190" t="s">
        <v>21</v>
      </c>
      <c r="L2190" t="s">
        <v>24</v>
      </c>
      <c r="M2190" t="s">
        <v>21</v>
      </c>
      <c r="N2190" t="s">
        <v>34</v>
      </c>
      <c r="O2190" s="1">
        <v>88.12</v>
      </c>
      <c r="P2190" s="1">
        <v>5405.56</v>
      </c>
      <c r="Q2190">
        <v>1</v>
      </c>
      <c r="R2190" t="s">
        <v>21</v>
      </c>
      <c r="S2190" t="str">
        <f>IF(ChurnData[[#This Row],[MonthlyCharges]]&lt;=30,"1. Up to 30",IF(ChurnData[[#This Row],[MonthlyCharges]]&lt;=50,"2. 31-50",IF(ChurnData[[#This Row],[MonthlyCharges]]&lt;=70,"3. 51-70",IF(ChurnData[[#This Row],[MonthlyCharges]]&lt;=90,"4. 71-90","5. Over 90"))))</f>
        <v>4. 71-90</v>
      </c>
      <c r="T2190" t="str">
        <f>IF(AND(ChurnData[[#This Row],[Contract]]="Month-to-month",ChurnData[[#This Row],[InternetService]]="Fiber optic",ChurnData[[#This Row],[TenureMonths]]&lt;=11),"High-risk","Other")</f>
        <v>Other</v>
      </c>
      <c r="U2190" t="str">
        <f>IF(ChurnData[[#This Row],[TenureMonths]]&lt;=11,"0-11",IF(ChurnData[[#This Row],[TenureMonths]]&lt;=23,"12-23",IF(ChurnData[[#This Row],[TenureMonths]]&lt;=35,"24-35",IF(ChurnData[[#This Row],[TenureMonths]]&lt;=47,"36-47",IF(ChurnData[[#This Row],[TenureMonths]]&lt;=59,"48-59","60-72")))))</f>
        <v>60-72</v>
      </c>
      <c r="V2190">
        <f>IF(ChurnData[[#This Row],[Churn]]="Yes",1,0)</f>
        <v>0</v>
      </c>
    </row>
    <row r="2191" spans="1:22" x14ac:dyDescent="0.35">
      <c r="A2191" t="s">
        <v>2241</v>
      </c>
      <c r="B2191" t="s">
        <v>36</v>
      </c>
      <c r="C2191">
        <v>1</v>
      </c>
      <c r="D2191" t="s">
        <v>20</v>
      </c>
      <c r="E2191" t="s">
        <v>20</v>
      </c>
      <c r="F2191" t="s">
        <v>39</v>
      </c>
      <c r="G2191" s="2">
        <v>22</v>
      </c>
      <c r="H2191" t="s">
        <v>21</v>
      </c>
      <c r="I2191" t="s">
        <v>23</v>
      </c>
      <c r="J2191" t="s">
        <v>20</v>
      </c>
      <c r="K2191" t="s">
        <v>20</v>
      </c>
      <c r="L2191" t="s">
        <v>33</v>
      </c>
      <c r="M2191" t="s">
        <v>21</v>
      </c>
      <c r="N2191" t="s">
        <v>25</v>
      </c>
      <c r="O2191" s="1">
        <v>88.8</v>
      </c>
      <c r="P2191" s="1">
        <v>1941.96</v>
      </c>
      <c r="Q2191">
        <v>2</v>
      </c>
      <c r="R2191" t="s">
        <v>21</v>
      </c>
      <c r="S2191" t="str">
        <f>IF(ChurnData[[#This Row],[MonthlyCharges]]&lt;=30,"1. Up to 30",IF(ChurnData[[#This Row],[MonthlyCharges]]&lt;=50,"2. 31-50",IF(ChurnData[[#This Row],[MonthlyCharges]]&lt;=70,"3. 51-70",IF(ChurnData[[#This Row],[MonthlyCharges]]&lt;=90,"4. 71-90","5. Over 90"))))</f>
        <v>4. 71-90</v>
      </c>
      <c r="T2191" t="str">
        <f>IF(AND(ChurnData[[#This Row],[Contract]]="Month-to-month",ChurnData[[#This Row],[InternetService]]="Fiber optic",ChurnData[[#This Row],[TenureMonths]]&lt;=11),"High-risk","Other")</f>
        <v>Other</v>
      </c>
      <c r="U2191" t="str">
        <f>IF(ChurnData[[#This Row],[TenureMonths]]&lt;=11,"0-11",IF(ChurnData[[#This Row],[TenureMonths]]&lt;=23,"12-23",IF(ChurnData[[#This Row],[TenureMonths]]&lt;=35,"24-35",IF(ChurnData[[#This Row],[TenureMonths]]&lt;=47,"36-47",IF(ChurnData[[#This Row],[TenureMonths]]&lt;=59,"48-59","60-72")))))</f>
        <v>12-23</v>
      </c>
      <c r="V2191">
        <f>IF(ChurnData[[#This Row],[Churn]]="Yes",1,0)</f>
        <v>0</v>
      </c>
    </row>
    <row r="2192" spans="1:22" x14ac:dyDescent="0.35">
      <c r="A2192" t="s">
        <v>2242</v>
      </c>
      <c r="B2192" t="s">
        <v>19</v>
      </c>
      <c r="C2192">
        <v>1</v>
      </c>
      <c r="D2192" t="s">
        <v>21</v>
      </c>
      <c r="E2192" t="s">
        <v>21</v>
      </c>
      <c r="F2192" t="s">
        <v>39</v>
      </c>
      <c r="G2192" s="2">
        <v>14</v>
      </c>
      <c r="H2192" t="s">
        <v>20</v>
      </c>
      <c r="I2192" t="s">
        <v>32</v>
      </c>
      <c r="J2192" t="s">
        <v>21</v>
      </c>
      <c r="K2192" t="s">
        <v>21</v>
      </c>
      <c r="L2192" t="s">
        <v>33</v>
      </c>
      <c r="M2192" t="s">
        <v>20</v>
      </c>
      <c r="N2192" t="s">
        <v>25</v>
      </c>
      <c r="O2192" s="1">
        <v>62.32</v>
      </c>
      <c r="P2192" s="1">
        <v>849.63</v>
      </c>
      <c r="Q2192">
        <v>3</v>
      </c>
      <c r="R2192" t="s">
        <v>20</v>
      </c>
      <c r="S2192" t="str">
        <f>IF(ChurnData[[#This Row],[MonthlyCharges]]&lt;=30,"1. Up to 30",IF(ChurnData[[#This Row],[MonthlyCharges]]&lt;=50,"2. 31-50",IF(ChurnData[[#This Row],[MonthlyCharges]]&lt;=70,"3. 51-70",IF(ChurnData[[#This Row],[MonthlyCharges]]&lt;=90,"4. 71-90","5. Over 90"))))</f>
        <v>3. 51-70</v>
      </c>
      <c r="T2192" t="str">
        <f>IF(AND(ChurnData[[#This Row],[Contract]]="Month-to-month",ChurnData[[#This Row],[InternetService]]="Fiber optic",ChurnData[[#This Row],[TenureMonths]]&lt;=11),"High-risk","Other")</f>
        <v>Other</v>
      </c>
      <c r="U2192" t="str">
        <f>IF(ChurnData[[#This Row],[TenureMonths]]&lt;=11,"0-11",IF(ChurnData[[#This Row],[TenureMonths]]&lt;=23,"12-23",IF(ChurnData[[#This Row],[TenureMonths]]&lt;=35,"24-35",IF(ChurnData[[#This Row],[TenureMonths]]&lt;=47,"36-47",IF(ChurnData[[#This Row],[TenureMonths]]&lt;=59,"48-59","60-72")))))</f>
        <v>12-23</v>
      </c>
      <c r="V2192">
        <f>IF(ChurnData[[#This Row],[Churn]]="Yes",1,0)</f>
        <v>1</v>
      </c>
    </row>
    <row r="2193" spans="1:22" x14ac:dyDescent="0.35">
      <c r="A2193" t="s">
        <v>2243</v>
      </c>
      <c r="B2193" t="s">
        <v>19</v>
      </c>
      <c r="C2193">
        <v>0</v>
      </c>
      <c r="D2193" t="s">
        <v>20</v>
      </c>
      <c r="E2193" t="s">
        <v>20</v>
      </c>
      <c r="F2193" t="s">
        <v>65</v>
      </c>
      <c r="G2193" s="2">
        <v>26</v>
      </c>
      <c r="H2193" t="s">
        <v>20</v>
      </c>
      <c r="I2193" t="s">
        <v>32</v>
      </c>
      <c r="J2193" t="s">
        <v>21</v>
      </c>
      <c r="K2193" t="s">
        <v>21</v>
      </c>
      <c r="L2193" t="s">
        <v>33</v>
      </c>
      <c r="M2193" t="s">
        <v>21</v>
      </c>
      <c r="N2193" t="s">
        <v>30</v>
      </c>
      <c r="O2193" s="1">
        <v>48.24</v>
      </c>
      <c r="P2193" s="1">
        <v>1245.76</v>
      </c>
      <c r="Q2193">
        <v>2</v>
      </c>
      <c r="R2193" t="s">
        <v>21</v>
      </c>
      <c r="S2193" t="str">
        <f>IF(ChurnData[[#This Row],[MonthlyCharges]]&lt;=30,"1. Up to 30",IF(ChurnData[[#This Row],[MonthlyCharges]]&lt;=50,"2. 31-50",IF(ChurnData[[#This Row],[MonthlyCharges]]&lt;=70,"3. 51-70",IF(ChurnData[[#This Row],[MonthlyCharges]]&lt;=90,"4. 71-90","5. Over 90"))))</f>
        <v>2. 31-50</v>
      </c>
      <c r="T2193" t="str">
        <f>IF(AND(ChurnData[[#This Row],[Contract]]="Month-to-month",ChurnData[[#This Row],[InternetService]]="Fiber optic",ChurnData[[#This Row],[TenureMonths]]&lt;=11),"High-risk","Other")</f>
        <v>Other</v>
      </c>
      <c r="U2193" t="str">
        <f>IF(ChurnData[[#This Row],[TenureMonths]]&lt;=11,"0-11",IF(ChurnData[[#This Row],[TenureMonths]]&lt;=23,"12-23",IF(ChurnData[[#This Row],[TenureMonths]]&lt;=35,"24-35",IF(ChurnData[[#This Row],[TenureMonths]]&lt;=47,"36-47",IF(ChurnData[[#This Row],[TenureMonths]]&lt;=59,"48-59","60-72")))))</f>
        <v>24-35</v>
      </c>
      <c r="V2193">
        <f>IF(ChurnData[[#This Row],[Churn]]="Yes",1,0)</f>
        <v>0</v>
      </c>
    </row>
    <row r="2194" spans="1:22" x14ac:dyDescent="0.35">
      <c r="A2194" t="s">
        <v>2244</v>
      </c>
      <c r="B2194" t="s">
        <v>36</v>
      </c>
      <c r="C2194">
        <v>1</v>
      </c>
      <c r="D2194" t="s">
        <v>21</v>
      </c>
      <c r="E2194" t="s">
        <v>21</v>
      </c>
      <c r="F2194" t="s">
        <v>39</v>
      </c>
      <c r="G2194" s="2">
        <v>13</v>
      </c>
      <c r="H2194" t="s">
        <v>20</v>
      </c>
      <c r="I2194" t="s">
        <v>23</v>
      </c>
      <c r="J2194" t="s">
        <v>20</v>
      </c>
      <c r="K2194" t="s">
        <v>21</v>
      </c>
      <c r="L2194" t="s">
        <v>33</v>
      </c>
      <c r="M2194" t="s">
        <v>20</v>
      </c>
      <c r="N2194" t="s">
        <v>34</v>
      </c>
      <c r="O2194" s="1">
        <v>94.07</v>
      </c>
      <c r="P2194" s="1">
        <v>1255.43</v>
      </c>
      <c r="Q2194">
        <v>3</v>
      </c>
      <c r="R2194" t="s">
        <v>20</v>
      </c>
      <c r="S2194" t="str">
        <f>IF(ChurnData[[#This Row],[MonthlyCharges]]&lt;=30,"1. Up to 30",IF(ChurnData[[#This Row],[MonthlyCharges]]&lt;=50,"2. 31-50",IF(ChurnData[[#This Row],[MonthlyCharges]]&lt;=70,"3. 51-70",IF(ChurnData[[#This Row],[MonthlyCharges]]&lt;=90,"4. 71-90","5. Over 90"))))</f>
        <v>5. Over 90</v>
      </c>
      <c r="T2194" t="str">
        <f>IF(AND(ChurnData[[#This Row],[Contract]]="Month-to-month",ChurnData[[#This Row],[InternetService]]="Fiber optic",ChurnData[[#This Row],[TenureMonths]]&lt;=11),"High-risk","Other")</f>
        <v>Other</v>
      </c>
      <c r="U2194" t="str">
        <f>IF(ChurnData[[#This Row],[TenureMonths]]&lt;=11,"0-11",IF(ChurnData[[#This Row],[TenureMonths]]&lt;=23,"12-23",IF(ChurnData[[#This Row],[TenureMonths]]&lt;=35,"24-35",IF(ChurnData[[#This Row],[TenureMonths]]&lt;=47,"36-47",IF(ChurnData[[#This Row],[TenureMonths]]&lt;=59,"48-59","60-72")))))</f>
        <v>12-23</v>
      </c>
      <c r="V2194">
        <f>IF(ChurnData[[#This Row],[Churn]]="Yes",1,0)</f>
        <v>1</v>
      </c>
    </row>
    <row r="2195" spans="1:22" x14ac:dyDescent="0.35">
      <c r="A2195" t="s">
        <v>2245</v>
      </c>
      <c r="B2195" t="s">
        <v>19</v>
      </c>
      <c r="C2195">
        <v>0</v>
      </c>
      <c r="D2195" t="s">
        <v>20</v>
      </c>
      <c r="E2195" t="s">
        <v>20</v>
      </c>
      <c r="F2195" t="s">
        <v>47</v>
      </c>
      <c r="G2195" s="2">
        <v>11</v>
      </c>
      <c r="H2195" t="s">
        <v>20</v>
      </c>
      <c r="I2195" t="s">
        <v>23</v>
      </c>
      <c r="J2195" t="s">
        <v>21</v>
      </c>
      <c r="K2195" t="s">
        <v>20</v>
      </c>
      <c r="L2195" t="s">
        <v>33</v>
      </c>
      <c r="M2195" t="s">
        <v>20</v>
      </c>
      <c r="N2195" t="s">
        <v>30</v>
      </c>
      <c r="O2195" s="1">
        <v>92.46</v>
      </c>
      <c r="P2195" s="1">
        <v>1023.09</v>
      </c>
      <c r="Q2195">
        <v>0</v>
      </c>
      <c r="R2195" t="s">
        <v>20</v>
      </c>
      <c r="S2195" t="str">
        <f>IF(ChurnData[[#This Row],[MonthlyCharges]]&lt;=30,"1. Up to 30",IF(ChurnData[[#This Row],[MonthlyCharges]]&lt;=50,"2. 31-50",IF(ChurnData[[#This Row],[MonthlyCharges]]&lt;=70,"3. 51-70",IF(ChurnData[[#This Row],[MonthlyCharges]]&lt;=90,"4. 71-90","5. Over 90"))))</f>
        <v>5. Over 90</v>
      </c>
      <c r="T2195" t="str">
        <f>IF(AND(ChurnData[[#This Row],[Contract]]="Month-to-month",ChurnData[[#This Row],[InternetService]]="Fiber optic",ChurnData[[#This Row],[TenureMonths]]&lt;=11),"High-risk","Other")</f>
        <v>High-risk</v>
      </c>
      <c r="U2195" t="str">
        <f>IF(ChurnData[[#This Row],[TenureMonths]]&lt;=11,"0-11",IF(ChurnData[[#This Row],[TenureMonths]]&lt;=23,"12-23",IF(ChurnData[[#This Row],[TenureMonths]]&lt;=35,"24-35",IF(ChurnData[[#This Row],[TenureMonths]]&lt;=47,"36-47",IF(ChurnData[[#This Row],[TenureMonths]]&lt;=59,"48-59","60-72")))))</f>
        <v>0-11</v>
      </c>
      <c r="V2195">
        <f>IF(ChurnData[[#This Row],[Churn]]="Yes",1,0)</f>
        <v>1</v>
      </c>
    </row>
    <row r="2196" spans="1:22" x14ac:dyDescent="0.35">
      <c r="A2196" t="s">
        <v>2246</v>
      </c>
      <c r="B2196" t="s">
        <v>36</v>
      </c>
      <c r="C2196">
        <v>0</v>
      </c>
      <c r="D2196" t="s">
        <v>21</v>
      </c>
      <c r="E2196" t="s">
        <v>21</v>
      </c>
      <c r="F2196" t="s">
        <v>65</v>
      </c>
      <c r="G2196" s="2">
        <v>67</v>
      </c>
      <c r="H2196" t="s">
        <v>20</v>
      </c>
      <c r="I2196" t="s">
        <v>23</v>
      </c>
      <c r="J2196" t="s">
        <v>20</v>
      </c>
      <c r="K2196" t="s">
        <v>21</v>
      </c>
      <c r="L2196" t="s">
        <v>24</v>
      </c>
      <c r="M2196" t="s">
        <v>21</v>
      </c>
      <c r="N2196" t="s">
        <v>43</v>
      </c>
      <c r="O2196" s="1">
        <v>90.45</v>
      </c>
      <c r="P2196" s="1">
        <v>5959.54</v>
      </c>
      <c r="Q2196">
        <v>2</v>
      </c>
      <c r="R2196" t="s">
        <v>21</v>
      </c>
      <c r="S2196" t="str">
        <f>IF(ChurnData[[#This Row],[MonthlyCharges]]&lt;=30,"1. Up to 30",IF(ChurnData[[#This Row],[MonthlyCharges]]&lt;=50,"2. 31-50",IF(ChurnData[[#This Row],[MonthlyCharges]]&lt;=70,"3. 51-70",IF(ChurnData[[#This Row],[MonthlyCharges]]&lt;=90,"4. 71-90","5. Over 90"))))</f>
        <v>5. Over 90</v>
      </c>
      <c r="T2196" t="str">
        <f>IF(AND(ChurnData[[#This Row],[Contract]]="Month-to-month",ChurnData[[#This Row],[InternetService]]="Fiber optic",ChurnData[[#This Row],[TenureMonths]]&lt;=11),"High-risk","Other")</f>
        <v>Other</v>
      </c>
      <c r="U2196" t="str">
        <f>IF(ChurnData[[#This Row],[TenureMonths]]&lt;=11,"0-11",IF(ChurnData[[#This Row],[TenureMonths]]&lt;=23,"12-23",IF(ChurnData[[#This Row],[TenureMonths]]&lt;=35,"24-35",IF(ChurnData[[#This Row],[TenureMonths]]&lt;=47,"36-47",IF(ChurnData[[#This Row],[TenureMonths]]&lt;=59,"48-59","60-72")))))</f>
        <v>60-72</v>
      </c>
      <c r="V2196">
        <f>IF(ChurnData[[#This Row],[Churn]]="Yes",1,0)</f>
        <v>0</v>
      </c>
    </row>
    <row r="2197" spans="1:22" x14ac:dyDescent="0.35">
      <c r="A2197" t="s">
        <v>2247</v>
      </c>
      <c r="B2197" t="s">
        <v>19</v>
      </c>
      <c r="C2197">
        <v>0</v>
      </c>
      <c r="D2197" t="s">
        <v>21</v>
      </c>
      <c r="E2197" t="s">
        <v>21</v>
      </c>
      <c r="F2197" t="s">
        <v>65</v>
      </c>
      <c r="G2197" s="2">
        <v>50</v>
      </c>
      <c r="H2197" t="s">
        <v>21</v>
      </c>
      <c r="I2197" t="s">
        <v>23</v>
      </c>
      <c r="J2197" t="s">
        <v>20</v>
      </c>
      <c r="K2197" t="s">
        <v>21</v>
      </c>
      <c r="L2197" t="s">
        <v>24</v>
      </c>
      <c r="M2197" t="s">
        <v>21</v>
      </c>
      <c r="N2197" t="s">
        <v>30</v>
      </c>
      <c r="O2197" s="1">
        <v>81.89</v>
      </c>
      <c r="P2197" s="1">
        <v>4103.83</v>
      </c>
      <c r="Q2197">
        <v>2</v>
      </c>
      <c r="R2197" t="s">
        <v>21</v>
      </c>
      <c r="S2197" t="str">
        <f>IF(ChurnData[[#This Row],[MonthlyCharges]]&lt;=30,"1. Up to 30",IF(ChurnData[[#This Row],[MonthlyCharges]]&lt;=50,"2. 31-50",IF(ChurnData[[#This Row],[MonthlyCharges]]&lt;=70,"3. 51-70",IF(ChurnData[[#This Row],[MonthlyCharges]]&lt;=90,"4. 71-90","5. Over 90"))))</f>
        <v>4. 71-90</v>
      </c>
      <c r="T2197" t="str">
        <f>IF(AND(ChurnData[[#This Row],[Contract]]="Month-to-month",ChurnData[[#This Row],[InternetService]]="Fiber optic",ChurnData[[#This Row],[TenureMonths]]&lt;=11),"High-risk","Other")</f>
        <v>Other</v>
      </c>
      <c r="U2197" t="str">
        <f>IF(ChurnData[[#This Row],[TenureMonths]]&lt;=11,"0-11",IF(ChurnData[[#This Row],[TenureMonths]]&lt;=23,"12-23",IF(ChurnData[[#This Row],[TenureMonths]]&lt;=35,"24-35",IF(ChurnData[[#This Row],[TenureMonths]]&lt;=47,"36-47",IF(ChurnData[[#This Row],[TenureMonths]]&lt;=59,"48-59","60-72")))))</f>
        <v>48-59</v>
      </c>
      <c r="V2197">
        <f>IF(ChurnData[[#This Row],[Churn]]="Yes",1,0)</f>
        <v>0</v>
      </c>
    </row>
    <row r="2198" spans="1:22" x14ac:dyDescent="0.35">
      <c r="A2198" t="s">
        <v>2248</v>
      </c>
      <c r="B2198" t="s">
        <v>19</v>
      </c>
      <c r="C2198">
        <v>0</v>
      </c>
      <c r="D2198" t="s">
        <v>21</v>
      </c>
      <c r="E2198" t="s">
        <v>21</v>
      </c>
      <c r="F2198" t="s">
        <v>65</v>
      </c>
      <c r="G2198" s="2">
        <v>16</v>
      </c>
      <c r="H2198" t="s">
        <v>20</v>
      </c>
      <c r="I2198" t="s">
        <v>32</v>
      </c>
      <c r="J2198" t="s">
        <v>20</v>
      </c>
      <c r="K2198" t="s">
        <v>21</v>
      </c>
      <c r="L2198" t="s">
        <v>33</v>
      </c>
      <c r="M2198" t="s">
        <v>21</v>
      </c>
      <c r="N2198" t="s">
        <v>34</v>
      </c>
      <c r="O2198" s="1">
        <v>65.03</v>
      </c>
      <c r="P2198" s="1">
        <v>1031.3900000000001</v>
      </c>
      <c r="Q2198">
        <v>1</v>
      </c>
      <c r="R2198" t="s">
        <v>21</v>
      </c>
      <c r="S2198" t="str">
        <f>IF(ChurnData[[#This Row],[MonthlyCharges]]&lt;=30,"1. Up to 30",IF(ChurnData[[#This Row],[MonthlyCharges]]&lt;=50,"2. 31-50",IF(ChurnData[[#This Row],[MonthlyCharges]]&lt;=70,"3. 51-70",IF(ChurnData[[#This Row],[MonthlyCharges]]&lt;=90,"4. 71-90","5. Over 90"))))</f>
        <v>3. 51-70</v>
      </c>
      <c r="T2198" t="str">
        <f>IF(AND(ChurnData[[#This Row],[Contract]]="Month-to-month",ChurnData[[#This Row],[InternetService]]="Fiber optic",ChurnData[[#This Row],[TenureMonths]]&lt;=11),"High-risk","Other")</f>
        <v>Other</v>
      </c>
      <c r="U2198" t="str">
        <f>IF(ChurnData[[#This Row],[TenureMonths]]&lt;=11,"0-11",IF(ChurnData[[#This Row],[TenureMonths]]&lt;=23,"12-23",IF(ChurnData[[#This Row],[TenureMonths]]&lt;=35,"24-35",IF(ChurnData[[#This Row],[TenureMonths]]&lt;=47,"36-47",IF(ChurnData[[#This Row],[TenureMonths]]&lt;=59,"48-59","60-72")))))</f>
        <v>12-23</v>
      </c>
      <c r="V2198">
        <f>IF(ChurnData[[#This Row],[Churn]]="Yes",1,0)</f>
        <v>0</v>
      </c>
    </row>
    <row r="2199" spans="1:22" x14ac:dyDescent="0.35">
      <c r="A2199" t="s">
        <v>2249</v>
      </c>
      <c r="B2199" t="s">
        <v>36</v>
      </c>
      <c r="C2199">
        <v>0</v>
      </c>
      <c r="D2199" t="s">
        <v>20</v>
      </c>
      <c r="E2199" t="s">
        <v>20</v>
      </c>
      <c r="F2199" t="s">
        <v>22</v>
      </c>
      <c r="G2199" s="2">
        <v>52</v>
      </c>
      <c r="H2199" t="s">
        <v>20</v>
      </c>
      <c r="I2199" t="s">
        <v>21</v>
      </c>
      <c r="J2199" t="s">
        <v>28</v>
      </c>
      <c r="K2199" t="s">
        <v>28</v>
      </c>
      <c r="L2199" t="s">
        <v>33</v>
      </c>
      <c r="M2199" t="s">
        <v>20</v>
      </c>
      <c r="N2199" t="s">
        <v>30</v>
      </c>
      <c r="O2199" s="1">
        <v>37.130000000000003</v>
      </c>
      <c r="P2199" s="1">
        <v>1891.16</v>
      </c>
      <c r="Q2199">
        <v>1</v>
      </c>
      <c r="R2199" t="s">
        <v>21</v>
      </c>
      <c r="S2199" t="str">
        <f>IF(ChurnData[[#This Row],[MonthlyCharges]]&lt;=30,"1. Up to 30",IF(ChurnData[[#This Row],[MonthlyCharges]]&lt;=50,"2. 31-50",IF(ChurnData[[#This Row],[MonthlyCharges]]&lt;=70,"3. 51-70",IF(ChurnData[[#This Row],[MonthlyCharges]]&lt;=90,"4. 71-90","5. Over 90"))))</f>
        <v>2. 31-50</v>
      </c>
      <c r="T2199" t="str">
        <f>IF(AND(ChurnData[[#This Row],[Contract]]="Month-to-month",ChurnData[[#This Row],[InternetService]]="Fiber optic",ChurnData[[#This Row],[TenureMonths]]&lt;=11),"High-risk","Other")</f>
        <v>Other</v>
      </c>
      <c r="U2199" t="str">
        <f>IF(ChurnData[[#This Row],[TenureMonths]]&lt;=11,"0-11",IF(ChurnData[[#This Row],[TenureMonths]]&lt;=23,"12-23",IF(ChurnData[[#This Row],[TenureMonths]]&lt;=35,"24-35",IF(ChurnData[[#This Row],[TenureMonths]]&lt;=47,"36-47",IF(ChurnData[[#This Row],[TenureMonths]]&lt;=59,"48-59","60-72")))))</f>
        <v>48-59</v>
      </c>
      <c r="V2199">
        <f>IF(ChurnData[[#This Row],[Churn]]="Yes",1,0)</f>
        <v>0</v>
      </c>
    </row>
    <row r="2200" spans="1:22" x14ac:dyDescent="0.35">
      <c r="A2200" t="s">
        <v>2250</v>
      </c>
      <c r="B2200" t="s">
        <v>19</v>
      </c>
      <c r="C2200">
        <v>0</v>
      </c>
      <c r="D2200" t="s">
        <v>21</v>
      </c>
      <c r="E2200" t="s">
        <v>21</v>
      </c>
      <c r="F2200" t="s">
        <v>49</v>
      </c>
      <c r="G2200" s="2">
        <v>12</v>
      </c>
      <c r="H2200" t="s">
        <v>20</v>
      </c>
      <c r="I2200" t="s">
        <v>32</v>
      </c>
      <c r="J2200" t="s">
        <v>20</v>
      </c>
      <c r="K2200" t="s">
        <v>21</v>
      </c>
      <c r="L2200" t="s">
        <v>33</v>
      </c>
      <c r="M2200" t="s">
        <v>21</v>
      </c>
      <c r="N2200" t="s">
        <v>25</v>
      </c>
      <c r="O2200" s="1">
        <v>64.819999999999993</v>
      </c>
      <c r="P2200" s="1">
        <v>794.38</v>
      </c>
      <c r="Q2200">
        <v>3</v>
      </c>
      <c r="R2200" t="s">
        <v>20</v>
      </c>
      <c r="S2200" t="str">
        <f>IF(ChurnData[[#This Row],[MonthlyCharges]]&lt;=30,"1. Up to 30",IF(ChurnData[[#This Row],[MonthlyCharges]]&lt;=50,"2. 31-50",IF(ChurnData[[#This Row],[MonthlyCharges]]&lt;=70,"3. 51-70",IF(ChurnData[[#This Row],[MonthlyCharges]]&lt;=90,"4. 71-90","5. Over 90"))))</f>
        <v>3. 51-70</v>
      </c>
      <c r="T2200" t="str">
        <f>IF(AND(ChurnData[[#This Row],[Contract]]="Month-to-month",ChurnData[[#This Row],[InternetService]]="Fiber optic",ChurnData[[#This Row],[TenureMonths]]&lt;=11),"High-risk","Other")</f>
        <v>Other</v>
      </c>
      <c r="U2200" t="str">
        <f>IF(ChurnData[[#This Row],[TenureMonths]]&lt;=11,"0-11",IF(ChurnData[[#This Row],[TenureMonths]]&lt;=23,"12-23",IF(ChurnData[[#This Row],[TenureMonths]]&lt;=35,"24-35",IF(ChurnData[[#This Row],[TenureMonths]]&lt;=47,"36-47",IF(ChurnData[[#This Row],[TenureMonths]]&lt;=59,"48-59","60-72")))))</f>
        <v>12-23</v>
      </c>
      <c r="V2200">
        <f>IF(ChurnData[[#This Row],[Churn]]="Yes",1,0)</f>
        <v>1</v>
      </c>
    </row>
    <row r="2201" spans="1:22" x14ac:dyDescent="0.35">
      <c r="A2201" t="s">
        <v>2251</v>
      </c>
      <c r="B2201" t="s">
        <v>36</v>
      </c>
      <c r="C2201">
        <v>0</v>
      </c>
      <c r="D2201" t="s">
        <v>20</v>
      </c>
      <c r="E2201" t="s">
        <v>20</v>
      </c>
      <c r="F2201" t="s">
        <v>37</v>
      </c>
      <c r="G2201" s="2">
        <v>67</v>
      </c>
      <c r="H2201" t="s">
        <v>20</v>
      </c>
      <c r="I2201" t="s">
        <v>21</v>
      </c>
      <c r="J2201" t="s">
        <v>28</v>
      </c>
      <c r="K2201" t="s">
        <v>28</v>
      </c>
      <c r="L2201" t="s">
        <v>24</v>
      </c>
      <c r="M2201" t="s">
        <v>21</v>
      </c>
      <c r="N2201" t="s">
        <v>43</v>
      </c>
      <c r="O2201" s="1">
        <v>32.69</v>
      </c>
      <c r="P2201" s="1">
        <v>2203.5</v>
      </c>
      <c r="Q2201">
        <v>2</v>
      </c>
      <c r="R2201" t="s">
        <v>21</v>
      </c>
      <c r="S2201" t="str">
        <f>IF(ChurnData[[#This Row],[MonthlyCharges]]&lt;=30,"1. Up to 30",IF(ChurnData[[#This Row],[MonthlyCharges]]&lt;=50,"2. 31-50",IF(ChurnData[[#This Row],[MonthlyCharges]]&lt;=70,"3. 51-70",IF(ChurnData[[#This Row],[MonthlyCharges]]&lt;=90,"4. 71-90","5. Over 90"))))</f>
        <v>2. 31-50</v>
      </c>
      <c r="T2201" t="str">
        <f>IF(AND(ChurnData[[#This Row],[Contract]]="Month-to-month",ChurnData[[#This Row],[InternetService]]="Fiber optic",ChurnData[[#This Row],[TenureMonths]]&lt;=11),"High-risk","Other")</f>
        <v>Other</v>
      </c>
      <c r="U2201" t="str">
        <f>IF(ChurnData[[#This Row],[TenureMonths]]&lt;=11,"0-11",IF(ChurnData[[#This Row],[TenureMonths]]&lt;=23,"12-23",IF(ChurnData[[#This Row],[TenureMonths]]&lt;=35,"24-35",IF(ChurnData[[#This Row],[TenureMonths]]&lt;=47,"36-47",IF(ChurnData[[#This Row],[TenureMonths]]&lt;=59,"48-59","60-72")))))</f>
        <v>60-72</v>
      </c>
      <c r="V2201">
        <f>IF(ChurnData[[#This Row],[Churn]]="Yes",1,0)</f>
        <v>0</v>
      </c>
    </row>
    <row r="2202" spans="1:22" x14ac:dyDescent="0.35">
      <c r="A2202" t="s">
        <v>2252</v>
      </c>
      <c r="B2202" t="s">
        <v>19</v>
      </c>
      <c r="C2202">
        <v>1</v>
      </c>
      <c r="D2202" t="s">
        <v>21</v>
      </c>
      <c r="E2202" t="s">
        <v>21</v>
      </c>
      <c r="F2202" t="s">
        <v>37</v>
      </c>
      <c r="G2202" s="2">
        <v>19</v>
      </c>
      <c r="H2202" t="s">
        <v>21</v>
      </c>
      <c r="I2202" t="s">
        <v>32</v>
      </c>
      <c r="J2202" t="s">
        <v>20</v>
      </c>
      <c r="K2202" t="s">
        <v>21</v>
      </c>
      <c r="L2202" t="s">
        <v>29</v>
      </c>
      <c r="M2202" t="s">
        <v>20</v>
      </c>
      <c r="N2202" t="s">
        <v>43</v>
      </c>
      <c r="O2202" s="1">
        <v>43.28</v>
      </c>
      <c r="P2202" s="1">
        <v>814.35</v>
      </c>
      <c r="Q2202">
        <v>0</v>
      </c>
      <c r="R2202" t="s">
        <v>20</v>
      </c>
      <c r="S2202" t="str">
        <f>IF(ChurnData[[#This Row],[MonthlyCharges]]&lt;=30,"1. Up to 30",IF(ChurnData[[#This Row],[MonthlyCharges]]&lt;=50,"2. 31-50",IF(ChurnData[[#This Row],[MonthlyCharges]]&lt;=70,"3. 51-70",IF(ChurnData[[#This Row],[MonthlyCharges]]&lt;=90,"4. 71-90","5. Over 90"))))</f>
        <v>2. 31-50</v>
      </c>
      <c r="T2202" t="str">
        <f>IF(AND(ChurnData[[#This Row],[Contract]]="Month-to-month",ChurnData[[#This Row],[InternetService]]="Fiber optic",ChurnData[[#This Row],[TenureMonths]]&lt;=11),"High-risk","Other")</f>
        <v>Other</v>
      </c>
      <c r="U2202" t="str">
        <f>IF(ChurnData[[#This Row],[TenureMonths]]&lt;=11,"0-11",IF(ChurnData[[#This Row],[TenureMonths]]&lt;=23,"12-23",IF(ChurnData[[#This Row],[TenureMonths]]&lt;=35,"24-35",IF(ChurnData[[#This Row],[TenureMonths]]&lt;=47,"36-47",IF(ChurnData[[#This Row],[TenureMonths]]&lt;=59,"48-59","60-72")))))</f>
        <v>12-23</v>
      </c>
      <c r="V2202">
        <f>IF(ChurnData[[#This Row],[Churn]]="Yes",1,0)</f>
        <v>1</v>
      </c>
    </row>
    <row r="2203" spans="1:22" x14ac:dyDescent="0.35">
      <c r="A2203" t="s">
        <v>2253</v>
      </c>
      <c r="B2203" t="s">
        <v>36</v>
      </c>
      <c r="C2203">
        <v>0</v>
      </c>
      <c r="D2203" t="s">
        <v>21</v>
      </c>
      <c r="E2203" t="s">
        <v>21</v>
      </c>
      <c r="F2203" t="s">
        <v>39</v>
      </c>
      <c r="G2203" s="2">
        <v>29</v>
      </c>
      <c r="H2203" t="s">
        <v>20</v>
      </c>
      <c r="I2203" t="s">
        <v>21</v>
      </c>
      <c r="J2203" t="s">
        <v>28</v>
      </c>
      <c r="K2203" t="s">
        <v>28</v>
      </c>
      <c r="L2203" t="s">
        <v>29</v>
      </c>
      <c r="M2203" t="s">
        <v>21</v>
      </c>
      <c r="N2203" t="s">
        <v>25</v>
      </c>
      <c r="O2203" s="1">
        <v>48.75</v>
      </c>
      <c r="P2203" s="1">
        <v>1371.77</v>
      </c>
      <c r="Q2203">
        <v>3</v>
      </c>
      <c r="R2203" t="s">
        <v>21</v>
      </c>
      <c r="S2203" t="str">
        <f>IF(ChurnData[[#This Row],[MonthlyCharges]]&lt;=30,"1. Up to 30",IF(ChurnData[[#This Row],[MonthlyCharges]]&lt;=50,"2. 31-50",IF(ChurnData[[#This Row],[MonthlyCharges]]&lt;=70,"3. 51-70",IF(ChurnData[[#This Row],[MonthlyCharges]]&lt;=90,"4. 71-90","5. Over 90"))))</f>
        <v>2. 31-50</v>
      </c>
      <c r="T2203" t="str">
        <f>IF(AND(ChurnData[[#This Row],[Contract]]="Month-to-month",ChurnData[[#This Row],[InternetService]]="Fiber optic",ChurnData[[#This Row],[TenureMonths]]&lt;=11),"High-risk","Other")</f>
        <v>Other</v>
      </c>
      <c r="U2203" t="str">
        <f>IF(ChurnData[[#This Row],[TenureMonths]]&lt;=11,"0-11",IF(ChurnData[[#This Row],[TenureMonths]]&lt;=23,"12-23",IF(ChurnData[[#This Row],[TenureMonths]]&lt;=35,"24-35",IF(ChurnData[[#This Row],[TenureMonths]]&lt;=47,"36-47",IF(ChurnData[[#This Row],[TenureMonths]]&lt;=59,"48-59","60-72")))))</f>
        <v>24-35</v>
      </c>
      <c r="V2203">
        <f>IF(ChurnData[[#This Row],[Churn]]="Yes",1,0)</f>
        <v>0</v>
      </c>
    </row>
    <row r="2204" spans="1:22" x14ac:dyDescent="0.35">
      <c r="A2204" t="s">
        <v>2254</v>
      </c>
      <c r="B2204" t="s">
        <v>36</v>
      </c>
      <c r="C2204">
        <v>0</v>
      </c>
      <c r="D2204" t="s">
        <v>20</v>
      </c>
      <c r="E2204" t="s">
        <v>20</v>
      </c>
      <c r="F2204" t="s">
        <v>56</v>
      </c>
      <c r="G2204" s="2">
        <v>17</v>
      </c>
      <c r="H2204" t="s">
        <v>20</v>
      </c>
      <c r="I2204" t="s">
        <v>23</v>
      </c>
      <c r="J2204" t="s">
        <v>21</v>
      </c>
      <c r="K2204" t="s">
        <v>21</v>
      </c>
      <c r="L2204" t="s">
        <v>33</v>
      </c>
      <c r="M2204" t="s">
        <v>20</v>
      </c>
      <c r="N2204" t="s">
        <v>25</v>
      </c>
      <c r="O2204" s="1">
        <v>83.67</v>
      </c>
      <c r="P2204" s="1">
        <v>1412.97</v>
      </c>
      <c r="Q2204">
        <v>1</v>
      </c>
      <c r="R2204" t="s">
        <v>20</v>
      </c>
      <c r="S2204" t="str">
        <f>IF(ChurnData[[#This Row],[MonthlyCharges]]&lt;=30,"1. Up to 30",IF(ChurnData[[#This Row],[MonthlyCharges]]&lt;=50,"2. 31-50",IF(ChurnData[[#This Row],[MonthlyCharges]]&lt;=70,"3. 51-70",IF(ChurnData[[#This Row],[MonthlyCharges]]&lt;=90,"4. 71-90","5. Over 90"))))</f>
        <v>4. 71-90</v>
      </c>
      <c r="T2204" t="str">
        <f>IF(AND(ChurnData[[#This Row],[Contract]]="Month-to-month",ChurnData[[#This Row],[InternetService]]="Fiber optic",ChurnData[[#This Row],[TenureMonths]]&lt;=11),"High-risk","Other")</f>
        <v>Other</v>
      </c>
      <c r="U2204" t="str">
        <f>IF(ChurnData[[#This Row],[TenureMonths]]&lt;=11,"0-11",IF(ChurnData[[#This Row],[TenureMonths]]&lt;=23,"12-23",IF(ChurnData[[#This Row],[TenureMonths]]&lt;=35,"24-35",IF(ChurnData[[#This Row],[TenureMonths]]&lt;=47,"36-47",IF(ChurnData[[#This Row],[TenureMonths]]&lt;=59,"48-59","60-72")))))</f>
        <v>12-23</v>
      </c>
      <c r="V2204">
        <f>IF(ChurnData[[#This Row],[Churn]]="Yes",1,0)</f>
        <v>1</v>
      </c>
    </row>
    <row r="2205" spans="1:22" x14ac:dyDescent="0.35">
      <c r="A2205" t="s">
        <v>2255</v>
      </c>
      <c r="B2205" t="s">
        <v>36</v>
      </c>
      <c r="C2205">
        <v>0</v>
      </c>
      <c r="D2205" t="s">
        <v>21</v>
      </c>
      <c r="E2205" t="s">
        <v>21</v>
      </c>
      <c r="F2205" t="s">
        <v>49</v>
      </c>
      <c r="G2205" s="2">
        <v>27</v>
      </c>
      <c r="H2205" t="s">
        <v>20</v>
      </c>
      <c r="I2205" t="s">
        <v>23</v>
      </c>
      <c r="J2205" t="s">
        <v>20</v>
      </c>
      <c r="K2205" t="s">
        <v>20</v>
      </c>
      <c r="L2205" t="s">
        <v>33</v>
      </c>
      <c r="M2205" t="s">
        <v>21</v>
      </c>
      <c r="N2205" t="s">
        <v>30</v>
      </c>
      <c r="O2205" s="1">
        <v>87.52</v>
      </c>
      <c r="P2205" s="1">
        <v>2341.91</v>
      </c>
      <c r="Q2205">
        <v>0</v>
      </c>
      <c r="R2205" t="s">
        <v>21</v>
      </c>
      <c r="S2205" t="str">
        <f>IF(ChurnData[[#This Row],[MonthlyCharges]]&lt;=30,"1. Up to 30",IF(ChurnData[[#This Row],[MonthlyCharges]]&lt;=50,"2. 31-50",IF(ChurnData[[#This Row],[MonthlyCharges]]&lt;=70,"3. 51-70",IF(ChurnData[[#This Row],[MonthlyCharges]]&lt;=90,"4. 71-90","5. Over 90"))))</f>
        <v>4. 71-90</v>
      </c>
      <c r="T2205" t="str">
        <f>IF(AND(ChurnData[[#This Row],[Contract]]="Month-to-month",ChurnData[[#This Row],[InternetService]]="Fiber optic",ChurnData[[#This Row],[TenureMonths]]&lt;=11),"High-risk","Other")</f>
        <v>Other</v>
      </c>
      <c r="U2205" t="str">
        <f>IF(ChurnData[[#This Row],[TenureMonths]]&lt;=11,"0-11",IF(ChurnData[[#This Row],[TenureMonths]]&lt;=23,"12-23",IF(ChurnData[[#This Row],[TenureMonths]]&lt;=35,"24-35",IF(ChurnData[[#This Row],[TenureMonths]]&lt;=47,"36-47",IF(ChurnData[[#This Row],[TenureMonths]]&lt;=59,"48-59","60-72")))))</f>
        <v>24-35</v>
      </c>
      <c r="V2205">
        <f>IF(ChurnData[[#This Row],[Churn]]="Yes",1,0)</f>
        <v>0</v>
      </c>
    </row>
    <row r="2206" spans="1:22" x14ac:dyDescent="0.35">
      <c r="A2206" t="s">
        <v>2256</v>
      </c>
      <c r="B2206" t="s">
        <v>36</v>
      </c>
      <c r="C2206">
        <v>0</v>
      </c>
      <c r="D2206" t="s">
        <v>21</v>
      </c>
      <c r="E2206" t="s">
        <v>21</v>
      </c>
      <c r="F2206" t="s">
        <v>45</v>
      </c>
      <c r="G2206" s="2">
        <v>5</v>
      </c>
      <c r="H2206" t="s">
        <v>20</v>
      </c>
      <c r="I2206" t="s">
        <v>32</v>
      </c>
      <c r="J2206" t="s">
        <v>21</v>
      </c>
      <c r="K2206" t="s">
        <v>20</v>
      </c>
      <c r="L2206" t="s">
        <v>33</v>
      </c>
      <c r="M2206" t="s">
        <v>21</v>
      </c>
      <c r="N2206" t="s">
        <v>30</v>
      </c>
      <c r="O2206" s="1">
        <v>79.59</v>
      </c>
      <c r="P2206" s="1">
        <v>387.66</v>
      </c>
      <c r="Q2206">
        <v>1</v>
      </c>
      <c r="R2206" t="s">
        <v>21</v>
      </c>
      <c r="S2206" t="str">
        <f>IF(ChurnData[[#This Row],[MonthlyCharges]]&lt;=30,"1. Up to 30",IF(ChurnData[[#This Row],[MonthlyCharges]]&lt;=50,"2. 31-50",IF(ChurnData[[#This Row],[MonthlyCharges]]&lt;=70,"3. 51-70",IF(ChurnData[[#This Row],[MonthlyCharges]]&lt;=90,"4. 71-90","5. Over 90"))))</f>
        <v>4. 71-90</v>
      </c>
      <c r="T2206" t="str">
        <f>IF(AND(ChurnData[[#This Row],[Contract]]="Month-to-month",ChurnData[[#This Row],[InternetService]]="Fiber optic",ChurnData[[#This Row],[TenureMonths]]&lt;=11),"High-risk","Other")</f>
        <v>Other</v>
      </c>
      <c r="U2206" t="str">
        <f>IF(ChurnData[[#This Row],[TenureMonths]]&lt;=11,"0-11",IF(ChurnData[[#This Row],[TenureMonths]]&lt;=23,"12-23",IF(ChurnData[[#This Row],[TenureMonths]]&lt;=35,"24-35",IF(ChurnData[[#This Row],[TenureMonths]]&lt;=47,"36-47",IF(ChurnData[[#This Row],[TenureMonths]]&lt;=59,"48-59","60-72")))))</f>
        <v>0-11</v>
      </c>
      <c r="V2206">
        <f>IF(ChurnData[[#This Row],[Churn]]="Yes",1,0)</f>
        <v>0</v>
      </c>
    </row>
    <row r="2207" spans="1:22" x14ac:dyDescent="0.35">
      <c r="A2207" t="s">
        <v>2257</v>
      </c>
      <c r="B2207" t="s">
        <v>36</v>
      </c>
      <c r="C2207">
        <v>0</v>
      </c>
      <c r="D2207" t="s">
        <v>20</v>
      </c>
      <c r="E2207" t="s">
        <v>21</v>
      </c>
      <c r="F2207" t="s">
        <v>65</v>
      </c>
      <c r="G2207" s="2">
        <v>32</v>
      </c>
      <c r="H2207" t="s">
        <v>20</v>
      </c>
      <c r="I2207" t="s">
        <v>32</v>
      </c>
      <c r="J2207" t="s">
        <v>21</v>
      </c>
      <c r="K2207" t="s">
        <v>21</v>
      </c>
      <c r="L2207" t="s">
        <v>29</v>
      </c>
      <c r="M2207" t="s">
        <v>20</v>
      </c>
      <c r="N2207" t="s">
        <v>25</v>
      </c>
      <c r="O2207" s="1">
        <v>47.2</v>
      </c>
      <c r="P2207" s="1">
        <v>1465.62</v>
      </c>
      <c r="Q2207">
        <v>1</v>
      </c>
      <c r="R2207" t="s">
        <v>21</v>
      </c>
      <c r="S2207" t="str">
        <f>IF(ChurnData[[#This Row],[MonthlyCharges]]&lt;=30,"1. Up to 30",IF(ChurnData[[#This Row],[MonthlyCharges]]&lt;=50,"2. 31-50",IF(ChurnData[[#This Row],[MonthlyCharges]]&lt;=70,"3. 51-70",IF(ChurnData[[#This Row],[MonthlyCharges]]&lt;=90,"4. 71-90","5. Over 90"))))</f>
        <v>2. 31-50</v>
      </c>
      <c r="T2207" t="str">
        <f>IF(AND(ChurnData[[#This Row],[Contract]]="Month-to-month",ChurnData[[#This Row],[InternetService]]="Fiber optic",ChurnData[[#This Row],[TenureMonths]]&lt;=11),"High-risk","Other")</f>
        <v>Other</v>
      </c>
      <c r="U2207" t="str">
        <f>IF(ChurnData[[#This Row],[TenureMonths]]&lt;=11,"0-11",IF(ChurnData[[#This Row],[TenureMonths]]&lt;=23,"12-23",IF(ChurnData[[#This Row],[TenureMonths]]&lt;=35,"24-35",IF(ChurnData[[#This Row],[TenureMonths]]&lt;=47,"36-47",IF(ChurnData[[#This Row],[TenureMonths]]&lt;=59,"48-59","60-72")))))</f>
        <v>24-35</v>
      </c>
      <c r="V2207">
        <f>IF(ChurnData[[#This Row],[Churn]]="Yes",1,0)</f>
        <v>0</v>
      </c>
    </row>
    <row r="2208" spans="1:22" x14ac:dyDescent="0.35">
      <c r="A2208" t="s">
        <v>2258</v>
      </c>
      <c r="B2208" t="s">
        <v>36</v>
      </c>
      <c r="C2208">
        <v>0</v>
      </c>
      <c r="D2208" t="s">
        <v>21</v>
      </c>
      <c r="E2208" t="s">
        <v>21</v>
      </c>
      <c r="F2208" t="s">
        <v>65</v>
      </c>
      <c r="G2208" s="2">
        <v>1</v>
      </c>
      <c r="H2208" t="s">
        <v>20</v>
      </c>
      <c r="I2208" t="s">
        <v>21</v>
      </c>
      <c r="J2208" t="s">
        <v>28</v>
      </c>
      <c r="K2208" t="s">
        <v>28</v>
      </c>
      <c r="L2208" t="s">
        <v>29</v>
      </c>
      <c r="M2208" t="s">
        <v>20</v>
      </c>
      <c r="N2208" t="s">
        <v>43</v>
      </c>
      <c r="O2208" s="1">
        <v>18.5</v>
      </c>
      <c r="P2208" s="1">
        <v>18.2</v>
      </c>
      <c r="Q2208">
        <v>2</v>
      </c>
      <c r="R2208" t="s">
        <v>20</v>
      </c>
      <c r="S2208" t="str">
        <f>IF(ChurnData[[#This Row],[MonthlyCharges]]&lt;=30,"1. Up to 30",IF(ChurnData[[#This Row],[MonthlyCharges]]&lt;=50,"2. 31-50",IF(ChurnData[[#This Row],[MonthlyCharges]]&lt;=70,"3. 51-70",IF(ChurnData[[#This Row],[MonthlyCharges]]&lt;=90,"4. 71-90","5. Over 90"))))</f>
        <v>1. Up to 30</v>
      </c>
      <c r="T2208" t="str">
        <f>IF(AND(ChurnData[[#This Row],[Contract]]="Month-to-month",ChurnData[[#This Row],[InternetService]]="Fiber optic",ChurnData[[#This Row],[TenureMonths]]&lt;=11),"High-risk","Other")</f>
        <v>Other</v>
      </c>
      <c r="U2208" t="str">
        <f>IF(ChurnData[[#This Row],[TenureMonths]]&lt;=11,"0-11",IF(ChurnData[[#This Row],[TenureMonths]]&lt;=23,"12-23",IF(ChurnData[[#This Row],[TenureMonths]]&lt;=35,"24-35",IF(ChurnData[[#This Row],[TenureMonths]]&lt;=47,"36-47",IF(ChurnData[[#This Row],[TenureMonths]]&lt;=59,"48-59","60-72")))))</f>
        <v>0-11</v>
      </c>
      <c r="V2208">
        <f>IF(ChurnData[[#This Row],[Churn]]="Yes",1,0)</f>
        <v>1</v>
      </c>
    </row>
    <row r="2209" spans="1:22" x14ac:dyDescent="0.35">
      <c r="A2209" t="s">
        <v>2259</v>
      </c>
      <c r="B2209" t="s">
        <v>36</v>
      </c>
      <c r="C2209">
        <v>1</v>
      </c>
      <c r="D2209" t="s">
        <v>21</v>
      </c>
      <c r="E2209" t="s">
        <v>20</v>
      </c>
      <c r="F2209" t="s">
        <v>65</v>
      </c>
      <c r="G2209" s="2">
        <v>26</v>
      </c>
      <c r="H2209" t="s">
        <v>20</v>
      </c>
      <c r="I2209" t="s">
        <v>21</v>
      </c>
      <c r="J2209" t="s">
        <v>28</v>
      </c>
      <c r="K2209" t="s">
        <v>28</v>
      </c>
      <c r="L2209" t="s">
        <v>33</v>
      </c>
      <c r="M2209" t="s">
        <v>21</v>
      </c>
      <c r="N2209" t="s">
        <v>43</v>
      </c>
      <c r="O2209" s="1">
        <v>26.94</v>
      </c>
      <c r="P2209" s="1">
        <v>719.04</v>
      </c>
      <c r="Q2209">
        <v>1</v>
      </c>
      <c r="R2209" t="s">
        <v>20</v>
      </c>
      <c r="S2209" t="str">
        <f>IF(ChurnData[[#This Row],[MonthlyCharges]]&lt;=30,"1. Up to 30",IF(ChurnData[[#This Row],[MonthlyCharges]]&lt;=50,"2. 31-50",IF(ChurnData[[#This Row],[MonthlyCharges]]&lt;=70,"3. 51-70",IF(ChurnData[[#This Row],[MonthlyCharges]]&lt;=90,"4. 71-90","5. Over 90"))))</f>
        <v>1. Up to 30</v>
      </c>
      <c r="T2209" t="str">
        <f>IF(AND(ChurnData[[#This Row],[Contract]]="Month-to-month",ChurnData[[#This Row],[InternetService]]="Fiber optic",ChurnData[[#This Row],[TenureMonths]]&lt;=11),"High-risk","Other")</f>
        <v>Other</v>
      </c>
      <c r="U2209" t="str">
        <f>IF(ChurnData[[#This Row],[TenureMonths]]&lt;=11,"0-11",IF(ChurnData[[#This Row],[TenureMonths]]&lt;=23,"12-23",IF(ChurnData[[#This Row],[TenureMonths]]&lt;=35,"24-35",IF(ChurnData[[#This Row],[TenureMonths]]&lt;=47,"36-47",IF(ChurnData[[#This Row],[TenureMonths]]&lt;=59,"48-59","60-72")))))</f>
        <v>24-35</v>
      </c>
      <c r="V2209">
        <f>IF(ChurnData[[#This Row],[Churn]]="Yes",1,0)</f>
        <v>1</v>
      </c>
    </row>
    <row r="2210" spans="1:22" x14ac:dyDescent="0.35">
      <c r="A2210" t="s">
        <v>2260</v>
      </c>
      <c r="B2210" t="s">
        <v>36</v>
      </c>
      <c r="C2210">
        <v>0</v>
      </c>
      <c r="D2210" t="s">
        <v>21</v>
      </c>
      <c r="E2210" t="s">
        <v>21</v>
      </c>
      <c r="F2210" t="s">
        <v>49</v>
      </c>
      <c r="G2210" s="2">
        <v>69</v>
      </c>
      <c r="H2210" t="s">
        <v>20</v>
      </c>
      <c r="I2210" t="s">
        <v>21</v>
      </c>
      <c r="J2210" t="s">
        <v>28</v>
      </c>
      <c r="K2210" t="s">
        <v>28</v>
      </c>
      <c r="L2210" t="s">
        <v>24</v>
      </c>
      <c r="M2210" t="s">
        <v>20</v>
      </c>
      <c r="N2210" t="s">
        <v>30</v>
      </c>
      <c r="O2210" s="1">
        <v>27.6</v>
      </c>
      <c r="P2210" s="1">
        <v>1871.41</v>
      </c>
      <c r="Q2210">
        <v>1</v>
      </c>
      <c r="R2210" t="s">
        <v>21</v>
      </c>
      <c r="S2210" t="str">
        <f>IF(ChurnData[[#This Row],[MonthlyCharges]]&lt;=30,"1. Up to 30",IF(ChurnData[[#This Row],[MonthlyCharges]]&lt;=50,"2. 31-50",IF(ChurnData[[#This Row],[MonthlyCharges]]&lt;=70,"3. 51-70",IF(ChurnData[[#This Row],[MonthlyCharges]]&lt;=90,"4. 71-90","5. Over 90"))))</f>
        <v>1. Up to 30</v>
      </c>
      <c r="T2210" t="str">
        <f>IF(AND(ChurnData[[#This Row],[Contract]]="Month-to-month",ChurnData[[#This Row],[InternetService]]="Fiber optic",ChurnData[[#This Row],[TenureMonths]]&lt;=11),"High-risk","Other")</f>
        <v>Other</v>
      </c>
      <c r="U2210" t="str">
        <f>IF(ChurnData[[#This Row],[TenureMonths]]&lt;=11,"0-11",IF(ChurnData[[#This Row],[TenureMonths]]&lt;=23,"12-23",IF(ChurnData[[#This Row],[TenureMonths]]&lt;=35,"24-35",IF(ChurnData[[#This Row],[TenureMonths]]&lt;=47,"36-47",IF(ChurnData[[#This Row],[TenureMonths]]&lt;=59,"48-59","60-72")))))</f>
        <v>60-72</v>
      </c>
      <c r="V2210">
        <f>IF(ChurnData[[#This Row],[Churn]]="Yes",1,0)</f>
        <v>0</v>
      </c>
    </row>
    <row r="2211" spans="1:22" x14ac:dyDescent="0.35">
      <c r="A2211" t="s">
        <v>2261</v>
      </c>
      <c r="B2211" t="s">
        <v>36</v>
      </c>
      <c r="C2211">
        <v>0</v>
      </c>
      <c r="D2211" t="s">
        <v>21</v>
      </c>
      <c r="E2211" t="s">
        <v>21</v>
      </c>
      <c r="F2211" t="s">
        <v>22</v>
      </c>
      <c r="G2211" s="2">
        <v>23</v>
      </c>
      <c r="H2211" t="s">
        <v>20</v>
      </c>
      <c r="I2211" t="s">
        <v>23</v>
      </c>
      <c r="J2211" t="s">
        <v>20</v>
      </c>
      <c r="K2211" t="s">
        <v>21</v>
      </c>
      <c r="L2211" t="s">
        <v>33</v>
      </c>
      <c r="M2211" t="s">
        <v>21</v>
      </c>
      <c r="N2211" t="s">
        <v>43</v>
      </c>
      <c r="O2211" s="1">
        <v>94.6</v>
      </c>
      <c r="P2211" s="1">
        <v>2188.8000000000002</v>
      </c>
      <c r="Q2211">
        <v>5</v>
      </c>
      <c r="R2211" t="s">
        <v>21</v>
      </c>
      <c r="S2211" t="str">
        <f>IF(ChurnData[[#This Row],[MonthlyCharges]]&lt;=30,"1. Up to 30",IF(ChurnData[[#This Row],[MonthlyCharges]]&lt;=50,"2. 31-50",IF(ChurnData[[#This Row],[MonthlyCharges]]&lt;=70,"3. 51-70",IF(ChurnData[[#This Row],[MonthlyCharges]]&lt;=90,"4. 71-90","5. Over 90"))))</f>
        <v>5. Over 90</v>
      </c>
      <c r="T2211" t="str">
        <f>IF(AND(ChurnData[[#This Row],[Contract]]="Month-to-month",ChurnData[[#This Row],[InternetService]]="Fiber optic",ChurnData[[#This Row],[TenureMonths]]&lt;=11),"High-risk","Other")</f>
        <v>Other</v>
      </c>
      <c r="U2211" t="str">
        <f>IF(ChurnData[[#This Row],[TenureMonths]]&lt;=11,"0-11",IF(ChurnData[[#This Row],[TenureMonths]]&lt;=23,"12-23",IF(ChurnData[[#This Row],[TenureMonths]]&lt;=35,"24-35",IF(ChurnData[[#This Row],[TenureMonths]]&lt;=47,"36-47",IF(ChurnData[[#This Row],[TenureMonths]]&lt;=59,"48-59","60-72")))))</f>
        <v>12-23</v>
      </c>
      <c r="V2211">
        <f>IF(ChurnData[[#This Row],[Churn]]="Yes",1,0)</f>
        <v>0</v>
      </c>
    </row>
    <row r="2212" spans="1:22" x14ac:dyDescent="0.35">
      <c r="A2212" t="s">
        <v>2262</v>
      </c>
      <c r="B2212" t="s">
        <v>19</v>
      </c>
      <c r="C2212">
        <v>1</v>
      </c>
      <c r="D2212" t="s">
        <v>20</v>
      </c>
      <c r="E2212" t="s">
        <v>21</v>
      </c>
      <c r="F2212" t="s">
        <v>22</v>
      </c>
      <c r="G2212" s="2">
        <v>36</v>
      </c>
      <c r="H2212" t="s">
        <v>20</v>
      </c>
      <c r="I2212" t="s">
        <v>23</v>
      </c>
      <c r="J2212" t="s">
        <v>21</v>
      </c>
      <c r="K2212" t="s">
        <v>21</v>
      </c>
      <c r="L2212" t="s">
        <v>29</v>
      </c>
      <c r="M2212" t="s">
        <v>20</v>
      </c>
      <c r="N2212" t="s">
        <v>25</v>
      </c>
      <c r="O2212" s="1">
        <v>92.41</v>
      </c>
      <c r="P2212" s="1">
        <v>3328.08</v>
      </c>
      <c r="Q2212">
        <v>2</v>
      </c>
      <c r="R2212" t="s">
        <v>20</v>
      </c>
      <c r="S2212" t="str">
        <f>IF(ChurnData[[#This Row],[MonthlyCharges]]&lt;=30,"1. Up to 30",IF(ChurnData[[#This Row],[MonthlyCharges]]&lt;=50,"2. 31-50",IF(ChurnData[[#This Row],[MonthlyCharges]]&lt;=70,"3. 51-70",IF(ChurnData[[#This Row],[MonthlyCharges]]&lt;=90,"4. 71-90","5. Over 90"))))</f>
        <v>5. Over 90</v>
      </c>
      <c r="T2212" t="str">
        <f>IF(AND(ChurnData[[#This Row],[Contract]]="Month-to-month",ChurnData[[#This Row],[InternetService]]="Fiber optic",ChurnData[[#This Row],[TenureMonths]]&lt;=11),"High-risk","Other")</f>
        <v>Other</v>
      </c>
      <c r="U2212" t="str">
        <f>IF(ChurnData[[#This Row],[TenureMonths]]&lt;=11,"0-11",IF(ChurnData[[#This Row],[TenureMonths]]&lt;=23,"12-23",IF(ChurnData[[#This Row],[TenureMonths]]&lt;=35,"24-35",IF(ChurnData[[#This Row],[TenureMonths]]&lt;=47,"36-47",IF(ChurnData[[#This Row],[TenureMonths]]&lt;=59,"48-59","60-72")))))</f>
        <v>36-47</v>
      </c>
      <c r="V2212">
        <f>IF(ChurnData[[#This Row],[Churn]]="Yes",1,0)</f>
        <v>1</v>
      </c>
    </row>
    <row r="2213" spans="1:22" x14ac:dyDescent="0.35">
      <c r="A2213" t="s">
        <v>2263</v>
      </c>
      <c r="B2213" t="s">
        <v>36</v>
      </c>
      <c r="C2213">
        <v>0</v>
      </c>
      <c r="D2213" t="s">
        <v>21</v>
      </c>
      <c r="E2213" t="s">
        <v>21</v>
      </c>
      <c r="F2213" t="s">
        <v>39</v>
      </c>
      <c r="G2213" s="2">
        <v>42</v>
      </c>
      <c r="H2213" t="s">
        <v>20</v>
      </c>
      <c r="I2213" t="s">
        <v>32</v>
      </c>
      <c r="J2213" t="s">
        <v>20</v>
      </c>
      <c r="K2213" t="s">
        <v>20</v>
      </c>
      <c r="L2213" t="s">
        <v>29</v>
      </c>
      <c r="M2213" t="s">
        <v>20</v>
      </c>
      <c r="N2213" t="s">
        <v>34</v>
      </c>
      <c r="O2213" s="1">
        <v>68.56</v>
      </c>
      <c r="P2213" s="1">
        <v>2810.68</v>
      </c>
      <c r="Q2213">
        <v>0</v>
      </c>
      <c r="R2213" t="s">
        <v>21</v>
      </c>
      <c r="S2213" t="str">
        <f>IF(ChurnData[[#This Row],[MonthlyCharges]]&lt;=30,"1. Up to 30",IF(ChurnData[[#This Row],[MonthlyCharges]]&lt;=50,"2. 31-50",IF(ChurnData[[#This Row],[MonthlyCharges]]&lt;=70,"3. 51-70",IF(ChurnData[[#This Row],[MonthlyCharges]]&lt;=90,"4. 71-90","5. Over 90"))))</f>
        <v>3. 51-70</v>
      </c>
      <c r="T2213" t="str">
        <f>IF(AND(ChurnData[[#This Row],[Contract]]="Month-to-month",ChurnData[[#This Row],[InternetService]]="Fiber optic",ChurnData[[#This Row],[TenureMonths]]&lt;=11),"High-risk","Other")</f>
        <v>Other</v>
      </c>
      <c r="U2213" t="str">
        <f>IF(ChurnData[[#This Row],[TenureMonths]]&lt;=11,"0-11",IF(ChurnData[[#This Row],[TenureMonths]]&lt;=23,"12-23",IF(ChurnData[[#This Row],[TenureMonths]]&lt;=35,"24-35",IF(ChurnData[[#This Row],[TenureMonths]]&lt;=47,"36-47",IF(ChurnData[[#This Row],[TenureMonths]]&lt;=59,"48-59","60-72")))))</f>
        <v>36-47</v>
      </c>
      <c r="V2213">
        <f>IF(ChurnData[[#This Row],[Churn]]="Yes",1,0)</f>
        <v>0</v>
      </c>
    </row>
    <row r="2214" spans="1:22" x14ac:dyDescent="0.35">
      <c r="A2214" t="s">
        <v>2264</v>
      </c>
      <c r="B2214" t="s">
        <v>36</v>
      </c>
      <c r="C2214">
        <v>1</v>
      </c>
      <c r="D2214" t="s">
        <v>20</v>
      </c>
      <c r="E2214" t="s">
        <v>21</v>
      </c>
      <c r="F2214" t="s">
        <v>22</v>
      </c>
      <c r="G2214" s="2">
        <v>68</v>
      </c>
      <c r="H2214" t="s">
        <v>20</v>
      </c>
      <c r="I2214" t="s">
        <v>21</v>
      </c>
      <c r="J2214" t="s">
        <v>28</v>
      </c>
      <c r="K2214" t="s">
        <v>28</v>
      </c>
      <c r="L2214" t="s">
        <v>24</v>
      </c>
      <c r="M2214" t="s">
        <v>20</v>
      </c>
      <c r="N2214" t="s">
        <v>25</v>
      </c>
      <c r="O2214" s="1">
        <v>24.53</v>
      </c>
      <c r="P2214" s="1">
        <v>1711.49</v>
      </c>
      <c r="Q2214">
        <v>1</v>
      </c>
      <c r="R2214" t="s">
        <v>21</v>
      </c>
      <c r="S2214" t="str">
        <f>IF(ChurnData[[#This Row],[MonthlyCharges]]&lt;=30,"1. Up to 30",IF(ChurnData[[#This Row],[MonthlyCharges]]&lt;=50,"2. 31-50",IF(ChurnData[[#This Row],[MonthlyCharges]]&lt;=70,"3. 51-70",IF(ChurnData[[#This Row],[MonthlyCharges]]&lt;=90,"4. 71-90","5. Over 90"))))</f>
        <v>1. Up to 30</v>
      </c>
      <c r="T2214" t="str">
        <f>IF(AND(ChurnData[[#This Row],[Contract]]="Month-to-month",ChurnData[[#This Row],[InternetService]]="Fiber optic",ChurnData[[#This Row],[TenureMonths]]&lt;=11),"High-risk","Other")</f>
        <v>Other</v>
      </c>
      <c r="U2214" t="str">
        <f>IF(ChurnData[[#This Row],[TenureMonths]]&lt;=11,"0-11",IF(ChurnData[[#This Row],[TenureMonths]]&lt;=23,"12-23",IF(ChurnData[[#This Row],[TenureMonths]]&lt;=35,"24-35",IF(ChurnData[[#This Row],[TenureMonths]]&lt;=47,"36-47",IF(ChurnData[[#This Row],[TenureMonths]]&lt;=59,"48-59","60-72")))))</f>
        <v>60-72</v>
      </c>
      <c r="V2214">
        <f>IF(ChurnData[[#This Row],[Churn]]="Yes",1,0)</f>
        <v>0</v>
      </c>
    </row>
    <row r="2215" spans="1:22" x14ac:dyDescent="0.35">
      <c r="A2215" t="s">
        <v>2265</v>
      </c>
      <c r="B2215" t="s">
        <v>19</v>
      </c>
      <c r="C2215">
        <v>1</v>
      </c>
      <c r="D2215" t="s">
        <v>21</v>
      </c>
      <c r="E2215" t="s">
        <v>20</v>
      </c>
      <c r="F2215" t="s">
        <v>56</v>
      </c>
      <c r="G2215" s="2">
        <v>15</v>
      </c>
      <c r="H2215" t="s">
        <v>20</v>
      </c>
      <c r="I2215" t="s">
        <v>23</v>
      </c>
      <c r="J2215" t="s">
        <v>21</v>
      </c>
      <c r="K2215" t="s">
        <v>20</v>
      </c>
      <c r="L2215" t="s">
        <v>33</v>
      </c>
      <c r="M2215" t="s">
        <v>20</v>
      </c>
      <c r="N2215" t="s">
        <v>34</v>
      </c>
      <c r="O2215" s="1">
        <v>94.32</v>
      </c>
      <c r="P2215" s="1">
        <v>1445.39</v>
      </c>
      <c r="Q2215">
        <v>2</v>
      </c>
      <c r="R2215" t="s">
        <v>21</v>
      </c>
      <c r="S2215" t="str">
        <f>IF(ChurnData[[#This Row],[MonthlyCharges]]&lt;=30,"1. Up to 30",IF(ChurnData[[#This Row],[MonthlyCharges]]&lt;=50,"2. 31-50",IF(ChurnData[[#This Row],[MonthlyCharges]]&lt;=70,"3. 51-70",IF(ChurnData[[#This Row],[MonthlyCharges]]&lt;=90,"4. 71-90","5. Over 90"))))</f>
        <v>5. Over 90</v>
      </c>
      <c r="T2215" t="str">
        <f>IF(AND(ChurnData[[#This Row],[Contract]]="Month-to-month",ChurnData[[#This Row],[InternetService]]="Fiber optic",ChurnData[[#This Row],[TenureMonths]]&lt;=11),"High-risk","Other")</f>
        <v>Other</v>
      </c>
      <c r="U2215" t="str">
        <f>IF(ChurnData[[#This Row],[TenureMonths]]&lt;=11,"0-11",IF(ChurnData[[#This Row],[TenureMonths]]&lt;=23,"12-23",IF(ChurnData[[#This Row],[TenureMonths]]&lt;=35,"24-35",IF(ChurnData[[#This Row],[TenureMonths]]&lt;=47,"36-47",IF(ChurnData[[#This Row],[TenureMonths]]&lt;=59,"48-59","60-72")))))</f>
        <v>12-23</v>
      </c>
      <c r="V2215">
        <f>IF(ChurnData[[#This Row],[Churn]]="Yes",1,0)</f>
        <v>0</v>
      </c>
    </row>
    <row r="2216" spans="1:22" x14ac:dyDescent="0.35">
      <c r="A2216" t="s">
        <v>2266</v>
      </c>
      <c r="B2216" t="s">
        <v>19</v>
      </c>
      <c r="C2216">
        <v>0</v>
      </c>
      <c r="D2216" t="s">
        <v>20</v>
      </c>
      <c r="E2216" t="s">
        <v>20</v>
      </c>
      <c r="F2216" t="s">
        <v>58</v>
      </c>
      <c r="G2216" s="2">
        <v>19</v>
      </c>
      <c r="H2216" t="s">
        <v>20</v>
      </c>
      <c r="I2216" t="s">
        <v>23</v>
      </c>
      <c r="J2216" t="s">
        <v>21</v>
      </c>
      <c r="K2216" t="s">
        <v>21</v>
      </c>
      <c r="L2216" t="s">
        <v>29</v>
      </c>
      <c r="M2216" t="s">
        <v>20</v>
      </c>
      <c r="N2216" t="s">
        <v>25</v>
      </c>
      <c r="O2216" s="1">
        <v>89.19</v>
      </c>
      <c r="P2216" s="1">
        <v>1679.02</v>
      </c>
      <c r="Q2216">
        <v>1</v>
      </c>
      <c r="R2216" t="s">
        <v>20</v>
      </c>
      <c r="S2216" t="str">
        <f>IF(ChurnData[[#This Row],[MonthlyCharges]]&lt;=30,"1. Up to 30",IF(ChurnData[[#This Row],[MonthlyCharges]]&lt;=50,"2. 31-50",IF(ChurnData[[#This Row],[MonthlyCharges]]&lt;=70,"3. 51-70",IF(ChurnData[[#This Row],[MonthlyCharges]]&lt;=90,"4. 71-90","5. Over 90"))))</f>
        <v>4. 71-90</v>
      </c>
      <c r="T2216" t="str">
        <f>IF(AND(ChurnData[[#This Row],[Contract]]="Month-to-month",ChurnData[[#This Row],[InternetService]]="Fiber optic",ChurnData[[#This Row],[TenureMonths]]&lt;=11),"High-risk","Other")</f>
        <v>Other</v>
      </c>
      <c r="U2216" t="str">
        <f>IF(ChurnData[[#This Row],[TenureMonths]]&lt;=11,"0-11",IF(ChurnData[[#This Row],[TenureMonths]]&lt;=23,"12-23",IF(ChurnData[[#This Row],[TenureMonths]]&lt;=35,"24-35",IF(ChurnData[[#This Row],[TenureMonths]]&lt;=47,"36-47",IF(ChurnData[[#This Row],[TenureMonths]]&lt;=59,"48-59","60-72")))))</f>
        <v>12-23</v>
      </c>
      <c r="V2216">
        <f>IF(ChurnData[[#This Row],[Churn]]="Yes",1,0)</f>
        <v>1</v>
      </c>
    </row>
    <row r="2217" spans="1:22" x14ac:dyDescent="0.35">
      <c r="A2217" t="s">
        <v>2267</v>
      </c>
      <c r="B2217" t="s">
        <v>19</v>
      </c>
      <c r="C2217">
        <v>0</v>
      </c>
      <c r="D2217" t="s">
        <v>20</v>
      </c>
      <c r="E2217" t="s">
        <v>21</v>
      </c>
      <c r="F2217" t="s">
        <v>39</v>
      </c>
      <c r="G2217" s="2">
        <v>23</v>
      </c>
      <c r="H2217" t="s">
        <v>20</v>
      </c>
      <c r="I2217" t="s">
        <v>32</v>
      </c>
      <c r="J2217" t="s">
        <v>21</v>
      </c>
      <c r="K2217" t="s">
        <v>20</v>
      </c>
      <c r="L2217" t="s">
        <v>33</v>
      </c>
      <c r="M2217" t="s">
        <v>21</v>
      </c>
      <c r="N2217" t="s">
        <v>25</v>
      </c>
      <c r="O2217" s="1">
        <v>60.98</v>
      </c>
      <c r="P2217" s="1">
        <v>1372.38</v>
      </c>
      <c r="Q2217">
        <v>4</v>
      </c>
      <c r="R2217" t="s">
        <v>21</v>
      </c>
      <c r="S2217" t="str">
        <f>IF(ChurnData[[#This Row],[MonthlyCharges]]&lt;=30,"1. Up to 30",IF(ChurnData[[#This Row],[MonthlyCharges]]&lt;=50,"2. 31-50",IF(ChurnData[[#This Row],[MonthlyCharges]]&lt;=70,"3. 51-70",IF(ChurnData[[#This Row],[MonthlyCharges]]&lt;=90,"4. 71-90","5. Over 90"))))</f>
        <v>3. 51-70</v>
      </c>
      <c r="T2217" t="str">
        <f>IF(AND(ChurnData[[#This Row],[Contract]]="Month-to-month",ChurnData[[#This Row],[InternetService]]="Fiber optic",ChurnData[[#This Row],[TenureMonths]]&lt;=11),"High-risk","Other")</f>
        <v>Other</v>
      </c>
      <c r="U2217" t="str">
        <f>IF(ChurnData[[#This Row],[TenureMonths]]&lt;=11,"0-11",IF(ChurnData[[#This Row],[TenureMonths]]&lt;=23,"12-23",IF(ChurnData[[#This Row],[TenureMonths]]&lt;=35,"24-35",IF(ChurnData[[#This Row],[TenureMonths]]&lt;=47,"36-47",IF(ChurnData[[#This Row],[TenureMonths]]&lt;=59,"48-59","60-72")))))</f>
        <v>12-23</v>
      </c>
      <c r="V2217">
        <f>IF(ChurnData[[#This Row],[Churn]]="Yes",1,0)</f>
        <v>0</v>
      </c>
    </row>
    <row r="2218" spans="1:22" x14ac:dyDescent="0.35">
      <c r="A2218" t="s">
        <v>2268</v>
      </c>
      <c r="B2218" t="s">
        <v>19</v>
      </c>
      <c r="C2218">
        <v>0</v>
      </c>
      <c r="D2218" t="s">
        <v>21</v>
      </c>
      <c r="E2218" t="s">
        <v>21</v>
      </c>
      <c r="F2218" t="s">
        <v>58</v>
      </c>
      <c r="G2218" s="2">
        <v>9</v>
      </c>
      <c r="H2218" t="s">
        <v>20</v>
      </c>
      <c r="I2218" t="s">
        <v>23</v>
      </c>
      <c r="J2218" t="s">
        <v>21</v>
      </c>
      <c r="K2218" t="s">
        <v>21</v>
      </c>
      <c r="L2218" t="s">
        <v>33</v>
      </c>
      <c r="M2218" t="s">
        <v>21</v>
      </c>
      <c r="N2218" t="s">
        <v>25</v>
      </c>
      <c r="O2218" s="1">
        <v>84.42</v>
      </c>
      <c r="P2218" s="1">
        <v>747.78</v>
      </c>
      <c r="Q2218">
        <v>3</v>
      </c>
      <c r="R2218" t="s">
        <v>21</v>
      </c>
      <c r="S2218" t="str">
        <f>IF(ChurnData[[#This Row],[MonthlyCharges]]&lt;=30,"1. Up to 30",IF(ChurnData[[#This Row],[MonthlyCharges]]&lt;=50,"2. 31-50",IF(ChurnData[[#This Row],[MonthlyCharges]]&lt;=70,"3. 51-70",IF(ChurnData[[#This Row],[MonthlyCharges]]&lt;=90,"4. 71-90","5. Over 90"))))</f>
        <v>4. 71-90</v>
      </c>
      <c r="T2218" t="str">
        <f>IF(AND(ChurnData[[#This Row],[Contract]]="Month-to-month",ChurnData[[#This Row],[InternetService]]="Fiber optic",ChurnData[[#This Row],[TenureMonths]]&lt;=11),"High-risk","Other")</f>
        <v>High-risk</v>
      </c>
      <c r="U2218" t="str">
        <f>IF(ChurnData[[#This Row],[TenureMonths]]&lt;=11,"0-11",IF(ChurnData[[#This Row],[TenureMonths]]&lt;=23,"12-23",IF(ChurnData[[#This Row],[TenureMonths]]&lt;=35,"24-35",IF(ChurnData[[#This Row],[TenureMonths]]&lt;=47,"36-47",IF(ChurnData[[#This Row],[TenureMonths]]&lt;=59,"48-59","60-72")))))</f>
        <v>0-11</v>
      </c>
      <c r="V2218">
        <f>IF(ChurnData[[#This Row],[Churn]]="Yes",1,0)</f>
        <v>0</v>
      </c>
    </row>
    <row r="2219" spans="1:22" x14ac:dyDescent="0.35">
      <c r="A2219" t="s">
        <v>2269</v>
      </c>
      <c r="B2219" t="s">
        <v>36</v>
      </c>
      <c r="C2219">
        <v>0</v>
      </c>
      <c r="D2219" t="s">
        <v>20</v>
      </c>
      <c r="E2219" t="s">
        <v>20</v>
      </c>
      <c r="F2219" t="s">
        <v>22</v>
      </c>
      <c r="G2219" s="2">
        <v>37</v>
      </c>
      <c r="H2219" t="s">
        <v>20</v>
      </c>
      <c r="I2219" t="s">
        <v>32</v>
      </c>
      <c r="J2219" t="s">
        <v>20</v>
      </c>
      <c r="K2219" t="s">
        <v>21</v>
      </c>
      <c r="L2219" t="s">
        <v>24</v>
      </c>
      <c r="M2219" t="s">
        <v>20</v>
      </c>
      <c r="N2219" t="s">
        <v>34</v>
      </c>
      <c r="O2219" s="1">
        <v>63.95</v>
      </c>
      <c r="P2219" s="1">
        <v>2388.31</v>
      </c>
      <c r="Q2219">
        <v>2</v>
      </c>
      <c r="R2219" t="s">
        <v>21</v>
      </c>
      <c r="S2219" t="str">
        <f>IF(ChurnData[[#This Row],[MonthlyCharges]]&lt;=30,"1. Up to 30",IF(ChurnData[[#This Row],[MonthlyCharges]]&lt;=50,"2. 31-50",IF(ChurnData[[#This Row],[MonthlyCharges]]&lt;=70,"3. 51-70",IF(ChurnData[[#This Row],[MonthlyCharges]]&lt;=90,"4. 71-90","5. Over 90"))))</f>
        <v>3. 51-70</v>
      </c>
      <c r="T2219" t="str">
        <f>IF(AND(ChurnData[[#This Row],[Contract]]="Month-to-month",ChurnData[[#This Row],[InternetService]]="Fiber optic",ChurnData[[#This Row],[TenureMonths]]&lt;=11),"High-risk","Other")</f>
        <v>Other</v>
      </c>
      <c r="U2219" t="str">
        <f>IF(ChurnData[[#This Row],[TenureMonths]]&lt;=11,"0-11",IF(ChurnData[[#This Row],[TenureMonths]]&lt;=23,"12-23",IF(ChurnData[[#This Row],[TenureMonths]]&lt;=35,"24-35",IF(ChurnData[[#This Row],[TenureMonths]]&lt;=47,"36-47",IF(ChurnData[[#This Row],[TenureMonths]]&lt;=59,"48-59","60-72")))))</f>
        <v>36-47</v>
      </c>
      <c r="V2219">
        <f>IF(ChurnData[[#This Row],[Churn]]="Yes",1,0)</f>
        <v>0</v>
      </c>
    </row>
    <row r="2220" spans="1:22" x14ac:dyDescent="0.35">
      <c r="A2220" t="s">
        <v>2270</v>
      </c>
      <c r="B2220" t="s">
        <v>19</v>
      </c>
      <c r="C2220">
        <v>0</v>
      </c>
      <c r="D2220" t="s">
        <v>20</v>
      </c>
      <c r="E2220" t="s">
        <v>20</v>
      </c>
      <c r="F2220" t="s">
        <v>39</v>
      </c>
      <c r="G2220" s="2">
        <v>21</v>
      </c>
      <c r="H2220" t="s">
        <v>20</v>
      </c>
      <c r="I2220" t="s">
        <v>23</v>
      </c>
      <c r="J2220" t="s">
        <v>20</v>
      </c>
      <c r="K2220" t="s">
        <v>21</v>
      </c>
      <c r="L2220" t="s">
        <v>33</v>
      </c>
      <c r="M2220" t="s">
        <v>20</v>
      </c>
      <c r="N2220" t="s">
        <v>43</v>
      </c>
      <c r="O2220" s="1">
        <v>96.57</v>
      </c>
      <c r="P2220" s="1">
        <v>2015.05</v>
      </c>
      <c r="Q2220">
        <v>1</v>
      </c>
      <c r="R2220" t="s">
        <v>21</v>
      </c>
      <c r="S2220" t="str">
        <f>IF(ChurnData[[#This Row],[MonthlyCharges]]&lt;=30,"1. Up to 30",IF(ChurnData[[#This Row],[MonthlyCharges]]&lt;=50,"2. 31-50",IF(ChurnData[[#This Row],[MonthlyCharges]]&lt;=70,"3. 51-70",IF(ChurnData[[#This Row],[MonthlyCharges]]&lt;=90,"4. 71-90","5. Over 90"))))</f>
        <v>5. Over 90</v>
      </c>
      <c r="T2220" t="str">
        <f>IF(AND(ChurnData[[#This Row],[Contract]]="Month-to-month",ChurnData[[#This Row],[InternetService]]="Fiber optic",ChurnData[[#This Row],[TenureMonths]]&lt;=11),"High-risk","Other")</f>
        <v>Other</v>
      </c>
      <c r="U2220" t="str">
        <f>IF(ChurnData[[#This Row],[TenureMonths]]&lt;=11,"0-11",IF(ChurnData[[#This Row],[TenureMonths]]&lt;=23,"12-23",IF(ChurnData[[#This Row],[TenureMonths]]&lt;=35,"24-35",IF(ChurnData[[#This Row],[TenureMonths]]&lt;=47,"36-47",IF(ChurnData[[#This Row],[TenureMonths]]&lt;=59,"48-59","60-72")))))</f>
        <v>12-23</v>
      </c>
      <c r="V2220">
        <f>IF(ChurnData[[#This Row],[Churn]]="Yes",1,0)</f>
        <v>0</v>
      </c>
    </row>
    <row r="2221" spans="1:22" x14ac:dyDescent="0.35">
      <c r="A2221" t="s">
        <v>2271</v>
      </c>
      <c r="B2221" t="s">
        <v>36</v>
      </c>
      <c r="C2221">
        <v>0</v>
      </c>
      <c r="D2221" t="s">
        <v>20</v>
      </c>
      <c r="E2221" t="s">
        <v>20</v>
      </c>
      <c r="F2221" t="s">
        <v>41</v>
      </c>
      <c r="G2221" s="2">
        <v>39</v>
      </c>
      <c r="H2221" t="s">
        <v>21</v>
      </c>
      <c r="I2221" t="s">
        <v>23</v>
      </c>
      <c r="J2221" t="s">
        <v>21</v>
      </c>
      <c r="K2221" t="s">
        <v>20</v>
      </c>
      <c r="L2221" t="s">
        <v>29</v>
      </c>
      <c r="M2221" t="s">
        <v>20</v>
      </c>
      <c r="N2221" t="s">
        <v>34</v>
      </c>
      <c r="O2221" s="1">
        <v>72.849999999999994</v>
      </c>
      <c r="P2221" s="1">
        <v>2813.15</v>
      </c>
      <c r="Q2221">
        <v>2</v>
      </c>
      <c r="R2221" t="s">
        <v>21</v>
      </c>
      <c r="S2221" t="str">
        <f>IF(ChurnData[[#This Row],[MonthlyCharges]]&lt;=30,"1. Up to 30",IF(ChurnData[[#This Row],[MonthlyCharges]]&lt;=50,"2. 31-50",IF(ChurnData[[#This Row],[MonthlyCharges]]&lt;=70,"3. 51-70",IF(ChurnData[[#This Row],[MonthlyCharges]]&lt;=90,"4. 71-90","5. Over 90"))))</f>
        <v>4. 71-90</v>
      </c>
      <c r="T2221" t="str">
        <f>IF(AND(ChurnData[[#This Row],[Contract]]="Month-to-month",ChurnData[[#This Row],[InternetService]]="Fiber optic",ChurnData[[#This Row],[TenureMonths]]&lt;=11),"High-risk","Other")</f>
        <v>Other</v>
      </c>
      <c r="U2221" t="str">
        <f>IF(ChurnData[[#This Row],[TenureMonths]]&lt;=11,"0-11",IF(ChurnData[[#This Row],[TenureMonths]]&lt;=23,"12-23",IF(ChurnData[[#This Row],[TenureMonths]]&lt;=35,"24-35",IF(ChurnData[[#This Row],[TenureMonths]]&lt;=47,"36-47",IF(ChurnData[[#This Row],[TenureMonths]]&lt;=59,"48-59","60-72")))))</f>
        <v>36-47</v>
      </c>
      <c r="V2221">
        <f>IF(ChurnData[[#This Row],[Churn]]="Yes",1,0)</f>
        <v>0</v>
      </c>
    </row>
    <row r="2222" spans="1:22" x14ac:dyDescent="0.35">
      <c r="A2222" t="s">
        <v>2272</v>
      </c>
      <c r="B2222" t="s">
        <v>19</v>
      </c>
      <c r="C2222">
        <v>0</v>
      </c>
      <c r="D2222" t="s">
        <v>20</v>
      </c>
      <c r="E2222" t="s">
        <v>20</v>
      </c>
      <c r="F2222" t="s">
        <v>37</v>
      </c>
      <c r="G2222" s="2">
        <v>16</v>
      </c>
      <c r="H2222" t="s">
        <v>20</v>
      </c>
      <c r="I2222" t="s">
        <v>32</v>
      </c>
      <c r="J2222" t="s">
        <v>21</v>
      </c>
      <c r="K2222" t="s">
        <v>20</v>
      </c>
      <c r="L2222" t="s">
        <v>33</v>
      </c>
      <c r="M2222" t="s">
        <v>20</v>
      </c>
      <c r="N2222" t="s">
        <v>25</v>
      </c>
      <c r="O2222" s="1">
        <v>60.01</v>
      </c>
      <c r="P2222" s="1">
        <v>972.93</v>
      </c>
      <c r="Q2222">
        <v>0</v>
      </c>
      <c r="R2222" t="s">
        <v>21</v>
      </c>
      <c r="S2222" t="str">
        <f>IF(ChurnData[[#This Row],[MonthlyCharges]]&lt;=30,"1. Up to 30",IF(ChurnData[[#This Row],[MonthlyCharges]]&lt;=50,"2. 31-50",IF(ChurnData[[#This Row],[MonthlyCharges]]&lt;=70,"3. 51-70",IF(ChurnData[[#This Row],[MonthlyCharges]]&lt;=90,"4. 71-90","5. Over 90"))))</f>
        <v>3. 51-70</v>
      </c>
      <c r="T2222" t="str">
        <f>IF(AND(ChurnData[[#This Row],[Contract]]="Month-to-month",ChurnData[[#This Row],[InternetService]]="Fiber optic",ChurnData[[#This Row],[TenureMonths]]&lt;=11),"High-risk","Other")</f>
        <v>Other</v>
      </c>
      <c r="U2222" t="str">
        <f>IF(ChurnData[[#This Row],[TenureMonths]]&lt;=11,"0-11",IF(ChurnData[[#This Row],[TenureMonths]]&lt;=23,"12-23",IF(ChurnData[[#This Row],[TenureMonths]]&lt;=35,"24-35",IF(ChurnData[[#This Row],[TenureMonths]]&lt;=47,"36-47",IF(ChurnData[[#This Row],[TenureMonths]]&lt;=59,"48-59","60-72")))))</f>
        <v>12-23</v>
      </c>
      <c r="V2222">
        <f>IF(ChurnData[[#This Row],[Churn]]="Yes",1,0)</f>
        <v>0</v>
      </c>
    </row>
    <row r="2223" spans="1:22" x14ac:dyDescent="0.35">
      <c r="A2223" t="s">
        <v>2273</v>
      </c>
      <c r="B2223" t="s">
        <v>19</v>
      </c>
      <c r="C2223">
        <v>0</v>
      </c>
      <c r="D2223" t="s">
        <v>21</v>
      </c>
      <c r="E2223" t="s">
        <v>21</v>
      </c>
      <c r="F2223" t="s">
        <v>75</v>
      </c>
      <c r="G2223" s="2">
        <v>10</v>
      </c>
      <c r="H2223" t="s">
        <v>20</v>
      </c>
      <c r="I2223" t="s">
        <v>23</v>
      </c>
      <c r="J2223" t="s">
        <v>20</v>
      </c>
      <c r="K2223" t="s">
        <v>21</v>
      </c>
      <c r="L2223" t="s">
        <v>33</v>
      </c>
      <c r="M2223" t="s">
        <v>20</v>
      </c>
      <c r="N2223" t="s">
        <v>43</v>
      </c>
      <c r="O2223" s="1">
        <v>96.98</v>
      </c>
      <c r="P2223" s="1">
        <v>965.51</v>
      </c>
      <c r="Q2223">
        <v>2</v>
      </c>
      <c r="R2223" t="s">
        <v>20</v>
      </c>
      <c r="S2223" t="str">
        <f>IF(ChurnData[[#This Row],[MonthlyCharges]]&lt;=30,"1. Up to 30",IF(ChurnData[[#This Row],[MonthlyCharges]]&lt;=50,"2. 31-50",IF(ChurnData[[#This Row],[MonthlyCharges]]&lt;=70,"3. 51-70",IF(ChurnData[[#This Row],[MonthlyCharges]]&lt;=90,"4. 71-90","5. Over 90"))))</f>
        <v>5. Over 90</v>
      </c>
      <c r="T2223" t="str">
        <f>IF(AND(ChurnData[[#This Row],[Contract]]="Month-to-month",ChurnData[[#This Row],[InternetService]]="Fiber optic",ChurnData[[#This Row],[TenureMonths]]&lt;=11),"High-risk","Other")</f>
        <v>High-risk</v>
      </c>
      <c r="U2223" t="str">
        <f>IF(ChurnData[[#This Row],[TenureMonths]]&lt;=11,"0-11",IF(ChurnData[[#This Row],[TenureMonths]]&lt;=23,"12-23",IF(ChurnData[[#This Row],[TenureMonths]]&lt;=35,"24-35",IF(ChurnData[[#This Row],[TenureMonths]]&lt;=47,"36-47",IF(ChurnData[[#This Row],[TenureMonths]]&lt;=59,"48-59","60-72")))))</f>
        <v>0-11</v>
      </c>
      <c r="V2223">
        <f>IF(ChurnData[[#This Row],[Churn]]="Yes",1,0)</f>
        <v>1</v>
      </c>
    </row>
    <row r="2224" spans="1:22" x14ac:dyDescent="0.35">
      <c r="A2224" t="s">
        <v>2274</v>
      </c>
      <c r="B2224" t="s">
        <v>36</v>
      </c>
      <c r="C2224">
        <v>0</v>
      </c>
      <c r="D2224" t="s">
        <v>21</v>
      </c>
      <c r="E2224" t="s">
        <v>21</v>
      </c>
      <c r="F2224" t="s">
        <v>41</v>
      </c>
      <c r="G2224" s="2">
        <v>21</v>
      </c>
      <c r="H2224" t="s">
        <v>20</v>
      </c>
      <c r="I2224" t="s">
        <v>32</v>
      </c>
      <c r="J2224" t="s">
        <v>21</v>
      </c>
      <c r="K2224" t="s">
        <v>20</v>
      </c>
      <c r="L2224" t="s">
        <v>33</v>
      </c>
      <c r="M2224" t="s">
        <v>20</v>
      </c>
      <c r="N2224" t="s">
        <v>30</v>
      </c>
      <c r="O2224" s="1">
        <v>62.91</v>
      </c>
      <c r="P2224" s="1">
        <v>1289.27</v>
      </c>
      <c r="Q2224">
        <v>0</v>
      </c>
      <c r="R2224" t="s">
        <v>21</v>
      </c>
      <c r="S2224" t="str">
        <f>IF(ChurnData[[#This Row],[MonthlyCharges]]&lt;=30,"1. Up to 30",IF(ChurnData[[#This Row],[MonthlyCharges]]&lt;=50,"2. 31-50",IF(ChurnData[[#This Row],[MonthlyCharges]]&lt;=70,"3. 51-70",IF(ChurnData[[#This Row],[MonthlyCharges]]&lt;=90,"4. 71-90","5. Over 90"))))</f>
        <v>3. 51-70</v>
      </c>
      <c r="T2224" t="str">
        <f>IF(AND(ChurnData[[#This Row],[Contract]]="Month-to-month",ChurnData[[#This Row],[InternetService]]="Fiber optic",ChurnData[[#This Row],[TenureMonths]]&lt;=11),"High-risk","Other")</f>
        <v>Other</v>
      </c>
      <c r="U2224" t="str">
        <f>IF(ChurnData[[#This Row],[TenureMonths]]&lt;=11,"0-11",IF(ChurnData[[#This Row],[TenureMonths]]&lt;=23,"12-23",IF(ChurnData[[#This Row],[TenureMonths]]&lt;=35,"24-35",IF(ChurnData[[#This Row],[TenureMonths]]&lt;=47,"36-47",IF(ChurnData[[#This Row],[TenureMonths]]&lt;=59,"48-59","60-72")))))</f>
        <v>12-23</v>
      </c>
      <c r="V2224">
        <f>IF(ChurnData[[#This Row],[Churn]]="Yes",1,0)</f>
        <v>0</v>
      </c>
    </row>
    <row r="2225" spans="1:22" x14ac:dyDescent="0.35">
      <c r="A2225" t="s">
        <v>2275</v>
      </c>
      <c r="B2225" t="s">
        <v>36</v>
      </c>
      <c r="C2225">
        <v>1</v>
      </c>
      <c r="D2225" t="s">
        <v>20</v>
      </c>
      <c r="E2225" t="s">
        <v>21</v>
      </c>
      <c r="F2225" t="s">
        <v>65</v>
      </c>
      <c r="G2225" s="2">
        <v>4</v>
      </c>
      <c r="H2225" t="s">
        <v>20</v>
      </c>
      <c r="I2225" t="s">
        <v>23</v>
      </c>
      <c r="J2225" t="s">
        <v>21</v>
      </c>
      <c r="K2225" t="s">
        <v>21</v>
      </c>
      <c r="L2225" t="s">
        <v>33</v>
      </c>
      <c r="M2225" t="s">
        <v>20</v>
      </c>
      <c r="N2225" t="s">
        <v>30</v>
      </c>
      <c r="O2225" s="1">
        <v>82.33</v>
      </c>
      <c r="P2225" s="1">
        <v>325.75</v>
      </c>
      <c r="Q2225">
        <v>4</v>
      </c>
      <c r="R2225" t="s">
        <v>20</v>
      </c>
      <c r="S2225" t="str">
        <f>IF(ChurnData[[#This Row],[MonthlyCharges]]&lt;=30,"1. Up to 30",IF(ChurnData[[#This Row],[MonthlyCharges]]&lt;=50,"2. 31-50",IF(ChurnData[[#This Row],[MonthlyCharges]]&lt;=70,"3. 51-70",IF(ChurnData[[#This Row],[MonthlyCharges]]&lt;=90,"4. 71-90","5. Over 90"))))</f>
        <v>4. 71-90</v>
      </c>
      <c r="T2225" t="str">
        <f>IF(AND(ChurnData[[#This Row],[Contract]]="Month-to-month",ChurnData[[#This Row],[InternetService]]="Fiber optic",ChurnData[[#This Row],[TenureMonths]]&lt;=11),"High-risk","Other")</f>
        <v>High-risk</v>
      </c>
      <c r="U2225" t="str">
        <f>IF(ChurnData[[#This Row],[TenureMonths]]&lt;=11,"0-11",IF(ChurnData[[#This Row],[TenureMonths]]&lt;=23,"12-23",IF(ChurnData[[#This Row],[TenureMonths]]&lt;=35,"24-35",IF(ChurnData[[#This Row],[TenureMonths]]&lt;=47,"36-47",IF(ChurnData[[#This Row],[TenureMonths]]&lt;=59,"48-59","60-72")))))</f>
        <v>0-11</v>
      </c>
      <c r="V2225">
        <f>IF(ChurnData[[#This Row],[Churn]]="Yes",1,0)</f>
        <v>1</v>
      </c>
    </row>
    <row r="2226" spans="1:22" x14ac:dyDescent="0.35">
      <c r="A2226" t="s">
        <v>2276</v>
      </c>
      <c r="B2226" t="s">
        <v>19</v>
      </c>
      <c r="C2226">
        <v>0</v>
      </c>
      <c r="D2226" t="s">
        <v>21</v>
      </c>
      <c r="E2226" t="s">
        <v>21</v>
      </c>
      <c r="F2226" t="s">
        <v>58</v>
      </c>
      <c r="G2226" s="2">
        <v>18</v>
      </c>
      <c r="H2226" t="s">
        <v>20</v>
      </c>
      <c r="I2226" t="s">
        <v>23</v>
      </c>
      <c r="J2226" t="s">
        <v>21</v>
      </c>
      <c r="K2226" t="s">
        <v>21</v>
      </c>
      <c r="L2226" t="s">
        <v>33</v>
      </c>
      <c r="M2226" t="s">
        <v>21</v>
      </c>
      <c r="N2226" t="s">
        <v>25</v>
      </c>
      <c r="O2226" s="1">
        <v>80.33</v>
      </c>
      <c r="P2226" s="1">
        <v>1433.61</v>
      </c>
      <c r="Q2226">
        <v>0</v>
      </c>
      <c r="R2226" t="s">
        <v>21</v>
      </c>
      <c r="S2226" t="str">
        <f>IF(ChurnData[[#This Row],[MonthlyCharges]]&lt;=30,"1. Up to 30",IF(ChurnData[[#This Row],[MonthlyCharges]]&lt;=50,"2. 31-50",IF(ChurnData[[#This Row],[MonthlyCharges]]&lt;=70,"3. 51-70",IF(ChurnData[[#This Row],[MonthlyCharges]]&lt;=90,"4. 71-90","5. Over 90"))))</f>
        <v>4. 71-90</v>
      </c>
      <c r="T2226" t="str">
        <f>IF(AND(ChurnData[[#This Row],[Contract]]="Month-to-month",ChurnData[[#This Row],[InternetService]]="Fiber optic",ChurnData[[#This Row],[TenureMonths]]&lt;=11),"High-risk","Other")</f>
        <v>Other</v>
      </c>
      <c r="U2226" t="str">
        <f>IF(ChurnData[[#This Row],[TenureMonths]]&lt;=11,"0-11",IF(ChurnData[[#This Row],[TenureMonths]]&lt;=23,"12-23",IF(ChurnData[[#This Row],[TenureMonths]]&lt;=35,"24-35",IF(ChurnData[[#This Row],[TenureMonths]]&lt;=47,"36-47",IF(ChurnData[[#This Row],[TenureMonths]]&lt;=59,"48-59","60-72")))))</f>
        <v>12-23</v>
      </c>
      <c r="V2226">
        <f>IF(ChurnData[[#This Row],[Churn]]="Yes",1,0)</f>
        <v>0</v>
      </c>
    </row>
    <row r="2227" spans="1:22" x14ac:dyDescent="0.35">
      <c r="A2227" t="s">
        <v>2277</v>
      </c>
      <c r="B2227" t="s">
        <v>19</v>
      </c>
      <c r="C2227">
        <v>0</v>
      </c>
      <c r="D2227" t="s">
        <v>20</v>
      </c>
      <c r="E2227" t="s">
        <v>21</v>
      </c>
      <c r="F2227" t="s">
        <v>75</v>
      </c>
      <c r="G2227" s="2">
        <v>24</v>
      </c>
      <c r="H2227" t="s">
        <v>20</v>
      </c>
      <c r="I2227" t="s">
        <v>32</v>
      </c>
      <c r="J2227" t="s">
        <v>20</v>
      </c>
      <c r="K2227" t="s">
        <v>21</v>
      </c>
      <c r="L2227" t="s">
        <v>33</v>
      </c>
      <c r="M2227" t="s">
        <v>20</v>
      </c>
      <c r="N2227" t="s">
        <v>34</v>
      </c>
      <c r="O2227" s="1">
        <v>62.7</v>
      </c>
      <c r="P2227" s="1">
        <v>0</v>
      </c>
      <c r="Q2227">
        <v>2</v>
      </c>
      <c r="R2227" t="s">
        <v>20</v>
      </c>
      <c r="S2227" t="str">
        <f>IF(ChurnData[[#This Row],[MonthlyCharges]]&lt;=30,"1. Up to 30",IF(ChurnData[[#This Row],[MonthlyCharges]]&lt;=50,"2. 31-50",IF(ChurnData[[#This Row],[MonthlyCharges]]&lt;=70,"3. 51-70",IF(ChurnData[[#This Row],[MonthlyCharges]]&lt;=90,"4. 71-90","5. Over 90"))))</f>
        <v>3. 51-70</v>
      </c>
      <c r="T2227" t="str">
        <f>IF(AND(ChurnData[[#This Row],[Contract]]="Month-to-month",ChurnData[[#This Row],[InternetService]]="Fiber optic",ChurnData[[#This Row],[TenureMonths]]&lt;=11),"High-risk","Other")</f>
        <v>Other</v>
      </c>
      <c r="U2227" t="str">
        <f>IF(ChurnData[[#This Row],[TenureMonths]]&lt;=11,"0-11",IF(ChurnData[[#This Row],[TenureMonths]]&lt;=23,"12-23",IF(ChurnData[[#This Row],[TenureMonths]]&lt;=35,"24-35",IF(ChurnData[[#This Row],[TenureMonths]]&lt;=47,"36-47",IF(ChurnData[[#This Row],[TenureMonths]]&lt;=59,"48-59","60-72")))))</f>
        <v>24-35</v>
      </c>
      <c r="V2227">
        <f>IF(ChurnData[[#This Row],[Churn]]="Yes",1,0)</f>
        <v>1</v>
      </c>
    </row>
    <row r="2228" spans="1:22" x14ac:dyDescent="0.35">
      <c r="A2228" t="s">
        <v>2278</v>
      </c>
      <c r="B2228" t="s">
        <v>36</v>
      </c>
      <c r="C2228">
        <v>0</v>
      </c>
      <c r="D2228" t="s">
        <v>21</v>
      </c>
      <c r="E2228" t="s">
        <v>21</v>
      </c>
      <c r="F2228" t="s">
        <v>37</v>
      </c>
      <c r="G2228" s="2">
        <v>63</v>
      </c>
      <c r="H2228" t="s">
        <v>20</v>
      </c>
      <c r="I2228" t="s">
        <v>21</v>
      </c>
      <c r="J2228" t="s">
        <v>28</v>
      </c>
      <c r="K2228" t="s">
        <v>28</v>
      </c>
      <c r="L2228" t="s">
        <v>24</v>
      </c>
      <c r="M2228" t="s">
        <v>20</v>
      </c>
      <c r="N2228" t="s">
        <v>30</v>
      </c>
      <c r="O2228" s="1">
        <v>28.57</v>
      </c>
      <c r="P2228" s="1">
        <v>1775.74</v>
      </c>
      <c r="Q2228">
        <v>2</v>
      </c>
      <c r="R2228" t="s">
        <v>21</v>
      </c>
      <c r="S2228" t="str">
        <f>IF(ChurnData[[#This Row],[MonthlyCharges]]&lt;=30,"1. Up to 30",IF(ChurnData[[#This Row],[MonthlyCharges]]&lt;=50,"2. 31-50",IF(ChurnData[[#This Row],[MonthlyCharges]]&lt;=70,"3. 51-70",IF(ChurnData[[#This Row],[MonthlyCharges]]&lt;=90,"4. 71-90","5. Over 90"))))</f>
        <v>1. Up to 30</v>
      </c>
      <c r="T2228" t="str">
        <f>IF(AND(ChurnData[[#This Row],[Contract]]="Month-to-month",ChurnData[[#This Row],[InternetService]]="Fiber optic",ChurnData[[#This Row],[TenureMonths]]&lt;=11),"High-risk","Other")</f>
        <v>Other</v>
      </c>
      <c r="U2228" t="str">
        <f>IF(ChurnData[[#This Row],[TenureMonths]]&lt;=11,"0-11",IF(ChurnData[[#This Row],[TenureMonths]]&lt;=23,"12-23",IF(ChurnData[[#This Row],[TenureMonths]]&lt;=35,"24-35",IF(ChurnData[[#This Row],[TenureMonths]]&lt;=47,"36-47",IF(ChurnData[[#This Row],[TenureMonths]]&lt;=59,"48-59","60-72")))))</f>
        <v>60-72</v>
      </c>
      <c r="V2228">
        <f>IF(ChurnData[[#This Row],[Churn]]="Yes",1,0)</f>
        <v>0</v>
      </c>
    </row>
    <row r="2229" spans="1:22" x14ac:dyDescent="0.35">
      <c r="A2229" t="s">
        <v>2279</v>
      </c>
      <c r="B2229" t="s">
        <v>36</v>
      </c>
      <c r="C2229">
        <v>1</v>
      </c>
      <c r="D2229" t="s">
        <v>21</v>
      </c>
      <c r="E2229" t="s">
        <v>21</v>
      </c>
      <c r="F2229" t="s">
        <v>56</v>
      </c>
      <c r="G2229" s="2">
        <v>35</v>
      </c>
      <c r="H2229" t="s">
        <v>20</v>
      </c>
      <c r="I2229" t="s">
        <v>21</v>
      </c>
      <c r="J2229" t="s">
        <v>28</v>
      </c>
      <c r="K2229" t="s">
        <v>28</v>
      </c>
      <c r="L2229" t="s">
        <v>33</v>
      </c>
      <c r="M2229" t="s">
        <v>21</v>
      </c>
      <c r="N2229" t="s">
        <v>34</v>
      </c>
      <c r="O2229" s="1">
        <v>18</v>
      </c>
      <c r="P2229" s="1">
        <v>630.19000000000005</v>
      </c>
      <c r="Q2229">
        <v>2</v>
      </c>
      <c r="R2229" t="s">
        <v>20</v>
      </c>
      <c r="S2229" t="str">
        <f>IF(ChurnData[[#This Row],[MonthlyCharges]]&lt;=30,"1. Up to 30",IF(ChurnData[[#This Row],[MonthlyCharges]]&lt;=50,"2. 31-50",IF(ChurnData[[#This Row],[MonthlyCharges]]&lt;=70,"3. 51-70",IF(ChurnData[[#This Row],[MonthlyCharges]]&lt;=90,"4. 71-90","5. Over 90"))))</f>
        <v>1. Up to 30</v>
      </c>
      <c r="T2229" t="str">
        <f>IF(AND(ChurnData[[#This Row],[Contract]]="Month-to-month",ChurnData[[#This Row],[InternetService]]="Fiber optic",ChurnData[[#This Row],[TenureMonths]]&lt;=11),"High-risk","Other")</f>
        <v>Other</v>
      </c>
      <c r="U2229" t="str">
        <f>IF(ChurnData[[#This Row],[TenureMonths]]&lt;=11,"0-11",IF(ChurnData[[#This Row],[TenureMonths]]&lt;=23,"12-23",IF(ChurnData[[#This Row],[TenureMonths]]&lt;=35,"24-35",IF(ChurnData[[#This Row],[TenureMonths]]&lt;=47,"36-47",IF(ChurnData[[#This Row],[TenureMonths]]&lt;=59,"48-59","60-72")))))</f>
        <v>24-35</v>
      </c>
      <c r="V2229">
        <f>IF(ChurnData[[#This Row],[Churn]]="Yes",1,0)</f>
        <v>1</v>
      </c>
    </row>
    <row r="2230" spans="1:22" x14ac:dyDescent="0.35">
      <c r="A2230" t="s">
        <v>2280</v>
      </c>
      <c r="B2230" t="s">
        <v>36</v>
      </c>
      <c r="C2230">
        <v>1</v>
      </c>
      <c r="D2230" t="s">
        <v>21</v>
      </c>
      <c r="E2230" t="s">
        <v>21</v>
      </c>
      <c r="F2230" t="s">
        <v>37</v>
      </c>
      <c r="G2230" s="2">
        <v>8</v>
      </c>
      <c r="H2230" t="s">
        <v>20</v>
      </c>
      <c r="I2230" t="s">
        <v>23</v>
      </c>
      <c r="J2230" t="s">
        <v>20</v>
      </c>
      <c r="K2230" t="s">
        <v>20</v>
      </c>
      <c r="L2230" t="s">
        <v>33</v>
      </c>
      <c r="M2230" t="s">
        <v>21</v>
      </c>
      <c r="N2230" t="s">
        <v>25</v>
      </c>
      <c r="O2230" s="1">
        <v>94.2</v>
      </c>
      <c r="P2230" s="1">
        <v>737.8</v>
      </c>
      <c r="Q2230">
        <v>3</v>
      </c>
      <c r="R2230" t="s">
        <v>20</v>
      </c>
      <c r="S2230" t="str">
        <f>IF(ChurnData[[#This Row],[MonthlyCharges]]&lt;=30,"1. Up to 30",IF(ChurnData[[#This Row],[MonthlyCharges]]&lt;=50,"2. 31-50",IF(ChurnData[[#This Row],[MonthlyCharges]]&lt;=70,"3. 51-70",IF(ChurnData[[#This Row],[MonthlyCharges]]&lt;=90,"4. 71-90","5. Over 90"))))</f>
        <v>5. Over 90</v>
      </c>
      <c r="T2230" t="str">
        <f>IF(AND(ChurnData[[#This Row],[Contract]]="Month-to-month",ChurnData[[#This Row],[InternetService]]="Fiber optic",ChurnData[[#This Row],[TenureMonths]]&lt;=11),"High-risk","Other")</f>
        <v>High-risk</v>
      </c>
      <c r="U2230" t="str">
        <f>IF(ChurnData[[#This Row],[TenureMonths]]&lt;=11,"0-11",IF(ChurnData[[#This Row],[TenureMonths]]&lt;=23,"12-23",IF(ChurnData[[#This Row],[TenureMonths]]&lt;=35,"24-35",IF(ChurnData[[#This Row],[TenureMonths]]&lt;=47,"36-47",IF(ChurnData[[#This Row],[TenureMonths]]&lt;=59,"48-59","60-72")))))</f>
        <v>0-11</v>
      </c>
      <c r="V2230">
        <f>IF(ChurnData[[#This Row],[Churn]]="Yes",1,0)</f>
        <v>1</v>
      </c>
    </row>
    <row r="2231" spans="1:22" x14ac:dyDescent="0.35">
      <c r="A2231" t="s">
        <v>2281</v>
      </c>
      <c r="B2231" t="s">
        <v>36</v>
      </c>
      <c r="C2231">
        <v>0</v>
      </c>
      <c r="D2231" t="s">
        <v>20</v>
      </c>
      <c r="E2231" t="s">
        <v>21</v>
      </c>
      <c r="F2231" t="s">
        <v>47</v>
      </c>
      <c r="G2231" s="2">
        <v>7</v>
      </c>
      <c r="H2231" t="s">
        <v>20</v>
      </c>
      <c r="I2231" t="s">
        <v>23</v>
      </c>
      <c r="J2231" t="s">
        <v>21</v>
      </c>
      <c r="K2231" t="s">
        <v>20</v>
      </c>
      <c r="L2231" t="s">
        <v>33</v>
      </c>
      <c r="M2231" t="s">
        <v>20</v>
      </c>
      <c r="N2231" t="s">
        <v>30</v>
      </c>
      <c r="O2231" s="1">
        <v>98.43</v>
      </c>
      <c r="P2231" s="1">
        <v>686.22</v>
      </c>
      <c r="Q2231">
        <v>0</v>
      </c>
      <c r="R2231" t="s">
        <v>20</v>
      </c>
      <c r="S2231" t="str">
        <f>IF(ChurnData[[#This Row],[MonthlyCharges]]&lt;=30,"1. Up to 30",IF(ChurnData[[#This Row],[MonthlyCharges]]&lt;=50,"2. 31-50",IF(ChurnData[[#This Row],[MonthlyCharges]]&lt;=70,"3. 51-70",IF(ChurnData[[#This Row],[MonthlyCharges]]&lt;=90,"4. 71-90","5. Over 90"))))</f>
        <v>5. Over 90</v>
      </c>
      <c r="T2231" t="str">
        <f>IF(AND(ChurnData[[#This Row],[Contract]]="Month-to-month",ChurnData[[#This Row],[InternetService]]="Fiber optic",ChurnData[[#This Row],[TenureMonths]]&lt;=11),"High-risk","Other")</f>
        <v>High-risk</v>
      </c>
      <c r="U2231" t="str">
        <f>IF(ChurnData[[#This Row],[TenureMonths]]&lt;=11,"0-11",IF(ChurnData[[#This Row],[TenureMonths]]&lt;=23,"12-23",IF(ChurnData[[#This Row],[TenureMonths]]&lt;=35,"24-35",IF(ChurnData[[#This Row],[TenureMonths]]&lt;=47,"36-47",IF(ChurnData[[#This Row],[TenureMonths]]&lt;=59,"48-59","60-72")))))</f>
        <v>0-11</v>
      </c>
      <c r="V2231">
        <f>IF(ChurnData[[#This Row],[Churn]]="Yes",1,0)</f>
        <v>1</v>
      </c>
    </row>
    <row r="2232" spans="1:22" x14ac:dyDescent="0.35">
      <c r="A2232" t="s">
        <v>2282</v>
      </c>
      <c r="B2232" t="s">
        <v>19</v>
      </c>
      <c r="C2232">
        <v>1</v>
      </c>
      <c r="D2232" t="s">
        <v>20</v>
      </c>
      <c r="E2232" t="s">
        <v>21</v>
      </c>
      <c r="F2232" t="s">
        <v>37</v>
      </c>
      <c r="G2232" s="2">
        <v>11</v>
      </c>
      <c r="H2232" t="s">
        <v>20</v>
      </c>
      <c r="I2232" t="s">
        <v>23</v>
      </c>
      <c r="J2232" t="s">
        <v>21</v>
      </c>
      <c r="K2232" t="s">
        <v>20</v>
      </c>
      <c r="L2232" t="s">
        <v>33</v>
      </c>
      <c r="M2232" t="s">
        <v>21</v>
      </c>
      <c r="N2232" t="s">
        <v>30</v>
      </c>
      <c r="O2232" s="1">
        <v>93.64</v>
      </c>
      <c r="P2232" s="1">
        <v>1045.08</v>
      </c>
      <c r="Q2232">
        <v>2</v>
      </c>
      <c r="R2232" t="s">
        <v>21</v>
      </c>
      <c r="S2232" t="str">
        <f>IF(ChurnData[[#This Row],[MonthlyCharges]]&lt;=30,"1. Up to 30",IF(ChurnData[[#This Row],[MonthlyCharges]]&lt;=50,"2. 31-50",IF(ChurnData[[#This Row],[MonthlyCharges]]&lt;=70,"3. 51-70",IF(ChurnData[[#This Row],[MonthlyCharges]]&lt;=90,"4. 71-90","5. Over 90"))))</f>
        <v>5. Over 90</v>
      </c>
      <c r="T2232" t="str">
        <f>IF(AND(ChurnData[[#This Row],[Contract]]="Month-to-month",ChurnData[[#This Row],[InternetService]]="Fiber optic",ChurnData[[#This Row],[TenureMonths]]&lt;=11),"High-risk","Other")</f>
        <v>High-risk</v>
      </c>
      <c r="U2232" t="str">
        <f>IF(ChurnData[[#This Row],[TenureMonths]]&lt;=11,"0-11",IF(ChurnData[[#This Row],[TenureMonths]]&lt;=23,"12-23",IF(ChurnData[[#This Row],[TenureMonths]]&lt;=35,"24-35",IF(ChurnData[[#This Row],[TenureMonths]]&lt;=47,"36-47",IF(ChurnData[[#This Row],[TenureMonths]]&lt;=59,"48-59","60-72")))))</f>
        <v>0-11</v>
      </c>
      <c r="V2232">
        <f>IF(ChurnData[[#This Row],[Churn]]="Yes",1,0)</f>
        <v>0</v>
      </c>
    </row>
    <row r="2233" spans="1:22" x14ac:dyDescent="0.35">
      <c r="A2233" t="s">
        <v>2283</v>
      </c>
      <c r="B2233" t="s">
        <v>36</v>
      </c>
      <c r="C2233">
        <v>0</v>
      </c>
      <c r="D2233" t="s">
        <v>21</v>
      </c>
      <c r="E2233" t="s">
        <v>21</v>
      </c>
      <c r="F2233" t="s">
        <v>22</v>
      </c>
      <c r="G2233" s="2">
        <v>7</v>
      </c>
      <c r="H2233" t="s">
        <v>21</v>
      </c>
      <c r="I2233" t="s">
        <v>21</v>
      </c>
      <c r="J2233" t="s">
        <v>28</v>
      </c>
      <c r="K2233" t="s">
        <v>28</v>
      </c>
      <c r="L2233" t="s">
        <v>33</v>
      </c>
      <c r="M2233" t="s">
        <v>21</v>
      </c>
      <c r="N2233" t="s">
        <v>34</v>
      </c>
      <c r="O2233" s="1">
        <v>21.78</v>
      </c>
      <c r="P2233" s="1">
        <v>152.27000000000001</v>
      </c>
      <c r="Q2233">
        <v>2</v>
      </c>
      <c r="R2233" t="s">
        <v>21</v>
      </c>
      <c r="S2233" t="str">
        <f>IF(ChurnData[[#This Row],[MonthlyCharges]]&lt;=30,"1. Up to 30",IF(ChurnData[[#This Row],[MonthlyCharges]]&lt;=50,"2. 31-50",IF(ChurnData[[#This Row],[MonthlyCharges]]&lt;=70,"3. 51-70",IF(ChurnData[[#This Row],[MonthlyCharges]]&lt;=90,"4. 71-90","5. Over 90"))))</f>
        <v>1. Up to 30</v>
      </c>
      <c r="T2233" t="str">
        <f>IF(AND(ChurnData[[#This Row],[Contract]]="Month-to-month",ChurnData[[#This Row],[InternetService]]="Fiber optic",ChurnData[[#This Row],[TenureMonths]]&lt;=11),"High-risk","Other")</f>
        <v>Other</v>
      </c>
      <c r="U2233" t="str">
        <f>IF(ChurnData[[#This Row],[TenureMonths]]&lt;=11,"0-11",IF(ChurnData[[#This Row],[TenureMonths]]&lt;=23,"12-23",IF(ChurnData[[#This Row],[TenureMonths]]&lt;=35,"24-35",IF(ChurnData[[#This Row],[TenureMonths]]&lt;=47,"36-47",IF(ChurnData[[#This Row],[TenureMonths]]&lt;=59,"48-59","60-72")))))</f>
        <v>0-11</v>
      </c>
      <c r="V2233">
        <f>IF(ChurnData[[#This Row],[Churn]]="Yes",1,0)</f>
        <v>0</v>
      </c>
    </row>
    <row r="2234" spans="1:22" x14ac:dyDescent="0.35">
      <c r="A2234" t="s">
        <v>2284</v>
      </c>
      <c r="B2234" t="s">
        <v>19</v>
      </c>
      <c r="C2234">
        <v>1</v>
      </c>
      <c r="D2234" t="s">
        <v>20</v>
      </c>
      <c r="E2234" t="s">
        <v>20</v>
      </c>
      <c r="F2234" t="s">
        <v>56</v>
      </c>
      <c r="G2234" s="2">
        <v>19</v>
      </c>
      <c r="H2234" t="s">
        <v>20</v>
      </c>
      <c r="I2234" t="s">
        <v>23</v>
      </c>
      <c r="J2234" t="s">
        <v>21</v>
      </c>
      <c r="K2234" t="s">
        <v>20</v>
      </c>
      <c r="L2234" t="s">
        <v>29</v>
      </c>
      <c r="M2234" t="s">
        <v>21</v>
      </c>
      <c r="N2234" t="s">
        <v>34</v>
      </c>
      <c r="O2234" s="1">
        <v>93.09</v>
      </c>
      <c r="P2234" s="1">
        <v>1786.56</v>
      </c>
      <c r="Q2234">
        <v>1</v>
      </c>
      <c r="R2234" t="s">
        <v>21</v>
      </c>
      <c r="S2234" t="str">
        <f>IF(ChurnData[[#This Row],[MonthlyCharges]]&lt;=30,"1. Up to 30",IF(ChurnData[[#This Row],[MonthlyCharges]]&lt;=50,"2. 31-50",IF(ChurnData[[#This Row],[MonthlyCharges]]&lt;=70,"3. 51-70",IF(ChurnData[[#This Row],[MonthlyCharges]]&lt;=90,"4. 71-90","5. Over 90"))))</f>
        <v>5. Over 90</v>
      </c>
      <c r="T2234" t="str">
        <f>IF(AND(ChurnData[[#This Row],[Contract]]="Month-to-month",ChurnData[[#This Row],[InternetService]]="Fiber optic",ChurnData[[#This Row],[TenureMonths]]&lt;=11),"High-risk","Other")</f>
        <v>Other</v>
      </c>
      <c r="U2234" t="str">
        <f>IF(ChurnData[[#This Row],[TenureMonths]]&lt;=11,"0-11",IF(ChurnData[[#This Row],[TenureMonths]]&lt;=23,"12-23",IF(ChurnData[[#This Row],[TenureMonths]]&lt;=35,"24-35",IF(ChurnData[[#This Row],[TenureMonths]]&lt;=47,"36-47",IF(ChurnData[[#This Row],[TenureMonths]]&lt;=59,"48-59","60-72")))))</f>
        <v>12-23</v>
      </c>
      <c r="V2234">
        <f>IF(ChurnData[[#This Row],[Churn]]="Yes",1,0)</f>
        <v>0</v>
      </c>
    </row>
    <row r="2235" spans="1:22" x14ac:dyDescent="0.35">
      <c r="A2235" t="s">
        <v>2285</v>
      </c>
      <c r="B2235" t="s">
        <v>36</v>
      </c>
      <c r="C2235">
        <v>0</v>
      </c>
      <c r="D2235" t="s">
        <v>21</v>
      </c>
      <c r="E2235" t="s">
        <v>20</v>
      </c>
      <c r="F2235" t="s">
        <v>27</v>
      </c>
      <c r="G2235" s="2">
        <v>49</v>
      </c>
      <c r="H2235" t="s">
        <v>20</v>
      </c>
      <c r="I2235" t="s">
        <v>23</v>
      </c>
      <c r="J2235" t="s">
        <v>21</v>
      </c>
      <c r="K2235" t="s">
        <v>21</v>
      </c>
      <c r="L2235" t="s">
        <v>24</v>
      </c>
      <c r="M2235" t="s">
        <v>21</v>
      </c>
      <c r="N2235" t="s">
        <v>30</v>
      </c>
      <c r="O2235" s="1">
        <v>82.22</v>
      </c>
      <c r="P2235" s="1">
        <v>4135.49</v>
      </c>
      <c r="Q2235">
        <v>4</v>
      </c>
      <c r="R2235" t="s">
        <v>21</v>
      </c>
      <c r="S2235" t="str">
        <f>IF(ChurnData[[#This Row],[MonthlyCharges]]&lt;=30,"1. Up to 30",IF(ChurnData[[#This Row],[MonthlyCharges]]&lt;=50,"2. 31-50",IF(ChurnData[[#This Row],[MonthlyCharges]]&lt;=70,"3. 51-70",IF(ChurnData[[#This Row],[MonthlyCharges]]&lt;=90,"4. 71-90","5. Over 90"))))</f>
        <v>4. 71-90</v>
      </c>
      <c r="T2235" t="str">
        <f>IF(AND(ChurnData[[#This Row],[Contract]]="Month-to-month",ChurnData[[#This Row],[InternetService]]="Fiber optic",ChurnData[[#This Row],[TenureMonths]]&lt;=11),"High-risk","Other")</f>
        <v>Other</v>
      </c>
      <c r="U2235" t="str">
        <f>IF(ChurnData[[#This Row],[TenureMonths]]&lt;=11,"0-11",IF(ChurnData[[#This Row],[TenureMonths]]&lt;=23,"12-23",IF(ChurnData[[#This Row],[TenureMonths]]&lt;=35,"24-35",IF(ChurnData[[#This Row],[TenureMonths]]&lt;=47,"36-47",IF(ChurnData[[#This Row],[TenureMonths]]&lt;=59,"48-59","60-72")))))</f>
        <v>48-59</v>
      </c>
      <c r="V2235">
        <f>IF(ChurnData[[#This Row],[Churn]]="Yes",1,0)</f>
        <v>0</v>
      </c>
    </row>
    <row r="2236" spans="1:22" x14ac:dyDescent="0.35">
      <c r="A2236" t="s">
        <v>2286</v>
      </c>
      <c r="B2236" t="s">
        <v>36</v>
      </c>
      <c r="C2236">
        <v>0</v>
      </c>
      <c r="D2236" t="s">
        <v>21</v>
      </c>
      <c r="E2236" t="s">
        <v>20</v>
      </c>
      <c r="F2236" t="s">
        <v>37</v>
      </c>
      <c r="G2236" s="2">
        <v>20</v>
      </c>
      <c r="H2236" t="s">
        <v>20</v>
      </c>
      <c r="I2236" t="s">
        <v>21</v>
      </c>
      <c r="J2236" t="s">
        <v>28</v>
      </c>
      <c r="K2236" t="s">
        <v>28</v>
      </c>
      <c r="L2236" t="s">
        <v>29</v>
      </c>
      <c r="M2236" t="s">
        <v>21</v>
      </c>
      <c r="N2236" t="s">
        <v>43</v>
      </c>
      <c r="O2236" s="1">
        <v>31.1</v>
      </c>
      <c r="P2236" s="1">
        <v>622.15</v>
      </c>
      <c r="Q2236">
        <v>2</v>
      </c>
      <c r="R2236" t="s">
        <v>21</v>
      </c>
      <c r="S2236" t="str">
        <f>IF(ChurnData[[#This Row],[MonthlyCharges]]&lt;=30,"1. Up to 30",IF(ChurnData[[#This Row],[MonthlyCharges]]&lt;=50,"2. 31-50",IF(ChurnData[[#This Row],[MonthlyCharges]]&lt;=70,"3. 51-70",IF(ChurnData[[#This Row],[MonthlyCharges]]&lt;=90,"4. 71-90","5. Over 90"))))</f>
        <v>2. 31-50</v>
      </c>
      <c r="T2236" t="str">
        <f>IF(AND(ChurnData[[#This Row],[Contract]]="Month-to-month",ChurnData[[#This Row],[InternetService]]="Fiber optic",ChurnData[[#This Row],[TenureMonths]]&lt;=11),"High-risk","Other")</f>
        <v>Other</v>
      </c>
      <c r="U2236" t="str">
        <f>IF(ChurnData[[#This Row],[TenureMonths]]&lt;=11,"0-11",IF(ChurnData[[#This Row],[TenureMonths]]&lt;=23,"12-23",IF(ChurnData[[#This Row],[TenureMonths]]&lt;=35,"24-35",IF(ChurnData[[#This Row],[TenureMonths]]&lt;=47,"36-47",IF(ChurnData[[#This Row],[TenureMonths]]&lt;=59,"48-59","60-72")))))</f>
        <v>12-23</v>
      </c>
      <c r="V2236">
        <f>IF(ChurnData[[#This Row],[Churn]]="Yes",1,0)</f>
        <v>0</v>
      </c>
    </row>
    <row r="2237" spans="1:22" x14ac:dyDescent="0.35">
      <c r="A2237" t="s">
        <v>2287</v>
      </c>
      <c r="B2237" t="s">
        <v>36</v>
      </c>
      <c r="C2237">
        <v>1</v>
      </c>
      <c r="D2237" t="s">
        <v>21</v>
      </c>
      <c r="E2237" t="s">
        <v>21</v>
      </c>
      <c r="F2237" t="s">
        <v>37</v>
      </c>
      <c r="G2237" s="2">
        <v>11</v>
      </c>
      <c r="H2237" t="s">
        <v>20</v>
      </c>
      <c r="I2237" t="s">
        <v>21</v>
      </c>
      <c r="J2237" t="s">
        <v>28</v>
      </c>
      <c r="K2237" t="s">
        <v>28</v>
      </c>
      <c r="L2237" t="s">
        <v>33</v>
      </c>
      <c r="M2237" t="s">
        <v>20</v>
      </c>
      <c r="N2237" t="s">
        <v>30</v>
      </c>
      <c r="O2237" s="1">
        <v>33.76</v>
      </c>
      <c r="P2237" s="1">
        <v>372.44</v>
      </c>
      <c r="Q2237">
        <v>0</v>
      </c>
      <c r="R2237" t="s">
        <v>20</v>
      </c>
      <c r="S2237" t="str">
        <f>IF(ChurnData[[#This Row],[MonthlyCharges]]&lt;=30,"1. Up to 30",IF(ChurnData[[#This Row],[MonthlyCharges]]&lt;=50,"2. 31-50",IF(ChurnData[[#This Row],[MonthlyCharges]]&lt;=70,"3. 51-70",IF(ChurnData[[#This Row],[MonthlyCharges]]&lt;=90,"4. 71-90","5. Over 90"))))</f>
        <v>2. 31-50</v>
      </c>
      <c r="T2237" t="str">
        <f>IF(AND(ChurnData[[#This Row],[Contract]]="Month-to-month",ChurnData[[#This Row],[InternetService]]="Fiber optic",ChurnData[[#This Row],[TenureMonths]]&lt;=11),"High-risk","Other")</f>
        <v>Other</v>
      </c>
      <c r="U2237" t="str">
        <f>IF(ChurnData[[#This Row],[TenureMonths]]&lt;=11,"0-11",IF(ChurnData[[#This Row],[TenureMonths]]&lt;=23,"12-23",IF(ChurnData[[#This Row],[TenureMonths]]&lt;=35,"24-35",IF(ChurnData[[#This Row],[TenureMonths]]&lt;=47,"36-47",IF(ChurnData[[#This Row],[TenureMonths]]&lt;=59,"48-59","60-72")))))</f>
        <v>0-11</v>
      </c>
      <c r="V2237">
        <f>IF(ChurnData[[#This Row],[Churn]]="Yes",1,0)</f>
        <v>1</v>
      </c>
    </row>
    <row r="2238" spans="1:22" x14ac:dyDescent="0.35">
      <c r="A2238" t="s">
        <v>2288</v>
      </c>
      <c r="B2238" t="s">
        <v>36</v>
      </c>
      <c r="C2238">
        <v>0</v>
      </c>
      <c r="D2238" t="s">
        <v>21</v>
      </c>
      <c r="E2238" t="s">
        <v>21</v>
      </c>
      <c r="F2238" t="s">
        <v>27</v>
      </c>
      <c r="G2238" s="2">
        <v>9</v>
      </c>
      <c r="H2238" t="s">
        <v>20</v>
      </c>
      <c r="I2238" t="s">
        <v>23</v>
      </c>
      <c r="J2238" t="s">
        <v>21</v>
      </c>
      <c r="K2238" t="s">
        <v>21</v>
      </c>
      <c r="L2238" t="s">
        <v>33</v>
      </c>
      <c r="M2238" t="s">
        <v>20</v>
      </c>
      <c r="N2238" t="s">
        <v>34</v>
      </c>
      <c r="O2238" s="1">
        <v>84.9</v>
      </c>
      <c r="P2238" s="1">
        <v>753.06</v>
      </c>
      <c r="Q2238">
        <v>3</v>
      </c>
      <c r="R2238" t="s">
        <v>20</v>
      </c>
      <c r="S2238" t="str">
        <f>IF(ChurnData[[#This Row],[MonthlyCharges]]&lt;=30,"1. Up to 30",IF(ChurnData[[#This Row],[MonthlyCharges]]&lt;=50,"2. 31-50",IF(ChurnData[[#This Row],[MonthlyCharges]]&lt;=70,"3. 51-70",IF(ChurnData[[#This Row],[MonthlyCharges]]&lt;=90,"4. 71-90","5. Over 90"))))</f>
        <v>4. 71-90</v>
      </c>
      <c r="T2238" t="str">
        <f>IF(AND(ChurnData[[#This Row],[Contract]]="Month-to-month",ChurnData[[#This Row],[InternetService]]="Fiber optic",ChurnData[[#This Row],[TenureMonths]]&lt;=11),"High-risk","Other")</f>
        <v>High-risk</v>
      </c>
      <c r="U2238" t="str">
        <f>IF(ChurnData[[#This Row],[TenureMonths]]&lt;=11,"0-11",IF(ChurnData[[#This Row],[TenureMonths]]&lt;=23,"12-23",IF(ChurnData[[#This Row],[TenureMonths]]&lt;=35,"24-35",IF(ChurnData[[#This Row],[TenureMonths]]&lt;=47,"36-47",IF(ChurnData[[#This Row],[TenureMonths]]&lt;=59,"48-59","60-72")))))</f>
        <v>0-11</v>
      </c>
      <c r="V2238">
        <f>IF(ChurnData[[#This Row],[Churn]]="Yes",1,0)</f>
        <v>1</v>
      </c>
    </row>
    <row r="2239" spans="1:22" x14ac:dyDescent="0.35">
      <c r="A2239" t="s">
        <v>2289</v>
      </c>
      <c r="B2239" t="s">
        <v>36</v>
      </c>
      <c r="C2239">
        <v>0</v>
      </c>
      <c r="D2239" t="s">
        <v>20</v>
      </c>
      <c r="E2239" t="s">
        <v>21</v>
      </c>
      <c r="F2239" t="s">
        <v>47</v>
      </c>
      <c r="G2239" s="2">
        <v>28</v>
      </c>
      <c r="H2239" t="s">
        <v>20</v>
      </c>
      <c r="I2239" t="s">
        <v>23</v>
      </c>
      <c r="J2239" t="s">
        <v>21</v>
      </c>
      <c r="K2239" t="s">
        <v>20</v>
      </c>
      <c r="L2239" t="s">
        <v>29</v>
      </c>
      <c r="M2239" t="s">
        <v>21</v>
      </c>
      <c r="N2239" t="s">
        <v>43</v>
      </c>
      <c r="O2239" s="1">
        <v>92.79</v>
      </c>
      <c r="P2239" s="1">
        <v>2627.07</v>
      </c>
      <c r="Q2239">
        <v>3</v>
      </c>
      <c r="R2239" t="s">
        <v>20</v>
      </c>
      <c r="S2239" t="str">
        <f>IF(ChurnData[[#This Row],[MonthlyCharges]]&lt;=30,"1. Up to 30",IF(ChurnData[[#This Row],[MonthlyCharges]]&lt;=50,"2. 31-50",IF(ChurnData[[#This Row],[MonthlyCharges]]&lt;=70,"3. 51-70",IF(ChurnData[[#This Row],[MonthlyCharges]]&lt;=90,"4. 71-90","5. Over 90"))))</f>
        <v>5. Over 90</v>
      </c>
      <c r="T2239" t="str">
        <f>IF(AND(ChurnData[[#This Row],[Contract]]="Month-to-month",ChurnData[[#This Row],[InternetService]]="Fiber optic",ChurnData[[#This Row],[TenureMonths]]&lt;=11),"High-risk","Other")</f>
        <v>Other</v>
      </c>
      <c r="U2239" t="str">
        <f>IF(ChurnData[[#This Row],[TenureMonths]]&lt;=11,"0-11",IF(ChurnData[[#This Row],[TenureMonths]]&lt;=23,"12-23",IF(ChurnData[[#This Row],[TenureMonths]]&lt;=35,"24-35",IF(ChurnData[[#This Row],[TenureMonths]]&lt;=47,"36-47",IF(ChurnData[[#This Row],[TenureMonths]]&lt;=59,"48-59","60-72")))))</f>
        <v>24-35</v>
      </c>
      <c r="V2239">
        <f>IF(ChurnData[[#This Row],[Churn]]="Yes",1,0)</f>
        <v>1</v>
      </c>
    </row>
    <row r="2240" spans="1:22" x14ac:dyDescent="0.35">
      <c r="A2240" t="s">
        <v>2290</v>
      </c>
      <c r="B2240" t="s">
        <v>36</v>
      </c>
      <c r="C2240">
        <v>1</v>
      </c>
      <c r="D2240" t="s">
        <v>20</v>
      </c>
      <c r="E2240" t="s">
        <v>20</v>
      </c>
      <c r="F2240" t="s">
        <v>75</v>
      </c>
      <c r="G2240" s="2">
        <v>48</v>
      </c>
      <c r="H2240" t="s">
        <v>20</v>
      </c>
      <c r="I2240" t="s">
        <v>21</v>
      </c>
      <c r="J2240" t="s">
        <v>28</v>
      </c>
      <c r="K2240" t="s">
        <v>28</v>
      </c>
      <c r="L2240" t="s">
        <v>24</v>
      </c>
      <c r="M2240" t="s">
        <v>20</v>
      </c>
      <c r="N2240" t="s">
        <v>34</v>
      </c>
      <c r="O2240" s="1">
        <v>30.69</v>
      </c>
      <c r="P2240" s="1">
        <v>1491.25</v>
      </c>
      <c r="Q2240">
        <v>1</v>
      </c>
      <c r="R2240" t="s">
        <v>21</v>
      </c>
      <c r="S2240" t="str">
        <f>IF(ChurnData[[#This Row],[MonthlyCharges]]&lt;=30,"1. Up to 30",IF(ChurnData[[#This Row],[MonthlyCharges]]&lt;=50,"2. 31-50",IF(ChurnData[[#This Row],[MonthlyCharges]]&lt;=70,"3. 51-70",IF(ChurnData[[#This Row],[MonthlyCharges]]&lt;=90,"4. 71-90","5. Over 90"))))</f>
        <v>2. 31-50</v>
      </c>
      <c r="T2240" t="str">
        <f>IF(AND(ChurnData[[#This Row],[Contract]]="Month-to-month",ChurnData[[#This Row],[InternetService]]="Fiber optic",ChurnData[[#This Row],[TenureMonths]]&lt;=11),"High-risk","Other")</f>
        <v>Other</v>
      </c>
      <c r="U2240" t="str">
        <f>IF(ChurnData[[#This Row],[TenureMonths]]&lt;=11,"0-11",IF(ChurnData[[#This Row],[TenureMonths]]&lt;=23,"12-23",IF(ChurnData[[#This Row],[TenureMonths]]&lt;=35,"24-35",IF(ChurnData[[#This Row],[TenureMonths]]&lt;=47,"36-47",IF(ChurnData[[#This Row],[TenureMonths]]&lt;=59,"48-59","60-72")))))</f>
        <v>48-59</v>
      </c>
      <c r="V2240">
        <f>IF(ChurnData[[#This Row],[Churn]]="Yes",1,0)</f>
        <v>0</v>
      </c>
    </row>
    <row r="2241" spans="1:22" x14ac:dyDescent="0.35">
      <c r="A2241" t="s">
        <v>2291</v>
      </c>
      <c r="B2241" t="s">
        <v>36</v>
      </c>
      <c r="C2241">
        <v>0</v>
      </c>
      <c r="D2241" t="s">
        <v>21</v>
      </c>
      <c r="E2241" t="s">
        <v>21</v>
      </c>
      <c r="F2241" t="s">
        <v>65</v>
      </c>
      <c r="G2241" s="2">
        <v>15</v>
      </c>
      <c r="H2241" t="s">
        <v>20</v>
      </c>
      <c r="I2241" t="s">
        <v>23</v>
      </c>
      <c r="J2241" t="s">
        <v>20</v>
      </c>
      <c r="K2241" t="s">
        <v>21</v>
      </c>
      <c r="L2241" t="s">
        <v>33</v>
      </c>
      <c r="M2241" t="s">
        <v>21</v>
      </c>
      <c r="N2241" t="s">
        <v>34</v>
      </c>
      <c r="O2241" s="1">
        <v>90.47</v>
      </c>
      <c r="P2241" s="1">
        <v>1340.91</v>
      </c>
      <c r="Q2241">
        <v>2</v>
      </c>
      <c r="R2241" t="s">
        <v>20</v>
      </c>
      <c r="S2241" t="str">
        <f>IF(ChurnData[[#This Row],[MonthlyCharges]]&lt;=30,"1. Up to 30",IF(ChurnData[[#This Row],[MonthlyCharges]]&lt;=50,"2. 31-50",IF(ChurnData[[#This Row],[MonthlyCharges]]&lt;=70,"3. 51-70",IF(ChurnData[[#This Row],[MonthlyCharges]]&lt;=90,"4. 71-90","5. Over 90"))))</f>
        <v>5. Over 90</v>
      </c>
      <c r="T2241" t="str">
        <f>IF(AND(ChurnData[[#This Row],[Contract]]="Month-to-month",ChurnData[[#This Row],[InternetService]]="Fiber optic",ChurnData[[#This Row],[TenureMonths]]&lt;=11),"High-risk","Other")</f>
        <v>Other</v>
      </c>
      <c r="U2241" t="str">
        <f>IF(ChurnData[[#This Row],[TenureMonths]]&lt;=11,"0-11",IF(ChurnData[[#This Row],[TenureMonths]]&lt;=23,"12-23",IF(ChurnData[[#This Row],[TenureMonths]]&lt;=35,"24-35",IF(ChurnData[[#This Row],[TenureMonths]]&lt;=47,"36-47",IF(ChurnData[[#This Row],[TenureMonths]]&lt;=59,"48-59","60-72")))))</f>
        <v>12-23</v>
      </c>
      <c r="V2241">
        <f>IF(ChurnData[[#This Row],[Churn]]="Yes",1,0)</f>
        <v>1</v>
      </c>
    </row>
    <row r="2242" spans="1:22" x14ac:dyDescent="0.35">
      <c r="A2242" t="s">
        <v>2292</v>
      </c>
      <c r="B2242" t="s">
        <v>36</v>
      </c>
      <c r="C2242">
        <v>0</v>
      </c>
      <c r="D2242" t="s">
        <v>21</v>
      </c>
      <c r="E2242" t="s">
        <v>21</v>
      </c>
      <c r="F2242" t="s">
        <v>49</v>
      </c>
      <c r="G2242" s="2">
        <v>0</v>
      </c>
      <c r="H2242" t="s">
        <v>20</v>
      </c>
      <c r="I2242" t="s">
        <v>32</v>
      </c>
      <c r="J2242" t="s">
        <v>21</v>
      </c>
      <c r="K2242" t="s">
        <v>21</v>
      </c>
      <c r="L2242" t="s">
        <v>29</v>
      </c>
      <c r="M2242" t="s">
        <v>20</v>
      </c>
      <c r="N2242" t="s">
        <v>30</v>
      </c>
      <c r="O2242" s="1">
        <v>59.6</v>
      </c>
      <c r="P2242" s="1">
        <v>0</v>
      </c>
      <c r="Q2242">
        <v>0</v>
      </c>
      <c r="R2242" t="s">
        <v>21</v>
      </c>
      <c r="S2242" t="str">
        <f>IF(ChurnData[[#This Row],[MonthlyCharges]]&lt;=30,"1. Up to 30",IF(ChurnData[[#This Row],[MonthlyCharges]]&lt;=50,"2. 31-50",IF(ChurnData[[#This Row],[MonthlyCharges]]&lt;=70,"3. 51-70",IF(ChurnData[[#This Row],[MonthlyCharges]]&lt;=90,"4. 71-90","5. Over 90"))))</f>
        <v>3. 51-70</v>
      </c>
      <c r="T2242" t="str">
        <f>IF(AND(ChurnData[[#This Row],[Contract]]="Month-to-month",ChurnData[[#This Row],[InternetService]]="Fiber optic",ChurnData[[#This Row],[TenureMonths]]&lt;=11),"High-risk","Other")</f>
        <v>Other</v>
      </c>
      <c r="U2242" t="str">
        <f>IF(ChurnData[[#This Row],[TenureMonths]]&lt;=11,"0-11",IF(ChurnData[[#This Row],[TenureMonths]]&lt;=23,"12-23",IF(ChurnData[[#This Row],[TenureMonths]]&lt;=35,"24-35",IF(ChurnData[[#This Row],[TenureMonths]]&lt;=47,"36-47",IF(ChurnData[[#This Row],[TenureMonths]]&lt;=59,"48-59","60-72")))))</f>
        <v>0-11</v>
      </c>
      <c r="V2242">
        <f>IF(ChurnData[[#This Row],[Churn]]="Yes",1,0)</f>
        <v>0</v>
      </c>
    </row>
    <row r="2243" spans="1:22" x14ac:dyDescent="0.35">
      <c r="A2243" t="s">
        <v>2293</v>
      </c>
      <c r="B2243" t="s">
        <v>19</v>
      </c>
      <c r="C2243">
        <v>0</v>
      </c>
      <c r="D2243" t="s">
        <v>21</v>
      </c>
      <c r="E2243" t="s">
        <v>21</v>
      </c>
      <c r="F2243" t="s">
        <v>65</v>
      </c>
      <c r="G2243" s="2">
        <v>1</v>
      </c>
      <c r="H2243" t="s">
        <v>20</v>
      </c>
      <c r="I2243" t="s">
        <v>23</v>
      </c>
      <c r="J2243" t="s">
        <v>20</v>
      </c>
      <c r="K2243" t="s">
        <v>21</v>
      </c>
      <c r="L2243" t="s">
        <v>29</v>
      </c>
      <c r="M2243" t="s">
        <v>20</v>
      </c>
      <c r="N2243" t="s">
        <v>34</v>
      </c>
      <c r="O2243" s="1">
        <v>101.57</v>
      </c>
      <c r="P2243" s="1">
        <v>104.15</v>
      </c>
      <c r="Q2243">
        <v>1</v>
      </c>
      <c r="R2243" t="s">
        <v>21</v>
      </c>
      <c r="S2243" t="str">
        <f>IF(ChurnData[[#This Row],[MonthlyCharges]]&lt;=30,"1. Up to 30",IF(ChurnData[[#This Row],[MonthlyCharges]]&lt;=50,"2. 31-50",IF(ChurnData[[#This Row],[MonthlyCharges]]&lt;=70,"3. 51-70",IF(ChurnData[[#This Row],[MonthlyCharges]]&lt;=90,"4. 71-90","5. Over 90"))))</f>
        <v>5. Over 90</v>
      </c>
      <c r="T2243" t="str">
        <f>IF(AND(ChurnData[[#This Row],[Contract]]="Month-to-month",ChurnData[[#This Row],[InternetService]]="Fiber optic",ChurnData[[#This Row],[TenureMonths]]&lt;=11),"High-risk","Other")</f>
        <v>Other</v>
      </c>
      <c r="U2243" t="str">
        <f>IF(ChurnData[[#This Row],[TenureMonths]]&lt;=11,"0-11",IF(ChurnData[[#This Row],[TenureMonths]]&lt;=23,"12-23",IF(ChurnData[[#This Row],[TenureMonths]]&lt;=35,"24-35",IF(ChurnData[[#This Row],[TenureMonths]]&lt;=47,"36-47",IF(ChurnData[[#This Row],[TenureMonths]]&lt;=59,"48-59","60-72")))))</f>
        <v>0-11</v>
      </c>
      <c r="V2243">
        <f>IF(ChurnData[[#This Row],[Churn]]="Yes",1,0)</f>
        <v>0</v>
      </c>
    </row>
    <row r="2244" spans="1:22" x14ac:dyDescent="0.35">
      <c r="A2244" t="s">
        <v>2294</v>
      </c>
      <c r="B2244" t="s">
        <v>36</v>
      </c>
      <c r="C2244">
        <v>0</v>
      </c>
      <c r="D2244" t="s">
        <v>20</v>
      </c>
      <c r="E2244" t="s">
        <v>20</v>
      </c>
      <c r="F2244" t="s">
        <v>37</v>
      </c>
      <c r="G2244" s="2">
        <v>66</v>
      </c>
      <c r="H2244" t="s">
        <v>20</v>
      </c>
      <c r="I2244" t="s">
        <v>23</v>
      </c>
      <c r="J2244" t="s">
        <v>21</v>
      </c>
      <c r="K2244" t="s">
        <v>21</v>
      </c>
      <c r="L2244" t="s">
        <v>24</v>
      </c>
      <c r="M2244" t="s">
        <v>20</v>
      </c>
      <c r="N2244" t="s">
        <v>30</v>
      </c>
      <c r="O2244" s="1">
        <v>89.44</v>
      </c>
      <c r="P2244" s="1">
        <v>5777.77</v>
      </c>
      <c r="Q2244">
        <v>2</v>
      </c>
      <c r="R2244" t="s">
        <v>21</v>
      </c>
      <c r="S2244" t="str">
        <f>IF(ChurnData[[#This Row],[MonthlyCharges]]&lt;=30,"1. Up to 30",IF(ChurnData[[#This Row],[MonthlyCharges]]&lt;=50,"2. 31-50",IF(ChurnData[[#This Row],[MonthlyCharges]]&lt;=70,"3. 51-70",IF(ChurnData[[#This Row],[MonthlyCharges]]&lt;=90,"4. 71-90","5. Over 90"))))</f>
        <v>4. 71-90</v>
      </c>
      <c r="T2244" t="str">
        <f>IF(AND(ChurnData[[#This Row],[Contract]]="Month-to-month",ChurnData[[#This Row],[InternetService]]="Fiber optic",ChurnData[[#This Row],[TenureMonths]]&lt;=11),"High-risk","Other")</f>
        <v>Other</v>
      </c>
      <c r="U2244" t="str">
        <f>IF(ChurnData[[#This Row],[TenureMonths]]&lt;=11,"0-11",IF(ChurnData[[#This Row],[TenureMonths]]&lt;=23,"12-23",IF(ChurnData[[#This Row],[TenureMonths]]&lt;=35,"24-35",IF(ChurnData[[#This Row],[TenureMonths]]&lt;=47,"36-47",IF(ChurnData[[#This Row],[TenureMonths]]&lt;=59,"48-59","60-72")))))</f>
        <v>60-72</v>
      </c>
      <c r="V2244">
        <f>IF(ChurnData[[#This Row],[Churn]]="Yes",1,0)</f>
        <v>0</v>
      </c>
    </row>
    <row r="2245" spans="1:22" x14ac:dyDescent="0.35">
      <c r="A2245" t="s">
        <v>2295</v>
      </c>
      <c r="B2245" t="s">
        <v>19</v>
      </c>
      <c r="C2245">
        <v>0</v>
      </c>
      <c r="D2245" t="s">
        <v>20</v>
      </c>
      <c r="E2245" t="s">
        <v>21</v>
      </c>
      <c r="F2245" t="s">
        <v>58</v>
      </c>
      <c r="G2245" s="2">
        <v>36</v>
      </c>
      <c r="H2245" t="s">
        <v>20</v>
      </c>
      <c r="I2245" t="s">
        <v>23</v>
      </c>
      <c r="J2245" t="s">
        <v>21</v>
      </c>
      <c r="K2245" t="s">
        <v>21</v>
      </c>
      <c r="L2245" t="s">
        <v>33</v>
      </c>
      <c r="M2245" t="s">
        <v>21</v>
      </c>
      <c r="N2245" t="s">
        <v>30</v>
      </c>
      <c r="O2245" s="1">
        <v>84.33</v>
      </c>
      <c r="P2245" s="1">
        <v>3093.13</v>
      </c>
      <c r="Q2245">
        <v>2</v>
      </c>
      <c r="R2245" t="s">
        <v>20</v>
      </c>
      <c r="S2245" t="str">
        <f>IF(ChurnData[[#This Row],[MonthlyCharges]]&lt;=30,"1. Up to 30",IF(ChurnData[[#This Row],[MonthlyCharges]]&lt;=50,"2. 31-50",IF(ChurnData[[#This Row],[MonthlyCharges]]&lt;=70,"3. 51-70",IF(ChurnData[[#This Row],[MonthlyCharges]]&lt;=90,"4. 71-90","5. Over 90"))))</f>
        <v>4. 71-90</v>
      </c>
      <c r="T2245" t="str">
        <f>IF(AND(ChurnData[[#This Row],[Contract]]="Month-to-month",ChurnData[[#This Row],[InternetService]]="Fiber optic",ChurnData[[#This Row],[TenureMonths]]&lt;=11),"High-risk","Other")</f>
        <v>Other</v>
      </c>
      <c r="U2245" t="str">
        <f>IF(ChurnData[[#This Row],[TenureMonths]]&lt;=11,"0-11",IF(ChurnData[[#This Row],[TenureMonths]]&lt;=23,"12-23",IF(ChurnData[[#This Row],[TenureMonths]]&lt;=35,"24-35",IF(ChurnData[[#This Row],[TenureMonths]]&lt;=47,"36-47",IF(ChurnData[[#This Row],[TenureMonths]]&lt;=59,"48-59","60-72")))))</f>
        <v>36-47</v>
      </c>
      <c r="V2245">
        <f>IF(ChurnData[[#This Row],[Churn]]="Yes",1,0)</f>
        <v>1</v>
      </c>
    </row>
    <row r="2246" spans="1:22" x14ac:dyDescent="0.35">
      <c r="A2246" t="s">
        <v>2296</v>
      </c>
      <c r="B2246" t="s">
        <v>36</v>
      </c>
      <c r="C2246">
        <v>0</v>
      </c>
      <c r="D2246" t="s">
        <v>21</v>
      </c>
      <c r="E2246" t="s">
        <v>21</v>
      </c>
      <c r="F2246" t="s">
        <v>22</v>
      </c>
      <c r="G2246" s="2">
        <v>37</v>
      </c>
      <c r="H2246" t="s">
        <v>20</v>
      </c>
      <c r="I2246" t="s">
        <v>23</v>
      </c>
      <c r="J2246" t="s">
        <v>21</v>
      </c>
      <c r="K2246" t="s">
        <v>21</v>
      </c>
      <c r="L2246" t="s">
        <v>24</v>
      </c>
      <c r="M2246" t="s">
        <v>20</v>
      </c>
      <c r="N2246" t="s">
        <v>34</v>
      </c>
      <c r="O2246" s="1">
        <v>73.680000000000007</v>
      </c>
      <c r="P2246" s="1">
        <v>2647.13</v>
      </c>
      <c r="Q2246">
        <v>2</v>
      </c>
      <c r="R2246" t="s">
        <v>21</v>
      </c>
      <c r="S2246" t="str">
        <f>IF(ChurnData[[#This Row],[MonthlyCharges]]&lt;=30,"1. Up to 30",IF(ChurnData[[#This Row],[MonthlyCharges]]&lt;=50,"2. 31-50",IF(ChurnData[[#This Row],[MonthlyCharges]]&lt;=70,"3. 51-70",IF(ChurnData[[#This Row],[MonthlyCharges]]&lt;=90,"4. 71-90","5. Over 90"))))</f>
        <v>4. 71-90</v>
      </c>
      <c r="T2246" t="str">
        <f>IF(AND(ChurnData[[#This Row],[Contract]]="Month-to-month",ChurnData[[#This Row],[InternetService]]="Fiber optic",ChurnData[[#This Row],[TenureMonths]]&lt;=11),"High-risk","Other")</f>
        <v>Other</v>
      </c>
      <c r="U2246" t="str">
        <f>IF(ChurnData[[#This Row],[TenureMonths]]&lt;=11,"0-11",IF(ChurnData[[#This Row],[TenureMonths]]&lt;=23,"12-23",IF(ChurnData[[#This Row],[TenureMonths]]&lt;=35,"24-35",IF(ChurnData[[#This Row],[TenureMonths]]&lt;=47,"36-47",IF(ChurnData[[#This Row],[TenureMonths]]&lt;=59,"48-59","60-72")))))</f>
        <v>36-47</v>
      </c>
      <c r="V2246">
        <f>IF(ChurnData[[#This Row],[Churn]]="Yes",1,0)</f>
        <v>0</v>
      </c>
    </row>
    <row r="2247" spans="1:22" x14ac:dyDescent="0.35">
      <c r="A2247" t="s">
        <v>2297</v>
      </c>
      <c r="B2247" t="s">
        <v>19</v>
      </c>
      <c r="C2247">
        <v>0</v>
      </c>
      <c r="D2247" t="s">
        <v>21</v>
      </c>
      <c r="E2247" t="s">
        <v>21</v>
      </c>
      <c r="F2247" t="s">
        <v>56</v>
      </c>
      <c r="G2247" s="2">
        <v>51</v>
      </c>
      <c r="H2247" t="s">
        <v>20</v>
      </c>
      <c r="I2247" t="s">
        <v>32</v>
      </c>
      <c r="J2247" t="s">
        <v>20</v>
      </c>
      <c r="K2247" t="s">
        <v>21</v>
      </c>
      <c r="L2247" t="s">
        <v>24</v>
      </c>
      <c r="M2247" t="s">
        <v>21</v>
      </c>
      <c r="N2247" t="s">
        <v>25</v>
      </c>
      <c r="O2247" s="1">
        <v>57.73</v>
      </c>
      <c r="P2247" s="1">
        <v>2985.92</v>
      </c>
      <c r="Q2247">
        <v>1</v>
      </c>
      <c r="R2247" t="s">
        <v>21</v>
      </c>
      <c r="S2247" t="str">
        <f>IF(ChurnData[[#This Row],[MonthlyCharges]]&lt;=30,"1. Up to 30",IF(ChurnData[[#This Row],[MonthlyCharges]]&lt;=50,"2. 31-50",IF(ChurnData[[#This Row],[MonthlyCharges]]&lt;=70,"3. 51-70",IF(ChurnData[[#This Row],[MonthlyCharges]]&lt;=90,"4. 71-90","5. Over 90"))))</f>
        <v>3. 51-70</v>
      </c>
      <c r="T2247" t="str">
        <f>IF(AND(ChurnData[[#This Row],[Contract]]="Month-to-month",ChurnData[[#This Row],[InternetService]]="Fiber optic",ChurnData[[#This Row],[TenureMonths]]&lt;=11),"High-risk","Other")</f>
        <v>Other</v>
      </c>
      <c r="U2247" t="str">
        <f>IF(ChurnData[[#This Row],[TenureMonths]]&lt;=11,"0-11",IF(ChurnData[[#This Row],[TenureMonths]]&lt;=23,"12-23",IF(ChurnData[[#This Row],[TenureMonths]]&lt;=35,"24-35",IF(ChurnData[[#This Row],[TenureMonths]]&lt;=47,"36-47",IF(ChurnData[[#This Row],[TenureMonths]]&lt;=59,"48-59","60-72")))))</f>
        <v>48-59</v>
      </c>
      <c r="V2247">
        <f>IF(ChurnData[[#This Row],[Churn]]="Yes",1,0)</f>
        <v>0</v>
      </c>
    </row>
    <row r="2248" spans="1:22" x14ac:dyDescent="0.35">
      <c r="A2248" t="s">
        <v>2298</v>
      </c>
      <c r="B2248" t="s">
        <v>36</v>
      </c>
      <c r="C2248">
        <v>0</v>
      </c>
      <c r="D2248" t="s">
        <v>21</v>
      </c>
      <c r="E2248" t="s">
        <v>21</v>
      </c>
      <c r="F2248" t="s">
        <v>27</v>
      </c>
      <c r="G2248" s="2">
        <v>29</v>
      </c>
      <c r="H2248" t="s">
        <v>20</v>
      </c>
      <c r="I2248" t="s">
        <v>23</v>
      </c>
      <c r="J2248" t="s">
        <v>21</v>
      </c>
      <c r="K2248" t="s">
        <v>21</v>
      </c>
      <c r="L2248" t="s">
        <v>33</v>
      </c>
      <c r="M2248" t="s">
        <v>20</v>
      </c>
      <c r="N2248" t="s">
        <v>25</v>
      </c>
      <c r="O2248" s="1">
        <v>80.98</v>
      </c>
      <c r="P2248" s="1">
        <v>2343.87</v>
      </c>
      <c r="Q2248">
        <v>3</v>
      </c>
      <c r="R2248" t="s">
        <v>21</v>
      </c>
      <c r="S2248" t="str">
        <f>IF(ChurnData[[#This Row],[MonthlyCharges]]&lt;=30,"1. Up to 30",IF(ChurnData[[#This Row],[MonthlyCharges]]&lt;=50,"2. 31-50",IF(ChurnData[[#This Row],[MonthlyCharges]]&lt;=70,"3. 51-70",IF(ChurnData[[#This Row],[MonthlyCharges]]&lt;=90,"4. 71-90","5. Over 90"))))</f>
        <v>4. 71-90</v>
      </c>
      <c r="T2248" t="str">
        <f>IF(AND(ChurnData[[#This Row],[Contract]]="Month-to-month",ChurnData[[#This Row],[InternetService]]="Fiber optic",ChurnData[[#This Row],[TenureMonths]]&lt;=11),"High-risk","Other")</f>
        <v>Other</v>
      </c>
      <c r="U2248" t="str">
        <f>IF(ChurnData[[#This Row],[TenureMonths]]&lt;=11,"0-11",IF(ChurnData[[#This Row],[TenureMonths]]&lt;=23,"12-23",IF(ChurnData[[#This Row],[TenureMonths]]&lt;=35,"24-35",IF(ChurnData[[#This Row],[TenureMonths]]&lt;=47,"36-47",IF(ChurnData[[#This Row],[TenureMonths]]&lt;=59,"48-59","60-72")))))</f>
        <v>24-35</v>
      </c>
      <c r="V2248">
        <f>IF(ChurnData[[#This Row],[Churn]]="Yes",1,0)</f>
        <v>0</v>
      </c>
    </row>
    <row r="2249" spans="1:22" x14ac:dyDescent="0.35">
      <c r="A2249" t="s">
        <v>2299</v>
      </c>
      <c r="B2249" t="s">
        <v>36</v>
      </c>
      <c r="C2249">
        <v>1</v>
      </c>
      <c r="D2249" t="s">
        <v>21</v>
      </c>
      <c r="E2249" t="s">
        <v>21</v>
      </c>
      <c r="F2249" t="s">
        <v>27</v>
      </c>
      <c r="G2249" s="2">
        <v>5</v>
      </c>
      <c r="H2249" t="s">
        <v>20</v>
      </c>
      <c r="I2249" t="s">
        <v>23</v>
      </c>
      <c r="J2249" t="s">
        <v>21</v>
      </c>
      <c r="K2249" t="s">
        <v>21</v>
      </c>
      <c r="L2249" t="s">
        <v>33</v>
      </c>
      <c r="M2249" t="s">
        <v>21</v>
      </c>
      <c r="N2249" t="s">
        <v>25</v>
      </c>
      <c r="O2249" s="1">
        <v>90.93</v>
      </c>
      <c r="P2249" s="1">
        <v>450.3</v>
      </c>
      <c r="Q2249">
        <v>5</v>
      </c>
      <c r="R2249" t="s">
        <v>20</v>
      </c>
      <c r="S2249" t="str">
        <f>IF(ChurnData[[#This Row],[MonthlyCharges]]&lt;=30,"1. Up to 30",IF(ChurnData[[#This Row],[MonthlyCharges]]&lt;=50,"2. 31-50",IF(ChurnData[[#This Row],[MonthlyCharges]]&lt;=70,"3. 51-70",IF(ChurnData[[#This Row],[MonthlyCharges]]&lt;=90,"4. 71-90","5. Over 90"))))</f>
        <v>5. Over 90</v>
      </c>
      <c r="T2249" t="str">
        <f>IF(AND(ChurnData[[#This Row],[Contract]]="Month-to-month",ChurnData[[#This Row],[InternetService]]="Fiber optic",ChurnData[[#This Row],[TenureMonths]]&lt;=11),"High-risk","Other")</f>
        <v>High-risk</v>
      </c>
      <c r="U2249" t="str">
        <f>IF(ChurnData[[#This Row],[TenureMonths]]&lt;=11,"0-11",IF(ChurnData[[#This Row],[TenureMonths]]&lt;=23,"12-23",IF(ChurnData[[#This Row],[TenureMonths]]&lt;=35,"24-35",IF(ChurnData[[#This Row],[TenureMonths]]&lt;=47,"36-47",IF(ChurnData[[#This Row],[TenureMonths]]&lt;=59,"48-59","60-72")))))</f>
        <v>0-11</v>
      </c>
      <c r="V2249">
        <f>IF(ChurnData[[#This Row],[Churn]]="Yes",1,0)</f>
        <v>1</v>
      </c>
    </row>
    <row r="2250" spans="1:22" x14ac:dyDescent="0.35">
      <c r="A2250" t="s">
        <v>2300</v>
      </c>
      <c r="B2250" t="s">
        <v>36</v>
      </c>
      <c r="C2250">
        <v>0</v>
      </c>
      <c r="D2250" t="s">
        <v>21</v>
      </c>
      <c r="E2250" t="s">
        <v>21</v>
      </c>
      <c r="F2250" t="s">
        <v>22</v>
      </c>
      <c r="G2250" s="2">
        <v>26</v>
      </c>
      <c r="H2250" t="s">
        <v>20</v>
      </c>
      <c r="I2250" t="s">
        <v>21</v>
      </c>
      <c r="J2250" t="s">
        <v>28</v>
      </c>
      <c r="K2250" t="s">
        <v>28</v>
      </c>
      <c r="L2250" t="s">
        <v>33</v>
      </c>
      <c r="M2250" t="s">
        <v>20</v>
      </c>
      <c r="N2250" t="s">
        <v>25</v>
      </c>
      <c r="O2250" s="1">
        <v>32.31</v>
      </c>
      <c r="P2250" s="1">
        <v>854.82</v>
      </c>
      <c r="Q2250">
        <v>1</v>
      </c>
      <c r="R2250" t="s">
        <v>20</v>
      </c>
      <c r="S2250" t="str">
        <f>IF(ChurnData[[#This Row],[MonthlyCharges]]&lt;=30,"1. Up to 30",IF(ChurnData[[#This Row],[MonthlyCharges]]&lt;=50,"2. 31-50",IF(ChurnData[[#This Row],[MonthlyCharges]]&lt;=70,"3. 51-70",IF(ChurnData[[#This Row],[MonthlyCharges]]&lt;=90,"4. 71-90","5. Over 90"))))</f>
        <v>2. 31-50</v>
      </c>
      <c r="T2250" t="str">
        <f>IF(AND(ChurnData[[#This Row],[Contract]]="Month-to-month",ChurnData[[#This Row],[InternetService]]="Fiber optic",ChurnData[[#This Row],[TenureMonths]]&lt;=11),"High-risk","Other")</f>
        <v>Other</v>
      </c>
      <c r="U2250" t="str">
        <f>IF(ChurnData[[#This Row],[TenureMonths]]&lt;=11,"0-11",IF(ChurnData[[#This Row],[TenureMonths]]&lt;=23,"12-23",IF(ChurnData[[#This Row],[TenureMonths]]&lt;=35,"24-35",IF(ChurnData[[#This Row],[TenureMonths]]&lt;=47,"36-47",IF(ChurnData[[#This Row],[TenureMonths]]&lt;=59,"48-59","60-72")))))</f>
        <v>24-35</v>
      </c>
      <c r="V2250">
        <f>IF(ChurnData[[#This Row],[Churn]]="Yes",1,0)</f>
        <v>1</v>
      </c>
    </row>
    <row r="2251" spans="1:22" x14ac:dyDescent="0.35">
      <c r="A2251" t="s">
        <v>2301</v>
      </c>
      <c r="B2251" t="s">
        <v>36</v>
      </c>
      <c r="C2251">
        <v>0</v>
      </c>
      <c r="D2251" t="s">
        <v>20</v>
      </c>
      <c r="E2251" t="s">
        <v>21</v>
      </c>
      <c r="F2251" t="s">
        <v>65</v>
      </c>
      <c r="G2251" s="2">
        <v>16</v>
      </c>
      <c r="H2251" t="s">
        <v>21</v>
      </c>
      <c r="I2251" t="s">
        <v>23</v>
      </c>
      <c r="J2251" t="s">
        <v>20</v>
      </c>
      <c r="K2251" t="s">
        <v>21</v>
      </c>
      <c r="L2251" t="s">
        <v>33</v>
      </c>
      <c r="M2251" t="s">
        <v>21</v>
      </c>
      <c r="N2251" t="s">
        <v>34</v>
      </c>
      <c r="O2251" s="1">
        <v>81.430000000000007</v>
      </c>
      <c r="P2251" s="1">
        <v>1269.45</v>
      </c>
      <c r="Q2251">
        <v>0</v>
      </c>
      <c r="R2251" t="s">
        <v>20</v>
      </c>
      <c r="S2251" t="str">
        <f>IF(ChurnData[[#This Row],[MonthlyCharges]]&lt;=30,"1. Up to 30",IF(ChurnData[[#This Row],[MonthlyCharges]]&lt;=50,"2. 31-50",IF(ChurnData[[#This Row],[MonthlyCharges]]&lt;=70,"3. 51-70",IF(ChurnData[[#This Row],[MonthlyCharges]]&lt;=90,"4. 71-90","5. Over 90"))))</f>
        <v>4. 71-90</v>
      </c>
      <c r="T2251" t="str">
        <f>IF(AND(ChurnData[[#This Row],[Contract]]="Month-to-month",ChurnData[[#This Row],[InternetService]]="Fiber optic",ChurnData[[#This Row],[TenureMonths]]&lt;=11),"High-risk","Other")</f>
        <v>Other</v>
      </c>
      <c r="U2251" t="str">
        <f>IF(ChurnData[[#This Row],[TenureMonths]]&lt;=11,"0-11",IF(ChurnData[[#This Row],[TenureMonths]]&lt;=23,"12-23",IF(ChurnData[[#This Row],[TenureMonths]]&lt;=35,"24-35",IF(ChurnData[[#This Row],[TenureMonths]]&lt;=47,"36-47",IF(ChurnData[[#This Row],[TenureMonths]]&lt;=59,"48-59","60-72")))))</f>
        <v>12-23</v>
      </c>
      <c r="V2251">
        <f>IF(ChurnData[[#This Row],[Churn]]="Yes",1,0)</f>
        <v>1</v>
      </c>
    </row>
    <row r="2252" spans="1:22" x14ac:dyDescent="0.35">
      <c r="A2252" t="s">
        <v>2302</v>
      </c>
      <c r="B2252" t="s">
        <v>36</v>
      </c>
      <c r="C2252">
        <v>0</v>
      </c>
      <c r="D2252" t="s">
        <v>21</v>
      </c>
      <c r="E2252" t="s">
        <v>21</v>
      </c>
      <c r="F2252" t="s">
        <v>37</v>
      </c>
      <c r="G2252" s="2">
        <v>7</v>
      </c>
      <c r="H2252" t="s">
        <v>20</v>
      </c>
      <c r="I2252" t="s">
        <v>23</v>
      </c>
      <c r="J2252" t="s">
        <v>21</v>
      </c>
      <c r="K2252" t="s">
        <v>21</v>
      </c>
      <c r="L2252" t="s">
        <v>33</v>
      </c>
      <c r="M2252" t="s">
        <v>20</v>
      </c>
      <c r="N2252" t="s">
        <v>34</v>
      </c>
      <c r="O2252" s="1">
        <v>85.51</v>
      </c>
      <c r="P2252" s="1">
        <v>582.96</v>
      </c>
      <c r="Q2252">
        <v>5</v>
      </c>
      <c r="R2252" t="s">
        <v>20</v>
      </c>
      <c r="S2252" t="str">
        <f>IF(ChurnData[[#This Row],[MonthlyCharges]]&lt;=30,"1. Up to 30",IF(ChurnData[[#This Row],[MonthlyCharges]]&lt;=50,"2. 31-50",IF(ChurnData[[#This Row],[MonthlyCharges]]&lt;=70,"3. 51-70",IF(ChurnData[[#This Row],[MonthlyCharges]]&lt;=90,"4. 71-90","5. Over 90"))))</f>
        <v>4. 71-90</v>
      </c>
      <c r="T2252" t="str">
        <f>IF(AND(ChurnData[[#This Row],[Contract]]="Month-to-month",ChurnData[[#This Row],[InternetService]]="Fiber optic",ChurnData[[#This Row],[TenureMonths]]&lt;=11),"High-risk","Other")</f>
        <v>High-risk</v>
      </c>
      <c r="U2252" t="str">
        <f>IF(ChurnData[[#This Row],[TenureMonths]]&lt;=11,"0-11",IF(ChurnData[[#This Row],[TenureMonths]]&lt;=23,"12-23",IF(ChurnData[[#This Row],[TenureMonths]]&lt;=35,"24-35",IF(ChurnData[[#This Row],[TenureMonths]]&lt;=47,"36-47",IF(ChurnData[[#This Row],[TenureMonths]]&lt;=59,"48-59","60-72")))))</f>
        <v>0-11</v>
      </c>
      <c r="V2252">
        <f>IF(ChurnData[[#This Row],[Churn]]="Yes",1,0)</f>
        <v>1</v>
      </c>
    </row>
    <row r="2253" spans="1:22" x14ac:dyDescent="0.35">
      <c r="A2253" t="s">
        <v>2303</v>
      </c>
      <c r="B2253" t="s">
        <v>36</v>
      </c>
      <c r="C2253">
        <v>0</v>
      </c>
      <c r="D2253" t="s">
        <v>21</v>
      </c>
      <c r="E2253" t="s">
        <v>21</v>
      </c>
      <c r="F2253" t="s">
        <v>65</v>
      </c>
      <c r="G2253" s="2">
        <v>0</v>
      </c>
      <c r="H2253" t="s">
        <v>20</v>
      </c>
      <c r="I2253" t="s">
        <v>32</v>
      </c>
      <c r="J2253" t="s">
        <v>20</v>
      </c>
      <c r="K2253" t="s">
        <v>21</v>
      </c>
      <c r="L2253" t="s">
        <v>24</v>
      </c>
      <c r="M2253" t="s">
        <v>21</v>
      </c>
      <c r="N2253" t="s">
        <v>30</v>
      </c>
      <c r="O2253" s="1">
        <v>52.3</v>
      </c>
      <c r="P2253" s="1">
        <v>0</v>
      </c>
      <c r="Q2253">
        <v>1</v>
      </c>
      <c r="R2253" t="s">
        <v>21</v>
      </c>
      <c r="S2253" t="str">
        <f>IF(ChurnData[[#This Row],[MonthlyCharges]]&lt;=30,"1. Up to 30",IF(ChurnData[[#This Row],[MonthlyCharges]]&lt;=50,"2. 31-50",IF(ChurnData[[#This Row],[MonthlyCharges]]&lt;=70,"3. 51-70",IF(ChurnData[[#This Row],[MonthlyCharges]]&lt;=90,"4. 71-90","5. Over 90"))))</f>
        <v>3. 51-70</v>
      </c>
      <c r="T2253" t="str">
        <f>IF(AND(ChurnData[[#This Row],[Contract]]="Month-to-month",ChurnData[[#This Row],[InternetService]]="Fiber optic",ChurnData[[#This Row],[TenureMonths]]&lt;=11),"High-risk","Other")</f>
        <v>Other</v>
      </c>
      <c r="U2253" t="str">
        <f>IF(ChurnData[[#This Row],[TenureMonths]]&lt;=11,"0-11",IF(ChurnData[[#This Row],[TenureMonths]]&lt;=23,"12-23",IF(ChurnData[[#This Row],[TenureMonths]]&lt;=35,"24-35",IF(ChurnData[[#This Row],[TenureMonths]]&lt;=47,"36-47",IF(ChurnData[[#This Row],[TenureMonths]]&lt;=59,"48-59","60-72")))))</f>
        <v>0-11</v>
      </c>
      <c r="V2253">
        <f>IF(ChurnData[[#This Row],[Churn]]="Yes",1,0)</f>
        <v>0</v>
      </c>
    </row>
    <row r="2254" spans="1:22" x14ac:dyDescent="0.35">
      <c r="A2254" t="s">
        <v>2304</v>
      </c>
      <c r="B2254" t="s">
        <v>19</v>
      </c>
      <c r="C2254">
        <v>0</v>
      </c>
      <c r="D2254" t="s">
        <v>21</v>
      </c>
      <c r="E2254" t="s">
        <v>21</v>
      </c>
      <c r="F2254" t="s">
        <v>27</v>
      </c>
      <c r="G2254" s="2">
        <v>15</v>
      </c>
      <c r="H2254" t="s">
        <v>20</v>
      </c>
      <c r="I2254" t="s">
        <v>23</v>
      </c>
      <c r="J2254" t="s">
        <v>21</v>
      </c>
      <c r="K2254" t="s">
        <v>21</v>
      </c>
      <c r="L2254" t="s">
        <v>33</v>
      </c>
      <c r="M2254" t="s">
        <v>21</v>
      </c>
      <c r="N2254" t="s">
        <v>43</v>
      </c>
      <c r="O2254" s="1">
        <v>85.54</v>
      </c>
      <c r="P2254" s="1">
        <v>1319.52</v>
      </c>
      <c r="Q2254">
        <v>0</v>
      </c>
      <c r="R2254" t="s">
        <v>21</v>
      </c>
      <c r="S2254" t="str">
        <f>IF(ChurnData[[#This Row],[MonthlyCharges]]&lt;=30,"1. Up to 30",IF(ChurnData[[#This Row],[MonthlyCharges]]&lt;=50,"2. 31-50",IF(ChurnData[[#This Row],[MonthlyCharges]]&lt;=70,"3. 51-70",IF(ChurnData[[#This Row],[MonthlyCharges]]&lt;=90,"4. 71-90","5. Over 90"))))</f>
        <v>4. 71-90</v>
      </c>
      <c r="T2254" t="str">
        <f>IF(AND(ChurnData[[#This Row],[Contract]]="Month-to-month",ChurnData[[#This Row],[InternetService]]="Fiber optic",ChurnData[[#This Row],[TenureMonths]]&lt;=11),"High-risk","Other")</f>
        <v>Other</v>
      </c>
      <c r="U2254" t="str">
        <f>IF(ChurnData[[#This Row],[TenureMonths]]&lt;=11,"0-11",IF(ChurnData[[#This Row],[TenureMonths]]&lt;=23,"12-23",IF(ChurnData[[#This Row],[TenureMonths]]&lt;=35,"24-35",IF(ChurnData[[#This Row],[TenureMonths]]&lt;=47,"36-47",IF(ChurnData[[#This Row],[TenureMonths]]&lt;=59,"48-59","60-72")))))</f>
        <v>12-23</v>
      </c>
      <c r="V2254">
        <f>IF(ChurnData[[#This Row],[Churn]]="Yes",1,0)</f>
        <v>0</v>
      </c>
    </row>
    <row r="2255" spans="1:22" x14ac:dyDescent="0.35">
      <c r="A2255" t="s">
        <v>2305</v>
      </c>
      <c r="B2255" t="s">
        <v>19</v>
      </c>
      <c r="C2255">
        <v>1</v>
      </c>
      <c r="D2255" t="s">
        <v>21</v>
      </c>
      <c r="E2255" t="s">
        <v>21</v>
      </c>
      <c r="F2255" t="s">
        <v>37</v>
      </c>
      <c r="G2255" s="2">
        <v>26</v>
      </c>
      <c r="H2255" t="s">
        <v>20</v>
      </c>
      <c r="I2255" t="s">
        <v>23</v>
      </c>
      <c r="J2255" t="s">
        <v>20</v>
      </c>
      <c r="K2255" t="s">
        <v>21</v>
      </c>
      <c r="L2255" t="s">
        <v>33</v>
      </c>
      <c r="M2255" t="s">
        <v>20</v>
      </c>
      <c r="N2255" t="s">
        <v>43</v>
      </c>
      <c r="O2255" s="1">
        <v>89.6</v>
      </c>
      <c r="P2255" s="1">
        <v>2347.2399999999998</v>
      </c>
      <c r="Q2255">
        <v>3</v>
      </c>
      <c r="R2255" t="s">
        <v>20</v>
      </c>
      <c r="S2255" t="str">
        <f>IF(ChurnData[[#This Row],[MonthlyCharges]]&lt;=30,"1. Up to 30",IF(ChurnData[[#This Row],[MonthlyCharges]]&lt;=50,"2. 31-50",IF(ChurnData[[#This Row],[MonthlyCharges]]&lt;=70,"3. 51-70",IF(ChurnData[[#This Row],[MonthlyCharges]]&lt;=90,"4. 71-90","5. Over 90"))))</f>
        <v>4. 71-90</v>
      </c>
      <c r="T2255" t="str">
        <f>IF(AND(ChurnData[[#This Row],[Contract]]="Month-to-month",ChurnData[[#This Row],[InternetService]]="Fiber optic",ChurnData[[#This Row],[TenureMonths]]&lt;=11),"High-risk","Other")</f>
        <v>Other</v>
      </c>
      <c r="U2255" t="str">
        <f>IF(ChurnData[[#This Row],[TenureMonths]]&lt;=11,"0-11",IF(ChurnData[[#This Row],[TenureMonths]]&lt;=23,"12-23",IF(ChurnData[[#This Row],[TenureMonths]]&lt;=35,"24-35",IF(ChurnData[[#This Row],[TenureMonths]]&lt;=47,"36-47",IF(ChurnData[[#This Row],[TenureMonths]]&lt;=59,"48-59","60-72")))))</f>
        <v>24-35</v>
      </c>
      <c r="V2255">
        <f>IF(ChurnData[[#This Row],[Churn]]="Yes",1,0)</f>
        <v>1</v>
      </c>
    </row>
    <row r="2256" spans="1:22" x14ac:dyDescent="0.35">
      <c r="A2256" t="s">
        <v>2306</v>
      </c>
      <c r="B2256" t="s">
        <v>36</v>
      </c>
      <c r="C2256">
        <v>1</v>
      </c>
      <c r="D2256" t="s">
        <v>20</v>
      </c>
      <c r="E2256" t="s">
        <v>21</v>
      </c>
      <c r="F2256" t="s">
        <v>47</v>
      </c>
      <c r="G2256" s="2">
        <v>29</v>
      </c>
      <c r="H2256" t="s">
        <v>20</v>
      </c>
      <c r="I2256" t="s">
        <v>21</v>
      </c>
      <c r="J2256" t="s">
        <v>28</v>
      </c>
      <c r="K2256" t="s">
        <v>28</v>
      </c>
      <c r="L2256" t="s">
        <v>33</v>
      </c>
      <c r="M2256" t="s">
        <v>21</v>
      </c>
      <c r="N2256" t="s">
        <v>34</v>
      </c>
      <c r="O2256" s="1">
        <v>18.260000000000002</v>
      </c>
      <c r="P2256" s="1">
        <v>524.30999999999995</v>
      </c>
      <c r="Q2256">
        <v>1</v>
      </c>
      <c r="R2256" t="s">
        <v>21</v>
      </c>
      <c r="S2256" t="str">
        <f>IF(ChurnData[[#This Row],[MonthlyCharges]]&lt;=30,"1. Up to 30",IF(ChurnData[[#This Row],[MonthlyCharges]]&lt;=50,"2. 31-50",IF(ChurnData[[#This Row],[MonthlyCharges]]&lt;=70,"3. 51-70",IF(ChurnData[[#This Row],[MonthlyCharges]]&lt;=90,"4. 71-90","5. Over 90"))))</f>
        <v>1. Up to 30</v>
      </c>
      <c r="T2256" t="str">
        <f>IF(AND(ChurnData[[#This Row],[Contract]]="Month-to-month",ChurnData[[#This Row],[InternetService]]="Fiber optic",ChurnData[[#This Row],[TenureMonths]]&lt;=11),"High-risk","Other")</f>
        <v>Other</v>
      </c>
      <c r="U2256" t="str">
        <f>IF(ChurnData[[#This Row],[TenureMonths]]&lt;=11,"0-11",IF(ChurnData[[#This Row],[TenureMonths]]&lt;=23,"12-23",IF(ChurnData[[#This Row],[TenureMonths]]&lt;=35,"24-35",IF(ChurnData[[#This Row],[TenureMonths]]&lt;=47,"36-47",IF(ChurnData[[#This Row],[TenureMonths]]&lt;=59,"48-59","60-72")))))</f>
        <v>24-35</v>
      </c>
      <c r="V2256">
        <f>IF(ChurnData[[#This Row],[Churn]]="Yes",1,0)</f>
        <v>0</v>
      </c>
    </row>
    <row r="2257" spans="1:22" x14ac:dyDescent="0.35">
      <c r="A2257" t="s">
        <v>2307</v>
      </c>
      <c r="B2257" t="s">
        <v>19</v>
      </c>
      <c r="C2257">
        <v>0</v>
      </c>
      <c r="D2257" t="s">
        <v>21</v>
      </c>
      <c r="E2257" t="s">
        <v>21</v>
      </c>
      <c r="F2257" t="s">
        <v>56</v>
      </c>
      <c r="G2257" s="2">
        <v>70</v>
      </c>
      <c r="H2257" t="s">
        <v>20</v>
      </c>
      <c r="I2257" t="s">
        <v>23</v>
      </c>
      <c r="J2257" t="s">
        <v>21</v>
      </c>
      <c r="K2257" t="s">
        <v>21</v>
      </c>
      <c r="L2257" t="s">
        <v>24</v>
      </c>
      <c r="M2257" t="s">
        <v>20</v>
      </c>
      <c r="N2257" t="s">
        <v>34</v>
      </c>
      <c r="O2257" s="1">
        <v>91.55</v>
      </c>
      <c r="P2257" s="1">
        <v>6348.58</v>
      </c>
      <c r="Q2257">
        <v>4</v>
      </c>
      <c r="R2257" t="s">
        <v>21</v>
      </c>
      <c r="S2257" t="str">
        <f>IF(ChurnData[[#This Row],[MonthlyCharges]]&lt;=30,"1. Up to 30",IF(ChurnData[[#This Row],[MonthlyCharges]]&lt;=50,"2. 31-50",IF(ChurnData[[#This Row],[MonthlyCharges]]&lt;=70,"3. 51-70",IF(ChurnData[[#This Row],[MonthlyCharges]]&lt;=90,"4. 71-90","5. Over 90"))))</f>
        <v>5. Over 90</v>
      </c>
      <c r="T2257" t="str">
        <f>IF(AND(ChurnData[[#This Row],[Contract]]="Month-to-month",ChurnData[[#This Row],[InternetService]]="Fiber optic",ChurnData[[#This Row],[TenureMonths]]&lt;=11),"High-risk","Other")</f>
        <v>Other</v>
      </c>
      <c r="U2257" t="str">
        <f>IF(ChurnData[[#This Row],[TenureMonths]]&lt;=11,"0-11",IF(ChurnData[[#This Row],[TenureMonths]]&lt;=23,"12-23",IF(ChurnData[[#This Row],[TenureMonths]]&lt;=35,"24-35",IF(ChurnData[[#This Row],[TenureMonths]]&lt;=47,"36-47",IF(ChurnData[[#This Row],[TenureMonths]]&lt;=59,"48-59","60-72")))))</f>
        <v>60-72</v>
      </c>
      <c r="V2257">
        <f>IF(ChurnData[[#This Row],[Churn]]="Yes",1,0)</f>
        <v>0</v>
      </c>
    </row>
    <row r="2258" spans="1:22" x14ac:dyDescent="0.35">
      <c r="A2258" t="s">
        <v>2308</v>
      </c>
      <c r="B2258" t="s">
        <v>36</v>
      </c>
      <c r="C2258">
        <v>1</v>
      </c>
      <c r="D2258" t="s">
        <v>20</v>
      </c>
      <c r="E2258" t="s">
        <v>21</v>
      </c>
      <c r="F2258" t="s">
        <v>58</v>
      </c>
      <c r="G2258" s="2">
        <v>41</v>
      </c>
      <c r="H2258" t="s">
        <v>20</v>
      </c>
      <c r="I2258" t="s">
        <v>23</v>
      </c>
      <c r="J2258" t="s">
        <v>21</v>
      </c>
      <c r="K2258" t="s">
        <v>20</v>
      </c>
      <c r="L2258" t="s">
        <v>33</v>
      </c>
      <c r="M2258" t="s">
        <v>21</v>
      </c>
      <c r="N2258" t="s">
        <v>30</v>
      </c>
      <c r="O2258" s="1">
        <v>88.41</v>
      </c>
      <c r="P2258" s="1">
        <v>3650.51</v>
      </c>
      <c r="Q2258">
        <v>0</v>
      </c>
      <c r="R2258" t="s">
        <v>21</v>
      </c>
      <c r="S2258" t="str">
        <f>IF(ChurnData[[#This Row],[MonthlyCharges]]&lt;=30,"1. Up to 30",IF(ChurnData[[#This Row],[MonthlyCharges]]&lt;=50,"2. 31-50",IF(ChurnData[[#This Row],[MonthlyCharges]]&lt;=70,"3. 51-70",IF(ChurnData[[#This Row],[MonthlyCharges]]&lt;=90,"4. 71-90","5. Over 90"))))</f>
        <v>4. 71-90</v>
      </c>
      <c r="T2258" t="str">
        <f>IF(AND(ChurnData[[#This Row],[Contract]]="Month-to-month",ChurnData[[#This Row],[InternetService]]="Fiber optic",ChurnData[[#This Row],[TenureMonths]]&lt;=11),"High-risk","Other")</f>
        <v>Other</v>
      </c>
      <c r="U2258" t="str">
        <f>IF(ChurnData[[#This Row],[TenureMonths]]&lt;=11,"0-11",IF(ChurnData[[#This Row],[TenureMonths]]&lt;=23,"12-23",IF(ChurnData[[#This Row],[TenureMonths]]&lt;=35,"24-35",IF(ChurnData[[#This Row],[TenureMonths]]&lt;=47,"36-47",IF(ChurnData[[#This Row],[TenureMonths]]&lt;=59,"48-59","60-72")))))</f>
        <v>36-47</v>
      </c>
      <c r="V2258">
        <f>IF(ChurnData[[#This Row],[Churn]]="Yes",1,0)</f>
        <v>0</v>
      </c>
    </row>
    <row r="2259" spans="1:22" x14ac:dyDescent="0.35">
      <c r="A2259" t="s">
        <v>2309</v>
      </c>
      <c r="B2259" t="s">
        <v>36</v>
      </c>
      <c r="C2259">
        <v>1</v>
      </c>
      <c r="D2259" t="s">
        <v>20</v>
      </c>
      <c r="E2259" t="s">
        <v>20</v>
      </c>
      <c r="F2259" t="s">
        <v>45</v>
      </c>
      <c r="G2259" s="2">
        <v>69</v>
      </c>
      <c r="H2259" t="s">
        <v>20</v>
      </c>
      <c r="I2259" t="s">
        <v>23</v>
      </c>
      <c r="J2259" t="s">
        <v>21</v>
      </c>
      <c r="K2259" t="s">
        <v>20</v>
      </c>
      <c r="L2259" t="s">
        <v>24</v>
      </c>
      <c r="M2259" t="s">
        <v>21</v>
      </c>
      <c r="N2259" t="s">
        <v>30</v>
      </c>
      <c r="O2259" s="1">
        <v>100</v>
      </c>
      <c r="P2259" s="1">
        <v>6922.84</v>
      </c>
      <c r="Q2259">
        <v>1</v>
      </c>
      <c r="R2259" t="s">
        <v>21</v>
      </c>
      <c r="S2259" t="str">
        <f>IF(ChurnData[[#This Row],[MonthlyCharges]]&lt;=30,"1. Up to 30",IF(ChurnData[[#This Row],[MonthlyCharges]]&lt;=50,"2. 31-50",IF(ChurnData[[#This Row],[MonthlyCharges]]&lt;=70,"3. 51-70",IF(ChurnData[[#This Row],[MonthlyCharges]]&lt;=90,"4. 71-90","5. Over 90"))))</f>
        <v>5. Over 90</v>
      </c>
      <c r="T2259" t="str">
        <f>IF(AND(ChurnData[[#This Row],[Contract]]="Month-to-month",ChurnData[[#This Row],[InternetService]]="Fiber optic",ChurnData[[#This Row],[TenureMonths]]&lt;=11),"High-risk","Other")</f>
        <v>Other</v>
      </c>
      <c r="U2259" t="str">
        <f>IF(ChurnData[[#This Row],[TenureMonths]]&lt;=11,"0-11",IF(ChurnData[[#This Row],[TenureMonths]]&lt;=23,"12-23",IF(ChurnData[[#This Row],[TenureMonths]]&lt;=35,"24-35",IF(ChurnData[[#This Row],[TenureMonths]]&lt;=47,"36-47",IF(ChurnData[[#This Row],[TenureMonths]]&lt;=59,"48-59","60-72")))))</f>
        <v>60-72</v>
      </c>
      <c r="V2259">
        <f>IF(ChurnData[[#This Row],[Churn]]="Yes",1,0)</f>
        <v>0</v>
      </c>
    </row>
    <row r="2260" spans="1:22" x14ac:dyDescent="0.35">
      <c r="A2260" t="s">
        <v>2310</v>
      </c>
      <c r="B2260" t="s">
        <v>36</v>
      </c>
      <c r="C2260">
        <v>0</v>
      </c>
      <c r="D2260" t="s">
        <v>20</v>
      </c>
      <c r="E2260" t="s">
        <v>20</v>
      </c>
      <c r="F2260" t="s">
        <v>56</v>
      </c>
      <c r="G2260" s="2">
        <v>8</v>
      </c>
      <c r="H2260" t="s">
        <v>20</v>
      </c>
      <c r="I2260" t="s">
        <v>23</v>
      </c>
      <c r="J2260" t="s">
        <v>21</v>
      </c>
      <c r="K2260" t="s">
        <v>21</v>
      </c>
      <c r="L2260" t="s">
        <v>33</v>
      </c>
      <c r="M2260" t="s">
        <v>20</v>
      </c>
      <c r="N2260" t="s">
        <v>30</v>
      </c>
      <c r="O2260" s="1">
        <v>72.239999999999995</v>
      </c>
      <c r="P2260" s="1">
        <v>563.87</v>
      </c>
      <c r="Q2260">
        <v>3</v>
      </c>
      <c r="R2260" t="s">
        <v>21</v>
      </c>
      <c r="S2260" t="str">
        <f>IF(ChurnData[[#This Row],[MonthlyCharges]]&lt;=30,"1. Up to 30",IF(ChurnData[[#This Row],[MonthlyCharges]]&lt;=50,"2. 31-50",IF(ChurnData[[#This Row],[MonthlyCharges]]&lt;=70,"3. 51-70",IF(ChurnData[[#This Row],[MonthlyCharges]]&lt;=90,"4. 71-90","5. Over 90"))))</f>
        <v>4. 71-90</v>
      </c>
      <c r="T2260" t="str">
        <f>IF(AND(ChurnData[[#This Row],[Contract]]="Month-to-month",ChurnData[[#This Row],[InternetService]]="Fiber optic",ChurnData[[#This Row],[TenureMonths]]&lt;=11),"High-risk","Other")</f>
        <v>High-risk</v>
      </c>
      <c r="U2260" t="str">
        <f>IF(ChurnData[[#This Row],[TenureMonths]]&lt;=11,"0-11",IF(ChurnData[[#This Row],[TenureMonths]]&lt;=23,"12-23",IF(ChurnData[[#This Row],[TenureMonths]]&lt;=35,"24-35",IF(ChurnData[[#This Row],[TenureMonths]]&lt;=47,"36-47",IF(ChurnData[[#This Row],[TenureMonths]]&lt;=59,"48-59","60-72")))))</f>
        <v>0-11</v>
      </c>
      <c r="V2260">
        <f>IF(ChurnData[[#This Row],[Churn]]="Yes",1,0)</f>
        <v>0</v>
      </c>
    </row>
    <row r="2261" spans="1:22" x14ac:dyDescent="0.35">
      <c r="A2261" t="s">
        <v>2311</v>
      </c>
      <c r="B2261" t="s">
        <v>36</v>
      </c>
      <c r="C2261">
        <v>1</v>
      </c>
      <c r="D2261" t="s">
        <v>20</v>
      </c>
      <c r="E2261" t="s">
        <v>20</v>
      </c>
      <c r="F2261" t="s">
        <v>56</v>
      </c>
      <c r="G2261" s="2">
        <v>29</v>
      </c>
      <c r="H2261" t="s">
        <v>20</v>
      </c>
      <c r="I2261" t="s">
        <v>23</v>
      </c>
      <c r="J2261" t="s">
        <v>21</v>
      </c>
      <c r="K2261" t="s">
        <v>21</v>
      </c>
      <c r="L2261" t="s">
        <v>29</v>
      </c>
      <c r="M2261" t="s">
        <v>20</v>
      </c>
      <c r="N2261" t="s">
        <v>25</v>
      </c>
      <c r="O2261" s="1">
        <v>82.26</v>
      </c>
      <c r="P2261" s="1">
        <v>2454.87</v>
      </c>
      <c r="Q2261">
        <v>3</v>
      </c>
      <c r="R2261" t="s">
        <v>20</v>
      </c>
      <c r="S2261" t="str">
        <f>IF(ChurnData[[#This Row],[MonthlyCharges]]&lt;=30,"1. Up to 30",IF(ChurnData[[#This Row],[MonthlyCharges]]&lt;=50,"2. 31-50",IF(ChurnData[[#This Row],[MonthlyCharges]]&lt;=70,"3. 51-70",IF(ChurnData[[#This Row],[MonthlyCharges]]&lt;=90,"4. 71-90","5. Over 90"))))</f>
        <v>4. 71-90</v>
      </c>
      <c r="T2261" t="str">
        <f>IF(AND(ChurnData[[#This Row],[Contract]]="Month-to-month",ChurnData[[#This Row],[InternetService]]="Fiber optic",ChurnData[[#This Row],[TenureMonths]]&lt;=11),"High-risk","Other")</f>
        <v>Other</v>
      </c>
      <c r="U2261" t="str">
        <f>IF(ChurnData[[#This Row],[TenureMonths]]&lt;=11,"0-11",IF(ChurnData[[#This Row],[TenureMonths]]&lt;=23,"12-23",IF(ChurnData[[#This Row],[TenureMonths]]&lt;=35,"24-35",IF(ChurnData[[#This Row],[TenureMonths]]&lt;=47,"36-47",IF(ChurnData[[#This Row],[TenureMonths]]&lt;=59,"48-59","60-72")))))</f>
        <v>24-35</v>
      </c>
      <c r="V2261">
        <f>IF(ChurnData[[#This Row],[Churn]]="Yes",1,0)</f>
        <v>1</v>
      </c>
    </row>
    <row r="2262" spans="1:22" x14ac:dyDescent="0.35">
      <c r="A2262" t="s">
        <v>2312</v>
      </c>
      <c r="B2262" t="s">
        <v>36</v>
      </c>
      <c r="C2262">
        <v>0</v>
      </c>
      <c r="D2262" t="s">
        <v>21</v>
      </c>
      <c r="E2262" t="s">
        <v>21</v>
      </c>
      <c r="F2262" t="s">
        <v>39</v>
      </c>
      <c r="G2262" s="2">
        <v>16</v>
      </c>
      <c r="H2262" t="s">
        <v>20</v>
      </c>
      <c r="I2262" t="s">
        <v>21</v>
      </c>
      <c r="J2262" t="s">
        <v>28</v>
      </c>
      <c r="K2262" t="s">
        <v>28</v>
      </c>
      <c r="L2262" t="s">
        <v>33</v>
      </c>
      <c r="M2262" t="s">
        <v>20</v>
      </c>
      <c r="N2262" t="s">
        <v>25</v>
      </c>
      <c r="O2262" s="1">
        <v>31.44</v>
      </c>
      <c r="P2262" s="1">
        <v>509.01</v>
      </c>
      <c r="Q2262">
        <v>0</v>
      </c>
      <c r="R2262" t="s">
        <v>21</v>
      </c>
      <c r="S2262" t="str">
        <f>IF(ChurnData[[#This Row],[MonthlyCharges]]&lt;=30,"1. Up to 30",IF(ChurnData[[#This Row],[MonthlyCharges]]&lt;=50,"2. 31-50",IF(ChurnData[[#This Row],[MonthlyCharges]]&lt;=70,"3. 51-70",IF(ChurnData[[#This Row],[MonthlyCharges]]&lt;=90,"4. 71-90","5. Over 90"))))</f>
        <v>2. 31-50</v>
      </c>
      <c r="T2262" t="str">
        <f>IF(AND(ChurnData[[#This Row],[Contract]]="Month-to-month",ChurnData[[#This Row],[InternetService]]="Fiber optic",ChurnData[[#This Row],[TenureMonths]]&lt;=11),"High-risk","Other")</f>
        <v>Other</v>
      </c>
      <c r="U2262" t="str">
        <f>IF(ChurnData[[#This Row],[TenureMonths]]&lt;=11,"0-11",IF(ChurnData[[#This Row],[TenureMonths]]&lt;=23,"12-23",IF(ChurnData[[#This Row],[TenureMonths]]&lt;=35,"24-35",IF(ChurnData[[#This Row],[TenureMonths]]&lt;=47,"36-47",IF(ChurnData[[#This Row],[TenureMonths]]&lt;=59,"48-59","60-72")))))</f>
        <v>12-23</v>
      </c>
      <c r="V2262">
        <f>IF(ChurnData[[#This Row],[Churn]]="Yes",1,0)</f>
        <v>0</v>
      </c>
    </row>
    <row r="2263" spans="1:22" x14ac:dyDescent="0.35">
      <c r="A2263" t="s">
        <v>2313</v>
      </c>
      <c r="B2263" t="s">
        <v>36</v>
      </c>
      <c r="C2263">
        <v>0</v>
      </c>
      <c r="D2263" t="s">
        <v>21</v>
      </c>
      <c r="E2263" t="s">
        <v>21</v>
      </c>
      <c r="F2263" t="s">
        <v>22</v>
      </c>
      <c r="G2263" s="2">
        <v>20</v>
      </c>
      <c r="H2263" t="s">
        <v>20</v>
      </c>
      <c r="I2263" t="s">
        <v>32</v>
      </c>
      <c r="J2263" t="s">
        <v>21</v>
      </c>
      <c r="K2263" t="s">
        <v>21</v>
      </c>
      <c r="L2263" t="s">
        <v>33</v>
      </c>
      <c r="M2263" t="s">
        <v>20</v>
      </c>
      <c r="N2263" t="s">
        <v>34</v>
      </c>
      <c r="O2263" s="1">
        <v>57.84</v>
      </c>
      <c r="P2263" s="1">
        <v>1158.8399999999999</v>
      </c>
      <c r="Q2263">
        <v>0</v>
      </c>
      <c r="R2263" t="s">
        <v>21</v>
      </c>
      <c r="S2263" t="str">
        <f>IF(ChurnData[[#This Row],[MonthlyCharges]]&lt;=30,"1. Up to 30",IF(ChurnData[[#This Row],[MonthlyCharges]]&lt;=50,"2. 31-50",IF(ChurnData[[#This Row],[MonthlyCharges]]&lt;=70,"3. 51-70",IF(ChurnData[[#This Row],[MonthlyCharges]]&lt;=90,"4. 71-90","5. Over 90"))))</f>
        <v>3. 51-70</v>
      </c>
      <c r="T2263" t="str">
        <f>IF(AND(ChurnData[[#This Row],[Contract]]="Month-to-month",ChurnData[[#This Row],[InternetService]]="Fiber optic",ChurnData[[#This Row],[TenureMonths]]&lt;=11),"High-risk","Other")</f>
        <v>Other</v>
      </c>
      <c r="U2263" t="str">
        <f>IF(ChurnData[[#This Row],[TenureMonths]]&lt;=11,"0-11",IF(ChurnData[[#This Row],[TenureMonths]]&lt;=23,"12-23",IF(ChurnData[[#This Row],[TenureMonths]]&lt;=35,"24-35",IF(ChurnData[[#This Row],[TenureMonths]]&lt;=47,"36-47",IF(ChurnData[[#This Row],[TenureMonths]]&lt;=59,"48-59","60-72")))))</f>
        <v>12-23</v>
      </c>
      <c r="V2263">
        <f>IF(ChurnData[[#This Row],[Churn]]="Yes",1,0)</f>
        <v>0</v>
      </c>
    </row>
    <row r="2264" spans="1:22" x14ac:dyDescent="0.35">
      <c r="A2264" t="s">
        <v>2314</v>
      </c>
      <c r="B2264" t="s">
        <v>19</v>
      </c>
      <c r="C2264">
        <v>0</v>
      </c>
      <c r="D2264" t="s">
        <v>21</v>
      </c>
      <c r="E2264" t="s">
        <v>21</v>
      </c>
      <c r="F2264" t="s">
        <v>22</v>
      </c>
      <c r="G2264" s="2">
        <v>31</v>
      </c>
      <c r="H2264" t="s">
        <v>20</v>
      </c>
      <c r="I2264" t="s">
        <v>32</v>
      </c>
      <c r="J2264" t="s">
        <v>21</v>
      </c>
      <c r="K2264" t="s">
        <v>21</v>
      </c>
      <c r="L2264" t="s">
        <v>33</v>
      </c>
      <c r="M2264" t="s">
        <v>21</v>
      </c>
      <c r="N2264" t="s">
        <v>30</v>
      </c>
      <c r="O2264" s="1">
        <v>48.18</v>
      </c>
      <c r="P2264" s="1">
        <v>1519.68</v>
      </c>
      <c r="Q2264">
        <v>3</v>
      </c>
      <c r="R2264" t="s">
        <v>20</v>
      </c>
      <c r="S2264" t="str">
        <f>IF(ChurnData[[#This Row],[MonthlyCharges]]&lt;=30,"1. Up to 30",IF(ChurnData[[#This Row],[MonthlyCharges]]&lt;=50,"2. 31-50",IF(ChurnData[[#This Row],[MonthlyCharges]]&lt;=70,"3. 51-70",IF(ChurnData[[#This Row],[MonthlyCharges]]&lt;=90,"4. 71-90","5. Over 90"))))</f>
        <v>2. 31-50</v>
      </c>
      <c r="T2264" t="str">
        <f>IF(AND(ChurnData[[#This Row],[Contract]]="Month-to-month",ChurnData[[#This Row],[InternetService]]="Fiber optic",ChurnData[[#This Row],[TenureMonths]]&lt;=11),"High-risk","Other")</f>
        <v>Other</v>
      </c>
      <c r="U2264" t="str">
        <f>IF(ChurnData[[#This Row],[TenureMonths]]&lt;=11,"0-11",IF(ChurnData[[#This Row],[TenureMonths]]&lt;=23,"12-23",IF(ChurnData[[#This Row],[TenureMonths]]&lt;=35,"24-35",IF(ChurnData[[#This Row],[TenureMonths]]&lt;=47,"36-47",IF(ChurnData[[#This Row],[TenureMonths]]&lt;=59,"48-59","60-72")))))</f>
        <v>24-35</v>
      </c>
      <c r="V2264">
        <f>IF(ChurnData[[#This Row],[Churn]]="Yes",1,0)</f>
        <v>1</v>
      </c>
    </row>
    <row r="2265" spans="1:22" x14ac:dyDescent="0.35">
      <c r="A2265" t="s">
        <v>2315</v>
      </c>
      <c r="B2265" t="s">
        <v>19</v>
      </c>
      <c r="C2265">
        <v>0</v>
      </c>
      <c r="D2265" t="s">
        <v>20</v>
      </c>
      <c r="E2265" t="s">
        <v>21</v>
      </c>
      <c r="F2265" t="s">
        <v>56</v>
      </c>
      <c r="G2265" s="2">
        <v>18</v>
      </c>
      <c r="H2265" t="s">
        <v>20</v>
      </c>
      <c r="I2265" t="s">
        <v>32</v>
      </c>
      <c r="J2265" t="s">
        <v>21</v>
      </c>
      <c r="K2265" t="s">
        <v>21</v>
      </c>
      <c r="L2265" t="s">
        <v>33</v>
      </c>
      <c r="M2265" t="s">
        <v>20</v>
      </c>
      <c r="N2265" t="s">
        <v>25</v>
      </c>
      <c r="O2265" s="1">
        <v>52.71</v>
      </c>
      <c r="P2265" s="1">
        <v>959.23</v>
      </c>
      <c r="Q2265">
        <v>2</v>
      </c>
      <c r="R2265" t="s">
        <v>21</v>
      </c>
      <c r="S2265" t="str">
        <f>IF(ChurnData[[#This Row],[MonthlyCharges]]&lt;=30,"1. Up to 30",IF(ChurnData[[#This Row],[MonthlyCharges]]&lt;=50,"2. 31-50",IF(ChurnData[[#This Row],[MonthlyCharges]]&lt;=70,"3. 51-70",IF(ChurnData[[#This Row],[MonthlyCharges]]&lt;=90,"4. 71-90","5. Over 90"))))</f>
        <v>3. 51-70</v>
      </c>
      <c r="T2265" t="str">
        <f>IF(AND(ChurnData[[#This Row],[Contract]]="Month-to-month",ChurnData[[#This Row],[InternetService]]="Fiber optic",ChurnData[[#This Row],[TenureMonths]]&lt;=11),"High-risk","Other")</f>
        <v>Other</v>
      </c>
      <c r="U2265" t="str">
        <f>IF(ChurnData[[#This Row],[TenureMonths]]&lt;=11,"0-11",IF(ChurnData[[#This Row],[TenureMonths]]&lt;=23,"12-23",IF(ChurnData[[#This Row],[TenureMonths]]&lt;=35,"24-35",IF(ChurnData[[#This Row],[TenureMonths]]&lt;=47,"36-47",IF(ChurnData[[#This Row],[TenureMonths]]&lt;=59,"48-59","60-72")))))</f>
        <v>12-23</v>
      </c>
      <c r="V2265">
        <f>IF(ChurnData[[#This Row],[Churn]]="Yes",1,0)</f>
        <v>0</v>
      </c>
    </row>
    <row r="2266" spans="1:22" x14ac:dyDescent="0.35">
      <c r="A2266" t="s">
        <v>2316</v>
      </c>
      <c r="B2266" t="s">
        <v>36</v>
      </c>
      <c r="C2266">
        <v>1</v>
      </c>
      <c r="D2266" t="s">
        <v>20</v>
      </c>
      <c r="E2266" t="s">
        <v>20</v>
      </c>
      <c r="F2266" t="s">
        <v>22</v>
      </c>
      <c r="G2266" s="2">
        <v>5</v>
      </c>
      <c r="H2266" t="s">
        <v>20</v>
      </c>
      <c r="I2266" t="s">
        <v>21</v>
      </c>
      <c r="J2266" t="s">
        <v>28</v>
      </c>
      <c r="K2266" t="s">
        <v>28</v>
      </c>
      <c r="L2266" t="s">
        <v>33</v>
      </c>
      <c r="M2266" t="s">
        <v>20</v>
      </c>
      <c r="N2266" t="s">
        <v>34</v>
      </c>
      <c r="O2266" s="1">
        <v>19.96</v>
      </c>
      <c r="P2266" s="1">
        <v>97.52</v>
      </c>
      <c r="Q2266">
        <v>0</v>
      </c>
      <c r="R2266" t="s">
        <v>20</v>
      </c>
      <c r="S2266" t="str">
        <f>IF(ChurnData[[#This Row],[MonthlyCharges]]&lt;=30,"1. Up to 30",IF(ChurnData[[#This Row],[MonthlyCharges]]&lt;=50,"2. 31-50",IF(ChurnData[[#This Row],[MonthlyCharges]]&lt;=70,"3. 51-70",IF(ChurnData[[#This Row],[MonthlyCharges]]&lt;=90,"4. 71-90","5. Over 90"))))</f>
        <v>1. Up to 30</v>
      </c>
      <c r="T2266" t="str">
        <f>IF(AND(ChurnData[[#This Row],[Contract]]="Month-to-month",ChurnData[[#This Row],[InternetService]]="Fiber optic",ChurnData[[#This Row],[TenureMonths]]&lt;=11),"High-risk","Other")</f>
        <v>Other</v>
      </c>
      <c r="U2266" t="str">
        <f>IF(ChurnData[[#This Row],[TenureMonths]]&lt;=11,"0-11",IF(ChurnData[[#This Row],[TenureMonths]]&lt;=23,"12-23",IF(ChurnData[[#This Row],[TenureMonths]]&lt;=35,"24-35",IF(ChurnData[[#This Row],[TenureMonths]]&lt;=47,"36-47",IF(ChurnData[[#This Row],[TenureMonths]]&lt;=59,"48-59","60-72")))))</f>
        <v>0-11</v>
      </c>
      <c r="V2266">
        <f>IF(ChurnData[[#This Row],[Churn]]="Yes",1,0)</f>
        <v>1</v>
      </c>
    </row>
    <row r="2267" spans="1:22" x14ac:dyDescent="0.35">
      <c r="A2267" t="s">
        <v>2317</v>
      </c>
      <c r="B2267" t="s">
        <v>19</v>
      </c>
      <c r="C2267">
        <v>1</v>
      </c>
      <c r="D2267" t="s">
        <v>21</v>
      </c>
      <c r="E2267" t="s">
        <v>21</v>
      </c>
      <c r="F2267" t="s">
        <v>37</v>
      </c>
      <c r="G2267" s="2">
        <v>4</v>
      </c>
      <c r="H2267" t="s">
        <v>20</v>
      </c>
      <c r="I2267" t="s">
        <v>32</v>
      </c>
      <c r="J2267" t="s">
        <v>21</v>
      </c>
      <c r="K2267" t="s">
        <v>20</v>
      </c>
      <c r="L2267" t="s">
        <v>33</v>
      </c>
      <c r="M2267" t="s">
        <v>21</v>
      </c>
      <c r="N2267" t="s">
        <v>43</v>
      </c>
      <c r="O2267" s="1">
        <v>56.08</v>
      </c>
      <c r="P2267" s="1">
        <v>223.49</v>
      </c>
      <c r="Q2267">
        <v>1</v>
      </c>
      <c r="R2267" t="s">
        <v>21</v>
      </c>
      <c r="S2267" t="str">
        <f>IF(ChurnData[[#This Row],[MonthlyCharges]]&lt;=30,"1. Up to 30",IF(ChurnData[[#This Row],[MonthlyCharges]]&lt;=50,"2. 31-50",IF(ChurnData[[#This Row],[MonthlyCharges]]&lt;=70,"3. 51-70",IF(ChurnData[[#This Row],[MonthlyCharges]]&lt;=90,"4. 71-90","5. Over 90"))))</f>
        <v>3. 51-70</v>
      </c>
      <c r="T2267" t="str">
        <f>IF(AND(ChurnData[[#This Row],[Contract]]="Month-to-month",ChurnData[[#This Row],[InternetService]]="Fiber optic",ChurnData[[#This Row],[TenureMonths]]&lt;=11),"High-risk","Other")</f>
        <v>Other</v>
      </c>
      <c r="U2267" t="str">
        <f>IF(ChurnData[[#This Row],[TenureMonths]]&lt;=11,"0-11",IF(ChurnData[[#This Row],[TenureMonths]]&lt;=23,"12-23",IF(ChurnData[[#This Row],[TenureMonths]]&lt;=35,"24-35",IF(ChurnData[[#This Row],[TenureMonths]]&lt;=47,"36-47",IF(ChurnData[[#This Row],[TenureMonths]]&lt;=59,"48-59","60-72")))))</f>
        <v>0-11</v>
      </c>
      <c r="V2267">
        <f>IF(ChurnData[[#This Row],[Churn]]="Yes",1,0)</f>
        <v>0</v>
      </c>
    </row>
    <row r="2268" spans="1:22" x14ac:dyDescent="0.35">
      <c r="A2268" t="s">
        <v>2318</v>
      </c>
      <c r="B2268" t="s">
        <v>19</v>
      </c>
      <c r="C2268">
        <v>0</v>
      </c>
      <c r="D2268" t="s">
        <v>21</v>
      </c>
      <c r="E2268" t="s">
        <v>21</v>
      </c>
      <c r="F2268" t="s">
        <v>56</v>
      </c>
      <c r="G2268" s="2">
        <v>30</v>
      </c>
      <c r="H2268" t="s">
        <v>20</v>
      </c>
      <c r="I2268" t="s">
        <v>23</v>
      </c>
      <c r="J2268" t="s">
        <v>21</v>
      </c>
      <c r="K2268" t="s">
        <v>21</v>
      </c>
      <c r="L2268" t="s">
        <v>33</v>
      </c>
      <c r="M2268" t="s">
        <v>21</v>
      </c>
      <c r="N2268" t="s">
        <v>30</v>
      </c>
      <c r="O2268" s="1">
        <v>86.5</v>
      </c>
      <c r="P2268" s="1">
        <v>2517.87</v>
      </c>
      <c r="Q2268">
        <v>1</v>
      </c>
      <c r="R2268" t="s">
        <v>20</v>
      </c>
      <c r="S2268" t="str">
        <f>IF(ChurnData[[#This Row],[MonthlyCharges]]&lt;=30,"1. Up to 30",IF(ChurnData[[#This Row],[MonthlyCharges]]&lt;=50,"2. 31-50",IF(ChurnData[[#This Row],[MonthlyCharges]]&lt;=70,"3. 51-70",IF(ChurnData[[#This Row],[MonthlyCharges]]&lt;=90,"4. 71-90","5. Over 90"))))</f>
        <v>4. 71-90</v>
      </c>
      <c r="T2268" t="str">
        <f>IF(AND(ChurnData[[#This Row],[Contract]]="Month-to-month",ChurnData[[#This Row],[InternetService]]="Fiber optic",ChurnData[[#This Row],[TenureMonths]]&lt;=11),"High-risk","Other")</f>
        <v>Other</v>
      </c>
      <c r="U2268" t="str">
        <f>IF(ChurnData[[#This Row],[TenureMonths]]&lt;=11,"0-11",IF(ChurnData[[#This Row],[TenureMonths]]&lt;=23,"12-23",IF(ChurnData[[#This Row],[TenureMonths]]&lt;=35,"24-35",IF(ChurnData[[#This Row],[TenureMonths]]&lt;=47,"36-47",IF(ChurnData[[#This Row],[TenureMonths]]&lt;=59,"48-59","60-72")))))</f>
        <v>24-35</v>
      </c>
      <c r="V2268">
        <f>IF(ChurnData[[#This Row],[Churn]]="Yes",1,0)</f>
        <v>1</v>
      </c>
    </row>
    <row r="2269" spans="1:22" x14ac:dyDescent="0.35">
      <c r="A2269" t="s">
        <v>2319</v>
      </c>
      <c r="B2269" t="s">
        <v>19</v>
      </c>
      <c r="C2269">
        <v>0</v>
      </c>
      <c r="D2269" t="s">
        <v>21</v>
      </c>
      <c r="E2269" t="s">
        <v>21</v>
      </c>
      <c r="F2269" t="s">
        <v>58</v>
      </c>
      <c r="G2269" s="2">
        <v>16</v>
      </c>
      <c r="H2269" t="s">
        <v>20</v>
      </c>
      <c r="I2269" t="s">
        <v>23</v>
      </c>
      <c r="J2269" t="s">
        <v>21</v>
      </c>
      <c r="K2269" t="s">
        <v>21</v>
      </c>
      <c r="L2269" t="s">
        <v>33</v>
      </c>
      <c r="M2269" t="s">
        <v>20</v>
      </c>
      <c r="N2269" t="s">
        <v>30</v>
      </c>
      <c r="O2269" s="1">
        <v>94.56</v>
      </c>
      <c r="P2269" s="1">
        <v>1534.68</v>
      </c>
      <c r="Q2269">
        <v>2</v>
      </c>
      <c r="R2269" t="s">
        <v>20</v>
      </c>
      <c r="S2269" t="str">
        <f>IF(ChurnData[[#This Row],[MonthlyCharges]]&lt;=30,"1. Up to 30",IF(ChurnData[[#This Row],[MonthlyCharges]]&lt;=50,"2. 31-50",IF(ChurnData[[#This Row],[MonthlyCharges]]&lt;=70,"3. 51-70",IF(ChurnData[[#This Row],[MonthlyCharges]]&lt;=90,"4. 71-90","5. Over 90"))))</f>
        <v>5. Over 90</v>
      </c>
      <c r="T2269" t="str">
        <f>IF(AND(ChurnData[[#This Row],[Contract]]="Month-to-month",ChurnData[[#This Row],[InternetService]]="Fiber optic",ChurnData[[#This Row],[TenureMonths]]&lt;=11),"High-risk","Other")</f>
        <v>Other</v>
      </c>
      <c r="U2269" t="str">
        <f>IF(ChurnData[[#This Row],[TenureMonths]]&lt;=11,"0-11",IF(ChurnData[[#This Row],[TenureMonths]]&lt;=23,"12-23",IF(ChurnData[[#This Row],[TenureMonths]]&lt;=35,"24-35",IF(ChurnData[[#This Row],[TenureMonths]]&lt;=47,"36-47",IF(ChurnData[[#This Row],[TenureMonths]]&lt;=59,"48-59","60-72")))))</f>
        <v>12-23</v>
      </c>
      <c r="V2269">
        <f>IF(ChurnData[[#This Row],[Churn]]="Yes",1,0)</f>
        <v>1</v>
      </c>
    </row>
    <row r="2270" spans="1:22" x14ac:dyDescent="0.35">
      <c r="A2270" t="s">
        <v>2320</v>
      </c>
      <c r="B2270" t="s">
        <v>19</v>
      </c>
      <c r="C2270">
        <v>0</v>
      </c>
      <c r="D2270" t="s">
        <v>20</v>
      </c>
      <c r="E2270" t="s">
        <v>21</v>
      </c>
      <c r="F2270" t="s">
        <v>58</v>
      </c>
      <c r="G2270" s="2">
        <v>6</v>
      </c>
      <c r="H2270" t="s">
        <v>20</v>
      </c>
      <c r="I2270" t="s">
        <v>32</v>
      </c>
      <c r="J2270" t="s">
        <v>21</v>
      </c>
      <c r="K2270" t="s">
        <v>20</v>
      </c>
      <c r="L2270" t="s">
        <v>33</v>
      </c>
      <c r="M2270" t="s">
        <v>21</v>
      </c>
      <c r="N2270" t="s">
        <v>43</v>
      </c>
      <c r="O2270" s="1">
        <v>61.5</v>
      </c>
      <c r="P2270" s="1">
        <v>373.97</v>
      </c>
      <c r="Q2270">
        <v>2</v>
      </c>
      <c r="R2270" t="s">
        <v>21</v>
      </c>
      <c r="S2270" t="str">
        <f>IF(ChurnData[[#This Row],[MonthlyCharges]]&lt;=30,"1. Up to 30",IF(ChurnData[[#This Row],[MonthlyCharges]]&lt;=50,"2. 31-50",IF(ChurnData[[#This Row],[MonthlyCharges]]&lt;=70,"3. 51-70",IF(ChurnData[[#This Row],[MonthlyCharges]]&lt;=90,"4. 71-90","5. Over 90"))))</f>
        <v>3. 51-70</v>
      </c>
      <c r="T2270" t="str">
        <f>IF(AND(ChurnData[[#This Row],[Contract]]="Month-to-month",ChurnData[[#This Row],[InternetService]]="Fiber optic",ChurnData[[#This Row],[TenureMonths]]&lt;=11),"High-risk","Other")</f>
        <v>Other</v>
      </c>
      <c r="U2270" t="str">
        <f>IF(ChurnData[[#This Row],[TenureMonths]]&lt;=11,"0-11",IF(ChurnData[[#This Row],[TenureMonths]]&lt;=23,"12-23",IF(ChurnData[[#This Row],[TenureMonths]]&lt;=35,"24-35",IF(ChurnData[[#This Row],[TenureMonths]]&lt;=47,"36-47",IF(ChurnData[[#This Row],[TenureMonths]]&lt;=59,"48-59","60-72")))))</f>
        <v>0-11</v>
      </c>
      <c r="V2270">
        <f>IF(ChurnData[[#This Row],[Churn]]="Yes",1,0)</f>
        <v>0</v>
      </c>
    </row>
    <row r="2271" spans="1:22" x14ac:dyDescent="0.35">
      <c r="A2271" t="s">
        <v>2321</v>
      </c>
      <c r="B2271" t="s">
        <v>36</v>
      </c>
      <c r="C2271">
        <v>0</v>
      </c>
      <c r="D2271" t="s">
        <v>20</v>
      </c>
      <c r="E2271" t="s">
        <v>21</v>
      </c>
      <c r="F2271" t="s">
        <v>56</v>
      </c>
      <c r="G2271" s="2">
        <v>30</v>
      </c>
      <c r="H2271" t="s">
        <v>20</v>
      </c>
      <c r="I2271" t="s">
        <v>32</v>
      </c>
      <c r="J2271" t="s">
        <v>21</v>
      </c>
      <c r="K2271" t="s">
        <v>21</v>
      </c>
      <c r="L2271" t="s">
        <v>24</v>
      </c>
      <c r="M2271" t="s">
        <v>20</v>
      </c>
      <c r="N2271" t="s">
        <v>25</v>
      </c>
      <c r="O2271" s="1">
        <v>62.8</v>
      </c>
      <c r="P2271" s="1">
        <v>1935.51</v>
      </c>
      <c r="Q2271">
        <v>2</v>
      </c>
      <c r="R2271" t="s">
        <v>21</v>
      </c>
      <c r="S2271" t="str">
        <f>IF(ChurnData[[#This Row],[MonthlyCharges]]&lt;=30,"1. Up to 30",IF(ChurnData[[#This Row],[MonthlyCharges]]&lt;=50,"2. 31-50",IF(ChurnData[[#This Row],[MonthlyCharges]]&lt;=70,"3. 51-70",IF(ChurnData[[#This Row],[MonthlyCharges]]&lt;=90,"4. 71-90","5. Over 90"))))</f>
        <v>3. 51-70</v>
      </c>
      <c r="T2271" t="str">
        <f>IF(AND(ChurnData[[#This Row],[Contract]]="Month-to-month",ChurnData[[#This Row],[InternetService]]="Fiber optic",ChurnData[[#This Row],[TenureMonths]]&lt;=11),"High-risk","Other")</f>
        <v>Other</v>
      </c>
      <c r="U2271" t="str">
        <f>IF(ChurnData[[#This Row],[TenureMonths]]&lt;=11,"0-11",IF(ChurnData[[#This Row],[TenureMonths]]&lt;=23,"12-23",IF(ChurnData[[#This Row],[TenureMonths]]&lt;=35,"24-35",IF(ChurnData[[#This Row],[TenureMonths]]&lt;=47,"36-47",IF(ChurnData[[#This Row],[TenureMonths]]&lt;=59,"48-59","60-72")))))</f>
        <v>24-35</v>
      </c>
      <c r="V2271">
        <f>IF(ChurnData[[#This Row],[Churn]]="Yes",1,0)</f>
        <v>0</v>
      </c>
    </row>
    <row r="2272" spans="1:22" x14ac:dyDescent="0.35">
      <c r="A2272" t="s">
        <v>2322</v>
      </c>
      <c r="B2272" t="s">
        <v>19</v>
      </c>
      <c r="C2272">
        <v>0</v>
      </c>
      <c r="D2272" t="s">
        <v>20</v>
      </c>
      <c r="E2272" t="s">
        <v>21</v>
      </c>
      <c r="F2272" t="s">
        <v>47</v>
      </c>
      <c r="G2272" s="2">
        <v>12</v>
      </c>
      <c r="H2272" t="s">
        <v>20</v>
      </c>
      <c r="I2272" t="s">
        <v>32</v>
      </c>
      <c r="J2272" t="s">
        <v>21</v>
      </c>
      <c r="K2272" t="s">
        <v>21</v>
      </c>
      <c r="L2272" t="s">
        <v>33</v>
      </c>
      <c r="M2272" t="s">
        <v>20</v>
      </c>
      <c r="N2272" t="s">
        <v>25</v>
      </c>
      <c r="O2272" s="1">
        <v>47.65</v>
      </c>
      <c r="P2272" s="1">
        <v>570.87</v>
      </c>
      <c r="Q2272">
        <v>2</v>
      </c>
      <c r="R2272" t="s">
        <v>21</v>
      </c>
      <c r="S2272" t="str">
        <f>IF(ChurnData[[#This Row],[MonthlyCharges]]&lt;=30,"1. Up to 30",IF(ChurnData[[#This Row],[MonthlyCharges]]&lt;=50,"2. 31-50",IF(ChurnData[[#This Row],[MonthlyCharges]]&lt;=70,"3. 51-70",IF(ChurnData[[#This Row],[MonthlyCharges]]&lt;=90,"4. 71-90","5. Over 90"))))</f>
        <v>2. 31-50</v>
      </c>
      <c r="T2272" t="str">
        <f>IF(AND(ChurnData[[#This Row],[Contract]]="Month-to-month",ChurnData[[#This Row],[InternetService]]="Fiber optic",ChurnData[[#This Row],[TenureMonths]]&lt;=11),"High-risk","Other")</f>
        <v>Other</v>
      </c>
      <c r="U2272" t="str">
        <f>IF(ChurnData[[#This Row],[TenureMonths]]&lt;=11,"0-11",IF(ChurnData[[#This Row],[TenureMonths]]&lt;=23,"12-23",IF(ChurnData[[#This Row],[TenureMonths]]&lt;=35,"24-35",IF(ChurnData[[#This Row],[TenureMonths]]&lt;=47,"36-47",IF(ChurnData[[#This Row],[TenureMonths]]&lt;=59,"48-59","60-72")))))</f>
        <v>12-23</v>
      </c>
      <c r="V2272">
        <f>IF(ChurnData[[#This Row],[Churn]]="Yes",1,0)</f>
        <v>0</v>
      </c>
    </row>
    <row r="2273" spans="1:22" x14ac:dyDescent="0.35">
      <c r="A2273" t="s">
        <v>2323</v>
      </c>
      <c r="B2273" t="s">
        <v>19</v>
      </c>
      <c r="C2273">
        <v>0</v>
      </c>
      <c r="D2273" t="s">
        <v>20</v>
      </c>
      <c r="E2273" t="s">
        <v>20</v>
      </c>
      <c r="F2273" t="s">
        <v>27</v>
      </c>
      <c r="G2273" s="2">
        <v>33</v>
      </c>
      <c r="H2273" t="s">
        <v>20</v>
      </c>
      <c r="I2273" t="s">
        <v>21</v>
      </c>
      <c r="J2273" t="s">
        <v>28</v>
      </c>
      <c r="K2273" t="s">
        <v>28</v>
      </c>
      <c r="L2273" t="s">
        <v>29</v>
      </c>
      <c r="M2273" t="s">
        <v>21</v>
      </c>
      <c r="N2273" t="s">
        <v>43</v>
      </c>
      <c r="O2273" s="1">
        <v>36.5</v>
      </c>
      <c r="P2273" s="1">
        <v>1177.51</v>
      </c>
      <c r="Q2273">
        <v>2</v>
      </c>
      <c r="R2273" t="s">
        <v>21</v>
      </c>
      <c r="S2273" t="str">
        <f>IF(ChurnData[[#This Row],[MonthlyCharges]]&lt;=30,"1. Up to 30",IF(ChurnData[[#This Row],[MonthlyCharges]]&lt;=50,"2. 31-50",IF(ChurnData[[#This Row],[MonthlyCharges]]&lt;=70,"3. 51-70",IF(ChurnData[[#This Row],[MonthlyCharges]]&lt;=90,"4. 71-90","5. Over 90"))))</f>
        <v>2. 31-50</v>
      </c>
      <c r="T2273" t="str">
        <f>IF(AND(ChurnData[[#This Row],[Contract]]="Month-to-month",ChurnData[[#This Row],[InternetService]]="Fiber optic",ChurnData[[#This Row],[TenureMonths]]&lt;=11),"High-risk","Other")</f>
        <v>Other</v>
      </c>
      <c r="U2273" t="str">
        <f>IF(ChurnData[[#This Row],[TenureMonths]]&lt;=11,"0-11",IF(ChurnData[[#This Row],[TenureMonths]]&lt;=23,"12-23",IF(ChurnData[[#This Row],[TenureMonths]]&lt;=35,"24-35",IF(ChurnData[[#This Row],[TenureMonths]]&lt;=47,"36-47",IF(ChurnData[[#This Row],[TenureMonths]]&lt;=59,"48-59","60-72")))))</f>
        <v>24-35</v>
      </c>
      <c r="V2273">
        <f>IF(ChurnData[[#This Row],[Churn]]="Yes",1,0)</f>
        <v>0</v>
      </c>
    </row>
    <row r="2274" spans="1:22" x14ac:dyDescent="0.35">
      <c r="A2274" t="s">
        <v>2324</v>
      </c>
      <c r="B2274" t="s">
        <v>19</v>
      </c>
      <c r="C2274">
        <v>1</v>
      </c>
      <c r="D2274" t="s">
        <v>21</v>
      </c>
      <c r="E2274" t="s">
        <v>21</v>
      </c>
      <c r="F2274" t="s">
        <v>75</v>
      </c>
      <c r="G2274" s="2">
        <v>11</v>
      </c>
      <c r="H2274" t="s">
        <v>20</v>
      </c>
      <c r="I2274" t="s">
        <v>21</v>
      </c>
      <c r="J2274" t="s">
        <v>28</v>
      </c>
      <c r="K2274" t="s">
        <v>28</v>
      </c>
      <c r="L2274" t="s">
        <v>33</v>
      </c>
      <c r="M2274" t="s">
        <v>21</v>
      </c>
      <c r="N2274" t="s">
        <v>30</v>
      </c>
      <c r="O2274" s="1">
        <v>28.02</v>
      </c>
      <c r="P2274" s="1">
        <v>310.24</v>
      </c>
      <c r="Q2274">
        <v>1</v>
      </c>
      <c r="R2274" t="s">
        <v>21</v>
      </c>
      <c r="S2274" t="str">
        <f>IF(ChurnData[[#This Row],[MonthlyCharges]]&lt;=30,"1. Up to 30",IF(ChurnData[[#This Row],[MonthlyCharges]]&lt;=50,"2. 31-50",IF(ChurnData[[#This Row],[MonthlyCharges]]&lt;=70,"3. 51-70",IF(ChurnData[[#This Row],[MonthlyCharges]]&lt;=90,"4. 71-90","5. Over 90"))))</f>
        <v>1. Up to 30</v>
      </c>
      <c r="T2274" t="str">
        <f>IF(AND(ChurnData[[#This Row],[Contract]]="Month-to-month",ChurnData[[#This Row],[InternetService]]="Fiber optic",ChurnData[[#This Row],[TenureMonths]]&lt;=11),"High-risk","Other")</f>
        <v>Other</v>
      </c>
      <c r="U2274" t="str">
        <f>IF(ChurnData[[#This Row],[TenureMonths]]&lt;=11,"0-11",IF(ChurnData[[#This Row],[TenureMonths]]&lt;=23,"12-23",IF(ChurnData[[#This Row],[TenureMonths]]&lt;=35,"24-35",IF(ChurnData[[#This Row],[TenureMonths]]&lt;=47,"36-47",IF(ChurnData[[#This Row],[TenureMonths]]&lt;=59,"48-59","60-72")))))</f>
        <v>0-11</v>
      </c>
      <c r="V2274">
        <f>IF(ChurnData[[#This Row],[Churn]]="Yes",1,0)</f>
        <v>0</v>
      </c>
    </row>
    <row r="2275" spans="1:22" x14ac:dyDescent="0.35">
      <c r="A2275" t="s">
        <v>2325</v>
      </c>
      <c r="B2275" t="s">
        <v>36</v>
      </c>
      <c r="C2275">
        <v>0</v>
      </c>
      <c r="D2275" t="s">
        <v>20</v>
      </c>
      <c r="E2275" t="s">
        <v>21</v>
      </c>
      <c r="F2275" t="s">
        <v>45</v>
      </c>
      <c r="G2275" s="2">
        <v>27</v>
      </c>
      <c r="H2275" t="s">
        <v>20</v>
      </c>
      <c r="I2275" t="s">
        <v>23</v>
      </c>
      <c r="J2275" t="s">
        <v>21</v>
      </c>
      <c r="K2275" t="s">
        <v>20</v>
      </c>
      <c r="L2275" t="s">
        <v>24</v>
      </c>
      <c r="M2275" t="s">
        <v>20</v>
      </c>
      <c r="N2275" t="s">
        <v>34</v>
      </c>
      <c r="O2275" s="1">
        <v>91.62</v>
      </c>
      <c r="P2275" s="1">
        <v>2441.13</v>
      </c>
      <c r="Q2275">
        <v>1</v>
      </c>
      <c r="R2275" t="s">
        <v>21</v>
      </c>
      <c r="S2275" t="str">
        <f>IF(ChurnData[[#This Row],[MonthlyCharges]]&lt;=30,"1. Up to 30",IF(ChurnData[[#This Row],[MonthlyCharges]]&lt;=50,"2. 31-50",IF(ChurnData[[#This Row],[MonthlyCharges]]&lt;=70,"3. 51-70",IF(ChurnData[[#This Row],[MonthlyCharges]]&lt;=90,"4. 71-90","5. Over 90"))))</f>
        <v>5. Over 90</v>
      </c>
      <c r="T2275" t="str">
        <f>IF(AND(ChurnData[[#This Row],[Contract]]="Month-to-month",ChurnData[[#This Row],[InternetService]]="Fiber optic",ChurnData[[#This Row],[TenureMonths]]&lt;=11),"High-risk","Other")</f>
        <v>Other</v>
      </c>
      <c r="U2275" t="str">
        <f>IF(ChurnData[[#This Row],[TenureMonths]]&lt;=11,"0-11",IF(ChurnData[[#This Row],[TenureMonths]]&lt;=23,"12-23",IF(ChurnData[[#This Row],[TenureMonths]]&lt;=35,"24-35",IF(ChurnData[[#This Row],[TenureMonths]]&lt;=47,"36-47",IF(ChurnData[[#This Row],[TenureMonths]]&lt;=59,"48-59","60-72")))))</f>
        <v>24-35</v>
      </c>
      <c r="V2275">
        <f>IF(ChurnData[[#This Row],[Churn]]="Yes",1,0)</f>
        <v>0</v>
      </c>
    </row>
    <row r="2276" spans="1:22" x14ac:dyDescent="0.35">
      <c r="A2276" t="s">
        <v>2326</v>
      </c>
      <c r="B2276" t="s">
        <v>36</v>
      </c>
      <c r="C2276">
        <v>0</v>
      </c>
      <c r="D2276" t="s">
        <v>20</v>
      </c>
      <c r="E2276" t="s">
        <v>20</v>
      </c>
      <c r="F2276" t="s">
        <v>27</v>
      </c>
      <c r="G2276" s="2">
        <v>2</v>
      </c>
      <c r="H2276" t="s">
        <v>20</v>
      </c>
      <c r="I2276" t="s">
        <v>23</v>
      </c>
      <c r="J2276" t="s">
        <v>20</v>
      </c>
      <c r="K2276" t="s">
        <v>21</v>
      </c>
      <c r="L2276" t="s">
        <v>33</v>
      </c>
      <c r="M2276" t="s">
        <v>20</v>
      </c>
      <c r="N2276" t="s">
        <v>25</v>
      </c>
      <c r="O2276" s="1">
        <v>96.39</v>
      </c>
      <c r="P2276" s="1">
        <v>197.14</v>
      </c>
      <c r="Q2276">
        <v>3</v>
      </c>
      <c r="R2276" t="s">
        <v>20</v>
      </c>
      <c r="S2276" t="str">
        <f>IF(ChurnData[[#This Row],[MonthlyCharges]]&lt;=30,"1. Up to 30",IF(ChurnData[[#This Row],[MonthlyCharges]]&lt;=50,"2. 31-50",IF(ChurnData[[#This Row],[MonthlyCharges]]&lt;=70,"3. 51-70",IF(ChurnData[[#This Row],[MonthlyCharges]]&lt;=90,"4. 71-90","5. Over 90"))))</f>
        <v>5. Over 90</v>
      </c>
      <c r="T2276" t="str">
        <f>IF(AND(ChurnData[[#This Row],[Contract]]="Month-to-month",ChurnData[[#This Row],[InternetService]]="Fiber optic",ChurnData[[#This Row],[TenureMonths]]&lt;=11),"High-risk","Other")</f>
        <v>High-risk</v>
      </c>
      <c r="U2276" t="str">
        <f>IF(ChurnData[[#This Row],[TenureMonths]]&lt;=11,"0-11",IF(ChurnData[[#This Row],[TenureMonths]]&lt;=23,"12-23",IF(ChurnData[[#This Row],[TenureMonths]]&lt;=35,"24-35",IF(ChurnData[[#This Row],[TenureMonths]]&lt;=47,"36-47",IF(ChurnData[[#This Row],[TenureMonths]]&lt;=59,"48-59","60-72")))))</f>
        <v>0-11</v>
      </c>
      <c r="V2276">
        <f>IF(ChurnData[[#This Row],[Churn]]="Yes",1,0)</f>
        <v>1</v>
      </c>
    </row>
    <row r="2277" spans="1:22" x14ac:dyDescent="0.35">
      <c r="A2277" t="s">
        <v>2327</v>
      </c>
      <c r="B2277" t="s">
        <v>19</v>
      </c>
      <c r="C2277">
        <v>0</v>
      </c>
      <c r="D2277" t="s">
        <v>20</v>
      </c>
      <c r="E2277" t="s">
        <v>21</v>
      </c>
      <c r="F2277" t="s">
        <v>39</v>
      </c>
      <c r="G2277" s="2">
        <v>55</v>
      </c>
      <c r="H2277" t="s">
        <v>20</v>
      </c>
      <c r="I2277" t="s">
        <v>21</v>
      </c>
      <c r="J2277" t="s">
        <v>28</v>
      </c>
      <c r="K2277" t="s">
        <v>28</v>
      </c>
      <c r="L2277" t="s">
        <v>24</v>
      </c>
      <c r="M2277" t="s">
        <v>21</v>
      </c>
      <c r="N2277" t="s">
        <v>25</v>
      </c>
      <c r="O2277" s="1">
        <v>23.36</v>
      </c>
      <c r="P2277" s="1">
        <v>1265.67</v>
      </c>
      <c r="Q2277">
        <v>0</v>
      </c>
      <c r="R2277" t="s">
        <v>21</v>
      </c>
      <c r="S2277" t="str">
        <f>IF(ChurnData[[#This Row],[MonthlyCharges]]&lt;=30,"1. Up to 30",IF(ChurnData[[#This Row],[MonthlyCharges]]&lt;=50,"2. 31-50",IF(ChurnData[[#This Row],[MonthlyCharges]]&lt;=70,"3. 51-70",IF(ChurnData[[#This Row],[MonthlyCharges]]&lt;=90,"4. 71-90","5. Over 90"))))</f>
        <v>1. Up to 30</v>
      </c>
      <c r="T2277" t="str">
        <f>IF(AND(ChurnData[[#This Row],[Contract]]="Month-to-month",ChurnData[[#This Row],[InternetService]]="Fiber optic",ChurnData[[#This Row],[TenureMonths]]&lt;=11),"High-risk","Other")</f>
        <v>Other</v>
      </c>
      <c r="U2277" t="str">
        <f>IF(ChurnData[[#This Row],[TenureMonths]]&lt;=11,"0-11",IF(ChurnData[[#This Row],[TenureMonths]]&lt;=23,"12-23",IF(ChurnData[[#This Row],[TenureMonths]]&lt;=35,"24-35",IF(ChurnData[[#This Row],[TenureMonths]]&lt;=47,"36-47",IF(ChurnData[[#This Row],[TenureMonths]]&lt;=59,"48-59","60-72")))))</f>
        <v>48-59</v>
      </c>
      <c r="V2277">
        <f>IF(ChurnData[[#This Row],[Churn]]="Yes",1,0)</f>
        <v>0</v>
      </c>
    </row>
    <row r="2278" spans="1:22" x14ac:dyDescent="0.35">
      <c r="A2278" t="s">
        <v>2328</v>
      </c>
      <c r="B2278" t="s">
        <v>36</v>
      </c>
      <c r="C2278">
        <v>0</v>
      </c>
      <c r="D2278" t="s">
        <v>20</v>
      </c>
      <c r="E2278" t="s">
        <v>21</v>
      </c>
      <c r="F2278" t="s">
        <v>65</v>
      </c>
      <c r="G2278" s="2">
        <v>7</v>
      </c>
      <c r="H2278" t="s">
        <v>20</v>
      </c>
      <c r="I2278" t="s">
        <v>32</v>
      </c>
      <c r="J2278" t="s">
        <v>21</v>
      </c>
      <c r="K2278" t="s">
        <v>21</v>
      </c>
      <c r="L2278" t="s">
        <v>33</v>
      </c>
      <c r="M2278" t="s">
        <v>21</v>
      </c>
      <c r="N2278" t="s">
        <v>25</v>
      </c>
      <c r="O2278" s="1">
        <v>50.79</v>
      </c>
      <c r="P2278" s="1">
        <v>347.55</v>
      </c>
      <c r="Q2278">
        <v>0</v>
      </c>
      <c r="R2278" t="s">
        <v>21</v>
      </c>
      <c r="S2278" t="str">
        <f>IF(ChurnData[[#This Row],[MonthlyCharges]]&lt;=30,"1. Up to 30",IF(ChurnData[[#This Row],[MonthlyCharges]]&lt;=50,"2. 31-50",IF(ChurnData[[#This Row],[MonthlyCharges]]&lt;=70,"3. 51-70",IF(ChurnData[[#This Row],[MonthlyCharges]]&lt;=90,"4. 71-90","5. Over 90"))))</f>
        <v>3. 51-70</v>
      </c>
      <c r="T2278" t="str">
        <f>IF(AND(ChurnData[[#This Row],[Contract]]="Month-to-month",ChurnData[[#This Row],[InternetService]]="Fiber optic",ChurnData[[#This Row],[TenureMonths]]&lt;=11),"High-risk","Other")</f>
        <v>Other</v>
      </c>
      <c r="U2278" t="str">
        <f>IF(ChurnData[[#This Row],[TenureMonths]]&lt;=11,"0-11",IF(ChurnData[[#This Row],[TenureMonths]]&lt;=23,"12-23",IF(ChurnData[[#This Row],[TenureMonths]]&lt;=35,"24-35",IF(ChurnData[[#This Row],[TenureMonths]]&lt;=47,"36-47",IF(ChurnData[[#This Row],[TenureMonths]]&lt;=59,"48-59","60-72")))))</f>
        <v>0-11</v>
      </c>
      <c r="V2278">
        <f>IF(ChurnData[[#This Row],[Churn]]="Yes",1,0)</f>
        <v>0</v>
      </c>
    </row>
    <row r="2279" spans="1:22" x14ac:dyDescent="0.35">
      <c r="A2279" t="s">
        <v>2329</v>
      </c>
      <c r="B2279" t="s">
        <v>19</v>
      </c>
      <c r="C2279">
        <v>0</v>
      </c>
      <c r="D2279" t="s">
        <v>20</v>
      </c>
      <c r="E2279" t="s">
        <v>20</v>
      </c>
      <c r="F2279" t="s">
        <v>58</v>
      </c>
      <c r="G2279" s="2">
        <v>30</v>
      </c>
      <c r="H2279" t="s">
        <v>20</v>
      </c>
      <c r="I2279" t="s">
        <v>21</v>
      </c>
      <c r="J2279" t="s">
        <v>28</v>
      </c>
      <c r="K2279" t="s">
        <v>28</v>
      </c>
      <c r="L2279" t="s">
        <v>24</v>
      </c>
      <c r="M2279" t="s">
        <v>20</v>
      </c>
      <c r="N2279" t="s">
        <v>25</v>
      </c>
      <c r="O2279" s="1">
        <v>34.64</v>
      </c>
      <c r="P2279" s="1">
        <v>1017.13</v>
      </c>
      <c r="Q2279">
        <v>0</v>
      </c>
      <c r="R2279" t="s">
        <v>21</v>
      </c>
      <c r="S2279" t="str">
        <f>IF(ChurnData[[#This Row],[MonthlyCharges]]&lt;=30,"1. Up to 30",IF(ChurnData[[#This Row],[MonthlyCharges]]&lt;=50,"2. 31-50",IF(ChurnData[[#This Row],[MonthlyCharges]]&lt;=70,"3. 51-70",IF(ChurnData[[#This Row],[MonthlyCharges]]&lt;=90,"4. 71-90","5. Over 90"))))</f>
        <v>2. 31-50</v>
      </c>
      <c r="T2279" t="str">
        <f>IF(AND(ChurnData[[#This Row],[Contract]]="Month-to-month",ChurnData[[#This Row],[InternetService]]="Fiber optic",ChurnData[[#This Row],[TenureMonths]]&lt;=11),"High-risk","Other")</f>
        <v>Other</v>
      </c>
      <c r="U2279" t="str">
        <f>IF(ChurnData[[#This Row],[TenureMonths]]&lt;=11,"0-11",IF(ChurnData[[#This Row],[TenureMonths]]&lt;=23,"12-23",IF(ChurnData[[#This Row],[TenureMonths]]&lt;=35,"24-35",IF(ChurnData[[#This Row],[TenureMonths]]&lt;=47,"36-47",IF(ChurnData[[#This Row],[TenureMonths]]&lt;=59,"48-59","60-72")))))</f>
        <v>24-35</v>
      </c>
      <c r="V2279">
        <f>IF(ChurnData[[#This Row],[Churn]]="Yes",1,0)</f>
        <v>0</v>
      </c>
    </row>
    <row r="2280" spans="1:22" x14ac:dyDescent="0.35">
      <c r="A2280" t="s">
        <v>2330</v>
      </c>
      <c r="B2280" t="s">
        <v>19</v>
      </c>
      <c r="C2280">
        <v>0</v>
      </c>
      <c r="D2280" t="s">
        <v>21</v>
      </c>
      <c r="E2280" t="s">
        <v>20</v>
      </c>
      <c r="F2280" t="s">
        <v>56</v>
      </c>
      <c r="G2280" s="2">
        <v>52</v>
      </c>
      <c r="H2280" t="s">
        <v>21</v>
      </c>
      <c r="I2280" t="s">
        <v>21</v>
      </c>
      <c r="J2280" t="s">
        <v>28</v>
      </c>
      <c r="K2280" t="s">
        <v>28</v>
      </c>
      <c r="L2280" t="s">
        <v>33</v>
      </c>
      <c r="M2280" t="s">
        <v>20</v>
      </c>
      <c r="N2280" t="s">
        <v>25</v>
      </c>
      <c r="O2280" s="1">
        <v>18</v>
      </c>
      <c r="P2280" s="1">
        <v>909.35</v>
      </c>
      <c r="Q2280">
        <v>2</v>
      </c>
      <c r="R2280" t="s">
        <v>21</v>
      </c>
      <c r="S2280" t="str">
        <f>IF(ChurnData[[#This Row],[MonthlyCharges]]&lt;=30,"1. Up to 30",IF(ChurnData[[#This Row],[MonthlyCharges]]&lt;=50,"2. 31-50",IF(ChurnData[[#This Row],[MonthlyCharges]]&lt;=70,"3. 51-70",IF(ChurnData[[#This Row],[MonthlyCharges]]&lt;=90,"4. 71-90","5. Over 90"))))</f>
        <v>1. Up to 30</v>
      </c>
      <c r="T2280" t="str">
        <f>IF(AND(ChurnData[[#This Row],[Contract]]="Month-to-month",ChurnData[[#This Row],[InternetService]]="Fiber optic",ChurnData[[#This Row],[TenureMonths]]&lt;=11),"High-risk","Other")</f>
        <v>Other</v>
      </c>
      <c r="U2280" t="str">
        <f>IF(ChurnData[[#This Row],[TenureMonths]]&lt;=11,"0-11",IF(ChurnData[[#This Row],[TenureMonths]]&lt;=23,"12-23",IF(ChurnData[[#This Row],[TenureMonths]]&lt;=35,"24-35",IF(ChurnData[[#This Row],[TenureMonths]]&lt;=47,"36-47",IF(ChurnData[[#This Row],[TenureMonths]]&lt;=59,"48-59","60-72")))))</f>
        <v>48-59</v>
      </c>
      <c r="V2280">
        <f>IF(ChurnData[[#This Row],[Churn]]="Yes",1,0)</f>
        <v>0</v>
      </c>
    </row>
    <row r="2281" spans="1:22" x14ac:dyDescent="0.35">
      <c r="A2281" t="s">
        <v>2331</v>
      </c>
      <c r="B2281" t="s">
        <v>19</v>
      </c>
      <c r="C2281">
        <v>0</v>
      </c>
      <c r="D2281" t="s">
        <v>20</v>
      </c>
      <c r="E2281" t="s">
        <v>21</v>
      </c>
      <c r="F2281" t="s">
        <v>56</v>
      </c>
      <c r="G2281" s="2">
        <v>7</v>
      </c>
      <c r="H2281" t="s">
        <v>20</v>
      </c>
      <c r="I2281" t="s">
        <v>23</v>
      </c>
      <c r="J2281" t="s">
        <v>20</v>
      </c>
      <c r="K2281" t="s">
        <v>21</v>
      </c>
      <c r="L2281" t="s">
        <v>33</v>
      </c>
      <c r="M2281" t="s">
        <v>21</v>
      </c>
      <c r="N2281" t="s">
        <v>30</v>
      </c>
      <c r="O2281" s="1">
        <v>93.11</v>
      </c>
      <c r="P2281" s="1">
        <v>636.98</v>
      </c>
      <c r="Q2281">
        <v>2</v>
      </c>
      <c r="R2281" t="s">
        <v>20</v>
      </c>
      <c r="S2281" t="str">
        <f>IF(ChurnData[[#This Row],[MonthlyCharges]]&lt;=30,"1. Up to 30",IF(ChurnData[[#This Row],[MonthlyCharges]]&lt;=50,"2. 31-50",IF(ChurnData[[#This Row],[MonthlyCharges]]&lt;=70,"3. 51-70",IF(ChurnData[[#This Row],[MonthlyCharges]]&lt;=90,"4. 71-90","5. Over 90"))))</f>
        <v>5. Over 90</v>
      </c>
      <c r="T2281" t="str">
        <f>IF(AND(ChurnData[[#This Row],[Contract]]="Month-to-month",ChurnData[[#This Row],[InternetService]]="Fiber optic",ChurnData[[#This Row],[TenureMonths]]&lt;=11),"High-risk","Other")</f>
        <v>High-risk</v>
      </c>
      <c r="U2281" t="str">
        <f>IF(ChurnData[[#This Row],[TenureMonths]]&lt;=11,"0-11",IF(ChurnData[[#This Row],[TenureMonths]]&lt;=23,"12-23",IF(ChurnData[[#This Row],[TenureMonths]]&lt;=35,"24-35",IF(ChurnData[[#This Row],[TenureMonths]]&lt;=47,"36-47",IF(ChurnData[[#This Row],[TenureMonths]]&lt;=59,"48-59","60-72")))))</f>
        <v>0-11</v>
      </c>
      <c r="V2281">
        <f>IF(ChurnData[[#This Row],[Churn]]="Yes",1,0)</f>
        <v>1</v>
      </c>
    </row>
    <row r="2282" spans="1:22" x14ac:dyDescent="0.35">
      <c r="A2282" t="s">
        <v>2332</v>
      </c>
      <c r="B2282" t="s">
        <v>19</v>
      </c>
      <c r="C2282">
        <v>0</v>
      </c>
      <c r="D2282" t="s">
        <v>20</v>
      </c>
      <c r="E2282" t="s">
        <v>20</v>
      </c>
      <c r="F2282" t="s">
        <v>58</v>
      </c>
      <c r="G2282" s="2">
        <v>25</v>
      </c>
      <c r="H2282" t="s">
        <v>21</v>
      </c>
      <c r="I2282" t="s">
        <v>23</v>
      </c>
      <c r="J2282" t="s">
        <v>21</v>
      </c>
      <c r="K2282" t="s">
        <v>21</v>
      </c>
      <c r="L2282" t="s">
        <v>33</v>
      </c>
      <c r="M2282" t="s">
        <v>21</v>
      </c>
      <c r="N2282" t="s">
        <v>30</v>
      </c>
      <c r="O2282" s="1">
        <v>57.93</v>
      </c>
      <c r="P2282" s="1">
        <v>1415.05</v>
      </c>
      <c r="Q2282">
        <v>2</v>
      </c>
      <c r="R2282" t="s">
        <v>21</v>
      </c>
      <c r="S2282" t="str">
        <f>IF(ChurnData[[#This Row],[MonthlyCharges]]&lt;=30,"1. Up to 30",IF(ChurnData[[#This Row],[MonthlyCharges]]&lt;=50,"2. 31-50",IF(ChurnData[[#This Row],[MonthlyCharges]]&lt;=70,"3. 51-70",IF(ChurnData[[#This Row],[MonthlyCharges]]&lt;=90,"4. 71-90","5. Over 90"))))</f>
        <v>3. 51-70</v>
      </c>
      <c r="T2282" t="str">
        <f>IF(AND(ChurnData[[#This Row],[Contract]]="Month-to-month",ChurnData[[#This Row],[InternetService]]="Fiber optic",ChurnData[[#This Row],[TenureMonths]]&lt;=11),"High-risk","Other")</f>
        <v>Other</v>
      </c>
      <c r="U2282" t="str">
        <f>IF(ChurnData[[#This Row],[TenureMonths]]&lt;=11,"0-11",IF(ChurnData[[#This Row],[TenureMonths]]&lt;=23,"12-23",IF(ChurnData[[#This Row],[TenureMonths]]&lt;=35,"24-35",IF(ChurnData[[#This Row],[TenureMonths]]&lt;=47,"36-47",IF(ChurnData[[#This Row],[TenureMonths]]&lt;=59,"48-59","60-72")))))</f>
        <v>24-35</v>
      </c>
      <c r="V2282">
        <f>IF(ChurnData[[#This Row],[Churn]]="Yes",1,0)</f>
        <v>0</v>
      </c>
    </row>
    <row r="2283" spans="1:22" x14ac:dyDescent="0.35">
      <c r="A2283" t="s">
        <v>2333</v>
      </c>
      <c r="B2283" t="s">
        <v>36</v>
      </c>
      <c r="C2283">
        <v>0</v>
      </c>
      <c r="D2283" t="s">
        <v>20</v>
      </c>
      <c r="E2283" t="s">
        <v>20</v>
      </c>
      <c r="F2283" t="s">
        <v>37</v>
      </c>
      <c r="G2283" s="2">
        <v>15</v>
      </c>
      <c r="H2283" t="s">
        <v>20</v>
      </c>
      <c r="I2283" t="s">
        <v>23</v>
      </c>
      <c r="J2283" t="s">
        <v>21</v>
      </c>
      <c r="K2283" t="s">
        <v>21</v>
      </c>
      <c r="L2283" t="s">
        <v>33</v>
      </c>
      <c r="M2283" t="s">
        <v>20</v>
      </c>
      <c r="N2283" t="s">
        <v>34</v>
      </c>
      <c r="O2283" s="1">
        <v>75.739999999999995</v>
      </c>
      <c r="P2283" s="1">
        <v>1123.42</v>
      </c>
      <c r="Q2283">
        <v>4</v>
      </c>
      <c r="R2283" t="s">
        <v>20</v>
      </c>
      <c r="S2283" t="str">
        <f>IF(ChurnData[[#This Row],[MonthlyCharges]]&lt;=30,"1. Up to 30",IF(ChurnData[[#This Row],[MonthlyCharges]]&lt;=50,"2. 31-50",IF(ChurnData[[#This Row],[MonthlyCharges]]&lt;=70,"3. 51-70",IF(ChurnData[[#This Row],[MonthlyCharges]]&lt;=90,"4. 71-90","5. Over 90"))))</f>
        <v>4. 71-90</v>
      </c>
      <c r="T2283" t="str">
        <f>IF(AND(ChurnData[[#This Row],[Contract]]="Month-to-month",ChurnData[[#This Row],[InternetService]]="Fiber optic",ChurnData[[#This Row],[TenureMonths]]&lt;=11),"High-risk","Other")</f>
        <v>Other</v>
      </c>
      <c r="U2283" t="str">
        <f>IF(ChurnData[[#This Row],[TenureMonths]]&lt;=11,"0-11",IF(ChurnData[[#This Row],[TenureMonths]]&lt;=23,"12-23",IF(ChurnData[[#This Row],[TenureMonths]]&lt;=35,"24-35",IF(ChurnData[[#This Row],[TenureMonths]]&lt;=47,"36-47",IF(ChurnData[[#This Row],[TenureMonths]]&lt;=59,"48-59","60-72")))))</f>
        <v>12-23</v>
      </c>
      <c r="V2283">
        <f>IF(ChurnData[[#This Row],[Churn]]="Yes",1,0)</f>
        <v>1</v>
      </c>
    </row>
    <row r="2284" spans="1:22" x14ac:dyDescent="0.35">
      <c r="A2284" t="s">
        <v>2334</v>
      </c>
      <c r="B2284" t="s">
        <v>36</v>
      </c>
      <c r="C2284">
        <v>0</v>
      </c>
      <c r="D2284" t="s">
        <v>21</v>
      </c>
      <c r="E2284" t="s">
        <v>21</v>
      </c>
      <c r="F2284" t="s">
        <v>65</v>
      </c>
      <c r="G2284" s="2">
        <v>32</v>
      </c>
      <c r="H2284" t="s">
        <v>20</v>
      </c>
      <c r="I2284" t="s">
        <v>21</v>
      </c>
      <c r="J2284" t="s">
        <v>28</v>
      </c>
      <c r="K2284" t="s">
        <v>28</v>
      </c>
      <c r="L2284" t="s">
        <v>33</v>
      </c>
      <c r="M2284" t="s">
        <v>21</v>
      </c>
      <c r="N2284" t="s">
        <v>30</v>
      </c>
      <c r="O2284" s="1">
        <v>18.91</v>
      </c>
      <c r="P2284" s="1">
        <v>611.08000000000004</v>
      </c>
      <c r="Q2284">
        <v>2</v>
      </c>
      <c r="R2284" t="s">
        <v>20</v>
      </c>
      <c r="S2284" t="str">
        <f>IF(ChurnData[[#This Row],[MonthlyCharges]]&lt;=30,"1. Up to 30",IF(ChurnData[[#This Row],[MonthlyCharges]]&lt;=50,"2. 31-50",IF(ChurnData[[#This Row],[MonthlyCharges]]&lt;=70,"3. 51-70",IF(ChurnData[[#This Row],[MonthlyCharges]]&lt;=90,"4. 71-90","5. Over 90"))))</f>
        <v>1. Up to 30</v>
      </c>
      <c r="T2284" t="str">
        <f>IF(AND(ChurnData[[#This Row],[Contract]]="Month-to-month",ChurnData[[#This Row],[InternetService]]="Fiber optic",ChurnData[[#This Row],[TenureMonths]]&lt;=11),"High-risk","Other")</f>
        <v>Other</v>
      </c>
      <c r="U2284" t="str">
        <f>IF(ChurnData[[#This Row],[TenureMonths]]&lt;=11,"0-11",IF(ChurnData[[#This Row],[TenureMonths]]&lt;=23,"12-23",IF(ChurnData[[#This Row],[TenureMonths]]&lt;=35,"24-35",IF(ChurnData[[#This Row],[TenureMonths]]&lt;=47,"36-47",IF(ChurnData[[#This Row],[TenureMonths]]&lt;=59,"48-59","60-72")))))</f>
        <v>24-35</v>
      </c>
      <c r="V2284">
        <f>IF(ChurnData[[#This Row],[Churn]]="Yes",1,0)</f>
        <v>1</v>
      </c>
    </row>
    <row r="2285" spans="1:22" x14ac:dyDescent="0.35">
      <c r="A2285" t="s">
        <v>2335</v>
      </c>
      <c r="B2285" t="s">
        <v>19</v>
      </c>
      <c r="C2285">
        <v>1</v>
      </c>
      <c r="D2285" t="s">
        <v>21</v>
      </c>
      <c r="E2285" t="s">
        <v>21</v>
      </c>
      <c r="F2285" t="s">
        <v>49</v>
      </c>
      <c r="G2285" s="2">
        <v>70</v>
      </c>
      <c r="H2285" t="s">
        <v>20</v>
      </c>
      <c r="I2285" t="s">
        <v>32</v>
      </c>
      <c r="J2285" t="s">
        <v>20</v>
      </c>
      <c r="K2285" t="s">
        <v>20</v>
      </c>
      <c r="L2285" t="s">
        <v>24</v>
      </c>
      <c r="M2285" t="s">
        <v>21</v>
      </c>
      <c r="N2285" t="s">
        <v>34</v>
      </c>
      <c r="O2285" s="1">
        <v>68.22</v>
      </c>
      <c r="P2285" s="1">
        <v>4907.68</v>
      </c>
      <c r="Q2285">
        <v>1</v>
      </c>
      <c r="R2285" t="s">
        <v>21</v>
      </c>
      <c r="S2285" t="str">
        <f>IF(ChurnData[[#This Row],[MonthlyCharges]]&lt;=30,"1. Up to 30",IF(ChurnData[[#This Row],[MonthlyCharges]]&lt;=50,"2. 31-50",IF(ChurnData[[#This Row],[MonthlyCharges]]&lt;=70,"3. 51-70",IF(ChurnData[[#This Row],[MonthlyCharges]]&lt;=90,"4. 71-90","5. Over 90"))))</f>
        <v>3. 51-70</v>
      </c>
      <c r="T2285" t="str">
        <f>IF(AND(ChurnData[[#This Row],[Contract]]="Month-to-month",ChurnData[[#This Row],[InternetService]]="Fiber optic",ChurnData[[#This Row],[TenureMonths]]&lt;=11),"High-risk","Other")</f>
        <v>Other</v>
      </c>
      <c r="U2285" t="str">
        <f>IF(ChurnData[[#This Row],[TenureMonths]]&lt;=11,"0-11",IF(ChurnData[[#This Row],[TenureMonths]]&lt;=23,"12-23",IF(ChurnData[[#This Row],[TenureMonths]]&lt;=35,"24-35",IF(ChurnData[[#This Row],[TenureMonths]]&lt;=47,"36-47",IF(ChurnData[[#This Row],[TenureMonths]]&lt;=59,"48-59","60-72")))))</f>
        <v>60-72</v>
      </c>
      <c r="V2285">
        <f>IF(ChurnData[[#This Row],[Churn]]="Yes",1,0)</f>
        <v>0</v>
      </c>
    </row>
    <row r="2286" spans="1:22" x14ac:dyDescent="0.35">
      <c r="A2286" t="s">
        <v>2336</v>
      </c>
      <c r="B2286" t="s">
        <v>19</v>
      </c>
      <c r="C2286">
        <v>1</v>
      </c>
      <c r="D2286" t="s">
        <v>20</v>
      </c>
      <c r="E2286" t="s">
        <v>21</v>
      </c>
      <c r="F2286" t="s">
        <v>41</v>
      </c>
      <c r="G2286" s="2">
        <v>12</v>
      </c>
      <c r="H2286" t="s">
        <v>20</v>
      </c>
      <c r="I2286" t="s">
        <v>23</v>
      </c>
      <c r="J2286" t="s">
        <v>20</v>
      </c>
      <c r="K2286" t="s">
        <v>21</v>
      </c>
      <c r="L2286" t="s">
        <v>33</v>
      </c>
      <c r="M2286" t="s">
        <v>21</v>
      </c>
      <c r="N2286" t="s">
        <v>34</v>
      </c>
      <c r="O2286" s="1">
        <v>101.64</v>
      </c>
      <c r="P2286" s="1">
        <v>1188.3499999999999</v>
      </c>
      <c r="Q2286">
        <v>1</v>
      </c>
      <c r="R2286" t="s">
        <v>20</v>
      </c>
      <c r="S2286" t="str">
        <f>IF(ChurnData[[#This Row],[MonthlyCharges]]&lt;=30,"1. Up to 30",IF(ChurnData[[#This Row],[MonthlyCharges]]&lt;=50,"2. 31-50",IF(ChurnData[[#This Row],[MonthlyCharges]]&lt;=70,"3. 51-70",IF(ChurnData[[#This Row],[MonthlyCharges]]&lt;=90,"4. 71-90","5. Over 90"))))</f>
        <v>5. Over 90</v>
      </c>
      <c r="T2286" t="str">
        <f>IF(AND(ChurnData[[#This Row],[Contract]]="Month-to-month",ChurnData[[#This Row],[InternetService]]="Fiber optic",ChurnData[[#This Row],[TenureMonths]]&lt;=11),"High-risk","Other")</f>
        <v>Other</v>
      </c>
      <c r="U2286" t="str">
        <f>IF(ChurnData[[#This Row],[TenureMonths]]&lt;=11,"0-11",IF(ChurnData[[#This Row],[TenureMonths]]&lt;=23,"12-23",IF(ChurnData[[#This Row],[TenureMonths]]&lt;=35,"24-35",IF(ChurnData[[#This Row],[TenureMonths]]&lt;=47,"36-47",IF(ChurnData[[#This Row],[TenureMonths]]&lt;=59,"48-59","60-72")))))</f>
        <v>12-23</v>
      </c>
      <c r="V2286">
        <f>IF(ChurnData[[#This Row],[Churn]]="Yes",1,0)</f>
        <v>1</v>
      </c>
    </row>
    <row r="2287" spans="1:22" x14ac:dyDescent="0.35">
      <c r="A2287" t="s">
        <v>2337</v>
      </c>
      <c r="B2287" t="s">
        <v>36</v>
      </c>
      <c r="C2287">
        <v>0</v>
      </c>
      <c r="D2287" t="s">
        <v>20</v>
      </c>
      <c r="E2287" t="s">
        <v>20</v>
      </c>
      <c r="F2287" t="s">
        <v>56</v>
      </c>
      <c r="G2287" s="2">
        <v>30</v>
      </c>
      <c r="H2287" t="s">
        <v>20</v>
      </c>
      <c r="I2287" t="s">
        <v>21</v>
      </c>
      <c r="J2287" t="s">
        <v>28</v>
      </c>
      <c r="K2287" t="s">
        <v>28</v>
      </c>
      <c r="L2287" t="s">
        <v>29</v>
      </c>
      <c r="M2287" t="s">
        <v>20</v>
      </c>
      <c r="N2287" t="s">
        <v>30</v>
      </c>
      <c r="O2287" s="1">
        <v>20.97</v>
      </c>
      <c r="P2287" s="1">
        <v>622.96</v>
      </c>
      <c r="Q2287">
        <v>4</v>
      </c>
      <c r="R2287" t="s">
        <v>21</v>
      </c>
      <c r="S2287" t="str">
        <f>IF(ChurnData[[#This Row],[MonthlyCharges]]&lt;=30,"1. Up to 30",IF(ChurnData[[#This Row],[MonthlyCharges]]&lt;=50,"2. 31-50",IF(ChurnData[[#This Row],[MonthlyCharges]]&lt;=70,"3. 51-70",IF(ChurnData[[#This Row],[MonthlyCharges]]&lt;=90,"4. 71-90","5. Over 90"))))</f>
        <v>1. Up to 30</v>
      </c>
      <c r="T2287" t="str">
        <f>IF(AND(ChurnData[[#This Row],[Contract]]="Month-to-month",ChurnData[[#This Row],[InternetService]]="Fiber optic",ChurnData[[#This Row],[TenureMonths]]&lt;=11),"High-risk","Other")</f>
        <v>Other</v>
      </c>
      <c r="U2287" t="str">
        <f>IF(ChurnData[[#This Row],[TenureMonths]]&lt;=11,"0-11",IF(ChurnData[[#This Row],[TenureMonths]]&lt;=23,"12-23",IF(ChurnData[[#This Row],[TenureMonths]]&lt;=35,"24-35",IF(ChurnData[[#This Row],[TenureMonths]]&lt;=47,"36-47",IF(ChurnData[[#This Row],[TenureMonths]]&lt;=59,"48-59","60-72")))))</f>
        <v>24-35</v>
      </c>
      <c r="V2287">
        <f>IF(ChurnData[[#This Row],[Churn]]="Yes",1,0)</f>
        <v>0</v>
      </c>
    </row>
    <row r="2288" spans="1:22" x14ac:dyDescent="0.35">
      <c r="A2288" t="s">
        <v>2338</v>
      </c>
      <c r="B2288" t="s">
        <v>36</v>
      </c>
      <c r="C2288">
        <v>0</v>
      </c>
      <c r="D2288" t="s">
        <v>21</v>
      </c>
      <c r="E2288" t="s">
        <v>21</v>
      </c>
      <c r="F2288" t="s">
        <v>58</v>
      </c>
      <c r="G2288" s="2">
        <v>16</v>
      </c>
      <c r="H2288" t="s">
        <v>20</v>
      </c>
      <c r="I2288" t="s">
        <v>21</v>
      </c>
      <c r="J2288" t="s">
        <v>28</v>
      </c>
      <c r="K2288" t="s">
        <v>28</v>
      </c>
      <c r="L2288" t="s">
        <v>33</v>
      </c>
      <c r="M2288" t="s">
        <v>20</v>
      </c>
      <c r="N2288" t="s">
        <v>25</v>
      </c>
      <c r="O2288" s="1">
        <v>23.8</v>
      </c>
      <c r="P2288" s="1">
        <v>387.85</v>
      </c>
      <c r="Q2288">
        <v>2</v>
      </c>
      <c r="R2288" t="s">
        <v>21</v>
      </c>
      <c r="S2288" t="str">
        <f>IF(ChurnData[[#This Row],[MonthlyCharges]]&lt;=30,"1. Up to 30",IF(ChurnData[[#This Row],[MonthlyCharges]]&lt;=50,"2. 31-50",IF(ChurnData[[#This Row],[MonthlyCharges]]&lt;=70,"3. 51-70",IF(ChurnData[[#This Row],[MonthlyCharges]]&lt;=90,"4. 71-90","5. Over 90"))))</f>
        <v>1. Up to 30</v>
      </c>
      <c r="T2288" t="str">
        <f>IF(AND(ChurnData[[#This Row],[Contract]]="Month-to-month",ChurnData[[#This Row],[InternetService]]="Fiber optic",ChurnData[[#This Row],[TenureMonths]]&lt;=11),"High-risk","Other")</f>
        <v>Other</v>
      </c>
      <c r="U2288" t="str">
        <f>IF(ChurnData[[#This Row],[TenureMonths]]&lt;=11,"0-11",IF(ChurnData[[#This Row],[TenureMonths]]&lt;=23,"12-23",IF(ChurnData[[#This Row],[TenureMonths]]&lt;=35,"24-35",IF(ChurnData[[#This Row],[TenureMonths]]&lt;=47,"36-47",IF(ChurnData[[#This Row],[TenureMonths]]&lt;=59,"48-59","60-72")))))</f>
        <v>12-23</v>
      </c>
      <c r="V2288">
        <f>IF(ChurnData[[#This Row],[Churn]]="Yes",1,0)</f>
        <v>0</v>
      </c>
    </row>
    <row r="2289" spans="1:22" x14ac:dyDescent="0.35">
      <c r="A2289" t="s">
        <v>2339</v>
      </c>
      <c r="B2289" t="s">
        <v>36</v>
      </c>
      <c r="C2289">
        <v>0</v>
      </c>
      <c r="D2289" t="s">
        <v>20</v>
      </c>
      <c r="E2289" t="s">
        <v>21</v>
      </c>
      <c r="F2289" t="s">
        <v>49</v>
      </c>
      <c r="G2289" s="2">
        <v>4</v>
      </c>
      <c r="H2289" t="s">
        <v>20</v>
      </c>
      <c r="I2289" t="s">
        <v>32</v>
      </c>
      <c r="J2289" t="s">
        <v>21</v>
      </c>
      <c r="K2289" t="s">
        <v>21</v>
      </c>
      <c r="L2289" t="s">
        <v>33</v>
      </c>
      <c r="M2289" t="s">
        <v>21</v>
      </c>
      <c r="N2289" t="s">
        <v>25</v>
      </c>
      <c r="O2289" s="1">
        <v>54.69</v>
      </c>
      <c r="P2289" s="1">
        <v>217.81</v>
      </c>
      <c r="Q2289">
        <v>1</v>
      </c>
      <c r="R2289" t="s">
        <v>21</v>
      </c>
      <c r="S2289" t="str">
        <f>IF(ChurnData[[#This Row],[MonthlyCharges]]&lt;=30,"1. Up to 30",IF(ChurnData[[#This Row],[MonthlyCharges]]&lt;=50,"2. 31-50",IF(ChurnData[[#This Row],[MonthlyCharges]]&lt;=70,"3. 51-70",IF(ChurnData[[#This Row],[MonthlyCharges]]&lt;=90,"4. 71-90","5. Over 90"))))</f>
        <v>3. 51-70</v>
      </c>
      <c r="T2289" t="str">
        <f>IF(AND(ChurnData[[#This Row],[Contract]]="Month-to-month",ChurnData[[#This Row],[InternetService]]="Fiber optic",ChurnData[[#This Row],[TenureMonths]]&lt;=11),"High-risk","Other")</f>
        <v>Other</v>
      </c>
      <c r="U2289" t="str">
        <f>IF(ChurnData[[#This Row],[TenureMonths]]&lt;=11,"0-11",IF(ChurnData[[#This Row],[TenureMonths]]&lt;=23,"12-23",IF(ChurnData[[#This Row],[TenureMonths]]&lt;=35,"24-35",IF(ChurnData[[#This Row],[TenureMonths]]&lt;=47,"36-47",IF(ChurnData[[#This Row],[TenureMonths]]&lt;=59,"48-59","60-72")))))</f>
        <v>0-11</v>
      </c>
      <c r="V2289">
        <f>IF(ChurnData[[#This Row],[Churn]]="Yes",1,0)</f>
        <v>0</v>
      </c>
    </row>
    <row r="2290" spans="1:22" x14ac:dyDescent="0.35">
      <c r="A2290" t="s">
        <v>2340</v>
      </c>
      <c r="B2290" t="s">
        <v>36</v>
      </c>
      <c r="C2290">
        <v>0</v>
      </c>
      <c r="D2290" t="s">
        <v>21</v>
      </c>
      <c r="E2290" t="s">
        <v>20</v>
      </c>
      <c r="F2290" t="s">
        <v>27</v>
      </c>
      <c r="G2290" s="2">
        <v>72</v>
      </c>
      <c r="H2290" t="s">
        <v>20</v>
      </c>
      <c r="I2290" t="s">
        <v>32</v>
      </c>
      <c r="J2290" t="s">
        <v>20</v>
      </c>
      <c r="K2290" t="s">
        <v>20</v>
      </c>
      <c r="L2290" t="s">
        <v>33</v>
      </c>
      <c r="M2290" t="s">
        <v>20</v>
      </c>
      <c r="N2290" t="s">
        <v>25</v>
      </c>
      <c r="O2290" s="1">
        <v>67.47</v>
      </c>
      <c r="P2290" s="1">
        <v>4990.71</v>
      </c>
      <c r="Q2290">
        <v>1</v>
      </c>
      <c r="R2290" t="s">
        <v>21</v>
      </c>
      <c r="S2290" t="str">
        <f>IF(ChurnData[[#This Row],[MonthlyCharges]]&lt;=30,"1. Up to 30",IF(ChurnData[[#This Row],[MonthlyCharges]]&lt;=50,"2. 31-50",IF(ChurnData[[#This Row],[MonthlyCharges]]&lt;=70,"3. 51-70",IF(ChurnData[[#This Row],[MonthlyCharges]]&lt;=90,"4. 71-90","5. Over 90"))))</f>
        <v>3. 51-70</v>
      </c>
      <c r="T2290" t="str">
        <f>IF(AND(ChurnData[[#This Row],[Contract]]="Month-to-month",ChurnData[[#This Row],[InternetService]]="Fiber optic",ChurnData[[#This Row],[TenureMonths]]&lt;=11),"High-risk","Other")</f>
        <v>Other</v>
      </c>
      <c r="U2290" t="str">
        <f>IF(ChurnData[[#This Row],[TenureMonths]]&lt;=11,"0-11",IF(ChurnData[[#This Row],[TenureMonths]]&lt;=23,"12-23",IF(ChurnData[[#This Row],[TenureMonths]]&lt;=35,"24-35",IF(ChurnData[[#This Row],[TenureMonths]]&lt;=47,"36-47",IF(ChurnData[[#This Row],[TenureMonths]]&lt;=59,"48-59","60-72")))))</f>
        <v>60-72</v>
      </c>
      <c r="V2290">
        <f>IF(ChurnData[[#This Row],[Churn]]="Yes",1,0)</f>
        <v>0</v>
      </c>
    </row>
    <row r="2291" spans="1:22" x14ac:dyDescent="0.35">
      <c r="A2291" t="s">
        <v>2341</v>
      </c>
      <c r="B2291" t="s">
        <v>36</v>
      </c>
      <c r="C2291">
        <v>0</v>
      </c>
      <c r="D2291" t="s">
        <v>20</v>
      </c>
      <c r="E2291" t="s">
        <v>20</v>
      </c>
      <c r="F2291" t="s">
        <v>39</v>
      </c>
      <c r="G2291" s="2">
        <v>36</v>
      </c>
      <c r="H2291" t="s">
        <v>20</v>
      </c>
      <c r="I2291" t="s">
        <v>23</v>
      </c>
      <c r="J2291" t="s">
        <v>21</v>
      </c>
      <c r="K2291" t="s">
        <v>20</v>
      </c>
      <c r="L2291" t="s">
        <v>29</v>
      </c>
      <c r="M2291" t="s">
        <v>20</v>
      </c>
      <c r="N2291" t="s">
        <v>25</v>
      </c>
      <c r="O2291" s="1">
        <v>99</v>
      </c>
      <c r="P2291" s="1">
        <v>3645.98</v>
      </c>
      <c r="Q2291">
        <v>1</v>
      </c>
      <c r="R2291" t="s">
        <v>21</v>
      </c>
      <c r="S2291" t="str">
        <f>IF(ChurnData[[#This Row],[MonthlyCharges]]&lt;=30,"1. Up to 30",IF(ChurnData[[#This Row],[MonthlyCharges]]&lt;=50,"2. 31-50",IF(ChurnData[[#This Row],[MonthlyCharges]]&lt;=70,"3. 51-70",IF(ChurnData[[#This Row],[MonthlyCharges]]&lt;=90,"4. 71-90","5. Over 90"))))</f>
        <v>5. Over 90</v>
      </c>
      <c r="T2291" t="str">
        <f>IF(AND(ChurnData[[#This Row],[Contract]]="Month-to-month",ChurnData[[#This Row],[InternetService]]="Fiber optic",ChurnData[[#This Row],[TenureMonths]]&lt;=11),"High-risk","Other")</f>
        <v>Other</v>
      </c>
      <c r="U2291" t="str">
        <f>IF(ChurnData[[#This Row],[TenureMonths]]&lt;=11,"0-11",IF(ChurnData[[#This Row],[TenureMonths]]&lt;=23,"12-23",IF(ChurnData[[#This Row],[TenureMonths]]&lt;=35,"24-35",IF(ChurnData[[#This Row],[TenureMonths]]&lt;=47,"36-47",IF(ChurnData[[#This Row],[TenureMonths]]&lt;=59,"48-59","60-72")))))</f>
        <v>36-47</v>
      </c>
      <c r="V2291">
        <f>IF(ChurnData[[#This Row],[Churn]]="Yes",1,0)</f>
        <v>0</v>
      </c>
    </row>
    <row r="2292" spans="1:22" x14ac:dyDescent="0.35">
      <c r="A2292" t="s">
        <v>2342</v>
      </c>
      <c r="B2292" t="s">
        <v>19</v>
      </c>
      <c r="C2292">
        <v>1</v>
      </c>
      <c r="D2292" t="s">
        <v>20</v>
      </c>
      <c r="E2292" t="s">
        <v>21</v>
      </c>
      <c r="F2292" t="s">
        <v>27</v>
      </c>
      <c r="G2292" s="2">
        <v>16</v>
      </c>
      <c r="H2292" t="s">
        <v>20</v>
      </c>
      <c r="I2292" t="s">
        <v>32</v>
      </c>
      <c r="J2292" t="s">
        <v>21</v>
      </c>
      <c r="K2292" t="s">
        <v>21</v>
      </c>
      <c r="L2292" t="s">
        <v>33</v>
      </c>
      <c r="M2292" t="s">
        <v>20</v>
      </c>
      <c r="N2292" t="s">
        <v>34</v>
      </c>
      <c r="O2292" s="1">
        <v>60.02</v>
      </c>
      <c r="P2292" s="1">
        <v>984.93</v>
      </c>
      <c r="Q2292">
        <v>2</v>
      </c>
      <c r="R2292" t="s">
        <v>21</v>
      </c>
      <c r="S2292" t="str">
        <f>IF(ChurnData[[#This Row],[MonthlyCharges]]&lt;=30,"1. Up to 30",IF(ChurnData[[#This Row],[MonthlyCharges]]&lt;=50,"2. 31-50",IF(ChurnData[[#This Row],[MonthlyCharges]]&lt;=70,"3. 51-70",IF(ChurnData[[#This Row],[MonthlyCharges]]&lt;=90,"4. 71-90","5. Over 90"))))</f>
        <v>3. 51-70</v>
      </c>
      <c r="T2292" t="str">
        <f>IF(AND(ChurnData[[#This Row],[Contract]]="Month-to-month",ChurnData[[#This Row],[InternetService]]="Fiber optic",ChurnData[[#This Row],[TenureMonths]]&lt;=11),"High-risk","Other")</f>
        <v>Other</v>
      </c>
      <c r="U2292" t="str">
        <f>IF(ChurnData[[#This Row],[TenureMonths]]&lt;=11,"0-11",IF(ChurnData[[#This Row],[TenureMonths]]&lt;=23,"12-23",IF(ChurnData[[#This Row],[TenureMonths]]&lt;=35,"24-35",IF(ChurnData[[#This Row],[TenureMonths]]&lt;=47,"36-47",IF(ChurnData[[#This Row],[TenureMonths]]&lt;=59,"48-59","60-72")))))</f>
        <v>12-23</v>
      </c>
      <c r="V2292">
        <f>IF(ChurnData[[#This Row],[Churn]]="Yes",1,0)</f>
        <v>0</v>
      </c>
    </row>
    <row r="2293" spans="1:22" x14ac:dyDescent="0.35">
      <c r="A2293" t="s">
        <v>2343</v>
      </c>
      <c r="B2293" t="s">
        <v>36</v>
      </c>
      <c r="C2293">
        <v>0</v>
      </c>
      <c r="D2293" t="s">
        <v>21</v>
      </c>
      <c r="E2293" t="s">
        <v>21</v>
      </c>
      <c r="F2293" t="s">
        <v>65</v>
      </c>
      <c r="G2293" s="2">
        <v>64</v>
      </c>
      <c r="H2293" t="s">
        <v>20</v>
      </c>
      <c r="I2293" t="s">
        <v>23</v>
      </c>
      <c r="J2293" t="s">
        <v>21</v>
      </c>
      <c r="K2293" t="s">
        <v>21</v>
      </c>
      <c r="L2293" t="s">
        <v>24</v>
      </c>
      <c r="M2293" t="s">
        <v>20</v>
      </c>
      <c r="N2293" t="s">
        <v>30</v>
      </c>
      <c r="O2293" s="1">
        <v>89.57</v>
      </c>
      <c r="P2293" s="1">
        <v>5663.11</v>
      </c>
      <c r="Q2293">
        <v>0</v>
      </c>
      <c r="R2293" t="s">
        <v>21</v>
      </c>
      <c r="S2293" t="str">
        <f>IF(ChurnData[[#This Row],[MonthlyCharges]]&lt;=30,"1. Up to 30",IF(ChurnData[[#This Row],[MonthlyCharges]]&lt;=50,"2. 31-50",IF(ChurnData[[#This Row],[MonthlyCharges]]&lt;=70,"3. 51-70",IF(ChurnData[[#This Row],[MonthlyCharges]]&lt;=90,"4. 71-90","5. Over 90"))))</f>
        <v>4. 71-90</v>
      </c>
      <c r="T2293" t="str">
        <f>IF(AND(ChurnData[[#This Row],[Contract]]="Month-to-month",ChurnData[[#This Row],[InternetService]]="Fiber optic",ChurnData[[#This Row],[TenureMonths]]&lt;=11),"High-risk","Other")</f>
        <v>Other</v>
      </c>
      <c r="U2293" t="str">
        <f>IF(ChurnData[[#This Row],[TenureMonths]]&lt;=11,"0-11",IF(ChurnData[[#This Row],[TenureMonths]]&lt;=23,"12-23",IF(ChurnData[[#This Row],[TenureMonths]]&lt;=35,"24-35",IF(ChurnData[[#This Row],[TenureMonths]]&lt;=47,"36-47",IF(ChurnData[[#This Row],[TenureMonths]]&lt;=59,"48-59","60-72")))))</f>
        <v>60-72</v>
      </c>
      <c r="V2293">
        <f>IF(ChurnData[[#This Row],[Churn]]="Yes",1,0)</f>
        <v>0</v>
      </c>
    </row>
    <row r="2294" spans="1:22" x14ac:dyDescent="0.35">
      <c r="A2294" t="s">
        <v>2344</v>
      </c>
      <c r="B2294" t="s">
        <v>36</v>
      </c>
      <c r="C2294">
        <v>0</v>
      </c>
      <c r="D2294" t="s">
        <v>20</v>
      </c>
      <c r="E2294" t="s">
        <v>21</v>
      </c>
      <c r="F2294" t="s">
        <v>58</v>
      </c>
      <c r="G2294" s="2">
        <v>19</v>
      </c>
      <c r="H2294" t="s">
        <v>20</v>
      </c>
      <c r="I2294" t="s">
        <v>23</v>
      </c>
      <c r="J2294" t="s">
        <v>21</v>
      </c>
      <c r="K2294" t="s">
        <v>21</v>
      </c>
      <c r="L2294" t="s">
        <v>29</v>
      </c>
      <c r="M2294" t="s">
        <v>21</v>
      </c>
      <c r="N2294" t="s">
        <v>34</v>
      </c>
      <c r="O2294" s="1">
        <v>81.510000000000005</v>
      </c>
      <c r="P2294" s="1">
        <v>1558.25</v>
      </c>
      <c r="Q2294">
        <v>2</v>
      </c>
      <c r="R2294" t="s">
        <v>21</v>
      </c>
      <c r="S2294" t="str">
        <f>IF(ChurnData[[#This Row],[MonthlyCharges]]&lt;=30,"1. Up to 30",IF(ChurnData[[#This Row],[MonthlyCharges]]&lt;=50,"2. 31-50",IF(ChurnData[[#This Row],[MonthlyCharges]]&lt;=70,"3. 51-70",IF(ChurnData[[#This Row],[MonthlyCharges]]&lt;=90,"4. 71-90","5. Over 90"))))</f>
        <v>4. 71-90</v>
      </c>
      <c r="T2294" t="str">
        <f>IF(AND(ChurnData[[#This Row],[Contract]]="Month-to-month",ChurnData[[#This Row],[InternetService]]="Fiber optic",ChurnData[[#This Row],[TenureMonths]]&lt;=11),"High-risk","Other")</f>
        <v>Other</v>
      </c>
      <c r="U2294" t="str">
        <f>IF(ChurnData[[#This Row],[TenureMonths]]&lt;=11,"0-11",IF(ChurnData[[#This Row],[TenureMonths]]&lt;=23,"12-23",IF(ChurnData[[#This Row],[TenureMonths]]&lt;=35,"24-35",IF(ChurnData[[#This Row],[TenureMonths]]&lt;=47,"36-47",IF(ChurnData[[#This Row],[TenureMonths]]&lt;=59,"48-59","60-72")))))</f>
        <v>12-23</v>
      </c>
      <c r="V2294">
        <f>IF(ChurnData[[#This Row],[Churn]]="Yes",1,0)</f>
        <v>0</v>
      </c>
    </row>
    <row r="2295" spans="1:22" x14ac:dyDescent="0.35">
      <c r="A2295" t="s">
        <v>2345</v>
      </c>
      <c r="B2295" t="s">
        <v>19</v>
      </c>
      <c r="C2295">
        <v>0</v>
      </c>
      <c r="D2295" t="s">
        <v>20</v>
      </c>
      <c r="E2295" t="s">
        <v>20</v>
      </c>
      <c r="F2295" t="s">
        <v>47</v>
      </c>
      <c r="G2295" s="2">
        <v>54</v>
      </c>
      <c r="H2295" t="s">
        <v>20</v>
      </c>
      <c r="I2295" t="s">
        <v>21</v>
      </c>
      <c r="J2295" t="s">
        <v>28</v>
      </c>
      <c r="K2295" t="s">
        <v>28</v>
      </c>
      <c r="L2295" t="s">
        <v>24</v>
      </c>
      <c r="M2295" t="s">
        <v>21</v>
      </c>
      <c r="N2295" t="s">
        <v>43</v>
      </c>
      <c r="O2295" s="1">
        <v>44.6</v>
      </c>
      <c r="P2295" s="1">
        <v>2383.83</v>
      </c>
      <c r="Q2295">
        <v>0</v>
      </c>
      <c r="R2295" t="s">
        <v>21</v>
      </c>
      <c r="S2295" t="str">
        <f>IF(ChurnData[[#This Row],[MonthlyCharges]]&lt;=30,"1. Up to 30",IF(ChurnData[[#This Row],[MonthlyCharges]]&lt;=50,"2. 31-50",IF(ChurnData[[#This Row],[MonthlyCharges]]&lt;=70,"3. 51-70",IF(ChurnData[[#This Row],[MonthlyCharges]]&lt;=90,"4. 71-90","5. Over 90"))))</f>
        <v>2. 31-50</v>
      </c>
      <c r="T2295" t="str">
        <f>IF(AND(ChurnData[[#This Row],[Contract]]="Month-to-month",ChurnData[[#This Row],[InternetService]]="Fiber optic",ChurnData[[#This Row],[TenureMonths]]&lt;=11),"High-risk","Other")</f>
        <v>Other</v>
      </c>
      <c r="U2295" t="str">
        <f>IF(ChurnData[[#This Row],[TenureMonths]]&lt;=11,"0-11",IF(ChurnData[[#This Row],[TenureMonths]]&lt;=23,"12-23",IF(ChurnData[[#This Row],[TenureMonths]]&lt;=35,"24-35",IF(ChurnData[[#This Row],[TenureMonths]]&lt;=47,"36-47",IF(ChurnData[[#This Row],[TenureMonths]]&lt;=59,"48-59","60-72")))))</f>
        <v>48-59</v>
      </c>
      <c r="V2295">
        <f>IF(ChurnData[[#This Row],[Churn]]="Yes",1,0)</f>
        <v>0</v>
      </c>
    </row>
    <row r="2296" spans="1:22" x14ac:dyDescent="0.35">
      <c r="A2296" t="s">
        <v>2346</v>
      </c>
      <c r="B2296" t="s">
        <v>36</v>
      </c>
      <c r="C2296">
        <v>0</v>
      </c>
      <c r="D2296" t="s">
        <v>21</v>
      </c>
      <c r="E2296" t="s">
        <v>21</v>
      </c>
      <c r="F2296" t="s">
        <v>58</v>
      </c>
      <c r="G2296" s="2">
        <v>6</v>
      </c>
      <c r="H2296" t="s">
        <v>20</v>
      </c>
      <c r="I2296" t="s">
        <v>23</v>
      </c>
      <c r="J2296" t="s">
        <v>21</v>
      </c>
      <c r="K2296" t="s">
        <v>20</v>
      </c>
      <c r="L2296" t="s">
        <v>33</v>
      </c>
      <c r="M2296" t="s">
        <v>21</v>
      </c>
      <c r="N2296" t="s">
        <v>43</v>
      </c>
      <c r="O2296" s="1">
        <v>89.75</v>
      </c>
      <c r="P2296" s="1">
        <v>527.80999999999995</v>
      </c>
      <c r="Q2296">
        <v>5</v>
      </c>
      <c r="R2296" t="s">
        <v>21</v>
      </c>
      <c r="S2296" t="str">
        <f>IF(ChurnData[[#This Row],[MonthlyCharges]]&lt;=30,"1. Up to 30",IF(ChurnData[[#This Row],[MonthlyCharges]]&lt;=50,"2. 31-50",IF(ChurnData[[#This Row],[MonthlyCharges]]&lt;=70,"3. 51-70",IF(ChurnData[[#This Row],[MonthlyCharges]]&lt;=90,"4. 71-90","5. Over 90"))))</f>
        <v>4. 71-90</v>
      </c>
      <c r="T2296" t="str">
        <f>IF(AND(ChurnData[[#This Row],[Contract]]="Month-to-month",ChurnData[[#This Row],[InternetService]]="Fiber optic",ChurnData[[#This Row],[TenureMonths]]&lt;=11),"High-risk","Other")</f>
        <v>High-risk</v>
      </c>
      <c r="U2296" t="str">
        <f>IF(ChurnData[[#This Row],[TenureMonths]]&lt;=11,"0-11",IF(ChurnData[[#This Row],[TenureMonths]]&lt;=23,"12-23",IF(ChurnData[[#This Row],[TenureMonths]]&lt;=35,"24-35",IF(ChurnData[[#This Row],[TenureMonths]]&lt;=47,"36-47",IF(ChurnData[[#This Row],[TenureMonths]]&lt;=59,"48-59","60-72")))))</f>
        <v>0-11</v>
      </c>
      <c r="V2296">
        <f>IF(ChurnData[[#This Row],[Churn]]="Yes",1,0)</f>
        <v>0</v>
      </c>
    </row>
    <row r="2297" spans="1:22" x14ac:dyDescent="0.35">
      <c r="A2297" t="s">
        <v>2347</v>
      </c>
      <c r="B2297" t="s">
        <v>36</v>
      </c>
      <c r="C2297">
        <v>0</v>
      </c>
      <c r="D2297" t="s">
        <v>21</v>
      </c>
      <c r="E2297" t="s">
        <v>21</v>
      </c>
      <c r="F2297" t="s">
        <v>65</v>
      </c>
      <c r="G2297" s="2">
        <v>10</v>
      </c>
      <c r="H2297" t="s">
        <v>20</v>
      </c>
      <c r="I2297" t="s">
        <v>32</v>
      </c>
      <c r="J2297" t="s">
        <v>20</v>
      </c>
      <c r="K2297" t="s">
        <v>21</v>
      </c>
      <c r="L2297" t="s">
        <v>33</v>
      </c>
      <c r="M2297" t="s">
        <v>20</v>
      </c>
      <c r="N2297" t="s">
        <v>25</v>
      </c>
      <c r="O2297" s="1">
        <v>45.27</v>
      </c>
      <c r="P2297" s="1">
        <v>445.09</v>
      </c>
      <c r="Q2297">
        <v>1</v>
      </c>
      <c r="R2297" t="s">
        <v>21</v>
      </c>
      <c r="S2297" t="str">
        <f>IF(ChurnData[[#This Row],[MonthlyCharges]]&lt;=30,"1. Up to 30",IF(ChurnData[[#This Row],[MonthlyCharges]]&lt;=50,"2. 31-50",IF(ChurnData[[#This Row],[MonthlyCharges]]&lt;=70,"3. 51-70",IF(ChurnData[[#This Row],[MonthlyCharges]]&lt;=90,"4. 71-90","5. Over 90"))))</f>
        <v>2. 31-50</v>
      </c>
      <c r="T2297" t="str">
        <f>IF(AND(ChurnData[[#This Row],[Contract]]="Month-to-month",ChurnData[[#This Row],[InternetService]]="Fiber optic",ChurnData[[#This Row],[TenureMonths]]&lt;=11),"High-risk","Other")</f>
        <v>Other</v>
      </c>
      <c r="U2297" t="str">
        <f>IF(ChurnData[[#This Row],[TenureMonths]]&lt;=11,"0-11",IF(ChurnData[[#This Row],[TenureMonths]]&lt;=23,"12-23",IF(ChurnData[[#This Row],[TenureMonths]]&lt;=35,"24-35",IF(ChurnData[[#This Row],[TenureMonths]]&lt;=47,"36-47",IF(ChurnData[[#This Row],[TenureMonths]]&lt;=59,"48-59","60-72")))))</f>
        <v>0-11</v>
      </c>
      <c r="V2297">
        <f>IF(ChurnData[[#This Row],[Churn]]="Yes",1,0)</f>
        <v>0</v>
      </c>
    </row>
    <row r="2298" spans="1:22" x14ac:dyDescent="0.35">
      <c r="A2298" t="s">
        <v>2348</v>
      </c>
      <c r="B2298" t="s">
        <v>19</v>
      </c>
      <c r="C2298">
        <v>0</v>
      </c>
      <c r="D2298" t="s">
        <v>21</v>
      </c>
      <c r="E2298" t="s">
        <v>21</v>
      </c>
      <c r="F2298" t="s">
        <v>27</v>
      </c>
      <c r="G2298" s="2">
        <v>57</v>
      </c>
      <c r="H2298" t="s">
        <v>20</v>
      </c>
      <c r="I2298" t="s">
        <v>21</v>
      </c>
      <c r="J2298" t="s">
        <v>28</v>
      </c>
      <c r="K2298" t="s">
        <v>28</v>
      </c>
      <c r="L2298" t="s">
        <v>24</v>
      </c>
      <c r="M2298" t="s">
        <v>21</v>
      </c>
      <c r="N2298" t="s">
        <v>34</v>
      </c>
      <c r="O2298" s="1">
        <v>34.78</v>
      </c>
      <c r="P2298" s="1">
        <v>1979.27</v>
      </c>
      <c r="Q2298">
        <v>1</v>
      </c>
      <c r="R2298" t="s">
        <v>21</v>
      </c>
      <c r="S2298" t="str">
        <f>IF(ChurnData[[#This Row],[MonthlyCharges]]&lt;=30,"1. Up to 30",IF(ChurnData[[#This Row],[MonthlyCharges]]&lt;=50,"2. 31-50",IF(ChurnData[[#This Row],[MonthlyCharges]]&lt;=70,"3. 51-70",IF(ChurnData[[#This Row],[MonthlyCharges]]&lt;=90,"4. 71-90","5. Over 90"))))</f>
        <v>2. 31-50</v>
      </c>
      <c r="T2298" t="str">
        <f>IF(AND(ChurnData[[#This Row],[Contract]]="Month-to-month",ChurnData[[#This Row],[InternetService]]="Fiber optic",ChurnData[[#This Row],[TenureMonths]]&lt;=11),"High-risk","Other")</f>
        <v>Other</v>
      </c>
      <c r="U2298" t="str">
        <f>IF(ChurnData[[#This Row],[TenureMonths]]&lt;=11,"0-11",IF(ChurnData[[#This Row],[TenureMonths]]&lt;=23,"12-23",IF(ChurnData[[#This Row],[TenureMonths]]&lt;=35,"24-35",IF(ChurnData[[#This Row],[TenureMonths]]&lt;=47,"36-47",IF(ChurnData[[#This Row],[TenureMonths]]&lt;=59,"48-59","60-72")))))</f>
        <v>48-59</v>
      </c>
      <c r="V2298">
        <f>IF(ChurnData[[#This Row],[Churn]]="Yes",1,0)</f>
        <v>0</v>
      </c>
    </row>
    <row r="2299" spans="1:22" x14ac:dyDescent="0.35">
      <c r="A2299" t="s">
        <v>2349</v>
      </c>
      <c r="B2299" t="s">
        <v>36</v>
      </c>
      <c r="C2299">
        <v>0</v>
      </c>
      <c r="D2299" t="s">
        <v>21</v>
      </c>
      <c r="E2299" t="s">
        <v>21</v>
      </c>
      <c r="F2299" t="s">
        <v>47</v>
      </c>
      <c r="G2299" s="2">
        <v>48</v>
      </c>
      <c r="H2299" t="s">
        <v>20</v>
      </c>
      <c r="I2299" t="s">
        <v>21</v>
      </c>
      <c r="J2299" t="s">
        <v>28</v>
      </c>
      <c r="K2299" t="s">
        <v>28</v>
      </c>
      <c r="L2299" t="s">
        <v>29</v>
      </c>
      <c r="M2299" t="s">
        <v>20</v>
      </c>
      <c r="N2299" t="s">
        <v>30</v>
      </c>
      <c r="O2299" s="1">
        <v>24.26</v>
      </c>
      <c r="P2299" s="1">
        <v>1137.18</v>
      </c>
      <c r="Q2299">
        <v>0</v>
      </c>
      <c r="R2299" t="s">
        <v>21</v>
      </c>
      <c r="S2299" t="str">
        <f>IF(ChurnData[[#This Row],[MonthlyCharges]]&lt;=30,"1. Up to 30",IF(ChurnData[[#This Row],[MonthlyCharges]]&lt;=50,"2. 31-50",IF(ChurnData[[#This Row],[MonthlyCharges]]&lt;=70,"3. 51-70",IF(ChurnData[[#This Row],[MonthlyCharges]]&lt;=90,"4. 71-90","5. Over 90"))))</f>
        <v>1. Up to 30</v>
      </c>
      <c r="T2299" t="str">
        <f>IF(AND(ChurnData[[#This Row],[Contract]]="Month-to-month",ChurnData[[#This Row],[InternetService]]="Fiber optic",ChurnData[[#This Row],[TenureMonths]]&lt;=11),"High-risk","Other")</f>
        <v>Other</v>
      </c>
      <c r="U2299" t="str">
        <f>IF(ChurnData[[#This Row],[TenureMonths]]&lt;=11,"0-11",IF(ChurnData[[#This Row],[TenureMonths]]&lt;=23,"12-23",IF(ChurnData[[#This Row],[TenureMonths]]&lt;=35,"24-35",IF(ChurnData[[#This Row],[TenureMonths]]&lt;=47,"36-47",IF(ChurnData[[#This Row],[TenureMonths]]&lt;=59,"48-59","60-72")))))</f>
        <v>48-59</v>
      </c>
      <c r="V2299">
        <f>IF(ChurnData[[#This Row],[Churn]]="Yes",1,0)</f>
        <v>0</v>
      </c>
    </row>
    <row r="2300" spans="1:22" x14ac:dyDescent="0.35">
      <c r="A2300" t="s">
        <v>2350</v>
      </c>
      <c r="B2300" t="s">
        <v>19</v>
      </c>
      <c r="C2300">
        <v>0</v>
      </c>
      <c r="D2300" t="s">
        <v>20</v>
      </c>
      <c r="E2300" t="s">
        <v>20</v>
      </c>
      <c r="F2300" t="s">
        <v>49</v>
      </c>
      <c r="G2300" s="2">
        <v>18</v>
      </c>
      <c r="H2300" t="s">
        <v>20</v>
      </c>
      <c r="I2300" t="s">
        <v>21</v>
      </c>
      <c r="J2300" t="s">
        <v>28</v>
      </c>
      <c r="K2300" t="s">
        <v>28</v>
      </c>
      <c r="L2300" t="s">
        <v>24</v>
      </c>
      <c r="M2300" t="s">
        <v>20</v>
      </c>
      <c r="N2300" t="s">
        <v>43</v>
      </c>
      <c r="O2300" s="1">
        <v>22.86</v>
      </c>
      <c r="P2300" s="1">
        <v>405.72</v>
      </c>
      <c r="Q2300">
        <v>1</v>
      </c>
      <c r="R2300" t="s">
        <v>21</v>
      </c>
      <c r="S2300" t="str">
        <f>IF(ChurnData[[#This Row],[MonthlyCharges]]&lt;=30,"1. Up to 30",IF(ChurnData[[#This Row],[MonthlyCharges]]&lt;=50,"2. 31-50",IF(ChurnData[[#This Row],[MonthlyCharges]]&lt;=70,"3. 51-70",IF(ChurnData[[#This Row],[MonthlyCharges]]&lt;=90,"4. 71-90","5. Over 90"))))</f>
        <v>1. Up to 30</v>
      </c>
      <c r="T2300" t="str">
        <f>IF(AND(ChurnData[[#This Row],[Contract]]="Month-to-month",ChurnData[[#This Row],[InternetService]]="Fiber optic",ChurnData[[#This Row],[TenureMonths]]&lt;=11),"High-risk","Other")</f>
        <v>Other</v>
      </c>
      <c r="U2300" t="str">
        <f>IF(ChurnData[[#This Row],[TenureMonths]]&lt;=11,"0-11",IF(ChurnData[[#This Row],[TenureMonths]]&lt;=23,"12-23",IF(ChurnData[[#This Row],[TenureMonths]]&lt;=35,"24-35",IF(ChurnData[[#This Row],[TenureMonths]]&lt;=47,"36-47",IF(ChurnData[[#This Row],[TenureMonths]]&lt;=59,"48-59","60-72")))))</f>
        <v>12-23</v>
      </c>
      <c r="V2300">
        <f>IF(ChurnData[[#This Row],[Churn]]="Yes",1,0)</f>
        <v>0</v>
      </c>
    </row>
    <row r="2301" spans="1:22" x14ac:dyDescent="0.35">
      <c r="A2301" t="s">
        <v>2351</v>
      </c>
      <c r="B2301" t="s">
        <v>36</v>
      </c>
      <c r="C2301">
        <v>0</v>
      </c>
      <c r="D2301" t="s">
        <v>20</v>
      </c>
      <c r="E2301" t="s">
        <v>21</v>
      </c>
      <c r="F2301" t="s">
        <v>39</v>
      </c>
      <c r="G2301" s="2">
        <v>38</v>
      </c>
      <c r="H2301" t="s">
        <v>20</v>
      </c>
      <c r="I2301" t="s">
        <v>32</v>
      </c>
      <c r="J2301" t="s">
        <v>21</v>
      </c>
      <c r="K2301" t="s">
        <v>21</v>
      </c>
      <c r="L2301" t="s">
        <v>33</v>
      </c>
      <c r="M2301" t="s">
        <v>20</v>
      </c>
      <c r="N2301" t="s">
        <v>25</v>
      </c>
      <c r="O2301" s="1">
        <v>58.18</v>
      </c>
      <c r="P2301" s="1">
        <v>2193.8000000000002</v>
      </c>
      <c r="Q2301">
        <v>1</v>
      </c>
      <c r="R2301" t="s">
        <v>21</v>
      </c>
      <c r="S2301" t="str">
        <f>IF(ChurnData[[#This Row],[MonthlyCharges]]&lt;=30,"1. Up to 30",IF(ChurnData[[#This Row],[MonthlyCharges]]&lt;=50,"2. 31-50",IF(ChurnData[[#This Row],[MonthlyCharges]]&lt;=70,"3. 51-70",IF(ChurnData[[#This Row],[MonthlyCharges]]&lt;=90,"4. 71-90","5. Over 90"))))</f>
        <v>3. 51-70</v>
      </c>
      <c r="T2301" t="str">
        <f>IF(AND(ChurnData[[#This Row],[Contract]]="Month-to-month",ChurnData[[#This Row],[InternetService]]="Fiber optic",ChurnData[[#This Row],[TenureMonths]]&lt;=11),"High-risk","Other")</f>
        <v>Other</v>
      </c>
      <c r="U2301" t="str">
        <f>IF(ChurnData[[#This Row],[TenureMonths]]&lt;=11,"0-11",IF(ChurnData[[#This Row],[TenureMonths]]&lt;=23,"12-23",IF(ChurnData[[#This Row],[TenureMonths]]&lt;=35,"24-35",IF(ChurnData[[#This Row],[TenureMonths]]&lt;=47,"36-47",IF(ChurnData[[#This Row],[TenureMonths]]&lt;=59,"48-59","60-72")))))</f>
        <v>36-47</v>
      </c>
      <c r="V2301">
        <f>IF(ChurnData[[#This Row],[Churn]]="Yes",1,0)</f>
        <v>0</v>
      </c>
    </row>
    <row r="2302" spans="1:22" x14ac:dyDescent="0.35">
      <c r="A2302" t="s">
        <v>2352</v>
      </c>
      <c r="B2302" t="s">
        <v>36</v>
      </c>
      <c r="C2302">
        <v>0</v>
      </c>
      <c r="D2302" t="s">
        <v>21</v>
      </c>
      <c r="E2302" t="s">
        <v>21</v>
      </c>
      <c r="F2302" t="s">
        <v>41</v>
      </c>
      <c r="G2302" s="2">
        <v>46</v>
      </c>
      <c r="H2302" t="s">
        <v>20</v>
      </c>
      <c r="I2302" t="s">
        <v>23</v>
      </c>
      <c r="J2302" t="s">
        <v>20</v>
      </c>
      <c r="K2302" t="s">
        <v>20</v>
      </c>
      <c r="L2302" t="s">
        <v>29</v>
      </c>
      <c r="M2302" t="s">
        <v>20</v>
      </c>
      <c r="N2302" t="s">
        <v>43</v>
      </c>
      <c r="O2302" s="1">
        <v>93.77</v>
      </c>
      <c r="P2302" s="1">
        <v>4284.3</v>
      </c>
      <c r="Q2302">
        <v>2</v>
      </c>
      <c r="R2302" t="s">
        <v>20</v>
      </c>
      <c r="S2302" t="str">
        <f>IF(ChurnData[[#This Row],[MonthlyCharges]]&lt;=30,"1. Up to 30",IF(ChurnData[[#This Row],[MonthlyCharges]]&lt;=50,"2. 31-50",IF(ChurnData[[#This Row],[MonthlyCharges]]&lt;=70,"3. 51-70",IF(ChurnData[[#This Row],[MonthlyCharges]]&lt;=90,"4. 71-90","5. Over 90"))))</f>
        <v>5. Over 90</v>
      </c>
      <c r="T2302" t="str">
        <f>IF(AND(ChurnData[[#This Row],[Contract]]="Month-to-month",ChurnData[[#This Row],[InternetService]]="Fiber optic",ChurnData[[#This Row],[TenureMonths]]&lt;=11),"High-risk","Other")</f>
        <v>Other</v>
      </c>
      <c r="U2302" t="str">
        <f>IF(ChurnData[[#This Row],[TenureMonths]]&lt;=11,"0-11",IF(ChurnData[[#This Row],[TenureMonths]]&lt;=23,"12-23",IF(ChurnData[[#This Row],[TenureMonths]]&lt;=35,"24-35",IF(ChurnData[[#This Row],[TenureMonths]]&lt;=47,"36-47",IF(ChurnData[[#This Row],[TenureMonths]]&lt;=59,"48-59","60-72")))))</f>
        <v>36-47</v>
      </c>
      <c r="V2302">
        <f>IF(ChurnData[[#This Row],[Churn]]="Yes",1,0)</f>
        <v>1</v>
      </c>
    </row>
    <row r="2303" spans="1:22" x14ac:dyDescent="0.35">
      <c r="A2303" t="s">
        <v>2353</v>
      </c>
      <c r="B2303" t="s">
        <v>36</v>
      </c>
      <c r="C2303">
        <v>0</v>
      </c>
      <c r="D2303" t="s">
        <v>20</v>
      </c>
      <c r="E2303" t="s">
        <v>20</v>
      </c>
      <c r="F2303" t="s">
        <v>58</v>
      </c>
      <c r="G2303" s="2">
        <v>18</v>
      </c>
      <c r="H2303" t="s">
        <v>20</v>
      </c>
      <c r="I2303" t="s">
        <v>32</v>
      </c>
      <c r="J2303" t="s">
        <v>21</v>
      </c>
      <c r="K2303" t="s">
        <v>21</v>
      </c>
      <c r="L2303" t="s">
        <v>33</v>
      </c>
      <c r="M2303" t="s">
        <v>21</v>
      </c>
      <c r="N2303" t="s">
        <v>25</v>
      </c>
      <c r="O2303" s="1">
        <v>65.97</v>
      </c>
      <c r="P2303" s="1">
        <v>1220.3599999999999</v>
      </c>
      <c r="Q2303">
        <v>0</v>
      </c>
      <c r="R2303" t="s">
        <v>20</v>
      </c>
      <c r="S2303" t="str">
        <f>IF(ChurnData[[#This Row],[MonthlyCharges]]&lt;=30,"1. Up to 30",IF(ChurnData[[#This Row],[MonthlyCharges]]&lt;=50,"2. 31-50",IF(ChurnData[[#This Row],[MonthlyCharges]]&lt;=70,"3. 51-70",IF(ChurnData[[#This Row],[MonthlyCharges]]&lt;=90,"4. 71-90","5. Over 90"))))</f>
        <v>3. 51-70</v>
      </c>
      <c r="T2303" t="str">
        <f>IF(AND(ChurnData[[#This Row],[Contract]]="Month-to-month",ChurnData[[#This Row],[InternetService]]="Fiber optic",ChurnData[[#This Row],[TenureMonths]]&lt;=11),"High-risk","Other")</f>
        <v>Other</v>
      </c>
      <c r="U2303" t="str">
        <f>IF(ChurnData[[#This Row],[TenureMonths]]&lt;=11,"0-11",IF(ChurnData[[#This Row],[TenureMonths]]&lt;=23,"12-23",IF(ChurnData[[#This Row],[TenureMonths]]&lt;=35,"24-35",IF(ChurnData[[#This Row],[TenureMonths]]&lt;=47,"36-47",IF(ChurnData[[#This Row],[TenureMonths]]&lt;=59,"48-59","60-72")))))</f>
        <v>12-23</v>
      </c>
      <c r="V2303">
        <f>IF(ChurnData[[#This Row],[Churn]]="Yes",1,0)</f>
        <v>1</v>
      </c>
    </row>
    <row r="2304" spans="1:22" x14ac:dyDescent="0.35">
      <c r="A2304" t="s">
        <v>2354</v>
      </c>
      <c r="B2304" t="s">
        <v>19</v>
      </c>
      <c r="C2304">
        <v>0</v>
      </c>
      <c r="D2304" t="s">
        <v>20</v>
      </c>
      <c r="E2304" t="s">
        <v>21</v>
      </c>
      <c r="F2304" t="s">
        <v>39</v>
      </c>
      <c r="G2304" s="2">
        <v>22</v>
      </c>
      <c r="H2304" t="s">
        <v>21</v>
      </c>
      <c r="I2304" t="s">
        <v>23</v>
      </c>
      <c r="J2304" t="s">
        <v>20</v>
      </c>
      <c r="K2304" t="s">
        <v>20</v>
      </c>
      <c r="L2304" t="s">
        <v>33</v>
      </c>
      <c r="M2304" t="s">
        <v>21</v>
      </c>
      <c r="N2304" t="s">
        <v>34</v>
      </c>
      <c r="O2304" s="1">
        <v>84.42</v>
      </c>
      <c r="P2304" s="1">
        <v>1810.65</v>
      </c>
      <c r="Q2304">
        <v>3</v>
      </c>
      <c r="R2304" t="s">
        <v>20</v>
      </c>
      <c r="S2304" t="str">
        <f>IF(ChurnData[[#This Row],[MonthlyCharges]]&lt;=30,"1. Up to 30",IF(ChurnData[[#This Row],[MonthlyCharges]]&lt;=50,"2. 31-50",IF(ChurnData[[#This Row],[MonthlyCharges]]&lt;=70,"3. 51-70",IF(ChurnData[[#This Row],[MonthlyCharges]]&lt;=90,"4. 71-90","5. Over 90"))))</f>
        <v>4. 71-90</v>
      </c>
      <c r="T2304" t="str">
        <f>IF(AND(ChurnData[[#This Row],[Contract]]="Month-to-month",ChurnData[[#This Row],[InternetService]]="Fiber optic",ChurnData[[#This Row],[TenureMonths]]&lt;=11),"High-risk","Other")</f>
        <v>Other</v>
      </c>
      <c r="U2304" t="str">
        <f>IF(ChurnData[[#This Row],[TenureMonths]]&lt;=11,"0-11",IF(ChurnData[[#This Row],[TenureMonths]]&lt;=23,"12-23",IF(ChurnData[[#This Row],[TenureMonths]]&lt;=35,"24-35",IF(ChurnData[[#This Row],[TenureMonths]]&lt;=47,"36-47",IF(ChurnData[[#This Row],[TenureMonths]]&lt;=59,"48-59","60-72")))))</f>
        <v>12-23</v>
      </c>
      <c r="V2304">
        <f>IF(ChurnData[[#This Row],[Churn]]="Yes",1,0)</f>
        <v>1</v>
      </c>
    </row>
    <row r="2305" spans="1:22" x14ac:dyDescent="0.35">
      <c r="A2305" t="s">
        <v>2355</v>
      </c>
      <c r="B2305" t="s">
        <v>36</v>
      </c>
      <c r="C2305">
        <v>0</v>
      </c>
      <c r="D2305" t="s">
        <v>20</v>
      </c>
      <c r="E2305" t="s">
        <v>20</v>
      </c>
      <c r="F2305" t="s">
        <v>47</v>
      </c>
      <c r="G2305" s="2">
        <v>16</v>
      </c>
      <c r="H2305" t="s">
        <v>20</v>
      </c>
      <c r="I2305" t="s">
        <v>23</v>
      </c>
      <c r="J2305" t="s">
        <v>21</v>
      </c>
      <c r="K2305" t="s">
        <v>20</v>
      </c>
      <c r="L2305" t="s">
        <v>33</v>
      </c>
      <c r="M2305" t="s">
        <v>20</v>
      </c>
      <c r="N2305" t="s">
        <v>43</v>
      </c>
      <c r="O2305" s="1">
        <v>94.35</v>
      </c>
      <c r="P2305" s="1">
        <v>1469.57</v>
      </c>
      <c r="Q2305">
        <v>1</v>
      </c>
      <c r="R2305" t="s">
        <v>21</v>
      </c>
      <c r="S2305" t="str">
        <f>IF(ChurnData[[#This Row],[MonthlyCharges]]&lt;=30,"1. Up to 30",IF(ChurnData[[#This Row],[MonthlyCharges]]&lt;=50,"2. 31-50",IF(ChurnData[[#This Row],[MonthlyCharges]]&lt;=70,"3. 51-70",IF(ChurnData[[#This Row],[MonthlyCharges]]&lt;=90,"4. 71-90","5. Over 90"))))</f>
        <v>5. Over 90</v>
      </c>
      <c r="T2305" t="str">
        <f>IF(AND(ChurnData[[#This Row],[Contract]]="Month-to-month",ChurnData[[#This Row],[InternetService]]="Fiber optic",ChurnData[[#This Row],[TenureMonths]]&lt;=11),"High-risk","Other")</f>
        <v>Other</v>
      </c>
      <c r="U2305" t="str">
        <f>IF(ChurnData[[#This Row],[TenureMonths]]&lt;=11,"0-11",IF(ChurnData[[#This Row],[TenureMonths]]&lt;=23,"12-23",IF(ChurnData[[#This Row],[TenureMonths]]&lt;=35,"24-35",IF(ChurnData[[#This Row],[TenureMonths]]&lt;=47,"36-47",IF(ChurnData[[#This Row],[TenureMonths]]&lt;=59,"48-59","60-72")))))</f>
        <v>12-23</v>
      </c>
      <c r="V2305">
        <f>IF(ChurnData[[#This Row],[Churn]]="Yes",1,0)</f>
        <v>0</v>
      </c>
    </row>
    <row r="2306" spans="1:22" x14ac:dyDescent="0.35">
      <c r="A2306" t="s">
        <v>2356</v>
      </c>
      <c r="B2306" t="s">
        <v>36</v>
      </c>
      <c r="C2306">
        <v>0</v>
      </c>
      <c r="D2306" t="s">
        <v>20</v>
      </c>
      <c r="E2306" t="s">
        <v>20</v>
      </c>
      <c r="F2306" t="s">
        <v>75</v>
      </c>
      <c r="G2306" s="2">
        <v>43</v>
      </c>
      <c r="H2306" t="s">
        <v>21</v>
      </c>
      <c r="I2306" t="s">
        <v>21</v>
      </c>
      <c r="J2306" t="s">
        <v>28</v>
      </c>
      <c r="K2306" t="s">
        <v>28</v>
      </c>
      <c r="L2306" t="s">
        <v>33</v>
      </c>
      <c r="M2306" t="s">
        <v>21</v>
      </c>
      <c r="N2306" t="s">
        <v>25</v>
      </c>
      <c r="O2306" s="1">
        <v>18.73</v>
      </c>
      <c r="P2306" s="1">
        <v>807.49</v>
      </c>
      <c r="Q2306">
        <v>1</v>
      </c>
      <c r="R2306" t="s">
        <v>21</v>
      </c>
      <c r="S2306" t="str">
        <f>IF(ChurnData[[#This Row],[MonthlyCharges]]&lt;=30,"1. Up to 30",IF(ChurnData[[#This Row],[MonthlyCharges]]&lt;=50,"2. 31-50",IF(ChurnData[[#This Row],[MonthlyCharges]]&lt;=70,"3. 51-70",IF(ChurnData[[#This Row],[MonthlyCharges]]&lt;=90,"4. 71-90","5. Over 90"))))</f>
        <v>1. Up to 30</v>
      </c>
      <c r="T2306" t="str">
        <f>IF(AND(ChurnData[[#This Row],[Contract]]="Month-to-month",ChurnData[[#This Row],[InternetService]]="Fiber optic",ChurnData[[#This Row],[TenureMonths]]&lt;=11),"High-risk","Other")</f>
        <v>Other</v>
      </c>
      <c r="U2306" t="str">
        <f>IF(ChurnData[[#This Row],[TenureMonths]]&lt;=11,"0-11",IF(ChurnData[[#This Row],[TenureMonths]]&lt;=23,"12-23",IF(ChurnData[[#This Row],[TenureMonths]]&lt;=35,"24-35",IF(ChurnData[[#This Row],[TenureMonths]]&lt;=47,"36-47",IF(ChurnData[[#This Row],[TenureMonths]]&lt;=59,"48-59","60-72")))))</f>
        <v>36-47</v>
      </c>
      <c r="V2306">
        <f>IF(ChurnData[[#This Row],[Churn]]="Yes",1,0)</f>
        <v>0</v>
      </c>
    </row>
    <row r="2307" spans="1:22" x14ac:dyDescent="0.35">
      <c r="A2307" t="s">
        <v>2357</v>
      </c>
      <c r="B2307" t="s">
        <v>36</v>
      </c>
      <c r="C2307">
        <v>1</v>
      </c>
      <c r="D2307" t="s">
        <v>20</v>
      </c>
      <c r="E2307" t="s">
        <v>21</v>
      </c>
      <c r="F2307" t="s">
        <v>45</v>
      </c>
      <c r="G2307" s="2">
        <v>56</v>
      </c>
      <c r="H2307" t="s">
        <v>21</v>
      </c>
      <c r="I2307" t="s">
        <v>21</v>
      </c>
      <c r="J2307" t="s">
        <v>28</v>
      </c>
      <c r="K2307" t="s">
        <v>28</v>
      </c>
      <c r="L2307" t="s">
        <v>24</v>
      </c>
      <c r="M2307" t="s">
        <v>20</v>
      </c>
      <c r="N2307" t="s">
        <v>34</v>
      </c>
      <c r="O2307" s="1">
        <v>21.44</v>
      </c>
      <c r="P2307" s="1">
        <v>1221.56</v>
      </c>
      <c r="Q2307">
        <v>2</v>
      </c>
      <c r="R2307" t="s">
        <v>21</v>
      </c>
      <c r="S2307" t="str">
        <f>IF(ChurnData[[#This Row],[MonthlyCharges]]&lt;=30,"1. Up to 30",IF(ChurnData[[#This Row],[MonthlyCharges]]&lt;=50,"2. 31-50",IF(ChurnData[[#This Row],[MonthlyCharges]]&lt;=70,"3. 51-70",IF(ChurnData[[#This Row],[MonthlyCharges]]&lt;=90,"4. 71-90","5. Over 90"))))</f>
        <v>1. Up to 30</v>
      </c>
      <c r="T2307" t="str">
        <f>IF(AND(ChurnData[[#This Row],[Contract]]="Month-to-month",ChurnData[[#This Row],[InternetService]]="Fiber optic",ChurnData[[#This Row],[TenureMonths]]&lt;=11),"High-risk","Other")</f>
        <v>Other</v>
      </c>
      <c r="U2307" t="str">
        <f>IF(ChurnData[[#This Row],[TenureMonths]]&lt;=11,"0-11",IF(ChurnData[[#This Row],[TenureMonths]]&lt;=23,"12-23",IF(ChurnData[[#This Row],[TenureMonths]]&lt;=35,"24-35",IF(ChurnData[[#This Row],[TenureMonths]]&lt;=47,"36-47",IF(ChurnData[[#This Row],[TenureMonths]]&lt;=59,"48-59","60-72")))))</f>
        <v>48-59</v>
      </c>
      <c r="V2307">
        <f>IF(ChurnData[[#This Row],[Churn]]="Yes",1,0)</f>
        <v>0</v>
      </c>
    </row>
    <row r="2308" spans="1:22" x14ac:dyDescent="0.35">
      <c r="A2308" t="s">
        <v>2358</v>
      </c>
      <c r="B2308" t="s">
        <v>36</v>
      </c>
      <c r="C2308">
        <v>0</v>
      </c>
      <c r="D2308" t="s">
        <v>21</v>
      </c>
      <c r="E2308" t="s">
        <v>20</v>
      </c>
      <c r="F2308" t="s">
        <v>41</v>
      </c>
      <c r="G2308" s="2">
        <v>33</v>
      </c>
      <c r="H2308" t="s">
        <v>20</v>
      </c>
      <c r="I2308" t="s">
        <v>23</v>
      </c>
      <c r="J2308" t="s">
        <v>20</v>
      </c>
      <c r="K2308" t="s">
        <v>21</v>
      </c>
      <c r="L2308" t="s">
        <v>33</v>
      </c>
      <c r="M2308" t="s">
        <v>21</v>
      </c>
      <c r="N2308" t="s">
        <v>30</v>
      </c>
      <c r="O2308" s="1">
        <v>94.23</v>
      </c>
      <c r="P2308" s="1">
        <v>3095.46</v>
      </c>
      <c r="Q2308">
        <v>4</v>
      </c>
      <c r="R2308" t="s">
        <v>21</v>
      </c>
      <c r="S2308" t="str">
        <f>IF(ChurnData[[#This Row],[MonthlyCharges]]&lt;=30,"1. Up to 30",IF(ChurnData[[#This Row],[MonthlyCharges]]&lt;=50,"2. 31-50",IF(ChurnData[[#This Row],[MonthlyCharges]]&lt;=70,"3. 51-70",IF(ChurnData[[#This Row],[MonthlyCharges]]&lt;=90,"4. 71-90","5. Over 90"))))</f>
        <v>5. Over 90</v>
      </c>
      <c r="T2308" t="str">
        <f>IF(AND(ChurnData[[#This Row],[Contract]]="Month-to-month",ChurnData[[#This Row],[InternetService]]="Fiber optic",ChurnData[[#This Row],[TenureMonths]]&lt;=11),"High-risk","Other")</f>
        <v>Other</v>
      </c>
      <c r="U2308" t="str">
        <f>IF(ChurnData[[#This Row],[TenureMonths]]&lt;=11,"0-11",IF(ChurnData[[#This Row],[TenureMonths]]&lt;=23,"12-23",IF(ChurnData[[#This Row],[TenureMonths]]&lt;=35,"24-35",IF(ChurnData[[#This Row],[TenureMonths]]&lt;=47,"36-47",IF(ChurnData[[#This Row],[TenureMonths]]&lt;=59,"48-59","60-72")))))</f>
        <v>24-35</v>
      </c>
      <c r="V2308">
        <f>IF(ChurnData[[#This Row],[Churn]]="Yes",1,0)</f>
        <v>0</v>
      </c>
    </row>
    <row r="2309" spans="1:22" x14ac:dyDescent="0.35">
      <c r="A2309" t="s">
        <v>2359</v>
      </c>
      <c r="B2309" t="s">
        <v>36</v>
      </c>
      <c r="C2309">
        <v>0</v>
      </c>
      <c r="D2309" t="s">
        <v>21</v>
      </c>
      <c r="E2309" t="s">
        <v>21</v>
      </c>
      <c r="F2309" t="s">
        <v>39</v>
      </c>
      <c r="G2309" s="2">
        <v>12</v>
      </c>
      <c r="H2309" t="s">
        <v>20</v>
      </c>
      <c r="I2309" t="s">
        <v>32</v>
      </c>
      <c r="J2309" t="s">
        <v>20</v>
      </c>
      <c r="K2309" t="s">
        <v>21</v>
      </c>
      <c r="L2309" t="s">
        <v>33</v>
      </c>
      <c r="M2309" t="s">
        <v>21</v>
      </c>
      <c r="N2309" t="s">
        <v>34</v>
      </c>
      <c r="O2309" s="1">
        <v>61.55</v>
      </c>
      <c r="P2309" s="1">
        <v>756.72</v>
      </c>
      <c r="Q2309">
        <v>2</v>
      </c>
      <c r="R2309" t="s">
        <v>20</v>
      </c>
      <c r="S2309" t="str">
        <f>IF(ChurnData[[#This Row],[MonthlyCharges]]&lt;=30,"1. Up to 30",IF(ChurnData[[#This Row],[MonthlyCharges]]&lt;=50,"2. 31-50",IF(ChurnData[[#This Row],[MonthlyCharges]]&lt;=70,"3. 51-70",IF(ChurnData[[#This Row],[MonthlyCharges]]&lt;=90,"4. 71-90","5. Over 90"))))</f>
        <v>3. 51-70</v>
      </c>
      <c r="T2309" t="str">
        <f>IF(AND(ChurnData[[#This Row],[Contract]]="Month-to-month",ChurnData[[#This Row],[InternetService]]="Fiber optic",ChurnData[[#This Row],[TenureMonths]]&lt;=11),"High-risk","Other")</f>
        <v>Other</v>
      </c>
      <c r="U2309" t="str">
        <f>IF(ChurnData[[#This Row],[TenureMonths]]&lt;=11,"0-11",IF(ChurnData[[#This Row],[TenureMonths]]&lt;=23,"12-23",IF(ChurnData[[#This Row],[TenureMonths]]&lt;=35,"24-35",IF(ChurnData[[#This Row],[TenureMonths]]&lt;=47,"36-47",IF(ChurnData[[#This Row],[TenureMonths]]&lt;=59,"48-59","60-72")))))</f>
        <v>12-23</v>
      </c>
      <c r="V2309">
        <f>IF(ChurnData[[#This Row],[Churn]]="Yes",1,0)</f>
        <v>1</v>
      </c>
    </row>
    <row r="2310" spans="1:22" x14ac:dyDescent="0.35">
      <c r="A2310" t="s">
        <v>2360</v>
      </c>
      <c r="B2310" t="s">
        <v>19</v>
      </c>
      <c r="C2310">
        <v>0</v>
      </c>
      <c r="D2310" t="s">
        <v>21</v>
      </c>
      <c r="E2310" t="s">
        <v>21</v>
      </c>
      <c r="F2310" t="s">
        <v>37</v>
      </c>
      <c r="G2310" s="2">
        <v>56</v>
      </c>
      <c r="H2310" t="s">
        <v>20</v>
      </c>
      <c r="I2310" t="s">
        <v>23</v>
      </c>
      <c r="J2310" t="s">
        <v>21</v>
      </c>
      <c r="K2310" t="s">
        <v>21</v>
      </c>
      <c r="L2310" t="s">
        <v>24</v>
      </c>
      <c r="M2310" t="s">
        <v>20</v>
      </c>
      <c r="N2310" t="s">
        <v>30</v>
      </c>
      <c r="O2310" s="1">
        <v>81.53</v>
      </c>
      <c r="P2310" s="1">
        <v>4656.1099999999997</v>
      </c>
      <c r="Q2310">
        <v>2</v>
      </c>
      <c r="R2310" t="s">
        <v>21</v>
      </c>
      <c r="S2310" t="str">
        <f>IF(ChurnData[[#This Row],[MonthlyCharges]]&lt;=30,"1. Up to 30",IF(ChurnData[[#This Row],[MonthlyCharges]]&lt;=50,"2. 31-50",IF(ChurnData[[#This Row],[MonthlyCharges]]&lt;=70,"3. 51-70",IF(ChurnData[[#This Row],[MonthlyCharges]]&lt;=90,"4. 71-90","5. Over 90"))))</f>
        <v>4. 71-90</v>
      </c>
      <c r="T2310" t="str">
        <f>IF(AND(ChurnData[[#This Row],[Contract]]="Month-to-month",ChurnData[[#This Row],[InternetService]]="Fiber optic",ChurnData[[#This Row],[TenureMonths]]&lt;=11),"High-risk","Other")</f>
        <v>Other</v>
      </c>
      <c r="U2310" t="str">
        <f>IF(ChurnData[[#This Row],[TenureMonths]]&lt;=11,"0-11",IF(ChurnData[[#This Row],[TenureMonths]]&lt;=23,"12-23",IF(ChurnData[[#This Row],[TenureMonths]]&lt;=35,"24-35",IF(ChurnData[[#This Row],[TenureMonths]]&lt;=47,"36-47",IF(ChurnData[[#This Row],[TenureMonths]]&lt;=59,"48-59","60-72")))))</f>
        <v>48-59</v>
      </c>
      <c r="V2310">
        <f>IF(ChurnData[[#This Row],[Churn]]="Yes",1,0)</f>
        <v>0</v>
      </c>
    </row>
    <row r="2311" spans="1:22" x14ac:dyDescent="0.35">
      <c r="A2311" t="s">
        <v>2361</v>
      </c>
      <c r="B2311" t="s">
        <v>19</v>
      </c>
      <c r="C2311">
        <v>0</v>
      </c>
      <c r="D2311" t="s">
        <v>20</v>
      </c>
      <c r="E2311" t="s">
        <v>20</v>
      </c>
      <c r="F2311" t="s">
        <v>47</v>
      </c>
      <c r="G2311" s="2">
        <v>15</v>
      </c>
      <c r="H2311" t="s">
        <v>20</v>
      </c>
      <c r="I2311" t="s">
        <v>21</v>
      </c>
      <c r="J2311" t="s">
        <v>28</v>
      </c>
      <c r="K2311" t="s">
        <v>28</v>
      </c>
      <c r="L2311" t="s">
        <v>33</v>
      </c>
      <c r="M2311" t="s">
        <v>21</v>
      </c>
      <c r="N2311" t="s">
        <v>25</v>
      </c>
      <c r="O2311" s="1">
        <v>20.47</v>
      </c>
      <c r="P2311" s="1">
        <v>311.75</v>
      </c>
      <c r="Q2311">
        <v>1</v>
      </c>
      <c r="R2311" t="s">
        <v>20</v>
      </c>
      <c r="S2311" t="str">
        <f>IF(ChurnData[[#This Row],[MonthlyCharges]]&lt;=30,"1. Up to 30",IF(ChurnData[[#This Row],[MonthlyCharges]]&lt;=50,"2. 31-50",IF(ChurnData[[#This Row],[MonthlyCharges]]&lt;=70,"3. 51-70",IF(ChurnData[[#This Row],[MonthlyCharges]]&lt;=90,"4. 71-90","5. Over 90"))))</f>
        <v>1. Up to 30</v>
      </c>
      <c r="T2311" t="str">
        <f>IF(AND(ChurnData[[#This Row],[Contract]]="Month-to-month",ChurnData[[#This Row],[InternetService]]="Fiber optic",ChurnData[[#This Row],[TenureMonths]]&lt;=11),"High-risk","Other")</f>
        <v>Other</v>
      </c>
      <c r="U2311" t="str">
        <f>IF(ChurnData[[#This Row],[TenureMonths]]&lt;=11,"0-11",IF(ChurnData[[#This Row],[TenureMonths]]&lt;=23,"12-23",IF(ChurnData[[#This Row],[TenureMonths]]&lt;=35,"24-35",IF(ChurnData[[#This Row],[TenureMonths]]&lt;=47,"36-47",IF(ChurnData[[#This Row],[TenureMonths]]&lt;=59,"48-59","60-72")))))</f>
        <v>12-23</v>
      </c>
      <c r="V2311">
        <f>IF(ChurnData[[#This Row],[Churn]]="Yes",1,0)</f>
        <v>1</v>
      </c>
    </row>
    <row r="2312" spans="1:22" x14ac:dyDescent="0.35">
      <c r="A2312" t="s">
        <v>2362</v>
      </c>
      <c r="B2312" t="s">
        <v>36</v>
      </c>
      <c r="C2312">
        <v>1</v>
      </c>
      <c r="D2312" t="s">
        <v>21</v>
      </c>
      <c r="E2312" t="s">
        <v>21</v>
      </c>
      <c r="F2312" t="s">
        <v>65</v>
      </c>
      <c r="G2312" s="2">
        <v>62</v>
      </c>
      <c r="H2312" t="s">
        <v>20</v>
      </c>
      <c r="I2312" t="s">
        <v>32</v>
      </c>
      <c r="J2312" t="s">
        <v>20</v>
      </c>
      <c r="K2312" t="s">
        <v>21</v>
      </c>
      <c r="L2312" t="s">
        <v>24</v>
      </c>
      <c r="M2312" t="s">
        <v>20</v>
      </c>
      <c r="N2312" t="s">
        <v>25</v>
      </c>
      <c r="O2312" s="1">
        <v>60.76</v>
      </c>
      <c r="P2312" s="1">
        <v>3797.33</v>
      </c>
      <c r="Q2312">
        <v>2</v>
      </c>
      <c r="R2312" t="s">
        <v>21</v>
      </c>
      <c r="S2312" t="str">
        <f>IF(ChurnData[[#This Row],[MonthlyCharges]]&lt;=30,"1. Up to 30",IF(ChurnData[[#This Row],[MonthlyCharges]]&lt;=50,"2. 31-50",IF(ChurnData[[#This Row],[MonthlyCharges]]&lt;=70,"3. 51-70",IF(ChurnData[[#This Row],[MonthlyCharges]]&lt;=90,"4. 71-90","5. Over 90"))))</f>
        <v>3. 51-70</v>
      </c>
      <c r="T2312" t="str">
        <f>IF(AND(ChurnData[[#This Row],[Contract]]="Month-to-month",ChurnData[[#This Row],[InternetService]]="Fiber optic",ChurnData[[#This Row],[TenureMonths]]&lt;=11),"High-risk","Other")</f>
        <v>Other</v>
      </c>
      <c r="U2312" t="str">
        <f>IF(ChurnData[[#This Row],[TenureMonths]]&lt;=11,"0-11",IF(ChurnData[[#This Row],[TenureMonths]]&lt;=23,"12-23",IF(ChurnData[[#This Row],[TenureMonths]]&lt;=35,"24-35",IF(ChurnData[[#This Row],[TenureMonths]]&lt;=47,"36-47",IF(ChurnData[[#This Row],[TenureMonths]]&lt;=59,"48-59","60-72")))))</f>
        <v>60-72</v>
      </c>
      <c r="V2312">
        <f>IF(ChurnData[[#This Row],[Churn]]="Yes",1,0)</f>
        <v>0</v>
      </c>
    </row>
    <row r="2313" spans="1:22" x14ac:dyDescent="0.35">
      <c r="A2313" t="s">
        <v>2363</v>
      </c>
      <c r="B2313" t="s">
        <v>36</v>
      </c>
      <c r="C2313">
        <v>0</v>
      </c>
      <c r="D2313" t="s">
        <v>21</v>
      </c>
      <c r="E2313" t="s">
        <v>21</v>
      </c>
      <c r="F2313" t="s">
        <v>39</v>
      </c>
      <c r="G2313" s="2">
        <v>32</v>
      </c>
      <c r="H2313" t="s">
        <v>20</v>
      </c>
      <c r="I2313" t="s">
        <v>23</v>
      </c>
      <c r="J2313" t="s">
        <v>21</v>
      </c>
      <c r="K2313" t="s">
        <v>21</v>
      </c>
      <c r="L2313" t="s">
        <v>29</v>
      </c>
      <c r="M2313" t="s">
        <v>20</v>
      </c>
      <c r="N2313" t="s">
        <v>30</v>
      </c>
      <c r="O2313" s="1">
        <v>86.09</v>
      </c>
      <c r="P2313" s="1">
        <v>2714.77</v>
      </c>
      <c r="Q2313">
        <v>7</v>
      </c>
      <c r="R2313" t="s">
        <v>21</v>
      </c>
      <c r="S2313" t="str">
        <f>IF(ChurnData[[#This Row],[MonthlyCharges]]&lt;=30,"1. Up to 30",IF(ChurnData[[#This Row],[MonthlyCharges]]&lt;=50,"2. 31-50",IF(ChurnData[[#This Row],[MonthlyCharges]]&lt;=70,"3. 51-70",IF(ChurnData[[#This Row],[MonthlyCharges]]&lt;=90,"4. 71-90","5. Over 90"))))</f>
        <v>4. 71-90</v>
      </c>
      <c r="T2313" t="str">
        <f>IF(AND(ChurnData[[#This Row],[Contract]]="Month-to-month",ChurnData[[#This Row],[InternetService]]="Fiber optic",ChurnData[[#This Row],[TenureMonths]]&lt;=11),"High-risk","Other")</f>
        <v>Other</v>
      </c>
      <c r="U2313" t="str">
        <f>IF(ChurnData[[#This Row],[TenureMonths]]&lt;=11,"0-11",IF(ChurnData[[#This Row],[TenureMonths]]&lt;=23,"12-23",IF(ChurnData[[#This Row],[TenureMonths]]&lt;=35,"24-35",IF(ChurnData[[#This Row],[TenureMonths]]&lt;=47,"36-47",IF(ChurnData[[#This Row],[TenureMonths]]&lt;=59,"48-59","60-72")))))</f>
        <v>24-35</v>
      </c>
      <c r="V2313">
        <f>IF(ChurnData[[#This Row],[Churn]]="Yes",1,0)</f>
        <v>0</v>
      </c>
    </row>
    <row r="2314" spans="1:22" x14ac:dyDescent="0.35">
      <c r="A2314" t="s">
        <v>2364</v>
      </c>
      <c r="B2314" t="s">
        <v>36</v>
      </c>
      <c r="C2314">
        <v>0</v>
      </c>
      <c r="D2314" t="s">
        <v>20</v>
      </c>
      <c r="E2314" t="s">
        <v>20</v>
      </c>
      <c r="F2314" t="s">
        <v>58</v>
      </c>
      <c r="G2314" s="2">
        <v>11</v>
      </c>
      <c r="H2314" t="s">
        <v>20</v>
      </c>
      <c r="I2314" t="s">
        <v>21</v>
      </c>
      <c r="J2314" t="s">
        <v>28</v>
      </c>
      <c r="K2314" t="s">
        <v>28</v>
      </c>
      <c r="L2314" t="s">
        <v>33</v>
      </c>
      <c r="M2314" t="s">
        <v>20</v>
      </c>
      <c r="N2314" t="s">
        <v>25</v>
      </c>
      <c r="O2314" s="1">
        <v>41.99</v>
      </c>
      <c r="P2314" s="1">
        <v>449.32</v>
      </c>
      <c r="Q2314">
        <v>2</v>
      </c>
      <c r="R2314" t="s">
        <v>21</v>
      </c>
      <c r="S2314" t="str">
        <f>IF(ChurnData[[#This Row],[MonthlyCharges]]&lt;=30,"1. Up to 30",IF(ChurnData[[#This Row],[MonthlyCharges]]&lt;=50,"2. 31-50",IF(ChurnData[[#This Row],[MonthlyCharges]]&lt;=70,"3. 51-70",IF(ChurnData[[#This Row],[MonthlyCharges]]&lt;=90,"4. 71-90","5. Over 90"))))</f>
        <v>2. 31-50</v>
      </c>
      <c r="T2314" t="str">
        <f>IF(AND(ChurnData[[#This Row],[Contract]]="Month-to-month",ChurnData[[#This Row],[InternetService]]="Fiber optic",ChurnData[[#This Row],[TenureMonths]]&lt;=11),"High-risk","Other")</f>
        <v>Other</v>
      </c>
      <c r="U2314" t="str">
        <f>IF(ChurnData[[#This Row],[TenureMonths]]&lt;=11,"0-11",IF(ChurnData[[#This Row],[TenureMonths]]&lt;=23,"12-23",IF(ChurnData[[#This Row],[TenureMonths]]&lt;=35,"24-35",IF(ChurnData[[#This Row],[TenureMonths]]&lt;=47,"36-47",IF(ChurnData[[#This Row],[TenureMonths]]&lt;=59,"48-59","60-72")))))</f>
        <v>0-11</v>
      </c>
      <c r="V2314">
        <f>IF(ChurnData[[#This Row],[Churn]]="Yes",1,0)</f>
        <v>0</v>
      </c>
    </row>
    <row r="2315" spans="1:22" x14ac:dyDescent="0.35">
      <c r="A2315" t="s">
        <v>2365</v>
      </c>
      <c r="B2315" t="s">
        <v>36</v>
      </c>
      <c r="C2315">
        <v>0</v>
      </c>
      <c r="D2315" t="s">
        <v>20</v>
      </c>
      <c r="E2315" t="s">
        <v>20</v>
      </c>
      <c r="F2315" t="s">
        <v>65</v>
      </c>
      <c r="G2315" s="2">
        <v>60</v>
      </c>
      <c r="H2315" t="s">
        <v>20</v>
      </c>
      <c r="I2315" t="s">
        <v>21</v>
      </c>
      <c r="J2315" t="s">
        <v>28</v>
      </c>
      <c r="K2315" t="s">
        <v>28</v>
      </c>
      <c r="L2315" t="s">
        <v>24</v>
      </c>
      <c r="M2315" t="s">
        <v>20</v>
      </c>
      <c r="N2315" t="s">
        <v>34</v>
      </c>
      <c r="O2315" s="1">
        <v>31.36</v>
      </c>
      <c r="P2315" s="1">
        <v>1907.76</v>
      </c>
      <c r="Q2315">
        <v>1</v>
      </c>
      <c r="R2315" t="s">
        <v>21</v>
      </c>
      <c r="S2315" t="str">
        <f>IF(ChurnData[[#This Row],[MonthlyCharges]]&lt;=30,"1. Up to 30",IF(ChurnData[[#This Row],[MonthlyCharges]]&lt;=50,"2. 31-50",IF(ChurnData[[#This Row],[MonthlyCharges]]&lt;=70,"3. 51-70",IF(ChurnData[[#This Row],[MonthlyCharges]]&lt;=90,"4. 71-90","5. Over 90"))))</f>
        <v>2. 31-50</v>
      </c>
      <c r="T2315" t="str">
        <f>IF(AND(ChurnData[[#This Row],[Contract]]="Month-to-month",ChurnData[[#This Row],[InternetService]]="Fiber optic",ChurnData[[#This Row],[TenureMonths]]&lt;=11),"High-risk","Other")</f>
        <v>Other</v>
      </c>
      <c r="U2315" t="str">
        <f>IF(ChurnData[[#This Row],[TenureMonths]]&lt;=11,"0-11",IF(ChurnData[[#This Row],[TenureMonths]]&lt;=23,"12-23",IF(ChurnData[[#This Row],[TenureMonths]]&lt;=35,"24-35",IF(ChurnData[[#This Row],[TenureMonths]]&lt;=47,"36-47",IF(ChurnData[[#This Row],[TenureMonths]]&lt;=59,"48-59","60-72")))))</f>
        <v>60-72</v>
      </c>
      <c r="V2315">
        <f>IF(ChurnData[[#This Row],[Churn]]="Yes",1,0)</f>
        <v>0</v>
      </c>
    </row>
    <row r="2316" spans="1:22" x14ac:dyDescent="0.35">
      <c r="A2316" t="s">
        <v>2366</v>
      </c>
      <c r="B2316" t="s">
        <v>36</v>
      </c>
      <c r="C2316">
        <v>0</v>
      </c>
      <c r="D2316" t="s">
        <v>21</v>
      </c>
      <c r="E2316" t="s">
        <v>21</v>
      </c>
      <c r="F2316" t="s">
        <v>37</v>
      </c>
      <c r="G2316" s="2">
        <v>57</v>
      </c>
      <c r="H2316" t="s">
        <v>20</v>
      </c>
      <c r="I2316" t="s">
        <v>23</v>
      </c>
      <c r="J2316" t="s">
        <v>20</v>
      </c>
      <c r="K2316" t="s">
        <v>20</v>
      </c>
      <c r="L2316" t="s">
        <v>24</v>
      </c>
      <c r="M2316" t="s">
        <v>20</v>
      </c>
      <c r="N2316" t="s">
        <v>43</v>
      </c>
      <c r="O2316" s="1">
        <v>98.98</v>
      </c>
      <c r="P2316" s="1">
        <v>5478.38</v>
      </c>
      <c r="Q2316">
        <v>1</v>
      </c>
      <c r="R2316" t="s">
        <v>21</v>
      </c>
      <c r="S2316" t="str">
        <f>IF(ChurnData[[#This Row],[MonthlyCharges]]&lt;=30,"1. Up to 30",IF(ChurnData[[#This Row],[MonthlyCharges]]&lt;=50,"2. 31-50",IF(ChurnData[[#This Row],[MonthlyCharges]]&lt;=70,"3. 51-70",IF(ChurnData[[#This Row],[MonthlyCharges]]&lt;=90,"4. 71-90","5. Over 90"))))</f>
        <v>5. Over 90</v>
      </c>
      <c r="T2316" t="str">
        <f>IF(AND(ChurnData[[#This Row],[Contract]]="Month-to-month",ChurnData[[#This Row],[InternetService]]="Fiber optic",ChurnData[[#This Row],[TenureMonths]]&lt;=11),"High-risk","Other")</f>
        <v>Other</v>
      </c>
      <c r="U2316" t="str">
        <f>IF(ChurnData[[#This Row],[TenureMonths]]&lt;=11,"0-11",IF(ChurnData[[#This Row],[TenureMonths]]&lt;=23,"12-23",IF(ChurnData[[#This Row],[TenureMonths]]&lt;=35,"24-35",IF(ChurnData[[#This Row],[TenureMonths]]&lt;=47,"36-47",IF(ChurnData[[#This Row],[TenureMonths]]&lt;=59,"48-59","60-72")))))</f>
        <v>48-59</v>
      </c>
      <c r="V2316">
        <f>IF(ChurnData[[#This Row],[Churn]]="Yes",1,0)</f>
        <v>0</v>
      </c>
    </row>
    <row r="2317" spans="1:22" x14ac:dyDescent="0.35">
      <c r="A2317" t="s">
        <v>2367</v>
      </c>
      <c r="B2317" t="s">
        <v>19</v>
      </c>
      <c r="C2317">
        <v>0</v>
      </c>
      <c r="D2317" t="s">
        <v>20</v>
      </c>
      <c r="E2317" t="s">
        <v>20</v>
      </c>
      <c r="F2317" t="s">
        <v>75</v>
      </c>
      <c r="G2317" s="2">
        <v>7</v>
      </c>
      <c r="H2317" t="s">
        <v>20</v>
      </c>
      <c r="I2317" t="s">
        <v>21</v>
      </c>
      <c r="J2317" t="s">
        <v>28</v>
      </c>
      <c r="K2317" t="s">
        <v>28</v>
      </c>
      <c r="L2317" t="s">
        <v>33</v>
      </c>
      <c r="M2317" t="s">
        <v>21</v>
      </c>
      <c r="N2317" t="s">
        <v>43</v>
      </c>
      <c r="O2317" s="1">
        <v>37.770000000000003</v>
      </c>
      <c r="P2317" s="1">
        <v>265.69</v>
      </c>
      <c r="Q2317">
        <v>0</v>
      </c>
      <c r="R2317" t="s">
        <v>20</v>
      </c>
      <c r="S2317" t="str">
        <f>IF(ChurnData[[#This Row],[MonthlyCharges]]&lt;=30,"1. Up to 30",IF(ChurnData[[#This Row],[MonthlyCharges]]&lt;=50,"2. 31-50",IF(ChurnData[[#This Row],[MonthlyCharges]]&lt;=70,"3. 51-70",IF(ChurnData[[#This Row],[MonthlyCharges]]&lt;=90,"4. 71-90","5. Over 90"))))</f>
        <v>2. 31-50</v>
      </c>
      <c r="T2317" t="str">
        <f>IF(AND(ChurnData[[#This Row],[Contract]]="Month-to-month",ChurnData[[#This Row],[InternetService]]="Fiber optic",ChurnData[[#This Row],[TenureMonths]]&lt;=11),"High-risk","Other")</f>
        <v>Other</v>
      </c>
      <c r="U2317" t="str">
        <f>IF(ChurnData[[#This Row],[TenureMonths]]&lt;=11,"0-11",IF(ChurnData[[#This Row],[TenureMonths]]&lt;=23,"12-23",IF(ChurnData[[#This Row],[TenureMonths]]&lt;=35,"24-35",IF(ChurnData[[#This Row],[TenureMonths]]&lt;=47,"36-47",IF(ChurnData[[#This Row],[TenureMonths]]&lt;=59,"48-59","60-72")))))</f>
        <v>0-11</v>
      </c>
      <c r="V2317">
        <f>IF(ChurnData[[#This Row],[Churn]]="Yes",1,0)</f>
        <v>1</v>
      </c>
    </row>
    <row r="2318" spans="1:22" x14ac:dyDescent="0.35">
      <c r="A2318" t="s">
        <v>2368</v>
      </c>
      <c r="B2318" t="s">
        <v>19</v>
      </c>
      <c r="C2318">
        <v>1</v>
      </c>
      <c r="D2318" t="s">
        <v>21</v>
      </c>
      <c r="E2318" t="s">
        <v>21</v>
      </c>
      <c r="F2318" t="s">
        <v>49</v>
      </c>
      <c r="G2318" s="2">
        <v>72</v>
      </c>
      <c r="H2318" t="s">
        <v>20</v>
      </c>
      <c r="I2318" t="s">
        <v>23</v>
      </c>
      <c r="J2318" t="s">
        <v>20</v>
      </c>
      <c r="K2318" t="s">
        <v>21</v>
      </c>
      <c r="L2318" t="s">
        <v>24</v>
      </c>
      <c r="M2318" t="s">
        <v>21</v>
      </c>
      <c r="N2318" t="s">
        <v>34</v>
      </c>
      <c r="O2318" s="1">
        <v>90.28</v>
      </c>
      <c r="P2318" s="1">
        <v>6421.18</v>
      </c>
      <c r="Q2318">
        <v>3</v>
      </c>
      <c r="R2318" t="s">
        <v>21</v>
      </c>
      <c r="S2318" t="str">
        <f>IF(ChurnData[[#This Row],[MonthlyCharges]]&lt;=30,"1. Up to 30",IF(ChurnData[[#This Row],[MonthlyCharges]]&lt;=50,"2. 31-50",IF(ChurnData[[#This Row],[MonthlyCharges]]&lt;=70,"3. 51-70",IF(ChurnData[[#This Row],[MonthlyCharges]]&lt;=90,"4. 71-90","5. Over 90"))))</f>
        <v>5. Over 90</v>
      </c>
      <c r="T2318" t="str">
        <f>IF(AND(ChurnData[[#This Row],[Contract]]="Month-to-month",ChurnData[[#This Row],[InternetService]]="Fiber optic",ChurnData[[#This Row],[TenureMonths]]&lt;=11),"High-risk","Other")</f>
        <v>Other</v>
      </c>
      <c r="U2318" t="str">
        <f>IF(ChurnData[[#This Row],[TenureMonths]]&lt;=11,"0-11",IF(ChurnData[[#This Row],[TenureMonths]]&lt;=23,"12-23",IF(ChurnData[[#This Row],[TenureMonths]]&lt;=35,"24-35",IF(ChurnData[[#This Row],[TenureMonths]]&lt;=47,"36-47",IF(ChurnData[[#This Row],[TenureMonths]]&lt;=59,"48-59","60-72")))))</f>
        <v>60-72</v>
      </c>
      <c r="V2318">
        <f>IF(ChurnData[[#This Row],[Churn]]="Yes",1,0)</f>
        <v>0</v>
      </c>
    </row>
    <row r="2319" spans="1:22" x14ac:dyDescent="0.35">
      <c r="A2319" t="s">
        <v>2369</v>
      </c>
      <c r="B2319" t="s">
        <v>36</v>
      </c>
      <c r="C2319">
        <v>0</v>
      </c>
      <c r="D2319" t="s">
        <v>20</v>
      </c>
      <c r="E2319" t="s">
        <v>20</v>
      </c>
      <c r="F2319" t="s">
        <v>39</v>
      </c>
      <c r="G2319" s="2">
        <v>35</v>
      </c>
      <c r="H2319" t="s">
        <v>20</v>
      </c>
      <c r="I2319" t="s">
        <v>32</v>
      </c>
      <c r="J2319" t="s">
        <v>20</v>
      </c>
      <c r="K2319" t="s">
        <v>21</v>
      </c>
      <c r="L2319" t="s">
        <v>24</v>
      </c>
      <c r="M2319" t="s">
        <v>21</v>
      </c>
      <c r="N2319" t="s">
        <v>30</v>
      </c>
      <c r="O2319" s="1">
        <v>66.930000000000007</v>
      </c>
      <c r="P2319" s="1">
        <v>2385.33</v>
      </c>
      <c r="Q2319">
        <v>0</v>
      </c>
      <c r="R2319" t="s">
        <v>21</v>
      </c>
      <c r="S2319" t="str">
        <f>IF(ChurnData[[#This Row],[MonthlyCharges]]&lt;=30,"1. Up to 30",IF(ChurnData[[#This Row],[MonthlyCharges]]&lt;=50,"2. 31-50",IF(ChurnData[[#This Row],[MonthlyCharges]]&lt;=70,"3. 51-70",IF(ChurnData[[#This Row],[MonthlyCharges]]&lt;=90,"4. 71-90","5. Over 90"))))</f>
        <v>3. 51-70</v>
      </c>
      <c r="T2319" t="str">
        <f>IF(AND(ChurnData[[#This Row],[Contract]]="Month-to-month",ChurnData[[#This Row],[InternetService]]="Fiber optic",ChurnData[[#This Row],[TenureMonths]]&lt;=11),"High-risk","Other")</f>
        <v>Other</v>
      </c>
      <c r="U2319" t="str">
        <f>IF(ChurnData[[#This Row],[TenureMonths]]&lt;=11,"0-11",IF(ChurnData[[#This Row],[TenureMonths]]&lt;=23,"12-23",IF(ChurnData[[#This Row],[TenureMonths]]&lt;=35,"24-35",IF(ChurnData[[#This Row],[TenureMonths]]&lt;=47,"36-47",IF(ChurnData[[#This Row],[TenureMonths]]&lt;=59,"48-59","60-72")))))</f>
        <v>24-35</v>
      </c>
      <c r="V2319">
        <f>IF(ChurnData[[#This Row],[Churn]]="Yes",1,0)</f>
        <v>0</v>
      </c>
    </row>
    <row r="2320" spans="1:22" x14ac:dyDescent="0.35">
      <c r="A2320" t="s">
        <v>2370</v>
      </c>
      <c r="B2320" t="s">
        <v>36</v>
      </c>
      <c r="C2320">
        <v>0</v>
      </c>
      <c r="D2320" t="s">
        <v>21</v>
      </c>
      <c r="E2320" t="s">
        <v>21</v>
      </c>
      <c r="F2320" t="s">
        <v>58</v>
      </c>
      <c r="G2320" s="2">
        <v>13</v>
      </c>
      <c r="H2320" t="s">
        <v>20</v>
      </c>
      <c r="I2320" t="s">
        <v>32</v>
      </c>
      <c r="J2320" t="s">
        <v>21</v>
      </c>
      <c r="K2320" t="s">
        <v>21</v>
      </c>
      <c r="L2320" t="s">
        <v>33</v>
      </c>
      <c r="M2320" t="s">
        <v>21</v>
      </c>
      <c r="N2320" t="s">
        <v>43</v>
      </c>
      <c r="O2320" s="1">
        <v>47.85</v>
      </c>
      <c r="P2320" s="1">
        <v>640.53</v>
      </c>
      <c r="Q2320">
        <v>1</v>
      </c>
      <c r="R2320" t="s">
        <v>21</v>
      </c>
      <c r="S2320" t="str">
        <f>IF(ChurnData[[#This Row],[MonthlyCharges]]&lt;=30,"1. Up to 30",IF(ChurnData[[#This Row],[MonthlyCharges]]&lt;=50,"2. 31-50",IF(ChurnData[[#This Row],[MonthlyCharges]]&lt;=70,"3. 51-70",IF(ChurnData[[#This Row],[MonthlyCharges]]&lt;=90,"4. 71-90","5. Over 90"))))</f>
        <v>2. 31-50</v>
      </c>
      <c r="T2320" t="str">
        <f>IF(AND(ChurnData[[#This Row],[Contract]]="Month-to-month",ChurnData[[#This Row],[InternetService]]="Fiber optic",ChurnData[[#This Row],[TenureMonths]]&lt;=11),"High-risk","Other")</f>
        <v>Other</v>
      </c>
      <c r="U2320" t="str">
        <f>IF(ChurnData[[#This Row],[TenureMonths]]&lt;=11,"0-11",IF(ChurnData[[#This Row],[TenureMonths]]&lt;=23,"12-23",IF(ChurnData[[#This Row],[TenureMonths]]&lt;=35,"24-35",IF(ChurnData[[#This Row],[TenureMonths]]&lt;=47,"36-47",IF(ChurnData[[#This Row],[TenureMonths]]&lt;=59,"48-59","60-72")))))</f>
        <v>12-23</v>
      </c>
      <c r="V2320">
        <f>IF(ChurnData[[#This Row],[Churn]]="Yes",1,0)</f>
        <v>0</v>
      </c>
    </row>
    <row r="2321" spans="1:22" x14ac:dyDescent="0.35">
      <c r="A2321" t="s">
        <v>2371</v>
      </c>
      <c r="B2321" t="s">
        <v>36</v>
      </c>
      <c r="C2321">
        <v>0</v>
      </c>
      <c r="D2321" t="s">
        <v>21</v>
      </c>
      <c r="E2321" t="s">
        <v>21</v>
      </c>
      <c r="F2321" t="s">
        <v>39</v>
      </c>
      <c r="G2321" s="2">
        <v>40</v>
      </c>
      <c r="H2321" t="s">
        <v>20</v>
      </c>
      <c r="I2321" t="s">
        <v>23</v>
      </c>
      <c r="J2321" t="s">
        <v>21</v>
      </c>
      <c r="K2321" t="s">
        <v>20</v>
      </c>
      <c r="L2321" t="s">
        <v>33</v>
      </c>
      <c r="M2321" t="s">
        <v>21</v>
      </c>
      <c r="N2321" t="s">
        <v>25</v>
      </c>
      <c r="O2321" s="1">
        <v>92.51</v>
      </c>
      <c r="P2321" s="1">
        <v>3750.54</v>
      </c>
      <c r="Q2321">
        <v>3</v>
      </c>
      <c r="R2321" t="s">
        <v>21</v>
      </c>
      <c r="S2321" t="str">
        <f>IF(ChurnData[[#This Row],[MonthlyCharges]]&lt;=30,"1. Up to 30",IF(ChurnData[[#This Row],[MonthlyCharges]]&lt;=50,"2. 31-50",IF(ChurnData[[#This Row],[MonthlyCharges]]&lt;=70,"3. 51-70",IF(ChurnData[[#This Row],[MonthlyCharges]]&lt;=90,"4. 71-90","5. Over 90"))))</f>
        <v>5. Over 90</v>
      </c>
      <c r="T2321" t="str">
        <f>IF(AND(ChurnData[[#This Row],[Contract]]="Month-to-month",ChurnData[[#This Row],[InternetService]]="Fiber optic",ChurnData[[#This Row],[TenureMonths]]&lt;=11),"High-risk","Other")</f>
        <v>Other</v>
      </c>
      <c r="U2321" t="str">
        <f>IF(ChurnData[[#This Row],[TenureMonths]]&lt;=11,"0-11",IF(ChurnData[[#This Row],[TenureMonths]]&lt;=23,"12-23",IF(ChurnData[[#This Row],[TenureMonths]]&lt;=35,"24-35",IF(ChurnData[[#This Row],[TenureMonths]]&lt;=47,"36-47",IF(ChurnData[[#This Row],[TenureMonths]]&lt;=59,"48-59","60-72")))))</f>
        <v>36-47</v>
      </c>
      <c r="V2321">
        <f>IF(ChurnData[[#This Row],[Churn]]="Yes",1,0)</f>
        <v>0</v>
      </c>
    </row>
    <row r="2322" spans="1:22" x14ac:dyDescent="0.35">
      <c r="A2322" t="s">
        <v>2372</v>
      </c>
      <c r="B2322" t="s">
        <v>36</v>
      </c>
      <c r="C2322">
        <v>0</v>
      </c>
      <c r="D2322" t="s">
        <v>21</v>
      </c>
      <c r="E2322" t="s">
        <v>21</v>
      </c>
      <c r="F2322" t="s">
        <v>27</v>
      </c>
      <c r="G2322" s="2">
        <v>13</v>
      </c>
      <c r="H2322" t="s">
        <v>20</v>
      </c>
      <c r="I2322" t="s">
        <v>23</v>
      </c>
      <c r="J2322" t="s">
        <v>21</v>
      </c>
      <c r="K2322" t="s">
        <v>20</v>
      </c>
      <c r="L2322" t="s">
        <v>33</v>
      </c>
      <c r="M2322" t="s">
        <v>20</v>
      </c>
      <c r="N2322" t="s">
        <v>25</v>
      </c>
      <c r="O2322" s="1">
        <v>90.74</v>
      </c>
      <c r="P2322" s="1">
        <v>1166.4000000000001</v>
      </c>
      <c r="Q2322">
        <v>0</v>
      </c>
      <c r="R2322" t="s">
        <v>21</v>
      </c>
      <c r="S2322" t="str">
        <f>IF(ChurnData[[#This Row],[MonthlyCharges]]&lt;=30,"1. Up to 30",IF(ChurnData[[#This Row],[MonthlyCharges]]&lt;=50,"2. 31-50",IF(ChurnData[[#This Row],[MonthlyCharges]]&lt;=70,"3. 51-70",IF(ChurnData[[#This Row],[MonthlyCharges]]&lt;=90,"4. 71-90","5. Over 90"))))</f>
        <v>5. Over 90</v>
      </c>
      <c r="T2322" t="str">
        <f>IF(AND(ChurnData[[#This Row],[Contract]]="Month-to-month",ChurnData[[#This Row],[InternetService]]="Fiber optic",ChurnData[[#This Row],[TenureMonths]]&lt;=11),"High-risk","Other")</f>
        <v>Other</v>
      </c>
      <c r="U2322" t="str">
        <f>IF(ChurnData[[#This Row],[TenureMonths]]&lt;=11,"0-11",IF(ChurnData[[#This Row],[TenureMonths]]&lt;=23,"12-23",IF(ChurnData[[#This Row],[TenureMonths]]&lt;=35,"24-35",IF(ChurnData[[#This Row],[TenureMonths]]&lt;=47,"36-47",IF(ChurnData[[#This Row],[TenureMonths]]&lt;=59,"48-59","60-72")))))</f>
        <v>12-23</v>
      </c>
      <c r="V2322">
        <f>IF(ChurnData[[#This Row],[Churn]]="Yes",1,0)</f>
        <v>0</v>
      </c>
    </row>
    <row r="2323" spans="1:22" x14ac:dyDescent="0.35">
      <c r="A2323" t="s">
        <v>2373</v>
      </c>
      <c r="B2323" t="s">
        <v>19</v>
      </c>
      <c r="C2323">
        <v>1</v>
      </c>
      <c r="D2323" t="s">
        <v>21</v>
      </c>
      <c r="E2323" t="s">
        <v>21</v>
      </c>
      <c r="F2323" t="s">
        <v>41</v>
      </c>
      <c r="G2323" s="2">
        <v>10</v>
      </c>
      <c r="H2323" t="s">
        <v>20</v>
      </c>
      <c r="I2323" t="s">
        <v>32</v>
      </c>
      <c r="J2323" t="s">
        <v>21</v>
      </c>
      <c r="K2323" t="s">
        <v>21</v>
      </c>
      <c r="L2323" t="s">
        <v>33</v>
      </c>
      <c r="M2323" t="s">
        <v>20</v>
      </c>
      <c r="N2323" t="s">
        <v>34</v>
      </c>
      <c r="O2323" s="1">
        <v>66.819999999999993</v>
      </c>
      <c r="P2323" s="1">
        <v>687.13</v>
      </c>
      <c r="Q2323">
        <v>3</v>
      </c>
      <c r="R2323" t="s">
        <v>20</v>
      </c>
      <c r="S2323" t="str">
        <f>IF(ChurnData[[#This Row],[MonthlyCharges]]&lt;=30,"1. Up to 30",IF(ChurnData[[#This Row],[MonthlyCharges]]&lt;=50,"2. 31-50",IF(ChurnData[[#This Row],[MonthlyCharges]]&lt;=70,"3. 51-70",IF(ChurnData[[#This Row],[MonthlyCharges]]&lt;=90,"4. 71-90","5. Over 90"))))</f>
        <v>3. 51-70</v>
      </c>
      <c r="T2323" t="str">
        <f>IF(AND(ChurnData[[#This Row],[Contract]]="Month-to-month",ChurnData[[#This Row],[InternetService]]="Fiber optic",ChurnData[[#This Row],[TenureMonths]]&lt;=11),"High-risk","Other")</f>
        <v>Other</v>
      </c>
      <c r="U2323" t="str">
        <f>IF(ChurnData[[#This Row],[TenureMonths]]&lt;=11,"0-11",IF(ChurnData[[#This Row],[TenureMonths]]&lt;=23,"12-23",IF(ChurnData[[#This Row],[TenureMonths]]&lt;=35,"24-35",IF(ChurnData[[#This Row],[TenureMonths]]&lt;=47,"36-47",IF(ChurnData[[#This Row],[TenureMonths]]&lt;=59,"48-59","60-72")))))</f>
        <v>0-11</v>
      </c>
      <c r="V2323">
        <f>IF(ChurnData[[#This Row],[Churn]]="Yes",1,0)</f>
        <v>1</v>
      </c>
    </row>
    <row r="2324" spans="1:22" x14ac:dyDescent="0.35">
      <c r="A2324" t="s">
        <v>2374</v>
      </c>
      <c r="B2324" t="s">
        <v>36</v>
      </c>
      <c r="C2324">
        <v>0</v>
      </c>
      <c r="D2324" t="s">
        <v>21</v>
      </c>
      <c r="E2324" t="s">
        <v>21</v>
      </c>
      <c r="F2324" t="s">
        <v>75</v>
      </c>
      <c r="G2324" s="2">
        <v>13</v>
      </c>
      <c r="H2324" t="s">
        <v>21</v>
      </c>
      <c r="I2324" t="s">
        <v>23</v>
      </c>
      <c r="J2324" t="s">
        <v>21</v>
      </c>
      <c r="K2324" t="s">
        <v>21</v>
      </c>
      <c r="L2324" t="s">
        <v>33</v>
      </c>
      <c r="M2324" t="s">
        <v>21</v>
      </c>
      <c r="N2324" t="s">
        <v>43</v>
      </c>
      <c r="O2324" s="1">
        <v>72.540000000000006</v>
      </c>
      <c r="P2324" s="1">
        <v>956.42</v>
      </c>
      <c r="Q2324">
        <v>2</v>
      </c>
      <c r="R2324" t="s">
        <v>20</v>
      </c>
      <c r="S2324" t="str">
        <f>IF(ChurnData[[#This Row],[MonthlyCharges]]&lt;=30,"1. Up to 30",IF(ChurnData[[#This Row],[MonthlyCharges]]&lt;=50,"2. 31-50",IF(ChurnData[[#This Row],[MonthlyCharges]]&lt;=70,"3. 51-70",IF(ChurnData[[#This Row],[MonthlyCharges]]&lt;=90,"4. 71-90","5. Over 90"))))</f>
        <v>4. 71-90</v>
      </c>
      <c r="T2324" t="str">
        <f>IF(AND(ChurnData[[#This Row],[Contract]]="Month-to-month",ChurnData[[#This Row],[InternetService]]="Fiber optic",ChurnData[[#This Row],[TenureMonths]]&lt;=11),"High-risk","Other")</f>
        <v>Other</v>
      </c>
      <c r="U2324" t="str">
        <f>IF(ChurnData[[#This Row],[TenureMonths]]&lt;=11,"0-11",IF(ChurnData[[#This Row],[TenureMonths]]&lt;=23,"12-23",IF(ChurnData[[#This Row],[TenureMonths]]&lt;=35,"24-35",IF(ChurnData[[#This Row],[TenureMonths]]&lt;=47,"36-47",IF(ChurnData[[#This Row],[TenureMonths]]&lt;=59,"48-59","60-72")))))</f>
        <v>12-23</v>
      </c>
      <c r="V2324">
        <f>IF(ChurnData[[#This Row],[Churn]]="Yes",1,0)</f>
        <v>1</v>
      </c>
    </row>
    <row r="2325" spans="1:22" x14ac:dyDescent="0.35">
      <c r="A2325" t="s">
        <v>2375</v>
      </c>
      <c r="B2325" t="s">
        <v>19</v>
      </c>
      <c r="C2325">
        <v>0</v>
      </c>
      <c r="D2325" t="s">
        <v>21</v>
      </c>
      <c r="E2325" t="s">
        <v>21</v>
      </c>
      <c r="F2325" t="s">
        <v>27</v>
      </c>
      <c r="G2325" s="2">
        <v>7</v>
      </c>
      <c r="H2325" t="s">
        <v>20</v>
      </c>
      <c r="I2325" t="s">
        <v>32</v>
      </c>
      <c r="J2325" t="s">
        <v>21</v>
      </c>
      <c r="K2325" t="s">
        <v>21</v>
      </c>
      <c r="L2325" t="s">
        <v>33</v>
      </c>
      <c r="M2325" t="s">
        <v>21</v>
      </c>
      <c r="N2325" t="s">
        <v>25</v>
      </c>
      <c r="O2325" s="1">
        <v>60.33</v>
      </c>
      <c r="P2325" s="1">
        <v>412.6</v>
      </c>
      <c r="Q2325">
        <v>2</v>
      </c>
      <c r="R2325" t="s">
        <v>21</v>
      </c>
      <c r="S2325" t="str">
        <f>IF(ChurnData[[#This Row],[MonthlyCharges]]&lt;=30,"1. Up to 30",IF(ChurnData[[#This Row],[MonthlyCharges]]&lt;=50,"2. 31-50",IF(ChurnData[[#This Row],[MonthlyCharges]]&lt;=70,"3. 51-70",IF(ChurnData[[#This Row],[MonthlyCharges]]&lt;=90,"4. 71-90","5. Over 90"))))</f>
        <v>3. 51-70</v>
      </c>
      <c r="T2325" t="str">
        <f>IF(AND(ChurnData[[#This Row],[Contract]]="Month-to-month",ChurnData[[#This Row],[InternetService]]="Fiber optic",ChurnData[[#This Row],[TenureMonths]]&lt;=11),"High-risk","Other")</f>
        <v>Other</v>
      </c>
      <c r="U2325" t="str">
        <f>IF(ChurnData[[#This Row],[TenureMonths]]&lt;=11,"0-11",IF(ChurnData[[#This Row],[TenureMonths]]&lt;=23,"12-23",IF(ChurnData[[#This Row],[TenureMonths]]&lt;=35,"24-35",IF(ChurnData[[#This Row],[TenureMonths]]&lt;=47,"36-47",IF(ChurnData[[#This Row],[TenureMonths]]&lt;=59,"48-59","60-72")))))</f>
        <v>0-11</v>
      </c>
      <c r="V2325">
        <f>IF(ChurnData[[#This Row],[Churn]]="Yes",1,0)</f>
        <v>0</v>
      </c>
    </row>
    <row r="2326" spans="1:22" x14ac:dyDescent="0.35">
      <c r="A2326" t="s">
        <v>2376</v>
      </c>
      <c r="B2326" t="s">
        <v>19</v>
      </c>
      <c r="C2326">
        <v>1</v>
      </c>
      <c r="D2326" t="s">
        <v>21</v>
      </c>
      <c r="E2326" t="s">
        <v>21</v>
      </c>
      <c r="F2326" t="s">
        <v>75</v>
      </c>
      <c r="G2326" s="2">
        <v>59</v>
      </c>
      <c r="H2326" t="s">
        <v>20</v>
      </c>
      <c r="I2326" t="s">
        <v>23</v>
      </c>
      <c r="J2326" t="s">
        <v>21</v>
      </c>
      <c r="K2326" t="s">
        <v>21</v>
      </c>
      <c r="L2326" t="s">
        <v>33</v>
      </c>
      <c r="M2326" t="s">
        <v>20</v>
      </c>
      <c r="N2326" t="s">
        <v>34</v>
      </c>
      <c r="O2326" s="1">
        <v>87.18</v>
      </c>
      <c r="P2326" s="1">
        <v>5229.13</v>
      </c>
      <c r="Q2326">
        <v>2</v>
      </c>
      <c r="R2326" t="s">
        <v>21</v>
      </c>
      <c r="S2326" t="str">
        <f>IF(ChurnData[[#This Row],[MonthlyCharges]]&lt;=30,"1. Up to 30",IF(ChurnData[[#This Row],[MonthlyCharges]]&lt;=50,"2. 31-50",IF(ChurnData[[#This Row],[MonthlyCharges]]&lt;=70,"3. 51-70",IF(ChurnData[[#This Row],[MonthlyCharges]]&lt;=90,"4. 71-90","5. Over 90"))))</f>
        <v>4. 71-90</v>
      </c>
      <c r="T2326" t="str">
        <f>IF(AND(ChurnData[[#This Row],[Contract]]="Month-to-month",ChurnData[[#This Row],[InternetService]]="Fiber optic",ChurnData[[#This Row],[TenureMonths]]&lt;=11),"High-risk","Other")</f>
        <v>Other</v>
      </c>
      <c r="U2326" t="str">
        <f>IF(ChurnData[[#This Row],[TenureMonths]]&lt;=11,"0-11",IF(ChurnData[[#This Row],[TenureMonths]]&lt;=23,"12-23",IF(ChurnData[[#This Row],[TenureMonths]]&lt;=35,"24-35",IF(ChurnData[[#This Row],[TenureMonths]]&lt;=47,"36-47",IF(ChurnData[[#This Row],[TenureMonths]]&lt;=59,"48-59","60-72")))))</f>
        <v>48-59</v>
      </c>
      <c r="V2326">
        <f>IF(ChurnData[[#This Row],[Churn]]="Yes",1,0)</f>
        <v>0</v>
      </c>
    </row>
    <row r="2327" spans="1:22" x14ac:dyDescent="0.35">
      <c r="A2327" t="s">
        <v>2377</v>
      </c>
      <c r="B2327" t="s">
        <v>19</v>
      </c>
      <c r="C2327">
        <v>0</v>
      </c>
      <c r="D2327" t="s">
        <v>20</v>
      </c>
      <c r="E2327" t="s">
        <v>20</v>
      </c>
      <c r="F2327" t="s">
        <v>22</v>
      </c>
      <c r="G2327" s="2">
        <v>28</v>
      </c>
      <c r="H2327" t="s">
        <v>20</v>
      </c>
      <c r="I2327" t="s">
        <v>21</v>
      </c>
      <c r="J2327" t="s">
        <v>28</v>
      </c>
      <c r="K2327" t="s">
        <v>28</v>
      </c>
      <c r="L2327" t="s">
        <v>33</v>
      </c>
      <c r="M2327" t="s">
        <v>20</v>
      </c>
      <c r="N2327" t="s">
        <v>25</v>
      </c>
      <c r="O2327" s="1">
        <v>23.25</v>
      </c>
      <c r="P2327" s="1">
        <v>639.80999999999995</v>
      </c>
      <c r="Q2327">
        <v>0</v>
      </c>
      <c r="R2327" t="s">
        <v>21</v>
      </c>
      <c r="S2327" t="str">
        <f>IF(ChurnData[[#This Row],[MonthlyCharges]]&lt;=30,"1. Up to 30",IF(ChurnData[[#This Row],[MonthlyCharges]]&lt;=50,"2. 31-50",IF(ChurnData[[#This Row],[MonthlyCharges]]&lt;=70,"3. 51-70",IF(ChurnData[[#This Row],[MonthlyCharges]]&lt;=90,"4. 71-90","5. Over 90"))))</f>
        <v>1. Up to 30</v>
      </c>
      <c r="T2327" t="str">
        <f>IF(AND(ChurnData[[#This Row],[Contract]]="Month-to-month",ChurnData[[#This Row],[InternetService]]="Fiber optic",ChurnData[[#This Row],[TenureMonths]]&lt;=11),"High-risk","Other")</f>
        <v>Other</v>
      </c>
      <c r="U2327" t="str">
        <f>IF(ChurnData[[#This Row],[TenureMonths]]&lt;=11,"0-11",IF(ChurnData[[#This Row],[TenureMonths]]&lt;=23,"12-23",IF(ChurnData[[#This Row],[TenureMonths]]&lt;=35,"24-35",IF(ChurnData[[#This Row],[TenureMonths]]&lt;=47,"36-47",IF(ChurnData[[#This Row],[TenureMonths]]&lt;=59,"48-59","60-72")))))</f>
        <v>24-35</v>
      </c>
      <c r="V2327">
        <f>IF(ChurnData[[#This Row],[Churn]]="Yes",1,0)</f>
        <v>0</v>
      </c>
    </row>
    <row r="2328" spans="1:22" x14ac:dyDescent="0.35">
      <c r="A2328" t="s">
        <v>2378</v>
      </c>
      <c r="B2328" t="s">
        <v>36</v>
      </c>
      <c r="C2328">
        <v>0</v>
      </c>
      <c r="D2328" t="s">
        <v>21</v>
      </c>
      <c r="E2328" t="s">
        <v>21</v>
      </c>
      <c r="F2328" t="s">
        <v>75</v>
      </c>
      <c r="G2328" s="2">
        <v>18</v>
      </c>
      <c r="H2328" t="s">
        <v>20</v>
      </c>
      <c r="I2328" t="s">
        <v>32</v>
      </c>
      <c r="J2328" t="s">
        <v>20</v>
      </c>
      <c r="K2328" t="s">
        <v>20</v>
      </c>
      <c r="L2328" t="s">
        <v>33</v>
      </c>
      <c r="M2328" t="s">
        <v>21</v>
      </c>
      <c r="N2328" t="s">
        <v>30</v>
      </c>
      <c r="O2328" s="1">
        <v>73.77</v>
      </c>
      <c r="P2328" s="1">
        <v>1337.7</v>
      </c>
      <c r="Q2328">
        <v>1</v>
      </c>
      <c r="R2328" t="s">
        <v>21</v>
      </c>
      <c r="S2328" t="str">
        <f>IF(ChurnData[[#This Row],[MonthlyCharges]]&lt;=30,"1. Up to 30",IF(ChurnData[[#This Row],[MonthlyCharges]]&lt;=50,"2. 31-50",IF(ChurnData[[#This Row],[MonthlyCharges]]&lt;=70,"3. 51-70",IF(ChurnData[[#This Row],[MonthlyCharges]]&lt;=90,"4. 71-90","5. Over 90"))))</f>
        <v>4. 71-90</v>
      </c>
      <c r="T2328" t="str">
        <f>IF(AND(ChurnData[[#This Row],[Contract]]="Month-to-month",ChurnData[[#This Row],[InternetService]]="Fiber optic",ChurnData[[#This Row],[TenureMonths]]&lt;=11),"High-risk","Other")</f>
        <v>Other</v>
      </c>
      <c r="U2328" t="str">
        <f>IF(ChurnData[[#This Row],[TenureMonths]]&lt;=11,"0-11",IF(ChurnData[[#This Row],[TenureMonths]]&lt;=23,"12-23",IF(ChurnData[[#This Row],[TenureMonths]]&lt;=35,"24-35",IF(ChurnData[[#This Row],[TenureMonths]]&lt;=47,"36-47",IF(ChurnData[[#This Row],[TenureMonths]]&lt;=59,"48-59","60-72")))))</f>
        <v>12-23</v>
      </c>
      <c r="V2328">
        <f>IF(ChurnData[[#This Row],[Churn]]="Yes",1,0)</f>
        <v>0</v>
      </c>
    </row>
    <row r="2329" spans="1:22" x14ac:dyDescent="0.35">
      <c r="A2329" t="s">
        <v>2379</v>
      </c>
      <c r="B2329" t="s">
        <v>19</v>
      </c>
      <c r="C2329">
        <v>0</v>
      </c>
      <c r="D2329" t="s">
        <v>20</v>
      </c>
      <c r="E2329" t="s">
        <v>21</v>
      </c>
      <c r="F2329" t="s">
        <v>39</v>
      </c>
      <c r="G2329" s="2">
        <v>52</v>
      </c>
      <c r="H2329" t="s">
        <v>20</v>
      </c>
      <c r="I2329" t="s">
        <v>32</v>
      </c>
      <c r="J2329" t="s">
        <v>21</v>
      </c>
      <c r="K2329" t="s">
        <v>20</v>
      </c>
      <c r="L2329" t="s">
        <v>33</v>
      </c>
      <c r="M2329" t="s">
        <v>20</v>
      </c>
      <c r="N2329" t="s">
        <v>43</v>
      </c>
      <c r="O2329" s="1">
        <v>54.26</v>
      </c>
      <c r="P2329" s="1">
        <v>2866.59</v>
      </c>
      <c r="Q2329">
        <v>2</v>
      </c>
      <c r="R2329" t="s">
        <v>21</v>
      </c>
      <c r="S2329" t="str">
        <f>IF(ChurnData[[#This Row],[MonthlyCharges]]&lt;=30,"1. Up to 30",IF(ChurnData[[#This Row],[MonthlyCharges]]&lt;=50,"2. 31-50",IF(ChurnData[[#This Row],[MonthlyCharges]]&lt;=70,"3. 51-70",IF(ChurnData[[#This Row],[MonthlyCharges]]&lt;=90,"4. 71-90","5. Over 90"))))</f>
        <v>3. 51-70</v>
      </c>
      <c r="T2329" t="str">
        <f>IF(AND(ChurnData[[#This Row],[Contract]]="Month-to-month",ChurnData[[#This Row],[InternetService]]="Fiber optic",ChurnData[[#This Row],[TenureMonths]]&lt;=11),"High-risk","Other")</f>
        <v>Other</v>
      </c>
      <c r="U2329" t="str">
        <f>IF(ChurnData[[#This Row],[TenureMonths]]&lt;=11,"0-11",IF(ChurnData[[#This Row],[TenureMonths]]&lt;=23,"12-23",IF(ChurnData[[#This Row],[TenureMonths]]&lt;=35,"24-35",IF(ChurnData[[#This Row],[TenureMonths]]&lt;=47,"36-47",IF(ChurnData[[#This Row],[TenureMonths]]&lt;=59,"48-59","60-72")))))</f>
        <v>48-59</v>
      </c>
      <c r="V2329">
        <f>IF(ChurnData[[#This Row],[Churn]]="Yes",1,0)</f>
        <v>0</v>
      </c>
    </row>
    <row r="2330" spans="1:22" x14ac:dyDescent="0.35">
      <c r="A2330" t="s">
        <v>2380</v>
      </c>
      <c r="B2330" t="s">
        <v>19</v>
      </c>
      <c r="C2330">
        <v>0</v>
      </c>
      <c r="D2330" t="s">
        <v>20</v>
      </c>
      <c r="E2330" t="s">
        <v>20</v>
      </c>
      <c r="F2330" t="s">
        <v>22</v>
      </c>
      <c r="G2330" s="2">
        <v>25</v>
      </c>
      <c r="H2330" t="s">
        <v>20</v>
      </c>
      <c r="I2330" t="s">
        <v>32</v>
      </c>
      <c r="J2330" t="s">
        <v>21</v>
      </c>
      <c r="K2330" t="s">
        <v>20</v>
      </c>
      <c r="L2330" t="s">
        <v>24</v>
      </c>
      <c r="M2330" t="s">
        <v>20</v>
      </c>
      <c r="N2330" t="s">
        <v>25</v>
      </c>
      <c r="O2330" s="1">
        <v>51.13</v>
      </c>
      <c r="P2330" s="1">
        <v>1297.71</v>
      </c>
      <c r="Q2330">
        <v>1</v>
      </c>
      <c r="R2330" t="s">
        <v>21</v>
      </c>
      <c r="S2330" t="str">
        <f>IF(ChurnData[[#This Row],[MonthlyCharges]]&lt;=30,"1. Up to 30",IF(ChurnData[[#This Row],[MonthlyCharges]]&lt;=50,"2. 31-50",IF(ChurnData[[#This Row],[MonthlyCharges]]&lt;=70,"3. 51-70",IF(ChurnData[[#This Row],[MonthlyCharges]]&lt;=90,"4. 71-90","5. Over 90"))))</f>
        <v>3. 51-70</v>
      </c>
      <c r="T2330" t="str">
        <f>IF(AND(ChurnData[[#This Row],[Contract]]="Month-to-month",ChurnData[[#This Row],[InternetService]]="Fiber optic",ChurnData[[#This Row],[TenureMonths]]&lt;=11),"High-risk","Other")</f>
        <v>Other</v>
      </c>
      <c r="U2330" t="str">
        <f>IF(ChurnData[[#This Row],[TenureMonths]]&lt;=11,"0-11",IF(ChurnData[[#This Row],[TenureMonths]]&lt;=23,"12-23",IF(ChurnData[[#This Row],[TenureMonths]]&lt;=35,"24-35",IF(ChurnData[[#This Row],[TenureMonths]]&lt;=47,"36-47",IF(ChurnData[[#This Row],[TenureMonths]]&lt;=59,"48-59","60-72")))))</f>
        <v>24-35</v>
      </c>
      <c r="V2330">
        <f>IF(ChurnData[[#This Row],[Churn]]="Yes",1,0)</f>
        <v>0</v>
      </c>
    </row>
    <row r="2331" spans="1:22" x14ac:dyDescent="0.35">
      <c r="A2331" t="s">
        <v>2381</v>
      </c>
      <c r="B2331" t="s">
        <v>19</v>
      </c>
      <c r="C2331">
        <v>0</v>
      </c>
      <c r="D2331" t="s">
        <v>20</v>
      </c>
      <c r="E2331" t="s">
        <v>20</v>
      </c>
      <c r="F2331" t="s">
        <v>49</v>
      </c>
      <c r="G2331" s="2">
        <v>53</v>
      </c>
      <c r="H2331" t="s">
        <v>20</v>
      </c>
      <c r="I2331" t="s">
        <v>23</v>
      </c>
      <c r="J2331" t="s">
        <v>20</v>
      </c>
      <c r="K2331" t="s">
        <v>21</v>
      </c>
      <c r="L2331" t="s">
        <v>24</v>
      </c>
      <c r="M2331" t="s">
        <v>21</v>
      </c>
      <c r="N2331" t="s">
        <v>30</v>
      </c>
      <c r="O2331" s="1">
        <v>91.6</v>
      </c>
      <c r="P2331" s="1">
        <v>4973.99</v>
      </c>
      <c r="Q2331">
        <v>3</v>
      </c>
      <c r="R2331" t="s">
        <v>21</v>
      </c>
      <c r="S2331" t="str">
        <f>IF(ChurnData[[#This Row],[MonthlyCharges]]&lt;=30,"1. Up to 30",IF(ChurnData[[#This Row],[MonthlyCharges]]&lt;=50,"2. 31-50",IF(ChurnData[[#This Row],[MonthlyCharges]]&lt;=70,"3. 51-70",IF(ChurnData[[#This Row],[MonthlyCharges]]&lt;=90,"4. 71-90","5. Over 90"))))</f>
        <v>5. Over 90</v>
      </c>
      <c r="T2331" t="str">
        <f>IF(AND(ChurnData[[#This Row],[Contract]]="Month-to-month",ChurnData[[#This Row],[InternetService]]="Fiber optic",ChurnData[[#This Row],[TenureMonths]]&lt;=11),"High-risk","Other")</f>
        <v>Other</v>
      </c>
      <c r="U2331" t="str">
        <f>IF(ChurnData[[#This Row],[TenureMonths]]&lt;=11,"0-11",IF(ChurnData[[#This Row],[TenureMonths]]&lt;=23,"12-23",IF(ChurnData[[#This Row],[TenureMonths]]&lt;=35,"24-35",IF(ChurnData[[#This Row],[TenureMonths]]&lt;=47,"36-47",IF(ChurnData[[#This Row],[TenureMonths]]&lt;=59,"48-59","60-72")))))</f>
        <v>48-59</v>
      </c>
      <c r="V2331">
        <f>IF(ChurnData[[#This Row],[Churn]]="Yes",1,0)</f>
        <v>0</v>
      </c>
    </row>
    <row r="2332" spans="1:22" x14ac:dyDescent="0.35">
      <c r="A2332" t="s">
        <v>2382</v>
      </c>
      <c r="B2332" t="s">
        <v>19</v>
      </c>
      <c r="C2332">
        <v>0</v>
      </c>
      <c r="D2332" t="s">
        <v>21</v>
      </c>
      <c r="E2332" t="s">
        <v>21</v>
      </c>
      <c r="F2332" t="s">
        <v>27</v>
      </c>
      <c r="G2332" s="2">
        <v>22</v>
      </c>
      <c r="H2332" t="s">
        <v>20</v>
      </c>
      <c r="I2332" t="s">
        <v>23</v>
      </c>
      <c r="J2332" t="s">
        <v>21</v>
      </c>
      <c r="K2332" t="s">
        <v>21</v>
      </c>
      <c r="L2332" t="s">
        <v>33</v>
      </c>
      <c r="M2332" t="s">
        <v>20</v>
      </c>
      <c r="N2332" t="s">
        <v>34</v>
      </c>
      <c r="O2332" s="1">
        <v>66.959999999999994</v>
      </c>
      <c r="P2332" s="1">
        <v>1433.72</v>
      </c>
      <c r="Q2332">
        <v>3</v>
      </c>
      <c r="R2332" t="s">
        <v>20</v>
      </c>
      <c r="S2332" t="str">
        <f>IF(ChurnData[[#This Row],[MonthlyCharges]]&lt;=30,"1. Up to 30",IF(ChurnData[[#This Row],[MonthlyCharges]]&lt;=50,"2. 31-50",IF(ChurnData[[#This Row],[MonthlyCharges]]&lt;=70,"3. 51-70",IF(ChurnData[[#This Row],[MonthlyCharges]]&lt;=90,"4. 71-90","5. Over 90"))))</f>
        <v>3. 51-70</v>
      </c>
      <c r="T2332" t="str">
        <f>IF(AND(ChurnData[[#This Row],[Contract]]="Month-to-month",ChurnData[[#This Row],[InternetService]]="Fiber optic",ChurnData[[#This Row],[TenureMonths]]&lt;=11),"High-risk","Other")</f>
        <v>Other</v>
      </c>
      <c r="U2332" t="str">
        <f>IF(ChurnData[[#This Row],[TenureMonths]]&lt;=11,"0-11",IF(ChurnData[[#This Row],[TenureMonths]]&lt;=23,"12-23",IF(ChurnData[[#This Row],[TenureMonths]]&lt;=35,"24-35",IF(ChurnData[[#This Row],[TenureMonths]]&lt;=47,"36-47",IF(ChurnData[[#This Row],[TenureMonths]]&lt;=59,"48-59","60-72")))))</f>
        <v>12-23</v>
      </c>
      <c r="V2332">
        <f>IF(ChurnData[[#This Row],[Churn]]="Yes",1,0)</f>
        <v>1</v>
      </c>
    </row>
    <row r="2333" spans="1:22" x14ac:dyDescent="0.35">
      <c r="A2333" t="s">
        <v>2383</v>
      </c>
      <c r="B2333" t="s">
        <v>36</v>
      </c>
      <c r="C2333">
        <v>0</v>
      </c>
      <c r="D2333" t="s">
        <v>21</v>
      </c>
      <c r="E2333" t="s">
        <v>21</v>
      </c>
      <c r="F2333" t="s">
        <v>37</v>
      </c>
      <c r="G2333" s="2">
        <v>49</v>
      </c>
      <c r="H2333" t="s">
        <v>20</v>
      </c>
      <c r="I2333" t="s">
        <v>32</v>
      </c>
      <c r="J2333" t="s">
        <v>21</v>
      </c>
      <c r="K2333" t="s">
        <v>21</v>
      </c>
      <c r="L2333" t="s">
        <v>24</v>
      </c>
      <c r="M2333" t="s">
        <v>20</v>
      </c>
      <c r="N2333" t="s">
        <v>30</v>
      </c>
      <c r="O2333" s="1">
        <v>56.45</v>
      </c>
      <c r="P2333" s="1">
        <v>2781.59</v>
      </c>
      <c r="Q2333">
        <v>3</v>
      </c>
      <c r="R2333" t="s">
        <v>21</v>
      </c>
      <c r="S2333" t="str">
        <f>IF(ChurnData[[#This Row],[MonthlyCharges]]&lt;=30,"1. Up to 30",IF(ChurnData[[#This Row],[MonthlyCharges]]&lt;=50,"2. 31-50",IF(ChurnData[[#This Row],[MonthlyCharges]]&lt;=70,"3. 51-70",IF(ChurnData[[#This Row],[MonthlyCharges]]&lt;=90,"4. 71-90","5. Over 90"))))</f>
        <v>3. 51-70</v>
      </c>
      <c r="T2333" t="str">
        <f>IF(AND(ChurnData[[#This Row],[Contract]]="Month-to-month",ChurnData[[#This Row],[InternetService]]="Fiber optic",ChurnData[[#This Row],[TenureMonths]]&lt;=11),"High-risk","Other")</f>
        <v>Other</v>
      </c>
      <c r="U2333" t="str">
        <f>IF(ChurnData[[#This Row],[TenureMonths]]&lt;=11,"0-11",IF(ChurnData[[#This Row],[TenureMonths]]&lt;=23,"12-23",IF(ChurnData[[#This Row],[TenureMonths]]&lt;=35,"24-35",IF(ChurnData[[#This Row],[TenureMonths]]&lt;=47,"36-47",IF(ChurnData[[#This Row],[TenureMonths]]&lt;=59,"48-59","60-72")))))</f>
        <v>48-59</v>
      </c>
      <c r="V2333">
        <f>IF(ChurnData[[#This Row],[Churn]]="Yes",1,0)</f>
        <v>0</v>
      </c>
    </row>
    <row r="2334" spans="1:22" x14ac:dyDescent="0.35">
      <c r="A2334" t="s">
        <v>2384</v>
      </c>
      <c r="B2334" t="s">
        <v>36</v>
      </c>
      <c r="C2334">
        <v>1</v>
      </c>
      <c r="D2334" t="s">
        <v>21</v>
      </c>
      <c r="E2334" t="s">
        <v>21</v>
      </c>
      <c r="F2334" t="s">
        <v>41</v>
      </c>
      <c r="G2334" s="2">
        <v>21</v>
      </c>
      <c r="H2334" t="s">
        <v>20</v>
      </c>
      <c r="I2334" t="s">
        <v>21</v>
      </c>
      <c r="J2334" t="s">
        <v>28</v>
      </c>
      <c r="K2334" t="s">
        <v>28</v>
      </c>
      <c r="L2334" t="s">
        <v>33</v>
      </c>
      <c r="M2334" t="s">
        <v>21</v>
      </c>
      <c r="N2334" t="s">
        <v>34</v>
      </c>
      <c r="O2334" s="1">
        <v>18</v>
      </c>
      <c r="P2334" s="1">
        <v>370.17</v>
      </c>
      <c r="Q2334">
        <v>1</v>
      </c>
      <c r="R2334" t="s">
        <v>20</v>
      </c>
      <c r="S2334" t="str">
        <f>IF(ChurnData[[#This Row],[MonthlyCharges]]&lt;=30,"1. Up to 30",IF(ChurnData[[#This Row],[MonthlyCharges]]&lt;=50,"2. 31-50",IF(ChurnData[[#This Row],[MonthlyCharges]]&lt;=70,"3. 51-70",IF(ChurnData[[#This Row],[MonthlyCharges]]&lt;=90,"4. 71-90","5. Over 90"))))</f>
        <v>1. Up to 30</v>
      </c>
      <c r="T2334" t="str">
        <f>IF(AND(ChurnData[[#This Row],[Contract]]="Month-to-month",ChurnData[[#This Row],[InternetService]]="Fiber optic",ChurnData[[#This Row],[TenureMonths]]&lt;=11),"High-risk","Other")</f>
        <v>Other</v>
      </c>
      <c r="U2334" t="str">
        <f>IF(ChurnData[[#This Row],[TenureMonths]]&lt;=11,"0-11",IF(ChurnData[[#This Row],[TenureMonths]]&lt;=23,"12-23",IF(ChurnData[[#This Row],[TenureMonths]]&lt;=35,"24-35",IF(ChurnData[[#This Row],[TenureMonths]]&lt;=47,"36-47",IF(ChurnData[[#This Row],[TenureMonths]]&lt;=59,"48-59","60-72")))))</f>
        <v>12-23</v>
      </c>
      <c r="V2334">
        <f>IF(ChurnData[[#This Row],[Churn]]="Yes",1,0)</f>
        <v>1</v>
      </c>
    </row>
    <row r="2335" spans="1:22" x14ac:dyDescent="0.35">
      <c r="A2335" t="s">
        <v>2385</v>
      </c>
      <c r="B2335" t="s">
        <v>36</v>
      </c>
      <c r="C2335">
        <v>0</v>
      </c>
      <c r="D2335" t="s">
        <v>20</v>
      </c>
      <c r="E2335" t="s">
        <v>20</v>
      </c>
      <c r="F2335" t="s">
        <v>41</v>
      </c>
      <c r="G2335" s="2">
        <v>28</v>
      </c>
      <c r="H2335" t="s">
        <v>21</v>
      </c>
      <c r="I2335" t="s">
        <v>32</v>
      </c>
      <c r="J2335" t="s">
        <v>21</v>
      </c>
      <c r="K2335" t="s">
        <v>21</v>
      </c>
      <c r="L2335" t="s">
        <v>29</v>
      </c>
      <c r="M2335" t="s">
        <v>21</v>
      </c>
      <c r="N2335" t="s">
        <v>25</v>
      </c>
      <c r="O2335" s="1">
        <v>39.979999999999997</v>
      </c>
      <c r="P2335" s="1">
        <v>1151.06</v>
      </c>
      <c r="Q2335">
        <v>1</v>
      </c>
      <c r="R2335" t="s">
        <v>21</v>
      </c>
      <c r="S2335" t="str">
        <f>IF(ChurnData[[#This Row],[MonthlyCharges]]&lt;=30,"1. Up to 30",IF(ChurnData[[#This Row],[MonthlyCharges]]&lt;=50,"2. 31-50",IF(ChurnData[[#This Row],[MonthlyCharges]]&lt;=70,"3. 51-70",IF(ChurnData[[#This Row],[MonthlyCharges]]&lt;=90,"4. 71-90","5. Over 90"))))</f>
        <v>2. 31-50</v>
      </c>
      <c r="T2335" t="str">
        <f>IF(AND(ChurnData[[#This Row],[Contract]]="Month-to-month",ChurnData[[#This Row],[InternetService]]="Fiber optic",ChurnData[[#This Row],[TenureMonths]]&lt;=11),"High-risk","Other")</f>
        <v>Other</v>
      </c>
      <c r="U2335" t="str">
        <f>IF(ChurnData[[#This Row],[TenureMonths]]&lt;=11,"0-11",IF(ChurnData[[#This Row],[TenureMonths]]&lt;=23,"12-23",IF(ChurnData[[#This Row],[TenureMonths]]&lt;=35,"24-35",IF(ChurnData[[#This Row],[TenureMonths]]&lt;=47,"36-47",IF(ChurnData[[#This Row],[TenureMonths]]&lt;=59,"48-59","60-72")))))</f>
        <v>24-35</v>
      </c>
      <c r="V2335">
        <f>IF(ChurnData[[#This Row],[Churn]]="Yes",1,0)</f>
        <v>0</v>
      </c>
    </row>
    <row r="2336" spans="1:22" x14ac:dyDescent="0.35">
      <c r="A2336" t="s">
        <v>2386</v>
      </c>
      <c r="B2336" t="s">
        <v>19</v>
      </c>
      <c r="C2336">
        <v>0</v>
      </c>
      <c r="D2336" t="s">
        <v>20</v>
      </c>
      <c r="E2336" t="s">
        <v>20</v>
      </c>
      <c r="F2336" t="s">
        <v>45</v>
      </c>
      <c r="G2336" s="2">
        <v>19</v>
      </c>
      <c r="H2336" t="s">
        <v>20</v>
      </c>
      <c r="I2336" t="s">
        <v>32</v>
      </c>
      <c r="J2336" t="s">
        <v>20</v>
      </c>
      <c r="K2336" t="s">
        <v>21</v>
      </c>
      <c r="L2336" t="s">
        <v>29</v>
      </c>
      <c r="M2336" t="s">
        <v>21</v>
      </c>
      <c r="N2336" t="s">
        <v>25</v>
      </c>
      <c r="O2336" s="1">
        <v>72.260000000000005</v>
      </c>
      <c r="P2336" s="1">
        <v>1400.18</v>
      </c>
      <c r="Q2336">
        <v>2</v>
      </c>
      <c r="R2336" t="s">
        <v>21</v>
      </c>
      <c r="S2336" t="str">
        <f>IF(ChurnData[[#This Row],[MonthlyCharges]]&lt;=30,"1. Up to 30",IF(ChurnData[[#This Row],[MonthlyCharges]]&lt;=50,"2. 31-50",IF(ChurnData[[#This Row],[MonthlyCharges]]&lt;=70,"3. 51-70",IF(ChurnData[[#This Row],[MonthlyCharges]]&lt;=90,"4. 71-90","5. Over 90"))))</f>
        <v>4. 71-90</v>
      </c>
      <c r="T2336" t="str">
        <f>IF(AND(ChurnData[[#This Row],[Contract]]="Month-to-month",ChurnData[[#This Row],[InternetService]]="Fiber optic",ChurnData[[#This Row],[TenureMonths]]&lt;=11),"High-risk","Other")</f>
        <v>Other</v>
      </c>
      <c r="U2336" t="str">
        <f>IF(ChurnData[[#This Row],[TenureMonths]]&lt;=11,"0-11",IF(ChurnData[[#This Row],[TenureMonths]]&lt;=23,"12-23",IF(ChurnData[[#This Row],[TenureMonths]]&lt;=35,"24-35",IF(ChurnData[[#This Row],[TenureMonths]]&lt;=47,"36-47",IF(ChurnData[[#This Row],[TenureMonths]]&lt;=59,"48-59","60-72")))))</f>
        <v>12-23</v>
      </c>
      <c r="V2336">
        <f>IF(ChurnData[[#This Row],[Churn]]="Yes",1,0)</f>
        <v>0</v>
      </c>
    </row>
    <row r="2337" spans="1:22" x14ac:dyDescent="0.35">
      <c r="A2337" t="s">
        <v>2387</v>
      </c>
      <c r="B2337" t="s">
        <v>36</v>
      </c>
      <c r="C2337">
        <v>0</v>
      </c>
      <c r="D2337" t="s">
        <v>20</v>
      </c>
      <c r="E2337" t="s">
        <v>20</v>
      </c>
      <c r="F2337" t="s">
        <v>41</v>
      </c>
      <c r="G2337" s="2">
        <v>20</v>
      </c>
      <c r="H2337" t="s">
        <v>20</v>
      </c>
      <c r="I2337" t="s">
        <v>23</v>
      </c>
      <c r="J2337" t="s">
        <v>21</v>
      </c>
      <c r="K2337" t="s">
        <v>21</v>
      </c>
      <c r="L2337" t="s">
        <v>33</v>
      </c>
      <c r="M2337" t="s">
        <v>21</v>
      </c>
      <c r="N2337" t="s">
        <v>34</v>
      </c>
      <c r="O2337" s="1">
        <v>84.24</v>
      </c>
      <c r="P2337" s="1">
        <v>1689.39</v>
      </c>
      <c r="Q2337">
        <v>1</v>
      </c>
      <c r="R2337" t="s">
        <v>20</v>
      </c>
      <c r="S2337" t="str">
        <f>IF(ChurnData[[#This Row],[MonthlyCharges]]&lt;=30,"1. Up to 30",IF(ChurnData[[#This Row],[MonthlyCharges]]&lt;=50,"2. 31-50",IF(ChurnData[[#This Row],[MonthlyCharges]]&lt;=70,"3. 51-70",IF(ChurnData[[#This Row],[MonthlyCharges]]&lt;=90,"4. 71-90","5. Over 90"))))</f>
        <v>4. 71-90</v>
      </c>
      <c r="T2337" t="str">
        <f>IF(AND(ChurnData[[#This Row],[Contract]]="Month-to-month",ChurnData[[#This Row],[InternetService]]="Fiber optic",ChurnData[[#This Row],[TenureMonths]]&lt;=11),"High-risk","Other")</f>
        <v>Other</v>
      </c>
      <c r="U2337" t="str">
        <f>IF(ChurnData[[#This Row],[TenureMonths]]&lt;=11,"0-11",IF(ChurnData[[#This Row],[TenureMonths]]&lt;=23,"12-23",IF(ChurnData[[#This Row],[TenureMonths]]&lt;=35,"24-35",IF(ChurnData[[#This Row],[TenureMonths]]&lt;=47,"36-47",IF(ChurnData[[#This Row],[TenureMonths]]&lt;=59,"48-59","60-72")))))</f>
        <v>12-23</v>
      </c>
      <c r="V2337">
        <f>IF(ChurnData[[#This Row],[Churn]]="Yes",1,0)</f>
        <v>1</v>
      </c>
    </row>
    <row r="2338" spans="1:22" x14ac:dyDescent="0.35">
      <c r="A2338" t="s">
        <v>2388</v>
      </c>
      <c r="B2338" t="s">
        <v>36</v>
      </c>
      <c r="C2338">
        <v>0</v>
      </c>
      <c r="D2338" t="s">
        <v>20</v>
      </c>
      <c r="E2338" t="s">
        <v>20</v>
      </c>
      <c r="F2338" t="s">
        <v>37</v>
      </c>
      <c r="G2338" s="2">
        <v>9</v>
      </c>
      <c r="H2338" t="s">
        <v>20</v>
      </c>
      <c r="I2338" t="s">
        <v>21</v>
      </c>
      <c r="J2338" t="s">
        <v>28</v>
      </c>
      <c r="K2338" t="s">
        <v>28</v>
      </c>
      <c r="L2338" t="s">
        <v>33</v>
      </c>
      <c r="M2338" t="s">
        <v>20</v>
      </c>
      <c r="N2338" t="s">
        <v>30</v>
      </c>
      <c r="O2338" s="1">
        <v>19.34</v>
      </c>
      <c r="P2338" s="1">
        <v>174.8</v>
      </c>
      <c r="Q2338">
        <v>1</v>
      </c>
      <c r="R2338" t="s">
        <v>20</v>
      </c>
      <c r="S2338" t="str">
        <f>IF(ChurnData[[#This Row],[MonthlyCharges]]&lt;=30,"1. Up to 30",IF(ChurnData[[#This Row],[MonthlyCharges]]&lt;=50,"2. 31-50",IF(ChurnData[[#This Row],[MonthlyCharges]]&lt;=70,"3. 51-70",IF(ChurnData[[#This Row],[MonthlyCharges]]&lt;=90,"4. 71-90","5. Over 90"))))</f>
        <v>1. Up to 30</v>
      </c>
      <c r="T2338" t="str">
        <f>IF(AND(ChurnData[[#This Row],[Contract]]="Month-to-month",ChurnData[[#This Row],[InternetService]]="Fiber optic",ChurnData[[#This Row],[TenureMonths]]&lt;=11),"High-risk","Other")</f>
        <v>Other</v>
      </c>
      <c r="U2338" t="str">
        <f>IF(ChurnData[[#This Row],[TenureMonths]]&lt;=11,"0-11",IF(ChurnData[[#This Row],[TenureMonths]]&lt;=23,"12-23",IF(ChurnData[[#This Row],[TenureMonths]]&lt;=35,"24-35",IF(ChurnData[[#This Row],[TenureMonths]]&lt;=47,"36-47",IF(ChurnData[[#This Row],[TenureMonths]]&lt;=59,"48-59","60-72")))))</f>
        <v>0-11</v>
      </c>
      <c r="V2338">
        <f>IF(ChurnData[[#This Row],[Churn]]="Yes",1,0)</f>
        <v>1</v>
      </c>
    </row>
    <row r="2339" spans="1:22" x14ac:dyDescent="0.35">
      <c r="A2339" t="s">
        <v>2389</v>
      </c>
      <c r="B2339" t="s">
        <v>36</v>
      </c>
      <c r="C2339">
        <v>0</v>
      </c>
      <c r="D2339" t="s">
        <v>21</v>
      </c>
      <c r="E2339" t="s">
        <v>21</v>
      </c>
      <c r="F2339" t="s">
        <v>56</v>
      </c>
      <c r="G2339" s="2">
        <v>65</v>
      </c>
      <c r="H2339" t="s">
        <v>21</v>
      </c>
      <c r="I2339" t="s">
        <v>32</v>
      </c>
      <c r="J2339" t="s">
        <v>21</v>
      </c>
      <c r="K2339" t="s">
        <v>21</v>
      </c>
      <c r="L2339" t="s">
        <v>29</v>
      </c>
      <c r="M2339" t="s">
        <v>20</v>
      </c>
      <c r="N2339" t="s">
        <v>43</v>
      </c>
      <c r="O2339" s="1">
        <v>44.6</v>
      </c>
      <c r="P2339" s="1">
        <v>2879.69</v>
      </c>
      <c r="Q2339">
        <v>3</v>
      </c>
      <c r="R2339" t="s">
        <v>21</v>
      </c>
      <c r="S2339" t="str">
        <f>IF(ChurnData[[#This Row],[MonthlyCharges]]&lt;=30,"1. Up to 30",IF(ChurnData[[#This Row],[MonthlyCharges]]&lt;=50,"2. 31-50",IF(ChurnData[[#This Row],[MonthlyCharges]]&lt;=70,"3. 51-70",IF(ChurnData[[#This Row],[MonthlyCharges]]&lt;=90,"4. 71-90","5. Over 90"))))</f>
        <v>2. 31-50</v>
      </c>
      <c r="T2339" t="str">
        <f>IF(AND(ChurnData[[#This Row],[Contract]]="Month-to-month",ChurnData[[#This Row],[InternetService]]="Fiber optic",ChurnData[[#This Row],[TenureMonths]]&lt;=11),"High-risk","Other")</f>
        <v>Other</v>
      </c>
      <c r="U2339" t="str">
        <f>IF(ChurnData[[#This Row],[TenureMonths]]&lt;=11,"0-11",IF(ChurnData[[#This Row],[TenureMonths]]&lt;=23,"12-23",IF(ChurnData[[#This Row],[TenureMonths]]&lt;=35,"24-35",IF(ChurnData[[#This Row],[TenureMonths]]&lt;=47,"36-47",IF(ChurnData[[#This Row],[TenureMonths]]&lt;=59,"48-59","60-72")))))</f>
        <v>60-72</v>
      </c>
      <c r="V2339">
        <f>IF(ChurnData[[#This Row],[Churn]]="Yes",1,0)</f>
        <v>0</v>
      </c>
    </row>
    <row r="2340" spans="1:22" x14ac:dyDescent="0.35">
      <c r="A2340" t="s">
        <v>2390</v>
      </c>
      <c r="B2340" t="s">
        <v>36</v>
      </c>
      <c r="C2340">
        <v>1</v>
      </c>
      <c r="D2340" t="s">
        <v>21</v>
      </c>
      <c r="E2340" t="s">
        <v>21</v>
      </c>
      <c r="F2340" t="s">
        <v>56</v>
      </c>
      <c r="G2340" s="2">
        <v>6</v>
      </c>
      <c r="H2340" t="s">
        <v>20</v>
      </c>
      <c r="I2340" t="s">
        <v>23</v>
      </c>
      <c r="J2340" t="s">
        <v>21</v>
      </c>
      <c r="K2340" t="s">
        <v>21</v>
      </c>
      <c r="L2340" t="s">
        <v>33</v>
      </c>
      <c r="M2340" t="s">
        <v>21</v>
      </c>
      <c r="N2340" t="s">
        <v>25</v>
      </c>
      <c r="O2340" s="1">
        <v>84.47</v>
      </c>
      <c r="P2340" s="1">
        <v>494.93</v>
      </c>
      <c r="Q2340">
        <v>2</v>
      </c>
      <c r="R2340" t="s">
        <v>20</v>
      </c>
      <c r="S2340" t="str">
        <f>IF(ChurnData[[#This Row],[MonthlyCharges]]&lt;=30,"1. Up to 30",IF(ChurnData[[#This Row],[MonthlyCharges]]&lt;=50,"2. 31-50",IF(ChurnData[[#This Row],[MonthlyCharges]]&lt;=70,"3. 51-70",IF(ChurnData[[#This Row],[MonthlyCharges]]&lt;=90,"4. 71-90","5. Over 90"))))</f>
        <v>4. 71-90</v>
      </c>
      <c r="T2340" t="str">
        <f>IF(AND(ChurnData[[#This Row],[Contract]]="Month-to-month",ChurnData[[#This Row],[InternetService]]="Fiber optic",ChurnData[[#This Row],[TenureMonths]]&lt;=11),"High-risk","Other")</f>
        <v>High-risk</v>
      </c>
      <c r="U2340" t="str">
        <f>IF(ChurnData[[#This Row],[TenureMonths]]&lt;=11,"0-11",IF(ChurnData[[#This Row],[TenureMonths]]&lt;=23,"12-23",IF(ChurnData[[#This Row],[TenureMonths]]&lt;=35,"24-35",IF(ChurnData[[#This Row],[TenureMonths]]&lt;=47,"36-47",IF(ChurnData[[#This Row],[TenureMonths]]&lt;=59,"48-59","60-72")))))</f>
        <v>0-11</v>
      </c>
      <c r="V2340">
        <f>IF(ChurnData[[#This Row],[Churn]]="Yes",1,0)</f>
        <v>1</v>
      </c>
    </row>
    <row r="2341" spans="1:22" x14ac:dyDescent="0.35">
      <c r="A2341" t="s">
        <v>2391</v>
      </c>
      <c r="B2341" t="s">
        <v>19</v>
      </c>
      <c r="C2341">
        <v>0</v>
      </c>
      <c r="D2341" t="s">
        <v>21</v>
      </c>
      <c r="E2341" t="s">
        <v>21</v>
      </c>
      <c r="F2341" t="s">
        <v>39</v>
      </c>
      <c r="G2341" s="2">
        <v>11</v>
      </c>
      <c r="H2341" t="s">
        <v>20</v>
      </c>
      <c r="I2341" t="s">
        <v>23</v>
      </c>
      <c r="J2341" t="s">
        <v>21</v>
      </c>
      <c r="K2341" t="s">
        <v>20</v>
      </c>
      <c r="L2341" t="s">
        <v>33</v>
      </c>
      <c r="M2341" t="s">
        <v>20</v>
      </c>
      <c r="N2341" t="s">
        <v>30</v>
      </c>
      <c r="O2341" s="1">
        <v>98.44</v>
      </c>
      <c r="P2341" s="1">
        <v>1060.51</v>
      </c>
      <c r="Q2341">
        <v>3</v>
      </c>
      <c r="R2341" t="s">
        <v>21</v>
      </c>
      <c r="S2341" t="str">
        <f>IF(ChurnData[[#This Row],[MonthlyCharges]]&lt;=30,"1. Up to 30",IF(ChurnData[[#This Row],[MonthlyCharges]]&lt;=50,"2. 31-50",IF(ChurnData[[#This Row],[MonthlyCharges]]&lt;=70,"3. 51-70",IF(ChurnData[[#This Row],[MonthlyCharges]]&lt;=90,"4. 71-90","5. Over 90"))))</f>
        <v>5. Over 90</v>
      </c>
      <c r="T2341" t="str">
        <f>IF(AND(ChurnData[[#This Row],[Contract]]="Month-to-month",ChurnData[[#This Row],[InternetService]]="Fiber optic",ChurnData[[#This Row],[TenureMonths]]&lt;=11),"High-risk","Other")</f>
        <v>High-risk</v>
      </c>
      <c r="U2341" t="str">
        <f>IF(ChurnData[[#This Row],[TenureMonths]]&lt;=11,"0-11",IF(ChurnData[[#This Row],[TenureMonths]]&lt;=23,"12-23",IF(ChurnData[[#This Row],[TenureMonths]]&lt;=35,"24-35",IF(ChurnData[[#This Row],[TenureMonths]]&lt;=47,"36-47",IF(ChurnData[[#This Row],[TenureMonths]]&lt;=59,"48-59","60-72")))))</f>
        <v>0-11</v>
      </c>
      <c r="V2341">
        <f>IF(ChurnData[[#This Row],[Churn]]="Yes",1,0)</f>
        <v>0</v>
      </c>
    </row>
    <row r="2342" spans="1:22" x14ac:dyDescent="0.35">
      <c r="A2342" t="s">
        <v>2392</v>
      </c>
      <c r="B2342" t="s">
        <v>36</v>
      </c>
      <c r="C2342">
        <v>0</v>
      </c>
      <c r="D2342" t="s">
        <v>21</v>
      </c>
      <c r="E2342" t="s">
        <v>21</v>
      </c>
      <c r="F2342" t="s">
        <v>65</v>
      </c>
      <c r="G2342" s="2">
        <v>8</v>
      </c>
      <c r="H2342" t="s">
        <v>20</v>
      </c>
      <c r="I2342" t="s">
        <v>23</v>
      </c>
      <c r="J2342" t="s">
        <v>21</v>
      </c>
      <c r="K2342" t="s">
        <v>20</v>
      </c>
      <c r="L2342" t="s">
        <v>29</v>
      </c>
      <c r="M2342" t="s">
        <v>21</v>
      </c>
      <c r="N2342" t="s">
        <v>34</v>
      </c>
      <c r="O2342" s="1">
        <v>83.92</v>
      </c>
      <c r="P2342" s="1">
        <v>652.02</v>
      </c>
      <c r="Q2342">
        <v>2</v>
      </c>
      <c r="R2342" t="s">
        <v>21</v>
      </c>
      <c r="S2342" t="str">
        <f>IF(ChurnData[[#This Row],[MonthlyCharges]]&lt;=30,"1. Up to 30",IF(ChurnData[[#This Row],[MonthlyCharges]]&lt;=50,"2. 31-50",IF(ChurnData[[#This Row],[MonthlyCharges]]&lt;=70,"3. 51-70",IF(ChurnData[[#This Row],[MonthlyCharges]]&lt;=90,"4. 71-90","5. Over 90"))))</f>
        <v>4. 71-90</v>
      </c>
      <c r="T2342" t="str">
        <f>IF(AND(ChurnData[[#This Row],[Contract]]="Month-to-month",ChurnData[[#This Row],[InternetService]]="Fiber optic",ChurnData[[#This Row],[TenureMonths]]&lt;=11),"High-risk","Other")</f>
        <v>Other</v>
      </c>
      <c r="U2342" t="str">
        <f>IF(ChurnData[[#This Row],[TenureMonths]]&lt;=11,"0-11",IF(ChurnData[[#This Row],[TenureMonths]]&lt;=23,"12-23",IF(ChurnData[[#This Row],[TenureMonths]]&lt;=35,"24-35",IF(ChurnData[[#This Row],[TenureMonths]]&lt;=47,"36-47",IF(ChurnData[[#This Row],[TenureMonths]]&lt;=59,"48-59","60-72")))))</f>
        <v>0-11</v>
      </c>
      <c r="V2342">
        <f>IF(ChurnData[[#This Row],[Churn]]="Yes",1,0)</f>
        <v>0</v>
      </c>
    </row>
    <row r="2343" spans="1:22" x14ac:dyDescent="0.35">
      <c r="A2343" t="s">
        <v>2393</v>
      </c>
      <c r="B2343" t="s">
        <v>19</v>
      </c>
      <c r="C2343">
        <v>0</v>
      </c>
      <c r="D2343" t="s">
        <v>20</v>
      </c>
      <c r="E2343" t="s">
        <v>21</v>
      </c>
      <c r="F2343" t="s">
        <v>41</v>
      </c>
      <c r="G2343" s="2">
        <v>15</v>
      </c>
      <c r="H2343" t="s">
        <v>20</v>
      </c>
      <c r="I2343" t="s">
        <v>32</v>
      </c>
      <c r="J2343" t="s">
        <v>20</v>
      </c>
      <c r="K2343" t="s">
        <v>20</v>
      </c>
      <c r="L2343" t="s">
        <v>33</v>
      </c>
      <c r="M2343" t="s">
        <v>20</v>
      </c>
      <c r="N2343" t="s">
        <v>43</v>
      </c>
      <c r="O2343" s="1">
        <v>62.87</v>
      </c>
      <c r="P2343" s="1">
        <v>935.44</v>
      </c>
      <c r="Q2343">
        <v>1</v>
      </c>
      <c r="R2343" t="s">
        <v>21</v>
      </c>
      <c r="S2343" t="str">
        <f>IF(ChurnData[[#This Row],[MonthlyCharges]]&lt;=30,"1. Up to 30",IF(ChurnData[[#This Row],[MonthlyCharges]]&lt;=50,"2. 31-50",IF(ChurnData[[#This Row],[MonthlyCharges]]&lt;=70,"3. 51-70",IF(ChurnData[[#This Row],[MonthlyCharges]]&lt;=90,"4. 71-90","5. Over 90"))))</f>
        <v>3. 51-70</v>
      </c>
      <c r="T2343" t="str">
        <f>IF(AND(ChurnData[[#This Row],[Contract]]="Month-to-month",ChurnData[[#This Row],[InternetService]]="Fiber optic",ChurnData[[#This Row],[TenureMonths]]&lt;=11),"High-risk","Other")</f>
        <v>Other</v>
      </c>
      <c r="U2343" t="str">
        <f>IF(ChurnData[[#This Row],[TenureMonths]]&lt;=11,"0-11",IF(ChurnData[[#This Row],[TenureMonths]]&lt;=23,"12-23",IF(ChurnData[[#This Row],[TenureMonths]]&lt;=35,"24-35",IF(ChurnData[[#This Row],[TenureMonths]]&lt;=47,"36-47",IF(ChurnData[[#This Row],[TenureMonths]]&lt;=59,"48-59","60-72")))))</f>
        <v>12-23</v>
      </c>
      <c r="V2343">
        <f>IF(ChurnData[[#This Row],[Churn]]="Yes",1,0)</f>
        <v>0</v>
      </c>
    </row>
    <row r="2344" spans="1:22" x14ac:dyDescent="0.35">
      <c r="A2344" t="s">
        <v>2394</v>
      </c>
      <c r="B2344" t="s">
        <v>19</v>
      </c>
      <c r="C2344">
        <v>0</v>
      </c>
      <c r="D2344" t="s">
        <v>21</v>
      </c>
      <c r="E2344" t="s">
        <v>21</v>
      </c>
      <c r="F2344" t="s">
        <v>58</v>
      </c>
      <c r="G2344" s="2">
        <v>11</v>
      </c>
      <c r="H2344" t="s">
        <v>20</v>
      </c>
      <c r="I2344" t="s">
        <v>32</v>
      </c>
      <c r="J2344" t="s">
        <v>20</v>
      </c>
      <c r="K2344" t="s">
        <v>21</v>
      </c>
      <c r="L2344" t="s">
        <v>33</v>
      </c>
      <c r="M2344" t="s">
        <v>20</v>
      </c>
      <c r="N2344" t="s">
        <v>43</v>
      </c>
      <c r="O2344" s="1">
        <v>53.31</v>
      </c>
      <c r="P2344" s="1">
        <v>597.12</v>
      </c>
      <c r="Q2344">
        <v>1</v>
      </c>
      <c r="R2344" t="s">
        <v>21</v>
      </c>
      <c r="S2344" t="str">
        <f>IF(ChurnData[[#This Row],[MonthlyCharges]]&lt;=30,"1. Up to 30",IF(ChurnData[[#This Row],[MonthlyCharges]]&lt;=50,"2. 31-50",IF(ChurnData[[#This Row],[MonthlyCharges]]&lt;=70,"3. 51-70",IF(ChurnData[[#This Row],[MonthlyCharges]]&lt;=90,"4. 71-90","5. Over 90"))))</f>
        <v>3. 51-70</v>
      </c>
      <c r="T2344" t="str">
        <f>IF(AND(ChurnData[[#This Row],[Contract]]="Month-to-month",ChurnData[[#This Row],[InternetService]]="Fiber optic",ChurnData[[#This Row],[TenureMonths]]&lt;=11),"High-risk","Other")</f>
        <v>Other</v>
      </c>
      <c r="U2344" t="str">
        <f>IF(ChurnData[[#This Row],[TenureMonths]]&lt;=11,"0-11",IF(ChurnData[[#This Row],[TenureMonths]]&lt;=23,"12-23",IF(ChurnData[[#This Row],[TenureMonths]]&lt;=35,"24-35",IF(ChurnData[[#This Row],[TenureMonths]]&lt;=47,"36-47",IF(ChurnData[[#This Row],[TenureMonths]]&lt;=59,"48-59","60-72")))))</f>
        <v>0-11</v>
      </c>
      <c r="V2344">
        <f>IF(ChurnData[[#This Row],[Churn]]="Yes",1,0)</f>
        <v>0</v>
      </c>
    </row>
    <row r="2345" spans="1:22" x14ac:dyDescent="0.35">
      <c r="A2345" t="s">
        <v>2395</v>
      </c>
      <c r="B2345" t="s">
        <v>19</v>
      </c>
      <c r="C2345">
        <v>0</v>
      </c>
      <c r="D2345" t="s">
        <v>21</v>
      </c>
      <c r="E2345" t="s">
        <v>21</v>
      </c>
      <c r="F2345" t="s">
        <v>22</v>
      </c>
      <c r="G2345" s="2">
        <v>35</v>
      </c>
      <c r="H2345" t="s">
        <v>20</v>
      </c>
      <c r="I2345" t="s">
        <v>21</v>
      </c>
      <c r="J2345" t="s">
        <v>28</v>
      </c>
      <c r="K2345" t="s">
        <v>28</v>
      </c>
      <c r="L2345" t="s">
        <v>24</v>
      </c>
      <c r="M2345" t="s">
        <v>20</v>
      </c>
      <c r="N2345" t="s">
        <v>34</v>
      </c>
      <c r="O2345" s="1">
        <v>29.26</v>
      </c>
      <c r="P2345" s="1">
        <v>1004.62</v>
      </c>
      <c r="Q2345">
        <v>0</v>
      </c>
      <c r="R2345" t="s">
        <v>21</v>
      </c>
      <c r="S2345" t="str">
        <f>IF(ChurnData[[#This Row],[MonthlyCharges]]&lt;=30,"1. Up to 30",IF(ChurnData[[#This Row],[MonthlyCharges]]&lt;=50,"2. 31-50",IF(ChurnData[[#This Row],[MonthlyCharges]]&lt;=70,"3. 51-70",IF(ChurnData[[#This Row],[MonthlyCharges]]&lt;=90,"4. 71-90","5. Over 90"))))</f>
        <v>1. Up to 30</v>
      </c>
      <c r="T2345" t="str">
        <f>IF(AND(ChurnData[[#This Row],[Contract]]="Month-to-month",ChurnData[[#This Row],[InternetService]]="Fiber optic",ChurnData[[#This Row],[TenureMonths]]&lt;=11),"High-risk","Other")</f>
        <v>Other</v>
      </c>
      <c r="U2345" t="str">
        <f>IF(ChurnData[[#This Row],[TenureMonths]]&lt;=11,"0-11",IF(ChurnData[[#This Row],[TenureMonths]]&lt;=23,"12-23",IF(ChurnData[[#This Row],[TenureMonths]]&lt;=35,"24-35",IF(ChurnData[[#This Row],[TenureMonths]]&lt;=47,"36-47",IF(ChurnData[[#This Row],[TenureMonths]]&lt;=59,"48-59","60-72")))))</f>
        <v>24-35</v>
      </c>
      <c r="V2345">
        <f>IF(ChurnData[[#This Row],[Churn]]="Yes",1,0)</f>
        <v>0</v>
      </c>
    </row>
    <row r="2346" spans="1:22" x14ac:dyDescent="0.35">
      <c r="A2346" t="s">
        <v>2396</v>
      </c>
      <c r="B2346" t="s">
        <v>19</v>
      </c>
      <c r="C2346">
        <v>0</v>
      </c>
      <c r="D2346" t="s">
        <v>20</v>
      </c>
      <c r="E2346" t="s">
        <v>21</v>
      </c>
      <c r="F2346" t="s">
        <v>58</v>
      </c>
      <c r="G2346" s="2">
        <v>17</v>
      </c>
      <c r="H2346" t="s">
        <v>20</v>
      </c>
      <c r="I2346" t="s">
        <v>32</v>
      </c>
      <c r="J2346" t="s">
        <v>20</v>
      </c>
      <c r="K2346" t="s">
        <v>21</v>
      </c>
      <c r="L2346" t="s">
        <v>33</v>
      </c>
      <c r="M2346" t="s">
        <v>21</v>
      </c>
      <c r="N2346" t="s">
        <v>30</v>
      </c>
      <c r="O2346" s="1">
        <v>61.04</v>
      </c>
      <c r="P2346" s="1">
        <v>1066.3</v>
      </c>
      <c r="Q2346">
        <v>1</v>
      </c>
      <c r="R2346" t="s">
        <v>20</v>
      </c>
      <c r="S2346" t="str">
        <f>IF(ChurnData[[#This Row],[MonthlyCharges]]&lt;=30,"1. Up to 30",IF(ChurnData[[#This Row],[MonthlyCharges]]&lt;=50,"2. 31-50",IF(ChurnData[[#This Row],[MonthlyCharges]]&lt;=70,"3. 51-70",IF(ChurnData[[#This Row],[MonthlyCharges]]&lt;=90,"4. 71-90","5. Over 90"))))</f>
        <v>3. 51-70</v>
      </c>
      <c r="T2346" t="str">
        <f>IF(AND(ChurnData[[#This Row],[Contract]]="Month-to-month",ChurnData[[#This Row],[InternetService]]="Fiber optic",ChurnData[[#This Row],[TenureMonths]]&lt;=11),"High-risk","Other")</f>
        <v>Other</v>
      </c>
      <c r="U2346" t="str">
        <f>IF(ChurnData[[#This Row],[TenureMonths]]&lt;=11,"0-11",IF(ChurnData[[#This Row],[TenureMonths]]&lt;=23,"12-23",IF(ChurnData[[#This Row],[TenureMonths]]&lt;=35,"24-35",IF(ChurnData[[#This Row],[TenureMonths]]&lt;=47,"36-47",IF(ChurnData[[#This Row],[TenureMonths]]&lt;=59,"48-59","60-72")))))</f>
        <v>12-23</v>
      </c>
      <c r="V2346">
        <f>IF(ChurnData[[#This Row],[Churn]]="Yes",1,0)</f>
        <v>1</v>
      </c>
    </row>
    <row r="2347" spans="1:22" x14ac:dyDescent="0.35">
      <c r="A2347" t="s">
        <v>2397</v>
      </c>
      <c r="B2347" t="s">
        <v>19</v>
      </c>
      <c r="C2347">
        <v>1</v>
      </c>
      <c r="D2347" t="s">
        <v>20</v>
      </c>
      <c r="E2347" t="s">
        <v>20</v>
      </c>
      <c r="F2347" t="s">
        <v>75</v>
      </c>
      <c r="G2347" s="2">
        <v>51</v>
      </c>
      <c r="H2347" t="s">
        <v>20</v>
      </c>
      <c r="I2347" t="s">
        <v>23</v>
      </c>
      <c r="J2347" t="s">
        <v>21</v>
      </c>
      <c r="K2347" t="s">
        <v>20</v>
      </c>
      <c r="L2347" t="s">
        <v>24</v>
      </c>
      <c r="M2347" t="s">
        <v>21</v>
      </c>
      <c r="N2347" t="s">
        <v>34</v>
      </c>
      <c r="O2347" s="1">
        <v>89.38</v>
      </c>
      <c r="P2347" s="1">
        <v>4639.71</v>
      </c>
      <c r="Q2347">
        <v>4</v>
      </c>
      <c r="R2347" t="s">
        <v>21</v>
      </c>
      <c r="S2347" t="str">
        <f>IF(ChurnData[[#This Row],[MonthlyCharges]]&lt;=30,"1. Up to 30",IF(ChurnData[[#This Row],[MonthlyCharges]]&lt;=50,"2. 31-50",IF(ChurnData[[#This Row],[MonthlyCharges]]&lt;=70,"3. 51-70",IF(ChurnData[[#This Row],[MonthlyCharges]]&lt;=90,"4. 71-90","5. Over 90"))))</f>
        <v>4. 71-90</v>
      </c>
      <c r="T2347" t="str">
        <f>IF(AND(ChurnData[[#This Row],[Contract]]="Month-to-month",ChurnData[[#This Row],[InternetService]]="Fiber optic",ChurnData[[#This Row],[TenureMonths]]&lt;=11),"High-risk","Other")</f>
        <v>Other</v>
      </c>
      <c r="U2347" t="str">
        <f>IF(ChurnData[[#This Row],[TenureMonths]]&lt;=11,"0-11",IF(ChurnData[[#This Row],[TenureMonths]]&lt;=23,"12-23",IF(ChurnData[[#This Row],[TenureMonths]]&lt;=35,"24-35",IF(ChurnData[[#This Row],[TenureMonths]]&lt;=47,"36-47",IF(ChurnData[[#This Row],[TenureMonths]]&lt;=59,"48-59","60-72")))))</f>
        <v>48-59</v>
      </c>
      <c r="V2347">
        <f>IF(ChurnData[[#This Row],[Churn]]="Yes",1,0)</f>
        <v>0</v>
      </c>
    </row>
    <row r="2348" spans="1:22" x14ac:dyDescent="0.35">
      <c r="A2348" t="s">
        <v>2398</v>
      </c>
      <c r="B2348" t="s">
        <v>19</v>
      </c>
      <c r="C2348">
        <v>0</v>
      </c>
      <c r="D2348" t="s">
        <v>21</v>
      </c>
      <c r="E2348" t="s">
        <v>21</v>
      </c>
      <c r="F2348" t="s">
        <v>75</v>
      </c>
      <c r="G2348" s="2">
        <v>18</v>
      </c>
      <c r="H2348" t="s">
        <v>20</v>
      </c>
      <c r="I2348" t="s">
        <v>23</v>
      </c>
      <c r="J2348" t="s">
        <v>21</v>
      </c>
      <c r="K2348" t="s">
        <v>21</v>
      </c>
      <c r="L2348" t="s">
        <v>33</v>
      </c>
      <c r="M2348" t="s">
        <v>21</v>
      </c>
      <c r="N2348" t="s">
        <v>30</v>
      </c>
      <c r="O2348" s="1">
        <v>90.48</v>
      </c>
      <c r="P2348" s="1">
        <v>1668.96</v>
      </c>
      <c r="Q2348">
        <v>2</v>
      </c>
      <c r="R2348" t="s">
        <v>21</v>
      </c>
      <c r="S2348" t="str">
        <f>IF(ChurnData[[#This Row],[MonthlyCharges]]&lt;=30,"1. Up to 30",IF(ChurnData[[#This Row],[MonthlyCharges]]&lt;=50,"2. 31-50",IF(ChurnData[[#This Row],[MonthlyCharges]]&lt;=70,"3. 51-70",IF(ChurnData[[#This Row],[MonthlyCharges]]&lt;=90,"4. 71-90","5. Over 90"))))</f>
        <v>5. Over 90</v>
      </c>
      <c r="T2348" t="str">
        <f>IF(AND(ChurnData[[#This Row],[Contract]]="Month-to-month",ChurnData[[#This Row],[InternetService]]="Fiber optic",ChurnData[[#This Row],[TenureMonths]]&lt;=11),"High-risk","Other")</f>
        <v>Other</v>
      </c>
      <c r="U2348" t="str">
        <f>IF(ChurnData[[#This Row],[TenureMonths]]&lt;=11,"0-11",IF(ChurnData[[#This Row],[TenureMonths]]&lt;=23,"12-23",IF(ChurnData[[#This Row],[TenureMonths]]&lt;=35,"24-35",IF(ChurnData[[#This Row],[TenureMonths]]&lt;=47,"36-47",IF(ChurnData[[#This Row],[TenureMonths]]&lt;=59,"48-59","60-72")))))</f>
        <v>12-23</v>
      </c>
      <c r="V2348">
        <f>IF(ChurnData[[#This Row],[Churn]]="Yes",1,0)</f>
        <v>0</v>
      </c>
    </row>
    <row r="2349" spans="1:22" x14ac:dyDescent="0.35">
      <c r="A2349" t="s">
        <v>2399</v>
      </c>
      <c r="B2349" t="s">
        <v>36</v>
      </c>
      <c r="C2349">
        <v>0</v>
      </c>
      <c r="D2349" t="s">
        <v>21</v>
      </c>
      <c r="E2349" t="s">
        <v>21</v>
      </c>
      <c r="F2349" t="s">
        <v>49</v>
      </c>
      <c r="G2349" s="2">
        <v>12</v>
      </c>
      <c r="H2349" t="s">
        <v>20</v>
      </c>
      <c r="I2349" t="s">
        <v>32</v>
      </c>
      <c r="J2349" t="s">
        <v>21</v>
      </c>
      <c r="K2349" t="s">
        <v>20</v>
      </c>
      <c r="L2349" t="s">
        <v>29</v>
      </c>
      <c r="M2349" t="s">
        <v>20</v>
      </c>
      <c r="N2349" t="s">
        <v>25</v>
      </c>
      <c r="O2349" s="1">
        <v>60.12</v>
      </c>
      <c r="P2349" s="1">
        <v>725.25</v>
      </c>
      <c r="Q2349">
        <v>1</v>
      </c>
      <c r="R2349" t="s">
        <v>21</v>
      </c>
      <c r="S2349" t="str">
        <f>IF(ChurnData[[#This Row],[MonthlyCharges]]&lt;=30,"1. Up to 30",IF(ChurnData[[#This Row],[MonthlyCharges]]&lt;=50,"2. 31-50",IF(ChurnData[[#This Row],[MonthlyCharges]]&lt;=70,"3. 51-70",IF(ChurnData[[#This Row],[MonthlyCharges]]&lt;=90,"4. 71-90","5. Over 90"))))</f>
        <v>3. 51-70</v>
      </c>
      <c r="T2349" t="str">
        <f>IF(AND(ChurnData[[#This Row],[Contract]]="Month-to-month",ChurnData[[#This Row],[InternetService]]="Fiber optic",ChurnData[[#This Row],[TenureMonths]]&lt;=11),"High-risk","Other")</f>
        <v>Other</v>
      </c>
      <c r="U2349" t="str">
        <f>IF(ChurnData[[#This Row],[TenureMonths]]&lt;=11,"0-11",IF(ChurnData[[#This Row],[TenureMonths]]&lt;=23,"12-23",IF(ChurnData[[#This Row],[TenureMonths]]&lt;=35,"24-35",IF(ChurnData[[#This Row],[TenureMonths]]&lt;=47,"36-47",IF(ChurnData[[#This Row],[TenureMonths]]&lt;=59,"48-59","60-72")))))</f>
        <v>12-23</v>
      </c>
      <c r="V2349">
        <f>IF(ChurnData[[#This Row],[Churn]]="Yes",1,0)</f>
        <v>0</v>
      </c>
    </row>
    <row r="2350" spans="1:22" x14ac:dyDescent="0.35">
      <c r="A2350" t="s">
        <v>2400</v>
      </c>
      <c r="B2350" t="s">
        <v>19</v>
      </c>
      <c r="C2350">
        <v>1</v>
      </c>
      <c r="D2350" t="s">
        <v>21</v>
      </c>
      <c r="E2350" t="s">
        <v>21</v>
      </c>
      <c r="F2350" t="s">
        <v>49</v>
      </c>
      <c r="G2350" s="2">
        <v>16</v>
      </c>
      <c r="H2350" t="s">
        <v>20</v>
      </c>
      <c r="I2350" t="s">
        <v>21</v>
      </c>
      <c r="J2350" t="s">
        <v>28</v>
      </c>
      <c r="K2350" t="s">
        <v>28</v>
      </c>
      <c r="L2350" t="s">
        <v>33</v>
      </c>
      <c r="M2350" t="s">
        <v>20</v>
      </c>
      <c r="N2350" t="s">
        <v>30</v>
      </c>
      <c r="O2350" s="1">
        <v>35.49</v>
      </c>
      <c r="P2350" s="1">
        <v>582.49</v>
      </c>
      <c r="Q2350">
        <v>1</v>
      </c>
      <c r="R2350" t="s">
        <v>21</v>
      </c>
      <c r="S2350" t="str">
        <f>IF(ChurnData[[#This Row],[MonthlyCharges]]&lt;=30,"1. Up to 30",IF(ChurnData[[#This Row],[MonthlyCharges]]&lt;=50,"2. 31-50",IF(ChurnData[[#This Row],[MonthlyCharges]]&lt;=70,"3. 51-70",IF(ChurnData[[#This Row],[MonthlyCharges]]&lt;=90,"4. 71-90","5. Over 90"))))</f>
        <v>2. 31-50</v>
      </c>
      <c r="T2350" t="str">
        <f>IF(AND(ChurnData[[#This Row],[Contract]]="Month-to-month",ChurnData[[#This Row],[InternetService]]="Fiber optic",ChurnData[[#This Row],[TenureMonths]]&lt;=11),"High-risk","Other")</f>
        <v>Other</v>
      </c>
      <c r="U2350" t="str">
        <f>IF(ChurnData[[#This Row],[TenureMonths]]&lt;=11,"0-11",IF(ChurnData[[#This Row],[TenureMonths]]&lt;=23,"12-23",IF(ChurnData[[#This Row],[TenureMonths]]&lt;=35,"24-35",IF(ChurnData[[#This Row],[TenureMonths]]&lt;=47,"36-47",IF(ChurnData[[#This Row],[TenureMonths]]&lt;=59,"48-59","60-72")))))</f>
        <v>12-23</v>
      </c>
      <c r="V2350">
        <f>IF(ChurnData[[#This Row],[Churn]]="Yes",1,0)</f>
        <v>0</v>
      </c>
    </row>
    <row r="2351" spans="1:22" x14ac:dyDescent="0.35">
      <c r="A2351" t="s">
        <v>2401</v>
      </c>
      <c r="B2351" t="s">
        <v>36</v>
      </c>
      <c r="C2351">
        <v>0</v>
      </c>
      <c r="D2351" t="s">
        <v>21</v>
      </c>
      <c r="E2351" t="s">
        <v>20</v>
      </c>
      <c r="F2351" t="s">
        <v>37</v>
      </c>
      <c r="G2351" s="2">
        <v>29</v>
      </c>
      <c r="H2351" t="s">
        <v>20</v>
      </c>
      <c r="I2351" t="s">
        <v>23</v>
      </c>
      <c r="J2351" t="s">
        <v>20</v>
      </c>
      <c r="K2351" t="s">
        <v>20</v>
      </c>
      <c r="L2351" t="s">
        <v>29</v>
      </c>
      <c r="M2351" t="s">
        <v>20</v>
      </c>
      <c r="N2351" t="s">
        <v>34</v>
      </c>
      <c r="O2351" s="1">
        <v>107.99</v>
      </c>
      <c r="P2351" s="1">
        <v>3153.24</v>
      </c>
      <c r="Q2351">
        <v>3</v>
      </c>
      <c r="R2351" t="s">
        <v>21</v>
      </c>
      <c r="S2351" t="str">
        <f>IF(ChurnData[[#This Row],[MonthlyCharges]]&lt;=30,"1. Up to 30",IF(ChurnData[[#This Row],[MonthlyCharges]]&lt;=50,"2. 31-50",IF(ChurnData[[#This Row],[MonthlyCharges]]&lt;=70,"3. 51-70",IF(ChurnData[[#This Row],[MonthlyCharges]]&lt;=90,"4. 71-90","5. Over 90"))))</f>
        <v>5. Over 90</v>
      </c>
      <c r="T2351" t="str">
        <f>IF(AND(ChurnData[[#This Row],[Contract]]="Month-to-month",ChurnData[[#This Row],[InternetService]]="Fiber optic",ChurnData[[#This Row],[TenureMonths]]&lt;=11),"High-risk","Other")</f>
        <v>Other</v>
      </c>
      <c r="U2351" t="str">
        <f>IF(ChurnData[[#This Row],[TenureMonths]]&lt;=11,"0-11",IF(ChurnData[[#This Row],[TenureMonths]]&lt;=23,"12-23",IF(ChurnData[[#This Row],[TenureMonths]]&lt;=35,"24-35",IF(ChurnData[[#This Row],[TenureMonths]]&lt;=47,"36-47",IF(ChurnData[[#This Row],[TenureMonths]]&lt;=59,"48-59","60-72")))))</f>
        <v>24-35</v>
      </c>
      <c r="V2351">
        <f>IF(ChurnData[[#This Row],[Churn]]="Yes",1,0)</f>
        <v>0</v>
      </c>
    </row>
    <row r="2352" spans="1:22" x14ac:dyDescent="0.35">
      <c r="A2352" t="s">
        <v>2402</v>
      </c>
      <c r="B2352" t="s">
        <v>36</v>
      </c>
      <c r="C2352">
        <v>0</v>
      </c>
      <c r="D2352" t="s">
        <v>21</v>
      </c>
      <c r="E2352" t="s">
        <v>21</v>
      </c>
      <c r="F2352" t="s">
        <v>27</v>
      </c>
      <c r="G2352" s="2">
        <v>20</v>
      </c>
      <c r="H2352" t="s">
        <v>20</v>
      </c>
      <c r="I2352" t="s">
        <v>32</v>
      </c>
      <c r="J2352" t="s">
        <v>21</v>
      </c>
      <c r="K2352" t="s">
        <v>21</v>
      </c>
      <c r="L2352" t="s">
        <v>33</v>
      </c>
      <c r="M2352" t="s">
        <v>20</v>
      </c>
      <c r="N2352" t="s">
        <v>30</v>
      </c>
      <c r="O2352" s="1">
        <v>66.510000000000005</v>
      </c>
      <c r="P2352" s="1">
        <v>1345.1</v>
      </c>
      <c r="Q2352">
        <v>2</v>
      </c>
      <c r="R2352" t="s">
        <v>20</v>
      </c>
      <c r="S2352" t="str">
        <f>IF(ChurnData[[#This Row],[MonthlyCharges]]&lt;=30,"1. Up to 30",IF(ChurnData[[#This Row],[MonthlyCharges]]&lt;=50,"2. 31-50",IF(ChurnData[[#This Row],[MonthlyCharges]]&lt;=70,"3. 51-70",IF(ChurnData[[#This Row],[MonthlyCharges]]&lt;=90,"4. 71-90","5. Over 90"))))</f>
        <v>3. 51-70</v>
      </c>
      <c r="T2352" t="str">
        <f>IF(AND(ChurnData[[#This Row],[Contract]]="Month-to-month",ChurnData[[#This Row],[InternetService]]="Fiber optic",ChurnData[[#This Row],[TenureMonths]]&lt;=11),"High-risk","Other")</f>
        <v>Other</v>
      </c>
      <c r="U2352" t="str">
        <f>IF(ChurnData[[#This Row],[TenureMonths]]&lt;=11,"0-11",IF(ChurnData[[#This Row],[TenureMonths]]&lt;=23,"12-23",IF(ChurnData[[#This Row],[TenureMonths]]&lt;=35,"24-35",IF(ChurnData[[#This Row],[TenureMonths]]&lt;=47,"36-47",IF(ChurnData[[#This Row],[TenureMonths]]&lt;=59,"48-59","60-72")))))</f>
        <v>12-23</v>
      </c>
      <c r="V2352">
        <f>IF(ChurnData[[#This Row],[Churn]]="Yes",1,0)</f>
        <v>1</v>
      </c>
    </row>
    <row r="2353" spans="1:22" x14ac:dyDescent="0.35">
      <c r="A2353" t="s">
        <v>2403</v>
      </c>
      <c r="B2353" t="s">
        <v>36</v>
      </c>
      <c r="C2353">
        <v>0</v>
      </c>
      <c r="D2353" t="s">
        <v>21</v>
      </c>
      <c r="E2353" t="s">
        <v>21</v>
      </c>
      <c r="F2353" t="s">
        <v>58</v>
      </c>
      <c r="G2353" s="2">
        <v>72</v>
      </c>
      <c r="H2353" t="s">
        <v>20</v>
      </c>
      <c r="I2353" t="s">
        <v>21</v>
      </c>
      <c r="J2353" t="s">
        <v>28</v>
      </c>
      <c r="K2353" t="s">
        <v>28</v>
      </c>
      <c r="L2353" t="s">
        <v>24</v>
      </c>
      <c r="M2353" t="s">
        <v>20</v>
      </c>
      <c r="N2353" t="s">
        <v>30</v>
      </c>
      <c r="O2353" s="1">
        <v>28.52</v>
      </c>
      <c r="P2353" s="1">
        <v>1996.87</v>
      </c>
      <c r="Q2353">
        <v>2</v>
      </c>
      <c r="R2353" t="s">
        <v>21</v>
      </c>
      <c r="S2353" t="str">
        <f>IF(ChurnData[[#This Row],[MonthlyCharges]]&lt;=30,"1. Up to 30",IF(ChurnData[[#This Row],[MonthlyCharges]]&lt;=50,"2. 31-50",IF(ChurnData[[#This Row],[MonthlyCharges]]&lt;=70,"3. 51-70",IF(ChurnData[[#This Row],[MonthlyCharges]]&lt;=90,"4. 71-90","5. Over 90"))))</f>
        <v>1. Up to 30</v>
      </c>
      <c r="T2353" t="str">
        <f>IF(AND(ChurnData[[#This Row],[Contract]]="Month-to-month",ChurnData[[#This Row],[InternetService]]="Fiber optic",ChurnData[[#This Row],[TenureMonths]]&lt;=11),"High-risk","Other")</f>
        <v>Other</v>
      </c>
      <c r="U2353" t="str">
        <f>IF(ChurnData[[#This Row],[TenureMonths]]&lt;=11,"0-11",IF(ChurnData[[#This Row],[TenureMonths]]&lt;=23,"12-23",IF(ChurnData[[#This Row],[TenureMonths]]&lt;=35,"24-35",IF(ChurnData[[#This Row],[TenureMonths]]&lt;=47,"36-47",IF(ChurnData[[#This Row],[TenureMonths]]&lt;=59,"48-59","60-72")))))</f>
        <v>60-72</v>
      </c>
      <c r="V2353">
        <f>IF(ChurnData[[#This Row],[Churn]]="Yes",1,0)</f>
        <v>0</v>
      </c>
    </row>
    <row r="2354" spans="1:22" x14ac:dyDescent="0.35">
      <c r="A2354" t="s">
        <v>2404</v>
      </c>
      <c r="B2354" t="s">
        <v>19</v>
      </c>
      <c r="C2354">
        <v>1</v>
      </c>
      <c r="D2354" t="s">
        <v>21</v>
      </c>
      <c r="E2354" t="s">
        <v>21</v>
      </c>
      <c r="F2354" t="s">
        <v>41</v>
      </c>
      <c r="G2354" s="2">
        <v>14</v>
      </c>
      <c r="H2354" t="s">
        <v>20</v>
      </c>
      <c r="I2354" t="s">
        <v>21</v>
      </c>
      <c r="J2354" t="s">
        <v>28</v>
      </c>
      <c r="K2354" t="s">
        <v>28</v>
      </c>
      <c r="L2354" t="s">
        <v>33</v>
      </c>
      <c r="M2354" t="s">
        <v>20</v>
      </c>
      <c r="N2354" t="s">
        <v>34</v>
      </c>
      <c r="O2354" s="1">
        <v>27.87</v>
      </c>
      <c r="P2354" s="1">
        <v>390.58</v>
      </c>
      <c r="Q2354">
        <v>2</v>
      </c>
      <c r="R2354" t="s">
        <v>20</v>
      </c>
      <c r="S2354" t="str">
        <f>IF(ChurnData[[#This Row],[MonthlyCharges]]&lt;=30,"1. Up to 30",IF(ChurnData[[#This Row],[MonthlyCharges]]&lt;=50,"2. 31-50",IF(ChurnData[[#This Row],[MonthlyCharges]]&lt;=70,"3. 51-70",IF(ChurnData[[#This Row],[MonthlyCharges]]&lt;=90,"4. 71-90","5. Over 90"))))</f>
        <v>1. Up to 30</v>
      </c>
      <c r="T2354" t="str">
        <f>IF(AND(ChurnData[[#This Row],[Contract]]="Month-to-month",ChurnData[[#This Row],[InternetService]]="Fiber optic",ChurnData[[#This Row],[TenureMonths]]&lt;=11),"High-risk","Other")</f>
        <v>Other</v>
      </c>
      <c r="U2354" t="str">
        <f>IF(ChurnData[[#This Row],[TenureMonths]]&lt;=11,"0-11",IF(ChurnData[[#This Row],[TenureMonths]]&lt;=23,"12-23",IF(ChurnData[[#This Row],[TenureMonths]]&lt;=35,"24-35",IF(ChurnData[[#This Row],[TenureMonths]]&lt;=47,"36-47",IF(ChurnData[[#This Row],[TenureMonths]]&lt;=59,"48-59","60-72")))))</f>
        <v>12-23</v>
      </c>
      <c r="V2354">
        <f>IF(ChurnData[[#This Row],[Churn]]="Yes",1,0)</f>
        <v>1</v>
      </c>
    </row>
    <row r="2355" spans="1:22" x14ac:dyDescent="0.35">
      <c r="A2355" t="s">
        <v>2405</v>
      </c>
      <c r="B2355" t="s">
        <v>36</v>
      </c>
      <c r="C2355">
        <v>0</v>
      </c>
      <c r="D2355" t="s">
        <v>21</v>
      </c>
      <c r="E2355" t="s">
        <v>21</v>
      </c>
      <c r="F2355" t="s">
        <v>65</v>
      </c>
      <c r="G2355" s="2">
        <v>3</v>
      </c>
      <c r="H2355" t="s">
        <v>20</v>
      </c>
      <c r="I2355" t="s">
        <v>23</v>
      </c>
      <c r="J2355" t="s">
        <v>21</v>
      </c>
      <c r="K2355" t="s">
        <v>21</v>
      </c>
      <c r="L2355" t="s">
        <v>33</v>
      </c>
      <c r="M2355" t="s">
        <v>20</v>
      </c>
      <c r="N2355" t="s">
        <v>25</v>
      </c>
      <c r="O2355" s="1">
        <v>90.29</v>
      </c>
      <c r="P2355" s="1">
        <v>275.10000000000002</v>
      </c>
      <c r="Q2355">
        <v>3</v>
      </c>
      <c r="R2355" t="s">
        <v>20</v>
      </c>
      <c r="S2355" t="str">
        <f>IF(ChurnData[[#This Row],[MonthlyCharges]]&lt;=30,"1. Up to 30",IF(ChurnData[[#This Row],[MonthlyCharges]]&lt;=50,"2. 31-50",IF(ChurnData[[#This Row],[MonthlyCharges]]&lt;=70,"3. 51-70",IF(ChurnData[[#This Row],[MonthlyCharges]]&lt;=90,"4. 71-90","5. Over 90"))))</f>
        <v>5. Over 90</v>
      </c>
      <c r="T2355" t="str">
        <f>IF(AND(ChurnData[[#This Row],[Contract]]="Month-to-month",ChurnData[[#This Row],[InternetService]]="Fiber optic",ChurnData[[#This Row],[TenureMonths]]&lt;=11),"High-risk","Other")</f>
        <v>High-risk</v>
      </c>
      <c r="U2355" t="str">
        <f>IF(ChurnData[[#This Row],[TenureMonths]]&lt;=11,"0-11",IF(ChurnData[[#This Row],[TenureMonths]]&lt;=23,"12-23",IF(ChurnData[[#This Row],[TenureMonths]]&lt;=35,"24-35",IF(ChurnData[[#This Row],[TenureMonths]]&lt;=47,"36-47",IF(ChurnData[[#This Row],[TenureMonths]]&lt;=59,"48-59","60-72")))))</f>
        <v>0-11</v>
      </c>
      <c r="V2355">
        <f>IF(ChurnData[[#This Row],[Churn]]="Yes",1,0)</f>
        <v>1</v>
      </c>
    </row>
    <row r="2356" spans="1:22" x14ac:dyDescent="0.35">
      <c r="A2356" t="s">
        <v>2406</v>
      </c>
      <c r="B2356" t="s">
        <v>19</v>
      </c>
      <c r="C2356">
        <v>0</v>
      </c>
      <c r="D2356" t="s">
        <v>20</v>
      </c>
      <c r="E2356" t="s">
        <v>20</v>
      </c>
      <c r="F2356" t="s">
        <v>58</v>
      </c>
      <c r="G2356" s="2">
        <v>41</v>
      </c>
      <c r="H2356" t="s">
        <v>20</v>
      </c>
      <c r="I2356" t="s">
        <v>32</v>
      </c>
      <c r="J2356" t="s">
        <v>20</v>
      </c>
      <c r="K2356" t="s">
        <v>21</v>
      </c>
      <c r="L2356" t="s">
        <v>29</v>
      </c>
      <c r="M2356" t="s">
        <v>20</v>
      </c>
      <c r="N2356" t="s">
        <v>30</v>
      </c>
      <c r="O2356" s="1">
        <v>62.83</v>
      </c>
      <c r="P2356" s="1">
        <v>2529</v>
      </c>
      <c r="Q2356">
        <v>3</v>
      </c>
      <c r="R2356" t="s">
        <v>21</v>
      </c>
      <c r="S2356" t="str">
        <f>IF(ChurnData[[#This Row],[MonthlyCharges]]&lt;=30,"1. Up to 30",IF(ChurnData[[#This Row],[MonthlyCharges]]&lt;=50,"2. 31-50",IF(ChurnData[[#This Row],[MonthlyCharges]]&lt;=70,"3. 51-70",IF(ChurnData[[#This Row],[MonthlyCharges]]&lt;=90,"4. 71-90","5. Over 90"))))</f>
        <v>3. 51-70</v>
      </c>
      <c r="T2356" t="str">
        <f>IF(AND(ChurnData[[#This Row],[Contract]]="Month-to-month",ChurnData[[#This Row],[InternetService]]="Fiber optic",ChurnData[[#This Row],[TenureMonths]]&lt;=11),"High-risk","Other")</f>
        <v>Other</v>
      </c>
      <c r="U2356" t="str">
        <f>IF(ChurnData[[#This Row],[TenureMonths]]&lt;=11,"0-11",IF(ChurnData[[#This Row],[TenureMonths]]&lt;=23,"12-23",IF(ChurnData[[#This Row],[TenureMonths]]&lt;=35,"24-35",IF(ChurnData[[#This Row],[TenureMonths]]&lt;=47,"36-47",IF(ChurnData[[#This Row],[TenureMonths]]&lt;=59,"48-59","60-72")))))</f>
        <v>36-47</v>
      </c>
      <c r="V2356">
        <f>IF(ChurnData[[#This Row],[Churn]]="Yes",1,0)</f>
        <v>0</v>
      </c>
    </row>
    <row r="2357" spans="1:22" x14ac:dyDescent="0.35">
      <c r="A2357" t="s">
        <v>2407</v>
      </c>
      <c r="B2357" t="s">
        <v>36</v>
      </c>
      <c r="C2357">
        <v>0</v>
      </c>
      <c r="D2357" t="s">
        <v>21</v>
      </c>
      <c r="E2357" t="s">
        <v>21</v>
      </c>
      <c r="F2357" t="s">
        <v>58</v>
      </c>
      <c r="G2357" s="2">
        <v>21</v>
      </c>
      <c r="H2357" t="s">
        <v>20</v>
      </c>
      <c r="I2357" t="s">
        <v>21</v>
      </c>
      <c r="J2357" t="s">
        <v>28</v>
      </c>
      <c r="K2357" t="s">
        <v>28</v>
      </c>
      <c r="L2357" t="s">
        <v>33</v>
      </c>
      <c r="M2357" t="s">
        <v>20</v>
      </c>
      <c r="N2357" t="s">
        <v>25</v>
      </c>
      <c r="O2357" s="1">
        <v>20.88</v>
      </c>
      <c r="P2357" s="1">
        <v>435.13</v>
      </c>
      <c r="Q2357">
        <v>1</v>
      </c>
      <c r="R2357" t="s">
        <v>21</v>
      </c>
      <c r="S2357" t="str">
        <f>IF(ChurnData[[#This Row],[MonthlyCharges]]&lt;=30,"1. Up to 30",IF(ChurnData[[#This Row],[MonthlyCharges]]&lt;=50,"2. 31-50",IF(ChurnData[[#This Row],[MonthlyCharges]]&lt;=70,"3. 51-70",IF(ChurnData[[#This Row],[MonthlyCharges]]&lt;=90,"4. 71-90","5. Over 90"))))</f>
        <v>1. Up to 30</v>
      </c>
      <c r="T2357" t="str">
        <f>IF(AND(ChurnData[[#This Row],[Contract]]="Month-to-month",ChurnData[[#This Row],[InternetService]]="Fiber optic",ChurnData[[#This Row],[TenureMonths]]&lt;=11),"High-risk","Other")</f>
        <v>Other</v>
      </c>
      <c r="U2357" t="str">
        <f>IF(ChurnData[[#This Row],[TenureMonths]]&lt;=11,"0-11",IF(ChurnData[[#This Row],[TenureMonths]]&lt;=23,"12-23",IF(ChurnData[[#This Row],[TenureMonths]]&lt;=35,"24-35",IF(ChurnData[[#This Row],[TenureMonths]]&lt;=47,"36-47",IF(ChurnData[[#This Row],[TenureMonths]]&lt;=59,"48-59","60-72")))))</f>
        <v>12-23</v>
      </c>
      <c r="V2357">
        <f>IF(ChurnData[[#This Row],[Churn]]="Yes",1,0)</f>
        <v>0</v>
      </c>
    </row>
    <row r="2358" spans="1:22" x14ac:dyDescent="0.35">
      <c r="A2358" t="s">
        <v>2409</v>
      </c>
      <c r="B2358" t="s">
        <v>19</v>
      </c>
      <c r="C2358">
        <v>0</v>
      </c>
      <c r="D2358" t="s">
        <v>20</v>
      </c>
      <c r="E2358" t="s">
        <v>21</v>
      </c>
      <c r="F2358" t="s">
        <v>56</v>
      </c>
      <c r="G2358" s="2">
        <v>39</v>
      </c>
      <c r="H2358" t="s">
        <v>20</v>
      </c>
      <c r="I2358" t="s">
        <v>23</v>
      </c>
      <c r="J2358" t="s">
        <v>21</v>
      </c>
      <c r="K2358" t="s">
        <v>20</v>
      </c>
      <c r="L2358" t="s">
        <v>29</v>
      </c>
      <c r="M2358" t="s">
        <v>20</v>
      </c>
      <c r="N2358" t="s">
        <v>25</v>
      </c>
      <c r="O2358" s="1">
        <v>98.37</v>
      </c>
      <c r="P2358" s="1">
        <v>3915.59</v>
      </c>
      <c r="Q2358">
        <v>1</v>
      </c>
      <c r="R2358" t="s">
        <v>21</v>
      </c>
      <c r="S2358" t="str">
        <f>IF(ChurnData[[#This Row],[MonthlyCharges]]&lt;=30,"1. Up to 30",IF(ChurnData[[#This Row],[MonthlyCharges]]&lt;=50,"2. 31-50",IF(ChurnData[[#This Row],[MonthlyCharges]]&lt;=70,"3. 51-70",IF(ChurnData[[#This Row],[MonthlyCharges]]&lt;=90,"4. 71-90","5. Over 90"))))</f>
        <v>5. Over 90</v>
      </c>
      <c r="T2358" t="str">
        <f>IF(AND(ChurnData[[#This Row],[Contract]]="Month-to-month",ChurnData[[#This Row],[InternetService]]="Fiber optic",ChurnData[[#This Row],[TenureMonths]]&lt;=11),"High-risk","Other")</f>
        <v>Other</v>
      </c>
      <c r="U2358" t="str">
        <f>IF(ChurnData[[#This Row],[TenureMonths]]&lt;=11,"0-11",IF(ChurnData[[#This Row],[TenureMonths]]&lt;=23,"12-23",IF(ChurnData[[#This Row],[TenureMonths]]&lt;=35,"24-35",IF(ChurnData[[#This Row],[TenureMonths]]&lt;=47,"36-47",IF(ChurnData[[#This Row],[TenureMonths]]&lt;=59,"48-59","60-72")))))</f>
        <v>36-47</v>
      </c>
      <c r="V2358">
        <f>IF(ChurnData[[#This Row],[Churn]]="Yes",1,0)</f>
        <v>0</v>
      </c>
    </row>
    <row r="2359" spans="1:22" x14ac:dyDescent="0.35">
      <c r="A2359" t="s">
        <v>2410</v>
      </c>
      <c r="B2359" t="s">
        <v>19</v>
      </c>
      <c r="C2359">
        <v>0</v>
      </c>
      <c r="D2359" t="s">
        <v>20</v>
      </c>
      <c r="E2359" t="s">
        <v>20</v>
      </c>
      <c r="F2359" t="s">
        <v>27</v>
      </c>
      <c r="G2359" s="2">
        <v>48</v>
      </c>
      <c r="H2359" t="s">
        <v>20</v>
      </c>
      <c r="I2359" t="s">
        <v>23</v>
      </c>
      <c r="J2359" t="s">
        <v>20</v>
      </c>
      <c r="K2359" t="s">
        <v>20</v>
      </c>
      <c r="L2359" t="s">
        <v>33</v>
      </c>
      <c r="M2359" t="s">
        <v>20</v>
      </c>
      <c r="N2359" t="s">
        <v>34</v>
      </c>
      <c r="O2359" s="1">
        <v>99.2</v>
      </c>
      <c r="P2359" s="1">
        <v>4757.79</v>
      </c>
      <c r="Q2359">
        <v>4</v>
      </c>
      <c r="R2359" t="s">
        <v>21</v>
      </c>
      <c r="S2359" t="str">
        <f>IF(ChurnData[[#This Row],[MonthlyCharges]]&lt;=30,"1. Up to 30",IF(ChurnData[[#This Row],[MonthlyCharges]]&lt;=50,"2. 31-50",IF(ChurnData[[#This Row],[MonthlyCharges]]&lt;=70,"3. 51-70",IF(ChurnData[[#This Row],[MonthlyCharges]]&lt;=90,"4. 71-90","5. Over 90"))))</f>
        <v>5. Over 90</v>
      </c>
      <c r="T2359" t="str">
        <f>IF(AND(ChurnData[[#This Row],[Contract]]="Month-to-month",ChurnData[[#This Row],[InternetService]]="Fiber optic",ChurnData[[#This Row],[TenureMonths]]&lt;=11),"High-risk","Other")</f>
        <v>Other</v>
      </c>
      <c r="U2359" t="str">
        <f>IF(ChurnData[[#This Row],[TenureMonths]]&lt;=11,"0-11",IF(ChurnData[[#This Row],[TenureMonths]]&lt;=23,"12-23",IF(ChurnData[[#This Row],[TenureMonths]]&lt;=35,"24-35",IF(ChurnData[[#This Row],[TenureMonths]]&lt;=47,"36-47",IF(ChurnData[[#This Row],[TenureMonths]]&lt;=59,"48-59","60-72")))))</f>
        <v>48-59</v>
      </c>
      <c r="V2359">
        <f>IF(ChurnData[[#This Row],[Churn]]="Yes",1,0)</f>
        <v>0</v>
      </c>
    </row>
    <row r="2360" spans="1:22" x14ac:dyDescent="0.35">
      <c r="A2360" t="s">
        <v>2411</v>
      </c>
      <c r="B2360" t="s">
        <v>36</v>
      </c>
      <c r="C2360">
        <v>0</v>
      </c>
      <c r="D2360" t="s">
        <v>20</v>
      </c>
      <c r="E2360" t="s">
        <v>21</v>
      </c>
      <c r="F2360" t="s">
        <v>41</v>
      </c>
      <c r="G2360" s="2">
        <v>29</v>
      </c>
      <c r="H2360" t="s">
        <v>20</v>
      </c>
      <c r="I2360" t="s">
        <v>23</v>
      </c>
      <c r="J2360" t="s">
        <v>21</v>
      </c>
      <c r="K2360" t="s">
        <v>20</v>
      </c>
      <c r="L2360" t="s">
        <v>29</v>
      </c>
      <c r="M2360" t="s">
        <v>21</v>
      </c>
      <c r="N2360" t="s">
        <v>25</v>
      </c>
      <c r="O2360" s="1">
        <v>83.28</v>
      </c>
      <c r="P2360" s="1">
        <v>2391.5300000000002</v>
      </c>
      <c r="Q2360">
        <v>1</v>
      </c>
      <c r="R2360" t="s">
        <v>21</v>
      </c>
      <c r="S2360" t="str">
        <f>IF(ChurnData[[#This Row],[MonthlyCharges]]&lt;=30,"1. Up to 30",IF(ChurnData[[#This Row],[MonthlyCharges]]&lt;=50,"2. 31-50",IF(ChurnData[[#This Row],[MonthlyCharges]]&lt;=70,"3. 51-70",IF(ChurnData[[#This Row],[MonthlyCharges]]&lt;=90,"4. 71-90","5. Over 90"))))</f>
        <v>4. 71-90</v>
      </c>
      <c r="T2360" t="str">
        <f>IF(AND(ChurnData[[#This Row],[Contract]]="Month-to-month",ChurnData[[#This Row],[InternetService]]="Fiber optic",ChurnData[[#This Row],[TenureMonths]]&lt;=11),"High-risk","Other")</f>
        <v>Other</v>
      </c>
      <c r="U2360" t="str">
        <f>IF(ChurnData[[#This Row],[TenureMonths]]&lt;=11,"0-11",IF(ChurnData[[#This Row],[TenureMonths]]&lt;=23,"12-23",IF(ChurnData[[#This Row],[TenureMonths]]&lt;=35,"24-35",IF(ChurnData[[#This Row],[TenureMonths]]&lt;=47,"36-47",IF(ChurnData[[#This Row],[TenureMonths]]&lt;=59,"48-59","60-72")))))</f>
        <v>24-35</v>
      </c>
      <c r="V2360">
        <f>IF(ChurnData[[#This Row],[Churn]]="Yes",1,0)</f>
        <v>0</v>
      </c>
    </row>
    <row r="2361" spans="1:22" x14ac:dyDescent="0.35">
      <c r="A2361" t="s">
        <v>2412</v>
      </c>
      <c r="B2361" t="s">
        <v>36</v>
      </c>
      <c r="C2361">
        <v>0</v>
      </c>
      <c r="D2361" t="s">
        <v>21</v>
      </c>
      <c r="E2361" t="s">
        <v>20</v>
      </c>
      <c r="F2361" t="s">
        <v>75</v>
      </c>
      <c r="G2361" s="2">
        <v>58</v>
      </c>
      <c r="H2361" t="s">
        <v>20</v>
      </c>
      <c r="I2361" t="s">
        <v>21</v>
      </c>
      <c r="J2361" t="s">
        <v>28</v>
      </c>
      <c r="K2361" t="s">
        <v>28</v>
      </c>
      <c r="L2361" t="s">
        <v>24</v>
      </c>
      <c r="M2361" t="s">
        <v>21</v>
      </c>
      <c r="N2361" t="s">
        <v>43</v>
      </c>
      <c r="O2361" s="1">
        <v>30.72</v>
      </c>
      <c r="P2361" s="1">
        <v>1760.59</v>
      </c>
      <c r="Q2361">
        <v>1</v>
      </c>
      <c r="R2361" t="s">
        <v>21</v>
      </c>
      <c r="S2361" t="str">
        <f>IF(ChurnData[[#This Row],[MonthlyCharges]]&lt;=30,"1. Up to 30",IF(ChurnData[[#This Row],[MonthlyCharges]]&lt;=50,"2. 31-50",IF(ChurnData[[#This Row],[MonthlyCharges]]&lt;=70,"3. 51-70",IF(ChurnData[[#This Row],[MonthlyCharges]]&lt;=90,"4. 71-90","5. Over 90"))))</f>
        <v>2. 31-50</v>
      </c>
      <c r="T2361" t="str">
        <f>IF(AND(ChurnData[[#This Row],[Contract]]="Month-to-month",ChurnData[[#This Row],[InternetService]]="Fiber optic",ChurnData[[#This Row],[TenureMonths]]&lt;=11),"High-risk","Other")</f>
        <v>Other</v>
      </c>
      <c r="U2361" t="str">
        <f>IF(ChurnData[[#This Row],[TenureMonths]]&lt;=11,"0-11",IF(ChurnData[[#This Row],[TenureMonths]]&lt;=23,"12-23",IF(ChurnData[[#This Row],[TenureMonths]]&lt;=35,"24-35",IF(ChurnData[[#This Row],[TenureMonths]]&lt;=47,"36-47",IF(ChurnData[[#This Row],[TenureMonths]]&lt;=59,"48-59","60-72")))))</f>
        <v>48-59</v>
      </c>
      <c r="V2361">
        <f>IF(ChurnData[[#This Row],[Churn]]="Yes",1,0)</f>
        <v>0</v>
      </c>
    </row>
    <row r="2362" spans="1:22" x14ac:dyDescent="0.35">
      <c r="A2362" t="s">
        <v>2413</v>
      </c>
      <c r="B2362" t="s">
        <v>19</v>
      </c>
      <c r="C2362">
        <v>0</v>
      </c>
      <c r="D2362" t="s">
        <v>21</v>
      </c>
      <c r="E2362" t="s">
        <v>21</v>
      </c>
      <c r="F2362" t="s">
        <v>39</v>
      </c>
      <c r="G2362" s="2">
        <v>13</v>
      </c>
      <c r="H2362" t="s">
        <v>20</v>
      </c>
      <c r="I2362" t="s">
        <v>23</v>
      </c>
      <c r="J2362" t="s">
        <v>21</v>
      </c>
      <c r="K2362" t="s">
        <v>21</v>
      </c>
      <c r="L2362" t="s">
        <v>33</v>
      </c>
      <c r="M2362" t="s">
        <v>20</v>
      </c>
      <c r="N2362" t="s">
        <v>25</v>
      </c>
      <c r="O2362" s="1">
        <v>86.24</v>
      </c>
      <c r="P2362" s="1">
        <v>1147.99</v>
      </c>
      <c r="Q2362">
        <v>3</v>
      </c>
      <c r="R2362" t="s">
        <v>20</v>
      </c>
      <c r="S2362" t="str">
        <f>IF(ChurnData[[#This Row],[MonthlyCharges]]&lt;=30,"1. Up to 30",IF(ChurnData[[#This Row],[MonthlyCharges]]&lt;=50,"2. 31-50",IF(ChurnData[[#This Row],[MonthlyCharges]]&lt;=70,"3. 51-70",IF(ChurnData[[#This Row],[MonthlyCharges]]&lt;=90,"4. 71-90","5. Over 90"))))</f>
        <v>4. 71-90</v>
      </c>
      <c r="T2362" t="str">
        <f>IF(AND(ChurnData[[#This Row],[Contract]]="Month-to-month",ChurnData[[#This Row],[InternetService]]="Fiber optic",ChurnData[[#This Row],[TenureMonths]]&lt;=11),"High-risk","Other")</f>
        <v>Other</v>
      </c>
      <c r="U2362" t="str">
        <f>IF(ChurnData[[#This Row],[TenureMonths]]&lt;=11,"0-11",IF(ChurnData[[#This Row],[TenureMonths]]&lt;=23,"12-23",IF(ChurnData[[#This Row],[TenureMonths]]&lt;=35,"24-35",IF(ChurnData[[#This Row],[TenureMonths]]&lt;=47,"36-47",IF(ChurnData[[#This Row],[TenureMonths]]&lt;=59,"48-59","60-72")))))</f>
        <v>12-23</v>
      </c>
      <c r="V2362">
        <f>IF(ChurnData[[#This Row],[Churn]]="Yes",1,0)</f>
        <v>1</v>
      </c>
    </row>
    <row r="2363" spans="1:22" x14ac:dyDescent="0.35">
      <c r="A2363" t="s">
        <v>2414</v>
      </c>
      <c r="B2363" t="s">
        <v>36</v>
      </c>
      <c r="C2363">
        <v>0</v>
      </c>
      <c r="D2363" t="s">
        <v>20</v>
      </c>
      <c r="E2363" t="s">
        <v>20</v>
      </c>
      <c r="F2363" t="s">
        <v>56</v>
      </c>
      <c r="G2363" s="2">
        <v>26</v>
      </c>
      <c r="H2363" t="s">
        <v>20</v>
      </c>
      <c r="I2363" t="s">
        <v>23</v>
      </c>
      <c r="J2363" t="s">
        <v>20</v>
      </c>
      <c r="K2363" t="s">
        <v>21</v>
      </c>
      <c r="L2363" t="s">
        <v>33</v>
      </c>
      <c r="M2363" t="s">
        <v>20</v>
      </c>
      <c r="N2363" t="s">
        <v>34</v>
      </c>
      <c r="O2363" s="1">
        <v>93.82</v>
      </c>
      <c r="P2363" s="1">
        <v>2407.85</v>
      </c>
      <c r="Q2363">
        <v>3</v>
      </c>
      <c r="R2363" t="s">
        <v>20</v>
      </c>
      <c r="S2363" t="str">
        <f>IF(ChurnData[[#This Row],[MonthlyCharges]]&lt;=30,"1. Up to 30",IF(ChurnData[[#This Row],[MonthlyCharges]]&lt;=50,"2. 31-50",IF(ChurnData[[#This Row],[MonthlyCharges]]&lt;=70,"3. 51-70",IF(ChurnData[[#This Row],[MonthlyCharges]]&lt;=90,"4. 71-90","5. Over 90"))))</f>
        <v>5. Over 90</v>
      </c>
      <c r="T2363" t="str">
        <f>IF(AND(ChurnData[[#This Row],[Contract]]="Month-to-month",ChurnData[[#This Row],[InternetService]]="Fiber optic",ChurnData[[#This Row],[TenureMonths]]&lt;=11),"High-risk","Other")</f>
        <v>Other</v>
      </c>
      <c r="U2363" t="str">
        <f>IF(ChurnData[[#This Row],[TenureMonths]]&lt;=11,"0-11",IF(ChurnData[[#This Row],[TenureMonths]]&lt;=23,"12-23",IF(ChurnData[[#This Row],[TenureMonths]]&lt;=35,"24-35",IF(ChurnData[[#This Row],[TenureMonths]]&lt;=47,"36-47",IF(ChurnData[[#This Row],[TenureMonths]]&lt;=59,"48-59","60-72")))))</f>
        <v>24-35</v>
      </c>
      <c r="V2363">
        <f>IF(ChurnData[[#This Row],[Churn]]="Yes",1,0)</f>
        <v>1</v>
      </c>
    </row>
    <row r="2364" spans="1:22" x14ac:dyDescent="0.35">
      <c r="A2364" t="s">
        <v>2415</v>
      </c>
      <c r="B2364" t="s">
        <v>19</v>
      </c>
      <c r="C2364">
        <v>0</v>
      </c>
      <c r="D2364" t="s">
        <v>21</v>
      </c>
      <c r="E2364" t="s">
        <v>20</v>
      </c>
      <c r="F2364" t="s">
        <v>22</v>
      </c>
      <c r="G2364" s="2">
        <v>72</v>
      </c>
      <c r="H2364" t="s">
        <v>20</v>
      </c>
      <c r="I2364" t="s">
        <v>23</v>
      </c>
      <c r="J2364" t="s">
        <v>21</v>
      </c>
      <c r="K2364" t="s">
        <v>20</v>
      </c>
      <c r="L2364" t="s">
        <v>24</v>
      </c>
      <c r="M2364" t="s">
        <v>21</v>
      </c>
      <c r="N2364" t="s">
        <v>25</v>
      </c>
      <c r="O2364" s="1">
        <v>84.62</v>
      </c>
      <c r="P2364" s="1">
        <v>5978.82</v>
      </c>
      <c r="Q2364">
        <v>4</v>
      </c>
      <c r="R2364" t="s">
        <v>21</v>
      </c>
      <c r="S2364" t="str">
        <f>IF(ChurnData[[#This Row],[MonthlyCharges]]&lt;=30,"1. Up to 30",IF(ChurnData[[#This Row],[MonthlyCharges]]&lt;=50,"2. 31-50",IF(ChurnData[[#This Row],[MonthlyCharges]]&lt;=70,"3. 51-70",IF(ChurnData[[#This Row],[MonthlyCharges]]&lt;=90,"4. 71-90","5. Over 90"))))</f>
        <v>4. 71-90</v>
      </c>
      <c r="T2364" t="str">
        <f>IF(AND(ChurnData[[#This Row],[Contract]]="Month-to-month",ChurnData[[#This Row],[InternetService]]="Fiber optic",ChurnData[[#This Row],[TenureMonths]]&lt;=11),"High-risk","Other")</f>
        <v>Other</v>
      </c>
      <c r="U2364" t="str">
        <f>IF(ChurnData[[#This Row],[TenureMonths]]&lt;=11,"0-11",IF(ChurnData[[#This Row],[TenureMonths]]&lt;=23,"12-23",IF(ChurnData[[#This Row],[TenureMonths]]&lt;=35,"24-35",IF(ChurnData[[#This Row],[TenureMonths]]&lt;=47,"36-47",IF(ChurnData[[#This Row],[TenureMonths]]&lt;=59,"48-59","60-72")))))</f>
        <v>60-72</v>
      </c>
      <c r="V2364">
        <f>IF(ChurnData[[#This Row],[Churn]]="Yes",1,0)</f>
        <v>0</v>
      </c>
    </row>
    <row r="2365" spans="1:22" x14ac:dyDescent="0.35">
      <c r="A2365" t="s">
        <v>2416</v>
      </c>
      <c r="B2365" t="s">
        <v>19</v>
      </c>
      <c r="C2365">
        <v>0</v>
      </c>
      <c r="D2365" t="s">
        <v>21</v>
      </c>
      <c r="E2365" t="s">
        <v>21</v>
      </c>
      <c r="F2365" t="s">
        <v>49</v>
      </c>
      <c r="G2365" s="2">
        <v>42</v>
      </c>
      <c r="H2365" t="s">
        <v>20</v>
      </c>
      <c r="I2365" t="s">
        <v>32</v>
      </c>
      <c r="J2365" t="s">
        <v>21</v>
      </c>
      <c r="K2365" t="s">
        <v>20</v>
      </c>
      <c r="L2365" t="s">
        <v>29</v>
      </c>
      <c r="M2365" t="s">
        <v>21</v>
      </c>
      <c r="N2365" t="s">
        <v>43</v>
      </c>
      <c r="O2365" s="1">
        <v>62.99</v>
      </c>
      <c r="P2365" s="1">
        <v>2711.42</v>
      </c>
      <c r="Q2365">
        <v>0</v>
      </c>
      <c r="R2365" t="s">
        <v>21</v>
      </c>
      <c r="S2365" t="str">
        <f>IF(ChurnData[[#This Row],[MonthlyCharges]]&lt;=30,"1. Up to 30",IF(ChurnData[[#This Row],[MonthlyCharges]]&lt;=50,"2. 31-50",IF(ChurnData[[#This Row],[MonthlyCharges]]&lt;=70,"3. 51-70",IF(ChurnData[[#This Row],[MonthlyCharges]]&lt;=90,"4. 71-90","5. Over 90"))))</f>
        <v>3. 51-70</v>
      </c>
      <c r="T2365" t="str">
        <f>IF(AND(ChurnData[[#This Row],[Contract]]="Month-to-month",ChurnData[[#This Row],[InternetService]]="Fiber optic",ChurnData[[#This Row],[TenureMonths]]&lt;=11),"High-risk","Other")</f>
        <v>Other</v>
      </c>
      <c r="U2365" t="str">
        <f>IF(ChurnData[[#This Row],[TenureMonths]]&lt;=11,"0-11",IF(ChurnData[[#This Row],[TenureMonths]]&lt;=23,"12-23",IF(ChurnData[[#This Row],[TenureMonths]]&lt;=35,"24-35",IF(ChurnData[[#This Row],[TenureMonths]]&lt;=47,"36-47",IF(ChurnData[[#This Row],[TenureMonths]]&lt;=59,"48-59","60-72")))))</f>
        <v>36-47</v>
      </c>
      <c r="V2365">
        <f>IF(ChurnData[[#This Row],[Churn]]="Yes",1,0)</f>
        <v>0</v>
      </c>
    </row>
    <row r="2366" spans="1:22" x14ac:dyDescent="0.35">
      <c r="A2366" t="s">
        <v>2417</v>
      </c>
      <c r="B2366" t="s">
        <v>19</v>
      </c>
      <c r="C2366">
        <v>1</v>
      </c>
      <c r="D2366" t="s">
        <v>21</v>
      </c>
      <c r="E2366" t="s">
        <v>21</v>
      </c>
      <c r="F2366" t="s">
        <v>49</v>
      </c>
      <c r="G2366" s="2">
        <v>10</v>
      </c>
      <c r="H2366" t="s">
        <v>20</v>
      </c>
      <c r="I2366" t="s">
        <v>32</v>
      </c>
      <c r="J2366" t="s">
        <v>21</v>
      </c>
      <c r="K2366" t="s">
        <v>21</v>
      </c>
      <c r="L2366" t="s">
        <v>33</v>
      </c>
      <c r="M2366" t="s">
        <v>20</v>
      </c>
      <c r="N2366" t="s">
        <v>30</v>
      </c>
      <c r="O2366" s="1">
        <v>48.19</v>
      </c>
      <c r="P2366" s="1">
        <v>470.49</v>
      </c>
      <c r="Q2366">
        <v>1</v>
      </c>
      <c r="R2366" t="s">
        <v>20</v>
      </c>
      <c r="S2366" t="str">
        <f>IF(ChurnData[[#This Row],[MonthlyCharges]]&lt;=30,"1. Up to 30",IF(ChurnData[[#This Row],[MonthlyCharges]]&lt;=50,"2. 31-50",IF(ChurnData[[#This Row],[MonthlyCharges]]&lt;=70,"3. 51-70",IF(ChurnData[[#This Row],[MonthlyCharges]]&lt;=90,"4. 71-90","5. Over 90"))))</f>
        <v>2. 31-50</v>
      </c>
      <c r="T2366" t="str">
        <f>IF(AND(ChurnData[[#This Row],[Contract]]="Month-to-month",ChurnData[[#This Row],[InternetService]]="Fiber optic",ChurnData[[#This Row],[TenureMonths]]&lt;=11),"High-risk","Other")</f>
        <v>Other</v>
      </c>
      <c r="U2366" t="str">
        <f>IF(ChurnData[[#This Row],[TenureMonths]]&lt;=11,"0-11",IF(ChurnData[[#This Row],[TenureMonths]]&lt;=23,"12-23",IF(ChurnData[[#This Row],[TenureMonths]]&lt;=35,"24-35",IF(ChurnData[[#This Row],[TenureMonths]]&lt;=47,"36-47",IF(ChurnData[[#This Row],[TenureMonths]]&lt;=59,"48-59","60-72")))))</f>
        <v>0-11</v>
      </c>
      <c r="V2366">
        <f>IF(ChurnData[[#This Row],[Churn]]="Yes",1,0)</f>
        <v>1</v>
      </c>
    </row>
    <row r="2367" spans="1:22" x14ac:dyDescent="0.35">
      <c r="A2367" t="s">
        <v>2418</v>
      </c>
      <c r="B2367" t="s">
        <v>19</v>
      </c>
      <c r="C2367">
        <v>0</v>
      </c>
      <c r="D2367" t="s">
        <v>20</v>
      </c>
      <c r="E2367" t="s">
        <v>21</v>
      </c>
      <c r="F2367" t="s">
        <v>39</v>
      </c>
      <c r="G2367" s="2">
        <v>54</v>
      </c>
      <c r="H2367" t="s">
        <v>20</v>
      </c>
      <c r="I2367" t="s">
        <v>32</v>
      </c>
      <c r="J2367" t="s">
        <v>21</v>
      </c>
      <c r="K2367" t="s">
        <v>20</v>
      </c>
      <c r="L2367" t="s">
        <v>33</v>
      </c>
      <c r="M2367" t="s">
        <v>20</v>
      </c>
      <c r="N2367" t="s">
        <v>25</v>
      </c>
      <c r="O2367" s="1">
        <v>56.08</v>
      </c>
      <c r="P2367" s="1">
        <v>2997.07</v>
      </c>
      <c r="Q2367">
        <v>1</v>
      </c>
      <c r="R2367" t="s">
        <v>21</v>
      </c>
      <c r="S2367" t="str">
        <f>IF(ChurnData[[#This Row],[MonthlyCharges]]&lt;=30,"1. Up to 30",IF(ChurnData[[#This Row],[MonthlyCharges]]&lt;=50,"2. 31-50",IF(ChurnData[[#This Row],[MonthlyCharges]]&lt;=70,"3. 51-70",IF(ChurnData[[#This Row],[MonthlyCharges]]&lt;=90,"4. 71-90","5. Over 90"))))</f>
        <v>3. 51-70</v>
      </c>
      <c r="T2367" t="str">
        <f>IF(AND(ChurnData[[#This Row],[Contract]]="Month-to-month",ChurnData[[#This Row],[InternetService]]="Fiber optic",ChurnData[[#This Row],[TenureMonths]]&lt;=11),"High-risk","Other")</f>
        <v>Other</v>
      </c>
      <c r="U2367" t="str">
        <f>IF(ChurnData[[#This Row],[TenureMonths]]&lt;=11,"0-11",IF(ChurnData[[#This Row],[TenureMonths]]&lt;=23,"12-23",IF(ChurnData[[#This Row],[TenureMonths]]&lt;=35,"24-35",IF(ChurnData[[#This Row],[TenureMonths]]&lt;=47,"36-47",IF(ChurnData[[#This Row],[TenureMonths]]&lt;=59,"48-59","60-72")))))</f>
        <v>48-59</v>
      </c>
      <c r="V2367">
        <f>IF(ChurnData[[#This Row],[Churn]]="Yes",1,0)</f>
        <v>0</v>
      </c>
    </row>
    <row r="2368" spans="1:22" x14ac:dyDescent="0.35">
      <c r="A2368" t="s">
        <v>2419</v>
      </c>
      <c r="B2368" t="s">
        <v>36</v>
      </c>
      <c r="C2368">
        <v>0</v>
      </c>
      <c r="D2368" t="s">
        <v>21</v>
      </c>
      <c r="E2368" t="s">
        <v>21</v>
      </c>
      <c r="F2368" t="s">
        <v>58</v>
      </c>
      <c r="G2368" s="2">
        <v>25</v>
      </c>
      <c r="H2368" t="s">
        <v>20</v>
      </c>
      <c r="I2368" t="s">
        <v>21</v>
      </c>
      <c r="J2368" t="s">
        <v>28</v>
      </c>
      <c r="K2368" t="s">
        <v>28</v>
      </c>
      <c r="L2368" t="s">
        <v>33</v>
      </c>
      <c r="M2368" t="s">
        <v>20</v>
      </c>
      <c r="N2368" t="s">
        <v>34</v>
      </c>
      <c r="O2368" s="1">
        <v>23.56</v>
      </c>
      <c r="P2368" s="1">
        <v>586</v>
      </c>
      <c r="Q2368">
        <v>1</v>
      </c>
      <c r="R2368" t="s">
        <v>21</v>
      </c>
      <c r="S2368" t="str">
        <f>IF(ChurnData[[#This Row],[MonthlyCharges]]&lt;=30,"1. Up to 30",IF(ChurnData[[#This Row],[MonthlyCharges]]&lt;=50,"2. 31-50",IF(ChurnData[[#This Row],[MonthlyCharges]]&lt;=70,"3. 51-70",IF(ChurnData[[#This Row],[MonthlyCharges]]&lt;=90,"4. 71-90","5. Over 90"))))</f>
        <v>1. Up to 30</v>
      </c>
      <c r="T2368" t="str">
        <f>IF(AND(ChurnData[[#This Row],[Contract]]="Month-to-month",ChurnData[[#This Row],[InternetService]]="Fiber optic",ChurnData[[#This Row],[TenureMonths]]&lt;=11),"High-risk","Other")</f>
        <v>Other</v>
      </c>
      <c r="U2368" t="str">
        <f>IF(ChurnData[[#This Row],[TenureMonths]]&lt;=11,"0-11",IF(ChurnData[[#This Row],[TenureMonths]]&lt;=23,"12-23",IF(ChurnData[[#This Row],[TenureMonths]]&lt;=35,"24-35",IF(ChurnData[[#This Row],[TenureMonths]]&lt;=47,"36-47",IF(ChurnData[[#This Row],[TenureMonths]]&lt;=59,"48-59","60-72")))))</f>
        <v>24-35</v>
      </c>
      <c r="V2368">
        <f>IF(ChurnData[[#This Row],[Churn]]="Yes",1,0)</f>
        <v>0</v>
      </c>
    </row>
    <row r="2369" spans="1:22" x14ac:dyDescent="0.35">
      <c r="A2369" t="s">
        <v>2420</v>
      </c>
      <c r="B2369" t="s">
        <v>19</v>
      </c>
      <c r="C2369">
        <v>0</v>
      </c>
      <c r="D2369" t="s">
        <v>20</v>
      </c>
      <c r="E2369" t="s">
        <v>21</v>
      </c>
      <c r="F2369" t="s">
        <v>39</v>
      </c>
      <c r="G2369" s="2">
        <v>5</v>
      </c>
      <c r="H2369" t="s">
        <v>21</v>
      </c>
      <c r="I2369" t="s">
        <v>21</v>
      </c>
      <c r="J2369" t="s">
        <v>28</v>
      </c>
      <c r="K2369" t="s">
        <v>28</v>
      </c>
      <c r="L2369" t="s">
        <v>33</v>
      </c>
      <c r="M2369" t="s">
        <v>20</v>
      </c>
      <c r="N2369" t="s">
        <v>43</v>
      </c>
      <c r="O2369" s="1">
        <v>18</v>
      </c>
      <c r="P2369" s="1">
        <v>92.3</v>
      </c>
      <c r="Q2369">
        <v>1</v>
      </c>
      <c r="R2369" t="s">
        <v>21</v>
      </c>
      <c r="S2369" t="str">
        <f>IF(ChurnData[[#This Row],[MonthlyCharges]]&lt;=30,"1. Up to 30",IF(ChurnData[[#This Row],[MonthlyCharges]]&lt;=50,"2. 31-50",IF(ChurnData[[#This Row],[MonthlyCharges]]&lt;=70,"3. 51-70",IF(ChurnData[[#This Row],[MonthlyCharges]]&lt;=90,"4. 71-90","5. Over 90"))))</f>
        <v>1. Up to 30</v>
      </c>
      <c r="T2369" t="str">
        <f>IF(AND(ChurnData[[#This Row],[Contract]]="Month-to-month",ChurnData[[#This Row],[InternetService]]="Fiber optic",ChurnData[[#This Row],[TenureMonths]]&lt;=11),"High-risk","Other")</f>
        <v>Other</v>
      </c>
      <c r="U2369" t="str">
        <f>IF(ChurnData[[#This Row],[TenureMonths]]&lt;=11,"0-11",IF(ChurnData[[#This Row],[TenureMonths]]&lt;=23,"12-23",IF(ChurnData[[#This Row],[TenureMonths]]&lt;=35,"24-35",IF(ChurnData[[#This Row],[TenureMonths]]&lt;=47,"36-47",IF(ChurnData[[#This Row],[TenureMonths]]&lt;=59,"48-59","60-72")))))</f>
        <v>0-11</v>
      </c>
      <c r="V2369">
        <f>IF(ChurnData[[#This Row],[Churn]]="Yes",1,0)</f>
        <v>0</v>
      </c>
    </row>
    <row r="2370" spans="1:22" x14ac:dyDescent="0.35">
      <c r="A2370" t="s">
        <v>2421</v>
      </c>
      <c r="B2370" t="s">
        <v>36</v>
      </c>
      <c r="C2370">
        <v>0</v>
      </c>
      <c r="D2370" t="s">
        <v>20</v>
      </c>
      <c r="E2370" t="s">
        <v>21</v>
      </c>
      <c r="F2370" t="s">
        <v>41</v>
      </c>
      <c r="G2370" s="2">
        <v>9</v>
      </c>
      <c r="H2370" t="s">
        <v>21</v>
      </c>
      <c r="I2370" t="s">
        <v>21</v>
      </c>
      <c r="J2370" t="s">
        <v>28</v>
      </c>
      <c r="K2370" t="s">
        <v>28</v>
      </c>
      <c r="L2370" t="s">
        <v>33</v>
      </c>
      <c r="M2370" t="s">
        <v>20</v>
      </c>
      <c r="N2370" t="s">
        <v>34</v>
      </c>
      <c r="O2370" s="1">
        <v>20.57</v>
      </c>
      <c r="P2370" s="1">
        <v>188.34</v>
      </c>
      <c r="Q2370">
        <v>1</v>
      </c>
      <c r="R2370" t="s">
        <v>20</v>
      </c>
      <c r="S2370" t="str">
        <f>IF(ChurnData[[#This Row],[MonthlyCharges]]&lt;=30,"1. Up to 30",IF(ChurnData[[#This Row],[MonthlyCharges]]&lt;=50,"2. 31-50",IF(ChurnData[[#This Row],[MonthlyCharges]]&lt;=70,"3. 51-70",IF(ChurnData[[#This Row],[MonthlyCharges]]&lt;=90,"4. 71-90","5. Over 90"))))</f>
        <v>1. Up to 30</v>
      </c>
      <c r="T2370" t="str">
        <f>IF(AND(ChurnData[[#This Row],[Contract]]="Month-to-month",ChurnData[[#This Row],[InternetService]]="Fiber optic",ChurnData[[#This Row],[TenureMonths]]&lt;=11),"High-risk","Other")</f>
        <v>Other</v>
      </c>
      <c r="U2370" t="str">
        <f>IF(ChurnData[[#This Row],[TenureMonths]]&lt;=11,"0-11",IF(ChurnData[[#This Row],[TenureMonths]]&lt;=23,"12-23",IF(ChurnData[[#This Row],[TenureMonths]]&lt;=35,"24-35",IF(ChurnData[[#This Row],[TenureMonths]]&lt;=47,"36-47",IF(ChurnData[[#This Row],[TenureMonths]]&lt;=59,"48-59","60-72")))))</f>
        <v>0-11</v>
      </c>
      <c r="V2370">
        <f>IF(ChurnData[[#This Row],[Churn]]="Yes",1,0)</f>
        <v>1</v>
      </c>
    </row>
    <row r="2371" spans="1:22" x14ac:dyDescent="0.35">
      <c r="A2371" t="s">
        <v>2422</v>
      </c>
      <c r="B2371" t="s">
        <v>36</v>
      </c>
      <c r="C2371">
        <v>0</v>
      </c>
      <c r="D2371" t="s">
        <v>21</v>
      </c>
      <c r="E2371" t="s">
        <v>21</v>
      </c>
      <c r="F2371" t="s">
        <v>58</v>
      </c>
      <c r="G2371" s="2">
        <v>37</v>
      </c>
      <c r="H2371" t="s">
        <v>20</v>
      </c>
      <c r="I2371" t="s">
        <v>23</v>
      </c>
      <c r="J2371" t="s">
        <v>21</v>
      </c>
      <c r="K2371" t="s">
        <v>21</v>
      </c>
      <c r="L2371" t="s">
        <v>24</v>
      </c>
      <c r="M2371" t="s">
        <v>21</v>
      </c>
      <c r="N2371" t="s">
        <v>34</v>
      </c>
      <c r="O2371" s="1">
        <v>75.67</v>
      </c>
      <c r="P2371" s="1">
        <v>2783.85</v>
      </c>
      <c r="Q2371">
        <v>0</v>
      </c>
      <c r="R2371" t="s">
        <v>21</v>
      </c>
      <c r="S2371" t="str">
        <f>IF(ChurnData[[#This Row],[MonthlyCharges]]&lt;=30,"1. Up to 30",IF(ChurnData[[#This Row],[MonthlyCharges]]&lt;=50,"2. 31-50",IF(ChurnData[[#This Row],[MonthlyCharges]]&lt;=70,"3. 51-70",IF(ChurnData[[#This Row],[MonthlyCharges]]&lt;=90,"4. 71-90","5. Over 90"))))</f>
        <v>4. 71-90</v>
      </c>
      <c r="T2371" t="str">
        <f>IF(AND(ChurnData[[#This Row],[Contract]]="Month-to-month",ChurnData[[#This Row],[InternetService]]="Fiber optic",ChurnData[[#This Row],[TenureMonths]]&lt;=11),"High-risk","Other")</f>
        <v>Other</v>
      </c>
      <c r="U2371" t="str">
        <f>IF(ChurnData[[#This Row],[TenureMonths]]&lt;=11,"0-11",IF(ChurnData[[#This Row],[TenureMonths]]&lt;=23,"12-23",IF(ChurnData[[#This Row],[TenureMonths]]&lt;=35,"24-35",IF(ChurnData[[#This Row],[TenureMonths]]&lt;=47,"36-47",IF(ChurnData[[#This Row],[TenureMonths]]&lt;=59,"48-59","60-72")))))</f>
        <v>36-47</v>
      </c>
      <c r="V2371">
        <f>IF(ChurnData[[#This Row],[Churn]]="Yes",1,0)</f>
        <v>0</v>
      </c>
    </row>
    <row r="2372" spans="1:22" x14ac:dyDescent="0.35">
      <c r="A2372" t="s">
        <v>2423</v>
      </c>
      <c r="B2372" t="s">
        <v>19</v>
      </c>
      <c r="C2372">
        <v>0</v>
      </c>
      <c r="D2372" t="s">
        <v>20</v>
      </c>
      <c r="E2372" t="s">
        <v>21</v>
      </c>
      <c r="F2372" t="s">
        <v>37</v>
      </c>
      <c r="G2372" s="2">
        <v>5</v>
      </c>
      <c r="H2372" t="s">
        <v>20</v>
      </c>
      <c r="I2372" t="s">
        <v>23</v>
      </c>
      <c r="J2372" t="s">
        <v>20</v>
      </c>
      <c r="K2372" t="s">
        <v>20</v>
      </c>
      <c r="L2372" t="s">
        <v>33</v>
      </c>
      <c r="M2372" t="s">
        <v>21</v>
      </c>
      <c r="N2372" t="s">
        <v>34</v>
      </c>
      <c r="O2372" s="1">
        <v>92.75</v>
      </c>
      <c r="P2372" s="1">
        <v>451.03</v>
      </c>
      <c r="Q2372">
        <v>0</v>
      </c>
      <c r="R2372" t="s">
        <v>20</v>
      </c>
      <c r="S2372" t="str">
        <f>IF(ChurnData[[#This Row],[MonthlyCharges]]&lt;=30,"1. Up to 30",IF(ChurnData[[#This Row],[MonthlyCharges]]&lt;=50,"2. 31-50",IF(ChurnData[[#This Row],[MonthlyCharges]]&lt;=70,"3. 51-70",IF(ChurnData[[#This Row],[MonthlyCharges]]&lt;=90,"4. 71-90","5. Over 90"))))</f>
        <v>5. Over 90</v>
      </c>
      <c r="T2372" t="str">
        <f>IF(AND(ChurnData[[#This Row],[Contract]]="Month-to-month",ChurnData[[#This Row],[InternetService]]="Fiber optic",ChurnData[[#This Row],[TenureMonths]]&lt;=11),"High-risk","Other")</f>
        <v>High-risk</v>
      </c>
      <c r="U2372" t="str">
        <f>IF(ChurnData[[#This Row],[TenureMonths]]&lt;=11,"0-11",IF(ChurnData[[#This Row],[TenureMonths]]&lt;=23,"12-23",IF(ChurnData[[#This Row],[TenureMonths]]&lt;=35,"24-35",IF(ChurnData[[#This Row],[TenureMonths]]&lt;=47,"36-47",IF(ChurnData[[#This Row],[TenureMonths]]&lt;=59,"48-59","60-72")))))</f>
        <v>0-11</v>
      </c>
      <c r="V2372">
        <f>IF(ChurnData[[#This Row],[Churn]]="Yes",1,0)</f>
        <v>1</v>
      </c>
    </row>
    <row r="2373" spans="1:22" x14ac:dyDescent="0.35">
      <c r="A2373" t="s">
        <v>2424</v>
      </c>
      <c r="B2373" t="s">
        <v>36</v>
      </c>
      <c r="C2373">
        <v>0</v>
      </c>
      <c r="D2373" t="s">
        <v>21</v>
      </c>
      <c r="E2373" t="s">
        <v>21</v>
      </c>
      <c r="F2373" t="s">
        <v>49</v>
      </c>
      <c r="G2373" s="2">
        <v>10</v>
      </c>
      <c r="H2373" t="s">
        <v>21</v>
      </c>
      <c r="I2373" t="s">
        <v>32</v>
      </c>
      <c r="J2373" t="s">
        <v>20</v>
      </c>
      <c r="K2373" t="s">
        <v>21</v>
      </c>
      <c r="L2373" t="s">
        <v>33</v>
      </c>
      <c r="M2373" t="s">
        <v>20</v>
      </c>
      <c r="N2373" t="s">
        <v>25</v>
      </c>
      <c r="O2373" s="1">
        <v>54.99</v>
      </c>
      <c r="P2373" s="1">
        <v>547.79999999999995</v>
      </c>
      <c r="Q2373">
        <v>1</v>
      </c>
      <c r="R2373" t="s">
        <v>21</v>
      </c>
      <c r="S2373" t="str">
        <f>IF(ChurnData[[#This Row],[MonthlyCharges]]&lt;=30,"1. Up to 30",IF(ChurnData[[#This Row],[MonthlyCharges]]&lt;=50,"2. 31-50",IF(ChurnData[[#This Row],[MonthlyCharges]]&lt;=70,"3. 51-70",IF(ChurnData[[#This Row],[MonthlyCharges]]&lt;=90,"4. 71-90","5. Over 90"))))</f>
        <v>3. 51-70</v>
      </c>
      <c r="T2373" t="str">
        <f>IF(AND(ChurnData[[#This Row],[Contract]]="Month-to-month",ChurnData[[#This Row],[InternetService]]="Fiber optic",ChurnData[[#This Row],[TenureMonths]]&lt;=11),"High-risk","Other")</f>
        <v>Other</v>
      </c>
      <c r="U2373" t="str">
        <f>IF(ChurnData[[#This Row],[TenureMonths]]&lt;=11,"0-11",IF(ChurnData[[#This Row],[TenureMonths]]&lt;=23,"12-23",IF(ChurnData[[#This Row],[TenureMonths]]&lt;=35,"24-35",IF(ChurnData[[#This Row],[TenureMonths]]&lt;=47,"36-47",IF(ChurnData[[#This Row],[TenureMonths]]&lt;=59,"48-59","60-72")))))</f>
        <v>0-11</v>
      </c>
      <c r="V2373">
        <f>IF(ChurnData[[#This Row],[Churn]]="Yes",1,0)</f>
        <v>0</v>
      </c>
    </row>
    <row r="2374" spans="1:22" x14ac:dyDescent="0.35">
      <c r="A2374" t="s">
        <v>2425</v>
      </c>
      <c r="B2374" t="s">
        <v>36</v>
      </c>
      <c r="C2374">
        <v>0</v>
      </c>
      <c r="D2374" t="s">
        <v>20</v>
      </c>
      <c r="E2374" t="s">
        <v>20</v>
      </c>
      <c r="F2374" t="s">
        <v>47</v>
      </c>
      <c r="G2374" s="2">
        <v>52</v>
      </c>
      <c r="H2374" t="s">
        <v>21</v>
      </c>
      <c r="I2374" t="s">
        <v>32</v>
      </c>
      <c r="J2374" t="s">
        <v>21</v>
      </c>
      <c r="K2374" t="s">
        <v>20</v>
      </c>
      <c r="L2374" t="s">
        <v>29</v>
      </c>
      <c r="M2374" t="s">
        <v>20</v>
      </c>
      <c r="N2374" t="s">
        <v>25</v>
      </c>
      <c r="O2374" s="1">
        <v>41.48</v>
      </c>
      <c r="P2374" s="1">
        <v>2101.48</v>
      </c>
      <c r="Q2374">
        <v>2</v>
      </c>
      <c r="R2374" t="s">
        <v>21</v>
      </c>
      <c r="S2374" t="str">
        <f>IF(ChurnData[[#This Row],[MonthlyCharges]]&lt;=30,"1. Up to 30",IF(ChurnData[[#This Row],[MonthlyCharges]]&lt;=50,"2. 31-50",IF(ChurnData[[#This Row],[MonthlyCharges]]&lt;=70,"3. 51-70",IF(ChurnData[[#This Row],[MonthlyCharges]]&lt;=90,"4. 71-90","5. Over 90"))))</f>
        <v>2. 31-50</v>
      </c>
      <c r="T2374" t="str">
        <f>IF(AND(ChurnData[[#This Row],[Contract]]="Month-to-month",ChurnData[[#This Row],[InternetService]]="Fiber optic",ChurnData[[#This Row],[TenureMonths]]&lt;=11),"High-risk","Other")</f>
        <v>Other</v>
      </c>
      <c r="U2374" t="str">
        <f>IF(ChurnData[[#This Row],[TenureMonths]]&lt;=11,"0-11",IF(ChurnData[[#This Row],[TenureMonths]]&lt;=23,"12-23",IF(ChurnData[[#This Row],[TenureMonths]]&lt;=35,"24-35",IF(ChurnData[[#This Row],[TenureMonths]]&lt;=47,"36-47",IF(ChurnData[[#This Row],[TenureMonths]]&lt;=59,"48-59","60-72")))))</f>
        <v>48-59</v>
      </c>
      <c r="V2374">
        <f>IF(ChurnData[[#This Row],[Churn]]="Yes",1,0)</f>
        <v>0</v>
      </c>
    </row>
    <row r="2375" spans="1:22" x14ac:dyDescent="0.35">
      <c r="A2375" t="s">
        <v>2426</v>
      </c>
      <c r="B2375" t="s">
        <v>19</v>
      </c>
      <c r="C2375">
        <v>0</v>
      </c>
      <c r="D2375" t="s">
        <v>20</v>
      </c>
      <c r="E2375" t="s">
        <v>21</v>
      </c>
      <c r="F2375" t="s">
        <v>56</v>
      </c>
      <c r="G2375" s="2">
        <v>13</v>
      </c>
      <c r="H2375" t="s">
        <v>21</v>
      </c>
      <c r="I2375" t="s">
        <v>23</v>
      </c>
      <c r="J2375" t="s">
        <v>21</v>
      </c>
      <c r="K2375" t="s">
        <v>21</v>
      </c>
      <c r="L2375" t="s">
        <v>33</v>
      </c>
      <c r="M2375" t="s">
        <v>20</v>
      </c>
      <c r="N2375" t="s">
        <v>25</v>
      </c>
      <c r="O2375" s="1">
        <v>80.94</v>
      </c>
      <c r="P2375" s="1">
        <v>1025.3900000000001</v>
      </c>
      <c r="Q2375">
        <v>1</v>
      </c>
      <c r="R2375" t="s">
        <v>20</v>
      </c>
      <c r="S2375" t="str">
        <f>IF(ChurnData[[#This Row],[MonthlyCharges]]&lt;=30,"1. Up to 30",IF(ChurnData[[#This Row],[MonthlyCharges]]&lt;=50,"2. 31-50",IF(ChurnData[[#This Row],[MonthlyCharges]]&lt;=70,"3. 51-70",IF(ChurnData[[#This Row],[MonthlyCharges]]&lt;=90,"4. 71-90","5. Over 90"))))</f>
        <v>4. 71-90</v>
      </c>
      <c r="T2375" t="str">
        <f>IF(AND(ChurnData[[#This Row],[Contract]]="Month-to-month",ChurnData[[#This Row],[InternetService]]="Fiber optic",ChurnData[[#This Row],[TenureMonths]]&lt;=11),"High-risk","Other")</f>
        <v>Other</v>
      </c>
      <c r="U2375" t="str">
        <f>IF(ChurnData[[#This Row],[TenureMonths]]&lt;=11,"0-11",IF(ChurnData[[#This Row],[TenureMonths]]&lt;=23,"12-23",IF(ChurnData[[#This Row],[TenureMonths]]&lt;=35,"24-35",IF(ChurnData[[#This Row],[TenureMonths]]&lt;=47,"36-47",IF(ChurnData[[#This Row],[TenureMonths]]&lt;=59,"48-59","60-72")))))</f>
        <v>12-23</v>
      </c>
      <c r="V2375">
        <f>IF(ChurnData[[#This Row],[Churn]]="Yes",1,0)</f>
        <v>1</v>
      </c>
    </row>
    <row r="2376" spans="1:22" x14ac:dyDescent="0.35">
      <c r="A2376" t="s">
        <v>2427</v>
      </c>
      <c r="B2376" t="s">
        <v>36</v>
      </c>
      <c r="C2376">
        <v>0</v>
      </c>
      <c r="D2376" t="s">
        <v>21</v>
      </c>
      <c r="E2376" t="s">
        <v>21</v>
      </c>
      <c r="F2376" t="s">
        <v>49</v>
      </c>
      <c r="G2376" s="2">
        <v>11</v>
      </c>
      <c r="H2376" t="s">
        <v>20</v>
      </c>
      <c r="I2376" t="s">
        <v>32</v>
      </c>
      <c r="J2376" t="s">
        <v>20</v>
      </c>
      <c r="K2376" t="s">
        <v>21</v>
      </c>
      <c r="L2376" t="s">
        <v>33</v>
      </c>
      <c r="M2376" t="s">
        <v>20</v>
      </c>
      <c r="N2376" t="s">
        <v>34</v>
      </c>
      <c r="O2376" s="1">
        <v>59.68</v>
      </c>
      <c r="P2376" s="1">
        <v>651.27</v>
      </c>
      <c r="Q2376">
        <v>4</v>
      </c>
      <c r="R2376" t="s">
        <v>20</v>
      </c>
      <c r="S2376" t="str">
        <f>IF(ChurnData[[#This Row],[MonthlyCharges]]&lt;=30,"1. Up to 30",IF(ChurnData[[#This Row],[MonthlyCharges]]&lt;=50,"2. 31-50",IF(ChurnData[[#This Row],[MonthlyCharges]]&lt;=70,"3. 51-70",IF(ChurnData[[#This Row],[MonthlyCharges]]&lt;=90,"4. 71-90","5. Over 90"))))</f>
        <v>3. 51-70</v>
      </c>
      <c r="T2376" t="str">
        <f>IF(AND(ChurnData[[#This Row],[Contract]]="Month-to-month",ChurnData[[#This Row],[InternetService]]="Fiber optic",ChurnData[[#This Row],[TenureMonths]]&lt;=11),"High-risk","Other")</f>
        <v>Other</v>
      </c>
      <c r="U2376" t="str">
        <f>IF(ChurnData[[#This Row],[TenureMonths]]&lt;=11,"0-11",IF(ChurnData[[#This Row],[TenureMonths]]&lt;=23,"12-23",IF(ChurnData[[#This Row],[TenureMonths]]&lt;=35,"24-35",IF(ChurnData[[#This Row],[TenureMonths]]&lt;=47,"36-47",IF(ChurnData[[#This Row],[TenureMonths]]&lt;=59,"48-59","60-72")))))</f>
        <v>0-11</v>
      </c>
      <c r="V2376">
        <f>IF(ChurnData[[#This Row],[Churn]]="Yes",1,0)</f>
        <v>1</v>
      </c>
    </row>
    <row r="2377" spans="1:22" x14ac:dyDescent="0.35">
      <c r="A2377" t="s">
        <v>2428</v>
      </c>
      <c r="B2377" t="s">
        <v>19</v>
      </c>
      <c r="C2377">
        <v>1</v>
      </c>
      <c r="D2377" t="s">
        <v>20</v>
      </c>
      <c r="E2377" t="s">
        <v>21</v>
      </c>
      <c r="F2377" t="s">
        <v>41</v>
      </c>
      <c r="G2377" s="2">
        <v>13</v>
      </c>
      <c r="H2377" t="s">
        <v>20</v>
      </c>
      <c r="I2377" t="s">
        <v>21</v>
      </c>
      <c r="J2377" t="s">
        <v>28</v>
      </c>
      <c r="K2377" t="s">
        <v>28</v>
      </c>
      <c r="L2377" t="s">
        <v>33</v>
      </c>
      <c r="M2377" t="s">
        <v>20</v>
      </c>
      <c r="N2377" t="s">
        <v>34</v>
      </c>
      <c r="O2377" s="1">
        <v>39.619999999999997</v>
      </c>
      <c r="P2377" s="1">
        <v>518.95000000000005</v>
      </c>
      <c r="Q2377">
        <v>0</v>
      </c>
      <c r="R2377" t="s">
        <v>20</v>
      </c>
      <c r="S2377" t="str">
        <f>IF(ChurnData[[#This Row],[MonthlyCharges]]&lt;=30,"1. Up to 30",IF(ChurnData[[#This Row],[MonthlyCharges]]&lt;=50,"2. 31-50",IF(ChurnData[[#This Row],[MonthlyCharges]]&lt;=70,"3. 51-70",IF(ChurnData[[#This Row],[MonthlyCharges]]&lt;=90,"4. 71-90","5. Over 90"))))</f>
        <v>2. 31-50</v>
      </c>
      <c r="T2377" t="str">
        <f>IF(AND(ChurnData[[#This Row],[Contract]]="Month-to-month",ChurnData[[#This Row],[InternetService]]="Fiber optic",ChurnData[[#This Row],[TenureMonths]]&lt;=11),"High-risk","Other")</f>
        <v>Other</v>
      </c>
      <c r="U2377" t="str">
        <f>IF(ChurnData[[#This Row],[TenureMonths]]&lt;=11,"0-11",IF(ChurnData[[#This Row],[TenureMonths]]&lt;=23,"12-23",IF(ChurnData[[#This Row],[TenureMonths]]&lt;=35,"24-35",IF(ChurnData[[#This Row],[TenureMonths]]&lt;=47,"36-47",IF(ChurnData[[#This Row],[TenureMonths]]&lt;=59,"48-59","60-72")))))</f>
        <v>12-23</v>
      </c>
      <c r="V2377">
        <f>IF(ChurnData[[#This Row],[Churn]]="Yes",1,0)</f>
        <v>1</v>
      </c>
    </row>
    <row r="2378" spans="1:22" x14ac:dyDescent="0.35">
      <c r="A2378" t="s">
        <v>2429</v>
      </c>
      <c r="B2378" t="s">
        <v>36</v>
      </c>
      <c r="C2378">
        <v>0</v>
      </c>
      <c r="D2378" t="s">
        <v>20</v>
      </c>
      <c r="E2378" t="s">
        <v>20</v>
      </c>
      <c r="F2378" t="s">
        <v>22</v>
      </c>
      <c r="G2378" s="2">
        <v>6</v>
      </c>
      <c r="H2378" t="s">
        <v>20</v>
      </c>
      <c r="I2378" t="s">
        <v>23</v>
      </c>
      <c r="J2378" t="s">
        <v>21</v>
      </c>
      <c r="K2378" t="s">
        <v>21</v>
      </c>
      <c r="L2378" t="s">
        <v>33</v>
      </c>
      <c r="M2378" t="s">
        <v>21</v>
      </c>
      <c r="N2378" t="s">
        <v>34</v>
      </c>
      <c r="O2378" s="1">
        <v>86.3</v>
      </c>
      <c r="P2378" s="1">
        <v>514.71</v>
      </c>
      <c r="Q2378">
        <v>3</v>
      </c>
      <c r="R2378" t="s">
        <v>20</v>
      </c>
      <c r="S2378" t="str">
        <f>IF(ChurnData[[#This Row],[MonthlyCharges]]&lt;=30,"1. Up to 30",IF(ChurnData[[#This Row],[MonthlyCharges]]&lt;=50,"2. 31-50",IF(ChurnData[[#This Row],[MonthlyCharges]]&lt;=70,"3. 51-70",IF(ChurnData[[#This Row],[MonthlyCharges]]&lt;=90,"4. 71-90","5. Over 90"))))</f>
        <v>4. 71-90</v>
      </c>
      <c r="T2378" t="str">
        <f>IF(AND(ChurnData[[#This Row],[Contract]]="Month-to-month",ChurnData[[#This Row],[InternetService]]="Fiber optic",ChurnData[[#This Row],[TenureMonths]]&lt;=11),"High-risk","Other")</f>
        <v>High-risk</v>
      </c>
      <c r="U2378" t="str">
        <f>IF(ChurnData[[#This Row],[TenureMonths]]&lt;=11,"0-11",IF(ChurnData[[#This Row],[TenureMonths]]&lt;=23,"12-23",IF(ChurnData[[#This Row],[TenureMonths]]&lt;=35,"24-35",IF(ChurnData[[#This Row],[TenureMonths]]&lt;=47,"36-47",IF(ChurnData[[#This Row],[TenureMonths]]&lt;=59,"48-59","60-72")))))</f>
        <v>0-11</v>
      </c>
      <c r="V2378">
        <f>IF(ChurnData[[#This Row],[Churn]]="Yes",1,0)</f>
        <v>1</v>
      </c>
    </row>
    <row r="2379" spans="1:22" x14ac:dyDescent="0.35">
      <c r="A2379" t="s">
        <v>2430</v>
      </c>
      <c r="B2379" t="s">
        <v>36</v>
      </c>
      <c r="C2379">
        <v>1</v>
      </c>
      <c r="D2379" t="s">
        <v>21</v>
      </c>
      <c r="E2379" t="s">
        <v>21</v>
      </c>
      <c r="F2379" t="s">
        <v>56</v>
      </c>
      <c r="G2379" s="2">
        <v>20</v>
      </c>
      <c r="H2379" t="s">
        <v>20</v>
      </c>
      <c r="I2379" t="s">
        <v>21</v>
      </c>
      <c r="J2379" t="s">
        <v>28</v>
      </c>
      <c r="K2379" t="s">
        <v>28</v>
      </c>
      <c r="L2379" t="s">
        <v>33</v>
      </c>
      <c r="M2379" t="s">
        <v>21</v>
      </c>
      <c r="N2379" t="s">
        <v>34</v>
      </c>
      <c r="O2379" s="1">
        <v>26.92</v>
      </c>
      <c r="P2379" s="1">
        <v>0</v>
      </c>
      <c r="Q2379">
        <v>0</v>
      </c>
      <c r="R2379" t="s">
        <v>20</v>
      </c>
      <c r="S2379" t="str">
        <f>IF(ChurnData[[#This Row],[MonthlyCharges]]&lt;=30,"1. Up to 30",IF(ChurnData[[#This Row],[MonthlyCharges]]&lt;=50,"2. 31-50",IF(ChurnData[[#This Row],[MonthlyCharges]]&lt;=70,"3. 51-70",IF(ChurnData[[#This Row],[MonthlyCharges]]&lt;=90,"4. 71-90","5. Over 90"))))</f>
        <v>1. Up to 30</v>
      </c>
      <c r="T2379" t="str">
        <f>IF(AND(ChurnData[[#This Row],[Contract]]="Month-to-month",ChurnData[[#This Row],[InternetService]]="Fiber optic",ChurnData[[#This Row],[TenureMonths]]&lt;=11),"High-risk","Other")</f>
        <v>Other</v>
      </c>
      <c r="U2379" t="str">
        <f>IF(ChurnData[[#This Row],[TenureMonths]]&lt;=11,"0-11",IF(ChurnData[[#This Row],[TenureMonths]]&lt;=23,"12-23",IF(ChurnData[[#This Row],[TenureMonths]]&lt;=35,"24-35",IF(ChurnData[[#This Row],[TenureMonths]]&lt;=47,"36-47",IF(ChurnData[[#This Row],[TenureMonths]]&lt;=59,"48-59","60-72")))))</f>
        <v>12-23</v>
      </c>
      <c r="V2379">
        <f>IF(ChurnData[[#This Row],[Churn]]="Yes",1,0)</f>
        <v>1</v>
      </c>
    </row>
    <row r="2380" spans="1:22" x14ac:dyDescent="0.35">
      <c r="A2380" t="s">
        <v>2431</v>
      </c>
      <c r="B2380" t="s">
        <v>19</v>
      </c>
      <c r="C2380">
        <v>0</v>
      </c>
      <c r="D2380" t="s">
        <v>21</v>
      </c>
      <c r="E2380" t="s">
        <v>21</v>
      </c>
      <c r="F2380" t="s">
        <v>58</v>
      </c>
      <c r="G2380" s="2">
        <v>27</v>
      </c>
      <c r="H2380" t="s">
        <v>20</v>
      </c>
      <c r="I2380" t="s">
        <v>32</v>
      </c>
      <c r="J2380" t="s">
        <v>21</v>
      </c>
      <c r="K2380" t="s">
        <v>20</v>
      </c>
      <c r="L2380" t="s">
        <v>33</v>
      </c>
      <c r="M2380" t="s">
        <v>21</v>
      </c>
      <c r="N2380" t="s">
        <v>30</v>
      </c>
      <c r="O2380" s="1">
        <v>49.2</v>
      </c>
      <c r="P2380" s="1">
        <v>1326.5</v>
      </c>
      <c r="Q2380">
        <v>0</v>
      </c>
      <c r="R2380" t="s">
        <v>20</v>
      </c>
      <c r="S2380" t="str">
        <f>IF(ChurnData[[#This Row],[MonthlyCharges]]&lt;=30,"1. Up to 30",IF(ChurnData[[#This Row],[MonthlyCharges]]&lt;=50,"2. 31-50",IF(ChurnData[[#This Row],[MonthlyCharges]]&lt;=70,"3. 51-70",IF(ChurnData[[#This Row],[MonthlyCharges]]&lt;=90,"4. 71-90","5. Over 90"))))</f>
        <v>2. 31-50</v>
      </c>
      <c r="T2380" t="str">
        <f>IF(AND(ChurnData[[#This Row],[Contract]]="Month-to-month",ChurnData[[#This Row],[InternetService]]="Fiber optic",ChurnData[[#This Row],[TenureMonths]]&lt;=11),"High-risk","Other")</f>
        <v>Other</v>
      </c>
      <c r="U2380" t="str">
        <f>IF(ChurnData[[#This Row],[TenureMonths]]&lt;=11,"0-11",IF(ChurnData[[#This Row],[TenureMonths]]&lt;=23,"12-23",IF(ChurnData[[#This Row],[TenureMonths]]&lt;=35,"24-35",IF(ChurnData[[#This Row],[TenureMonths]]&lt;=47,"36-47",IF(ChurnData[[#This Row],[TenureMonths]]&lt;=59,"48-59","60-72")))))</f>
        <v>24-35</v>
      </c>
      <c r="V2380">
        <f>IF(ChurnData[[#This Row],[Churn]]="Yes",1,0)</f>
        <v>1</v>
      </c>
    </row>
    <row r="2381" spans="1:22" x14ac:dyDescent="0.35">
      <c r="A2381" t="s">
        <v>2432</v>
      </c>
      <c r="B2381" t="s">
        <v>36</v>
      </c>
      <c r="C2381">
        <v>0</v>
      </c>
      <c r="D2381" t="s">
        <v>20</v>
      </c>
      <c r="E2381" t="s">
        <v>20</v>
      </c>
      <c r="F2381" t="s">
        <v>56</v>
      </c>
      <c r="G2381" s="2">
        <v>33</v>
      </c>
      <c r="H2381" t="s">
        <v>20</v>
      </c>
      <c r="I2381" t="s">
        <v>32</v>
      </c>
      <c r="J2381" t="s">
        <v>21</v>
      </c>
      <c r="K2381" t="s">
        <v>21</v>
      </c>
      <c r="L2381" t="s">
        <v>33</v>
      </c>
      <c r="M2381" t="s">
        <v>20</v>
      </c>
      <c r="N2381" t="s">
        <v>34</v>
      </c>
      <c r="O2381" s="1">
        <v>58.52</v>
      </c>
      <c r="P2381" s="1">
        <v>1911.42</v>
      </c>
      <c r="Q2381">
        <v>0</v>
      </c>
      <c r="R2381" t="s">
        <v>20</v>
      </c>
      <c r="S2381" t="str">
        <f>IF(ChurnData[[#This Row],[MonthlyCharges]]&lt;=30,"1. Up to 30",IF(ChurnData[[#This Row],[MonthlyCharges]]&lt;=50,"2. 31-50",IF(ChurnData[[#This Row],[MonthlyCharges]]&lt;=70,"3. 51-70",IF(ChurnData[[#This Row],[MonthlyCharges]]&lt;=90,"4. 71-90","5. Over 90"))))</f>
        <v>3. 51-70</v>
      </c>
      <c r="T2381" t="str">
        <f>IF(AND(ChurnData[[#This Row],[Contract]]="Month-to-month",ChurnData[[#This Row],[InternetService]]="Fiber optic",ChurnData[[#This Row],[TenureMonths]]&lt;=11),"High-risk","Other")</f>
        <v>Other</v>
      </c>
      <c r="U2381" t="str">
        <f>IF(ChurnData[[#This Row],[TenureMonths]]&lt;=11,"0-11",IF(ChurnData[[#This Row],[TenureMonths]]&lt;=23,"12-23",IF(ChurnData[[#This Row],[TenureMonths]]&lt;=35,"24-35",IF(ChurnData[[#This Row],[TenureMonths]]&lt;=47,"36-47",IF(ChurnData[[#This Row],[TenureMonths]]&lt;=59,"48-59","60-72")))))</f>
        <v>24-35</v>
      </c>
      <c r="V2381">
        <f>IF(ChurnData[[#This Row],[Churn]]="Yes",1,0)</f>
        <v>1</v>
      </c>
    </row>
    <row r="2382" spans="1:22" x14ac:dyDescent="0.35">
      <c r="A2382" t="s">
        <v>2433</v>
      </c>
      <c r="B2382" t="s">
        <v>36</v>
      </c>
      <c r="C2382">
        <v>0</v>
      </c>
      <c r="D2382" t="s">
        <v>21</v>
      </c>
      <c r="E2382" t="s">
        <v>21</v>
      </c>
      <c r="F2382" t="s">
        <v>22</v>
      </c>
      <c r="G2382" s="2">
        <v>14</v>
      </c>
      <c r="H2382" t="s">
        <v>20</v>
      </c>
      <c r="I2382" t="s">
        <v>32</v>
      </c>
      <c r="J2382" t="s">
        <v>21</v>
      </c>
      <c r="K2382" t="s">
        <v>21</v>
      </c>
      <c r="L2382" t="s">
        <v>33</v>
      </c>
      <c r="M2382" t="s">
        <v>21</v>
      </c>
      <c r="N2382" t="s">
        <v>30</v>
      </c>
      <c r="O2382" s="1">
        <v>56.02</v>
      </c>
      <c r="P2382" s="1">
        <v>790.78</v>
      </c>
      <c r="Q2382">
        <v>2</v>
      </c>
      <c r="R2382" t="s">
        <v>20</v>
      </c>
      <c r="S2382" t="str">
        <f>IF(ChurnData[[#This Row],[MonthlyCharges]]&lt;=30,"1. Up to 30",IF(ChurnData[[#This Row],[MonthlyCharges]]&lt;=50,"2. 31-50",IF(ChurnData[[#This Row],[MonthlyCharges]]&lt;=70,"3. 51-70",IF(ChurnData[[#This Row],[MonthlyCharges]]&lt;=90,"4. 71-90","5. Over 90"))))</f>
        <v>3. 51-70</v>
      </c>
      <c r="T2382" t="str">
        <f>IF(AND(ChurnData[[#This Row],[Contract]]="Month-to-month",ChurnData[[#This Row],[InternetService]]="Fiber optic",ChurnData[[#This Row],[TenureMonths]]&lt;=11),"High-risk","Other")</f>
        <v>Other</v>
      </c>
      <c r="U2382" t="str">
        <f>IF(ChurnData[[#This Row],[TenureMonths]]&lt;=11,"0-11",IF(ChurnData[[#This Row],[TenureMonths]]&lt;=23,"12-23",IF(ChurnData[[#This Row],[TenureMonths]]&lt;=35,"24-35",IF(ChurnData[[#This Row],[TenureMonths]]&lt;=47,"36-47",IF(ChurnData[[#This Row],[TenureMonths]]&lt;=59,"48-59","60-72")))))</f>
        <v>12-23</v>
      </c>
      <c r="V2382">
        <f>IF(ChurnData[[#This Row],[Churn]]="Yes",1,0)</f>
        <v>1</v>
      </c>
    </row>
    <row r="2383" spans="1:22" x14ac:dyDescent="0.35">
      <c r="A2383" t="s">
        <v>2434</v>
      </c>
      <c r="B2383" t="s">
        <v>19</v>
      </c>
      <c r="C2383">
        <v>0</v>
      </c>
      <c r="D2383" t="s">
        <v>20</v>
      </c>
      <c r="E2383" t="s">
        <v>21</v>
      </c>
      <c r="F2383" t="s">
        <v>39</v>
      </c>
      <c r="G2383" s="2">
        <v>18</v>
      </c>
      <c r="H2383" t="s">
        <v>20</v>
      </c>
      <c r="I2383" t="s">
        <v>23</v>
      </c>
      <c r="J2383" t="s">
        <v>21</v>
      </c>
      <c r="K2383" t="s">
        <v>21</v>
      </c>
      <c r="L2383" t="s">
        <v>33</v>
      </c>
      <c r="M2383" t="s">
        <v>21</v>
      </c>
      <c r="N2383" t="s">
        <v>25</v>
      </c>
      <c r="O2383" s="1">
        <v>81.99</v>
      </c>
      <c r="P2383" s="1">
        <v>1466.61</v>
      </c>
      <c r="Q2383">
        <v>5</v>
      </c>
      <c r="R2383" t="s">
        <v>20</v>
      </c>
      <c r="S2383" t="str">
        <f>IF(ChurnData[[#This Row],[MonthlyCharges]]&lt;=30,"1. Up to 30",IF(ChurnData[[#This Row],[MonthlyCharges]]&lt;=50,"2. 31-50",IF(ChurnData[[#This Row],[MonthlyCharges]]&lt;=70,"3. 51-70",IF(ChurnData[[#This Row],[MonthlyCharges]]&lt;=90,"4. 71-90","5. Over 90"))))</f>
        <v>4. 71-90</v>
      </c>
      <c r="T2383" t="str">
        <f>IF(AND(ChurnData[[#This Row],[Contract]]="Month-to-month",ChurnData[[#This Row],[InternetService]]="Fiber optic",ChurnData[[#This Row],[TenureMonths]]&lt;=11),"High-risk","Other")</f>
        <v>Other</v>
      </c>
      <c r="U2383" t="str">
        <f>IF(ChurnData[[#This Row],[TenureMonths]]&lt;=11,"0-11",IF(ChurnData[[#This Row],[TenureMonths]]&lt;=23,"12-23",IF(ChurnData[[#This Row],[TenureMonths]]&lt;=35,"24-35",IF(ChurnData[[#This Row],[TenureMonths]]&lt;=47,"36-47",IF(ChurnData[[#This Row],[TenureMonths]]&lt;=59,"48-59","60-72")))))</f>
        <v>12-23</v>
      </c>
      <c r="V2383">
        <f>IF(ChurnData[[#This Row],[Churn]]="Yes",1,0)</f>
        <v>1</v>
      </c>
    </row>
    <row r="2384" spans="1:22" x14ac:dyDescent="0.35">
      <c r="A2384" t="s">
        <v>2435</v>
      </c>
      <c r="B2384" t="s">
        <v>36</v>
      </c>
      <c r="C2384">
        <v>0</v>
      </c>
      <c r="D2384" t="s">
        <v>20</v>
      </c>
      <c r="E2384" t="s">
        <v>21</v>
      </c>
      <c r="F2384" t="s">
        <v>75</v>
      </c>
      <c r="G2384" s="2">
        <v>34</v>
      </c>
      <c r="H2384" t="s">
        <v>20</v>
      </c>
      <c r="I2384" t="s">
        <v>23</v>
      </c>
      <c r="J2384" t="s">
        <v>20</v>
      </c>
      <c r="K2384" t="s">
        <v>21</v>
      </c>
      <c r="L2384" t="s">
        <v>33</v>
      </c>
      <c r="M2384" t="s">
        <v>21</v>
      </c>
      <c r="N2384" t="s">
        <v>43</v>
      </c>
      <c r="O2384" s="1">
        <v>92.3</v>
      </c>
      <c r="P2384" s="1">
        <v>3072.96</v>
      </c>
      <c r="Q2384">
        <v>3</v>
      </c>
      <c r="R2384" t="s">
        <v>20</v>
      </c>
      <c r="S2384" t="str">
        <f>IF(ChurnData[[#This Row],[MonthlyCharges]]&lt;=30,"1. Up to 30",IF(ChurnData[[#This Row],[MonthlyCharges]]&lt;=50,"2. 31-50",IF(ChurnData[[#This Row],[MonthlyCharges]]&lt;=70,"3. 51-70",IF(ChurnData[[#This Row],[MonthlyCharges]]&lt;=90,"4. 71-90","5. Over 90"))))</f>
        <v>5. Over 90</v>
      </c>
      <c r="T2384" t="str">
        <f>IF(AND(ChurnData[[#This Row],[Contract]]="Month-to-month",ChurnData[[#This Row],[InternetService]]="Fiber optic",ChurnData[[#This Row],[TenureMonths]]&lt;=11),"High-risk","Other")</f>
        <v>Other</v>
      </c>
      <c r="U2384" t="str">
        <f>IF(ChurnData[[#This Row],[TenureMonths]]&lt;=11,"0-11",IF(ChurnData[[#This Row],[TenureMonths]]&lt;=23,"12-23",IF(ChurnData[[#This Row],[TenureMonths]]&lt;=35,"24-35",IF(ChurnData[[#This Row],[TenureMonths]]&lt;=47,"36-47",IF(ChurnData[[#This Row],[TenureMonths]]&lt;=59,"48-59","60-72")))))</f>
        <v>24-35</v>
      </c>
      <c r="V2384">
        <f>IF(ChurnData[[#This Row],[Churn]]="Yes",1,0)</f>
        <v>1</v>
      </c>
    </row>
    <row r="2385" spans="1:22" x14ac:dyDescent="0.35">
      <c r="A2385" t="s">
        <v>2436</v>
      </c>
      <c r="B2385" t="s">
        <v>36</v>
      </c>
      <c r="C2385">
        <v>1</v>
      </c>
      <c r="D2385" t="s">
        <v>21</v>
      </c>
      <c r="E2385" t="s">
        <v>21</v>
      </c>
      <c r="F2385" t="s">
        <v>65</v>
      </c>
      <c r="G2385" s="2">
        <v>72</v>
      </c>
      <c r="H2385" t="s">
        <v>20</v>
      </c>
      <c r="I2385" t="s">
        <v>23</v>
      </c>
      <c r="J2385" t="s">
        <v>21</v>
      </c>
      <c r="K2385" t="s">
        <v>20</v>
      </c>
      <c r="L2385" t="s">
        <v>24</v>
      </c>
      <c r="M2385" t="s">
        <v>20</v>
      </c>
      <c r="N2385" t="s">
        <v>25</v>
      </c>
      <c r="O2385" s="1">
        <v>90.33</v>
      </c>
      <c r="P2385" s="1">
        <v>6584.25</v>
      </c>
      <c r="Q2385">
        <v>1</v>
      </c>
      <c r="R2385" t="s">
        <v>21</v>
      </c>
      <c r="S2385" t="str">
        <f>IF(ChurnData[[#This Row],[MonthlyCharges]]&lt;=30,"1. Up to 30",IF(ChurnData[[#This Row],[MonthlyCharges]]&lt;=50,"2. 31-50",IF(ChurnData[[#This Row],[MonthlyCharges]]&lt;=70,"3. 51-70",IF(ChurnData[[#This Row],[MonthlyCharges]]&lt;=90,"4. 71-90","5. Over 90"))))</f>
        <v>5. Over 90</v>
      </c>
      <c r="T2385" t="str">
        <f>IF(AND(ChurnData[[#This Row],[Contract]]="Month-to-month",ChurnData[[#This Row],[InternetService]]="Fiber optic",ChurnData[[#This Row],[TenureMonths]]&lt;=11),"High-risk","Other")</f>
        <v>Other</v>
      </c>
      <c r="U2385" t="str">
        <f>IF(ChurnData[[#This Row],[TenureMonths]]&lt;=11,"0-11",IF(ChurnData[[#This Row],[TenureMonths]]&lt;=23,"12-23",IF(ChurnData[[#This Row],[TenureMonths]]&lt;=35,"24-35",IF(ChurnData[[#This Row],[TenureMonths]]&lt;=47,"36-47",IF(ChurnData[[#This Row],[TenureMonths]]&lt;=59,"48-59","60-72")))))</f>
        <v>60-72</v>
      </c>
      <c r="V2385">
        <f>IF(ChurnData[[#This Row],[Churn]]="Yes",1,0)</f>
        <v>0</v>
      </c>
    </row>
    <row r="2386" spans="1:22" x14ac:dyDescent="0.35">
      <c r="A2386" t="s">
        <v>2437</v>
      </c>
      <c r="B2386" t="s">
        <v>19</v>
      </c>
      <c r="C2386">
        <v>0</v>
      </c>
      <c r="D2386" t="s">
        <v>20</v>
      </c>
      <c r="E2386" t="s">
        <v>21</v>
      </c>
      <c r="F2386" t="s">
        <v>45</v>
      </c>
      <c r="G2386" s="2">
        <v>13</v>
      </c>
      <c r="H2386" t="s">
        <v>20</v>
      </c>
      <c r="I2386" t="s">
        <v>23</v>
      </c>
      <c r="J2386" t="s">
        <v>20</v>
      </c>
      <c r="K2386" t="s">
        <v>21</v>
      </c>
      <c r="L2386" t="s">
        <v>33</v>
      </c>
      <c r="M2386" t="s">
        <v>21</v>
      </c>
      <c r="N2386" t="s">
        <v>30</v>
      </c>
      <c r="O2386" s="1">
        <v>90.29</v>
      </c>
      <c r="P2386" s="1">
        <v>1187.08</v>
      </c>
      <c r="Q2386">
        <v>4</v>
      </c>
      <c r="R2386" t="s">
        <v>20</v>
      </c>
      <c r="S2386" t="str">
        <f>IF(ChurnData[[#This Row],[MonthlyCharges]]&lt;=30,"1. Up to 30",IF(ChurnData[[#This Row],[MonthlyCharges]]&lt;=50,"2. 31-50",IF(ChurnData[[#This Row],[MonthlyCharges]]&lt;=70,"3. 51-70",IF(ChurnData[[#This Row],[MonthlyCharges]]&lt;=90,"4. 71-90","5. Over 90"))))</f>
        <v>5. Over 90</v>
      </c>
      <c r="T2386" t="str">
        <f>IF(AND(ChurnData[[#This Row],[Contract]]="Month-to-month",ChurnData[[#This Row],[InternetService]]="Fiber optic",ChurnData[[#This Row],[TenureMonths]]&lt;=11),"High-risk","Other")</f>
        <v>Other</v>
      </c>
      <c r="U2386" t="str">
        <f>IF(ChurnData[[#This Row],[TenureMonths]]&lt;=11,"0-11",IF(ChurnData[[#This Row],[TenureMonths]]&lt;=23,"12-23",IF(ChurnData[[#This Row],[TenureMonths]]&lt;=35,"24-35",IF(ChurnData[[#This Row],[TenureMonths]]&lt;=47,"36-47",IF(ChurnData[[#This Row],[TenureMonths]]&lt;=59,"48-59","60-72")))))</f>
        <v>12-23</v>
      </c>
      <c r="V2386">
        <f>IF(ChurnData[[#This Row],[Churn]]="Yes",1,0)</f>
        <v>1</v>
      </c>
    </row>
    <row r="2387" spans="1:22" x14ac:dyDescent="0.35">
      <c r="A2387" t="s">
        <v>2438</v>
      </c>
      <c r="B2387" t="s">
        <v>36</v>
      </c>
      <c r="C2387">
        <v>0</v>
      </c>
      <c r="D2387" t="s">
        <v>21</v>
      </c>
      <c r="E2387" t="s">
        <v>20</v>
      </c>
      <c r="F2387" t="s">
        <v>47</v>
      </c>
      <c r="G2387" s="2">
        <v>16</v>
      </c>
      <c r="H2387" t="s">
        <v>20</v>
      </c>
      <c r="I2387" t="s">
        <v>32</v>
      </c>
      <c r="J2387" t="s">
        <v>21</v>
      </c>
      <c r="K2387" t="s">
        <v>20</v>
      </c>
      <c r="L2387" t="s">
        <v>33</v>
      </c>
      <c r="M2387" t="s">
        <v>20</v>
      </c>
      <c r="N2387" t="s">
        <v>25</v>
      </c>
      <c r="O2387" s="1">
        <v>53.99</v>
      </c>
      <c r="P2387" s="1">
        <v>889.54</v>
      </c>
      <c r="Q2387">
        <v>0</v>
      </c>
      <c r="R2387" t="s">
        <v>21</v>
      </c>
      <c r="S2387" t="str">
        <f>IF(ChurnData[[#This Row],[MonthlyCharges]]&lt;=30,"1. Up to 30",IF(ChurnData[[#This Row],[MonthlyCharges]]&lt;=50,"2. 31-50",IF(ChurnData[[#This Row],[MonthlyCharges]]&lt;=70,"3. 51-70",IF(ChurnData[[#This Row],[MonthlyCharges]]&lt;=90,"4. 71-90","5. Over 90"))))</f>
        <v>3. 51-70</v>
      </c>
      <c r="T2387" t="str">
        <f>IF(AND(ChurnData[[#This Row],[Contract]]="Month-to-month",ChurnData[[#This Row],[InternetService]]="Fiber optic",ChurnData[[#This Row],[TenureMonths]]&lt;=11),"High-risk","Other")</f>
        <v>Other</v>
      </c>
      <c r="U2387" t="str">
        <f>IF(ChurnData[[#This Row],[TenureMonths]]&lt;=11,"0-11",IF(ChurnData[[#This Row],[TenureMonths]]&lt;=23,"12-23",IF(ChurnData[[#This Row],[TenureMonths]]&lt;=35,"24-35",IF(ChurnData[[#This Row],[TenureMonths]]&lt;=47,"36-47",IF(ChurnData[[#This Row],[TenureMonths]]&lt;=59,"48-59","60-72")))))</f>
        <v>12-23</v>
      </c>
      <c r="V2387">
        <f>IF(ChurnData[[#This Row],[Churn]]="Yes",1,0)</f>
        <v>0</v>
      </c>
    </row>
    <row r="2388" spans="1:22" x14ac:dyDescent="0.35">
      <c r="A2388" t="s">
        <v>2439</v>
      </c>
      <c r="B2388" t="s">
        <v>19</v>
      </c>
      <c r="C2388">
        <v>1</v>
      </c>
      <c r="D2388" t="s">
        <v>21</v>
      </c>
      <c r="E2388" t="s">
        <v>21</v>
      </c>
      <c r="F2388" t="s">
        <v>75</v>
      </c>
      <c r="G2388" s="2">
        <v>72</v>
      </c>
      <c r="H2388" t="s">
        <v>21</v>
      </c>
      <c r="I2388" t="s">
        <v>21</v>
      </c>
      <c r="J2388" t="s">
        <v>28</v>
      </c>
      <c r="K2388" t="s">
        <v>28</v>
      </c>
      <c r="L2388" t="s">
        <v>24</v>
      </c>
      <c r="M2388" t="s">
        <v>20</v>
      </c>
      <c r="N2388" t="s">
        <v>34</v>
      </c>
      <c r="O2388" s="1">
        <v>21.79</v>
      </c>
      <c r="P2388" s="1">
        <v>1585.14</v>
      </c>
      <c r="Q2388">
        <v>0</v>
      </c>
      <c r="R2388" t="s">
        <v>21</v>
      </c>
      <c r="S2388" t="str">
        <f>IF(ChurnData[[#This Row],[MonthlyCharges]]&lt;=30,"1. Up to 30",IF(ChurnData[[#This Row],[MonthlyCharges]]&lt;=50,"2. 31-50",IF(ChurnData[[#This Row],[MonthlyCharges]]&lt;=70,"3. 51-70",IF(ChurnData[[#This Row],[MonthlyCharges]]&lt;=90,"4. 71-90","5. Over 90"))))</f>
        <v>1. Up to 30</v>
      </c>
      <c r="T2388" t="str">
        <f>IF(AND(ChurnData[[#This Row],[Contract]]="Month-to-month",ChurnData[[#This Row],[InternetService]]="Fiber optic",ChurnData[[#This Row],[TenureMonths]]&lt;=11),"High-risk","Other")</f>
        <v>Other</v>
      </c>
      <c r="U2388" t="str">
        <f>IF(ChurnData[[#This Row],[TenureMonths]]&lt;=11,"0-11",IF(ChurnData[[#This Row],[TenureMonths]]&lt;=23,"12-23",IF(ChurnData[[#This Row],[TenureMonths]]&lt;=35,"24-35",IF(ChurnData[[#This Row],[TenureMonths]]&lt;=47,"36-47",IF(ChurnData[[#This Row],[TenureMonths]]&lt;=59,"48-59","60-72")))))</f>
        <v>60-72</v>
      </c>
      <c r="V2388">
        <f>IF(ChurnData[[#This Row],[Churn]]="Yes",1,0)</f>
        <v>0</v>
      </c>
    </row>
    <row r="2389" spans="1:22" x14ac:dyDescent="0.35">
      <c r="A2389" t="s">
        <v>2440</v>
      </c>
      <c r="B2389" t="s">
        <v>36</v>
      </c>
      <c r="C2389">
        <v>0</v>
      </c>
      <c r="D2389" t="s">
        <v>20</v>
      </c>
      <c r="E2389" t="s">
        <v>21</v>
      </c>
      <c r="F2389" t="s">
        <v>49</v>
      </c>
      <c r="G2389" s="2">
        <v>59</v>
      </c>
      <c r="H2389" t="s">
        <v>20</v>
      </c>
      <c r="I2389" t="s">
        <v>23</v>
      </c>
      <c r="J2389" t="s">
        <v>21</v>
      </c>
      <c r="K2389" t="s">
        <v>20</v>
      </c>
      <c r="L2389" t="s">
        <v>33</v>
      </c>
      <c r="M2389" t="s">
        <v>21</v>
      </c>
      <c r="N2389" t="s">
        <v>43</v>
      </c>
      <c r="O2389" s="1">
        <v>89.96</v>
      </c>
      <c r="P2389" s="1">
        <v>5310.58</v>
      </c>
      <c r="Q2389">
        <v>1</v>
      </c>
      <c r="R2389" t="s">
        <v>21</v>
      </c>
      <c r="S2389" t="str">
        <f>IF(ChurnData[[#This Row],[MonthlyCharges]]&lt;=30,"1. Up to 30",IF(ChurnData[[#This Row],[MonthlyCharges]]&lt;=50,"2. 31-50",IF(ChurnData[[#This Row],[MonthlyCharges]]&lt;=70,"3. 51-70",IF(ChurnData[[#This Row],[MonthlyCharges]]&lt;=90,"4. 71-90","5. Over 90"))))</f>
        <v>4. 71-90</v>
      </c>
      <c r="T2389" t="str">
        <f>IF(AND(ChurnData[[#This Row],[Contract]]="Month-to-month",ChurnData[[#This Row],[InternetService]]="Fiber optic",ChurnData[[#This Row],[TenureMonths]]&lt;=11),"High-risk","Other")</f>
        <v>Other</v>
      </c>
      <c r="U2389" t="str">
        <f>IF(ChurnData[[#This Row],[TenureMonths]]&lt;=11,"0-11",IF(ChurnData[[#This Row],[TenureMonths]]&lt;=23,"12-23",IF(ChurnData[[#This Row],[TenureMonths]]&lt;=35,"24-35",IF(ChurnData[[#This Row],[TenureMonths]]&lt;=47,"36-47",IF(ChurnData[[#This Row],[TenureMonths]]&lt;=59,"48-59","60-72")))))</f>
        <v>48-59</v>
      </c>
      <c r="V2389">
        <f>IF(ChurnData[[#This Row],[Churn]]="Yes",1,0)</f>
        <v>0</v>
      </c>
    </row>
    <row r="2390" spans="1:22" x14ac:dyDescent="0.35">
      <c r="A2390" t="s">
        <v>2441</v>
      </c>
      <c r="B2390" t="s">
        <v>36</v>
      </c>
      <c r="C2390">
        <v>0</v>
      </c>
      <c r="D2390" t="s">
        <v>20</v>
      </c>
      <c r="E2390" t="s">
        <v>21</v>
      </c>
      <c r="F2390" t="s">
        <v>58</v>
      </c>
      <c r="G2390" s="2">
        <v>11</v>
      </c>
      <c r="H2390" t="s">
        <v>20</v>
      </c>
      <c r="I2390" t="s">
        <v>23</v>
      </c>
      <c r="J2390" t="s">
        <v>21</v>
      </c>
      <c r="K2390" t="s">
        <v>20</v>
      </c>
      <c r="L2390" t="s">
        <v>33</v>
      </c>
      <c r="M2390" t="s">
        <v>21</v>
      </c>
      <c r="N2390" t="s">
        <v>30</v>
      </c>
      <c r="O2390" s="1">
        <v>88.58</v>
      </c>
      <c r="P2390" s="1">
        <v>992.99</v>
      </c>
      <c r="Q2390">
        <v>3</v>
      </c>
      <c r="R2390" t="s">
        <v>20</v>
      </c>
      <c r="S2390" t="str">
        <f>IF(ChurnData[[#This Row],[MonthlyCharges]]&lt;=30,"1. Up to 30",IF(ChurnData[[#This Row],[MonthlyCharges]]&lt;=50,"2. 31-50",IF(ChurnData[[#This Row],[MonthlyCharges]]&lt;=70,"3. 51-70",IF(ChurnData[[#This Row],[MonthlyCharges]]&lt;=90,"4. 71-90","5. Over 90"))))</f>
        <v>4. 71-90</v>
      </c>
      <c r="T2390" t="str">
        <f>IF(AND(ChurnData[[#This Row],[Contract]]="Month-to-month",ChurnData[[#This Row],[InternetService]]="Fiber optic",ChurnData[[#This Row],[TenureMonths]]&lt;=11),"High-risk","Other")</f>
        <v>High-risk</v>
      </c>
      <c r="U2390" t="str">
        <f>IF(ChurnData[[#This Row],[TenureMonths]]&lt;=11,"0-11",IF(ChurnData[[#This Row],[TenureMonths]]&lt;=23,"12-23",IF(ChurnData[[#This Row],[TenureMonths]]&lt;=35,"24-35",IF(ChurnData[[#This Row],[TenureMonths]]&lt;=47,"36-47",IF(ChurnData[[#This Row],[TenureMonths]]&lt;=59,"48-59","60-72")))))</f>
        <v>0-11</v>
      </c>
      <c r="V2390">
        <f>IF(ChurnData[[#This Row],[Churn]]="Yes",1,0)</f>
        <v>1</v>
      </c>
    </row>
    <row r="2391" spans="1:22" x14ac:dyDescent="0.35">
      <c r="A2391" t="s">
        <v>2442</v>
      </c>
      <c r="B2391" t="s">
        <v>36</v>
      </c>
      <c r="C2391">
        <v>0</v>
      </c>
      <c r="D2391" t="s">
        <v>21</v>
      </c>
      <c r="E2391" t="s">
        <v>21</v>
      </c>
      <c r="F2391" t="s">
        <v>45</v>
      </c>
      <c r="G2391" s="2">
        <v>25</v>
      </c>
      <c r="H2391" t="s">
        <v>20</v>
      </c>
      <c r="I2391" t="s">
        <v>32</v>
      </c>
      <c r="J2391" t="s">
        <v>21</v>
      </c>
      <c r="K2391" t="s">
        <v>20</v>
      </c>
      <c r="L2391" t="s">
        <v>33</v>
      </c>
      <c r="M2391" t="s">
        <v>20</v>
      </c>
      <c r="N2391" t="s">
        <v>34</v>
      </c>
      <c r="O2391" s="1">
        <v>64.22</v>
      </c>
      <c r="P2391" s="1">
        <v>1588.27</v>
      </c>
      <c r="Q2391">
        <v>1</v>
      </c>
      <c r="R2391" t="s">
        <v>21</v>
      </c>
      <c r="S2391" t="str">
        <f>IF(ChurnData[[#This Row],[MonthlyCharges]]&lt;=30,"1. Up to 30",IF(ChurnData[[#This Row],[MonthlyCharges]]&lt;=50,"2. 31-50",IF(ChurnData[[#This Row],[MonthlyCharges]]&lt;=70,"3. 51-70",IF(ChurnData[[#This Row],[MonthlyCharges]]&lt;=90,"4. 71-90","5. Over 90"))))</f>
        <v>3. 51-70</v>
      </c>
      <c r="T2391" t="str">
        <f>IF(AND(ChurnData[[#This Row],[Contract]]="Month-to-month",ChurnData[[#This Row],[InternetService]]="Fiber optic",ChurnData[[#This Row],[TenureMonths]]&lt;=11),"High-risk","Other")</f>
        <v>Other</v>
      </c>
      <c r="U2391" t="str">
        <f>IF(ChurnData[[#This Row],[TenureMonths]]&lt;=11,"0-11",IF(ChurnData[[#This Row],[TenureMonths]]&lt;=23,"12-23",IF(ChurnData[[#This Row],[TenureMonths]]&lt;=35,"24-35",IF(ChurnData[[#This Row],[TenureMonths]]&lt;=47,"36-47",IF(ChurnData[[#This Row],[TenureMonths]]&lt;=59,"48-59","60-72")))))</f>
        <v>24-35</v>
      </c>
      <c r="V2391">
        <f>IF(ChurnData[[#This Row],[Churn]]="Yes",1,0)</f>
        <v>0</v>
      </c>
    </row>
    <row r="2392" spans="1:22" x14ac:dyDescent="0.35">
      <c r="A2392" t="s">
        <v>2443</v>
      </c>
      <c r="B2392" t="s">
        <v>19</v>
      </c>
      <c r="C2392">
        <v>1</v>
      </c>
      <c r="D2392" t="s">
        <v>20</v>
      </c>
      <c r="E2392" t="s">
        <v>20</v>
      </c>
      <c r="F2392" t="s">
        <v>47</v>
      </c>
      <c r="G2392" s="2">
        <v>63</v>
      </c>
      <c r="H2392" t="s">
        <v>20</v>
      </c>
      <c r="I2392" t="s">
        <v>23</v>
      </c>
      <c r="J2392" t="s">
        <v>21</v>
      </c>
      <c r="K2392" t="s">
        <v>20</v>
      </c>
      <c r="L2392" t="s">
        <v>24</v>
      </c>
      <c r="M2392" t="s">
        <v>21</v>
      </c>
      <c r="N2392" t="s">
        <v>34</v>
      </c>
      <c r="O2392" s="1">
        <v>98.09</v>
      </c>
      <c r="P2392" s="1">
        <v>6012.63</v>
      </c>
      <c r="Q2392">
        <v>0</v>
      </c>
      <c r="R2392" t="s">
        <v>21</v>
      </c>
      <c r="S2392" t="str">
        <f>IF(ChurnData[[#This Row],[MonthlyCharges]]&lt;=30,"1. Up to 30",IF(ChurnData[[#This Row],[MonthlyCharges]]&lt;=50,"2. 31-50",IF(ChurnData[[#This Row],[MonthlyCharges]]&lt;=70,"3. 51-70",IF(ChurnData[[#This Row],[MonthlyCharges]]&lt;=90,"4. 71-90","5. Over 90"))))</f>
        <v>5. Over 90</v>
      </c>
      <c r="T2392" t="str">
        <f>IF(AND(ChurnData[[#This Row],[Contract]]="Month-to-month",ChurnData[[#This Row],[InternetService]]="Fiber optic",ChurnData[[#This Row],[TenureMonths]]&lt;=11),"High-risk","Other")</f>
        <v>Other</v>
      </c>
      <c r="U2392" t="str">
        <f>IF(ChurnData[[#This Row],[TenureMonths]]&lt;=11,"0-11",IF(ChurnData[[#This Row],[TenureMonths]]&lt;=23,"12-23",IF(ChurnData[[#This Row],[TenureMonths]]&lt;=35,"24-35",IF(ChurnData[[#This Row],[TenureMonths]]&lt;=47,"36-47",IF(ChurnData[[#This Row],[TenureMonths]]&lt;=59,"48-59","60-72")))))</f>
        <v>60-72</v>
      </c>
      <c r="V2392">
        <f>IF(ChurnData[[#This Row],[Churn]]="Yes",1,0)</f>
        <v>0</v>
      </c>
    </row>
    <row r="2393" spans="1:22" x14ac:dyDescent="0.35">
      <c r="A2393" t="s">
        <v>2444</v>
      </c>
      <c r="B2393" t="s">
        <v>36</v>
      </c>
      <c r="C2393">
        <v>1</v>
      </c>
      <c r="D2393" t="s">
        <v>20</v>
      </c>
      <c r="E2393" t="s">
        <v>20</v>
      </c>
      <c r="F2393" t="s">
        <v>41</v>
      </c>
      <c r="G2393" s="2">
        <v>4</v>
      </c>
      <c r="H2393" t="s">
        <v>20</v>
      </c>
      <c r="I2393" t="s">
        <v>23</v>
      </c>
      <c r="J2393" t="s">
        <v>20</v>
      </c>
      <c r="K2393" t="s">
        <v>20</v>
      </c>
      <c r="L2393" t="s">
        <v>33</v>
      </c>
      <c r="M2393" t="s">
        <v>21</v>
      </c>
      <c r="N2393" t="s">
        <v>34</v>
      </c>
      <c r="O2393" s="1">
        <v>94.73</v>
      </c>
      <c r="P2393" s="1">
        <v>370.74</v>
      </c>
      <c r="Q2393">
        <v>0</v>
      </c>
      <c r="R2393" t="s">
        <v>20</v>
      </c>
      <c r="S2393" t="str">
        <f>IF(ChurnData[[#This Row],[MonthlyCharges]]&lt;=30,"1. Up to 30",IF(ChurnData[[#This Row],[MonthlyCharges]]&lt;=50,"2. 31-50",IF(ChurnData[[#This Row],[MonthlyCharges]]&lt;=70,"3. 51-70",IF(ChurnData[[#This Row],[MonthlyCharges]]&lt;=90,"4. 71-90","5. Over 90"))))</f>
        <v>5. Over 90</v>
      </c>
      <c r="T2393" t="str">
        <f>IF(AND(ChurnData[[#This Row],[Contract]]="Month-to-month",ChurnData[[#This Row],[InternetService]]="Fiber optic",ChurnData[[#This Row],[TenureMonths]]&lt;=11),"High-risk","Other")</f>
        <v>High-risk</v>
      </c>
      <c r="U2393" t="str">
        <f>IF(ChurnData[[#This Row],[TenureMonths]]&lt;=11,"0-11",IF(ChurnData[[#This Row],[TenureMonths]]&lt;=23,"12-23",IF(ChurnData[[#This Row],[TenureMonths]]&lt;=35,"24-35",IF(ChurnData[[#This Row],[TenureMonths]]&lt;=47,"36-47",IF(ChurnData[[#This Row],[TenureMonths]]&lt;=59,"48-59","60-72")))))</f>
        <v>0-11</v>
      </c>
      <c r="V2393">
        <f>IF(ChurnData[[#This Row],[Churn]]="Yes",1,0)</f>
        <v>1</v>
      </c>
    </row>
    <row r="2394" spans="1:22" x14ac:dyDescent="0.35">
      <c r="A2394" t="s">
        <v>2445</v>
      </c>
      <c r="B2394" t="s">
        <v>19</v>
      </c>
      <c r="C2394">
        <v>0</v>
      </c>
      <c r="D2394" t="s">
        <v>20</v>
      </c>
      <c r="E2394" t="s">
        <v>20</v>
      </c>
      <c r="F2394" t="s">
        <v>65</v>
      </c>
      <c r="G2394" s="2">
        <v>9</v>
      </c>
      <c r="H2394" t="s">
        <v>20</v>
      </c>
      <c r="I2394" t="s">
        <v>32</v>
      </c>
      <c r="J2394" t="s">
        <v>21</v>
      </c>
      <c r="K2394" t="s">
        <v>20</v>
      </c>
      <c r="L2394" t="s">
        <v>29</v>
      </c>
      <c r="M2394" t="s">
        <v>21</v>
      </c>
      <c r="N2394" t="s">
        <v>34</v>
      </c>
      <c r="O2394" s="1">
        <v>47.79</v>
      </c>
      <c r="P2394" s="1">
        <v>424.66</v>
      </c>
      <c r="Q2394">
        <v>4</v>
      </c>
      <c r="R2394" t="s">
        <v>20</v>
      </c>
      <c r="S2394" t="str">
        <f>IF(ChurnData[[#This Row],[MonthlyCharges]]&lt;=30,"1. Up to 30",IF(ChurnData[[#This Row],[MonthlyCharges]]&lt;=50,"2. 31-50",IF(ChurnData[[#This Row],[MonthlyCharges]]&lt;=70,"3. 51-70",IF(ChurnData[[#This Row],[MonthlyCharges]]&lt;=90,"4. 71-90","5. Over 90"))))</f>
        <v>2. 31-50</v>
      </c>
      <c r="T2394" t="str">
        <f>IF(AND(ChurnData[[#This Row],[Contract]]="Month-to-month",ChurnData[[#This Row],[InternetService]]="Fiber optic",ChurnData[[#This Row],[TenureMonths]]&lt;=11),"High-risk","Other")</f>
        <v>Other</v>
      </c>
      <c r="U2394" t="str">
        <f>IF(ChurnData[[#This Row],[TenureMonths]]&lt;=11,"0-11",IF(ChurnData[[#This Row],[TenureMonths]]&lt;=23,"12-23",IF(ChurnData[[#This Row],[TenureMonths]]&lt;=35,"24-35",IF(ChurnData[[#This Row],[TenureMonths]]&lt;=47,"36-47",IF(ChurnData[[#This Row],[TenureMonths]]&lt;=59,"48-59","60-72")))))</f>
        <v>0-11</v>
      </c>
      <c r="V2394">
        <f>IF(ChurnData[[#This Row],[Churn]]="Yes",1,0)</f>
        <v>1</v>
      </c>
    </row>
    <row r="2395" spans="1:22" x14ac:dyDescent="0.35">
      <c r="A2395" t="s">
        <v>2446</v>
      </c>
      <c r="B2395" t="s">
        <v>19</v>
      </c>
      <c r="C2395">
        <v>0</v>
      </c>
      <c r="D2395" t="s">
        <v>21</v>
      </c>
      <c r="E2395" t="s">
        <v>21</v>
      </c>
      <c r="F2395" t="s">
        <v>37</v>
      </c>
      <c r="G2395" s="2">
        <v>25</v>
      </c>
      <c r="H2395" t="s">
        <v>20</v>
      </c>
      <c r="I2395" t="s">
        <v>21</v>
      </c>
      <c r="J2395" t="s">
        <v>28</v>
      </c>
      <c r="K2395" t="s">
        <v>28</v>
      </c>
      <c r="L2395" t="s">
        <v>33</v>
      </c>
      <c r="M2395" t="s">
        <v>21</v>
      </c>
      <c r="N2395" t="s">
        <v>34</v>
      </c>
      <c r="O2395" s="1">
        <v>29.98</v>
      </c>
      <c r="P2395" s="1">
        <v>739.54</v>
      </c>
      <c r="Q2395">
        <v>0</v>
      </c>
      <c r="R2395" t="s">
        <v>21</v>
      </c>
      <c r="S2395" t="str">
        <f>IF(ChurnData[[#This Row],[MonthlyCharges]]&lt;=30,"1. Up to 30",IF(ChurnData[[#This Row],[MonthlyCharges]]&lt;=50,"2. 31-50",IF(ChurnData[[#This Row],[MonthlyCharges]]&lt;=70,"3. 51-70",IF(ChurnData[[#This Row],[MonthlyCharges]]&lt;=90,"4. 71-90","5. Over 90"))))</f>
        <v>1. Up to 30</v>
      </c>
      <c r="T2395" t="str">
        <f>IF(AND(ChurnData[[#This Row],[Contract]]="Month-to-month",ChurnData[[#This Row],[InternetService]]="Fiber optic",ChurnData[[#This Row],[TenureMonths]]&lt;=11),"High-risk","Other")</f>
        <v>Other</v>
      </c>
      <c r="U2395" t="str">
        <f>IF(ChurnData[[#This Row],[TenureMonths]]&lt;=11,"0-11",IF(ChurnData[[#This Row],[TenureMonths]]&lt;=23,"12-23",IF(ChurnData[[#This Row],[TenureMonths]]&lt;=35,"24-35",IF(ChurnData[[#This Row],[TenureMonths]]&lt;=47,"36-47",IF(ChurnData[[#This Row],[TenureMonths]]&lt;=59,"48-59","60-72")))))</f>
        <v>24-35</v>
      </c>
      <c r="V2395">
        <f>IF(ChurnData[[#This Row],[Churn]]="Yes",1,0)</f>
        <v>0</v>
      </c>
    </row>
    <row r="2396" spans="1:22" x14ac:dyDescent="0.35">
      <c r="A2396" t="s">
        <v>2447</v>
      </c>
      <c r="B2396" t="s">
        <v>19</v>
      </c>
      <c r="C2396">
        <v>0</v>
      </c>
      <c r="D2396" t="s">
        <v>21</v>
      </c>
      <c r="E2396" t="s">
        <v>21</v>
      </c>
      <c r="F2396" t="s">
        <v>56</v>
      </c>
      <c r="G2396" s="2">
        <v>4</v>
      </c>
      <c r="H2396" t="s">
        <v>20</v>
      </c>
      <c r="I2396" t="s">
        <v>32</v>
      </c>
      <c r="J2396" t="s">
        <v>21</v>
      </c>
      <c r="K2396" t="s">
        <v>21</v>
      </c>
      <c r="L2396" t="s">
        <v>33</v>
      </c>
      <c r="M2396" t="s">
        <v>21</v>
      </c>
      <c r="N2396" t="s">
        <v>25</v>
      </c>
      <c r="O2396" s="1">
        <v>46.12</v>
      </c>
      <c r="P2396" s="1">
        <v>186.54</v>
      </c>
      <c r="Q2396">
        <v>1</v>
      </c>
      <c r="R2396" t="s">
        <v>21</v>
      </c>
      <c r="S2396" t="str">
        <f>IF(ChurnData[[#This Row],[MonthlyCharges]]&lt;=30,"1. Up to 30",IF(ChurnData[[#This Row],[MonthlyCharges]]&lt;=50,"2. 31-50",IF(ChurnData[[#This Row],[MonthlyCharges]]&lt;=70,"3. 51-70",IF(ChurnData[[#This Row],[MonthlyCharges]]&lt;=90,"4. 71-90","5. Over 90"))))</f>
        <v>2. 31-50</v>
      </c>
      <c r="T2396" t="str">
        <f>IF(AND(ChurnData[[#This Row],[Contract]]="Month-to-month",ChurnData[[#This Row],[InternetService]]="Fiber optic",ChurnData[[#This Row],[TenureMonths]]&lt;=11),"High-risk","Other")</f>
        <v>Other</v>
      </c>
      <c r="U2396" t="str">
        <f>IF(ChurnData[[#This Row],[TenureMonths]]&lt;=11,"0-11",IF(ChurnData[[#This Row],[TenureMonths]]&lt;=23,"12-23",IF(ChurnData[[#This Row],[TenureMonths]]&lt;=35,"24-35",IF(ChurnData[[#This Row],[TenureMonths]]&lt;=47,"36-47",IF(ChurnData[[#This Row],[TenureMonths]]&lt;=59,"48-59","60-72")))))</f>
        <v>0-11</v>
      </c>
      <c r="V2396">
        <f>IF(ChurnData[[#This Row],[Churn]]="Yes",1,0)</f>
        <v>0</v>
      </c>
    </row>
    <row r="2397" spans="1:22" x14ac:dyDescent="0.35">
      <c r="A2397" t="s">
        <v>2448</v>
      </c>
      <c r="B2397" t="s">
        <v>36</v>
      </c>
      <c r="C2397">
        <v>1</v>
      </c>
      <c r="D2397" t="s">
        <v>20</v>
      </c>
      <c r="E2397" t="s">
        <v>21</v>
      </c>
      <c r="F2397" t="s">
        <v>45</v>
      </c>
      <c r="G2397" s="2">
        <v>25</v>
      </c>
      <c r="H2397" t="s">
        <v>20</v>
      </c>
      <c r="I2397" t="s">
        <v>23</v>
      </c>
      <c r="J2397" t="s">
        <v>21</v>
      </c>
      <c r="K2397" t="s">
        <v>21</v>
      </c>
      <c r="L2397" t="s">
        <v>33</v>
      </c>
      <c r="M2397" t="s">
        <v>21</v>
      </c>
      <c r="N2397" t="s">
        <v>25</v>
      </c>
      <c r="O2397" s="1">
        <v>91.13</v>
      </c>
      <c r="P2397" s="1">
        <v>2343.79</v>
      </c>
      <c r="Q2397">
        <v>1</v>
      </c>
      <c r="R2397" t="s">
        <v>21</v>
      </c>
      <c r="S2397" t="str">
        <f>IF(ChurnData[[#This Row],[MonthlyCharges]]&lt;=30,"1. Up to 30",IF(ChurnData[[#This Row],[MonthlyCharges]]&lt;=50,"2. 31-50",IF(ChurnData[[#This Row],[MonthlyCharges]]&lt;=70,"3. 51-70",IF(ChurnData[[#This Row],[MonthlyCharges]]&lt;=90,"4. 71-90","5. Over 90"))))</f>
        <v>5. Over 90</v>
      </c>
      <c r="T2397" t="str">
        <f>IF(AND(ChurnData[[#This Row],[Contract]]="Month-to-month",ChurnData[[#This Row],[InternetService]]="Fiber optic",ChurnData[[#This Row],[TenureMonths]]&lt;=11),"High-risk","Other")</f>
        <v>Other</v>
      </c>
      <c r="U2397" t="str">
        <f>IF(ChurnData[[#This Row],[TenureMonths]]&lt;=11,"0-11",IF(ChurnData[[#This Row],[TenureMonths]]&lt;=23,"12-23",IF(ChurnData[[#This Row],[TenureMonths]]&lt;=35,"24-35",IF(ChurnData[[#This Row],[TenureMonths]]&lt;=47,"36-47",IF(ChurnData[[#This Row],[TenureMonths]]&lt;=59,"48-59","60-72")))))</f>
        <v>24-35</v>
      </c>
      <c r="V2397">
        <f>IF(ChurnData[[#This Row],[Churn]]="Yes",1,0)</f>
        <v>0</v>
      </c>
    </row>
    <row r="2398" spans="1:22" x14ac:dyDescent="0.35">
      <c r="A2398" t="s">
        <v>2449</v>
      </c>
      <c r="B2398" t="s">
        <v>19</v>
      </c>
      <c r="C2398">
        <v>0</v>
      </c>
      <c r="D2398" t="s">
        <v>20</v>
      </c>
      <c r="E2398" t="s">
        <v>21</v>
      </c>
      <c r="F2398" t="s">
        <v>45</v>
      </c>
      <c r="G2398" s="2">
        <v>23</v>
      </c>
      <c r="H2398" t="s">
        <v>20</v>
      </c>
      <c r="I2398" t="s">
        <v>23</v>
      </c>
      <c r="J2398" t="s">
        <v>20</v>
      </c>
      <c r="K2398" t="s">
        <v>21</v>
      </c>
      <c r="L2398" t="s">
        <v>29</v>
      </c>
      <c r="M2398" t="s">
        <v>21</v>
      </c>
      <c r="N2398" t="s">
        <v>34</v>
      </c>
      <c r="O2398" s="1">
        <v>89.88</v>
      </c>
      <c r="P2398" s="1">
        <v>2015.29</v>
      </c>
      <c r="Q2398">
        <v>3</v>
      </c>
      <c r="R2398" t="s">
        <v>20</v>
      </c>
      <c r="S2398" t="str">
        <f>IF(ChurnData[[#This Row],[MonthlyCharges]]&lt;=30,"1. Up to 30",IF(ChurnData[[#This Row],[MonthlyCharges]]&lt;=50,"2. 31-50",IF(ChurnData[[#This Row],[MonthlyCharges]]&lt;=70,"3. 51-70",IF(ChurnData[[#This Row],[MonthlyCharges]]&lt;=90,"4. 71-90","5. Over 90"))))</f>
        <v>4. 71-90</v>
      </c>
      <c r="T2398" t="str">
        <f>IF(AND(ChurnData[[#This Row],[Contract]]="Month-to-month",ChurnData[[#This Row],[InternetService]]="Fiber optic",ChurnData[[#This Row],[TenureMonths]]&lt;=11),"High-risk","Other")</f>
        <v>Other</v>
      </c>
      <c r="U2398" t="str">
        <f>IF(ChurnData[[#This Row],[TenureMonths]]&lt;=11,"0-11",IF(ChurnData[[#This Row],[TenureMonths]]&lt;=23,"12-23",IF(ChurnData[[#This Row],[TenureMonths]]&lt;=35,"24-35",IF(ChurnData[[#This Row],[TenureMonths]]&lt;=47,"36-47",IF(ChurnData[[#This Row],[TenureMonths]]&lt;=59,"48-59","60-72")))))</f>
        <v>12-23</v>
      </c>
      <c r="V2398">
        <f>IF(ChurnData[[#This Row],[Churn]]="Yes",1,0)</f>
        <v>1</v>
      </c>
    </row>
    <row r="2399" spans="1:22" x14ac:dyDescent="0.35">
      <c r="A2399" t="s">
        <v>2450</v>
      </c>
      <c r="B2399" t="s">
        <v>36</v>
      </c>
      <c r="C2399">
        <v>0</v>
      </c>
      <c r="D2399" t="s">
        <v>21</v>
      </c>
      <c r="E2399" t="s">
        <v>21</v>
      </c>
      <c r="F2399" t="s">
        <v>65</v>
      </c>
      <c r="G2399" s="2">
        <v>61</v>
      </c>
      <c r="H2399" t="s">
        <v>20</v>
      </c>
      <c r="I2399" t="s">
        <v>21</v>
      </c>
      <c r="J2399" t="s">
        <v>28</v>
      </c>
      <c r="K2399" t="s">
        <v>28</v>
      </c>
      <c r="L2399" t="s">
        <v>24</v>
      </c>
      <c r="M2399" t="s">
        <v>21</v>
      </c>
      <c r="N2399" t="s">
        <v>34</v>
      </c>
      <c r="O2399" s="1">
        <v>31.45</v>
      </c>
      <c r="P2399" s="1">
        <v>1895.43</v>
      </c>
      <c r="Q2399">
        <v>2</v>
      </c>
      <c r="R2399" t="s">
        <v>21</v>
      </c>
      <c r="S2399" t="str">
        <f>IF(ChurnData[[#This Row],[MonthlyCharges]]&lt;=30,"1. Up to 30",IF(ChurnData[[#This Row],[MonthlyCharges]]&lt;=50,"2. 31-50",IF(ChurnData[[#This Row],[MonthlyCharges]]&lt;=70,"3. 51-70",IF(ChurnData[[#This Row],[MonthlyCharges]]&lt;=90,"4. 71-90","5. Over 90"))))</f>
        <v>2. 31-50</v>
      </c>
      <c r="T2399" t="str">
        <f>IF(AND(ChurnData[[#This Row],[Contract]]="Month-to-month",ChurnData[[#This Row],[InternetService]]="Fiber optic",ChurnData[[#This Row],[TenureMonths]]&lt;=11),"High-risk","Other")</f>
        <v>Other</v>
      </c>
      <c r="U2399" t="str">
        <f>IF(ChurnData[[#This Row],[TenureMonths]]&lt;=11,"0-11",IF(ChurnData[[#This Row],[TenureMonths]]&lt;=23,"12-23",IF(ChurnData[[#This Row],[TenureMonths]]&lt;=35,"24-35",IF(ChurnData[[#This Row],[TenureMonths]]&lt;=47,"36-47",IF(ChurnData[[#This Row],[TenureMonths]]&lt;=59,"48-59","60-72")))))</f>
        <v>60-72</v>
      </c>
      <c r="V2399">
        <f>IF(ChurnData[[#This Row],[Churn]]="Yes",1,0)</f>
        <v>0</v>
      </c>
    </row>
    <row r="2400" spans="1:22" x14ac:dyDescent="0.35">
      <c r="A2400" t="s">
        <v>2451</v>
      </c>
      <c r="B2400" t="s">
        <v>36</v>
      </c>
      <c r="C2400">
        <v>0</v>
      </c>
      <c r="D2400" t="s">
        <v>21</v>
      </c>
      <c r="E2400" t="s">
        <v>20</v>
      </c>
      <c r="F2400" t="s">
        <v>49</v>
      </c>
      <c r="G2400" s="2">
        <v>0</v>
      </c>
      <c r="H2400" t="s">
        <v>20</v>
      </c>
      <c r="I2400" t="s">
        <v>32</v>
      </c>
      <c r="J2400" t="s">
        <v>20</v>
      </c>
      <c r="K2400" t="s">
        <v>21</v>
      </c>
      <c r="L2400" t="s">
        <v>33</v>
      </c>
      <c r="M2400" t="s">
        <v>20</v>
      </c>
      <c r="N2400" t="s">
        <v>30</v>
      </c>
      <c r="O2400" s="1">
        <v>54.3</v>
      </c>
      <c r="P2400" s="1">
        <v>0</v>
      </c>
      <c r="Q2400">
        <v>4</v>
      </c>
      <c r="R2400" t="s">
        <v>20</v>
      </c>
      <c r="S2400" t="str">
        <f>IF(ChurnData[[#This Row],[MonthlyCharges]]&lt;=30,"1. Up to 30",IF(ChurnData[[#This Row],[MonthlyCharges]]&lt;=50,"2. 31-50",IF(ChurnData[[#This Row],[MonthlyCharges]]&lt;=70,"3. 51-70",IF(ChurnData[[#This Row],[MonthlyCharges]]&lt;=90,"4. 71-90","5. Over 90"))))</f>
        <v>3. 51-70</v>
      </c>
      <c r="T2400" t="str">
        <f>IF(AND(ChurnData[[#This Row],[Contract]]="Month-to-month",ChurnData[[#This Row],[InternetService]]="Fiber optic",ChurnData[[#This Row],[TenureMonths]]&lt;=11),"High-risk","Other")</f>
        <v>Other</v>
      </c>
      <c r="U2400" t="str">
        <f>IF(ChurnData[[#This Row],[TenureMonths]]&lt;=11,"0-11",IF(ChurnData[[#This Row],[TenureMonths]]&lt;=23,"12-23",IF(ChurnData[[#This Row],[TenureMonths]]&lt;=35,"24-35",IF(ChurnData[[#This Row],[TenureMonths]]&lt;=47,"36-47",IF(ChurnData[[#This Row],[TenureMonths]]&lt;=59,"48-59","60-72")))))</f>
        <v>0-11</v>
      </c>
      <c r="V2400">
        <f>IF(ChurnData[[#This Row],[Churn]]="Yes",1,0)</f>
        <v>1</v>
      </c>
    </row>
    <row r="2401" spans="1:22" x14ac:dyDescent="0.35">
      <c r="A2401" t="s">
        <v>2452</v>
      </c>
      <c r="B2401" t="s">
        <v>36</v>
      </c>
      <c r="C2401">
        <v>1</v>
      </c>
      <c r="D2401" t="s">
        <v>20</v>
      </c>
      <c r="E2401" t="s">
        <v>20</v>
      </c>
      <c r="F2401" t="s">
        <v>39</v>
      </c>
      <c r="G2401" s="2">
        <v>38</v>
      </c>
      <c r="H2401" t="s">
        <v>20</v>
      </c>
      <c r="I2401" t="s">
        <v>21</v>
      </c>
      <c r="J2401" t="s">
        <v>28</v>
      </c>
      <c r="K2401" t="s">
        <v>28</v>
      </c>
      <c r="L2401" t="s">
        <v>24</v>
      </c>
      <c r="M2401" t="s">
        <v>20</v>
      </c>
      <c r="N2401" t="s">
        <v>43</v>
      </c>
      <c r="O2401" s="1">
        <v>26.66</v>
      </c>
      <c r="P2401" s="1">
        <v>995.28</v>
      </c>
      <c r="Q2401">
        <v>0</v>
      </c>
      <c r="R2401" t="s">
        <v>21</v>
      </c>
      <c r="S2401" t="str">
        <f>IF(ChurnData[[#This Row],[MonthlyCharges]]&lt;=30,"1. Up to 30",IF(ChurnData[[#This Row],[MonthlyCharges]]&lt;=50,"2. 31-50",IF(ChurnData[[#This Row],[MonthlyCharges]]&lt;=70,"3. 51-70",IF(ChurnData[[#This Row],[MonthlyCharges]]&lt;=90,"4. 71-90","5. Over 90"))))</f>
        <v>1. Up to 30</v>
      </c>
      <c r="T2401" t="str">
        <f>IF(AND(ChurnData[[#This Row],[Contract]]="Month-to-month",ChurnData[[#This Row],[InternetService]]="Fiber optic",ChurnData[[#This Row],[TenureMonths]]&lt;=11),"High-risk","Other")</f>
        <v>Other</v>
      </c>
      <c r="U2401" t="str">
        <f>IF(ChurnData[[#This Row],[TenureMonths]]&lt;=11,"0-11",IF(ChurnData[[#This Row],[TenureMonths]]&lt;=23,"12-23",IF(ChurnData[[#This Row],[TenureMonths]]&lt;=35,"24-35",IF(ChurnData[[#This Row],[TenureMonths]]&lt;=47,"36-47",IF(ChurnData[[#This Row],[TenureMonths]]&lt;=59,"48-59","60-72")))))</f>
        <v>36-47</v>
      </c>
      <c r="V2401">
        <f>IF(ChurnData[[#This Row],[Churn]]="Yes",1,0)</f>
        <v>0</v>
      </c>
    </row>
    <row r="2402" spans="1:22" x14ac:dyDescent="0.35">
      <c r="A2402" t="s">
        <v>2453</v>
      </c>
      <c r="B2402" t="s">
        <v>19</v>
      </c>
      <c r="C2402">
        <v>1</v>
      </c>
      <c r="D2402" t="s">
        <v>20</v>
      </c>
      <c r="E2402" t="s">
        <v>21</v>
      </c>
      <c r="F2402" t="s">
        <v>27</v>
      </c>
      <c r="G2402" s="2">
        <v>3</v>
      </c>
      <c r="H2402" t="s">
        <v>20</v>
      </c>
      <c r="I2402" t="s">
        <v>23</v>
      </c>
      <c r="J2402" t="s">
        <v>21</v>
      </c>
      <c r="K2402" t="s">
        <v>21</v>
      </c>
      <c r="L2402" t="s">
        <v>33</v>
      </c>
      <c r="M2402" t="s">
        <v>21</v>
      </c>
      <c r="N2402" t="s">
        <v>25</v>
      </c>
      <c r="O2402" s="1">
        <v>92.87</v>
      </c>
      <c r="P2402" s="1">
        <v>0</v>
      </c>
      <c r="Q2402">
        <v>1</v>
      </c>
      <c r="R2402" t="s">
        <v>20</v>
      </c>
      <c r="S2402" t="str">
        <f>IF(ChurnData[[#This Row],[MonthlyCharges]]&lt;=30,"1. Up to 30",IF(ChurnData[[#This Row],[MonthlyCharges]]&lt;=50,"2. 31-50",IF(ChurnData[[#This Row],[MonthlyCharges]]&lt;=70,"3. 51-70",IF(ChurnData[[#This Row],[MonthlyCharges]]&lt;=90,"4. 71-90","5. Over 90"))))</f>
        <v>5. Over 90</v>
      </c>
      <c r="T2402" t="str">
        <f>IF(AND(ChurnData[[#This Row],[Contract]]="Month-to-month",ChurnData[[#This Row],[InternetService]]="Fiber optic",ChurnData[[#This Row],[TenureMonths]]&lt;=11),"High-risk","Other")</f>
        <v>High-risk</v>
      </c>
      <c r="U2402" t="str">
        <f>IF(ChurnData[[#This Row],[TenureMonths]]&lt;=11,"0-11",IF(ChurnData[[#This Row],[TenureMonths]]&lt;=23,"12-23",IF(ChurnData[[#This Row],[TenureMonths]]&lt;=35,"24-35",IF(ChurnData[[#This Row],[TenureMonths]]&lt;=47,"36-47",IF(ChurnData[[#This Row],[TenureMonths]]&lt;=59,"48-59","60-72")))))</f>
        <v>0-11</v>
      </c>
      <c r="V2402">
        <f>IF(ChurnData[[#This Row],[Churn]]="Yes",1,0)</f>
        <v>1</v>
      </c>
    </row>
    <row r="2403" spans="1:22" x14ac:dyDescent="0.35">
      <c r="A2403" t="s">
        <v>2454</v>
      </c>
      <c r="B2403" t="s">
        <v>19</v>
      </c>
      <c r="C2403">
        <v>0</v>
      </c>
      <c r="D2403" t="s">
        <v>21</v>
      </c>
      <c r="E2403" t="s">
        <v>21</v>
      </c>
      <c r="F2403" t="s">
        <v>47</v>
      </c>
      <c r="G2403" s="2">
        <v>50</v>
      </c>
      <c r="H2403" t="s">
        <v>20</v>
      </c>
      <c r="I2403" t="s">
        <v>23</v>
      </c>
      <c r="J2403" t="s">
        <v>20</v>
      </c>
      <c r="K2403" t="s">
        <v>20</v>
      </c>
      <c r="L2403" t="s">
        <v>29</v>
      </c>
      <c r="M2403" t="s">
        <v>20</v>
      </c>
      <c r="N2403" t="s">
        <v>34</v>
      </c>
      <c r="O2403" s="1">
        <v>92.83</v>
      </c>
      <c r="P2403" s="1">
        <v>4560.5</v>
      </c>
      <c r="Q2403">
        <v>0</v>
      </c>
      <c r="R2403" t="s">
        <v>21</v>
      </c>
      <c r="S2403" t="str">
        <f>IF(ChurnData[[#This Row],[MonthlyCharges]]&lt;=30,"1. Up to 30",IF(ChurnData[[#This Row],[MonthlyCharges]]&lt;=50,"2. 31-50",IF(ChurnData[[#This Row],[MonthlyCharges]]&lt;=70,"3. 51-70",IF(ChurnData[[#This Row],[MonthlyCharges]]&lt;=90,"4. 71-90","5. Over 90"))))</f>
        <v>5. Over 90</v>
      </c>
      <c r="T2403" t="str">
        <f>IF(AND(ChurnData[[#This Row],[Contract]]="Month-to-month",ChurnData[[#This Row],[InternetService]]="Fiber optic",ChurnData[[#This Row],[TenureMonths]]&lt;=11),"High-risk","Other")</f>
        <v>Other</v>
      </c>
      <c r="U2403" t="str">
        <f>IF(ChurnData[[#This Row],[TenureMonths]]&lt;=11,"0-11",IF(ChurnData[[#This Row],[TenureMonths]]&lt;=23,"12-23",IF(ChurnData[[#This Row],[TenureMonths]]&lt;=35,"24-35",IF(ChurnData[[#This Row],[TenureMonths]]&lt;=47,"36-47",IF(ChurnData[[#This Row],[TenureMonths]]&lt;=59,"48-59","60-72")))))</f>
        <v>48-59</v>
      </c>
      <c r="V2403">
        <f>IF(ChurnData[[#This Row],[Churn]]="Yes",1,0)</f>
        <v>0</v>
      </c>
    </row>
    <row r="2404" spans="1:22" x14ac:dyDescent="0.35">
      <c r="A2404" t="s">
        <v>2455</v>
      </c>
      <c r="B2404" t="s">
        <v>36</v>
      </c>
      <c r="C2404">
        <v>0</v>
      </c>
      <c r="D2404" t="s">
        <v>21</v>
      </c>
      <c r="E2404" t="s">
        <v>21</v>
      </c>
      <c r="F2404" t="s">
        <v>41</v>
      </c>
      <c r="G2404" s="2">
        <v>38</v>
      </c>
      <c r="H2404" t="s">
        <v>20</v>
      </c>
      <c r="I2404" t="s">
        <v>32</v>
      </c>
      <c r="J2404" t="s">
        <v>21</v>
      </c>
      <c r="K2404" t="s">
        <v>21</v>
      </c>
      <c r="L2404" t="s">
        <v>33</v>
      </c>
      <c r="M2404" t="s">
        <v>20</v>
      </c>
      <c r="N2404" t="s">
        <v>25</v>
      </c>
      <c r="O2404" s="1">
        <v>47.61</v>
      </c>
      <c r="P2404" s="1">
        <v>1812.58</v>
      </c>
      <c r="Q2404">
        <v>0</v>
      </c>
      <c r="R2404" t="s">
        <v>20</v>
      </c>
      <c r="S2404" t="str">
        <f>IF(ChurnData[[#This Row],[MonthlyCharges]]&lt;=30,"1. Up to 30",IF(ChurnData[[#This Row],[MonthlyCharges]]&lt;=50,"2. 31-50",IF(ChurnData[[#This Row],[MonthlyCharges]]&lt;=70,"3. 51-70",IF(ChurnData[[#This Row],[MonthlyCharges]]&lt;=90,"4. 71-90","5. Over 90"))))</f>
        <v>2. 31-50</v>
      </c>
      <c r="T2404" t="str">
        <f>IF(AND(ChurnData[[#This Row],[Contract]]="Month-to-month",ChurnData[[#This Row],[InternetService]]="Fiber optic",ChurnData[[#This Row],[TenureMonths]]&lt;=11),"High-risk","Other")</f>
        <v>Other</v>
      </c>
      <c r="U2404" t="str">
        <f>IF(ChurnData[[#This Row],[TenureMonths]]&lt;=11,"0-11",IF(ChurnData[[#This Row],[TenureMonths]]&lt;=23,"12-23",IF(ChurnData[[#This Row],[TenureMonths]]&lt;=35,"24-35",IF(ChurnData[[#This Row],[TenureMonths]]&lt;=47,"36-47",IF(ChurnData[[#This Row],[TenureMonths]]&lt;=59,"48-59","60-72")))))</f>
        <v>36-47</v>
      </c>
      <c r="V2404">
        <f>IF(ChurnData[[#This Row],[Churn]]="Yes",1,0)</f>
        <v>1</v>
      </c>
    </row>
    <row r="2405" spans="1:22" x14ac:dyDescent="0.35">
      <c r="A2405" t="s">
        <v>2456</v>
      </c>
      <c r="B2405" t="s">
        <v>19</v>
      </c>
      <c r="C2405">
        <v>1</v>
      </c>
      <c r="D2405" t="s">
        <v>21</v>
      </c>
      <c r="E2405" t="s">
        <v>21</v>
      </c>
      <c r="F2405" t="s">
        <v>56</v>
      </c>
      <c r="G2405" s="2">
        <v>27</v>
      </c>
      <c r="H2405" t="s">
        <v>20</v>
      </c>
      <c r="I2405" t="s">
        <v>32</v>
      </c>
      <c r="J2405" t="s">
        <v>21</v>
      </c>
      <c r="K2405" t="s">
        <v>20</v>
      </c>
      <c r="L2405" t="s">
        <v>29</v>
      </c>
      <c r="M2405" t="s">
        <v>21</v>
      </c>
      <c r="N2405" t="s">
        <v>34</v>
      </c>
      <c r="O2405" s="1">
        <v>59.62</v>
      </c>
      <c r="P2405" s="1">
        <v>1568.3</v>
      </c>
      <c r="Q2405">
        <v>2</v>
      </c>
      <c r="R2405" t="s">
        <v>21</v>
      </c>
      <c r="S2405" t="str">
        <f>IF(ChurnData[[#This Row],[MonthlyCharges]]&lt;=30,"1. Up to 30",IF(ChurnData[[#This Row],[MonthlyCharges]]&lt;=50,"2. 31-50",IF(ChurnData[[#This Row],[MonthlyCharges]]&lt;=70,"3. 51-70",IF(ChurnData[[#This Row],[MonthlyCharges]]&lt;=90,"4. 71-90","5. Over 90"))))</f>
        <v>3. 51-70</v>
      </c>
      <c r="T2405" t="str">
        <f>IF(AND(ChurnData[[#This Row],[Contract]]="Month-to-month",ChurnData[[#This Row],[InternetService]]="Fiber optic",ChurnData[[#This Row],[TenureMonths]]&lt;=11),"High-risk","Other")</f>
        <v>Other</v>
      </c>
      <c r="U2405" t="str">
        <f>IF(ChurnData[[#This Row],[TenureMonths]]&lt;=11,"0-11",IF(ChurnData[[#This Row],[TenureMonths]]&lt;=23,"12-23",IF(ChurnData[[#This Row],[TenureMonths]]&lt;=35,"24-35",IF(ChurnData[[#This Row],[TenureMonths]]&lt;=47,"36-47",IF(ChurnData[[#This Row],[TenureMonths]]&lt;=59,"48-59","60-72")))))</f>
        <v>24-35</v>
      </c>
      <c r="V2405">
        <f>IF(ChurnData[[#This Row],[Churn]]="Yes",1,0)</f>
        <v>0</v>
      </c>
    </row>
    <row r="2406" spans="1:22" x14ac:dyDescent="0.35">
      <c r="A2406" t="s">
        <v>2457</v>
      </c>
      <c r="B2406" t="s">
        <v>19</v>
      </c>
      <c r="C2406">
        <v>1</v>
      </c>
      <c r="D2406" t="s">
        <v>20</v>
      </c>
      <c r="E2406" t="s">
        <v>20</v>
      </c>
      <c r="F2406" t="s">
        <v>56</v>
      </c>
      <c r="G2406" s="2">
        <v>16</v>
      </c>
      <c r="H2406" t="s">
        <v>20</v>
      </c>
      <c r="I2406" t="s">
        <v>32</v>
      </c>
      <c r="J2406" t="s">
        <v>20</v>
      </c>
      <c r="K2406" t="s">
        <v>20</v>
      </c>
      <c r="L2406" t="s">
        <v>33</v>
      </c>
      <c r="M2406" t="s">
        <v>21</v>
      </c>
      <c r="N2406" t="s">
        <v>34</v>
      </c>
      <c r="O2406" s="1">
        <v>60.04</v>
      </c>
      <c r="P2406" s="1">
        <v>981.73</v>
      </c>
      <c r="Q2406">
        <v>1</v>
      </c>
      <c r="R2406" t="s">
        <v>21</v>
      </c>
      <c r="S2406" t="str">
        <f>IF(ChurnData[[#This Row],[MonthlyCharges]]&lt;=30,"1. Up to 30",IF(ChurnData[[#This Row],[MonthlyCharges]]&lt;=50,"2. 31-50",IF(ChurnData[[#This Row],[MonthlyCharges]]&lt;=70,"3. 51-70",IF(ChurnData[[#This Row],[MonthlyCharges]]&lt;=90,"4. 71-90","5. Over 90"))))</f>
        <v>3. 51-70</v>
      </c>
      <c r="T2406" t="str">
        <f>IF(AND(ChurnData[[#This Row],[Contract]]="Month-to-month",ChurnData[[#This Row],[InternetService]]="Fiber optic",ChurnData[[#This Row],[TenureMonths]]&lt;=11),"High-risk","Other")</f>
        <v>Other</v>
      </c>
      <c r="U2406" t="str">
        <f>IF(ChurnData[[#This Row],[TenureMonths]]&lt;=11,"0-11",IF(ChurnData[[#This Row],[TenureMonths]]&lt;=23,"12-23",IF(ChurnData[[#This Row],[TenureMonths]]&lt;=35,"24-35",IF(ChurnData[[#This Row],[TenureMonths]]&lt;=47,"36-47",IF(ChurnData[[#This Row],[TenureMonths]]&lt;=59,"48-59","60-72")))))</f>
        <v>12-23</v>
      </c>
      <c r="V2406">
        <f>IF(ChurnData[[#This Row],[Churn]]="Yes",1,0)</f>
        <v>0</v>
      </c>
    </row>
    <row r="2407" spans="1:22" x14ac:dyDescent="0.35">
      <c r="A2407" t="s">
        <v>2458</v>
      </c>
      <c r="B2407" t="s">
        <v>19</v>
      </c>
      <c r="C2407">
        <v>0</v>
      </c>
      <c r="D2407" t="s">
        <v>20</v>
      </c>
      <c r="E2407" t="s">
        <v>20</v>
      </c>
      <c r="F2407" t="s">
        <v>58</v>
      </c>
      <c r="G2407" s="2">
        <v>30</v>
      </c>
      <c r="H2407" t="s">
        <v>20</v>
      </c>
      <c r="I2407" t="s">
        <v>32</v>
      </c>
      <c r="J2407" t="s">
        <v>21</v>
      </c>
      <c r="K2407" t="s">
        <v>21</v>
      </c>
      <c r="L2407" t="s">
        <v>24</v>
      </c>
      <c r="M2407" t="s">
        <v>21</v>
      </c>
      <c r="N2407" t="s">
        <v>30</v>
      </c>
      <c r="O2407" s="1">
        <v>50</v>
      </c>
      <c r="P2407" s="1">
        <v>1515.43</v>
      </c>
      <c r="Q2407">
        <v>1</v>
      </c>
      <c r="R2407" t="s">
        <v>21</v>
      </c>
      <c r="S2407" t="str">
        <f>IF(ChurnData[[#This Row],[MonthlyCharges]]&lt;=30,"1. Up to 30",IF(ChurnData[[#This Row],[MonthlyCharges]]&lt;=50,"2. 31-50",IF(ChurnData[[#This Row],[MonthlyCharges]]&lt;=70,"3. 51-70",IF(ChurnData[[#This Row],[MonthlyCharges]]&lt;=90,"4. 71-90","5. Over 90"))))</f>
        <v>2. 31-50</v>
      </c>
      <c r="T2407" t="str">
        <f>IF(AND(ChurnData[[#This Row],[Contract]]="Month-to-month",ChurnData[[#This Row],[InternetService]]="Fiber optic",ChurnData[[#This Row],[TenureMonths]]&lt;=11),"High-risk","Other")</f>
        <v>Other</v>
      </c>
      <c r="U2407" t="str">
        <f>IF(ChurnData[[#This Row],[TenureMonths]]&lt;=11,"0-11",IF(ChurnData[[#This Row],[TenureMonths]]&lt;=23,"12-23",IF(ChurnData[[#This Row],[TenureMonths]]&lt;=35,"24-35",IF(ChurnData[[#This Row],[TenureMonths]]&lt;=47,"36-47",IF(ChurnData[[#This Row],[TenureMonths]]&lt;=59,"48-59","60-72")))))</f>
        <v>24-35</v>
      </c>
      <c r="V2407">
        <f>IF(ChurnData[[#This Row],[Churn]]="Yes",1,0)</f>
        <v>0</v>
      </c>
    </row>
    <row r="2408" spans="1:22" x14ac:dyDescent="0.35">
      <c r="A2408" t="s">
        <v>2459</v>
      </c>
      <c r="B2408" t="s">
        <v>36</v>
      </c>
      <c r="C2408">
        <v>0</v>
      </c>
      <c r="D2408" t="s">
        <v>20</v>
      </c>
      <c r="E2408" t="s">
        <v>20</v>
      </c>
      <c r="F2408" t="s">
        <v>75</v>
      </c>
      <c r="G2408" s="2">
        <v>24</v>
      </c>
      <c r="H2408" t="s">
        <v>20</v>
      </c>
      <c r="I2408" t="s">
        <v>23</v>
      </c>
      <c r="J2408" t="s">
        <v>21</v>
      </c>
      <c r="K2408" t="s">
        <v>21</v>
      </c>
      <c r="L2408" t="s">
        <v>29</v>
      </c>
      <c r="M2408" t="s">
        <v>20</v>
      </c>
      <c r="N2408" t="s">
        <v>30</v>
      </c>
      <c r="O2408" s="1">
        <v>90.59</v>
      </c>
      <c r="P2408" s="1">
        <v>2181.4899999999998</v>
      </c>
      <c r="Q2408">
        <v>3</v>
      </c>
      <c r="R2408" t="s">
        <v>21</v>
      </c>
      <c r="S2408" t="str">
        <f>IF(ChurnData[[#This Row],[MonthlyCharges]]&lt;=30,"1. Up to 30",IF(ChurnData[[#This Row],[MonthlyCharges]]&lt;=50,"2. 31-50",IF(ChurnData[[#This Row],[MonthlyCharges]]&lt;=70,"3. 51-70",IF(ChurnData[[#This Row],[MonthlyCharges]]&lt;=90,"4. 71-90","5. Over 90"))))</f>
        <v>5. Over 90</v>
      </c>
      <c r="T2408" t="str">
        <f>IF(AND(ChurnData[[#This Row],[Contract]]="Month-to-month",ChurnData[[#This Row],[InternetService]]="Fiber optic",ChurnData[[#This Row],[TenureMonths]]&lt;=11),"High-risk","Other")</f>
        <v>Other</v>
      </c>
      <c r="U2408" t="str">
        <f>IF(ChurnData[[#This Row],[TenureMonths]]&lt;=11,"0-11",IF(ChurnData[[#This Row],[TenureMonths]]&lt;=23,"12-23",IF(ChurnData[[#This Row],[TenureMonths]]&lt;=35,"24-35",IF(ChurnData[[#This Row],[TenureMonths]]&lt;=47,"36-47",IF(ChurnData[[#This Row],[TenureMonths]]&lt;=59,"48-59","60-72")))))</f>
        <v>24-35</v>
      </c>
      <c r="V2408">
        <f>IF(ChurnData[[#This Row],[Churn]]="Yes",1,0)</f>
        <v>0</v>
      </c>
    </row>
    <row r="2409" spans="1:22" x14ac:dyDescent="0.35">
      <c r="A2409" t="s">
        <v>2460</v>
      </c>
      <c r="B2409" t="s">
        <v>19</v>
      </c>
      <c r="C2409">
        <v>0</v>
      </c>
      <c r="D2409" t="s">
        <v>20</v>
      </c>
      <c r="E2409" t="s">
        <v>20</v>
      </c>
      <c r="F2409" t="s">
        <v>58</v>
      </c>
      <c r="G2409" s="2">
        <v>28</v>
      </c>
      <c r="H2409" t="s">
        <v>21</v>
      </c>
      <c r="I2409" t="s">
        <v>21</v>
      </c>
      <c r="J2409" t="s">
        <v>28</v>
      </c>
      <c r="K2409" t="s">
        <v>28</v>
      </c>
      <c r="L2409" t="s">
        <v>33</v>
      </c>
      <c r="M2409" t="s">
        <v>21</v>
      </c>
      <c r="N2409" t="s">
        <v>43</v>
      </c>
      <c r="O2409" s="1">
        <v>18</v>
      </c>
      <c r="P2409" s="1">
        <v>502.87</v>
      </c>
      <c r="Q2409">
        <v>1</v>
      </c>
      <c r="R2409" t="s">
        <v>21</v>
      </c>
      <c r="S2409" t="str">
        <f>IF(ChurnData[[#This Row],[MonthlyCharges]]&lt;=30,"1. Up to 30",IF(ChurnData[[#This Row],[MonthlyCharges]]&lt;=50,"2. 31-50",IF(ChurnData[[#This Row],[MonthlyCharges]]&lt;=70,"3. 51-70",IF(ChurnData[[#This Row],[MonthlyCharges]]&lt;=90,"4. 71-90","5. Over 90"))))</f>
        <v>1. Up to 30</v>
      </c>
      <c r="T2409" t="str">
        <f>IF(AND(ChurnData[[#This Row],[Contract]]="Month-to-month",ChurnData[[#This Row],[InternetService]]="Fiber optic",ChurnData[[#This Row],[TenureMonths]]&lt;=11),"High-risk","Other")</f>
        <v>Other</v>
      </c>
      <c r="U2409" t="str">
        <f>IF(ChurnData[[#This Row],[TenureMonths]]&lt;=11,"0-11",IF(ChurnData[[#This Row],[TenureMonths]]&lt;=23,"12-23",IF(ChurnData[[#This Row],[TenureMonths]]&lt;=35,"24-35",IF(ChurnData[[#This Row],[TenureMonths]]&lt;=47,"36-47",IF(ChurnData[[#This Row],[TenureMonths]]&lt;=59,"48-59","60-72")))))</f>
        <v>24-35</v>
      </c>
      <c r="V2409">
        <f>IF(ChurnData[[#This Row],[Churn]]="Yes",1,0)</f>
        <v>0</v>
      </c>
    </row>
    <row r="2410" spans="1:22" x14ac:dyDescent="0.35">
      <c r="A2410" t="s">
        <v>2461</v>
      </c>
      <c r="B2410" t="s">
        <v>19</v>
      </c>
      <c r="C2410">
        <v>0</v>
      </c>
      <c r="D2410" t="s">
        <v>20</v>
      </c>
      <c r="E2410" t="s">
        <v>21</v>
      </c>
      <c r="F2410" t="s">
        <v>75</v>
      </c>
      <c r="G2410" s="2">
        <v>32</v>
      </c>
      <c r="H2410" t="s">
        <v>20</v>
      </c>
      <c r="I2410" t="s">
        <v>32</v>
      </c>
      <c r="J2410" t="s">
        <v>20</v>
      </c>
      <c r="K2410" t="s">
        <v>20</v>
      </c>
      <c r="L2410" t="s">
        <v>33</v>
      </c>
      <c r="M2410" t="s">
        <v>21</v>
      </c>
      <c r="N2410" t="s">
        <v>43</v>
      </c>
      <c r="O2410" s="1">
        <v>59.34</v>
      </c>
      <c r="P2410" s="1">
        <v>1871.1</v>
      </c>
      <c r="Q2410">
        <v>0</v>
      </c>
      <c r="R2410" t="s">
        <v>21</v>
      </c>
      <c r="S2410" t="str">
        <f>IF(ChurnData[[#This Row],[MonthlyCharges]]&lt;=30,"1. Up to 30",IF(ChurnData[[#This Row],[MonthlyCharges]]&lt;=50,"2. 31-50",IF(ChurnData[[#This Row],[MonthlyCharges]]&lt;=70,"3. 51-70",IF(ChurnData[[#This Row],[MonthlyCharges]]&lt;=90,"4. 71-90","5. Over 90"))))</f>
        <v>3. 51-70</v>
      </c>
      <c r="T2410" t="str">
        <f>IF(AND(ChurnData[[#This Row],[Contract]]="Month-to-month",ChurnData[[#This Row],[InternetService]]="Fiber optic",ChurnData[[#This Row],[TenureMonths]]&lt;=11),"High-risk","Other")</f>
        <v>Other</v>
      </c>
      <c r="U2410" t="str">
        <f>IF(ChurnData[[#This Row],[TenureMonths]]&lt;=11,"0-11",IF(ChurnData[[#This Row],[TenureMonths]]&lt;=23,"12-23",IF(ChurnData[[#This Row],[TenureMonths]]&lt;=35,"24-35",IF(ChurnData[[#This Row],[TenureMonths]]&lt;=47,"36-47",IF(ChurnData[[#This Row],[TenureMonths]]&lt;=59,"48-59","60-72")))))</f>
        <v>24-35</v>
      </c>
      <c r="V2410">
        <f>IF(ChurnData[[#This Row],[Churn]]="Yes",1,0)</f>
        <v>0</v>
      </c>
    </row>
    <row r="2411" spans="1:22" x14ac:dyDescent="0.35">
      <c r="A2411" t="s">
        <v>2462</v>
      </c>
      <c r="B2411" t="s">
        <v>36</v>
      </c>
      <c r="C2411">
        <v>0</v>
      </c>
      <c r="D2411" t="s">
        <v>21</v>
      </c>
      <c r="E2411" t="s">
        <v>21</v>
      </c>
      <c r="F2411" t="s">
        <v>65</v>
      </c>
      <c r="G2411" s="2">
        <v>46</v>
      </c>
      <c r="H2411" t="s">
        <v>20</v>
      </c>
      <c r="I2411" t="s">
        <v>23</v>
      </c>
      <c r="J2411" t="s">
        <v>20</v>
      </c>
      <c r="K2411" t="s">
        <v>20</v>
      </c>
      <c r="L2411" t="s">
        <v>33</v>
      </c>
      <c r="M2411" t="s">
        <v>20</v>
      </c>
      <c r="N2411" t="s">
        <v>25</v>
      </c>
      <c r="O2411" s="1">
        <v>88.57</v>
      </c>
      <c r="P2411" s="1">
        <v>3980.55</v>
      </c>
      <c r="Q2411">
        <v>0</v>
      </c>
      <c r="R2411" t="s">
        <v>20</v>
      </c>
      <c r="S2411" t="str">
        <f>IF(ChurnData[[#This Row],[MonthlyCharges]]&lt;=30,"1. Up to 30",IF(ChurnData[[#This Row],[MonthlyCharges]]&lt;=50,"2. 31-50",IF(ChurnData[[#This Row],[MonthlyCharges]]&lt;=70,"3. 51-70",IF(ChurnData[[#This Row],[MonthlyCharges]]&lt;=90,"4. 71-90","5. Over 90"))))</f>
        <v>4. 71-90</v>
      </c>
      <c r="T2411" t="str">
        <f>IF(AND(ChurnData[[#This Row],[Contract]]="Month-to-month",ChurnData[[#This Row],[InternetService]]="Fiber optic",ChurnData[[#This Row],[TenureMonths]]&lt;=11),"High-risk","Other")</f>
        <v>Other</v>
      </c>
      <c r="U2411" t="str">
        <f>IF(ChurnData[[#This Row],[TenureMonths]]&lt;=11,"0-11",IF(ChurnData[[#This Row],[TenureMonths]]&lt;=23,"12-23",IF(ChurnData[[#This Row],[TenureMonths]]&lt;=35,"24-35",IF(ChurnData[[#This Row],[TenureMonths]]&lt;=47,"36-47",IF(ChurnData[[#This Row],[TenureMonths]]&lt;=59,"48-59","60-72")))))</f>
        <v>36-47</v>
      </c>
      <c r="V2411">
        <f>IF(ChurnData[[#This Row],[Churn]]="Yes",1,0)</f>
        <v>1</v>
      </c>
    </row>
    <row r="2412" spans="1:22" x14ac:dyDescent="0.35">
      <c r="A2412" t="s">
        <v>2463</v>
      </c>
      <c r="B2412" t="s">
        <v>36</v>
      </c>
      <c r="C2412">
        <v>0</v>
      </c>
      <c r="D2412" t="s">
        <v>21</v>
      </c>
      <c r="E2412" t="s">
        <v>21</v>
      </c>
      <c r="F2412" t="s">
        <v>37</v>
      </c>
      <c r="G2412" s="2">
        <v>26</v>
      </c>
      <c r="H2412" t="s">
        <v>20</v>
      </c>
      <c r="I2412" t="s">
        <v>32</v>
      </c>
      <c r="J2412" t="s">
        <v>21</v>
      </c>
      <c r="K2412" t="s">
        <v>20</v>
      </c>
      <c r="L2412" t="s">
        <v>24</v>
      </c>
      <c r="M2412" t="s">
        <v>21</v>
      </c>
      <c r="N2412" t="s">
        <v>34</v>
      </c>
      <c r="O2412" s="1">
        <v>57.23</v>
      </c>
      <c r="P2412" s="1">
        <v>1514.69</v>
      </c>
      <c r="Q2412">
        <v>1</v>
      </c>
      <c r="R2412" t="s">
        <v>21</v>
      </c>
      <c r="S2412" t="str">
        <f>IF(ChurnData[[#This Row],[MonthlyCharges]]&lt;=30,"1. Up to 30",IF(ChurnData[[#This Row],[MonthlyCharges]]&lt;=50,"2. 31-50",IF(ChurnData[[#This Row],[MonthlyCharges]]&lt;=70,"3. 51-70",IF(ChurnData[[#This Row],[MonthlyCharges]]&lt;=90,"4. 71-90","5. Over 90"))))</f>
        <v>3. 51-70</v>
      </c>
      <c r="T2412" t="str">
        <f>IF(AND(ChurnData[[#This Row],[Contract]]="Month-to-month",ChurnData[[#This Row],[InternetService]]="Fiber optic",ChurnData[[#This Row],[TenureMonths]]&lt;=11),"High-risk","Other")</f>
        <v>Other</v>
      </c>
      <c r="U2412" t="str">
        <f>IF(ChurnData[[#This Row],[TenureMonths]]&lt;=11,"0-11",IF(ChurnData[[#This Row],[TenureMonths]]&lt;=23,"12-23",IF(ChurnData[[#This Row],[TenureMonths]]&lt;=35,"24-35",IF(ChurnData[[#This Row],[TenureMonths]]&lt;=47,"36-47",IF(ChurnData[[#This Row],[TenureMonths]]&lt;=59,"48-59","60-72")))))</f>
        <v>24-35</v>
      </c>
      <c r="V2412">
        <f>IF(ChurnData[[#This Row],[Churn]]="Yes",1,0)</f>
        <v>0</v>
      </c>
    </row>
    <row r="2413" spans="1:22" x14ac:dyDescent="0.35">
      <c r="A2413" t="s">
        <v>2464</v>
      </c>
      <c r="B2413" t="s">
        <v>36</v>
      </c>
      <c r="C2413">
        <v>0</v>
      </c>
      <c r="D2413" t="s">
        <v>21</v>
      </c>
      <c r="E2413" t="s">
        <v>20</v>
      </c>
      <c r="F2413" t="s">
        <v>27</v>
      </c>
      <c r="G2413" s="2">
        <v>27</v>
      </c>
      <c r="H2413" t="s">
        <v>20</v>
      </c>
      <c r="I2413" t="s">
        <v>32</v>
      </c>
      <c r="J2413" t="s">
        <v>21</v>
      </c>
      <c r="K2413" t="s">
        <v>21</v>
      </c>
      <c r="L2413" t="s">
        <v>33</v>
      </c>
      <c r="M2413" t="s">
        <v>20</v>
      </c>
      <c r="N2413" t="s">
        <v>43</v>
      </c>
      <c r="O2413" s="1">
        <v>58.74</v>
      </c>
      <c r="P2413" s="1">
        <v>1539.74</v>
      </c>
      <c r="Q2413">
        <v>1</v>
      </c>
      <c r="R2413" t="s">
        <v>20</v>
      </c>
      <c r="S2413" t="str">
        <f>IF(ChurnData[[#This Row],[MonthlyCharges]]&lt;=30,"1. Up to 30",IF(ChurnData[[#This Row],[MonthlyCharges]]&lt;=50,"2. 31-50",IF(ChurnData[[#This Row],[MonthlyCharges]]&lt;=70,"3. 51-70",IF(ChurnData[[#This Row],[MonthlyCharges]]&lt;=90,"4. 71-90","5. Over 90"))))</f>
        <v>3. 51-70</v>
      </c>
      <c r="T2413" t="str">
        <f>IF(AND(ChurnData[[#This Row],[Contract]]="Month-to-month",ChurnData[[#This Row],[InternetService]]="Fiber optic",ChurnData[[#This Row],[TenureMonths]]&lt;=11),"High-risk","Other")</f>
        <v>Other</v>
      </c>
      <c r="U2413" t="str">
        <f>IF(ChurnData[[#This Row],[TenureMonths]]&lt;=11,"0-11",IF(ChurnData[[#This Row],[TenureMonths]]&lt;=23,"12-23",IF(ChurnData[[#This Row],[TenureMonths]]&lt;=35,"24-35",IF(ChurnData[[#This Row],[TenureMonths]]&lt;=47,"36-47",IF(ChurnData[[#This Row],[TenureMonths]]&lt;=59,"48-59","60-72")))))</f>
        <v>24-35</v>
      </c>
      <c r="V2413">
        <f>IF(ChurnData[[#This Row],[Churn]]="Yes",1,0)</f>
        <v>1</v>
      </c>
    </row>
    <row r="2414" spans="1:22" x14ac:dyDescent="0.35">
      <c r="A2414" t="s">
        <v>2465</v>
      </c>
      <c r="B2414" t="s">
        <v>36</v>
      </c>
      <c r="C2414">
        <v>0</v>
      </c>
      <c r="D2414" t="s">
        <v>20</v>
      </c>
      <c r="E2414" t="s">
        <v>20</v>
      </c>
      <c r="F2414" t="s">
        <v>27</v>
      </c>
      <c r="G2414" s="2">
        <v>6</v>
      </c>
      <c r="H2414" t="s">
        <v>20</v>
      </c>
      <c r="I2414" t="s">
        <v>23</v>
      </c>
      <c r="J2414" t="s">
        <v>21</v>
      </c>
      <c r="K2414" t="s">
        <v>20</v>
      </c>
      <c r="L2414" t="s">
        <v>33</v>
      </c>
      <c r="M2414" t="s">
        <v>20</v>
      </c>
      <c r="N2414" t="s">
        <v>34</v>
      </c>
      <c r="O2414" s="1">
        <v>88.63</v>
      </c>
      <c r="P2414" s="1">
        <v>538.4</v>
      </c>
      <c r="Q2414">
        <v>1</v>
      </c>
      <c r="R2414" t="s">
        <v>20</v>
      </c>
      <c r="S2414" t="str">
        <f>IF(ChurnData[[#This Row],[MonthlyCharges]]&lt;=30,"1. Up to 30",IF(ChurnData[[#This Row],[MonthlyCharges]]&lt;=50,"2. 31-50",IF(ChurnData[[#This Row],[MonthlyCharges]]&lt;=70,"3. 51-70",IF(ChurnData[[#This Row],[MonthlyCharges]]&lt;=90,"4. 71-90","5. Over 90"))))</f>
        <v>4. 71-90</v>
      </c>
      <c r="T2414" t="str">
        <f>IF(AND(ChurnData[[#This Row],[Contract]]="Month-to-month",ChurnData[[#This Row],[InternetService]]="Fiber optic",ChurnData[[#This Row],[TenureMonths]]&lt;=11),"High-risk","Other")</f>
        <v>High-risk</v>
      </c>
      <c r="U2414" t="str">
        <f>IF(ChurnData[[#This Row],[TenureMonths]]&lt;=11,"0-11",IF(ChurnData[[#This Row],[TenureMonths]]&lt;=23,"12-23",IF(ChurnData[[#This Row],[TenureMonths]]&lt;=35,"24-35",IF(ChurnData[[#This Row],[TenureMonths]]&lt;=47,"36-47",IF(ChurnData[[#This Row],[TenureMonths]]&lt;=59,"48-59","60-72")))))</f>
        <v>0-11</v>
      </c>
      <c r="V2414">
        <f>IF(ChurnData[[#This Row],[Churn]]="Yes",1,0)</f>
        <v>1</v>
      </c>
    </row>
    <row r="2415" spans="1:22" x14ac:dyDescent="0.35">
      <c r="A2415" t="s">
        <v>2466</v>
      </c>
      <c r="B2415" t="s">
        <v>36</v>
      </c>
      <c r="C2415">
        <v>0</v>
      </c>
      <c r="D2415" t="s">
        <v>20</v>
      </c>
      <c r="E2415" t="s">
        <v>20</v>
      </c>
      <c r="F2415" t="s">
        <v>45</v>
      </c>
      <c r="G2415" s="2">
        <v>4</v>
      </c>
      <c r="H2415" t="s">
        <v>21</v>
      </c>
      <c r="I2415" t="s">
        <v>32</v>
      </c>
      <c r="J2415" t="s">
        <v>20</v>
      </c>
      <c r="K2415" t="s">
        <v>20</v>
      </c>
      <c r="L2415" t="s">
        <v>33</v>
      </c>
      <c r="M2415" t="s">
        <v>21</v>
      </c>
      <c r="N2415" t="s">
        <v>30</v>
      </c>
      <c r="O2415" s="1">
        <v>61.12</v>
      </c>
      <c r="P2415" s="1">
        <v>244.54</v>
      </c>
      <c r="Q2415">
        <v>0</v>
      </c>
      <c r="R2415" t="s">
        <v>21</v>
      </c>
      <c r="S2415" t="str">
        <f>IF(ChurnData[[#This Row],[MonthlyCharges]]&lt;=30,"1. Up to 30",IF(ChurnData[[#This Row],[MonthlyCharges]]&lt;=50,"2. 31-50",IF(ChurnData[[#This Row],[MonthlyCharges]]&lt;=70,"3. 51-70",IF(ChurnData[[#This Row],[MonthlyCharges]]&lt;=90,"4. 71-90","5. Over 90"))))</f>
        <v>3. 51-70</v>
      </c>
      <c r="T2415" t="str">
        <f>IF(AND(ChurnData[[#This Row],[Contract]]="Month-to-month",ChurnData[[#This Row],[InternetService]]="Fiber optic",ChurnData[[#This Row],[TenureMonths]]&lt;=11),"High-risk","Other")</f>
        <v>Other</v>
      </c>
      <c r="U2415" t="str">
        <f>IF(ChurnData[[#This Row],[TenureMonths]]&lt;=11,"0-11",IF(ChurnData[[#This Row],[TenureMonths]]&lt;=23,"12-23",IF(ChurnData[[#This Row],[TenureMonths]]&lt;=35,"24-35",IF(ChurnData[[#This Row],[TenureMonths]]&lt;=47,"36-47",IF(ChurnData[[#This Row],[TenureMonths]]&lt;=59,"48-59","60-72")))))</f>
        <v>0-11</v>
      </c>
      <c r="V2415">
        <f>IF(ChurnData[[#This Row],[Churn]]="Yes",1,0)</f>
        <v>0</v>
      </c>
    </row>
    <row r="2416" spans="1:22" x14ac:dyDescent="0.35">
      <c r="A2416" t="s">
        <v>2467</v>
      </c>
      <c r="B2416" t="s">
        <v>36</v>
      </c>
      <c r="C2416">
        <v>0</v>
      </c>
      <c r="D2416" t="s">
        <v>20</v>
      </c>
      <c r="E2416" t="s">
        <v>20</v>
      </c>
      <c r="F2416" t="s">
        <v>39</v>
      </c>
      <c r="G2416" s="2">
        <v>47</v>
      </c>
      <c r="H2416" t="s">
        <v>20</v>
      </c>
      <c r="I2416" t="s">
        <v>23</v>
      </c>
      <c r="J2416" t="s">
        <v>21</v>
      </c>
      <c r="K2416" t="s">
        <v>21</v>
      </c>
      <c r="L2416" t="s">
        <v>24</v>
      </c>
      <c r="M2416" t="s">
        <v>21</v>
      </c>
      <c r="N2416" t="s">
        <v>30</v>
      </c>
      <c r="O2416" s="1">
        <v>93.92</v>
      </c>
      <c r="P2416" s="1">
        <v>4334.59</v>
      </c>
      <c r="Q2416">
        <v>2</v>
      </c>
      <c r="R2416" t="s">
        <v>21</v>
      </c>
      <c r="S2416" t="str">
        <f>IF(ChurnData[[#This Row],[MonthlyCharges]]&lt;=30,"1. Up to 30",IF(ChurnData[[#This Row],[MonthlyCharges]]&lt;=50,"2. 31-50",IF(ChurnData[[#This Row],[MonthlyCharges]]&lt;=70,"3. 51-70",IF(ChurnData[[#This Row],[MonthlyCharges]]&lt;=90,"4. 71-90","5. Over 90"))))</f>
        <v>5. Over 90</v>
      </c>
      <c r="T2416" t="str">
        <f>IF(AND(ChurnData[[#This Row],[Contract]]="Month-to-month",ChurnData[[#This Row],[InternetService]]="Fiber optic",ChurnData[[#This Row],[TenureMonths]]&lt;=11),"High-risk","Other")</f>
        <v>Other</v>
      </c>
      <c r="U2416" t="str">
        <f>IF(ChurnData[[#This Row],[TenureMonths]]&lt;=11,"0-11",IF(ChurnData[[#This Row],[TenureMonths]]&lt;=23,"12-23",IF(ChurnData[[#This Row],[TenureMonths]]&lt;=35,"24-35",IF(ChurnData[[#This Row],[TenureMonths]]&lt;=47,"36-47",IF(ChurnData[[#This Row],[TenureMonths]]&lt;=59,"48-59","60-72")))))</f>
        <v>36-47</v>
      </c>
      <c r="V2416">
        <f>IF(ChurnData[[#This Row],[Churn]]="Yes",1,0)</f>
        <v>0</v>
      </c>
    </row>
    <row r="2417" spans="1:22" x14ac:dyDescent="0.35">
      <c r="A2417" t="s">
        <v>2468</v>
      </c>
      <c r="B2417" t="s">
        <v>36</v>
      </c>
      <c r="C2417">
        <v>1</v>
      </c>
      <c r="D2417" t="s">
        <v>20</v>
      </c>
      <c r="E2417" t="s">
        <v>21</v>
      </c>
      <c r="F2417" t="s">
        <v>47</v>
      </c>
      <c r="G2417" s="2">
        <v>0</v>
      </c>
      <c r="H2417" t="s">
        <v>20</v>
      </c>
      <c r="I2417" t="s">
        <v>32</v>
      </c>
      <c r="J2417" t="s">
        <v>20</v>
      </c>
      <c r="K2417" t="s">
        <v>20</v>
      </c>
      <c r="L2417" t="s">
        <v>29</v>
      </c>
      <c r="M2417" t="s">
        <v>20</v>
      </c>
      <c r="N2417" t="s">
        <v>25</v>
      </c>
      <c r="O2417" s="1">
        <v>67.41</v>
      </c>
      <c r="P2417" s="1">
        <v>0</v>
      </c>
      <c r="Q2417">
        <v>1</v>
      </c>
      <c r="R2417" t="s">
        <v>20</v>
      </c>
      <c r="S2417" t="str">
        <f>IF(ChurnData[[#This Row],[MonthlyCharges]]&lt;=30,"1. Up to 30",IF(ChurnData[[#This Row],[MonthlyCharges]]&lt;=50,"2. 31-50",IF(ChurnData[[#This Row],[MonthlyCharges]]&lt;=70,"3. 51-70",IF(ChurnData[[#This Row],[MonthlyCharges]]&lt;=90,"4. 71-90","5. Over 90"))))</f>
        <v>3. 51-70</v>
      </c>
      <c r="T2417" t="str">
        <f>IF(AND(ChurnData[[#This Row],[Contract]]="Month-to-month",ChurnData[[#This Row],[InternetService]]="Fiber optic",ChurnData[[#This Row],[TenureMonths]]&lt;=11),"High-risk","Other")</f>
        <v>Other</v>
      </c>
      <c r="U2417" t="str">
        <f>IF(ChurnData[[#This Row],[TenureMonths]]&lt;=11,"0-11",IF(ChurnData[[#This Row],[TenureMonths]]&lt;=23,"12-23",IF(ChurnData[[#This Row],[TenureMonths]]&lt;=35,"24-35",IF(ChurnData[[#This Row],[TenureMonths]]&lt;=47,"36-47",IF(ChurnData[[#This Row],[TenureMonths]]&lt;=59,"48-59","60-72")))))</f>
        <v>0-11</v>
      </c>
      <c r="V2417">
        <f>IF(ChurnData[[#This Row],[Churn]]="Yes",1,0)</f>
        <v>1</v>
      </c>
    </row>
    <row r="2418" spans="1:22" x14ac:dyDescent="0.35">
      <c r="A2418" t="s">
        <v>2469</v>
      </c>
      <c r="B2418" t="s">
        <v>19</v>
      </c>
      <c r="C2418">
        <v>0</v>
      </c>
      <c r="D2418" t="s">
        <v>20</v>
      </c>
      <c r="E2418" t="s">
        <v>21</v>
      </c>
      <c r="F2418" t="s">
        <v>39</v>
      </c>
      <c r="G2418" s="2">
        <v>46</v>
      </c>
      <c r="H2418" t="s">
        <v>20</v>
      </c>
      <c r="I2418" t="s">
        <v>23</v>
      </c>
      <c r="J2418" t="s">
        <v>21</v>
      </c>
      <c r="K2418" t="s">
        <v>20</v>
      </c>
      <c r="L2418" t="s">
        <v>24</v>
      </c>
      <c r="M2418" t="s">
        <v>21</v>
      </c>
      <c r="N2418" t="s">
        <v>30</v>
      </c>
      <c r="O2418" s="1">
        <v>93.62</v>
      </c>
      <c r="P2418" s="1">
        <v>4222.46</v>
      </c>
      <c r="Q2418">
        <v>1</v>
      </c>
      <c r="R2418" t="s">
        <v>21</v>
      </c>
      <c r="S2418" t="str">
        <f>IF(ChurnData[[#This Row],[MonthlyCharges]]&lt;=30,"1. Up to 30",IF(ChurnData[[#This Row],[MonthlyCharges]]&lt;=50,"2. 31-50",IF(ChurnData[[#This Row],[MonthlyCharges]]&lt;=70,"3. 51-70",IF(ChurnData[[#This Row],[MonthlyCharges]]&lt;=90,"4. 71-90","5. Over 90"))))</f>
        <v>5. Over 90</v>
      </c>
      <c r="T2418" t="str">
        <f>IF(AND(ChurnData[[#This Row],[Contract]]="Month-to-month",ChurnData[[#This Row],[InternetService]]="Fiber optic",ChurnData[[#This Row],[TenureMonths]]&lt;=11),"High-risk","Other")</f>
        <v>Other</v>
      </c>
      <c r="U2418" t="str">
        <f>IF(ChurnData[[#This Row],[TenureMonths]]&lt;=11,"0-11",IF(ChurnData[[#This Row],[TenureMonths]]&lt;=23,"12-23",IF(ChurnData[[#This Row],[TenureMonths]]&lt;=35,"24-35",IF(ChurnData[[#This Row],[TenureMonths]]&lt;=47,"36-47",IF(ChurnData[[#This Row],[TenureMonths]]&lt;=59,"48-59","60-72")))))</f>
        <v>36-47</v>
      </c>
      <c r="V2418">
        <f>IF(ChurnData[[#This Row],[Churn]]="Yes",1,0)</f>
        <v>0</v>
      </c>
    </row>
    <row r="2419" spans="1:22" x14ac:dyDescent="0.35">
      <c r="A2419" t="s">
        <v>2470</v>
      </c>
      <c r="B2419" t="s">
        <v>36</v>
      </c>
      <c r="C2419">
        <v>0</v>
      </c>
      <c r="D2419" t="s">
        <v>21</v>
      </c>
      <c r="E2419" t="s">
        <v>21</v>
      </c>
      <c r="F2419" t="s">
        <v>58</v>
      </c>
      <c r="G2419" s="2">
        <v>41</v>
      </c>
      <c r="H2419" t="s">
        <v>20</v>
      </c>
      <c r="I2419" t="s">
        <v>32</v>
      </c>
      <c r="J2419" t="s">
        <v>21</v>
      </c>
      <c r="K2419" t="s">
        <v>21</v>
      </c>
      <c r="L2419" t="s">
        <v>33</v>
      </c>
      <c r="M2419" t="s">
        <v>20</v>
      </c>
      <c r="N2419" t="s">
        <v>34</v>
      </c>
      <c r="O2419" s="1">
        <v>50.24</v>
      </c>
      <c r="P2419" s="1">
        <v>2044.09</v>
      </c>
      <c r="Q2419">
        <v>0</v>
      </c>
      <c r="R2419" t="s">
        <v>20</v>
      </c>
      <c r="S2419" t="str">
        <f>IF(ChurnData[[#This Row],[MonthlyCharges]]&lt;=30,"1. Up to 30",IF(ChurnData[[#This Row],[MonthlyCharges]]&lt;=50,"2. 31-50",IF(ChurnData[[#This Row],[MonthlyCharges]]&lt;=70,"3. 51-70",IF(ChurnData[[#This Row],[MonthlyCharges]]&lt;=90,"4. 71-90","5. Over 90"))))</f>
        <v>3. 51-70</v>
      </c>
      <c r="T2419" t="str">
        <f>IF(AND(ChurnData[[#This Row],[Contract]]="Month-to-month",ChurnData[[#This Row],[InternetService]]="Fiber optic",ChurnData[[#This Row],[TenureMonths]]&lt;=11),"High-risk","Other")</f>
        <v>Other</v>
      </c>
      <c r="U2419" t="str">
        <f>IF(ChurnData[[#This Row],[TenureMonths]]&lt;=11,"0-11",IF(ChurnData[[#This Row],[TenureMonths]]&lt;=23,"12-23",IF(ChurnData[[#This Row],[TenureMonths]]&lt;=35,"24-35",IF(ChurnData[[#This Row],[TenureMonths]]&lt;=47,"36-47",IF(ChurnData[[#This Row],[TenureMonths]]&lt;=59,"48-59","60-72")))))</f>
        <v>36-47</v>
      </c>
      <c r="V2419">
        <f>IF(ChurnData[[#This Row],[Churn]]="Yes",1,0)</f>
        <v>1</v>
      </c>
    </row>
    <row r="2420" spans="1:22" x14ac:dyDescent="0.35">
      <c r="A2420" t="s">
        <v>2471</v>
      </c>
      <c r="B2420" t="s">
        <v>36</v>
      </c>
      <c r="C2420">
        <v>0</v>
      </c>
      <c r="D2420" t="s">
        <v>20</v>
      </c>
      <c r="E2420" t="s">
        <v>21</v>
      </c>
      <c r="F2420" t="s">
        <v>47</v>
      </c>
      <c r="G2420" s="2">
        <v>33</v>
      </c>
      <c r="H2420" t="s">
        <v>20</v>
      </c>
      <c r="I2420" t="s">
        <v>23</v>
      </c>
      <c r="J2420" t="s">
        <v>21</v>
      </c>
      <c r="K2420" t="s">
        <v>20</v>
      </c>
      <c r="L2420" t="s">
        <v>33</v>
      </c>
      <c r="M2420" t="s">
        <v>21</v>
      </c>
      <c r="N2420" t="s">
        <v>34</v>
      </c>
      <c r="O2420" s="1">
        <v>94.08</v>
      </c>
      <c r="P2420" s="1">
        <v>3187.25</v>
      </c>
      <c r="Q2420">
        <v>3</v>
      </c>
      <c r="R2420" t="s">
        <v>20</v>
      </c>
      <c r="S2420" t="str">
        <f>IF(ChurnData[[#This Row],[MonthlyCharges]]&lt;=30,"1. Up to 30",IF(ChurnData[[#This Row],[MonthlyCharges]]&lt;=50,"2. 31-50",IF(ChurnData[[#This Row],[MonthlyCharges]]&lt;=70,"3. 51-70",IF(ChurnData[[#This Row],[MonthlyCharges]]&lt;=90,"4. 71-90","5. Over 90"))))</f>
        <v>5. Over 90</v>
      </c>
      <c r="T2420" t="str">
        <f>IF(AND(ChurnData[[#This Row],[Contract]]="Month-to-month",ChurnData[[#This Row],[InternetService]]="Fiber optic",ChurnData[[#This Row],[TenureMonths]]&lt;=11),"High-risk","Other")</f>
        <v>Other</v>
      </c>
      <c r="U2420" t="str">
        <f>IF(ChurnData[[#This Row],[TenureMonths]]&lt;=11,"0-11",IF(ChurnData[[#This Row],[TenureMonths]]&lt;=23,"12-23",IF(ChurnData[[#This Row],[TenureMonths]]&lt;=35,"24-35",IF(ChurnData[[#This Row],[TenureMonths]]&lt;=47,"36-47",IF(ChurnData[[#This Row],[TenureMonths]]&lt;=59,"48-59","60-72")))))</f>
        <v>24-35</v>
      </c>
      <c r="V2420">
        <f>IF(ChurnData[[#This Row],[Churn]]="Yes",1,0)</f>
        <v>1</v>
      </c>
    </row>
    <row r="2421" spans="1:22" x14ac:dyDescent="0.35">
      <c r="A2421" t="s">
        <v>2472</v>
      </c>
      <c r="B2421" t="s">
        <v>19</v>
      </c>
      <c r="C2421">
        <v>0</v>
      </c>
      <c r="D2421" t="s">
        <v>21</v>
      </c>
      <c r="E2421" t="s">
        <v>21</v>
      </c>
      <c r="F2421" t="s">
        <v>75</v>
      </c>
      <c r="G2421" s="2">
        <v>16</v>
      </c>
      <c r="H2421" t="s">
        <v>20</v>
      </c>
      <c r="I2421" t="s">
        <v>32</v>
      </c>
      <c r="J2421" t="s">
        <v>21</v>
      </c>
      <c r="K2421" t="s">
        <v>21</v>
      </c>
      <c r="L2421" t="s">
        <v>33</v>
      </c>
      <c r="M2421" t="s">
        <v>21</v>
      </c>
      <c r="N2421" t="s">
        <v>30</v>
      </c>
      <c r="O2421" s="1">
        <v>63.61</v>
      </c>
      <c r="P2421" s="1">
        <v>1032.06</v>
      </c>
      <c r="Q2421">
        <v>2</v>
      </c>
      <c r="R2421" t="s">
        <v>21</v>
      </c>
      <c r="S2421" t="str">
        <f>IF(ChurnData[[#This Row],[MonthlyCharges]]&lt;=30,"1. Up to 30",IF(ChurnData[[#This Row],[MonthlyCharges]]&lt;=50,"2. 31-50",IF(ChurnData[[#This Row],[MonthlyCharges]]&lt;=70,"3. 51-70",IF(ChurnData[[#This Row],[MonthlyCharges]]&lt;=90,"4. 71-90","5. Over 90"))))</f>
        <v>3. 51-70</v>
      </c>
      <c r="T2421" t="str">
        <f>IF(AND(ChurnData[[#This Row],[Contract]]="Month-to-month",ChurnData[[#This Row],[InternetService]]="Fiber optic",ChurnData[[#This Row],[TenureMonths]]&lt;=11),"High-risk","Other")</f>
        <v>Other</v>
      </c>
      <c r="U2421" t="str">
        <f>IF(ChurnData[[#This Row],[TenureMonths]]&lt;=11,"0-11",IF(ChurnData[[#This Row],[TenureMonths]]&lt;=23,"12-23",IF(ChurnData[[#This Row],[TenureMonths]]&lt;=35,"24-35",IF(ChurnData[[#This Row],[TenureMonths]]&lt;=47,"36-47",IF(ChurnData[[#This Row],[TenureMonths]]&lt;=59,"48-59","60-72")))))</f>
        <v>12-23</v>
      </c>
      <c r="V2421">
        <f>IF(ChurnData[[#This Row],[Churn]]="Yes",1,0)</f>
        <v>0</v>
      </c>
    </row>
    <row r="2422" spans="1:22" x14ac:dyDescent="0.35">
      <c r="A2422" t="s">
        <v>2473</v>
      </c>
      <c r="B2422" t="s">
        <v>36</v>
      </c>
      <c r="C2422">
        <v>0</v>
      </c>
      <c r="D2422" t="s">
        <v>21</v>
      </c>
      <c r="E2422" t="s">
        <v>21</v>
      </c>
      <c r="F2422" t="s">
        <v>45</v>
      </c>
      <c r="G2422" s="2">
        <v>40</v>
      </c>
      <c r="H2422" t="s">
        <v>20</v>
      </c>
      <c r="I2422" t="s">
        <v>32</v>
      </c>
      <c r="J2422" t="s">
        <v>21</v>
      </c>
      <c r="K2422" t="s">
        <v>21</v>
      </c>
      <c r="L2422" t="s">
        <v>33</v>
      </c>
      <c r="M2422" t="s">
        <v>20</v>
      </c>
      <c r="N2422" t="s">
        <v>30</v>
      </c>
      <c r="O2422" s="1">
        <v>55.99</v>
      </c>
      <c r="P2422" s="1">
        <v>2183.37</v>
      </c>
      <c r="Q2422">
        <v>2</v>
      </c>
      <c r="R2422" t="s">
        <v>20</v>
      </c>
      <c r="S2422" t="str">
        <f>IF(ChurnData[[#This Row],[MonthlyCharges]]&lt;=30,"1. Up to 30",IF(ChurnData[[#This Row],[MonthlyCharges]]&lt;=50,"2. 31-50",IF(ChurnData[[#This Row],[MonthlyCharges]]&lt;=70,"3. 51-70",IF(ChurnData[[#This Row],[MonthlyCharges]]&lt;=90,"4. 71-90","5. Over 90"))))</f>
        <v>3. 51-70</v>
      </c>
      <c r="T2422" t="str">
        <f>IF(AND(ChurnData[[#This Row],[Contract]]="Month-to-month",ChurnData[[#This Row],[InternetService]]="Fiber optic",ChurnData[[#This Row],[TenureMonths]]&lt;=11),"High-risk","Other")</f>
        <v>Other</v>
      </c>
      <c r="U2422" t="str">
        <f>IF(ChurnData[[#This Row],[TenureMonths]]&lt;=11,"0-11",IF(ChurnData[[#This Row],[TenureMonths]]&lt;=23,"12-23",IF(ChurnData[[#This Row],[TenureMonths]]&lt;=35,"24-35",IF(ChurnData[[#This Row],[TenureMonths]]&lt;=47,"36-47",IF(ChurnData[[#This Row],[TenureMonths]]&lt;=59,"48-59","60-72")))))</f>
        <v>36-47</v>
      </c>
      <c r="V2422">
        <f>IF(ChurnData[[#This Row],[Churn]]="Yes",1,0)</f>
        <v>1</v>
      </c>
    </row>
    <row r="2423" spans="1:22" x14ac:dyDescent="0.35">
      <c r="A2423" t="s">
        <v>2474</v>
      </c>
      <c r="B2423" t="s">
        <v>36</v>
      </c>
      <c r="C2423">
        <v>0</v>
      </c>
      <c r="D2423" t="s">
        <v>21</v>
      </c>
      <c r="E2423" t="s">
        <v>21</v>
      </c>
      <c r="F2423" t="s">
        <v>22</v>
      </c>
      <c r="G2423" s="2">
        <v>2</v>
      </c>
      <c r="H2423" t="s">
        <v>21</v>
      </c>
      <c r="I2423" t="s">
        <v>23</v>
      </c>
      <c r="J2423" t="s">
        <v>20</v>
      </c>
      <c r="K2423" t="s">
        <v>20</v>
      </c>
      <c r="L2423" t="s">
        <v>33</v>
      </c>
      <c r="M2423" t="s">
        <v>20</v>
      </c>
      <c r="N2423" t="s">
        <v>34</v>
      </c>
      <c r="O2423" s="1">
        <v>82.44</v>
      </c>
      <c r="P2423" s="1">
        <v>165.19</v>
      </c>
      <c r="Q2423">
        <v>1</v>
      </c>
      <c r="R2423" t="s">
        <v>21</v>
      </c>
      <c r="S2423" t="str">
        <f>IF(ChurnData[[#This Row],[MonthlyCharges]]&lt;=30,"1. Up to 30",IF(ChurnData[[#This Row],[MonthlyCharges]]&lt;=50,"2. 31-50",IF(ChurnData[[#This Row],[MonthlyCharges]]&lt;=70,"3. 51-70",IF(ChurnData[[#This Row],[MonthlyCharges]]&lt;=90,"4. 71-90","5. Over 90"))))</f>
        <v>4. 71-90</v>
      </c>
      <c r="T2423" t="str">
        <f>IF(AND(ChurnData[[#This Row],[Contract]]="Month-to-month",ChurnData[[#This Row],[InternetService]]="Fiber optic",ChurnData[[#This Row],[TenureMonths]]&lt;=11),"High-risk","Other")</f>
        <v>High-risk</v>
      </c>
      <c r="U2423" t="str">
        <f>IF(ChurnData[[#This Row],[TenureMonths]]&lt;=11,"0-11",IF(ChurnData[[#This Row],[TenureMonths]]&lt;=23,"12-23",IF(ChurnData[[#This Row],[TenureMonths]]&lt;=35,"24-35",IF(ChurnData[[#This Row],[TenureMonths]]&lt;=47,"36-47",IF(ChurnData[[#This Row],[TenureMonths]]&lt;=59,"48-59","60-72")))))</f>
        <v>0-11</v>
      </c>
      <c r="V2423">
        <f>IF(ChurnData[[#This Row],[Churn]]="Yes",1,0)</f>
        <v>0</v>
      </c>
    </row>
    <row r="2424" spans="1:22" x14ac:dyDescent="0.35">
      <c r="A2424" t="s">
        <v>2475</v>
      </c>
      <c r="B2424" t="s">
        <v>19</v>
      </c>
      <c r="C2424">
        <v>0</v>
      </c>
      <c r="D2424" t="s">
        <v>21</v>
      </c>
      <c r="E2424" t="s">
        <v>21</v>
      </c>
      <c r="F2424" t="s">
        <v>49</v>
      </c>
      <c r="G2424" s="2">
        <v>42</v>
      </c>
      <c r="H2424" t="s">
        <v>20</v>
      </c>
      <c r="I2424" t="s">
        <v>23</v>
      </c>
      <c r="J2424" t="s">
        <v>20</v>
      </c>
      <c r="K2424" t="s">
        <v>21</v>
      </c>
      <c r="L2424" t="s">
        <v>33</v>
      </c>
      <c r="M2424" t="s">
        <v>21</v>
      </c>
      <c r="N2424" t="s">
        <v>25</v>
      </c>
      <c r="O2424" s="1">
        <v>78.84</v>
      </c>
      <c r="P2424" s="1">
        <v>3227.1</v>
      </c>
      <c r="Q2424">
        <v>2</v>
      </c>
      <c r="R2424" t="s">
        <v>20</v>
      </c>
      <c r="S2424" t="str">
        <f>IF(ChurnData[[#This Row],[MonthlyCharges]]&lt;=30,"1. Up to 30",IF(ChurnData[[#This Row],[MonthlyCharges]]&lt;=50,"2. 31-50",IF(ChurnData[[#This Row],[MonthlyCharges]]&lt;=70,"3. 51-70",IF(ChurnData[[#This Row],[MonthlyCharges]]&lt;=90,"4. 71-90","5. Over 90"))))</f>
        <v>4. 71-90</v>
      </c>
      <c r="T2424" t="str">
        <f>IF(AND(ChurnData[[#This Row],[Contract]]="Month-to-month",ChurnData[[#This Row],[InternetService]]="Fiber optic",ChurnData[[#This Row],[TenureMonths]]&lt;=11),"High-risk","Other")</f>
        <v>Other</v>
      </c>
      <c r="U2424" t="str">
        <f>IF(ChurnData[[#This Row],[TenureMonths]]&lt;=11,"0-11",IF(ChurnData[[#This Row],[TenureMonths]]&lt;=23,"12-23",IF(ChurnData[[#This Row],[TenureMonths]]&lt;=35,"24-35",IF(ChurnData[[#This Row],[TenureMonths]]&lt;=47,"36-47",IF(ChurnData[[#This Row],[TenureMonths]]&lt;=59,"48-59","60-72")))))</f>
        <v>36-47</v>
      </c>
      <c r="V2424">
        <f>IF(ChurnData[[#This Row],[Churn]]="Yes",1,0)</f>
        <v>1</v>
      </c>
    </row>
    <row r="2425" spans="1:22" x14ac:dyDescent="0.35">
      <c r="A2425" t="s">
        <v>2476</v>
      </c>
      <c r="B2425" t="s">
        <v>36</v>
      </c>
      <c r="C2425">
        <v>0</v>
      </c>
      <c r="D2425" t="s">
        <v>20</v>
      </c>
      <c r="E2425" t="s">
        <v>20</v>
      </c>
      <c r="F2425" t="s">
        <v>47</v>
      </c>
      <c r="G2425" s="2">
        <v>51</v>
      </c>
      <c r="H2425" t="s">
        <v>20</v>
      </c>
      <c r="I2425" t="s">
        <v>23</v>
      </c>
      <c r="J2425" t="s">
        <v>21</v>
      </c>
      <c r="K2425" t="s">
        <v>21</v>
      </c>
      <c r="L2425" t="s">
        <v>29</v>
      </c>
      <c r="M2425" t="s">
        <v>20</v>
      </c>
      <c r="N2425" t="s">
        <v>34</v>
      </c>
      <c r="O2425" s="1">
        <v>96.97</v>
      </c>
      <c r="P2425" s="1">
        <v>4996.46</v>
      </c>
      <c r="Q2425">
        <v>1</v>
      </c>
      <c r="R2425" t="s">
        <v>21</v>
      </c>
      <c r="S2425" t="str">
        <f>IF(ChurnData[[#This Row],[MonthlyCharges]]&lt;=30,"1. Up to 30",IF(ChurnData[[#This Row],[MonthlyCharges]]&lt;=50,"2. 31-50",IF(ChurnData[[#This Row],[MonthlyCharges]]&lt;=70,"3. 51-70",IF(ChurnData[[#This Row],[MonthlyCharges]]&lt;=90,"4. 71-90","5. Over 90"))))</f>
        <v>5. Over 90</v>
      </c>
      <c r="T2425" t="str">
        <f>IF(AND(ChurnData[[#This Row],[Contract]]="Month-to-month",ChurnData[[#This Row],[InternetService]]="Fiber optic",ChurnData[[#This Row],[TenureMonths]]&lt;=11),"High-risk","Other")</f>
        <v>Other</v>
      </c>
      <c r="U2425" t="str">
        <f>IF(ChurnData[[#This Row],[TenureMonths]]&lt;=11,"0-11",IF(ChurnData[[#This Row],[TenureMonths]]&lt;=23,"12-23",IF(ChurnData[[#This Row],[TenureMonths]]&lt;=35,"24-35",IF(ChurnData[[#This Row],[TenureMonths]]&lt;=47,"36-47",IF(ChurnData[[#This Row],[TenureMonths]]&lt;=59,"48-59","60-72")))))</f>
        <v>48-59</v>
      </c>
      <c r="V2425">
        <f>IF(ChurnData[[#This Row],[Churn]]="Yes",1,0)</f>
        <v>0</v>
      </c>
    </row>
    <row r="2426" spans="1:22" x14ac:dyDescent="0.35">
      <c r="A2426" t="s">
        <v>2477</v>
      </c>
      <c r="B2426" t="s">
        <v>19</v>
      </c>
      <c r="C2426">
        <v>0</v>
      </c>
      <c r="D2426" t="s">
        <v>21</v>
      </c>
      <c r="E2426" t="s">
        <v>21</v>
      </c>
      <c r="F2426" t="s">
        <v>58</v>
      </c>
      <c r="G2426" s="2">
        <v>52</v>
      </c>
      <c r="H2426" t="s">
        <v>20</v>
      </c>
      <c r="I2426" t="s">
        <v>21</v>
      </c>
      <c r="J2426" t="s">
        <v>28</v>
      </c>
      <c r="K2426" t="s">
        <v>28</v>
      </c>
      <c r="L2426" t="s">
        <v>24</v>
      </c>
      <c r="M2426" t="s">
        <v>20</v>
      </c>
      <c r="N2426" t="s">
        <v>43</v>
      </c>
      <c r="O2426" s="1">
        <v>29.84</v>
      </c>
      <c r="P2426" s="1">
        <v>1589.84</v>
      </c>
      <c r="Q2426">
        <v>1</v>
      </c>
      <c r="R2426" t="s">
        <v>21</v>
      </c>
      <c r="S2426" t="str">
        <f>IF(ChurnData[[#This Row],[MonthlyCharges]]&lt;=30,"1. Up to 30",IF(ChurnData[[#This Row],[MonthlyCharges]]&lt;=50,"2. 31-50",IF(ChurnData[[#This Row],[MonthlyCharges]]&lt;=70,"3. 51-70",IF(ChurnData[[#This Row],[MonthlyCharges]]&lt;=90,"4. 71-90","5. Over 90"))))</f>
        <v>1. Up to 30</v>
      </c>
      <c r="T2426" t="str">
        <f>IF(AND(ChurnData[[#This Row],[Contract]]="Month-to-month",ChurnData[[#This Row],[InternetService]]="Fiber optic",ChurnData[[#This Row],[TenureMonths]]&lt;=11),"High-risk","Other")</f>
        <v>Other</v>
      </c>
      <c r="U2426" t="str">
        <f>IF(ChurnData[[#This Row],[TenureMonths]]&lt;=11,"0-11",IF(ChurnData[[#This Row],[TenureMonths]]&lt;=23,"12-23",IF(ChurnData[[#This Row],[TenureMonths]]&lt;=35,"24-35",IF(ChurnData[[#This Row],[TenureMonths]]&lt;=47,"36-47",IF(ChurnData[[#This Row],[TenureMonths]]&lt;=59,"48-59","60-72")))))</f>
        <v>48-59</v>
      </c>
      <c r="V2426">
        <f>IF(ChurnData[[#This Row],[Churn]]="Yes",1,0)</f>
        <v>0</v>
      </c>
    </row>
    <row r="2427" spans="1:22" x14ac:dyDescent="0.35">
      <c r="A2427" t="s">
        <v>2478</v>
      </c>
      <c r="B2427" t="s">
        <v>36</v>
      </c>
      <c r="C2427">
        <v>0</v>
      </c>
      <c r="D2427" t="s">
        <v>21</v>
      </c>
      <c r="E2427" t="s">
        <v>20</v>
      </c>
      <c r="F2427" t="s">
        <v>65</v>
      </c>
      <c r="G2427" s="2">
        <v>23</v>
      </c>
      <c r="H2427" t="s">
        <v>20</v>
      </c>
      <c r="I2427" t="s">
        <v>32</v>
      </c>
      <c r="J2427" t="s">
        <v>20</v>
      </c>
      <c r="K2427" t="s">
        <v>21</v>
      </c>
      <c r="L2427" t="s">
        <v>33</v>
      </c>
      <c r="M2427" t="s">
        <v>21</v>
      </c>
      <c r="N2427" t="s">
        <v>30</v>
      </c>
      <c r="O2427" s="1">
        <v>72.77</v>
      </c>
      <c r="P2427" s="1">
        <v>1720.07</v>
      </c>
      <c r="Q2427">
        <v>0</v>
      </c>
      <c r="R2427" t="s">
        <v>21</v>
      </c>
      <c r="S2427" t="str">
        <f>IF(ChurnData[[#This Row],[MonthlyCharges]]&lt;=30,"1. Up to 30",IF(ChurnData[[#This Row],[MonthlyCharges]]&lt;=50,"2. 31-50",IF(ChurnData[[#This Row],[MonthlyCharges]]&lt;=70,"3. 51-70",IF(ChurnData[[#This Row],[MonthlyCharges]]&lt;=90,"4. 71-90","5. Over 90"))))</f>
        <v>4. 71-90</v>
      </c>
      <c r="T2427" t="str">
        <f>IF(AND(ChurnData[[#This Row],[Contract]]="Month-to-month",ChurnData[[#This Row],[InternetService]]="Fiber optic",ChurnData[[#This Row],[TenureMonths]]&lt;=11),"High-risk","Other")</f>
        <v>Other</v>
      </c>
      <c r="U2427" t="str">
        <f>IF(ChurnData[[#This Row],[TenureMonths]]&lt;=11,"0-11",IF(ChurnData[[#This Row],[TenureMonths]]&lt;=23,"12-23",IF(ChurnData[[#This Row],[TenureMonths]]&lt;=35,"24-35",IF(ChurnData[[#This Row],[TenureMonths]]&lt;=47,"36-47",IF(ChurnData[[#This Row],[TenureMonths]]&lt;=59,"48-59","60-72")))))</f>
        <v>12-23</v>
      </c>
      <c r="V2427">
        <f>IF(ChurnData[[#This Row],[Churn]]="Yes",1,0)</f>
        <v>0</v>
      </c>
    </row>
    <row r="2428" spans="1:22" x14ac:dyDescent="0.35">
      <c r="A2428" t="s">
        <v>2479</v>
      </c>
      <c r="B2428" t="s">
        <v>36</v>
      </c>
      <c r="C2428">
        <v>0</v>
      </c>
      <c r="D2428" t="s">
        <v>21</v>
      </c>
      <c r="E2428" t="s">
        <v>21</v>
      </c>
      <c r="F2428" t="s">
        <v>47</v>
      </c>
      <c r="G2428" s="2">
        <v>36</v>
      </c>
      <c r="H2428" t="s">
        <v>20</v>
      </c>
      <c r="I2428" t="s">
        <v>32</v>
      </c>
      <c r="J2428" t="s">
        <v>21</v>
      </c>
      <c r="K2428" t="s">
        <v>21</v>
      </c>
      <c r="L2428" t="s">
        <v>29</v>
      </c>
      <c r="M2428" t="s">
        <v>21</v>
      </c>
      <c r="N2428" t="s">
        <v>34</v>
      </c>
      <c r="O2428" s="1">
        <v>53.91</v>
      </c>
      <c r="P2428" s="1">
        <v>1935.88</v>
      </c>
      <c r="Q2428">
        <v>3</v>
      </c>
      <c r="R2428" t="s">
        <v>21</v>
      </c>
      <c r="S2428" t="str">
        <f>IF(ChurnData[[#This Row],[MonthlyCharges]]&lt;=30,"1. Up to 30",IF(ChurnData[[#This Row],[MonthlyCharges]]&lt;=50,"2. 31-50",IF(ChurnData[[#This Row],[MonthlyCharges]]&lt;=70,"3. 51-70",IF(ChurnData[[#This Row],[MonthlyCharges]]&lt;=90,"4. 71-90","5. Over 90"))))</f>
        <v>3. 51-70</v>
      </c>
      <c r="T2428" t="str">
        <f>IF(AND(ChurnData[[#This Row],[Contract]]="Month-to-month",ChurnData[[#This Row],[InternetService]]="Fiber optic",ChurnData[[#This Row],[TenureMonths]]&lt;=11),"High-risk","Other")</f>
        <v>Other</v>
      </c>
      <c r="U2428" t="str">
        <f>IF(ChurnData[[#This Row],[TenureMonths]]&lt;=11,"0-11",IF(ChurnData[[#This Row],[TenureMonths]]&lt;=23,"12-23",IF(ChurnData[[#This Row],[TenureMonths]]&lt;=35,"24-35",IF(ChurnData[[#This Row],[TenureMonths]]&lt;=47,"36-47",IF(ChurnData[[#This Row],[TenureMonths]]&lt;=59,"48-59","60-72")))))</f>
        <v>36-47</v>
      </c>
      <c r="V2428">
        <f>IF(ChurnData[[#This Row],[Churn]]="Yes",1,0)</f>
        <v>0</v>
      </c>
    </row>
    <row r="2429" spans="1:22" x14ac:dyDescent="0.35">
      <c r="A2429" t="s">
        <v>2480</v>
      </c>
      <c r="B2429" t="s">
        <v>19</v>
      </c>
      <c r="C2429">
        <v>0</v>
      </c>
      <c r="D2429" t="s">
        <v>21</v>
      </c>
      <c r="E2429" t="s">
        <v>20</v>
      </c>
      <c r="F2429" t="s">
        <v>22</v>
      </c>
      <c r="G2429" s="2">
        <v>31</v>
      </c>
      <c r="H2429" t="s">
        <v>20</v>
      </c>
      <c r="I2429" t="s">
        <v>21</v>
      </c>
      <c r="J2429" t="s">
        <v>28</v>
      </c>
      <c r="K2429" t="s">
        <v>28</v>
      </c>
      <c r="L2429" t="s">
        <v>24</v>
      </c>
      <c r="M2429" t="s">
        <v>21</v>
      </c>
      <c r="N2429" t="s">
        <v>25</v>
      </c>
      <c r="O2429" s="1">
        <v>27.7</v>
      </c>
      <c r="P2429" s="1">
        <v>867.31</v>
      </c>
      <c r="Q2429">
        <v>1</v>
      </c>
      <c r="R2429" t="s">
        <v>21</v>
      </c>
      <c r="S2429" t="str">
        <f>IF(ChurnData[[#This Row],[MonthlyCharges]]&lt;=30,"1. Up to 30",IF(ChurnData[[#This Row],[MonthlyCharges]]&lt;=50,"2. 31-50",IF(ChurnData[[#This Row],[MonthlyCharges]]&lt;=70,"3. 51-70",IF(ChurnData[[#This Row],[MonthlyCharges]]&lt;=90,"4. 71-90","5. Over 90"))))</f>
        <v>1. Up to 30</v>
      </c>
      <c r="T2429" t="str">
        <f>IF(AND(ChurnData[[#This Row],[Contract]]="Month-to-month",ChurnData[[#This Row],[InternetService]]="Fiber optic",ChurnData[[#This Row],[TenureMonths]]&lt;=11),"High-risk","Other")</f>
        <v>Other</v>
      </c>
      <c r="U2429" t="str">
        <f>IF(ChurnData[[#This Row],[TenureMonths]]&lt;=11,"0-11",IF(ChurnData[[#This Row],[TenureMonths]]&lt;=23,"12-23",IF(ChurnData[[#This Row],[TenureMonths]]&lt;=35,"24-35",IF(ChurnData[[#This Row],[TenureMonths]]&lt;=47,"36-47",IF(ChurnData[[#This Row],[TenureMonths]]&lt;=59,"48-59","60-72")))))</f>
        <v>24-35</v>
      </c>
      <c r="V2429">
        <f>IF(ChurnData[[#This Row],[Churn]]="Yes",1,0)</f>
        <v>0</v>
      </c>
    </row>
    <row r="2430" spans="1:22" x14ac:dyDescent="0.35">
      <c r="A2430" t="s">
        <v>2481</v>
      </c>
      <c r="B2430" t="s">
        <v>19</v>
      </c>
      <c r="C2430">
        <v>0</v>
      </c>
      <c r="D2430" t="s">
        <v>20</v>
      </c>
      <c r="E2430" t="s">
        <v>21</v>
      </c>
      <c r="F2430" t="s">
        <v>41</v>
      </c>
      <c r="G2430" s="2">
        <v>17</v>
      </c>
      <c r="H2430" t="s">
        <v>21</v>
      </c>
      <c r="I2430" t="s">
        <v>32</v>
      </c>
      <c r="J2430" t="s">
        <v>20</v>
      </c>
      <c r="K2430" t="s">
        <v>20</v>
      </c>
      <c r="L2430" t="s">
        <v>33</v>
      </c>
      <c r="M2430" t="s">
        <v>20</v>
      </c>
      <c r="N2430" t="s">
        <v>34</v>
      </c>
      <c r="O2430" s="1">
        <v>49.88</v>
      </c>
      <c r="P2430" s="1">
        <v>859.46</v>
      </c>
      <c r="Q2430">
        <v>1</v>
      </c>
      <c r="R2430" t="s">
        <v>21</v>
      </c>
      <c r="S2430" t="str">
        <f>IF(ChurnData[[#This Row],[MonthlyCharges]]&lt;=30,"1. Up to 30",IF(ChurnData[[#This Row],[MonthlyCharges]]&lt;=50,"2. 31-50",IF(ChurnData[[#This Row],[MonthlyCharges]]&lt;=70,"3. 51-70",IF(ChurnData[[#This Row],[MonthlyCharges]]&lt;=90,"4. 71-90","5. Over 90"))))</f>
        <v>2. 31-50</v>
      </c>
      <c r="T2430" t="str">
        <f>IF(AND(ChurnData[[#This Row],[Contract]]="Month-to-month",ChurnData[[#This Row],[InternetService]]="Fiber optic",ChurnData[[#This Row],[TenureMonths]]&lt;=11),"High-risk","Other")</f>
        <v>Other</v>
      </c>
      <c r="U2430" t="str">
        <f>IF(ChurnData[[#This Row],[TenureMonths]]&lt;=11,"0-11",IF(ChurnData[[#This Row],[TenureMonths]]&lt;=23,"12-23",IF(ChurnData[[#This Row],[TenureMonths]]&lt;=35,"24-35",IF(ChurnData[[#This Row],[TenureMonths]]&lt;=47,"36-47",IF(ChurnData[[#This Row],[TenureMonths]]&lt;=59,"48-59","60-72")))))</f>
        <v>12-23</v>
      </c>
      <c r="V2430">
        <f>IF(ChurnData[[#This Row],[Churn]]="Yes",1,0)</f>
        <v>0</v>
      </c>
    </row>
    <row r="2431" spans="1:22" x14ac:dyDescent="0.35">
      <c r="A2431" t="s">
        <v>2482</v>
      </c>
      <c r="B2431" t="s">
        <v>19</v>
      </c>
      <c r="C2431">
        <v>0</v>
      </c>
      <c r="D2431" t="s">
        <v>21</v>
      </c>
      <c r="E2431" t="s">
        <v>21</v>
      </c>
      <c r="F2431" t="s">
        <v>47</v>
      </c>
      <c r="G2431" s="2">
        <v>6</v>
      </c>
      <c r="H2431" t="s">
        <v>20</v>
      </c>
      <c r="I2431" t="s">
        <v>23</v>
      </c>
      <c r="J2431" t="s">
        <v>21</v>
      </c>
      <c r="K2431" t="s">
        <v>20</v>
      </c>
      <c r="L2431" t="s">
        <v>33</v>
      </c>
      <c r="M2431" t="s">
        <v>20</v>
      </c>
      <c r="N2431" t="s">
        <v>34</v>
      </c>
      <c r="O2431" s="1">
        <v>94.64</v>
      </c>
      <c r="P2431" s="1">
        <v>564.85</v>
      </c>
      <c r="Q2431">
        <v>3</v>
      </c>
      <c r="R2431" t="s">
        <v>20</v>
      </c>
      <c r="S2431" t="str">
        <f>IF(ChurnData[[#This Row],[MonthlyCharges]]&lt;=30,"1. Up to 30",IF(ChurnData[[#This Row],[MonthlyCharges]]&lt;=50,"2. 31-50",IF(ChurnData[[#This Row],[MonthlyCharges]]&lt;=70,"3. 51-70",IF(ChurnData[[#This Row],[MonthlyCharges]]&lt;=90,"4. 71-90","5. Over 90"))))</f>
        <v>5. Over 90</v>
      </c>
      <c r="T2431" t="str">
        <f>IF(AND(ChurnData[[#This Row],[Contract]]="Month-to-month",ChurnData[[#This Row],[InternetService]]="Fiber optic",ChurnData[[#This Row],[TenureMonths]]&lt;=11),"High-risk","Other")</f>
        <v>High-risk</v>
      </c>
      <c r="U2431" t="str">
        <f>IF(ChurnData[[#This Row],[TenureMonths]]&lt;=11,"0-11",IF(ChurnData[[#This Row],[TenureMonths]]&lt;=23,"12-23",IF(ChurnData[[#This Row],[TenureMonths]]&lt;=35,"24-35",IF(ChurnData[[#This Row],[TenureMonths]]&lt;=47,"36-47",IF(ChurnData[[#This Row],[TenureMonths]]&lt;=59,"48-59","60-72")))))</f>
        <v>0-11</v>
      </c>
      <c r="V2431">
        <f>IF(ChurnData[[#This Row],[Churn]]="Yes",1,0)</f>
        <v>1</v>
      </c>
    </row>
    <row r="2432" spans="1:22" x14ac:dyDescent="0.35">
      <c r="A2432" t="s">
        <v>2483</v>
      </c>
      <c r="B2432" t="s">
        <v>36</v>
      </c>
      <c r="C2432">
        <v>0</v>
      </c>
      <c r="D2432" t="s">
        <v>20</v>
      </c>
      <c r="E2432" t="s">
        <v>20</v>
      </c>
      <c r="F2432" t="s">
        <v>56</v>
      </c>
      <c r="G2432" s="2">
        <v>30</v>
      </c>
      <c r="H2432" t="s">
        <v>20</v>
      </c>
      <c r="I2432" t="s">
        <v>32</v>
      </c>
      <c r="J2432" t="s">
        <v>21</v>
      </c>
      <c r="K2432" t="s">
        <v>20</v>
      </c>
      <c r="L2432" t="s">
        <v>24</v>
      </c>
      <c r="M2432" t="s">
        <v>21</v>
      </c>
      <c r="N2432" t="s">
        <v>30</v>
      </c>
      <c r="O2432" s="1">
        <v>66.06</v>
      </c>
      <c r="P2432" s="1">
        <v>2035.68</v>
      </c>
      <c r="Q2432">
        <v>1</v>
      </c>
      <c r="R2432" t="s">
        <v>21</v>
      </c>
      <c r="S2432" t="str">
        <f>IF(ChurnData[[#This Row],[MonthlyCharges]]&lt;=30,"1. Up to 30",IF(ChurnData[[#This Row],[MonthlyCharges]]&lt;=50,"2. 31-50",IF(ChurnData[[#This Row],[MonthlyCharges]]&lt;=70,"3. 51-70",IF(ChurnData[[#This Row],[MonthlyCharges]]&lt;=90,"4. 71-90","5. Over 90"))))</f>
        <v>3. 51-70</v>
      </c>
      <c r="T2432" t="str">
        <f>IF(AND(ChurnData[[#This Row],[Contract]]="Month-to-month",ChurnData[[#This Row],[InternetService]]="Fiber optic",ChurnData[[#This Row],[TenureMonths]]&lt;=11),"High-risk","Other")</f>
        <v>Other</v>
      </c>
      <c r="U2432" t="str">
        <f>IF(ChurnData[[#This Row],[TenureMonths]]&lt;=11,"0-11",IF(ChurnData[[#This Row],[TenureMonths]]&lt;=23,"12-23",IF(ChurnData[[#This Row],[TenureMonths]]&lt;=35,"24-35",IF(ChurnData[[#This Row],[TenureMonths]]&lt;=47,"36-47",IF(ChurnData[[#This Row],[TenureMonths]]&lt;=59,"48-59","60-72")))))</f>
        <v>24-35</v>
      </c>
      <c r="V2432">
        <f>IF(ChurnData[[#This Row],[Churn]]="Yes",1,0)</f>
        <v>0</v>
      </c>
    </row>
    <row r="2433" spans="1:22" x14ac:dyDescent="0.35">
      <c r="A2433" t="s">
        <v>2484</v>
      </c>
      <c r="B2433" t="s">
        <v>19</v>
      </c>
      <c r="C2433">
        <v>1</v>
      </c>
      <c r="D2433" t="s">
        <v>20</v>
      </c>
      <c r="E2433" t="s">
        <v>21</v>
      </c>
      <c r="F2433" t="s">
        <v>27</v>
      </c>
      <c r="G2433" s="2">
        <v>16</v>
      </c>
      <c r="H2433" t="s">
        <v>20</v>
      </c>
      <c r="I2433" t="s">
        <v>32</v>
      </c>
      <c r="J2433" t="s">
        <v>20</v>
      </c>
      <c r="K2433" t="s">
        <v>21</v>
      </c>
      <c r="L2433" t="s">
        <v>33</v>
      </c>
      <c r="M2433" t="s">
        <v>20</v>
      </c>
      <c r="N2433" t="s">
        <v>25</v>
      </c>
      <c r="O2433" s="1">
        <v>63.03</v>
      </c>
      <c r="P2433" s="1">
        <v>1017.96</v>
      </c>
      <c r="Q2433">
        <v>2</v>
      </c>
      <c r="R2433" t="s">
        <v>21</v>
      </c>
      <c r="S2433" t="str">
        <f>IF(ChurnData[[#This Row],[MonthlyCharges]]&lt;=30,"1. Up to 30",IF(ChurnData[[#This Row],[MonthlyCharges]]&lt;=50,"2. 31-50",IF(ChurnData[[#This Row],[MonthlyCharges]]&lt;=70,"3. 51-70",IF(ChurnData[[#This Row],[MonthlyCharges]]&lt;=90,"4. 71-90","5. Over 90"))))</f>
        <v>3. 51-70</v>
      </c>
      <c r="T2433" t="str">
        <f>IF(AND(ChurnData[[#This Row],[Contract]]="Month-to-month",ChurnData[[#This Row],[InternetService]]="Fiber optic",ChurnData[[#This Row],[TenureMonths]]&lt;=11),"High-risk","Other")</f>
        <v>Other</v>
      </c>
      <c r="U2433" t="str">
        <f>IF(ChurnData[[#This Row],[TenureMonths]]&lt;=11,"0-11",IF(ChurnData[[#This Row],[TenureMonths]]&lt;=23,"12-23",IF(ChurnData[[#This Row],[TenureMonths]]&lt;=35,"24-35",IF(ChurnData[[#This Row],[TenureMonths]]&lt;=47,"36-47",IF(ChurnData[[#This Row],[TenureMonths]]&lt;=59,"48-59","60-72")))))</f>
        <v>12-23</v>
      </c>
      <c r="V2433">
        <f>IF(ChurnData[[#This Row],[Churn]]="Yes",1,0)</f>
        <v>0</v>
      </c>
    </row>
    <row r="2434" spans="1:22" x14ac:dyDescent="0.35">
      <c r="A2434" t="s">
        <v>2485</v>
      </c>
      <c r="B2434" t="s">
        <v>36</v>
      </c>
      <c r="C2434">
        <v>0</v>
      </c>
      <c r="D2434" t="s">
        <v>20</v>
      </c>
      <c r="E2434" t="s">
        <v>21</v>
      </c>
      <c r="F2434" t="s">
        <v>39</v>
      </c>
      <c r="G2434" s="2">
        <v>17</v>
      </c>
      <c r="H2434" t="s">
        <v>20</v>
      </c>
      <c r="I2434" t="s">
        <v>23</v>
      </c>
      <c r="J2434" t="s">
        <v>21</v>
      </c>
      <c r="K2434" t="s">
        <v>20</v>
      </c>
      <c r="L2434" t="s">
        <v>33</v>
      </c>
      <c r="M2434" t="s">
        <v>21</v>
      </c>
      <c r="N2434" t="s">
        <v>34</v>
      </c>
      <c r="O2434" s="1">
        <v>85</v>
      </c>
      <c r="P2434" s="1">
        <v>1465.36</v>
      </c>
      <c r="Q2434">
        <v>3</v>
      </c>
      <c r="R2434" t="s">
        <v>21</v>
      </c>
      <c r="S2434" t="str">
        <f>IF(ChurnData[[#This Row],[MonthlyCharges]]&lt;=30,"1. Up to 30",IF(ChurnData[[#This Row],[MonthlyCharges]]&lt;=50,"2. 31-50",IF(ChurnData[[#This Row],[MonthlyCharges]]&lt;=70,"3. 51-70",IF(ChurnData[[#This Row],[MonthlyCharges]]&lt;=90,"4. 71-90","5. Over 90"))))</f>
        <v>4. 71-90</v>
      </c>
      <c r="T2434" t="str">
        <f>IF(AND(ChurnData[[#This Row],[Contract]]="Month-to-month",ChurnData[[#This Row],[InternetService]]="Fiber optic",ChurnData[[#This Row],[TenureMonths]]&lt;=11),"High-risk","Other")</f>
        <v>Other</v>
      </c>
      <c r="U2434" t="str">
        <f>IF(ChurnData[[#This Row],[TenureMonths]]&lt;=11,"0-11",IF(ChurnData[[#This Row],[TenureMonths]]&lt;=23,"12-23",IF(ChurnData[[#This Row],[TenureMonths]]&lt;=35,"24-35",IF(ChurnData[[#This Row],[TenureMonths]]&lt;=47,"36-47",IF(ChurnData[[#This Row],[TenureMonths]]&lt;=59,"48-59","60-72")))))</f>
        <v>12-23</v>
      </c>
      <c r="V2434">
        <f>IF(ChurnData[[#This Row],[Churn]]="Yes",1,0)</f>
        <v>0</v>
      </c>
    </row>
    <row r="2435" spans="1:22" x14ac:dyDescent="0.35">
      <c r="A2435" t="s">
        <v>2486</v>
      </c>
      <c r="B2435" t="s">
        <v>36</v>
      </c>
      <c r="C2435">
        <v>0</v>
      </c>
      <c r="D2435" t="s">
        <v>21</v>
      </c>
      <c r="E2435" t="s">
        <v>21</v>
      </c>
      <c r="F2435" t="s">
        <v>75</v>
      </c>
      <c r="G2435" s="2">
        <v>34</v>
      </c>
      <c r="H2435" t="s">
        <v>20</v>
      </c>
      <c r="I2435" t="s">
        <v>23</v>
      </c>
      <c r="J2435" t="s">
        <v>20</v>
      </c>
      <c r="K2435" t="s">
        <v>21</v>
      </c>
      <c r="L2435" t="s">
        <v>29</v>
      </c>
      <c r="M2435" t="s">
        <v>21</v>
      </c>
      <c r="N2435" t="s">
        <v>34</v>
      </c>
      <c r="O2435" s="1">
        <v>92.56</v>
      </c>
      <c r="P2435" s="1">
        <v>3110.51</v>
      </c>
      <c r="Q2435">
        <v>4</v>
      </c>
      <c r="R2435" t="s">
        <v>21</v>
      </c>
      <c r="S2435" t="str">
        <f>IF(ChurnData[[#This Row],[MonthlyCharges]]&lt;=30,"1. Up to 30",IF(ChurnData[[#This Row],[MonthlyCharges]]&lt;=50,"2. 31-50",IF(ChurnData[[#This Row],[MonthlyCharges]]&lt;=70,"3. 51-70",IF(ChurnData[[#This Row],[MonthlyCharges]]&lt;=90,"4. 71-90","5. Over 90"))))</f>
        <v>5. Over 90</v>
      </c>
      <c r="T2435" t="str">
        <f>IF(AND(ChurnData[[#This Row],[Contract]]="Month-to-month",ChurnData[[#This Row],[InternetService]]="Fiber optic",ChurnData[[#This Row],[TenureMonths]]&lt;=11),"High-risk","Other")</f>
        <v>Other</v>
      </c>
      <c r="U2435" t="str">
        <f>IF(ChurnData[[#This Row],[TenureMonths]]&lt;=11,"0-11",IF(ChurnData[[#This Row],[TenureMonths]]&lt;=23,"12-23",IF(ChurnData[[#This Row],[TenureMonths]]&lt;=35,"24-35",IF(ChurnData[[#This Row],[TenureMonths]]&lt;=47,"36-47",IF(ChurnData[[#This Row],[TenureMonths]]&lt;=59,"48-59","60-72")))))</f>
        <v>24-35</v>
      </c>
      <c r="V2435">
        <f>IF(ChurnData[[#This Row],[Churn]]="Yes",1,0)</f>
        <v>0</v>
      </c>
    </row>
    <row r="2436" spans="1:22" x14ac:dyDescent="0.35">
      <c r="A2436" t="s">
        <v>2487</v>
      </c>
      <c r="B2436" t="s">
        <v>36</v>
      </c>
      <c r="C2436">
        <v>0</v>
      </c>
      <c r="D2436" t="s">
        <v>20</v>
      </c>
      <c r="E2436" t="s">
        <v>20</v>
      </c>
      <c r="F2436" t="s">
        <v>65</v>
      </c>
      <c r="G2436" s="2">
        <v>34</v>
      </c>
      <c r="H2436" t="s">
        <v>21</v>
      </c>
      <c r="I2436" t="s">
        <v>21</v>
      </c>
      <c r="J2436" t="s">
        <v>28</v>
      </c>
      <c r="K2436" t="s">
        <v>28</v>
      </c>
      <c r="L2436" t="s">
        <v>29</v>
      </c>
      <c r="M2436" t="s">
        <v>21</v>
      </c>
      <c r="N2436" t="s">
        <v>25</v>
      </c>
      <c r="O2436" s="1">
        <v>22.76</v>
      </c>
      <c r="P2436" s="1">
        <v>784.69</v>
      </c>
      <c r="Q2436">
        <v>3</v>
      </c>
      <c r="R2436" t="s">
        <v>20</v>
      </c>
      <c r="S2436" t="str">
        <f>IF(ChurnData[[#This Row],[MonthlyCharges]]&lt;=30,"1. Up to 30",IF(ChurnData[[#This Row],[MonthlyCharges]]&lt;=50,"2. 31-50",IF(ChurnData[[#This Row],[MonthlyCharges]]&lt;=70,"3. 51-70",IF(ChurnData[[#This Row],[MonthlyCharges]]&lt;=90,"4. 71-90","5. Over 90"))))</f>
        <v>1. Up to 30</v>
      </c>
      <c r="T2436" t="str">
        <f>IF(AND(ChurnData[[#This Row],[Contract]]="Month-to-month",ChurnData[[#This Row],[InternetService]]="Fiber optic",ChurnData[[#This Row],[TenureMonths]]&lt;=11),"High-risk","Other")</f>
        <v>Other</v>
      </c>
      <c r="U2436" t="str">
        <f>IF(ChurnData[[#This Row],[TenureMonths]]&lt;=11,"0-11",IF(ChurnData[[#This Row],[TenureMonths]]&lt;=23,"12-23",IF(ChurnData[[#This Row],[TenureMonths]]&lt;=35,"24-35",IF(ChurnData[[#This Row],[TenureMonths]]&lt;=47,"36-47",IF(ChurnData[[#This Row],[TenureMonths]]&lt;=59,"48-59","60-72")))))</f>
        <v>24-35</v>
      </c>
      <c r="V2436">
        <f>IF(ChurnData[[#This Row],[Churn]]="Yes",1,0)</f>
        <v>1</v>
      </c>
    </row>
    <row r="2437" spans="1:22" x14ac:dyDescent="0.35">
      <c r="A2437" t="s">
        <v>2488</v>
      </c>
      <c r="B2437" t="s">
        <v>19</v>
      </c>
      <c r="C2437">
        <v>0</v>
      </c>
      <c r="D2437" t="s">
        <v>21</v>
      </c>
      <c r="E2437" t="s">
        <v>21</v>
      </c>
      <c r="F2437" t="s">
        <v>22</v>
      </c>
      <c r="G2437" s="2">
        <v>51</v>
      </c>
      <c r="H2437" t="s">
        <v>20</v>
      </c>
      <c r="I2437" t="s">
        <v>21</v>
      </c>
      <c r="J2437" t="s">
        <v>28</v>
      </c>
      <c r="K2437" t="s">
        <v>28</v>
      </c>
      <c r="L2437" t="s">
        <v>24</v>
      </c>
      <c r="M2437" t="s">
        <v>20</v>
      </c>
      <c r="N2437" t="s">
        <v>25</v>
      </c>
      <c r="O2437" s="1">
        <v>27.37</v>
      </c>
      <c r="P2437" s="1">
        <v>1380.47</v>
      </c>
      <c r="Q2437">
        <v>1</v>
      </c>
      <c r="R2437" t="s">
        <v>21</v>
      </c>
      <c r="S2437" t="str">
        <f>IF(ChurnData[[#This Row],[MonthlyCharges]]&lt;=30,"1. Up to 30",IF(ChurnData[[#This Row],[MonthlyCharges]]&lt;=50,"2. 31-50",IF(ChurnData[[#This Row],[MonthlyCharges]]&lt;=70,"3. 51-70",IF(ChurnData[[#This Row],[MonthlyCharges]]&lt;=90,"4. 71-90","5. Over 90"))))</f>
        <v>1. Up to 30</v>
      </c>
      <c r="T2437" t="str">
        <f>IF(AND(ChurnData[[#This Row],[Contract]]="Month-to-month",ChurnData[[#This Row],[InternetService]]="Fiber optic",ChurnData[[#This Row],[TenureMonths]]&lt;=11),"High-risk","Other")</f>
        <v>Other</v>
      </c>
      <c r="U2437" t="str">
        <f>IF(ChurnData[[#This Row],[TenureMonths]]&lt;=11,"0-11",IF(ChurnData[[#This Row],[TenureMonths]]&lt;=23,"12-23",IF(ChurnData[[#This Row],[TenureMonths]]&lt;=35,"24-35",IF(ChurnData[[#This Row],[TenureMonths]]&lt;=47,"36-47",IF(ChurnData[[#This Row],[TenureMonths]]&lt;=59,"48-59","60-72")))))</f>
        <v>48-59</v>
      </c>
      <c r="V2437">
        <f>IF(ChurnData[[#This Row],[Churn]]="Yes",1,0)</f>
        <v>0</v>
      </c>
    </row>
    <row r="2438" spans="1:22" x14ac:dyDescent="0.35">
      <c r="A2438" t="s">
        <v>2489</v>
      </c>
      <c r="B2438" t="s">
        <v>36</v>
      </c>
      <c r="C2438">
        <v>0</v>
      </c>
      <c r="D2438" t="s">
        <v>20</v>
      </c>
      <c r="E2438" t="s">
        <v>21</v>
      </c>
      <c r="F2438" t="s">
        <v>27</v>
      </c>
      <c r="G2438" s="2">
        <v>21</v>
      </c>
      <c r="H2438" t="s">
        <v>20</v>
      </c>
      <c r="I2438" t="s">
        <v>23</v>
      </c>
      <c r="J2438" t="s">
        <v>21</v>
      </c>
      <c r="K2438" t="s">
        <v>20</v>
      </c>
      <c r="L2438" t="s">
        <v>29</v>
      </c>
      <c r="M2438" t="s">
        <v>20</v>
      </c>
      <c r="N2438" t="s">
        <v>43</v>
      </c>
      <c r="O2438" s="1">
        <v>95.85</v>
      </c>
      <c r="P2438" s="1">
        <v>2039.68</v>
      </c>
      <c r="Q2438">
        <v>3</v>
      </c>
      <c r="R2438" t="s">
        <v>21</v>
      </c>
      <c r="S2438" t="str">
        <f>IF(ChurnData[[#This Row],[MonthlyCharges]]&lt;=30,"1. Up to 30",IF(ChurnData[[#This Row],[MonthlyCharges]]&lt;=50,"2. 31-50",IF(ChurnData[[#This Row],[MonthlyCharges]]&lt;=70,"3. 51-70",IF(ChurnData[[#This Row],[MonthlyCharges]]&lt;=90,"4. 71-90","5. Over 90"))))</f>
        <v>5. Over 90</v>
      </c>
      <c r="T2438" t="str">
        <f>IF(AND(ChurnData[[#This Row],[Contract]]="Month-to-month",ChurnData[[#This Row],[InternetService]]="Fiber optic",ChurnData[[#This Row],[TenureMonths]]&lt;=11),"High-risk","Other")</f>
        <v>Other</v>
      </c>
      <c r="U2438" t="str">
        <f>IF(ChurnData[[#This Row],[TenureMonths]]&lt;=11,"0-11",IF(ChurnData[[#This Row],[TenureMonths]]&lt;=23,"12-23",IF(ChurnData[[#This Row],[TenureMonths]]&lt;=35,"24-35",IF(ChurnData[[#This Row],[TenureMonths]]&lt;=47,"36-47",IF(ChurnData[[#This Row],[TenureMonths]]&lt;=59,"48-59","60-72")))))</f>
        <v>12-23</v>
      </c>
      <c r="V2438">
        <f>IF(ChurnData[[#This Row],[Churn]]="Yes",1,0)</f>
        <v>0</v>
      </c>
    </row>
    <row r="2439" spans="1:22" x14ac:dyDescent="0.35">
      <c r="A2439" t="s">
        <v>2490</v>
      </c>
      <c r="B2439" t="s">
        <v>36</v>
      </c>
      <c r="C2439">
        <v>0</v>
      </c>
      <c r="D2439" t="s">
        <v>21</v>
      </c>
      <c r="E2439" t="s">
        <v>21</v>
      </c>
      <c r="F2439" t="s">
        <v>49</v>
      </c>
      <c r="G2439" s="2">
        <v>50</v>
      </c>
      <c r="H2439" t="s">
        <v>20</v>
      </c>
      <c r="I2439" t="s">
        <v>32</v>
      </c>
      <c r="J2439" t="s">
        <v>21</v>
      </c>
      <c r="K2439" t="s">
        <v>21</v>
      </c>
      <c r="L2439" t="s">
        <v>24</v>
      </c>
      <c r="M2439" t="s">
        <v>20</v>
      </c>
      <c r="N2439" t="s">
        <v>34</v>
      </c>
      <c r="O2439" s="1">
        <v>56.06</v>
      </c>
      <c r="P2439" s="1">
        <v>2745.65</v>
      </c>
      <c r="Q2439">
        <v>1</v>
      </c>
      <c r="R2439" t="s">
        <v>21</v>
      </c>
      <c r="S2439" t="str">
        <f>IF(ChurnData[[#This Row],[MonthlyCharges]]&lt;=30,"1. Up to 30",IF(ChurnData[[#This Row],[MonthlyCharges]]&lt;=50,"2. 31-50",IF(ChurnData[[#This Row],[MonthlyCharges]]&lt;=70,"3. 51-70",IF(ChurnData[[#This Row],[MonthlyCharges]]&lt;=90,"4. 71-90","5. Over 90"))))</f>
        <v>3. 51-70</v>
      </c>
      <c r="T2439" t="str">
        <f>IF(AND(ChurnData[[#This Row],[Contract]]="Month-to-month",ChurnData[[#This Row],[InternetService]]="Fiber optic",ChurnData[[#This Row],[TenureMonths]]&lt;=11),"High-risk","Other")</f>
        <v>Other</v>
      </c>
      <c r="U2439" t="str">
        <f>IF(ChurnData[[#This Row],[TenureMonths]]&lt;=11,"0-11",IF(ChurnData[[#This Row],[TenureMonths]]&lt;=23,"12-23",IF(ChurnData[[#This Row],[TenureMonths]]&lt;=35,"24-35",IF(ChurnData[[#This Row],[TenureMonths]]&lt;=47,"36-47",IF(ChurnData[[#This Row],[TenureMonths]]&lt;=59,"48-59","60-72")))))</f>
        <v>48-59</v>
      </c>
      <c r="V2439">
        <f>IF(ChurnData[[#This Row],[Churn]]="Yes",1,0)</f>
        <v>0</v>
      </c>
    </row>
    <row r="2440" spans="1:22" x14ac:dyDescent="0.35">
      <c r="A2440" t="s">
        <v>2491</v>
      </c>
      <c r="B2440" t="s">
        <v>19</v>
      </c>
      <c r="C2440">
        <v>0</v>
      </c>
      <c r="D2440" t="s">
        <v>20</v>
      </c>
      <c r="E2440" t="s">
        <v>21</v>
      </c>
      <c r="F2440" t="s">
        <v>45</v>
      </c>
      <c r="G2440" s="2">
        <v>18</v>
      </c>
      <c r="H2440" t="s">
        <v>20</v>
      </c>
      <c r="I2440" t="s">
        <v>32</v>
      </c>
      <c r="J2440" t="s">
        <v>21</v>
      </c>
      <c r="K2440" t="s">
        <v>21</v>
      </c>
      <c r="L2440" t="s">
        <v>33</v>
      </c>
      <c r="M2440" t="s">
        <v>21</v>
      </c>
      <c r="N2440" t="s">
        <v>34</v>
      </c>
      <c r="O2440" s="1">
        <v>56.89</v>
      </c>
      <c r="P2440" s="1">
        <v>1048.33</v>
      </c>
      <c r="Q2440">
        <v>1</v>
      </c>
      <c r="R2440" t="s">
        <v>21</v>
      </c>
      <c r="S2440" t="str">
        <f>IF(ChurnData[[#This Row],[MonthlyCharges]]&lt;=30,"1. Up to 30",IF(ChurnData[[#This Row],[MonthlyCharges]]&lt;=50,"2. 31-50",IF(ChurnData[[#This Row],[MonthlyCharges]]&lt;=70,"3. 51-70",IF(ChurnData[[#This Row],[MonthlyCharges]]&lt;=90,"4. 71-90","5. Over 90"))))</f>
        <v>3. 51-70</v>
      </c>
      <c r="T2440" t="str">
        <f>IF(AND(ChurnData[[#This Row],[Contract]]="Month-to-month",ChurnData[[#This Row],[InternetService]]="Fiber optic",ChurnData[[#This Row],[TenureMonths]]&lt;=11),"High-risk","Other")</f>
        <v>Other</v>
      </c>
      <c r="U2440" t="str">
        <f>IF(ChurnData[[#This Row],[TenureMonths]]&lt;=11,"0-11",IF(ChurnData[[#This Row],[TenureMonths]]&lt;=23,"12-23",IF(ChurnData[[#This Row],[TenureMonths]]&lt;=35,"24-35",IF(ChurnData[[#This Row],[TenureMonths]]&lt;=47,"36-47",IF(ChurnData[[#This Row],[TenureMonths]]&lt;=59,"48-59","60-72")))))</f>
        <v>12-23</v>
      </c>
      <c r="V2440">
        <f>IF(ChurnData[[#This Row],[Churn]]="Yes",1,0)</f>
        <v>0</v>
      </c>
    </row>
    <row r="2441" spans="1:22" x14ac:dyDescent="0.35">
      <c r="A2441" t="s">
        <v>2492</v>
      </c>
      <c r="B2441" t="s">
        <v>36</v>
      </c>
      <c r="C2441">
        <v>0</v>
      </c>
      <c r="D2441" t="s">
        <v>20</v>
      </c>
      <c r="E2441" t="s">
        <v>20</v>
      </c>
      <c r="F2441" t="s">
        <v>56</v>
      </c>
      <c r="G2441" s="2">
        <v>13</v>
      </c>
      <c r="H2441" t="s">
        <v>20</v>
      </c>
      <c r="I2441" t="s">
        <v>23</v>
      </c>
      <c r="J2441" t="s">
        <v>21</v>
      </c>
      <c r="K2441" t="s">
        <v>21</v>
      </c>
      <c r="L2441" t="s">
        <v>33</v>
      </c>
      <c r="M2441" t="s">
        <v>21</v>
      </c>
      <c r="N2441" t="s">
        <v>30</v>
      </c>
      <c r="O2441" s="1">
        <v>82.92</v>
      </c>
      <c r="P2441" s="1">
        <v>1094.69</v>
      </c>
      <c r="Q2441">
        <v>1</v>
      </c>
      <c r="R2441" t="s">
        <v>20</v>
      </c>
      <c r="S2441" t="str">
        <f>IF(ChurnData[[#This Row],[MonthlyCharges]]&lt;=30,"1. Up to 30",IF(ChurnData[[#This Row],[MonthlyCharges]]&lt;=50,"2. 31-50",IF(ChurnData[[#This Row],[MonthlyCharges]]&lt;=70,"3. 51-70",IF(ChurnData[[#This Row],[MonthlyCharges]]&lt;=90,"4. 71-90","5. Over 90"))))</f>
        <v>4. 71-90</v>
      </c>
      <c r="T2441" t="str">
        <f>IF(AND(ChurnData[[#This Row],[Contract]]="Month-to-month",ChurnData[[#This Row],[InternetService]]="Fiber optic",ChurnData[[#This Row],[TenureMonths]]&lt;=11),"High-risk","Other")</f>
        <v>Other</v>
      </c>
      <c r="U2441" t="str">
        <f>IF(ChurnData[[#This Row],[TenureMonths]]&lt;=11,"0-11",IF(ChurnData[[#This Row],[TenureMonths]]&lt;=23,"12-23",IF(ChurnData[[#This Row],[TenureMonths]]&lt;=35,"24-35",IF(ChurnData[[#This Row],[TenureMonths]]&lt;=47,"36-47",IF(ChurnData[[#This Row],[TenureMonths]]&lt;=59,"48-59","60-72")))))</f>
        <v>12-23</v>
      </c>
      <c r="V2441">
        <f>IF(ChurnData[[#This Row],[Churn]]="Yes",1,0)</f>
        <v>1</v>
      </c>
    </row>
    <row r="2442" spans="1:22" x14ac:dyDescent="0.35">
      <c r="A2442" t="s">
        <v>2493</v>
      </c>
      <c r="B2442" t="s">
        <v>36</v>
      </c>
      <c r="C2442">
        <v>0</v>
      </c>
      <c r="D2442" t="s">
        <v>21</v>
      </c>
      <c r="E2442" t="s">
        <v>21</v>
      </c>
      <c r="F2442" t="s">
        <v>49</v>
      </c>
      <c r="G2442" s="2">
        <v>30</v>
      </c>
      <c r="H2442" t="s">
        <v>21</v>
      </c>
      <c r="I2442" t="s">
        <v>21</v>
      </c>
      <c r="J2442" t="s">
        <v>28</v>
      </c>
      <c r="K2442" t="s">
        <v>28</v>
      </c>
      <c r="L2442" t="s">
        <v>33</v>
      </c>
      <c r="M2442" t="s">
        <v>20</v>
      </c>
      <c r="N2442" t="s">
        <v>34</v>
      </c>
      <c r="O2442" s="1">
        <v>18</v>
      </c>
      <c r="P2442" s="1">
        <v>550.41</v>
      </c>
      <c r="Q2442">
        <v>1</v>
      </c>
      <c r="R2442" t="s">
        <v>21</v>
      </c>
      <c r="S2442" t="str">
        <f>IF(ChurnData[[#This Row],[MonthlyCharges]]&lt;=30,"1. Up to 30",IF(ChurnData[[#This Row],[MonthlyCharges]]&lt;=50,"2. 31-50",IF(ChurnData[[#This Row],[MonthlyCharges]]&lt;=70,"3. 51-70",IF(ChurnData[[#This Row],[MonthlyCharges]]&lt;=90,"4. 71-90","5. Over 90"))))</f>
        <v>1. Up to 30</v>
      </c>
      <c r="T2442" t="str">
        <f>IF(AND(ChurnData[[#This Row],[Contract]]="Month-to-month",ChurnData[[#This Row],[InternetService]]="Fiber optic",ChurnData[[#This Row],[TenureMonths]]&lt;=11),"High-risk","Other")</f>
        <v>Other</v>
      </c>
      <c r="U2442" t="str">
        <f>IF(ChurnData[[#This Row],[TenureMonths]]&lt;=11,"0-11",IF(ChurnData[[#This Row],[TenureMonths]]&lt;=23,"12-23",IF(ChurnData[[#This Row],[TenureMonths]]&lt;=35,"24-35",IF(ChurnData[[#This Row],[TenureMonths]]&lt;=47,"36-47",IF(ChurnData[[#This Row],[TenureMonths]]&lt;=59,"48-59","60-72")))))</f>
        <v>24-35</v>
      </c>
      <c r="V2442">
        <f>IF(ChurnData[[#This Row],[Churn]]="Yes",1,0)</f>
        <v>0</v>
      </c>
    </row>
    <row r="2443" spans="1:22" x14ac:dyDescent="0.35">
      <c r="A2443" t="s">
        <v>2494</v>
      </c>
      <c r="B2443" t="s">
        <v>36</v>
      </c>
      <c r="C2443">
        <v>1</v>
      </c>
      <c r="D2443" t="s">
        <v>21</v>
      </c>
      <c r="E2443" t="s">
        <v>21</v>
      </c>
      <c r="F2443" t="s">
        <v>58</v>
      </c>
      <c r="G2443" s="2">
        <v>0</v>
      </c>
      <c r="H2443" t="s">
        <v>20</v>
      </c>
      <c r="I2443" t="s">
        <v>23</v>
      </c>
      <c r="J2443" t="s">
        <v>21</v>
      </c>
      <c r="K2443" t="s">
        <v>21</v>
      </c>
      <c r="L2443" t="s">
        <v>29</v>
      </c>
      <c r="M2443" t="s">
        <v>20</v>
      </c>
      <c r="N2443" t="s">
        <v>25</v>
      </c>
      <c r="O2443" s="1">
        <v>79.97</v>
      </c>
      <c r="P2443" s="1">
        <v>0</v>
      </c>
      <c r="Q2443">
        <v>1</v>
      </c>
      <c r="R2443" t="s">
        <v>20</v>
      </c>
      <c r="S2443" t="str">
        <f>IF(ChurnData[[#This Row],[MonthlyCharges]]&lt;=30,"1. Up to 30",IF(ChurnData[[#This Row],[MonthlyCharges]]&lt;=50,"2. 31-50",IF(ChurnData[[#This Row],[MonthlyCharges]]&lt;=70,"3. 51-70",IF(ChurnData[[#This Row],[MonthlyCharges]]&lt;=90,"4. 71-90","5. Over 90"))))</f>
        <v>4. 71-90</v>
      </c>
      <c r="T2443" t="str">
        <f>IF(AND(ChurnData[[#This Row],[Contract]]="Month-to-month",ChurnData[[#This Row],[InternetService]]="Fiber optic",ChurnData[[#This Row],[TenureMonths]]&lt;=11),"High-risk","Other")</f>
        <v>Other</v>
      </c>
      <c r="U2443" t="str">
        <f>IF(ChurnData[[#This Row],[TenureMonths]]&lt;=11,"0-11",IF(ChurnData[[#This Row],[TenureMonths]]&lt;=23,"12-23",IF(ChurnData[[#This Row],[TenureMonths]]&lt;=35,"24-35",IF(ChurnData[[#This Row],[TenureMonths]]&lt;=47,"36-47",IF(ChurnData[[#This Row],[TenureMonths]]&lt;=59,"48-59","60-72")))))</f>
        <v>0-11</v>
      </c>
      <c r="V2443">
        <f>IF(ChurnData[[#This Row],[Churn]]="Yes",1,0)</f>
        <v>1</v>
      </c>
    </row>
    <row r="2444" spans="1:22" x14ac:dyDescent="0.35">
      <c r="A2444" t="s">
        <v>2495</v>
      </c>
      <c r="B2444" t="s">
        <v>19</v>
      </c>
      <c r="C2444">
        <v>0</v>
      </c>
      <c r="D2444" t="s">
        <v>20</v>
      </c>
      <c r="E2444" t="s">
        <v>20</v>
      </c>
      <c r="F2444" t="s">
        <v>27</v>
      </c>
      <c r="G2444" s="2">
        <v>10</v>
      </c>
      <c r="H2444" t="s">
        <v>20</v>
      </c>
      <c r="I2444" t="s">
        <v>23</v>
      </c>
      <c r="J2444" t="s">
        <v>20</v>
      </c>
      <c r="K2444" t="s">
        <v>21</v>
      </c>
      <c r="L2444" t="s">
        <v>24</v>
      </c>
      <c r="M2444" t="s">
        <v>21</v>
      </c>
      <c r="N2444" t="s">
        <v>30</v>
      </c>
      <c r="O2444" s="1">
        <v>91.93</v>
      </c>
      <c r="P2444" s="1">
        <v>906.89</v>
      </c>
      <c r="Q2444">
        <v>1</v>
      </c>
      <c r="R2444" t="s">
        <v>21</v>
      </c>
      <c r="S2444" t="str">
        <f>IF(ChurnData[[#This Row],[MonthlyCharges]]&lt;=30,"1. Up to 30",IF(ChurnData[[#This Row],[MonthlyCharges]]&lt;=50,"2. 31-50",IF(ChurnData[[#This Row],[MonthlyCharges]]&lt;=70,"3. 51-70",IF(ChurnData[[#This Row],[MonthlyCharges]]&lt;=90,"4. 71-90","5. Over 90"))))</f>
        <v>5. Over 90</v>
      </c>
      <c r="T2444" t="str">
        <f>IF(AND(ChurnData[[#This Row],[Contract]]="Month-to-month",ChurnData[[#This Row],[InternetService]]="Fiber optic",ChurnData[[#This Row],[TenureMonths]]&lt;=11),"High-risk","Other")</f>
        <v>Other</v>
      </c>
      <c r="U2444" t="str">
        <f>IF(ChurnData[[#This Row],[TenureMonths]]&lt;=11,"0-11",IF(ChurnData[[#This Row],[TenureMonths]]&lt;=23,"12-23",IF(ChurnData[[#This Row],[TenureMonths]]&lt;=35,"24-35",IF(ChurnData[[#This Row],[TenureMonths]]&lt;=47,"36-47",IF(ChurnData[[#This Row],[TenureMonths]]&lt;=59,"48-59","60-72")))))</f>
        <v>0-11</v>
      </c>
      <c r="V2444">
        <f>IF(ChurnData[[#This Row],[Churn]]="Yes",1,0)</f>
        <v>0</v>
      </c>
    </row>
    <row r="2445" spans="1:22" x14ac:dyDescent="0.35">
      <c r="A2445" t="s">
        <v>2496</v>
      </c>
      <c r="B2445" t="s">
        <v>36</v>
      </c>
      <c r="C2445">
        <v>0</v>
      </c>
      <c r="D2445" t="s">
        <v>20</v>
      </c>
      <c r="E2445" t="s">
        <v>20</v>
      </c>
      <c r="F2445" t="s">
        <v>47</v>
      </c>
      <c r="G2445" s="2">
        <v>24</v>
      </c>
      <c r="H2445" t="s">
        <v>20</v>
      </c>
      <c r="I2445" t="s">
        <v>32</v>
      </c>
      <c r="J2445" t="s">
        <v>20</v>
      </c>
      <c r="K2445" t="s">
        <v>20</v>
      </c>
      <c r="L2445" t="s">
        <v>33</v>
      </c>
      <c r="M2445" t="s">
        <v>20</v>
      </c>
      <c r="N2445" t="s">
        <v>34</v>
      </c>
      <c r="O2445" s="1">
        <v>59.12</v>
      </c>
      <c r="P2445" s="1">
        <v>1446.88</v>
      </c>
      <c r="Q2445">
        <v>0</v>
      </c>
      <c r="R2445" t="s">
        <v>21</v>
      </c>
      <c r="S2445" t="str">
        <f>IF(ChurnData[[#This Row],[MonthlyCharges]]&lt;=30,"1. Up to 30",IF(ChurnData[[#This Row],[MonthlyCharges]]&lt;=50,"2. 31-50",IF(ChurnData[[#This Row],[MonthlyCharges]]&lt;=70,"3. 51-70",IF(ChurnData[[#This Row],[MonthlyCharges]]&lt;=90,"4. 71-90","5. Over 90"))))</f>
        <v>3. 51-70</v>
      </c>
      <c r="T2445" t="str">
        <f>IF(AND(ChurnData[[#This Row],[Contract]]="Month-to-month",ChurnData[[#This Row],[InternetService]]="Fiber optic",ChurnData[[#This Row],[TenureMonths]]&lt;=11),"High-risk","Other")</f>
        <v>Other</v>
      </c>
      <c r="U2445" t="str">
        <f>IF(ChurnData[[#This Row],[TenureMonths]]&lt;=11,"0-11",IF(ChurnData[[#This Row],[TenureMonths]]&lt;=23,"12-23",IF(ChurnData[[#This Row],[TenureMonths]]&lt;=35,"24-35",IF(ChurnData[[#This Row],[TenureMonths]]&lt;=47,"36-47",IF(ChurnData[[#This Row],[TenureMonths]]&lt;=59,"48-59","60-72")))))</f>
        <v>24-35</v>
      </c>
      <c r="V2445">
        <f>IF(ChurnData[[#This Row],[Churn]]="Yes",1,0)</f>
        <v>0</v>
      </c>
    </row>
    <row r="2446" spans="1:22" x14ac:dyDescent="0.35">
      <c r="A2446" t="s">
        <v>2497</v>
      </c>
      <c r="B2446" t="s">
        <v>19</v>
      </c>
      <c r="C2446">
        <v>0</v>
      </c>
      <c r="D2446" t="s">
        <v>20</v>
      </c>
      <c r="E2446" t="s">
        <v>20</v>
      </c>
      <c r="F2446" t="s">
        <v>41</v>
      </c>
      <c r="G2446" s="2">
        <v>72</v>
      </c>
      <c r="H2446" t="s">
        <v>20</v>
      </c>
      <c r="I2446" t="s">
        <v>32</v>
      </c>
      <c r="J2446" t="s">
        <v>21</v>
      </c>
      <c r="K2446" t="s">
        <v>21</v>
      </c>
      <c r="L2446" t="s">
        <v>29</v>
      </c>
      <c r="M2446" t="s">
        <v>20</v>
      </c>
      <c r="N2446" t="s">
        <v>34</v>
      </c>
      <c r="O2446" s="1">
        <v>56.41</v>
      </c>
      <c r="P2446" s="1">
        <v>4018.22</v>
      </c>
      <c r="Q2446">
        <v>2</v>
      </c>
      <c r="R2446" t="s">
        <v>21</v>
      </c>
      <c r="S2446" t="str">
        <f>IF(ChurnData[[#This Row],[MonthlyCharges]]&lt;=30,"1. Up to 30",IF(ChurnData[[#This Row],[MonthlyCharges]]&lt;=50,"2. 31-50",IF(ChurnData[[#This Row],[MonthlyCharges]]&lt;=70,"3. 51-70",IF(ChurnData[[#This Row],[MonthlyCharges]]&lt;=90,"4. 71-90","5. Over 90"))))</f>
        <v>3. 51-70</v>
      </c>
      <c r="T2446" t="str">
        <f>IF(AND(ChurnData[[#This Row],[Contract]]="Month-to-month",ChurnData[[#This Row],[InternetService]]="Fiber optic",ChurnData[[#This Row],[TenureMonths]]&lt;=11),"High-risk","Other")</f>
        <v>Other</v>
      </c>
      <c r="U2446" t="str">
        <f>IF(ChurnData[[#This Row],[TenureMonths]]&lt;=11,"0-11",IF(ChurnData[[#This Row],[TenureMonths]]&lt;=23,"12-23",IF(ChurnData[[#This Row],[TenureMonths]]&lt;=35,"24-35",IF(ChurnData[[#This Row],[TenureMonths]]&lt;=47,"36-47",IF(ChurnData[[#This Row],[TenureMonths]]&lt;=59,"48-59","60-72")))))</f>
        <v>60-72</v>
      </c>
      <c r="V2446">
        <f>IF(ChurnData[[#This Row],[Churn]]="Yes",1,0)</f>
        <v>0</v>
      </c>
    </row>
    <row r="2447" spans="1:22" x14ac:dyDescent="0.35">
      <c r="A2447" t="s">
        <v>2498</v>
      </c>
      <c r="B2447" t="s">
        <v>36</v>
      </c>
      <c r="C2447">
        <v>0</v>
      </c>
      <c r="D2447" t="s">
        <v>21</v>
      </c>
      <c r="E2447" t="s">
        <v>21</v>
      </c>
      <c r="F2447" t="s">
        <v>45</v>
      </c>
      <c r="G2447" s="2">
        <v>10</v>
      </c>
      <c r="H2447" t="s">
        <v>20</v>
      </c>
      <c r="I2447" t="s">
        <v>23</v>
      </c>
      <c r="J2447" t="s">
        <v>21</v>
      </c>
      <c r="K2447" t="s">
        <v>21</v>
      </c>
      <c r="L2447" t="s">
        <v>33</v>
      </c>
      <c r="M2447" t="s">
        <v>21</v>
      </c>
      <c r="N2447" t="s">
        <v>43</v>
      </c>
      <c r="O2447" s="1">
        <v>84.04</v>
      </c>
      <c r="P2447" s="1">
        <v>819.96</v>
      </c>
      <c r="Q2447">
        <v>2</v>
      </c>
      <c r="R2447" t="s">
        <v>20</v>
      </c>
      <c r="S2447" t="str">
        <f>IF(ChurnData[[#This Row],[MonthlyCharges]]&lt;=30,"1. Up to 30",IF(ChurnData[[#This Row],[MonthlyCharges]]&lt;=50,"2. 31-50",IF(ChurnData[[#This Row],[MonthlyCharges]]&lt;=70,"3. 51-70",IF(ChurnData[[#This Row],[MonthlyCharges]]&lt;=90,"4. 71-90","5. Over 90"))))</f>
        <v>4. 71-90</v>
      </c>
      <c r="T2447" t="str">
        <f>IF(AND(ChurnData[[#This Row],[Contract]]="Month-to-month",ChurnData[[#This Row],[InternetService]]="Fiber optic",ChurnData[[#This Row],[TenureMonths]]&lt;=11),"High-risk","Other")</f>
        <v>High-risk</v>
      </c>
      <c r="U2447" t="str">
        <f>IF(ChurnData[[#This Row],[TenureMonths]]&lt;=11,"0-11",IF(ChurnData[[#This Row],[TenureMonths]]&lt;=23,"12-23",IF(ChurnData[[#This Row],[TenureMonths]]&lt;=35,"24-35",IF(ChurnData[[#This Row],[TenureMonths]]&lt;=47,"36-47",IF(ChurnData[[#This Row],[TenureMonths]]&lt;=59,"48-59","60-72")))))</f>
        <v>0-11</v>
      </c>
      <c r="V2447">
        <f>IF(ChurnData[[#This Row],[Churn]]="Yes",1,0)</f>
        <v>1</v>
      </c>
    </row>
    <row r="2448" spans="1:22" x14ac:dyDescent="0.35">
      <c r="A2448" t="s">
        <v>2499</v>
      </c>
      <c r="B2448" t="s">
        <v>36</v>
      </c>
      <c r="C2448">
        <v>0</v>
      </c>
      <c r="D2448" t="s">
        <v>20</v>
      </c>
      <c r="E2448" t="s">
        <v>20</v>
      </c>
      <c r="F2448" t="s">
        <v>65</v>
      </c>
      <c r="G2448" s="2">
        <v>18</v>
      </c>
      <c r="H2448" t="s">
        <v>20</v>
      </c>
      <c r="I2448" t="s">
        <v>23</v>
      </c>
      <c r="J2448" t="s">
        <v>20</v>
      </c>
      <c r="K2448" t="s">
        <v>20</v>
      </c>
      <c r="L2448" t="s">
        <v>33</v>
      </c>
      <c r="M2448" t="s">
        <v>20</v>
      </c>
      <c r="N2448" t="s">
        <v>25</v>
      </c>
      <c r="O2448" s="1">
        <v>95.36</v>
      </c>
      <c r="P2448" s="1">
        <v>1711.37</v>
      </c>
      <c r="Q2448">
        <v>3</v>
      </c>
      <c r="R2448" t="s">
        <v>21</v>
      </c>
      <c r="S2448" t="str">
        <f>IF(ChurnData[[#This Row],[MonthlyCharges]]&lt;=30,"1. Up to 30",IF(ChurnData[[#This Row],[MonthlyCharges]]&lt;=50,"2. 31-50",IF(ChurnData[[#This Row],[MonthlyCharges]]&lt;=70,"3. 51-70",IF(ChurnData[[#This Row],[MonthlyCharges]]&lt;=90,"4. 71-90","5. Over 90"))))</f>
        <v>5. Over 90</v>
      </c>
      <c r="T2448" t="str">
        <f>IF(AND(ChurnData[[#This Row],[Contract]]="Month-to-month",ChurnData[[#This Row],[InternetService]]="Fiber optic",ChurnData[[#This Row],[TenureMonths]]&lt;=11),"High-risk","Other")</f>
        <v>Other</v>
      </c>
      <c r="U2448" t="str">
        <f>IF(ChurnData[[#This Row],[TenureMonths]]&lt;=11,"0-11",IF(ChurnData[[#This Row],[TenureMonths]]&lt;=23,"12-23",IF(ChurnData[[#This Row],[TenureMonths]]&lt;=35,"24-35",IF(ChurnData[[#This Row],[TenureMonths]]&lt;=47,"36-47",IF(ChurnData[[#This Row],[TenureMonths]]&lt;=59,"48-59","60-72")))))</f>
        <v>12-23</v>
      </c>
      <c r="V2448">
        <f>IF(ChurnData[[#This Row],[Churn]]="Yes",1,0)</f>
        <v>0</v>
      </c>
    </row>
    <row r="2449" spans="1:22" x14ac:dyDescent="0.35">
      <c r="A2449" t="s">
        <v>2500</v>
      </c>
      <c r="B2449" t="s">
        <v>19</v>
      </c>
      <c r="C2449">
        <v>0</v>
      </c>
      <c r="D2449" t="s">
        <v>21</v>
      </c>
      <c r="E2449" t="s">
        <v>21</v>
      </c>
      <c r="F2449" t="s">
        <v>47</v>
      </c>
      <c r="G2449" s="2">
        <v>28</v>
      </c>
      <c r="H2449" t="s">
        <v>20</v>
      </c>
      <c r="I2449" t="s">
        <v>21</v>
      </c>
      <c r="J2449" t="s">
        <v>28</v>
      </c>
      <c r="K2449" t="s">
        <v>28</v>
      </c>
      <c r="L2449" t="s">
        <v>33</v>
      </c>
      <c r="M2449" t="s">
        <v>21</v>
      </c>
      <c r="N2449" t="s">
        <v>34</v>
      </c>
      <c r="O2449" s="1">
        <v>28.02</v>
      </c>
      <c r="P2449" s="1">
        <v>805.45</v>
      </c>
      <c r="Q2449">
        <v>1</v>
      </c>
      <c r="R2449" t="s">
        <v>21</v>
      </c>
      <c r="S2449" t="str">
        <f>IF(ChurnData[[#This Row],[MonthlyCharges]]&lt;=30,"1. Up to 30",IF(ChurnData[[#This Row],[MonthlyCharges]]&lt;=50,"2. 31-50",IF(ChurnData[[#This Row],[MonthlyCharges]]&lt;=70,"3. 51-70",IF(ChurnData[[#This Row],[MonthlyCharges]]&lt;=90,"4. 71-90","5. Over 90"))))</f>
        <v>1. Up to 30</v>
      </c>
      <c r="T2449" t="str">
        <f>IF(AND(ChurnData[[#This Row],[Contract]]="Month-to-month",ChurnData[[#This Row],[InternetService]]="Fiber optic",ChurnData[[#This Row],[TenureMonths]]&lt;=11),"High-risk","Other")</f>
        <v>Other</v>
      </c>
      <c r="U2449" t="str">
        <f>IF(ChurnData[[#This Row],[TenureMonths]]&lt;=11,"0-11",IF(ChurnData[[#This Row],[TenureMonths]]&lt;=23,"12-23",IF(ChurnData[[#This Row],[TenureMonths]]&lt;=35,"24-35",IF(ChurnData[[#This Row],[TenureMonths]]&lt;=47,"36-47",IF(ChurnData[[#This Row],[TenureMonths]]&lt;=59,"48-59","60-72")))))</f>
        <v>24-35</v>
      </c>
      <c r="V2449">
        <f>IF(ChurnData[[#This Row],[Churn]]="Yes",1,0)</f>
        <v>0</v>
      </c>
    </row>
    <row r="2450" spans="1:22" x14ac:dyDescent="0.35">
      <c r="A2450" t="s">
        <v>2501</v>
      </c>
      <c r="B2450" t="s">
        <v>19</v>
      </c>
      <c r="C2450">
        <v>0</v>
      </c>
      <c r="D2450" t="s">
        <v>20</v>
      </c>
      <c r="E2450" t="s">
        <v>21</v>
      </c>
      <c r="F2450" t="s">
        <v>45</v>
      </c>
      <c r="G2450" s="2">
        <v>36</v>
      </c>
      <c r="H2450" t="s">
        <v>20</v>
      </c>
      <c r="I2450" t="s">
        <v>32</v>
      </c>
      <c r="J2450" t="s">
        <v>20</v>
      </c>
      <c r="K2450" t="s">
        <v>21</v>
      </c>
      <c r="L2450" t="s">
        <v>24</v>
      </c>
      <c r="M2450" t="s">
        <v>20</v>
      </c>
      <c r="N2450" t="s">
        <v>30</v>
      </c>
      <c r="O2450" s="1">
        <v>62.47</v>
      </c>
      <c r="P2450" s="1">
        <v>2289.25</v>
      </c>
      <c r="Q2450">
        <v>4</v>
      </c>
      <c r="R2450" t="s">
        <v>21</v>
      </c>
      <c r="S2450" t="str">
        <f>IF(ChurnData[[#This Row],[MonthlyCharges]]&lt;=30,"1. Up to 30",IF(ChurnData[[#This Row],[MonthlyCharges]]&lt;=50,"2. 31-50",IF(ChurnData[[#This Row],[MonthlyCharges]]&lt;=70,"3. 51-70",IF(ChurnData[[#This Row],[MonthlyCharges]]&lt;=90,"4. 71-90","5. Over 90"))))</f>
        <v>3. 51-70</v>
      </c>
      <c r="T2450" t="str">
        <f>IF(AND(ChurnData[[#This Row],[Contract]]="Month-to-month",ChurnData[[#This Row],[InternetService]]="Fiber optic",ChurnData[[#This Row],[TenureMonths]]&lt;=11),"High-risk","Other")</f>
        <v>Other</v>
      </c>
      <c r="U2450" t="str">
        <f>IF(ChurnData[[#This Row],[TenureMonths]]&lt;=11,"0-11",IF(ChurnData[[#This Row],[TenureMonths]]&lt;=23,"12-23",IF(ChurnData[[#This Row],[TenureMonths]]&lt;=35,"24-35",IF(ChurnData[[#This Row],[TenureMonths]]&lt;=47,"36-47",IF(ChurnData[[#This Row],[TenureMonths]]&lt;=59,"48-59","60-72")))))</f>
        <v>36-47</v>
      </c>
      <c r="V2450">
        <f>IF(ChurnData[[#This Row],[Churn]]="Yes",1,0)</f>
        <v>0</v>
      </c>
    </row>
    <row r="2451" spans="1:22" x14ac:dyDescent="0.35">
      <c r="A2451" t="s">
        <v>2502</v>
      </c>
      <c r="B2451" t="s">
        <v>19</v>
      </c>
      <c r="C2451">
        <v>0</v>
      </c>
      <c r="D2451" t="s">
        <v>21</v>
      </c>
      <c r="E2451" t="s">
        <v>21</v>
      </c>
      <c r="F2451" t="s">
        <v>22</v>
      </c>
      <c r="G2451" s="2">
        <v>10</v>
      </c>
      <c r="H2451" t="s">
        <v>20</v>
      </c>
      <c r="I2451" t="s">
        <v>21</v>
      </c>
      <c r="J2451" t="s">
        <v>28</v>
      </c>
      <c r="K2451" t="s">
        <v>28</v>
      </c>
      <c r="L2451" t="s">
        <v>33</v>
      </c>
      <c r="M2451" t="s">
        <v>20</v>
      </c>
      <c r="N2451" t="s">
        <v>30</v>
      </c>
      <c r="O2451" s="1">
        <v>27.98</v>
      </c>
      <c r="P2451" s="1">
        <v>288.17</v>
      </c>
      <c r="Q2451">
        <v>0</v>
      </c>
      <c r="R2451" t="s">
        <v>20</v>
      </c>
      <c r="S2451" t="str">
        <f>IF(ChurnData[[#This Row],[MonthlyCharges]]&lt;=30,"1. Up to 30",IF(ChurnData[[#This Row],[MonthlyCharges]]&lt;=50,"2. 31-50",IF(ChurnData[[#This Row],[MonthlyCharges]]&lt;=70,"3. 51-70",IF(ChurnData[[#This Row],[MonthlyCharges]]&lt;=90,"4. 71-90","5. Over 90"))))</f>
        <v>1. Up to 30</v>
      </c>
      <c r="T2451" t="str">
        <f>IF(AND(ChurnData[[#This Row],[Contract]]="Month-to-month",ChurnData[[#This Row],[InternetService]]="Fiber optic",ChurnData[[#This Row],[TenureMonths]]&lt;=11),"High-risk","Other")</f>
        <v>Other</v>
      </c>
      <c r="U2451" t="str">
        <f>IF(ChurnData[[#This Row],[TenureMonths]]&lt;=11,"0-11",IF(ChurnData[[#This Row],[TenureMonths]]&lt;=23,"12-23",IF(ChurnData[[#This Row],[TenureMonths]]&lt;=35,"24-35",IF(ChurnData[[#This Row],[TenureMonths]]&lt;=47,"36-47",IF(ChurnData[[#This Row],[TenureMonths]]&lt;=59,"48-59","60-72")))))</f>
        <v>0-11</v>
      </c>
      <c r="V2451">
        <f>IF(ChurnData[[#This Row],[Churn]]="Yes",1,0)</f>
        <v>1</v>
      </c>
    </row>
    <row r="2452" spans="1:22" x14ac:dyDescent="0.35">
      <c r="A2452" t="s">
        <v>2503</v>
      </c>
      <c r="B2452" t="s">
        <v>36</v>
      </c>
      <c r="C2452">
        <v>0</v>
      </c>
      <c r="D2452" t="s">
        <v>20</v>
      </c>
      <c r="E2452" t="s">
        <v>20</v>
      </c>
      <c r="F2452" t="s">
        <v>49</v>
      </c>
      <c r="G2452" s="2">
        <v>24</v>
      </c>
      <c r="H2452" t="s">
        <v>20</v>
      </c>
      <c r="I2452" t="s">
        <v>32</v>
      </c>
      <c r="J2452" t="s">
        <v>20</v>
      </c>
      <c r="K2452" t="s">
        <v>21</v>
      </c>
      <c r="L2452" t="s">
        <v>33</v>
      </c>
      <c r="M2452" t="s">
        <v>20</v>
      </c>
      <c r="N2452" t="s">
        <v>30</v>
      </c>
      <c r="O2452" s="1">
        <v>62.21</v>
      </c>
      <c r="P2452" s="1">
        <v>1509.14</v>
      </c>
      <c r="Q2452">
        <v>4</v>
      </c>
      <c r="R2452" t="s">
        <v>21</v>
      </c>
      <c r="S2452" t="str">
        <f>IF(ChurnData[[#This Row],[MonthlyCharges]]&lt;=30,"1. Up to 30",IF(ChurnData[[#This Row],[MonthlyCharges]]&lt;=50,"2. 31-50",IF(ChurnData[[#This Row],[MonthlyCharges]]&lt;=70,"3. 51-70",IF(ChurnData[[#This Row],[MonthlyCharges]]&lt;=90,"4. 71-90","5. Over 90"))))</f>
        <v>3. 51-70</v>
      </c>
      <c r="T2452" t="str">
        <f>IF(AND(ChurnData[[#This Row],[Contract]]="Month-to-month",ChurnData[[#This Row],[InternetService]]="Fiber optic",ChurnData[[#This Row],[TenureMonths]]&lt;=11),"High-risk","Other")</f>
        <v>Other</v>
      </c>
      <c r="U2452" t="str">
        <f>IF(ChurnData[[#This Row],[TenureMonths]]&lt;=11,"0-11",IF(ChurnData[[#This Row],[TenureMonths]]&lt;=23,"12-23",IF(ChurnData[[#This Row],[TenureMonths]]&lt;=35,"24-35",IF(ChurnData[[#This Row],[TenureMonths]]&lt;=47,"36-47",IF(ChurnData[[#This Row],[TenureMonths]]&lt;=59,"48-59","60-72")))))</f>
        <v>24-35</v>
      </c>
      <c r="V2452">
        <f>IF(ChurnData[[#This Row],[Churn]]="Yes",1,0)</f>
        <v>0</v>
      </c>
    </row>
    <row r="2453" spans="1:22" x14ac:dyDescent="0.35">
      <c r="A2453" t="s">
        <v>2504</v>
      </c>
      <c r="B2453" t="s">
        <v>36</v>
      </c>
      <c r="C2453">
        <v>0</v>
      </c>
      <c r="D2453" t="s">
        <v>20</v>
      </c>
      <c r="E2453" t="s">
        <v>21</v>
      </c>
      <c r="F2453" t="s">
        <v>49</v>
      </c>
      <c r="G2453" s="2">
        <v>17</v>
      </c>
      <c r="H2453" t="s">
        <v>20</v>
      </c>
      <c r="I2453" t="s">
        <v>32</v>
      </c>
      <c r="J2453" t="s">
        <v>21</v>
      </c>
      <c r="K2453" t="s">
        <v>20</v>
      </c>
      <c r="L2453" t="s">
        <v>33</v>
      </c>
      <c r="M2453" t="s">
        <v>21</v>
      </c>
      <c r="N2453" t="s">
        <v>34</v>
      </c>
      <c r="O2453" s="1">
        <v>59.91</v>
      </c>
      <c r="P2453" s="1">
        <v>991.6</v>
      </c>
      <c r="Q2453">
        <v>1</v>
      </c>
      <c r="R2453" t="s">
        <v>21</v>
      </c>
      <c r="S2453" t="str">
        <f>IF(ChurnData[[#This Row],[MonthlyCharges]]&lt;=30,"1. Up to 30",IF(ChurnData[[#This Row],[MonthlyCharges]]&lt;=50,"2. 31-50",IF(ChurnData[[#This Row],[MonthlyCharges]]&lt;=70,"3. 51-70",IF(ChurnData[[#This Row],[MonthlyCharges]]&lt;=90,"4. 71-90","5. Over 90"))))</f>
        <v>3. 51-70</v>
      </c>
      <c r="T2453" t="str">
        <f>IF(AND(ChurnData[[#This Row],[Contract]]="Month-to-month",ChurnData[[#This Row],[InternetService]]="Fiber optic",ChurnData[[#This Row],[TenureMonths]]&lt;=11),"High-risk","Other")</f>
        <v>Other</v>
      </c>
      <c r="U2453" t="str">
        <f>IF(ChurnData[[#This Row],[TenureMonths]]&lt;=11,"0-11",IF(ChurnData[[#This Row],[TenureMonths]]&lt;=23,"12-23",IF(ChurnData[[#This Row],[TenureMonths]]&lt;=35,"24-35",IF(ChurnData[[#This Row],[TenureMonths]]&lt;=47,"36-47",IF(ChurnData[[#This Row],[TenureMonths]]&lt;=59,"48-59","60-72")))))</f>
        <v>12-23</v>
      </c>
      <c r="V2453">
        <f>IF(ChurnData[[#This Row],[Churn]]="Yes",1,0)</f>
        <v>0</v>
      </c>
    </row>
    <row r="2454" spans="1:22" x14ac:dyDescent="0.35">
      <c r="A2454" t="s">
        <v>2505</v>
      </c>
      <c r="B2454" t="s">
        <v>19</v>
      </c>
      <c r="C2454">
        <v>1</v>
      </c>
      <c r="D2454" t="s">
        <v>21</v>
      </c>
      <c r="E2454" t="s">
        <v>21</v>
      </c>
      <c r="F2454" t="s">
        <v>58</v>
      </c>
      <c r="G2454" s="2">
        <v>20</v>
      </c>
      <c r="H2454" t="s">
        <v>20</v>
      </c>
      <c r="I2454" t="s">
        <v>32</v>
      </c>
      <c r="J2454" t="s">
        <v>21</v>
      </c>
      <c r="K2454" t="s">
        <v>20</v>
      </c>
      <c r="L2454" t="s">
        <v>33</v>
      </c>
      <c r="M2454" t="s">
        <v>20</v>
      </c>
      <c r="N2454" t="s">
        <v>43</v>
      </c>
      <c r="O2454" s="1">
        <v>65.95</v>
      </c>
      <c r="P2454" s="1">
        <v>1325.56</v>
      </c>
      <c r="Q2454">
        <v>1</v>
      </c>
      <c r="R2454" t="s">
        <v>21</v>
      </c>
      <c r="S2454" t="str">
        <f>IF(ChurnData[[#This Row],[MonthlyCharges]]&lt;=30,"1. Up to 30",IF(ChurnData[[#This Row],[MonthlyCharges]]&lt;=50,"2. 31-50",IF(ChurnData[[#This Row],[MonthlyCharges]]&lt;=70,"3. 51-70",IF(ChurnData[[#This Row],[MonthlyCharges]]&lt;=90,"4. 71-90","5. Over 90"))))</f>
        <v>3. 51-70</v>
      </c>
      <c r="T2454" t="str">
        <f>IF(AND(ChurnData[[#This Row],[Contract]]="Month-to-month",ChurnData[[#This Row],[InternetService]]="Fiber optic",ChurnData[[#This Row],[TenureMonths]]&lt;=11),"High-risk","Other")</f>
        <v>Other</v>
      </c>
      <c r="U2454" t="str">
        <f>IF(ChurnData[[#This Row],[TenureMonths]]&lt;=11,"0-11",IF(ChurnData[[#This Row],[TenureMonths]]&lt;=23,"12-23",IF(ChurnData[[#This Row],[TenureMonths]]&lt;=35,"24-35",IF(ChurnData[[#This Row],[TenureMonths]]&lt;=47,"36-47",IF(ChurnData[[#This Row],[TenureMonths]]&lt;=59,"48-59","60-72")))))</f>
        <v>12-23</v>
      </c>
      <c r="V2454">
        <f>IF(ChurnData[[#This Row],[Churn]]="Yes",1,0)</f>
        <v>0</v>
      </c>
    </row>
    <row r="2455" spans="1:22" x14ac:dyDescent="0.35">
      <c r="A2455" t="s">
        <v>2506</v>
      </c>
      <c r="B2455" t="s">
        <v>19</v>
      </c>
      <c r="C2455">
        <v>0</v>
      </c>
      <c r="D2455" t="s">
        <v>21</v>
      </c>
      <c r="E2455" t="s">
        <v>21</v>
      </c>
      <c r="F2455" t="s">
        <v>41</v>
      </c>
      <c r="G2455" s="2">
        <v>29</v>
      </c>
      <c r="H2455" t="s">
        <v>20</v>
      </c>
      <c r="I2455" t="s">
        <v>32</v>
      </c>
      <c r="J2455" t="s">
        <v>21</v>
      </c>
      <c r="K2455" t="s">
        <v>21</v>
      </c>
      <c r="L2455" t="s">
        <v>33</v>
      </c>
      <c r="M2455" t="s">
        <v>20</v>
      </c>
      <c r="N2455" t="s">
        <v>25</v>
      </c>
      <c r="O2455" s="1">
        <v>41.05</v>
      </c>
      <c r="P2455" s="1">
        <v>1182.73</v>
      </c>
      <c r="Q2455">
        <v>0</v>
      </c>
      <c r="R2455" t="s">
        <v>21</v>
      </c>
      <c r="S2455" t="str">
        <f>IF(ChurnData[[#This Row],[MonthlyCharges]]&lt;=30,"1. Up to 30",IF(ChurnData[[#This Row],[MonthlyCharges]]&lt;=50,"2. 31-50",IF(ChurnData[[#This Row],[MonthlyCharges]]&lt;=70,"3. 51-70",IF(ChurnData[[#This Row],[MonthlyCharges]]&lt;=90,"4. 71-90","5. Over 90"))))</f>
        <v>2. 31-50</v>
      </c>
      <c r="T2455" t="str">
        <f>IF(AND(ChurnData[[#This Row],[Contract]]="Month-to-month",ChurnData[[#This Row],[InternetService]]="Fiber optic",ChurnData[[#This Row],[TenureMonths]]&lt;=11),"High-risk","Other")</f>
        <v>Other</v>
      </c>
      <c r="U2455" t="str">
        <f>IF(ChurnData[[#This Row],[TenureMonths]]&lt;=11,"0-11",IF(ChurnData[[#This Row],[TenureMonths]]&lt;=23,"12-23",IF(ChurnData[[#This Row],[TenureMonths]]&lt;=35,"24-35",IF(ChurnData[[#This Row],[TenureMonths]]&lt;=47,"36-47",IF(ChurnData[[#This Row],[TenureMonths]]&lt;=59,"48-59","60-72")))))</f>
        <v>24-35</v>
      </c>
      <c r="V2455">
        <f>IF(ChurnData[[#This Row],[Churn]]="Yes",1,0)</f>
        <v>0</v>
      </c>
    </row>
    <row r="2456" spans="1:22" x14ac:dyDescent="0.35">
      <c r="A2456" t="s">
        <v>2507</v>
      </c>
      <c r="B2456" t="s">
        <v>19</v>
      </c>
      <c r="C2456">
        <v>0</v>
      </c>
      <c r="D2456" t="s">
        <v>20</v>
      </c>
      <c r="E2456" t="s">
        <v>20</v>
      </c>
      <c r="F2456" t="s">
        <v>37</v>
      </c>
      <c r="G2456" s="2">
        <v>28</v>
      </c>
      <c r="H2456" t="s">
        <v>20</v>
      </c>
      <c r="I2456" t="s">
        <v>32</v>
      </c>
      <c r="J2456" t="s">
        <v>21</v>
      </c>
      <c r="K2456" t="s">
        <v>21</v>
      </c>
      <c r="L2456" t="s">
        <v>29</v>
      </c>
      <c r="M2456" t="s">
        <v>20</v>
      </c>
      <c r="N2456" t="s">
        <v>34</v>
      </c>
      <c r="O2456" s="1">
        <v>52.44</v>
      </c>
      <c r="P2456" s="1">
        <v>1479.89</v>
      </c>
      <c r="Q2456">
        <v>0</v>
      </c>
      <c r="R2456" t="s">
        <v>21</v>
      </c>
      <c r="S2456" t="str">
        <f>IF(ChurnData[[#This Row],[MonthlyCharges]]&lt;=30,"1. Up to 30",IF(ChurnData[[#This Row],[MonthlyCharges]]&lt;=50,"2. 31-50",IF(ChurnData[[#This Row],[MonthlyCharges]]&lt;=70,"3. 51-70",IF(ChurnData[[#This Row],[MonthlyCharges]]&lt;=90,"4. 71-90","5. Over 90"))))</f>
        <v>3. 51-70</v>
      </c>
      <c r="T2456" t="str">
        <f>IF(AND(ChurnData[[#This Row],[Contract]]="Month-to-month",ChurnData[[#This Row],[InternetService]]="Fiber optic",ChurnData[[#This Row],[TenureMonths]]&lt;=11),"High-risk","Other")</f>
        <v>Other</v>
      </c>
      <c r="U2456" t="str">
        <f>IF(ChurnData[[#This Row],[TenureMonths]]&lt;=11,"0-11",IF(ChurnData[[#This Row],[TenureMonths]]&lt;=23,"12-23",IF(ChurnData[[#This Row],[TenureMonths]]&lt;=35,"24-35",IF(ChurnData[[#This Row],[TenureMonths]]&lt;=47,"36-47",IF(ChurnData[[#This Row],[TenureMonths]]&lt;=59,"48-59","60-72")))))</f>
        <v>24-35</v>
      </c>
      <c r="V2456">
        <f>IF(ChurnData[[#This Row],[Churn]]="Yes",1,0)</f>
        <v>0</v>
      </c>
    </row>
    <row r="2457" spans="1:22" x14ac:dyDescent="0.35">
      <c r="A2457" t="s">
        <v>2508</v>
      </c>
      <c r="B2457" t="s">
        <v>36</v>
      </c>
      <c r="C2457">
        <v>0</v>
      </c>
      <c r="D2457" t="s">
        <v>20</v>
      </c>
      <c r="E2457" t="s">
        <v>21</v>
      </c>
      <c r="F2457" t="s">
        <v>65</v>
      </c>
      <c r="G2457" s="2">
        <v>13</v>
      </c>
      <c r="H2457" t="s">
        <v>20</v>
      </c>
      <c r="I2457" t="s">
        <v>21</v>
      </c>
      <c r="J2457" t="s">
        <v>28</v>
      </c>
      <c r="K2457" t="s">
        <v>28</v>
      </c>
      <c r="L2457" t="s">
        <v>29</v>
      </c>
      <c r="M2457" t="s">
        <v>21</v>
      </c>
      <c r="N2457" t="s">
        <v>30</v>
      </c>
      <c r="O2457" s="1">
        <v>27.68</v>
      </c>
      <c r="P2457" s="1">
        <v>349.32</v>
      </c>
      <c r="Q2457">
        <v>2</v>
      </c>
      <c r="R2457" t="s">
        <v>20</v>
      </c>
      <c r="S2457" t="str">
        <f>IF(ChurnData[[#This Row],[MonthlyCharges]]&lt;=30,"1. Up to 30",IF(ChurnData[[#This Row],[MonthlyCharges]]&lt;=50,"2. 31-50",IF(ChurnData[[#This Row],[MonthlyCharges]]&lt;=70,"3. 51-70",IF(ChurnData[[#This Row],[MonthlyCharges]]&lt;=90,"4. 71-90","5. Over 90"))))</f>
        <v>1. Up to 30</v>
      </c>
      <c r="T2457" t="str">
        <f>IF(AND(ChurnData[[#This Row],[Contract]]="Month-to-month",ChurnData[[#This Row],[InternetService]]="Fiber optic",ChurnData[[#This Row],[TenureMonths]]&lt;=11),"High-risk","Other")</f>
        <v>Other</v>
      </c>
      <c r="U2457" t="str">
        <f>IF(ChurnData[[#This Row],[TenureMonths]]&lt;=11,"0-11",IF(ChurnData[[#This Row],[TenureMonths]]&lt;=23,"12-23",IF(ChurnData[[#This Row],[TenureMonths]]&lt;=35,"24-35",IF(ChurnData[[#This Row],[TenureMonths]]&lt;=47,"36-47",IF(ChurnData[[#This Row],[TenureMonths]]&lt;=59,"48-59","60-72")))))</f>
        <v>12-23</v>
      </c>
      <c r="V2457">
        <f>IF(ChurnData[[#This Row],[Churn]]="Yes",1,0)</f>
        <v>1</v>
      </c>
    </row>
    <row r="2458" spans="1:22" x14ac:dyDescent="0.35">
      <c r="A2458" t="s">
        <v>2509</v>
      </c>
      <c r="B2458" t="s">
        <v>36</v>
      </c>
      <c r="C2458">
        <v>1</v>
      </c>
      <c r="D2458" t="s">
        <v>20</v>
      </c>
      <c r="E2458" t="s">
        <v>21</v>
      </c>
      <c r="F2458" t="s">
        <v>56</v>
      </c>
      <c r="G2458" s="2">
        <v>23</v>
      </c>
      <c r="H2458" t="s">
        <v>20</v>
      </c>
      <c r="I2458" t="s">
        <v>32</v>
      </c>
      <c r="J2458" t="s">
        <v>21</v>
      </c>
      <c r="K2458" t="s">
        <v>20</v>
      </c>
      <c r="L2458" t="s">
        <v>29</v>
      </c>
      <c r="M2458" t="s">
        <v>21</v>
      </c>
      <c r="N2458" t="s">
        <v>43</v>
      </c>
      <c r="O2458" s="1">
        <v>54.59</v>
      </c>
      <c r="P2458" s="1">
        <v>1247.42</v>
      </c>
      <c r="Q2458">
        <v>2</v>
      </c>
      <c r="R2458" t="s">
        <v>21</v>
      </c>
      <c r="S2458" t="str">
        <f>IF(ChurnData[[#This Row],[MonthlyCharges]]&lt;=30,"1. Up to 30",IF(ChurnData[[#This Row],[MonthlyCharges]]&lt;=50,"2. 31-50",IF(ChurnData[[#This Row],[MonthlyCharges]]&lt;=70,"3. 51-70",IF(ChurnData[[#This Row],[MonthlyCharges]]&lt;=90,"4. 71-90","5. Over 90"))))</f>
        <v>3. 51-70</v>
      </c>
      <c r="T2458" t="str">
        <f>IF(AND(ChurnData[[#This Row],[Contract]]="Month-to-month",ChurnData[[#This Row],[InternetService]]="Fiber optic",ChurnData[[#This Row],[TenureMonths]]&lt;=11),"High-risk","Other")</f>
        <v>Other</v>
      </c>
      <c r="U2458" t="str">
        <f>IF(ChurnData[[#This Row],[TenureMonths]]&lt;=11,"0-11",IF(ChurnData[[#This Row],[TenureMonths]]&lt;=23,"12-23",IF(ChurnData[[#This Row],[TenureMonths]]&lt;=35,"24-35",IF(ChurnData[[#This Row],[TenureMonths]]&lt;=47,"36-47",IF(ChurnData[[#This Row],[TenureMonths]]&lt;=59,"48-59","60-72")))))</f>
        <v>12-23</v>
      </c>
      <c r="V2458">
        <f>IF(ChurnData[[#This Row],[Churn]]="Yes",1,0)</f>
        <v>0</v>
      </c>
    </row>
    <row r="2459" spans="1:22" x14ac:dyDescent="0.35">
      <c r="A2459" t="s">
        <v>2510</v>
      </c>
      <c r="B2459" t="s">
        <v>36</v>
      </c>
      <c r="C2459">
        <v>0</v>
      </c>
      <c r="D2459" t="s">
        <v>21</v>
      </c>
      <c r="E2459" t="s">
        <v>21</v>
      </c>
      <c r="F2459" t="s">
        <v>65</v>
      </c>
      <c r="G2459" s="2">
        <v>59</v>
      </c>
      <c r="H2459" t="s">
        <v>20</v>
      </c>
      <c r="I2459" t="s">
        <v>32</v>
      </c>
      <c r="J2459" t="s">
        <v>20</v>
      </c>
      <c r="K2459" t="s">
        <v>20</v>
      </c>
      <c r="L2459" t="s">
        <v>24</v>
      </c>
      <c r="M2459" t="s">
        <v>20</v>
      </c>
      <c r="N2459" t="s">
        <v>25</v>
      </c>
      <c r="O2459" s="1">
        <v>59.9</v>
      </c>
      <c r="P2459" s="1">
        <v>3587</v>
      </c>
      <c r="Q2459">
        <v>2</v>
      </c>
      <c r="R2459" t="s">
        <v>21</v>
      </c>
      <c r="S2459" t="str">
        <f>IF(ChurnData[[#This Row],[MonthlyCharges]]&lt;=30,"1. Up to 30",IF(ChurnData[[#This Row],[MonthlyCharges]]&lt;=50,"2. 31-50",IF(ChurnData[[#This Row],[MonthlyCharges]]&lt;=70,"3. 51-70",IF(ChurnData[[#This Row],[MonthlyCharges]]&lt;=90,"4. 71-90","5. Over 90"))))</f>
        <v>3. 51-70</v>
      </c>
      <c r="T2459" t="str">
        <f>IF(AND(ChurnData[[#This Row],[Contract]]="Month-to-month",ChurnData[[#This Row],[InternetService]]="Fiber optic",ChurnData[[#This Row],[TenureMonths]]&lt;=11),"High-risk","Other")</f>
        <v>Other</v>
      </c>
      <c r="U2459" t="str">
        <f>IF(ChurnData[[#This Row],[TenureMonths]]&lt;=11,"0-11",IF(ChurnData[[#This Row],[TenureMonths]]&lt;=23,"12-23",IF(ChurnData[[#This Row],[TenureMonths]]&lt;=35,"24-35",IF(ChurnData[[#This Row],[TenureMonths]]&lt;=47,"36-47",IF(ChurnData[[#This Row],[TenureMonths]]&lt;=59,"48-59","60-72")))))</f>
        <v>48-59</v>
      </c>
      <c r="V2459">
        <f>IF(ChurnData[[#This Row],[Churn]]="Yes",1,0)</f>
        <v>0</v>
      </c>
    </row>
    <row r="2460" spans="1:22" x14ac:dyDescent="0.35">
      <c r="A2460" t="s">
        <v>2511</v>
      </c>
      <c r="B2460" t="s">
        <v>36</v>
      </c>
      <c r="C2460">
        <v>0</v>
      </c>
      <c r="D2460" t="s">
        <v>20</v>
      </c>
      <c r="E2460" t="s">
        <v>21</v>
      </c>
      <c r="F2460" t="s">
        <v>27</v>
      </c>
      <c r="G2460" s="2">
        <v>49</v>
      </c>
      <c r="H2460" t="s">
        <v>20</v>
      </c>
      <c r="I2460" t="s">
        <v>23</v>
      </c>
      <c r="J2460" t="s">
        <v>21</v>
      </c>
      <c r="K2460" t="s">
        <v>21</v>
      </c>
      <c r="L2460" t="s">
        <v>29</v>
      </c>
      <c r="M2460" t="s">
        <v>20</v>
      </c>
      <c r="N2460" t="s">
        <v>30</v>
      </c>
      <c r="O2460" s="1">
        <v>90.86</v>
      </c>
      <c r="P2460" s="1">
        <v>4335.21</v>
      </c>
      <c r="Q2460">
        <v>4</v>
      </c>
      <c r="R2460" t="s">
        <v>20</v>
      </c>
      <c r="S2460" t="str">
        <f>IF(ChurnData[[#This Row],[MonthlyCharges]]&lt;=30,"1. Up to 30",IF(ChurnData[[#This Row],[MonthlyCharges]]&lt;=50,"2. 31-50",IF(ChurnData[[#This Row],[MonthlyCharges]]&lt;=70,"3. 51-70",IF(ChurnData[[#This Row],[MonthlyCharges]]&lt;=90,"4. 71-90","5. Over 90"))))</f>
        <v>5. Over 90</v>
      </c>
      <c r="T2460" t="str">
        <f>IF(AND(ChurnData[[#This Row],[Contract]]="Month-to-month",ChurnData[[#This Row],[InternetService]]="Fiber optic",ChurnData[[#This Row],[TenureMonths]]&lt;=11),"High-risk","Other")</f>
        <v>Other</v>
      </c>
      <c r="U2460" t="str">
        <f>IF(ChurnData[[#This Row],[TenureMonths]]&lt;=11,"0-11",IF(ChurnData[[#This Row],[TenureMonths]]&lt;=23,"12-23",IF(ChurnData[[#This Row],[TenureMonths]]&lt;=35,"24-35",IF(ChurnData[[#This Row],[TenureMonths]]&lt;=47,"36-47",IF(ChurnData[[#This Row],[TenureMonths]]&lt;=59,"48-59","60-72")))))</f>
        <v>48-59</v>
      </c>
      <c r="V2460">
        <f>IF(ChurnData[[#This Row],[Churn]]="Yes",1,0)</f>
        <v>1</v>
      </c>
    </row>
    <row r="2461" spans="1:22" x14ac:dyDescent="0.35">
      <c r="A2461" t="s">
        <v>2512</v>
      </c>
      <c r="B2461" t="s">
        <v>19</v>
      </c>
      <c r="C2461">
        <v>0</v>
      </c>
      <c r="D2461" t="s">
        <v>21</v>
      </c>
      <c r="E2461" t="s">
        <v>21</v>
      </c>
      <c r="F2461" t="s">
        <v>37</v>
      </c>
      <c r="G2461" s="2">
        <v>60</v>
      </c>
      <c r="H2461" t="s">
        <v>20</v>
      </c>
      <c r="I2461" t="s">
        <v>23</v>
      </c>
      <c r="J2461" t="s">
        <v>20</v>
      </c>
      <c r="K2461" t="s">
        <v>21</v>
      </c>
      <c r="L2461" t="s">
        <v>33</v>
      </c>
      <c r="M2461" t="s">
        <v>20</v>
      </c>
      <c r="N2461" t="s">
        <v>25</v>
      </c>
      <c r="O2461" s="1">
        <v>87.93</v>
      </c>
      <c r="P2461" s="1">
        <v>5237.66</v>
      </c>
      <c r="Q2461">
        <v>3</v>
      </c>
      <c r="R2461" t="s">
        <v>21</v>
      </c>
      <c r="S2461" t="str">
        <f>IF(ChurnData[[#This Row],[MonthlyCharges]]&lt;=30,"1. Up to 30",IF(ChurnData[[#This Row],[MonthlyCharges]]&lt;=50,"2. 31-50",IF(ChurnData[[#This Row],[MonthlyCharges]]&lt;=70,"3. 51-70",IF(ChurnData[[#This Row],[MonthlyCharges]]&lt;=90,"4. 71-90","5. Over 90"))))</f>
        <v>4. 71-90</v>
      </c>
      <c r="T2461" t="str">
        <f>IF(AND(ChurnData[[#This Row],[Contract]]="Month-to-month",ChurnData[[#This Row],[InternetService]]="Fiber optic",ChurnData[[#This Row],[TenureMonths]]&lt;=11),"High-risk","Other")</f>
        <v>Other</v>
      </c>
      <c r="U2461" t="str">
        <f>IF(ChurnData[[#This Row],[TenureMonths]]&lt;=11,"0-11",IF(ChurnData[[#This Row],[TenureMonths]]&lt;=23,"12-23",IF(ChurnData[[#This Row],[TenureMonths]]&lt;=35,"24-35",IF(ChurnData[[#This Row],[TenureMonths]]&lt;=47,"36-47",IF(ChurnData[[#This Row],[TenureMonths]]&lt;=59,"48-59","60-72")))))</f>
        <v>60-72</v>
      </c>
      <c r="V2461">
        <f>IF(ChurnData[[#This Row],[Churn]]="Yes",1,0)</f>
        <v>0</v>
      </c>
    </row>
    <row r="2462" spans="1:22" x14ac:dyDescent="0.35">
      <c r="A2462" t="s">
        <v>2513</v>
      </c>
      <c r="B2462" t="s">
        <v>19</v>
      </c>
      <c r="C2462">
        <v>0</v>
      </c>
      <c r="D2462" t="s">
        <v>20</v>
      </c>
      <c r="E2462" t="s">
        <v>21</v>
      </c>
      <c r="F2462" t="s">
        <v>39</v>
      </c>
      <c r="G2462" s="2">
        <v>14</v>
      </c>
      <c r="H2462" t="s">
        <v>20</v>
      </c>
      <c r="I2462" t="s">
        <v>32</v>
      </c>
      <c r="J2462" t="s">
        <v>21</v>
      </c>
      <c r="K2462" t="s">
        <v>21</v>
      </c>
      <c r="L2462" t="s">
        <v>24</v>
      </c>
      <c r="M2462" t="s">
        <v>21</v>
      </c>
      <c r="N2462" t="s">
        <v>34</v>
      </c>
      <c r="O2462" s="1">
        <v>45.04</v>
      </c>
      <c r="P2462" s="1">
        <v>647.44000000000005</v>
      </c>
      <c r="Q2462">
        <v>1</v>
      </c>
      <c r="R2462" t="s">
        <v>21</v>
      </c>
      <c r="S2462" t="str">
        <f>IF(ChurnData[[#This Row],[MonthlyCharges]]&lt;=30,"1. Up to 30",IF(ChurnData[[#This Row],[MonthlyCharges]]&lt;=50,"2. 31-50",IF(ChurnData[[#This Row],[MonthlyCharges]]&lt;=70,"3. 51-70",IF(ChurnData[[#This Row],[MonthlyCharges]]&lt;=90,"4. 71-90","5. Over 90"))))</f>
        <v>2. 31-50</v>
      </c>
      <c r="T2462" t="str">
        <f>IF(AND(ChurnData[[#This Row],[Contract]]="Month-to-month",ChurnData[[#This Row],[InternetService]]="Fiber optic",ChurnData[[#This Row],[TenureMonths]]&lt;=11),"High-risk","Other")</f>
        <v>Other</v>
      </c>
      <c r="U2462" t="str">
        <f>IF(ChurnData[[#This Row],[TenureMonths]]&lt;=11,"0-11",IF(ChurnData[[#This Row],[TenureMonths]]&lt;=23,"12-23",IF(ChurnData[[#This Row],[TenureMonths]]&lt;=35,"24-35",IF(ChurnData[[#This Row],[TenureMonths]]&lt;=47,"36-47",IF(ChurnData[[#This Row],[TenureMonths]]&lt;=59,"48-59","60-72")))))</f>
        <v>12-23</v>
      </c>
      <c r="V2462">
        <f>IF(ChurnData[[#This Row],[Churn]]="Yes",1,0)</f>
        <v>0</v>
      </c>
    </row>
    <row r="2463" spans="1:22" x14ac:dyDescent="0.35">
      <c r="A2463" t="s">
        <v>2514</v>
      </c>
      <c r="B2463" t="s">
        <v>19</v>
      </c>
      <c r="C2463">
        <v>1</v>
      </c>
      <c r="D2463" t="s">
        <v>21</v>
      </c>
      <c r="E2463" t="s">
        <v>21</v>
      </c>
      <c r="F2463" t="s">
        <v>49</v>
      </c>
      <c r="G2463" s="2">
        <v>48</v>
      </c>
      <c r="H2463" t="s">
        <v>20</v>
      </c>
      <c r="I2463" t="s">
        <v>32</v>
      </c>
      <c r="J2463" t="s">
        <v>21</v>
      </c>
      <c r="K2463" t="s">
        <v>20</v>
      </c>
      <c r="L2463" t="s">
        <v>33</v>
      </c>
      <c r="M2463" t="s">
        <v>20</v>
      </c>
      <c r="N2463" t="s">
        <v>25</v>
      </c>
      <c r="O2463" s="1">
        <v>53.38</v>
      </c>
      <c r="P2463" s="1">
        <v>2587.64</v>
      </c>
      <c r="Q2463">
        <v>1</v>
      </c>
      <c r="R2463" t="s">
        <v>21</v>
      </c>
      <c r="S2463" t="str">
        <f>IF(ChurnData[[#This Row],[MonthlyCharges]]&lt;=30,"1. Up to 30",IF(ChurnData[[#This Row],[MonthlyCharges]]&lt;=50,"2. 31-50",IF(ChurnData[[#This Row],[MonthlyCharges]]&lt;=70,"3. 51-70",IF(ChurnData[[#This Row],[MonthlyCharges]]&lt;=90,"4. 71-90","5. Over 90"))))</f>
        <v>3. 51-70</v>
      </c>
      <c r="T2463" t="str">
        <f>IF(AND(ChurnData[[#This Row],[Contract]]="Month-to-month",ChurnData[[#This Row],[InternetService]]="Fiber optic",ChurnData[[#This Row],[TenureMonths]]&lt;=11),"High-risk","Other")</f>
        <v>Other</v>
      </c>
      <c r="U2463" t="str">
        <f>IF(ChurnData[[#This Row],[TenureMonths]]&lt;=11,"0-11",IF(ChurnData[[#This Row],[TenureMonths]]&lt;=23,"12-23",IF(ChurnData[[#This Row],[TenureMonths]]&lt;=35,"24-35",IF(ChurnData[[#This Row],[TenureMonths]]&lt;=47,"36-47",IF(ChurnData[[#This Row],[TenureMonths]]&lt;=59,"48-59","60-72")))))</f>
        <v>48-59</v>
      </c>
      <c r="V2463">
        <f>IF(ChurnData[[#This Row],[Churn]]="Yes",1,0)</f>
        <v>0</v>
      </c>
    </row>
    <row r="2464" spans="1:22" x14ac:dyDescent="0.35">
      <c r="A2464" t="s">
        <v>2515</v>
      </c>
      <c r="B2464" t="s">
        <v>19</v>
      </c>
      <c r="C2464">
        <v>0</v>
      </c>
      <c r="D2464" t="s">
        <v>20</v>
      </c>
      <c r="E2464" t="s">
        <v>21</v>
      </c>
      <c r="F2464" t="s">
        <v>37</v>
      </c>
      <c r="G2464" s="2">
        <v>35</v>
      </c>
      <c r="H2464" t="s">
        <v>20</v>
      </c>
      <c r="I2464" t="s">
        <v>23</v>
      </c>
      <c r="J2464" t="s">
        <v>21</v>
      </c>
      <c r="K2464" t="s">
        <v>20</v>
      </c>
      <c r="L2464" t="s">
        <v>29</v>
      </c>
      <c r="M2464" t="s">
        <v>20</v>
      </c>
      <c r="N2464" t="s">
        <v>30</v>
      </c>
      <c r="O2464" s="1">
        <v>92.34</v>
      </c>
      <c r="P2464" s="1">
        <v>3244.86</v>
      </c>
      <c r="Q2464">
        <v>2</v>
      </c>
      <c r="R2464" t="s">
        <v>21</v>
      </c>
      <c r="S2464" t="str">
        <f>IF(ChurnData[[#This Row],[MonthlyCharges]]&lt;=30,"1. Up to 30",IF(ChurnData[[#This Row],[MonthlyCharges]]&lt;=50,"2. 31-50",IF(ChurnData[[#This Row],[MonthlyCharges]]&lt;=70,"3. 51-70",IF(ChurnData[[#This Row],[MonthlyCharges]]&lt;=90,"4. 71-90","5. Over 90"))))</f>
        <v>5. Over 90</v>
      </c>
      <c r="T2464" t="str">
        <f>IF(AND(ChurnData[[#This Row],[Contract]]="Month-to-month",ChurnData[[#This Row],[InternetService]]="Fiber optic",ChurnData[[#This Row],[TenureMonths]]&lt;=11),"High-risk","Other")</f>
        <v>Other</v>
      </c>
      <c r="U2464" t="str">
        <f>IF(ChurnData[[#This Row],[TenureMonths]]&lt;=11,"0-11",IF(ChurnData[[#This Row],[TenureMonths]]&lt;=23,"12-23",IF(ChurnData[[#This Row],[TenureMonths]]&lt;=35,"24-35",IF(ChurnData[[#This Row],[TenureMonths]]&lt;=47,"36-47",IF(ChurnData[[#This Row],[TenureMonths]]&lt;=59,"48-59","60-72")))))</f>
        <v>24-35</v>
      </c>
      <c r="V2464">
        <f>IF(ChurnData[[#This Row],[Churn]]="Yes",1,0)</f>
        <v>0</v>
      </c>
    </row>
    <row r="2465" spans="1:22" x14ac:dyDescent="0.35">
      <c r="A2465" t="s">
        <v>2516</v>
      </c>
      <c r="B2465" t="s">
        <v>36</v>
      </c>
      <c r="C2465">
        <v>0</v>
      </c>
      <c r="D2465" t="s">
        <v>20</v>
      </c>
      <c r="E2465" t="s">
        <v>21</v>
      </c>
      <c r="F2465" t="s">
        <v>22</v>
      </c>
      <c r="G2465" s="2">
        <v>30</v>
      </c>
      <c r="H2465" t="s">
        <v>20</v>
      </c>
      <c r="I2465" t="s">
        <v>23</v>
      </c>
      <c r="J2465" t="s">
        <v>21</v>
      </c>
      <c r="K2465" t="s">
        <v>21</v>
      </c>
      <c r="L2465" t="s">
        <v>29</v>
      </c>
      <c r="M2465" t="s">
        <v>21</v>
      </c>
      <c r="N2465" t="s">
        <v>34</v>
      </c>
      <c r="O2465" s="1">
        <v>86.18</v>
      </c>
      <c r="P2465" s="1">
        <v>2515.5300000000002</v>
      </c>
      <c r="Q2465">
        <v>3</v>
      </c>
      <c r="R2465" t="s">
        <v>20</v>
      </c>
      <c r="S2465" t="str">
        <f>IF(ChurnData[[#This Row],[MonthlyCharges]]&lt;=30,"1. Up to 30",IF(ChurnData[[#This Row],[MonthlyCharges]]&lt;=50,"2. 31-50",IF(ChurnData[[#This Row],[MonthlyCharges]]&lt;=70,"3. 51-70",IF(ChurnData[[#This Row],[MonthlyCharges]]&lt;=90,"4. 71-90","5. Over 90"))))</f>
        <v>4. 71-90</v>
      </c>
      <c r="T2465" t="str">
        <f>IF(AND(ChurnData[[#This Row],[Contract]]="Month-to-month",ChurnData[[#This Row],[InternetService]]="Fiber optic",ChurnData[[#This Row],[TenureMonths]]&lt;=11),"High-risk","Other")</f>
        <v>Other</v>
      </c>
      <c r="U2465" t="str">
        <f>IF(ChurnData[[#This Row],[TenureMonths]]&lt;=11,"0-11",IF(ChurnData[[#This Row],[TenureMonths]]&lt;=23,"12-23",IF(ChurnData[[#This Row],[TenureMonths]]&lt;=35,"24-35",IF(ChurnData[[#This Row],[TenureMonths]]&lt;=47,"36-47",IF(ChurnData[[#This Row],[TenureMonths]]&lt;=59,"48-59","60-72")))))</f>
        <v>24-35</v>
      </c>
      <c r="V2465">
        <f>IF(ChurnData[[#This Row],[Churn]]="Yes",1,0)</f>
        <v>1</v>
      </c>
    </row>
    <row r="2466" spans="1:22" x14ac:dyDescent="0.35">
      <c r="A2466" t="s">
        <v>2517</v>
      </c>
      <c r="B2466" t="s">
        <v>36</v>
      </c>
      <c r="C2466">
        <v>0</v>
      </c>
      <c r="D2466" t="s">
        <v>20</v>
      </c>
      <c r="E2466" t="s">
        <v>20</v>
      </c>
      <c r="F2466" t="s">
        <v>41</v>
      </c>
      <c r="G2466" s="2">
        <v>37</v>
      </c>
      <c r="H2466" t="s">
        <v>20</v>
      </c>
      <c r="I2466" t="s">
        <v>32</v>
      </c>
      <c r="J2466" t="s">
        <v>20</v>
      </c>
      <c r="K2466" t="s">
        <v>20</v>
      </c>
      <c r="L2466" t="s">
        <v>29</v>
      </c>
      <c r="M2466" t="s">
        <v>21</v>
      </c>
      <c r="N2466" t="s">
        <v>43</v>
      </c>
      <c r="O2466" s="1">
        <v>68.78</v>
      </c>
      <c r="P2466" s="1">
        <v>2613.34</v>
      </c>
      <c r="Q2466">
        <v>0</v>
      </c>
      <c r="R2466" t="s">
        <v>21</v>
      </c>
      <c r="S2466" t="str">
        <f>IF(ChurnData[[#This Row],[MonthlyCharges]]&lt;=30,"1. Up to 30",IF(ChurnData[[#This Row],[MonthlyCharges]]&lt;=50,"2. 31-50",IF(ChurnData[[#This Row],[MonthlyCharges]]&lt;=70,"3. 51-70",IF(ChurnData[[#This Row],[MonthlyCharges]]&lt;=90,"4. 71-90","5. Over 90"))))</f>
        <v>3. 51-70</v>
      </c>
      <c r="T2466" t="str">
        <f>IF(AND(ChurnData[[#This Row],[Contract]]="Month-to-month",ChurnData[[#This Row],[InternetService]]="Fiber optic",ChurnData[[#This Row],[TenureMonths]]&lt;=11),"High-risk","Other")</f>
        <v>Other</v>
      </c>
      <c r="U2466" t="str">
        <f>IF(ChurnData[[#This Row],[TenureMonths]]&lt;=11,"0-11",IF(ChurnData[[#This Row],[TenureMonths]]&lt;=23,"12-23",IF(ChurnData[[#This Row],[TenureMonths]]&lt;=35,"24-35",IF(ChurnData[[#This Row],[TenureMonths]]&lt;=47,"36-47",IF(ChurnData[[#This Row],[TenureMonths]]&lt;=59,"48-59","60-72")))))</f>
        <v>36-47</v>
      </c>
      <c r="V2466">
        <f>IF(ChurnData[[#This Row],[Churn]]="Yes",1,0)</f>
        <v>0</v>
      </c>
    </row>
    <row r="2467" spans="1:22" x14ac:dyDescent="0.35">
      <c r="A2467" t="s">
        <v>2518</v>
      </c>
      <c r="B2467" t="s">
        <v>36</v>
      </c>
      <c r="C2467">
        <v>0</v>
      </c>
      <c r="D2467" t="s">
        <v>20</v>
      </c>
      <c r="E2467" t="s">
        <v>21</v>
      </c>
      <c r="F2467" t="s">
        <v>39</v>
      </c>
      <c r="G2467" s="2">
        <v>63</v>
      </c>
      <c r="H2467" t="s">
        <v>20</v>
      </c>
      <c r="I2467" t="s">
        <v>32</v>
      </c>
      <c r="J2467" t="s">
        <v>20</v>
      </c>
      <c r="K2467" t="s">
        <v>21</v>
      </c>
      <c r="L2467" t="s">
        <v>24</v>
      </c>
      <c r="M2467" t="s">
        <v>20</v>
      </c>
      <c r="N2467" t="s">
        <v>30</v>
      </c>
      <c r="O2467" s="1">
        <v>54.94</v>
      </c>
      <c r="P2467" s="1">
        <v>3557.84</v>
      </c>
      <c r="Q2467">
        <v>1</v>
      </c>
      <c r="R2467" t="s">
        <v>21</v>
      </c>
      <c r="S2467" t="str">
        <f>IF(ChurnData[[#This Row],[MonthlyCharges]]&lt;=30,"1. Up to 30",IF(ChurnData[[#This Row],[MonthlyCharges]]&lt;=50,"2. 31-50",IF(ChurnData[[#This Row],[MonthlyCharges]]&lt;=70,"3. 51-70",IF(ChurnData[[#This Row],[MonthlyCharges]]&lt;=90,"4. 71-90","5. Over 90"))))</f>
        <v>3. 51-70</v>
      </c>
      <c r="T2467" t="str">
        <f>IF(AND(ChurnData[[#This Row],[Contract]]="Month-to-month",ChurnData[[#This Row],[InternetService]]="Fiber optic",ChurnData[[#This Row],[TenureMonths]]&lt;=11),"High-risk","Other")</f>
        <v>Other</v>
      </c>
      <c r="U2467" t="str">
        <f>IF(ChurnData[[#This Row],[TenureMonths]]&lt;=11,"0-11",IF(ChurnData[[#This Row],[TenureMonths]]&lt;=23,"12-23",IF(ChurnData[[#This Row],[TenureMonths]]&lt;=35,"24-35",IF(ChurnData[[#This Row],[TenureMonths]]&lt;=47,"36-47",IF(ChurnData[[#This Row],[TenureMonths]]&lt;=59,"48-59","60-72")))))</f>
        <v>60-72</v>
      </c>
      <c r="V2467">
        <f>IF(ChurnData[[#This Row],[Churn]]="Yes",1,0)</f>
        <v>0</v>
      </c>
    </row>
    <row r="2468" spans="1:22" x14ac:dyDescent="0.35">
      <c r="A2468" t="s">
        <v>2519</v>
      </c>
      <c r="B2468" t="s">
        <v>36</v>
      </c>
      <c r="C2468">
        <v>0</v>
      </c>
      <c r="D2468" t="s">
        <v>21</v>
      </c>
      <c r="E2468" t="s">
        <v>21</v>
      </c>
      <c r="F2468" t="s">
        <v>41</v>
      </c>
      <c r="G2468" s="2">
        <v>45</v>
      </c>
      <c r="H2468" t="s">
        <v>20</v>
      </c>
      <c r="I2468" t="s">
        <v>23</v>
      </c>
      <c r="J2468" t="s">
        <v>21</v>
      </c>
      <c r="K2468" t="s">
        <v>20</v>
      </c>
      <c r="L2468" t="s">
        <v>33</v>
      </c>
      <c r="M2468" t="s">
        <v>21</v>
      </c>
      <c r="N2468" t="s">
        <v>34</v>
      </c>
      <c r="O2468" s="1">
        <v>99.04</v>
      </c>
      <c r="P2468" s="1">
        <v>4513.6499999999996</v>
      </c>
      <c r="Q2468">
        <v>1</v>
      </c>
      <c r="R2468" t="s">
        <v>20</v>
      </c>
      <c r="S2468" t="str">
        <f>IF(ChurnData[[#This Row],[MonthlyCharges]]&lt;=30,"1. Up to 30",IF(ChurnData[[#This Row],[MonthlyCharges]]&lt;=50,"2. 31-50",IF(ChurnData[[#This Row],[MonthlyCharges]]&lt;=70,"3. 51-70",IF(ChurnData[[#This Row],[MonthlyCharges]]&lt;=90,"4. 71-90","5. Over 90"))))</f>
        <v>5. Over 90</v>
      </c>
      <c r="T2468" t="str">
        <f>IF(AND(ChurnData[[#This Row],[Contract]]="Month-to-month",ChurnData[[#This Row],[InternetService]]="Fiber optic",ChurnData[[#This Row],[TenureMonths]]&lt;=11),"High-risk","Other")</f>
        <v>Other</v>
      </c>
      <c r="U2468" t="str">
        <f>IF(ChurnData[[#This Row],[TenureMonths]]&lt;=11,"0-11",IF(ChurnData[[#This Row],[TenureMonths]]&lt;=23,"12-23",IF(ChurnData[[#This Row],[TenureMonths]]&lt;=35,"24-35",IF(ChurnData[[#This Row],[TenureMonths]]&lt;=47,"36-47",IF(ChurnData[[#This Row],[TenureMonths]]&lt;=59,"48-59","60-72")))))</f>
        <v>36-47</v>
      </c>
      <c r="V2468">
        <f>IF(ChurnData[[#This Row],[Churn]]="Yes",1,0)</f>
        <v>1</v>
      </c>
    </row>
    <row r="2469" spans="1:22" x14ac:dyDescent="0.35">
      <c r="A2469" t="s">
        <v>2520</v>
      </c>
      <c r="B2469" t="s">
        <v>36</v>
      </c>
      <c r="C2469">
        <v>1</v>
      </c>
      <c r="D2469" t="s">
        <v>20</v>
      </c>
      <c r="E2469" t="s">
        <v>20</v>
      </c>
      <c r="F2469" t="s">
        <v>49</v>
      </c>
      <c r="G2469" s="2">
        <v>10</v>
      </c>
      <c r="H2469" t="s">
        <v>20</v>
      </c>
      <c r="I2469" t="s">
        <v>23</v>
      </c>
      <c r="J2469" t="s">
        <v>20</v>
      </c>
      <c r="K2469" t="s">
        <v>21</v>
      </c>
      <c r="L2469" t="s">
        <v>33</v>
      </c>
      <c r="M2469" t="s">
        <v>21</v>
      </c>
      <c r="N2469" t="s">
        <v>34</v>
      </c>
      <c r="O2469" s="1">
        <v>85.81</v>
      </c>
      <c r="P2469" s="1">
        <v>837.39</v>
      </c>
      <c r="Q2469">
        <v>3</v>
      </c>
      <c r="R2469" t="s">
        <v>20</v>
      </c>
      <c r="S2469" t="str">
        <f>IF(ChurnData[[#This Row],[MonthlyCharges]]&lt;=30,"1. Up to 30",IF(ChurnData[[#This Row],[MonthlyCharges]]&lt;=50,"2. 31-50",IF(ChurnData[[#This Row],[MonthlyCharges]]&lt;=70,"3. 51-70",IF(ChurnData[[#This Row],[MonthlyCharges]]&lt;=90,"4. 71-90","5. Over 90"))))</f>
        <v>4. 71-90</v>
      </c>
      <c r="T2469" t="str">
        <f>IF(AND(ChurnData[[#This Row],[Contract]]="Month-to-month",ChurnData[[#This Row],[InternetService]]="Fiber optic",ChurnData[[#This Row],[TenureMonths]]&lt;=11),"High-risk","Other")</f>
        <v>High-risk</v>
      </c>
      <c r="U2469" t="str">
        <f>IF(ChurnData[[#This Row],[TenureMonths]]&lt;=11,"0-11",IF(ChurnData[[#This Row],[TenureMonths]]&lt;=23,"12-23",IF(ChurnData[[#This Row],[TenureMonths]]&lt;=35,"24-35",IF(ChurnData[[#This Row],[TenureMonths]]&lt;=47,"36-47",IF(ChurnData[[#This Row],[TenureMonths]]&lt;=59,"48-59","60-72")))))</f>
        <v>0-11</v>
      </c>
      <c r="V2469">
        <f>IF(ChurnData[[#This Row],[Churn]]="Yes",1,0)</f>
        <v>1</v>
      </c>
    </row>
    <row r="2470" spans="1:22" x14ac:dyDescent="0.35">
      <c r="A2470" t="s">
        <v>2521</v>
      </c>
      <c r="B2470" t="s">
        <v>19</v>
      </c>
      <c r="C2470">
        <v>0</v>
      </c>
      <c r="D2470" t="s">
        <v>21</v>
      </c>
      <c r="E2470" t="s">
        <v>21</v>
      </c>
      <c r="F2470" t="s">
        <v>27</v>
      </c>
      <c r="G2470" s="2">
        <v>59</v>
      </c>
      <c r="H2470" t="s">
        <v>20</v>
      </c>
      <c r="I2470" t="s">
        <v>23</v>
      </c>
      <c r="J2470" t="s">
        <v>21</v>
      </c>
      <c r="K2470" t="s">
        <v>21</v>
      </c>
      <c r="L2470" t="s">
        <v>24</v>
      </c>
      <c r="M2470" t="s">
        <v>21</v>
      </c>
      <c r="N2470" t="s">
        <v>30</v>
      </c>
      <c r="O2470" s="1">
        <v>81.45</v>
      </c>
      <c r="P2470" s="1">
        <v>4743.2299999999996</v>
      </c>
      <c r="Q2470">
        <v>1</v>
      </c>
      <c r="R2470" t="s">
        <v>21</v>
      </c>
      <c r="S2470" t="str">
        <f>IF(ChurnData[[#This Row],[MonthlyCharges]]&lt;=30,"1. Up to 30",IF(ChurnData[[#This Row],[MonthlyCharges]]&lt;=50,"2. 31-50",IF(ChurnData[[#This Row],[MonthlyCharges]]&lt;=70,"3. 51-70",IF(ChurnData[[#This Row],[MonthlyCharges]]&lt;=90,"4. 71-90","5. Over 90"))))</f>
        <v>4. 71-90</v>
      </c>
      <c r="T2470" t="str">
        <f>IF(AND(ChurnData[[#This Row],[Contract]]="Month-to-month",ChurnData[[#This Row],[InternetService]]="Fiber optic",ChurnData[[#This Row],[TenureMonths]]&lt;=11),"High-risk","Other")</f>
        <v>Other</v>
      </c>
      <c r="U2470" t="str">
        <f>IF(ChurnData[[#This Row],[TenureMonths]]&lt;=11,"0-11",IF(ChurnData[[#This Row],[TenureMonths]]&lt;=23,"12-23",IF(ChurnData[[#This Row],[TenureMonths]]&lt;=35,"24-35",IF(ChurnData[[#This Row],[TenureMonths]]&lt;=47,"36-47",IF(ChurnData[[#This Row],[TenureMonths]]&lt;=59,"48-59","60-72")))))</f>
        <v>48-59</v>
      </c>
      <c r="V2470">
        <f>IF(ChurnData[[#This Row],[Churn]]="Yes",1,0)</f>
        <v>0</v>
      </c>
    </row>
    <row r="2471" spans="1:22" x14ac:dyDescent="0.35">
      <c r="A2471" t="s">
        <v>2522</v>
      </c>
      <c r="B2471" t="s">
        <v>19</v>
      </c>
      <c r="C2471">
        <v>0</v>
      </c>
      <c r="D2471" t="s">
        <v>20</v>
      </c>
      <c r="E2471" t="s">
        <v>21</v>
      </c>
      <c r="F2471" t="s">
        <v>58</v>
      </c>
      <c r="G2471" s="2">
        <v>39</v>
      </c>
      <c r="H2471" t="s">
        <v>20</v>
      </c>
      <c r="I2471" t="s">
        <v>32</v>
      </c>
      <c r="J2471" t="s">
        <v>21</v>
      </c>
      <c r="K2471" t="s">
        <v>21</v>
      </c>
      <c r="L2471" t="s">
        <v>24</v>
      </c>
      <c r="M2471" t="s">
        <v>20</v>
      </c>
      <c r="N2471" t="s">
        <v>43</v>
      </c>
      <c r="O2471" s="1">
        <v>52.76</v>
      </c>
      <c r="P2471" s="1">
        <v>2067.92</v>
      </c>
      <c r="Q2471">
        <v>1</v>
      </c>
      <c r="R2471" t="s">
        <v>21</v>
      </c>
      <c r="S2471" t="str">
        <f>IF(ChurnData[[#This Row],[MonthlyCharges]]&lt;=30,"1. Up to 30",IF(ChurnData[[#This Row],[MonthlyCharges]]&lt;=50,"2. 31-50",IF(ChurnData[[#This Row],[MonthlyCharges]]&lt;=70,"3. 51-70",IF(ChurnData[[#This Row],[MonthlyCharges]]&lt;=90,"4. 71-90","5. Over 90"))))</f>
        <v>3. 51-70</v>
      </c>
      <c r="T2471" t="str">
        <f>IF(AND(ChurnData[[#This Row],[Contract]]="Month-to-month",ChurnData[[#This Row],[InternetService]]="Fiber optic",ChurnData[[#This Row],[TenureMonths]]&lt;=11),"High-risk","Other")</f>
        <v>Other</v>
      </c>
      <c r="U2471" t="str">
        <f>IF(ChurnData[[#This Row],[TenureMonths]]&lt;=11,"0-11",IF(ChurnData[[#This Row],[TenureMonths]]&lt;=23,"12-23",IF(ChurnData[[#This Row],[TenureMonths]]&lt;=35,"24-35",IF(ChurnData[[#This Row],[TenureMonths]]&lt;=47,"36-47",IF(ChurnData[[#This Row],[TenureMonths]]&lt;=59,"48-59","60-72")))))</f>
        <v>36-47</v>
      </c>
      <c r="V2471">
        <f>IF(ChurnData[[#This Row],[Churn]]="Yes",1,0)</f>
        <v>0</v>
      </c>
    </row>
    <row r="2472" spans="1:22" x14ac:dyDescent="0.35">
      <c r="A2472" t="s">
        <v>2523</v>
      </c>
      <c r="B2472" t="s">
        <v>36</v>
      </c>
      <c r="C2472">
        <v>1</v>
      </c>
      <c r="D2472" t="s">
        <v>20</v>
      </c>
      <c r="E2472" t="s">
        <v>21</v>
      </c>
      <c r="F2472" t="s">
        <v>65</v>
      </c>
      <c r="G2472" s="2">
        <v>24</v>
      </c>
      <c r="H2472" t="s">
        <v>20</v>
      </c>
      <c r="I2472" t="s">
        <v>23</v>
      </c>
      <c r="J2472" t="s">
        <v>20</v>
      </c>
      <c r="K2472" t="s">
        <v>21</v>
      </c>
      <c r="L2472" t="s">
        <v>24</v>
      </c>
      <c r="M2472" t="s">
        <v>21</v>
      </c>
      <c r="N2472" t="s">
        <v>34</v>
      </c>
      <c r="O2472" s="1">
        <v>95.82</v>
      </c>
      <c r="P2472" s="1">
        <v>2284.81</v>
      </c>
      <c r="Q2472">
        <v>1</v>
      </c>
      <c r="R2472" t="s">
        <v>21</v>
      </c>
      <c r="S2472" t="str">
        <f>IF(ChurnData[[#This Row],[MonthlyCharges]]&lt;=30,"1. Up to 30",IF(ChurnData[[#This Row],[MonthlyCharges]]&lt;=50,"2. 31-50",IF(ChurnData[[#This Row],[MonthlyCharges]]&lt;=70,"3. 51-70",IF(ChurnData[[#This Row],[MonthlyCharges]]&lt;=90,"4. 71-90","5. Over 90"))))</f>
        <v>5. Over 90</v>
      </c>
      <c r="T2472" t="str">
        <f>IF(AND(ChurnData[[#This Row],[Contract]]="Month-to-month",ChurnData[[#This Row],[InternetService]]="Fiber optic",ChurnData[[#This Row],[TenureMonths]]&lt;=11),"High-risk","Other")</f>
        <v>Other</v>
      </c>
      <c r="U2472" t="str">
        <f>IF(ChurnData[[#This Row],[TenureMonths]]&lt;=11,"0-11",IF(ChurnData[[#This Row],[TenureMonths]]&lt;=23,"12-23",IF(ChurnData[[#This Row],[TenureMonths]]&lt;=35,"24-35",IF(ChurnData[[#This Row],[TenureMonths]]&lt;=47,"36-47",IF(ChurnData[[#This Row],[TenureMonths]]&lt;=59,"48-59","60-72")))))</f>
        <v>24-35</v>
      </c>
      <c r="V2472">
        <f>IF(ChurnData[[#This Row],[Churn]]="Yes",1,0)</f>
        <v>0</v>
      </c>
    </row>
    <row r="2473" spans="1:22" x14ac:dyDescent="0.35">
      <c r="A2473" t="s">
        <v>2524</v>
      </c>
      <c r="B2473" t="s">
        <v>19</v>
      </c>
      <c r="C2473">
        <v>0</v>
      </c>
      <c r="D2473" t="s">
        <v>21</v>
      </c>
      <c r="E2473" t="s">
        <v>21</v>
      </c>
      <c r="F2473" t="s">
        <v>75</v>
      </c>
      <c r="G2473" s="2">
        <v>9</v>
      </c>
      <c r="H2473" t="s">
        <v>20</v>
      </c>
      <c r="I2473" t="s">
        <v>32</v>
      </c>
      <c r="J2473" t="s">
        <v>21</v>
      </c>
      <c r="K2473" t="s">
        <v>21</v>
      </c>
      <c r="L2473" t="s">
        <v>33</v>
      </c>
      <c r="M2473" t="s">
        <v>21</v>
      </c>
      <c r="N2473" t="s">
        <v>34</v>
      </c>
      <c r="O2473" s="1">
        <v>45.76</v>
      </c>
      <c r="P2473" s="1">
        <v>400.48</v>
      </c>
      <c r="Q2473">
        <v>3</v>
      </c>
      <c r="R2473" t="s">
        <v>21</v>
      </c>
      <c r="S2473" t="str">
        <f>IF(ChurnData[[#This Row],[MonthlyCharges]]&lt;=30,"1. Up to 30",IF(ChurnData[[#This Row],[MonthlyCharges]]&lt;=50,"2. 31-50",IF(ChurnData[[#This Row],[MonthlyCharges]]&lt;=70,"3. 51-70",IF(ChurnData[[#This Row],[MonthlyCharges]]&lt;=90,"4. 71-90","5. Over 90"))))</f>
        <v>2. 31-50</v>
      </c>
      <c r="T2473" t="str">
        <f>IF(AND(ChurnData[[#This Row],[Contract]]="Month-to-month",ChurnData[[#This Row],[InternetService]]="Fiber optic",ChurnData[[#This Row],[TenureMonths]]&lt;=11),"High-risk","Other")</f>
        <v>Other</v>
      </c>
      <c r="U2473" t="str">
        <f>IF(ChurnData[[#This Row],[TenureMonths]]&lt;=11,"0-11",IF(ChurnData[[#This Row],[TenureMonths]]&lt;=23,"12-23",IF(ChurnData[[#This Row],[TenureMonths]]&lt;=35,"24-35",IF(ChurnData[[#This Row],[TenureMonths]]&lt;=47,"36-47",IF(ChurnData[[#This Row],[TenureMonths]]&lt;=59,"48-59","60-72")))))</f>
        <v>0-11</v>
      </c>
      <c r="V2473">
        <f>IF(ChurnData[[#This Row],[Churn]]="Yes",1,0)</f>
        <v>0</v>
      </c>
    </row>
    <row r="2474" spans="1:22" x14ac:dyDescent="0.35">
      <c r="A2474" t="s">
        <v>2525</v>
      </c>
      <c r="B2474" t="s">
        <v>36</v>
      </c>
      <c r="C2474">
        <v>0</v>
      </c>
      <c r="D2474" t="s">
        <v>21</v>
      </c>
      <c r="E2474" t="s">
        <v>20</v>
      </c>
      <c r="F2474" t="s">
        <v>39</v>
      </c>
      <c r="G2474" s="2">
        <v>9</v>
      </c>
      <c r="H2474" t="s">
        <v>20</v>
      </c>
      <c r="I2474" t="s">
        <v>23</v>
      </c>
      <c r="J2474" t="s">
        <v>20</v>
      </c>
      <c r="K2474" t="s">
        <v>21</v>
      </c>
      <c r="L2474" t="s">
        <v>33</v>
      </c>
      <c r="M2474" t="s">
        <v>20</v>
      </c>
      <c r="N2474" t="s">
        <v>43</v>
      </c>
      <c r="O2474" s="1">
        <v>79.02</v>
      </c>
      <c r="P2474" s="1">
        <v>710.46</v>
      </c>
      <c r="Q2474">
        <v>1</v>
      </c>
      <c r="R2474" t="s">
        <v>21</v>
      </c>
      <c r="S2474" t="str">
        <f>IF(ChurnData[[#This Row],[MonthlyCharges]]&lt;=30,"1. Up to 30",IF(ChurnData[[#This Row],[MonthlyCharges]]&lt;=50,"2. 31-50",IF(ChurnData[[#This Row],[MonthlyCharges]]&lt;=70,"3. 51-70",IF(ChurnData[[#This Row],[MonthlyCharges]]&lt;=90,"4. 71-90","5. Over 90"))))</f>
        <v>4. 71-90</v>
      </c>
      <c r="T2474" t="str">
        <f>IF(AND(ChurnData[[#This Row],[Contract]]="Month-to-month",ChurnData[[#This Row],[InternetService]]="Fiber optic",ChurnData[[#This Row],[TenureMonths]]&lt;=11),"High-risk","Other")</f>
        <v>High-risk</v>
      </c>
      <c r="U2474" t="str">
        <f>IF(ChurnData[[#This Row],[TenureMonths]]&lt;=11,"0-11",IF(ChurnData[[#This Row],[TenureMonths]]&lt;=23,"12-23",IF(ChurnData[[#This Row],[TenureMonths]]&lt;=35,"24-35",IF(ChurnData[[#This Row],[TenureMonths]]&lt;=47,"36-47",IF(ChurnData[[#This Row],[TenureMonths]]&lt;=59,"48-59","60-72")))))</f>
        <v>0-11</v>
      </c>
      <c r="V2474">
        <f>IF(ChurnData[[#This Row],[Churn]]="Yes",1,0)</f>
        <v>0</v>
      </c>
    </row>
    <row r="2475" spans="1:22" x14ac:dyDescent="0.35">
      <c r="A2475" t="s">
        <v>2526</v>
      </c>
      <c r="B2475" t="s">
        <v>19</v>
      </c>
      <c r="C2475">
        <v>0</v>
      </c>
      <c r="D2475" t="s">
        <v>20</v>
      </c>
      <c r="E2475" t="s">
        <v>20</v>
      </c>
      <c r="F2475" t="s">
        <v>56</v>
      </c>
      <c r="G2475" s="2">
        <v>11</v>
      </c>
      <c r="H2475" t="s">
        <v>20</v>
      </c>
      <c r="I2475" t="s">
        <v>32</v>
      </c>
      <c r="J2475" t="s">
        <v>21</v>
      </c>
      <c r="K2475" t="s">
        <v>21</v>
      </c>
      <c r="L2475" t="s">
        <v>33</v>
      </c>
      <c r="M2475" t="s">
        <v>21</v>
      </c>
      <c r="N2475" t="s">
        <v>30</v>
      </c>
      <c r="O2475" s="1">
        <v>59.78</v>
      </c>
      <c r="P2475" s="1">
        <v>655.64</v>
      </c>
      <c r="Q2475">
        <v>3</v>
      </c>
      <c r="R2475" t="s">
        <v>20</v>
      </c>
      <c r="S2475" t="str">
        <f>IF(ChurnData[[#This Row],[MonthlyCharges]]&lt;=30,"1. Up to 30",IF(ChurnData[[#This Row],[MonthlyCharges]]&lt;=50,"2. 31-50",IF(ChurnData[[#This Row],[MonthlyCharges]]&lt;=70,"3. 51-70",IF(ChurnData[[#This Row],[MonthlyCharges]]&lt;=90,"4. 71-90","5. Over 90"))))</f>
        <v>3. 51-70</v>
      </c>
      <c r="T2475" t="str">
        <f>IF(AND(ChurnData[[#This Row],[Contract]]="Month-to-month",ChurnData[[#This Row],[InternetService]]="Fiber optic",ChurnData[[#This Row],[TenureMonths]]&lt;=11),"High-risk","Other")</f>
        <v>Other</v>
      </c>
      <c r="U2475" t="str">
        <f>IF(ChurnData[[#This Row],[TenureMonths]]&lt;=11,"0-11",IF(ChurnData[[#This Row],[TenureMonths]]&lt;=23,"12-23",IF(ChurnData[[#This Row],[TenureMonths]]&lt;=35,"24-35",IF(ChurnData[[#This Row],[TenureMonths]]&lt;=47,"36-47",IF(ChurnData[[#This Row],[TenureMonths]]&lt;=59,"48-59","60-72")))))</f>
        <v>0-11</v>
      </c>
      <c r="V2475">
        <f>IF(ChurnData[[#This Row],[Churn]]="Yes",1,0)</f>
        <v>1</v>
      </c>
    </row>
    <row r="2476" spans="1:22" x14ac:dyDescent="0.35">
      <c r="A2476" t="s">
        <v>2527</v>
      </c>
      <c r="B2476" t="s">
        <v>19</v>
      </c>
      <c r="C2476">
        <v>1</v>
      </c>
      <c r="D2476" t="s">
        <v>21</v>
      </c>
      <c r="E2476" t="s">
        <v>21</v>
      </c>
      <c r="F2476" t="s">
        <v>65</v>
      </c>
      <c r="G2476" s="2">
        <v>20</v>
      </c>
      <c r="H2476" t="s">
        <v>20</v>
      </c>
      <c r="I2476" t="s">
        <v>32</v>
      </c>
      <c r="J2476" t="s">
        <v>21</v>
      </c>
      <c r="K2476" t="s">
        <v>21</v>
      </c>
      <c r="L2476" t="s">
        <v>33</v>
      </c>
      <c r="M2476" t="s">
        <v>21</v>
      </c>
      <c r="N2476" t="s">
        <v>30</v>
      </c>
      <c r="O2476" s="1">
        <v>45.05</v>
      </c>
      <c r="P2476" s="1">
        <v>893.63</v>
      </c>
      <c r="Q2476">
        <v>3</v>
      </c>
      <c r="R2476" t="s">
        <v>20</v>
      </c>
      <c r="S2476" t="str">
        <f>IF(ChurnData[[#This Row],[MonthlyCharges]]&lt;=30,"1. Up to 30",IF(ChurnData[[#This Row],[MonthlyCharges]]&lt;=50,"2. 31-50",IF(ChurnData[[#This Row],[MonthlyCharges]]&lt;=70,"3. 51-70",IF(ChurnData[[#This Row],[MonthlyCharges]]&lt;=90,"4. 71-90","5. Over 90"))))</f>
        <v>2. 31-50</v>
      </c>
      <c r="T2476" t="str">
        <f>IF(AND(ChurnData[[#This Row],[Contract]]="Month-to-month",ChurnData[[#This Row],[InternetService]]="Fiber optic",ChurnData[[#This Row],[TenureMonths]]&lt;=11),"High-risk","Other")</f>
        <v>Other</v>
      </c>
      <c r="U2476" t="str">
        <f>IF(ChurnData[[#This Row],[TenureMonths]]&lt;=11,"0-11",IF(ChurnData[[#This Row],[TenureMonths]]&lt;=23,"12-23",IF(ChurnData[[#This Row],[TenureMonths]]&lt;=35,"24-35",IF(ChurnData[[#This Row],[TenureMonths]]&lt;=47,"36-47",IF(ChurnData[[#This Row],[TenureMonths]]&lt;=59,"48-59","60-72")))))</f>
        <v>12-23</v>
      </c>
      <c r="V2476">
        <f>IF(ChurnData[[#This Row],[Churn]]="Yes",1,0)</f>
        <v>1</v>
      </c>
    </row>
    <row r="2477" spans="1:22" x14ac:dyDescent="0.35">
      <c r="A2477" t="s">
        <v>2528</v>
      </c>
      <c r="B2477" t="s">
        <v>36</v>
      </c>
      <c r="C2477">
        <v>0</v>
      </c>
      <c r="D2477" t="s">
        <v>20</v>
      </c>
      <c r="E2477" t="s">
        <v>20</v>
      </c>
      <c r="F2477" t="s">
        <v>56</v>
      </c>
      <c r="G2477" s="2">
        <v>28</v>
      </c>
      <c r="H2477" t="s">
        <v>20</v>
      </c>
      <c r="I2477" t="s">
        <v>23</v>
      </c>
      <c r="J2477" t="s">
        <v>20</v>
      </c>
      <c r="K2477" t="s">
        <v>20</v>
      </c>
      <c r="L2477" t="s">
        <v>29</v>
      </c>
      <c r="M2477" t="s">
        <v>20</v>
      </c>
      <c r="N2477" t="s">
        <v>34</v>
      </c>
      <c r="O2477" s="1">
        <v>101.16</v>
      </c>
      <c r="P2477" s="1">
        <v>2837.67</v>
      </c>
      <c r="Q2477">
        <v>2</v>
      </c>
      <c r="R2477" t="s">
        <v>21</v>
      </c>
      <c r="S2477" t="str">
        <f>IF(ChurnData[[#This Row],[MonthlyCharges]]&lt;=30,"1. Up to 30",IF(ChurnData[[#This Row],[MonthlyCharges]]&lt;=50,"2. 31-50",IF(ChurnData[[#This Row],[MonthlyCharges]]&lt;=70,"3. 51-70",IF(ChurnData[[#This Row],[MonthlyCharges]]&lt;=90,"4. 71-90","5. Over 90"))))</f>
        <v>5. Over 90</v>
      </c>
      <c r="T2477" t="str">
        <f>IF(AND(ChurnData[[#This Row],[Contract]]="Month-to-month",ChurnData[[#This Row],[InternetService]]="Fiber optic",ChurnData[[#This Row],[TenureMonths]]&lt;=11),"High-risk","Other")</f>
        <v>Other</v>
      </c>
      <c r="U2477" t="str">
        <f>IF(ChurnData[[#This Row],[TenureMonths]]&lt;=11,"0-11",IF(ChurnData[[#This Row],[TenureMonths]]&lt;=23,"12-23",IF(ChurnData[[#This Row],[TenureMonths]]&lt;=35,"24-35",IF(ChurnData[[#This Row],[TenureMonths]]&lt;=47,"36-47",IF(ChurnData[[#This Row],[TenureMonths]]&lt;=59,"48-59","60-72")))))</f>
        <v>24-35</v>
      </c>
      <c r="V2477">
        <f>IF(ChurnData[[#This Row],[Churn]]="Yes",1,0)</f>
        <v>0</v>
      </c>
    </row>
    <row r="2478" spans="1:22" x14ac:dyDescent="0.35">
      <c r="A2478" t="s">
        <v>2529</v>
      </c>
      <c r="B2478" t="s">
        <v>19</v>
      </c>
      <c r="C2478">
        <v>0</v>
      </c>
      <c r="D2478" t="s">
        <v>21</v>
      </c>
      <c r="E2478" t="s">
        <v>21</v>
      </c>
      <c r="F2478" t="s">
        <v>22</v>
      </c>
      <c r="G2478" s="2">
        <v>19</v>
      </c>
      <c r="H2478" t="s">
        <v>20</v>
      </c>
      <c r="I2478" t="s">
        <v>23</v>
      </c>
      <c r="J2478" t="s">
        <v>21</v>
      </c>
      <c r="K2478" t="s">
        <v>20</v>
      </c>
      <c r="L2478" t="s">
        <v>33</v>
      </c>
      <c r="M2478" t="s">
        <v>20</v>
      </c>
      <c r="N2478" t="s">
        <v>30</v>
      </c>
      <c r="O2478" s="1">
        <v>86.11</v>
      </c>
      <c r="P2478" s="1">
        <v>1677.49</v>
      </c>
      <c r="Q2478">
        <v>0</v>
      </c>
      <c r="R2478" t="s">
        <v>21</v>
      </c>
      <c r="S2478" t="str">
        <f>IF(ChurnData[[#This Row],[MonthlyCharges]]&lt;=30,"1. Up to 30",IF(ChurnData[[#This Row],[MonthlyCharges]]&lt;=50,"2. 31-50",IF(ChurnData[[#This Row],[MonthlyCharges]]&lt;=70,"3. 51-70",IF(ChurnData[[#This Row],[MonthlyCharges]]&lt;=90,"4. 71-90","5. Over 90"))))</f>
        <v>4. 71-90</v>
      </c>
      <c r="T2478" t="str">
        <f>IF(AND(ChurnData[[#This Row],[Contract]]="Month-to-month",ChurnData[[#This Row],[InternetService]]="Fiber optic",ChurnData[[#This Row],[TenureMonths]]&lt;=11),"High-risk","Other")</f>
        <v>Other</v>
      </c>
      <c r="U2478" t="str">
        <f>IF(ChurnData[[#This Row],[TenureMonths]]&lt;=11,"0-11",IF(ChurnData[[#This Row],[TenureMonths]]&lt;=23,"12-23",IF(ChurnData[[#This Row],[TenureMonths]]&lt;=35,"24-35",IF(ChurnData[[#This Row],[TenureMonths]]&lt;=47,"36-47",IF(ChurnData[[#This Row],[TenureMonths]]&lt;=59,"48-59","60-72")))))</f>
        <v>12-23</v>
      </c>
      <c r="V2478">
        <f>IF(ChurnData[[#This Row],[Churn]]="Yes",1,0)</f>
        <v>0</v>
      </c>
    </row>
    <row r="2479" spans="1:22" x14ac:dyDescent="0.35">
      <c r="A2479" t="s">
        <v>2530</v>
      </c>
      <c r="B2479" t="s">
        <v>19</v>
      </c>
      <c r="C2479">
        <v>1</v>
      </c>
      <c r="D2479" t="s">
        <v>20</v>
      </c>
      <c r="E2479" t="s">
        <v>21</v>
      </c>
      <c r="F2479" t="s">
        <v>75</v>
      </c>
      <c r="G2479" s="2">
        <v>3</v>
      </c>
      <c r="H2479" t="s">
        <v>20</v>
      </c>
      <c r="I2479" t="s">
        <v>23</v>
      </c>
      <c r="J2479" t="s">
        <v>21</v>
      </c>
      <c r="K2479" t="s">
        <v>21</v>
      </c>
      <c r="L2479" t="s">
        <v>33</v>
      </c>
      <c r="M2479" t="s">
        <v>21</v>
      </c>
      <c r="N2479" t="s">
        <v>25</v>
      </c>
      <c r="O2479" s="1">
        <v>78.62</v>
      </c>
      <c r="P2479" s="1">
        <v>232.98</v>
      </c>
      <c r="Q2479">
        <v>2</v>
      </c>
      <c r="R2479" t="s">
        <v>21</v>
      </c>
      <c r="S2479" t="str">
        <f>IF(ChurnData[[#This Row],[MonthlyCharges]]&lt;=30,"1. Up to 30",IF(ChurnData[[#This Row],[MonthlyCharges]]&lt;=50,"2. 31-50",IF(ChurnData[[#This Row],[MonthlyCharges]]&lt;=70,"3. 51-70",IF(ChurnData[[#This Row],[MonthlyCharges]]&lt;=90,"4. 71-90","5. Over 90"))))</f>
        <v>4. 71-90</v>
      </c>
      <c r="T2479" t="str">
        <f>IF(AND(ChurnData[[#This Row],[Contract]]="Month-to-month",ChurnData[[#This Row],[InternetService]]="Fiber optic",ChurnData[[#This Row],[TenureMonths]]&lt;=11),"High-risk","Other")</f>
        <v>High-risk</v>
      </c>
      <c r="U2479" t="str">
        <f>IF(ChurnData[[#This Row],[TenureMonths]]&lt;=11,"0-11",IF(ChurnData[[#This Row],[TenureMonths]]&lt;=23,"12-23",IF(ChurnData[[#This Row],[TenureMonths]]&lt;=35,"24-35",IF(ChurnData[[#This Row],[TenureMonths]]&lt;=47,"36-47",IF(ChurnData[[#This Row],[TenureMonths]]&lt;=59,"48-59","60-72")))))</f>
        <v>0-11</v>
      </c>
      <c r="V2479">
        <f>IF(ChurnData[[#This Row],[Churn]]="Yes",1,0)</f>
        <v>0</v>
      </c>
    </row>
    <row r="2480" spans="1:22" x14ac:dyDescent="0.35">
      <c r="A2480" t="s">
        <v>2531</v>
      </c>
      <c r="B2480" t="s">
        <v>36</v>
      </c>
      <c r="C2480">
        <v>1</v>
      </c>
      <c r="D2480" t="s">
        <v>21</v>
      </c>
      <c r="E2480" t="s">
        <v>21</v>
      </c>
      <c r="F2480" t="s">
        <v>58</v>
      </c>
      <c r="G2480" s="2">
        <v>15</v>
      </c>
      <c r="H2480" t="s">
        <v>21</v>
      </c>
      <c r="I2480" t="s">
        <v>32</v>
      </c>
      <c r="J2480" t="s">
        <v>21</v>
      </c>
      <c r="K2480" t="s">
        <v>21</v>
      </c>
      <c r="L2480" t="s">
        <v>33</v>
      </c>
      <c r="M2480" t="s">
        <v>20</v>
      </c>
      <c r="N2480" t="s">
        <v>34</v>
      </c>
      <c r="O2480" s="1">
        <v>41.1</v>
      </c>
      <c r="P2480" s="1">
        <v>607.20000000000005</v>
      </c>
      <c r="Q2480">
        <v>0</v>
      </c>
      <c r="R2480" t="s">
        <v>20</v>
      </c>
      <c r="S2480" t="str">
        <f>IF(ChurnData[[#This Row],[MonthlyCharges]]&lt;=30,"1. Up to 30",IF(ChurnData[[#This Row],[MonthlyCharges]]&lt;=50,"2. 31-50",IF(ChurnData[[#This Row],[MonthlyCharges]]&lt;=70,"3. 51-70",IF(ChurnData[[#This Row],[MonthlyCharges]]&lt;=90,"4. 71-90","5. Over 90"))))</f>
        <v>2. 31-50</v>
      </c>
      <c r="T2480" t="str">
        <f>IF(AND(ChurnData[[#This Row],[Contract]]="Month-to-month",ChurnData[[#This Row],[InternetService]]="Fiber optic",ChurnData[[#This Row],[TenureMonths]]&lt;=11),"High-risk","Other")</f>
        <v>Other</v>
      </c>
      <c r="U2480" t="str">
        <f>IF(ChurnData[[#This Row],[TenureMonths]]&lt;=11,"0-11",IF(ChurnData[[#This Row],[TenureMonths]]&lt;=23,"12-23",IF(ChurnData[[#This Row],[TenureMonths]]&lt;=35,"24-35",IF(ChurnData[[#This Row],[TenureMonths]]&lt;=47,"36-47",IF(ChurnData[[#This Row],[TenureMonths]]&lt;=59,"48-59","60-72")))))</f>
        <v>12-23</v>
      </c>
      <c r="V2480">
        <f>IF(ChurnData[[#This Row],[Churn]]="Yes",1,0)</f>
        <v>1</v>
      </c>
    </row>
    <row r="2481" spans="1:22" x14ac:dyDescent="0.35">
      <c r="A2481" t="s">
        <v>2532</v>
      </c>
      <c r="B2481" t="s">
        <v>19</v>
      </c>
      <c r="C2481">
        <v>0</v>
      </c>
      <c r="D2481" t="s">
        <v>21</v>
      </c>
      <c r="E2481" t="s">
        <v>21</v>
      </c>
      <c r="F2481" t="s">
        <v>27</v>
      </c>
      <c r="G2481" s="2">
        <v>5</v>
      </c>
      <c r="H2481" t="s">
        <v>20</v>
      </c>
      <c r="I2481" t="s">
        <v>21</v>
      </c>
      <c r="J2481" t="s">
        <v>28</v>
      </c>
      <c r="K2481" t="s">
        <v>28</v>
      </c>
      <c r="L2481" t="s">
        <v>29</v>
      </c>
      <c r="M2481" t="s">
        <v>20</v>
      </c>
      <c r="N2481" t="s">
        <v>34</v>
      </c>
      <c r="O2481" s="1">
        <v>31.14</v>
      </c>
      <c r="P2481" s="1">
        <v>157.78</v>
      </c>
      <c r="Q2481">
        <v>1</v>
      </c>
      <c r="R2481" t="s">
        <v>21</v>
      </c>
      <c r="S2481" t="str">
        <f>IF(ChurnData[[#This Row],[MonthlyCharges]]&lt;=30,"1. Up to 30",IF(ChurnData[[#This Row],[MonthlyCharges]]&lt;=50,"2. 31-50",IF(ChurnData[[#This Row],[MonthlyCharges]]&lt;=70,"3. 51-70",IF(ChurnData[[#This Row],[MonthlyCharges]]&lt;=90,"4. 71-90","5. Over 90"))))</f>
        <v>2. 31-50</v>
      </c>
      <c r="T2481" t="str">
        <f>IF(AND(ChurnData[[#This Row],[Contract]]="Month-to-month",ChurnData[[#This Row],[InternetService]]="Fiber optic",ChurnData[[#This Row],[TenureMonths]]&lt;=11),"High-risk","Other")</f>
        <v>Other</v>
      </c>
      <c r="U2481" t="str">
        <f>IF(ChurnData[[#This Row],[TenureMonths]]&lt;=11,"0-11",IF(ChurnData[[#This Row],[TenureMonths]]&lt;=23,"12-23",IF(ChurnData[[#This Row],[TenureMonths]]&lt;=35,"24-35",IF(ChurnData[[#This Row],[TenureMonths]]&lt;=47,"36-47",IF(ChurnData[[#This Row],[TenureMonths]]&lt;=59,"48-59","60-72")))))</f>
        <v>0-11</v>
      </c>
      <c r="V2481">
        <f>IF(ChurnData[[#This Row],[Churn]]="Yes",1,0)</f>
        <v>0</v>
      </c>
    </row>
    <row r="2482" spans="1:22" x14ac:dyDescent="0.35">
      <c r="A2482" t="s">
        <v>2533</v>
      </c>
      <c r="B2482" t="s">
        <v>19</v>
      </c>
      <c r="C2482">
        <v>0</v>
      </c>
      <c r="D2482" t="s">
        <v>21</v>
      </c>
      <c r="E2482" t="s">
        <v>21</v>
      </c>
      <c r="F2482" t="s">
        <v>22</v>
      </c>
      <c r="G2482" s="2">
        <v>8</v>
      </c>
      <c r="H2482" t="s">
        <v>20</v>
      </c>
      <c r="I2482" t="s">
        <v>21</v>
      </c>
      <c r="J2482" t="s">
        <v>28</v>
      </c>
      <c r="K2482" t="s">
        <v>28</v>
      </c>
      <c r="L2482" t="s">
        <v>33</v>
      </c>
      <c r="M2482" t="s">
        <v>21</v>
      </c>
      <c r="N2482" t="s">
        <v>34</v>
      </c>
      <c r="O2482" s="1">
        <v>33.17</v>
      </c>
      <c r="P2482" s="1">
        <v>260.95999999999998</v>
      </c>
      <c r="Q2482">
        <v>1</v>
      </c>
      <c r="R2482" t="s">
        <v>21</v>
      </c>
      <c r="S2482" t="str">
        <f>IF(ChurnData[[#This Row],[MonthlyCharges]]&lt;=30,"1. Up to 30",IF(ChurnData[[#This Row],[MonthlyCharges]]&lt;=50,"2. 31-50",IF(ChurnData[[#This Row],[MonthlyCharges]]&lt;=70,"3. 51-70",IF(ChurnData[[#This Row],[MonthlyCharges]]&lt;=90,"4. 71-90","5. Over 90"))))</f>
        <v>2. 31-50</v>
      </c>
      <c r="T2482" t="str">
        <f>IF(AND(ChurnData[[#This Row],[Contract]]="Month-to-month",ChurnData[[#This Row],[InternetService]]="Fiber optic",ChurnData[[#This Row],[TenureMonths]]&lt;=11),"High-risk","Other")</f>
        <v>Other</v>
      </c>
      <c r="U2482" t="str">
        <f>IF(ChurnData[[#This Row],[TenureMonths]]&lt;=11,"0-11",IF(ChurnData[[#This Row],[TenureMonths]]&lt;=23,"12-23",IF(ChurnData[[#This Row],[TenureMonths]]&lt;=35,"24-35",IF(ChurnData[[#This Row],[TenureMonths]]&lt;=47,"36-47",IF(ChurnData[[#This Row],[TenureMonths]]&lt;=59,"48-59","60-72")))))</f>
        <v>0-11</v>
      </c>
      <c r="V2482">
        <f>IF(ChurnData[[#This Row],[Churn]]="Yes",1,0)</f>
        <v>0</v>
      </c>
    </row>
    <row r="2483" spans="1:22" x14ac:dyDescent="0.35">
      <c r="A2483" t="s">
        <v>2534</v>
      </c>
      <c r="B2483" t="s">
        <v>36</v>
      </c>
      <c r="C2483">
        <v>0</v>
      </c>
      <c r="D2483" t="s">
        <v>20</v>
      </c>
      <c r="E2483" t="s">
        <v>20</v>
      </c>
      <c r="F2483" t="s">
        <v>49</v>
      </c>
      <c r="G2483" s="2">
        <v>66</v>
      </c>
      <c r="H2483" t="s">
        <v>20</v>
      </c>
      <c r="I2483" t="s">
        <v>23</v>
      </c>
      <c r="J2483" t="s">
        <v>21</v>
      </c>
      <c r="K2483" t="s">
        <v>20</v>
      </c>
      <c r="L2483" t="s">
        <v>24</v>
      </c>
      <c r="M2483" t="s">
        <v>20</v>
      </c>
      <c r="N2483" t="s">
        <v>34</v>
      </c>
      <c r="O2483" s="1">
        <v>90.63</v>
      </c>
      <c r="P2483" s="1">
        <v>6003.41</v>
      </c>
      <c r="Q2483">
        <v>2</v>
      </c>
      <c r="R2483" t="s">
        <v>21</v>
      </c>
      <c r="S2483" t="str">
        <f>IF(ChurnData[[#This Row],[MonthlyCharges]]&lt;=30,"1. Up to 30",IF(ChurnData[[#This Row],[MonthlyCharges]]&lt;=50,"2. 31-50",IF(ChurnData[[#This Row],[MonthlyCharges]]&lt;=70,"3. 51-70",IF(ChurnData[[#This Row],[MonthlyCharges]]&lt;=90,"4. 71-90","5. Over 90"))))</f>
        <v>5. Over 90</v>
      </c>
      <c r="T2483" t="str">
        <f>IF(AND(ChurnData[[#This Row],[Contract]]="Month-to-month",ChurnData[[#This Row],[InternetService]]="Fiber optic",ChurnData[[#This Row],[TenureMonths]]&lt;=11),"High-risk","Other")</f>
        <v>Other</v>
      </c>
      <c r="U2483" t="str">
        <f>IF(ChurnData[[#This Row],[TenureMonths]]&lt;=11,"0-11",IF(ChurnData[[#This Row],[TenureMonths]]&lt;=23,"12-23",IF(ChurnData[[#This Row],[TenureMonths]]&lt;=35,"24-35",IF(ChurnData[[#This Row],[TenureMonths]]&lt;=47,"36-47",IF(ChurnData[[#This Row],[TenureMonths]]&lt;=59,"48-59","60-72")))))</f>
        <v>60-72</v>
      </c>
      <c r="V2483">
        <f>IF(ChurnData[[#This Row],[Churn]]="Yes",1,0)</f>
        <v>0</v>
      </c>
    </row>
    <row r="2484" spans="1:22" x14ac:dyDescent="0.35">
      <c r="A2484" t="s">
        <v>2535</v>
      </c>
      <c r="B2484" t="s">
        <v>19</v>
      </c>
      <c r="C2484">
        <v>1</v>
      </c>
      <c r="D2484" t="s">
        <v>21</v>
      </c>
      <c r="E2484" t="s">
        <v>21</v>
      </c>
      <c r="F2484" t="s">
        <v>47</v>
      </c>
      <c r="G2484" s="2">
        <v>9</v>
      </c>
      <c r="H2484" t="s">
        <v>20</v>
      </c>
      <c r="I2484" t="s">
        <v>21</v>
      </c>
      <c r="J2484" t="s">
        <v>28</v>
      </c>
      <c r="K2484" t="s">
        <v>28</v>
      </c>
      <c r="L2484" t="s">
        <v>33</v>
      </c>
      <c r="M2484" t="s">
        <v>21</v>
      </c>
      <c r="N2484" t="s">
        <v>25</v>
      </c>
      <c r="O2484" s="1">
        <v>41.15</v>
      </c>
      <c r="P2484" s="1">
        <v>360.73</v>
      </c>
      <c r="Q2484">
        <v>0</v>
      </c>
      <c r="R2484" t="s">
        <v>21</v>
      </c>
      <c r="S2484" t="str">
        <f>IF(ChurnData[[#This Row],[MonthlyCharges]]&lt;=30,"1. Up to 30",IF(ChurnData[[#This Row],[MonthlyCharges]]&lt;=50,"2. 31-50",IF(ChurnData[[#This Row],[MonthlyCharges]]&lt;=70,"3. 51-70",IF(ChurnData[[#This Row],[MonthlyCharges]]&lt;=90,"4. 71-90","5. Over 90"))))</f>
        <v>2. 31-50</v>
      </c>
      <c r="T2484" t="str">
        <f>IF(AND(ChurnData[[#This Row],[Contract]]="Month-to-month",ChurnData[[#This Row],[InternetService]]="Fiber optic",ChurnData[[#This Row],[TenureMonths]]&lt;=11),"High-risk","Other")</f>
        <v>Other</v>
      </c>
      <c r="U2484" t="str">
        <f>IF(ChurnData[[#This Row],[TenureMonths]]&lt;=11,"0-11",IF(ChurnData[[#This Row],[TenureMonths]]&lt;=23,"12-23",IF(ChurnData[[#This Row],[TenureMonths]]&lt;=35,"24-35",IF(ChurnData[[#This Row],[TenureMonths]]&lt;=47,"36-47",IF(ChurnData[[#This Row],[TenureMonths]]&lt;=59,"48-59","60-72")))))</f>
        <v>0-11</v>
      </c>
      <c r="V2484">
        <f>IF(ChurnData[[#This Row],[Churn]]="Yes",1,0)</f>
        <v>0</v>
      </c>
    </row>
    <row r="2485" spans="1:22" x14ac:dyDescent="0.35">
      <c r="A2485" t="s">
        <v>2536</v>
      </c>
      <c r="B2485" t="s">
        <v>36</v>
      </c>
      <c r="C2485">
        <v>1</v>
      </c>
      <c r="D2485" t="s">
        <v>21</v>
      </c>
      <c r="E2485" t="s">
        <v>20</v>
      </c>
      <c r="F2485" t="s">
        <v>27</v>
      </c>
      <c r="G2485" s="2">
        <v>34</v>
      </c>
      <c r="H2485" t="s">
        <v>20</v>
      </c>
      <c r="I2485" t="s">
        <v>23</v>
      </c>
      <c r="J2485" t="s">
        <v>21</v>
      </c>
      <c r="K2485" t="s">
        <v>20</v>
      </c>
      <c r="L2485" t="s">
        <v>29</v>
      </c>
      <c r="M2485" t="s">
        <v>21</v>
      </c>
      <c r="N2485" t="s">
        <v>34</v>
      </c>
      <c r="O2485" s="1">
        <v>91.11</v>
      </c>
      <c r="P2485" s="1">
        <v>3054.77</v>
      </c>
      <c r="Q2485">
        <v>1</v>
      </c>
      <c r="R2485" t="s">
        <v>21</v>
      </c>
      <c r="S2485" t="str">
        <f>IF(ChurnData[[#This Row],[MonthlyCharges]]&lt;=30,"1. Up to 30",IF(ChurnData[[#This Row],[MonthlyCharges]]&lt;=50,"2. 31-50",IF(ChurnData[[#This Row],[MonthlyCharges]]&lt;=70,"3. 51-70",IF(ChurnData[[#This Row],[MonthlyCharges]]&lt;=90,"4. 71-90","5. Over 90"))))</f>
        <v>5. Over 90</v>
      </c>
      <c r="T2485" t="str">
        <f>IF(AND(ChurnData[[#This Row],[Contract]]="Month-to-month",ChurnData[[#This Row],[InternetService]]="Fiber optic",ChurnData[[#This Row],[TenureMonths]]&lt;=11),"High-risk","Other")</f>
        <v>Other</v>
      </c>
      <c r="U2485" t="str">
        <f>IF(ChurnData[[#This Row],[TenureMonths]]&lt;=11,"0-11",IF(ChurnData[[#This Row],[TenureMonths]]&lt;=23,"12-23",IF(ChurnData[[#This Row],[TenureMonths]]&lt;=35,"24-35",IF(ChurnData[[#This Row],[TenureMonths]]&lt;=47,"36-47",IF(ChurnData[[#This Row],[TenureMonths]]&lt;=59,"48-59","60-72")))))</f>
        <v>24-35</v>
      </c>
      <c r="V2485">
        <f>IF(ChurnData[[#This Row],[Churn]]="Yes",1,0)</f>
        <v>0</v>
      </c>
    </row>
    <row r="2486" spans="1:22" x14ac:dyDescent="0.35">
      <c r="A2486" t="s">
        <v>2537</v>
      </c>
      <c r="B2486" t="s">
        <v>19</v>
      </c>
      <c r="C2486">
        <v>1</v>
      </c>
      <c r="D2486" t="s">
        <v>21</v>
      </c>
      <c r="E2486" t="s">
        <v>20</v>
      </c>
      <c r="F2486" t="s">
        <v>37</v>
      </c>
      <c r="G2486" s="2">
        <v>42</v>
      </c>
      <c r="H2486" t="s">
        <v>20</v>
      </c>
      <c r="I2486" t="s">
        <v>21</v>
      </c>
      <c r="J2486" t="s">
        <v>28</v>
      </c>
      <c r="K2486" t="s">
        <v>28</v>
      </c>
      <c r="L2486" t="s">
        <v>33</v>
      </c>
      <c r="M2486" t="s">
        <v>21</v>
      </c>
      <c r="N2486" t="s">
        <v>30</v>
      </c>
      <c r="O2486" s="1">
        <v>31.95</v>
      </c>
      <c r="P2486" s="1">
        <v>1374.21</v>
      </c>
      <c r="Q2486">
        <v>4</v>
      </c>
      <c r="R2486" t="s">
        <v>21</v>
      </c>
      <c r="S2486" t="str">
        <f>IF(ChurnData[[#This Row],[MonthlyCharges]]&lt;=30,"1. Up to 30",IF(ChurnData[[#This Row],[MonthlyCharges]]&lt;=50,"2. 31-50",IF(ChurnData[[#This Row],[MonthlyCharges]]&lt;=70,"3. 51-70",IF(ChurnData[[#This Row],[MonthlyCharges]]&lt;=90,"4. 71-90","5. Over 90"))))</f>
        <v>2. 31-50</v>
      </c>
      <c r="T2486" t="str">
        <f>IF(AND(ChurnData[[#This Row],[Contract]]="Month-to-month",ChurnData[[#This Row],[InternetService]]="Fiber optic",ChurnData[[#This Row],[TenureMonths]]&lt;=11),"High-risk","Other")</f>
        <v>Other</v>
      </c>
      <c r="U2486" t="str">
        <f>IF(ChurnData[[#This Row],[TenureMonths]]&lt;=11,"0-11",IF(ChurnData[[#This Row],[TenureMonths]]&lt;=23,"12-23",IF(ChurnData[[#This Row],[TenureMonths]]&lt;=35,"24-35",IF(ChurnData[[#This Row],[TenureMonths]]&lt;=47,"36-47",IF(ChurnData[[#This Row],[TenureMonths]]&lt;=59,"48-59","60-72")))))</f>
        <v>36-47</v>
      </c>
      <c r="V2486">
        <f>IF(ChurnData[[#This Row],[Churn]]="Yes",1,0)</f>
        <v>0</v>
      </c>
    </row>
    <row r="2487" spans="1:22" x14ac:dyDescent="0.35">
      <c r="A2487" t="s">
        <v>2538</v>
      </c>
      <c r="B2487" t="s">
        <v>19</v>
      </c>
      <c r="C2487">
        <v>0</v>
      </c>
      <c r="D2487" t="s">
        <v>21</v>
      </c>
      <c r="E2487" t="s">
        <v>21</v>
      </c>
      <c r="F2487" t="s">
        <v>39</v>
      </c>
      <c r="G2487" s="2">
        <v>65</v>
      </c>
      <c r="H2487" t="s">
        <v>20</v>
      </c>
      <c r="I2487" t="s">
        <v>21</v>
      </c>
      <c r="J2487" t="s">
        <v>28</v>
      </c>
      <c r="K2487" t="s">
        <v>28</v>
      </c>
      <c r="L2487" t="s">
        <v>24</v>
      </c>
      <c r="M2487" t="s">
        <v>21</v>
      </c>
      <c r="N2487" t="s">
        <v>43</v>
      </c>
      <c r="O2487" s="1">
        <v>19.13</v>
      </c>
      <c r="P2487" s="1">
        <v>1280.32</v>
      </c>
      <c r="Q2487">
        <v>3</v>
      </c>
      <c r="R2487" t="s">
        <v>21</v>
      </c>
      <c r="S2487" t="str">
        <f>IF(ChurnData[[#This Row],[MonthlyCharges]]&lt;=30,"1. Up to 30",IF(ChurnData[[#This Row],[MonthlyCharges]]&lt;=50,"2. 31-50",IF(ChurnData[[#This Row],[MonthlyCharges]]&lt;=70,"3. 51-70",IF(ChurnData[[#This Row],[MonthlyCharges]]&lt;=90,"4. 71-90","5. Over 90"))))</f>
        <v>1. Up to 30</v>
      </c>
      <c r="T2487" t="str">
        <f>IF(AND(ChurnData[[#This Row],[Contract]]="Month-to-month",ChurnData[[#This Row],[InternetService]]="Fiber optic",ChurnData[[#This Row],[TenureMonths]]&lt;=11),"High-risk","Other")</f>
        <v>Other</v>
      </c>
      <c r="U2487" t="str">
        <f>IF(ChurnData[[#This Row],[TenureMonths]]&lt;=11,"0-11",IF(ChurnData[[#This Row],[TenureMonths]]&lt;=23,"12-23",IF(ChurnData[[#This Row],[TenureMonths]]&lt;=35,"24-35",IF(ChurnData[[#This Row],[TenureMonths]]&lt;=47,"36-47",IF(ChurnData[[#This Row],[TenureMonths]]&lt;=59,"48-59","60-72")))))</f>
        <v>60-72</v>
      </c>
      <c r="V2487">
        <f>IF(ChurnData[[#This Row],[Churn]]="Yes",1,0)</f>
        <v>0</v>
      </c>
    </row>
    <row r="2488" spans="1:22" x14ac:dyDescent="0.35">
      <c r="A2488" t="s">
        <v>2539</v>
      </c>
      <c r="B2488" t="s">
        <v>19</v>
      </c>
      <c r="C2488">
        <v>0</v>
      </c>
      <c r="D2488" t="s">
        <v>21</v>
      </c>
      <c r="E2488" t="s">
        <v>20</v>
      </c>
      <c r="F2488" t="s">
        <v>47</v>
      </c>
      <c r="G2488" s="2">
        <v>30</v>
      </c>
      <c r="H2488" t="s">
        <v>20</v>
      </c>
      <c r="I2488" t="s">
        <v>21</v>
      </c>
      <c r="J2488" t="s">
        <v>28</v>
      </c>
      <c r="K2488" t="s">
        <v>28</v>
      </c>
      <c r="L2488" t="s">
        <v>29</v>
      </c>
      <c r="M2488" t="s">
        <v>21</v>
      </c>
      <c r="N2488" t="s">
        <v>43</v>
      </c>
      <c r="O2488" s="1">
        <v>34.81</v>
      </c>
      <c r="P2488" s="1">
        <v>1054.1400000000001</v>
      </c>
      <c r="Q2488">
        <v>2</v>
      </c>
      <c r="R2488" t="s">
        <v>21</v>
      </c>
      <c r="S2488" t="str">
        <f>IF(ChurnData[[#This Row],[MonthlyCharges]]&lt;=30,"1. Up to 30",IF(ChurnData[[#This Row],[MonthlyCharges]]&lt;=50,"2. 31-50",IF(ChurnData[[#This Row],[MonthlyCharges]]&lt;=70,"3. 51-70",IF(ChurnData[[#This Row],[MonthlyCharges]]&lt;=90,"4. 71-90","5. Over 90"))))</f>
        <v>2. 31-50</v>
      </c>
      <c r="T2488" t="str">
        <f>IF(AND(ChurnData[[#This Row],[Contract]]="Month-to-month",ChurnData[[#This Row],[InternetService]]="Fiber optic",ChurnData[[#This Row],[TenureMonths]]&lt;=11),"High-risk","Other")</f>
        <v>Other</v>
      </c>
      <c r="U2488" t="str">
        <f>IF(ChurnData[[#This Row],[TenureMonths]]&lt;=11,"0-11",IF(ChurnData[[#This Row],[TenureMonths]]&lt;=23,"12-23",IF(ChurnData[[#This Row],[TenureMonths]]&lt;=35,"24-35",IF(ChurnData[[#This Row],[TenureMonths]]&lt;=47,"36-47",IF(ChurnData[[#This Row],[TenureMonths]]&lt;=59,"48-59","60-72")))))</f>
        <v>24-35</v>
      </c>
      <c r="V2488">
        <f>IF(ChurnData[[#This Row],[Churn]]="Yes",1,0)</f>
        <v>0</v>
      </c>
    </row>
    <row r="2489" spans="1:22" x14ac:dyDescent="0.35">
      <c r="A2489" t="s">
        <v>2540</v>
      </c>
      <c r="B2489" t="s">
        <v>19</v>
      </c>
      <c r="C2489">
        <v>0</v>
      </c>
      <c r="D2489" t="s">
        <v>21</v>
      </c>
      <c r="E2489" t="s">
        <v>21</v>
      </c>
      <c r="F2489" t="s">
        <v>39</v>
      </c>
      <c r="G2489" s="2">
        <v>40</v>
      </c>
      <c r="H2489" t="s">
        <v>20</v>
      </c>
      <c r="I2489" t="s">
        <v>23</v>
      </c>
      <c r="J2489" t="s">
        <v>21</v>
      </c>
      <c r="K2489" t="s">
        <v>21</v>
      </c>
      <c r="L2489" t="s">
        <v>33</v>
      </c>
      <c r="M2489" t="s">
        <v>20</v>
      </c>
      <c r="N2489" t="s">
        <v>30</v>
      </c>
      <c r="O2489" s="1">
        <v>89.17</v>
      </c>
      <c r="P2489" s="1">
        <v>3637.75</v>
      </c>
      <c r="Q2489">
        <v>1</v>
      </c>
      <c r="R2489" t="s">
        <v>21</v>
      </c>
      <c r="S2489" t="str">
        <f>IF(ChurnData[[#This Row],[MonthlyCharges]]&lt;=30,"1. Up to 30",IF(ChurnData[[#This Row],[MonthlyCharges]]&lt;=50,"2. 31-50",IF(ChurnData[[#This Row],[MonthlyCharges]]&lt;=70,"3. 51-70",IF(ChurnData[[#This Row],[MonthlyCharges]]&lt;=90,"4. 71-90","5. Over 90"))))</f>
        <v>4. 71-90</v>
      </c>
      <c r="T2489" t="str">
        <f>IF(AND(ChurnData[[#This Row],[Contract]]="Month-to-month",ChurnData[[#This Row],[InternetService]]="Fiber optic",ChurnData[[#This Row],[TenureMonths]]&lt;=11),"High-risk","Other")</f>
        <v>Other</v>
      </c>
      <c r="U2489" t="str">
        <f>IF(ChurnData[[#This Row],[TenureMonths]]&lt;=11,"0-11",IF(ChurnData[[#This Row],[TenureMonths]]&lt;=23,"12-23",IF(ChurnData[[#This Row],[TenureMonths]]&lt;=35,"24-35",IF(ChurnData[[#This Row],[TenureMonths]]&lt;=47,"36-47",IF(ChurnData[[#This Row],[TenureMonths]]&lt;=59,"48-59","60-72")))))</f>
        <v>36-47</v>
      </c>
      <c r="V2489">
        <f>IF(ChurnData[[#This Row],[Churn]]="Yes",1,0)</f>
        <v>0</v>
      </c>
    </row>
    <row r="2490" spans="1:22" x14ac:dyDescent="0.35">
      <c r="A2490" t="s">
        <v>2541</v>
      </c>
      <c r="B2490" t="s">
        <v>36</v>
      </c>
      <c r="C2490">
        <v>0</v>
      </c>
      <c r="D2490" t="s">
        <v>21</v>
      </c>
      <c r="E2490" t="s">
        <v>21</v>
      </c>
      <c r="F2490" t="s">
        <v>45</v>
      </c>
      <c r="G2490" s="2">
        <v>38</v>
      </c>
      <c r="H2490" t="s">
        <v>20</v>
      </c>
      <c r="I2490" t="s">
        <v>23</v>
      </c>
      <c r="J2490" t="s">
        <v>20</v>
      </c>
      <c r="K2490" t="s">
        <v>21</v>
      </c>
      <c r="L2490" t="s">
        <v>29</v>
      </c>
      <c r="M2490" t="s">
        <v>21</v>
      </c>
      <c r="N2490" t="s">
        <v>34</v>
      </c>
      <c r="O2490" s="1">
        <v>98.42</v>
      </c>
      <c r="P2490" s="1">
        <v>3680.35</v>
      </c>
      <c r="Q2490">
        <v>1</v>
      </c>
      <c r="R2490" t="s">
        <v>21</v>
      </c>
      <c r="S2490" t="str">
        <f>IF(ChurnData[[#This Row],[MonthlyCharges]]&lt;=30,"1. Up to 30",IF(ChurnData[[#This Row],[MonthlyCharges]]&lt;=50,"2. 31-50",IF(ChurnData[[#This Row],[MonthlyCharges]]&lt;=70,"3. 51-70",IF(ChurnData[[#This Row],[MonthlyCharges]]&lt;=90,"4. 71-90","5. Over 90"))))</f>
        <v>5. Over 90</v>
      </c>
      <c r="T2490" t="str">
        <f>IF(AND(ChurnData[[#This Row],[Contract]]="Month-to-month",ChurnData[[#This Row],[InternetService]]="Fiber optic",ChurnData[[#This Row],[TenureMonths]]&lt;=11),"High-risk","Other")</f>
        <v>Other</v>
      </c>
      <c r="U2490" t="str">
        <f>IF(ChurnData[[#This Row],[TenureMonths]]&lt;=11,"0-11",IF(ChurnData[[#This Row],[TenureMonths]]&lt;=23,"12-23",IF(ChurnData[[#This Row],[TenureMonths]]&lt;=35,"24-35",IF(ChurnData[[#This Row],[TenureMonths]]&lt;=47,"36-47",IF(ChurnData[[#This Row],[TenureMonths]]&lt;=59,"48-59","60-72")))))</f>
        <v>36-47</v>
      </c>
      <c r="V2490">
        <f>IF(ChurnData[[#This Row],[Churn]]="Yes",1,0)</f>
        <v>0</v>
      </c>
    </row>
    <row r="2491" spans="1:22" x14ac:dyDescent="0.35">
      <c r="A2491" t="s">
        <v>2542</v>
      </c>
      <c r="B2491" t="s">
        <v>36</v>
      </c>
      <c r="C2491">
        <v>0</v>
      </c>
      <c r="D2491" t="s">
        <v>21</v>
      </c>
      <c r="E2491" t="s">
        <v>21</v>
      </c>
      <c r="F2491" t="s">
        <v>22</v>
      </c>
      <c r="G2491" s="2">
        <v>52</v>
      </c>
      <c r="H2491" t="s">
        <v>20</v>
      </c>
      <c r="I2491" t="s">
        <v>32</v>
      </c>
      <c r="J2491" t="s">
        <v>21</v>
      </c>
      <c r="K2491" t="s">
        <v>20</v>
      </c>
      <c r="L2491" t="s">
        <v>29</v>
      </c>
      <c r="M2491" t="s">
        <v>21</v>
      </c>
      <c r="N2491" t="s">
        <v>25</v>
      </c>
      <c r="O2491" s="1">
        <v>58.95</v>
      </c>
      <c r="P2491" s="1">
        <v>3068.44</v>
      </c>
      <c r="Q2491">
        <v>1</v>
      </c>
      <c r="R2491" t="s">
        <v>21</v>
      </c>
      <c r="S2491" t="str">
        <f>IF(ChurnData[[#This Row],[MonthlyCharges]]&lt;=30,"1. Up to 30",IF(ChurnData[[#This Row],[MonthlyCharges]]&lt;=50,"2. 31-50",IF(ChurnData[[#This Row],[MonthlyCharges]]&lt;=70,"3. 51-70",IF(ChurnData[[#This Row],[MonthlyCharges]]&lt;=90,"4. 71-90","5. Over 90"))))</f>
        <v>3. 51-70</v>
      </c>
      <c r="T2491" t="str">
        <f>IF(AND(ChurnData[[#This Row],[Contract]]="Month-to-month",ChurnData[[#This Row],[InternetService]]="Fiber optic",ChurnData[[#This Row],[TenureMonths]]&lt;=11),"High-risk","Other")</f>
        <v>Other</v>
      </c>
      <c r="U2491" t="str">
        <f>IF(ChurnData[[#This Row],[TenureMonths]]&lt;=11,"0-11",IF(ChurnData[[#This Row],[TenureMonths]]&lt;=23,"12-23",IF(ChurnData[[#This Row],[TenureMonths]]&lt;=35,"24-35",IF(ChurnData[[#This Row],[TenureMonths]]&lt;=47,"36-47",IF(ChurnData[[#This Row],[TenureMonths]]&lt;=59,"48-59","60-72")))))</f>
        <v>48-59</v>
      </c>
      <c r="V2491">
        <f>IF(ChurnData[[#This Row],[Churn]]="Yes",1,0)</f>
        <v>0</v>
      </c>
    </row>
    <row r="2492" spans="1:22" x14ac:dyDescent="0.35">
      <c r="A2492" t="s">
        <v>2543</v>
      </c>
      <c r="B2492" t="s">
        <v>36</v>
      </c>
      <c r="C2492">
        <v>0</v>
      </c>
      <c r="D2492" t="s">
        <v>21</v>
      </c>
      <c r="E2492" t="s">
        <v>20</v>
      </c>
      <c r="F2492" t="s">
        <v>47</v>
      </c>
      <c r="G2492" s="2">
        <v>51</v>
      </c>
      <c r="H2492" t="s">
        <v>20</v>
      </c>
      <c r="I2492" t="s">
        <v>23</v>
      </c>
      <c r="J2492" t="s">
        <v>21</v>
      </c>
      <c r="K2492" t="s">
        <v>20</v>
      </c>
      <c r="L2492" t="s">
        <v>24</v>
      </c>
      <c r="M2492" t="s">
        <v>21</v>
      </c>
      <c r="N2492" t="s">
        <v>25</v>
      </c>
      <c r="O2492" s="1">
        <v>86.58</v>
      </c>
      <c r="P2492" s="1">
        <v>4542.66</v>
      </c>
      <c r="Q2492">
        <v>2</v>
      </c>
      <c r="R2492" t="s">
        <v>21</v>
      </c>
      <c r="S2492" t="str">
        <f>IF(ChurnData[[#This Row],[MonthlyCharges]]&lt;=30,"1. Up to 30",IF(ChurnData[[#This Row],[MonthlyCharges]]&lt;=50,"2. 31-50",IF(ChurnData[[#This Row],[MonthlyCharges]]&lt;=70,"3. 51-70",IF(ChurnData[[#This Row],[MonthlyCharges]]&lt;=90,"4. 71-90","5. Over 90"))))</f>
        <v>4. 71-90</v>
      </c>
      <c r="T2492" t="str">
        <f>IF(AND(ChurnData[[#This Row],[Contract]]="Month-to-month",ChurnData[[#This Row],[InternetService]]="Fiber optic",ChurnData[[#This Row],[TenureMonths]]&lt;=11),"High-risk","Other")</f>
        <v>Other</v>
      </c>
      <c r="U2492" t="str">
        <f>IF(ChurnData[[#This Row],[TenureMonths]]&lt;=11,"0-11",IF(ChurnData[[#This Row],[TenureMonths]]&lt;=23,"12-23",IF(ChurnData[[#This Row],[TenureMonths]]&lt;=35,"24-35",IF(ChurnData[[#This Row],[TenureMonths]]&lt;=47,"36-47",IF(ChurnData[[#This Row],[TenureMonths]]&lt;=59,"48-59","60-72")))))</f>
        <v>48-59</v>
      </c>
      <c r="V2492">
        <f>IF(ChurnData[[#This Row],[Churn]]="Yes",1,0)</f>
        <v>0</v>
      </c>
    </row>
    <row r="2493" spans="1:22" x14ac:dyDescent="0.35">
      <c r="A2493" t="s">
        <v>2544</v>
      </c>
      <c r="B2493" t="s">
        <v>36</v>
      </c>
      <c r="C2493">
        <v>0</v>
      </c>
      <c r="D2493" t="s">
        <v>20</v>
      </c>
      <c r="E2493" t="s">
        <v>20</v>
      </c>
      <c r="F2493" t="s">
        <v>41</v>
      </c>
      <c r="G2493" s="2">
        <v>14</v>
      </c>
      <c r="H2493" t="s">
        <v>20</v>
      </c>
      <c r="I2493" t="s">
        <v>23</v>
      </c>
      <c r="J2493" t="s">
        <v>21</v>
      </c>
      <c r="K2493" t="s">
        <v>20</v>
      </c>
      <c r="L2493" t="s">
        <v>33</v>
      </c>
      <c r="M2493" t="s">
        <v>20</v>
      </c>
      <c r="N2493" t="s">
        <v>43</v>
      </c>
      <c r="O2493" s="1">
        <v>102.36</v>
      </c>
      <c r="P2493" s="1">
        <v>1438.42</v>
      </c>
      <c r="Q2493">
        <v>2</v>
      </c>
      <c r="R2493" t="s">
        <v>20</v>
      </c>
      <c r="S2493" t="str">
        <f>IF(ChurnData[[#This Row],[MonthlyCharges]]&lt;=30,"1. Up to 30",IF(ChurnData[[#This Row],[MonthlyCharges]]&lt;=50,"2. 31-50",IF(ChurnData[[#This Row],[MonthlyCharges]]&lt;=70,"3. 51-70",IF(ChurnData[[#This Row],[MonthlyCharges]]&lt;=90,"4. 71-90","5. Over 90"))))</f>
        <v>5. Over 90</v>
      </c>
      <c r="T2493" t="str">
        <f>IF(AND(ChurnData[[#This Row],[Contract]]="Month-to-month",ChurnData[[#This Row],[InternetService]]="Fiber optic",ChurnData[[#This Row],[TenureMonths]]&lt;=11),"High-risk","Other")</f>
        <v>Other</v>
      </c>
      <c r="U2493" t="str">
        <f>IF(ChurnData[[#This Row],[TenureMonths]]&lt;=11,"0-11",IF(ChurnData[[#This Row],[TenureMonths]]&lt;=23,"12-23",IF(ChurnData[[#This Row],[TenureMonths]]&lt;=35,"24-35",IF(ChurnData[[#This Row],[TenureMonths]]&lt;=47,"36-47",IF(ChurnData[[#This Row],[TenureMonths]]&lt;=59,"48-59","60-72")))))</f>
        <v>12-23</v>
      </c>
      <c r="V2493">
        <f>IF(ChurnData[[#This Row],[Churn]]="Yes",1,0)</f>
        <v>1</v>
      </c>
    </row>
    <row r="2494" spans="1:22" x14ac:dyDescent="0.35">
      <c r="A2494" t="s">
        <v>2545</v>
      </c>
      <c r="B2494" t="s">
        <v>19</v>
      </c>
      <c r="C2494">
        <v>0</v>
      </c>
      <c r="D2494" t="s">
        <v>21</v>
      </c>
      <c r="E2494" t="s">
        <v>21</v>
      </c>
      <c r="F2494" t="s">
        <v>41</v>
      </c>
      <c r="G2494" s="2">
        <v>8</v>
      </c>
      <c r="H2494" t="s">
        <v>20</v>
      </c>
      <c r="I2494" t="s">
        <v>23</v>
      </c>
      <c r="J2494" t="s">
        <v>21</v>
      </c>
      <c r="K2494" t="s">
        <v>21</v>
      </c>
      <c r="L2494" t="s">
        <v>33</v>
      </c>
      <c r="M2494" t="s">
        <v>20</v>
      </c>
      <c r="N2494" t="s">
        <v>34</v>
      </c>
      <c r="O2494" s="1">
        <v>85.56</v>
      </c>
      <c r="P2494" s="1">
        <v>689.36</v>
      </c>
      <c r="Q2494">
        <v>3</v>
      </c>
      <c r="R2494" t="s">
        <v>20</v>
      </c>
      <c r="S2494" t="str">
        <f>IF(ChurnData[[#This Row],[MonthlyCharges]]&lt;=30,"1. Up to 30",IF(ChurnData[[#This Row],[MonthlyCharges]]&lt;=50,"2. 31-50",IF(ChurnData[[#This Row],[MonthlyCharges]]&lt;=70,"3. 51-70",IF(ChurnData[[#This Row],[MonthlyCharges]]&lt;=90,"4. 71-90","5. Over 90"))))</f>
        <v>4. 71-90</v>
      </c>
      <c r="T2494" t="str">
        <f>IF(AND(ChurnData[[#This Row],[Contract]]="Month-to-month",ChurnData[[#This Row],[InternetService]]="Fiber optic",ChurnData[[#This Row],[TenureMonths]]&lt;=11),"High-risk","Other")</f>
        <v>High-risk</v>
      </c>
      <c r="U2494" t="str">
        <f>IF(ChurnData[[#This Row],[TenureMonths]]&lt;=11,"0-11",IF(ChurnData[[#This Row],[TenureMonths]]&lt;=23,"12-23",IF(ChurnData[[#This Row],[TenureMonths]]&lt;=35,"24-35",IF(ChurnData[[#This Row],[TenureMonths]]&lt;=47,"36-47",IF(ChurnData[[#This Row],[TenureMonths]]&lt;=59,"48-59","60-72")))))</f>
        <v>0-11</v>
      </c>
      <c r="V2494">
        <f>IF(ChurnData[[#This Row],[Churn]]="Yes",1,0)</f>
        <v>1</v>
      </c>
    </row>
    <row r="2495" spans="1:22" x14ac:dyDescent="0.35">
      <c r="A2495" t="s">
        <v>2546</v>
      </c>
      <c r="B2495" t="s">
        <v>36</v>
      </c>
      <c r="C2495">
        <v>1</v>
      </c>
      <c r="D2495" t="s">
        <v>21</v>
      </c>
      <c r="E2495" t="s">
        <v>21</v>
      </c>
      <c r="F2495" t="s">
        <v>45</v>
      </c>
      <c r="G2495" s="2">
        <v>43</v>
      </c>
      <c r="H2495" t="s">
        <v>20</v>
      </c>
      <c r="I2495" t="s">
        <v>23</v>
      </c>
      <c r="J2495" t="s">
        <v>20</v>
      </c>
      <c r="K2495" t="s">
        <v>21</v>
      </c>
      <c r="L2495" t="s">
        <v>24</v>
      </c>
      <c r="M2495" t="s">
        <v>20</v>
      </c>
      <c r="N2495" t="s">
        <v>34</v>
      </c>
      <c r="O2495" s="1">
        <v>87.66</v>
      </c>
      <c r="P2495" s="1">
        <v>3718.13</v>
      </c>
      <c r="Q2495">
        <v>2</v>
      </c>
      <c r="R2495" t="s">
        <v>20</v>
      </c>
      <c r="S2495" t="str">
        <f>IF(ChurnData[[#This Row],[MonthlyCharges]]&lt;=30,"1. Up to 30",IF(ChurnData[[#This Row],[MonthlyCharges]]&lt;=50,"2. 31-50",IF(ChurnData[[#This Row],[MonthlyCharges]]&lt;=70,"3. 51-70",IF(ChurnData[[#This Row],[MonthlyCharges]]&lt;=90,"4. 71-90","5. Over 90"))))</f>
        <v>4. 71-90</v>
      </c>
      <c r="T2495" t="str">
        <f>IF(AND(ChurnData[[#This Row],[Contract]]="Month-to-month",ChurnData[[#This Row],[InternetService]]="Fiber optic",ChurnData[[#This Row],[TenureMonths]]&lt;=11),"High-risk","Other")</f>
        <v>Other</v>
      </c>
      <c r="U2495" t="str">
        <f>IF(ChurnData[[#This Row],[TenureMonths]]&lt;=11,"0-11",IF(ChurnData[[#This Row],[TenureMonths]]&lt;=23,"12-23",IF(ChurnData[[#This Row],[TenureMonths]]&lt;=35,"24-35",IF(ChurnData[[#This Row],[TenureMonths]]&lt;=47,"36-47",IF(ChurnData[[#This Row],[TenureMonths]]&lt;=59,"48-59","60-72")))))</f>
        <v>36-47</v>
      </c>
      <c r="V2495">
        <f>IF(ChurnData[[#This Row],[Churn]]="Yes",1,0)</f>
        <v>1</v>
      </c>
    </row>
    <row r="2496" spans="1:22" x14ac:dyDescent="0.35">
      <c r="A2496" t="s">
        <v>2547</v>
      </c>
      <c r="B2496" t="s">
        <v>19</v>
      </c>
      <c r="C2496">
        <v>0</v>
      </c>
      <c r="D2496" t="s">
        <v>20</v>
      </c>
      <c r="E2496" t="s">
        <v>20</v>
      </c>
      <c r="F2496" t="s">
        <v>58</v>
      </c>
      <c r="G2496" s="2">
        <v>9</v>
      </c>
      <c r="H2496" t="s">
        <v>20</v>
      </c>
      <c r="I2496" t="s">
        <v>23</v>
      </c>
      <c r="J2496" t="s">
        <v>20</v>
      </c>
      <c r="K2496" t="s">
        <v>21</v>
      </c>
      <c r="L2496" t="s">
        <v>33</v>
      </c>
      <c r="M2496" t="s">
        <v>20</v>
      </c>
      <c r="N2496" t="s">
        <v>34</v>
      </c>
      <c r="O2496" s="1">
        <v>92.35</v>
      </c>
      <c r="P2496" s="1">
        <v>833.19</v>
      </c>
      <c r="Q2496">
        <v>0</v>
      </c>
      <c r="R2496" t="s">
        <v>21</v>
      </c>
      <c r="S2496" t="str">
        <f>IF(ChurnData[[#This Row],[MonthlyCharges]]&lt;=30,"1. Up to 30",IF(ChurnData[[#This Row],[MonthlyCharges]]&lt;=50,"2. 31-50",IF(ChurnData[[#This Row],[MonthlyCharges]]&lt;=70,"3. 51-70",IF(ChurnData[[#This Row],[MonthlyCharges]]&lt;=90,"4. 71-90","5. Over 90"))))</f>
        <v>5. Over 90</v>
      </c>
      <c r="T2496" t="str">
        <f>IF(AND(ChurnData[[#This Row],[Contract]]="Month-to-month",ChurnData[[#This Row],[InternetService]]="Fiber optic",ChurnData[[#This Row],[TenureMonths]]&lt;=11),"High-risk","Other")</f>
        <v>High-risk</v>
      </c>
      <c r="U2496" t="str">
        <f>IF(ChurnData[[#This Row],[TenureMonths]]&lt;=11,"0-11",IF(ChurnData[[#This Row],[TenureMonths]]&lt;=23,"12-23",IF(ChurnData[[#This Row],[TenureMonths]]&lt;=35,"24-35",IF(ChurnData[[#This Row],[TenureMonths]]&lt;=47,"36-47",IF(ChurnData[[#This Row],[TenureMonths]]&lt;=59,"48-59","60-72")))))</f>
        <v>0-11</v>
      </c>
      <c r="V2496">
        <f>IF(ChurnData[[#This Row],[Churn]]="Yes",1,0)</f>
        <v>0</v>
      </c>
    </row>
    <row r="2497" spans="1:22" x14ac:dyDescent="0.35">
      <c r="A2497" t="s">
        <v>2548</v>
      </c>
      <c r="B2497" t="s">
        <v>36</v>
      </c>
      <c r="C2497">
        <v>0</v>
      </c>
      <c r="D2497" t="s">
        <v>20</v>
      </c>
      <c r="E2497" t="s">
        <v>21</v>
      </c>
      <c r="F2497" t="s">
        <v>45</v>
      </c>
      <c r="G2497" s="2">
        <v>51</v>
      </c>
      <c r="H2497" t="s">
        <v>21</v>
      </c>
      <c r="I2497" t="s">
        <v>23</v>
      </c>
      <c r="J2497" t="s">
        <v>20</v>
      </c>
      <c r="K2497" t="s">
        <v>20</v>
      </c>
      <c r="L2497" t="s">
        <v>24</v>
      </c>
      <c r="M2497" t="s">
        <v>21</v>
      </c>
      <c r="N2497" t="s">
        <v>25</v>
      </c>
      <c r="O2497" s="1">
        <v>87.91</v>
      </c>
      <c r="P2497" s="1">
        <v>4458.54</v>
      </c>
      <c r="Q2497">
        <v>1</v>
      </c>
      <c r="R2497" t="s">
        <v>21</v>
      </c>
      <c r="S2497" t="str">
        <f>IF(ChurnData[[#This Row],[MonthlyCharges]]&lt;=30,"1. Up to 30",IF(ChurnData[[#This Row],[MonthlyCharges]]&lt;=50,"2. 31-50",IF(ChurnData[[#This Row],[MonthlyCharges]]&lt;=70,"3. 51-70",IF(ChurnData[[#This Row],[MonthlyCharges]]&lt;=90,"4. 71-90","5. Over 90"))))</f>
        <v>4. 71-90</v>
      </c>
      <c r="T2497" t="str">
        <f>IF(AND(ChurnData[[#This Row],[Contract]]="Month-to-month",ChurnData[[#This Row],[InternetService]]="Fiber optic",ChurnData[[#This Row],[TenureMonths]]&lt;=11),"High-risk","Other")</f>
        <v>Other</v>
      </c>
      <c r="U2497" t="str">
        <f>IF(ChurnData[[#This Row],[TenureMonths]]&lt;=11,"0-11",IF(ChurnData[[#This Row],[TenureMonths]]&lt;=23,"12-23",IF(ChurnData[[#This Row],[TenureMonths]]&lt;=35,"24-35",IF(ChurnData[[#This Row],[TenureMonths]]&lt;=47,"36-47",IF(ChurnData[[#This Row],[TenureMonths]]&lt;=59,"48-59","60-72")))))</f>
        <v>48-59</v>
      </c>
      <c r="V2497">
        <f>IF(ChurnData[[#This Row],[Churn]]="Yes",1,0)</f>
        <v>0</v>
      </c>
    </row>
    <row r="2498" spans="1:22" x14ac:dyDescent="0.35">
      <c r="A2498" t="s">
        <v>2549</v>
      </c>
      <c r="B2498" t="s">
        <v>19</v>
      </c>
      <c r="C2498">
        <v>0</v>
      </c>
      <c r="D2498" t="s">
        <v>21</v>
      </c>
      <c r="E2498" t="s">
        <v>21</v>
      </c>
      <c r="F2498" t="s">
        <v>22</v>
      </c>
      <c r="G2498" s="2">
        <v>4</v>
      </c>
      <c r="H2498" t="s">
        <v>20</v>
      </c>
      <c r="I2498" t="s">
        <v>23</v>
      </c>
      <c r="J2498" t="s">
        <v>20</v>
      </c>
      <c r="K2498" t="s">
        <v>20</v>
      </c>
      <c r="L2498" t="s">
        <v>33</v>
      </c>
      <c r="M2498" t="s">
        <v>20</v>
      </c>
      <c r="N2498" t="s">
        <v>34</v>
      </c>
      <c r="O2498" s="1">
        <v>94.78</v>
      </c>
      <c r="P2498" s="1">
        <v>386.67</v>
      </c>
      <c r="Q2498">
        <v>1</v>
      </c>
      <c r="R2498" t="s">
        <v>21</v>
      </c>
      <c r="S2498" t="str">
        <f>IF(ChurnData[[#This Row],[MonthlyCharges]]&lt;=30,"1. Up to 30",IF(ChurnData[[#This Row],[MonthlyCharges]]&lt;=50,"2. 31-50",IF(ChurnData[[#This Row],[MonthlyCharges]]&lt;=70,"3. 51-70",IF(ChurnData[[#This Row],[MonthlyCharges]]&lt;=90,"4. 71-90","5. Over 90"))))</f>
        <v>5. Over 90</v>
      </c>
      <c r="T2498" t="str">
        <f>IF(AND(ChurnData[[#This Row],[Contract]]="Month-to-month",ChurnData[[#This Row],[InternetService]]="Fiber optic",ChurnData[[#This Row],[TenureMonths]]&lt;=11),"High-risk","Other")</f>
        <v>High-risk</v>
      </c>
      <c r="U2498" t="str">
        <f>IF(ChurnData[[#This Row],[TenureMonths]]&lt;=11,"0-11",IF(ChurnData[[#This Row],[TenureMonths]]&lt;=23,"12-23",IF(ChurnData[[#This Row],[TenureMonths]]&lt;=35,"24-35",IF(ChurnData[[#This Row],[TenureMonths]]&lt;=47,"36-47",IF(ChurnData[[#This Row],[TenureMonths]]&lt;=59,"48-59","60-72")))))</f>
        <v>0-11</v>
      </c>
      <c r="V2498">
        <f>IF(ChurnData[[#This Row],[Churn]]="Yes",1,0)</f>
        <v>0</v>
      </c>
    </row>
    <row r="2499" spans="1:22" x14ac:dyDescent="0.35">
      <c r="A2499" t="s">
        <v>2550</v>
      </c>
      <c r="B2499" t="s">
        <v>36</v>
      </c>
      <c r="C2499">
        <v>0</v>
      </c>
      <c r="D2499" t="s">
        <v>20</v>
      </c>
      <c r="E2499" t="s">
        <v>21</v>
      </c>
      <c r="F2499" t="s">
        <v>56</v>
      </c>
      <c r="G2499" s="2">
        <v>20</v>
      </c>
      <c r="H2499" t="s">
        <v>20</v>
      </c>
      <c r="I2499" t="s">
        <v>23</v>
      </c>
      <c r="J2499" t="s">
        <v>20</v>
      </c>
      <c r="K2499" t="s">
        <v>20</v>
      </c>
      <c r="L2499" t="s">
        <v>33</v>
      </c>
      <c r="M2499" t="s">
        <v>20</v>
      </c>
      <c r="N2499" t="s">
        <v>30</v>
      </c>
      <c r="O2499" s="1">
        <v>91.18</v>
      </c>
      <c r="P2499" s="1">
        <v>1814.89</v>
      </c>
      <c r="Q2499">
        <v>2</v>
      </c>
      <c r="R2499" t="s">
        <v>21</v>
      </c>
      <c r="S2499" t="str">
        <f>IF(ChurnData[[#This Row],[MonthlyCharges]]&lt;=30,"1. Up to 30",IF(ChurnData[[#This Row],[MonthlyCharges]]&lt;=50,"2. 31-50",IF(ChurnData[[#This Row],[MonthlyCharges]]&lt;=70,"3. 51-70",IF(ChurnData[[#This Row],[MonthlyCharges]]&lt;=90,"4. 71-90","5. Over 90"))))</f>
        <v>5. Over 90</v>
      </c>
      <c r="T2499" t="str">
        <f>IF(AND(ChurnData[[#This Row],[Contract]]="Month-to-month",ChurnData[[#This Row],[InternetService]]="Fiber optic",ChurnData[[#This Row],[TenureMonths]]&lt;=11),"High-risk","Other")</f>
        <v>Other</v>
      </c>
      <c r="U2499" t="str">
        <f>IF(ChurnData[[#This Row],[TenureMonths]]&lt;=11,"0-11",IF(ChurnData[[#This Row],[TenureMonths]]&lt;=23,"12-23",IF(ChurnData[[#This Row],[TenureMonths]]&lt;=35,"24-35",IF(ChurnData[[#This Row],[TenureMonths]]&lt;=47,"36-47",IF(ChurnData[[#This Row],[TenureMonths]]&lt;=59,"48-59","60-72")))))</f>
        <v>12-23</v>
      </c>
      <c r="V2499">
        <f>IF(ChurnData[[#This Row],[Churn]]="Yes",1,0)</f>
        <v>0</v>
      </c>
    </row>
    <row r="2500" spans="1:22" x14ac:dyDescent="0.35">
      <c r="A2500" t="s">
        <v>2551</v>
      </c>
      <c r="B2500" t="s">
        <v>19</v>
      </c>
      <c r="C2500">
        <v>0</v>
      </c>
      <c r="D2500" t="s">
        <v>21</v>
      </c>
      <c r="E2500" t="s">
        <v>20</v>
      </c>
      <c r="F2500" t="s">
        <v>65</v>
      </c>
      <c r="G2500" s="2">
        <v>25</v>
      </c>
      <c r="H2500" t="s">
        <v>20</v>
      </c>
      <c r="I2500" t="s">
        <v>32</v>
      </c>
      <c r="J2500" t="s">
        <v>20</v>
      </c>
      <c r="K2500" t="s">
        <v>21</v>
      </c>
      <c r="L2500" t="s">
        <v>24</v>
      </c>
      <c r="M2500" t="s">
        <v>21</v>
      </c>
      <c r="N2500" t="s">
        <v>25</v>
      </c>
      <c r="O2500" s="1">
        <v>56.63</v>
      </c>
      <c r="P2500" s="1">
        <v>1434.66</v>
      </c>
      <c r="Q2500">
        <v>1</v>
      </c>
      <c r="R2500" t="s">
        <v>21</v>
      </c>
      <c r="S2500" t="str">
        <f>IF(ChurnData[[#This Row],[MonthlyCharges]]&lt;=30,"1. Up to 30",IF(ChurnData[[#This Row],[MonthlyCharges]]&lt;=50,"2. 31-50",IF(ChurnData[[#This Row],[MonthlyCharges]]&lt;=70,"3. 51-70",IF(ChurnData[[#This Row],[MonthlyCharges]]&lt;=90,"4. 71-90","5. Over 90"))))</f>
        <v>3. 51-70</v>
      </c>
      <c r="T2500" t="str">
        <f>IF(AND(ChurnData[[#This Row],[Contract]]="Month-to-month",ChurnData[[#This Row],[InternetService]]="Fiber optic",ChurnData[[#This Row],[TenureMonths]]&lt;=11),"High-risk","Other")</f>
        <v>Other</v>
      </c>
      <c r="U2500" t="str">
        <f>IF(ChurnData[[#This Row],[TenureMonths]]&lt;=11,"0-11",IF(ChurnData[[#This Row],[TenureMonths]]&lt;=23,"12-23",IF(ChurnData[[#This Row],[TenureMonths]]&lt;=35,"24-35",IF(ChurnData[[#This Row],[TenureMonths]]&lt;=47,"36-47",IF(ChurnData[[#This Row],[TenureMonths]]&lt;=59,"48-59","60-72")))))</f>
        <v>24-35</v>
      </c>
      <c r="V2500">
        <f>IF(ChurnData[[#This Row],[Churn]]="Yes",1,0)</f>
        <v>0</v>
      </c>
    </row>
    <row r="2501" spans="1:22" x14ac:dyDescent="0.35">
      <c r="A2501" t="s">
        <v>2552</v>
      </c>
      <c r="B2501" t="s">
        <v>36</v>
      </c>
      <c r="C2501">
        <v>1</v>
      </c>
      <c r="D2501" t="s">
        <v>21</v>
      </c>
      <c r="E2501" t="s">
        <v>21</v>
      </c>
      <c r="F2501" t="s">
        <v>49</v>
      </c>
      <c r="G2501" s="2">
        <v>64</v>
      </c>
      <c r="H2501" t="s">
        <v>20</v>
      </c>
      <c r="I2501" t="s">
        <v>23</v>
      </c>
      <c r="J2501" t="s">
        <v>21</v>
      </c>
      <c r="K2501" t="s">
        <v>21</v>
      </c>
      <c r="L2501" t="s">
        <v>24</v>
      </c>
      <c r="M2501" t="s">
        <v>20</v>
      </c>
      <c r="N2501" t="s">
        <v>25</v>
      </c>
      <c r="O2501" s="1">
        <v>84.4</v>
      </c>
      <c r="P2501" s="1">
        <v>5432.74</v>
      </c>
      <c r="Q2501">
        <v>3</v>
      </c>
      <c r="R2501" t="s">
        <v>21</v>
      </c>
      <c r="S2501" t="str">
        <f>IF(ChurnData[[#This Row],[MonthlyCharges]]&lt;=30,"1. Up to 30",IF(ChurnData[[#This Row],[MonthlyCharges]]&lt;=50,"2. 31-50",IF(ChurnData[[#This Row],[MonthlyCharges]]&lt;=70,"3. 51-70",IF(ChurnData[[#This Row],[MonthlyCharges]]&lt;=90,"4. 71-90","5. Over 90"))))</f>
        <v>4. 71-90</v>
      </c>
      <c r="T2501" t="str">
        <f>IF(AND(ChurnData[[#This Row],[Contract]]="Month-to-month",ChurnData[[#This Row],[InternetService]]="Fiber optic",ChurnData[[#This Row],[TenureMonths]]&lt;=11),"High-risk","Other")</f>
        <v>Other</v>
      </c>
      <c r="U2501" t="str">
        <f>IF(ChurnData[[#This Row],[TenureMonths]]&lt;=11,"0-11",IF(ChurnData[[#This Row],[TenureMonths]]&lt;=23,"12-23",IF(ChurnData[[#This Row],[TenureMonths]]&lt;=35,"24-35",IF(ChurnData[[#This Row],[TenureMonths]]&lt;=47,"36-47",IF(ChurnData[[#This Row],[TenureMonths]]&lt;=59,"48-59","60-72")))))</f>
        <v>60-72</v>
      </c>
      <c r="V2501">
        <f>IF(ChurnData[[#This Row],[Churn]]="Yes",1,0)</f>
        <v>0</v>
      </c>
    </row>
    <row r="2502" spans="1:22" x14ac:dyDescent="0.35">
      <c r="A2502" t="s">
        <v>2553</v>
      </c>
      <c r="B2502" t="s">
        <v>19</v>
      </c>
      <c r="C2502">
        <v>0</v>
      </c>
      <c r="D2502" t="s">
        <v>21</v>
      </c>
      <c r="E2502" t="s">
        <v>21</v>
      </c>
      <c r="F2502" t="s">
        <v>49</v>
      </c>
      <c r="G2502" s="2">
        <v>23</v>
      </c>
      <c r="H2502" t="s">
        <v>20</v>
      </c>
      <c r="I2502" t="s">
        <v>23</v>
      </c>
      <c r="J2502" t="s">
        <v>20</v>
      </c>
      <c r="K2502" t="s">
        <v>21</v>
      </c>
      <c r="L2502" t="s">
        <v>33</v>
      </c>
      <c r="M2502" t="s">
        <v>21</v>
      </c>
      <c r="N2502" t="s">
        <v>34</v>
      </c>
      <c r="O2502" s="1">
        <v>102.12</v>
      </c>
      <c r="P2502" s="1">
        <v>2313.35</v>
      </c>
      <c r="Q2502">
        <v>1</v>
      </c>
      <c r="R2502" t="s">
        <v>21</v>
      </c>
      <c r="S2502" t="str">
        <f>IF(ChurnData[[#This Row],[MonthlyCharges]]&lt;=30,"1. Up to 30",IF(ChurnData[[#This Row],[MonthlyCharges]]&lt;=50,"2. 31-50",IF(ChurnData[[#This Row],[MonthlyCharges]]&lt;=70,"3. 51-70",IF(ChurnData[[#This Row],[MonthlyCharges]]&lt;=90,"4. 71-90","5. Over 90"))))</f>
        <v>5. Over 90</v>
      </c>
      <c r="T2502" t="str">
        <f>IF(AND(ChurnData[[#This Row],[Contract]]="Month-to-month",ChurnData[[#This Row],[InternetService]]="Fiber optic",ChurnData[[#This Row],[TenureMonths]]&lt;=11),"High-risk","Other")</f>
        <v>Other</v>
      </c>
      <c r="U2502" t="str">
        <f>IF(ChurnData[[#This Row],[TenureMonths]]&lt;=11,"0-11",IF(ChurnData[[#This Row],[TenureMonths]]&lt;=23,"12-23",IF(ChurnData[[#This Row],[TenureMonths]]&lt;=35,"24-35",IF(ChurnData[[#This Row],[TenureMonths]]&lt;=47,"36-47",IF(ChurnData[[#This Row],[TenureMonths]]&lt;=59,"48-59","60-72")))))</f>
        <v>12-23</v>
      </c>
      <c r="V2502">
        <f>IF(ChurnData[[#This Row],[Churn]]="Yes",1,0)</f>
        <v>0</v>
      </c>
    </row>
    <row r="2503" spans="1:22" x14ac:dyDescent="0.35">
      <c r="A2503" t="s">
        <v>2554</v>
      </c>
      <c r="B2503" t="s">
        <v>19</v>
      </c>
      <c r="C2503">
        <v>0</v>
      </c>
      <c r="D2503" t="s">
        <v>20</v>
      </c>
      <c r="E2503" t="s">
        <v>20</v>
      </c>
      <c r="F2503" t="s">
        <v>75</v>
      </c>
      <c r="G2503" s="2">
        <v>7</v>
      </c>
      <c r="H2503" t="s">
        <v>20</v>
      </c>
      <c r="I2503" t="s">
        <v>23</v>
      </c>
      <c r="J2503" t="s">
        <v>21</v>
      </c>
      <c r="K2503" t="s">
        <v>21</v>
      </c>
      <c r="L2503" t="s">
        <v>33</v>
      </c>
      <c r="M2503" t="s">
        <v>20</v>
      </c>
      <c r="N2503" t="s">
        <v>43</v>
      </c>
      <c r="O2503" s="1">
        <v>83.41</v>
      </c>
      <c r="P2503" s="1">
        <v>582.66</v>
      </c>
      <c r="Q2503">
        <v>0</v>
      </c>
      <c r="R2503" t="s">
        <v>20</v>
      </c>
      <c r="S2503" t="str">
        <f>IF(ChurnData[[#This Row],[MonthlyCharges]]&lt;=30,"1. Up to 30",IF(ChurnData[[#This Row],[MonthlyCharges]]&lt;=50,"2. 31-50",IF(ChurnData[[#This Row],[MonthlyCharges]]&lt;=70,"3. 51-70",IF(ChurnData[[#This Row],[MonthlyCharges]]&lt;=90,"4. 71-90","5. Over 90"))))</f>
        <v>4. 71-90</v>
      </c>
      <c r="T2503" t="str">
        <f>IF(AND(ChurnData[[#This Row],[Contract]]="Month-to-month",ChurnData[[#This Row],[InternetService]]="Fiber optic",ChurnData[[#This Row],[TenureMonths]]&lt;=11),"High-risk","Other")</f>
        <v>High-risk</v>
      </c>
      <c r="U2503" t="str">
        <f>IF(ChurnData[[#This Row],[TenureMonths]]&lt;=11,"0-11",IF(ChurnData[[#This Row],[TenureMonths]]&lt;=23,"12-23",IF(ChurnData[[#This Row],[TenureMonths]]&lt;=35,"24-35",IF(ChurnData[[#This Row],[TenureMonths]]&lt;=47,"36-47",IF(ChurnData[[#This Row],[TenureMonths]]&lt;=59,"48-59","60-72")))))</f>
        <v>0-11</v>
      </c>
      <c r="V2503">
        <f>IF(ChurnData[[#This Row],[Churn]]="Yes",1,0)</f>
        <v>1</v>
      </c>
    </row>
    <row r="2504" spans="1:22" x14ac:dyDescent="0.35">
      <c r="A2504" t="s">
        <v>2555</v>
      </c>
      <c r="B2504" t="s">
        <v>19</v>
      </c>
      <c r="C2504">
        <v>0</v>
      </c>
      <c r="D2504" t="s">
        <v>20</v>
      </c>
      <c r="E2504" t="s">
        <v>21</v>
      </c>
      <c r="F2504" t="s">
        <v>22</v>
      </c>
      <c r="G2504" s="2">
        <v>57</v>
      </c>
      <c r="H2504" t="s">
        <v>20</v>
      </c>
      <c r="I2504" t="s">
        <v>23</v>
      </c>
      <c r="J2504" t="s">
        <v>20</v>
      </c>
      <c r="K2504" t="s">
        <v>21</v>
      </c>
      <c r="L2504" t="s">
        <v>24</v>
      </c>
      <c r="M2504" t="s">
        <v>20</v>
      </c>
      <c r="N2504" t="s">
        <v>34</v>
      </c>
      <c r="O2504" s="1">
        <v>87.02</v>
      </c>
      <c r="P2504" s="1">
        <v>5093.8599999999997</v>
      </c>
      <c r="Q2504">
        <v>4</v>
      </c>
      <c r="R2504" t="s">
        <v>21</v>
      </c>
      <c r="S2504" t="str">
        <f>IF(ChurnData[[#This Row],[MonthlyCharges]]&lt;=30,"1. Up to 30",IF(ChurnData[[#This Row],[MonthlyCharges]]&lt;=50,"2. 31-50",IF(ChurnData[[#This Row],[MonthlyCharges]]&lt;=70,"3. 51-70",IF(ChurnData[[#This Row],[MonthlyCharges]]&lt;=90,"4. 71-90","5. Over 90"))))</f>
        <v>4. 71-90</v>
      </c>
      <c r="T2504" t="str">
        <f>IF(AND(ChurnData[[#This Row],[Contract]]="Month-to-month",ChurnData[[#This Row],[InternetService]]="Fiber optic",ChurnData[[#This Row],[TenureMonths]]&lt;=11),"High-risk","Other")</f>
        <v>Other</v>
      </c>
      <c r="U2504" t="str">
        <f>IF(ChurnData[[#This Row],[TenureMonths]]&lt;=11,"0-11",IF(ChurnData[[#This Row],[TenureMonths]]&lt;=23,"12-23",IF(ChurnData[[#This Row],[TenureMonths]]&lt;=35,"24-35",IF(ChurnData[[#This Row],[TenureMonths]]&lt;=47,"36-47",IF(ChurnData[[#This Row],[TenureMonths]]&lt;=59,"48-59","60-72")))))</f>
        <v>48-59</v>
      </c>
      <c r="V2504">
        <f>IF(ChurnData[[#This Row],[Churn]]="Yes",1,0)</f>
        <v>0</v>
      </c>
    </row>
    <row r="2505" spans="1:22" x14ac:dyDescent="0.35">
      <c r="A2505" t="s">
        <v>2556</v>
      </c>
      <c r="B2505" t="s">
        <v>36</v>
      </c>
      <c r="C2505">
        <v>1</v>
      </c>
      <c r="D2505" t="s">
        <v>20</v>
      </c>
      <c r="E2505" t="s">
        <v>21</v>
      </c>
      <c r="F2505" t="s">
        <v>27</v>
      </c>
      <c r="G2505" s="2">
        <v>21</v>
      </c>
      <c r="H2505" t="s">
        <v>20</v>
      </c>
      <c r="I2505" t="s">
        <v>23</v>
      </c>
      <c r="J2505" t="s">
        <v>20</v>
      </c>
      <c r="K2505" t="s">
        <v>20</v>
      </c>
      <c r="L2505" t="s">
        <v>29</v>
      </c>
      <c r="M2505" t="s">
        <v>21</v>
      </c>
      <c r="N2505" t="s">
        <v>43</v>
      </c>
      <c r="O2505" s="1">
        <v>95.94</v>
      </c>
      <c r="P2505" s="1">
        <v>2070.37</v>
      </c>
      <c r="Q2505">
        <v>4</v>
      </c>
      <c r="R2505" t="s">
        <v>21</v>
      </c>
      <c r="S2505" t="str">
        <f>IF(ChurnData[[#This Row],[MonthlyCharges]]&lt;=30,"1. Up to 30",IF(ChurnData[[#This Row],[MonthlyCharges]]&lt;=50,"2. 31-50",IF(ChurnData[[#This Row],[MonthlyCharges]]&lt;=70,"3. 51-70",IF(ChurnData[[#This Row],[MonthlyCharges]]&lt;=90,"4. 71-90","5. Over 90"))))</f>
        <v>5. Over 90</v>
      </c>
      <c r="T2505" t="str">
        <f>IF(AND(ChurnData[[#This Row],[Contract]]="Month-to-month",ChurnData[[#This Row],[InternetService]]="Fiber optic",ChurnData[[#This Row],[TenureMonths]]&lt;=11),"High-risk","Other")</f>
        <v>Other</v>
      </c>
      <c r="U2505" t="str">
        <f>IF(ChurnData[[#This Row],[TenureMonths]]&lt;=11,"0-11",IF(ChurnData[[#This Row],[TenureMonths]]&lt;=23,"12-23",IF(ChurnData[[#This Row],[TenureMonths]]&lt;=35,"24-35",IF(ChurnData[[#This Row],[TenureMonths]]&lt;=47,"36-47",IF(ChurnData[[#This Row],[TenureMonths]]&lt;=59,"48-59","60-72")))))</f>
        <v>12-23</v>
      </c>
      <c r="V2505">
        <f>IF(ChurnData[[#This Row],[Churn]]="Yes",1,0)</f>
        <v>0</v>
      </c>
    </row>
    <row r="2506" spans="1:22" x14ac:dyDescent="0.35">
      <c r="A2506" t="s">
        <v>2557</v>
      </c>
      <c r="B2506" t="s">
        <v>19</v>
      </c>
      <c r="C2506">
        <v>1</v>
      </c>
      <c r="D2506" t="s">
        <v>21</v>
      </c>
      <c r="E2506" t="s">
        <v>21</v>
      </c>
      <c r="F2506" t="s">
        <v>37</v>
      </c>
      <c r="G2506" s="2">
        <v>66</v>
      </c>
      <c r="H2506" t="s">
        <v>20</v>
      </c>
      <c r="I2506" t="s">
        <v>21</v>
      </c>
      <c r="J2506" t="s">
        <v>28</v>
      </c>
      <c r="K2506" t="s">
        <v>28</v>
      </c>
      <c r="L2506" t="s">
        <v>29</v>
      </c>
      <c r="M2506" t="s">
        <v>20</v>
      </c>
      <c r="N2506" t="s">
        <v>43</v>
      </c>
      <c r="O2506" s="1">
        <v>35.659999999999997</v>
      </c>
      <c r="P2506" s="1">
        <v>2313.5300000000002</v>
      </c>
      <c r="Q2506">
        <v>0</v>
      </c>
      <c r="R2506" t="s">
        <v>21</v>
      </c>
      <c r="S2506" t="str">
        <f>IF(ChurnData[[#This Row],[MonthlyCharges]]&lt;=30,"1. Up to 30",IF(ChurnData[[#This Row],[MonthlyCharges]]&lt;=50,"2. 31-50",IF(ChurnData[[#This Row],[MonthlyCharges]]&lt;=70,"3. 51-70",IF(ChurnData[[#This Row],[MonthlyCharges]]&lt;=90,"4. 71-90","5. Over 90"))))</f>
        <v>2. 31-50</v>
      </c>
      <c r="T2506" t="str">
        <f>IF(AND(ChurnData[[#This Row],[Contract]]="Month-to-month",ChurnData[[#This Row],[InternetService]]="Fiber optic",ChurnData[[#This Row],[TenureMonths]]&lt;=11),"High-risk","Other")</f>
        <v>Other</v>
      </c>
      <c r="U2506" t="str">
        <f>IF(ChurnData[[#This Row],[TenureMonths]]&lt;=11,"0-11",IF(ChurnData[[#This Row],[TenureMonths]]&lt;=23,"12-23",IF(ChurnData[[#This Row],[TenureMonths]]&lt;=35,"24-35",IF(ChurnData[[#This Row],[TenureMonths]]&lt;=47,"36-47",IF(ChurnData[[#This Row],[TenureMonths]]&lt;=59,"48-59","60-72")))))</f>
        <v>60-72</v>
      </c>
      <c r="V2506">
        <f>IF(ChurnData[[#This Row],[Churn]]="Yes",1,0)</f>
        <v>0</v>
      </c>
    </row>
    <row r="2507" spans="1:22" x14ac:dyDescent="0.35">
      <c r="A2507" t="s">
        <v>2558</v>
      </c>
      <c r="B2507" t="s">
        <v>19</v>
      </c>
      <c r="C2507">
        <v>0</v>
      </c>
      <c r="D2507" t="s">
        <v>21</v>
      </c>
      <c r="E2507" t="s">
        <v>21</v>
      </c>
      <c r="F2507" t="s">
        <v>75</v>
      </c>
      <c r="G2507" s="2">
        <v>38</v>
      </c>
      <c r="H2507" t="s">
        <v>20</v>
      </c>
      <c r="I2507" t="s">
        <v>32</v>
      </c>
      <c r="J2507" t="s">
        <v>20</v>
      </c>
      <c r="K2507" t="s">
        <v>21</v>
      </c>
      <c r="L2507" t="s">
        <v>33</v>
      </c>
      <c r="M2507" t="s">
        <v>20</v>
      </c>
      <c r="N2507" t="s">
        <v>34</v>
      </c>
      <c r="O2507" s="1">
        <v>61.43</v>
      </c>
      <c r="P2507" s="1">
        <v>2327.1799999999998</v>
      </c>
      <c r="Q2507">
        <v>3</v>
      </c>
      <c r="R2507" t="s">
        <v>21</v>
      </c>
      <c r="S2507" t="str">
        <f>IF(ChurnData[[#This Row],[MonthlyCharges]]&lt;=30,"1. Up to 30",IF(ChurnData[[#This Row],[MonthlyCharges]]&lt;=50,"2. 31-50",IF(ChurnData[[#This Row],[MonthlyCharges]]&lt;=70,"3. 51-70",IF(ChurnData[[#This Row],[MonthlyCharges]]&lt;=90,"4. 71-90","5. Over 90"))))</f>
        <v>3. 51-70</v>
      </c>
      <c r="T2507" t="str">
        <f>IF(AND(ChurnData[[#This Row],[Contract]]="Month-to-month",ChurnData[[#This Row],[InternetService]]="Fiber optic",ChurnData[[#This Row],[TenureMonths]]&lt;=11),"High-risk","Other")</f>
        <v>Other</v>
      </c>
      <c r="U2507" t="str">
        <f>IF(ChurnData[[#This Row],[TenureMonths]]&lt;=11,"0-11",IF(ChurnData[[#This Row],[TenureMonths]]&lt;=23,"12-23",IF(ChurnData[[#This Row],[TenureMonths]]&lt;=35,"24-35",IF(ChurnData[[#This Row],[TenureMonths]]&lt;=47,"36-47",IF(ChurnData[[#This Row],[TenureMonths]]&lt;=59,"48-59","60-72")))))</f>
        <v>36-47</v>
      </c>
      <c r="V2507">
        <f>IF(ChurnData[[#This Row],[Churn]]="Yes",1,0)</f>
        <v>0</v>
      </c>
    </row>
    <row r="2508" spans="1:22" x14ac:dyDescent="0.35">
      <c r="A2508" t="s">
        <v>2559</v>
      </c>
      <c r="B2508" t="s">
        <v>19</v>
      </c>
      <c r="C2508">
        <v>0</v>
      </c>
      <c r="D2508" t="s">
        <v>21</v>
      </c>
      <c r="E2508" t="s">
        <v>21</v>
      </c>
      <c r="F2508" t="s">
        <v>49</v>
      </c>
      <c r="G2508" s="2">
        <v>32</v>
      </c>
      <c r="H2508" t="s">
        <v>20</v>
      </c>
      <c r="I2508" t="s">
        <v>32</v>
      </c>
      <c r="J2508" t="s">
        <v>20</v>
      </c>
      <c r="K2508" t="s">
        <v>21</v>
      </c>
      <c r="L2508" t="s">
        <v>33</v>
      </c>
      <c r="M2508" t="s">
        <v>20</v>
      </c>
      <c r="N2508" t="s">
        <v>43</v>
      </c>
      <c r="O2508" s="1">
        <v>64.64</v>
      </c>
      <c r="P2508" s="1">
        <v>2038.2</v>
      </c>
      <c r="Q2508">
        <v>2</v>
      </c>
      <c r="R2508" t="s">
        <v>21</v>
      </c>
      <c r="S2508" t="str">
        <f>IF(ChurnData[[#This Row],[MonthlyCharges]]&lt;=30,"1. Up to 30",IF(ChurnData[[#This Row],[MonthlyCharges]]&lt;=50,"2. 31-50",IF(ChurnData[[#This Row],[MonthlyCharges]]&lt;=70,"3. 51-70",IF(ChurnData[[#This Row],[MonthlyCharges]]&lt;=90,"4. 71-90","5. Over 90"))))</f>
        <v>3. 51-70</v>
      </c>
      <c r="T2508" t="str">
        <f>IF(AND(ChurnData[[#This Row],[Contract]]="Month-to-month",ChurnData[[#This Row],[InternetService]]="Fiber optic",ChurnData[[#This Row],[TenureMonths]]&lt;=11),"High-risk","Other")</f>
        <v>Other</v>
      </c>
      <c r="U2508" t="str">
        <f>IF(ChurnData[[#This Row],[TenureMonths]]&lt;=11,"0-11",IF(ChurnData[[#This Row],[TenureMonths]]&lt;=23,"12-23",IF(ChurnData[[#This Row],[TenureMonths]]&lt;=35,"24-35",IF(ChurnData[[#This Row],[TenureMonths]]&lt;=47,"36-47",IF(ChurnData[[#This Row],[TenureMonths]]&lt;=59,"48-59","60-72")))))</f>
        <v>24-35</v>
      </c>
      <c r="V2508">
        <f>IF(ChurnData[[#This Row],[Churn]]="Yes",1,0)</f>
        <v>0</v>
      </c>
    </row>
    <row r="2509" spans="1:22" x14ac:dyDescent="0.35">
      <c r="A2509" t="s">
        <v>2560</v>
      </c>
      <c r="B2509" t="s">
        <v>36</v>
      </c>
      <c r="C2509">
        <v>0</v>
      </c>
      <c r="D2509" t="s">
        <v>20</v>
      </c>
      <c r="E2509" t="s">
        <v>20</v>
      </c>
      <c r="F2509" t="s">
        <v>58</v>
      </c>
      <c r="G2509" s="2">
        <v>14</v>
      </c>
      <c r="H2509" t="s">
        <v>20</v>
      </c>
      <c r="I2509" t="s">
        <v>32</v>
      </c>
      <c r="J2509" t="s">
        <v>21</v>
      </c>
      <c r="K2509" t="s">
        <v>20</v>
      </c>
      <c r="L2509" t="s">
        <v>33</v>
      </c>
      <c r="M2509" t="s">
        <v>21</v>
      </c>
      <c r="N2509" t="s">
        <v>25</v>
      </c>
      <c r="O2509" s="1">
        <v>68.45</v>
      </c>
      <c r="P2509" s="1">
        <v>954.67</v>
      </c>
      <c r="Q2509">
        <v>0</v>
      </c>
      <c r="R2509" t="s">
        <v>21</v>
      </c>
      <c r="S2509" t="str">
        <f>IF(ChurnData[[#This Row],[MonthlyCharges]]&lt;=30,"1. Up to 30",IF(ChurnData[[#This Row],[MonthlyCharges]]&lt;=50,"2. 31-50",IF(ChurnData[[#This Row],[MonthlyCharges]]&lt;=70,"3. 51-70",IF(ChurnData[[#This Row],[MonthlyCharges]]&lt;=90,"4. 71-90","5. Over 90"))))</f>
        <v>3. 51-70</v>
      </c>
      <c r="T2509" t="str">
        <f>IF(AND(ChurnData[[#This Row],[Contract]]="Month-to-month",ChurnData[[#This Row],[InternetService]]="Fiber optic",ChurnData[[#This Row],[TenureMonths]]&lt;=11),"High-risk","Other")</f>
        <v>Other</v>
      </c>
      <c r="U2509" t="str">
        <f>IF(ChurnData[[#This Row],[TenureMonths]]&lt;=11,"0-11",IF(ChurnData[[#This Row],[TenureMonths]]&lt;=23,"12-23",IF(ChurnData[[#This Row],[TenureMonths]]&lt;=35,"24-35",IF(ChurnData[[#This Row],[TenureMonths]]&lt;=47,"36-47",IF(ChurnData[[#This Row],[TenureMonths]]&lt;=59,"48-59","60-72")))))</f>
        <v>12-23</v>
      </c>
      <c r="V2509">
        <f>IF(ChurnData[[#This Row],[Churn]]="Yes",1,0)</f>
        <v>0</v>
      </c>
    </row>
    <row r="2510" spans="1:22" x14ac:dyDescent="0.35">
      <c r="A2510" t="s">
        <v>2561</v>
      </c>
      <c r="B2510" t="s">
        <v>19</v>
      </c>
      <c r="C2510">
        <v>0</v>
      </c>
      <c r="D2510" t="s">
        <v>20</v>
      </c>
      <c r="E2510" t="s">
        <v>20</v>
      </c>
      <c r="F2510" t="s">
        <v>56</v>
      </c>
      <c r="G2510" s="2">
        <v>11</v>
      </c>
      <c r="H2510" t="s">
        <v>21</v>
      </c>
      <c r="I2510" t="s">
        <v>23</v>
      </c>
      <c r="J2510" t="s">
        <v>20</v>
      </c>
      <c r="K2510" t="s">
        <v>21</v>
      </c>
      <c r="L2510" t="s">
        <v>33</v>
      </c>
      <c r="M2510" t="s">
        <v>20</v>
      </c>
      <c r="N2510" t="s">
        <v>30</v>
      </c>
      <c r="O2510" s="1">
        <v>85.33</v>
      </c>
      <c r="P2510" s="1">
        <v>960.32</v>
      </c>
      <c r="Q2510">
        <v>1</v>
      </c>
      <c r="R2510" t="s">
        <v>20</v>
      </c>
      <c r="S2510" t="str">
        <f>IF(ChurnData[[#This Row],[MonthlyCharges]]&lt;=30,"1. Up to 30",IF(ChurnData[[#This Row],[MonthlyCharges]]&lt;=50,"2. 31-50",IF(ChurnData[[#This Row],[MonthlyCharges]]&lt;=70,"3. 51-70",IF(ChurnData[[#This Row],[MonthlyCharges]]&lt;=90,"4. 71-90","5. Over 90"))))</f>
        <v>4. 71-90</v>
      </c>
      <c r="T2510" t="str">
        <f>IF(AND(ChurnData[[#This Row],[Contract]]="Month-to-month",ChurnData[[#This Row],[InternetService]]="Fiber optic",ChurnData[[#This Row],[TenureMonths]]&lt;=11),"High-risk","Other")</f>
        <v>High-risk</v>
      </c>
      <c r="U2510" t="str">
        <f>IF(ChurnData[[#This Row],[TenureMonths]]&lt;=11,"0-11",IF(ChurnData[[#This Row],[TenureMonths]]&lt;=23,"12-23",IF(ChurnData[[#This Row],[TenureMonths]]&lt;=35,"24-35",IF(ChurnData[[#This Row],[TenureMonths]]&lt;=47,"36-47",IF(ChurnData[[#This Row],[TenureMonths]]&lt;=59,"48-59","60-72")))))</f>
        <v>0-11</v>
      </c>
      <c r="V2510">
        <f>IF(ChurnData[[#This Row],[Churn]]="Yes",1,0)</f>
        <v>1</v>
      </c>
    </row>
    <row r="2511" spans="1:22" x14ac:dyDescent="0.35">
      <c r="A2511" t="s">
        <v>2562</v>
      </c>
      <c r="B2511" t="s">
        <v>19</v>
      </c>
      <c r="C2511">
        <v>0</v>
      </c>
      <c r="D2511" t="s">
        <v>20</v>
      </c>
      <c r="E2511" t="s">
        <v>21</v>
      </c>
      <c r="F2511" t="s">
        <v>75</v>
      </c>
      <c r="G2511" s="2">
        <v>19</v>
      </c>
      <c r="H2511" t="s">
        <v>20</v>
      </c>
      <c r="I2511" t="s">
        <v>23</v>
      </c>
      <c r="J2511" t="s">
        <v>21</v>
      </c>
      <c r="K2511" t="s">
        <v>20</v>
      </c>
      <c r="L2511" t="s">
        <v>33</v>
      </c>
      <c r="M2511" t="s">
        <v>20</v>
      </c>
      <c r="N2511" t="s">
        <v>34</v>
      </c>
      <c r="O2511" s="1">
        <v>90.73</v>
      </c>
      <c r="P2511" s="1">
        <v>1732.52</v>
      </c>
      <c r="Q2511">
        <v>1</v>
      </c>
      <c r="R2511" t="s">
        <v>21</v>
      </c>
      <c r="S2511" t="str">
        <f>IF(ChurnData[[#This Row],[MonthlyCharges]]&lt;=30,"1. Up to 30",IF(ChurnData[[#This Row],[MonthlyCharges]]&lt;=50,"2. 31-50",IF(ChurnData[[#This Row],[MonthlyCharges]]&lt;=70,"3. 51-70",IF(ChurnData[[#This Row],[MonthlyCharges]]&lt;=90,"4. 71-90","5. Over 90"))))</f>
        <v>5. Over 90</v>
      </c>
      <c r="T2511" t="str">
        <f>IF(AND(ChurnData[[#This Row],[Contract]]="Month-to-month",ChurnData[[#This Row],[InternetService]]="Fiber optic",ChurnData[[#This Row],[TenureMonths]]&lt;=11),"High-risk","Other")</f>
        <v>Other</v>
      </c>
      <c r="U2511" t="str">
        <f>IF(ChurnData[[#This Row],[TenureMonths]]&lt;=11,"0-11",IF(ChurnData[[#This Row],[TenureMonths]]&lt;=23,"12-23",IF(ChurnData[[#This Row],[TenureMonths]]&lt;=35,"24-35",IF(ChurnData[[#This Row],[TenureMonths]]&lt;=47,"36-47",IF(ChurnData[[#This Row],[TenureMonths]]&lt;=59,"48-59","60-72")))))</f>
        <v>12-23</v>
      </c>
      <c r="V2511">
        <f>IF(ChurnData[[#This Row],[Churn]]="Yes",1,0)</f>
        <v>0</v>
      </c>
    </row>
    <row r="2512" spans="1:22" x14ac:dyDescent="0.35">
      <c r="A2512" t="s">
        <v>2563</v>
      </c>
      <c r="B2512" t="s">
        <v>36</v>
      </c>
      <c r="C2512">
        <v>1</v>
      </c>
      <c r="D2512" t="s">
        <v>21</v>
      </c>
      <c r="E2512" t="s">
        <v>21</v>
      </c>
      <c r="F2512" t="s">
        <v>75</v>
      </c>
      <c r="G2512" s="2">
        <v>27</v>
      </c>
      <c r="H2512" t="s">
        <v>20</v>
      </c>
      <c r="I2512" t="s">
        <v>32</v>
      </c>
      <c r="J2512" t="s">
        <v>21</v>
      </c>
      <c r="K2512" t="s">
        <v>20</v>
      </c>
      <c r="L2512" t="s">
        <v>29</v>
      </c>
      <c r="M2512" t="s">
        <v>20</v>
      </c>
      <c r="N2512" t="s">
        <v>30</v>
      </c>
      <c r="O2512" s="1">
        <v>56.26</v>
      </c>
      <c r="P2512" s="1">
        <v>1562.23</v>
      </c>
      <c r="Q2512">
        <v>2</v>
      </c>
      <c r="R2512" t="s">
        <v>21</v>
      </c>
      <c r="S2512" t="str">
        <f>IF(ChurnData[[#This Row],[MonthlyCharges]]&lt;=30,"1. Up to 30",IF(ChurnData[[#This Row],[MonthlyCharges]]&lt;=50,"2. 31-50",IF(ChurnData[[#This Row],[MonthlyCharges]]&lt;=70,"3. 51-70",IF(ChurnData[[#This Row],[MonthlyCharges]]&lt;=90,"4. 71-90","5. Over 90"))))</f>
        <v>3. 51-70</v>
      </c>
      <c r="T2512" t="str">
        <f>IF(AND(ChurnData[[#This Row],[Contract]]="Month-to-month",ChurnData[[#This Row],[InternetService]]="Fiber optic",ChurnData[[#This Row],[TenureMonths]]&lt;=11),"High-risk","Other")</f>
        <v>Other</v>
      </c>
      <c r="U2512" t="str">
        <f>IF(ChurnData[[#This Row],[TenureMonths]]&lt;=11,"0-11",IF(ChurnData[[#This Row],[TenureMonths]]&lt;=23,"12-23",IF(ChurnData[[#This Row],[TenureMonths]]&lt;=35,"24-35",IF(ChurnData[[#This Row],[TenureMonths]]&lt;=47,"36-47",IF(ChurnData[[#This Row],[TenureMonths]]&lt;=59,"48-59","60-72")))))</f>
        <v>24-35</v>
      </c>
      <c r="V2512">
        <f>IF(ChurnData[[#This Row],[Churn]]="Yes",1,0)</f>
        <v>0</v>
      </c>
    </row>
    <row r="2513" spans="1:22" x14ac:dyDescent="0.35">
      <c r="A2513" t="s">
        <v>2564</v>
      </c>
      <c r="B2513" t="s">
        <v>36</v>
      </c>
      <c r="C2513">
        <v>0</v>
      </c>
      <c r="D2513" t="s">
        <v>21</v>
      </c>
      <c r="E2513" t="s">
        <v>21</v>
      </c>
      <c r="F2513" t="s">
        <v>65</v>
      </c>
      <c r="G2513" s="2">
        <v>19</v>
      </c>
      <c r="H2513" t="s">
        <v>20</v>
      </c>
      <c r="I2513" t="s">
        <v>21</v>
      </c>
      <c r="J2513" t="s">
        <v>28</v>
      </c>
      <c r="K2513" t="s">
        <v>28</v>
      </c>
      <c r="L2513" t="s">
        <v>33</v>
      </c>
      <c r="M2513" t="s">
        <v>21</v>
      </c>
      <c r="N2513" t="s">
        <v>25</v>
      </c>
      <c r="O2513" s="1">
        <v>28.94</v>
      </c>
      <c r="P2513" s="1">
        <v>544.54999999999995</v>
      </c>
      <c r="Q2513">
        <v>0</v>
      </c>
      <c r="R2513" t="s">
        <v>21</v>
      </c>
      <c r="S2513" t="str">
        <f>IF(ChurnData[[#This Row],[MonthlyCharges]]&lt;=30,"1. Up to 30",IF(ChurnData[[#This Row],[MonthlyCharges]]&lt;=50,"2. 31-50",IF(ChurnData[[#This Row],[MonthlyCharges]]&lt;=70,"3. 51-70",IF(ChurnData[[#This Row],[MonthlyCharges]]&lt;=90,"4. 71-90","5. Over 90"))))</f>
        <v>1. Up to 30</v>
      </c>
      <c r="T2513" t="str">
        <f>IF(AND(ChurnData[[#This Row],[Contract]]="Month-to-month",ChurnData[[#This Row],[InternetService]]="Fiber optic",ChurnData[[#This Row],[TenureMonths]]&lt;=11),"High-risk","Other")</f>
        <v>Other</v>
      </c>
      <c r="U2513" t="str">
        <f>IF(ChurnData[[#This Row],[TenureMonths]]&lt;=11,"0-11",IF(ChurnData[[#This Row],[TenureMonths]]&lt;=23,"12-23",IF(ChurnData[[#This Row],[TenureMonths]]&lt;=35,"24-35",IF(ChurnData[[#This Row],[TenureMonths]]&lt;=47,"36-47",IF(ChurnData[[#This Row],[TenureMonths]]&lt;=59,"48-59","60-72")))))</f>
        <v>12-23</v>
      </c>
      <c r="V2513">
        <f>IF(ChurnData[[#This Row],[Churn]]="Yes",1,0)</f>
        <v>0</v>
      </c>
    </row>
    <row r="2514" spans="1:22" x14ac:dyDescent="0.35">
      <c r="A2514" t="s">
        <v>2565</v>
      </c>
      <c r="B2514" t="s">
        <v>36</v>
      </c>
      <c r="C2514">
        <v>0</v>
      </c>
      <c r="D2514" t="s">
        <v>21</v>
      </c>
      <c r="E2514" t="s">
        <v>21</v>
      </c>
      <c r="F2514" t="s">
        <v>47</v>
      </c>
      <c r="G2514" s="2">
        <v>58</v>
      </c>
      <c r="H2514" t="s">
        <v>20</v>
      </c>
      <c r="I2514" t="s">
        <v>23</v>
      </c>
      <c r="J2514" t="s">
        <v>21</v>
      </c>
      <c r="K2514" t="s">
        <v>21</v>
      </c>
      <c r="L2514" t="s">
        <v>24</v>
      </c>
      <c r="M2514" t="s">
        <v>20</v>
      </c>
      <c r="N2514" t="s">
        <v>30</v>
      </c>
      <c r="O2514" s="1">
        <v>84.29</v>
      </c>
      <c r="P2514" s="1">
        <v>4921.29</v>
      </c>
      <c r="Q2514">
        <v>0</v>
      </c>
      <c r="R2514" t="s">
        <v>21</v>
      </c>
      <c r="S2514" t="str">
        <f>IF(ChurnData[[#This Row],[MonthlyCharges]]&lt;=30,"1. Up to 30",IF(ChurnData[[#This Row],[MonthlyCharges]]&lt;=50,"2. 31-50",IF(ChurnData[[#This Row],[MonthlyCharges]]&lt;=70,"3. 51-70",IF(ChurnData[[#This Row],[MonthlyCharges]]&lt;=90,"4. 71-90","5. Over 90"))))</f>
        <v>4. 71-90</v>
      </c>
      <c r="T2514" t="str">
        <f>IF(AND(ChurnData[[#This Row],[Contract]]="Month-to-month",ChurnData[[#This Row],[InternetService]]="Fiber optic",ChurnData[[#This Row],[TenureMonths]]&lt;=11),"High-risk","Other")</f>
        <v>Other</v>
      </c>
      <c r="U2514" t="str">
        <f>IF(ChurnData[[#This Row],[TenureMonths]]&lt;=11,"0-11",IF(ChurnData[[#This Row],[TenureMonths]]&lt;=23,"12-23",IF(ChurnData[[#This Row],[TenureMonths]]&lt;=35,"24-35",IF(ChurnData[[#This Row],[TenureMonths]]&lt;=47,"36-47",IF(ChurnData[[#This Row],[TenureMonths]]&lt;=59,"48-59","60-72")))))</f>
        <v>48-59</v>
      </c>
      <c r="V2514">
        <f>IF(ChurnData[[#This Row],[Churn]]="Yes",1,0)</f>
        <v>0</v>
      </c>
    </row>
    <row r="2515" spans="1:22" x14ac:dyDescent="0.35">
      <c r="A2515" t="s">
        <v>2566</v>
      </c>
      <c r="B2515" t="s">
        <v>36</v>
      </c>
      <c r="C2515">
        <v>0</v>
      </c>
      <c r="D2515" t="s">
        <v>21</v>
      </c>
      <c r="E2515" t="s">
        <v>21</v>
      </c>
      <c r="F2515" t="s">
        <v>37</v>
      </c>
      <c r="G2515" s="2">
        <v>25</v>
      </c>
      <c r="H2515" t="s">
        <v>20</v>
      </c>
      <c r="I2515" t="s">
        <v>32</v>
      </c>
      <c r="J2515" t="s">
        <v>20</v>
      </c>
      <c r="K2515" t="s">
        <v>21</v>
      </c>
      <c r="L2515" t="s">
        <v>33</v>
      </c>
      <c r="M2515" t="s">
        <v>20</v>
      </c>
      <c r="N2515" t="s">
        <v>25</v>
      </c>
      <c r="O2515" s="1">
        <v>64.87</v>
      </c>
      <c r="P2515" s="1">
        <v>1580.1</v>
      </c>
      <c r="Q2515">
        <v>1</v>
      </c>
      <c r="R2515" t="s">
        <v>20</v>
      </c>
      <c r="S2515" t="str">
        <f>IF(ChurnData[[#This Row],[MonthlyCharges]]&lt;=30,"1. Up to 30",IF(ChurnData[[#This Row],[MonthlyCharges]]&lt;=50,"2. 31-50",IF(ChurnData[[#This Row],[MonthlyCharges]]&lt;=70,"3. 51-70",IF(ChurnData[[#This Row],[MonthlyCharges]]&lt;=90,"4. 71-90","5. Over 90"))))</f>
        <v>3. 51-70</v>
      </c>
      <c r="T2515" t="str">
        <f>IF(AND(ChurnData[[#This Row],[Contract]]="Month-to-month",ChurnData[[#This Row],[InternetService]]="Fiber optic",ChurnData[[#This Row],[TenureMonths]]&lt;=11),"High-risk","Other")</f>
        <v>Other</v>
      </c>
      <c r="U2515" t="str">
        <f>IF(ChurnData[[#This Row],[TenureMonths]]&lt;=11,"0-11",IF(ChurnData[[#This Row],[TenureMonths]]&lt;=23,"12-23",IF(ChurnData[[#This Row],[TenureMonths]]&lt;=35,"24-35",IF(ChurnData[[#This Row],[TenureMonths]]&lt;=47,"36-47",IF(ChurnData[[#This Row],[TenureMonths]]&lt;=59,"48-59","60-72")))))</f>
        <v>24-35</v>
      </c>
      <c r="V2515">
        <f>IF(ChurnData[[#This Row],[Churn]]="Yes",1,0)</f>
        <v>1</v>
      </c>
    </row>
    <row r="2516" spans="1:22" x14ac:dyDescent="0.35">
      <c r="A2516" t="s">
        <v>2567</v>
      </c>
      <c r="B2516" t="s">
        <v>19</v>
      </c>
      <c r="C2516">
        <v>0</v>
      </c>
      <c r="D2516" t="s">
        <v>21</v>
      </c>
      <c r="E2516" t="s">
        <v>21</v>
      </c>
      <c r="F2516" t="s">
        <v>27</v>
      </c>
      <c r="G2516" s="2">
        <v>25</v>
      </c>
      <c r="H2516" t="s">
        <v>20</v>
      </c>
      <c r="I2516" t="s">
        <v>21</v>
      </c>
      <c r="J2516" t="s">
        <v>28</v>
      </c>
      <c r="K2516" t="s">
        <v>28</v>
      </c>
      <c r="L2516" t="s">
        <v>33</v>
      </c>
      <c r="M2516" t="s">
        <v>20</v>
      </c>
      <c r="N2516" t="s">
        <v>43</v>
      </c>
      <c r="O2516" s="1">
        <v>29.58</v>
      </c>
      <c r="P2516" s="1">
        <v>749.72</v>
      </c>
      <c r="Q2516">
        <v>1</v>
      </c>
      <c r="R2516" t="s">
        <v>21</v>
      </c>
      <c r="S2516" t="str">
        <f>IF(ChurnData[[#This Row],[MonthlyCharges]]&lt;=30,"1. Up to 30",IF(ChurnData[[#This Row],[MonthlyCharges]]&lt;=50,"2. 31-50",IF(ChurnData[[#This Row],[MonthlyCharges]]&lt;=70,"3. 51-70",IF(ChurnData[[#This Row],[MonthlyCharges]]&lt;=90,"4. 71-90","5. Over 90"))))</f>
        <v>1. Up to 30</v>
      </c>
      <c r="T2516" t="str">
        <f>IF(AND(ChurnData[[#This Row],[Contract]]="Month-to-month",ChurnData[[#This Row],[InternetService]]="Fiber optic",ChurnData[[#This Row],[TenureMonths]]&lt;=11),"High-risk","Other")</f>
        <v>Other</v>
      </c>
      <c r="U2516" t="str">
        <f>IF(ChurnData[[#This Row],[TenureMonths]]&lt;=11,"0-11",IF(ChurnData[[#This Row],[TenureMonths]]&lt;=23,"12-23",IF(ChurnData[[#This Row],[TenureMonths]]&lt;=35,"24-35",IF(ChurnData[[#This Row],[TenureMonths]]&lt;=47,"36-47",IF(ChurnData[[#This Row],[TenureMonths]]&lt;=59,"48-59","60-72")))))</f>
        <v>24-35</v>
      </c>
      <c r="V2516">
        <f>IF(ChurnData[[#This Row],[Churn]]="Yes",1,0)</f>
        <v>0</v>
      </c>
    </row>
    <row r="2517" spans="1:22" x14ac:dyDescent="0.35">
      <c r="A2517" t="s">
        <v>2568</v>
      </c>
      <c r="B2517" t="s">
        <v>19</v>
      </c>
      <c r="C2517">
        <v>0</v>
      </c>
      <c r="D2517" t="s">
        <v>20</v>
      </c>
      <c r="E2517" t="s">
        <v>21</v>
      </c>
      <c r="F2517" t="s">
        <v>47</v>
      </c>
      <c r="G2517" s="2">
        <v>16</v>
      </c>
      <c r="H2517" t="s">
        <v>20</v>
      </c>
      <c r="I2517" t="s">
        <v>23</v>
      </c>
      <c r="J2517" t="s">
        <v>21</v>
      </c>
      <c r="K2517" t="s">
        <v>21</v>
      </c>
      <c r="L2517" t="s">
        <v>29</v>
      </c>
      <c r="M2517" t="s">
        <v>21</v>
      </c>
      <c r="N2517" t="s">
        <v>43</v>
      </c>
      <c r="O2517" s="1">
        <v>84.06</v>
      </c>
      <c r="P2517" s="1">
        <v>1376.28</v>
      </c>
      <c r="Q2517">
        <v>1</v>
      </c>
      <c r="R2517" t="s">
        <v>21</v>
      </c>
      <c r="S2517" t="str">
        <f>IF(ChurnData[[#This Row],[MonthlyCharges]]&lt;=30,"1. Up to 30",IF(ChurnData[[#This Row],[MonthlyCharges]]&lt;=50,"2. 31-50",IF(ChurnData[[#This Row],[MonthlyCharges]]&lt;=70,"3. 51-70",IF(ChurnData[[#This Row],[MonthlyCharges]]&lt;=90,"4. 71-90","5. Over 90"))))</f>
        <v>4. 71-90</v>
      </c>
      <c r="T2517" t="str">
        <f>IF(AND(ChurnData[[#This Row],[Contract]]="Month-to-month",ChurnData[[#This Row],[InternetService]]="Fiber optic",ChurnData[[#This Row],[TenureMonths]]&lt;=11),"High-risk","Other")</f>
        <v>Other</v>
      </c>
      <c r="U2517" t="str">
        <f>IF(ChurnData[[#This Row],[TenureMonths]]&lt;=11,"0-11",IF(ChurnData[[#This Row],[TenureMonths]]&lt;=23,"12-23",IF(ChurnData[[#This Row],[TenureMonths]]&lt;=35,"24-35",IF(ChurnData[[#This Row],[TenureMonths]]&lt;=47,"36-47",IF(ChurnData[[#This Row],[TenureMonths]]&lt;=59,"48-59","60-72")))))</f>
        <v>12-23</v>
      </c>
      <c r="V2517">
        <f>IF(ChurnData[[#This Row],[Churn]]="Yes",1,0)</f>
        <v>0</v>
      </c>
    </row>
    <row r="2518" spans="1:22" x14ac:dyDescent="0.35">
      <c r="A2518" t="s">
        <v>2569</v>
      </c>
      <c r="B2518" t="s">
        <v>36</v>
      </c>
      <c r="C2518">
        <v>0</v>
      </c>
      <c r="D2518" t="s">
        <v>21</v>
      </c>
      <c r="E2518" t="s">
        <v>21</v>
      </c>
      <c r="F2518" t="s">
        <v>27</v>
      </c>
      <c r="G2518" s="2">
        <v>16</v>
      </c>
      <c r="H2518" t="s">
        <v>20</v>
      </c>
      <c r="I2518" t="s">
        <v>23</v>
      </c>
      <c r="J2518" t="s">
        <v>21</v>
      </c>
      <c r="K2518" t="s">
        <v>21</v>
      </c>
      <c r="L2518" t="s">
        <v>33</v>
      </c>
      <c r="M2518" t="s">
        <v>20</v>
      </c>
      <c r="N2518" t="s">
        <v>30</v>
      </c>
      <c r="O2518" s="1">
        <v>76.44</v>
      </c>
      <c r="P2518" s="1">
        <v>1194.0999999999999</v>
      </c>
      <c r="Q2518">
        <v>1</v>
      </c>
      <c r="R2518" t="s">
        <v>21</v>
      </c>
      <c r="S2518" t="str">
        <f>IF(ChurnData[[#This Row],[MonthlyCharges]]&lt;=30,"1. Up to 30",IF(ChurnData[[#This Row],[MonthlyCharges]]&lt;=50,"2. 31-50",IF(ChurnData[[#This Row],[MonthlyCharges]]&lt;=70,"3. 51-70",IF(ChurnData[[#This Row],[MonthlyCharges]]&lt;=90,"4. 71-90","5. Over 90"))))</f>
        <v>4. 71-90</v>
      </c>
      <c r="T2518" t="str">
        <f>IF(AND(ChurnData[[#This Row],[Contract]]="Month-to-month",ChurnData[[#This Row],[InternetService]]="Fiber optic",ChurnData[[#This Row],[TenureMonths]]&lt;=11),"High-risk","Other")</f>
        <v>Other</v>
      </c>
      <c r="U2518" t="str">
        <f>IF(ChurnData[[#This Row],[TenureMonths]]&lt;=11,"0-11",IF(ChurnData[[#This Row],[TenureMonths]]&lt;=23,"12-23",IF(ChurnData[[#This Row],[TenureMonths]]&lt;=35,"24-35",IF(ChurnData[[#This Row],[TenureMonths]]&lt;=47,"36-47",IF(ChurnData[[#This Row],[TenureMonths]]&lt;=59,"48-59","60-72")))))</f>
        <v>12-23</v>
      </c>
      <c r="V2518">
        <f>IF(ChurnData[[#This Row],[Churn]]="Yes",1,0)</f>
        <v>0</v>
      </c>
    </row>
    <row r="2519" spans="1:22" x14ac:dyDescent="0.35">
      <c r="A2519" t="s">
        <v>2570</v>
      </c>
      <c r="B2519" t="s">
        <v>36</v>
      </c>
      <c r="C2519">
        <v>0</v>
      </c>
      <c r="D2519" t="s">
        <v>21</v>
      </c>
      <c r="E2519" t="s">
        <v>21</v>
      </c>
      <c r="F2519" t="s">
        <v>56</v>
      </c>
      <c r="G2519" s="2">
        <v>21</v>
      </c>
      <c r="H2519" t="s">
        <v>20</v>
      </c>
      <c r="I2519" t="s">
        <v>21</v>
      </c>
      <c r="J2519" t="s">
        <v>28</v>
      </c>
      <c r="K2519" t="s">
        <v>28</v>
      </c>
      <c r="L2519" t="s">
        <v>33</v>
      </c>
      <c r="M2519" t="s">
        <v>20</v>
      </c>
      <c r="N2519" t="s">
        <v>34</v>
      </c>
      <c r="O2519" s="1">
        <v>37.71</v>
      </c>
      <c r="P2519" s="1">
        <v>780.26</v>
      </c>
      <c r="Q2519">
        <v>3</v>
      </c>
      <c r="R2519" t="s">
        <v>20</v>
      </c>
      <c r="S2519" t="str">
        <f>IF(ChurnData[[#This Row],[MonthlyCharges]]&lt;=30,"1. Up to 30",IF(ChurnData[[#This Row],[MonthlyCharges]]&lt;=50,"2. 31-50",IF(ChurnData[[#This Row],[MonthlyCharges]]&lt;=70,"3. 51-70",IF(ChurnData[[#This Row],[MonthlyCharges]]&lt;=90,"4. 71-90","5. Over 90"))))</f>
        <v>2. 31-50</v>
      </c>
      <c r="T2519" t="str">
        <f>IF(AND(ChurnData[[#This Row],[Contract]]="Month-to-month",ChurnData[[#This Row],[InternetService]]="Fiber optic",ChurnData[[#This Row],[TenureMonths]]&lt;=11),"High-risk","Other")</f>
        <v>Other</v>
      </c>
      <c r="U2519" t="str">
        <f>IF(ChurnData[[#This Row],[TenureMonths]]&lt;=11,"0-11",IF(ChurnData[[#This Row],[TenureMonths]]&lt;=23,"12-23",IF(ChurnData[[#This Row],[TenureMonths]]&lt;=35,"24-35",IF(ChurnData[[#This Row],[TenureMonths]]&lt;=47,"36-47",IF(ChurnData[[#This Row],[TenureMonths]]&lt;=59,"48-59","60-72")))))</f>
        <v>12-23</v>
      </c>
      <c r="V2519">
        <f>IF(ChurnData[[#This Row],[Churn]]="Yes",1,0)</f>
        <v>1</v>
      </c>
    </row>
    <row r="2520" spans="1:22" x14ac:dyDescent="0.35">
      <c r="A2520" t="s">
        <v>2571</v>
      </c>
      <c r="B2520" t="s">
        <v>36</v>
      </c>
      <c r="C2520">
        <v>0</v>
      </c>
      <c r="D2520" t="s">
        <v>21</v>
      </c>
      <c r="E2520" t="s">
        <v>21</v>
      </c>
      <c r="F2520" t="s">
        <v>37</v>
      </c>
      <c r="G2520" s="2">
        <v>26</v>
      </c>
      <c r="H2520" t="s">
        <v>20</v>
      </c>
      <c r="I2520" t="s">
        <v>32</v>
      </c>
      <c r="J2520" t="s">
        <v>20</v>
      </c>
      <c r="K2520" t="s">
        <v>21</v>
      </c>
      <c r="L2520" t="s">
        <v>33</v>
      </c>
      <c r="M2520" t="s">
        <v>21</v>
      </c>
      <c r="N2520" t="s">
        <v>34</v>
      </c>
      <c r="O2520" s="1">
        <v>56.68</v>
      </c>
      <c r="P2520" s="1">
        <v>1444.93</v>
      </c>
      <c r="Q2520">
        <v>4</v>
      </c>
      <c r="R2520" t="s">
        <v>21</v>
      </c>
      <c r="S2520" t="str">
        <f>IF(ChurnData[[#This Row],[MonthlyCharges]]&lt;=30,"1. Up to 30",IF(ChurnData[[#This Row],[MonthlyCharges]]&lt;=50,"2. 31-50",IF(ChurnData[[#This Row],[MonthlyCharges]]&lt;=70,"3. 51-70",IF(ChurnData[[#This Row],[MonthlyCharges]]&lt;=90,"4. 71-90","5. Over 90"))))</f>
        <v>3. 51-70</v>
      </c>
      <c r="T2520" t="str">
        <f>IF(AND(ChurnData[[#This Row],[Contract]]="Month-to-month",ChurnData[[#This Row],[InternetService]]="Fiber optic",ChurnData[[#This Row],[TenureMonths]]&lt;=11),"High-risk","Other")</f>
        <v>Other</v>
      </c>
      <c r="U2520" t="str">
        <f>IF(ChurnData[[#This Row],[TenureMonths]]&lt;=11,"0-11",IF(ChurnData[[#This Row],[TenureMonths]]&lt;=23,"12-23",IF(ChurnData[[#This Row],[TenureMonths]]&lt;=35,"24-35",IF(ChurnData[[#This Row],[TenureMonths]]&lt;=47,"36-47",IF(ChurnData[[#This Row],[TenureMonths]]&lt;=59,"48-59","60-72")))))</f>
        <v>24-35</v>
      </c>
      <c r="V2520">
        <f>IF(ChurnData[[#This Row],[Churn]]="Yes",1,0)</f>
        <v>0</v>
      </c>
    </row>
    <row r="2521" spans="1:22" x14ac:dyDescent="0.35">
      <c r="A2521" t="s">
        <v>2572</v>
      </c>
      <c r="B2521" t="s">
        <v>36</v>
      </c>
      <c r="C2521">
        <v>0</v>
      </c>
      <c r="D2521" t="s">
        <v>21</v>
      </c>
      <c r="E2521" t="s">
        <v>21</v>
      </c>
      <c r="F2521" t="s">
        <v>58</v>
      </c>
      <c r="G2521" s="2">
        <v>66</v>
      </c>
      <c r="H2521" t="s">
        <v>20</v>
      </c>
      <c r="I2521" t="s">
        <v>23</v>
      </c>
      <c r="J2521" t="s">
        <v>20</v>
      </c>
      <c r="K2521" t="s">
        <v>20</v>
      </c>
      <c r="L2521" t="s">
        <v>24</v>
      </c>
      <c r="M2521" t="s">
        <v>20</v>
      </c>
      <c r="N2521" t="s">
        <v>34</v>
      </c>
      <c r="O2521" s="1">
        <v>94.98</v>
      </c>
      <c r="P2521" s="1">
        <v>6413.56</v>
      </c>
      <c r="Q2521">
        <v>3</v>
      </c>
      <c r="R2521" t="s">
        <v>21</v>
      </c>
      <c r="S2521" t="str">
        <f>IF(ChurnData[[#This Row],[MonthlyCharges]]&lt;=30,"1. Up to 30",IF(ChurnData[[#This Row],[MonthlyCharges]]&lt;=50,"2. 31-50",IF(ChurnData[[#This Row],[MonthlyCharges]]&lt;=70,"3. 51-70",IF(ChurnData[[#This Row],[MonthlyCharges]]&lt;=90,"4. 71-90","5. Over 90"))))</f>
        <v>5. Over 90</v>
      </c>
      <c r="T2521" t="str">
        <f>IF(AND(ChurnData[[#This Row],[Contract]]="Month-to-month",ChurnData[[#This Row],[InternetService]]="Fiber optic",ChurnData[[#This Row],[TenureMonths]]&lt;=11),"High-risk","Other")</f>
        <v>Other</v>
      </c>
      <c r="U2521" t="str">
        <f>IF(ChurnData[[#This Row],[TenureMonths]]&lt;=11,"0-11",IF(ChurnData[[#This Row],[TenureMonths]]&lt;=23,"12-23",IF(ChurnData[[#This Row],[TenureMonths]]&lt;=35,"24-35",IF(ChurnData[[#This Row],[TenureMonths]]&lt;=47,"36-47",IF(ChurnData[[#This Row],[TenureMonths]]&lt;=59,"48-59","60-72")))))</f>
        <v>60-72</v>
      </c>
      <c r="V2521">
        <f>IF(ChurnData[[#This Row],[Churn]]="Yes",1,0)</f>
        <v>0</v>
      </c>
    </row>
    <row r="2522" spans="1:22" x14ac:dyDescent="0.35">
      <c r="A2522" t="s">
        <v>2573</v>
      </c>
      <c r="B2522" t="s">
        <v>36</v>
      </c>
      <c r="C2522">
        <v>0</v>
      </c>
      <c r="D2522" t="s">
        <v>21</v>
      </c>
      <c r="E2522" t="s">
        <v>20</v>
      </c>
      <c r="F2522" t="s">
        <v>56</v>
      </c>
      <c r="G2522" s="2">
        <v>70</v>
      </c>
      <c r="H2522" t="s">
        <v>21</v>
      </c>
      <c r="I2522" t="s">
        <v>23</v>
      </c>
      <c r="J2522" t="s">
        <v>21</v>
      </c>
      <c r="K2522" t="s">
        <v>20</v>
      </c>
      <c r="L2522" t="s">
        <v>24</v>
      </c>
      <c r="M2522" t="s">
        <v>20</v>
      </c>
      <c r="N2522" t="s">
        <v>43</v>
      </c>
      <c r="O2522" s="1">
        <v>77.400000000000006</v>
      </c>
      <c r="P2522" s="1">
        <v>5258.55</v>
      </c>
      <c r="Q2522">
        <v>2</v>
      </c>
      <c r="R2522" t="s">
        <v>21</v>
      </c>
      <c r="S2522" t="str">
        <f>IF(ChurnData[[#This Row],[MonthlyCharges]]&lt;=30,"1. Up to 30",IF(ChurnData[[#This Row],[MonthlyCharges]]&lt;=50,"2. 31-50",IF(ChurnData[[#This Row],[MonthlyCharges]]&lt;=70,"3. 51-70",IF(ChurnData[[#This Row],[MonthlyCharges]]&lt;=90,"4. 71-90","5. Over 90"))))</f>
        <v>4. 71-90</v>
      </c>
      <c r="T2522" t="str">
        <f>IF(AND(ChurnData[[#This Row],[Contract]]="Month-to-month",ChurnData[[#This Row],[InternetService]]="Fiber optic",ChurnData[[#This Row],[TenureMonths]]&lt;=11),"High-risk","Other")</f>
        <v>Other</v>
      </c>
      <c r="U2522" t="str">
        <f>IF(ChurnData[[#This Row],[TenureMonths]]&lt;=11,"0-11",IF(ChurnData[[#This Row],[TenureMonths]]&lt;=23,"12-23",IF(ChurnData[[#This Row],[TenureMonths]]&lt;=35,"24-35",IF(ChurnData[[#This Row],[TenureMonths]]&lt;=47,"36-47",IF(ChurnData[[#This Row],[TenureMonths]]&lt;=59,"48-59","60-72")))))</f>
        <v>60-72</v>
      </c>
      <c r="V2522">
        <f>IF(ChurnData[[#This Row],[Churn]]="Yes",1,0)</f>
        <v>0</v>
      </c>
    </row>
    <row r="2523" spans="1:22" x14ac:dyDescent="0.35">
      <c r="A2523" t="s">
        <v>2574</v>
      </c>
      <c r="B2523" t="s">
        <v>36</v>
      </c>
      <c r="C2523">
        <v>0</v>
      </c>
      <c r="D2523" t="s">
        <v>21</v>
      </c>
      <c r="E2523" t="s">
        <v>21</v>
      </c>
      <c r="F2523" t="s">
        <v>22</v>
      </c>
      <c r="G2523" s="2">
        <v>3</v>
      </c>
      <c r="H2523" t="s">
        <v>20</v>
      </c>
      <c r="I2523" t="s">
        <v>23</v>
      </c>
      <c r="J2523" t="s">
        <v>21</v>
      </c>
      <c r="K2523" t="s">
        <v>21</v>
      </c>
      <c r="L2523" t="s">
        <v>33</v>
      </c>
      <c r="M2523" t="s">
        <v>21</v>
      </c>
      <c r="N2523" t="s">
        <v>25</v>
      </c>
      <c r="O2523" s="1">
        <v>83.36</v>
      </c>
      <c r="P2523" s="1">
        <v>254.72</v>
      </c>
      <c r="Q2523">
        <v>1</v>
      </c>
      <c r="R2523" t="s">
        <v>21</v>
      </c>
      <c r="S2523" t="str">
        <f>IF(ChurnData[[#This Row],[MonthlyCharges]]&lt;=30,"1. Up to 30",IF(ChurnData[[#This Row],[MonthlyCharges]]&lt;=50,"2. 31-50",IF(ChurnData[[#This Row],[MonthlyCharges]]&lt;=70,"3. 51-70",IF(ChurnData[[#This Row],[MonthlyCharges]]&lt;=90,"4. 71-90","5. Over 90"))))</f>
        <v>4. 71-90</v>
      </c>
      <c r="T2523" t="str">
        <f>IF(AND(ChurnData[[#This Row],[Contract]]="Month-to-month",ChurnData[[#This Row],[InternetService]]="Fiber optic",ChurnData[[#This Row],[TenureMonths]]&lt;=11),"High-risk","Other")</f>
        <v>High-risk</v>
      </c>
      <c r="U2523" t="str">
        <f>IF(ChurnData[[#This Row],[TenureMonths]]&lt;=11,"0-11",IF(ChurnData[[#This Row],[TenureMonths]]&lt;=23,"12-23",IF(ChurnData[[#This Row],[TenureMonths]]&lt;=35,"24-35",IF(ChurnData[[#This Row],[TenureMonths]]&lt;=47,"36-47",IF(ChurnData[[#This Row],[TenureMonths]]&lt;=59,"48-59","60-72")))))</f>
        <v>0-11</v>
      </c>
      <c r="V2523">
        <f>IF(ChurnData[[#This Row],[Churn]]="Yes",1,0)</f>
        <v>0</v>
      </c>
    </row>
    <row r="2524" spans="1:22" x14ac:dyDescent="0.35">
      <c r="A2524" t="s">
        <v>2575</v>
      </c>
      <c r="B2524" t="s">
        <v>19</v>
      </c>
      <c r="C2524">
        <v>0</v>
      </c>
      <c r="D2524" t="s">
        <v>20</v>
      </c>
      <c r="E2524" t="s">
        <v>20</v>
      </c>
      <c r="F2524" t="s">
        <v>45</v>
      </c>
      <c r="G2524" s="2">
        <v>33</v>
      </c>
      <c r="H2524" t="s">
        <v>20</v>
      </c>
      <c r="I2524" t="s">
        <v>32</v>
      </c>
      <c r="J2524" t="s">
        <v>20</v>
      </c>
      <c r="K2524" t="s">
        <v>21</v>
      </c>
      <c r="L2524" t="s">
        <v>33</v>
      </c>
      <c r="M2524" t="s">
        <v>20</v>
      </c>
      <c r="N2524" t="s">
        <v>30</v>
      </c>
      <c r="O2524" s="1">
        <v>54.34</v>
      </c>
      <c r="P2524" s="1">
        <v>1791.71</v>
      </c>
      <c r="Q2524">
        <v>4</v>
      </c>
      <c r="R2524" t="s">
        <v>21</v>
      </c>
      <c r="S2524" t="str">
        <f>IF(ChurnData[[#This Row],[MonthlyCharges]]&lt;=30,"1. Up to 30",IF(ChurnData[[#This Row],[MonthlyCharges]]&lt;=50,"2. 31-50",IF(ChurnData[[#This Row],[MonthlyCharges]]&lt;=70,"3. 51-70",IF(ChurnData[[#This Row],[MonthlyCharges]]&lt;=90,"4. 71-90","5. Over 90"))))</f>
        <v>3. 51-70</v>
      </c>
      <c r="T2524" t="str">
        <f>IF(AND(ChurnData[[#This Row],[Contract]]="Month-to-month",ChurnData[[#This Row],[InternetService]]="Fiber optic",ChurnData[[#This Row],[TenureMonths]]&lt;=11),"High-risk","Other")</f>
        <v>Other</v>
      </c>
      <c r="U2524" t="str">
        <f>IF(ChurnData[[#This Row],[TenureMonths]]&lt;=11,"0-11",IF(ChurnData[[#This Row],[TenureMonths]]&lt;=23,"12-23",IF(ChurnData[[#This Row],[TenureMonths]]&lt;=35,"24-35",IF(ChurnData[[#This Row],[TenureMonths]]&lt;=47,"36-47",IF(ChurnData[[#This Row],[TenureMonths]]&lt;=59,"48-59","60-72")))))</f>
        <v>24-35</v>
      </c>
      <c r="V2524">
        <f>IF(ChurnData[[#This Row],[Churn]]="Yes",1,0)</f>
        <v>0</v>
      </c>
    </row>
    <row r="2525" spans="1:22" x14ac:dyDescent="0.35">
      <c r="A2525" t="s">
        <v>2576</v>
      </c>
      <c r="B2525" t="s">
        <v>36</v>
      </c>
      <c r="C2525">
        <v>0</v>
      </c>
      <c r="D2525" t="s">
        <v>21</v>
      </c>
      <c r="E2525" t="s">
        <v>21</v>
      </c>
      <c r="F2525" t="s">
        <v>39</v>
      </c>
      <c r="G2525" s="2">
        <v>42</v>
      </c>
      <c r="H2525" t="s">
        <v>20</v>
      </c>
      <c r="I2525" t="s">
        <v>32</v>
      </c>
      <c r="J2525" t="s">
        <v>21</v>
      </c>
      <c r="K2525" t="s">
        <v>21</v>
      </c>
      <c r="L2525" t="s">
        <v>24</v>
      </c>
      <c r="M2525" t="s">
        <v>20</v>
      </c>
      <c r="N2525" t="s">
        <v>34</v>
      </c>
      <c r="O2525" s="1">
        <v>56.57</v>
      </c>
      <c r="P2525" s="1">
        <v>2407.59</v>
      </c>
      <c r="Q2525">
        <v>2</v>
      </c>
      <c r="R2525" t="s">
        <v>21</v>
      </c>
      <c r="S2525" t="str">
        <f>IF(ChurnData[[#This Row],[MonthlyCharges]]&lt;=30,"1. Up to 30",IF(ChurnData[[#This Row],[MonthlyCharges]]&lt;=50,"2. 31-50",IF(ChurnData[[#This Row],[MonthlyCharges]]&lt;=70,"3. 51-70",IF(ChurnData[[#This Row],[MonthlyCharges]]&lt;=90,"4. 71-90","5. Over 90"))))</f>
        <v>3. 51-70</v>
      </c>
      <c r="T2525" t="str">
        <f>IF(AND(ChurnData[[#This Row],[Contract]]="Month-to-month",ChurnData[[#This Row],[InternetService]]="Fiber optic",ChurnData[[#This Row],[TenureMonths]]&lt;=11),"High-risk","Other")</f>
        <v>Other</v>
      </c>
      <c r="U2525" t="str">
        <f>IF(ChurnData[[#This Row],[TenureMonths]]&lt;=11,"0-11",IF(ChurnData[[#This Row],[TenureMonths]]&lt;=23,"12-23",IF(ChurnData[[#This Row],[TenureMonths]]&lt;=35,"24-35",IF(ChurnData[[#This Row],[TenureMonths]]&lt;=47,"36-47",IF(ChurnData[[#This Row],[TenureMonths]]&lt;=59,"48-59","60-72")))))</f>
        <v>36-47</v>
      </c>
      <c r="V2525">
        <f>IF(ChurnData[[#This Row],[Churn]]="Yes",1,0)</f>
        <v>0</v>
      </c>
    </row>
    <row r="2526" spans="1:22" x14ac:dyDescent="0.35">
      <c r="A2526" t="s">
        <v>2577</v>
      </c>
      <c r="B2526" t="s">
        <v>36</v>
      </c>
      <c r="C2526">
        <v>0</v>
      </c>
      <c r="D2526" t="s">
        <v>20</v>
      </c>
      <c r="E2526" t="s">
        <v>20</v>
      </c>
      <c r="F2526" t="s">
        <v>27</v>
      </c>
      <c r="G2526" s="2">
        <v>46</v>
      </c>
      <c r="H2526" t="s">
        <v>20</v>
      </c>
      <c r="I2526" t="s">
        <v>23</v>
      </c>
      <c r="J2526" t="s">
        <v>20</v>
      </c>
      <c r="K2526" t="s">
        <v>21</v>
      </c>
      <c r="L2526" t="s">
        <v>24</v>
      </c>
      <c r="M2526" t="s">
        <v>20</v>
      </c>
      <c r="N2526" t="s">
        <v>34</v>
      </c>
      <c r="O2526" s="1">
        <v>96.64</v>
      </c>
      <c r="P2526" s="1">
        <v>4478.17</v>
      </c>
      <c r="Q2526">
        <v>3</v>
      </c>
      <c r="R2526" t="s">
        <v>21</v>
      </c>
      <c r="S2526" t="str">
        <f>IF(ChurnData[[#This Row],[MonthlyCharges]]&lt;=30,"1. Up to 30",IF(ChurnData[[#This Row],[MonthlyCharges]]&lt;=50,"2. 31-50",IF(ChurnData[[#This Row],[MonthlyCharges]]&lt;=70,"3. 51-70",IF(ChurnData[[#This Row],[MonthlyCharges]]&lt;=90,"4. 71-90","5. Over 90"))))</f>
        <v>5. Over 90</v>
      </c>
      <c r="T2526" t="str">
        <f>IF(AND(ChurnData[[#This Row],[Contract]]="Month-to-month",ChurnData[[#This Row],[InternetService]]="Fiber optic",ChurnData[[#This Row],[TenureMonths]]&lt;=11),"High-risk","Other")</f>
        <v>Other</v>
      </c>
      <c r="U2526" t="str">
        <f>IF(ChurnData[[#This Row],[TenureMonths]]&lt;=11,"0-11",IF(ChurnData[[#This Row],[TenureMonths]]&lt;=23,"12-23",IF(ChurnData[[#This Row],[TenureMonths]]&lt;=35,"24-35",IF(ChurnData[[#This Row],[TenureMonths]]&lt;=47,"36-47",IF(ChurnData[[#This Row],[TenureMonths]]&lt;=59,"48-59","60-72")))))</f>
        <v>36-47</v>
      </c>
      <c r="V2526">
        <f>IF(ChurnData[[#This Row],[Churn]]="Yes",1,0)</f>
        <v>0</v>
      </c>
    </row>
    <row r="2527" spans="1:22" x14ac:dyDescent="0.35">
      <c r="A2527" t="s">
        <v>2578</v>
      </c>
      <c r="B2527" t="s">
        <v>36</v>
      </c>
      <c r="C2527">
        <v>0</v>
      </c>
      <c r="D2527" t="s">
        <v>21</v>
      </c>
      <c r="E2527" t="s">
        <v>21</v>
      </c>
      <c r="F2527" t="s">
        <v>47</v>
      </c>
      <c r="G2527" s="2">
        <v>21</v>
      </c>
      <c r="H2527" t="s">
        <v>20</v>
      </c>
      <c r="I2527" t="s">
        <v>32</v>
      </c>
      <c r="J2527" t="s">
        <v>20</v>
      </c>
      <c r="K2527" t="s">
        <v>20</v>
      </c>
      <c r="L2527" t="s">
        <v>24</v>
      </c>
      <c r="M2527" t="s">
        <v>20</v>
      </c>
      <c r="N2527" t="s">
        <v>30</v>
      </c>
      <c r="O2527" s="1">
        <v>60.94</v>
      </c>
      <c r="P2527" s="1">
        <v>1252.71</v>
      </c>
      <c r="Q2527">
        <v>1</v>
      </c>
      <c r="R2527" t="s">
        <v>21</v>
      </c>
      <c r="S2527" t="str">
        <f>IF(ChurnData[[#This Row],[MonthlyCharges]]&lt;=30,"1. Up to 30",IF(ChurnData[[#This Row],[MonthlyCharges]]&lt;=50,"2. 31-50",IF(ChurnData[[#This Row],[MonthlyCharges]]&lt;=70,"3. 51-70",IF(ChurnData[[#This Row],[MonthlyCharges]]&lt;=90,"4. 71-90","5. Over 90"))))</f>
        <v>3. 51-70</v>
      </c>
      <c r="T2527" t="str">
        <f>IF(AND(ChurnData[[#This Row],[Contract]]="Month-to-month",ChurnData[[#This Row],[InternetService]]="Fiber optic",ChurnData[[#This Row],[TenureMonths]]&lt;=11),"High-risk","Other")</f>
        <v>Other</v>
      </c>
      <c r="U2527" t="str">
        <f>IF(ChurnData[[#This Row],[TenureMonths]]&lt;=11,"0-11",IF(ChurnData[[#This Row],[TenureMonths]]&lt;=23,"12-23",IF(ChurnData[[#This Row],[TenureMonths]]&lt;=35,"24-35",IF(ChurnData[[#This Row],[TenureMonths]]&lt;=47,"36-47",IF(ChurnData[[#This Row],[TenureMonths]]&lt;=59,"48-59","60-72")))))</f>
        <v>12-23</v>
      </c>
      <c r="V2527">
        <f>IF(ChurnData[[#This Row],[Churn]]="Yes",1,0)</f>
        <v>0</v>
      </c>
    </row>
    <row r="2528" spans="1:22" x14ac:dyDescent="0.35">
      <c r="A2528" t="s">
        <v>2579</v>
      </c>
      <c r="B2528" t="s">
        <v>36</v>
      </c>
      <c r="C2528">
        <v>1</v>
      </c>
      <c r="D2528" t="s">
        <v>20</v>
      </c>
      <c r="E2528" t="s">
        <v>21</v>
      </c>
      <c r="F2528" t="s">
        <v>47</v>
      </c>
      <c r="G2528" s="2">
        <v>28</v>
      </c>
      <c r="H2528" t="s">
        <v>20</v>
      </c>
      <c r="I2528" t="s">
        <v>32</v>
      </c>
      <c r="J2528" t="s">
        <v>20</v>
      </c>
      <c r="K2528" t="s">
        <v>20</v>
      </c>
      <c r="L2528" t="s">
        <v>24</v>
      </c>
      <c r="M2528" t="s">
        <v>20</v>
      </c>
      <c r="N2528" t="s">
        <v>34</v>
      </c>
      <c r="O2528" s="1">
        <v>59</v>
      </c>
      <c r="P2528" s="1">
        <v>1612.5</v>
      </c>
      <c r="Q2528">
        <v>1</v>
      </c>
      <c r="R2528" t="s">
        <v>21</v>
      </c>
      <c r="S2528" t="str">
        <f>IF(ChurnData[[#This Row],[MonthlyCharges]]&lt;=30,"1. Up to 30",IF(ChurnData[[#This Row],[MonthlyCharges]]&lt;=50,"2. 31-50",IF(ChurnData[[#This Row],[MonthlyCharges]]&lt;=70,"3. 51-70",IF(ChurnData[[#This Row],[MonthlyCharges]]&lt;=90,"4. 71-90","5. Over 90"))))</f>
        <v>3. 51-70</v>
      </c>
      <c r="T2528" t="str">
        <f>IF(AND(ChurnData[[#This Row],[Contract]]="Month-to-month",ChurnData[[#This Row],[InternetService]]="Fiber optic",ChurnData[[#This Row],[TenureMonths]]&lt;=11),"High-risk","Other")</f>
        <v>Other</v>
      </c>
      <c r="U2528" t="str">
        <f>IF(ChurnData[[#This Row],[TenureMonths]]&lt;=11,"0-11",IF(ChurnData[[#This Row],[TenureMonths]]&lt;=23,"12-23",IF(ChurnData[[#This Row],[TenureMonths]]&lt;=35,"24-35",IF(ChurnData[[#This Row],[TenureMonths]]&lt;=47,"36-47",IF(ChurnData[[#This Row],[TenureMonths]]&lt;=59,"48-59","60-72")))))</f>
        <v>24-35</v>
      </c>
      <c r="V2528">
        <f>IF(ChurnData[[#This Row],[Churn]]="Yes",1,0)</f>
        <v>0</v>
      </c>
    </row>
    <row r="2529" spans="1:22" x14ac:dyDescent="0.35">
      <c r="A2529" t="s">
        <v>2580</v>
      </c>
      <c r="B2529" t="s">
        <v>19</v>
      </c>
      <c r="C2529">
        <v>0</v>
      </c>
      <c r="D2529" t="s">
        <v>21</v>
      </c>
      <c r="E2529" t="s">
        <v>21</v>
      </c>
      <c r="F2529" t="s">
        <v>39</v>
      </c>
      <c r="G2529" s="2">
        <v>11</v>
      </c>
      <c r="H2529" t="s">
        <v>20</v>
      </c>
      <c r="I2529" t="s">
        <v>23</v>
      </c>
      <c r="J2529" t="s">
        <v>21</v>
      </c>
      <c r="K2529" t="s">
        <v>21</v>
      </c>
      <c r="L2529" t="s">
        <v>33</v>
      </c>
      <c r="M2529" t="s">
        <v>20</v>
      </c>
      <c r="N2529" t="s">
        <v>25</v>
      </c>
      <c r="O2529" s="1">
        <v>85.02</v>
      </c>
      <c r="P2529" s="1">
        <v>937.6</v>
      </c>
      <c r="Q2529">
        <v>4</v>
      </c>
      <c r="R2529" t="s">
        <v>20</v>
      </c>
      <c r="S2529" t="str">
        <f>IF(ChurnData[[#This Row],[MonthlyCharges]]&lt;=30,"1. Up to 30",IF(ChurnData[[#This Row],[MonthlyCharges]]&lt;=50,"2. 31-50",IF(ChurnData[[#This Row],[MonthlyCharges]]&lt;=70,"3. 51-70",IF(ChurnData[[#This Row],[MonthlyCharges]]&lt;=90,"4. 71-90","5. Over 90"))))</f>
        <v>4. 71-90</v>
      </c>
      <c r="T2529" t="str">
        <f>IF(AND(ChurnData[[#This Row],[Contract]]="Month-to-month",ChurnData[[#This Row],[InternetService]]="Fiber optic",ChurnData[[#This Row],[TenureMonths]]&lt;=11),"High-risk","Other")</f>
        <v>High-risk</v>
      </c>
      <c r="U2529" t="str">
        <f>IF(ChurnData[[#This Row],[TenureMonths]]&lt;=11,"0-11",IF(ChurnData[[#This Row],[TenureMonths]]&lt;=23,"12-23",IF(ChurnData[[#This Row],[TenureMonths]]&lt;=35,"24-35",IF(ChurnData[[#This Row],[TenureMonths]]&lt;=47,"36-47",IF(ChurnData[[#This Row],[TenureMonths]]&lt;=59,"48-59","60-72")))))</f>
        <v>0-11</v>
      </c>
      <c r="V2529">
        <f>IF(ChurnData[[#This Row],[Churn]]="Yes",1,0)</f>
        <v>1</v>
      </c>
    </row>
    <row r="2530" spans="1:22" x14ac:dyDescent="0.35">
      <c r="A2530" t="s">
        <v>2581</v>
      </c>
      <c r="B2530" t="s">
        <v>19</v>
      </c>
      <c r="C2530">
        <v>0</v>
      </c>
      <c r="D2530" t="s">
        <v>20</v>
      </c>
      <c r="E2530" t="s">
        <v>20</v>
      </c>
      <c r="F2530" t="s">
        <v>22</v>
      </c>
      <c r="G2530" s="2">
        <v>38</v>
      </c>
      <c r="H2530" t="s">
        <v>20</v>
      </c>
      <c r="I2530" t="s">
        <v>23</v>
      </c>
      <c r="J2530" t="s">
        <v>20</v>
      </c>
      <c r="K2530" t="s">
        <v>21</v>
      </c>
      <c r="L2530" t="s">
        <v>24</v>
      </c>
      <c r="M2530" t="s">
        <v>21</v>
      </c>
      <c r="N2530" t="s">
        <v>43</v>
      </c>
      <c r="O2530" s="1">
        <v>85.77</v>
      </c>
      <c r="P2530" s="1">
        <v>3207.41</v>
      </c>
      <c r="Q2530">
        <v>4</v>
      </c>
      <c r="R2530" t="s">
        <v>21</v>
      </c>
      <c r="S2530" t="str">
        <f>IF(ChurnData[[#This Row],[MonthlyCharges]]&lt;=30,"1. Up to 30",IF(ChurnData[[#This Row],[MonthlyCharges]]&lt;=50,"2. 31-50",IF(ChurnData[[#This Row],[MonthlyCharges]]&lt;=70,"3. 51-70",IF(ChurnData[[#This Row],[MonthlyCharges]]&lt;=90,"4. 71-90","5. Over 90"))))</f>
        <v>4. 71-90</v>
      </c>
      <c r="T2530" t="str">
        <f>IF(AND(ChurnData[[#This Row],[Contract]]="Month-to-month",ChurnData[[#This Row],[InternetService]]="Fiber optic",ChurnData[[#This Row],[TenureMonths]]&lt;=11),"High-risk","Other")</f>
        <v>Other</v>
      </c>
      <c r="U2530" t="str">
        <f>IF(ChurnData[[#This Row],[TenureMonths]]&lt;=11,"0-11",IF(ChurnData[[#This Row],[TenureMonths]]&lt;=23,"12-23",IF(ChurnData[[#This Row],[TenureMonths]]&lt;=35,"24-35",IF(ChurnData[[#This Row],[TenureMonths]]&lt;=47,"36-47",IF(ChurnData[[#This Row],[TenureMonths]]&lt;=59,"48-59","60-72")))))</f>
        <v>36-47</v>
      </c>
      <c r="V2530">
        <f>IF(ChurnData[[#This Row],[Churn]]="Yes",1,0)</f>
        <v>0</v>
      </c>
    </row>
    <row r="2531" spans="1:22" x14ac:dyDescent="0.35">
      <c r="A2531" t="s">
        <v>2582</v>
      </c>
      <c r="B2531" t="s">
        <v>19</v>
      </c>
      <c r="C2531">
        <v>0</v>
      </c>
      <c r="D2531" t="s">
        <v>20</v>
      </c>
      <c r="E2531" t="s">
        <v>21</v>
      </c>
      <c r="F2531" t="s">
        <v>49</v>
      </c>
      <c r="G2531" s="2">
        <v>19</v>
      </c>
      <c r="H2531" t="s">
        <v>20</v>
      </c>
      <c r="I2531" t="s">
        <v>23</v>
      </c>
      <c r="J2531" t="s">
        <v>21</v>
      </c>
      <c r="K2531" t="s">
        <v>21</v>
      </c>
      <c r="L2531" t="s">
        <v>33</v>
      </c>
      <c r="M2531" t="s">
        <v>21</v>
      </c>
      <c r="N2531" t="s">
        <v>34</v>
      </c>
      <c r="O2531" s="1">
        <v>87.32</v>
      </c>
      <c r="P2531" s="1">
        <v>1666.78</v>
      </c>
      <c r="Q2531">
        <v>4</v>
      </c>
      <c r="R2531" t="s">
        <v>20</v>
      </c>
      <c r="S2531" t="str">
        <f>IF(ChurnData[[#This Row],[MonthlyCharges]]&lt;=30,"1. Up to 30",IF(ChurnData[[#This Row],[MonthlyCharges]]&lt;=50,"2. 31-50",IF(ChurnData[[#This Row],[MonthlyCharges]]&lt;=70,"3. 51-70",IF(ChurnData[[#This Row],[MonthlyCharges]]&lt;=90,"4. 71-90","5. Over 90"))))</f>
        <v>4. 71-90</v>
      </c>
      <c r="T2531" t="str">
        <f>IF(AND(ChurnData[[#This Row],[Contract]]="Month-to-month",ChurnData[[#This Row],[InternetService]]="Fiber optic",ChurnData[[#This Row],[TenureMonths]]&lt;=11),"High-risk","Other")</f>
        <v>Other</v>
      </c>
      <c r="U2531" t="str">
        <f>IF(ChurnData[[#This Row],[TenureMonths]]&lt;=11,"0-11",IF(ChurnData[[#This Row],[TenureMonths]]&lt;=23,"12-23",IF(ChurnData[[#This Row],[TenureMonths]]&lt;=35,"24-35",IF(ChurnData[[#This Row],[TenureMonths]]&lt;=47,"36-47",IF(ChurnData[[#This Row],[TenureMonths]]&lt;=59,"48-59","60-72")))))</f>
        <v>12-23</v>
      </c>
      <c r="V2531">
        <f>IF(ChurnData[[#This Row],[Churn]]="Yes",1,0)</f>
        <v>1</v>
      </c>
    </row>
    <row r="2532" spans="1:22" x14ac:dyDescent="0.35">
      <c r="A2532" t="s">
        <v>2583</v>
      </c>
      <c r="B2532" t="s">
        <v>36</v>
      </c>
      <c r="C2532">
        <v>0</v>
      </c>
      <c r="D2532" t="s">
        <v>21</v>
      </c>
      <c r="E2532" t="s">
        <v>21</v>
      </c>
      <c r="F2532" t="s">
        <v>75</v>
      </c>
      <c r="G2532" s="2">
        <v>72</v>
      </c>
      <c r="H2532" t="s">
        <v>20</v>
      </c>
      <c r="I2532" t="s">
        <v>32</v>
      </c>
      <c r="J2532" t="s">
        <v>21</v>
      </c>
      <c r="K2532" t="s">
        <v>21</v>
      </c>
      <c r="L2532" t="s">
        <v>24</v>
      </c>
      <c r="M2532" t="s">
        <v>20</v>
      </c>
      <c r="N2532" t="s">
        <v>34</v>
      </c>
      <c r="O2532" s="1">
        <v>55.45</v>
      </c>
      <c r="P2532" s="1">
        <v>3999.78</v>
      </c>
      <c r="Q2532">
        <v>0</v>
      </c>
      <c r="R2532" t="s">
        <v>21</v>
      </c>
      <c r="S2532" t="str">
        <f>IF(ChurnData[[#This Row],[MonthlyCharges]]&lt;=30,"1. Up to 30",IF(ChurnData[[#This Row],[MonthlyCharges]]&lt;=50,"2. 31-50",IF(ChurnData[[#This Row],[MonthlyCharges]]&lt;=70,"3. 51-70",IF(ChurnData[[#This Row],[MonthlyCharges]]&lt;=90,"4. 71-90","5. Over 90"))))</f>
        <v>3. 51-70</v>
      </c>
      <c r="T2532" t="str">
        <f>IF(AND(ChurnData[[#This Row],[Contract]]="Month-to-month",ChurnData[[#This Row],[InternetService]]="Fiber optic",ChurnData[[#This Row],[TenureMonths]]&lt;=11),"High-risk","Other")</f>
        <v>Other</v>
      </c>
      <c r="U2532" t="str">
        <f>IF(ChurnData[[#This Row],[TenureMonths]]&lt;=11,"0-11",IF(ChurnData[[#This Row],[TenureMonths]]&lt;=23,"12-23",IF(ChurnData[[#This Row],[TenureMonths]]&lt;=35,"24-35",IF(ChurnData[[#This Row],[TenureMonths]]&lt;=47,"36-47",IF(ChurnData[[#This Row],[TenureMonths]]&lt;=59,"48-59","60-72")))))</f>
        <v>60-72</v>
      </c>
      <c r="V2532">
        <f>IF(ChurnData[[#This Row],[Churn]]="Yes",1,0)</f>
        <v>0</v>
      </c>
    </row>
    <row r="2533" spans="1:22" x14ac:dyDescent="0.35">
      <c r="A2533" t="s">
        <v>2584</v>
      </c>
      <c r="B2533" t="s">
        <v>19</v>
      </c>
      <c r="C2533">
        <v>0</v>
      </c>
      <c r="D2533" t="s">
        <v>21</v>
      </c>
      <c r="E2533" t="s">
        <v>21</v>
      </c>
      <c r="F2533" t="s">
        <v>56</v>
      </c>
      <c r="G2533" s="2">
        <v>11</v>
      </c>
      <c r="H2533" t="s">
        <v>20</v>
      </c>
      <c r="I2533" t="s">
        <v>23</v>
      </c>
      <c r="J2533" t="s">
        <v>21</v>
      </c>
      <c r="K2533" t="s">
        <v>21</v>
      </c>
      <c r="L2533" t="s">
        <v>33</v>
      </c>
      <c r="M2533" t="s">
        <v>20</v>
      </c>
      <c r="N2533" t="s">
        <v>30</v>
      </c>
      <c r="O2533" s="1">
        <v>93.22</v>
      </c>
      <c r="P2533" s="1">
        <v>1014.31</v>
      </c>
      <c r="Q2533">
        <v>6</v>
      </c>
      <c r="R2533" t="s">
        <v>20</v>
      </c>
      <c r="S2533" t="str">
        <f>IF(ChurnData[[#This Row],[MonthlyCharges]]&lt;=30,"1. Up to 30",IF(ChurnData[[#This Row],[MonthlyCharges]]&lt;=50,"2. 31-50",IF(ChurnData[[#This Row],[MonthlyCharges]]&lt;=70,"3. 51-70",IF(ChurnData[[#This Row],[MonthlyCharges]]&lt;=90,"4. 71-90","5. Over 90"))))</f>
        <v>5. Over 90</v>
      </c>
      <c r="T2533" t="str">
        <f>IF(AND(ChurnData[[#This Row],[Contract]]="Month-to-month",ChurnData[[#This Row],[InternetService]]="Fiber optic",ChurnData[[#This Row],[TenureMonths]]&lt;=11),"High-risk","Other")</f>
        <v>High-risk</v>
      </c>
      <c r="U2533" t="str">
        <f>IF(ChurnData[[#This Row],[TenureMonths]]&lt;=11,"0-11",IF(ChurnData[[#This Row],[TenureMonths]]&lt;=23,"12-23",IF(ChurnData[[#This Row],[TenureMonths]]&lt;=35,"24-35",IF(ChurnData[[#This Row],[TenureMonths]]&lt;=47,"36-47",IF(ChurnData[[#This Row],[TenureMonths]]&lt;=59,"48-59","60-72")))))</f>
        <v>0-11</v>
      </c>
      <c r="V2533">
        <f>IF(ChurnData[[#This Row],[Churn]]="Yes",1,0)</f>
        <v>1</v>
      </c>
    </row>
    <row r="2534" spans="1:22" x14ac:dyDescent="0.35">
      <c r="A2534" t="s">
        <v>2585</v>
      </c>
      <c r="B2534" t="s">
        <v>36</v>
      </c>
      <c r="C2534">
        <v>1</v>
      </c>
      <c r="D2534" t="s">
        <v>21</v>
      </c>
      <c r="E2534" t="s">
        <v>21</v>
      </c>
      <c r="F2534" t="s">
        <v>39</v>
      </c>
      <c r="G2534" s="2">
        <v>44</v>
      </c>
      <c r="H2534" t="s">
        <v>20</v>
      </c>
      <c r="I2534" t="s">
        <v>21</v>
      </c>
      <c r="J2534" t="s">
        <v>28</v>
      </c>
      <c r="K2534" t="s">
        <v>28</v>
      </c>
      <c r="L2534" t="s">
        <v>24</v>
      </c>
      <c r="M2534" t="s">
        <v>20</v>
      </c>
      <c r="N2534" t="s">
        <v>30</v>
      </c>
      <c r="O2534" s="1">
        <v>18</v>
      </c>
      <c r="P2534" s="1">
        <v>799.79</v>
      </c>
      <c r="Q2534">
        <v>1</v>
      </c>
      <c r="R2534" t="s">
        <v>20</v>
      </c>
      <c r="S2534" t="str">
        <f>IF(ChurnData[[#This Row],[MonthlyCharges]]&lt;=30,"1. Up to 30",IF(ChurnData[[#This Row],[MonthlyCharges]]&lt;=50,"2. 31-50",IF(ChurnData[[#This Row],[MonthlyCharges]]&lt;=70,"3. 51-70",IF(ChurnData[[#This Row],[MonthlyCharges]]&lt;=90,"4. 71-90","5. Over 90"))))</f>
        <v>1. Up to 30</v>
      </c>
      <c r="T2534" t="str">
        <f>IF(AND(ChurnData[[#This Row],[Contract]]="Month-to-month",ChurnData[[#This Row],[InternetService]]="Fiber optic",ChurnData[[#This Row],[TenureMonths]]&lt;=11),"High-risk","Other")</f>
        <v>Other</v>
      </c>
      <c r="U2534" t="str">
        <f>IF(ChurnData[[#This Row],[TenureMonths]]&lt;=11,"0-11",IF(ChurnData[[#This Row],[TenureMonths]]&lt;=23,"12-23",IF(ChurnData[[#This Row],[TenureMonths]]&lt;=35,"24-35",IF(ChurnData[[#This Row],[TenureMonths]]&lt;=47,"36-47",IF(ChurnData[[#This Row],[TenureMonths]]&lt;=59,"48-59","60-72")))))</f>
        <v>36-47</v>
      </c>
      <c r="V2534">
        <f>IF(ChurnData[[#This Row],[Churn]]="Yes",1,0)</f>
        <v>1</v>
      </c>
    </row>
    <row r="2535" spans="1:22" x14ac:dyDescent="0.35">
      <c r="A2535" t="s">
        <v>2586</v>
      </c>
      <c r="B2535" t="s">
        <v>19</v>
      </c>
      <c r="C2535">
        <v>0</v>
      </c>
      <c r="D2535" t="s">
        <v>21</v>
      </c>
      <c r="E2535" t="s">
        <v>21</v>
      </c>
      <c r="F2535" t="s">
        <v>47</v>
      </c>
      <c r="G2535" s="2">
        <v>19</v>
      </c>
      <c r="H2535" t="s">
        <v>20</v>
      </c>
      <c r="I2535" t="s">
        <v>23</v>
      </c>
      <c r="J2535" t="s">
        <v>21</v>
      </c>
      <c r="K2535" t="s">
        <v>21</v>
      </c>
      <c r="L2535" t="s">
        <v>24</v>
      </c>
      <c r="M2535" t="s">
        <v>21</v>
      </c>
      <c r="N2535" t="s">
        <v>34</v>
      </c>
      <c r="O2535" s="1">
        <v>84.62</v>
      </c>
      <c r="P2535" s="1">
        <v>1630.88</v>
      </c>
      <c r="Q2535">
        <v>3</v>
      </c>
      <c r="R2535" t="s">
        <v>21</v>
      </c>
      <c r="S2535" t="str">
        <f>IF(ChurnData[[#This Row],[MonthlyCharges]]&lt;=30,"1. Up to 30",IF(ChurnData[[#This Row],[MonthlyCharges]]&lt;=50,"2. 31-50",IF(ChurnData[[#This Row],[MonthlyCharges]]&lt;=70,"3. 51-70",IF(ChurnData[[#This Row],[MonthlyCharges]]&lt;=90,"4. 71-90","5. Over 90"))))</f>
        <v>4. 71-90</v>
      </c>
      <c r="T2535" t="str">
        <f>IF(AND(ChurnData[[#This Row],[Contract]]="Month-to-month",ChurnData[[#This Row],[InternetService]]="Fiber optic",ChurnData[[#This Row],[TenureMonths]]&lt;=11),"High-risk","Other")</f>
        <v>Other</v>
      </c>
      <c r="U2535" t="str">
        <f>IF(ChurnData[[#This Row],[TenureMonths]]&lt;=11,"0-11",IF(ChurnData[[#This Row],[TenureMonths]]&lt;=23,"12-23",IF(ChurnData[[#This Row],[TenureMonths]]&lt;=35,"24-35",IF(ChurnData[[#This Row],[TenureMonths]]&lt;=47,"36-47",IF(ChurnData[[#This Row],[TenureMonths]]&lt;=59,"48-59","60-72")))))</f>
        <v>12-23</v>
      </c>
      <c r="V2535">
        <f>IF(ChurnData[[#This Row],[Churn]]="Yes",1,0)</f>
        <v>0</v>
      </c>
    </row>
    <row r="2536" spans="1:22" x14ac:dyDescent="0.35">
      <c r="A2536" t="s">
        <v>2587</v>
      </c>
      <c r="B2536" t="s">
        <v>19</v>
      </c>
      <c r="C2536">
        <v>0</v>
      </c>
      <c r="D2536" t="s">
        <v>20</v>
      </c>
      <c r="E2536" t="s">
        <v>20</v>
      </c>
      <c r="F2536" t="s">
        <v>27</v>
      </c>
      <c r="G2536" s="2">
        <v>42</v>
      </c>
      <c r="H2536" t="s">
        <v>20</v>
      </c>
      <c r="I2536" t="s">
        <v>21</v>
      </c>
      <c r="J2536" t="s">
        <v>28</v>
      </c>
      <c r="K2536" t="s">
        <v>28</v>
      </c>
      <c r="L2536" t="s">
        <v>24</v>
      </c>
      <c r="M2536" t="s">
        <v>21</v>
      </c>
      <c r="N2536" t="s">
        <v>25</v>
      </c>
      <c r="O2536" s="1">
        <v>25.19</v>
      </c>
      <c r="P2536" s="1">
        <v>1071.49</v>
      </c>
      <c r="Q2536">
        <v>2</v>
      </c>
      <c r="R2536" t="s">
        <v>21</v>
      </c>
      <c r="S2536" t="str">
        <f>IF(ChurnData[[#This Row],[MonthlyCharges]]&lt;=30,"1. Up to 30",IF(ChurnData[[#This Row],[MonthlyCharges]]&lt;=50,"2. 31-50",IF(ChurnData[[#This Row],[MonthlyCharges]]&lt;=70,"3. 51-70",IF(ChurnData[[#This Row],[MonthlyCharges]]&lt;=90,"4. 71-90","5. Over 90"))))</f>
        <v>1. Up to 30</v>
      </c>
      <c r="T2536" t="str">
        <f>IF(AND(ChurnData[[#This Row],[Contract]]="Month-to-month",ChurnData[[#This Row],[InternetService]]="Fiber optic",ChurnData[[#This Row],[TenureMonths]]&lt;=11),"High-risk","Other")</f>
        <v>Other</v>
      </c>
      <c r="U2536" t="str">
        <f>IF(ChurnData[[#This Row],[TenureMonths]]&lt;=11,"0-11",IF(ChurnData[[#This Row],[TenureMonths]]&lt;=23,"12-23",IF(ChurnData[[#This Row],[TenureMonths]]&lt;=35,"24-35",IF(ChurnData[[#This Row],[TenureMonths]]&lt;=47,"36-47",IF(ChurnData[[#This Row],[TenureMonths]]&lt;=59,"48-59","60-72")))))</f>
        <v>36-47</v>
      </c>
      <c r="V2536">
        <f>IF(ChurnData[[#This Row],[Churn]]="Yes",1,0)</f>
        <v>0</v>
      </c>
    </row>
    <row r="2537" spans="1:22" x14ac:dyDescent="0.35">
      <c r="A2537" t="s">
        <v>2588</v>
      </c>
      <c r="B2537" t="s">
        <v>19</v>
      </c>
      <c r="C2537">
        <v>0</v>
      </c>
      <c r="D2537" t="s">
        <v>20</v>
      </c>
      <c r="E2537" t="s">
        <v>20</v>
      </c>
      <c r="F2537" t="s">
        <v>22</v>
      </c>
      <c r="G2537" s="2">
        <v>0</v>
      </c>
      <c r="H2537" t="s">
        <v>20</v>
      </c>
      <c r="I2537" t="s">
        <v>32</v>
      </c>
      <c r="J2537" t="s">
        <v>20</v>
      </c>
      <c r="K2537" t="s">
        <v>20</v>
      </c>
      <c r="L2537" t="s">
        <v>29</v>
      </c>
      <c r="M2537" t="s">
        <v>21</v>
      </c>
      <c r="N2537" t="s">
        <v>43</v>
      </c>
      <c r="O2537" s="1">
        <v>64.88</v>
      </c>
      <c r="P2537" s="1">
        <v>0</v>
      </c>
      <c r="Q2537">
        <v>2</v>
      </c>
      <c r="R2537" t="s">
        <v>21</v>
      </c>
      <c r="S2537" t="str">
        <f>IF(ChurnData[[#This Row],[MonthlyCharges]]&lt;=30,"1. Up to 30",IF(ChurnData[[#This Row],[MonthlyCharges]]&lt;=50,"2. 31-50",IF(ChurnData[[#This Row],[MonthlyCharges]]&lt;=70,"3. 51-70",IF(ChurnData[[#This Row],[MonthlyCharges]]&lt;=90,"4. 71-90","5. Over 90"))))</f>
        <v>3. 51-70</v>
      </c>
      <c r="T2537" t="str">
        <f>IF(AND(ChurnData[[#This Row],[Contract]]="Month-to-month",ChurnData[[#This Row],[InternetService]]="Fiber optic",ChurnData[[#This Row],[TenureMonths]]&lt;=11),"High-risk","Other")</f>
        <v>Other</v>
      </c>
      <c r="U2537" t="str">
        <f>IF(ChurnData[[#This Row],[TenureMonths]]&lt;=11,"0-11",IF(ChurnData[[#This Row],[TenureMonths]]&lt;=23,"12-23",IF(ChurnData[[#This Row],[TenureMonths]]&lt;=35,"24-35",IF(ChurnData[[#This Row],[TenureMonths]]&lt;=47,"36-47",IF(ChurnData[[#This Row],[TenureMonths]]&lt;=59,"48-59","60-72")))))</f>
        <v>0-11</v>
      </c>
      <c r="V2537">
        <f>IF(ChurnData[[#This Row],[Churn]]="Yes",1,0)</f>
        <v>0</v>
      </c>
    </row>
    <row r="2538" spans="1:22" x14ac:dyDescent="0.35">
      <c r="A2538" t="s">
        <v>2589</v>
      </c>
      <c r="B2538" t="s">
        <v>36</v>
      </c>
      <c r="C2538">
        <v>0</v>
      </c>
      <c r="D2538" t="s">
        <v>21</v>
      </c>
      <c r="E2538" t="s">
        <v>21</v>
      </c>
      <c r="F2538" t="s">
        <v>56</v>
      </c>
      <c r="G2538" s="2">
        <v>3</v>
      </c>
      <c r="H2538" t="s">
        <v>20</v>
      </c>
      <c r="I2538" t="s">
        <v>23</v>
      </c>
      <c r="J2538" t="s">
        <v>21</v>
      </c>
      <c r="K2538" t="s">
        <v>21</v>
      </c>
      <c r="L2538" t="s">
        <v>33</v>
      </c>
      <c r="M2538" t="s">
        <v>20</v>
      </c>
      <c r="N2538" t="s">
        <v>43</v>
      </c>
      <c r="O2538" s="1">
        <v>75.38</v>
      </c>
      <c r="P2538" s="1">
        <v>232.67</v>
      </c>
      <c r="Q2538">
        <v>2</v>
      </c>
      <c r="R2538" t="s">
        <v>21</v>
      </c>
      <c r="S2538" t="str">
        <f>IF(ChurnData[[#This Row],[MonthlyCharges]]&lt;=30,"1. Up to 30",IF(ChurnData[[#This Row],[MonthlyCharges]]&lt;=50,"2. 31-50",IF(ChurnData[[#This Row],[MonthlyCharges]]&lt;=70,"3. 51-70",IF(ChurnData[[#This Row],[MonthlyCharges]]&lt;=90,"4. 71-90","5. Over 90"))))</f>
        <v>4. 71-90</v>
      </c>
      <c r="T2538" t="str">
        <f>IF(AND(ChurnData[[#This Row],[Contract]]="Month-to-month",ChurnData[[#This Row],[InternetService]]="Fiber optic",ChurnData[[#This Row],[TenureMonths]]&lt;=11),"High-risk","Other")</f>
        <v>High-risk</v>
      </c>
      <c r="U2538" t="str">
        <f>IF(ChurnData[[#This Row],[TenureMonths]]&lt;=11,"0-11",IF(ChurnData[[#This Row],[TenureMonths]]&lt;=23,"12-23",IF(ChurnData[[#This Row],[TenureMonths]]&lt;=35,"24-35",IF(ChurnData[[#This Row],[TenureMonths]]&lt;=47,"36-47",IF(ChurnData[[#This Row],[TenureMonths]]&lt;=59,"48-59","60-72")))))</f>
        <v>0-11</v>
      </c>
      <c r="V2538">
        <f>IF(ChurnData[[#This Row],[Churn]]="Yes",1,0)</f>
        <v>0</v>
      </c>
    </row>
    <row r="2539" spans="1:22" x14ac:dyDescent="0.35">
      <c r="A2539" t="s">
        <v>2590</v>
      </c>
      <c r="B2539" t="s">
        <v>36</v>
      </c>
      <c r="C2539">
        <v>1</v>
      </c>
      <c r="D2539" t="s">
        <v>21</v>
      </c>
      <c r="E2539" t="s">
        <v>21</v>
      </c>
      <c r="F2539" t="s">
        <v>41</v>
      </c>
      <c r="G2539" s="2">
        <v>28</v>
      </c>
      <c r="H2539" t="s">
        <v>20</v>
      </c>
      <c r="I2539" t="s">
        <v>32</v>
      </c>
      <c r="J2539" t="s">
        <v>21</v>
      </c>
      <c r="K2539" t="s">
        <v>20</v>
      </c>
      <c r="L2539" t="s">
        <v>29</v>
      </c>
      <c r="M2539" t="s">
        <v>20</v>
      </c>
      <c r="N2539" t="s">
        <v>34</v>
      </c>
      <c r="O2539" s="1">
        <v>59.39</v>
      </c>
      <c r="P2539" s="1">
        <v>1636.87</v>
      </c>
      <c r="Q2539">
        <v>2</v>
      </c>
      <c r="R2539" t="s">
        <v>20</v>
      </c>
      <c r="S2539" t="str">
        <f>IF(ChurnData[[#This Row],[MonthlyCharges]]&lt;=30,"1. Up to 30",IF(ChurnData[[#This Row],[MonthlyCharges]]&lt;=50,"2. 31-50",IF(ChurnData[[#This Row],[MonthlyCharges]]&lt;=70,"3. 51-70",IF(ChurnData[[#This Row],[MonthlyCharges]]&lt;=90,"4. 71-90","5. Over 90"))))</f>
        <v>3. 51-70</v>
      </c>
      <c r="T2539" t="str">
        <f>IF(AND(ChurnData[[#This Row],[Contract]]="Month-to-month",ChurnData[[#This Row],[InternetService]]="Fiber optic",ChurnData[[#This Row],[TenureMonths]]&lt;=11),"High-risk","Other")</f>
        <v>Other</v>
      </c>
      <c r="U2539" t="str">
        <f>IF(ChurnData[[#This Row],[TenureMonths]]&lt;=11,"0-11",IF(ChurnData[[#This Row],[TenureMonths]]&lt;=23,"12-23",IF(ChurnData[[#This Row],[TenureMonths]]&lt;=35,"24-35",IF(ChurnData[[#This Row],[TenureMonths]]&lt;=47,"36-47",IF(ChurnData[[#This Row],[TenureMonths]]&lt;=59,"48-59","60-72")))))</f>
        <v>24-35</v>
      </c>
      <c r="V2539">
        <f>IF(ChurnData[[#This Row],[Churn]]="Yes",1,0)</f>
        <v>1</v>
      </c>
    </row>
    <row r="2540" spans="1:22" x14ac:dyDescent="0.35">
      <c r="A2540" t="s">
        <v>2591</v>
      </c>
      <c r="B2540" t="s">
        <v>19</v>
      </c>
      <c r="C2540">
        <v>0</v>
      </c>
      <c r="D2540" t="s">
        <v>21</v>
      </c>
      <c r="E2540" t="s">
        <v>21</v>
      </c>
      <c r="F2540" t="s">
        <v>75</v>
      </c>
      <c r="G2540" s="2">
        <v>27</v>
      </c>
      <c r="H2540" t="s">
        <v>20</v>
      </c>
      <c r="I2540" t="s">
        <v>21</v>
      </c>
      <c r="J2540" t="s">
        <v>28</v>
      </c>
      <c r="K2540" t="s">
        <v>28</v>
      </c>
      <c r="L2540" t="s">
        <v>24</v>
      </c>
      <c r="M2540" t="s">
        <v>21</v>
      </c>
      <c r="N2540" t="s">
        <v>25</v>
      </c>
      <c r="O2540" s="1">
        <v>41.08</v>
      </c>
      <c r="P2540" s="1">
        <v>1102.94</v>
      </c>
      <c r="Q2540">
        <v>1</v>
      </c>
      <c r="R2540" t="s">
        <v>21</v>
      </c>
      <c r="S2540" t="str">
        <f>IF(ChurnData[[#This Row],[MonthlyCharges]]&lt;=30,"1. Up to 30",IF(ChurnData[[#This Row],[MonthlyCharges]]&lt;=50,"2. 31-50",IF(ChurnData[[#This Row],[MonthlyCharges]]&lt;=70,"3. 51-70",IF(ChurnData[[#This Row],[MonthlyCharges]]&lt;=90,"4. 71-90","5. Over 90"))))</f>
        <v>2. 31-50</v>
      </c>
      <c r="T2540" t="str">
        <f>IF(AND(ChurnData[[#This Row],[Contract]]="Month-to-month",ChurnData[[#This Row],[InternetService]]="Fiber optic",ChurnData[[#This Row],[TenureMonths]]&lt;=11),"High-risk","Other")</f>
        <v>Other</v>
      </c>
      <c r="U2540" t="str">
        <f>IF(ChurnData[[#This Row],[TenureMonths]]&lt;=11,"0-11",IF(ChurnData[[#This Row],[TenureMonths]]&lt;=23,"12-23",IF(ChurnData[[#This Row],[TenureMonths]]&lt;=35,"24-35",IF(ChurnData[[#This Row],[TenureMonths]]&lt;=47,"36-47",IF(ChurnData[[#This Row],[TenureMonths]]&lt;=59,"48-59","60-72")))))</f>
        <v>24-35</v>
      </c>
      <c r="V2540">
        <f>IF(ChurnData[[#This Row],[Churn]]="Yes",1,0)</f>
        <v>0</v>
      </c>
    </row>
    <row r="2541" spans="1:22" x14ac:dyDescent="0.35">
      <c r="A2541" t="s">
        <v>2592</v>
      </c>
      <c r="B2541" t="s">
        <v>19</v>
      </c>
      <c r="C2541">
        <v>0</v>
      </c>
      <c r="D2541" t="s">
        <v>21</v>
      </c>
      <c r="E2541" t="s">
        <v>21</v>
      </c>
      <c r="F2541" t="s">
        <v>22</v>
      </c>
      <c r="G2541" s="2">
        <v>10</v>
      </c>
      <c r="H2541" t="s">
        <v>20</v>
      </c>
      <c r="I2541" t="s">
        <v>21</v>
      </c>
      <c r="J2541" t="s">
        <v>28</v>
      </c>
      <c r="K2541" t="s">
        <v>28</v>
      </c>
      <c r="L2541" t="s">
        <v>33</v>
      </c>
      <c r="M2541" t="s">
        <v>20</v>
      </c>
      <c r="N2541" t="s">
        <v>34</v>
      </c>
      <c r="O2541" s="1">
        <v>29.26</v>
      </c>
      <c r="P2541" s="1">
        <v>298.73</v>
      </c>
      <c r="Q2541">
        <v>1</v>
      </c>
      <c r="R2541" t="s">
        <v>20</v>
      </c>
      <c r="S2541" t="str">
        <f>IF(ChurnData[[#This Row],[MonthlyCharges]]&lt;=30,"1. Up to 30",IF(ChurnData[[#This Row],[MonthlyCharges]]&lt;=50,"2. 31-50",IF(ChurnData[[#This Row],[MonthlyCharges]]&lt;=70,"3. 51-70",IF(ChurnData[[#This Row],[MonthlyCharges]]&lt;=90,"4. 71-90","5. Over 90"))))</f>
        <v>1. Up to 30</v>
      </c>
      <c r="T2541" t="str">
        <f>IF(AND(ChurnData[[#This Row],[Contract]]="Month-to-month",ChurnData[[#This Row],[InternetService]]="Fiber optic",ChurnData[[#This Row],[TenureMonths]]&lt;=11),"High-risk","Other")</f>
        <v>Other</v>
      </c>
      <c r="U2541" t="str">
        <f>IF(ChurnData[[#This Row],[TenureMonths]]&lt;=11,"0-11",IF(ChurnData[[#This Row],[TenureMonths]]&lt;=23,"12-23",IF(ChurnData[[#This Row],[TenureMonths]]&lt;=35,"24-35",IF(ChurnData[[#This Row],[TenureMonths]]&lt;=47,"36-47",IF(ChurnData[[#This Row],[TenureMonths]]&lt;=59,"48-59","60-72")))))</f>
        <v>0-11</v>
      </c>
      <c r="V2541">
        <f>IF(ChurnData[[#This Row],[Churn]]="Yes",1,0)</f>
        <v>1</v>
      </c>
    </row>
    <row r="2542" spans="1:22" x14ac:dyDescent="0.35">
      <c r="A2542" t="s">
        <v>2593</v>
      </c>
      <c r="B2542" t="s">
        <v>36</v>
      </c>
      <c r="C2542">
        <v>0</v>
      </c>
      <c r="D2542" t="s">
        <v>21</v>
      </c>
      <c r="E2542" t="s">
        <v>21</v>
      </c>
      <c r="F2542" t="s">
        <v>22</v>
      </c>
      <c r="G2542" s="2">
        <v>47</v>
      </c>
      <c r="H2542" t="s">
        <v>20</v>
      </c>
      <c r="I2542" t="s">
        <v>32</v>
      </c>
      <c r="J2542" t="s">
        <v>21</v>
      </c>
      <c r="K2542" t="s">
        <v>20</v>
      </c>
      <c r="L2542" t="s">
        <v>24</v>
      </c>
      <c r="M2542" t="s">
        <v>20</v>
      </c>
      <c r="N2542" t="s">
        <v>30</v>
      </c>
      <c r="O2542" s="1">
        <v>48.74</v>
      </c>
      <c r="P2542" s="1">
        <v>2243.94</v>
      </c>
      <c r="Q2542">
        <v>2</v>
      </c>
      <c r="R2542" t="s">
        <v>21</v>
      </c>
      <c r="S2542" t="str">
        <f>IF(ChurnData[[#This Row],[MonthlyCharges]]&lt;=30,"1. Up to 30",IF(ChurnData[[#This Row],[MonthlyCharges]]&lt;=50,"2. 31-50",IF(ChurnData[[#This Row],[MonthlyCharges]]&lt;=70,"3. 51-70",IF(ChurnData[[#This Row],[MonthlyCharges]]&lt;=90,"4. 71-90","5. Over 90"))))</f>
        <v>2. 31-50</v>
      </c>
      <c r="T2542" t="str">
        <f>IF(AND(ChurnData[[#This Row],[Contract]]="Month-to-month",ChurnData[[#This Row],[InternetService]]="Fiber optic",ChurnData[[#This Row],[TenureMonths]]&lt;=11),"High-risk","Other")</f>
        <v>Other</v>
      </c>
      <c r="U2542" t="str">
        <f>IF(ChurnData[[#This Row],[TenureMonths]]&lt;=11,"0-11",IF(ChurnData[[#This Row],[TenureMonths]]&lt;=23,"12-23",IF(ChurnData[[#This Row],[TenureMonths]]&lt;=35,"24-35",IF(ChurnData[[#This Row],[TenureMonths]]&lt;=47,"36-47",IF(ChurnData[[#This Row],[TenureMonths]]&lt;=59,"48-59","60-72")))))</f>
        <v>36-47</v>
      </c>
      <c r="V2542">
        <f>IF(ChurnData[[#This Row],[Churn]]="Yes",1,0)</f>
        <v>0</v>
      </c>
    </row>
    <row r="2543" spans="1:22" x14ac:dyDescent="0.35">
      <c r="A2543" t="s">
        <v>2594</v>
      </c>
      <c r="B2543" t="s">
        <v>19</v>
      </c>
      <c r="C2543">
        <v>0</v>
      </c>
      <c r="D2543" t="s">
        <v>20</v>
      </c>
      <c r="E2543" t="s">
        <v>21</v>
      </c>
      <c r="F2543" t="s">
        <v>27</v>
      </c>
      <c r="G2543" s="2">
        <v>10</v>
      </c>
      <c r="H2543" t="s">
        <v>20</v>
      </c>
      <c r="I2543" t="s">
        <v>21</v>
      </c>
      <c r="J2543" t="s">
        <v>28</v>
      </c>
      <c r="K2543" t="s">
        <v>28</v>
      </c>
      <c r="L2543" t="s">
        <v>33</v>
      </c>
      <c r="M2543" t="s">
        <v>20</v>
      </c>
      <c r="N2543" t="s">
        <v>43</v>
      </c>
      <c r="O2543" s="1">
        <v>24.95</v>
      </c>
      <c r="P2543" s="1">
        <v>253.1</v>
      </c>
      <c r="Q2543">
        <v>1</v>
      </c>
      <c r="R2543" t="s">
        <v>21</v>
      </c>
      <c r="S2543" t="str">
        <f>IF(ChurnData[[#This Row],[MonthlyCharges]]&lt;=30,"1. Up to 30",IF(ChurnData[[#This Row],[MonthlyCharges]]&lt;=50,"2. 31-50",IF(ChurnData[[#This Row],[MonthlyCharges]]&lt;=70,"3. 51-70",IF(ChurnData[[#This Row],[MonthlyCharges]]&lt;=90,"4. 71-90","5. Over 90"))))</f>
        <v>1. Up to 30</v>
      </c>
      <c r="T2543" t="str">
        <f>IF(AND(ChurnData[[#This Row],[Contract]]="Month-to-month",ChurnData[[#This Row],[InternetService]]="Fiber optic",ChurnData[[#This Row],[TenureMonths]]&lt;=11),"High-risk","Other")</f>
        <v>Other</v>
      </c>
      <c r="U2543" t="str">
        <f>IF(ChurnData[[#This Row],[TenureMonths]]&lt;=11,"0-11",IF(ChurnData[[#This Row],[TenureMonths]]&lt;=23,"12-23",IF(ChurnData[[#This Row],[TenureMonths]]&lt;=35,"24-35",IF(ChurnData[[#This Row],[TenureMonths]]&lt;=47,"36-47",IF(ChurnData[[#This Row],[TenureMonths]]&lt;=59,"48-59","60-72")))))</f>
        <v>0-11</v>
      </c>
      <c r="V2543">
        <f>IF(ChurnData[[#This Row],[Churn]]="Yes",1,0)</f>
        <v>0</v>
      </c>
    </row>
    <row r="2544" spans="1:22" x14ac:dyDescent="0.35">
      <c r="A2544" t="s">
        <v>2595</v>
      </c>
      <c r="B2544" t="s">
        <v>36</v>
      </c>
      <c r="C2544">
        <v>0</v>
      </c>
      <c r="D2544" t="s">
        <v>21</v>
      </c>
      <c r="E2544" t="s">
        <v>21</v>
      </c>
      <c r="F2544" t="s">
        <v>27</v>
      </c>
      <c r="G2544" s="2">
        <v>26</v>
      </c>
      <c r="H2544" t="s">
        <v>20</v>
      </c>
      <c r="I2544" t="s">
        <v>23</v>
      </c>
      <c r="J2544" t="s">
        <v>20</v>
      </c>
      <c r="K2544" t="s">
        <v>21</v>
      </c>
      <c r="L2544" t="s">
        <v>29</v>
      </c>
      <c r="M2544" t="s">
        <v>20</v>
      </c>
      <c r="N2544" t="s">
        <v>30</v>
      </c>
      <c r="O2544" s="1">
        <v>93.22</v>
      </c>
      <c r="P2544" s="1">
        <v>2426.9</v>
      </c>
      <c r="Q2544">
        <v>2</v>
      </c>
      <c r="R2544" t="s">
        <v>21</v>
      </c>
      <c r="S2544" t="str">
        <f>IF(ChurnData[[#This Row],[MonthlyCharges]]&lt;=30,"1. Up to 30",IF(ChurnData[[#This Row],[MonthlyCharges]]&lt;=50,"2. 31-50",IF(ChurnData[[#This Row],[MonthlyCharges]]&lt;=70,"3. 51-70",IF(ChurnData[[#This Row],[MonthlyCharges]]&lt;=90,"4. 71-90","5. Over 90"))))</f>
        <v>5. Over 90</v>
      </c>
      <c r="T2544" t="str">
        <f>IF(AND(ChurnData[[#This Row],[Contract]]="Month-to-month",ChurnData[[#This Row],[InternetService]]="Fiber optic",ChurnData[[#This Row],[TenureMonths]]&lt;=11),"High-risk","Other")</f>
        <v>Other</v>
      </c>
      <c r="U2544" t="str">
        <f>IF(ChurnData[[#This Row],[TenureMonths]]&lt;=11,"0-11",IF(ChurnData[[#This Row],[TenureMonths]]&lt;=23,"12-23",IF(ChurnData[[#This Row],[TenureMonths]]&lt;=35,"24-35",IF(ChurnData[[#This Row],[TenureMonths]]&lt;=47,"36-47",IF(ChurnData[[#This Row],[TenureMonths]]&lt;=59,"48-59","60-72")))))</f>
        <v>24-35</v>
      </c>
      <c r="V2544">
        <f>IF(ChurnData[[#This Row],[Churn]]="Yes",1,0)</f>
        <v>0</v>
      </c>
    </row>
    <row r="2545" spans="1:22" x14ac:dyDescent="0.35">
      <c r="A2545" t="s">
        <v>2596</v>
      </c>
      <c r="B2545" t="s">
        <v>36</v>
      </c>
      <c r="C2545">
        <v>0</v>
      </c>
      <c r="D2545" t="s">
        <v>20</v>
      </c>
      <c r="E2545" t="s">
        <v>21</v>
      </c>
      <c r="F2545" t="s">
        <v>45</v>
      </c>
      <c r="G2545" s="2">
        <v>7</v>
      </c>
      <c r="H2545" t="s">
        <v>20</v>
      </c>
      <c r="I2545" t="s">
        <v>23</v>
      </c>
      <c r="J2545" t="s">
        <v>21</v>
      </c>
      <c r="K2545" t="s">
        <v>20</v>
      </c>
      <c r="L2545" t="s">
        <v>33</v>
      </c>
      <c r="M2545" t="s">
        <v>20</v>
      </c>
      <c r="N2545" t="s">
        <v>25</v>
      </c>
      <c r="O2545" s="1">
        <v>88.2</v>
      </c>
      <c r="P2545" s="1">
        <v>631.54</v>
      </c>
      <c r="Q2545">
        <v>1</v>
      </c>
      <c r="R2545" t="s">
        <v>21</v>
      </c>
      <c r="S2545" t="str">
        <f>IF(ChurnData[[#This Row],[MonthlyCharges]]&lt;=30,"1. Up to 30",IF(ChurnData[[#This Row],[MonthlyCharges]]&lt;=50,"2. 31-50",IF(ChurnData[[#This Row],[MonthlyCharges]]&lt;=70,"3. 51-70",IF(ChurnData[[#This Row],[MonthlyCharges]]&lt;=90,"4. 71-90","5. Over 90"))))</f>
        <v>4. 71-90</v>
      </c>
      <c r="T2545" t="str">
        <f>IF(AND(ChurnData[[#This Row],[Contract]]="Month-to-month",ChurnData[[#This Row],[InternetService]]="Fiber optic",ChurnData[[#This Row],[TenureMonths]]&lt;=11),"High-risk","Other")</f>
        <v>High-risk</v>
      </c>
      <c r="U2545" t="str">
        <f>IF(ChurnData[[#This Row],[TenureMonths]]&lt;=11,"0-11",IF(ChurnData[[#This Row],[TenureMonths]]&lt;=23,"12-23",IF(ChurnData[[#This Row],[TenureMonths]]&lt;=35,"24-35",IF(ChurnData[[#This Row],[TenureMonths]]&lt;=47,"36-47",IF(ChurnData[[#This Row],[TenureMonths]]&lt;=59,"48-59","60-72")))))</f>
        <v>0-11</v>
      </c>
      <c r="V2545">
        <f>IF(ChurnData[[#This Row],[Churn]]="Yes",1,0)</f>
        <v>0</v>
      </c>
    </row>
    <row r="2546" spans="1:22" x14ac:dyDescent="0.35">
      <c r="A2546" t="s">
        <v>2597</v>
      </c>
      <c r="B2546" t="s">
        <v>36</v>
      </c>
      <c r="C2546">
        <v>0</v>
      </c>
      <c r="D2546" t="s">
        <v>21</v>
      </c>
      <c r="E2546" t="s">
        <v>21</v>
      </c>
      <c r="F2546" t="s">
        <v>75</v>
      </c>
      <c r="G2546" s="2">
        <v>15</v>
      </c>
      <c r="H2546" t="s">
        <v>20</v>
      </c>
      <c r="I2546" t="s">
        <v>32</v>
      </c>
      <c r="J2546" t="s">
        <v>20</v>
      </c>
      <c r="K2546" t="s">
        <v>20</v>
      </c>
      <c r="L2546" t="s">
        <v>33</v>
      </c>
      <c r="M2546" t="s">
        <v>21</v>
      </c>
      <c r="N2546" t="s">
        <v>34</v>
      </c>
      <c r="O2546" s="1">
        <v>72.13</v>
      </c>
      <c r="P2546" s="1">
        <v>1072.02</v>
      </c>
      <c r="Q2546">
        <v>0</v>
      </c>
      <c r="R2546" t="s">
        <v>21</v>
      </c>
      <c r="S2546" t="str">
        <f>IF(ChurnData[[#This Row],[MonthlyCharges]]&lt;=30,"1. Up to 30",IF(ChurnData[[#This Row],[MonthlyCharges]]&lt;=50,"2. 31-50",IF(ChurnData[[#This Row],[MonthlyCharges]]&lt;=70,"3. 51-70",IF(ChurnData[[#This Row],[MonthlyCharges]]&lt;=90,"4. 71-90","5. Over 90"))))</f>
        <v>4. 71-90</v>
      </c>
      <c r="T2546" t="str">
        <f>IF(AND(ChurnData[[#This Row],[Contract]]="Month-to-month",ChurnData[[#This Row],[InternetService]]="Fiber optic",ChurnData[[#This Row],[TenureMonths]]&lt;=11),"High-risk","Other")</f>
        <v>Other</v>
      </c>
      <c r="U2546" t="str">
        <f>IF(ChurnData[[#This Row],[TenureMonths]]&lt;=11,"0-11",IF(ChurnData[[#This Row],[TenureMonths]]&lt;=23,"12-23",IF(ChurnData[[#This Row],[TenureMonths]]&lt;=35,"24-35",IF(ChurnData[[#This Row],[TenureMonths]]&lt;=47,"36-47",IF(ChurnData[[#This Row],[TenureMonths]]&lt;=59,"48-59","60-72")))))</f>
        <v>12-23</v>
      </c>
      <c r="V2546">
        <f>IF(ChurnData[[#This Row],[Churn]]="Yes",1,0)</f>
        <v>0</v>
      </c>
    </row>
    <row r="2547" spans="1:22" x14ac:dyDescent="0.35">
      <c r="A2547" t="s">
        <v>2598</v>
      </c>
      <c r="B2547" t="s">
        <v>19</v>
      </c>
      <c r="C2547">
        <v>0</v>
      </c>
      <c r="D2547" t="s">
        <v>21</v>
      </c>
      <c r="E2547" t="s">
        <v>21</v>
      </c>
      <c r="F2547" t="s">
        <v>49</v>
      </c>
      <c r="G2547" s="2">
        <v>11</v>
      </c>
      <c r="H2547" t="s">
        <v>20</v>
      </c>
      <c r="I2547" t="s">
        <v>32</v>
      </c>
      <c r="J2547" t="s">
        <v>21</v>
      </c>
      <c r="K2547" t="s">
        <v>21</v>
      </c>
      <c r="L2547" t="s">
        <v>33</v>
      </c>
      <c r="M2547" t="s">
        <v>21</v>
      </c>
      <c r="N2547" t="s">
        <v>43</v>
      </c>
      <c r="O2547" s="1">
        <v>51.9</v>
      </c>
      <c r="P2547" s="1">
        <v>561.23</v>
      </c>
      <c r="Q2547">
        <v>3</v>
      </c>
      <c r="R2547" t="s">
        <v>20</v>
      </c>
      <c r="S2547" t="str">
        <f>IF(ChurnData[[#This Row],[MonthlyCharges]]&lt;=30,"1. Up to 30",IF(ChurnData[[#This Row],[MonthlyCharges]]&lt;=50,"2. 31-50",IF(ChurnData[[#This Row],[MonthlyCharges]]&lt;=70,"3. 51-70",IF(ChurnData[[#This Row],[MonthlyCharges]]&lt;=90,"4. 71-90","5. Over 90"))))</f>
        <v>3. 51-70</v>
      </c>
      <c r="T2547" t="str">
        <f>IF(AND(ChurnData[[#This Row],[Contract]]="Month-to-month",ChurnData[[#This Row],[InternetService]]="Fiber optic",ChurnData[[#This Row],[TenureMonths]]&lt;=11),"High-risk","Other")</f>
        <v>Other</v>
      </c>
      <c r="U2547" t="str">
        <f>IF(ChurnData[[#This Row],[TenureMonths]]&lt;=11,"0-11",IF(ChurnData[[#This Row],[TenureMonths]]&lt;=23,"12-23",IF(ChurnData[[#This Row],[TenureMonths]]&lt;=35,"24-35",IF(ChurnData[[#This Row],[TenureMonths]]&lt;=47,"36-47",IF(ChurnData[[#This Row],[TenureMonths]]&lt;=59,"48-59","60-72")))))</f>
        <v>0-11</v>
      </c>
      <c r="V2547">
        <f>IF(ChurnData[[#This Row],[Churn]]="Yes",1,0)</f>
        <v>1</v>
      </c>
    </row>
    <row r="2548" spans="1:22" x14ac:dyDescent="0.35">
      <c r="A2548" t="s">
        <v>2599</v>
      </c>
      <c r="B2548" t="s">
        <v>36</v>
      </c>
      <c r="C2548">
        <v>1</v>
      </c>
      <c r="D2548" t="s">
        <v>21</v>
      </c>
      <c r="E2548" t="s">
        <v>21</v>
      </c>
      <c r="F2548" t="s">
        <v>45</v>
      </c>
      <c r="G2548" s="2">
        <v>3</v>
      </c>
      <c r="H2548" t="s">
        <v>21</v>
      </c>
      <c r="I2548" t="s">
        <v>23</v>
      </c>
      <c r="J2548" t="s">
        <v>20</v>
      </c>
      <c r="K2548" t="s">
        <v>21</v>
      </c>
      <c r="L2548" t="s">
        <v>33</v>
      </c>
      <c r="M2548" t="s">
        <v>21</v>
      </c>
      <c r="N2548" t="s">
        <v>34</v>
      </c>
      <c r="O2548" s="1">
        <v>88.99</v>
      </c>
      <c r="P2548" s="1">
        <v>267.08</v>
      </c>
      <c r="Q2548">
        <v>1</v>
      </c>
      <c r="R2548" t="s">
        <v>20</v>
      </c>
      <c r="S2548" t="str">
        <f>IF(ChurnData[[#This Row],[MonthlyCharges]]&lt;=30,"1. Up to 30",IF(ChurnData[[#This Row],[MonthlyCharges]]&lt;=50,"2. 31-50",IF(ChurnData[[#This Row],[MonthlyCharges]]&lt;=70,"3. 51-70",IF(ChurnData[[#This Row],[MonthlyCharges]]&lt;=90,"4. 71-90","5. Over 90"))))</f>
        <v>4. 71-90</v>
      </c>
      <c r="T2548" t="str">
        <f>IF(AND(ChurnData[[#This Row],[Contract]]="Month-to-month",ChurnData[[#This Row],[InternetService]]="Fiber optic",ChurnData[[#This Row],[TenureMonths]]&lt;=11),"High-risk","Other")</f>
        <v>High-risk</v>
      </c>
      <c r="U2548" t="str">
        <f>IF(ChurnData[[#This Row],[TenureMonths]]&lt;=11,"0-11",IF(ChurnData[[#This Row],[TenureMonths]]&lt;=23,"12-23",IF(ChurnData[[#This Row],[TenureMonths]]&lt;=35,"24-35",IF(ChurnData[[#This Row],[TenureMonths]]&lt;=47,"36-47",IF(ChurnData[[#This Row],[TenureMonths]]&lt;=59,"48-59","60-72")))))</f>
        <v>0-11</v>
      </c>
      <c r="V2548">
        <f>IF(ChurnData[[#This Row],[Churn]]="Yes",1,0)</f>
        <v>1</v>
      </c>
    </row>
    <row r="2549" spans="1:22" x14ac:dyDescent="0.35">
      <c r="A2549" t="s">
        <v>2600</v>
      </c>
      <c r="B2549" t="s">
        <v>19</v>
      </c>
      <c r="C2549">
        <v>0</v>
      </c>
      <c r="D2549" t="s">
        <v>21</v>
      </c>
      <c r="E2549" t="s">
        <v>21</v>
      </c>
      <c r="F2549" t="s">
        <v>22</v>
      </c>
      <c r="G2549" s="2">
        <v>24</v>
      </c>
      <c r="H2549" t="s">
        <v>20</v>
      </c>
      <c r="I2549" t="s">
        <v>32</v>
      </c>
      <c r="J2549" t="s">
        <v>20</v>
      </c>
      <c r="K2549" t="s">
        <v>21</v>
      </c>
      <c r="L2549" t="s">
        <v>33</v>
      </c>
      <c r="M2549" t="s">
        <v>21</v>
      </c>
      <c r="N2549" t="s">
        <v>43</v>
      </c>
      <c r="O2549" s="1">
        <v>55.14</v>
      </c>
      <c r="P2549" s="1">
        <v>1344.17</v>
      </c>
      <c r="Q2549">
        <v>0</v>
      </c>
      <c r="R2549" t="s">
        <v>21</v>
      </c>
      <c r="S2549" t="str">
        <f>IF(ChurnData[[#This Row],[MonthlyCharges]]&lt;=30,"1. Up to 30",IF(ChurnData[[#This Row],[MonthlyCharges]]&lt;=50,"2. 31-50",IF(ChurnData[[#This Row],[MonthlyCharges]]&lt;=70,"3. 51-70",IF(ChurnData[[#This Row],[MonthlyCharges]]&lt;=90,"4. 71-90","5. Over 90"))))</f>
        <v>3. 51-70</v>
      </c>
      <c r="T2549" t="str">
        <f>IF(AND(ChurnData[[#This Row],[Contract]]="Month-to-month",ChurnData[[#This Row],[InternetService]]="Fiber optic",ChurnData[[#This Row],[TenureMonths]]&lt;=11),"High-risk","Other")</f>
        <v>Other</v>
      </c>
      <c r="U2549" t="str">
        <f>IF(ChurnData[[#This Row],[TenureMonths]]&lt;=11,"0-11",IF(ChurnData[[#This Row],[TenureMonths]]&lt;=23,"12-23",IF(ChurnData[[#This Row],[TenureMonths]]&lt;=35,"24-35",IF(ChurnData[[#This Row],[TenureMonths]]&lt;=47,"36-47",IF(ChurnData[[#This Row],[TenureMonths]]&lt;=59,"48-59","60-72")))))</f>
        <v>24-35</v>
      </c>
      <c r="V2549">
        <f>IF(ChurnData[[#This Row],[Churn]]="Yes",1,0)</f>
        <v>0</v>
      </c>
    </row>
    <row r="2550" spans="1:22" x14ac:dyDescent="0.35">
      <c r="A2550" t="s">
        <v>2601</v>
      </c>
      <c r="B2550" t="s">
        <v>19</v>
      </c>
      <c r="C2550">
        <v>0</v>
      </c>
      <c r="D2550" t="s">
        <v>21</v>
      </c>
      <c r="E2550" t="s">
        <v>21</v>
      </c>
      <c r="F2550" t="s">
        <v>45</v>
      </c>
      <c r="G2550" s="2">
        <v>16</v>
      </c>
      <c r="H2550" t="s">
        <v>20</v>
      </c>
      <c r="I2550" t="s">
        <v>32</v>
      </c>
      <c r="J2550" t="s">
        <v>21</v>
      </c>
      <c r="K2550" t="s">
        <v>21</v>
      </c>
      <c r="L2550" t="s">
        <v>33</v>
      </c>
      <c r="M2550" t="s">
        <v>20</v>
      </c>
      <c r="N2550" t="s">
        <v>34</v>
      </c>
      <c r="O2550" s="1">
        <v>56.84</v>
      </c>
      <c r="P2550" s="1">
        <v>898.14</v>
      </c>
      <c r="Q2550">
        <v>1</v>
      </c>
      <c r="R2550" t="s">
        <v>21</v>
      </c>
      <c r="S2550" t="str">
        <f>IF(ChurnData[[#This Row],[MonthlyCharges]]&lt;=30,"1. Up to 30",IF(ChurnData[[#This Row],[MonthlyCharges]]&lt;=50,"2. 31-50",IF(ChurnData[[#This Row],[MonthlyCharges]]&lt;=70,"3. 51-70",IF(ChurnData[[#This Row],[MonthlyCharges]]&lt;=90,"4. 71-90","5. Over 90"))))</f>
        <v>3. 51-70</v>
      </c>
      <c r="T2550" t="str">
        <f>IF(AND(ChurnData[[#This Row],[Contract]]="Month-to-month",ChurnData[[#This Row],[InternetService]]="Fiber optic",ChurnData[[#This Row],[TenureMonths]]&lt;=11),"High-risk","Other")</f>
        <v>Other</v>
      </c>
      <c r="U2550" t="str">
        <f>IF(ChurnData[[#This Row],[TenureMonths]]&lt;=11,"0-11",IF(ChurnData[[#This Row],[TenureMonths]]&lt;=23,"12-23",IF(ChurnData[[#This Row],[TenureMonths]]&lt;=35,"24-35",IF(ChurnData[[#This Row],[TenureMonths]]&lt;=47,"36-47",IF(ChurnData[[#This Row],[TenureMonths]]&lt;=59,"48-59","60-72")))))</f>
        <v>12-23</v>
      </c>
      <c r="V2550">
        <f>IF(ChurnData[[#This Row],[Churn]]="Yes",1,0)</f>
        <v>0</v>
      </c>
    </row>
    <row r="2551" spans="1:22" x14ac:dyDescent="0.35">
      <c r="A2551" t="s">
        <v>2602</v>
      </c>
      <c r="B2551" t="s">
        <v>36</v>
      </c>
      <c r="C2551">
        <v>0</v>
      </c>
      <c r="D2551" t="s">
        <v>21</v>
      </c>
      <c r="E2551" t="s">
        <v>21</v>
      </c>
      <c r="F2551" t="s">
        <v>47</v>
      </c>
      <c r="G2551" s="2">
        <v>30</v>
      </c>
      <c r="H2551" t="s">
        <v>20</v>
      </c>
      <c r="I2551" t="s">
        <v>32</v>
      </c>
      <c r="J2551" t="s">
        <v>21</v>
      </c>
      <c r="K2551" t="s">
        <v>21</v>
      </c>
      <c r="L2551" t="s">
        <v>33</v>
      </c>
      <c r="M2551" t="s">
        <v>21</v>
      </c>
      <c r="N2551" t="s">
        <v>34</v>
      </c>
      <c r="O2551" s="1">
        <v>53.2</v>
      </c>
      <c r="P2551" s="1">
        <v>1617.73</v>
      </c>
      <c r="Q2551">
        <v>6</v>
      </c>
      <c r="R2551" t="s">
        <v>21</v>
      </c>
      <c r="S2551" t="str">
        <f>IF(ChurnData[[#This Row],[MonthlyCharges]]&lt;=30,"1. Up to 30",IF(ChurnData[[#This Row],[MonthlyCharges]]&lt;=50,"2. 31-50",IF(ChurnData[[#This Row],[MonthlyCharges]]&lt;=70,"3. 51-70",IF(ChurnData[[#This Row],[MonthlyCharges]]&lt;=90,"4. 71-90","5. Over 90"))))</f>
        <v>3. 51-70</v>
      </c>
      <c r="T2551" t="str">
        <f>IF(AND(ChurnData[[#This Row],[Contract]]="Month-to-month",ChurnData[[#This Row],[InternetService]]="Fiber optic",ChurnData[[#This Row],[TenureMonths]]&lt;=11),"High-risk","Other")</f>
        <v>Other</v>
      </c>
      <c r="U2551" t="str">
        <f>IF(ChurnData[[#This Row],[TenureMonths]]&lt;=11,"0-11",IF(ChurnData[[#This Row],[TenureMonths]]&lt;=23,"12-23",IF(ChurnData[[#This Row],[TenureMonths]]&lt;=35,"24-35",IF(ChurnData[[#This Row],[TenureMonths]]&lt;=47,"36-47",IF(ChurnData[[#This Row],[TenureMonths]]&lt;=59,"48-59","60-72")))))</f>
        <v>24-35</v>
      </c>
      <c r="V2551">
        <f>IF(ChurnData[[#This Row],[Churn]]="Yes",1,0)</f>
        <v>0</v>
      </c>
    </row>
    <row r="2552" spans="1:22" x14ac:dyDescent="0.35">
      <c r="A2552" t="s">
        <v>2603</v>
      </c>
      <c r="B2552" t="s">
        <v>19</v>
      </c>
      <c r="C2552">
        <v>0</v>
      </c>
      <c r="D2552" t="s">
        <v>20</v>
      </c>
      <c r="E2552" t="s">
        <v>20</v>
      </c>
      <c r="F2552" t="s">
        <v>22</v>
      </c>
      <c r="G2552" s="2">
        <v>43</v>
      </c>
      <c r="H2552" t="s">
        <v>20</v>
      </c>
      <c r="I2552" t="s">
        <v>32</v>
      </c>
      <c r="J2552" t="s">
        <v>20</v>
      </c>
      <c r="K2552" t="s">
        <v>20</v>
      </c>
      <c r="L2552" t="s">
        <v>24</v>
      </c>
      <c r="M2552" t="s">
        <v>20</v>
      </c>
      <c r="N2552" t="s">
        <v>30</v>
      </c>
      <c r="O2552" s="1">
        <v>58.67</v>
      </c>
      <c r="P2552" s="1">
        <v>2525.02</v>
      </c>
      <c r="Q2552">
        <v>1</v>
      </c>
      <c r="R2552" t="s">
        <v>21</v>
      </c>
      <c r="S2552" t="str">
        <f>IF(ChurnData[[#This Row],[MonthlyCharges]]&lt;=30,"1. Up to 30",IF(ChurnData[[#This Row],[MonthlyCharges]]&lt;=50,"2. 31-50",IF(ChurnData[[#This Row],[MonthlyCharges]]&lt;=70,"3. 51-70",IF(ChurnData[[#This Row],[MonthlyCharges]]&lt;=90,"4. 71-90","5. Over 90"))))</f>
        <v>3. 51-70</v>
      </c>
      <c r="T2552" t="str">
        <f>IF(AND(ChurnData[[#This Row],[Contract]]="Month-to-month",ChurnData[[#This Row],[InternetService]]="Fiber optic",ChurnData[[#This Row],[TenureMonths]]&lt;=11),"High-risk","Other")</f>
        <v>Other</v>
      </c>
      <c r="U2552" t="str">
        <f>IF(ChurnData[[#This Row],[TenureMonths]]&lt;=11,"0-11",IF(ChurnData[[#This Row],[TenureMonths]]&lt;=23,"12-23",IF(ChurnData[[#This Row],[TenureMonths]]&lt;=35,"24-35",IF(ChurnData[[#This Row],[TenureMonths]]&lt;=47,"36-47",IF(ChurnData[[#This Row],[TenureMonths]]&lt;=59,"48-59","60-72")))))</f>
        <v>36-47</v>
      </c>
      <c r="V2552">
        <f>IF(ChurnData[[#This Row],[Churn]]="Yes",1,0)</f>
        <v>0</v>
      </c>
    </row>
    <row r="2553" spans="1:22" x14ac:dyDescent="0.35">
      <c r="A2553" t="s">
        <v>2604</v>
      </c>
      <c r="B2553" t="s">
        <v>19</v>
      </c>
      <c r="C2553">
        <v>0</v>
      </c>
      <c r="D2553" t="s">
        <v>20</v>
      </c>
      <c r="E2553" t="s">
        <v>21</v>
      </c>
      <c r="F2553" t="s">
        <v>49</v>
      </c>
      <c r="G2553" s="2">
        <v>16</v>
      </c>
      <c r="H2553" t="s">
        <v>20</v>
      </c>
      <c r="I2553" t="s">
        <v>32</v>
      </c>
      <c r="J2553" t="s">
        <v>20</v>
      </c>
      <c r="K2553" t="s">
        <v>21</v>
      </c>
      <c r="L2553" t="s">
        <v>33</v>
      </c>
      <c r="M2553" t="s">
        <v>21</v>
      </c>
      <c r="N2553" t="s">
        <v>30</v>
      </c>
      <c r="O2553" s="1">
        <v>65.53</v>
      </c>
      <c r="P2553" s="1">
        <v>1058.21</v>
      </c>
      <c r="Q2553">
        <v>3</v>
      </c>
      <c r="R2553" t="s">
        <v>21</v>
      </c>
      <c r="S2553" t="str">
        <f>IF(ChurnData[[#This Row],[MonthlyCharges]]&lt;=30,"1. Up to 30",IF(ChurnData[[#This Row],[MonthlyCharges]]&lt;=50,"2. 31-50",IF(ChurnData[[#This Row],[MonthlyCharges]]&lt;=70,"3. 51-70",IF(ChurnData[[#This Row],[MonthlyCharges]]&lt;=90,"4. 71-90","5. Over 90"))))</f>
        <v>3. 51-70</v>
      </c>
      <c r="T2553" t="str">
        <f>IF(AND(ChurnData[[#This Row],[Contract]]="Month-to-month",ChurnData[[#This Row],[InternetService]]="Fiber optic",ChurnData[[#This Row],[TenureMonths]]&lt;=11),"High-risk","Other")</f>
        <v>Other</v>
      </c>
      <c r="U2553" t="str">
        <f>IF(ChurnData[[#This Row],[TenureMonths]]&lt;=11,"0-11",IF(ChurnData[[#This Row],[TenureMonths]]&lt;=23,"12-23",IF(ChurnData[[#This Row],[TenureMonths]]&lt;=35,"24-35",IF(ChurnData[[#This Row],[TenureMonths]]&lt;=47,"36-47",IF(ChurnData[[#This Row],[TenureMonths]]&lt;=59,"48-59","60-72")))))</f>
        <v>12-23</v>
      </c>
      <c r="V2553">
        <f>IF(ChurnData[[#This Row],[Churn]]="Yes",1,0)</f>
        <v>0</v>
      </c>
    </row>
    <row r="2554" spans="1:22" x14ac:dyDescent="0.35">
      <c r="A2554" t="s">
        <v>2605</v>
      </c>
      <c r="B2554" t="s">
        <v>36</v>
      </c>
      <c r="C2554">
        <v>0</v>
      </c>
      <c r="D2554" t="s">
        <v>20</v>
      </c>
      <c r="E2554" t="s">
        <v>21</v>
      </c>
      <c r="F2554" t="s">
        <v>75</v>
      </c>
      <c r="G2554" s="2">
        <v>8</v>
      </c>
      <c r="H2554" t="s">
        <v>21</v>
      </c>
      <c r="I2554" t="s">
        <v>32</v>
      </c>
      <c r="J2554" t="s">
        <v>21</v>
      </c>
      <c r="K2554" t="s">
        <v>20</v>
      </c>
      <c r="L2554" t="s">
        <v>33</v>
      </c>
      <c r="M2554" t="s">
        <v>20</v>
      </c>
      <c r="N2554" t="s">
        <v>34</v>
      </c>
      <c r="O2554" s="1">
        <v>48.61</v>
      </c>
      <c r="P2554" s="1">
        <v>380.54</v>
      </c>
      <c r="Q2554">
        <v>4</v>
      </c>
      <c r="R2554" t="s">
        <v>21</v>
      </c>
      <c r="S2554" t="str">
        <f>IF(ChurnData[[#This Row],[MonthlyCharges]]&lt;=30,"1. Up to 30",IF(ChurnData[[#This Row],[MonthlyCharges]]&lt;=50,"2. 31-50",IF(ChurnData[[#This Row],[MonthlyCharges]]&lt;=70,"3. 51-70",IF(ChurnData[[#This Row],[MonthlyCharges]]&lt;=90,"4. 71-90","5. Over 90"))))</f>
        <v>2. 31-50</v>
      </c>
      <c r="T2554" t="str">
        <f>IF(AND(ChurnData[[#This Row],[Contract]]="Month-to-month",ChurnData[[#This Row],[InternetService]]="Fiber optic",ChurnData[[#This Row],[TenureMonths]]&lt;=11),"High-risk","Other")</f>
        <v>Other</v>
      </c>
      <c r="U2554" t="str">
        <f>IF(ChurnData[[#This Row],[TenureMonths]]&lt;=11,"0-11",IF(ChurnData[[#This Row],[TenureMonths]]&lt;=23,"12-23",IF(ChurnData[[#This Row],[TenureMonths]]&lt;=35,"24-35",IF(ChurnData[[#This Row],[TenureMonths]]&lt;=47,"36-47",IF(ChurnData[[#This Row],[TenureMonths]]&lt;=59,"48-59","60-72")))))</f>
        <v>0-11</v>
      </c>
      <c r="V2554">
        <f>IF(ChurnData[[#This Row],[Churn]]="Yes",1,0)</f>
        <v>0</v>
      </c>
    </row>
    <row r="2555" spans="1:22" x14ac:dyDescent="0.35">
      <c r="A2555" t="s">
        <v>2606</v>
      </c>
      <c r="B2555" t="s">
        <v>19</v>
      </c>
      <c r="C2555">
        <v>0</v>
      </c>
      <c r="D2555" t="s">
        <v>20</v>
      </c>
      <c r="E2555" t="s">
        <v>21</v>
      </c>
      <c r="F2555" t="s">
        <v>65</v>
      </c>
      <c r="G2555" s="2">
        <v>25</v>
      </c>
      <c r="H2555" t="s">
        <v>20</v>
      </c>
      <c r="I2555" t="s">
        <v>23</v>
      </c>
      <c r="J2555" t="s">
        <v>21</v>
      </c>
      <c r="K2555" t="s">
        <v>20</v>
      </c>
      <c r="L2555" t="s">
        <v>33</v>
      </c>
      <c r="M2555" t="s">
        <v>21</v>
      </c>
      <c r="N2555" t="s">
        <v>25</v>
      </c>
      <c r="O2555" s="1">
        <v>92.11</v>
      </c>
      <c r="P2555" s="1">
        <v>2348.23</v>
      </c>
      <c r="Q2555">
        <v>2</v>
      </c>
      <c r="R2555" t="s">
        <v>20</v>
      </c>
      <c r="S2555" t="str">
        <f>IF(ChurnData[[#This Row],[MonthlyCharges]]&lt;=30,"1. Up to 30",IF(ChurnData[[#This Row],[MonthlyCharges]]&lt;=50,"2. 31-50",IF(ChurnData[[#This Row],[MonthlyCharges]]&lt;=70,"3. 51-70",IF(ChurnData[[#This Row],[MonthlyCharges]]&lt;=90,"4. 71-90","5. Over 90"))))</f>
        <v>5. Over 90</v>
      </c>
      <c r="T2555" t="str">
        <f>IF(AND(ChurnData[[#This Row],[Contract]]="Month-to-month",ChurnData[[#This Row],[InternetService]]="Fiber optic",ChurnData[[#This Row],[TenureMonths]]&lt;=11),"High-risk","Other")</f>
        <v>Other</v>
      </c>
      <c r="U2555" t="str">
        <f>IF(ChurnData[[#This Row],[TenureMonths]]&lt;=11,"0-11",IF(ChurnData[[#This Row],[TenureMonths]]&lt;=23,"12-23",IF(ChurnData[[#This Row],[TenureMonths]]&lt;=35,"24-35",IF(ChurnData[[#This Row],[TenureMonths]]&lt;=47,"36-47",IF(ChurnData[[#This Row],[TenureMonths]]&lt;=59,"48-59","60-72")))))</f>
        <v>24-35</v>
      </c>
      <c r="V2555">
        <f>IF(ChurnData[[#This Row],[Churn]]="Yes",1,0)</f>
        <v>1</v>
      </c>
    </row>
    <row r="2556" spans="1:22" x14ac:dyDescent="0.35">
      <c r="A2556" t="s">
        <v>2607</v>
      </c>
      <c r="B2556" t="s">
        <v>19</v>
      </c>
      <c r="C2556">
        <v>0</v>
      </c>
      <c r="D2556" t="s">
        <v>20</v>
      </c>
      <c r="E2556" t="s">
        <v>21</v>
      </c>
      <c r="F2556" t="s">
        <v>49</v>
      </c>
      <c r="G2556" s="2">
        <v>9</v>
      </c>
      <c r="H2556" t="s">
        <v>20</v>
      </c>
      <c r="I2556" t="s">
        <v>32</v>
      </c>
      <c r="J2556" t="s">
        <v>21</v>
      </c>
      <c r="K2556" t="s">
        <v>20</v>
      </c>
      <c r="L2556" t="s">
        <v>33</v>
      </c>
      <c r="M2556" t="s">
        <v>21</v>
      </c>
      <c r="N2556" t="s">
        <v>30</v>
      </c>
      <c r="O2556" s="1">
        <v>67.040000000000006</v>
      </c>
      <c r="P2556" s="1">
        <v>610.78</v>
      </c>
      <c r="Q2556">
        <v>0</v>
      </c>
      <c r="R2556" t="s">
        <v>21</v>
      </c>
      <c r="S2556" t="str">
        <f>IF(ChurnData[[#This Row],[MonthlyCharges]]&lt;=30,"1. Up to 30",IF(ChurnData[[#This Row],[MonthlyCharges]]&lt;=50,"2. 31-50",IF(ChurnData[[#This Row],[MonthlyCharges]]&lt;=70,"3. 51-70",IF(ChurnData[[#This Row],[MonthlyCharges]]&lt;=90,"4. 71-90","5. Over 90"))))</f>
        <v>3. 51-70</v>
      </c>
      <c r="T2556" t="str">
        <f>IF(AND(ChurnData[[#This Row],[Contract]]="Month-to-month",ChurnData[[#This Row],[InternetService]]="Fiber optic",ChurnData[[#This Row],[TenureMonths]]&lt;=11),"High-risk","Other")</f>
        <v>Other</v>
      </c>
      <c r="U2556" t="str">
        <f>IF(ChurnData[[#This Row],[TenureMonths]]&lt;=11,"0-11",IF(ChurnData[[#This Row],[TenureMonths]]&lt;=23,"12-23",IF(ChurnData[[#This Row],[TenureMonths]]&lt;=35,"24-35",IF(ChurnData[[#This Row],[TenureMonths]]&lt;=47,"36-47",IF(ChurnData[[#This Row],[TenureMonths]]&lt;=59,"48-59","60-72")))))</f>
        <v>0-11</v>
      </c>
      <c r="V2556">
        <f>IF(ChurnData[[#This Row],[Churn]]="Yes",1,0)</f>
        <v>0</v>
      </c>
    </row>
    <row r="2557" spans="1:22" x14ac:dyDescent="0.35">
      <c r="A2557" t="s">
        <v>2608</v>
      </c>
      <c r="B2557" t="s">
        <v>36</v>
      </c>
      <c r="C2557">
        <v>0</v>
      </c>
      <c r="D2557" t="s">
        <v>20</v>
      </c>
      <c r="E2557" t="s">
        <v>21</v>
      </c>
      <c r="F2557" t="s">
        <v>47</v>
      </c>
      <c r="G2557" s="2">
        <v>7</v>
      </c>
      <c r="H2557" t="s">
        <v>20</v>
      </c>
      <c r="I2557" t="s">
        <v>23</v>
      </c>
      <c r="J2557" t="s">
        <v>21</v>
      </c>
      <c r="K2557" t="s">
        <v>21</v>
      </c>
      <c r="L2557" t="s">
        <v>33</v>
      </c>
      <c r="M2557" t="s">
        <v>20</v>
      </c>
      <c r="N2557" t="s">
        <v>30</v>
      </c>
      <c r="O2557" s="1">
        <v>80.56</v>
      </c>
      <c r="P2557" s="1">
        <v>555.79</v>
      </c>
      <c r="Q2557">
        <v>2</v>
      </c>
      <c r="R2557" t="s">
        <v>20</v>
      </c>
      <c r="S2557" t="str">
        <f>IF(ChurnData[[#This Row],[MonthlyCharges]]&lt;=30,"1. Up to 30",IF(ChurnData[[#This Row],[MonthlyCharges]]&lt;=50,"2. 31-50",IF(ChurnData[[#This Row],[MonthlyCharges]]&lt;=70,"3. 51-70",IF(ChurnData[[#This Row],[MonthlyCharges]]&lt;=90,"4. 71-90","5. Over 90"))))</f>
        <v>4. 71-90</v>
      </c>
      <c r="T2557" t="str">
        <f>IF(AND(ChurnData[[#This Row],[Contract]]="Month-to-month",ChurnData[[#This Row],[InternetService]]="Fiber optic",ChurnData[[#This Row],[TenureMonths]]&lt;=11),"High-risk","Other")</f>
        <v>High-risk</v>
      </c>
      <c r="U2557" t="str">
        <f>IF(ChurnData[[#This Row],[TenureMonths]]&lt;=11,"0-11",IF(ChurnData[[#This Row],[TenureMonths]]&lt;=23,"12-23",IF(ChurnData[[#This Row],[TenureMonths]]&lt;=35,"24-35",IF(ChurnData[[#This Row],[TenureMonths]]&lt;=47,"36-47",IF(ChurnData[[#This Row],[TenureMonths]]&lt;=59,"48-59","60-72")))))</f>
        <v>0-11</v>
      </c>
      <c r="V2557">
        <f>IF(ChurnData[[#This Row],[Churn]]="Yes",1,0)</f>
        <v>1</v>
      </c>
    </row>
    <row r="2558" spans="1:22" x14ac:dyDescent="0.35">
      <c r="A2558" t="s">
        <v>2609</v>
      </c>
      <c r="B2558" t="s">
        <v>36</v>
      </c>
      <c r="C2558">
        <v>0</v>
      </c>
      <c r="D2558" t="s">
        <v>21</v>
      </c>
      <c r="E2558" t="s">
        <v>21</v>
      </c>
      <c r="F2558" t="s">
        <v>56</v>
      </c>
      <c r="G2558" s="2">
        <v>6</v>
      </c>
      <c r="H2558" t="s">
        <v>20</v>
      </c>
      <c r="I2558" t="s">
        <v>23</v>
      </c>
      <c r="J2558" t="s">
        <v>21</v>
      </c>
      <c r="K2558" t="s">
        <v>21</v>
      </c>
      <c r="L2558" t="s">
        <v>33</v>
      </c>
      <c r="M2558" t="s">
        <v>20</v>
      </c>
      <c r="N2558" t="s">
        <v>25</v>
      </c>
      <c r="O2558" s="1">
        <v>87.4</v>
      </c>
      <c r="P2558" s="1">
        <v>535.86</v>
      </c>
      <c r="Q2558">
        <v>3</v>
      </c>
      <c r="R2558" t="s">
        <v>21</v>
      </c>
      <c r="S2558" t="str">
        <f>IF(ChurnData[[#This Row],[MonthlyCharges]]&lt;=30,"1. Up to 30",IF(ChurnData[[#This Row],[MonthlyCharges]]&lt;=50,"2. 31-50",IF(ChurnData[[#This Row],[MonthlyCharges]]&lt;=70,"3. 51-70",IF(ChurnData[[#This Row],[MonthlyCharges]]&lt;=90,"4. 71-90","5. Over 90"))))</f>
        <v>4. 71-90</v>
      </c>
      <c r="T2558" t="str">
        <f>IF(AND(ChurnData[[#This Row],[Contract]]="Month-to-month",ChurnData[[#This Row],[InternetService]]="Fiber optic",ChurnData[[#This Row],[TenureMonths]]&lt;=11),"High-risk","Other")</f>
        <v>High-risk</v>
      </c>
      <c r="U2558" t="str">
        <f>IF(ChurnData[[#This Row],[TenureMonths]]&lt;=11,"0-11",IF(ChurnData[[#This Row],[TenureMonths]]&lt;=23,"12-23",IF(ChurnData[[#This Row],[TenureMonths]]&lt;=35,"24-35",IF(ChurnData[[#This Row],[TenureMonths]]&lt;=47,"36-47",IF(ChurnData[[#This Row],[TenureMonths]]&lt;=59,"48-59","60-72")))))</f>
        <v>0-11</v>
      </c>
      <c r="V2558">
        <f>IF(ChurnData[[#This Row],[Churn]]="Yes",1,0)</f>
        <v>0</v>
      </c>
    </row>
    <row r="2559" spans="1:22" x14ac:dyDescent="0.35">
      <c r="A2559" t="s">
        <v>2610</v>
      </c>
      <c r="B2559" t="s">
        <v>36</v>
      </c>
      <c r="C2559">
        <v>0</v>
      </c>
      <c r="D2559" t="s">
        <v>20</v>
      </c>
      <c r="E2559" t="s">
        <v>21</v>
      </c>
      <c r="F2559" t="s">
        <v>45</v>
      </c>
      <c r="G2559" s="2">
        <v>5</v>
      </c>
      <c r="H2559" t="s">
        <v>20</v>
      </c>
      <c r="I2559" t="s">
        <v>23</v>
      </c>
      <c r="J2559" t="s">
        <v>21</v>
      </c>
      <c r="K2559" t="s">
        <v>21</v>
      </c>
      <c r="L2559" t="s">
        <v>33</v>
      </c>
      <c r="M2559" t="s">
        <v>21</v>
      </c>
      <c r="N2559" t="s">
        <v>30</v>
      </c>
      <c r="O2559" s="1">
        <v>84.85</v>
      </c>
      <c r="P2559" s="1">
        <v>417.85</v>
      </c>
      <c r="Q2559">
        <v>2</v>
      </c>
      <c r="R2559" t="s">
        <v>20</v>
      </c>
      <c r="S2559" t="str">
        <f>IF(ChurnData[[#This Row],[MonthlyCharges]]&lt;=30,"1. Up to 30",IF(ChurnData[[#This Row],[MonthlyCharges]]&lt;=50,"2. 31-50",IF(ChurnData[[#This Row],[MonthlyCharges]]&lt;=70,"3. 51-70",IF(ChurnData[[#This Row],[MonthlyCharges]]&lt;=90,"4. 71-90","5. Over 90"))))</f>
        <v>4. 71-90</v>
      </c>
      <c r="T2559" t="str">
        <f>IF(AND(ChurnData[[#This Row],[Contract]]="Month-to-month",ChurnData[[#This Row],[InternetService]]="Fiber optic",ChurnData[[#This Row],[TenureMonths]]&lt;=11),"High-risk","Other")</f>
        <v>High-risk</v>
      </c>
      <c r="U2559" t="str">
        <f>IF(ChurnData[[#This Row],[TenureMonths]]&lt;=11,"0-11",IF(ChurnData[[#This Row],[TenureMonths]]&lt;=23,"12-23",IF(ChurnData[[#This Row],[TenureMonths]]&lt;=35,"24-35",IF(ChurnData[[#This Row],[TenureMonths]]&lt;=47,"36-47",IF(ChurnData[[#This Row],[TenureMonths]]&lt;=59,"48-59","60-72")))))</f>
        <v>0-11</v>
      </c>
      <c r="V2559">
        <f>IF(ChurnData[[#This Row],[Churn]]="Yes",1,0)</f>
        <v>1</v>
      </c>
    </row>
    <row r="2560" spans="1:22" x14ac:dyDescent="0.35">
      <c r="A2560" t="s">
        <v>2611</v>
      </c>
      <c r="B2560" t="s">
        <v>36</v>
      </c>
      <c r="C2560">
        <v>0</v>
      </c>
      <c r="D2560" t="s">
        <v>20</v>
      </c>
      <c r="E2560" t="s">
        <v>20</v>
      </c>
      <c r="F2560" t="s">
        <v>37</v>
      </c>
      <c r="G2560" s="2">
        <v>72</v>
      </c>
      <c r="H2560" t="s">
        <v>20</v>
      </c>
      <c r="I2560" t="s">
        <v>21</v>
      </c>
      <c r="J2560" t="s">
        <v>28</v>
      </c>
      <c r="K2560" t="s">
        <v>28</v>
      </c>
      <c r="L2560" t="s">
        <v>24</v>
      </c>
      <c r="M2560" t="s">
        <v>21</v>
      </c>
      <c r="N2560" t="s">
        <v>34</v>
      </c>
      <c r="O2560" s="1">
        <v>29.7</v>
      </c>
      <c r="P2560" s="1">
        <v>2156.04</v>
      </c>
      <c r="Q2560">
        <v>1</v>
      </c>
      <c r="R2560" t="s">
        <v>21</v>
      </c>
      <c r="S2560" t="str">
        <f>IF(ChurnData[[#This Row],[MonthlyCharges]]&lt;=30,"1. Up to 30",IF(ChurnData[[#This Row],[MonthlyCharges]]&lt;=50,"2. 31-50",IF(ChurnData[[#This Row],[MonthlyCharges]]&lt;=70,"3. 51-70",IF(ChurnData[[#This Row],[MonthlyCharges]]&lt;=90,"4. 71-90","5. Over 90"))))</f>
        <v>1. Up to 30</v>
      </c>
      <c r="T2560" t="str">
        <f>IF(AND(ChurnData[[#This Row],[Contract]]="Month-to-month",ChurnData[[#This Row],[InternetService]]="Fiber optic",ChurnData[[#This Row],[TenureMonths]]&lt;=11),"High-risk","Other")</f>
        <v>Other</v>
      </c>
      <c r="U2560" t="str">
        <f>IF(ChurnData[[#This Row],[TenureMonths]]&lt;=11,"0-11",IF(ChurnData[[#This Row],[TenureMonths]]&lt;=23,"12-23",IF(ChurnData[[#This Row],[TenureMonths]]&lt;=35,"24-35",IF(ChurnData[[#This Row],[TenureMonths]]&lt;=47,"36-47",IF(ChurnData[[#This Row],[TenureMonths]]&lt;=59,"48-59","60-72")))))</f>
        <v>60-72</v>
      </c>
      <c r="V2560">
        <f>IF(ChurnData[[#This Row],[Churn]]="Yes",1,0)</f>
        <v>0</v>
      </c>
    </row>
    <row r="2561" spans="1:22" x14ac:dyDescent="0.35">
      <c r="A2561" t="s">
        <v>2612</v>
      </c>
      <c r="B2561" t="s">
        <v>19</v>
      </c>
      <c r="C2561">
        <v>0</v>
      </c>
      <c r="D2561" t="s">
        <v>21</v>
      </c>
      <c r="E2561" t="s">
        <v>21</v>
      </c>
      <c r="F2561" t="s">
        <v>41</v>
      </c>
      <c r="G2561" s="2">
        <v>10</v>
      </c>
      <c r="H2561" t="s">
        <v>20</v>
      </c>
      <c r="I2561" t="s">
        <v>32</v>
      </c>
      <c r="J2561" t="s">
        <v>21</v>
      </c>
      <c r="K2561" t="s">
        <v>20</v>
      </c>
      <c r="L2561" t="s">
        <v>33</v>
      </c>
      <c r="M2561" t="s">
        <v>20</v>
      </c>
      <c r="N2561" t="s">
        <v>34</v>
      </c>
      <c r="O2561" s="1">
        <v>61.17</v>
      </c>
      <c r="P2561" s="1">
        <v>606.85</v>
      </c>
      <c r="Q2561">
        <v>2</v>
      </c>
      <c r="R2561" t="s">
        <v>20</v>
      </c>
      <c r="S2561" t="str">
        <f>IF(ChurnData[[#This Row],[MonthlyCharges]]&lt;=30,"1. Up to 30",IF(ChurnData[[#This Row],[MonthlyCharges]]&lt;=50,"2. 31-50",IF(ChurnData[[#This Row],[MonthlyCharges]]&lt;=70,"3. 51-70",IF(ChurnData[[#This Row],[MonthlyCharges]]&lt;=90,"4. 71-90","5. Over 90"))))</f>
        <v>3. 51-70</v>
      </c>
      <c r="T2561" t="str">
        <f>IF(AND(ChurnData[[#This Row],[Contract]]="Month-to-month",ChurnData[[#This Row],[InternetService]]="Fiber optic",ChurnData[[#This Row],[TenureMonths]]&lt;=11),"High-risk","Other")</f>
        <v>Other</v>
      </c>
      <c r="U2561" t="str">
        <f>IF(ChurnData[[#This Row],[TenureMonths]]&lt;=11,"0-11",IF(ChurnData[[#This Row],[TenureMonths]]&lt;=23,"12-23",IF(ChurnData[[#This Row],[TenureMonths]]&lt;=35,"24-35",IF(ChurnData[[#This Row],[TenureMonths]]&lt;=47,"36-47",IF(ChurnData[[#This Row],[TenureMonths]]&lt;=59,"48-59","60-72")))))</f>
        <v>0-11</v>
      </c>
      <c r="V2561">
        <f>IF(ChurnData[[#This Row],[Churn]]="Yes",1,0)</f>
        <v>1</v>
      </c>
    </row>
    <row r="2562" spans="1:22" x14ac:dyDescent="0.35">
      <c r="A2562" t="s">
        <v>2613</v>
      </c>
      <c r="B2562" t="s">
        <v>19</v>
      </c>
      <c r="C2562">
        <v>0</v>
      </c>
      <c r="D2562" t="s">
        <v>20</v>
      </c>
      <c r="E2562" t="s">
        <v>20</v>
      </c>
      <c r="F2562" t="s">
        <v>22</v>
      </c>
      <c r="G2562" s="2">
        <v>67</v>
      </c>
      <c r="H2562" t="s">
        <v>20</v>
      </c>
      <c r="I2562" t="s">
        <v>21</v>
      </c>
      <c r="J2562" t="s">
        <v>28</v>
      </c>
      <c r="K2562" t="s">
        <v>28</v>
      </c>
      <c r="L2562" t="s">
        <v>24</v>
      </c>
      <c r="M2562" t="s">
        <v>20</v>
      </c>
      <c r="N2562" t="s">
        <v>30</v>
      </c>
      <c r="O2562" s="1">
        <v>31.51</v>
      </c>
      <c r="P2562" s="1">
        <v>2148.39</v>
      </c>
      <c r="Q2562">
        <v>2</v>
      </c>
      <c r="R2562" t="s">
        <v>21</v>
      </c>
      <c r="S2562" t="str">
        <f>IF(ChurnData[[#This Row],[MonthlyCharges]]&lt;=30,"1. Up to 30",IF(ChurnData[[#This Row],[MonthlyCharges]]&lt;=50,"2. 31-50",IF(ChurnData[[#This Row],[MonthlyCharges]]&lt;=70,"3. 51-70",IF(ChurnData[[#This Row],[MonthlyCharges]]&lt;=90,"4. 71-90","5. Over 90"))))</f>
        <v>2. 31-50</v>
      </c>
      <c r="T2562" t="str">
        <f>IF(AND(ChurnData[[#This Row],[Contract]]="Month-to-month",ChurnData[[#This Row],[InternetService]]="Fiber optic",ChurnData[[#This Row],[TenureMonths]]&lt;=11),"High-risk","Other")</f>
        <v>Other</v>
      </c>
      <c r="U2562" t="str">
        <f>IF(ChurnData[[#This Row],[TenureMonths]]&lt;=11,"0-11",IF(ChurnData[[#This Row],[TenureMonths]]&lt;=23,"12-23",IF(ChurnData[[#This Row],[TenureMonths]]&lt;=35,"24-35",IF(ChurnData[[#This Row],[TenureMonths]]&lt;=47,"36-47",IF(ChurnData[[#This Row],[TenureMonths]]&lt;=59,"48-59","60-72")))))</f>
        <v>60-72</v>
      </c>
      <c r="V2562">
        <f>IF(ChurnData[[#This Row],[Churn]]="Yes",1,0)</f>
        <v>0</v>
      </c>
    </row>
    <row r="2563" spans="1:22" x14ac:dyDescent="0.35">
      <c r="A2563" t="s">
        <v>2614</v>
      </c>
      <c r="B2563" t="s">
        <v>36</v>
      </c>
      <c r="C2563">
        <v>1</v>
      </c>
      <c r="D2563" t="s">
        <v>21</v>
      </c>
      <c r="E2563" t="s">
        <v>21</v>
      </c>
      <c r="F2563" t="s">
        <v>49</v>
      </c>
      <c r="G2563" s="2">
        <v>16</v>
      </c>
      <c r="H2563" t="s">
        <v>20</v>
      </c>
      <c r="I2563" t="s">
        <v>32</v>
      </c>
      <c r="J2563" t="s">
        <v>21</v>
      </c>
      <c r="K2563" t="s">
        <v>20</v>
      </c>
      <c r="L2563" t="s">
        <v>33</v>
      </c>
      <c r="M2563" t="s">
        <v>20</v>
      </c>
      <c r="N2563" t="s">
        <v>34</v>
      </c>
      <c r="O2563" s="1">
        <v>59.62</v>
      </c>
      <c r="P2563" s="1">
        <v>954.93</v>
      </c>
      <c r="Q2563">
        <v>1</v>
      </c>
      <c r="R2563" t="s">
        <v>21</v>
      </c>
      <c r="S2563" t="str">
        <f>IF(ChurnData[[#This Row],[MonthlyCharges]]&lt;=30,"1. Up to 30",IF(ChurnData[[#This Row],[MonthlyCharges]]&lt;=50,"2. 31-50",IF(ChurnData[[#This Row],[MonthlyCharges]]&lt;=70,"3. 51-70",IF(ChurnData[[#This Row],[MonthlyCharges]]&lt;=90,"4. 71-90","5. Over 90"))))</f>
        <v>3. 51-70</v>
      </c>
      <c r="T2563" t="str">
        <f>IF(AND(ChurnData[[#This Row],[Contract]]="Month-to-month",ChurnData[[#This Row],[InternetService]]="Fiber optic",ChurnData[[#This Row],[TenureMonths]]&lt;=11),"High-risk","Other")</f>
        <v>Other</v>
      </c>
      <c r="U2563" t="str">
        <f>IF(ChurnData[[#This Row],[TenureMonths]]&lt;=11,"0-11",IF(ChurnData[[#This Row],[TenureMonths]]&lt;=23,"12-23",IF(ChurnData[[#This Row],[TenureMonths]]&lt;=35,"24-35",IF(ChurnData[[#This Row],[TenureMonths]]&lt;=47,"36-47",IF(ChurnData[[#This Row],[TenureMonths]]&lt;=59,"48-59","60-72")))))</f>
        <v>12-23</v>
      </c>
      <c r="V2563">
        <f>IF(ChurnData[[#This Row],[Churn]]="Yes",1,0)</f>
        <v>0</v>
      </c>
    </row>
    <row r="2564" spans="1:22" x14ac:dyDescent="0.35">
      <c r="A2564" t="s">
        <v>2615</v>
      </c>
      <c r="B2564" t="s">
        <v>19</v>
      </c>
      <c r="C2564">
        <v>0</v>
      </c>
      <c r="D2564" t="s">
        <v>21</v>
      </c>
      <c r="E2564" t="s">
        <v>21</v>
      </c>
      <c r="F2564" t="s">
        <v>39</v>
      </c>
      <c r="G2564" s="2">
        <v>67</v>
      </c>
      <c r="H2564" t="s">
        <v>20</v>
      </c>
      <c r="I2564" t="s">
        <v>32</v>
      </c>
      <c r="J2564" t="s">
        <v>20</v>
      </c>
      <c r="K2564" t="s">
        <v>20</v>
      </c>
      <c r="L2564" t="s">
        <v>24</v>
      </c>
      <c r="M2564" t="s">
        <v>21</v>
      </c>
      <c r="N2564" t="s">
        <v>43</v>
      </c>
      <c r="O2564" s="1">
        <v>55.07</v>
      </c>
      <c r="P2564" s="1">
        <v>3686.04</v>
      </c>
      <c r="Q2564">
        <v>1</v>
      </c>
      <c r="R2564" t="s">
        <v>21</v>
      </c>
      <c r="S2564" t="str">
        <f>IF(ChurnData[[#This Row],[MonthlyCharges]]&lt;=30,"1. Up to 30",IF(ChurnData[[#This Row],[MonthlyCharges]]&lt;=50,"2. 31-50",IF(ChurnData[[#This Row],[MonthlyCharges]]&lt;=70,"3. 51-70",IF(ChurnData[[#This Row],[MonthlyCharges]]&lt;=90,"4. 71-90","5. Over 90"))))</f>
        <v>3. 51-70</v>
      </c>
      <c r="T2564" t="str">
        <f>IF(AND(ChurnData[[#This Row],[Contract]]="Month-to-month",ChurnData[[#This Row],[InternetService]]="Fiber optic",ChurnData[[#This Row],[TenureMonths]]&lt;=11),"High-risk","Other")</f>
        <v>Other</v>
      </c>
      <c r="U2564" t="str">
        <f>IF(ChurnData[[#This Row],[TenureMonths]]&lt;=11,"0-11",IF(ChurnData[[#This Row],[TenureMonths]]&lt;=23,"12-23",IF(ChurnData[[#This Row],[TenureMonths]]&lt;=35,"24-35",IF(ChurnData[[#This Row],[TenureMonths]]&lt;=47,"36-47",IF(ChurnData[[#This Row],[TenureMonths]]&lt;=59,"48-59","60-72")))))</f>
        <v>60-72</v>
      </c>
      <c r="V2564">
        <f>IF(ChurnData[[#This Row],[Churn]]="Yes",1,0)</f>
        <v>0</v>
      </c>
    </row>
    <row r="2565" spans="1:22" x14ac:dyDescent="0.35">
      <c r="A2565" t="s">
        <v>2616</v>
      </c>
      <c r="B2565" t="s">
        <v>36</v>
      </c>
      <c r="C2565">
        <v>0</v>
      </c>
      <c r="D2565" t="s">
        <v>20</v>
      </c>
      <c r="E2565" t="s">
        <v>21</v>
      </c>
      <c r="F2565" t="s">
        <v>65</v>
      </c>
      <c r="G2565" s="2">
        <v>15</v>
      </c>
      <c r="H2565" t="s">
        <v>20</v>
      </c>
      <c r="I2565" t="s">
        <v>32</v>
      </c>
      <c r="J2565" t="s">
        <v>21</v>
      </c>
      <c r="K2565" t="s">
        <v>20</v>
      </c>
      <c r="L2565" t="s">
        <v>33</v>
      </c>
      <c r="M2565" t="s">
        <v>20</v>
      </c>
      <c r="N2565" t="s">
        <v>25</v>
      </c>
      <c r="O2565" s="1">
        <v>58.38</v>
      </c>
      <c r="P2565" s="1">
        <v>852.28</v>
      </c>
      <c r="Q2565">
        <v>0</v>
      </c>
      <c r="R2565" t="s">
        <v>20</v>
      </c>
      <c r="S2565" t="str">
        <f>IF(ChurnData[[#This Row],[MonthlyCharges]]&lt;=30,"1. Up to 30",IF(ChurnData[[#This Row],[MonthlyCharges]]&lt;=50,"2. 31-50",IF(ChurnData[[#This Row],[MonthlyCharges]]&lt;=70,"3. 51-70",IF(ChurnData[[#This Row],[MonthlyCharges]]&lt;=90,"4. 71-90","5. Over 90"))))</f>
        <v>3. 51-70</v>
      </c>
      <c r="T2565" t="str">
        <f>IF(AND(ChurnData[[#This Row],[Contract]]="Month-to-month",ChurnData[[#This Row],[InternetService]]="Fiber optic",ChurnData[[#This Row],[TenureMonths]]&lt;=11),"High-risk","Other")</f>
        <v>Other</v>
      </c>
      <c r="U2565" t="str">
        <f>IF(ChurnData[[#This Row],[TenureMonths]]&lt;=11,"0-11",IF(ChurnData[[#This Row],[TenureMonths]]&lt;=23,"12-23",IF(ChurnData[[#This Row],[TenureMonths]]&lt;=35,"24-35",IF(ChurnData[[#This Row],[TenureMonths]]&lt;=47,"36-47",IF(ChurnData[[#This Row],[TenureMonths]]&lt;=59,"48-59","60-72")))))</f>
        <v>12-23</v>
      </c>
      <c r="V2565">
        <f>IF(ChurnData[[#This Row],[Churn]]="Yes",1,0)</f>
        <v>1</v>
      </c>
    </row>
    <row r="2566" spans="1:22" x14ac:dyDescent="0.35">
      <c r="A2566" t="s">
        <v>2617</v>
      </c>
      <c r="B2566" t="s">
        <v>36</v>
      </c>
      <c r="C2566">
        <v>0</v>
      </c>
      <c r="D2566" t="s">
        <v>21</v>
      </c>
      <c r="E2566" t="s">
        <v>20</v>
      </c>
      <c r="F2566" t="s">
        <v>47</v>
      </c>
      <c r="G2566" s="2">
        <v>3</v>
      </c>
      <c r="H2566" t="s">
        <v>20</v>
      </c>
      <c r="I2566" t="s">
        <v>32</v>
      </c>
      <c r="J2566" t="s">
        <v>21</v>
      </c>
      <c r="K2566" t="s">
        <v>21</v>
      </c>
      <c r="L2566" t="s">
        <v>33</v>
      </c>
      <c r="M2566" t="s">
        <v>21</v>
      </c>
      <c r="N2566" t="s">
        <v>25</v>
      </c>
      <c r="O2566" s="1">
        <v>53.19</v>
      </c>
      <c r="P2566" s="1">
        <v>156.37</v>
      </c>
      <c r="Q2566">
        <v>1</v>
      </c>
      <c r="R2566" t="s">
        <v>20</v>
      </c>
      <c r="S2566" t="str">
        <f>IF(ChurnData[[#This Row],[MonthlyCharges]]&lt;=30,"1. Up to 30",IF(ChurnData[[#This Row],[MonthlyCharges]]&lt;=50,"2. 31-50",IF(ChurnData[[#This Row],[MonthlyCharges]]&lt;=70,"3. 51-70",IF(ChurnData[[#This Row],[MonthlyCharges]]&lt;=90,"4. 71-90","5. Over 90"))))</f>
        <v>3. 51-70</v>
      </c>
      <c r="T2566" t="str">
        <f>IF(AND(ChurnData[[#This Row],[Contract]]="Month-to-month",ChurnData[[#This Row],[InternetService]]="Fiber optic",ChurnData[[#This Row],[TenureMonths]]&lt;=11),"High-risk","Other")</f>
        <v>Other</v>
      </c>
      <c r="U2566" t="str">
        <f>IF(ChurnData[[#This Row],[TenureMonths]]&lt;=11,"0-11",IF(ChurnData[[#This Row],[TenureMonths]]&lt;=23,"12-23",IF(ChurnData[[#This Row],[TenureMonths]]&lt;=35,"24-35",IF(ChurnData[[#This Row],[TenureMonths]]&lt;=47,"36-47",IF(ChurnData[[#This Row],[TenureMonths]]&lt;=59,"48-59","60-72")))))</f>
        <v>0-11</v>
      </c>
      <c r="V2566">
        <f>IF(ChurnData[[#This Row],[Churn]]="Yes",1,0)</f>
        <v>1</v>
      </c>
    </row>
    <row r="2567" spans="1:22" x14ac:dyDescent="0.35">
      <c r="A2567" t="s">
        <v>2618</v>
      </c>
      <c r="B2567" t="s">
        <v>36</v>
      </c>
      <c r="C2567">
        <v>0</v>
      </c>
      <c r="D2567" t="s">
        <v>20</v>
      </c>
      <c r="E2567" t="s">
        <v>21</v>
      </c>
      <c r="F2567" t="s">
        <v>56</v>
      </c>
      <c r="G2567" s="2">
        <v>45</v>
      </c>
      <c r="H2567" t="s">
        <v>20</v>
      </c>
      <c r="I2567" t="s">
        <v>21</v>
      </c>
      <c r="J2567" t="s">
        <v>28</v>
      </c>
      <c r="K2567" t="s">
        <v>28</v>
      </c>
      <c r="L2567" t="s">
        <v>24</v>
      </c>
      <c r="M2567" t="s">
        <v>20</v>
      </c>
      <c r="N2567" t="s">
        <v>34</v>
      </c>
      <c r="O2567" s="1">
        <v>40.700000000000003</v>
      </c>
      <c r="P2567" s="1">
        <v>1854.41</v>
      </c>
      <c r="Q2567">
        <v>2</v>
      </c>
      <c r="R2567" t="s">
        <v>21</v>
      </c>
      <c r="S2567" t="str">
        <f>IF(ChurnData[[#This Row],[MonthlyCharges]]&lt;=30,"1. Up to 30",IF(ChurnData[[#This Row],[MonthlyCharges]]&lt;=50,"2. 31-50",IF(ChurnData[[#This Row],[MonthlyCharges]]&lt;=70,"3. 51-70",IF(ChurnData[[#This Row],[MonthlyCharges]]&lt;=90,"4. 71-90","5. Over 90"))))</f>
        <v>2. 31-50</v>
      </c>
      <c r="T2567" t="str">
        <f>IF(AND(ChurnData[[#This Row],[Contract]]="Month-to-month",ChurnData[[#This Row],[InternetService]]="Fiber optic",ChurnData[[#This Row],[TenureMonths]]&lt;=11),"High-risk","Other")</f>
        <v>Other</v>
      </c>
      <c r="U2567" t="str">
        <f>IF(ChurnData[[#This Row],[TenureMonths]]&lt;=11,"0-11",IF(ChurnData[[#This Row],[TenureMonths]]&lt;=23,"12-23",IF(ChurnData[[#This Row],[TenureMonths]]&lt;=35,"24-35",IF(ChurnData[[#This Row],[TenureMonths]]&lt;=47,"36-47",IF(ChurnData[[#This Row],[TenureMonths]]&lt;=59,"48-59","60-72")))))</f>
        <v>36-47</v>
      </c>
      <c r="V2567">
        <f>IF(ChurnData[[#This Row],[Churn]]="Yes",1,0)</f>
        <v>0</v>
      </c>
    </row>
    <row r="2568" spans="1:22" x14ac:dyDescent="0.35">
      <c r="A2568" t="s">
        <v>2619</v>
      </c>
      <c r="B2568" t="s">
        <v>19</v>
      </c>
      <c r="C2568">
        <v>0</v>
      </c>
      <c r="D2568" t="s">
        <v>20</v>
      </c>
      <c r="E2568" t="s">
        <v>20</v>
      </c>
      <c r="F2568" t="s">
        <v>39</v>
      </c>
      <c r="G2568" s="2">
        <v>30</v>
      </c>
      <c r="H2568" t="s">
        <v>20</v>
      </c>
      <c r="I2568" t="s">
        <v>32</v>
      </c>
      <c r="J2568" t="s">
        <v>21</v>
      </c>
      <c r="K2568" t="s">
        <v>20</v>
      </c>
      <c r="L2568" t="s">
        <v>33</v>
      </c>
      <c r="M2568" t="s">
        <v>20</v>
      </c>
      <c r="N2568" t="s">
        <v>34</v>
      </c>
      <c r="O2568" s="1">
        <v>56.1</v>
      </c>
      <c r="P2568" s="1">
        <v>1642.77</v>
      </c>
      <c r="Q2568">
        <v>0</v>
      </c>
      <c r="R2568" t="s">
        <v>21</v>
      </c>
      <c r="S2568" t="str">
        <f>IF(ChurnData[[#This Row],[MonthlyCharges]]&lt;=30,"1. Up to 30",IF(ChurnData[[#This Row],[MonthlyCharges]]&lt;=50,"2. 31-50",IF(ChurnData[[#This Row],[MonthlyCharges]]&lt;=70,"3. 51-70",IF(ChurnData[[#This Row],[MonthlyCharges]]&lt;=90,"4. 71-90","5. Over 90"))))</f>
        <v>3. 51-70</v>
      </c>
      <c r="T2568" t="str">
        <f>IF(AND(ChurnData[[#This Row],[Contract]]="Month-to-month",ChurnData[[#This Row],[InternetService]]="Fiber optic",ChurnData[[#This Row],[TenureMonths]]&lt;=11),"High-risk","Other")</f>
        <v>Other</v>
      </c>
      <c r="U2568" t="str">
        <f>IF(ChurnData[[#This Row],[TenureMonths]]&lt;=11,"0-11",IF(ChurnData[[#This Row],[TenureMonths]]&lt;=23,"12-23",IF(ChurnData[[#This Row],[TenureMonths]]&lt;=35,"24-35",IF(ChurnData[[#This Row],[TenureMonths]]&lt;=47,"36-47",IF(ChurnData[[#This Row],[TenureMonths]]&lt;=59,"48-59","60-72")))))</f>
        <v>24-35</v>
      </c>
      <c r="V2568">
        <f>IF(ChurnData[[#This Row],[Churn]]="Yes",1,0)</f>
        <v>0</v>
      </c>
    </row>
    <row r="2569" spans="1:22" x14ac:dyDescent="0.35">
      <c r="A2569" t="s">
        <v>2620</v>
      </c>
      <c r="B2569" t="s">
        <v>36</v>
      </c>
      <c r="C2569">
        <v>0</v>
      </c>
      <c r="D2569" t="s">
        <v>21</v>
      </c>
      <c r="E2569" t="s">
        <v>20</v>
      </c>
      <c r="F2569" t="s">
        <v>75</v>
      </c>
      <c r="G2569" s="2">
        <v>7</v>
      </c>
      <c r="H2569" t="s">
        <v>21</v>
      </c>
      <c r="I2569" t="s">
        <v>21</v>
      </c>
      <c r="J2569" t="s">
        <v>28</v>
      </c>
      <c r="K2569" t="s">
        <v>28</v>
      </c>
      <c r="L2569" t="s">
        <v>33</v>
      </c>
      <c r="M2569" t="s">
        <v>20</v>
      </c>
      <c r="N2569" t="s">
        <v>43</v>
      </c>
      <c r="O2569" s="1">
        <v>23.69</v>
      </c>
      <c r="P2569" s="1">
        <v>168.51</v>
      </c>
      <c r="Q2569">
        <v>0</v>
      </c>
      <c r="R2569" t="s">
        <v>21</v>
      </c>
      <c r="S2569" t="str">
        <f>IF(ChurnData[[#This Row],[MonthlyCharges]]&lt;=30,"1. Up to 30",IF(ChurnData[[#This Row],[MonthlyCharges]]&lt;=50,"2. 31-50",IF(ChurnData[[#This Row],[MonthlyCharges]]&lt;=70,"3. 51-70",IF(ChurnData[[#This Row],[MonthlyCharges]]&lt;=90,"4. 71-90","5. Over 90"))))</f>
        <v>1. Up to 30</v>
      </c>
      <c r="T2569" t="str">
        <f>IF(AND(ChurnData[[#This Row],[Contract]]="Month-to-month",ChurnData[[#This Row],[InternetService]]="Fiber optic",ChurnData[[#This Row],[TenureMonths]]&lt;=11),"High-risk","Other")</f>
        <v>Other</v>
      </c>
      <c r="U2569" t="str">
        <f>IF(ChurnData[[#This Row],[TenureMonths]]&lt;=11,"0-11",IF(ChurnData[[#This Row],[TenureMonths]]&lt;=23,"12-23",IF(ChurnData[[#This Row],[TenureMonths]]&lt;=35,"24-35",IF(ChurnData[[#This Row],[TenureMonths]]&lt;=47,"36-47",IF(ChurnData[[#This Row],[TenureMonths]]&lt;=59,"48-59","60-72")))))</f>
        <v>0-11</v>
      </c>
      <c r="V2569">
        <f>IF(ChurnData[[#This Row],[Churn]]="Yes",1,0)</f>
        <v>0</v>
      </c>
    </row>
    <row r="2570" spans="1:22" x14ac:dyDescent="0.35">
      <c r="A2570" t="s">
        <v>2621</v>
      </c>
      <c r="B2570" t="s">
        <v>36</v>
      </c>
      <c r="C2570">
        <v>0</v>
      </c>
      <c r="D2570" t="s">
        <v>21</v>
      </c>
      <c r="E2570" t="s">
        <v>21</v>
      </c>
      <c r="F2570" t="s">
        <v>37</v>
      </c>
      <c r="G2570" s="2">
        <v>9</v>
      </c>
      <c r="H2570" t="s">
        <v>20</v>
      </c>
      <c r="I2570" t="s">
        <v>32</v>
      </c>
      <c r="J2570" t="s">
        <v>20</v>
      </c>
      <c r="K2570" t="s">
        <v>21</v>
      </c>
      <c r="L2570" t="s">
        <v>33</v>
      </c>
      <c r="M2570" t="s">
        <v>20</v>
      </c>
      <c r="N2570" t="s">
        <v>30</v>
      </c>
      <c r="O2570" s="1">
        <v>54.83</v>
      </c>
      <c r="P2570" s="1">
        <v>486.38</v>
      </c>
      <c r="Q2570">
        <v>1</v>
      </c>
      <c r="R2570" t="s">
        <v>20</v>
      </c>
      <c r="S2570" t="str">
        <f>IF(ChurnData[[#This Row],[MonthlyCharges]]&lt;=30,"1. Up to 30",IF(ChurnData[[#This Row],[MonthlyCharges]]&lt;=50,"2. 31-50",IF(ChurnData[[#This Row],[MonthlyCharges]]&lt;=70,"3. 51-70",IF(ChurnData[[#This Row],[MonthlyCharges]]&lt;=90,"4. 71-90","5. Over 90"))))</f>
        <v>3. 51-70</v>
      </c>
      <c r="T2570" t="str">
        <f>IF(AND(ChurnData[[#This Row],[Contract]]="Month-to-month",ChurnData[[#This Row],[InternetService]]="Fiber optic",ChurnData[[#This Row],[TenureMonths]]&lt;=11),"High-risk","Other")</f>
        <v>Other</v>
      </c>
      <c r="U2570" t="str">
        <f>IF(ChurnData[[#This Row],[TenureMonths]]&lt;=11,"0-11",IF(ChurnData[[#This Row],[TenureMonths]]&lt;=23,"12-23",IF(ChurnData[[#This Row],[TenureMonths]]&lt;=35,"24-35",IF(ChurnData[[#This Row],[TenureMonths]]&lt;=47,"36-47",IF(ChurnData[[#This Row],[TenureMonths]]&lt;=59,"48-59","60-72")))))</f>
        <v>0-11</v>
      </c>
      <c r="V2570">
        <f>IF(ChurnData[[#This Row],[Churn]]="Yes",1,0)</f>
        <v>1</v>
      </c>
    </row>
    <row r="2571" spans="1:22" x14ac:dyDescent="0.35">
      <c r="A2571" t="s">
        <v>2622</v>
      </c>
      <c r="B2571" t="s">
        <v>36</v>
      </c>
      <c r="C2571">
        <v>0</v>
      </c>
      <c r="D2571" t="s">
        <v>21</v>
      </c>
      <c r="E2571" t="s">
        <v>21</v>
      </c>
      <c r="F2571" t="s">
        <v>41</v>
      </c>
      <c r="G2571" s="2">
        <v>27</v>
      </c>
      <c r="H2571" t="s">
        <v>20</v>
      </c>
      <c r="I2571" t="s">
        <v>32</v>
      </c>
      <c r="J2571" t="s">
        <v>21</v>
      </c>
      <c r="K2571" t="s">
        <v>21</v>
      </c>
      <c r="L2571" t="s">
        <v>33</v>
      </c>
      <c r="M2571" t="s">
        <v>20</v>
      </c>
      <c r="N2571" t="s">
        <v>25</v>
      </c>
      <c r="O2571" s="1">
        <v>53.04</v>
      </c>
      <c r="P2571" s="1">
        <v>1441.33</v>
      </c>
      <c r="Q2571">
        <v>2</v>
      </c>
      <c r="R2571" t="s">
        <v>20</v>
      </c>
      <c r="S2571" t="str">
        <f>IF(ChurnData[[#This Row],[MonthlyCharges]]&lt;=30,"1. Up to 30",IF(ChurnData[[#This Row],[MonthlyCharges]]&lt;=50,"2. 31-50",IF(ChurnData[[#This Row],[MonthlyCharges]]&lt;=70,"3. 51-70",IF(ChurnData[[#This Row],[MonthlyCharges]]&lt;=90,"4. 71-90","5. Over 90"))))</f>
        <v>3. 51-70</v>
      </c>
      <c r="T2571" t="str">
        <f>IF(AND(ChurnData[[#This Row],[Contract]]="Month-to-month",ChurnData[[#This Row],[InternetService]]="Fiber optic",ChurnData[[#This Row],[TenureMonths]]&lt;=11),"High-risk","Other")</f>
        <v>Other</v>
      </c>
      <c r="U2571" t="str">
        <f>IF(ChurnData[[#This Row],[TenureMonths]]&lt;=11,"0-11",IF(ChurnData[[#This Row],[TenureMonths]]&lt;=23,"12-23",IF(ChurnData[[#This Row],[TenureMonths]]&lt;=35,"24-35",IF(ChurnData[[#This Row],[TenureMonths]]&lt;=47,"36-47",IF(ChurnData[[#This Row],[TenureMonths]]&lt;=59,"48-59","60-72")))))</f>
        <v>24-35</v>
      </c>
      <c r="V2571">
        <f>IF(ChurnData[[#This Row],[Churn]]="Yes",1,0)</f>
        <v>1</v>
      </c>
    </row>
    <row r="2572" spans="1:22" x14ac:dyDescent="0.35">
      <c r="A2572" t="s">
        <v>2623</v>
      </c>
      <c r="B2572" t="s">
        <v>19</v>
      </c>
      <c r="C2572">
        <v>0</v>
      </c>
      <c r="D2572" t="s">
        <v>21</v>
      </c>
      <c r="E2572" t="s">
        <v>20</v>
      </c>
      <c r="F2572" t="s">
        <v>49</v>
      </c>
      <c r="G2572" s="2">
        <v>45</v>
      </c>
      <c r="H2572" t="s">
        <v>21</v>
      </c>
      <c r="I2572" t="s">
        <v>21</v>
      </c>
      <c r="J2572" t="s">
        <v>28</v>
      </c>
      <c r="K2572" t="s">
        <v>28</v>
      </c>
      <c r="L2572" t="s">
        <v>29</v>
      </c>
      <c r="M2572" t="s">
        <v>21</v>
      </c>
      <c r="N2572" t="s">
        <v>25</v>
      </c>
      <c r="O2572" s="1">
        <v>23.81</v>
      </c>
      <c r="P2572" s="1">
        <v>1065.31</v>
      </c>
      <c r="Q2572">
        <v>1</v>
      </c>
      <c r="R2572" t="s">
        <v>21</v>
      </c>
      <c r="S2572" t="str">
        <f>IF(ChurnData[[#This Row],[MonthlyCharges]]&lt;=30,"1. Up to 30",IF(ChurnData[[#This Row],[MonthlyCharges]]&lt;=50,"2. 31-50",IF(ChurnData[[#This Row],[MonthlyCharges]]&lt;=70,"3. 51-70",IF(ChurnData[[#This Row],[MonthlyCharges]]&lt;=90,"4. 71-90","5. Over 90"))))</f>
        <v>1. Up to 30</v>
      </c>
      <c r="T2572" t="str">
        <f>IF(AND(ChurnData[[#This Row],[Contract]]="Month-to-month",ChurnData[[#This Row],[InternetService]]="Fiber optic",ChurnData[[#This Row],[TenureMonths]]&lt;=11),"High-risk","Other")</f>
        <v>Other</v>
      </c>
      <c r="U2572" t="str">
        <f>IF(ChurnData[[#This Row],[TenureMonths]]&lt;=11,"0-11",IF(ChurnData[[#This Row],[TenureMonths]]&lt;=23,"12-23",IF(ChurnData[[#This Row],[TenureMonths]]&lt;=35,"24-35",IF(ChurnData[[#This Row],[TenureMonths]]&lt;=47,"36-47",IF(ChurnData[[#This Row],[TenureMonths]]&lt;=59,"48-59","60-72")))))</f>
        <v>36-47</v>
      </c>
      <c r="V2572">
        <f>IF(ChurnData[[#This Row],[Churn]]="Yes",1,0)</f>
        <v>0</v>
      </c>
    </row>
    <row r="2573" spans="1:22" x14ac:dyDescent="0.35">
      <c r="A2573" t="s">
        <v>2624</v>
      </c>
      <c r="B2573" t="s">
        <v>19</v>
      </c>
      <c r="C2573">
        <v>0</v>
      </c>
      <c r="D2573" t="s">
        <v>21</v>
      </c>
      <c r="E2573" t="s">
        <v>21</v>
      </c>
      <c r="F2573" t="s">
        <v>41</v>
      </c>
      <c r="G2573" s="2">
        <v>61</v>
      </c>
      <c r="H2573" t="s">
        <v>20</v>
      </c>
      <c r="I2573" t="s">
        <v>32</v>
      </c>
      <c r="J2573" t="s">
        <v>20</v>
      </c>
      <c r="K2573" t="s">
        <v>20</v>
      </c>
      <c r="L2573" t="s">
        <v>33</v>
      </c>
      <c r="M2573" t="s">
        <v>21</v>
      </c>
      <c r="N2573" t="s">
        <v>34</v>
      </c>
      <c r="O2573" s="1">
        <v>68.72</v>
      </c>
      <c r="P2573" s="1">
        <v>4239.01</v>
      </c>
      <c r="Q2573">
        <v>2</v>
      </c>
      <c r="R2573" t="s">
        <v>21</v>
      </c>
      <c r="S2573" t="str">
        <f>IF(ChurnData[[#This Row],[MonthlyCharges]]&lt;=30,"1. Up to 30",IF(ChurnData[[#This Row],[MonthlyCharges]]&lt;=50,"2. 31-50",IF(ChurnData[[#This Row],[MonthlyCharges]]&lt;=70,"3. 51-70",IF(ChurnData[[#This Row],[MonthlyCharges]]&lt;=90,"4. 71-90","5. Over 90"))))</f>
        <v>3. 51-70</v>
      </c>
      <c r="T2573" t="str">
        <f>IF(AND(ChurnData[[#This Row],[Contract]]="Month-to-month",ChurnData[[#This Row],[InternetService]]="Fiber optic",ChurnData[[#This Row],[TenureMonths]]&lt;=11),"High-risk","Other")</f>
        <v>Other</v>
      </c>
      <c r="U2573" t="str">
        <f>IF(ChurnData[[#This Row],[TenureMonths]]&lt;=11,"0-11",IF(ChurnData[[#This Row],[TenureMonths]]&lt;=23,"12-23",IF(ChurnData[[#This Row],[TenureMonths]]&lt;=35,"24-35",IF(ChurnData[[#This Row],[TenureMonths]]&lt;=47,"36-47",IF(ChurnData[[#This Row],[TenureMonths]]&lt;=59,"48-59","60-72")))))</f>
        <v>60-72</v>
      </c>
      <c r="V2573">
        <f>IF(ChurnData[[#This Row],[Churn]]="Yes",1,0)</f>
        <v>0</v>
      </c>
    </row>
    <row r="2574" spans="1:22" x14ac:dyDescent="0.35">
      <c r="A2574" t="s">
        <v>2625</v>
      </c>
      <c r="B2574" t="s">
        <v>36</v>
      </c>
      <c r="C2574">
        <v>0</v>
      </c>
      <c r="D2574" t="s">
        <v>21</v>
      </c>
      <c r="E2574" t="s">
        <v>21</v>
      </c>
      <c r="F2574" t="s">
        <v>37</v>
      </c>
      <c r="G2574" s="2">
        <v>37</v>
      </c>
      <c r="H2574" t="s">
        <v>20</v>
      </c>
      <c r="I2574" t="s">
        <v>21</v>
      </c>
      <c r="J2574" t="s">
        <v>28</v>
      </c>
      <c r="K2574" t="s">
        <v>28</v>
      </c>
      <c r="L2574" t="s">
        <v>29</v>
      </c>
      <c r="M2574" t="s">
        <v>20</v>
      </c>
      <c r="N2574" t="s">
        <v>25</v>
      </c>
      <c r="O2574" s="1">
        <v>27.16</v>
      </c>
      <c r="P2574" s="1">
        <v>1003.86</v>
      </c>
      <c r="Q2574">
        <v>3</v>
      </c>
      <c r="R2574" t="s">
        <v>21</v>
      </c>
      <c r="S2574" t="str">
        <f>IF(ChurnData[[#This Row],[MonthlyCharges]]&lt;=30,"1. Up to 30",IF(ChurnData[[#This Row],[MonthlyCharges]]&lt;=50,"2. 31-50",IF(ChurnData[[#This Row],[MonthlyCharges]]&lt;=70,"3. 51-70",IF(ChurnData[[#This Row],[MonthlyCharges]]&lt;=90,"4. 71-90","5. Over 90"))))</f>
        <v>1. Up to 30</v>
      </c>
      <c r="T2574" t="str">
        <f>IF(AND(ChurnData[[#This Row],[Contract]]="Month-to-month",ChurnData[[#This Row],[InternetService]]="Fiber optic",ChurnData[[#This Row],[TenureMonths]]&lt;=11),"High-risk","Other")</f>
        <v>Other</v>
      </c>
      <c r="U2574" t="str">
        <f>IF(ChurnData[[#This Row],[TenureMonths]]&lt;=11,"0-11",IF(ChurnData[[#This Row],[TenureMonths]]&lt;=23,"12-23",IF(ChurnData[[#This Row],[TenureMonths]]&lt;=35,"24-35",IF(ChurnData[[#This Row],[TenureMonths]]&lt;=47,"36-47",IF(ChurnData[[#This Row],[TenureMonths]]&lt;=59,"48-59","60-72")))))</f>
        <v>36-47</v>
      </c>
      <c r="V2574">
        <f>IF(ChurnData[[#This Row],[Churn]]="Yes",1,0)</f>
        <v>0</v>
      </c>
    </row>
    <row r="2575" spans="1:22" x14ac:dyDescent="0.35">
      <c r="A2575" t="s">
        <v>2626</v>
      </c>
      <c r="B2575" t="s">
        <v>19</v>
      </c>
      <c r="C2575">
        <v>1</v>
      </c>
      <c r="D2575" t="s">
        <v>21</v>
      </c>
      <c r="E2575" t="s">
        <v>21</v>
      </c>
      <c r="F2575" t="s">
        <v>75</v>
      </c>
      <c r="G2575" s="2">
        <v>12</v>
      </c>
      <c r="H2575" t="s">
        <v>20</v>
      </c>
      <c r="I2575" t="s">
        <v>23</v>
      </c>
      <c r="J2575" t="s">
        <v>21</v>
      </c>
      <c r="K2575" t="s">
        <v>20</v>
      </c>
      <c r="L2575" t="s">
        <v>33</v>
      </c>
      <c r="M2575" t="s">
        <v>21</v>
      </c>
      <c r="N2575" t="s">
        <v>34</v>
      </c>
      <c r="O2575" s="1">
        <v>88.88</v>
      </c>
      <c r="P2575" s="1">
        <v>1085.44</v>
      </c>
      <c r="Q2575">
        <v>0</v>
      </c>
      <c r="R2575" t="s">
        <v>20</v>
      </c>
      <c r="S2575" t="str">
        <f>IF(ChurnData[[#This Row],[MonthlyCharges]]&lt;=30,"1. Up to 30",IF(ChurnData[[#This Row],[MonthlyCharges]]&lt;=50,"2. 31-50",IF(ChurnData[[#This Row],[MonthlyCharges]]&lt;=70,"3. 51-70",IF(ChurnData[[#This Row],[MonthlyCharges]]&lt;=90,"4. 71-90","5. Over 90"))))</f>
        <v>4. 71-90</v>
      </c>
      <c r="T2575" t="str">
        <f>IF(AND(ChurnData[[#This Row],[Contract]]="Month-to-month",ChurnData[[#This Row],[InternetService]]="Fiber optic",ChurnData[[#This Row],[TenureMonths]]&lt;=11),"High-risk","Other")</f>
        <v>Other</v>
      </c>
      <c r="U2575" t="str">
        <f>IF(ChurnData[[#This Row],[TenureMonths]]&lt;=11,"0-11",IF(ChurnData[[#This Row],[TenureMonths]]&lt;=23,"12-23",IF(ChurnData[[#This Row],[TenureMonths]]&lt;=35,"24-35",IF(ChurnData[[#This Row],[TenureMonths]]&lt;=47,"36-47",IF(ChurnData[[#This Row],[TenureMonths]]&lt;=59,"48-59","60-72")))))</f>
        <v>12-23</v>
      </c>
      <c r="V2575">
        <f>IF(ChurnData[[#This Row],[Churn]]="Yes",1,0)</f>
        <v>1</v>
      </c>
    </row>
    <row r="2576" spans="1:22" x14ac:dyDescent="0.35">
      <c r="A2576" t="s">
        <v>2627</v>
      </c>
      <c r="B2576" t="s">
        <v>36</v>
      </c>
      <c r="C2576">
        <v>0</v>
      </c>
      <c r="D2576" t="s">
        <v>21</v>
      </c>
      <c r="E2576" t="s">
        <v>21</v>
      </c>
      <c r="F2576" t="s">
        <v>41</v>
      </c>
      <c r="G2576" s="2">
        <v>14</v>
      </c>
      <c r="H2576" t="s">
        <v>20</v>
      </c>
      <c r="I2576" t="s">
        <v>32</v>
      </c>
      <c r="J2576" t="s">
        <v>21</v>
      </c>
      <c r="K2576" t="s">
        <v>20</v>
      </c>
      <c r="L2576" t="s">
        <v>33</v>
      </c>
      <c r="M2576" t="s">
        <v>20</v>
      </c>
      <c r="N2576" t="s">
        <v>34</v>
      </c>
      <c r="O2576" s="1">
        <v>64.89</v>
      </c>
      <c r="P2576" s="1">
        <v>934.45</v>
      </c>
      <c r="Q2576">
        <v>3</v>
      </c>
      <c r="R2576" t="s">
        <v>21</v>
      </c>
      <c r="S2576" t="str">
        <f>IF(ChurnData[[#This Row],[MonthlyCharges]]&lt;=30,"1. Up to 30",IF(ChurnData[[#This Row],[MonthlyCharges]]&lt;=50,"2. 31-50",IF(ChurnData[[#This Row],[MonthlyCharges]]&lt;=70,"3. 51-70",IF(ChurnData[[#This Row],[MonthlyCharges]]&lt;=90,"4. 71-90","5. Over 90"))))</f>
        <v>3. 51-70</v>
      </c>
      <c r="T2576" t="str">
        <f>IF(AND(ChurnData[[#This Row],[Contract]]="Month-to-month",ChurnData[[#This Row],[InternetService]]="Fiber optic",ChurnData[[#This Row],[TenureMonths]]&lt;=11),"High-risk","Other")</f>
        <v>Other</v>
      </c>
      <c r="U2576" t="str">
        <f>IF(ChurnData[[#This Row],[TenureMonths]]&lt;=11,"0-11",IF(ChurnData[[#This Row],[TenureMonths]]&lt;=23,"12-23",IF(ChurnData[[#This Row],[TenureMonths]]&lt;=35,"24-35",IF(ChurnData[[#This Row],[TenureMonths]]&lt;=47,"36-47",IF(ChurnData[[#This Row],[TenureMonths]]&lt;=59,"48-59","60-72")))))</f>
        <v>12-23</v>
      </c>
      <c r="V2576">
        <f>IF(ChurnData[[#This Row],[Churn]]="Yes",1,0)</f>
        <v>0</v>
      </c>
    </row>
    <row r="2577" spans="1:22" x14ac:dyDescent="0.35">
      <c r="A2577" t="s">
        <v>2628</v>
      </c>
      <c r="B2577" t="s">
        <v>36</v>
      </c>
      <c r="C2577">
        <v>0</v>
      </c>
      <c r="D2577" t="s">
        <v>20</v>
      </c>
      <c r="E2577" t="s">
        <v>21</v>
      </c>
      <c r="F2577" t="s">
        <v>37</v>
      </c>
      <c r="G2577" s="2">
        <v>8</v>
      </c>
      <c r="H2577" t="s">
        <v>20</v>
      </c>
      <c r="I2577" t="s">
        <v>21</v>
      </c>
      <c r="J2577" t="s">
        <v>28</v>
      </c>
      <c r="K2577" t="s">
        <v>28</v>
      </c>
      <c r="L2577" t="s">
        <v>33</v>
      </c>
      <c r="M2577" t="s">
        <v>20</v>
      </c>
      <c r="N2577" t="s">
        <v>43</v>
      </c>
      <c r="O2577" s="1">
        <v>25.01</v>
      </c>
      <c r="P2577" s="1">
        <v>199.01</v>
      </c>
      <c r="Q2577">
        <v>0</v>
      </c>
      <c r="R2577" t="s">
        <v>20</v>
      </c>
      <c r="S2577" t="str">
        <f>IF(ChurnData[[#This Row],[MonthlyCharges]]&lt;=30,"1. Up to 30",IF(ChurnData[[#This Row],[MonthlyCharges]]&lt;=50,"2. 31-50",IF(ChurnData[[#This Row],[MonthlyCharges]]&lt;=70,"3. 51-70",IF(ChurnData[[#This Row],[MonthlyCharges]]&lt;=90,"4. 71-90","5. Over 90"))))</f>
        <v>1. Up to 30</v>
      </c>
      <c r="T2577" t="str">
        <f>IF(AND(ChurnData[[#This Row],[Contract]]="Month-to-month",ChurnData[[#This Row],[InternetService]]="Fiber optic",ChurnData[[#This Row],[TenureMonths]]&lt;=11),"High-risk","Other")</f>
        <v>Other</v>
      </c>
      <c r="U2577" t="str">
        <f>IF(ChurnData[[#This Row],[TenureMonths]]&lt;=11,"0-11",IF(ChurnData[[#This Row],[TenureMonths]]&lt;=23,"12-23",IF(ChurnData[[#This Row],[TenureMonths]]&lt;=35,"24-35",IF(ChurnData[[#This Row],[TenureMonths]]&lt;=47,"36-47",IF(ChurnData[[#This Row],[TenureMonths]]&lt;=59,"48-59","60-72")))))</f>
        <v>0-11</v>
      </c>
      <c r="V2577">
        <f>IF(ChurnData[[#This Row],[Churn]]="Yes",1,0)</f>
        <v>1</v>
      </c>
    </row>
    <row r="2578" spans="1:22" x14ac:dyDescent="0.35">
      <c r="A2578" t="s">
        <v>2629</v>
      </c>
      <c r="B2578" t="s">
        <v>19</v>
      </c>
      <c r="C2578">
        <v>0</v>
      </c>
      <c r="D2578" t="s">
        <v>21</v>
      </c>
      <c r="E2578" t="s">
        <v>21</v>
      </c>
      <c r="F2578" t="s">
        <v>22</v>
      </c>
      <c r="G2578" s="2">
        <v>19</v>
      </c>
      <c r="H2578" t="s">
        <v>20</v>
      </c>
      <c r="I2578" t="s">
        <v>23</v>
      </c>
      <c r="J2578" t="s">
        <v>21</v>
      </c>
      <c r="K2578" t="s">
        <v>21</v>
      </c>
      <c r="L2578" t="s">
        <v>29</v>
      </c>
      <c r="M2578" t="s">
        <v>20</v>
      </c>
      <c r="N2578" t="s">
        <v>34</v>
      </c>
      <c r="O2578" s="1">
        <v>93.27</v>
      </c>
      <c r="P2578" s="1">
        <v>1728.55</v>
      </c>
      <c r="Q2578">
        <v>5</v>
      </c>
      <c r="R2578" t="s">
        <v>21</v>
      </c>
      <c r="S2578" t="str">
        <f>IF(ChurnData[[#This Row],[MonthlyCharges]]&lt;=30,"1. Up to 30",IF(ChurnData[[#This Row],[MonthlyCharges]]&lt;=50,"2. 31-50",IF(ChurnData[[#This Row],[MonthlyCharges]]&lt;=70,"3. 51-70",IF(ChurnData[[#This Row],[MonthlyCharges]]&lt;=90,"4. 71-90","5. Over 90"))))</f>
        <v>5. Over 90</v>
      </c>
      <c r="T2578" t="str">
        <f>IF(AND(ChurnData[[#This Row],[Contract]]="Month-to-month",ChurnData[[#This Row],[InternetService]]="Fiber optic",ChurnData[[#This Row],[TenureMonths]]&lt;=11),"High-risk","Other")</f>
        <v>Other</v>
      </c>
      <c r="U2578" t="str">
        <f>IF(ChurnData[[#This Row],[TenureMonths]]&lt;=11,"0-11",IF(ChurnData[[#This Row],[TenureMonths]]&lt;=23,"12-23",IF(ChurnData[[#This Row],[TenureMonths]]&lt;=35,"24-35",IF(ChurnData[[#This Row],[TenureMonths]]&lt;=47,"36-47",IF(ChurnData[[#This Row],[TenureMonths]]&lt;=59,"48-59","60-72")))))</f>
        <v>12-23</v>
      </c>
      <c r="V2578">
        <f>IF(ChurnData[[#This Row],[Churn]]="Yes",1,0)</f>
        <v>0</v>
      </c>
    </row>
    <row r="2579" spans="1:22" x14ac:dyDescent="0.35">
      <c r="A2579" t="s">
        <v>2630</v>
      </c>
      <c r="B2579" t="s">
        <v>36</v>
      </c>
      <c r="C2579">
        <v>1</v>
      </c>
      <c r="D2579" t="s">
        <v>20</v>
      </c>
      <c r="E2579" t="s">
        <v>21</v>
      </c>
      <c r="F2579" t="s">
        <v>65</v>
      </c>
      <c r="G2579" s="2">
        <v>6</v>
      </c>
      <c r="H2579" t="s">
        <v>20</v>
      </c>
      <c r="I2579" t="s">
        <v>23</v>
      </c>
      <c r="J2579" t="s">
        <v>21</v>
      </c>
      <c r="K2579" t="s">
        <v>21</v>
      </c>
      <c r="L2579" t="s">
        <v>33</v>
      </c>
      <c r="M2579" t="s">
        <v>21</v>
      </c>
      <c r="N2579" t="s">
        <v>30</v>
      </c>
      <c r="O2579" s="1">
        <v>82.35</v>
      </c>
      <c r="P2579" s="1">
        <v>500.6</v>
      </c>
      <c r="Q2579">
        <v>0</v>
      </c>
      <c r="R2579" t="s">
        <v>20</v>
      </c>
      <c r="S2579" t="str">
        <f>IF(ChurnData[[#This Row],[MonthlyCharges]]&lt;=30,"1. Up to 30",IF(ChurnData[[#This Row],[MonthlyCharges]]&lt;=50,"2. 31-50",IF(ChurnData[[#This Row],[MonthlyCharges]]&lt;=70,"3. 51-70",IF(ChurnData[[#This Row],[MonthlyCharges]]&lt;=90,"4. 71-90","5. Over 90"))))</f>
        <v>4. 71-90</v>
      </c>
      <c r="T2579" t="str">
        <f>IF(AND(ChurnData[[#This Row],[Contract]]="Month-to-month",ChurnData[[#This Row],[InternetService]]="Fiber optic",ChurnData[[#This Row],[TenureMonths]]&lt;=11),"High-risk","Other")</f>
        <v>High-risk</v>
      </c>
      <c r="U2579" t="str">
        <f>IF(ChurnData[[#This Row],[TenureMonths]]&lt;=11,"0-11",IF(ChurnData[[#This Row],[TenureMonths]]&lt;=23,"12-23",IF(ChurnData[[#This Row],[TenureMonths]]&lt;=35,"24-35",IF(ChurnData[[#This Row],[TenureMonths]]&lt;=47,"36-47",IF(ChurnData[[#This Row],[TenureMonths]]&lt;=59,"48-59","60-72")))))</f>
        <v>0-11</v>
      </c>
      <c r="V2579">
        <f>IF(ChurnData[[#This Row],[Churn]]="Yes",1,0)</f>
        <v>1</v>
      </c>
    </row>
    <row r="2580" spans="1:22" x14ac:dyDescent="0.35">
      <c r="A2580" t="s">
        <v>2631</v>
      </c>
      <c r="B2580" t="s">
        <v>19</v>
      </c>
      <c r="C2580">
        <v>0</v>
      </c>
      <c r="D2580" t="s">
        <v>20</v>
      </c>
      <c r="E2580" t="s">
        <v>21</v>
      </c>
      <c r="F2580" t="s">
        <v>41</v>
      </c>
      <c r="G2580" s="2">
        <v>18</v>
      </c>
      <c r="H2580" t="s">
        <v>20</v>
      </c>
      <c r="I2580" t="s">
        <v>23</v>
      </c>
      <c r="J2580" t="s">
        <v>21</v>
      </c>
      <c r="K2580" t="s">
        <v>21</v>
      </c>
      <c r="L2580" t="s">
        <v>33</v>
      </c>
      <c r="M2580" t="s">
        <v>21</v>
      </c>
      <c r="N2580" t="s">
        <v>25</v>
      </c>
      <c r="O2580" s="1">
        <v>80.930000000000007</v>
      </c>
      <c r="P2580" s="1">
        <v>1453.31</v>
      </c>
      <c r="Q2580">
        <v>3</v>
      </c>
      <c r="R2580" t="s">
        <v>21</v>
      </c>
      <c r="S2580" t="str">
        <f>IF(ChurnData[[#This Row],[MonthlyCharges]]&lt;=30,"1. Up to 30",IF(ChurnData[[#This Row],[MonthlyCharges]]&lt;=50,"2. 31-50",IF(ChurnData[[#This Row],[MonthlyCharges]]&lt;=70,"3. 51-70",IF(ChurnData[[#This Row],[MonthlyCharges]]&lt;=90,"4. 71-90","5. Over 90"))))</f>
        <v>4. 71-90</v>
      </c>
      <c r="T2580" t="str">
        <f>IF(AND(ChurnData[[#This Row],[Contract]]="Month-to-month",ChurnData[[#This Row],[InternetService]]="Fiber optic",ChurnData[[#This Row],[TenureMonths]]&lt;=11),"High-risk","Other")</f>
        <v>Other</v>
      </c>
      <c r="U2580" t="str">
        <f>IF(ChurnData[[#This Row],[TenureMonths]]&lt;=11,"0-11",IF(ChurnData[[#This Row],[TenureMonths]]&lt;=23,"12-23",IF(ChurnData[[#This Row],[TenureMonths]]&lt;=35,"24-35",IF(ChurnData[[#This Row],[TenureMonths]]&lt;=47,"36-47",IF(ChurnData[[#This Row],[TenureMonths]]&lt;=59,"48-59","60-72")))))</f>
        <v>12-23</v>
      </c>
      <c r="V2580">
        <f>IF(ChurnData[[#This Row],[Churn]]="Yes",1,0)</f>
        <v>0</v>
      </c>
    </row>
    <row r="2581" spans="1:22" x14ac:dyDescent="0.35">
      <c r="A2581" t="s">
        <v>2632</v>
      </c>
      <c r="B2581" t="s">
        <v>36</v>
      </c>
      <c r="C2581">
        <v>0</v>
      </c>
      <c r="D2581" t="s">
        <v>21</v>
      </c>
      <c r="E2581" t="s">
        <v>21</v>
      </c>
      <c r="F2581" t="s">
        <v>39</v>
      </c>
      <c r="G2581" s="2">
        <v>2</v>
      </c>
      <c r="H2581" t="s">
        <v>20</v>
      </c>
      <c r="I2581" t="s">
        <v>32</v>
      </c>
      <c r="J2581" t="s">
        <v>21</v>
      </c>
      <c r="K2581" t="s">
        <v>21</v>
      </c>
      <c r="L2581" t="s">
        <v>33</v>
      </c>
      <c r="M2581" t="s">
        <v>20</v>
      </c>
      <c r="N2581" t="s">
        <v>34</v>
      </c>
      <c r="O2581" s="1">
        <v>59.29</v>
      </c>
      <c r="P2581" s="1">
        <v>115.47</v>
      </c>
      <c r="Q2581">
        <v>4</v>
      </c>
      <c r="R2581" t="s">
        <v>20</v>
      </c>
      <c r="S2581" t="str">
        <f>IF(ChurnData[[#This Row],[MonthlyCharges]]&lt;=30,"1. Up to 30",IF(ChurnData[[#This Row],[MonthlyCharges]]&lt;=50,"2. 31-50",IF(ChurnData[[#This Row],[MonthlyCharges]]&lt;=70,"3. 51-70",IF(ChurnData[[#This Row],[MonthlyCharges]]&lt;=90,"4. 71-90","5. Over 90"))))</f>
        <v>3. 51-70</v>
      </c>
      <c r="T2581" t="str">
        <f>IF(AND(ChurnData[[#This Row],[Contract]]="Month-to-month",ChurnData[[#This Row],[InternetService]]="Fiber optic",ChurnData[[#This Row],[TenureMonths]]&lt;=11),"High-risk","Other")</f>
        <v>Other</v>
      </c>
      <c r="U2581" t="str">
        <f>IF(ChurnData[[#This Row],[TenureMonths]]&lt;=11,"0-11",IF(ChurnData[[#This Row],[TenureMonths]]&lt;=23,"12-23",IF(ChurnData[[#This Row],[TenureMonths]]&lt;=35,"24-35",IF(ChurnData[[#This Row],[TenureMonths]]&lt;=47,"36-47",IF(ChurnData[[#This Row],[TenureMonths]]&lt;=59,"48-59","60-72")))))</f>
        <v>0-11</v>
      </c>
      <c r="V2581">
        <f>IF(ChurnData[[#This Row],[Churn]]="Yes",1,0)</f>
        <v>1</v>
      </c>
    </row>
    <row r="2582" spans="1:22" x14ac:dyDescent="0.35">
      <c r="A2582" t="s">
        <v>2633</v>
      </c>
      <c r="B2582" t="s">
        <v>19</v>
      </c>
      <c r="C2582">
        <v>0</v>
      </c>
      <c r="D2582" t="s">
        <v>20</v>
      </c>
      <c r="E2582" t="s">
        <v>21</v>
      </c>
      <c r="F2582" t="s">
        <v>49</v>
      </c>
      <c r="G2582" s="2">
        <v>46</v>
      </c>
      <c r="H2582" t="s">
        <v>20</v>
      </c>
      <c r="I2582" t="s">
        <v>23</v>
      </c>
      <c r="J2582" t="s">
        <v>21</v>
      </c>
      <c r="K2582" t="s">
        <v>20</v>
      </c>
      <c r="L2582" t="s">
        <v>29</v>
      </c>
      <c r="M2582" t="s">
        <v>20</v>
      </c>
      <c r="N2582" t="s">
        <v>25</v>
      </c>
      <c r="O2582" s="1">
        <v>83.34</v>
      </c>
      <c r="P2582" s="1">
        <v>3775.86</v>
      </c>
      <c r="Q2582">
        <v>1</v>
      </c>
      <c r="R2582" t="s">
        <v>21</v>
      </c>
      <c r="S2582" t="str">
        <f>IF(ChurnData[[#This Row],[MonthlyCharges]]&lt;=30,"1. Up to 30",IF(ChurnData[[#This Row],[MonthlyCharges]]&lt;=50,"2. 31-50",IF(ChurnData[[#This Row],[MonthlyCharges]]&lt;=70,"3. 51-70",IF(ChurnData[[#This Row],[MonthlyCharges]]&lt;=90,"4. 71-90","5. Over 90"))))</f>
        <v>4. 71-90</v>
      </c>
      <c r="T2582" t="str">
        <f>IF(AND(ChurnData[[#This Row],[Contract]]="Month-to-month",ChurnData[[#This Row],[InternetService]]="Fiber optic",ChurnData[[#This Row],[TenureMonths]]&lt;=11),"High-risk","Other")</f>
        <v>Other</v>
      </c>
      <c r="U2582" t="str">
        <f>IF(ChurnData[[#This Row],[TenureMonths]]&lt;=11,"0-11",IF(ChurnData[[#This Row],[TenureMonths]]&lt;=23,"12-23",IF(ChurnData[[#This Row],[TenureMonths]]&lt;=35,"24-35",IF(ChurnData[[#This Row],[TenureMonths]]&lt;=47,"36-47",IF(ChurnData[[#This Row],[TenureMonths]]&lt;=59,"48-59","60-72")))))</f>
        <v>36-47</v>
      </c>
      <c r="V2582">
        <f>IF(ChurnData[[#This Row],[Churn]]="Yes",1,0)</f>
        <v>0</v>
      </c>
    </row>
    <row r="2583" spans="1:22" x14ac:dyDescent="0.35">
      <c r="A2583" t="s">
        <v>2634</v>
      </c>
      <c r="B2583" t="s">
        <v>19</v>
      </c>
      <c r="C2583">
        <v>0</v>
      </c>
      <c r="D2583" t="s">
        <v>21</v>
      </c>
      <c r="E2583" t="s">
        <v>21</v>
      </c>
      <c r="F2583" t="s">
        <v>27</v>
      </c>
      <c r="G2583" s="2">
        <v>30</v>
      </c>
      <c r="H2583" t="s">
        <v>20</v>
      </c>
      <c r="I2583" t="s">
        <v>32</v>
      </c>
      <c r="J2583" t="s">
        <v>20</v>
      </c>
      <c r="K2583" t="s">
        <v>20</v>
      </c>
      <c r="L2583" t="s">
        <v>29</v>
      </c>
      <c r="M2583" t="s">
        <v>20</v>
      </c>
      <c r="N2583" t="s">
        <v>30</v>
      </c>
      <c r="O2583" s="1">
        <v>63.88</v>
      </c>
      <c r="P2583" s="1">
        <v>1964.95</v>
      </c>
      <c r="Q2583">
        <v>0</v>
      </c>
      <c r="R2583" t="s">
        <v>21</v>
      </c>
      <c r="S2583" t="str">
        <f>IF(ChurnData[[#This Row],[MonthlyCharges]]&lt;=30,"1. Up to 30",IF(ChurnData[[#This Row],[MonthlyCharges]]&lt;=50,"2. 31-50",IF(ChurnData[[#This Row],[MonthlyCharges]]&lt;=70,"3. 51-70",IF(ChurnData[[#This Row],[MonthlyCharges]]&lt;=90,"4. 71-90","5. Over 90"))))</f>
        <v>3. 51-70</v>
      </c>
      <c r="T2583" t="str">
        <f>IF(AND(ChurnData[[#This Row],[Contract]]="Month-to-month",ChurnData[[#This Row],[InternetService]]="Fiber optic",ChurnData[[#This Row],[TenureMonths]]&lt;=11),"High-risk","Other")</f>
        <v>Other</v>
      </c>
      <c r="U2583" t="str">
        <f>IF(ChurnData[[#This Row],[TenureMonths]]&lt;=11,"0-11",IF(ChurnData[[#This Row],[TenureMonths]]&lt;=23,"12-23",IF(ChurnData[[#This Row],[TenureMonths]]&lt;=35,"24-35",IF(ChurnData[[#This Row],[TenureMonths]]&lt;=47,"36-47",IF(ChurnData[[#This Row],[TenureMonths]]&lt;=59,"48-59","60-72")))))</f>
        <v>24-35</v>
      </c>
      <c r="V2583">
        <f>IF(ChurnData[[#This Row],[Churn]]="Yes",1,0)</f>
        <v>0</v>
      </c>
    </row>
    <row r="2584" spans="1:22" x14ac:dyDescent="0.35">
      <c r="A2584" t="s">
        <v>2635</v>
      </c>
      <c r="B2584" t="s">
        <v>19</v>
      </c>
      <c r="C2584">
        <v>0</v>
      </c>
      <c r="D2584" t="s">
        <v>21</v>
      </c>
      <c r="E2584" t="s">
        <v>21</v>
      </c>
      <c r="F2584" t="s">
        <v>39</v>
      </c>
      <c r="G2584" s="2">
        <v>37</v>
      </c>
      <c r="H2584" t="s">
        <v>20</v>
      </c>
      <c r="I2584" t="s">
        <v>32</v>
      </c>
      <c r="J2584" t="s">
        <v>21</v>
      </c>
      <c r="K2584" t="s">
        <v>21</v>
      </c>
      <c r="L2584" t="s">
        <v>29</v>
      </c>
      <c r="M2584" t="s">
        <v>21</v>
      </c>
      <c r="N2584" t="s">
        <v>43</v>
      </c>
      <c r="O2584" s="1">
        <v>58</v>
      </c>
      <c r="P2584" s="1">
        <v>2102.65</v>
      </c>
      <c r="Q2584">
        <v>3</v>
      </c>
      <c r="R2584" t="s">
        <v>20</v>
      </c>
      <c r="S2584" t="str">
        <f>IF(ChurnData[[#This Row],[MonthlyCharges]]&lt;=30,"1. Up to 30",IF(ChurnData[[#This Row],[MonthlyCharges]]&lt;=50,"2. 31-50",IF(ChurnData[[#This Row],[MonthlyCharges]]&lt;=70,"3. 51-70",IF(ChurnData[[#This Row],[MonthlyCharges]]&lt;=90,"4. 71-90","5. Over 90"))))</f>
        <v>3. 51-70</v>
      </c>
      <c r="T2584" t="str">
        <f>IF(AND(ChurnData[[#This Row],[Contract]]="Month-to-month",ChurnData[[#This Row],[InternetService]]="Fiber optic",ChurnData[[#This Row],[TenureMonths]]&lt;=11),"High-risk","Other")</f>
        <v>Other</v>
      </c>
      <c r="U2584" t="str">
        <f>IF(ChurnData[[#This Row],[TenureMonths]]&lt;=11,"0-11",IF(ChurnData[[#This Row],[TenureMonths]]&lt;=23,"12-23",IF(ChurnData[[#This Row],[TenureMonths]]&lt;=35,"24-35",IF(ChurnData[[#This Row],[TenureMonths]]&lt;=47,"36-47",IF(ChurnData[[#This Row],[TenureMonths]]&lt;=59,"48-59","60-72")))))</f>
        <v>36-47</v>
      </c>
      <c r="V2584">
        <f>IF(ChurnData[[#This Row],[Churn]]="Yes",1,0)</f>
        <v>1</v>
      </c>
    </row>
    <row r="2585" spans="1:22" x14ac:dyDescent="0.35">
      <c r="A2585" t="s">
        <v>2636</v>
      </c>
      <c r="B2585" t="s">
        <v>19</v>
      </c>
      <c r="C2585">
        <v>0</v>
      </c>
      <c r="D2585" t="s">
        <v>20</v>
      </c>
      <c r="E2585" t="s">
        <v>21</v>
      </c>
      <c r="F2585" t="s">
        <v>49</v>
      </c>
      <c r="G2585" s="2">
        <v>45</v>
      </c>
      <c r="H2585" t="s">
        <v>20</v>
      </c>
      <c r="I2585" t="s">
        <v>23</v>
      </c>
      <c r="J2585" t="s">
        <v>20</v>
      </c>
      <c r="K2585" t="s">
        <v>20</v>
      </c>
      <c r="L2585" t="s">
        <v>24</v>
      </c>
      <c r="M2585" t="s">
        <v>21</v>
      </c>
      <c r="N2585" t="s">
        <v>25</v>
      </c>
      <c r="O2585" s="1">
        <v>104.5</v>
      </c>
      <c r="P2585" s="1">
        <v>4830.62</v>
      </c>
      <c r="Q2585">
        <v>3</v>
      </c>
      <c r="R2585" t="s">
        <v>21</v>
      </c>
      <c r="S2585" t="str">
        <f>IF(ChurnData[[#This Row],[MonthlyCharges]]&lt;=30,"1. Up to 30",IF(ChurnData[[#This Row],[MonthlyCharges]]&lt;=50,"2. 31-50",IF(ChurnData[[#This Row],[MonthlyCharges]]&lt;=70,"3. 51-70",IF(ChurnData[[#This Row],[MonthlyCharges]]&lt;=90,"4. 71-90","5. Over 90"))))</f>
        <v>5. Over 90</v>
      </c>
      <c r="T2585" t="str">
        <f>IF(AND(ChurnData[[#This Row],[Contract]]="Month-to-month",ChurnData[[#This Row],[InternetService]]="Fiber optic",ChurnData[[#This Row],[TenureMonths]]&lt;=11),"High-risk","Other")</f>
        <v>Other</v>
      </c>
      <c r="U2585" t="str">
        <f>IF(ChurnData[[#This Row],[TenureMonths]]&lt;=11,"0-11",IF(ChurnData[[#This Row],[TenureMonths]]&lt;=23,"12-23",IF(ChurnData[[#This Row],[TenureMonths]]&lt;=35,"24-35",IF(ChurnData[[#This Row],[TenureMonths]]&lt;=47,"36-47",IF(ChurnData[[#This Row],[TenureMonths]]&lt;=59,"48-59","60-72")))))</f>
        <v>36-47</v>
      </c>
      <c r="V2585">
        <f>IF(ChurnData[[#This Row],[Churn]]="Yes",1,0)</f>
        <v>0</v>
      </c>
    </row>
    <row r="2586" spans="1:22" x14ac:dyDescent="0.35">
      <c r="A2586" t="s">
        <v>2637</v>
      </c>
      <c r="B2586" t="s">
        <v>36</v>
      </c>
      <c r="C2586">
        <v>1</v>
      </c>
      <c r="D2586" t="s">
        <v>21</v>
      </c>
      <c r="E2586" t="s">
        <v>21</v>
      </c>
      <c r="F2586" t="s">
        <v>39</v>
      </c>
      <c r="G2586" s="2">
        <v>69</v>
      </c>
      <c r="H2586" t="s">
        <v>20</v>
      </c>
      <c r="I2586" t="s">
        <v>32</v>
      </c>
      <c r="J2586" t="s">
        <v>21</v>
      </c>
      <c r="K2586" t="s">
        <v>21</v>
      </c>
      <c r="L2586" t="s">
        <v>24</v>
      </c>
      <c r="M2586" t="s">
        <v>20</v>
      </c>
      <c r="N2586" t="s">
        <v>30</v>
      </c>
      <c r="O2586" s="1">
        <v>56.11</v>
      </c>
      <c r="P2586" s="1">
        <v>3864.61</v>
      </c>
      <c r="Q2586">
        <v>2</v>
      </c>
      <c r="R2586" t="s">
        <v>21</v>
      </c>
      <c r="S2586" t="str">
        <f>IF(ChurnData[[#This Row],[MonthlyCharges]]&lt;=30,"1. Up to 30",IF(ChurnData[[#This Row],[MonthlyCharges]]&lt;=50,"2. 31-50",IF(ChurnData[[#This Row],[MonthlyCharges]]&lt;=70,"3. 51-70",IF(ChurnData[[#This Row],[MonthlyCharges]]&lt;=90,"4. 71-90","5. Over 90"))))</f>
        <v>3. 51-70</v>
      </c>
      <c r="T2586" t="str">
        <f>IF(AND(ChurnData[[#This Row],[Contract]]="Month-to-month",ChurnData[[#This Row],[InternetService]]="Fiber optic",ChurnData[[#This Row],[TenureMonths]]&lt;=11),"High-risk","Other")</f>
        <v>Other</v>
      </c>
      <c r="U2586" t="str">
        <f>IF(ChurnData[[#This Row],[TenureMonths]]&lt;=11,"0-11",IF(ChurnData[[#This Row],[TenureMonths]]&lt;=23,"12-23",IF(ChurnData[[#This Row],[TenureMonths]]&lt;=35,"24-35",IF(ChurnData[[#This Row],[TenureMonths]]&lt;=47,"36-47",IF(ChurnData[[#This Row],[TenureMonths]]&lt;=59,"48-59","60-72")))))</f>
        <v>60-72</v>
      </c>
      <c r="V2586">
        <f>IF(ChurnData[[#This Row],[Churn]]="Yes",1,0)</f>
        <v>0</v>
      </c>
    </row>
    <row r="2587" spans="1:22" x14ac:dyDescent="0.35">
      <c r="A2587" t="s">
        <v>2638</v>
      </c>
      <c r="B2587" t="s">
        <v>36</v>
      </c>
      <c r="C2587">
        <v>0</v>
      </c>
      <c r="D2587" t="s">
        <v>21</v>
      </c>
      <c r="E2587" t="s">
        <v>21</v>
      </c>
      <c r="F2587" t="s">
        <v>27</v>
      </c>
      <c r="G2587" s="2">
        <v>43</v>
      </c>
      <c r="H2587" t="s">
        <v>20</v>
      </c>
      <c r="I2587" t="s">
        <v>32</v>
      </c>
      <c r="J2587" t="s">
        <v>21</v>
      </c>
      <c r="K2587" t="s">
        <v>20</v>
      </c>
      <c r="L2587" t="s">
        <v>24</v>
      </c>
      <c r="M2587" t="s">
        <v>21</v>
      </c>
      <c r="N2587" t="s">
        <v>43</v>
      </c>
      <c r="O2587" s="1">
        <v>63.37</v>
      </c>
      <c r="P2587" s="1">
        <v>2678.38</v>
      </c>
      <c r="Q2587">
        <v>1</v>
      </c>
      <c r="R2587" t="s">
        <v>21</v>
      </c>
      <c r="S2587" t="str">
        <f>IF(ChurnData[[#This Row],[MonthlyCharges]]&lt;=30,"1. Up to 30",IF(ChurnData[[#This Row],[MonthlyCharges]]&lt;=50,"2. 31-50",IF(ChurnData[[#This Row],[MonthlyCharges]]&lt;=70,"3. 51-70",IF(ChurnData[[#This Row],[MonthlyCharges]]&lt;=90,"4. 71-90","5. Over 90"))))</f>
        <v>3. 51-70</v>
      </c>
      <c r="T2587" t="str">
        <f>IF(AND(ChurnData[[#This Row],[Contract]]="Month-to-month",ChurnData[[#This Row],[InternetService]]="Fiber optic",ChurnData[[#This Row],[TenureMonths]]&lt;=11),"High-risk","Other")</f>
        <v>Other</v>
      </c>
      <c r="U2587" t="str">
        <f>IF(ChurnData[[#This Row],[TenureMonths]]&lt;=11,"0-11",IF(ChurnData[[#This Row],[TenureMonths]]&lt;=23,"12-23",IF(ChurnData[[#This Row],[TenureMonths]]&lt;=35,"24-35",IF(ChurnData[[#This Row],[TenureMonths]]&lt;=47,"36-47",IF(ChurnData[[#This Row],[TenureMonths]]&lt;=59,"48-59","60-72")))))</f>
        <v>36-47</v>
      </c>
      <c r="V2587">
        <f>IF(ChurnData[[#This Row],[Churn]]="Yes",1,0)</f>
        <v>0</v>
      </c>
    </row>
    <row r="2588" spans="1:22" x14ac:dyDescent="0.35">
      <c r="A2588" t="s">
        <v>2639</v>
      </c>
      <c r="B2588" t="s">
        <v>19</v>
      </c>
      <c r="C2588">
        <v>0</v>
      </c>
      <c r="D2588" t="s">
        <v>21</v>
      </c>
      <c r="E2588" t="s">
        <v>21</v>
      </c>
      <c r="F2588" t="s">
        <v>22</v>
      </c>
      <c r="G2588" s="2">
        <v>14</v>
      </c>
      <c r="H2588" t="s">
        <v>20</v>
      </c>
      <c r="I2588" t="s">
        <v>21</v>
      </c>
      <c r="J2588" t="s">
        <v>28</v>
      </c>
      <c r="K2588" t="s">
        <v>28</v>
      </c>
      <c r="L2588" t="s">
        <v>33</v>
      </c>
      <c r="M2588" t="s">
        <v>20</v>
      </c>
      <c r="N2588" t="s">
        <v>43</v>
      </c>
      <c r="O2588" s="1">
        <v>31.04</v>
      </c>
      <c r="P2588" s="1">
        <v>439.84</v>
      </c>
      <c r="Q2588">
        <v>3</v>
      </c>
      <c r="R2588" t="s">
        <v>20</v>
      </c>
      <c r="S2588" t="str">
        <f>IF(ChurnData[[#This Row],[MonthlyCharges]]&lt;=30,"1. Up to 30",IF(ChurnData[[#This Row],[MonthlyCharges]]&lt;=50,"2. 31-50",IF(ChurnData[[#This Row],[MonthlyCharges]]&lt;=70,"3. 51-70",IF(ChurnData[[#This Row],[MonthlyCharges]]&lt;=90,"4. 71-90","5. Over 90"))))</f>
        <v>2. 31-50</v>
      </c>
      <c r="T2588" t="str">
        <f>IF(AND(ChurnData[[#This Row],[Contract]]="Month-to-month",ChurnData[[#This Row],[InternetService]]="Fiber optic",ChurnData[[#This Row],[TenureMonths]]&lt;=11),"High-risk","Other")</f>
        <v>Other</v>
      </c>
      <c r="U2588" t="str">
        <f>IF(ChurnData[[#This Row],[TenureMonths]]&lt;=11,"0-11",IF(ChurnData[[#This Row],[TenureMonths]]&lt;=23,"12-23",IF(ChurnData[[#This Row],[TenureMonths]]&lt;=35,"24-35",IF(ChurnData[[#This Row],[TenureMonths]]&lt;=47,"36-47",IF(ChurnData[[#This Row],[TenureMonths]]&lt;=59,"48-59","60-72")))))</f>
        <v>12-23</v>
      </c>
      <c r="V2588">
        <f>IF(ChurnData[[#This Row],[Churn]]="Yes",1,0)</f>
        <v>1</v>
      </c>
    </row>
    <row r="2589" spans="1:22" x14ac:dyDescent="0.35">
      <c r="A2589" t="s">
        <v>2640</v>
      </c>
      <c r="B2589" t="s">
        <v>19</v>
      </c>
      <c r="C2589">
        <v>0</v>
      </c>
      <c r="D2589" t="s">
        <v>20</v>
      </c>
      <c r="E2589" t="s">
        <v>21</v>
      </c>
      <c r="F2589" t="s">
        <v>58</v>
      </c>
      <c r="G2589" s="2">
        <v>14</v>
      </c>
      <c r="H2589" t="s">
        <v>20</v>
      </c>
      <c r="I2589" t="s">
        <v>21</v>
      </c>
      <c r="J2589" t="s">
        <v>28</v>
      </c>
      <c r="K2589" t="s">
        <v>28</v>
      </c>
      <c r="L2589" t="s">
        <v>33</v>
      </c>
      <c r="M2589" t="s">
        <v>20</v>
      </c>
      <c r="N2589" t="s">
        <v>34</v>
      </c>
      <c r="O2589" s="1">
        <v>25.64</v>
      </c>
      <c r="P2589" s="1">
        <v>357.34</v>
      </c>
      <c r="Q2589">
        <v>3</v>
      </c>
      <c r="R2589" t="s">
        <v>20</v>
      </c>
      <c r="S2589" t="str">
        <f>IF(ChurnData[[#This Row],[MonthlyCharges]]&lt;=30,"1. Up to 30",IF(ChurnData[[#This Row],[MonthlyCharges]]&lt;=50,"2. 31-50",IF(ChurnData[[#This Row],[MonthlyCharges]]&lt;=70,"3. 51-70",IF(ChurnData[[#This Row],[MonthlyCharges]]&lt;=90,"4. 71-90","5. Over 90"))))</f>
        <v>1. Up to 30</v>
      </c>
      <c r="T2589" t="str">
        <f>IF(AND(ChurnData[[#This Row],[Contract]]="Month-to-month",ChurnData[[#This Row],[InternetService]]="Fiber optic",ChurnData[[#This Row],[TenureMonths]]&lt;=11),"High-risk","Other")</f>
        <v>Other</v>
      </c>
      <c r="U2589" t="str">
        <f>IF(ChurnData[[#This Row],[TenureMonths]]&lt;=11,"0-11",IF(ChurnData[[#This Row],[TenureMonths]]&lt;=23,"12-23",IF(ChurnData[[#This Row],[TenureMonths]]&lt;=35,"24-35",IF(ChurnData[[#This Row],[TenureMonths]]&lt;=47,"36-47",IF(ChurnData[[#This Row],[TenureMonths]]&lt;=59,"48-59","60-72")))))</f>
        <v>12-23</v>
      </c>
      <c r="V2589">
        <f>IF(ChurnData[[#This Row],[Churn]]="Yes",1,0)</f>
        <v>1</v>
      </c>
    </row>
    <row r="2590" spans="1:22" x14ac:dyDescent="0.35">
      <c r="A2590" t="s">
        <v>2641</v>
      </c>
      <c r="B2590" t="s">
        <v>19</v>
      </c>
      <c r="C2590">
        <v>0</v>
      </c>
      <c r="D2590" t="s">
        <v>21</v>
      </c>
      <c r="E2590" t="s">
        <v>21</v>
      </c>
      <c r="F2590" t="s">
        <v>75</v>
      </c>
      <c r="G2590" s="2">
        <v>3</v>
      </c>
      <c r="H2590" t="s">
        <v>20</v>
      </c>
      <c r="I2590" t="s">
        <v>32</v>
      </c>
      <c r="J2590" t="s">
        <v>21</v>
      </c>
      <c r="K2590" t="s">
        <v>20</v>
      </c>
      <c r="L2590" t="s">
        <v>33</v>
      </c>
      <c r="M2590" t="s">
        <v>20</v>
      </c>
      <c r="N2590" t="s">
        <v>30</v>
      </c>
      <c r="O2590" s="1">
        <v>50.68</v>
      </c>
      <c r="P2590" s="1">
        <v>147.6</v>
      </c>
      <c r="Q2590">
        <v>4</v>
      </c>
      <c r="R2590" t="s">
        <v>20</v>
      </c>
      <c r="S2590" t="str">
        <f>IF(ChurnData[[#This Row],[MonthlyCharges]]&lt;=30,"1. Up to 30",IF(ChurnData[[#This Row],[MonthlyCharges]]&lt;=50,"2. 31-50",IF(ChurnData[[#This Row],[MonthlyCharges]]&lt;=70,"3. 51-70",IF(ChurnData[[#This Row],[MonthlyCharges]]&lt;=90,"4. 71-90","5. Over 90"))))</f>
        <v>3. 51-70</v>
      </c>
      <c r="T2590" t="str">
        <f>IF(AND(ChurnData[[#This Row],[Contract]]="Month-to-month",ChurnData[[#This Row],[InternetService]]="Fiber optic",ChurnData[[#This Row],[TenureMonths]]&lt;=11),"High-risk","Other")</f>
        <v>Other</v>
      </c>
      <c r="U2590" t="str">
        <f>IF(ChurnData[[#This Row],[TenureMonths]]&lt;=11,"0-11",IF(ChurnData[[#This Row],[TenureMonths]]&lt;=23,"12-23",IF(ChurnData[[#This Row],[TenureMonths]]&lt;=35,"24-35",IF(ChurnData[[#This Row],[TenureMonths]]&lt;=47,"36-47",IF(ChurnData[[#This Row],[TenureMonths]]&lt;=59,"48-59","60-72")))))</f>
        <v>0-11</v>
      </c>
      <c r="V2590">
        <f>IF(ChurnData[[#This Row],[Churn]]="Yes",1,0)</f>
        <v>1</v>
      </c>
    </row>
    <row r="2591" spans="1:22" x14ac:dyDescent="0.35">
      <c r="A2591" t="s">
        <v>2642</v>
      </c>
      <c r="B2591" t="s">
        <v>36</v>
      </c>
      <c r="C2591">
        <v>0</v>
      </c>
      <c r="D2591" t="s">
        <v>21</v>
      </c>
      <c r="E2591" t="s">
        <v>21</v>
      </c>
      <c r="F2591" t="s">
        <v>27</v>
      </c>
      <c r="G2591" s="2">
        <v>62</v>
      </c>
      <c r="H2591" t="s">
        <v>20</v>
      </c>
      <c r="I2591" t="s">
        <v>23</v>
      </c>
      <c r="J2591" t="s">
        <v>21</v>
      </c>
      <c r="K2591" t="s">
        <v>21</v>
      </c>
      <c r="L2591" t="s">
        <v>24</v>
      </c>
      <c r="M2591" t="s">
        <v>20</v>
      </c>
      <c r="N2591" t="s">
        <v>30</v>
      </c>
      <c r="O2591" s="1">
        <v>95.53</v>
      </c>
      <c r="P2591" s="1">
        <v>5921.28</v>
      </c>
      <c r="Q2591">
        <v>3</v>
      </c>
      <c r="R2591" t="s">
        <v>21</v>
      </c>
      <c r="S2591" t="str">
        <f>IF(ChurnData[[#This Row],[MonthlyCharges]]&lt;=30,"1. Up to 30",IF(ChurnData[[#This Row],[MonthlyCharges]]&lt;=50,"2. 31-50",IF(ChurnData[[#This Row],[MonthlyCharges]]&lt;=70,"3. 51-70",IF(ChurnData[[#This Row],[MonthlyCharges]]&lt;=90,"4. 71-90","5. Over 90"))))</f>
        <v>5. Over 90</v>
      </c>
      <c r="T2591" t="str">
        <f>IF(AND(ChurnData[[#This Row],[Contract]]="Month-to-month",ChurnData[[#This Row],[InternetService]]="Fiber optic",ChurnData[[#This Row],[TenureMonths]]&lt;=11),"High-risk","Other")</f>
        <v>Other</v>
      </c>
      <c r="U2591" t="str">
        <f>IF(ChurnData[[#This Row],[TenureMonths]]&lt;=11,"0-11",IF(ChurnData[[#This Row],[TenureMonths]]&lt;=23,"12-23",IF(ChurnData[[#This Row],[TenureMonths]]&lt;=35,"24-35",IF(ChurnData[[#This Row],[TenureMonths]]&lt;=47,"36-47",IF(ChurnData[[#This Row],[TenureMonths]]&lt;=59,"48-59","60-72")))))</f>
        <v>60-72</v>
      </c>
      <c r="V2591">
        <f>IF(ChurnData[[#This Row],[Churn]]="Yes",1,0)</f>
        <v>0</v>
      </c>
    </row>
    <row r="2592" spans="1:22" x14ac:dyDescent="0.35">
      <c r="A2592" t="s">
        <v>2643</v>
      </c>
      <c r="B2592" t="s">
        <v>36</v>
      </c>
      <c r="C2592">
        <v>0</v>
      </c>
      <c r="D2592" t="s">
        <v>20</v>
      </c>
      <c r="E2592" t="s">
        <v>21</v>
      </c>
      <c r="F2592" t="s">
        <v>75</v>
      </c>
      <c r="G2592" s="2">
        <v>19</v>
      </c>
      <c r="H2592" t="s">
        <v>20</v>
      </c>
      <c r="I2592" t="s">
        <v>21</v>
      </c>
      <c r="J2592" t="s">
        <v>28</v>
      </c>
      <c r="K2592" t="s">
        <v>28</v>
      </c>
      <c r="L2592" t="s">
        <v>33</v>
      </c>
      <c r="M2592" t="s">
        <v>20</v>
      </c>
      <c r="N2592" t="s">
        <v>34</v>
      </c>
      <c r="O2592" s="1">
        <v>24.36</v>
      </c>
      <c r="P2592" s="1">
        <v>469.22</v>
      </c>
      <c r="Q2592">
        <v>2</v>
      </c>
      <c r="R2592" t="s">
        <v>20</v>
      </c>
      <c r="S2592" t="str">
        <f>IF(ChurnData[[#This Row],[MonthlyCharges]]&lt;=30,"1. Up to 30",IF(ChurnData[[#This Row],[MonthlyCharges]]&lt;=50,"2. 31-50",IF(ChurnData[[#This Row],[MonthlyCharges]]&lt;=70,"3. 51-70",IF(ChurnData[[#This Row],[MonthlyCharges]]&lt;=90,"4. 71-90","5. Over 90"))))</f>
        <v>1. Up to 30</v>
      </c>
      <c r="T2592" t="str">
        <f>IF(AND(ChurnData[[#This Row],[Contract]]="Month-to-month",ChurnData[[#This Row],[InternetService]]="Fiber optic",ChurnData[[#This Row],[TenureMonths]]&lt;=11),"High-risk","Other")</f>
        <v>Other</v>
      </c>
      <c r="U2592" t="str">
        <f>IF(ChurnData[[#This Row],[TenureMonths]]&lt;=11,"0-11",IF(ChurnData[[#This Row],[TenureMonths]]&lt;=23,"12-23",IF(ChurnData[[#This Row],[TenureMonths]]&lt;=35,"24-35",IF(ChurnData[[#This Row],[TenureMonths]]&lt;=47,"36-47",IF(ChurnData[[#This Row],[TenureMonths]]&lt;=59,"48-59","60-72")))))</f>
        <v>12-23</v>
      </c>
      <c r="V2592">
        <f>IF(ChurnData[[#This Row],[Churn]]="Yes",1,0)</f>
        <v>1</v>
      </c>
    </row>
    <row r="2593" spans="1:22" x14ac:dyDescent="0.35">
      <c r="A2593" t="s">
        <v>2644</v>
      </c>
      <c r="B2593" t="s">
        <v>19</v>
      </c>
      <c r="C2593">
        <v>1</v>
      </c>
      <c r="D2593" t="s">
        <v>20</v>
      </c>
      <c r="E2593" t="s">
        <v>21</v>
      </c>
      <c r="F2593" t="s">
        <v>65</v>
      </c>
      <c r="G2593" s="2">
        <v>5</v>
      </c>
      <c r="H2593" t="s">
        <v>20</v>
      </c>
      <c r="I2593" t="s">
        <v>32</v>
      </c>
      <c r="J2593" t="s">
        <v>21</v>
      </c>
      <c r="K2593" t="s">
        <v>21</v>
      </c>
      <c r="L2593" t="s">
        <v>33</v>
      </c>
      <c r="M2593" t="s">
        <v>20</v>
      </c>
      <c r="N2593" t="s">
        <v>25</v>
      </c>
      <c r="O2593" s="1">
        <v>62.98</v>
      </c>
      <c r="P2593" s="1">
        <v>313.39</v>
      </c>
      <c r="Q2593">
        <v>0</v>
      </c>
      <c r="R2593" t="s">
        <v>20</v>
      </c>
      <c r="S2593" t="str">
        <f>IF(ChurnData[[#This Row],[MonthlyCharges]]&lt;=30,"1. Up to 30",IF(ChurnData[[#This Row],[MonthlyCharges]]&lt;=50,"2. 31-50",IF(ChurnData[[#This Row],[MonthlyCharges]]&lt;=70,"3. 51-70",IF(ChurnData[[#This Row],[MonthlyCharges]]&lt;=90,"4. 71-90","5. Over 90"))))</f>
        <v>3. 51-70</v>
      </c>
      <c r="T2593" t="str">
        <f>IF(AND(ChurnData[[#This Row],[Contract]]="Month-to-month",ChurnData[[#This Row],[InternetService]]="Fiber optic",ChurnData[[#This Row],[TenureMonths]]&lt;=11),"High-risk","Other")</f>
        <v>Other</v>
      </c>
      <c r="U2593" t="str">
        <f>IF(ChurnData[[#This Row],[TenureMonths]]&lt;=11,"0-11",IF(ChurnData[[#This Row],[TenureMonths]]&lt;=23,"12-23",IF(ChurnData[[#This Row],[TenureMonths]]&lt;=35,"24-35",IF(ChurnData[[#This Row],[TenureMonths]]&lt;=47,"36-47",IF(ChurnData[[#This Row],[TenureMonths]]&lt;=59,"48-59","60-72")))))</f>
        <v>0-11</v>
      </c>
      <c r="V2593">
        <f>IF(ChurnData[[#This Row],[Churn]]="Yes",1,0)</f>
        <v>1</v>
      </c>
    </row>
    <row r="2594" spans="1:22" x14ac:dyDescent="0.35">
      <c r="A2594" t="s">
        <v>2645</v>
      </c>
      <c r="B2594" t="s">
        <v>19</v>
      </c>
      <c r="C2594">
        <v>0</v>
      </c>
      <c r="D2594" t="s">
        <v>20</v>
      </c>
      <c r="E2594" t="s">
        <v>20</v>
      </c>
      <c r="F2594" t="s">
        <v>37</v>
      </c>
      <c r="G2594" s="2">
        <v>41</v>
      </c>
      <c r="H2594" t="s">
        <v>20</v>
      </c>
      <c r="I2594" t="s">
        <v>32</v>
      </c>
      <c r="J2594" t="s">
        <v>21</v>
      </c>
      <c r="K2594" t="s">
        <v>20</v>
      </c>
      <c r="L2594" t="s">
        <v>33</v>
      </c>
      <c r="M2594" t="s">
        <v>20</v>
      </c>
      <c r="N2594" t="s">
        <v>43</v>
      </c>
      <c r="O2594" s="1">
        <v>60.65</v>
      </c>
      <c r="P2594" s="1">
        <v>2428.37</v>
      </c>
      <c r="Q2594">
        <v>1</v>
      </c>
      <c r="R2594" t="s">
        <v>21</v>
      </c>
      <c r="S2594" t="str">
        <f>IF(ChurnData[[#This Row],[MonthlyCharges]]&lt;=30,"1. Up to 30",IF(ChurnData[[#This Row],[MonthlyCharges]]&lt;=50,"2. 31-50",IF(ChurnData[[#This Row],[MonthlyCharges]]&lt;=70,"3. 51-70",IF(ChurnData[[#This Row],[MonthlyCharges]]&lt;=90,"4. 71-90","5. Over 90"))))</f>
        <v>3. 51-70</v>
      </c>
      <c r="T2594" t="str">
        <f>IF(AND(ChurnData[[#This Row],[Contract]]="Month-to-month",ChurnData[[#This Row],[InternetService]]="Fiber optic",ChurnData[[#This Row],[TenureMonths]]&lt;=11),"High-risk","Other")</f>
        <v>Other</v>
      </c>
      <c r="U2594" t="str">
        <f>IF(ChurnData[[#This Row],[TenureMonths]]&lt;=11,"0-11",IF(ChurnData[[#This Row],[TenureMonths]]&lt;=23,"12-23",IF(ChurnData[[#This Row],[TenureMonths]]&lt;=35,"24-35",IF(ChurnData[[#This Row],[TenureMonths]]&lt;=47,"36-47",IF(ChurnData[[#This Row],[TenureMonths]]&lt;=59,"48-59","60-72")))))</f>
        <v>36-47</v>
      </c>
      <c r="V2594">
        <f>IF(ChurnData[[#This Row],[Churn]]="Yes",1,0)</f>
        <v>0</v>
      </c>
    </row>
    <row r="2595" spans="1:22" x14ac:dyDescent="0.35">
      <c r="A2595" t="s">
        <v>2646</v>
      </c>
      <c r="B2595" t="s">
        <v>19</v>
      </c>
      <c r="C2595">
        <v>0</v>
      </c>
      <c r="D2595" t="s">
        <v>20</v>
      </c>
      <c r="E2595" t="s">
        <v>21</v>
      </c>
      <c r="F2595" t="s">
        <v>39</v>
      </c>
      <c r="G2595" s="2">
        <v>19</v>
      </c>
      <c r="H2595" t="s">
        <v>20</v>
      </c>
      <c r="I2595" t="s">
        <v>21</v>
      </c>
      <c r="J2595" t="s">
        <v>28</v>
      </c>
      <c r="K2595" t="s">
        <v>28</v>
      </c>
      <c r="L2595" t="s">
        <v>33</v>
      </c>
      <c r="M2595" t="s">
        <v>20</v>
      </c>
      <c r="N2595" t="s">
        <v>34</v>
      </c>
      <c r="O2595" s="1">
        <v>31.35</v>
      </c>
      <c r="P2595" s="1">
        <v>587.07000000000005</v>
      </c>
      <c r="Q2595">
        <v>0</v>
      </c>
      <c r="R2595" t="s">
        <v>21</v>
      </c>
      <c r="S2595" t="str">
        <f>IF(ChurnData[[#This Row],[MonthlyCharges]]&lt;=30,"1. Up to 30",IF(ChurnData[[#This Row],[MonthlyCharges]]&lt;=50,"2. 31-50",IF(ChurnData[[#This Row],[MonthlyCharges]]&lt;=70,"3. 51-70",IF(ChurnData[[#This Row],[MonthlyCharges]]&lt;=90,"4. 71-90","5. Over 90"))))</f>
        <v>2. 31-50</v>
      </c>
      <c r="T2595" t="str">
        <f>IF(AND(ChurnData[[#This Row],[Contract]]="Month-to-month",ChurnData[[#This Row],[InternetService]]="Fiber optic",ChurnData[[#This Row],[TenureMonths]]&lt;=11),"High-risk","Other")</f>
        <v>Other</v>
      </c>
      <c r="U2595" t="str">
        <f>IF(ChurnData[[#This Row],[TenureMonths]]&lt;=11,"0-11",IF(ChurnData[[#This Row],[TenureMonths]]&lt;=23,"12-23",IF(ChurnData[[#This Row],[TenureMonths]]&lt;=35,"24-35",IF(ChurnData[[#This Row],[TenureMonths]]&lt;=47,"36-47",IF(ChurnData[[#This Row],[TenureMonths]]&lt;=59,"48-59","60-72")))))</f>
        <v>12-23</v>
      </c>
      <c r="V2595">
        <f>IF(ChurnData[[#This Row],[Churn]]="Yes",1,0)</f>
        <v>0</v>
      </c>
    </row>
    <row r="2596" spans="1:22" x14ac:dyDescent="0.35">
      <c r="A2596" t="s">
        <v>2647</v>
      </c>
      <c r="B2596" t="s">
        <v>19</v>
      </c>
      <c r="C2596">
        <v>1</v>
      </c>
      <c r="D2596" t="s">
        <v>20</v>
      </c>
      <c r="E2596" t="s">
        <v>21</v>
      </c>
      <c r="F2596" t="s">
        <v>47</v>
      </c>
      <c r="G2596" s="2">
        <v>6</v>
      </c>
      <c r="H2596" t="s">
        <v>20</v>
      </c>
      <c r="I2596" t="s">
        <v>32</v>
      </c>
      <c r="J2596" t="s">
        <v>20</v>
      </c>
      <c r="K2596" t="s">
        <v>21</v>
      </c>
      <c r="L2596" t="s">
        <v>33</v>
      </c>
      <c r="M2596" t="s">
        <v>20</v>
      </c>
      <c r="N2596" t="s">
        <v>34</v>
      </c>
      <c r="O2596" s="1">
        <v>54.4</v>
      </c>
      <c r="P2596" s="1">
        <v>331.71</v>
      </c>
      <c r="Q2596">
        <v>4</v>
      </c>
      <c r="R2596" t="s">
        <v>20</v>
      </c>
      <c r="S2596" t="str">
        <f>IF(ChurnData[[#This Row],[MonthlyCharges]]&lt;=30,"1. Up to 30",IF(ChurnData[[#This Row],[MonthlyCharges]]&lt;=50,"2. 31-50",IF(ChurnData[[#This Row],[MonthlyCharges]]&lt;=70,"3. 51-70",IF(ChurnData[[#This Row],[MonthlyCharges]]&lt;=90,"4. 71-90","5. Over 90"))))</f>
        <v>3. 51-70</v>
      </c>
      <c r="T2596" t="str">
        <f>IF(AND(ChurnData[[#This Row],[Contract]]="Month-to-month",ChurnData[[#This Row],[InternetService]]="Fiber optic",ChurnData[[#This Row],[TenureMonths]]&lt;=11),"High-risk","Other")</f>
        <v>Other</v>
      </c>
      <c r="U2596" t="str">
        <f>IF(ChurnData[[#This Row],[TenureMonths]]&lt;=11,"0-11",IF(ChurnData[[#This Row],[TenureMonths]]&lt;=23,"12-23",IF(ChurnData[[#This Row],[TenureMonths]]&lt;=35,"24-35",IF(ChurnData[[#This Row],[TenureMonths]]&lt;=47,"36-47",IF(ChurnData[[#This Row],[TenureMonths]]&lt;=59,"48-59","60-72")))))</f>
        <v>0-11</v>
      </c>
      <c r="V2596">
        <f>IF(ChurnData[[#This Row],[Churn]]="Yes",1,0)</f>
        <v>1</v>
      </c>
    </row>
    <row r="2597" spans="1:22" x14ac:dyDescent="0.35">
      <c r="A2597" t="s">
        <v>2648</v>
      </c>
      <c r="B2597" t="s">
        <v>19</v>
      </c>
      <c r="C2597">
        <v>1</v>
      </c>
      <c r="D2597" t="s">
        <v>20</v>
      </c>
      <c r="E2597" t="s">
        <v>20</v>
      </c>
      <c r="F2597" t="s">
        <v>75</v>
      </c>
      <c r="G2597" s="2">
        <v>26</v>
      </c>
      <c r="H2597" t="s">
        <v>20</v>
      </c>
      <c r="I2597" t="s">
        <v>23</v>
      </c>
      <c r="J2597" t="s">
        <v>20</v>
      </c>
      <c r="K2597" t="s">
        <v>20</v>
      </c>
      <c r="L2597" t="s">
        <v>33</v>
      </c>
      <c r="M2597" t="s">
        <v>20</v>
      </c>
      <c r="N2597" t="s">
        <v>34</v>
      </c>
      <c r="O2597" s="1">
        <v>95.8</v>
      </c>
      <c r="P2597" s="1">
        <v>2502.1799999999998</v>
      </c>
      <c r="Q2597">
        <v>1</v>
      </c>
      <c r="R2597" t="s">
        <v>20</v>
      </c>
      <c r="S2597" t="str">
        <f>IF(ChurnData[[#This Row],[MonthlyCharges]]&lt;=30,"1. Up to 30",IF(ChurnData[[#This Row],[MonthlyCharges]]&lt;=50,"2. 31-50",IF(ChurnData[[#This Row],[MonthlyCharges]]&lt;=70,"3. 51-70",IF(ChurnData[[#This Row],[MonthlyCharges]]&lt;=90,"4. 71-90","5. Over 90"))))</f>
        <v>5. Over 90</v>
      </c>
      <c r="T2597" t="str">
        <f>IF(AND(ChurnData[[#This Row],[Contract]]="Month-to-month",ChurnData[[#This Row],[InternetService]]="Fiber optic",ChurnData[[#This Row],[TenureMonths]]&lt;=11),"High-risk","Other")</f>
        <v>Other</v>
      </c>
      <c r="U2597" t="str">
        <f>IF(ChurnData[[#This Row],[TenureMonths]]&lt;=11,"0-11",IF(ChurnData[[#This Row],[TenureMonths]]&lt;=23,"12-23",IF(ChurnData[[#This Row],[TenureMonths]]&lt;=35,"24-35",IF(ChurnData[[#This Row],[TenureMonths]]&lt;=47,"36-47",IF(ChurnData[[#This Row],[TenureMonths]]&lt;=59,"48-59","60-72")))))</f>
        <v>24-35</v>
      </c>
      <c r="V2597">
        <f>IF(ChurnData[[#This Row],[Churn]]="Yes",1,0)</f>
        <v>1</v>
      </c>
    </row>
    <row r="2598" spans="1:22" x14ac:dyDescent="0.35">
      <c r="A2598" t="s">
        <v>2649</v>
      </c>
      <c r="B2598" t="s">
        <v>19</v>
      </c>
      <c r="C2598">
        <v>0</v>
      </c>
      <c r="D2598" t="s">
        <v>21</v>
      </c>
      <c r="E2598" t="s">
        <v>21</v>
      </c>
      <c r="F2598" t="s">
        <v>58</v>
      </c>
      <c r="G2598" s="2">
        <v>6</v>
      </c>
      <c r="H2598" t="s">
        <v>20</v>
      </c>
      <c r="I2598" t="s">
        <v>21</v>
      </c>
      <c r="J2598" t="s">
        <v>28</v>
      </c>
      <c r="K2598" t="s">
        <v>28</v>
      </c>
      <c r="L2598" t="s">
        <v>33</v>
      </c>
      <c r="M2598" t="s">
        <v>21</v>
      </c>
      <c r="N2598" t="s">
        <v>25</v>
      </c>
      <c r="O2598" s="1">
        <v>24.48</v>
      </c>
      <c r="P2598" s="1">
        <v>146.59</v>
      </c>
      <c r="Q2598">
        <v>0</v>
      </c>
      <c r="R2598" t="s">
        <v>21</v>
      </c>
      <c r="S2598" t="str">
        <f>IF(ChurnData[[#This Row],[MonthlyCharges]]&lt;=30,"1. Up to 30",IF(ChurnData[[#This Row],[MonthlyCharges]]&lt;=50,"2. 31-50",IF(ChurnData[[#This Row],[MonthlyCharges]]&lt;=70,"3. 51-70",IF(ChurnData[[#This Row],[MonthlyCharges]]&lt;=90,"4. 71-90","5. Over 90"))))</f>
        <v>1. Up to 30</v>
      </c>
      <c r="T2598" t="str">
        <f>IF(AND(ChurnData[[#This Row],[Contract]]="Month-to-month",ChurnData[[#This Row],[InternetService]]="Fiber optic",ChurnData[[#This Row],[TenureMonths]]&lt;=11),"High-risk","Other")</f>
        <v>Other</v>
      </c>
      <c r="U2598" t="str">
        <f>IF(ChurnData[[#This Row],[TenureMonths]]&lt;=11,"0-11",IF(ChurnData[[#This Row],[TenureMonths]]&lt;=23,"12-23",IF(ChurnData[[#This Row],[TenureMonths]]&lt;=35,"24-35",IF(ChurnData[[#This Row],[TenureMonths]]&lt;=47,"36-47",IF(ChurnData[[#This Row],[TenureMonths]]&lt;=59,"48-59","60-72")))))</f>
        <v>0-11</v>
      </c>
      <c r="V2598">
        <f>IF(ChurnData[[#This Row],[Churn]]="Yes",1,0)</f>
        <v>0</v>
      </c>
    </row>
    <row r="2599" spans="1:22" x14ac:dyDescent="0.35">
      <c r="A2599" t="s">
        <v>2650</v>
      </c>
      <c r="B2599" t="s">
        <v>36</v>
      </c>
      <c r="C2599">
        <v>0</v>
      </c>
      <c r="D2599" t="s">
        <v>21</v>
      </c>
      <c r="E2599" t="s">
        <v>21</v>
      </c>
      <c r="F2599" t="s">
        <v>41</v>
      </c>
      <c r="G2599" s="2">
        <v>6</v>
      </c>
      <c r="H2599" t="s">
        <v>20</v>
      </c>
      <c r="I2599" t="s">
        <v>23</v>
      </c>
      <c r="J2599" t="s">
        <v>21</v>
      </c>
      <c r="K2599" t="s">
        <v>21</v>
      </c>
      <c r="L2599" t="s">
        <v>33</v>
      </c>
      <c r="M2599" t="s">
        <v>21</v>
      </c>
      <c r="N2599" t="s">
        <v>43</v>
      </c>
      <c r="O2599" s="1">
        <v>81.11</v>
      </c>
      <c r="P2599" s="1">
        <v>477.7</v>
      </c>
      <c r="Q2599">
        <v>1</v>
      </c>
      <c r="R2599" t="s">
        <v>20</v>
      </c>
      <c r="S2599" t="str">
        <f>IF(ChurnData[[#This Row],[MonthlyCharges]]&lt;=30,"1. Up to 30",IF(ChurnData[[#This Row],[MonthlyCharges]]&lt;=50,"2. 31-50",IF(ChurnData[[#This Row],[MonthlyCharges]]&lt;=70,"3. 51-70",IF(ChurnData[[#This Row],[MonthlyCharges]]&lt;=90,"4. 71-90","5. Over 90"))))</f>
        <v>4. 71-90</v>
      </c>
      <c r="T2599" t="str">
        <f>IF(AND(ChurnData[[#This Row],[Contract]]="Month-to-month",ChurnData[[#This Row],[InternetService]]="Fiber optic",ChurnData[[#This Row],[TenureMonths]]&lt;=11),"High-risk","Other")</f>
        <v>High-risk</v>
      </c>
      <c r="U2599" t="str">
        <f>IF(ChurnData[[#This Row],[TenureMonths]]&lt;=11,"0-11",IF(ChurnData[[#This Row],[TenureMonths]]&lt;=23,"12-23",IF(ChurnData[[#This Row],[TenureMonths]]&lt;=35,"24-35",IF(ChurnData[[#This Row],[TenureMonths]]&lt;=47,"36-47",IF(ChurnData[[#This Row],[TenureMonths]]&lt;=59,"48-59","60-72")))))</f>
        <v>0-11</v>
      </c>
      <c r="V2599">
        <f>IF(ChurnData[[#This Row],[Churn]]="Yes",1,0)</f>
        <v>1</v>
      </c>
    </row>
    <row r="2600" spans="1:22" x14ac:dyDescent="0.35">
      <c r="A2600" t="s">
        <v>2651</v>
      </c>
      <c r="B2600" t="s">
        <v>36</v>
      </c>
      <c r="C2600">
        <v>1</v>
      </c>
      <c r="D2600" t="s">
        <v>21</v>
      </c>
      <c r="E2600" t="s">
        <v>21</v>
      </c>
      <c r="F2600" t="s">
        <v>47</v>
      </c>
      <c r="G2600" s="2">
        <v>9</v>
      </c>
      <c r="H2600" t="s">
        <v>21</v>
      </c>
      <c r="I2600" t="s">
        <v>21</v>
      </c>
      <c r="J2600" t="s">
        <v>28</v>
      </c>
      <c r="K2600" t="s">
        <v>28</v>
      </c>
      <c r="L2600" t="s">
        <v>33</v>
      </c>
      <c r="M2600" t="s">
        <v>21</v>
      </c>
      <c r="N2600" t="s">
        <v>43</v>
      </c>
      <c r="O2600" s="1">
        <v>18</v>
      </c>
      <c r="P2600" s="1">
        <v>160.11000000000001</v>
      </c>
      <c r="Q2600">
        <v>1</v>
      </c>
      <c r="R2600" t="s">
        <v>20</v>
      </c>
      <c r="S2600" t="str">
        <f>IF(ChurnData[[#This Row],[MonthlyCharges]]&lt;=30,"1. Up to 30",IF(ChurnData[[#This Row],[MonthlyCharges]]&lt;=50,"2. 31-50",IF(ChurnData[[#This Row],[MonthlyCharges]]&lt;=70,"3. 51-70",IF(ChurnData[[#This Row],[MonthlyCharges]]&lt;=90,"4. 71-90","5. Over 90"))))</f>
        <v>1. Up to 30</v>
      </c>
      <c r="T2600" t="str">
        <f>IF(AND(ChurnData[[#This Row],[Contract]]="Month-to-month",ChurnData[[#This Row],[InternetService]]="Fiber optic",ChurnData[[#This Row],[TenureMonths]]&lt;=11),"High-risk","Other")</f>
        <v>Other</v>
      </c>
      <c r="U2600" t="str">
        <f>IF(ChurnData[[#This Row],[TenureMonths]]&lt;=11,"0-11",IF(ChurnData[[#This Row],[TenureMonths]]&lt;=23,"12-23",IF(ChurnData[[#This Row],[TenureMonths]]&lt;=35,"24-35",IF(ChurnData[[#This Row],[TenureMonths]]&lt;=47,"36-47",IF(ChurnData[[#This Row],[TenureMonths]]&lt;=59,"48-59","60-72")))))</f>
        <v>0-11</v>
      </c>
      <c r="V2600">
        <f>IF(ChurnData[[#This Row],[Churn]]="Yes",1,0)</f>
        <v>1</v>
      </c>
    </row>
    <row r="2601" spans="1:22" x14ac:dyDescent="0.35">
      <c r="A2601" t="s">
        <v>2652</v>
      </c>
      <c r="B2601" t="s">
        <v>36</v>
      </c>
      <c r="C2601">
        <v>1</v>
      </c>
      <c r="D2601" t="s">
        <v>20</v>
      </c>
      <c r="E2601" t="s">
        <v>20</v>
      </c>
      <c r="F2601" t="s">
        <v>58</v>
      </c>
      <c r="G2601" s="2">
        <v>3</v>
      </c>
      <c r="H2601" t="s">
        <v>20</v>
      </c>
      <c r="I2601" t="s">
        <v>32</v>
      </c>
      <c r="J2601" t="s">
        <v>21</v>
      </c>
      <c r="K2601" t="s">
        <v>21</v>
      </c>
      <c r="L2601" t="s">
        <v>33</v>
      </c>
      <c r="M2601" t="s">
        <v>21</v>
      </c>
      <c r="N2601" t="s">
        <v>43</v>
      </c>
      <c r="O2601" s="1">
        <v>34.15</v>
      </c>
      <c r="P2601" s="1">
        <v>102.94</v>
      </c>
      <c r="Q2601">
        <v>1</v>
      </c>
      <c r="R2601" t="s">
        <v>20</v>
      </c>
      <c r="S2601" t="str">
        <f>IF(ChurnData[[#This Row],[MonthlyCharges]]&lt;=30,"1. Up to 30",IF(ChurnData[[#This Row],[MonthlyCharges]]&lt;=50,"2. 31-50",IF(ChurnData[[#This Row],[MonthlyCharges]]&lt;=70,"3. 51-70",IF(ChurnData[[#This Row],[MonthlyCharges]]&lt;=90,"4. 71-90","5. Over 90"))))</f>
        <v>2. 31-50</v>
      </c>
      <c r="T2601" t="str">
        <f>IF(AND(ChurnData[[#This Row],[Contract]]="Month-to-month",ChurnData[[#This Row],[InternetService]]="Fiber optic",ChurnData[[#This Row],[TenureMonths]]&lt;=11),"High-risk","Other")</f>
        <v>Other</v>
      </c>
      <c r="U2601" t="str">
        <f>IF(ChurnData[[#This Row],[TenureMonths]]&lt;=11,"0-11",IF(ChurnData[[#This Row],[TenureMonths]]&lt;=23,"12-23",IF(ChurnData[[#This Row],[TenureMonths]]&lt;=35,"24-35",IF(ChurnData[[#This Row],[TenureMonths]]&lt;=47,"36-47",IF(ChurnData[[#This Row],[TenureMonths]]&lt;=59,"48-59","60-72")))))</f>
        <v>0-11</v>
      </c>
      <c r="V2601">
        <f>IF(ChurnData[[#This Row],[Churn]]="Yes",1,0)</f>
        <v>1</v>
      </c>
    </row>
    <row r="2602" spans="1:22" x14ac:dyDescent="0.35">
      <c r="A2602" t="s">
        <v>2653</v>
      </c>
      <c r="B2602" t="s">
        <v>36</v>
      </c>
      <c r="C2602">
        <v>0</v>
      </c>
      <c r="D2602" t="s">
        <v>20</v>
      </c>
      <c r="E2602" t="s">
        <v>21</v>
      </c>
      <c r="F2602" t="s">
        <v>56</v>
      </c>
      <c r="G2602" s="2">
        <v>16</v>
      </c>
      <c r="H2602" t="s">
        <v>20</v>
      </c>
      <c r="I2602" t="s">
        <v>32</v>
      </c>
      <c r="J2602" t="s">
        <v>21</v>
      </c>
      <c r="K2602" t="s">
        <v>21</v>
      </c>
      <c r="L2602" t="s">
        <v>33</v>
      </c>
      <c r="M2602" t="s">
        <v>20</v>
      </c>
      <c r="N2602" t="s">
        <v>34</v>
      </c>
      <c r="O2602" s="1">
        <v>53.1</v>
      </c>
      <c r="P2602" s="1">
        <v>827.43</v>
      </c>
      <c r="Q2602">
        <v>2</v>
      </c>
      <c r="R2602" t="s">
        <v>20</v>
      </c>
      <c r="S2602" t="str">
        <f>IF(ChurnData[[#This Row],[MonthlyCharges]]&lt;=30,"1. Up to 30",IF(ChurnData[[#This Row],[MonthlyCharges]]&lt;=50,"2. 31-50",IF(ChurnData[[#This Row],[MonthlyCharges]]&lt;=70,"3. 51-70",IF(ChurnData[[#This Row],[MonthlyCharges]]&lt;=90,"4. 71-90","5. Over 90"))))</f>
        <v>3. 51-70</v>
      </c>
      <c r="T2602" t="str">
        <f>IF(AND(ChurnData[[#This Row],[Contract]]="Month-to-month",ChurnData[[#This Row],[InternetService]]="Fiber optic",ChurnData[[#This Row],[TenureMonths]]&lt;=11),"High-risk","Other")</f>
        <v>Other</v>
      </c>
      <c r="U2602" t="str">
        <f>IF(ChurnData[[#This Row],[TenureMonths]]&lt;=11,"0-11",IF(ChurnData[[#This Row],[TenureMonths]]&lt;=23,"12-23",IF(ChurnData[[#This Row],[TenureMonths]]&lt;=35,"24-35",IF(ChurnData[[#This Row],[TenureMonths]]&lt;=47,"36-47",IF(ChurnData[[#This Row],[TenureMonths]]&lt;=59,"48-59","60-72")))))</f>
        <v>12-23</v>
      </c>
      <c r="V2602">
        <f>IF(ChurnData[[#This Row],[Churn]]="Yes",1,0)</f>
        <v>1</v>
      </c>
    </row>
    <row r="2603" spans="1:22" x14ac:dyDescent="0.35">
      <c r="A2603" t="s">
        <v>2654</v>
      </c>
      <c r="B2603" t="s">
        <v>19</v>
      </c>
      <c r="C2603">
        <v>0</v>
      </c>
      <c r="D2603" t="s">
        <v>20</v>
      </c>
      <c r="E2603" t="s">
        <v>20</v>
      </c>
      <c r="F2603" t="s">
        <v>58</v>
      </c>
      <c r="G2603" s="2">
        <v>14</v>
      </c>
      <c r="H2603" t="s">
        <v>20</v>
      </c>
      <c r="I2603" t="s">
        <v>21</v>
      </c>
      <c r="J2603" t="s">
        <v>28</v>
      </c>
      <c r="K2603" t="s">
        <v>28</v>
      </c>
      <c r="L2603" t="s">
        <v>33</v>
      </c>
      <c r="M2603" t="s">
        <v>21</v>
      </c>
      <c r="N2603" t="s">
        <v>34</v>
      </c>
      <c r="O2603" s="1">
        <v>43.82</v>
      </c>
      <c r="P2603" s="1">
        <v>620.73</v>
      </c>
      <c r="Q2603">
        <v>0</v>
      </c>
      <c r="R2603" t="s">
        <v>20</v>
      </c>
      <c r="S2603" t="str">
        <f>IF(ChurnData[[#This Row],[MonthlyCharges]]&lt;=30,"1. Up to 30",IF(ChurnData[[#This Row],[MonthlyCharges]]&lt;=50,"2. 31-50",IF(ChurnData[[#This Row],[MonthlyCharges]]&lt;=70,"3. 51-70",IF(ChurnData[[#This Row],[MonthlyCharges]]&lt;=90,"4. 71-90","5. Over 90"))))</f>
        <v>2. 31-50</v>
      </c>
      <c r="T2603" t="str">
        <f>IF(AND(ChurnData[[#This Row],[Contract]]="Month-to-month",ChurnData[[#This Row],[InternetService]]="Fiber optic",ChurnData[[#This Row],[TenureMonths]]&lt;=11),"High-risk","Other")</f>
        <v>Other</v>
      </c>
      <c r="U2603" t="str">
        <f>IF(ChurnData[[#This Row],[TenureMonths]]&lt;=11,"0-11",IF(ChurnData[[#This Row],[TenureMonths]]&lt;=23,"12-23",IF(ChurnData[[#This Row],[TenureMonths]]&lt;=35,"24-35",IF(ChurnData[[#This Row],[TenureMonths]]&lt;=47,"36-47",IF(ChurnData[[#This Row],[TenureMonths]]&lt;=59,"48-59","60-72")))))</f>
        <v>12-23</v>
      </c>
      <c r="V2603">
        <f>IF(ChurnData[[#This Row],[Churn]]="Yes",1,0)</f>
        <v>1</v>
      </c>
    </row>
    <row r="2604" spans="1:22" x14ac:dyDescent="0.35">
      <c r="A2604" t="s">
        <v>2655</v>
      </c>
      <c r="B2604" t="s">
        <v>36</v>
      </c>
      <c r="C2604">
        <v>0</v>
      </c>
      <c r="D2604" t="s">
        <v>21</v>
      </c>
      <c r="E2604" t="s">
        <v>21</v>
      </c>
      <c r="F2604" t="s">
        <v>41</v>
      </c>
      <c r="G2604" s="2">
        <v>30</v>
      </c>
      <c r="H2604" t="s">
        <v>20</v>
      </c>
      <c r="I2604" t="s">
        <v>23</v>
      </c>
      <c r="J2604" t="s">
        <v>20</v>
      </c>
      <c r="K2604" t="s">
        <v>20</v>
      </c>
      <c r="L2604" t="s">
        <v>33</v>
      </c>
      <c r="M2604" t="s">
        <v>20</v>
      </c>
      <c r="N2604" t="s">
        <v>34</v>
      </c>
      <c r="O2604" s="1">
        <v>101.51</v>
      </c>
      <c r="P2604" s="1">
        <v>3045.22</v>
      </c>
      <c r="Q2604">
        <v>2</v>
      </c>
      <c r="R2604" t="s">
        <v>20</v>
      </c>
      <c r="S2604" t="str">
        <f>IF(ChurnData[[#This Row],[MonthlyCharges]]&lt;=30,"1. Up to 30",IF(ChurnData[[#This Row],[MonthlyCharges]]&lt;=50,"2. 31-50",IF(ChurnData[[#This Row],[MonthlyCharges]]&lt;=70,"3. 51-70",IF(ChurnData[[#This Row],[MonthlyCharges]]&lt;=90,"4. 71-90","5. Over 90"))))</f>
        <v>5. Over 90</v>
      </c>
      <c r="T2604" t="str">
        <f>IF(AND(ChurnData[[#This Row],[Contract]]="Month-to-month",ChurnData[[#This Row],[InternetService]]="Fiber optic",ChurnData[[#This Row],[TenureMonths]]&lt;=11),"High-risk","Other")</f>
        <v>Other</v>
      </c>
      <c r="U2604" t="str">
        <f>IF(ChurnData[[#This Row],[TenureMonths]]&lt;=11,"0-11",IF(ChurnData[[#This Row],[TenureMonths]]&lt;=23,"12-23",IF(ChurnData[[#This Row],[TenureMonths]]&lt;=35,"24-35",IF(ChurnData[[#This Row],[TenureMonths]]&lt;=47,"36-47",IF(ChurnData[[#This Row],[TenureMonths]]&lt;=59,"48-59","60-72")))))</f>
        <v>24-35</v>
      </c>
      <c r="V2604">
        <f>IF(ChurnData[[#This Row],[Churn]]="Yes",1,0)</f>
        <v>1</v>
      </c>
    </row>
    <row r="2605" spans="1:22" x14ac:dyDescent="0.35">
      <c r="A2605" t="s">
        <v>2656</v>
      </c>
      <c r="B2605" t="s">
        <v>36</v>
      </c>
      <c r="C2605">
        <v>0</v>
      </c>
      <c r="D2605" t="s">
        <v>20</v>
      </c>
      <c r="E2605" t="s">
        <v>20</v>
      </c>
      <c r="F2605" t="s">
        <v>65</v>
      </c>
      <c r="G2605" s="2">
        <v>15</v>
      </c>
      <c r="H2605" t="s">
        <v>20</v>
      </c>
      <c r="I2605" t="s">
        <v>23</v>
      </c>
      <c r="J2605" t="s">
        <v>20</v>
      </c>
      <c r="K2605" t="s">
        <v>21</v>
      </c>
      <c r="L2605" t="s">
        <v>29</v>
      </c>
      <c r="M2605" t="s">
        <v>21</v>
      </c>
      <c r="N2605" t="s">
        <v>25</v>
      </c>
      <c r="O2605" s="1">
        <v>95.5</v>
      </c>
      <c r="P2605" s="1">
        <v>1392.21</v>
      </c>
      <c r="Q2605">
        <v>3</v>
      </c>
      <c r="R2605" t="s">
        <v>21</v>
      </c>
      <c r="S2605" t="str">
        <f>IF(ChurnData[[#This Row],[MonthlyCharges]]&lt;=30,"1. Up to 30",IF(ChurnData[[#This Row],[MonthlyCharges]]&lt;=50,"2. 31-50",IF(ChurnData[[#This Row],[MonthlyCharges]]&lt;=70,"3. 51-70",IF(ChurnData[[#This Row],[MonthlyCharges]]&lt;=90,"4. 71-90","5. Over 90"))))</f>
        <v>5. Over 90</v>
      </c>
      <c r="T2605" t="str">
        <f>IF(AND(ChurnData[[#This Row],[Contract]]="Month-to-month",ChurnData[[#This Row],[InternetService]]="Fiber optic",ChurnData[[#This Row],[TenureMonths]]&lt;=11),"High-risk","Other")</f>
        <v>Other</v>
      </c>
      <c r="U2605" t="str">
        <f>IF(ChurnData[[#This Row],[TenureMonths]]&lt;=11,"0-11",IF(ChurnData[[#This Row],[TenureMonths]]&lt;=23,"12-23",IF(ChurnData[[#This Row],[TenureMonths]]&lt;=35,"24-35",IF(ChurnData[[#This Row],[TenureMonths]]&lt;=47,"36-47",IF(ChurnData[[#This Row],[TenureMonths]]&lt;=59,"48-59","60-72")))))</f>
        <v>12-23</v>
      </c>
      <c r="V2605">
        <f>IF(ChurnData[[#This Row],[Churn]]="Yes",1,0)</f>
        <v>0</v>
      </c>
    </row>
    <row r="2606" spans="1:22" x14ac:dyDescent="0.35">
      <c r="A2606" t="s">
        <v>2657</v>
      </c>
      <c r="B2606" t="s">
        <v>19</v>
      </c>
      <c r="C2606">
        <v>0</v>
      </c>
      <c r="D2606" t="s">
        <v>21</v>
      </c>
      <c r="E2606" t="s">
        <v>21</v>
      </c>
      <c r="F2606" t="s">
        <v>45</v>
      </c>
      <c r="G2606" s="2">
        <v>44</v>
      </c>
      <c r="H2606" t="s">
        <v>20</v>
      </c>
      <c r="I2606" t="s">
        <v>32</v>
      </c>
      <c r="J2606" t="s">
        <v>21</v>
      </c>
      <c r="K2606" t="s">
        <v>21</v>
      </c>
      <c r="L2606" t="s">
        <v>29</v>
      </c>
      <c r="M2606" t="s">
        <v>20</v>
      </c>
      <c r="N2606" t="s">
        <v>34</v>
      </c>
      <c r="O2606" s="1">
        <v>50.49</v>
      </c>
      <c r="P2606" s="1">
        <v>2264.08</v>
      </c>
      <c r="Q2606">
        <v>0</v>
      </c>
      <c r="R2606" t="s">
        <v>21</v>
      </c>
      <c r="S2606" t="str">
        <f>IF(ChurnData[[#This Row],[MonthlyCharges]]&lt;=30,"1. Up to 30",IF(ChurnData[[#This Row],[MonthlyCharges]]&lt;=50,"2. 31-50",IF(ChurnData[[#This Row],[MonthlyCharges]]&lt;=70,"3. 51-70",IF(ChurnData[[#This Row],[MonthlyCharges]]&lt;=90,"4. 71-90","5. Over 90"))))</f>
        <v>3. 51-70</v>
      </c>
      <c r="T2606" t="str">
        <f>IF(AND(ChurnData[[#This Row],[Contract]]="Month-to-month",ChurnData[[#This Row],[InternetService]]="Fiber optic",ChurnData[[#This Row],[TenureMonths]]&lt;=11),"High-risk","Other")</f>
        <v>Other</v>
      </c>
      <c r="U2606" t="str">
        <f>IF(ChurnData[[#This Row],[TenureMonths]]&lt;=11,"0-11",IF(ChurnData[[#This Row],[TenureMonths]]&lt;=23,"12-23",IF(ChurnData[[#This Row],[TenureMonths]]&lt;=35,"24-35",IF(ChurnData[[#This Row],[TenureMonths]]&lt;=47,"36-47",IF(ChurnData[[#This Row],[TenureMonths]]&lt;=59,"48-59","60-72")))))</f>
        <v>36-47</v>
      </c>
      <c r="V2606">
        <f>IF(ChurnData[[#This Row],[Churn]]="Yes",1,0)</f>
        <v>0</v>
      </c>
    </row>
    <row r="2607" spans="1:22" x14ac:dyDescent="0.35">
      <c r="A2607" t="s">
        <v>2658</v>
      </c>
      <c r="B2607" t="s">
        <v>19</v>
      </c>
      <c r="C2607">
        <v>0</v>
      </c>
      <c r="D2607" t="s">
        <v>21</v>
      </c>
      <c r="E2607" t="s">
        <v>21</v>
      </c>
      <c r="F2607" t="s">
        <v>37</v>
      </c>
      <c r="G2607" s="2">
        <v>52</v>
      </c>
      <c r="H2607" t="s">
        <v>21</v>
      </c>
      <c r="I2607" t="s">
        <v>21</v>
      </c>
      <c r="J2607" t="s">
        <v>28</v>
      </c>
      <c r="K2607" t="s">
        <v>28</v>
      </c>
      <c r="L2607" t="s">
        <v>33</v>
      </c>
      <c r="M2607" t="s">
        <v>20</v>
      </c>
      <c r="N2607" t="s">
        <v>25</v>
      </c>
      <c r="O2607" s="1">
        <v>18</v>
      </c>
      <c r="P2607" s="1">
        <v>944.6</v>
      </c>
      <c r="Q2607">
        <v>0</v>
      </c>
      <c r="R2607" t="s">
        <v>20</v>
      </c>
      <c r="S2607" t="str">
        <f>IF(ChurnData[[#This Row],[MonthlyCharges]]&lt;=30,"1. Up to 30",IF(ChurnData[[#This Row],[MonthlyCharges]]&lt;=50,"2. 31-50",IF(ChurnData[[#This Row],[MonthlyCharges]]&lt;=70,"3. 51-70",IF(ChurnData[[#This Row],[MonthlyCharges]]&lt;=90,"4. 71-90","5. Over 90"))))</f>
        <v>1. Up to 30</v>
      </c>
      <c r="T2607" t="str">
        <f>IF(AND(ChurnData[[#This Row],[Contract]]="Month-to-month",ChurnData[[#This Row],[InternetService]]="Fiber optic",ChurnData[[#This Row],[TenureMonths]]&lt;=11),"High-risk","Other")</f>
        <v>Other</v>
      </c>
      <c r="U2607" t="str">
        <f>IF(ChurnData[[#This Row],[TenureMonths]]&lt;=11,"0-11",IF(ChurnData[[#This Row],[TenureMonths]]&lt;=23,"12-23",IF(ChurnData[[#This Row],[TenureMonths]]&lt;=35,"24-35",IF(ChurnData[[#This Row],[TenureMonths]]&lt;=47,"36-47",IF(ChurnData[[#This Row],[TenureMonths]]&lt;=59,"48-59","60-72")))))</f>
        <v>48-59</v>
      </c>
      <c r="V2607">
        <f>IF(ChurnData[[#This Row],[Churn]]="Yes",1,0)</f>
        <v>1</v>
      </c>
    </row>
    <row r="2608" spans="1:22" x14ac:dyDescent="0.35">
      <c r="A2608" t="s">
        <v>2659</v>
      </c>
      <c r="B2608" t="s">
        <v>19</v>
      </c>
      <c r="C2608">
        <v>0</v>
      </c>
      <c r="D2608" t="s">
        <v>21</v>
      </c>
      <c r="E2608" t="s">
        <v>21</v>
      </c>
      <c r="F2608" t="s">
        <v>56</v>
      </c>
      <c r="G2608" s="2">
        <v>40</v>
      </c>
      <c r="H2608" t="s">
        <v>20</v>
      </c>
      <c r="I2608" t="s">
        <v>21</v>
      </c>
      <c r="J2608" t="s">
        <v>28</v>
      </c>
      <c r="K2608" t="s">
        <v>28</v>
      </c>
      <c r="L2608" t="s">
        <v>33</v>
      </c>
      <c r="M2608" t="s">
        <v>21</v>
      </c>
      <c r="N2608" t="s">
        <v>25</v>
      </c>
      <c r="O2608" s="1">
        <v>30.61</v>
      </c>
      <c r="P2608" s="1">
        <v>1242.45</v>
      </c>
      <c r="Q2608">
        <v>2</v>
      </c>
      <c r="R2608" t="s">
        <v>21</v>
      </c>
      <c r="S2608" t="str">
        <f>IF(ChurnData[[#This Row],[MonthlyCharges]]&lt;=30,"1. Up to 30",IF(ChurnData[[#This Row],[MonthlyCharges]]&lt;=50,"2. 31-50",IF(ChurnData[[#This Row],[MonthlyCharges]]&lt;=70,"3. 51-70",IF(ChurnData[[#This Row],[MonthlyCharges]]&lt;=90,"4. 71-90","5. Over 90"))))</f>
        <v>2. 31-50</v>
      </c>
      <c r="T2608" t="str">
        <f>IF(AND(ChurnData[[#This Row],[Contract]]="Month-to-month",ChurnData[[#This Row],[InternetService]]="Fiber optic",ChurnData[[#This Row],[TenureMonths]]&lt;=11),"High-risk","Other")</f>
        <v>Other</v>
      </c>
      <c r="U2608" t="str">
        <f>IF(ChurnData[[#This Row],[TenureMonths]]&lt;=11,"0-11",IF(ChurnData[[#This Row],[TenureMonths]]&lt;=23,"12-23",IF(ChurnData[[#This Row],[TenureMonths]]&lt;=35,"24-35",IF(ChurnData[[#This Row],[TenureMonths]]&lt;=47,"36-47",IF(ChurnData[[#This Row],[TenureMonths]]&lt;=59,"48-59","60-72")))))</f>
        <v>36-47</v>
      </c>
      <c r="V2608">
        <f>IF(ChurnData[[#This Row],[Churn]]="Yes",1,0)</f>
        <v>0</v>
      </c>
    </row>
    <row r="2609" spans="1:22" x14ac:dyDescent="0.35">
      <c r="A2609" t="s">
        <v>2660</v>
      </c>
      <c r="B2609" t="s">
        <v>19</v>
      </c>
      <c r="C2609">
        <v>0</v>
      </c>
      <c r="D2609" t="s">
        <v>20</v>
      </c>
      <c r="E2609" t="s">
        <v>21</v>
      </c>
      <c r="F2609" t="s">
        <v>41</v>
      </c>
      <c r="G2609" s="2">
        <v>9</v>
      </c>
      <c r="H2609" t="s">
        <v>20</v>
      </c>
      <c r="I2609" t="s">
        <v>23</v>
      </c>
      <c r="J2609" t="s">
        <v>21</v>
      </c>
      <c r="K2609" t="s">
        <v>21</v>
      </c>
      <c r="L2609" t="s">
        <v>33</v>
      </c>
      <c r="M2609" t="s">
        <v>20</v>
      </c>
      <c r="N2609" t="s">
        <v>43</v>
      </c>
      <c r="O2609" s="1">
        <v>79.290000000000006</v>
      </c>
      <c r="P2609" s="1">
        <v>697.13</v>
      </c>
      <c r="Q2609">
        <v>4</v>
      </c>
      <c r="R2609" t="s">
        <v>21</v>
      </c>
      <c r="S2609" t="str">
        <f>IF(ChurnData[[#This Row],[MonthlyCharges]]&lt;=30,"1. Up to 30",IF(ChurnData[[#This Row],[MonthlyCharges]]&lt;=50,"2. 31-50",IF(ChurnData[[#This Row],[MonthlyCharges]]&lt;=70,"3. 51-70",IF(ChurnData[[#This Row],[MonthlyCharges]]&lt;=90,"4. 71-90","5. Over 90"))))</f>
        <v>4. 71-90</v>
      </c>
      <c r="T2609" t="str">
        <f>IF(AND(ChurnData[[#This Row],[Contract]]="Month-to-month",ChurnData[[#This Row],[InternetService]]="Fiber optic",ChurnData[[#This Row],[TenureMonths]]&lt;=11),"High-risk","Other")</f>
        <v>High-risk</v>
      </c>
      <c r="U2609" t="str">
        <f>IF(ChurnData[[#This Row],[TenureMonths]]&lt;=11,"0-11",IF(ChurnData[[#This Row],[TenureMonths]]&lt;=23,"12-23",IF(ChurnData[[#This Row],[TenureMonths]]&lt;=35,"24-35",IF(ChurnData[[#This Row],[TenureMonths]]&lt;=47,"36-47",IF(ChurnData[[#This Row],[TenureMonths]]&lt;=59,"48-59","60-72")))))</f>
        <v>0-11</v>
      </c>
      <c r="V2609">
        <f>IF(ChurnData[[#This Row],[Churn]]="Yes",1,0)</f>
        <v>0</v>
      </c>
    </row>
    <row r="2610" spans="1:22" x14ac:dyDescent="0.35">
      <c r="A2610" t="s">
        <v>2661</v>
      </c>
      <c r="B2610" t="s">
        <v>19</v>
      </c>
      <c r="C2610">
        <v>0</v>
      </c>
      <c r="D2610" t="s">
        <v>20</v>
      </c>
      <c r="E2610" t="s">
        <v>20</v>
      </c>
      <c r="F2610" t="s">
        <v>37</v>
      </c>
      <c r="G2610" s="2">
        <v>7</v>
      </c>
      <c r="H2610" t="s">
        <v>20</v>
      </c>
      <c r="I2610" t="s">
        <v>32</v>
      </c>
      <c r="J2610" t="s">
        <v>21</v>
      </c>
      <c r="K2610" t="s">
        <v>21</v>
      </c>
      <c r="L2610" t="s">
        <v>33</v>
      </c>
      <c r="M2610" t="s">
        <v>20</v>
      </c>
      <c r="N2610" t="s">
        <v>30</v>
      </c>
      <c r="O2610" s="1">
        <v>58.18</v>
      </c>
      <c r="P2610" s="1">
        <v>417.25</v>
      </c>
      <c r="Q2610">
        <v>1</v>
      </c>
      <c r="R2610" t="s">
        <v>21</v>
      </c>
      <c r="S2610" t="str">
        <f>IF(ChurnData[[#This Row],[MonthlyCharges]]&lt;=30,"1. Up to 30",IF(ChurnData[[#This Row],[MonthlyCharges]]&lt;=50,"2. 31-50",IF(ChurnData[[#This Row],[MonthlyCharges]]&lt;=70,"3. 51-70",IF(ChurnData[[#This Row],[MonthlyCharges]]&lt;=90,"4. 71-90","5. Over 90"))))</f>
        <v>3. 51-70</v>
      </c>
      <c r="T2610" t="str">
        <f>IF(AND(ChurnData[[#This Row],[Contract]]="Month-to-month",ChurnData[[#This Row],[InternetService]]="Fiber optic",ChurnData[[#This Row],[TenureMonths]]&lt;=11),"High-risk","Other")</f>
        <v>Other</v>
      </c>
      <c r="U2610" t="str">
        <f>IF(ChurnData[[#This Row],[TenureMonths]]&lt;=11,"0-11",IF(ChurnData[[#This Row],[TenureMonths]]&lt;=23,"12-23",IF(ChurnData[[#This Row],[TenureMonths]]&lt;=35,"24-35",IF(ChurnData[[#This Row],[TenureMonths]]&lt;=47,"36-47",IF(ChurnData[[#This Row],[TenureMonths]]&lt;=59,"48-59","60-72")))))</f>
        <v>0-11</v>
      </c>
      <c r="V2610">
        <f>IF(ChurnData[[#This Row],[Churn]]="Yes",1,0)</f>
        <v>0</v>
      </c>
    </row>
    <row r="2611" spans="1:22" x14ac:dyDescent="0.35">
      <c r="A2611" t="s">
        <v>2662</v>
      </c>
      <c r="B2611" t="s">
        <v>19</v>
      </c>
      <c r="C2611">
        <v>0</v>
      </c>
      <c r="D2611" t="s">
        <v>21</v>
      </c>
      <c r="E2611" t="s">
        <v>21</v>
      </c>
      <c r="F2611" t="s">
        <v>65</v>
      </c>
      <c r="G2611" s="2">
        <v>44</v>
      </c>
      <c r="H2611" t="s">
        <v>20</v>
      </c>
      <c r="I2611" t="s">
        <v>32</v>
      </c>
      <c r="J2611" t="s">
        <v>20</v>
      </c>
      <c r="K2611" t="s">
        <v>21</v>
      </c>
      <c r="L2611" t="s">
        <v>24</v>
      </c>
      <c r="M2611" t="s">
        <v>20</v>
      </c>
      <c r="N2611" t="s">
        <v>43</v>
      </c>
      <c r="O2611" s="1">
        <v>57.15</v>
      </c>
      <c r="P2611" s="1">
        <v>2562.0700000000002</v>
      </c>
      <c r="Q2611">
        <v>3</v>
      </c>
      <c r="R2611" t="s">
        <v>21</v>
      </c>
      <c r="S2611" t="str">
        <f>IF(ChurnData[[#This Row],[MonthlyCharges]]&lt;=30,"1. Up to 30",IF(ChurnData[[#This Row],[MonthlyCharges]]&lt;=50,"2. 31-50",IF(ChurnData[[#This Row],[MonthlyCharges]]&lt;=70,"3. 51-70",IF(ChurnData[[#This Row],[MonthlyCharges]]&lt;=90,"4. 71-90","5. Over 90"))))</f>
        <v>3. 51-70</v>
      </c>
      <c r="T2611" t="str">
        <f>IF(AND(ChurnData[[#This Row],[Contract]]="Month-to-month",ChurnData[[#This Row],[InternetService]]="Fiber optic",ChurnData[[#This Row],[TenureMonths]]&lt;=11),"High-risk","Other")</f>
        <v>Other</v>
      </c>
      <c r="U2611" t="str">
        <f>IF(ChurnData[[#This Row],[TenureMonths]]&lt;=11,"0-11",IF(ChurnData[[#This Row],[TenureMonths]]&lt;=23,"12-23",IF(ChurnData[[#This Row],[TenureMonths]]&lt;=35,"24-35",IF(ChurnData[[#This Row],[TenureMonths]]&lt;=47,"36-47",IF(ChurnData[[#This Row],[TenureMonths]]&lt;=59,"48-59","60-72")))))</f>
        <v>36-47</v>
      </c>
      <c r="V2611">
        <f>IF(ChurnData[[#This Row],[Churn]]="Yes",1,0)</f>
        <v>0</v>
      </c>
    </row>
    <row r="2612" spans="1:22" x14ac:dyDescent="0.35">
      <c r="A2612" t="s">
        <v>2663</v>
      </c>
      <c r="B2612" t="s">
        <v>36</v>
      </c>
      <c r="C2612">
        <v>0</v>
      </c>
      <c r="D2612" t="s">
        <v>21</v>
      </c>
      <c r="E2612" t="s">
        <v>20</v>
      </c>
      <c r="F2612" t="s">
        <v>75</v>
      </c>
      <c r="G2612" s="2">
        <v>3</v>
      </c>
      <c r="H2612" t="s">
        <v>20</v>
      </c>
      <c r="I2612" t="s">
        <v>32</v>
      </c>
      <c r="J2612" t="s">
        <v>21</v>
      </c>
      <c r="K2612" t="s">
        <v>21</v>
      </c>
      <c r="L2612" t="s">
        <v>33</v>
      </c>
      <c r="M2612" t="s">
        <v>20</v>
      </c>
      <c r="N2612" t="s">
        <v>34</v>
      </c>
      <c r="O2612" s="1">
        <v>53.34</v>
      </c>
      <c r="P2612" s="1">
        <v>162.46</v>
      </c>
      <c r="Q2612">
        <v>1</v>
      </c>
      <c r="R2612" t="s">
        <v>21</v>
      </c>
      <c r="S2612" t="str">
        <f>IF(ChurnData[[#This Row],[MonthlyCharges]]&lt;=30,"1. Up to 30",IF(ChurnData[[#This Row],[MonthlyCharges]]&lt;=50,"2. 31-50",IF(ChurnData[[#This Row],[MonthlyCharges]]&lt;=70,"3. 51-70",IF(ChurnData[[#This Row],[MonthlyCharges]]&lt;=90,"4. 71-90","5. Over 90"))))</f>
        <v>3. 51-70</v>
      </c>
      <c r="T2612" t="str">
        <f>IF(AND(ChurnData[[#This Row],[Contract]]="Month-to-month",ChurnData[[#This Row],[InternetService]]="Fiber optic",ChurnData[[#This Row],[TenureMonths]]&lt;=11),"High-risk","Other")</f>
        <v>Other</v>
      </c>
      <c r="U2612" t="str">
        <f>IF(ChurnData[[#This Row],[TenureMonths]]&lt;=11,"0-11",IF(ChurnData[[#This Row],[TenureMonths]]&lt;=23,"12-23",IF(ChurnData[[#This Row],[TenureMonths]]&lt;=35,"24-35",IF(ChurnData[[#This Row],[TenureMonths]]&lt;=47,"36-47",IF(ChurnData[[#This Row],[TenureMonths]]&lt;=59,"48-59","60-72")))))</f>
        <v>0-11</v>
      </c>
      <c r="V2612">
        <f>IF(ChurnData[[#This Row],[Churn]]="Yes",1,0)</f>
        <v>0</v>
      </c>
    </row>
    <row r="2613" spans="1:22" x14ac:dyDescent="0.35">
      <c r="A2613" t="s">
        <v>2664</v>
      </c>
      <c r="B2613" t="s">
        <v>36</v>
      </c>
      <c r="C2613">
        <v>1</v>
      </c>
      <c r="D2613" t="s">
        <v>21</v>
      </c>
      <c r="E2613" t="s">
        <v>21</v>
      </c>
      <c r="F2613" t="s">
        <v>39</v>
      </c>
      <c r="G2613" s="2">
        <v>0</v>
      </c>
      <c r="H2613" t="s">
        <v>20</v>
      </c>
      <c r="I2613" t="s">
        <v>32</v>
      </c>
      <c r="J2613" t="s">
        <v>20</v>
      </c>
      <c r="K2613" t="s">
        <v>20</v>
      </c>
      <c r="L2613" t="s">
        <v>33</v>
      </c>
      <c r="M2613" t="s">
        <v>21</v>
      </c>
      <c r="N2613" t="s">
        <v>30</v>
      </c>
      <c r="O2613" s="1">
        <v>56.22</v>
      </c>
      <c r="P2613" s="1">
        <v>0</v>
      </c>
      <c r="Q2613">
        <v>1</v>
      </c>
      <c r="R2613" t="s">
        <v>20</v>
      </c>
      <c r="S2613" t="str">
        <f>IF(ChurnData[[#This Row],[MonthlyCharges]]&lt;=30,"1. Up to 30",IF(ChurnData[[#This Row],[MonthlyCharges]]&lt;=50,"2. 31-50",IF(ChurnData[[#This Row],[MonthlyCharges]]&lt;=70,"3. 51-70",IF(ChurnData[[#This Row],[MonthlyCharges]]&lt;=90,"4. 71-90","5. Over 90"))))</f>
        <v>3. 51-70</v>
      </c>
      <c r="T2613" t="str">
        <f>IF(AND(ChurnData[[#This Row],[Contract]]="Month-to-month",ChurnData[[#This Row],[InternetService]]="Fiber optic",ChurnData[[#This Row],[TenureMonths]]&lt;=11),"High-risk","Other")</f>
        <v>Other</v>
      </c>
      <c r="U2613" t="str">
        <f>IF(ChurnData[[#This Row],[TenureMonths]]&lt;=11,"0-11",IF(ChurnData[[#This Row],[TenureMonths]]&lt;=23,"12-23",IF(ChurnData[[#This Row],[TenureMonths]]&lt;=35,"24-35",IF(ChurnData[[#This Row],[TenureMonths]]&lt;=47,"36-47",IF(ChurnData[[#This Row],[TenureMonths]]&lt;=59,"48-59","60-72")))))</f>
        <v>0-11</v>
      </c>
      <c r="V2613">
        <f>IF(ChurnData[[#This Row],[Churn]]="Yes",1,0)</f>
        <v>1</v>
      </c>
    </row>
    <row r="2614" spans="1:22" x14ac:dyDescent="0.35">
      <c r="A2614" t="s">
        <v>2665</v>
      </c>
      <c r="B2614" t="s">
        <v>36</v>
      </c>
      <c r="C2614">
        <v>0</v>
      </c>
      <c r="D2614" t="s">
        <v>21</v>
      </c>
      <c r="E2614" t="s">
        <v>21</v>
      </c>
      <c r="F2614" t="s">
        <v>75</v>
      </c>
      <c r="G2614" s="2">
        <v>23</v>
      </c>
      <c r="H2614" t="s">
        <v>20</v>
      </c>
      <c r="I2614" t="s">
        <v>32</v>
      </c>
      <c r="J2614" t="s">
        <v>20</v>
      </c>
      <c r="K2614" t="s">
        <v>20</v>
      </c>
      <c r="L2614" t="s">
        <v>33</v>
      </c>
      <c r="M2614" t="s">
        <v>21</v>
      </c>
      <c r="N2614" t="s">
        <v>30</v>
      </c>
      <c r="O2614" s="1">
        <v>60.58</v>
      </c>
      <c r="P2614" s="1">
        <v>1421.59</v>
      </c>
      <c r="Q2614">
        <v>1</v>
      </c>
      <c r="R2614" t="s">
        <v>21</v>
      </c>
      <c r="S2614" t="str">
        <f>IF(ChurnData[[#This Row],[MonthlyCharges]]&lt;=30,"1. Up to 30",IF(ChurnData[[#This Row],[MonthlyCharges]]&lt;=50,"2. 31-50",IF(ChurnData[[#This Row],[MonthlyCharges]]&lt;=70,"3. 51-70",IF(ChurnData[[#This Row],[MonthlyCharges]]&lt;=90,"4. 71-90","5. Over 90"))))</f>
        <v>3. 51-70</v>
      </c>
      <c r="T2614" t="str">
        <f>IF(AND(ChurnData[[#This Row],[Contract]]="Month-to-month",ChurnData[[#This Row],[InternetService]]="Fiber optic",ChurnData[[#This Row],[TenureMonths]]&lt;=11),"High-risk","Other")</f>
        <v>Other</v>
      </c>
      <c r="U2614" t="str">
        <f>IF(ChurnData[[#This Row],[TenureMonths]]&lt;=11,"0-11",IF(ChurnData[[#This Row],[TenureMonths]]&lt;=23,"12-23",IF(ChurnData[[#This Row],[TenureMonths]]&lt;=35,"24-35",IF(ChurnData[[#This Row],[TenureMonths]]&lt;=47,"36-47",IF(ChurnData[[#This Row],[TenureMonths]]&lt;=59,"48-59","60-72")))))</f>
        <v>12-23</v>
      </c>
      <c r="V2614">
        <f>IF(ChurnData[[#This Row],[Churn]]="Yes",1,0)</f>
        <v>0</v>
      </c>
    </row>
    <row r="2615" spans="1:22" x14ac:dyDescent="0.35">
      <c r="A2615" t="s">
        <v>2666</v>
      </c>
      <c r="B2615" t="s">
        <v>36</v>
      </c>
      <c r="C2615">
        <v>0</v>
      </c>
      <c r="D2615" t="s">
        <v>20</v>
      </c>
      <c r="E2615" t="s">
        <v>21</v>
      </c>
      <c r="F2615" t="s">
        <v>22</v>
      </c>
      <c r="G2615" s="2">
        <v>46</v>
      </c>
      <c r="H2615" t="s">
        <v>20</v>
      </c>
      <c r="I2615" t="s">
        <v>21</v>
      </c>
      <c r="J2615" t="s">
        <v>28</v>
      </c>
      <c r="K2615" t="s">
        <v>28</v>
      </c>
      <c r="L2615" t="s">
        <v>24</v>
      </c>
      <c r="M2615" t="s">
        <v>21</v>
      </c>
      <c r="N2615" t="s">
        <v>34</v>
      </c>
      <c r="O2615" s="1">
        <v>30.96</v>
      </c>
      <c r="P2615" s="1">
        <v>1414.87</v>
      </c>
      <c r="Q2615">
        <v>0</v>
      </c>
      <c r="R2615" t="s">
        <v>21</v>
      </c>
      <c r="S2615" t="str">
        <f>IF(ChurnData[[#This Row],[MonthlyCharges]]&lt;=30,"1. Up to 30",IF(ChurnData[[#This Row],[MonthlyCharges]]&lt;=50,"2. 31-50",IF(ChurnData[[#This Row],[MonthlyCharges]]&lt;=70,"3. 51-70",IF(ChurnData[[#This Row],[MonthlyCharges]]&lt;=90,"4. 71-90","5. Over 90"))))</f>
        <v>2. 31-50</v>
      </c>
      <c r="T2615" t="str">
        <f>IF(AND(ChurnData[[#This Row],[Contract]]="Month-to-month",ChurnData[[#This Row],[InternetService]]="Fiber optic",ChurnData[[#This Row],[TenureMonths]]&lt;=11),"High-risk","Other")</f>
        <v>Other</v>
      </c>
      <c r="U2615" t="str">
        <f>IF(ChurnData[[#This Row],[TenureMonths]]&lt;=11,"0-11",IF(ChurnData[[#This Row],[TenureMonths]]&lt;=23,"12-23",IF(ChurnData[[#This Row],[TenureMonths]]&lt;=35,"24-35",IF(ChurnData[[#This Row],[TenureMonths]]&lt;=47,"36-47",IF(ChurnData[[#This Row],[TenureMonths]]&lt;=59,"48-59","60-72")))))</f>
        <v>36-47</v>
      </c>
      <c r="V2615">
        <f>IF(ChurnData[[#This Row],[Churn]]="Yes",1,0)</f>
        <v>0</v>
      </c>
    </row>
    <row r="2616" spans="1:22" x14ac:dyDescent="0.35">
      <c r="A2616" t="s">
        <v>2667</v>
      </c>
      <c r="B2616" t="s">
        <v>36</v>
      </c>
      <c r="C2616">
        <v>0</v>
      </c>
      <c r="D2616" t="s">
        <v>20</v>
      </c>
      <c r="E2616" t="s">
        <v>20</v>
      </c>
      <c r="F2616" t="s">
        <v>75</v>
      </c>
      <c r="G2616" s="2">
        <v>4</v>
      </c>
      <c r="H2616" t="s">
        <v>20</v>
      </c>
      <c r="I2616" t="s">
        <v>21</v>
      </c>
      <c r="J2616" t="s">
        <v>28</v>
      </c>
      <c r="K2616" t="s">
        <v>28</v>
      </c>
      <c r="L2616" t="s">
        <v>33</v>
      </c>
      <c r="M2616" t="s">
        <v>21</v>
      </c>
      <c r="N2616" t="s">
        <v>25</v>
      </c>
      <c r="O2616" s="1">
        <v>31.16</v>
      </c>
      <c r="P2616" s="1">
        <v>124.01</v>
      </c>
      <c r="Q2616">
        <v>0</v>
      </c>
      <c r="R2616" t="s">
        <v>20</v>
      </c>
      <c r="S2616" t="str">
        <f>IF(ChurnData[[#This Row],[MonthlyCharges]]&lt;=30,"1. Up to 30",IF(ChurnData[[#This Row],[MonthlyCharges]]&lt;=50,"2. 31-50",IF(ChurnData[[#This Row],[MonthlyCharges]]&lt;=70,"3. 51-70",IF(ChurnData[[#This Row],[MonthlyCharges]]&lt;=90,"4. 71-90","5. Over 90"))))</f>
        <v>2. 31-50</v>
      </c>
      <c r="T2616" t="str">
        <f>IF(AND(ChurnData[[#This Row],[Contract]]="Month-to-month",ChurnData[[#This Row],[InternetService]]="Fiber optic",ChurnData[[#This Row],[TenureMonths]]&lt;=11),"High-risk","Other")</f>
        <v>Other</v>
      </c>
      <c r="U2616" t="str">
        <f>IF(ChurnData[[#This Row],[TenureMonths]]&lt;=11,"0-11",IF(ChurnData[[#This Row],[TenureMonths]]&lt;=23,"12-23",IF(ChurnData[[#This Row],[TenureMonths]]&lt;=35,"24-35",IF(ChurnData[[#This Row],[TenureMonths]]&lt;=47,"36-47",IF(ChurnData[[#This Row],[TenureMonths]]&lt;=59,"48-59","60-72")))))</f>
        <v>0-11</v>
      </c>
      <c r="V2616">
        <f>IF(ChurnData[[#This Row],[Churn]]="Yes",1,0)</f>
        <v>1</v>
      </c>
    </row>
    <row r="2617" spans="1:22" x14ac:dyDescent="0.35">
      <c r="A2617" t="s">
        <v>2668</v>
      </c>
      <c r="B2617" t="s">
        <v>19</v>
      </c>
      <c r="C2617">
        <v>0</v>
      </c>
      <c r="D2617" t="s">
        <v>20</v>
      </c>
      <c r="E2617" t="s">
        <v>20</v>
      </c>
      <c r="F2617" t="s">
        <v>37</v>
      </c>
      <c r="G2617" s="2">
        <v>10</v>
      </c>
      <c r="H2617" t="s">
        <v>21</v>
      </c>
      <c r="I2617" t="s">
        <v>21</v>
      </c>
      <c r="J2617" t="s">
        <v>28</v>
      </c>
      <c r="K2617" t="s">
        <v>28</v>
      </c>
      <c r="L2617" t="s">
        <v>33</v>
      </c>
      <c r="M2617" t="s">
        <v>20</v>
      </c>
      <c r="N2617" t="s">
        <v>30</v>
      </c>
      <c r="O2617" s="1">
        <v>28.26</v>
      </c>
      <c r="P2617" s="1">
        <v>276.06</v>
      </c>
      <c r="Q2617">
        <v>2</v>
      </c>
      <c r="R2617" t="s">
        <v>20</v>
      </c>
      <c r="S2617" t="str">
        <f>IF(ChurnData[[#This Row],[MonthlyCharges]]&lt;=30,"1. Up to 30",IF(ChurnData[[#This Row],[MonthlyCharges]]&lt;=50,"2. 31-50",IF(ChurnData[[#This Row],[MonthlyCharges]]&lt;=70,"3. 51-70",IF(ChurnData[[#This Row],[MonthlyCharges]]&lt;=90,"4. 71-90","5. Over 90"))))</f>
        <v>1. Up to 30</v>
      </c>
      <c r="T2617" t="str">
        <f>IF(AND(ChurnData[[#This Row],[Contract]]="Month-to-month",ChurnData[[#This Row],[InternetService]]="Fiber optic",ChurnData[[#This Row],[TenureMonths]]&lt;=11),"High-risk","Other")</f>
        <v>Other</v>
      </c>
      <c r="U2617" t="str">
        <f>IF(ChurnData[[#This Row],[TenureMonths]]&lt;=11,"0-11",IF(ChurnData[[#This Row],[TenureMonths]]&lt;=23,"12-23",IF(ChurnData[[#This Row],[TenureMonths]]&lt;=35,"24-35",IF(ChurnData[[#This Row],[TenureMonths]]&lt;=47,"36-47",IF(ChurnData[[#This Row],[TenureMonths]]&lt;=59,"48-59","60-72")))))</f>
        <v>0-11</v>
      </c>
      <c r="V2617">
        <f>IF(ChurnData[[#This Row],[Churn]]="Yes",1,0)</f>
        <v>1</v>
      </c>
    </row>
    <row r="2618" spans="1:22" x14ac:dyDescent="0.35">
      <c r="A2618" t="s">
        <v>2669</v>
      </c>
      <c r="B2618" t="s">
        <v>36</v>
      </c>
      <c r="C2618">
        <v>0</v>
      </c>
      <c r="D2618" t="s">
        <v>20</v>
      </c>
      <c r="E2618" t="s">
        <v>21</v>
      </c>
      <c r="F2618" t="s">
        <v>65</v>
      </c>
      <c r="G2618" s="2">
        <v>30</v>
      </c>
      <c r="H2618" t="s">
        <v>20</v>
      </c>
      <c r="I2618" t="s">
        <v>21</v>
      </c>
      <c r="J2618" t="s">
        <v>28</v>
      </c>
      <c r="K2618" t="s">
        <v>28</v>
      </c>
      <c r="L2618" t="s">
        <v>33</v>
      </c>
      <c r="M2618" t="s">
        <v>20</v>
      </c>
      <c r="N2618" t="s">
        <v>34</v>
      </c>
      <c r="O2618" s="1">
        <v>36.44</v>
      </c>
      <c r="P2618" s="1">
        <v>1102.17</v>
      </c>
      <c r="Q2618">
        <v>1</v>
      </c>
      <c r="R2618" t="s">
        <v>21</v>
      </c>
      <c r="S2618" t="str">
        <f>IF(ChurnData[[#This Row],[MonthlyCharges]]&lt;=30,"1. Up to 30",IF(ChurnData[[#This Row],[MonthlyCharges]]&lt;=50,"2. 31-50",IF(ChurnData[[#This Row],[MonthlyCharges]]&lt;=70,"3. 51-70",IF(ChurnData[[#This Row],[MonthlyCharges]]&lt;=90,"4. 71-90","5. Over 90"))))</f>
        <v>2. 31-50</v>
      </c>
      <c r="T2618" t="str">
        <f>IF(AND(ChurnData[[#This Row],[Contract]]="Month-to-month",ChurnData[[#This Row],[InternetService]]="Fiber optic",ChurnData[[#This Row],[TenureMonths]]&lt;=11),"High-risk","Other")</f>
        <v>Other</v>
      </c>
      <c r="U2618" t="str">
        <f>IF(ChurnData[[#This Row],[TenureMonths]]&lt;=11,"0-11",IF(ChurnData[[#This Row],[TenureMonths]]&lt;=23,"12-23",IF(ChurnData[[#This Row],[TenureMonths]]&lt;=35,"24-35",IF(ChurnData[[#This Row],[TenureMonths]]&lt;=47,"36-47",IF(ChurnData[[#This Row],[TenureMonths]]&lt;=59,"48-59","60-72")))))</f>
        <v>24-35</v>
      </c>
      <c r="V2618">
        <f>IF(ChurnData[[#This Row],[Churn]]="Yes",1,0)</f>
        <v>0</v>
      </c>
    </row>
    <row r="2619" spans="1:22" x14ac:dyDescent="0.35">
      <c r="A2619" t="s">
        <v>2670</v>
      </c>
      <c r="B2619" t="s">
        <v>36</v>
      </c>
      <c r="C2619">
        <v>1</v>
      </c>
      <c r="D2619" t="s">
        <v>20</v>
      </c>
      <c r="E2619" t="s">
        <v>21</v>
      </c>
      <c r="F2619" t="s">
        <v>58</v>
      </c>
      <c r="G2619" s="2">
        <v>26</v>
      </c>
      <c r="H2619" t="s">
        <v>20</v>
      </c>
      <c r="I2619" t="s">
        <v>32</v>
      </c>
      <c r="J2619" t="s">
        <v>20</v>
      </c>
      <c r="K2619" t="s">
        <v>20</v>
      </c>
      <c r="L2619" t="s">
        <v>33</v>
      </c>
      <c r="M2619" t="s">
        <v>21</v>
      </c>
      <c r="N2619" t="s">
        <v>25</v>
      </c>
      <c r="O2619" s="1">
        <v>76.48</v>
      </c>
      <c r="P2619" s="1">
        <v>2047.91</v>
      </c>
      <c r="Q2619">
        <v>0</v>
      </c>
      <c r="R2619" t="s">
        <v>21</v>
      </c>
      <c r="S2619" t="str">
        <f>IF(ChurnData[[#This Row],[MonthlyCharges]]&lt;=30,"1. Up to 30",IF(ChurnData[[#This Row],[MonthlyCharges]]&lt;=50,"2. 31-50",IF(ChurnData[[#This Row],[MonthlyCharges]]&lt;=70,"3. 51-70",IF(ChurnData[[#This Row],[MonthlyCharges]]&lt;=90,"4. 71-90","5. Over 90"))))</f>
        <v>4. 71-90</v>
      </c>
      <c r="T2619" t="str">
        <f>IF(AND(ChurnData[[#This Row],[Contract]]="Month-to-month",ChurnData[[#This Row],[InternetService]]="Fiber optic",ChurnData[[#This Row],[TenureMonths]]&lt;=11),"High-risk","Other")</f>
        <v>Other</v>
      </c>
      <c r="U2619" t="str">
        <f>IF(ChurnData[[#This Row],[TenureMonths]]&lt;=11,"0-11",IF(ChurnData[[#This Row],[TenureMonths]]&lt;=23,"12-23",IF(ChurnData[[#This Row],[TenureMonths]]&lt;=35,"24-35",IF(ChurnData[[#This Row],[TenureMonths]]&lt;=47,"36-47",IF(ChurnData[[#This Row],[TenureMonths]]&lt;=59,"48-59","60-72")))))</f>
        <v>24-35</v>
      </c>
      <c r="V2619">
        <f>IF(ChurnData[[#This Row],[Churn]]="Yes",1,0)</f>
        <v>0</v>
      </c>
    </row>
    <row r="2620" spans="1:22" x14ac:dyDescent="0.35">
      <c r="A2620" t="s">
        <v>2671</v>
      </c>
      <c r="B2620" t="s">
        <v>36</v>
      </c>
      <c r="C2620">
        <v>0</v>
      </c>
      <c r="D2620" t="s">
        <v>20</v>
      </c>
      <c r="E2620" t="s">
        <v>21</v>
      </c>
      <c r="F2620" t="s">
        <v>37</v>
      </c>
      <c r="G2620" s="2">
        <v>12</v>
      </c>
      <c r="H2620" t="s">
        <v>20</v>
      </c>
      <c r="I2620" t="s">
        <v>21</v>
      </c>
      <c r="J2620" t="s">
        <v>28</v>
      </c>
      <c r="K2620" t="s">
        <v>28</v>
      </c>
      <c r="L2620" t="s">
        <v>33</v>
      </c>
      <c r="M2620" t="s">
        <v>21</v>
      </c>
      <c r="N2620" t="s">
        <v>30</v>
      </c>
      <c r="O2620" s="1">
        <v>41.26</v>
      </c>
      <c r="P2620" s="1">
        <v>496.87</v>
      </c>
      <c r="Q2620">
        <v>1</v>
      </c>
      <c r="R2620" t="s">
        <v>21</v>
      </c>
      <c r="S2620" t="str">
        <f>IF(ChurnData[[#This Row],[MonthlyCharges]]&lt;=30,"1. Up to 30",IF(ChurnData[[#This Row],[MonthlyCharges]]&lt;=50,"2. 31-50",IF(ChurnData[[#This Row],[MonthlyCharges]]&lt;=70,"3. 51-70",IF(ChurnData[[#This Row],[MonthlyCharges]]&lt;=90,"4. 71-90","5. Over 90"))))</f>
        <v>2. 31-50</v>
      </c>
      <c r="T2620" t="str">
        <f>IF(AND(ChurnData[[#This Row],[Contract]]="Month-to-month",ChurnData[[#This Row],[InternetService]]="Fiber optic",ChurnData[[#This Row],[TenureMonths]]&lt;=11),"High-risk","Other")</f>
        <v>Other</v>
      </c>
      <c r="U2620" t="str">
        <f>IF(ChurnData[[#This Row],[TenureMonths]]&lt;=11,"0-11",IF(ChurnData[[#This Row],[TenureMonths]]&lt;=23,"12-23",IF(ChurnData[[#This Row],[TenureMonths]]&lt;=35,"24-35",IF(ChurnData[[#This Row],[TenureMonths]]&lt;=47,"36-47",IF(ChurnData[[#This Row],[TenureMonths]]&lt;=59,"48-59","60-72")))))</f>
        <v>12-23</v>
      </c>
      <c r="V2620">
        <f>IF(ChurnData[[#This Row],[Churn]]="Yes",1,0)</f>
        <v>0</v>
      </c>
    </row>
    <row r="2621" spans="1:22" x14ac:dyDescent="0.35">
      <c r="A2621" t="s">
        <v>2672</v>
      </c>
      <c r="B2621" t="s">
        <v>36</v>
      </c>
      <c r="C2621">
        <v>1</v>
      </c>
      <c r="D2621" t="s">
        <v>21</v>
      </c>
      <c r="E2621" t="s">
        <v>21</v>
      </c>
      <c r="F2621" t="s">
        <v>37</v>
      </c>
      <c r="G2621" s="2">
        <v>13</v>
      </c>
      <c r="H2621" t="s">
        <v>20</v>
      </c>
      <c r="I2621" t="s">
        <v>21</v>
      </c>
      <c r="J2621" t="s">
        <v>28</v>
      </c>
      <c r="K2621" t="s">
        <v>28</v>
      </c>
      <c r="L2621" t="s">
        <v>33</v>
      </c>
      <c r="M2621" t="s">
        <v>21</v>
      </c>
      <c r="N2621" t="s">
        <v>43</v>
      </c>
      <c r="O2621" s="1">
        <v>35.07</v>
      </c>
      <c r="P2621" s="1">
        <v>466.94</v>
      </c>
      <c r="Q2621">
        <v>0</v>
      </c>
      <c r="R2621" t="s">
        <v>20</v>
      </c>
      <c r="S2621" t="str">
        <f>IF(ChurnData[[#This Row],[MonthlyCharges]]&lt;=30,"1. Up to 30",IF(ChurnData[[#This Row],[MonthlyCharges]]&lt;=50,"2. 31-50",IF(ChurnData[[#This Row],[MonthlyCharges]]&lt;=70,"3. 51-70",IF(ChurnData[[#This Row],[MonthlyCharges]]&lt;=90,"4. 71-90","5. Over 90"))))</f>
        <v>2. 31-50</v>
      </c>
      <c r="T2621" t="str">
        <f>IF(AND(ChurnData[[#This Row],[Contract]]="Month-to-month",ChurnData[[#This Row],[InternetService]]="Fiber optic",ChurnData[[#This Row],[TenureMonths]]&lt;=11),"High-risk","Other")</f>
        <v>Other</v>
      </c>
      <c r="U2621" t="str">
        <f>IF(ChurnData[[#This Row],[TenureMonths]]&lt;=11,"0-11",IF(ChurnData[[#This Row],[TenureMonths]]&lt;=23,"12-23",IF(ChurnData[[#This Row],[TenureMonths]]&lt;=35,"24-35",IF(ChurnData[[#This Row],[TenureMonths]]&lt;=47,"36-47",IF(ChurnData[[#This Row],[TenureMonths]]&lt;=59,"48-59","60-72")))))</f>
        <v>12-23</v>
      </c>
      <c r="V2621">
        <f>IF(ChurnData[[#This Row],[Churn]]="Yes",1,0)</f>
        <v>1</v>
      </c>
    </row>
    <row r="2622" spans="1:22" x14ac:dyDescent="0.35">
      <c r="A2622" t="s">
        <v>2673</v>
      </c>
      <c r="B2622" t="s">
        <v>19</v>
      </c>
      <c r="C2622">
        <v>0</v>
      </c>
      <c r="D2622" t="s">
        <v>20</v>
      </c>
      <c r="E2622" t="s">
        <v>21</v>
      </c>
      <c r="F2622" t="s">
        <v>56</v>
      </c>
      <c r="G2622" s="2">
        <v>23</v>
      </c>
      <c r="H2622" t="s">
        <v>20</v>
      </c>
      <c r="I2622" t="s">
        <v>32</v>
      </c>
      <c r="J2622" t="s">
        <v>21</v>
      </c>
      <c r="K2622" t="s">
        <v>21</v>
      </c>
      <c r="L2622" t="s">
        <v>33</v>
      </c>
      <c r="M2622" t="s">
        <v>21</v>
      </c>
      <c r="N2622" t="s">
        <v>25</v>
      </c>
      <c r="O2622" s="1">
        <v>59.9</v>
      </c>
      <c r="P2622" s="1">
        <v>1345</v>
      </c>
      <c r="Q2622">
        <v>7</v>
      </c>
      <c r="R2622" t="s">
        <v>20</v>
      </c>
      <c r="S2622" t="str">
        <f>IF(ChurnData[[#This Row],[MonthlyCharges]]&lt;=30,"1. Up to 30",IF(ChurnData[[#This Row],[MonthlyCharges]]&lt;=50,"2. 31-50",IF(ChurnData[[#This Row],[MonthlyCharges]]&lt;=70,"3. 51-70",IF(ChurnData[[#This Row],[MonthlyCharges]]&lt;=90,"4. 71-90","5. Over 90"))))</f>
        <v>3. 51-70</v>
      </c>
      <c r="T2622" t="str">
        <f>IF(AND(ChurnData[[#This Row],[Contract]]="Month-to-month",ChurnData[[#This Row],[InternetService]]="Fiber optic",ChurnData[[#This Row],[TenureMonths]]&lt;=11),"High-risk","Other")</f>
        <v>Other</v>
      </c>
      <c r="U2622" t="str">
        <f>IF(ChurnData[[#This Row],[TenureMonths]]&lt;=11,"0-11",IF(ChurnData[[#This Row],[TenureMonths]]&lt;=23,"12-23",IF(ChurnData[[#This Row],[TenureMonths]]&lt;=35,"24-35",IF(ChurnData[[#This Row],[TenureMonths]]&lt;=47,"36-47",IF(ChurnData[[#This Row],[TenureMonths]]&lt;=59,"48-59","60-72")))))</f>
        <v>12-23</v>
      </c>
      <c r="V2622">
        <f>IF(ChurnData[[#This Row],[Churn]]="Yes",1,0)</f>
        <v>1</v>
      </c>
    </row>
    <row r="2623" spans="1:22" x14ac:dyDescent="0.35">
      <c r="A2623" t="s">
        <v>2674</v>
      </c>
      <c r="B2623" t="s">
        <v>36</v>
      </c>
      <c r="C2623">
        <v>0</v>
      </c>
      <c r="D2623" t="s">
        <v>20</v>
      </c>
      <c r="E2623" t="s">
        <v>21</v>
      </c>
      <c r="F2623" t="s">
        <v>37</v>
      </c>
      <c r="G2623" s="2">
        <v>45</v>
      </c>
      <c r="H2623" t="s">
        <v>20</v>
      </c>
      <c r="I2623" t="s">
        <v>23</v>
      </c>
      <c r="J2623" t="s">
        <v>21</v>
      </c>
      <c r="K2623" t="s">
        <v>21</v>
      </c>
      <c r="L2623" t="s">
        <v>33</v>
      </c>
      <c r="M2623" t="s">
        <v>20</v>
      </c>
      <c r="N2623" t="s">
        <v>43</v>
      </c>
      <c r="O2623" s="1">
        <v>84.86</v>
      </c>
      <c r="P2623" s="1">
        <v>3788.55</v>
      </c>
      <c r="Q2623">
        <v>1</v>
      </c>
      <c r="R2623" t="s">
        <v>20</v>
      </c>
      <c r="S2623" t="str">
        <f>IF(ChurnData[[#This Row],[MonthlyCharges]]&lt;=30,"1. Up to 30",IF(ChurnData[[#This Row],[MonthlyCharges]]&lt;=50,"2. 31-50",IF(ChurnData[[#This Row],[MonthlyCharges]]&lt;=70,"3. 51-70",IF(ChurnData[[#This Row],[MonthlyCharges]]&lt;=90,"4. 71-90","5. Over 90"))))</f>
        <v>4. 71-90</v>
      </c>
      <c r="T2623" t="str">
        <f>IF(AND(ChurnData[[#This Row],[Contract]]="Month-to-month",ChurnData[[#This Row],[InternetService]]="Fiber optic",ChurnData[[#This Row],[TenureMonths]]&lt;=11),"High-risk","Other")</f>
        <v>Other</v>
      </c>
      <c r="U2623" t="str">
        <f>IF(ChurnData[[#This Row],[TenureMonths]]&lt;=11,"0-11",IF(ChurnData[[#This Row],[TenureMonths]]&lt;=23,"12-23",IF(ChurnData[[#This Row],[TenureMonths]]&lt;=35,"24-35",IF(ChurnData[[#This Row],[TenureMonths]]&lt;=47,"36-47",IF(ChurnData[[#This Row],[TenureMonths]]&lt;=59,"48-59","60-72")))))</f>
        <v>36-47</v>
      </c>
      <c r="V2623">
        <f>IF(ChurnData[[#This Row],[Churn]]="Yes",1,0)</f>
        <v>1</v>
      </c>
    </row>
    <row r="2624" spans="1:22" x14ac:dyDescent="0.35">
      <c r="A2624" t="s">
        <v>2675</v>
      </c>
      <c r="B2624" t="s">
        <v>36</v>
      </c>
      <c r="C2624">
        <v>0</v>
      </c>
      <c r="D2624" t="s">
        <v>20</v>
      </c>
      <c r="E2624" t="s">
        <v>21</v>
      </c>
      <c r="F2624" t="s">
        <v>22</v>
      </c>
      <c r="G2624" s="2">
        <v>8</v>
      </c>
      <c r="H2624" t="s">
        <v>20</v>
      </c>
      <c r="I2624" t="s">
        <v>23</v>
      </c>
      <c r="J2624" t="s">
        <v>21</v>
      </c>
      <c r="K2624" t="s">
        <v>20</v>
      </c>
      <c r="L2624" t="s">
        <v>29</v>
      </c>
      <c r="M2624" t="s">
        <v>21</v>
      </c>
      <c r="N2624" t="s">
        <v>25</v>
      </c>
      <c r="O2624" s="1">
        <v>89.25</v>
      </c>
      <c r="P2624" s="1">
        <v>696.58</v>
      </c>
      <c r="Q2624">
        <v>1</v>
      </c>
      <c r="R2624" t="s">
        <v>20</v>
      </c>
      <c r="S2624" t="str">
        <f>IF(ChurnData[[#This Row],[MonthlyCharges]]&lt;=30,"1. Up to 30",IF(ChurnData[[#This Row],[MonthlyCharges]]&lt;=50,"2. 31-50",IF(ChurnData[[#This Row],[MonthlyCharges]]&lt;=70,"3. 51-70",IF(ChurnData[[#This Row],[MonthlyCharges]]&lt;=90,"4. 71-90","5. Over 90"))))</f>
        <v>4. 71-90</v>
      </c>
      <c r="T2624" t="str">
        <f>IF(AND(ChurnData[[#This Row],[Contract]]="Month-to-month",ChurnData[[#This Row],[InternetService]]="Fiber optic",ChurnData[[#This Row],[TenureMonths]]&lt;=11),"High-risk","Other")</f>
        <v>Other</v>
      </c>
      <c r="U2624" t="str">
        <f>IF(ChurnData[[#This Row],[TenureMonths]]&lt;=11,"0-11",IF(ChurnData[[#This Row],[TenureMonths]]&lt;=23,"12-23",IF(ChurnData[[#This Row],[TenureMonths]]&lt;=35,"24-35",IF(ChurnData[[#This Row],[TenureMonths]]&lt;=47,"36-47",IF(ChurnData[[#This Row],[TenureMonths]]&lt;=59,"48-59","60-72")))))</f>
        <v>0-11</v>
      </c>
      <c r="V2624">
        <f>IF(ChurnData[[#This Row],[Churn]]="Yes",1,0)</f>
        <v>1</v>
      </c>
    </row>
    <row r="2625" spans="1:22" x14ac:dyDescent="0.35">
      <c r="A2625" t="s">
        <v>2676</v>
      </c>
      <c r="B2625" t="s">
        <v>19</v>
      </c>
      <c r="C2625">
        <v>0</v>
      </c>
      <c r="D2625" t="s">
        <v>21</v>
      </c>
      <c r="E2625" t="s">
        <v>21</v>
      </c>
      <c r="F2625" t="s">
        <v>45</v>
      </c>
      <c r="G2625" s="2">
        <v>5</v>
      </c>
      <c r="H2625" t="s">
        <v>20</v>
      </c>
      <c r="I2625" t="s">
        <v>23</v>
      </c>
      <c r="J2625" t="s">
        <v>21</v>
      </c>
      <c r="K2625" t="s">
        <v>21</v>
      </c>
      <c r="L2625" t="s">
        <v>33</v>
      </c>
      <c r="M2625" t="s">
        <v>21</v>
      </c>
      <c r="N2625" t="s">
        <v>25</v>
      </c>
      <c r="O2625" s="1">
        <v>88.2</v>
      </c>
      <c r="P2625" s="1">
        <v>451.47</v>
      </c>
      <c r="Q2625">
        <v>4</v>
      </c>
      <c r="R2625" t="s">
        <v>20</v>
      </c>
      <c r="S2625" t="str">
        <f>IF(ChurnData[[#This Row],[MonthlyCharges]]&lt;=30,"1. Up to 30",IF(ChurnData[[#This Row],[MonthlyCharges]]&lt;=50,"2. 31-50",IF(ChurnData[[#This Row],[MonthlyCharges]]&lt;=70,"3. 51-70",IF(ChurnData[[#This Row],[MonthlyCharges]]&lt;=90,"4. 71-90","5. Over 90"))))</f>
        <v>4. 71-90</v>
      </c>
      <c r="T2625" t="str">
        <f>IF(AND(ChurnData[[#This Row],[Contract]]="Month-to-month",ChurnData[[#This Row],[InternetService]]="Fiber optic",ChurnData[[#This Row],[TenureMonths]]&lt;=11),"High-risk","Other")</f>
        <v>High-risk</v>
      </c>
      <c r="U2625" t="str">
        <f>IF(ChurnData[[#This Row],[TenureMonths]]&lt;=11,"0-11",IF(ChurnData[[#This Row],[TenureMonths]]&lt;=23,"12-23",IF(ChurnData[[#This Row],[TenureMonths]]&lt;=35,"24-35",IF(ChurnData[[#This Row],[TenureMonths]]&lt;=47,"36-47",IF(ChurnData[[#This Row],[TenureMonths]]&lt;=59,"48-59","60-72")))))</f>
        <v>0-11</v>
      </c>
      <c r="V2625">
        <f>IF(ChurnData[[#This Row],[Churn]]="Yes",1,0)</f>
        <v>1</v>
      </c>
    </row>
    <row r="2626" spans="1:22" x14ac:dyDescent="0.35">
      <c r="A2626" t="s">
        <v>2677</v>
      </c>
      <c r="B2626" t="s">
        <v>36</v>
      </c>
      <c r="C2626">
        <v>0</v>
      </c>
      <c r="D2626" t="s">
        <v>20</v>
      </c>
      <c r="E2626" t="s">
        <v>20</v>
      </c>
      <c r="F2626" t="s">
        <v>47</v>
      </c>
      <c r="G2626" s="2">
        <v>34</v>
      </c>
      <c r="H2626" t="s">
        <v>20</v>
      </c>
      <c r="I2626" t="s">
        <v>32</v>
      </c>
      <c r="J2626" t="s">
        <v>20</v>
      </c>
      <c r="K2626" t="s">
        <v>20</v>
      </c>
      <c r="L2626" t="s">
        <v>33</v>
      </c>
      <c r="M2626" t="s">
        <v>21</v>
      </c>
      <c r="N2626" t="s">
        <v>43</v>
      </c>
      <c r="O2626" s="1">
        <v>64.209999999999994</v>
      </c>
      <c r="P2626" s="1">
        <v>2132.6999999999998</v>
      </c>
      <c r="Q2626">
        <v>2</v>
      </c>
      <c r="R2626" t="s">
        <v>21</v>
      </c>
      <c r="S2626" t="str">
        <f>IF(ChurnData[[#This Row],[MonthlyCharges]]&lt;=30,"1. Up to 30",IF(ChurnData[[#This Row],[MonthlyCharges]]&lt;=50,"2. 31-50",IF(ChurnData[[#This Row],[MonthlyCharges]]&lt;=70,"3. 51-70",IF(ChurnData[[#This Row],[MonthlyCharges]]&lt;=90,"4. 71-90","5. Over 90"))))</f>
        <v>3. 51-70</v>
      </c>
      <c r="T2626" t="str">
        <f>IF(AND(ChurnData[[#This Row],[Contract]]="Month-to-month",ChurnData[[#This Row],[InternetService]]="Fiber optic",ChurnData[[#This Row],[TenureMonths]]&lt;=11),"High-risk","Other")</f>
        <v>Other</v>
      </c>
      <c r="U2626" t="str">
        <f>IF(ChurnData[[#This Row],[TenureMonths]]&lt;=11,"0-11",IF(ChurnData[[#This Row],[TenureMonths]]&lt;=23,"12-23",IF(ChurnData[[#This Row],[TenureMonths]]&lt;=35,"24-35",IF(ChurnData[[#This Row],[TenureMonths]]&lt;=47,"36-47",IF(ChurnData[[#This Row],[TenureMonths]]&lt;=59,"48-59","60-72")))))</f>
        <v>24-35</v>
      </c>
      <c r="V2626">
        <f>IF(ChurnData[[#This Row],[Churn]]="Yes",1,0)</f>
        <v>0</v>
      </c>
    </row>
    <row r="2627" spans="1:22" x14ac:dyDescent="0.35">
      <c r="A2627" t="s">
        <v>2678</v>
      </c>
      <c r="B2627" t="s">
        <v>36</v>
      </c>
      <c r="C2627">
        <v>0</v>
      </c>
      <c r="D2627" t="s">
        <v>21</v>
      </c>
      <c r="E2627" t="s">
        <v>21</v>
      </c>
      <c r="F2627" t="s">
        <v>56</v>
      </c>
      <c r="G2627" s="2">
        <v>31</v>
      </c>
      <c r="H2627" t="s">
        <v>20</v>
      </c>
      <c r="I2627" t="s">
        <v>32</v>
      </c>
      <c r="J2627" t="s">
        <v>20</v>
      </c>
      <c r="K2627" t="s">
        <v>20</v>
      </c>
      <c r="L2627" t="s">
        <v>29</v>
      </c>
      <c r="M2627" t="s">
        <v>21</v>
      </c>
      <c r="N2627" t="s">
        <v>30</v>
      </c>
      <c r="O2627" s="1">
        <v>68.77</v>
      </c>
      <c r="P2627" s="1">
        <v>2116.1799999999998</v>
      </c>
      <c r="Q2627">
        <v>3</v>
      </c>
      <c r="R2627" t="s">
        <v>21</v>
      </c>
      <c r="S2627" t="str">
        <f>IF(ChurnData[[#This Row],[MonthlyCharges]]&lt;=30,"1. Up to 30",IF(ChurnData[[#This Row],[MonthlyCharges]]&lt;=50,"2. 31-50",IF(ChurnData[[#This Row],[MonthlyCharges]]&lt;=70,"3. 51-70",IF(ChurnData[[#This Row],[MonthlyCharges]]&lt;=90,"4. 71-90","5. Over 90"))))</f>
        <v>3. 51-70</v>
      </c>
      <c r="T2627" t="str">
        <f>IF(AND(ChurnData[[#This Row],[Contract]]="Month-to-month",ChurnData[[#This Row],[InternetService]]="Fiber optic",ChurnData[[#This Row],[TenureMonths]]&lt;=11),"High-risk","Other")</f>
        <v>Other</v>
      </c>
      <c r="U2627" t="str">
        <f>IF(ChurnData[[#This Row],[TenureMonths]]&lt;=11,"0-11",IF(ChurnData[[#This Row],[TenureMonths]]&lt;=23,"12-23",IF(ChurnData[[#This Row],[TenureMonths]]&lt;=35,"24-35",IF(ChurnData[[#This Row],[TenureMonths]]&lt;=47,"36-47",IF(ChurnData[[#This Row],[TenureMonths]]&lt;=59,"48-59","60-72")))))</f>
        <v>24-35</v>
      </c>
      <c r="V2627">
        <f>IF(ChurnData[[#This Row],[Churn]]="Yes",1,0)</f>
        <v>0</v>
      </c>
    </row>
    <row r="2628" spans="1:22" x14ac:dyDescent="0.35">
      <c r="A2628" t="s">
        <v>2679</v>
      </c>
      <c r="B2628" t="s">
        <v>36</v>
      </c>
      <c r="C2628">
        <v>0</v>
      </c>
      <c r="D2628" t="s">
        <v>20</v>
      </c>
      <c r="E2628" t="s">
        <v>21</v>
      </c>
      <c r="F2628" t="s">
        <v>37</v>
      </c>
      <c r="G2628" s="2">
        <v>4</v>
      </c>
      <c r="H2628" t="s">
        <v>20</v>
      </c>
      <c r="I2628" t="s">
        <v>23</v>
      </c>
      <c r="J2628" t="s">
        <v>20</v>
      </c>
      <c r="K2628" t="s">
        <v>20</v>
      </c>
      <c r="L2628" t="s">
        <v>33</v>
      </c>
      <c r="M2628" t="s">
        <v>20</v>
      </c>
      <c r="N2628" t="s">
        <v>43</v>
      </c>
      <c r="O2628" s="1">
        <v>104.03</v>
      </c>
      <c r="P2628" s="1">
        <v>420.28</v>
      </c>
      <c r="Q2628">
        <v>2</v>
      </c>
      <c r="R2628" t="s">
        <v>21</v>
      </c>
      <c r="S2628" t="str">
        <f>IF(ChurnData[[#This Row],[MonthlyCharges]]&lt;=30,"1. Up to 30",IF(ChurnData[[#This Row],[MonthlyCharges]]&lt;=50,"2. 31-50",IF(ChurnData[[#This Row],[MonthlyCharges]]&lt;=70,"3. 51-70",IF(ChurnData[[#This Row],[MonthlyCharges]]&lt;=90,"4. 71-90","5. Over 90"))))</f>
        <v>5. Over 90</v>
      </c>
      <c r="T2628" t="str">
        <f>IF(AND(ChurnData[[#This Row],[Contract]]="Month-to-month",ChurnData[[#This Row],[InternetService]]="Fiber optic",ChurnData[[#This Row],[TenureMonths]]&lt;=11),"High-risk","Other")</f>
        <v>High-risk</v>
      </c>
      <c r="U2628" t="str">
        <f>IF(ChurnData[[#This Row],[TenureMonths]]&lt;=11,"0-11",IF(ChurnData[[#This Row],[TenureMonths]]&lt;=23,"12-23",IF(ChurnData[[#This Row],[TenureMonths]]&lt;=35,"24-35",IF(ChurnData[[#This Row],[TenureMonths]]&lt;=47,"36-47",IF(ChurnData[[#This Row],[TenureMonths]]&lt;=59,"48-59","60-72")))))</f>
        <v>0-11</v>
      </c>
      <c r="V2628">
        <f>IF(ChurnData[[#This Row],[Churn]]="Yes",1,0)</f>
        <v>0</v>
      </c>
    </row>
    <row r="2629" spans="1:22" x14ac:dyDescent="0.35">
      <c r="A2629" t="s">
        <v>2680</v>
      </c>
      <c r="B2629" t="s">
        <v>19</v>
      </c>
      <c r="C2629">
        <v>1</v>
      </c>
      <c r="D2629" t="s">
        <v>21</v>
      </c>
      <c r="E2629" t="s">
        <v>21</v>
      </c>
      <c r="F2629" t="s">
        <v>58</v>
      </c>
      <c r="G2629" s="2">
        <v>26</v>
      </c>
      <c r="H2629" t="s">
        <v>20</v>
      </c>
      <c r="I2629" t="s">
        <v>21</v>
      </c>
      <c r="J2629" t="s">
        <v>28</v>
      </c>
      <c r="K2629" t="s">
        <v>28</v>
      </c>
      <c r="L2629" t="s">
        <v>33</v>
      </c>
      <c r="M2629" t="s">
        <v>20</v>
      </c>
      <c r="N2629" t="s">
        <v>43</v>
      </c>
      <c r="O2629" s="1">
        <v>22.45</v>
      </c>
      <c r="P2629" s="1">
        <v>570.4</v>
      </c>
      <c r="Q2629">
        <v>2</v>
      </c>
      <c r="R2629" t="s">
        <v>21</v>
      </c>
      <c r="S2629" t="str">
        <f>IF(ChurnData[[#This Row],[MonthlyCharges]]&lt;=30,"1. Up to 30",IF(ChurnData[[#This Row],[MonthlyCharges]]&lt;=50,"2. 31-50",IF(ChurnData[[#This Row],[MonthlyCharges]]&lt;=70,"3. 51-70",IF(ChurnData[[#This Row],[MonthlyCharges]]&lt;=90,"4. 71-90","5. Over 90"))))</f>
        <v>1. Up to 30</v>
      </c>
      <c r="T2629" t="str">
        <f>IF(AND(ChurnData[[#This Row],[Contract]]="Month-to-month",ChurnData[[#This Row],[InternetService]]="Fiber optic",ChurnData[[#This Row],[TenureMonths]]&lt;=11),"High-risk","Other")</f>
        <v>Other</v>
      </c>
      <c r="U2629" t="str">
        <f>IF(ChurnData[[#This Row],[TenureMonths]]&lt;=11,"0-11",IF(ChurnData[[#This Row],[TenureMonths]]&lt;=23,"12-23",IF(ChurnData[[#This Row],[TenureMonths]]&lt;=35,"24-35",IF(ChurnData[[#This Row],[TenureMonths]]&lt;=47,"36-47",IF(ChurnData[[#This Row],[TenureMonths]]&lt;=59,"48-59","60-72")))))</f>
        <v>24-35</v>
      </c>
      <c r="V2629">
        <f>IF(ChurnData[[#This Row],[Churn]]="Yes",1,0)</f>
        <v>0</v>
      </c>
    </row>
    <row r="2630" spans="1:22" x14ac:dyDescent="0.35">
      <c r="A2630" t="s">
        <v>2681</v>
      </c>
      <c r="B2630" t="s">
        <v>19</v>
      </c>
      <c r="C2630">
        <v>0</v>
      </c>
      <c r="D2630" t="s">
        <v>21</v>
      </c>
      <c r="E2630" t="s">
        <v>21</v>
      </c>
      <c r="F2630" t="s">
        <v>45</v>
      </c>
      <c r="G2630" s="2">
        <v>12</v>
      </c>
      <c r="H2630" t="s">
        <v>20</v>
      </c>
      <c r="I2630" t="s">
        <v>23</v>
      </c>
      <c r="J2630" t="s">
        <v>21</v>
      </c>
      <c r="K2630" t="s">
        <v>21</v>
      </c>
      <c r="L2630" t="s">
        <v>29</v>
      </c>
      <c r="M2630" t="s">
        <v>21</v>
      </c>
      <c r="N2630" t="s">
        <v>43</v>
      </c>
      <c r="O2630" s="1">
        <v>76.069999999999993</v>
      </c>
      <c r="P2630" s="1">
        <v>909.02</v>
      </c>
      <c r="Q2630">
        <v>1</v>
      </c>
      <c r="R2630" t="s">
        <v>21</v>
      </c>
      <c r="S2630" t="str">
        <f>IF(ChurnData[[#This Row],[MonthlyCharges]]&lt;=30,"1. Up to 30",IF(ChurnData[[#This Row],[MonthlyCharges]]&lt;=50,"2. 31-50",IF(ChurnData[[#This Row],[MonthlyCharges]]&lt;=70,"3. 51-70",IF(ChurnData[[#This Row],[MonthlyCharges]]&lt;=90,"4. 71-90","5. Over 90"))))</f>
        <v>4. 71-90</v>
      </c>
      <c r="T2630" t="str">
        <f>IF(AND(ChurnData[[#This Row],[Contract]]="Month-to-month",ChurnData[[#This Row],[InternetService]]="Fiber optic",ChurnData[[#This Row],[TenureMonths]]&lt;=11),"High-risk","Other")</f>
        <v>Other</v>
      </c>
      <c r="U2630" t="str">
        <f>IF(ChurnData[[#This Row],[TenureMonths]]&lt;=11,"0-11",IF(ChurnData[[#This Row],[TenureMonths]]&lt;=23,"12-23",IF(ChurnData[[#This Row],[TenureMonths]]&lt;=35,"24-35",IF(ChurnData[[#This Row],[TenureMonths]]&lt;=47,"36-47",IF(ChurnData[[#This Row],[TenureMonths]]&lt;=59,"48-59","60-72")))))</f>
        <v>12-23</v>
      </c>
      <c r="V2630">
        <f>IF(ChurnData[[#This Row],[Churn]]="Yes",1,0)</f>
        <v>0</v>
      </c>
    </row>
    <row r="2631" spans="1:22" x14ac:dyDescent="0.35">
      <c r="A2631" t="s">
        <v>2682</v>
      </c>
      <c r="B2631" t="s">
        <v>36</v>
      </c>
      <c r="C2631">
        <v>0</v>
      </c>
      <c r="D2631" t="s">
        <v>21</v>
      </c>
      <c r="E2631" t="s">
        <v>21</v>
      </c>
      <c r="F2631" t="s">
        <v>39</v>
      </c>
      <c r="G2631" s="2">
        <v>27</v>
      </c>
      <c r="H2631" t="s">
        <v>20</v>
      </c>
      <c r="I2631" t="s">
        <v>32</v>
      </c>
      <c r="J2631" t="s">
        <v>21</v>
      </c>
      <c r="K2631" t="s">
        <v>21</v>
      </c>
      <c r="L2631" t="s">
        <v>33</v>
      </c>
      <c r="M2631" t="s">
        <v>20</v>
      </c>
      <c r="N2631" t="s">
        <v>34</v>
      </c>
      <c r="O2631" s="1">
        <v>52.49</v>
      </c>
      <c r="P2631" s="1">
        <v>1455.91</v>
      </c>
      <c r="Q2631">
        <v>1</v>
      </c>
      <c r="R2631" t="s">
        <v>21</v>
      </c>
      <c r="S2631" t="str">
        <f>IF(ChurnData[[#This Row],[MonthlyCharges]]&lt;=30,"1. Up to 30",IF(ChurnData[[#This Row],[MonthlyCharges]]&lt;=50,"2. 31-50",IF(ChurnData[[#This Row],[MonthlyCharges]]&lt;=70,"3. 51-70",IF(ChurnData[[#This Row],[MonthlyCharges]]&lt;=90,"4. 71-90","5. Over 90"))))</f>
        <v>3. 51-70</v>
      </c>
      <c r="T2631" t="str">
        <f>IF(AND(ChurnData[[#This Row],[Contract]]="Month-to-month",ChurnData[[#This Row],[InternetService]]="Fiber optic",ChurnData[[#This Row],[TenureMonths]]&lt;=11),"High-risk","Other")</f>
        <v>Other</v>
      </c>
      <c r="U2631" t="str">
        <f>IF(ChurnData[[#This Row],[TenureMonths]]&lt;=11,"0-11",IF(ChurnData[[#This Row],[TenureMonths]]&lt;=23,"12-23",IF(ChurnData[[#This Row],[TenureMonths]]&lt;=35,"24-35",IF(ChurnData[[#This Row],[TenureMonths]]&lt;=47,"36-47",IF(ChurnData[[#This Row],[TenureMonths]]&lt;=59,"48-59","60-72")))))</f>
        <v>24-35</v>
      </c>
      <c r="V2631">
        <f>IF(ChurnData[[#This Row],[Churn]]="Yes",1,0)</f>
        <v>0</v>
      </c>
    </row>
    <row r="2632" spans="1:22" x14ac:dyDescent="0.35">
      <c r="A2632" t="s">
        <v>2683</v>
      </c>
      <c r="B2632" t="s">
        <v>36</v>
      </c>
      <c r="C2632">
        <v>0</v>
      </c>
      <c r="D2632" t="s">
        <v>20</v>
      </c>
      <c r="E2632" t="s">
        <v>20</v>
      </c>
      <c r="F2632" t="s">
        <v>22</v>
      </c>
      <c r="G2632" s="2">
        <v>72</v>
      </c>
      <c r="H2632" t="s">
        <v>20</v>
      </c>
      <c r="I2632" t="s">
        <v>23</v>
      </c>
      <c r="J2632" t="s">
        <v>20</v>
      </c>
      <c r="K2632" t="s">
        <v>21</v>
      </c>
      <c r="L2632" t="s">
        <v>24</v>
      </c>
      <c r="M2632" t="s">
        <v>21</v>
      </c>
      <c r="N2632" t="s">
        <v>43</v>
      </c>
      <c r="O2632" s="1">
        <v>78.260000000000005</v>
      </c>
      <c r="P2632" s="1">
        <v>5519.13</v>
      </c>
      <c r="Q2632">
        <v>1</v>
      </c>
      <c r="R2632" t="s">
        <v>21</v>
      </c>
      <c r="S2632" t="str">
        <f>IF(ChurnData[[#This Row],[MonthlyCharges]]&lt;=30,"1. Up to 30",IF(ChurnData[[#This Row],[MonthlyCharges]]&lt;=50,"2. 31-50",IF(ChurnData[[#This Row],[MonthlyCharges]]&lt;=70,"3. 51-70",IF(ChurnData[[#This Row],[MonthlyCharges]]&lt;=90,"4. 71-90","5. Over 90"))))</f>
        <v>4. 71-90</v>
      </c>
      <c r="T2632" t="str">
        <f>IF(AND(ChurnData[[#This Row],[Contract]]="Month-to-month",ChurnData[[#This Row],[InternetService]]="Fiber optic",ChurnData[[#This Row],[TenureMonths]]&lt;=11),"High-risk","Other")</f>
        <v>Other</v>
      </c>
      <c r="U2632" t="str">
        <f>IF(ChurnData[[#This Row],[TenureMonths]]&lt;=11,"0-11",IF(ChurnData[[#This Row],[TenureMonths]]&lt;=23,"12-23",IF(ChurnData[[#This Row],[TenureMonths]]&lt;=35,"24-35",IF(ChurnData[[#This Row],[TenureMonths]]&lt;=47,"36-47",IF(ChurnData[[#This Row],[TenureMonths]]&lt;=59,"48-59","60-72")))))</f>
        <v>60-72</v>
      </c>
      <c r="V2632">
        <f>IF(ChurnData[[#This Row],[Churn]]="Yes",1,0)</f>
        <v>0</v>
      </c>
    </row>
    <row r="2633" spans="1:22" x14ac:dyDescent="0.35">
      <c r="A2633" t="s">
        <v>2684</v>
      </c>
      <c r="B2633" t="s">
        <v>19</v>
      </c>
      <c r="C2633">
        <v>0</v>
      </c>
      <c r="D2633" t="s">
        <v>20</v>
      </c>
      <c r="E2633" t="s">
        <v>20</v>
      </c>
      <c r="F2633" t="s">
        <v>47</v>
      </c>
      <c r="G2633" s="2">
        <v>17</v>
      </c>
      <c r="H2633" t="s">
        <v>20</v>
      </c>
      <c r="I2633" t="s">
        <v>23</v>
      </c>
      <c r="J2633" t="s">
        <v>20</v>
      </c>
      <c r="K2633" t="s">
        <v>20</v>
      </c>
      <c r="L2633" t="s">
        <v>33</v>
      </c>
      <c r="M2633" t="s">
        <v>20</v>
      </c>
      <c r="N2633" t="s">
        <v>34</v>
      </c>
      <c r="O2633" s="1">
        <v>91.5</v>
      </c>
      <c r="P2633" s="1">
        <v>1579.17</v>
      </c>
      <c r="Q2633">
        <v>3</v>
      </c>
      <c r="R2633" t="s">
        <v>21</v>
      </c>
      <c r="S2633" t="str">
        <f>IF(ChurnData[[#This Row],[MonthlyCharges]]&lt;=30,"1. Up to 30",IF(ChurnData[[#This Row],[MonthlyCharges]]&lt;=50,"2. 31-50",IF(ChurnData[[#This Row],[MonthlyCharges]]&lt;=70,"3. 51-70",IF(ChurnData[[#This Row],[MonthlyCharges]]&lt;=90,"4. 71-90","5. Over 90"))))</f>
        <v>5. Over 90</v>
      </c>
      <c r="T2633" t="str">
        <f>IF(AND(ChurnData[[#This Row],[Contract]]="Month-to-month",ChurnData[[#This Row],[InternetService]]="Fiber optic",ChurnData[[#This Row],[TenureMonths]]&lt;=11),"High-risk","Other")</f>
        <v>Other</v>
      </c>
      <c r="U2633" t="str">
        <f>IF(ChurnData[[#This Row],[TenureMonths]]&lt;=11,"0-11",IF(ChurnData[[#This Row],[TenureMonths]]&lt;=23,"12-23",IF(ChurnData[[#This Row],[TenureMonths]]&lt;=35,"24-35",IF(ChurnData[[#This Row],[TenureMonths]]&lt;=47,"36-47",IF(ChurnData[[#This Row],[TenureMonths]]&lt;=59,"48-59","60-72")))))</f>
        <v>12-23</v>
      </c>
      <c r="V2633">
        <f>IF(ChurnData[[#This Row],[Churn]]="Yes",1,0)</f>
        <v>0</v>
      </c>
    </row>
    <row r="2634" spans="1:22" x14ac:dyDescent="0.35">
      <c r="A2634" t="s">
        <v>2685</v>
      </c>
      <c r="B2634" t="s">
        <v>19</v>
      </c>
      <c r="C2634">
        <v>0</v>
      </c>
      <c r="D2634" t="s">
        <v>21</v>
      </c>
      <c r="E2634" t="s">
        <v>21</v>
      </c>
      <c r="F2634" t="s">
        <v>39</v>
      </c>
      <c r="G2634" s="2">
        <v>44</v>
      </c>
      <c r="H2634" t="s">
        <v>20</v>
      </c>
      <c r="I2634" t="s">
        <v>21</v>
      </c>
      <c r="J2634" t="s">
        <v>28</v>
      </c>
      <c r="K2634" t="s">
        <v>28</v>
      </c>
      <c r="L2634" t="s">
        <v>24</v>
      </c>
      <c r="M2634" t="s">
        <v>21</v>
      </c>
      <c r="N2634" t="s">
        <v>34</v>
      </c>
      <c r="O2634" s="1">
        <v>23.1</v>
      </c>
      <c r="P2634" s="1">
        <v>1011.8</v>
      </c>
      <c r="Q2634">
        <v>0</v>
      </c>
      <c r="R2634" t="s">
        <v>21</v>
      </c>
      <c r="S2634" t="str">
        <f>IF(ChurnData[[#This Row],[MonthlyCharges]]&lt;=30,"1. Up to 30",IF(ChurnData[[#This Row],[MonthlyCharges]]&lt;=50,"2. 31-50",IF(ChurnData[[#This Row],[MonthlyCharges]]&lt;=70,"3. 51-70",IF(ChurnData[[#This Row],[MonthlyCharges]]&lt;=90,"4. 71-90","5. Over 90"))))</f>
        <v>1. Up to 30</v>
      </c>
      <c r="T2634" t="str">
        <f>IF(AND(ChurnData[[#This Row],[Contract]]="Month-to-month",ChurnData[[#This Row],[InternetService]]="Fiber optic",ChurnData[[#This Row],[TenureMonths]]&lt;=11),"High-risk","Other")</f>
        <v>Other</v>
      </c>
      <c r="U2634" t="str">
        <f>IF(ChurnData[[#This Row],[TenureMonths]]&lt;=11,"0-11",IF(ChurnData[[#This Row],[TenureMonths]]&lt;=23,"12-23",IF(ChurnData[[#This Row],[TenureMonths]]&lt;=35,"24-35",IF(ChurnData[[#This Row],[TenureMonths]]&lt;=47,"36-47",IF(ChurnData[[#This Row],[TenureMonths]]&lt;=59,"48-59","60-72")))))</f>
        <v>36-47</v>
      </c>
      <c r="V2634">
        <f>IF(ChurnData[[#This Row],[Churn]]="Yes",1,0)</f>
        <v>0</v>
      </c>
    </row>
    <row r="2635" spans="1:22" x14ac:dyDescent="0.35">
      <c r="A2635" t="s">
        <v>2686</v>
      </c>
      <c r="B2635" t="s">
        <v>36</v>
      </c>
      <c r="C2635">
        <v>0</v>
      </c>
      <c r="D2635" t="s">
        <v>21</v>
      </c>
      <c r="E2635" t="s">
        <v>21</v>
      </c>
      <c r="F2635" t="s">
        <v>56</v>
      </c>
      <c r="G2635" s="2">
        <v>65</v>
      </c>
      <c r="H2635" t="s">
        <v>20</v>
      </c>
      <c r="I2635" t="s">
        <v>23</v>
      </c>
      <c r="J2635" t="s">
        <v>21</v>
      </c>
      <c r="K2635" t="s">
        <v>20</v>
      </c>
      <c r="L2635" t="s">
        <v>24</v>
      </c>
      <c r="M2635" t="s">
        <v>20</v>
      </c>
      <c r="N2635" t="s">
        <v>34</v>
      </c>
      <c r="O2635" s="1">
        <v>95.4</v>
      </c>
      <c r="P2635" s="1">
        <v>6318.91</v>
      </c>
      <c r="Q2635">
        <v>0</v>
      </c>
      <c r="R2635" t="s">
        <v>21</v>
      </c>
      <c r="S2635" t="str">
        <f>IF(ChurnData[[#This Row],[MonthlyCharges]]&lt;=30,"1. Up to 30",IF(ChurnData[[#This Row],[MonthlyCharges]]&lt;=50,"2. 31-50",IF(ChurnData[[#This Row],[MonthlyCharges]]&lt;=70,"3. 51-70",IF(ChurnData[[#This Row],[MonthlyCharges]]&lt;=90,"4. 71-90","5. Over 90"))))</f>
        <v>5. Over 90</v>
      </c>
      <c r="T2635" t="str">
        <f>IF(AND(ChurnData[[#This Row],[Contract]]="Month-to-month",ChurnData[[#This Row],[InternetService]]="Fiber optic",ChurnData[[#This Row],[TenureMonths]]&lt;=11),"High-risk","Other")</f>
        <v>Other</v>
      </c>
      <c r="U2635" t="str">
        <f>IF(ChurnData[[#This Row],[TenureMonths]]&lt;=11,"0-11",IF(ChurnData[[#This Row],[TenureMonths]]&lt;=23,"12-23",IF(ChurnData[[#This Row],[TenureMonths]]&lt;=35,"24-35",IF(ChurnData[[#This Row],[TenureMonths]]&lt;=47,"36-47",IF(ChurnData[[#This Row],[TenureMonths]]&lt;=59,"48-59","60-72")))))</f>
        <v>60-72</v>
      </c>
      <c r="V2635">
        <f>IF(ChurnData[[#This Row],[Churn]]="Yes",1,0)</f>
        <v>0</v>
      </c>
    </row>
    <row r="2636" spans="1:22" x14ac:dyDescent="0.35">
      <c r="A2636" t="s">
        <v>2687</v>
      </c>
      <c r="B2636" t="s">
        <v>19</v>
      </c>
      <c r="C2636">
        <v>1</v>
      </c>
      <c r="D2636" t="s">
        <v>20</v>
      </c>
      <c r="E2636" t="s">
        <v>20</v>
      </c>
      <c r="F2636" t="s">
        <v>58</v>
      </c>
      <c r="G2636" s="2">
        <v>55</v>
      </c>
      <c r="H2636" t="s">
        <v>20</v>
      </c>
      <c r="I2636" t="s">
        <v>32</v>
      </c>
      <c r="J2636" t="s">
        <v>21</v>
      </c>
      <c r="K2636" t="s">
        <v>21</v>
      </c>
      <c r="L2636" t="s">
        <v>24</v>
      </c>
      <c r="M2636" t="s">
        <v>21</v>
      </c>
      <c r="N2636" t="s">
        <v>43</v>
      </c>
      <c r="O2636" s="1">
        <v>51.25</v>
      </c>
      <c r="P2636" s="1">
        <v>2809.86</v>
      </c>
      <c r="Q2636">
        <v>3</v>
      </c>
      <c r="R2636" t="s">
        <v>21</v>
      </c>
      <c r="S2636" t="str">
        <f>IF(ChurnData[[#This Row],[MonthlyCharges]]&lt;=30,"1. Up to 30",IF(ChurnData[[#This Row],[MonthlyCharges]]&lt;=50,"2. 31-50",IF(ChurnData[[#This Row],[MonthlyCharges]]&lt;=70,"3. 51-70",IF(ChurnData[[#This Row],[MonthlyCharges]]&lt;=90,"4. 71-90","5. Over 90"))))</f>
        <v>3. 51-70</v>
      </c>
      <c r="T2636" t="str">
        <f>IF(AND(ChurnData[[#This Row],[Contract]]="Month-to-month",ChurnData[[#This Row],[InternetService]]="Fiber optic",ChurnData[[#This Row],[TenureMonths]]&lt;=11),"High-risk","Other")</f>
        <v>Other</v>
      </c>
      <c r="U2636" t="str">
        <f>IF(ChurnData[[#This Row],[TenureMonths]]&lt;=11,"0-11",IF(ChurnData[[#This Row],[TenureMonths]]&lt;=23,"12-23",IF(ChurnData[[#This Row],[TenureMonths]]&lt;=35,"24-35",IF(ChurnData[[#This Row],[TenureMonths]]&lt;=47,"36-47",IF(ChurnData[[#This Row],[TenureMonths]]&lt;=59,"48-59","60-72")))))</f>
        <v>48-59</v>
      </c>
      <c r="V2636">
        <f>IF(ChurnData[[#This Row],[Churn]]="Yes",1,0)</f>
        <v>0</v>
      </c>
    </row>
    <row r="2637" spans="1:22" x14ac:dyDescent="0.35">
      <c r="A2637" t="s">
        <v>2688</v>
      </c>
      <c r="B2637" t="s">
        <v>36</v>
      </c>
      <c r="C2637">
        <v>0</v>
      </c>
      <c r="D2637" t="s">
        <v>21</v>
      </c>
      <c r="E2637" t="s">
        <v>21</v>
      </c>
      <c r="F2637" t="s">
        <v>49</v>
      </c>
      <c r="G2637" s="2">
        <v>6</v>
      </c>
      <c r="H2637" t="s">
        <v>20</v>
      </c>
      <c r="I2637" t="s">
        <v>23</v>
      </c>
      <c r="J2637" t="s">
        <v>20</v>
      </c>
      <c r="K2637" t="s">
        <v>21</v>
      </c>
      <c r="L2637" t="s">
        <v>33</v>
      </c>
      <c r="M2637" t="s">
        <v>20</v>
      </c>
      <c r="N2637" t="s">
        <v>25</v>
      </c>
      <c r="O2637" s="1">
        <v>91.91</v>
      </c>
      <c r="P2637" s="1">
        <v>536</v>
      </c>
      <c r="Q2637">
        <v>5</v>
      </c>
      <c r="R2637" t="s">
        <v>20</v>
      </c>
      <c r="S2637" t="str">
        <f>IF(ChurnData[[#This Row],[MonthlyCharges]]&lt;=30,"1. Up to 30",IF(ChurnData[[#This Row],[MonthlyCharges]]&lt;=50,"2. 31-50",IF(ChurnData[[#This Row],[MonthlyCharges]]&lt;=70,"3. 51-70",IF(ChurnData[[#This Row],[MonthlyCharges]]&lt;=90,"4. 71-90","5. Over 90"))))</f>
        <v>5. Over 90</v>
      </c>
      <c r="T2637" t="str">
        <f>IF(AND(ChurnData[[#This Row],[Contract]]="Month-to-month",ChurnData[[#This Row],[InternetService]]="Fiber optic",ChurnData[[#This Row],[TenureMonths]]&lt;=11),"High-risk","Other")</f>
        <v>High-risk</v>
      </c>
      <c r="U2637" t="str">
        <f>IF(ChurnData[[#This Row],[TenureMonths]]&lt;=11,"0-11",IF(ChurnData[[#This Row],[TenureMonths]]&lt;=23,"12-23",IF(ChurnData[[#This Row],[TenureMonths]]&lt;=35,"24-35",IF(ChurnData[[#This Row],[TenureMonths]]&lt;=47,"36-47",IF(ChurnData[[#This Row],[TenureMonths]]&lt;=59,"48-59","60-72")))))</f>
        <v>0-11</v>
      </c>
      <c r="V2637">
        <f>IF(ChurnData[[#This Row],[Churn]]="Yes",1,0)</f>
        <v>1</v>
      </c>
    </row>
    <row r="2638" spans="1:22" x14ac:dyDescent="0.35">
      <c r="A2638" t="s">
        <v>2689</v>
      </c>
      <c r="B2638" t="s">
        <v>36</v>
      </c>
      <c r="C2638">
        <v>0</v>
      </c>
      <c r="D2638" t="s">
        <v>20</v>
      </c>
      <c r="E2638" t="s">
        <v>21</v>
      </c>
      <c r="F2638" t="s">
        <v>41</v>
      </c>
      <c r="G2638" s="2">
        <v>14</v>
      </c>
      <c r="H2638" t="s">
        <v>20</v>
      </c>
      <c r="I2638" t="s">
        <v>32</v>
      </c>
      <c r="J2638" t="s">
        <v>21</v>
      </c>
      <c r="K2638" t="s">
        <v>20</v>
      </c>
      <c r="L2638" t="s">
        <v>33</v>
      </c>
      <c r="M2638" t="s">
        <v>20</v>
      </c>
      <c r="N2638" t="s">
        <v>34</v>
      </c>
      <c r="O2638" s="1">
        <v>58.1</v>
      </c>
      <c r="P2638" s="1">
        <v>791.06</v>
      </c>
      <c r="Q2638">
        <v>0</v>
      </c>
      <c r="R2638" t="s">
        <v>20</v>
      </c>
      <c r="S2638" t="str">
        <f>IF(ChurnData[[#This Row],[MonthlyCharges]]&lt;=30,"1. Up to 30",IF(ChurnData[[#This Row],[MonthlyCharges]]&lt;=50,"2. 31-50",IF(ChurnData[[#This Row],[MonthlyCharges]]&lt;=70,"3. 51-70",IF(ChurnData[[#This Row],[MonthlyCharges]]&lt;=90,"4. 71-90","5. Over 90"))))</f>
        <v>3. 51-70</v>
      </c>
      <c r="T2638" t="str">
        <f>IF(AND(ChurnData[[#This Row],[Contract]]="Month-to-month",ChurnData[[#This Row],[InternetService]]="Fiber optic",ChurnData[[#This Row],[TenureMonths]]&lt;=11),"High-risk","Other")</f>
        <v>Other</v>
      </c>
      <c r="U2638" t="str">
        <f>IF(ChurnData[[#This Row],[TenureMonths]]&lt;=11,"0-11",IF(ChurnData[[#This Row],[TenureMonths]]&lt;=23,"12-23",IF(ChurnData[[#This Row],[TenureMonths]]&lt;=35,"24-35",IF(ChurnData[[#This Row],[TenureMonths]]&lt;=47,"36-47",IF(ChurnData[[#This Row],[TenureMonths]]&lt;=59,"48-59","60-72")))))</f>
        <v>12-23</v>
      </c>
      <c r="V2638">
        <f>IF(ChurnData[[#This Row],[Churn]]="Yes",1,0)</f>
        <v>1</v>
      </c>
    </row>
    <row r="2639" spans="1:22" x14ac:dyDescent="0.35">
      <c r="A2639" t="s">
        <v>2690</v>
      </c>
      <c r="B2639" t="s">
        <v>36</v>
      </c>
      <c r="C2639">
        <v>0</v>
      </c>
      <c r="D2639" t="s">
        <v>21</v>
      </c>
      <c r="E2639" t="s">
        <v>21</v>
      </c>
      <c r="F2639" t="s">
        <v>58</v>
      </c>
      <c r="G2639" s="2">
        <v>4</v>
      </c>
      <c r="H2639" t="s">
        <v>20</v>
      </c>
      <c r="I2639" t="s">
        <v>23</v>
      </c>
      <c r="J2639" t="s">
        <v>21</v>
      </c>
      <c r="K2639" t="s">
        <v>21</v>
      </c>
      <c r="L2639" t="s">
        <v>33</v>
      </c>
      <c r="M2639" t="s">
        <v>20</v>
      </c>
      <c r="N2639" t="s">
        <v>34</v>
      </c>
      <c r="O2639" s="1">
        <v>88.81</v>
      </c>
      <c r="P2639" s="1">
        <v>362.39</v>
      </c>
      <c r="Q2639">
        <v>5</v>
      </c>
      <c r="R2639" t="s">
        <v>20</v>
      </c>
      <c r="S2639" t="str">
        <f>IF(ChurnData[[#This Row],[MonthlyCharges]]&lt;=30,"1. Up to 30",IF(ChurnData[[#This Row],[MonthlyCharges]]&lt;=50,"2. 31-50",IF(ChurnData[[#This Row],[MonthlyCharges]]&lt;=70,"3. 51-70",IF(ChurnData[[#This Row],[MonthlyCharges]]&lt;=90,"4. 71-90","5. Over 90"))))</f>
        <v>4. 71-90</v>
      </c>
      <c r="T2639" t="str">
        <f>IF(AND(ChurnData[[#This Row],[Contract]]="Month-to-month",ChurnData[[#This Row],[InternetService]]="Fiber optic",ChurnData[[#This Row],[TenureMonths]]&lt;=11),"High-risk","Other")</f>
        <v>High-risk</v>
      </c>
      <c r="U2639" t="str">
        <f>IF(ChurnData[[#This Row],[TenureMonths]]&lt;=11,"0-11",IF(ChurnData[[#This Row],[TenureMonths]]&lt;=23,"12-23",IF(ChurnData[[#This Row],[TenureMonths]]&lt;=35,"24-35",IF(ChurnData[[#This Row],[TenureMonths]]&lt;=47,"36-47",IF(ChurnData[[#This Row],[TenureMonths]]&lt;=59,"48-59","60-72")))))</f>
        <v>0-11</v>
      </c>
      <c r="V2639">
        <f>IF(ChurnData[[#This Row],[Churn]]="Yes",1,0)</f>
        <v>1</v>
      </c>
    </row>
    <row r="2640" spans="1:22" x14ac:dyDescent="0.35">
      <c r="A2640" t="s">
        <v>2691</v>
      </c>
      <c r="B2640" t="s">
        <v>19</v>
      </c>
      <c r="C2640">
        <v>0</v>
      </c>
      <c r="D2640" t="s">
        <v>21</v>
      </c>
      <c r="E2640" t="s">
        <v>20</v>
      </c>
      <c r="F2640" t="s">
        <v>39</v>
      </c>
      <c r="G2640" s="2">
        <v>22</v>
      </c>
      <c r="H2640" t="s">
        <v>21</v>
      </c>
      <c r="I2640" t="s">
        <v>21</v>
      </c>
      <c r="J2640" t="s">
        <v>28</v>
      </c>
      <c r="K2640" t="s">
        <v>28</v>
      </c>
      <c r="L2640" t="s">
        <v>33</v>
      </c>
      <c r="M2640" t="s">
        <v>21</v>
      </c>
      <c r="N2640" t="s">
        <v>25</v>
      </c>
      <c r="O2640" s="1">
        <v>23.07</v>
      </c>
      <c r="P2640" s="1">
        <v>510.16</v>
      </c>
      <c r="Q2640">
        <v>0</v>
      </c>
      <c r="R2640" t="s">
        <v>21</v>
      </c>
      <c r="S2640" t="str">
        <f>IF(ChurnData[[#This Row],[MonthlyCharges]]&lt;=30,"1. Up to 30",IF(ChurnData[[#This Row],[MonthlyCharges]]&lt;=50,"2. 31-50",IF(ChurnData[[#This Row],[MonthlyCharges]]&lt;=70,"3. 51-70",IF(ChurnData[[#This Row],[MonthlyCharges]]&lt;=90,"4. 71-90","5. Over 90"))))</f>
        <v>1. Up to 30</v>
      </c>
      <c r="T2640" t="str">
        <f>IF(AND(ChurnData[[#This Row],[Contract]]="Month-to-month",ChurnData[[#This Row],[InternetService]]="Fiber optic",ChurnData[[#This Row],[TenureMonths]]&lt;=11),"High-risk","Other")</f>
        <v>Other</v>
      </c>
      <c r="U2640" t="str">
        <f>IF(ChurnData[[#This Row],[TenureMonths]]&lt;=11,"0-11",IF(ChurnData[[#This Row],[TenureMonths]]&lt;=23,"12-23",IF(ChurnData[[#This Row],[TenureMonths]]&lt;=35,"24-35",IF(ChurnData[[#This Row],[TenureMonths]]&lt;=47,"36-47",IF(ChurnData[[#This Row],[TenureMonths]]&lt;=59,"48-59","60-72")))))</f>
        <v>12-23</v>
      </c>
      <c r="V2640">
        <f>IF(ChurnData[[#This Row],[Churn]]="Yes",1,0)</f>
        <v>0</v>
      </c>
    </row>
    <row r="2641" spans="1:22" x14ac:dyDescent="0.35">
      <c r="A2641" t="s">
        <v>2692</v>
      </c>
      <c r="B2641" t="s">
        <v>36</v>
      </c>
      <c r="C2641">
        <v>0</v>
      </c>
      <c r="D2641" t="s">
        <v>21</v>
      </c>
      <c r="E2641" t="s">
        <v>21</v>
      </c>
      <c r="F2641" t="s">
        <v>37</v>
      </c>
      <c r="G2641" s="2">
        <v>6</v>
      </c>
      <c r="H2641" t="s">
        <v>20</v>
      </c>
      <c r="I2641" t="s">
        <v>32</v>
      </c>
      <c r="J2641" t="s">
        <v>21</v>
      </c>
      <c r="K2641" t="s">
        <v>21</v>
      </c>
      <c r="L2641" t="s">
        <v>33</v>
      </c>
      <c r="M2641" t="s">
        <v>21</v>
      </c>
      <c r="N2641" t="s">
        <v>30</v>
      </c>
      <c r="O2641" s="1">
        <v>53.29</v>
      </c>
      <c r="P2641" s="1">
        <v>321.16000000000003</v>
      </c>
      <c r="Q2641">
        <v>2</v>
      </c>
      <c r="R2641" t="s">
        <v>21</v>
      </c>
      <c r="S2641" t="str">
        <f>IF(ChurnData[[#This Row],[MonthlyCharges]]&lt;=30,"1. Up to 30",IF(ChurnData[[#This Row],[MonthlyCharges]]&lt;=50,"2. 31-50",IF(ChurnData[[#This Row],[MonthlyCharges]]&lt;=70,"3. 51-70",IF(ChurnData[[#This Row],[MonthlyCharges]]&lt;=90,"4. 71-90","5. Over 90"))))</f>
        <v>3. 51-70</v>
      </c>
      <c r="T2641" t="str">
        <f>IF(AND(ChurnData[[#This Row],[Contract]]="Month-to-month",ChurnData[[#This Row],[InternetService]]="Fiber optic",ChurnData[[#This Row],[TenureMonths]]&lt;=11),"High-risk","Other")</f>
        <v>Other</v>
      </c>
      <c r="U2641" t="str">
        <f>IF(ChurnData[[#This Row],[TenureMonths]]&lt;=11,"0-11",IF(ChurnData[[#This Row],[TenureMonths]]&lt;=23,"12-23",IF(ChurnData[[#This Row],[TenureMonths]]&lt;=35,"24-35",IF(ChurnData[[#This Row],[TenureMonths]]&lt;=47,"36-47",IF(ChurnData[[#This Row],[TenureMonths]]&lt;=59,"48-59","60-72")))))</f>
        <v>0-11</v>
      </c>
      <c r="V2641">
        <f>IF(ChurnData[[#This Row],[Churn]]="Yes",1,0)</f>
        <v>0</v>
      </c>
    </row>
    <row r="2642" spans="1:22" x14ac:dyDescent="0.35">
      <c r="A2642" t="s">
        <v>2693</v>
      </c>
      <c r="B2642" t="s">
        <v>19</v>
      </c>
      <c r="C2642">
        <v>1</v>
      </c>
      <c r="D2642" t="s">
        <v>20</v>
      </c>
      <c r="E2642" t="s">
        <v>20</v>
      </c>
      <c r="F2642" t="s">
        <v>45</v>
      </c>
      <c r="G2642" s="2">
        <v>44</v>
      </c>
      <c r="H2642" t="s">
        <v>20</v>
      </c>
      <c r="I2642" t="s">
        <v>21</v>
      </c>
      <c r="J2642" t="s">
        <v>28</v>
      </c>
      <c r="K2642" t="s">
        <v>28</v>
      </c>
      <c r="L2642" t="s">
        <v>24</v>
      </c>
      <c r="M2642" t="s">
        <v>20</v>
      </c>
      <c r="N2642" t="s">
        <v>43</v>
      </c>
      <c r="O2642" s="1">
        <v>32.68</v>
      </c>
      <c r="P2642" s="1">
        <v>1463.21</v>
      </c>
      <c r="Q2642">
        <v>0</v>
      </c>
      <c r="R2642" t="s">
        <v>21</v>
      </c>
      <c r="S2642" t="str">
        <f>IF(ChurnData[[#This Row],[MonthlyCharges]]&lt;=30,"1. Up to 30",IF(ChurnData[[#This Row],[MonthlyCharges]]&lt;=50,"2. 31-50",IF(ChurnData[[#This Row],[MonthlyCharges]]&lt;=70,"3. 51-70",IF(ChurnData[[#This Row],[MonthlyCharges]]&lt;=90,"4. 71-90","5. Over 90"))))</f>
        <v>2. 31-50</v>
      </c>
      <c r="T2642" t="str">
        <f>IF(AND(ChurnData[[#This Row],[Contract]]="Month-to-month",ChurnData[[#This Row],[InternetService]]="Fiber optic",ChurnData[[#This Row],[TenureMonths]]&lt;=11),"High-risk","Other")</f>
        <v>Other</v>
      </c>
      <c r="U2642" t="str">
        <f>IF(ChurnData[[#This Row],[TenureMonths]]&lt;=11,"0-11",IF(ChurnData[[#This Row],[TenureMonths]]&lt;=23,"12-23",IF(ChurnData[[#This Row],[TenureMonths]]&lt;=35,"24-35",IF(ChurnData[[#This Row],[TenureMonths]]&lt;=47,"36-47",IF(ChurnData[[#This Row],[TenureMonths]]&lt;=59,"48-59","60-72")))))</f>
        <v>36-47</v>
      </c>
      <c r="V2642">
        <f>IF(ChurnData[[#This Row],[Churn]]="Yes",1,0)</f>
        <v>0</v>
      </c>
    </row>
    <row r="2643" spans="1:22" x14ac:dyDescent="0.35">
      <c r="A2643" t="s">
        <v>2694</v>
      </c>
      <c r="B2643" t="s">
        <v>19</v>
      </c>
      <c r="C2643">
        <v>0</v>
      </c>
      <c r="D2643" t="s">
        <v>20</v>
      </c>
      <c r="E2643" t="s">
        <v>20</v>
      </c>
      <c r="F2643" t="s">
        <v>27</v>
      </c>
      <c r="G2643" s="2">
        <v>31</v>
      </c>
      <c r="H2643" t="s">
        <v>20</v>
      </c>
      <c r="I2643" t="s">
        <v>21</v>
      </c>
      <c r="J2643" t="s">
        <v>28</v>
      </c>
      <c r="K2643" t="s">
        <v>28</v>
      </c>
      <c r="L2643" t="s">
        <v>29</v>
      </c>
      <c r="M2643" t="s">
        <v>21</v>
      </c>
      <c r="N2643" t="s">
        <v>34</v>
      </c>
      <c r="O2643" s="1">
        <v>29.34</v>
      </c>
      <c r="P2643" s="1">
        <v>921.99</v>
      </c>
      <c r="Q2643">
        <v>1</v>
      </c>
      <c r="R2643" t="s">
        <v>21</v>
      </c>
      <c r="S2643" t="str">
        <f>IF(ChurnData[[#This Row],[MonthlyCharges]]&lt;=30,"1. Up to 30",IF(ChurnData[[#This Row],[MonthlyCharges]]&lt;=50,"2. 31-50",IF(ChurnData[[#This Row],[MonthlyCharges]]&lt;=70,"3. 51-70",IF(ChurnData[[#This Row],[MonthlyCharges]]&lt;=90,"4. 71-90","5. Over 90"))))</f>
        <v>1. Up to 30</v>
      </c>
      <c r="T2643" t="str">
        <f>IF(AND(ChurnData[[#This Row],[Contract]]="Month-to-month",ChurnData[[#This Row],[InternetService]]="Fiber optic",ChurnData[[#This Row],[TenureMonths]]&lt;=11),"High-risk","Other")</f>
        <v>Other</v>
      </c>
      <c r="U2643" t="str">
        <f>IF(ChurnData[[#This Row],[TenureMonths]]&lt;=11,"0-11",IF(ChurnData[[#This Row],[TenureMonths]]&lt;=23,"12-23",IF(ChurnData[[#This Row],[TenureMonths]]&lt;=35,"24-35",IF(ChurnData[[#This Row],[TenureMonths]]&lt;=47,"36-47",IF(ChurnData[[#This Row],[TenureMonths]]&lt;=59,"48-59","60-72")))))</f>
        <v>24-35</v>
      </c>
      <c r="V2643">
        <f>IF(ChurnData[[#This Row],[Churn]]="Yes",1,0)</f>
        <v>0</v>
      </c>
    </row>
    <row r="2644" spans="1:22" x14ac:dyDescent="0.35">
      <c r="A2644" t="s">
        <v>2695</v>
      </c>
      <c r="B2644" t="s">
        <v>19</v>
      </c>
      <c r="C2644">
        <v>0</v>
      </c>
      <c r="D2644" t="s">
        <v>21</v>
      </c>
      <c r="E2644" t="s">
        <v>21</v>
      </c>
      <c r="F2644" t="s">
        <v>56</v>
      </c>
      <c r="G2644" s="2">
        <v>71</v>
      </c>
      <c r="H2644" t="s">
        <v>20</v>
      </c>
      <c r="I2644" t="s">
        <v>21</v>
      </c>
      <c r="J2644" t="s">
        <v>28</v>
      </c>
      <c r="K2644" t="s">
        <v>28</v>
      </c>
      <c r="L2644" t="s">
        <v>24</v>
      </c>
      <c r="M2644" t="s">
        <v>21</v>
      </c>
      <c r="N2644" t="s">
        <v>30</v>
      </c>
      <c r="O2644" s="1">
        <v>39.53</v>
      </c>
      <c r="P2644" s="1">
        <v>2748.58</v>
      </c>
      <c r="Q2644">
        <v>3</v>
      </c>
      <c r="R2644" t="s">
        <v>21</v>
      </c>
      <c r="S2644" t="str">
        <f>IF(ChurnData[[#This Row],[MonthlyCharges]]&lt;=30,"1. Up to 30",IF(ChurnData[[#This Row],[MonthlyCharges]]&lt;=50,"2. 31-50",IF(ChurnData[[#This Row],[MonthlyCharges]]&lt;=70,"3. 51-70",IF(ChurnData[[#This Row],[MonthlyCharges]]&lt;=90,"4. 71-90","5. Over 90"))))</f>
        <v>2. 31-50</v>
      </c>
      <c r="T2644" t="str">
        <f>IF(AND(ChurnData[[#This Row],[Contract]]="Month-to-month",ChurnData[[#This Row],[InternetService]]="Fiber optic",ChurnData[[#This Row],[TenureMonths]]&lt;=11),"High-risk","Other")</f>
        <v>Other</v>
      </c>
      <c r="U2644" t="str">
        <f>IF(ChurnData[[#This Row],[TenureMonths]]&lt;=11,"0-11",IF(ChurnData[[#This Row],[TenureMonths]]&lt;=23,"12-23",IF(ChurnData[[#This Row],[TenureMonths]]&lt;=35,"24-35",IF(ChurnData[[#This Row],[TenureMonths]]&lt;=47,"36-47",IF(ChurnData[[#This Row],[TenureMonths]]&lt;=59,"48-59","60-72")))))</f>
        <v>60-72</v>
      </c>
      <c r="V2644">
        <f>IF(ChurnData[[#This Row],[Churn]]="Yes",1,0)</f>
        <v>0</v>
      </c>
    </row>
    <row r="2645" spans="1:22" x14ac:dyDescent="0.35">
      <c r="A2645" t="s">
        <v>2696</v>
      </c>
      <c r="B2645" t="s">
        <v>36</v>
      </c>
      <c r="C2645">
        <v>0</v>
      </c>
      <c r="D2645" t="s">
        <v>21</v>
      </c>
      <c r="E2645" t="s">
        <v>20</v>
      </c>
      <c r="F2645" t="s">
        <v>22</v>
      </c>
      <c r="G2645" s="2">
        <v>22</v>
      </c>
      <c r="H2645" t="s">
        <v>21</v>
      </c>
      <c r="I2645" t="s">
        <v>32</v>
      </c>
      <c r="J2645" t="s">
        <v>21</v>
      </c>
      <c r="K2645" t="s">
        <v>21</v>
      </c>
      <c r="L2645" t="s">
        <v>33</v>
      </c>
      <c r="M2645" t="s">
        <v>21</v>
      </c>
      <c r="N2645" t="s">
        <v>34</v>
      </c>
      <c r="O2645" s="1">
        <v>43.57</v>
      </c>
      <c r="P2645" s="1">
        <v>961.63</v>
      </c>
      <c r="Q2645">
        <v>2</v>
      </c>
      <c r="R2645" t="s">
        <v>21</v>
      </c>
      <c r="S2645" t="str">
        <f>IF(ChurnData[[#This Row],[MonthlyCharges]]&lt;=30,"1. Up to 30",IF(ChurnData[[#This Row],[MonthlyCharges]]&lt;=50,"2. 31-50",IF(ChurnData[[#This Row],[MonthlyCharges]]&lt;=70,"3. 51-70",IF(ChurnData[[#This Row],[MonthlyCharges]]&lt;=90,"4. 71-90","5. Over 90"))))</f>
        <v>2. 31-50</v>
      </c>
      <c r="T2645" t="str">
        <f>IF(AND(ChurnData[[#This Row],[Contract]]="Month-to-month",ChurnData[[#This Row],[InternetService]]="Fiber optic",ChurnData[[#This Row],[TenureMonths]]&lt;=11),"High-risk","Other")</f>
        <v>Other</v>
      </c>
      <c r="U2645" t="str">
        <f>IF(ChurnData[[#This Row],[TenureMonths]]&lt;=11,"0-11",IF(ChurnData[[#This Row],[TenureMonths]]&lt;=23,"12-23",IF(ChurnData[[#This Row],[TenureMonths]]&lt;=35,"24-35",IF(ChurnData[[#This Row],[TenureMonths]]&lt;=47,"36-47",IF(ChurnData[[#This Row],[TenureMonths]]&lt;=59,"48-59","60-72")))))</f>
        <v>12-23</v>
      </c>
      <c r="V2645">
        <f>IF(ChurnData[[#This Row],[Churn]]="Yes",1,0)</f>
        <v>0</v>
      </c>
    </row>
    <row r="2646" spans="1:22" x14ac:dyDescent="0.35">
      <c r="A2646" t="s">
        <v>2697</v>
      </c>
      <c r="B2646" t="s">
        <v>36</v>
      </c>
      <c r="C2646">
        <v>0</v>
      </c>
      <c r="D2646" t="s">
        <v>21</v>
      </c>
      <c r="E2646" t="s">
        <v>21</v>
      </c>
      <c r="F2646" t="s">
        <v>65</v>
      </c>
      <c r="G2646" s="2">
        <v>13</v>
      </c>
      <c r="H2646" t="s">
        <v>20</v>
      </c>
      <c r="I2646" t="s">
        <v>32</v>
      </c>
      <c r="J2646" t="s">
        <v>20</v>
      </c>
      <c r="K2646" t="s">
        <v>20</v>
      </c>
      <c r="L2646" t="s">
        <v>33</v>
      </c>
      <c r="M2646" t="s">
        <v>21</v>
      </c>
      <c r="N2646" t="s">
        <v>34</v>
      </c>
      <c r="O2646" s="1">
        <v>62.48</v>
      </c>
      <c r="P2646" s="1">
        <v>824.57</v>
      </c>
      <c r="Q2646">
        <v>3</v>
      </c>
      <c r="R2646" t="s">
        <v>21</v>
      </c>
      <c r="S2646" t="str">
        <f>IF(ChurnData[[#This Row],[MonthlyCharges]]&lt;=30,"1. Up to 30",IF(ChurnData[[#This Row],[MonthlyCharges]]&lt;=50,"2. 31-50",IF(ChurnData[[#This Row],[MonthlyCharges]]&lt;=70,"3. 51-70",IF(ChurnData[[#This Row],[MonthlyCharges]]&lt;=90,"4. 71-90","5. Over 90"))))</f>
        <v>3. 51-70</v>
      </c>
      <c r="T2646" t="str">
        <f>IF(AND(ChurnData[[#This Row],[Contract]]="Month-to-month",ChurnData[[#This Row],[InternetService]]="Fiber optic",ChurnData[[#This Row],[TenureMonths]]&lt;=11),"High-risk","Other")</f>
        <v>Other</v>
      </c>
      <c r="U2646" t="str">
        <f>IF(ChurnData[[#This Row],[TenureMonths]]&lt;=11,"0-11",IF(ChurnData[[#This Row],[TenureMonths]]&lt;=23,"12-23",IF(ChurnData[[#This Row],[TenureMonths]]&lt;=35,"24-35",IF(ChurnData[[#This Row],[TenureMonths]]&lt;=47,"36-47",IF(ChurnData[[#This Row],[TenureMonths]]&lt;=59,"48-59","60-72")))))</f>
        <v>12-23</v>
      </c>
      <c r="V2646">
        <f>IF(ChurnData[[#This Row],[Churn]]="Yes",1,0)</f>
        <v>0</v>
      </c>
    </row>
    <row r="2647" spans="1:22" x14ac:dyDescent="0.35">
      <c r="A2647" t="s">
        <v>2698</v>
      </c>
      <c r="B2647" t="s">
        <v>36</v>
      </c>
      <c r="C2647">
        <v>0</v>
      </c>
      <c r="D2647" t="s">
        <v>20</v>
      </c>
      <c r="E2647" t="s">
        <v>21</v>
      </c>
      <c r="F2647" t="s">
        <v>41</v>
      </c>
      <c r="G2647" s="2">
        <v>59</v>
      </c>
      <c r="H2647" t="s">
        <v>20</v>
      </c>
      <c r="I2647" t="s">
        <v>23</v>
      </c>
      <c r="J2647" t="s">
        <v>20</v>
      </c>
      <c r="K2647" t="s">
        <v>20</v>
      </c>
      <c r="L2647" t="s">
        <v>24</v>
      </c>
      <c r="M2647" t="s">
        <v>21</v>
      </c>
      <c r="N2647" t="s">
        <v>34</v>
      </c>
      <c r="O2647" s="1">
        <v>100</v>
      </c>
      <c r="P2647" s="1">
        <v>6020.95</v>
      </c>
      <c r="Q2647">
        <v>0</v>
      </c>
      <c r="R2647" t="s">
        <v>21</v>
      </c>
      <c r="S2647" t="str">
        <f>IF(ChurnData[[#This Row],[MonthlyCharges]]&lt;=30,"1. Up to 30",IF(ChurnData[[#This Row],[MonthlyCharges]]&lt;=50,"2. 31-50",IF(ChurnData[[#This Row],[MonthlyCharges]]&lt;=70,"3. 51-70",IF(ChurnData[[#This Row],[MonthlyCharges]]&lt;=90,"4. 71-90","5. Over 90"))))</f>
        <v>5. Over 90</v>
      </c>
      <c r="T2647" t="str">
        <f>IF(AND(ChurnData[[#This Row],[Contract]]="Month-to-month",ChurnData[[#This Row],[InternetService]]="Fiber optic",ChurnData[[#This Row],[TenureMonths]]&lt;=11),"High-risk","Other")</f>
        <v>Other</v>
      </c>
      <c r="U2647" t="str">
        <f>IF(ChurnData[[#This Row],[TenureMonths]]&lt;=11,"0-11",IF(ChurnData[[#This Row],[TenureMonths]]&lt;=23,"12-23",IF(ChurnData[[#This Row],[TenureMonths]]&lt;=35,"24-35",IF(ChurnData[[#This Row],[TenureMonths]]&lt;=47,"36-47",IF(ChurnData[[#This Row],[TenureMonths]]&lt;=59,"48-59","60-72")))))</f>
        <v>48-59</v>
      </c>
      <c r="V2647">
        <f>IF(ChurnData[[#This Row],[Churn]]="Yes",1,0)</f>
        <v>0</v>
      </c>
    </row>
    <row r="2648" spans="1:22" x14ac:dyDescent="0.35">
      <c r="A2648" t="s">
        <v>2699</v>
      </c>
      <c r="B2648" t="s">
        <v>19</v>
      </c>
      <c r="C2648">
        <v>1</v>
      </c>
      <c r="D2648" t="s">
        <v>20</v>
      </c>
      <c r="E2648" t="s">
        <v>21</v>
      </c>
      <c r="F2648" t="s">
        <v>56</v>
      </c>
      <c r="G2648" s="2">
        <v>11</v>
      </c>
      <c r="H2648" t="s">
        <v>20</v>
      </c>
      <c r="I2648" t="s">
        <v>32</v>
      </c>
      <c r="J2648" t="s">
        <v>20</v>
      </c>
      <c r="K2648" t="s">
        <v>20</v>
      </c>
      <c r="L2648" t="s">
        <v>33</v>
      </c>
      <c r="M2648" t="s">
        <v>21</v>
      </c>
      <c r="N2648" t="s">
        <v>34</v>
      </c>
      <c r="O2648" s="1">
        <v>73.59</v>
      </c>
      <c r="P2648" s="1">
        <v>810.28</v>
      </c>
      <c r="Q2648">
        <v>2</v>
      </c>
      <c r="R2648" t="s">
        <v>21</v>
      </c>
      <c r="S2648" t="str">
        <f>IF(ChurnData[[#This Row],[MonthlyCharges]]&lt;=30,"1. Up to 30",IF(ChurnData[[#This Row],[MonthlyCharges]]&lt;=50,"2. 31-50",IF(ChurnData[[#This Row],[MonthlyCharges]]&lt;=70,"3. 51-70",IF(ChurnData[[#This Row],[MonthlyCharges]]&lt;=90,"4. 71-90","5. Over 90"))))</f>
        <v>4. 71-90</v>
      </c>
      <c r="T2648" t="str">
        <f>IF(AND(ChurnData[[#This Row],[Contract]]="Month-to-month",ChurnData[[#This Row],[InternetService]]="Fiber optic",ChurnData[[#This Row],[TenureMonths]]&lt;=11),"High-risk","Other")</f>
        <v>Other</v>
      </c>
      <c r="U2648" t="str">
        <f>IF(ChurnData[[#This Row],[TenureMonths]]&lt;=11,"0-11",IF(ChurnData[[#This Row],[TenureMonths]]&lt;=23,"12-23",IF(ChurnData[[#This Row],[TenureMonths]]&lt;=35,"24-35",IF(ChurnData[[#This Row],[TenureMonths]]&lt;=47,"36-47",IF(ChurnData[[#This Row],[TenureMonths]]&lt;=59,"48-59","60-72")))))</f>
        <v>0-11</v>
      </c>
      <c r="V2648">
        <f>IF(ChurnData[[#This Row],[Churn]]="Yes",1,0)</f>
        <v>0</v>
      </c>
    </row>
    <row r="2649" spans="1:22" x14ac:dyDescent="0.35">
      <c r="A2649" t="s">
        <v>2700</v>
      </c>
      <c r="B2649" t="s">
        <v>36</v>
      </c>
      <c r="C2649">
        <v>0</v>
      </c>
      <c r="D2649" t="s">
        <v>21</v>
      </c>
      <c r="E2649" t="s">
        <v>21</v>
      </c>
      <c r="F2649" t="s">
        <v>47</v>
      </c>
      <c r="G2649" s="2">
        <v>25</v>
      </c>
      <c r="H2649" t="s">
        <v>20</v>
      </c>
      <c r="I2649" t="s">
        <v>21</v>
      </c>
      <c r="J2649" t="s">
        <v>28</v>
      </c>
      <c r="K2649" t="s">
        <v>28</v>
      </c>
      <c r="L2649" t="s">
        <v>33</v>
      </c>
      <c r="M2649" t="s">
        <v>20</v>
      </c>
      <c r="N2649" t="s">
        <v>34</v>
      </c>
      <c r="O2649" s="1">
        <v>39.18</v>
      </c>
      <c r="P2649" s="1">
        <v>973.66</v>
      </c>
      <c r="Q2649">
        <v>1</v>
      </c>
      <c r="R2649" t="s">
        <v>21</v>
      </c>
      <c r="S2649" t="str">
        <f>IF(ChurnData[[#This Row],[MonthlyCharges]]&lt;=30,"1. Up to 30",IF(ChurnData[[#This Row],[MonthlyCharges]]&lt;=50,"2. 31-50",IF(ChurnData[[#This Row],[MonthlyCharges]]&lt;=70,"3. 51-70",IF(ChurnData[[#This Row],[MonthlyCharges]]&lt;=90,"4. 71-90","5. Over 90"))))</f>
        <v>2. 31-50</v>
      </c>
      <c r="T2649" t="str">
        <f>IF(AND(ChurnData[[#This Row],[Contract]]="Month-to-month",ChurnData[[#This Row],[InternetService]]="Fiber optic",ChurnData[[#This Row],[TenureMonths]]&lt;=11),"High-risk","Other")</f>
        <v>Other</v>
      </c>
      <c r="U2649" t="str">
        <f>IF(ChurnData[[#This Row],[TenureMonths]]&lt;=11,"0-11",IF(ChurnData[[#This Row],[TenureMonths]]&lt;=23,"12-23",IF(ChurnData[[#This Row],[TenureMonths]]&lt;=35,"24-35",IF(ChurnData[[#This Row],[TenureMonths]]&lt;=47,"36-47",IF(ChurnData[[#This Row],[TenureMonths]]&lt;=59,"48-59","60-72")))))</f>
        <v>24-35</v>
      </c>
      <c r="V2649">
        <f>IF(ChurnData[[#This Row],[Churn]]="Yes",1,0)</f>
        <v>0</v>
      </c>
    </row>
    <row r="2650" spans="1:22" x14ac:dyDescent="0.35">
      <c r="A2650" t="s">
        <v>2701</v>
      </c>
      <c r="B2650" t="s">
        <v>36</v>
      </c>
      <c r="C2650">
        <v>0</v>
      </c>
      <c r="D2650" t="s">
        <v>20</v>
      </c>
      <c r="E2650" t="s">
        <v>21</v>
      </c>
      <c r="F2650" t="s">
        <v>41</v>
      </c>
      <c r="G2650" s="2">
        <v>34</v>
      </c>
      <c r="H2650" t="s">
        <v>20</v>
      </c>
      <c r="I2650" t="s">
        <v>23</v>
      </c>
      <c r="J2650" t="s">
        <v>20</v>
      </c>
      <c r="K2650" t="s">
        <v>21</v>
      </c>
      <c r="L2650" t="s">
        <v>24</v>
      </c>
      <c r="M2650" t="s">
        <v>21</v>
      </c>
      <c r="N2650" t="s">
        <v>30</v>
      </c>
      <c r="O2650" s="1">
        <v>86.93</v>
      </c>
      <c r="P2650" s="1">
        <v>2939.98</v>
      </c>
      <c r="Q2650">
        <v>2</v>
      </c>
      <c r="R2650" t="s">
        <v>21</v>
      </c>
      <c r="S2650" t="str">
        <f>IF(ChurnData[[#This Row],[MonthlyCharges]]&lt;=30,"1. Up to 30",IF(ChurnData[[#This Row],[MonthlyCharges]]&lt;=50,"2. 31-50",IF(ChurnData[[#This Row],[MonthlyCharges]]&lt;=70,"3. 51-70",IF(ChurnData[[#This Row],[MonthlyCharges]]&lt;=90,"4. 71-90","5. Over 90"))))</f>
        <v>4. 71-90</v>
      </c>
      <c r="T2650" t="str">
        <f>IF(AND(ChurnData[[#This Row],[Contract]]="Month-to-month",ChurnData[[#This Row],[InternetService]]="Fiber optic",ChurnData[[#This Row],[TenureMonths]]&lt;=11),"High-risk","Other")</f>
        <v>Other</v>
      </c>
      <c r="U2650" t="str">
        <f>IF(ChurnData[[#This Row],[TenureMonths]]&lt;=11,"0-11",IF(ChurnData[[#This Row],[TenureMonths]]&lt;=23,"12-23",IF(ChurnData[[#This Row],[TenureMonths]]&lt;=35,"24-35",IF(ChurnData[[#This Row],[TenureMonths]]&lt;=47,"36-47",IF(ChurnData[[#This Row],[TenureMonths]]&lt;=59,"48-59","60-72")))))</f>
        <v>24-35</v>
      </c>
      <c r="V2650">
        <f>IF(ChurnData[[#This Row],[Churn]]="Yes",1,0)</f>
        <v>0</v>
      </c>
    </row>
    <row r="2651" spans="1:22" x14ac:dyDescent="0.35">
      <c r="A2651" t="s">
        <v>2702</v>
      </c>
      <c r="B2651" t="s">
        <v>19</v>
      </c>
      <c r="C2651">
        <v>0</v>
      </c>
      <c r="D2651" t="s">
        <v>21</v>
      </c>
      <c r="E2651" t="s">
        <v>21</v>
      </c>
      <c r="F2651" t="s">
        <v>58</v>
      </c>
      <c r="G2651" s="2">
        <v>23</v>
      </c>
      <c r="H2651" t="s">
        <v>20</v>
      </c>
      <c r="I2651" t="s">
        <v>21</v>
      </c>
      <c r="J2651" t="s">
        <v>28</v>
      </c>
      <c r="K2651" t="s">
        <v>28</v>
      </c>
      <c r="L2651" t="s">
        <v>33</v>
      </c>
      <c r="M2651" t="s">
        <v>20</v>
      </c>
      <c r="N2651" t="s">
        <v>43</v>
      </c>
      <c r="O2651" s="1">
        <v>27.9</v>
      </c>
      <c r="P2651" s="1">
        <v>636.20000000000005</v>
      </c>
      <c r="Q2651">
        <v>0</v>
      </c>
      <c r="R2651" t="s">
        <v>21</v>
      </c>
      <c r="S2651" t="str">
        <f>IF(ChurnData[[#This Row],[MonthlyCharges]]&lt;=30,"1. Up to 30",IF(ChurnData[[#This Row],[MonthlyCharges]]&lt;=50,"2. 31-50",IF(ChurnData[[#This Row],[MonthlyCharges]]&lt;=70,"3. 51-70",IF(ChurnData[[#This Row],[MonthlyCharges]]&lt;=90,"4. 71-90","5. Over 90"))))</f>
        <v>1. Up to 30</v>
      </c>
      <c r="T2651" t="str">
        <f>IF(AND(ChurnData[[#This Row],[Contract]]="Month-to-month",ChurnData[[#This Row],[InternetService]]="Fiber optic",ChurnData[[#This Row],[TenureMonths]]&lt;=11),"High-risk","Other")</f>
        <v>Other</v>
      </c>
      <c r="U2651" t="str">
        <f>IF(ChurnData[[#This Row],[TenureMonths]]&lt;=11,"0-11",IF(ChurnData[[#This Row],[TenureMonths]]&lt;=23,"12-23",IF(ChurnData[[#This Row],[TenureMonths]]&lt;=35,"24-35",IF(ChurnData[[#This Row],[TenureMonths]]&lt;=47,"36-47",IF(ChurnData[[#This Row],[TenureMonths]]&lt;=59,"48-59","60-72")))))</f>
        <v>12-23</v>
      </c>
      <c r="V2651">
        <f>IF(ChurnData[[#This Row],[Churn]]="Yes",1,0)</f>
        <v>0</v>
      </c>
    </row>
    <row r="2652" spans="1:22" x14ac:dyDescent="0.35">
      <c r="A2652" t="s">
        <v>2703</v>
      </c>
      <c r="B2652" t="s">
        <v>19</v>
      </c>
      <c r="C2652">
        <v>0</v>
      </c>
      <c r="D2652" t="s">
        <v>21</v>
      </c>
      <c r="E2652" t="s">
        <v>20</v>
      </c>
      <c r="F2652" t="s">
        <v>58</v>
      </c>
      <c r="G2652" s="2">
        <v>54</v>
      </c>
      <c r="H2652" t="s">
        <v>20</v>
      </c>
      <c r="I2652" t="s">
        <v>32</v>
      </c>
      <c r="J2652" t="s">
        <v>21</v>
      </c>
      <c r="K2652" t="s">
        <v>21</v>
      </c>
      <c r="L2652" t="s">
        <v>29</v>
      </c>
      <c r="M2652" t="s">
        <v>20</v>
      </c>
      <c r="N2652" t="s">
        <v>34</v>
      </c>
      <c r="O2652" s="1">
        <v>56.09</v>
      </c>
      <c r="P2652" s="1">
        <v>3021.36</v>
      </c>
      <c r="Q2652">
        <v>2</v>
      </c>
      <c r="R2652" t="s">
        <v>21</v>
      </c>
      <c r="S2652" t="str">
        <f>IF(ChurnData[[#This Row],[MonthlyCharges]]&lt;=30,"1. Up to 30",IF(ChurnData[[#This Row],[MonthlyCharges]]&lt;=50,"2. 31-50",IF(ChurnData[[#This Row],[MonthlyCharges]]&lt;=70,"3. 51-70",IF(ChurnData[[#This Row],[MonthlyCharges]]&lt;=90,"4. 71-90","5. Over 90"))))</f>
        <v>3. 51-70</v>
      </c>
      <c r="T2652" t="str">
        <f>IF(AND(ChurnData[[#This Row],[Contract]]="Month-to-month",ChurnData[[#This Row],[InternetService]]="Fiber optic",ChurnData[[#This Row],[TenureMonths]]&lt;=11),"High-risk","Other")</f>
        <v>Other</v>
      </c>
      <c r="U2652" t="str">
        <f>IF(ChurnData[[#This Row],[TenureMonths]]&lt;=11,"0-11",IF(ChurnData[[#This Row],[TenureMonths]]&lt;=23,"12-23",IF(ChurnData[[#This Row],[TenureMonths]]&lt;=35,"24-35",IF(ChurnData[[#This Row],[TenureMonths]]&lt;=47,"36-47",IF(ChurnData[[#This Row],[TenureMonths]]&lt;=59,"48-59","60-72")))))</f>
        <v>48-59</v>
      </c>
      <c r="V2652">
        <f>IF(ChurnData[[#This Row],[Churn]]="Yes",1,0)</f>
        <v>0</v>
      </c>
    </row>
    <row r="2653" spans="1:22" x14ac:dyDescent="0.35">
      <c r="A2653" t="s">
        <v>2704</v>
      </c>
      <c r="B2653" t="s">
        <v>36</v>
      </c>
      <c r="C2653">
        <v>0</v>
      </c>
      <c r="D2653" t="s">
        <v>21</v>
      </c>
      <c r="E2653" t="s">
        <v>21</v>
      </c>
      <c r="F2653" t="s">
        <v>41</v>
      </c>
      <c r="G2653" s="2">
        <v>6</v>
      </c>
      <c r="H2653" t="s">
        <v>20</v>
      </c>
      <c r="I2653" t="s">
        <v>21</v>
      </c>
      <c r="J2653" t="s">
        <v>28</v>
      </c>
      <c r="K2653" t="s">
        <v>28</v>
      </c>
      <c r="L2653" t="s">
        <v>33</v>
      </c>
      <c r="M2653" t="s">
        <v>21</v>
      </c>
      <c r="N2653" t="s">
        <v>34</v>
      </c>
      <c r="O2653" s="1">
        <v>19.579999999999998</v>
      </c>
      <c r="P2653" s="1">
        <v>115.11</v>
      </c>
      <c r="Q2653">
        <v>3</v>
      </c>
      <c r="R2653" t="s">
        <v>21</v>
      </c>
      <c r="S2653" t="str">
        <f>IF(ChurnData[[#This Row],[MonthlyCharges]]&lt;=30,"1. Up to 30",IF(ChurnData[[#This Row],[MonthlyCharges]]&lt;=50,"2. 31-50",IF(ChurnData[[#This Row],[MonthlyCharges]]&lt;=70,"3. 51-70",IF(ChurnData[[#This Row],[MonthlyCharges]]&lt;=90,"4. 71-90","5. Over 90"))))</f>
        <v>1. Up to 30</v>
      </c>
      <c r="T2653" t="str">
        <f>IF(AND(ChurnData[[#This Row],[Contract]]="Month-to-month",ChurnData[[#This Row],[InternetService]]="Fiber optic",ChurnData[[#This Row],[TenureMonths]]&lt;=11),"High-risk","Other")</f>
        <v>Other</v>
      </c>
      <c r="U2653" t="str">
        <f>IF(ChurnData[[#This Row],[TenureMonths]]&lt;=11,"0-11",IF(ChurnData[[#This Row],[TenureMonths]]&lt;=23,"12-23",IF(ChurnData[[#This Row],[TenureMonths]]&lt;=35,"24-35",IF(ChurnData[[#This Row],[TenureMonths]]&lt;=47,"36-47",IF(ChurnData[[#This Row],[TenureMonths]]&lt;=59,"48-59","60-72")))))</f>
        <v>0-11</v>
      </c>
      <c r="V2653">
        <f>IF(ChurnData[[#This Row],[Churn]]="Yes",1,0)</f>
        <v>0</v>
      </c>
    </row>
    <row r="2654" spans="1:22" x14ac:dyDescent="0.35">
      <c r="A2654" t="s">
        <v>2705</v>
      </c>
      <c r="B2654" t="s">
        <v>36</v>
      </c>
      <c r="C2654">
        <v>0</v>
      </c>
      <c r="D2654" t="s">
        <v>21</v>
      </c>
      <c r="E2654" t="s">
        <v>21</v>
      </c>
      <c r="F2654" t="s">
        <v>56</v>
      </c>
      <c r="G2654" s="2">
        <v>25</v>
      </c>
      <c r="H2654" t="s">
        <v>20</v>
      </c>
      <c r="I2654" t="s">
        <v>23</v>
      </c>
      <c r="J2654" t="s">
        <v>21</v>
      </c>
      <c r="K2654" t="s">
        <v>21</v>
      </c>
      <c r="L2654" t="s">
        <v>29</v>
      </c>
      <c r="M2654" t="s">
        <v>20</v>
      </c>
      <c r="N2654" t="s">
        <v>30</v>
      </c>
      <c r="O2654" s="1">
        <v>88.41</v>
      </c>
      <c r="P2654" s="1">
        <v>2186.4699999999998</v>
      </c>
      <c r="Q2654">
        <v>3</v>
      </c>
      <c r="R2654" t="s">
        <v>21</v>
      </c>
      <c r="S2654" t="str">
        <f>IF(ChurnData[[#This Row],[MonthlyCharges]]&lt;=30,"1. Up to 30",IF(ChurnData[[#This Row],[MonthlyCharges]]&lt;=50,"2. 31-50",IF(ChurnData[[#This Row],[MonthlyCharges]]&lt;=70,"3. 51-70",IF(ChurnData[[#This Row],[MonthlyCharges]]&lt;=90,"4. 71-90","5. Over 90"))))</f>
        <v>4. 71-90</v>
      </c>
      <c r="T2654" t="str">
        <f>IF(AND(ChurnData[[#This Row],[Contract]]="Month-to-month",ChurnData[[#This Row],[InternetService]]="Fiber optic",ChurnData[[#This Row],[TenureMonths]]&lt;=11),"High-risk","Other")</f>
        <v>Other</v>
      </c>
      <c r="U2654" t="str">
        <f>IF(ChurnData[[#This Row],[TenureMonths]]&lt;=11,"0-11",IF(ChurnData[[#This Row],[TenureMonths]]&lt;=23,"12-23",IF(ChurnData[[#This Row],[TenureMonths]]&lt;=35,"24-35",IF(ChurnData[[#This Row],[TenureMonths]]&lt;=47,"36-47",IF(ChurnData[[#This Row],[TenureMonths]]&lt;=59,"48-59","60-72")))))</f>
        <v>24-35</v>
      </c>
      <c r="V2654">
        <f>IF(ChurnData[[#This Row],[Churn]]="Yes",1,0)</f>
        <v>0</v>
      </c>
    </row>
    <row r="2655" spans="1:22" x14ac:dyDescent="0.35">
      <c r="A2655" t="s">
        <v>2706</v>
      </c>
      <c r="B2655" t="s">
        <v>19</v>
      </c>
      <c r="C2655">
        <v>0</v>
      </c>
      <c r="D2655" t="s">
        <v>20</v>
      </c>
      <c r="E2655" t="s">
        <v>20</v>
      </c>
      <c r="F2655" t="s">
        <v>56</v>
      </c>
      <c r="G2655" s="2">
        <v>68</v>
      </c>
      <c r="H2655" t="s">
        <v>20</v>
      </c>
      <c r="I2655" t="s">
        <v>32</v>
      </c>
      <c r="J2655" t="s">
        <v>20</v>
      </c>
      <c r="K2655" t="s">
        <v>21</v>
      </c>
      <c r="L2655" t="s">
        <v>24</v>
      </c>
      <c r="M2655" t="s">
        <v>21</v>
      </c>
      <c r="N2655" t="s">
        <v>43</v>
      </c>
      <c r="O2655" s="1">
        <v>65.900000000000006</v>
      </c>
      <c r="P2655" s="1">
        <v>4566.3900000000003</v>
      </c>
      <c r="Q2655">
        <v>1</v>
      </c>
      <c r="R2655" t="s">
        <v>21</v>
      </c>
      <c r="S2655" t="str">
        <f>IF(ChurnData[[#This Row],[MonthlyCharges]]&lt;=30,"1. Up to 30",IF(ChurnData[[#This Row],[MonthlyCharges]]&lt;=50,"2. 31-50",IF(ChurnData[[#This Row],[MonthlyCharges]]&lt;=70,"3. 51-70",IF(ChurnData[[#This Row],[MonthlyCharges]]&lt;=90,"4. 71-90","5. Over 90"))))</f>
        <v>3. 51-70</v>
      </c>
      <c r="T2655" t="str">
        <f>IF(AND(ChurnData[[#This Row],[Contract]]="Month-to-month",ChurnData[[#This Row],[InternetService]]="Fiber optic",ChurnData[[#This Row],[TenureMonths]]&lt;=11),"High-risk","Other")</f>
        <v>Other</v>
      </c>
      <c r="U2655" t="str">
        <f>IF(ChurnData[[#This Row],[TenureMonths]]&lt;=11,"0-11",IF(ChurnData[[#This Row],[TenureMonths]]&lt;=23,"12-23",IF(ChurnData[[#This Row],[TenureMonths]]&lt;=35,"24-35",IF(ChurnData[[#This Row],[TenureMonths]]&lt;=47,"36-47",IF(ChurnData[[#This Row],[TenureMonths]]&lt;=59,"48-59","60-72")))))</f>
        <v>60-72</v>
      </c>
      <c r="V2655">
        <f>IF(ChurnData[[#This Row],[Churn]]="Yes",1,0)</f>
        <v>0</v>
      </c>
    </row>
    <row r="2656" spans="1:22" x14ac:dyDescent="0.35">
      <c r="A2656" t="s">
        <v>2707</v>
      </c>
      <c r="B2656" t="s">
        <v>36</v>
      </c>
      <c r="C2656">
        <v>0</v>
      </c>
      <c r="D2656" t="s">
        <v>21</v>
      </c>
      <c r="E2656" t="s">
        <v>21</v>
      </c>
      <c r="F2656" t="s">
        <v>56</v>
      </c>
      <c r="G2656" s="2">
        <v>9</v>
      </c>
      <c r="H2656" t="s">
        <v>20</v>
      </c>
      <c r="I2656" t="s">
        <v>23</v>
      </c>
      <c r="J2656" t="s">
        <v>21</v>
      </c>
      <c r="K2656" t="s">
        <v>21</v>
      </c>
      <c r="L2656" t="s">
        <v>33</v>
      </c>
      <c r="M2656" t="s">
        <v>20</v>
      </c>
      <c r="N2656" t="s">
        <v>43</v>
      </c>
      <c r="O2656" s="1">
        <v>82.12</v>
      </c>
      <c r="P2656" s="1">
        <v>739.93</v>
      </c>
      <c r="Q2656">
        <v>0</v>
      </c>
      <c r="R2656" t="s">
        <v>20</v>
      </c>
      <c r="S2656" t="str">
        <f>IF(ChurnData[[#This Row],[MonthlyCharges]]&lt;=30,"1. Up to 30",IF(ChurnData[[#This Row],[MonthlyCharges]]&lt;=50,"2. 31-50",IF(ChurnData[[#This Row],[MonthlyCharges]]&lt;=70,"3. 51-70",IF(ChurnData[[#This Row],[MonthlyCharges]]&lt;=90,"4. 71-90","5. Over 90"))))</f>
        <v>4. 71-90</v>
      </c>
      <c r="T2656" t="str">
        <f>IF(AND(ChurnData[[#This Row],[Contract]]="Month-to-month",ChurnData[[#This Row],[InternetService]]="Fiber optic",ChurnData[[#This Row],[TenureMonths]]&lt;=11),"High-risk","Other")</f>
        <v>High-risk</v>
      </c>
      <c r="U2656" t="str">
        <f>IF(ChurnData[[#This Row],[TenureMonths]]&lt;=11,"0-11",IF(ChurnData[[#This Row],[TenureMonths]]&lt;=23,"12-23",IF(ChurnData[[#This Row],[TenureMonths]]&lt;=35,"24-35",IF(ChurnData[[#This Row],[TenureMonths]]&lt;=47,"36-47",IF(ChurnData[[#This Row],[TenureMonths]]&lt;=59,"48-59","60-72")))))</f>
        <v>0-11</v>
      </c>
      <c r="V2656">
        <f>IF(ChurnData[[#This Row],[Churn]]="Yes",1,0)</f>
        <v>1</v>
      </c>
    </row>
    <row r="2657" spans="1:22" x14ac:dyDescent="0.35">
      <c r="A2657" t="s">
        <v>2708</v>
      </c>
      <c r="B2657" t="s">
        <v>19</v>
      </c>
      <c r="C2657">
        <v>0</v>
      </c>
      <c r="D2657" t="s">
        <v>20</v>
      </c>
      <c r="E2657" t="s">
        <v>20</v>
      </c>
      <c r="F2657" t="s">
        <v>49</v>
      </c>
      <c r="G2657" s="2">
        <v>25</v>
      </c>
      <c r="H2657" t="s">
        <v>20</v>
      </c>
      <c r="I2657" t="s">
        <v>23</v>
      </c>
      <c r="J2657" t="s">
        <v>20</v>
      </c>
      <c r="K2657" t="s">
        <v>21</v>
      </c>
      <c r="L2657" t="s">
        <v>33</v>
      </c>
      <c r="M2657" t="s">
        <v>21</v>
      </c>
      <c r="N2657" t="s">
        <v>34</v>
      </c>
      <c r="O2657" s="1">
        <v>94.88</v>
      </c>
      <c r="P2657" s="1">
        <v>2373.48</v>
      </c>
      <c r="Q2657">
        <v>3</v>
      </c>
      <c r="R2657" t="s">
        <v>20</v>
      </c>
      <c r="S2657" t="str">
        <f>IF(ChurnData[[#This Row],[MonthlyCharges]]&lt;=30,"1. Up to 30",IF(ChurnData[[#This Row],[MonthlyCharges]]&lt;=50,"2. 31-50",IF(ChurnData[[#This Row],[MonthlyCharges]]&lt;=70,"3. 51-70",IF(ChurnData[[#This Row],[MonthlyCharges]]&lt;=90,"4. 71-90","5. Over 90"))))</f>
        <v>5. Over 90</v>
      </c>
      <c r="T2657" t="str">
        <f>IF(AND(ChurnData[[#This Row],[Contract]]="Month-to-month",ChurnData[[#This Row],[InternetService]]="Fiber optic",ChurnData[[#This Row],[TenureMonths]]&lt;=11),"High-risk","Other")</f>
        <v>Other</v>
      </c>
      <c r="U2657" t="str">
        <f>IF(ChurnData[[#This Row],[TenureMonths]]&lt;=11,"0-11",IF(ChurnData[[#This Row],[TenureMonths]]&lt;=23,"12-23",IF(ChurnData[[#This Row],[TenureMonths]]&lt;=35,"24-35",IF(ChurnData[[#This Row],[TenureMonths]]&lt;=47,"36-47",IF(ChurnData[[#This Row],[TenureMonths]]&lt;=59,"48-59","60-72")))))</f>
        <v>24-35</v>
      </c>
      <c r="V2657">
        <f>IF(ChurnData[[#This Row],[Churn]]="Yes",1,0)</f>
        <v>1</v>
      </c>
    </row>
    <row r="2658" spans="1:22" x14ac:dyDescent="0.35">
      <c r="A2658" t="s">
        <v>2709</v>
      </c>
      <c r="B2658" t="s">
        <v>36</v>
      </c>
      <c r="C2658">
        <v>1</v>
      </c>
      <c r="D2658" t="s">
        <v>20</v>
      </c>
      <c r="E2658" t="s">
        <v>21</v>
      </c>
      <c r="F2658" t="s">
        <v>41</v>
      </c>
      <c r="G2658" s="2">
        <v>33</v>
      </c>
      <c r="H2658" t="s">
        <v>20</v>
      </c>
      <c r="I2658" t="s">
        <v>21</v>
      </c>
      <c r="J2658" t="s">
        <v>28</v>
      </c>
      <c r="K2658" t="s">
        <v>28</v>
      </c>
      <c r="L2658" t="s">
        <v>29</v>
      </c>
      <c r="M2658" t="s">
        <v>20</v>
      </c>
      <c r="N2658" t="s">
        <v>43</v>
      </c>
      <c r="O2658" s="1">
        <v>32.19</v>
      </c>
      <c r="P2658" s="1">
        <v>1092.1400000000001</v>
      </c>
      <c r="Q2658">
        <v>3</v>
      </c>
      <c r="R2658" t="s">
        <v>21</v>
      </c>
      <c r="S2658" t="str">
        <f>IF(ChurnData[[#This Row],[MonthlyCharges]]&lt;=30,"1. Up to 30",IF(ChurnData[[#This Row],[MonthlyCharges]]&lt;=50,"2. 31-50",IF(ChurnData[[#This Row],[MonthlyCharges]]&lt;=70,"3. 51-70",IF(ChurnData[[#This Row],[MonthlyCharges]]&lt;=90,"4. 71-90","5. Over 90"))))</f>
        <v>2. 31-50</v>
      </c>
      <c r="T2658" t="str">
        <f>IF(AND(ChurnData[[#This Row],[Contract]]="Month-to-month",ChurnData[[#This Row],[InternetService]]="Fiber optic",ChurnData[[#This Row],[TenureMonths]]&lt;=11),"High-risk","Other")</f>
        <v>Other</v>
      </c>
      <c r="U2658" t="str">
        <f>IF(ChurnData[[#This Row],[TenureMonths]]&lt;=11,"0-11",IF(ChurnData[[#This Row],[TenureMonths]]&lt;=23,"12-23",IF(ChurnData[[#This Row],[TenureMonths]]&lt;=35,"24-35",IF(ChurnData[[#This Row],[TenureMonths]]&lt;=47,"36-47",IF(ChurnData[[#This Row],[TenureMonths]]&lt;=59,"48-59","60-72")))))</f>
        <v>24-35</v>
      </c>
      <c r="V2658">
        <f>IF(ChurnData[[#This Row],[Churn]]="Yes",1,0)</f>
        <v>0</v>
      </c>
    </row>
    <row r="2659" spans="1:22" x14ac:dyDescent="0.35">
      <c r="A2659" t="s">
        <v>2710</v>
      </c>
      <c r="B2659" t="s">
        <v>19</v>
      </c>
      <c r="C2659">
        <v>0</v>
      </c>
      <c r="D2659" t="s">
        <v>20</v>
      </c>
      <c r="E2659" t="s">
        <v>20</v>
      </c>
      <c r="F2659" t="s">
        <v>37</v>
      </c>
      <c r="G2659" s="2">
        <v>36</v>
      </c>
      <c r="H2659" t="s">
        <v>20</v>
      </c>
      <c r="I2659" t="s">
        <v>32</v>
      </c>
      <c r="J2659" t="s">
        <v>20</v>
      </c>
      <c r="K2659" t="s">
        <v>21</v>
      </c>
      <c r="L2659" t="s">
        <v>33</v>
      </c>
      <c r="M2659" t="s">
        <v>21</v>
      </c>
      <c r="N2659" t="s">
        <v>25</v>
      </c>
      <c r="O2659" s="1">
        <v>69.2</v>
      </c>
      <c r="P2659" s="1">
        <v>2545.36</v>
      </c>
      <c r="Q2659">
        <v>2</v>
      </c>
      <c r="R2659" t="s">
        <v>20</v>
      </c>
      <c r="S2659" t="str">
        <f>IF(ChurnData[[#This Row],[MonthlyCharges]]&lt;=30,"1. Up to 30",IF(ChurnData[[#This Row],[MonthlyCharges]]&lt;=50,"2. 31-50",IF(ChurnData[[#This Row],[MonthlyCharges]]&lt;=70,"3. 51-70",IF(ChurnData[[#This Row],[MonthlyCharges]]&lt;=90,"4. 71-90","5. Over 90"))))</f>
        <v>3. 51-70</v>
      </c>
      <c r="T2659" t="str">
        <f>IF(AND(ChurnData[[#This Row],[Contract]]="Month-to-month",ChurnData[[#This Row],[InternetService]]="Fiber optic",ChurnData[[#This Row],[TenureMonths]]&lt;=11),"High-risk","Other")</f>
        <v>Other</v>
      </c>
      <c r="U2659" t="str">
        <f>IF(ChurnData[[#This Row],[TenureMonths]]&lt;=11,"0-11",IF(ChurnData[[#This Row],[TenureMonths]]&lt;=23,"12-23",IF(ChurnData[[#This Row],[TenureMonths]]&lt;=35,"24-35",IF(ChurnData[[#This Row],[TenureMonths]]&lt;=47,"36-47",IF(ChurnData[[#This Row],[TenureMonths]]&lt;=59,"48-59","60-72")))))</f>
        <v>36-47</v>
      </c>
      <c r="V2659">
        <f>IF(ChurnData[[#This Row],[Churn]]="Yes",1,0)</f>
        <v>1</v>
      </c>
    </row>
    <row r="2660" spans="1:22" x14ac:dyDescent="0.35">
      <c r="A2660" t="s">
        <v>2711</v>
      </c>
      <c r="B2660" t="s">
        <v>36</v>
      </c>
      <c r="C2660">
        <v>0</v>
      </c>
      <c r="D2660" t="s">
        <v>20</v>
      </c>
      <c r="E2660" t="s">
        <v>20</v>
      </c>
      <c r="F2660" t="s">
        <v>27</v>
      </c>
      <c r="G2660" s="2">
        <v>21</v>
      </c>
      <c r="H2660" t="s">
        <v>20</v>
      </c>
      <c r="I2660" t="s">
        <v>32</v>
      </c>
      <c r="J2660" t="s">
        <v>20</v>
      </c>
      <c r="K2660" t="s">
        <v>21</v>
      </c>
      <c r="L2660" t="s">
        <v>29</v>
      </c>
      <c r="M2660" t="s">
        <v>20</v>
      </c>
      <c r="N2660" t="s">
        <v>43</v>
      </c>
      <c r="O2660" s="1">
        <v>69.16</v>
      </c>
      <c r="P2660" s="1">
        <v>1471.59</v>
      </c>
      <c r="Q2660">
        <v>3</v>
      </c>
      <c r="R2660" t="s">
        <v>21</v>
      </c>
      <c r="S2660" t="str">
        <f>IF(ChurnData[[#This Row],[MonthlyCharges]]&lt;=30,"1. Up to 30",IF(ChurnData[[#This Row],[MonthlyCharges]]&lt;=50,"2. 31-50",IF(ChurnData[[#This Row],[MonthlyCharges]]&lt;=70,"3. 51-70",IF(ChurnData[[#This Row],[MonthlyCharges]]&lt;=90,"4. 71-90","5. Over 90"))))</f>
        <v>3. 51-70</v>
      </c>
      <c r="T2660" t="str">
        <f>IF(AND(ChurnData[[#This Row],[Contract]]="Month-to-month",ChurnData[[#This Row],[InternetService]]="Fiber optic",ChurnData[[#This Row],[TenureMonths]]&lt;=11),"High-risk","Other")</f>
        <v>Other</v>
      </c>
      <c r="U2660" t="str">
        <f>IF(ChurnData[[#This Row],[TenureMonths]]&lt;=11,"0-11",IF(ChurnData[[#This Row],[TenureMonths]]&lt;=23,"12-23",IF(ChurnData[[#This Row],[TenureMonths]]&lt;=35,"24-35",IF(ChurnData[[#This Row],[TenureMonths]]&lt;=47,"36-47",IF(ChurnData[[#This Row],[TenureMonths]]&lt;=59,"48-59","60-72")))))</f>
        <v>12-23</v>
      </c>
      <c r="V2660">
        <f>IF(ChurnData[[#This Row],[Churn]]="Yes",1,0)</f>
        <v>0</v>
      </c>
    </row>
    <row r="2661" spans="1:22" x14ac:dyDescent="0.35">
      <c r="A2661" t="s">
        <v>2712</v>
      </c>
      <c r="B2661" t="s">
        <v>19</v>
      </c>
      <c r="C2661">
        <v>0</v>
      </c>
      <c r="D2661" t="s">
        <v>21</v>
      </c>
      <c r="E2661" t="s">
        <v>21</v>
      </c>
      <c r="F2661" t="s">
        <v>56</v>
      </c>
      <c r="G2661" s="2">
        <v>49</v>
      </c>
      <c r="H2661" t="s">
        <v>20</v>
      </c>
      <c r="I2661" t="s">
        <v>32</v>
      </c>
      <c r="J2661" t="s">
        <v>21</v>
      </c>
      <c r="K2661" t="s">
        <v>21</v>
      </c>
      <c r="L2661" t="s">
        <v>24</v>
      </c>
      <c r="M2661" t="s">
        <v>21</v>
      </c>
      <c r="N2661" t="s">
        <v>34</v>
      </c>
      <c r="O2661" s="1">
        <v>61.2</v>
      </c>
      <c r="P2661" s="1">
        <v>3040.63</v>
      </c>
      <c r="Q2661">
        <v>1</v>
      </c>
      <c r="R2661" t="s">
        <v>21</v>
      </c>
      <c r="S2661" t="str">
        <f>IF(ChurnData[[#This Row],[MonthlyCharges]]&lt;=30,"1. Up to 30",IF(ChurnData[[#This Row],[MonthlyCharges]]&lt;=50,"2. 31-50",IF(ChurnData[[#This Row],[MonthlyCharges]]&lt;=70,"3. 51-70",IF(ChurnData[[#This Row],[MonthlyCharges]]&lt;=90,"4. 71-90","5. Over 90"))))</f>
        <v>3. 51-70</v>
      </c>
      <c r="T2661" t="str">
        <f>IF(AND(ChurnData[[#This Row],[Contract]]="Month-to-month",ChurnData[[#This Row],[InternetService]]="Fiber optic",ChurnData[[#This Row],[TenureMonths]]&lt;=11),"High-risk","Other")</f>
        <v>Other</v>
      </c>
      <c r="U2661" t="str">
        <f>IF(ChurnData[[#This Row],[TenureMonths]]&lt;=11,"0-11",IF(ChurnData[[#This Row],[TenureMonths]]&lt;=23,"12-23",IF(ChurnData[[#This Row],[TenureMonths]]&lt;=35,"24-35",IF(ChurnData[[#This Row],[TenureMonths]]&lt;=47,"36-47",IF(ChurnData[[#This Row],[TenureMonths]]&lt;=59,"48-59","60-72")))))</f>
        <v>48-59</v>
      </c>
      <c r="V2661">
        <f>IF(ChurnData[[#This Row],[Churn]]="Yes",1,0)</f>
        <v>0</v>
      </c>
    </row>
    <row r="2662" spans="1:22" x14ac:dyDescent="0.35">
      <c r="A2662" t="s">
        <v>2713</v>
      </c>
      <c r="B2662" t="s">
        <v>19</v>
      </c>
      <c r="C2662">
        <v>0</v>
      </c>
      <c r="D2662" t="s">
        <v>21</v>
      </c>
      <c r="E2662" t="s">
        <v>21</v>
      </c>
      <c r="F2662" t="s">
        <v>27</v>
      </c>
      <c r="G2662" s="2">
        <v>11</v>
      </c>
      <c r="H2662" t="s">
        <v>20</v>
      </c>
      <c r="I2662" t="s">
        <v>23</v>
      </c>
      <c r="J2662" t="s">
        <v>21</v>
      </c>
      <c r="K2662" t="s">
        <v>20</v>
      </c>
      <c r="L2662" t="s">
        <v>33</v>
      </c>
      <c r="M2662" t="s">
        <v>20</v>
      </c>
      <c r="N2662" t="s">
        <v>25</v>
      </c>
      <c r="O2662" s="1">
        <v>79.36</v>
      </c>
      <c r="P2662" s="1">
        <v>867.08</v>
      </c>
      <c r="Q2662">
        <v>0</v>
      </c>
      <c r="R2662" t="s">
        <v>20</v>
      </c>
      <c r="S2662" t="str">
        <f>IF(ChurnData[[#This Row],[MonthlyCharges]]&lt;=30,"1. Up to 30",IF(ChurnData[[#This Row],[MonthlyCharges]]&lt;=50,"2. 31-50",IF(ChurnData[[#This Row],[MonthlyCharges]]&lt;=70,"3. 51-70",IF(ChurnData[[#This Row],[MonthlyCharges]]&lt;=90,"4. 71-90","5. Over 90"))))</f>
        <v>4. 71-90</v>
      </c>
      <c r="T2662" t="str">
        <f>IF(AND(ChurnData[[#This Row],[Contract]]="Month-to-month",ChurnData[[#This Row],[InternetService]]="Fiber optic",ChurnData[[#This Row],[TenureMonths]]&lt;=11),"High-risk","Other")</f>
        <v>High-risk</v>
      </c>
      <c r="U2662" t="str">
        <f>IF(ChurnData[[#This Row],[TenureMonths]]&lt;=11,"0-11",IF(ChurnData[[#This Row],[TenureMonths]]&lt;=23,"12-23",IF(ChurnData[[#This Row],[TenureMonths]]&lt;=35,"24-35",IF(ChurnData[[#This Row],[TenureMonths]]&lt;=47,"36-47",IF(ChurnData[[#This Row],[TenureMonths]]&lt;=59,"48-59","60-72")))))</f>
        <v>0-11</v>
      </c>
      <c r="V2662">
        <f>IF(ChurnData[[#This Row],[Churn]]="Yes",1,0)</f>
        <v>1</v>
      </c>
    </row>
    <row r="2663" spans="1:22" x14ac:dyDescent="0.35">
      <c r="A2663" t="s">
        <v>2714</v>
      </c>
      <c r="B2663" t="s">
        <v>19</v>
      </c>
      <c r="C2663">
        <v>0</v>
      </c>
      <c r="D2663" t="s">
        <v>20</v>
      </c>
      <c r="E2663" t="s">
        <v>20</v>
      </c>
      <c r="F2663" t="s">
        <v>65</v>
      </c>
      <c r="G2663" s="2">
        <v>24</v>
      </c>
      <c r="H2663" t="s">
        <v>20</v>
      </c>
      <c r="I2663" t="s">
        <v>32</v>
      </c>
      <c r="J2663" t="s">
        <v>21</v>
      </c>
      <c r="K2663" t="s">
        <v>21</v>
      </c>
      <c r="L2663" t="s">
        <v>33</v>
      </c>
      <c r="M2663" t="s">
        <v>20</v>
      </c>
      <c r="N2663" t="s">
        <v>43</v>
      </c>
      <c r="O2663" s="1">
        <v>59.95</v>
      </c>
      <c r="P2663" s="1">
        <v>1439.7</v>
      </c>
      <c r="Q2663">
        <v>1</v>
      </c>
      <c r="R2663" t="s">
        <v>20</v>
      </c>
      <c r="S2663" t="str">
        <f>IF(ChurnData[[#This Row],[MonthlyCharges]]&lt;=30,"1. Up to 30",IF(ChurnData[[#This Row],[MonthlyCharges]]&lt;=50,"2. 31-50",IF(ChurnData[[#This Row],[MonthlyCharges]]&lt;=70,"3. 51-70",IF(ChurnData[[#This Row],[MonthlyCharges]]&lt;=90,"4. 71-90","5. Over 90"))))</f>
        <v>3. 51-70</v>
      </c>
      <c r="T2663" t="str">
        <f>IF(AND(ChurnData[[#This Row],[Contract]]="Month-to-month",ChurnData[[#This Row],[InternetService]]="Fiber optic",ChurnData[[#This Row],[TenureMonths]]&lt;=11),"High-risk","Other")</f>
        <v>Other</v>
      </c>
      <c r="U2663" t="str">
        <f>IF(ChurnData[[#This Row],[TenureMonths]]&lt;=11,"0-11",IF(ChurnData[[#This Row],[TenureMonths]]&lt;=23,"12-23",IF(ChurnData[[#This Row],[TenureMonths]]&lt;=35,"24-35",IF(ChurnData[[#This Row],[TenureMonths]]&lt;=47,"36-47",IF(ChurnData[[#This Row],[TenureMonths]]&lt;=59,"48-59","60-72")))))</f>
        <v>24-35</v>
      </c>
      <c r="V2663">
        <f>IF(ChurnData[[#This Row],[Churn]]="Yes",1,0)</f>
        <v>1</v>
      </c>
    </row>
    <row r="2664" spans="1:22" x14ac:dyDescent="0.35">
      <c r="A2664" t="s">
        <v>2715</v>
      </c>
      <c r="B2664" t="s">
        <v>19</v>
      </c>
      <c r="C2664">
        <v>0</v>
      </c>
      <c r="D2664" t="s">
        <v>21</v>
      </c>
      <c r="E2664" t="s">
        <v>21</v>
      </c>
      <c r="F2664" t="s">
        <v>27</v>
      </c>
      <c r="G2664" s="2">
        <v>30</v>
      </c>
      <c r="H2664" t="s">
        <v>20</v>
      </c>
      <c r="I2664" t="s">
        <v>21</v>
      </c>
      <c r="J2664" t="s">
        <v>28</v>
      </c>
      <c r="K2664" t="s">
        <v>28</v>
      </c>
      <c r="L2664" t="s">
        <v>29</v>
      </c>
      <c r="M2664" t="s">
        <v>20</v>
      </c>
      <c r="N2664" t="s">
        <v>25</v>
      </c>
      <c r="O2664" s="1">
        <v>36.33</v>
      </c>
      <c r="P2664" s="1">
        <v>1061.82</v>
      </c>
      <c r="Q2664">
        <v>0</v>
      </c>
      <c r="R2664" t="s">
        <v>21</v>
      </c>
      <c r="S2664" t="str">
        <f>IF(ChurnData[[#This Row],[MonthlyCharges]]&lt;=30,"1. Up to 30",IF(ChurnData[[#This Row],[MonthlyCharges]]&lt;=50,"2. 31-50",IF(ChurnData[[#This Row],[MonthlyCharges]]&lt;=70,"3. 51-70",IF(ChurnData[[#This Row],[MonthlyCharges]]&lt;=90,"4. 71-90","5. Over 90"))))</f>
        <v>2. 31-50</v>
      </c>
      <c r="T2664" t="str">
        <f>IF(AND(ChurnData[[#This Row],[Contract]]="Month-to-month",ChurnData[[#This Row],[InternetService]]="Fiber optic",ChurnData[[#This Row],[TenureMonths]]&lt;=11),"High-risk","Other")</f>
        <v>Other</v>
      </c>
      <c r="U2664" t="str">
        <f>IF(ChurnData[[#This Row],[TenureMonths]]&lt;=11,"0-11",IF(ChurnData[[#This Row],[TenureMonths]]&lt;=23,"12-23",IF(ChurnData[[#This Row],[TenureMonths]]&lt;=35,"24-35",IF(ChurnData[[#This Row],[TenureMonths]]&lt;=47,"36-47",IF(ChurnData[[#This Row],[TenureMonths]]&lt;=59,"48-59","60-72")))))</f>
        <v>24-35</v>
      </c>
      <c r="V2664">
        <f>IF(ChurnData[[#This Row],[Churn]]="Yes",1,0)</f>
        <v>0</v>
      </c>
    </row>
    <row r="2665" spans="1:22" x14ac:dyDescent="0.35">
      <c r="A2665" t="s">
        <v>2716</v>
      </c>
      <c r="B2665" t="s">
        <v>36</v>
      </c>
      <c r="C2665">
        <v>0</v>
      </c>
      <c r="D2665" t="s">
        <v>21</v>
      </c>
      <c r="E2665" t="s">
        <v>21</v>
      </c>
      <c r="F2665" t="s">
        <v>39</v>
      </c>
      <c r="G2665" s="2">
        <v>25</v>
      </c>
      <c r="H2665" t="s">
        <v>20</v>
      </c>
      <c r="I2665" t="s">
        <v>23</v>
      </c>
      <c r="J2665" t="s">
        <v>21</v>
      </c>
      <c r="K2665" t="s">
        <v>21</v>
      </c>
      <c r="L2665" t="s">
        <v>24</v>
      </c>
      <c r="M2665" t="s">
        <v>21</v>
      </c>
      <c r="N2665" t="s">
        <v>30</v>
      </c>
      <c r="O2665" s="1">
        <v>72.290000000000006</v>
      </c>
      <c r="P2665" s="1">
        <v>1761.56</v>
      </c>
      <c r="Q2665">
        <v>3</v>
      </c>
      <c r="R2665" t="s">
        <v>21</v>
      </c>
      <c r="S2665" t="str">
        <f>IF(ChurnData[[#This Row],[MonthlyCharges]]&lt;=30,"1. Up to 30",IF(ChurnData[[#This Row],[MonthlyCharges]]&lt;=50,"2. 31-50",IF(ChurnData[[#This Row],[MonthlyCharges]]&lt;=70,"3. 51-70",IF(ChurnData[[#This Row],[MonthlyCharges]]&lt;=90,"4. 71-90","5. Over 90"))))</f>
        <v>4. 71-90</v>
      </c>
      <c r="T2665" t="str">
        <f>IF(AND(ChurnData[[#This Row],[Contract]]="Month-to-month",ChurnData[[#This Row],[InternetService]]="Fiber optic",ChurnData[[#This Row],[TenureMonths]]&lt;=11),"High-risk","Other")</f>
        <v>Other</v>
      </c>
      <c r="U2665" t="str">
        <f>IF(ChurnData[[#This Row],[TenureMonths]]&lt;=11,"0-11",IF(ChurnData[[#This Row],[TenureMonths]]&lt;=23,"12-23",IF(ChurnData[[#This Row],[TenureMonths]]&lt;=35,"24-35",IF(ChurnData[[#This Row],[TenureMonths]]&lt;=47,"36-47",IF(ChurnData[[#This Row],[TenureMonths]]&lt;=59,"48-59","60-72")))))</f>
        <v>24-35</v>
      </c>
      <c r="V2665">
        <f>IF(ChurnData[[#This Row],[Churn]]="Yes",1,0)</f>
        <v>0</v>
      </c>
    </row>
    <row r="2666" spans="1:22" x14ac:dyDescent="0.35">
      <c r="A2666" t="s">
        <v>2717</v>
      </c>
      <c r="B2666" t="s">
        <v>19</v>
      </c>
      <c r="C2666">
        <v>0</v>
      </c>
      <c r="D2666" t="s">
        <v>21</v>
      </c>
      <c r="E2666" t="s">
        <v>21</v>
      </c>
      <c r="F2666" t="s">
        <v>41</v>
      </c>
      <c r="G2666" s="2">
        <v>43</v>
      </c>
      <c r="H2666" t="s">
        <v>20</v>
      </c>
      <c r="I2666" t="s">
        <v>32</v>
      </c>
      <c r="J2666" t="s">
        <v>21</v>
      </c>
      <c r="K2666" t="s">
        <v>21</v>
      </c>
      <c r="L2666" t="s">
        <v>24</v>
      </c>
      <c r="M2666" t="s">
        <v>21</v>
      </c>
      <c r="N2666" t="s">
        <v>25</v>
      </c>
      <c r="O2666" s="1">
        <v>51.41</v>
      </c>
      <c r="P2666" s="1">
        <v>2230.92</v>
      </c>
      <c r="Q2666">
        <v>2</v>
      </c>
      <c r="R2666" t="s">
        <v>21</v>
      </c>
      <c r="S2666" t="str">
        <f>IF(ChurnData[[#This Row],[MonthlyCharges]]&lt;=30,"1. Up to 30",IF(ChurnData[[#This Row],[MonthlyCharges]]&lt;=50,"2. 31-50",IF(ChurnData[[#This Row],[MonthlyCharges]]&lt;=70,"3. 51-70",IF(ChurnData[[#This Row],[MonthlyCharges]]&lt;=90,"4. 71-90","5. Over 90"))))</f>
        <v>3. 51-70</v>
      </c>
      <c r="T2666" t="str">
        <f>IF(AND(ChurnData[[#This Row],[Contract]]="Month-to-month",ChurnData[[#This Row],[InternetService]]="Fiber optic",ChurnData[[#This Row],[TenureMonths]]&lt;=11),"High-risk","Other")</f>
        <v>Other</v>
      </c>
      <c r="U2666" t="str">
        <f>IF(ChurnData[[#This Row],[TenureMonths]]&lt;=11,"0-11",IF(ChurnData[[#This Row],[TenureMonths]]&lt;=23,"12-23",IF(ChurnData[[#This Row],[TenureMonths]]&lt;=35,"24-35",IF(ChurnData[[#This Row],[TenureMonths]]&lt;=47,"36-47",IF(ChurnData[[#This Row],[TenureMonths]]&lt;=59,"48-59","60-72")))))</f>
        <v>36-47</v>
      </c>
      <c r="V2666">
        <f>IF(ChurnData[[#This Row],[Churn]]="Yes",1,0)</f>
        <v>0</v>
      </c>
    </row>
    <row r="2667" spans="1:22" x14ac:dyDescent="0.35">
      <c r="A2667" t="s">
        <v>2718</v>
      </c>
      <c r="B2667" t="s">
        <v>36</v>
      </c>
      <c r="C2667">
        <v>1</v>
      </c>
      <c r="D2667" t="s">
        <v>20</v>
      </c>
      <c r="E2667" t="s">
        <v>20</v>
      </c>
      <c r="F2667" t="s">
        <v>49</v>
      </c>
      <c r="G2667" s="2">
        <v>13</v>
      </c>
      <c r="H2667" t="s">
        <v>20</v>
      </c>
      <c r="I2667" t="s">
        <v>21</v>
      </c>
      <c r="J2667" t="s">
        <v>28</v>
      </c>
      <c r="K2667" t="s">
        <v>28</v>
      </c>
      <c r="L2667" t="s">
        <v>33</v>
      </c>
      <c r="M2667" t="s">
        <v>20</v>
      </c>
      <c r="N2667" t="s">
        <v>34</v>
      </c>
      <c r="O2667" s="1">
        <v>30.18</v>
      </c>
      <c r="P2667" s="1">
        <v>395.5</v>
      </c>
      <c r="Q2667">
        <v>1</v>
      </c>
      <c r="R2667" t="s">
        <v>21</v>
      </c>
      <c r="S2667" t="str">
        <f>IF(ChurnData[[#This Row],[MonthlyCharges]]&lt;=30,"1. Up to 30",IF(ChurnData[[#This Row],[MonthlyCharges]]&lt;=50,"2. 31-50",IF(ChurnData[[#This Row],[MonthlyCharges]]&lt;=70,"3. 51-70",IF(ChurnData[[#This Row],[MonthlyCharges]]&lt;=90,"4. 71-90","5. Over 90"))))</f>
        <v>2. 31-50</v>
      </c>
      <c r="T2667" t="str">
        <f>IF(AND(ChurnData[[#This Row],[Contract]]="Month-to-month",ChurnData[[#This Row],[InternetService]]="Fiber optic",ChurnData[[#This Row],[TenureMonths]]&lt;=11),"High-risk","Other")</f>
        <v>Other</v>
      </c>
      <c r="U2667" t="str">
        <f>IF(ChurnData[[#This Row],[TenureMonths]]&lt;=11,"0-11",IF(ChurnData[[#This Row],[TenureMonths]]&lt;=23,"12-23",IF(ChurnData[[#This Row],[TenureMonths]]&lt;=35,"24-35",IF(ChurnData[[#This Row],[TenureMonths]]&lt;=47,"36-47",IF(ChurnData[[#This Row],[TenureMonths]]&lt;=59,"48-59","60-72")))))</f>
        <v>12-23</v>
      </c>
      <c r="V2667">
        <f>IF(ChurnData[[#This Row],[Churn]]="Yes",1,0)</f>
        <v>0</v>
      </c>
    </row>
    <row r="2668" spans="1:22" x14ac:dyDescent="0.35">
      <c r="A2668" t="s">
        <v>2719</v>
      </c>
      <c r="B2668" t="s">
        <v>36</v>
      </c>
      <c r="C2668">
        <v>0</v>
      </c>
      <c r="D2668" t="s">
        <v>20</v>
      </c>
      <c r="E2668" t="s">
        <v>20</v>
      </c>
      <c r="F2668" t="s">
        <v>56</v>
      </c>
      <c r="G2668" s="2">
        <v>43</v>
      </c>
      <c r="H2668" t="s">
        <v>20</v>
      </c>
      <c r="I2668" t="s">
        <v>32</v>
      </c>
      <c r="J2668" t="s">
        <v>21</v>
      </c>
      <c r="K2668" t="s">
        <v>20</v>
      </c>
      <c r="L2668" t="s">
        <v>24</v>
      </c>
      <c r="M2668" t="s">
        <v>21</v>
      </c>
      <c r="N2668" t="s">
        <v>34</v>
      </c>
      <c r="O2668" s="1">
        <v>54.06</v>
      </c>
      <c r="P2668" s="1">
        <v>2293.1</v>
      </c>
      <c r="Q2668">
        <v>1</v>
      </c>
      <c r="R2668" t="s">
        <v>21</v>
      </c>
      <c r="S2668" t="str">
        <f>IF(ChurnData[[#This Row],[MonthlyCharges]]&lt;=30,"1. Up to 30",IF(ChurnData[[#This Row],[MonthlyCharges]]&lt;=50,"2. 31-50",IF(ChurnData[[#This Row],[MonthlyCharges]]&lt;=70,"3. 51-70",IF(ChurnData[[#This Row],[MonthlyCharges]]&lt;=90,"4. 71-90","5. Over 90"))))</f>
        <v>3. 51-70</v>
      </c>
      <c r="T2668" t="str">
        <f>IF(AND(ChurnData[[#This Row],[Contract]]="Month-to-month",ChurnData[[#This Row],[InternetService]]="Fiber optic",ChurnData[[#This Row],[TenureMonths]]&lt;=11),"High-risk","Other")</f>
        <v>Other</v>
      </c>
      <c r="U2668" t="str">
        <f>IF(ChurnData[[#This Row],[TenureMonths]]&lt;=11,"0-11",IF(ChurnData[[#This Row],[TenureMonths]]&lt;=23,"12-23",IF(ChurnData[[#This Row],[TenureMonths]]&lt;=35,"24-35",IF(ChurnData[[#This Row],[TenureMonths]]&lt;=47,"36-47",IF(ChurnData[[#This Row],[TenureMonths]]&lt;=59,"48-59","60-72")))))</f>
        <v>36-47</v>
      </c>
      <c r="V2668">
        <f>IF(ChurnData[[#This Row],[Churn]]="Yes",1,0)</f>
        <v>0</v>
      </c>
    </row>
    <row r="2669" spans="1:22" x14ac:dyDescent="0.35">
      <c r="A2669" t="s">
        <v>2720</v>
      </c>
      <c r="B2669" t="s">
        <v>36</v>
      </c>
      <c r="C2669">
        <v>0</v>
      </c>
      <c r="D2669" t="s">
        <v>21</v>
      </c>
      <c r="E2669" t="s">
        <v>21</v>
      </c>
      <c r="F2669" t="s">
        <v>75</v>
      </c>
      <c r="G2669" s="2">
        <v>14</v>
      </c>
      <c r="H2669" t="s">
        <v>20</v>
      </c>
      <c r="I2669" t="s">
        <v>32</v>
      </c>
      <c r="J2669" t="s">
        <v>21</v>
      </c>
      <c r="K2669" t="s">
        <v>20</v>
      </c>
      <c r="L2669" t="s">
        <v>33</v>
      </c>
      <c r="M2669" t="s">
        <v>20</v>
      </c>
      <c r="N2669" t="s">
        <v>30</v>
      </c>
      <c r="O2669" s="1">
        <v>73.16</v>
      </c>
      <c r="P2669" s="1">
        <v>1042.3399999999999</v>
      </c>
      <c r="Q2669">
        <v>1</v>
      </c>
      <c r="R2669" t="s">
        <v>20</v>
      </c>
      <c r="S2669" t="str">
        <f>IF(ChurnData[[#This Row],[MonthlyCharges]]&lt;=30,"1. Up to 30",IF(ChurnData[[#This Row],[MonthlyCharges]]&lt;=50,"2. 31-50",IF(ChurnData[[#This Row],[MonthlyCharges]]&lt;=70,"3. 51-70",IF(ChurnData[[#This Row],[MonthlyCharges]]&lt;=90,"4. 71-90","5. Over 90"))))</f>
        <v>4. 71-90</v>
      </c>
      <c r="T2669" t="str">
        <f>IF(AND(ChurnData[[#This Row],[Contract]]="Month-to-month",ChurnData[[#This Row],[InternetService]]="Fiber optic",ChurnData[[#This Row],[TenureMonths]]&lt;=11),"High-risk","Other")</f>
        <v>Other</v>
      </c>
      <c r="U2669" t="str">
        <f>IF(ChurnData[[#This Row],[TenureMonths]]&lt;=11,"0-11",IF(ChurnData[[#This Row],[TenureMonths]]&lt;=23,"12-23",IF(ChurnData[[#This Row],[TenureMonths]]&lt;=35,"24-35",IF(ChurnData[[#This Row],[TenureMonths]]&lt;=47,"36-47",IF(ChurnData[[#This Row],[TenureMonths]]&lt;=59,"48-59","60-72")))))</f>
        <v>12-23</v>
      </c>
      <c r="V2669">
        <f>IF(ChurnData[[#This Row],[Churn]]="Yes",1,0)</f>
        <v>1</v>
      </c>
    </row>
    <row r="2670" spans="1:22" x14ac:dyDescent="0.35">
      <c r="A2670" t="s">
        <v>2721</v>
      </c>
      <c r="B2670" t="s">
        <v>36</v>
      </c>
      <c r="C2670">
        <v>0</v>
      </c>
      <c r="D2670" t="s">
        <v>20</v>
      </c>
      <c r="E2670" t="s">
        <v>20</v>
      </c>
      <c r="F2670" t="s">
        <v>75</v>
      </c>
      <c r="G2670" s="2">
        <v>69</v>
      </c>
      <c r="H2670" t="s">
        <v>21</v>
      </c>
      <c r="I2670" t="s">
        <v>32</v>
      </c>
      <c r="J2670" t="s">
        <v>21</v>
      </c>
      <c r="K2670" t="s">
        <v>20</v>
      </c>
      <c r="L2670" t="s">
        <v>24</v>
      </c>
      <c r="M2670" t="s">
        <v>20</v>
      </c>
      <c r="N2670" t="s">
        <v>43</v>
      </c>
      <c r="O2670" s="1">
        <v>58</v>
      </c>
      <c r="P2670" s="1">
        <v>3944.16</v>
      </c>
      <c r="Q2670">
        <v>1</v>
      </c>
      <c r="R2670" t="s">
        <v>21</v>
      </c>
      <c r="S2670" t="str">
        <f>IF(ChurnData[[#This Row],[MonthlyCharges]]&lt;=30,"1. Up to 30",IF(ChurnData[[#This Row],[MonthlyCharges]]&lt;=50,"2. 31-50",IF(ChurnData[[#This Row],[MonthlyCharges]]&lt;=70,"3. 51-70",IF(ChurnData[[#This Row],[MonthlyCharges]]&lt;=90,"4. 71-90","5. Over 90"))))</f>
        <v>3. 51-70</v>
      </c>
      <c r="T2670" t="str">
        <f>IF(AND(ChurnData[[#This Row],[Contract]]="Month-to-month",ChurnData[[#This Row],[InternetService]]="Fiber optic",ChurnData[[#This Row],[TenureMonths]]&lt;=11),"High-risk","Other")</f>
        <v>Other</v>
      </c>
      <c r="U2670" t="str">
        <f>IF(ChurnData[[#This Row],[TenureMonths]]&lt;=11,"0-11",IF(ChurnData[[#This Row],[TenureMonths]]&lt;=23,"12-23",IF(ChurnData[[#This Row],[TenureMonths]]&lt;=35,"24-35",IF(ChurnData[[#This Row],[TenureMonths]]&lt;=47,"36-47",IF(ChurnData[[#This Row],[TenureMonths]]&lt;=59,"48-59","60-72")))))</f>
        <v>60-72</v>
      </c>
      <c r="V2670">
        <f>IF(ChurnData[[#This Row],[Churn]]="Yes",1,0)</f>
        <v>0</v>
      </c>
    </row>
    <row r="2671" spans="1:22" x14ac:dyDescent="0.35">
      <c r="A2671" t="s">
        <v>2722</v>
      </c>
      <c r="B2671" t="s">
        <v>36</v>
      </c>
      <c r="C2671">
        <v>0</v>
      </c>
      <c r="D2671" t="s">
        <v>20</v>
      </c>
      <c r="E2671" t="s">
        <v>20</v>
      </c>
      <c r="F2671" t="s">
        <v>45</v>
      </c>
      <c r="G2671" s="2">
        <v>18</v>
      </c>
      <c r="H2671" t="s">
        <v>20</v>
      </c>
      <c r="I2671" t="s">
        <v>32</v>
      </c>
      <c r="J2671" t="s">
        <v>21</v>
      </c>
      <c r="K2671" t="s">
        <v>21</v>
      </c>
      <c r="L2671" t="s">
        <v>33</v>
      </c>
      <c r="M2671" t="s">
        <v>21</v>
      </c>
      <c r="N2671" t="s">
        <v>43</v>
      </c>
      <c r="O2671" s="1">
        <v>48.28</v>
      </c>
      <c r="P2671" s="1">
        <v>847.38</v>
      </c>
      <c r="Q2671">
        <v>1</v>
      </c>
      <c r="R2671" t="s">
        <v>21</v>
      </c>
      <c r="S2671" t="str">
        <f>IF(ChurnData[[#This Row],[MonthlyCharges]]&lt;=30,"1. Up to 30",IF(ChurnData[[#This Row],[MonthlyCharges]]&lt;=50,"2. 31-50",IF(ChurnData[[#This Row],[MonthlyCharges]]&lt;=70,"3. 51-70",IF(ChurnData[[#This Row],[MonthlyCharges]]&lt;=90,"4. 71-90","5. Over 90"))))</f>
        <v>2. 31-50</v>
      </c>
      <c r="T2671" t="str">
        <f>IF(AND(ChurnData[[#This Row],[Contract]]="Month-to-month",ChurnData[[#This Row],[InternetService]]="Fiber optic",ChurnData[[#This Row],[TenureMonths]]&lt;=11),"High-risk","Other")</f>
        <v>Other</v>
      </c>
      <c r="U2671" t="str">
        <f>IF(ChurnData[[#This Row],[TenureMonths]]&lt;=11,"0-11",IF(ChurnData[[#This Row],[TenureMonths]]&lt;=23,"12-23",IF(ChurnData[[#This Row],[TenureMonths]]&lt;=35,"24-35",IF(ChurnData[[#This Row],[TenureMonths]]&lt;=47,"36-47",IF(ChurnData[[#This Row],[TenureMonths]]&lt;=59,"48-59","60-72")))))</f>
        <v>12-23</v>
      </c>
      <c r="V2671">
        <f>IF(ChurnData[[#This Row],[Churn]]="Yes",1,0)</f>
        <v>0</v>
      </c>
    </row>
    <row r="2672" spans="1:22" x14ac:dyDescent="0.35">
      <c r="A2672" t="s">
        <v>2723</v>
      </c>
      <c r="B2672" t="s">
        <v>36</v>
      </c>
      <c r="C2672">
        <v>0</v>
      </c>
      <c r="D2672" t="s">
        <v>20</v>
      </c>
      <c r="E2672" t="s">
        <v>20</v>
      </c>
      <c r="F2672" t="s">
        <v>39</v>
      </c>
      <c r="G2672" s="2">
        <v>13</v>
      </c>
      <c r="H2672" t="s">
        <v>20</v>
      </c>
      <c r="I2672" t="s">
        <v>23</v>
      </c>
      <c r="J2672" t="s">
        <v>21</v>
      </c>
      <c r="K2672" t="s">
        <v>21</v>
      </c>
      <c r="L2672" t="s">
        <v>29</v>
      </c>
      <c r="M2672" t="s">
        <v>20</v>
      </c>
      <c r="N2672" t="s">
        <v>25</v>
      </c>
      <c r="O2672" s="1">
        <v>81.66</v>
      </c>
      <c r="P2672" s="1">
        <v>1051.6400000000001</v>
      </c>
      <c r="Q2672">
        <v>4</v>
      </c>
      <c r="R2672" t="s">
        <v>21</v>
      </c>
      <c r="S2672" t="str">
        <f>IF(ChurnData[[#This Row],[MonthlyCharges]]&lt;=30,"1. Up to 30",IF(ChurnData[[#This Row],[MonthlyCharges]]&lt;=50,"2. 31-50",IF(ChurnData[[#This Row],[MonthlyCharges]]&lt;=70,"3. 51-70",IF(ChurnData[[#This Row],[MonthlyCharges]]&lt;=90,"4. 71-90","5. Over 90"))))</f>
        <v>4. 71-90</v>
      </c>
      <c r="T2672" t="str">
        <f>IF(AND(ChurnData[[#This Row],[Contract]]="Month-to-month",ChurnData[[#This Row],[InternetService]]="Fiber optic",ChurnData[[#This Row],[TenureMonths]]&lt;=11),"High-risk","Other")</f>
        <v>Other</v>
      </c>
      <c r="U2672" t="str">
        <f>IF(ChurnData[[#This Row],[TenureMonths]]&lt;=11,"0-11",IF(ChurnData[[#This Row],[TenureMonths]]&lt;=23,"12-23",IF(ChurnData[[#This Row],[TenureMonths]]&lt;=35,"24-35",IF(ChurnData[[#This Row],[TenureMonths]]&lt;=47,"36-47",IF(ChurnData[[#This Row],[TenureMonths]]&lt;=59,"48-59","60-72")))))</f>
        <v>12-23</v>
      </c>
      <c r="V2672">
        <f>IF(ChurnData[[#This Row],[Churn]]="Yes",1,0)</f>
        <v>0</v>
      </c>
    </row>
    <row r="2673" spans="1:22" x14ac:dyDescent="0.35">
      <c r="A2673" t="s">
        <v>2724</v>
      </c>
      <c r="B2673" t="s">
        <v>36</v>
      </c>
      <c r="C2673">
        <v>0</v>
      </c>
      <c r="D2673" t="s">
        <v>21</v>
      </c>
      <c r="E2673" t="s">
        <v>21</v>
      </c>
      <c r="F2673" t="s">
        <v>22</v>
      </c>
      <c r="G2673" s="2">
        <v>19</v>
      </c>
      <c r="H2673" t="s">
        <v>20</v>
      </c>
      <c r="I2673" t="s">
        <v>32</v>
      </c>
      <c r="J2673" t="s">
        <v>21</v>
      </c>
      <c r="K2673" t="s">
        <v>21</v>
      </c>
      <c r="L2673" t="s">
        <v>33</v>
      </c>
      <c r="M2673" t="s">
        <v>20</v>
      </c>
      <c r="N2673" t="s">
        <v>43</v>
      </c>
      <c r="O2673" s="1">
        <v>55</v>
      </c>
      <c r="P2673" s="1">
        <v>1065.81</v>
      </c>
      <c r="Q2673">
        <v>2</v>
      </c>
      <c r="R2673" t="s">
        <v>21</v>
      </c>
      <c r="S2673" t="str">
        <f>IF(ChurnData[[#This Row],[MonthlyCharges]]&lt;=30,"1. Up to 30",IF(ChurnData[[#This Row],[MonthlyCharges]]&lt;=50,"2. 31-50",IF(ChurnData[[#This Row],[MonthlyCharges]]&lt;=70,"3. 51-70",IF(ChurnData[[#This Row],[MonthlyCharges]]&lt;=90,"4. 71-90","5. Over 90"))))</f>
        <v>3. 51-70</v>
      </c>
      <c r="T2673" t="str">
        <f>IF(AND(ChurnData[[#This Row],[Contract]]="Month-to-month",ChurnData[[#This Row],[InternetService]]="Fiber optic",ChurnData[[#This Row],[TenureMonths]]&lt;=11),"High-risk","Other")</f>
        <v>Other</v>
      </c>
      <c r="U2673" t="str">
        <f>IF(ChurnData[[#This Row],[TenureMonths]]&lt;=11,"0-11",IF(ChurnData[[#This Row],[TenureMonths]]&lt;=23,"12-23",IF(ChurnData[[#This Row],[TenureMonths]]&lt;=35,"24-35",IF(ChurnData[[#This Row],[TenureMonths]]&lt;=47,"36-47",IF(ChurnData[[#This Row],[TenureMonths]]&lt;=59,"48-59","60-72")))))</f>
        <v>12-23</v>
      </c>
      <c r="V2673">
        <f>IF(ChurnData[[#This Row],[Churn]]="Yes",1,0)</f>
        <v>0</v>
      </c>
    </row>
    <row r="2674" spans="1:22" x14ac:dyDescent="0.35">
      <c r="A2674" t="s">
        <v>2725</v>
      </c>
      <c r="B2674" t="s">
        <v>19</v>
      </c>
      <c r="C2674">
        <v>0</v>
      </c>
      <c r="D2674" t="s">
        <v>21</v>
      </c>
      <c r="E2674" t="s">
        <v>21</v>
      </c>
      <c r="F2674" t="s">
        <v>39</v>
      </c>
      <c r="G2674" s="2">
        <v>41</v>
      </c>
      <c r="H2674" t="s">
        <v>20</v>
      </c>
      <c r="I2674" t="s">
        <v>32</v>
      </c>
      <c r="J2674" t="s">
        <v>21</v>
      </c>
      <c r="K2674" t="s">
        <v>20</v>
      </c>
      <c r="L2674" t="s">
        <v>24</v>
      </c>
      <c r="M2674" t="s">
        <v>21</v>
      </c>
      <c r="N2674" t="s">
        <v>30</v>
      </c>
      <c r="O2674" s="1">
        <v>62.73</v>
      </c>
      <c r="P2674" s="1">
        <v>2607.52</v>
      </c>
      <c r="Q2674">
        <v>1</v>
      </c>
      <c r="R2674" t="s">
        <v>21</v>
      </c>
      <c r="S2674" t="str">
        <f>IF(ChurnData[[#This Row],[MonthlyCharges]]&lt;=30,"1. Up to 30",IF(ChurnData[[#This Row],[MonthlyCharges]]&lt;=50,"2. 31-50",IF(ChurnData[[#This Row],[MonthlyCharges]]&lt;=70,"3. 51-70",IF(ChurnData[[#This Row],[MonthlyCharges]]&lt;=90,"4. 71-90","5. Over 90"))))</f>
        <v>3. 51-70</v>
      </c>
      <c r="T2674" t="str">
        <f>IF(AND(ChurnData[[#This Row],[Contract]]="Month-to-month",ChurnData[[#This Row],[InternetService]]="Fiber optic",ChurnData[[#This Row],[TenureMonths]]&lt;=11),"High-risk","Other")</f>
        <v>Other</v>
      </c>
      <c r="U2674" t="str">
        <f>IF(ChurnData[[#This Row],[TenureMonths]]&lt;=11,"0-11",IF(ChurnData[[#This Row],[TenureMonths]]&lt;=23,"12-23",IF(ChurnData[[#This Row],[TenureMonths]]&lt;=35,"24-35",IF(ChurnData[[#This Row],[TenureMonths]]&lt;=47,"36-47",IF(ChurnData[[#This Row],[TenureMonths]]&lt;=59,"48-59","60-72")))))</f>
        <v>36-47</v>
      </c>
      <c r="V2674">
        <f>IF(ChurnData[[#This Row],[Churn]]="Yes",1,0)</f>
        <v>0</v>
      </c>
    </row>
    <row r="2675" spans="1:22" x14ac:dyDescent="0.35">
      <c r="A2675" t="s">
        <v>2726</v>
      </c>
      <c r="B2675" t="s">
        <v>36</v>
      </c>
      <c r="C2675">
        <v>0</v>
      </c>
      <c r="D2675" t="s">
        <v>21</v>
      </c>
      <c r="E2675" t="s">
        <v>20</v>
      </c>
      <c r="F2675" t="s">
        <v>37</v>
      </c>
      <c r="G2675" s="2">
        <v>28</v>
      </c>
      <c r="H2675" t="s">
        <v>20</v>
      </c>
      <c r="I2675" t="s">
        <v>32</v>
      </c>
      <c r="J2675" t="s">
        <v>20</v>
      </c>
      <c r="K2675" t="s">
        <v>21</v>
      </c>
      <c r="L2675" t="s">
        <v>29</v>
      </c>
      <c r="M2675" t="s">
        <v>20</v>
      </c>
      <c r="N2675" t="s">
        <v>43</v>
      </c>
      <c r="O2675" s="1">
        <v>71.36</v>
      </c>
      <c r="P2675" s="1">
        <v>1940.53</v>
      </c>
      <c r="Q2675">
        <v>1</v>
      </c>
      <c r="R2675" t="s">
        <v>21</v>
      </c>
      <c r="S2675" t="str">
        <f>IF(ChurnData[[#This Row],[MonthlyCharges]]&lt;=30,"1. Up to 30",IF(ChurnData[[#This Row],[MonthlyCharges]]&lt;=50,"2. 31-50",IF(ChurnData[[#This Row],[MonthlyCharges]]&lt;=70,"3. 51-70",IF(ChurnData[[#This Row],[MonthlyCharges]]&lt;=90,"4. 71-90","5. Over 90"))))</f>
        <v>4. 71-90</v>
      </c>
      <c r="T2675" t="str">
        <f>IF(AND(ChurnData[[#This Row],[Contract]]="Month-to-month",ChurnData[[#This Row],[InternetService]]="Fiber optic",ChurnData[[#This Row],[TenureMonths]]&lt;=11),"High-risk","Other")</f>
        <v>Other</v>
      </c>
      <c r="U2675" t="str">
        <f>IF(ChurnData[[#This Row],[TenureMonths]]&lt;=11,"0-11",IF(ChurnData[[#This Row],[TenureMonths]]&lt;=23,"12-23",IF(ChurnData[[#This Row],[TenureMonths]]&lt;=35,"24-35",IF(ChurnData[[#This Row],[TenureMonths]]&lt;=47,"36-47",IF(ChurnData[[#This Row],[TenureMonths]]&lt;=59,"48-59","60-72")))))</f>
        <v>24-35</v>
      </c>
      <c r="V2675">
        <f>IF(ChurnData[[#This Row],[Churn]]="Yes",1,0)</f>
        <v>0</v>
      </c>
    </row>
    <row r="2676" spans="1:22" x14ac:dyDescent="0.35">
      <c r="A2676" t="s">
        <v>2727</v>
      </c>
      <c r="B2676" t="s">
        <v>36</v>
      </c>
      <c r="C2676">
        <v>0</v>
      </c>
      <c r="D2676" t="s">
        <v>20</v>
      </c>
      <c r="E2676" t="s">
        <v>20</v>
      </c>
      <c r="F2676" t="s">
        <v>75</v>
      </c>
      <c r="G2676" s="2">
        <v>14</v>
      </c>
      <c r="H2676" t="s">
        <v>21</v>
      </c>
      <c r="I2676" t="s">
        <v>23</v>
      </c>
      <c r="J2676" t="s">
        <v>20</v>
      </c>
      <c r="K2676" t="s">
        <v>21</v>
      </c>
      <c r="L2676" t="s">
        <v>33</v>
      </c>
      <c r="M2676" t="s">
        <v>20</v>
      </c>
      <c r="N2676" t="s">
        <v>34</v>
      </c>
      <c r="O2676" s="1">
        <v>73.88</v>
      </c>
      <c r="P2676" s="1">
        <v>1021.94</v>
      </c>
      <c r="Q2676">
        <v>3</v>
      </c>
      <c r="R2676" t="s">
        <v>20</v>
      </c>
      <c r="S2676" t="str">
        <f>IF(ChurnData[[#This Row],[MonthlyCharges]]&lt;=30,"1. Up to 30",IF(ChurnData[[#This Row],[MonthlyCharges]]&lt;=50,"2. 31-50",IF(ChurnData[[#This Row],[MonthlyCharges]]&lt;=70,"3. 51-70",IF(ChurnData[[#This Row],[MonthlyCharges]]&lt;=90,"4. 71-90","5. Over 90"))))</f>
        <v>4. 71-90</v>
      </c>
      <c r="T2676" t="str">
        <f>IF(AND(ChurnData[[#This Row],[Contract]]="Month-to-month",ChurnData[[#This Row],[InternetService]]="Fiber optic",ChurnData[[#This Row],[TenureMonths]]&lt;=11),"High-risk","Other")</f>
        <v>Other</v>
      </c>
      <c r="U2676" t="str">
        <f>IF(ChurnData[[#This Row],[TenureMonths]]&lt;=11,"0-11",IF(ChurnData[[#This Row],[TenureMonths]]&lt;=23,"12-23",IF(ChurnData[[#This Row],[TenureMonths]]&lt;=35,"24-35",IF(ChurnData[[#This Row],[TenureMonths]]&lt;=47,"36-47",IF(ChurnData[[#This Row],[TenureMonths]]&lt;=59,"48-59","60-72")))))</f>
        <v>12-23</v>
      </c>
      <c r="V2676">
        <f>IF(ChurnData[[#This Row],[Churn]]="Yes",1,0)</f>
        <v>1</v>
      </c>
    </row>
    <row r="2677" spans="1:22" x14ac:dyDescent="0.35">
      <c r="A2677" t="s">
        <v>2728</v>
      </c>
      <c r="B2677" t="s">
        <v>19</v>
      </c>
      <c r="C2677">
        <v>0</v>
      </c>
      <c r="D2677" t="s">
        <v>21</v>
      </c>
      <c r="E2677" t="s">
        <v>21</v>
      </c>
      <c r="F2677" t="s">
        <v>22</v>
      </c>
      <c r="G2677" s="2">
        <v>49</v>
      </c>
      <c r="H2677" t="s">
        <v>21</v>
      </c>
      <c r="I2677" t="s">
        <v>23</v>
      </c>
      <c r="J2677" t="s">
        <v>21</v>
      </c>
      <c r="K2677" t="s">
        <v>20</v>
      </c>
      <c r="L2677" t="s">
        <v>29</v>
      </c>
      <c r="M2677" t="s">
        <v>20</v>
      </c>
      <c r="N2677" t="s">
        <v>25</v>
      </c>
      <c r="O2677" s="1">
        <v>74.47</v>
      </c>
      <c r="P2677" s="1">
        <v>3705</v>
      </c>
      <c r="Q2677">
        <v>1</v>
      </c>
      <c r="R2677" t="s">
        <v>21</v>
      </c>
      <c r="S2677" t="str">
        <f>IF(ChurnData[[#This Row],[MonthlyCharges]]&lt;=30,"1. Up to 30",IF(ChurnData[[#This Row],[MonthlyCharges]]&lt;=50,"2. 31-50",IF(ChurnData[[#This Row],[MonthlyCharges]]&lt;=70,"3. 51-70",IF(ChurnData[[#This Row],[MonthlyCharges]]&lt;=90,"4. 71-90","5. Over 90"))))</f>
        <v>4. 71-90</v>
      </c>
      <c r="T2677" t="str">
        <f>IF(AND(ChurnData[[#This Row],[Contract]]="Month-to-month",ChurnData[[#This Row],[InternetService]]="Fiber optic",ChurnData[[#This Row],[TenureMonths]]&lt;=11),"High-risk","Other")</f>
        <v>Other</v>
      </c>
      <c r="U2677" t="str">
        <f>IF(ChurnData[[#This Row],[TenureMonths]]&lt;=11,"0-11",IF(ChurnData[[#This Row],[TenureMonths]]&lt;=23,"12-23",IF(ChurnData[[#This Row],[TenureMonths]]&lt;=35,"24-35",IF(ChurnData[[#This Row],[TenureMonths]]&lt;=47,"36-47",IF(ChurnData[[#This Row],[TenureMonths]]&lt;=59,"48-59","60-72")))))</f>
        <v>48-59</v>
      </c>
      <c r="V2677">
        <f>IF(ChurnData[[#This Row],[Churn]]="Yes",1,0)</f>
        <v>0</v>
      </c>
    </row>
    <row r="2678" spans="1:22" x14ac:dyDescent="0.35">
      <c r="A2678" t="s">
        <v>2729</v>
      </c>
      <c r="B2678" t="s">
        <v>19</v>
      </c>
      <c r="C2678">
        <v>0</v>
      </c>
      <c r="D2678" t="s">
        <v>21</v>
      </c>
      <c r="E2678" t="s">
        <v>21</v>
      </c>
      <c r="F2678" t="s">
        <v>49</v>
      </c>
      <c r="G2678" s="2">
        <v>47</v>
      </c>
      <c r="H2678" t="s">
        <v>20</v>
      </c>
      <c r="I2678" t="s">
        <v>32</v>
      </c>
      <c r="J2678" t="s">
        <v>21</v>
      </c>
      <c r="K2678" t="s">
        <v>20</v>
      </c>
      <c r="L2678" t="s">
        <v>24</v>
      </c>
      <c r="M2678" t="s">
        <v>21</v>
      </c>
      <c r="N2678" t="s">
        <v>34</v>
      </c>
      <c r="O2678" s="1">
        <v>58.6</v>
      </c>
      <c r="P2678" s="1">
        <v>2835.79</v>
      </c>
      <c r="Q2678">
        <v>0</v>
      </c>
      <c r="R2678" t="s">
        <v>21</v>
      </c>
      <c r="S2678" t="str">
        <f>IF(ChurnData[[#This Row],[MonthlyCharges]]&lt;=30,"1. Up to 30",IF(ChurnData[[#This Row],[MonthlyCharges]]&lt;=50,"2. 31-50",IF(ChurnData[[#This Row],[MonthlyCharges]]&lt;=70,"3. 51-70",IF(ChurnData[[#This Row],[MonthlyCharges]]&lt;=90,"4. 71-90","5. Over 90"))))</f>
        <v>3. 51-70</v>
      </c>
      <c r="T2678" t="str">
        <f>IF(AND(ChurnData[[#This Row],[Contract]]="Month-to-month",ChurnData[[#This Row],[InternetService]]="Fiber optic",ChurnData[[#This Row],[TenureMonths]]&lt;=11),"High-risk","Other")</f>
        <v>Other</v>
      </c>
      <c r="U2678" t="str">
        <f>IF(ChurnData[[#This Row],[TenureMonths]]&lt;=11,"0-11",IF(ChurnData[[#This Row],[TenureMonths]]&lt;=23,"12-23",IF(ChurnData[[#This Row],[TenureMonths]]&lt;=35,"24-35",IF(ChurnData[[#This Row],[TenureMonths]]&lt;=47,"36-47",IF(ChurnData[[#This Row],[TenureMonths]]&lt;=59,"48-59","60-72")))))</f>
        <v>36-47</v>
      </c>
      <c r="V2678">
        <f>IF(ChurnData[[#This Row],[Churn]]="Yes",1,0)</f>
        <v>0</v>
      </c>
    </row>
    <row r="2679" spans="1:22" x14ac:dyDescent="0.35">
      <c r="A2679" t="s">
        <v>2730</v>
      </c>
      <c r="B2679" t="s">
        <v>36</v>
      </c>
      <c r="C2679">
        <v>0</v>
      </c>
      <c r="D2679" t="s">
        <v>21</v>
      </c>
      <c r="E2679" t="s">
        <v>21</v>
      </c>
      <c r="F2679" t="s">
        <v>27</v>
      </c>
      <c r="G2679" s="2">
        <v>38</v>
      </c>
      <c r="H2679" t="s">
        <v>20</v>
      </c>
      <c r="I2679" t="s">
        <v>21</v>
      </c>
      <c r="J2679" t="s">
        <v>28</v>
      </c>
      <c r="K2679" t="s">
        <v>28</v>
      </c>
      <c r="L2679" t="s">
        <v>24</v>
      </c>
      <c r="M2679" t="s">
        <v>21</v>
      </c>
      <c r="N2679" t="s">
        <v>34</v>
      </c>
      <c r="O2679" s="1">
        <v>25.32</v>
      </c>
      <c r="P2679" s="1">
        <v>957.91</v>
      </c>
      <c r="Q2679">
        <v>0</v>
      </c>
      <c r="R2679" t="s">
        <v>21</v>
      </c>
      <c r="S2679" t="str">
        <f>IF(ChurnData[[#This Row],[MonthlyCharges]]&lt;=30,"1. Up to 30",IF(ChurnData[[#This Row],[MonthlyCharges]]&lt;=50,"2. 31-50",IF(ChurnData[[#This Row],[MonthlyCharges]]&lt;=70,"3. 51-70",IF(ChurnData[[#This Row],[MonthlyCharges]]&lt;=90,"4. 71-90","5. Over 90"))))</f>
        <v>1. Up to 30</v>
      </c>
      <c r="T2679" t="str">
        <f>IF(AND(ChurnData[[#This Row],[Contract]]="Month-to-month",ChurnData[[#This Row],[InternetService]]="Fiber optic",ChurnData[[#This Row],[TenureMonths]]&lt;=11),"High-risk","Other")</f>
        <v>Other</v>
      </c>
      <c r="U2679" t="str">
        <f>IF(ChurnData[[#This Row],[TenureMonths]]&lt;=11,"0-11",IF(ChurnData[[#This Row],[TenureMonths]]&lt;=23,"12-23",IF(ChurnData[[#This Row],[TenureMonths]]&lt;=35,"24-35",IF(ChurnData[[#This Row],[TenureMonths]]&lt;=47,"36-47",IF(ChurnData[[#This Row],[TenureMonths]]&lt;=59,"48-59","60-72")))))</f>
        <v>36-47</v>
      </c>
      <c r="V2679">
        <f>IF(ChurnData[[#This Row],[Churn]]="Yes",1,0)</f>
        <v>0</v>
      </c>
    </row>
    <row r="2680" spans="1:22" x14ac:dyDescent="0.35">
      <c r="A2680" t="s">
        <v>2731</v>
      </c>
      <c r="B2680" t="s">
        <v>19</v>
      </c>
      <c r="C2680">
        <v>0</v>
      </c>
      <c r="D2680" t="s">
        <v>21</v>
      </c>
      <c r="E2680" t="s">
        <v>21</v>
      </c>
      <c r="F2680" t="s">
        <v>75</v>
      </c>
      <c r="G2680" s="2">
        <v>15</v>
      </c>
      <c r="H2680" t="s">
        <v>20</v>
      </c>
      <c r="I2680" t="s">
        <v>32</v>
      </c>
      <c r="J2680" t="s">
        <v>20</v>
      </c>
      <c r="K2680" t="s">
        <v>21</v>
      </c>
      <c r="L2680" t="s">
        <v>29</v>
      </c>
      <c r="M2680" t="s">
        <v>21</v>
      </c>
      <c r="N2680" t="s">
        <v>25</v>
      </c>
      <c r="O2680" s="1">
        <v>57.73</v>
      </c>
      <c r="P2680" s="1">
        <v>887.29</v>
      </c>
      <c r="Q2680">
        <v>1</v>
      </c>
      <c r="R2680" t="s">
        <v>21</v>
      </c>
      <c r="S2680" t="str">
        <f>IF(ChurnData[[#This Row],[MonthlyCharges]]&lt;=30,"1. Up to 30",IF(ChurnData[[#This Row],[MonthlyCharges]]&lt;=50,"2. 31-50",IF(ChurnData[[#This Row],[MonthlyCharges]]&lt;=70,"3. 51-70",IF(ChurnData[[#This Row],[MonthlyCharges]]&lt;=90,"4. 71-90","5. Over 90"))))</f>
        <v>3. 51-70</v>
      </c>
      <c r="T2680" t="str">
        <f>IF(AND(ChurnData[[#This Row],[Contract]]="Month-to-month",ChurnData[[#This Row],[InternetService]]="Fiber optic",ChurnData[[#This Row],[TenureMonths]]&lt;=11),"High-risk","Other")</f>
        <v>Other</v>
      </c>
      <c r="U2680" t="str">
        <f>IF(ChurnData[[#This Row],[TenureMonths]]&lt;=11,"0-11",IF(ChurnData[[#This Row],[TenureMonths]]&lt;=23,"12-23",IF(ChurnData[[#This Row],[TenureMonths]]&lt;=35,"24-35",IF(ChurnData[[#This Row],[TenureMonths]]&lt;=47,"36-47",IF(ChurnData[[#This Row],[TenureMonths]]&lt;=59,"48-59","60-72")))))</f>
        <v>12-23</v>
      </c>
      <c r="V2680">
        <f>IF(ChurnData[[#This Row],[Churn]]="Yes",1,0)</f>
        <v>0</v>
      </c>
    </row>
    <row r="2681" spans="1:22" x14ac:dyDescent="0.35">
      <c r="A2681" t="s">
        <v>2732</v>
      </c>
      <c r="B2681" t="s">
        <v>36</v>
      </c>
      <c r="C2681">
        <v>0</v>
      </c>
      <c r="D2681" t="s">
        <v>20</v>
      </c>
      <c r="E2681" t="s">
        <v>20</v>
      </c>
      <c r="F2681" t="s">
        <v>49</v>
      </c>
      <c r="G2681" s="2">
        <v>70</v>
      </c>
      <c r="H2681" t="s">
        <v>20</v>
      </c>
      <c r="I2681" t="s">
        <v>23</v>
      </c>
      <c r="J2681" t="s">
        <v>21</v>
      </c>
      <c r="K2681" t="s">
        <v>20</v>
      </c>
      <c r="L2681" t="s">
        <v>24</v>
      </c>
      <c r="M2681" t="s">
        <v>20</v>
      </c>
      <c r="N2681" t="s">
        <v>34</v>
      </c>
      <c r="O2681" s="1">
        <v>94.52</v>
      </c>
      <c r="P2681" s="1">
        <v>6445.48</v>
      </c>
      <c r="Q2681">
        <v>0</v>
      </c>
      <c r="R2681" t="s">
        <v>21</v>
      </c>
      <c r="S2681" t="str">
        <f>IF(ChurnData[[#This Row],[MonthlyCharges]]&lt;=30,"1. Up to 30",IF(ChurnData[[#This Row],[MonthlyCharges]]&lt;=50,"2. 31-50",IF(ChurnData[[#This Row],[MonthlyCharges]]&lt;=70,"3. 51-70",IF(ChurnData[[#This Row],[MonthlyCharges]]&lt;=90,"4. 71-90","5. Over 90"))))</f>
        <v>5. Over 90</v>
      </c>
      <c r="T2681" t="str">
        <f>IF(AND(ChurnData[[#This Row],[Contract]]="Month-to-month",ChurnData[[#This Row],[InternetService]]="Fiber optic",ChurnData[[#This Row],[TenureMonths]]&lt;=11),"High-risk","Other")</f>
        <v>Other</v>
      </c>
      <c r="U2681" t="str">
        <f>IF(ChurnData[[#This Row],[TenureMonths]]&lt;=11,"0-11",IF(ChurnData[[#This Row],[TenureMonths]]&lt;=23,"12-23",IF(ChurnData[[#This Row],[TenureMonths]]&lt;=35,"24-35",IF(ChurnData[[#This Row],[TenureMonths]]&lt;=47,"36-47",IF(ChurnData[[#This Row],[TenureMonths]]&lt;=59,"48-59","60-72")))))</f>
        <v>60-72</v>
      </c>
      <c r="V2681">
        <f>IF(ChurnData[[#This Row],[Churn]]="Yes",1,0)</f>
        <v>0</v>
      </c>
    </row>
    <row r="2682" spans="1:22" x14ac:dyDescent="0.35">
      <c r="A2682" t="s">
        <v>2733</v>
      </c>
      <c r="B2682" t="s">
        <v>36</v>
      </c>
      <c r="C2682">
        <v>0</v>
      </c>
      <c r="D2682" t="s">
        <v>20</v>
      </c>
      <c r="E2682" t="s">
        <v>20</v>
      </c>
      <c r="F2682" t="s">
        <v>39</v>
      </c>
      <c r="G2682" s="2">
        <v>40</v>
      </c>
      <c r="H2682" t="s">
        <v>20</v>
      </c>
      <c r="I2682" t="s">
        <v>21</v>
      </c>
      <c r="J2682" t="s">
        <v>28</v>
      </c>
      <c r="K2682" t="s">
        <v>28</v>
      </c>
      <c r="L2682" t="s">
        <v>29</v>
      </c>
      <c r="M2682" t="s">
        <v>21</v>
      </c>
      <c r="N2682" t="s">
        <v>43</v>
      </c>
      <c r="O2682" s="1">
        <v>25.26</v>
      </c>
      <c r="P2682" s="1">
        <v>1032.99</v>
      </c>
      <c r="Q2682">
        <v>2</v>
      </c>
      <c r="R2682" t="s">
        <v>21</v>
      </c>
      <c r="S2682" t="str">
        <f>IF(ChurnData[[#This Row],[MonthlyCharges]]&lt;=30,"1. Up to 30",IF(ChurnData[[#This Row],[MonthlyCharges]]&lt;=50,"2. 31-50",IF(ChurnData[[#This Row],[MonthlyCharges]]&lt;=70,"3. 51-70",IF(ChurnData[[#This Row],[MonthlyCharges]]&lt;=90,"4. 71-90","5. Over 90"))))</f>
        <v>1. Up to 30</v>
      </c>
      <c r="T2682" t="str">
        <f>IF(AND(ChurnData[[#This Row],[Contract]]="Month-to-month",ChurnData[[#This Row],[InternetService]]="Fiber optic",ChurnData[[#This Row],[TenureMonths]]&lt;=11),"High-risk","Other")</f>
        <v>Other</v>
      </c>
      <c r="U2682" t="str">
        <f>IF(ChurnData[[#This Row],[TenureMonths]]&lt;=11,"0-11",IF(ChurnData[[#This Row],[TenureMonths]]&lt;=23,"12-23",IF(ChurnData[[#This Row],[TenureMonths]]&lt;=35,"24-35",IF(ChurnData[[#This Row],[TenureMonths]]&lt;=47,"36-47",IF(ChurnData[[#This Row],[TenureMonths]]&lt;=59,"48-59","60-72")))))</f>
        <v>36-47</v>
      </c>
      <c r="V2682">
        <f>IF(ChurnData[[#This Row],[Churn]]="Yes",1,0)</f>
        <v>0</v>
      </c>
    </row>
    <row r="2683" spans="1:22" x14ac:dyDescent="0.35">
      <c r="A2683" t="s">
        <v>2734</v>
      </c>
      <c r="B2683" t="s">
        <v>36</v>
      </c>
      <c r="C2683">
        <v>0</v>
      </c>
      <c r="D2683" t="s">
        <v>21</v>
      </c>
      <c r="E2683" t="s">
        <v>21</v>
      </c>
      <c r="F2683" t="s">
        <v>45</v>
      </c>
      <c r="G2683" s="2">
        <v>48</v>
      </c>
      <c r="H2683" t="s">
        <v>20</v>
      </c>
      <c r="I2683" t="s">
        <v>21</v>
      </c>
      <c r="J2683" t="s">
        <v>28</v>
      </c>
      <c r="K2683" t="s">
        <v>28</v>
      </c>
      <c r="L2683" t="s">
        <v>29</v>
      </c>
      <c r="M2683" t="s">
        <v>20</v>
      </c>
      <c r="N2683" t="s">
        <v>25</v>
      </c>
      <c r="O2683" s="1">
        <v>24.98</v>
      </c>
      <c r="P2683" s="1">
        <v>1224.8699999999999</v>
      </c>
      <c r="Q2683">
        <v>0</v>
      </c>
      <c r="R2683" t="s">
        <v>21</v>
      </c>
      <c r="S2683" t="str">
        <f>IF(ChurnData[[#This Row],[MonthlyCharges]]&lt;=30,"1. Up to 30",IF(ChurnData[[#This Row],[MonthlyCharges]]&lt;=50,"2. 31-50",IF(ChurnData[[#This Row],[MonthlyCharges]]&lt;=70,"3. 51-70",IF(ChurnData[[#This Row],[MonthlyCharges]]&lt;=90,"4. 71-90","5. Over 90"))))</f>
        <v>1. Up to 30</v>
      </c>
      <c r="T2683" t="str">
        <f>IF(AND(ChurnData[[#This Row],[Contract]]="Month-to-month",ChurnData[[#This Row],[InternetService]]="Fiber optic",ChurnData[[#This Row],[TenureMonths]]&lt;=11),"High-risk","Other")</f>
        <v>Other</v>
      </c>
      <c r="U2683" t="str">
        <f>IF(ChurnData[[#This Row],[TenureMonths]]&lt;=11,"0-11",IF(ChurnData[[#This Row],[TenureMonths]]&lt;=23,"12-23",IF(ChurnData[[#This Row],[TenureMonths]]&lt;=35,"24-35",IF(ChurnData[[#This Row],[TenureMonths]]&lt;=47,"36-47",IF(ChurnData[[#This Row],[TenureMonths]]&lt;=59,"48-59","60-72")))))</f>
        <v>48-59</v>
      </c>
      <c r="V2683">
        <f>IF(ChurnData[[#This Row],[Churn]]="Yes",1,0)</f>
        <v>0</v>
      </c>
    </row>
    <row r="2684" spans="1:22" x14ac:dyDescent="0.35">
      <c r="A2684" t="s">
        <v>2735</v>
      </c>
      <c r="B2684" t="s">
        <v>19</v>
      </c>
      <c r="C2684">
        <v>0</v>
      </c>
      <c r="D2684" t="s">
        <v>21</v>
      </c>
      <c r="E2684" t="s">
        <v>21</v>
      </c>
      <c r="F2684" t="s">
        <v>58</v>
      </c>
      <c r="G2684" s="2">
        <v>26</v>
      </c>
      <c r="H2684" t="s">
        <v>20</v>
      </c>
      <c r="I2684" t="s">
        <v>23</v>
      </c>
      <c r="J2684" t="s">
        <v>21</v>
      </c>
      <c r="K2684" t="s">
        <v>20</v>
      </c>
      <c r="L2684" t="s">
        <v>33</v>
      </c>
      <c r="M2684" t="s">
        <v>20</v>
      </c>
      <c r="N2684" t="s">
        <v>25</v>
      </c>
      <c r="O2684" s="1">
        <v>92.3</v>
      </c>
      <c r="P2684" s="1">
        <v>2428.15</v>
      </c>
      <c r="Q2684">
        <v>1</v>
      </c>
      <c r="R2684" t="s">
        <v>20</v>
      </c>
      <c r="S2684" t="str">
        <f>IF(ChurnData[[#This Row],[MonthlyCharges]]&lt;=30,"1. Up to 30",IF(ChurnData[[#This Row],[MonthlyCharges]]&lt;=50,"2. 31-50",IF(ChurnData[[#This Row],[MonthlyCharges]]&lt;=70,"3. 51-70",IF(ChurnData[[#This Row],[MonthlyCharges]]&lt;=90,"4. 71-90","5. Over 90"))))</f>
        <v>5. Over 90</v>
      </c>
      <c r="T2684" t="str">
        <f>IF(AND(ChurnData[[#This Row],[Contract]]="Month-to-month",ChurnData[[#This Row],[InternetService]]="Fiber optic",ChurnData[[#This Row],[TenureMonths]]&lt;=11),"High-risk","Other")</f>
        <v>Other</v>
      </c>
      <c r="U2684" t="str">
        <f>IF(ChurnData[[#This Row],[TenureMonths]]&lt;=11,"0-11",IF(ChurnData[[#This Row],[TenureMonths]]&lt;=23,"12-23",IF(ChurnData[[#This Row],[TenureMonths]]&lt;=35,"24-35",IF(ChurnData[[#This Row],[TenureMonths]]&lt;=47,"36-47",IF(ChurnData[[#This Row],[TenureMonths]]&lt;=59,"48-59","60-72")))))</f>
        <v>24-35</v>
      </c>
      <c r="V2684">
        <f>IF(ChurnData[[#This Row],[Churn]]="Yes",1,0)</f>
        <v>1</v>
      </c>
    </row>
    <row r="2685" spans="1:22" x14ac:dyDescent="0.35">
      <c r="A2685" t="s">
        <v>2736</v>
      </c>
      <c r="B2685" t="s">
        <v>36</v>
      </c>
      <c r="C2685">
        <v>0</v>
      </c>
      <c r="D2685" t="s">
        <v>20</v>
      </c>
      <c r="E2685" t="s">
        <v>21</v>
      </c>
      <c r="F2685" t="s">
        <v>39</v>
      </c>
      <c r="G2685" s="2">
        <v>1</v>
      </c>
      <c r="H2685" t="s">
        <v>20</v>
      </c>
      <c r="I2685" t="s">
        <v>32</v>
      </c>
      <c r="J2685" t="s">
        <v>21</v>
      </c>
      <c r="K2685" t="s">
        <v>20</v>
      </c>
      <c r="L2685" t="s">
        <v>33</v>
      </c>
      <c r="M2685" t="s">
        <v>21</v>
      </c>
      <c r="N2685" t="s">
        <v>25</v>
      </c>
      <c r="O2685" s="1">
        <v>54.1</v>
      </c>
      <c r="P2685" s="1">
        <v>53.56</v>
      </c>
      <c r="Q2685">
        <v>1</v>
      </c>
      <c r="R2685" t="s">
        <v>20</v>
      </c>
      <c r="S2685" t="str">
        <f>IF(ChurnData[[#This Row],[MonthlyCharges]]&lt;=30,"1. Up to 30",IF(ChurnData[[#This Row],[MonthlyCharges]]&lt;=50,"2. 31-50",IF(ChurnData[[#This Row],[MonthlyCharges]]&lt;=70,"3. 51-70",IF(ChurnData[[#This Row],[MonthlyCharges]]&lt;=90,"4. 71-90","5. Over 90"))))</f>
        <v>3. 51-70</v>
      </c>
      <c r="T2685" t="str">
        <f>IF(AND(ChurnData[[#This Row],[Contract]]="Month-to-month",ChurnData[[#This Row],[InternetService]]="Fiber optic",ChurnData[[#This Row],[TenureMonths]]&lt;=11),"High-risk","Other")</f>
        <v>Other</v>
      </c>
      <c r="U2685" t="str">
        <f>IF(ChurnData[[#This Row],[TenureMonths]]&lt;=11,"0-11",IF(ChurnData[[#This Row],[TenureMonths]]&lt;=23,"12-23",IF(ChurnData[[#This Row],[TenureMonths]]&lt;=35,"24-35",IF(ChurnData[[#This Row],[TenureMonths]]&lt;=47,"36-47",IF(ChurnData[[#This Row],[TenureMonths]]&lt;=59,"48-59","60-72")))))</f>
        <v>0-11</v>
      </c>
      <c r="V2685">
        <f>IF(ChurnData[[#This Row],[Churn]]="Yes",1,0)</f>
        <v>1</v>
      </c>
    </row>
    <row r="2686" spans="1:22" x14ac:dyDescent="0.35">
      <c r="A2686" t="s">
        <v>2737</v>
      </c>
      <c r="B2686" t="s">
        <v>36</v>
      </c>
      <c r="C2686">
        <v>1</v>
      </c>
      <c r="D2686" t="s">
        <v>21</v>
      </c>
      <c r="E2686" t="s">
        <v>21</v>
      </c>
      <c r="F2686" t="s">
        <v>22</v>
      </c>
      <c r="G2686" s="2">
        <v>25</v>
      </c>
      <c r="H2686" t="s">
        <v>21</v>
      </c>
      <c r="I2686" t="s">
        <v>23</v>
      </c>
      <c r="J2686" t="s">
        <v>20</v>
      </c>
      <c r="K2686" t="s">
        <v>21</v>
      </c>
      <c r="L2686" t="s">
        <v>33</v>
      </c>
      <c r="M2686" t="s">
        <v>20</v>
      </c>
      <c r="N2686" t="s">
        <v>34</v>
      </c>
      <c r="O2686" s="1">
        <v>76.5</v>
      </c>
      <c r="P2686" s="1">
        <v>1866.82</v>
      </c>
      <c r="Q2686">
        <v>1</v>
      </c>
      <c r="R2686" t="s">
        <v>21</v>
      </c>
      <c r="S2686" t="str">
        <f>IF(ChurnData[[#This Row],[MonthlyCharges]]&lt;=30,"1. Up to 30",IF(ChurnData[[#This Row],[MonthlyCharges]]&lt;=50,"2. 31-50",IF(ChurnData[[#This Row],[MonthlyCharges]]&lt;=70,"3. 51-70",IF(ChurnData[[#This Row],[MonthlyCharges]]&lt;=90,"4. 71-90","5. Over 90"))))</f>
        <v>4. 71-90</v>
      </c>
      <c r="T2686" t="str">
        <f>IF(AND(ChurnData[[#This Row],[Contract]]="Month-to-month",ChurnData[[#This Row],[InternetService]]="Fiber optic",ChurnData[[#This Row],[TenureMonths]]&lt;=11),"High-risk","Other")</f>
        <v>Other</v>
      </c>
      <c r="U2686" t="str">
        <f>IF(ChurnData[[#This Row],[TenureMonths]]&lt;=11,"0-11",IF(ChurnData[[#This Row],[TenureMonths]]&lt;=23,"12-23",IF(ChurnData[[#This Row],[TenureMonths]]&lt;=35,"24-35",IF(ChurnData[[#This Row],[TenureMonths]]&lt;=47,"36-47",IF(ChurnData[[#This Row],[TenureMonths]]&lt;=59,"48-59","60-72")))))</f>
        <v>24-35</v>
      </c>
      <c r="V2686">
        <f>IF(ChurnData[[#This Row],[Churn]]="Yes",1,0)</f>
        <v>0</v>
      </c>
    </row>
    <row r="2687" spans="1:22" x14ac:dyDescent="0.35">
      <c r="A2687" t="s">
        <v>2738</v>
      </c>
      <c r="B2687" t="s">
        <v>36</v>
      </c>
      <c r="C2687">
        <v>1</v>
      </c>
      <c r="D2687" t="s">
        <v>20</v>
      </c>
      <c r="E2687" t="s">
        <v>21</v>
      </c>
      <c r="F2687" t="s">
        <v>75</v>
      </c>
      <c r="G2687" s="2">
        <v>34</v>
      </c>
      <c r="H2687" t="s">
        <v>20</v>
      </c>
      <c r="I2687" t="s">
        <v>23</v>
      </c>
      <c r="J2687" t="s">
        <v>21</v>
      </c>
      <c r="K2687" t="s">
        <v>21</v>
      </c>
      <c r="L2687" t="s">
        <v>33</v>
      </c>
      <c r="M2687" t="s">
        <v>21</v>
      </c>
      <c r="N2687" t="s">
        <v>43</v>
      </c>
      <c r="O2687" s="1">
        <v>93.87</v>
      </c>
      <c r="P2687" s="1">
        <v>3272.13</v>
      </c>
      <c r="Q2687">
        <v>2</v>
      </c>
      <c r="R2687" t="s">
        <v>20</v>
      </c>
      <c r="S2687" t="str">
        <f>IF(ChurnData[[#This Row],[MonthlyCharges]]&lt;=30,"1. Up to 30",IF(ChurnData[[#This Row],[MonthlyCharges]]&lt;=50,"2. 31-50",IF(ChurnData[[#This Row],[MonthlyCharges]]&lt;=70,"3. 51-70",IF(ChurnData[[#This Row],[MonthlyCharges]]&lt;=90,"4. 71-90","5. Over 90"))))</f>
        <v>5. Over 90</v>
      </c>
      <c r="T2687" t="str">
        <f>IF(AND(ChurnData[[#This Row],[Contract]]="Month-to-month",ChurnData[[#This Row],[InternetService]]="Fiber optic",ChurnData[[#This Row],[TenureMonths]]&lt;=11),"High-risk","Other")</f>
        <v>Other</v>
      </c>
      <c r="U2687" t="str">
        <f>IF(ChurnData[[#This Row],[TenureMonths]]&lt;=11,"0-11",IF(ChurnData[[#This Row],[TenureMonths]]&lt;=23,"12-23",IF(ChurnData[[#This Row],[TenureMonths]]&lt;=35,"24-35",IF(ChurnData[[#This Row],[TenureMonths]]&lt;=47,"36-47",IF(ChurnData[[#This Row],[TenureMonths]]&lt;=59,"48-59","60-72")))))</f>
        <v>24-35</v>
      </c>
      <c r="V2687">
        <f>IF(ChurnData[[#This Row],[Churn]]="Yes",1,0)</f>
        <v>1</v>
      </c>
    </row>
    <row r="2688" spans="1:22" x14ac:dyDescent="0.35">
      <c r="A2688" t="s">
        <v>2739</v>
      </c>
      <c r="B2688" t="s">
        <v>36</v>
      </c>
      <c r="C2688">
        <v>1</v>
      </c>
      <c r="D2688" t="s">
        <v>21</v>
      </c>
      <c r="E2688" t="s">
        <v>21</v>
      </c>
      <c r="F2688" t="s">
        <v>27</v>
      </c>
      <c r="G2688" s="2">
        <v>65</v>
      </c>
      <c r="H2688" t="s">
        <v>20</v>
      </c>
      <c r="I2688" t="s">
        <v>23</v>
      </c>
      <c r="J2688" t="s">
        <v>20</v>
      </c>
      <c r="K2688" t="s">
        <v>20</v>
      </c>
      <c r="L2688" t="s">
        <v>24</v>
      </c>
      <c r="M2688" t="s">
        <v>21</v>
      </c>
      <c r="N2688" t="s">
        <v>34</v>
      </c>
      <c r="O2688" s="1">
        <v>91.47</v>
      </c>
      <c r="P2688" s="1">
        <v>5847.78</v>
      </c>
      <c r="Q2688">
        <v>0</v>
      </c>
      <c r="R2688" t="s">
        <v>21</v>
      </c>
      <c r="S2688" t="str">
        <f>IF(ChurnData[[#This Row],[MonthlyCharges]]&lt;=30,"1. Up to 30",IF(ChurnData[[#This Row],[MonthlyCharges]]&lt;=50,"2. 31-50",IF(ChurnData[[#This Row],[MonthlyCharges]]&lt;=70,"3. 51-70",IF(ChurnData[[#This Row],[MonthlyCharges]]&lt;=90,"4. 71-90","5. Over 90"))))</f>
        <v>5. Over 90</v>
      </c>
      <c r="T2688" t="str">
        <f>IF(AND(ChurnData[[#This Row],[Contract]]="Month-to-month",ChurnData[[#This Row],[InternetService]]="Fiber optic",ChurnData[[#This Row],[TenureMonths]]&lt;=11),"High-risk","Other")</f>
        <v>Other</v>
      </c>
      <c r="U2688" t="str">
        <f>IF(ChurnData[[#This Row],[TenureMonths]]&lt;=11,"0-11",IF(ChurnData[[#This Row],[TenureMonths]]&lt;=23,"12-23",IF(ChurnData[[#This Row],[TenureMonths]]&lt;=35,"24-35",IF(ChurnData[[#This Row],[TenureMonths]]&lt;=47,"36-47",IF(ChurnData[[#This Row],[TenureMonths]]&lt;=59,"48-59","60-72")))))</f>
        <v>60-72</v>
      </c>
      <c r="V2688">
        <f>IF(ChurnData[[#This Row],[Churn]]="Yes",1,0)</f>
        <v>0</v>
      </c>
    </row>
    <row r="2689" spans="1:22" x14ac:dyDescent="0.35">
      <c r="A2689" t="s">
        <v>2740</v>
      </c>
      <c r="B2689" t="s">
        <v>19</v>
      </c>
      <c r="C2689">
        <v>0</v>
      </c>
      <c r="D2689" t="s">
        <v>21</v>
      </c>
      <c r="E2689" t="s">
        <v>21</v>
      </c>
      <c r="F2689" t="s">
        <v>45</v>
      </c>
      <c r="G2689" s="2">
        <v>3</v>
      </c>
      <c r="H2689" t="s">
        <v>20</v>
      </c>
      <c r="I2689" t="s">
        <v>32</v>
      </c>
      <c r="J2689" t="s">
        <v>21</v>
      </c>
      <c r="K2689" t="s">
        <v>20</v>
      </c>
      <c r="L2689" t="s">
        <v>33</v>
      </c>
      <c r="M2689" t="s">
        <v>20</v>
      </c>
      <c r="N2689" t="s">
        <v>34</v>
      </c>
      <c r="O2689" s="1">
        <v>49.4</v>
      </c>
      <c r="P2689" s="1">
        <v>151</v>
      </c>
      <c r="Q2689">
        <v>2</v>
      </c>
      <c r="R2689" t="s">
        <v>20</v>
      </c>
      <c r="S2689" t="str">
        <f>IF(ChurnData[[#This Row],[MonthlyCharges]]&lt;=30,"1. Up to 30",IF(ChurnData[[#This Row],[MonthlyCharges]]&lt;=50,"2. 31-50",IF(ChurnData[[#This Row],[MonthlyCharges]]&lt;=70,"3. 51-70",IF(ChurnData[[#This Row],[MonthlyCharges]]&lt;=90,"4. 71-90","5. Over 90"))))</f>
        <v>2. 31-50</v>
      </c>
      <c r="T2689" t="str">
        <f>IF(AND(ChurnData[[#This Row],[Contract]]="Month-to-month",ChurnData[[#This Row],[InternetService]]="Fiber optic",ChurnData[[#This Row],[TenureMonths]]&lt;=11),"High-risk","Other")</f>
        <v>Other</v>
      </c>
      <c r="U2689" t="str">
        <f>IF(ChurnData[[#This Row],[TenureMonths]]&lt;=11,"0-11",IF(ChurnData[[#This Row],[TenureMonths]]&lt;=23,"12-23",IF(ChurnData[[#This Row],[TenureMonths]]&lt;=35,"24-35",IF(ChurnData[[#This Row],[TenureMonths]]&lt;=47,"36-47",IF(ChurnData[[#This Row],[TenureMonths]]&lt;=59,"48-59","60-72")))))</f>
        <v>0-11</v>
      </c>
      <c r="V2689">
        <f>IF(ChurnData[[#This Row],[Churn]]="Yes",1,0)</f>
        <v>1</v>
      </c>
    </row>
    <row r="2690" spans="1:22" x14ac:dyDescent="0.35">
      <c r="A2690" t="s">
        <v>2741</v>
      </c>
      <c r="B2690" t="s">
        <v>19</v>
      </c>
      <c r="C2690">
        <v>1</v>
      </c>
      <c r="D2690" t="s">
        <v>20</v>
      </c>
      <c r="E2690" t="s">
        <v>20</v>
      </c>
      <c r="F2690" t="s">
        <v>56</v>
      </c>
      <c r="G2690" s="2">
        <v>6</v>
      </c>
      <c r="H2690" t="s">
        <v>20</v>
      </c>
      <c r="I2690" t="s">
        <v>32</v>
      </c>
      <c r="J2690" t="s">
        <v>21</v>
      </c>
      <c r="K2690" t="s">
        <v>20</v>
      </c>
      <c r="L2690" t="s">
        <v>33</v>
      </c>
      <c r="M2690" t="s">
        <v>21</v>
      </c>
      <c r="N2690" t="s">
        <v>34</v>
      </c>
      <c r="O2690" s="1">
        <v>64.12</v>
      </c>
      <c r="P2690" s="1">
        <v>392.64</v>
      </c>
      <c r="Q2690">
        <v>1</v>
      </c>
      <c r="R2690" t="s">
        <v>20</v>
      </c>
      <c r="S2690" t="str">
        <f>IF(ChurnData[[#This Row],[MonthlyCharges]]&lt;=30,"1. Up to 30",IF(ChurnData[[#This Row],[MonthlyCharges]]&lt;=50,"2. 31-50",IF(ChurnData[[#This Row],[MonthlyCharges]]&lt;=70,"3. 51-70",IF(ChurnData[[#This Row],[MonthlyCharges]]&lt;=90,"4. 71-90","5. Over 90"))))</f>
        <v>3. 51-70</v>
      </c>
      <c r="T2690" t="str">
        <f>IF(AND(ChurnData[[#This Row],[Contract]]="Month-to-month",ChurnData[[#This Row],[InternetService]]="Fiber optic",ChurnData[[#This Row],[TenureMonths]]&lt;=11),"High-risk","Other")</f>
        <v>Other</v>
      </c>
      <c r="U2690" t="str">
        <f>IF(ChurnData[[#This Row],[TenureMonths]]&lt;=11,"0-11",IF(ChurnData[[#This Row],[TenureMonths]]&lt;=23,"12-23",IF(ChurnData[[#This Row],[TenureMonths]]&lt;=35,"24-35",IF(ChurnData[[#This Row],[TenureMonths]]&lt;=47,"36-47",IF(ChurnData[[#This Row],[TenureMonths]]&lt;=59,"48-59","60-72")))))</f>
        <v>0-11</v>
      </c>
      <c r="V2690">
        <f>IF(ChurnData[[#This Row],[Churn]]="Yes",1,0)</f>
        <v>1</v>
      </c>
    </row>
    <row r="2691" spans="1:22" x14ac:dyDescent="0.35">
      <c r="A2691" t="s">
        <v>2742</v>
      </c>
      <c r="B2691" t="s">
        <v>36</v>
      </c>
      <c r="C2691">
        <v>0</v>
      </c>
      <c r="D2691" t="s">
        <v>20</v>
      </c>
      <c r="E2691" t="s">
        <v>21</v>
      </c>
      <c r="F2691" t="s">
        <v>49</v>
      </c>
      <c r="G2691" s="2">
        <v>23</v>
      </c>
      <c r="H2691" t="s">
        <v>20</v>
      </c>
      <c r="I2691" t="s">
        <v>23</v>
      </c>
      <c r="J2691" t="s">
        <v>21</v>
      </c>
      <c r="K2691" t="s">
        <v>20</v>
      </c>
      <c r="L2691" t="s">
        <v>33</v>
      </c>
      <c r="M2691" t="s">
        <v>21</v>
      </c>
      <c r="N2691" t="s">
        <v>30</v>
      </c>
      <c r="O2691" s="1">
        <v>83.2</v>
      </c>
      <c r="P2691" s="1">
        <v>1931.97</v>
      </c>
      <c r="Q2691">
        <v>0</v>
      </c>
      <c r="R2691" t="s">
        <v>21</v>
      </c>
      <c r="S2691" t="str">
        <f>IF(ChurnData[[#This Row],[MonthlyCharges]]&lt;=30,"1. Up to 30",IF(ChurnData[[#This Row],[MonthlyCharges]]&lt;=50,"2. 31-50",IF(ChurnData[[#This Row],[MonthlyCharges]]&lt;=70,"3. 51-70",IF(ChurnData[[#This Row],[MonthlyCharges]]&lt;=90,"4. 71-90","5. Over 90"))))</f>
        <v>4. 71-90</v>
      </c>
      <c r="T2691" t="str">
        <f>IF(AND(ChurnData[[#This Row],[Contract]]="Month-to-month",ChurnData[[#This Row],[InternetService]]="Fiber optic",ChurnData[[#This Row],[TenureMonths]]&lt;=11),"High-risk","Other")</f>
        <v>Other</v>
      </c>
      <c r="U2691" t="str">
        <f>IF(ChurnData[[#This Row],[TenureMonths]]&lt;=11,"0-11",IF(ChurnData[[#This Row],[TenureMonths]]&lt;=23,"12-23",IF(ChurnData[[#This Row],[TenureMonths]]&lt;=35,"24-35",IF(ChurnData[[#This Row],[TenureMonths]]&lt;=47,"36-47",IF(ChurnData[[#This Row],[TenureMonths]]&lt;=59,"48-59","60-72")))))</f>
        <v>12-23</v>
      </c>
      <c r="V2691">
        <f>IF(ChurnData[[#This Row],[Churn]]="Yes",1,0)</f>
        <v>0</v>
      </c>
    </row>
    <row r="2692" spans="1:22" x14ac:dyDescent="0.35">
      <c r="A2692" t="s">
        <v>2743</v>
      </c>
      <c r="B2692" t="s">
        <v>36</v>
      </c>
      <c r="C2692">
        <v>0</v>
      </c>
      <c r="D2692" t="s">
        <v>20</v>
      </c>
      <c r="E2692" t="s">
        <v>20</v>
      </c>
      <c r="F2692" t="s">
        <v>41</v>
      </c>
      <c r="G2692" s="2">
        <v>23</v>
      </c>
      <c r="H2692" t="s">
        <v>20</v>
      </c>
      <c r="I2692" t="s">
        <v>23</v>
      </c>
      <c r="J2692" t="s">
        <v>20</v>
      </c>
      <c r="K2692" t="s">
        <v>21</v>
      </c>
      <c r="L2692" t="s">
        <v>33</v>
      </c>
      <c r="M2692" t="s">
        <v>20</v>
      </c>
      <c r="N2692" t="s">
        <v>34</v>
      </c>
      <c r="O2692" s="1">
        <v>90.07</v>
      </c>
      <c r="P2692" s="1">
        <v>2117.52</v>
      </c>
      <c r="Q2692">
        <v>2</v>
      </c>
      <c r="R2692" t="s">
        <v>20</v>
      </c>
      <c r="S2692" t="str">
        <f>IF(ChurnData[[#This Row],[MonthlyCharges]]&lt;=30,"1. Up to 30",IF(ChurnData[[#This Row],[MonthlyCharges]]&lt;=50,"2. 31-50",IF(ChurnData[[#This Row],[MonthlyCharges]]&lt;=70,"3. 51-70",IF(ChurnData[[#This Row],[MonthlyCharges]]&lt;=90,"4. 71-90","5. Over 90"))))</f>
        <v>5. Over 90</v>
      </c>
      <c r="T2692" t="str">
        <f>IF(AND(ChurnData[[#This Row],[Contract]]="Month-to-month",ChurnData[[#This Row],[InternetService]]="Fiber optic",ChurnData[[#This Row],[TenureMonths]]&lt;=11),"High-risk","Other")</f>
        <v>Other</v>
      </c>
      <c r="U2692" t="str">
        <f>IF(ChurnData[[#This Row],[TenureMonths]]&lt;=11,"0-11",IF(ChurnData[[#This Row],[TenureMonths]]&lt;=23,"12-23",IF(ChurnData[[#This Row],[TenureMonths]]&lt;=35,"24-35",IF(ChurnData[[#This Row],[TenureMonths]]&lt;=47,"36-47",IF(ChurnData[[#This Row],[TenureMonths]]&lt;=59,"48-59","60-72")))))</f>
        <v>12-23</v>
      </c>
      <c r="V2692">
        <f>IF(ChurnData[[#This Row],[Churn]]="Yes",1,0)</f>
        <v>1</v>
      </c>
    </row>
    <row r="2693" spans="1:22" x14ac:dyDescent="0.35">
      <c r="A2693" t="s">
        <v>2744</v>
      </c>
      <c r="B2693" t="s">
        <v>19</v>
      </c>
      <c r="C2693">
        <v>0</v>
      </c>
      <c r="D2693" t="s">
        <v>21</v>
      </c>
      <c r="E2693" t="s">
        <v>20</v>
      </c>
      <c r="F2693" t="s">
        <v>65</v>
      </c>
      <c r="G2693" s="2">
        <v>63</v>
      </c>
      <c r="H2693" t="s">
        <v>20</v>
      </c>
      <c r="I2693" t="s">
        <v>23</v>
      </c>
      <c r="J2693" t="s">
        <v>20</v>
      </c>
      <c r="K2693" t="s">
        <v>20</v>
      </c>
      <c r="L2693" t="s">
        <v>29</v>
      </c>
      <c r="M2693" t="s">
        <v>20</v>
      </c>
      <c r="N2693" t="s">
        <v>43</v>
      </c>
      <c r="O2693" s="1">
        <v>89.91</v>
      </c>
      <c r="P2693" s="1">
        <v>5686.74</v>
      </c>
      <c r="Q2693">
        <v>1</v>
      </c>
      <c r="R2693" t="s">
        <v>21</v>
      </c>
      <c r="S2693" t="str">
        <f>IF(ChurnData[[#This Row],[MonthlyCharges]]&lt;=30,"1. Up to 30",IF(ChurnData[[#This Row],[MonthlyCharges]]&lt;=50,"2. 31-50",IF(ChurnData[[#This Row],[MonthlyCharges]]&lt;=70,"3. 51-70",IF(ChurnData[[#This Row],[MonthlyCharges]]&lt;=90,"4. 71-90","5. Over 90"))))</f>
        <v>4. 71-90</v>
      </c>
      <c r="T2693" t="str">
        <f>IF(AND(ChurnData[[#This Row],[Contract]]="Month-to-month",ChurnData[[#This Row],[InternetService]]="Fiber optic",ChurnData[[#This Row],[TenureMonths]]&lt;=11),"High-risk","Other")</f>
        <v>Other</v>
      </c>
      <c r="U2693" t="str">
        <f>IF(ChurnData[[#This Row],[TenureMonths]]&lt;=11,"0-11",IF(ChurnData[[#This Row],[TenureMonths]]&lt;=23,"12-23",IF(ChurnData[[#This Row],[TenureMonths]]&lt;=35,"24-35",IF(ChurnData[[#This Row],[TenureMonths]]&lt;=47,"36-47",IF(ChurnData[[#This Row],[TenureMonths]]&lt;=59,"48-59","60-72")))))</f>
        <v>60-72</v>
      </c>
      <c r="V2693">
        <f>IF(ChurnData[[#This Row],[Churn]]="Yes",1,0)</f>
        <v>0</v>
      </c>
    </row>
    <row r="2694" spans="1:22" x14ac:dyDescent="0.35">
      <c r="A2694" t="s">
        <v>2745</v>
      </c>
      <c r="B2694" t="s">
        <v>36</v>
      </c>
      <c r="C2694">
        <v>0</v>
      </c>
      <c r="D2694" t="s">
        <v>21</v>
      </c>
      <c r="E2694" t="s">
        <v>21</v>
      </c>
      <c r="F2694" t="s">
        <v>45</v>
      </c>
      <c r="G2694" s="2">
        <v>40</v>
      </c>
      <c r="H2694" t="s">
        <v>20</v>
      </c>
      <c r="I2694" t="s">
        <v>23</v>
      </c>
      <c r="J2694" t="s">
        <v>21</v>
      </c>
      <c r="K2694" t="s">
        <v>20</v>
      </c>
      <c r="L2694" t="s">
        <v>29</v>
      </c>
      <c r="M2694" t="s">
        <v>20</v>
      </c>
      <c r="N2694" t="s">
        <v>30</v>
      </c>
      <c r="O2694" s="1">
        <v>95.33</v>
      </c>
      <c r="P2694" s="1">
        <v>3920.21</v>
      </c>
      <c r="Q2694">
        <v>2</v>
      </c>
      <c r="R2694" t="s">
        <v>21</v>
      </c>
      <c r="S2694" t="str">
        <f>IF(ChurnData[[#This Row],[MonthlyCharges]]&lt;=30,"1. Up to 30",IF(ChurnData[[#This Row],[MonthlyCharges]]&lt;=50,"2. 31-50",IF(ChurnData[[#This Row],[MonthlyCharges]]&lt;=70,"3. 51-70",IF(ChurnData[[#This Row],[MonthlyCharges]]&lt;=90,"4. 71-90","5. Over 90"))))</f>
        <v>5. Over 90</v>
      </c>
      <c r="T2694" t="str">
        <f>IF(AND(ChurnData[[#This Row],[Contract]]="Month-to-month",ChurnData[[#This Row],[InternetService]]="Fiber optic",ChurnData[[#This Row],[TenureMonths]]&lt;=11),"High-risk","Other")</f>
        <v>Other</v>
      </c>
      <c r="U2694" t="str">
        <f>IF(ChurnData[[#This Row],[TenureMonths]]&lt;=11,"0-11",IF(ChurnData[[#This Row],[TenureMonths]]&lt;=23,"12-23",IF(ChurnData[[#This Row],[TenureMonths]]&lt;=35,"24-35",IF(ChurnData[[#This Row],[TenureMonths]]&lt;=47,"36-47",IF(ChurnData[[#This Row],[TenureMonths]]&lt;=59,"48-59","60-72")))))</f>
        <v>36-47</v>
      </c>
      <c r="V2694">
        <f>IF(ChurnData[[#This Row],[Churn]]="Yes",1,0)</f>
        <v>0</v>
      </c>
    </row>
    <row r="2695" spans="1:22" x14ac:dyDescent="0.35">
      <c r="A2695" t="s">
        <v>2746</v>
      </c>
      <c r="B2695" t="s">
        <v>36</v>
      </c>
      <c r="C2695">
        <v>0</v>
      </c>
      <c r="D2695" t="s">
        <v>21</v>
      </c>
      <c r="E2695" t="s">
        <v>21</v>
      </c>
      <c r="F2695" t="s">
        <v>75</v>
      </c>
      <c r="G2695" s="2">
        <v>17</v>
      </c>
      <c r="H2695" t="s">
        <v>20</v>
      </c>
      <c r="I2695" t="s">
        <v>21</v>
      </c>
      <c r="J2695" t="s">
        <v>28</v>
      </c>
      <c r="K2695" t="s">
        <v>28</v>
      </c>
      <c r="L2695" t="s">
        <v>29</v>
      </c>
      <c r="M2695" t="s">
        <v>20</v>
      </c>
      <c r="N2695" t="s">
        <v>25</v>
      </c>
      <c r="O2695" s="1">
        <v>34.39</v>
      </c>
      <c r="P2695" s="1">
        <v>593.21</v>
      </c>
      <c r="Q2695">
        <v>0</v>
      </c>
      <c r="R2695" t="s">
        <v>21</v>
      </c>
      <c r="S2695" t="str">
        <f>IF(ChurnData[[#This Row],[MonthlyCharges]]&lt;=30,"1. Up to 30",IF(ChurnData[[#This Row],[MonthlyCharges]]&lt;=50,"2. 31-50",IF(ChurnData[[#This Row],[MonthlyCharges]]&lt;=70,"3. 51-70",IF(ChurnData[[#This Row],[MonthlyCharges]]&lt;=90,"4. 71-90","5. Over 90"))))</f>
        <v>2. 31-50</v>
      </c>
      <c r="T2695" t="str">
        <f>IF(AND(ChurnData[[#This Row],[Contract]]="Month-to-month",ChurnData[[#This Row],[InternetService]]="Fiber optic",ChurnData[[#This Row],[TenureMonths]]&lt;=11),"High-risk","Other")</f>
        <v>Other</v>
      </c>
      <c r="U2695" t="str">
        <f>IF(ChurnData[[#This Row],[TenureMonths]]&lt;=11,"0-11",IF(ChurnData[[#This Row],[TenureMonths]]&lt;=23,"12-23",IF(ChurnData[[#This Row],[TenureMonths]]&lt;=35,"24-35",IF(ChurnData[[#This Row],[TenureMonths]]&lt;=47,"36-47",IF(ChurnData[[#This Row],[TenureMonths]]&lt;=59,"48-59","60-72")))))</f>
        <v>12-23</v>
      </c>
      <c r="V2695">
        <f>IF(ChurnData[[#This Row],[Churn]]="Yes",1,0)</f>
        <v>0</v>
      </c>
    </row>
    <row r="2696" spans="1:22" x14ac:dyDescent="0.35">
      <c r="A2696" t="s">
        <v>2747</v>
      </c>
      <c r="B2696" t="s">
        <v>36</v>
      </c>
      <c r="C2696">
        <v>0</v>
      </c>
      <c r="D2696" t="s">
        <v>20</v>
      </c>
      <c r="E2696" t="s">
        <v>20</v>
      </c>
      <c r="F2696" t="s">
        <v>49</v>
      </c>
      <c r="G2696" s="2">
        <v>5</v>
      </c>
      <c r="H2696" t="s">
        <v>20</v>
      </c>
      <c r="I2696" t="s">
        <v>21</v>
      </c>
      <c r="J2696" t="s">
        <v>28</v>
      </c>
      <c r="K2696" t="s">
        <v>28</v>
      </c>
      <c r="L2696" t="s">
        <v>33</v>
      </c>
      <c r="M2696" t="s">
        <v>20</v>
      </c>
      <c r="N2696" t="s">
        <v>34</v>
      </c>
      <c r="O2696" s="1">
        <v>33.46</v>
      </c>
      <c r="P2696" s="1">
        <v>170.14</v>
      </c>
      <c r="Q2696">
        <v>0</v>
      </c>
      <c r="R2696" t="s">
        <v>20</v>
      </c>
      <c r="S2696" t="str">
        <f>IF(ChurnData[[#This Row],[MonthlyCharges]]&lt;=30,"1. Up to 30",IF(ChurnData[[#This Row],[MonthlyCharges]]&lt;=50,"2. 31-50",IF(ChurnData[[#This Row],[MonthlyCharges]]&lt;=70,"3. 51-70",IF(ChurnData[[#This Row],[MonthlyCharges]]&lt;=90,"4. 71-90","5. Over 90"))))</f>
        <v>2. 31-50</v>
      </c>
      <c r="T2696" t="str">
        <f>IF(AND(ChurnData[[#This Row],[Contract]]="Month-to-month",ChurnData[[#This Row],[InternetService]]="Fiber optic",ChurnData[[#This Row],[TenureMonths]]&lt;=11),"High-risk","Other")</f>
        <v>Other</v>
      </c>
      <c r="U2696" t="str">
        <f>IF(ChurnData[[#This Row],[TenureMonths]]&lt;=11,"0-11",IF(ChurnData[[#This Row],[TenureMonths]]&lt;=23,"12-23",IF(ChurnData[[#This Row],[TenureMonths]]&lt;=35,"24-35",IF(ChurnData[[#This Row],[TenureMonths]]&lt;=47,"36-47",IF(ChurnData[[#This Row],[TenureMonths]]&lt;=59,"48-59","60-72")))))</f>
        <v>0-11</v>
      </c>
      <c r="V2696">
        <f>IF(ChurnData[[#This Row],[Churn]]="Yes",1,0)</f>
        <v>1</v>
      </c>
    </row>
    <row r="2697" spans="1:22" x14ac:dyDescent="0.35">
      <c r="A2697" t="s">
        <v>2748</v>
      </c>
      <c r="B2697" t="s">
        <v>36</v>
      </c>
      <c r="C2697">
        <v>0</v>
      </c>
      <c r="D2697" t="s">
        <v>21</v>
      </c>
      <c r="E2697" t="s">
        <v>21</v>
      </c>
      <c r="F2697" t="s">
        <v>37</v>
      </c>
      <c r="G2697" s="2">
        <v>41</v>
      </c>
      <c r="H2697" t="s">
        <v>20</v>
      </c>
      <c r="I2697" t="s">
        <v>23</v>
      </c>
      <c r="J2697" t="s">
        <v>21</v>
      </c>
      <c r="K2697" t="s">
        <v>21</v>
      </c>
      <c r="L2697" t="s">
        <v>33</v>
      </c>
      <c r="M2697" t="s">
        <v>21</v>
      </c>
      <c r="N2697" t="s">
        <v>43</v>
      </c>
      <c r="O2697" s="1">
        <v>86.43</v>
      </c>
      <c r="P2697" s="1">
        <v>3606.59</v>
      </c>
      <c r="Q2697">
        <v>3</v>
      </c>
      <c r="R2697" t="s">
        <v>20</v>
      </c>
      <c r="S2697" t="str">
        <f>IF(ChurnData[[#This Row],[MonthlyCharges]]&lt;=30,"1. Up to 30",IF(ChurnData[[#This Row],[MonthlyCharges]]&lt;=50,"2. 31-50",IF(ChurnData[[#This Row],[MonthlyCharges]]&lt;=70,"3. 51-70",IF(ChurnData[[#This Row],[MonthlyCharges]]&lt;=90,"4. 71-90","5. Over 90"))))</f>
        <v>4. 71-90</v>
      </c>
      <c r="T2697" t="str">
        <f>IF(AND(ChurnData[[#This Row],[Contract]]="Month-to-month",ChurnData[[#This Row],[InternetService]]="Fiber optic",ChurnData[[#This Row],[TenureMonths]]&lt;=11),"High-risk","Other")</f>
        <v>Other</v>
      </c>
      <c r="U2697" t="str">
        <f>IF(ChurnData[[#This Row],[TenureMonths]]&lt;=11,"0-11",IF(ChurnData[[#This Row],[TenureMonths]]&lt;=23,"12-23",IF(ChurnData[[#This Row],[TenureMonths]]&lt;=35,"24-35",IF(ChurnData[[#This Row],[TenureMonths]]&lt;=47,"36-47",IF(ChurnData[[#This Row],[TenureMonths]]&lt;=59,"48-59","60-72")))))</f>
        <v>36-47</v>
      </c>
      <c r="V2697">
        <f>IF(ChurnData[[#This Row],[Churn]]="Yes",1,0)</f>
        <v>1</v>
      </c>
    </row>
    <row r="2698" spans="1:22" x14ac:dyDescent="0.35">
      <c r="A2698" t="s">
        <v>2749</v>
      </c>
      <c r="B2698" t="s">
        <v>36</v>
      </c>
      <c r="C2698">
        <v>0</v>
      </c>
      <c r="D2698" t="s">
        <v>20</v>
      </c>
      <c r="E2698" t="s">
        <v>21</v>
      </c>
      <c r="F2698" t="s">
        <v>49</v>
      </c>
      <c r="G2698" s="2">
        <v>46</v>
      </c>
      <c r="H2698" t="s">
        <v>20</v>
      </c>
      <c r="I2698" t="s">
        <v>32</v>
      </c>
      <c r="J2698" t="s">
        <v>20</v>
      </c>
      <c r="K2698" t="s">
        <v>20</v>
      </c>
      <c r="L2698" t="s">
        <v>29</v>
      </c>
      <c r="M2698" t="s">
        <v>20</v>
      </c>
      <c r="N2698" t="s">
        <v>30</v>
      </c>
      <c r="O2698" s="1">
        <v>68.790000000000006</v>
      </c>
      <c r="P2698" s="1">
        <v>3240.92</v>
      </c>
      <c r="Q2698">
        <v>1</v>
      </c>
      <c r="R2698" t="s">
        <v>21</v>
      </c>
      <c r="S2698" t="str">
        <f>IF(ChurnData[[#This Row],[MonthlyCharges]]&lt;=30,"1. Up to 30",IF(ChurnData[[#This Row],[MonthlyCharges]]&lt;=50,"2. 31-50",IF(ChurnData[[#This Row],[MonthlyCharges]]&lt;=70,"3. 51-70",IF(ChurnData[[#This Row],[MonthlyCharges]]&lt;=90,"4. 71-90","5. Over 90"))))</f>
        <v>3. 51-70</v>
      </c>
      <c r="T2698" t="str">
        <f>IF(AND(ChurnData[[#This Row],[Contract]]="Month-to-month",ChurnData[[#This Row],[InternetService]]="Fiber optic",ChurnData[[#This Row],[TenureMonths]]&lt;=11),"High-risk","Other")</f>
        <v>Other</v>
      </c>
      <c r="U2698" t="str">
        <f>IF(ChurnData[[#This Row],[TenureMonths]]&lt;=11,"0-11",IF(ChurnData[[#This Row],[TenureMonths]]&lt;=23,"12-23",IF(ChurnData[[#This Row],[TenureMonths]]&lt;=35,"24-35",IF(ChurnData[[#This Row],[TenureMonths]]&lt;=47,"36-47",IF(ChurnData[[#This Row],[TenureMonths]]&lt;=59,"48-59","60-72")))))</f>
        <v>36-47</v>
      </c>
      <c r="V2698">
        <f>IF(ChurnData[[#This Row],[Churn]]="Yes",1,0)</f>
        <v>0</v>
      </c>
    </row>
    <row r="2699" spans="1:22" x14ac:dyDescent="0.35">
      <c r="A2699" t="s">
        <v>2750</v>
      </c>
      <c r="B2699" t="s">
        <v>36</v>
      </c>
      <c r="C2699">
        <v>0</v>
      </c>
      <c r="D2699" t="s">
        <v>21</v>
      </c>
      <c r="E2699" t="s">
        <v>21</v>
      </c>
      <c r="F2699" t="s">
        <v>75</v>
      </c>
      <c r="G2699" s="2">
        <v>19</v>
      </c>
      <c r="H2699" t="s">
        <v>20</v>
      </c>
      <c r="I2699" t="s">
        <v>32</v>
      </c>
      <c r="J2699" t="s">
        <v>21</v>
      </c>
      <c r="K2699" t="s">
        <v>20</v>
      </c>
      <c r="L2699" t="s">
        <v>33</v>
      </c>
      <c r="M2699" t="s">
        <v>20</v>
      </c>
      <c r="N2699" t="s">
        <v>25</v>
      </c>
      <c r="O2699" s="1">
        <v>64.06</v>
      </c>
      <c r="P2699" s="1">
        <v>1219.3800000000001</v>
      </c>
      <c r="Q2699">
        <v>3</v>
      </c>
      <c r="R2699" t="s">
        <v>20</v>
      </c>
      <c r="S2699" t="str">
        <f>IF(ChurnData[[#This Row],[MonthlyCharges]]&lt;=30,"1. Up to 30",IF(ChurnData[[#This Row],[MonthlyCharges]]&lt;=50,"2. 31-50",IF(ChurnData[[#This Row],[MonthlyCharges]]&lt;=70,"3. 51-70",IF(ChurnData[[#This Row],[MonthlyCharges]]&lt;=90,"4. 71-90","5. Over 90"))))</f>
        <v>3. 51-70</v>
      </c>
      <c r="T2699" t="str">
        <f>IF(AND(ChurnData[[#This Row],[Contract]]="Month-to-month",ChurnData[[#This Row],[InternetService]]="Fiber optic",ChurnData[[#This Row],[TenureMonths]]&lt;=11),"High-risk","Other")</f>
        <v>Other</v>
      </c>
      <c r="U2699" t="str">
        <f>IF(ChurnData[[#This Row],[TenureMonths]]&lt;=11,"0-11",IF(ChurnData[[#This Row],[TenureMonths]]&lt;=23,"12-23",IF(ChurnData[[#This Row],[TenureMonths]]&lt;=35,"24-35",IF(ChurnData[[#This Row],[TenureMonths]]&lt;=47,"36-47",IF(ChurnData[[#This Row],[TenureMonths]]&lt;=59,"48-59","60-72")))))</f>
        <v>12-23</v>
      </c>
      <c r="V2699">
        <f>IF(ChurnData[[#This Row],[Churn]]="Yes",1,0)</f>
        <v>1</v>
      </c>
    </row>
    <row r="2700" spans="1:22" x14ac:dyDescent="0.35">
      <c r="A2700" t="s">
        <v>2751</v>
      </c>
      <c r="B2700" t="s">
        <v>36</v>
      </c>
      <c r="C2700">
        <v>0</v>
      </c>
      <c r="D2700" t="s">
        <v>20</v>
      </c>
      <c r="E2700" t="s">
        <v>21</v>
      </c>
      <c r="F2700" t="s">
        <v>47</v>
      </c>
      <c r="G2700" s="2">
        <v>25</v>
      </c>
      <c r="H2700" t="s">
        <v>20</v>
      </c>
      <c r="I2700" t="s">
        <v>32</v>
      </c>
      <c r="J2700" t="s">
        <v>20</v>
      </c>
      <c r="K2700" t="s">
        <v>21</v>
      </c>
      <c r="L2700" t="s">
        <v>33</v>
      </c>
      <c r="M2700" t="s">
        <v>20</v>
      </c>
      <c r="N2700" t="s">
        <v>43</v>
      </c>
      <c r="O2700" s="1">
        <v>65.010000000000005</v>
      </c>
      <c r="P2700" s="1">
        <v>1652.74</v>
      </c>
      <c r="Q2700">
        <v>3</v>
      </c>
      <c r="R2700" t="s">
        <v>20</v>
      </c>
      <c r="S2700" t="str">
        <f>IF(ChurnData[[#This Row],[MonthlyCharges]]&lt;=30,"1. Up to 30",IF(ChurnData[[#This Row],[MonthlyCharges]]&lt;=50,"2. 31-50",IF(ChurnData[[#This Row],[MonthlyCharges]]&lt;=70,"3. 51-70",IF(ChurnData[[#This Row],[MonthlyCharges]]&lt;=90,"4. 71-90","5. Over 90"))))</f>
        <v>3. 51-70</v>
      </c>
      <c r="T2700" t="str">
        <f>IF(AND(ChurnData[[#This Row],[Contract]]="Month-to-month",ChurnData[[#This Row],[InternetService]]="Fiber optic",ChurnData[[#This Row],[TenureMonths]]&lt;=11),"High-risk","Other")</f>
        <v>Other</v>
      </c>
      <c r="U2700" t="str">
        <f>IF(ChurnData[[#This Row],[TenureMonths]]&lt;=11,"0-11",IF(ChurnData[[#This Row],[TenureMonths]]&lt;=23,"12-23",IF(ChurnData[[#This Row],[TenureMonths]]&lt;=35,"24-35",IF(ChurnData[[#This Row],[TenureMonths]]&lt;=47,"36-47",IF(ChurnData[[#This Row],[TenureMonths]]&lt;=59,"48-59","60-72")))))</f>
        <v>24-35</v>
      </c>
      <c r="V2700">
        <f>IF(ChurnData[[#This Row],[Churn]]="Yes",1,0)</f>
        <v>1</v>
      </c>
    </row>
    <row r="2701" spans="1:22" x14ac:dyDescent="0.35">
      <c r="A2701" t="s">
        <v>2752</v>
      </c>
      <c r="B2701" t="s">
        <v>36</v>
      </c>
      <c r="C2701">
        <v>0</v>
      </c>
      <c r="D2701" t="s">
        <v>20</v>
      </c>
      <c r="E2701" t="s">
        <v>20</v>
      </c>
      <c r="F2701" t="s">
        <v>56</v>
      </c>
      <c r="G2701" s="2">
        <v>27</v>
      </c>
      <c r="H2701" t="s">
        <v>20</v>
      </c>
      <c r="I2701" t="s">
        <v>32</v>
      </c>
      <c r="J2701" t="s">
        <v>20</v>
      </c>
      <c r="K2701" t="s">
        <v>21</v>
      </c>
      <c r="L2701" t="s">
        <v>33</v>
      </c>
      <c r="M2701" t="s">
        <v>20</v>
      </c>
      <c r="N2701" t="s">
        <v>34</v>
      </c>
      <c r="O2701" s="1">
        <v>58.87</v>
      </c>
      <c r="P2701" s="1">
        <v>1608.12</v>
      </c>
      <c r="Q2701">
        <v>3</v>
      </c>
      <c r="R2701" t="s">
        <v>21</v>
      </c>
      <c r="S2701" t="str">
        <f>IF(ChurnData[[#This Row],[MonthlyCharges]]&lt;=30,"1. Up to 30",IF(ChurnData[[#This Row],[MonthlyCharges]]&lt;=50,"2. 31-50",IF(ChurnData[[#This Row],[MonthlyCharges]]&lt;=70,"3. 51-70",IF(ChurnData[[#This Row],[MonthlyCharges]]&lt;=90,"4. 71-90","5. Over 90"))))</f>
        <v>3. 51-70</v>
      </c>
      <c r="T2701" t="str">
        <f>IF(AND(ChurnData[[#This Row],[Contract]]="Month-to-month",ChurnData[[#This Row],[InternetService]]="Fiber optic",ChurnData[[#This Row],[TenureMonths]]&lt;=11),"High-risk","Other")</f>
        <v>Other</v>
      </c>
      <c r="U2701" t="str">
        <f>IF(ChurnData[[#This Row],[TenureMonths]]&lt;=11,"0-11",IF(ChurnData[[#This Row],[TenureMonths]]&lt;=23,"12-23",IF(ChurnData[[#This Row],[TenureMonths]]&lt;=35,"24-35",IF(ChurnData[[#This Row],[TenureMonths]]&lt;=47,"36-47",IF(ChurnData[[#This Row],[TenureMonths]]&lt;=59,"48-59","60-72")))))</f>
        <v>24-35</v>
      </c>
      <c r="V2701">
        <f>IF(ChurnData[[#This Row],[Churn]]="Yes",1,0)</f>
        <v>0</v>
      </c>
    </row>
    <row r="2702" spans="1:22" x14ac:dyDescent="0.35">
      <c r="A2702" t="s">
        <v>2753</v>
      </c>
      <c r="B2702" t="s">
        <v>36</v>
      </c>
      <c r="C2702">
        <v>0</v>
      </c>
      <c r="D2702" t="s">
        <v>20</v>
      </c>
      <c r="E2702" t="s">
        <v>20</v>
      </c>
      <c r="F2702" t="s">
        <v>41</v>
      </c>
      <c r="G2702" s="2">
        <v>50</v>
      </c>
      <c r="H2702" t="s">
        <v>20</v>
      </c>
      <c r="I2702" t="s">
        <v>21</v>
      </c>
      <c r="J2702" t="s">
        <v>28</v>
      </c>
      <c r="K2702" t="s">
        <v>28</v>
      </c>
      <c r="L2702" t="s">
        <v>29</v>
      </c>
      <c r="M2702" t="s">
        <v>20</v>
      </c>
      <c r="N2702" t="s">
        <v>34</v>
      </c>
      <c r="O2702" s="1">
        <v>38.47</v>
      </c>
      <c r="P2702" s="1">
        <v>1933.92</v>
      </c>
      <c r="Q2702">
        <v>1</v>
      </c>
      <c r="R2702" t="s">
        <v>21</v>
      </c>
      <c r="S2702" t="str">
        <f>IF(ChurnData[[#This Row],[MonthlyCharges]]&lt;=30,"1. Up to 30",IF(ChurnData[[#This Row],[MonthlyCharges]]&lt;=50,"2. 31-50",IF(ChurnData[[#This Row],[MonthlyCharges]]&lt;=70,"3. 51-70",IF(ChurnData[[#This Row],[MonthlyCharges]]&lt;=90,"4. 71-90","5. Over 90"))))</f>
        <v>2. 31-50</v>
      </c>
      <c r="T2702" t="str">
        <f>IF(AND(ChurnData[[#This Row],[Contract]]="Month-to-month",ChurnData[[#This Row],[InternetService]]="Fiber optic",ChurnData[[#This Row],[TenureMonths]]&lt;=11),"High-risk","Other")</f>
        <v>Other</v>
      </c>
      <c r="U2702" t="str">
        <f>IF(ChurnData[[#This Row],[TenureMonths]]&lt;=11,"0-11",IF(ChurnData[[#This Row],[TenureMonths]]&lt;=23,"12-23",IF(ChurnData[[#This Row],[TenureMonths]]&lt;=35,"24-35",IF(ChurnData[[#This Row],[TenureMonths]]&lt;=47,"36-47",IF(ChurnData[[#This Row],[TenureMonths]]&lt;=59,"48-59","60-72")))))</f>
        <v>48-59</v>
      </c>
      <c r="V2702">
        <f>IF(ChurnData[[#This Row],[Churn]]="Yes",1,0)</f>
        <v>0</v>
      </c>
    </row>
    <row r="2703" spans="1:22" x14ac:dyDescent="0.35">
      <c r="A2703" t="s">
        <v>2754</v>
      </c>
      <c r="B2703" t="s">
        <v>36</v>
      </c>
      <c r="C2703">
        <v>0</v>
      </c>
      <c r="D2703" t="s">
        <v>20</v>
      </c>
      <c r="E2703" t="s">
        <v>21</v>
      </c>
      <c r="F2703" t="s">
        <v>49</v>
      </c>
      <c r="G2703" s="2">
        <v>18</v>
      </c>
      <c r="H2703" t="s">
        <v>20</v>
      </c>
      <c r="I2703" t="s">
        <v>23</v>
      </c>
      <c r="J2703" t="s">
        <v>20</v>
      </c>
      <c r="K2703" t="s">
        <v>20</v>
      </c>
      <c r="L2703" t="s">
        <v>33</v>
      </c>
      <c r="M2703" t="s">
        <v>20</v>
      </c>
      <c r="N2703" t="s">
        <v>34</v>
      </c>
      <c r="O2703" s="1">
        <v>108.79</v>
      </c>
      <c r="P2703" s="1">
        <v>1937.57</v>
      </c>
      <c r="Q2703">
        <v>2</v>
      </c>
      <c r="R2703" t="s">
        <v>21</v>
      </c>
      <c r="S2703" t="str">
        <f>IF(ChurnData[[#This Row],[MonthlyCharges]]&lt;=30,"1. Up to 30",IF(ChurnData[[#This Row],[MonthlyCharges]]&lt;=50,"2. 31-50",IF(ChurnData[[#This Row],[MonthlyCharges]]&lt;=70,"3. 51-70",IF(ChurnData[[#This Row],[MonthlyCharges]]&lt;=90,"4. 71-90","5. Over 90"))))</f>
        <v>5. Over 90</v>
      </c>
      <c r="T2703" t="str">
        <f>IF(AND(ChurnData[[#This Row],[Contract]]="Month-to-month",ChurnData[[#This Row],[InternetService]]="Fiber optic",ChurnData[[#This Row],[TenureMonths]]&lt;=11),"High-risk","Other")</f>
        <v>Other</v>
      </c>
      <c r="U2703" t="str">
        <f>IF(ChurnData[[#This Row],[TenureMonths]]&lt;=11,"0-11",IF(ChurnData[[#This Row],[TenureMonths]]&lt;=23,"12-23",IF(ChurnData[[#This Row],[TenureMonths]]&lt;=35,"24-35",IF(ChurnData[[#This Row],[TenureMonths]]&lt;=47,"36-47",IF(ChurnData[[#This Row],[TenureMonths]]&lt;=59,"48-59","60-72")))))</f>
        <v>12-23</v>
      </c>
      <c r="V2703">
        <f>IF(ChurnData[[#This Row],[Churn]]="Yes",1,0)</f>
        <v>0</v>
      </c>
    </row>
    <row r="2704" spans="1:22" x14ac:dyDescent="0.35">
      <c r="A2704" t="s">
        <v>2755</v>
      </c>
      <c r="B2704" t="s">
        <v>36</v>
      </c>
      <c r="C2704">
        <v>0</v>
      </c>
      <c r="D2704" t="s">
        <v>21</v>
      </c>
      <c r="E2704" t="s">
        <v>21</v>
      </c>
      <c r="F2704" t="s">
        <v>58</v>
      </c>
      <c r="G2704" s="2">
        <v>24</v>
      </c>
      <c r="H2704" t="s">
        <v>20</v>
      </c>
      <c r="I2704" t="s">
        <v>21</v>
      </c>
      <c r="J2704" t="s">
        <v>28</v>
      </c>
      <c r="K2704" t="s">
        <v>28</v>
      </c>
      <c r="L2704" t="s">
        <v>33</v>
      </c>
      <c r="M2704" t="s">
        <v>21</v>
      </c>
      <c r="N2704" t="s">
        <v>34</v>
      </c>
      <c r="O2704" s="1">
        <v>37.380000000000003</v>
      </c>
      <c r="P2704" s="1">
        <v>890.12</v>
      </c>
      <c r="Q2704">
        <v>1</v>
      </c>
      <c r="R2704" t="s">
        <v>21</v>
      </c>
      <c r="S2704" t="str">
        <f>IF(ChurnData[[#This Row],[MonthlyCharges]]&lt;=30,"1. Up to 30",IF(ChurnData[[#This Row],[MonthlyCharges]]&lt;=50,"2. 31-50",IF(ChurnData[[#This Row],[MonthlyCharges]]&lt;=70,"3. 51-70",IF(ChurnData[[#This Row],[MonthlyCharges]]&lt;=90,"4. 71-90","5. Over 90"))))</f>
        <v>2. 31-50</v>
      </c>
      <c r="T2704" t="str">
        <f>IF(AND(ChurnData[[#This Row],[Contract]]="Month-to-month",ChurnData[[#This Row],[InternetService]]="Fiber optic",ChurnData[[#This Row],[TenureMonths]]&lt;=11),"High-risk","Other")</f>
        <v>Other</v>
      </c>
      <c r="U2704" t="str">
        <f>IF(ChurnData[[#This Row],[TenureMonths]]&lt;=11,"0-11",IF(ChurnData[[#This Row],[TenureMonths]]&lt;=23,"12-23",IF(ChurnData[[#This Row],[TenureMonths]]&lt;=35,"24-35",IF(ChurnData[[#This Row],[TenureMonths]]&lt;=47,"36-47",IF(ChurnData[[#This Row],[TenureMonths]]&lt;=59,"48-59","60-72")))))</f>
        <v>24-35</v>
      </c>
      <c r="V2704">
        <f>IF(ChurnData[[#This Row],[Churn]]="Yes",1,0)</f>
        <v>0</v>
      </c>
    </row>
    <row r="2705" spans="1:22" x14ac:dyDescent="0.35">
      <c r="A2705" t="s">
        <v>2756</v>
      </c>
      <c r="B2705" t="s">
        <v>19</v>
      </c>
      <c r="C2705">
        <v>0</v>
      </c>
      <c r="D2705" t="s">
        <v>21</v>
      </c>
      <c r="E2705" t="s">
        <v>21</v>
      </c>
      <c r="F2705" t="s">
        <v>37</v>
      </c>
      <c r="G2705" s="2">
        <v>12</v>
      </c>
      <c r="H2705" t="s">
        <v>20</v>
      </c>
      <c r="I2705" t="s">
        <v>32</v>
      </c>
      <c r="J2705" t="s">
        <v>21</v>
      </c>
      <c r="K2705" t="s">
        <v>21</v>
      </c>
      <c r="L2705" t="s">
        <v>33</v>
      </c>
      <c r="M2705" t="s">
        <v>20</v>
      </c>
      <c r="N2705" t="s">
        <v>25</v>
      </c>
      <c r="O2705" s="1">
        <v>54.34</v>
      </c>
      <c r="P2705" s="1">
        <v>655.33000000000004</v>
      </c>
      <c r="Q2705">
        <v>6</v>
      </c>
      <c r="R2705" t="s">
        <v>21</v>
      </c>
      <c r="S2705" t="str">
        <f>IF(ChurnData[[#This Row],[MonthlyCharges]]&lt;=30,"1. Up to 30",IF(ChurnData[[#This Row],[MonthlyCharges]]&lt;=50,"2. 31-50",IF(ChurnData[[#This Row],[MonthlyCharges]]&lt;=70,"3. 51-70",IF(ChurnData[[#This Row],[MonthlyCharges]]&lt;=90,"4. 71-90","5. Over 90"))))</f>
        <v>3. 51-70</v>
      </c>
      <c r="T2705" t="str">
        <f>IF(AND(ChurnData[[#This Row],[Contract]]="Month-to-month",ChurnData[[#This Row],[InternetService]]="Fiber optic",ChurnData[[#This Row],[TenureMonths]]&lt;=11),"High-risk","Other")</f>
        <v>Other</v>
      </c>
      <c r="U2705" t="str">
        <f>IF(ChurnData[[#This Row],[TenureMonths]]&lt;=11,"0-11",IF(ChurnData[[#This Row],[TenureMonths]]&lt;=23,"12-23",IF(ChurnData[[#This Row],[TenureMonths]]&lt;=35,"24-35",IF(ChurnData[[#This Row],[TenureMonths]]&lt;=47,"36-47",IF(ChurnData[[#This Row],[TenureMonths]]&lt;=59,"48-59","60-72")))))</f>
        <v>12-23</v>
      </c>
      <c r="V2705">
        <f>IF(ChurnData[[#This Row],[Churn]]="Yes",1,0)</f>
        <v>0</v>
      </c>
    </row>
    <row r="2706" spans="1:22" x14ac:dyDescent="0.35">
      <c r="A2706" t="s">
        <v>2757</v>
      </c>
      <c r="B2706" t="s">
        <v>19</v>
      </c>
      <c r="C2706">
        <v>0</v>
      </c>
      <c r="D2706" t="s">
        <v>21</v>
      </c>
      <c r="E2706" t="s">
        <v>21</v>
      </c>
      <c r="F2706" t="s">
        <v>22</v>
      </c>
      <c r="G2706" s="2">
        <v>18</v>
      </c>
      <c r="H2706" t="s">
        <v>20</v>
      </c>
      <c r="I2706" t="s">
        <v>32</v>
      </c>
      <c r="J2706" t="s">
        <v>21</v>
      </c>
      <c r="K2706" t="s">
        <v>20</v>
      </c>
      <c r="L2706" t="s">
        <v>33</v>
      </c>
      <c r="M2706" t="s">
        <v>21</v>
      </c>
      <c r="N2706" t="s">
        <v>25</v>
      </c>
      <c r="O2706" s="1">
        <v>67.989999999999995</v>
      </c>
      <c r="P2706" s="1">
        <v>1218.2</v>
      </c>
      <c r="Q2706">
        <v>1</v>
      </c>
      <c r="R2706" t="s">
        <v>21</v>
      </c>
      <c r="S2706" t="str">
        <f>IF(ChurnData[[#This Row],[MonthlyCharges]]&lt;=30,"1. Up to 30",IF(ChurnData[[#This Row],[MonthlyCharges]]&lt;=50,"2. 31-50",IF(ChurnData[[#This Row],[MonthlyCharges]]&lt;=70,"3. 51-70",IF(ChurnData[[#This Row],[MonthlyCharges]]&lt;=90,"4. 71-90","5. Over 90"))))</f>
        <v>3. 51-70</v>
      </c>
      <c r="T2706" t="str">
        <f>IF(AND(ChurnData[[#This Row],[Contract]]="Month-to-month",ChurnData[[#This Row],[InternetService]]="Fiber optic",ChurnData[[#This Row],[TenureMonths]]&lt;=11),"High-risk","Other")</f>
        <v>Other</v>
      </c>
      <c r="U2706" t="str">
        <f>IF(ChurnData[[#This Row],[TenureMonths]]&lt;=11,"0-11",IF(ChurnData[[#This Row],[TenureMonths]]&lt;=23,"12-23",IF(ChurnData[[#This Row],[TenureMonths]]&lt;=35,"24-35",IF(ChurnData[[#This Row],[TenureMonths]]&lt;=47,"36-47",IF(ChurnData[[#This Row],[TenureMonths]]&lt;=59,"48-59","60-72")))))</f>
        <v>12-23</v>
      </c>
      <c r="V2706">
        <f>IF(ChurnData[[#This Row],[Churn]]="Yes",1,0)</f>
        <v>0</v>
      </c>
    </row>
    <row r="2707" spans="1:22" x14ac:dyDescent="0.35">
      <c r="A2707" t="s">
        <v>2758</v>
      </c>
      <c r="B2707" t="s">
        <v>19</v>
      </c>
      <c r="C2707">
        <v>0</v>
      </c>
      <c r="D2707" t="s">
        <v>21</v>
      </c>
      <c r="E2707" t="s">
        <v>21</v>
      </c>
      <c r="F2707" t="s">
        <v>39</v>
      </c>
      <c r="G2707" s="2">
        <v>13</v>
      </c>
      <c r="H2707" t="s">
        <v>20</v>
      </c>
      <c r="I2707" t="s">
        <v>23</v>
      </c>
      <c r="J2707" t="s">
        <v>20</v>
      </c>
      <c r="K2707" t="s">
        <v>20</v>
      </c>
      <c r="L2707" t="s">
        <v>33</v>
      </c>
      <c r="M2707" t="s">
        <v>20</v>
      </c>
      <c r="N2707" t="s">
        <v>34</v>
      </c>
      <c r="O2707" s="1">
        <v>98.41</v>
      </c>
      <c r="P2707" s="1">
        <v>1248.92</v>
      </c>
      <c r="Q2707">
        <v>2</v>
      </c>
      <c r="R2707" t="s">
        <v>20</v>
      </c>
      <c r="S2707" t="str">
        <f>IF(ChurnData[[#This Row],[MonthlyCharges]]&lt;=30,"1. Up to 30",IF(ChurnData[[#This Row],[MonthlyCharges]]&lt;=50,"2. 31-50",IF(ChurnData[[#This Row],[MonthlyCharges]]&lt;=70,"3. 51-70",IF(ChurnData[[#This Row],[MonthlyCharges]]&lt;=90,"4. 71-90","5. Over 90"))))</f>
        <v>5. Over 90</v>
      </c>
      <c r="T2707" t="str">
        <f>IF(AND(ChurnData[[#This Row],[Contract]]="Month-to-month",ChurnData[[#This Row],[InternetService]]="Fiber optic",ChurnData[[#This Row],[TenureMonths]]&lt;=11),"High-risk","Other")</f>
        <v>Other</v>
      </c>
      <c r="U2707" t="str">
        <f>IF(ChurnData[[#This Row],[TenureMonths]]&lt;=11,"0-11",IF(ChurnData[[#This Row],[TenureMonths]]&lt;=23,"12-23",IF(ChurnData[[#This Row],[TenureMonths]]&lt;=35,"24-35",IF(ChurnData[[#This Row],[TenureMonths]]&lt;=47,"36-47",IF(ChurnData[[#This Row],[TenureMonths]]&lt;=59,"48-59","60-72")))))</f>
        <v>12-23</v>
      </c>
      <c r="V2707">
        <f>IF(ChurnData[[#This Row],[Churn]]="Yes",1,0)</f>
        <v>1</v>
      </c>
    </row>
    <row r="2708" spans="1:22" x14ac:dyDescent="0.35">
      <c r="A2708" t="s">
        <v>2759</v>
      </c>
      <c r="B2708" t="s">
        <v>36</v>
      </c>
      <c r="C2708">
        <v>0</v>
      </c>
      <c r="D2708" t="s">
        <v>20</v>
      </c>
      <c r="E2708" t="s">
        <v>21</v>
      </c>
      <c r="F2708" t="s">
        <v>45</v>
      </c>
      <c r="G2708" s="2">
        <v>17</v>
      </c>
      <c r="H2708" t="s">
        <v>20</v>
      </c>
      <c r="I2708" t="s">
        <v>23</v>
      </c>
      <c r="J2708" t="s">
        <v>21</v>
      </c>
      <c r="K2708" t="s">
        <v>21</v>
      </c>
      <c r="L2708" t="s">
        <v>29</v>
      </c>
      <c r="M2708" t="s">
        <v>21</v>
      </c>
      <c r="N2708" t="s">
        <v>43</v>
      </c>
      <c r="O2708" s="1">
        <v>87.66</v>
      </c>
      <c r="P2708" s="1">
        <v>1459.84</v>
      </c>
      <c r="Q2708">
        <v>2</v>
      </c>
      <c r="R2708" t="s">
        <v>20</v>
      </c>
      <c r="S2708" t="str">
        <f>IF(ChurnData[[#This Row],[MonthlyCharges]]&lt;=30,"1. Up to 30",IF(ChurnData[[#This Row],[MonthlyCharges]]&lt;=50,"2. 31-50",IF(ChurnData[[#This Row],[MonthlyCharges]]&lt;=70,"3. 51-70",IF(ChurnData[[#This Row],[MonthlyCharges]]&lt;=90,"4. 71-90","5. Over 90"))))</f>
        <v>4. 71-90</v>
      </c>
      <c r="T2708" t="str">
        <f>IF(AND(ChurnData[[#This Row],[Contract]]="Month-to-month",ChurnData[[#This Row],[InternetService]]="Fiber optic",ChurnData[[#This Row],[TenureMonths]]&lt;=11),"High-risk","Other")</f>
        <v>Other</v>
      </c>
      <c r="U2708" t="str">
        <f>IF(ChurnData[[#This Row],[TenureMonths]]&lt;=11,"0-11",IF(ChurnData[[#This Row],[TenureMonths]]&lt;=23,"12-23",IF(ChurnData[[#This Row],[TenureMonths]]&lt;=35,"24-35",IF(ChurnData[[#This Row],[TenureMonths]]&lt;=47,"36-47",IF(ChurnData[[#This Row],[TenureMonths]]&lt;=59,"48-59","60-72")))))</f>
        <v>12-23</v>
      </c>
      <c r="V2708">
        <f>IF(ChurnData[[#This Row],[Churn]]="Yes",1,0)</f>
        <v>1</v>
      </c>
    </row>
    <row r="2709" spans="1:22" x14ac:dyDescent="0.35">
      <c r="A2709" t="s">
        <v>2760</v>
      </c>
      <c r="B2709" t="s">
        <v>19</v>
      </c>
      <c r="C2709">
        <v>0</v>
      </c>
      <c r="D2709" t="s">
        <v>20</v>
      </c>
      <c r="E2709" t="s">
        <v>20</v>
      </c>
      <c r="F2709" t="s">
        <v>27</v>
      </c>
      <c r="G2709" s="2">
        <v>54</v>
      </c>
      <c r="H2709" t="s">
        <v>20</v>
      </c>
      <c r="I2709" t="s">
        <v>32</v>
      </c>
      <c r="J2709" t="s">
        <v>21</v>
      </c>
      <c r="K2709" t="s">
        <v>21</v>
      </c>
      <c r="L2709" t="s">
        <v>24</v>
      </c>
      <c r="M2709" t="s">
        <v>21</v>
      </c>
      <c r="N2709" t="s">
        <v>25</v>
      </c>
      <c r="O2709" s="1">
        <v>51.65</v>
      </c>
      <c r="P2709" s="1">
        <v>2869.29</v>
      </c>
      <c r="Q2709">
        <v>3</v>
      </c>
      <c r="R2709" t="s">
        <v>21</v>
      </c>
      <c r="S2709" t="str">
        <f>IF(ChurnData[[#This Row],[MonthlyCharges]]&lt;=30,"1. Up to 30",IF(ChurnData[[#This Row],[MonthlyCharges]]&lt;=50,"2. 31-50",IF(ChurnData[[#This Row],[MonthlyCharges]]&lt;=70,"3. 51-70",IF(ChurnData[[#This Row],[MonthlyCharges]]&lt;=90,"4. 71-90","5. Over 90"))))</f>
        <v>3. 51-70</v>
      </c>
      <c r="T2709" t="str">
        <f>IF(AND(ChurnData[[#This Row],[Contract]]="Month-to-month",ChurnData[[#This Row],[InternetService]]="Fiber optic",ChurnData[[#This Row],[TenureMonths]]&lt;=11),"High-risk","Other")</f>
        <v>Other</v>
      </c>
      <c r="U2709" t="str">
        <f>IF(ChurnData[[#This Row],[TenureMonths]]&lt;=11,"0-11",IF(ChurnData[[#This Row],[TenureMonths]]&lt;=23,"12-23",IF(ChurnData[[#This Row],[TenureMonths]]&lt;=35,"24-35",IF(ChurnData[[#This Row],[TenureMonths]]&lt;=47,"36-47",IF(ChurnData[[#This Row],[TenureMonths]]&lt;=59,"48-59","60-72")))))</f>
        <v>48-59</v>
      </c>
      <c r="V2709">
        <f>IF(ChurnData[[#This Row],[Churn]]="Yes",1,0)</f>
        <v>0</v>
      </c>
    </row>
    <row r="2710" spans="1:22" x14ac:dyDescent="0.35">
      <c r="A2710" t="s">
        <v>2761</v>
      </c>
      <c r="B2710" t="s">
        <v>19</v>
      </c>
      <c r="C2710">
        <v>0</v>
      </c>
      <c r="D2710" t="s">
        <v>21</v>
      </c>
      <c r="E2710" t="s">
        <v>21</v>
      </c>
      <c r="F2710" t="s">
        <v>22</v>
      </c>
      <c r="G2710" s="2">
        <v>14</v>
      </c>
      <c r="H2710" t="s">
        <v>20</v>
      </c>
      <c r="I2710" t="s">
        <v>32</v>
      </c>
      <c r="J2710" t="s">
        <v>20</v>
      </c>
      <c r="K2710" t="s">
        <v>20</v>
      </c>
      <c r="L2710" t="s">
        <v>33</v>
      </c>
      <c r="M2710" t="s">
        <v>20</v>
      </c>
      <c r="N2710" t="s">
        <v>43</v>
      </c>
      <c r="O2710" s="1">
        <v>63.51</v>
      </c>
      <c r="P2710" s="1">
        <v>879.76</v>
      </c>
      <c r="Q2710">
        <v>2</v>
      </c>
      <c r="R2710" t="s">
        <v>21</v>
      </c>
      <c r="S2710" t="str">
        <f>IF(ChurnData[[#This Row],[MonthlyCharges]]&lt;=30,"1. Up to 30",IF(ChurnData[[#This Row],[MonthlyCharges]]&lt;=50,"2. 31-50",IF(ChurnData[[#This Row],[MonthlyCharges]]&lt;=70,"3. 51-70",IF(ChurnData[[#This Row],[MonthlyCharges]]&lt;=90,"4. 71-90","5. Over 90"))))</f>
        <v>3. 51-70</v>
      </c>
      <c r="T2710" t="str">
        <f>IF(AND(ChurnData[[#This Row],[Contract]]="Month-to-month",ChurnData[[#This Row],[InternetService]]="Fiber optic",ChurnData[[#This Row],[TenureMonths]]&lt;=11),"High-risk","Other")</f>
        <v>Other</v>
      </c>
      <c r="U2710" t="str">
        <f>IF(ChurnData[[#This Row],[TenureMonths]]&lt;=11,"0-11",IF(ChurnData[[#This Row],[TenureMonths]]&lt;=23,"12-23",IF(ChurnData[[#This Row],[TenureMonths]]&lt;=35,"24-35",IF(ChurnData[[#This Row],[TenureMonths]]&lt;=47,"36-47",IF(ChurnData[[#This Row],[TenureMonths]]&lt;=59,"48-59","60-72")))))</f>
        <v>12-23</v>
      </c>
      <c r="V2710">
        <f>IF(ChurnData[[#This Row],[Churn]]="Yes",1,0)</f>
        <v>0</v>
      </c>
    </row>
    <row r="2711" spans="1:22" x14ac:dyDescent="0.35">
      <c r="A2711" t="s">
        <v>2762</v>
      </c>
      <c r="B2711" t="s">
        <v>19</v>
      </c>
      <c r="C2711">
        <v>0</v>
      </c>
      <c r="D2711" t="s">
        <v>20</v>
      </c>
      <c r="E2711" t="s">
        <v>20</v>
      </c>
      <c r="F2711" t="s">
        <v>58</v>
      </c>
      <c r="G2711" s="2">
        <v>42</v>
      </c>
      <c r="H2711" t="s">
        <v>20</v>
      </c>
      <c r="I2711" t="s">
        <v>23</v>
      </c>
      <c r="J2711" t="s">
        <v>21</v>
      </c>
      <c r="K2711" t="s">
        <v>21</v>
      </c>
      <c r="L2711" t="s">
        <v>24</v>
      </c>
      <c r="M2711" t="s">
        <v>20</v>
      </c>
      <c r="N2711" t="s">
        <v>30</v>
      </c>
      <c r="O2711" s="1">
        <v>79.11</v>
      </c>
      <c r="P2711" s="1">
        <v>3420.68</v>
      </c>
      <c r="Q2711">
        <v>1</v>
      </c>
      <c r="R2711" t="s">
        <v>21</v>
      </c>
      <c r="S2711" t="str">
        <f>IF(ChurnData[[#This Row],[MonthlyCharges]]&lt;=30,"1. Up to 30",IF(ChurnData[[#This Row],[MonthlyCharges]]&lt;=50,"2. 31-50",IF(ChurnData[[#This Row],[MonthlyCharges]]&lt;=70,"3. 51-70",IF(ChurnData[[#This Row],[MonthlyCharges]]&lt;=90,"4. 71-90","5. Over 90"))))</f>
        <v>4. 71-90</v>
      </c>
      <c r="T2711" t="str">
        <f>IF(AND(ChurnData[[#This Row],[Contract]]="Month-to-month",ChurnData[[#This Row],[InternetService]]="Fiber optic",ChurnData[[#This Row],[TenureMonths]]&lt;=11),"High-risk","Other")</f>
        <v>Other</v>
      </c>
      <c r="U2711" t="str">
        <f>IF(ChurnData[[#This Row],[TenureMonths]]&lt;=11,"0-11",IF(ChurnData[[#This Row],[TenureMonths]]&lt;=23,"12-23",IF(ChurnData[[#This Row],[TenureMonths]]&lt;=35,"24-35",IF(ChurnData[[#This Row],[TenureMonths]]&lt;=47,"36-47",IF(ChurnData[[#This Row],[TenureMonths]]&lt;=59,"48-59","60-72")))))</f>
        <v>36-47</v>
      </c>
      <c r="V2711">
        <f>IF(ChurnData[[#This Row],[Churn]]="Yes",1,0)</f>
        <v>0</v>
      </c>
    </row>
    <row r="2712" spans="1:22" x14ac:dyDescent="0.35">
      <c r="A2712" t="s">
        <v>2763</v>
      </c>
      <c r="B2712" t="s">
        <v>36</v>
      </c>
      <c r="C2712">
        <v>0</v>
      </c>
      <c r="D2712" t="s">
        <v>20</v>
      </c>
      <c r="E2712" t="s">
        <v>20</v>
      </c>
      <c r="F2712" t="s">
        <v>75</v>
      </c>
      <c r="G2712" s="2">
        <v>36</v>
      </c>
      <c r="H2712" t="s">
        <v>20</v>
      </c>
      <c r="I2712" t="s">
        <v>23</v>
      </c>
      <c r="J2712" t="s">
        <v>20</v>
      </c>
      <c r="K2712" t="s">
        <v>21</v>
      </c>
      <c r="L2712" t="s">
        <v>24</v>
      </c>
      <c r="M2712" t="s">
        <v>21</v>
      </c>
      <c r="N2712" t="s">
        <v>34</v>
      </c>
      <c r="O2712" s="1">
        <v>99.31</v>
      </c>
      <c r="P2712" s="1">
        <v>3621.5</v>
      </c>
      <c r="Q2712">
        <v>2</v>
      </c>
      <c r="R2712" t="s">
        <v>21</v>
      </c>
      <c r="S2712" t="str">
        <f>IF(ChurnData[[#This Row],[MonthlyCharges]]&lt;=30,"1. Up to 30",IF(ChurnData[[#This Row],[MonthlyCharges]]&lt;=50,"2. 31-50",IF(ChurnData[[#This Row],[MonthlyCharges]]&lt;=70,"3. 51-70",IF(ChurnData[[#This Row],[MonthlyCharges]]&lt;=90,"4. 71-90","5. Over 90"))))</f>
        <v>5. Over 90</v>
      </c>
      <c r="T2712" t="str">
        <f>IF(AND(ChurnData[[#This Row],[Contract]]="Month-to-month",ChurnData[[#This Row],[InternetService]]="Fiber optic",ChurnData[[#This Row],[TenureMonths]]&lt;=11),"High-risk","Other")</f>
        <v>Other</v>
      </c>
      <c r="U2712" t="str">
        <f>IF(ChurnData[[#This Row],[TenureMonths]]&lt;=11,"0-11",IF(ChurnData[[#This Row],[TenureMonths]]&lt;=23,"12-23",IF(ChurnData[[#This Row],[TenureMonths]]&lt;=35,"24-35",IF(ChurnData[[#This Row],[TenureMonths]]&lt;=47,"36-47",IF(ChurnData[[#This Row],[TenureMonths]]&lt;=59,"48-59","60-72")))))</f>
        <v>36-47</v>
      </c>
      <c r="V2712">
        <f>IF(ChurnData[[#This Row],[Churn]]="Yes",1,0)</f>
        <v>0</v>
      </c>
    </row>
    <row r="2713" spans="1:22" x14ac:dyDescent="0.35">
      <c r="A2713" t="s">
        <v>2764</v>
      </c>
      <c r="B2713" t="s">
        <v>36</v>
      </c>
      <c r="C2713">
        <v>0</v>
      </c>
      <c r="D2713" t="s">
        <v>20</v>
      </c>
      <c r="E2713" t="s">
        <v>20</v>
      </c>
      <c r="F2713" t="s">
        <v>49</v>
      </c>
      <c r="G2713" s="2">
        <v>0</v>
      </c>
      <c r="H2713" t="s">
        <v>20</v>
      </c>
      <c r="I2713" t="s">
        <v>23</v>
      </c>
      <c r="J2713" t="s">
        <v>21</v>
      </c>
      <c r="K2713" t="s">
        <v>21</v>
      </c>
      <c r="L2713" t="s">
        <v>29</v>
      </c>
      <c r="M2713" t="s">
        <v>20</v>
      </c>
      <c r="N2713" t="s">
        <v>43</v>
      </c>
      <c r="O2713" s="1">
        <v>84.37</v>
      </c>
      <c r="P2713" s="1">
        <v>0</v>
      </c>
      <c r="Q2713">
        <v>1</v>
      </c>
      <c r="R2713" t="s">
        <v>20</v>
      </c>
      <c r="S2713" t="str">
        <f>IF(ChurnData[[#This Row],[MonthlyCharges]]&lt;=30,"1. Up to 30",IF(ChurnData[[#This Row],[MonthlyCharges]]&lt;=50,"2. 31-50",IF(ChurnData[[#This Row],[MonthlyCharges]]&lt;=70,"3. 51-70",IF(ChurnData[[#This Row],[MonthlyCharges]]&lt;=90,"4. 71-90","5. Over 90"))))</f>
        <v>4. 71-90</v>
      </c>
      <c r="T2713" t="str">
        <f>IF(AND(ChurnData[[#This Row],[Contract]]="Month-to-month",ChurnData[[#This Row],[InternetService]]="Fiber optic",ChurnData[[#This Row],[TenureMonths]]&lt;=11),"High-risk","Other")</f>
        <v>Other</v>
      </c>
      <c r="U2713" t="str">
        <f>IF(ChurnData[[#This Row],[TenureMonths]]&lt;=11,"0-11",IF(ChurnData[[#This Row],[TenureMonths]]&lt;=23,"12-23",IF(ChurnData[[#This Row],[TenureMonths]]&lt;=35,"24-35",IF(ChurnData[[#This Row],[TenureMonths]]&lt;=47,"36-47",IF(ChurnData[[#This Row],[TenureMonths]]&lt;=59,"48-59","60-72")))))</f>
        <v>0-11</v>
      </c>
      <c r="V2713">
        <f>IF(ChurnData[[#This Row],[Churn]]="Yes",1,0)</f>
        <v>1</v>
      </c>
    </row>
    <row r="2714" spans="1:22" x14ac:dyDescent="0.35">
      <c r="A2714" t="s">
        <v>2765</v>
      </c>
      <c r="B2714" t="s">
        <v>36</v>
      </c>
      <c r="C2714">
        <v>0</v>
      </c>
      <c r="D2714" t="s">
        <v>21</v>
      </c>
      <c r="E2714" t="s">
        <v>21</v>
      </c>
      <c r="F2714" t="s">
        <v>47</v>
      </c>
      <c r="G2714" s="2">
        <v>39</v>
      </c>
      <c r="H2714" t="s">
        <v>20</v>
      </c>
      <c r="I2714" t="s">
        <v>23</v>
      </c>
      <c r="J2714" t="s">
        <v>21</v>
      </c>
      <c r="K2714" t="s">
        <v>21</v>
      </c>
      <c r="L2714" t="s">
        <v>33</v>
      </c>
      <c r="M2714" t="s">
        <v>20</v>
      </c>
      <c r="N2714" t="s">
        <v>25</v>
      </c>
      <c r="O2714" s="1">
        <v>91.15</v>
      </c>
      <c r="P2714" s="1">
        <v>3590.02</v>
      </c>
      <c r="Q2714">
        <v>4</v>
      </c>
      <c r="R2714" t="s">
        <v>21</v>
      </c>
      <c r="S2714" t="str">
        <f>IF(ChurnData[[#This Row],[MonthlyCharges]]&lt;=30,"1. Up to 30",IF(ChurnData[[#This Row],[MonthlyCharges]]&lt;=50,"2. 31-50",IF(ChurnData[[#This Row],[MonthlyCharges]]&lt;=70,"3. 51-70",IF(ChurnData[[#This Row],[MonthlyCharges]]&lt;=90,"4. 71-90","5. Over 90"))))</f>
        <v>5. Over 90</v>
      </c>
      <c r="T2714" t="str">
        <f>IF(AND(ChurnData[[#This Row],[Contract]]="Month-to-month",ChurnData[[#This Row],[InternetService]]="Fiber optic",ChurnData[[#This Row],[TenureMonths]]&lt;=11),"High-risk","Other")</f>
        <v>Other</v>
      </c>
      <c r="U2714" t="str">
        <f>IF(ChurnData[[#This Row],[TenureMonths]]&lt;=11,"0-11",IF(ChurnData[[#This Row],[TenureMonths]]&lt;=23,"12-23",IF(ChurnData[[#This Row],[TenureMonths]]&lt;=35,"24-35",IF(ChurnData[[#This Row],[TenureMonths]]&lt;=47,"36-47",IF(ChurnData[[#This Row],[TenureMonths]]&lt;=59,"48-59","60-72")))))</f>
        <v>36-47</v>
      </c>
      <c r="V2714">
        <f>IF(ChurnData[[#This Row],[Churn]]="Yes",1,0)</f>
        <v>0</v>
      </c>
    </row>
    <row r="2715" spans="1:22" x14ac:dyDescent="0.35">
      <c r="A2715" t="s">
        <v>2766</v>
      </c>
      <c r="B2715" t="s">
        <v>36</v>
      </c>
      <c r="C2715">
        <v>0</v>
      </c>
      <c r="D2715" t="s">
        <v>21</v>
      </c>
      <c r="E2715" t="s">
        <v>21</v>
      </c>
      <c r="F2715" t="s">
        <v>27</v>
      </c>
      <c r="G2715" s="2">
        <v>53</v>
      </c>
      <c r="H2715" t="s">
        <v>20</v>
      </c>
      <c r="I2715" t="s">
        <v>21</v>
      </c>
      <c r="J2715" t="s">
        <v>28</v>
      </c>
      <c r="K2715" t="s">
        <v>28</v>
      </c>
      <c r="L2715" t="s">
        <v>24</v>
      </c>
      <c r="M2715" t="s">
        <v>20</v>
      </c>
      <c r="N2715" t="s">
        <v>25</v>
      </c>
      <c r="O2715" s="1">
        <v>27.32</v>
      </c>
      <c r="P2715" s="1">
        <v>1489.07</v>
      </c>
      <c r="Q2715">
        <v>1</v>
      </c>
      <c r="R2715" t="s">
        <v>21</v>
      </c>
      <c r="S2715" t="str">
        <f>IF(ChurnData[[#This Row],[MonthlyCharges]]&lt;=30,"1. Up to 30",IF(ChurnData[[#This Row],[MonthlyCharges]]&lt;=50,"2. 31-50",IF(ChurnData[[#This Row],[MonthlyCharges]]&lt;=70,"3. 51-70",IF(ChurnData[[#This Row],[MonthlyCharges]]&lt;=90,"4. 71-90","5. Over 90"))))</f>
        <v>1. Up to 30</v>
      </c>
      <c r="T2715" t="str">
        <f>IF(AND(ChurnData[[#This Row],[Contract]]="Month-to-month",ChurnData[[#This Row],[InternetService]]="Fiber optic",ChurnData[[#This Row],[TenureMonths]]&lt;=11),"High-risk","Other")</f>
        <v>Other</v>
      </c>
      <c r="U2715" t="str">
        <f>IF(ChurnData[[#This Row],[TenureMonths]]&lt;=11,"0-11",IF(ChurnData[[#This Row],[TenureMonths]]&lt;=23,"12-23",IF(ChurnData[[#This Row],[TenureMonths]]&lt;=35,"24-35",IF(ChurnData[[#This Row],[TenureMonths]]&lt;=47,"36-47",IF(ChurnData[[#This Row],[TenureMonths]]&lt;=59,"48-59","60-72")))))</f>
        <v>48-59</v>
      </c>
      <c r="V2715">
        <f>IF(ChurnData[[#This Row],[Churn]]="Yes",1,0)</f>
        <v>0</v>
      </c>
    </row>
    <row r="2716" spans="1:22" x14ac:dyDescent="0.35">
      <c r="A2716" t="s">
        <v>2767</v>
      </c>
      <c r="B2716" t="s">
        <v>36</v>
      </c>
      <c r="C2716">
        <v>0</v>
      </c>
      <c r="D2716" t="s">
        <v>20</v>
      </c>
      <c r="E2716" t="s">
        <v>21</v>
      </c>
      <c r="F2716" t="s">
        <v>47</v>
      </c>
      <c r="G2716" s="2">
        <v>48</v>
      </c>
      <c r="H2716" t="s">
        <v>20</v>
      </c>
      <c r="I2716" t="s">
        <v>32</v>
      </c>
      <c r="J2716" t="s">
        <v>21</v>
      </c>
      <c r="K2716" t="s">
        <v>20</v>
      </c>
      <c r="L2716" t="s">
        <v>33</v>
      </c>
      <c r="M2716" t="s">
        <v>20</v>
      </c>
      <c r="N2716" t="s">
        <v>30</v>
      </c>
      <c r="O2716" s="1">
        <v>55.59</v>
      </c>
      <c r="P2716" s="1">
        <v>2708.08</v>
      </c>
      <c r="Q2716">
        <v>2</v>
      </c>
      <c r="R2716" t="s">
        <v>21</v>
      </c>
      <c r="S2716" t="str">
        <f>IF(ChurnData[[#This Row],[MonthlyCharges]]&lt;=30,"1. Up to 30",IF(ChurnData[[#This Row],[MonthlyCharges]]&lt;=50,"2. 31-50",IF(ChurnData[[#This Row],[MonthlyCharges]]&lt;=70,"3. 51-70",IF(ChurnData[[#This Row],[MonthlyCharges]]&lt;=90,"4. 71-90","5. Over 90"))))</f>
        <v>3. 51-70</v>
      </c>
      <c r="T2716" t="str">
        <f>IF(AND(ChurnData[[#This Row],[Contract]]="Month-to-month",ChurnData[[#This Row],[InternetService]]="Fiber optic",ChurnData[[#This Row],[TenureMonths]]&lt;=11),"High-risk","Other")</f>
        <v>Other</v>
      </c>
      <c r="U2716" t="str">
        <f>IF(ChurnData[[#This Row],[TenureMonths]]&lt;=11,"0-11",IF(ChurnData[[#This Row],[TenureMonths]]&lt;=23,"12-23",IF(ChurnData[[#This Row],[TenureMonths]]&lt;=35,"24-35",IF(ChurnData[[#This Row],[TenureMonths]]&lt;=47,"36-47",IF(ChurnData[[#This Row],[TenureMonths]]&lt;=59,"48-59","60-72")))))</f>
        <v>48-59</v>
      </c>
      <c r="V2716">
        <f>IF(ChurnData[[#This Row],[Churn]]="Yes",1,0)</f>
        <v>0</v>
      </c>
    </row>
    <row r="2717" spans="1:22" x14ac:dyDescent="0.35">
      <c r="A2717" t="s">
        <v>2768</v>
      </c>
      <c r="B2717" t="s">
        <v>36</v>
      </c>
      <c r="C2717">
        <v>0</v>
      </c>
      <c r="D2717" t="s">
        <v>20</v>
      </c>
      <c r="E2717" t="s">
        <v>20</v>
      </c>
      <c r="F2717" t="s">
        <v>56</v>
      </c>
      <c r="G2717" s="2">
        <v>14</v>
      </c>
      <c r="H2717" t="s">
        <v>20</v>
      </c>
      <c r="I2717" t="s">
        <v>32</v>
      </c>
      <c r="J2717" t="s">
        <v>21</v>
      </c>
      <c r="K2717" t="s">
        <v>21</v>
      </c>
      <c r="L2717" t="s">
        <v>33</v>
      </c>
      <c r="M2717" t="s">
        <v>20</v>
      </c>
      <c r="N2717" t="s">
        <v>25</v>
      </c>
      <c r="O2717" s="1">
        <v>45.34</v>
      </c>
      <c r="P2717" s="1">
        <v>631.45000000000005</v>
      </c>
      <c r="Q2717">
        <v>1</v>
      </c>
      <c r="R2717" t="s">
        <v>20</v>
      </c>
      <c r="S2717" t="str">
        <f>IF(ChurnData[[#This Row],[MonthlyCharges]]&lt;=30,"1. Up to 30",IF(ChurnData[[#This Row],[MonthlyCharges]]&lt;=50,"2. 31-50",IF(ChurnData[[#This Row],[MonthlyCharges]]&lt;=70,"3. 51-70",IF(ChurnData[[#This Row],[MonthlyCharges]]&lt;=90,"4. 71-90","5. Over 90"))))</f>
        <v>2. 31-50</v>
      </c>
      <c r="T2717" t="str">
        <f>IF(AND(ChurnData[[#This Row],[Contract]]="Month-to-month",ChurnData[[#This Row],[InternetService]]="Fiber optic",ChurnData[[#This Row],[TenureMonths]]&lt;=11),"High-risk","Other")</f>
        <v>Other</v>
      </c>
      <c r="U2717" t="str">
        <f>IF(ChurnData[[#This Row],[TenureMonths]]&lt;=11,"0-11",IF(ChurnData[[#This Row],[TenureMonths]]&lt;=23,"12-23",IF(ChurnData[[#This Row],[TenureMonths]]&lt;=35,"24-35",IF(ChurnData[[#This Row],[TenureMonths]]&lt;=47,"36-47",IF(ChurnData[[#This Row],[TenureMonths]]&lt;=59,"48-59","60-72")))))</f>
        <v>12-23</v>
      </c>
      <c r="V2717">
        <f>IF(ChurnData[[#This Row],[Churn]]="Yes",1,0)</f>
        <v>1</v>
      </c>
    </row>
    <row r="2718" spans="1:22" x14ac:dyDescent="0.35">
      <c r="A2718" t="s">
        <v>2769</v>
      </c>
      <c r="B2718" t="s">
        <v>36</v>
      </c>
      <c r="C2718">
        <v>0</v>
      </c>
      <c r="D2718" t="s">
        <v>20</v>
      </c>
      <c r="E2718" t="s">
        <v>20</v>
      </c>
      <c r="F2718" t="s">
        <v>58</v>
      </c>
      <c r="G2718" s="2">
        <v>5</v>
      </c>
      <c r="H2718" t="s">
        <v>20</v>
      </c>
      <c r="I2718" t="s">
        <v>23</v>
      </c>
      <c r="J2718" t="s">
        <v>21</v>
      </c>
      <c r="K2718" t="s">
        <v>20</v>
      </c>
      <c r="L2718" t="s">
        <v>24</v>
      </c>
      <c r="M2718" t="s">
        <v>21</v>
      </c>
      <c r="N2718" t="s">
        <v>34</v>
      </c>
      <c r="O2718" s="1">
        <v>89.52</v>
      </c>
      <c r="P2718" s="1">
        <v>454.16</v>
      </c>
      <c r="Q2718">
        <v>3</v>
      </c>
      <c r="R2718" t="s">
        <v>21</v>
      </c>
      <c r="S2718" t="str">
        <f>IF(ChurnData[[#This Row],[MonthlyCharges]]&lt;=30,"1. Up to 30",IF(ChurnData[[#This Row],[MonthlyCharges]]&lt;=50,"2. 31-50",IF(ChurnData[[#This Row],[MonthlyCharges]]&lt;=70,"3. 51-70",IF(ChurnData[[#This Row],[MonthlyCharges]]&lt;=90,"4. 71-90","5. Over 90"))))</f>
        <v>4. 71-90</v>
      </c>
      <c r="T2718" t="str">
        <f>IF(AND(ChurnData[[#This Row],[Contract]]="Month-to-month",ChurnData[[#This Row],[InternetService]]="Fiber optic",ChurnData[[#This Row],[TenureMonths]]&lt;=11),"High-risk","Other")</f>
        <v>Other</v>
      </c>
      <c r="U2718" t="str">
        <f>IF(ChurnData[[#This Row],[TenureMonths]]&lt;=11,"0-11",IF(ChurnData[[#This Row],[TenureMonths]]&lt;=23,"12-23",IF(ChurnData[[#This Row],[TenureMonths]]&lt;=35,"24-35",IF(ChurnData[[#This Row],[TenureMonths]]&lt;=47,"36-47",IF(ChurnData[[#This Row],[TenureMonths]]&lt;=59,"48-59","60-72")))))</f>
        <v>0-11</v>
      </c>
      <c r="V2718">
        <f>IF(ChurnData[[#This Row],[Churn]]="Yes",1,0)</f>
        <v>0</v>
      </c>
    </row>
    <row r="2719" spans="1:22" x14ac:dyDescent="0.35">
      <c r="A2719" t="s">
        <v>2770</v>
      </c>
      <c r="B2719" t="s">
        <v>36</v>
      </c>
      <c r="C2719">
        <v>0</v>
      </c>
      <c r="D2719" t="s">
        <v>21</v>
      </c>
      <c r="E2719" t="s">
        <v>21</v>
      </c>
      <c r="F2719" t="s">
        <v>56</v>
      </c>
      <c r="G2719" s="2">
        <v>4</v>
      </c>
      <c r="H2719" t="s">
        <v>20</v>
      </c>
      <c r="I2719" t="s">
        <v>21</v>
      </c>
      <c r="J2719" t="s">
        <v>28</v>
      </c>
      <c r="K2719" t="s">
        <v>28</v>
      </c>
      <c r="L2719" t="s">
        <v>33</v>
      </c>
      <c r="M2719" t="s">
        <v>21</v>
      </c>
      <c r="N2719" t="s">
        <v>30</v>
      </c>
      <c r="O2719" s="1">
        <v>30.6</v>
      </c>
      <c r="P2719" s="1">
        <v>119</v>
      </c>
      <c r="Q2719">
        <v>1</v>
      </c>
      <c r="R2719" t="s">
        <v>20</v>
      </c>
      <c r="S2719" t="str">
        <f>IF(ChurnData[[#This Row],[MonthlyCharges]]&lt;=30,"1. Up to 30",IF(ChurnData[[#This Row],[MonthlyCharges]]&lt;=50,"2. 31-50",IF(ChurnData[[#This Row],[MonthlyCharges]]&lt;=70,"3. 51-70",IF(ChurnData[[#This Row],[MonthlyCharges]]&lt;=90,"4. 71-90","5. Over 90"))))</f>
        <v>2. 31-50</v>
      </c>
      <c r="T2719" t="str">
        <f>IF(AND(ChurnData[[#This Row],[Contract]]="Month-to-month",ChurnData[[#This Row],[InternetService]]="Fiber optic",ChurnData[[#This Row],[TenureMonths]]&lt;=11),"High-risk","Other")</f>
        <v>Other</v>
      </c>
      <c r="U2719" t="str">
        <f>IF(ChurnData[[#This Row],[TenureMonths]]&lt;=11,"0-11",IF(ChurnData[[#This Row],[TenureMonths]]&lt;=23,"12-23",IF(ChurnData[[#This Row],[TenureMonths]]&lt;=35,"24-35",IF(ChurnData[[#This Row],[TenureMonths]]&lt;=47,"36-47",IF(ChurnData[[#This Row],[TenureMonths]]&lt;=59,"48-59","60-72")))))</f>
        <v>0-11</v>
      </c>
      <c r="V2719">
        <f>IF(ChurnData[[#This Row],[Churn]]="Yes",1,0)</f>
        <v>1</v>
      </c>
    </row>
    <row r="2720" spans="1:22" x14ac:dyDescent="0.35">
      <c r="A2720" t="s">
        <v>2771</v>
      </c>
      <c r="B2720" t="s">
        <v>19</v>
      </c>
      <c r="C2720">
        <v>0</v>
      </c>
      <c r="D2720" t="s">
        <v>20</v>
      </c>
      <c r="E2720" t="s">
        <v>21</v>
      </c>
      <c r="F2720" t="s">
        <v>49</v>
      </c>
      <c r="G2720" s="2">
        <v>27</v>
      </c>
      <c r="H2720" t="s">
        <v>20</v>
      </c>
      <c r="I2720" t="s">
        <v>32</v>
      </c>
      <c r="J2720" t="s">
        <v>21</v>
      </c>
      <c r="K2720" t="s">
        <v>21</v>
      </c>
      <c r="L2720" t="s">
        <v>33</v>
      </c>
      <c r="M2720" t="s">
        <v>20</v>
      </c>
      <c r="N2720" t="s">
        <v>34</v>
      </c>
      <c r="O2720" s="1">
        <v>52.63</v>
      </c>
      <c r="P2720" s="1">
        <v>1430.17</v>
      </c>
      <c r="Q2720">
        <v>0</v>
      </c>
      <c r="R2720" t="s">
        <v>20</v>
      </c>
      <c r="S2720" t="str">
        <f>IF(ChurnData[[#This Row],[MonthlyCharges]]&lt;=30,"1. Up to 30",IF(ChurnData[[#This Row],[MonthlyCharges]]&lt;=50,"2. 31-50",IF(ChurnData[[#This Row],[MonthlyCharges]]&lt;=70,"3. 51-70",IF(ChurnData[[#This Row],[MonthlyCharges]]&lt;=90,"4. 71-90","5. Over 90"))))</f>
        <v>3. 51-70</v>
      </c>
      <c r="T2720" t="str">
        <f>IF(AND(ChurnData[[#This Row],[Contract]]="Month-to-month",ChurnData[[#This Row],[InternetService]]="Fiber optic",ChurnData[[#This Row],[TenureMonths]]&lt;=11),"High-risk","Other")</f>
        <v>Other</v>
      </c>
      <c r="U2720" t="str">
        <f>IF(ChurnData[[#This Row],[TenureMonths]]&lt;=11,"0-11",IF(ChurnData[[#This Row],[TenureMonths]]&lt;=23,"12-23",IF(ChurnData[[#This Row],[TenureMonths]]&lt;=35,"24-35",IF(ChurnData[[#This Row],[TenureMonths]]&lt;=47,"36-47",IF(ChurnData[[#This Row],[TenureMonths]]&lt;=59,"48-59","60-72")))))</f>
        <v>24-35</v>
      </c>
      <c r="V2720">
        <f>IF(ChurnData[[#This Row],[Churn]]="Yes",1,0)</f>
        <v>1</v>
      </c>
    </row>
    <row r="2721" spans="1:22" x14ac:dyDescent="0.35">
      <c r="A2721" t="s">
        <v>2772</v>
      </c>
      <c r="B2721" t="s">
        <v>19</v>
      </c>
      <c r="C2721">
        <v>0</v>
      </c>
      <c r="D2721" t="s">
        <v>21</v>
      </c>
      <c r="E2721" t="s">
        <v>21</v>
      </c>
      <c r="F2721" t="s">
        <v>65</v>
      </c>
      <c r="G2721" s="2">
        <v>9</v>
      </c>
      <c r="H2721" t="s">
        <v>20</v>
      </c>
      <c r="I2721" t="s">
        <v>21</v>
      </c>
      <c r="J2721" t="s">
        <v>28</v>
      </c>
      <c r="K2721" t="s">
        <v>28</v>
      </c>
      <c r="L2721" t="s">
        <v>33</v>
      </c>
      <c r="M2721" t="s">
        <v>20</v>
      </c>
      <c r="N2721" t="s">
        <v>25</v>
      </c>
      <c r="O2721" s="1">
        <v>38.729999999999997</v>
      </c>
      <c r="P2721" s="1">
        <v>355.83</v>
      </c>
      <c r="Q2721">
        <v>1</v>
      </c>
      <c r="R2721" t="s">
        <v>20</v>
      </c>
      <c r="S2721" t="str">
        <f>IF(ChurnData[[#This Row],[MonthlyCharges]]&lt;=30,"1. Up to 30",IF(ChurnData[[#This Row],[MonthlyCharges]]&lt;=50,"2. 31-50",IF(ChurnData[[#This Row],[MonthlyCharges]]&lt;=70,"3. 51-70",IF(ChurnData[[#This Row],[MonthlyCharges]]&lt;=90,"4. 71-90","5. Over 90"))))</f>
        <v>2. 31-50</v>
      </c>
      <c r="T2721" t="str">
        <f>IF(AND(ChurnData[[#This Row],[Contract]]="Month-to-month",ChurnData[[#This Row],[InternetService]]="Fiber optic",ChurnData[[#This Row],[TenureMonths]]&lt;=11),"High-risk","Other")</f>
        <v>Other</v>
      </c>
      <c r="U2721" t="str">
        <f>IF(ChurnData[[#This Row],[TenureMonths]]&lt;=11,"0-11",IF(ChurnData[[#This Row],[TenureMonths]]&lt;=23,"12-23",IF(ChurnData[[#This Row],[TenureMonths]]&lt;=35,"24-35",IF(ChurnData[[#This Row],[TenureMonths]]&lt;=47,"36-47",IF(ChurnData[[#This Row],[TenureMonths]]&lt;=59,"48-59","60-72")))))</f>
        <v>0-11</v>
      </c>
      <c r="V2721">
        <f>IF(ChurnData[[#This Row],[Churn]]="Yes",1,0)</f>
        <v>1</v>
      </c>
    </row>
    <row r="2722" spans="1:22" x14ac:dyDescent="0.35">
      <c r="A2722" t="s">
        <v>2773</v>
      </c>
      <c r="B2722" t="s">
        <v>19</v>
      </c>
      <c r="C2722">
        <v>0</v>
      </c>
      <c r="D2722" t="s">
        <v>21</v>
      </c>
      <c r="E2722" t="s">
        <v>20</v>
      </c>
      <c r="F2722" t="s">
        <v>47</v>
      </c>
      <c r="G2722" s="2">
        <v>72</v>
      </c>
      <c r="H2722" t="s">
        <v>21</v>
      </c>
      <c r="I2722" t="s">
        <v>32</v>
      </c>
      <c r="J2722" t="s">
        <v>21</v>
      </c>
      <c r="K2722" t="s">
        <v>20</v>
      </c>
      <c r="L2722" t="s">
        <v>24</v>
      </c>
      <c r="M2722" t="s">
        <v>21</v>
      </c>
      <c r="N2722" t="s">
        <v>25</v>
      </c>
      <c r="O2722" s="1">
        <v>54.62</v>
      </c>
      <c r="P2722" s="1">
        <v>3889.54</v>
      </c>
      <c r="Q2722">
        <v>2</v>
      </c>
      <c r="R2722" t="s">
        <v>21</v>
      </c>
      <c r="S2722" t="str">
        <f>IF(ChurnData[[#This Row],[MonthlyCharges]]&lt;=30,"1. Up to 30",IF(ChurnData[[#This Row],[MonthlyCharges]]&lt;=50,"2. 31-50",IF(ChurnData[[#This Row],[MonthlyCharges]]&lt;=70,"3. 51-70",IF(ChurnData[[#This Row],[MonthlyCharges]]&lt;=90,"4. 71-90","5. Over 90"))))</f>
        <v>3. 51-70</v>
      </c>
      <c r="T2722" t="str">
        <f>IF(AND(ChurnData[[#This Row],[Contract]]="Month-to-month",ChurnData[[#This Row],[InternetService]]="Fiber optic",ChurnData[[#This Row],[TenureMonths]]&lt;=11),"High-risk","Other")</f>
        <v>Other</v>
      </c>
      <c r="U2722" t="str">
        <f>IF(ChurnData[[#This Row],[TenureMonths]]&lt;=11,"0-11",IF(ChurnData[[#This Row],[TenureMonths]]&lt;=23,"12-23",IF(ChurnData[[#This Row],[TenureMonths]]&lt;=35,"24-35",IF(ChurnData[[#This Row],[TenureMonths]]&lt;=47,"36-47",IF(ChurnData[[#This Row],[TenureMonths]]&lt;=59,"48-59","60-72")))))</f>
        <v>60-72</v>
      </c>
      <c r="V2722">
        <f>IF(ChurnData[[#This Row],[Churn]]="Yes",1,0)</f>
        <v>0</v>
      </c>
    </row>
    <row r="2723" spans="1:22" x14ac:dyDescent="0.35">
      <c r="A2723" t="s">
        <v>2774</v>
      </c>
      <c r="B2723" t="s">
        <v>19</v>
      </c>
      <c r="C2723">
        <v>0</v>
      </c>
      <c r="D2723" t="s">
        <v>20</v>
      </c>
      <c r="E2723" t="s">
        <v>21</v>
      </c>
      <c r="F2723" t="s">
        <v>22</v>
      </c>
      <c r="G2723" s="2">
        <v>17</v>
      </c>
      <c r="H2723" t="s">
        <v>20</v>
      </c>
      <c r="I2723" t="s">
        <v>23</v>
      </c>
      <c r="J2723" t="s">
        <v>20</v>
      </c>
      <c r="K2723" t="s">
        <v>21</v>
      </c>
      <c r="L2723" t="s">
        <v>29</v>
      </c>
      <c r="M2723" t="s">
        <v>21</v>
      </c>
      <c r="N2723" t="s">
        <v>25</v>
      </c>
      <c r="O2723" s="1">
        <v>96.3</v>
      </c>
      <c r="P2723" s="1">
        <v>1624.25</v>
      </c>
      <c r="Q2723">
        <v>1</v>
      </c>
      <c r="R2723" t="s">
        <v>21</v>
      </c>
      <c r="S2723" t="str">
        <f>IF(ChurnData[[#This Row],[MonthlyCharges]]&lt;=30,"1. Up to 30",IF(ChurnData[[#This Row],[MonthlyCharges]]&lt;=50,"2. 31-50",IF(ChurnData[[#This Row],[MonthlyCharges]]&lt;=70,"3. 51-70",IF(ChurnData[[#This Row],[MonthlyCharges]]&lt;=90,"4. 71-90","5. Over 90"))))</f>
        <v>5. Over 90</v>
      </c>
      <c r="T2723" t="str">
        <f>IF(AND(ChurnData[[#This Row],[Contract]]="Month-to-month",ChurnData[[#This Row],[InternetService]]="Fiber optic",ChurnData[[#This Row],[TenureMonths]]&lt;=11),"High-risk","Other")</f>
        <v>Other</v>
      </c>
      <c r="U2723" t="str">
        <f>IF(ChurnData[[#This Row],[TenureMonths]]&lt;=11,"0-11",IF(ChurnData[[#This Row],[TenureMonths]]&lt;=23,"12-23",IF(ChurnData[[#This Row],[TenureMonths]]&lt;=35,"24-35",IF(ChurnData[[#This Row],[TenureMonths]]&lt;=47,"36-47",IF(ChurnData[[#This Row],[TenureMonths]]&lt;=59,"48-59","60-72")))))</f>
        <v>12-23</v>
      </c>
      <c r="V2723">
        <f>IF(ChurnData[[#This Row],[Churn]]="Yes",1,0)</f>
        <v>0</v>
      </c>
    </row>
    <row r="2724" spans="1:22" x14ac:dyDescent="0.35">
      <c r="A2724" t="s">
        <v>2775</v>
      </c>
      <c r="B2724" t="s">
        <v>36</v>
      </c>
      <c r="C2724">
        <v>0</v>
      </c>
      <c r="D2724" t="s">
        <v>20</v>
      </c>
      <c r="E2724" t="s">
        <v>20</v>
      </c>
      <c r="F2724" t="s">
        <v>27</v>
      </c>
      <c r="G2724" s="2">
        <v>56</v>
      </c>
      <c r="H2724" t="s">
        <v>20</v>
      </c>
      <c r="I2724" t="s">
        <v>21</v>
      </c>
      <c r="J2724" t="s">
        <v>28</v>
      </c>
      <c r="K2724" t="s">
        <v>28</v>
      </c>
      <c r="L2724" t="s">
        <v>24</v>
      </c>
      <c r="M2724" t="s">
        <v>20</v>
      </c>
      <c r="N2724" t="s">
        <v>30</v>
      </c>
      <c r="O2724" s="1">
        <v>36.61</v>
      </c>
      <c r="P2724" s="1">
        <v>2053.29</v>
      </c>
      <c r="Q2724">
        <v>1</v>
      </c>
      <c r="R2724" t="s">
        <v>21</v>
      </c>
      <c r="S2724" t="str">
        <f>IF(ChurnData[[#This Row],[MonthlyCharges]]&lt;=30,"1. Up to 30",IF(ChurnData[[#This Row],[MonthlyCharges]]&lt;=50,"2. 31-50",IF(ChurnData[[#This Row],[MonthlyCharges]]&lt;=70,"3. 51-70",IF(ChurnData[[#This Row],[MonthlyCharges]]&lt;=90,"4. 71-90","5. Over 90"))))</f>
        <v>2. 31-50</v>
      </c>
      <c r="T2724" t="str">
        <f>IF(AND(ChurnData[[#This Row],[Contract]]="Month-to-month",ChurnData[[#This Row],[InternetService]]="Fiber optic",ChurnData[[#This Row],[TenureMonths]]&lt;=11),"High-risk","Other")</f>
        <v>Other</v>
      </c>
      <c r="U2724" t="str">
        <f>IF(ChurnData[[#This Row],[TenureMonths]]&lt;=11,"0-11",IF(ChurnData[[#This Row],[TenureMonths]]&lt;=23,"12-23",IF(ChurnData[[#This Row],[TenureMonths]]&lt;=35,"24-35",IF(ChurnData[[#This Row],[TenureMonths]]&lt;=47,"36-47",IF(ChurnData[[#This Row],[TenureMonths]]&lt;=59,"48-59","60-72")))))</f>
        <v>48-59</v>
      </c>
      <c r="V2724">
        <f>IF(ChurnData[[#This Row],[Churn]]="Yes",1,0)</f>
        <v>0</v>
      </c>
    </row>
    <row r="2725" spans="1:22" x14ac:dyDescent="0.35">
      <c r="A2725" t="s">
        <v>2776</v>
      </c>
      <c r="B2725" t="s">
        <v>36</v>
      </c>
      <c r="C2725">
        <v>0</v>
      </c>
      <c r="D2725" t="s">
        <v>20</v>
      </c>
      <c r="E2725" t="s">
        <v>20</v>
      </c>
      <c r="F2725" t="s">
        <v>56</v>
      </c>
      <c r="G2725" s="2">
        <v>15</v>
      </c>
      <c r="H2725" t="s">
        <v>20</v>
      </c>
      <c r="I2725" t="s">
        <v>23</v>
      </c>
      <c r="J2725" t="s">
        <v>20</v>
      </c>
      <c r="K2725" t="s">
        <v>20</v>
      </c>
      <c r="L2725" t="s">
        <v>33</v>
      </c>
      <c r="M2725" t="s">
        <v>20</v>
      </c>
      <c r="N2725" t="s">
        <v>30</v>
      </c>
      <c r="O2725" s="1">
        <v>98.2</v>
      </c>
      <c r="P2725" s="1">
        <v>1495.65</v>
      </c>
      <c r="Q2725">
        <v>3</v>
      </c>
      <c r="R2725" t="s">
        <v>20</v>
      </c>
      <c r="S2725" t="str">
        <f>IF(ChurnData[[#This Row],[MonthlyCharges]]&lt;=30,"1. Up to 30",IF(ChurnData[[#This Row],[MonthlyCharges]]&lt;=50,"2. 31-50",IF(ChurnData[[#This Row],[MonthlyCharges]]&lt;=70,"3. 51-70",IF(ChurnData[[#This Row],[MonthlyCharges]]&lt;=90,"4. 71-90","5. Over 90"))))</f>
        <v>5. Over 90</v>
      </c>
      <c r="T2725" t="str">
        <f>IF(AND(ChurnData[[#This Row],[Contract]]="Month-to-month",ChurnData[[#This Row],[InternetService]]="Fiber optic",ChurnData[[#This Row],[TenureMonths]]&lt;=11),"High-risk","Other")</f>
        <v>Other</v>
      </c>
      <c r="U2725" t="str">
        <f>IF(ChurnData[[#This Row],[TenureMonths]]&lt;=11,"0-11",IF(ChurnData[[#This Row],[TenureMonths]]&lt;=23,"12-23",IF(ChurnData[[#This Row],[TenureMonths]]&lt;=35,"24-35",IF(ChurnData[[#This Row],[TenureMonths]]&lt;=47,"36-47",IF(ChurnData[[#This Row],[TenureMonths]]&lt;=59,"48-59","60-72")))))</f>
        <v>12-23</v>
      </c>
      <c r="V2725">
        <f>IF(ChurnData[[#This Row],[Churn]]="Yes",1,0)</f>
        <v>1</v>
      </c>
    </row>
    <row r="2726" spans="1:22" x14ac:dyDescent="0.35">
      <c r="A2726" t="s">
        <v>2777</v>
      </c>
      <c r="B2726" t="s">
        <v>19</v>
      </c>
      <c r="C2726">
        <v>0</v>
      </c>
      <c r="D2726" t="s">
        <v>20</v>
      </c>
      <c r="E2726" t="s">
        <v>21</v>
      </c>
      <c r="F2726" t="s">
        <v>47</v>
      </c>
      <c r="G2726" s="2">
        <v>9</v>
      </c>
      <c r="H2726" t="s">
        <v>20</v>
      </c>
      <c r="I2726" t="s">
        <v>23</v>
      </c>
      <c r="J2726" t="s">
        <v>21</v>
      </c>
      <c r="K2726" t="s">
        <v>21</v>
      </c>
      <c r="L2726" t="s">
        <v>33</v>
      </c>
      <c r="M2726" t="s">
        <v>20</v>
      </c>
      <c r="N2726" t="s">
        <v>30</v>
      </c>
      <c r="O2726" s="1">
        <v>98.89</v>
      </c>
      <c r="P2726" s="1">
        <v>902.24</v>
      </c>
      <c r="Q2726">
        <v>0</v>
      </c>
      <c r="R2726" t="s">
        <v>20</v>
      </c>
      <c r="S2726" t="str">
        <f>IF(ChurnData[[#This Row],[MonthlyCharges]]&lt;=30,"1. Up to 30",IF(ChurnData[[#This Row],[MonthlyCharges]]&lt;=50,"2. 31-50",IF(ChurnData[[#This Row],[MonthlyCharges]]&lt;=70,"3. 51-70",IF(ChurnData[[#This Row],[MonthlyCharges]]&lt;=90,"4. 71-90","5. Over 90"))))</f>
        <v>5. Over 90</v>
      </c>
      <c r="T2726" t="str">
        <f>IF(AND(ChurnData[[#This Row],[Contract]]="Month-to-month",ChurnData[[#This Row],[InternetService]]="Fiber optic",ChurnData[[#This Row],[TenureMonths]]&lt;=11),"High-risk","Other")</f>
        <v>High-risk</v>
      </c>
      <c r="U2726" t="str">
        <f>IF(ChurnData[[#This Row],[TenureMonths]]&lt;=11,"0-11",IF(ChurnData[[#This Row],[TenureMonths]]&lt;=23,"12-23",IF(ChurnData[[#This Row],[TenureMonths]]&lt;=35,"24-35",IF(ChurnData[[#This Row],[TenureMonths]]&lt;=47,"36-47",IF(ChurnData[[#This Row],[TenureMonths]]&lt;=59,"48-59","60-72")))))</f>
        <v>0-11</v>
      </c>
      <c r="V2726">
        <f>IF(ChurnData[[#This Row],[Churn]]="Yes",1,0)</f>
        <v>1</v>
      </c>
    </row>
    <row r="2727" spans="1:22" x14ac:dyDescent="0.35">
      <c r="A2727" t="s">
        <v>2778</v>
      </c>
      <c r="B2727" t="s">
        <v>36</v>
      </c>
      <c r="C2727">
        <v>0</v>
      </c>
      <c r="D2727" t="s">
        <v>21</v>
      </c>
      <c r="E2727" t="s">
        <v>21</v>
      </c>
      <c r="F2727" t="s">
        <v>47</v>
      </c>
      <c r="G2727" s="2">
        <v>10</v>
      </c>
      <c r="H2727" t="s">
        <v>20</v>
      </c>
      <c r="I2727" t="s">
        <v>23</v>
      </c>
      <c r="J2727" t="s">
        <v>21</v>
      </c>
      <c r="K2727" t="s">
        <v>20</v>
      </c>
      <c r="L2727" t="s">
        <v>33</v>
      </c>
      <c r="M2727" t="s">
        <v>21</v>
      </c>
      <c r="N2727" t="s">
        <v>34</v>
      </c>
      <c r="O2727" s="1">
        <v>92.86</v>
      </c>
      <c r="P2727" s="1">
        <v>926.93</v>
      </c>
      <c r="Q2727">
        <v>1</v>
      </c>
      <c r="R2727" t="s">
        <v>20</v>
      </c>
      <c r="S2727" t="str">
        <f>IF(ChurnData[[#This Row],[MonthlyCharges]]&lt;=30,"1. Up to 30",IF(ChurnData[[#This Row],[MonthlyCharges]]&lt;=50,"2. 31-50",IF(ChurnData[[#This Row],[MonthlyCharges]]&lt;=70,"3. 51-70",IF(ChurnData[[#This Row],[MonthlyCharges]]&lt;=90,"4. 71-90","5. Over 90"))))</f>
        <v>5. Over 90</v>
      </c>
      <c r="T2727" t="str">
        <f>IF(AND(ChurnData[[#This Row],[Contract]]="Month-to-month",ChurnData[[#This Row],[InternetService]]="Fiber optic",ChurnData[[#This Row],[TenureMonths]]&lt;=11),"High-risk","Other")</f>
        <v>High-risk</v>
      </c>
      <c r="U2727" t="str">
        <f>IF(ChurnData[[#This Row],[TenureMonths]]&lt;=11,"0-11",IF(ChurnData[[#This Row],[TenureMonths]]&lt;=23,"12-23",IF(ChurnData[[#This Row],[TenureMonths]]&lt;=35,"24-35",IF(ChurnData[[#This Row],[TenureMonths]]&lt;=47,"36-47",IF(ChurnData[[#This Row],[TenureMonths]]&lt;=59,"48-59","60-72")))))</f>
        <v>0-11</v>
      </c>
      <c r="V2727">
        <f>IF(ChurnData[[#This Row],[Churn]]="Yes",1,0)</f>
        <v>1</v>
      </c>
    </row>
    <row r="2728" spans="1:22" x14ac:dyDescent="0.35">
      <c r="A2728" t="s">
        <v>2779</v>
      </c>
      <c r="B2728" t="s">
        <v>19</v>
      </c>
      <c r="C2728">
        <v>0</v>
      </c>
      <c r="D2728" t="s">
        <v>21</v>
      </c>
      <c r="E2728" t="s">
        <v>21</v>
      </c>
      <c r="F2728" t="s">
        <v>27</v>
      </c>
      <c r="G2728" s="2">
        <v>65</v>
      </c>
      <c r="H2728" t="s">
        <v>20</v>
      </c>
      <c r="I2728" t="s">
        <v>32</v>
      </c>
      <c r="J2728" t="s">
        <v>20</v>
      </c>
      <c r="K2728" t="s">
        <v>21</v>
      </c>
      <c r="L2728" t="s">
        <v>24</v>
      </c>
      <c r="M2728" t="s">
        <v>20</v>
      </c>
      <c r="N2728" t="s">
        <v>43</v>
      </c>
      <c r="O2728" s="1">
        <v>56.95</v>
      </c>
      <c r="P2728" s="1">
        <v>3795.23</v>
      </c>
      <c r="Q2728">
        <v>3</v>
      </c>
      <c r="R2728" t="s">
        <v>21</v>
      </c>
      <c r="S2728" t="str">
        <f>IF(ChurnData[[#This Row],[MonthlyCharges]]&lt;=30,"1. Up to 30",IF(ChurnData[[#This Row],[MonthlyCharges]]&lt;=50,"2. 31-50",IF(ChurnData[[#This Row],[MonthlyCharges]]&lt;=70,"3. 51-70",IF(ChurnData[[#This Row],[MonthlyCharges]]&lt;=90,"4. 71-90","5. Over 90"))))</f>
        <v>3. 51-70</v>
      </c>
      <c r="T2728" t="str">
        <f>IF(AND(ChurnData[[#This Row],[Contract]]="Month-to-month",ChurnData[[#This Row],[InternetService]]="Fiber optic",ChurnData[[#This Row],[TenureMonths]]&lt;=11),"High-risk","Other")</f>
        <v>Other</v>
      </c>
      <c r="U2728" t="str">
        <f>IF(ChurnData[[#This Row],[TenureMonths]]&lt;=11,"0-11",IF(ChurnData[[#This Row],[TenureMonths]]&lt;=23,"12-23",IF(ChurnData[[#This Row],[TenureMonths]]&lt;=35,"24-35",IF(ChurnData[[#This Row],[TenureMonths]]&lt;=47,"36-47",IF(ChurnData[[#This Row],[TenureMonths]]&lt;=59,"48-59","60-72")))))</f>
        <v>60-72</v>
      </c>
      <c r="V2728">
        <f>IF(ChurnData[[#This Row],[Churn]]="Yes",1,0)</f>
        <v>0</v>
      </c>
    </row>
    <row r="2729" spans="1:22" x14ac:dyDescent="0.35">
      <c r="A2729" t="s">
        <v>2780</v>
      </c>
      <c r="B2729" t="s">
        <v>36</v>
      </c>
      <c r="C2729">
        <v>1</v>
      </c>
      <c r="D2729" t="s">
        <v>20</v>
      </c>
      <c r="E2729" t="s">
        <v>21</v>
      </c>
      <c r="F2729" t="s">
        <v>75</v>
      </c>
      <c r="G2729" s="2">
        <v>7</v>
      </c>
      <c r="H2729" t="s">
        <v>20</v>
      </c>
      <c r="I2729" t="s">
        <v>23</v>
      </c>
      <c r="J2729" t="s">
        <v>21</v>
      </c>
      <c r="K2729" t="s">
        <v>20</v>
      </c>
      <c r="L2729" t="s">
        <v>33</v>
      </c>
      <c r="M2729" t="s">
        <v>20</v>
      </c>
      <c r="N2729" t="s">
        <v>43</v>
      </c>
      <c r="O2729" s="1">
        <v>88.61</v>
      </c>
      <c r="P2729" s="1">
        <v>619.67999999999995</v>
      </c>
      <c r="Q2729">
        <v>1</v>
      </c>
      <c r="R2729" t="s">
        <v>21</v>
      </c>
      <c r="S2729" t="str">
        <f>IF(ChurnData[[#This Row],[MonthlyCharges]]&lt;=30,"1. Up to 30",IF(ChurnData[[#This Row],[MonthlyCharges]]&lt;=50,"2. 31-50",IF(ChurnData[[#This Row],[MonthlyCharges]]&lt;=70,"3. 51-70",IF(ChurnData[[#This Row],[MonthlyCharges]]&lt;=90,"4. 71-90","5. Over 90"))))</f>
        <v>4. 71-90</v>
      </c>
      <c r="T2729" t="str">
        <f>IF(AND(ChurnData[[#This Row],[Contract]]="Month-to-month",ChurnData[[#This Row],[InternetService]]="Fiber optic",ChurnData[[#This Row],[TenureMonths]]&lt;=11),"High-risk","Other")</f>
        <v>High-risk</v>
      </c>
      <c r="U2729" t="str">
        <f>IF(ChurnData[[#This Row],[TenureMonths]]&lt;=11,"0-11",IF(ChurnData[[#This Row],[TenureMonths]]&lt;=23,"12-23",IF(ChurnData[[#This Row],[TenureMonths]]&lt;=35,"24-35",IF(ChurnData[[#This Row],[TenureMonths]]&lt;=47,"36-47",IF(ChurnData[[#This Row],[TenureMonths]]&lt;=59,"48-59","60-72")))))</f>
        <v>0-11</v>
      </c>
      <c r="V2729">
        <f>IF(ChurnData[[#This Row],[Churn]]="Yes",1,0)</f>
        <v>0</v>
      </c>
    </row>
    <row r="2730" spans="1:22" x14ac:dyDescent="0.35">
      <c r="A2730" t="s">
        <v>2781</v>
      </c>
      <c r="B2730" t="s">
        <v>36</v>
      </c>
      <c r="C2730">
        <v>0</v>
      </c>
      <c r="D2730" t="s">
        <v>20</v>
      </c>
      <c r="E2730" t="s">
        <v>21</v>
      </c>
      <c r="F2730" t="s">
        <v>27</v>
      </c>
      <c r="G2730" s="2">
        <v>66</v>
      </c>
      <c r="H2730" t="s">
        <v>20</v>
      </c>
      <c r="I2730" t="s">
        <v>23</v>
      </c>
      <c r="J2730" t="s">
        <v>20</v>
      </c>
      <c r="K2730" t="s">
        <v>20</v>
      </c>
      <c r="L2730" t="s">
        <v>24</v>
      </c>
      <c r="M2730" t="s">
        <v>20</v>
      </c>
      <c r="N2730" t="s">
        <v>34</v>
      </c>
      <c r="O2730" s="1">
        <v>96.05</v>
      </c>
      <c r="P2730" s="1">
        <v>6451.95</v>
      </c>
      <c r="Q2730">
        <v>0</v>
      </c>
      <c r="R2730" t="s">
        <v>21</v>
      </c>
      <c r="S2730" t="str">
        <f>IF(ChurnData[[#This Row],[MonthlyCharges]]&lt;=30,"1. Up to 30",IF(ChurnData[[#This Row],[MonthlyCharges]]&lt;=50,"2. 31-50",IF(ChurnData[[#This Row],[MonthlyCharges]]&lt;=70,"3. 51-70",IF(ChurnData[[#This Row],[MonthlyCharges]]&lt;=90,"4. 71-90","5. Over 90"))))</f>
        <v>5. Over 90</v>
      </c>
      <c r="T2730" t="str">
        <f>IF(AND(ChurnData[[#This Row],[Contract]]="Month-to-month",ChurnData[[#This Row],[InternetService]]="Fiber optic",ChurnData[[#This Row],[TenureMonths]]&lt;=11),"High-risk","Other")</f>
        <v>Other</v>
      </c>
      <c r="U2730" t="str">
        <f>IF(ChurnData[[#This Row],[TenureMonths]]&lt;=11,"0-11",IF(ChurnData[[#This Row],[TenureMonths]]&lt;=23,"12-23",IF(ChurnData[[#This Row],[TenureMonths]]&lt;=35,"24-35",IF(ChurnData[[#This Row],[TenureMonths]]&lt;=47,"36-47",IF(ChurnData[[#This Row],[TenureMonths]]&lt;=59,"48-59","60-72")))))</f>
        <v>60-72</v>
      </c>
      <c r="V2730">
        <f>IF(ChurnData[[#This Row],[Churn]]="Yes",1,0)</f>
        <v>0</v>
      </c>
    </row>
    <row r="2731" spans="1:22" x14ac:dyDescent="0.35">
      <c r="A2731" t="s">
        <v>2782</v>
      </c>
      <c r="B2731" t="s">
        <v>36</v>
      </c>
      <c r="C2731">
        <v>0</v>
      </c>
      <c r="D2731" t="s">
        <v>21</v>
      </c>
      <c r="E2731" t="s">
        <v>21</v>
      </c>
      <c r="F2731" t="s">
        <v>39</v>
      </c>
      <c r="G2731" s="2">
        <v>53</v>
      </c>
      <c r="H2731" t="s">
        <v>20</v>
      </c>
      <c r="I2731" t="s">
        <v>32</v>
      </c>
      <c r="J2731" t="s">
        <v>21</v>
      </c>
      <c r="K2731" t="s">
        <v>21</v>
      </c>
      <c r="L2731" t="s">
        <v>24</v>
      </c>
      <c r="M2731" t="s">
        <v>20</v>
      </c>
      <c r="N2731" t="s">
        <v>34</v>
      </c>
      <c r="O2731" s="1">
        <v>54.72</v>
      </c>
      <c r="P2731" s="1">
        <v>2836.32</v>
      </c>
      <c r="Q2731">
        <v>2</v>
      </c>
      <c r="R2731" t="s">
        <v>21</v>
      </c>
      <c r="S2731" t="str">
        <f>IF(ChurnData[[#This Row],[MonthlyCharges]]&lt;=30,"1. Up to 30",IF(ChurnData[[#This Row],[MonthlyCharges]]&lt;=50,"2. 31-50",IF(ChurnData[[#This Row],[MonthlyCharges]]&lt;=70,"3. 51-70",IF(ChurnData[[#This Row],[MonthlyCharges]]&lt;=90,"4. 71-90","5. Over 90"))))</f>
        <v>3. 51-70</v>
      </c>
      <c r="T2731" t="str">
        <f>IF(AND(ChurnData[[#This Row],[Contract]]="Month-to-month",ChurnData[[#This Row],[InternetService]]="Fiber optic",ChurnData[[#This Row],[TenureMonths]]&lt;=11),"High-risk","Other")</f>
        <v>Other</v>
      </c>
      <c r="U2731" t="str">
        <f>IF(ChurnData[[#This Row],[TenureMonths]]&lt;=11,"0-11",IF(ChurnData[[#This Row],[TenureMonths]]&lt;=23,"12-23",IF(ChurnData[[#This Row],[TenureMonths]]&lt;=35,"24-35",IF(ChurnData[[#This Row],[TenureMonths]]&lt;=47,"36-47",IF(ChurnData[[#This Row],[TenureMonths]]&lt;=59,"48-59","60-72")))))</f>
        <v>48-59</v>
      </c>
      <c r="V2731">
        <f>IF(ChurnData[[#This Row],[Churn]]="Yes",1,0)</f>
        <v>0</v>
      </c>
    </row>
    <row r="2732" spans="1:22" x14ac:dyDescent="0.35">
      <c r="A2732" t="s">
        <v>2783</v>
      </c>
      <c r="B2732" t="s">
        <v>19</v>
      </c>
      <c r="C2732">
        <v>0</v>
      </c>
      <c r="D2732" t="s">
        <v>21</v>
      </c>
      <c r="E2732" t="s">
        <v>21</v>
      </c>
      <c r="F2732" t="s">
        <v>65</v>
      </c>
      <c r="G2732" s="2">
        <v>21</v>
      </c>
      <c r="H2732" t="s">
        <v>20</v>
      </c>
      <c r="I2732" t="s">
        <v>32</v>
      </c>
      <c r="J2732" t="s">
        <v>21</v>
      </c>
      <c r="K2732" t="s">
        <v>21</v>
      </c>
      <c r="L2732" t="s">
        <v>29</v>
      </c>
      <c r="M2732" t="s">
        <v>21</v>
      </c>
      <c r="N2732" t="s">
        <v>34</v>
      </c>
      <c r="O2732" s="1">
        <v>59.58</v>
      </c>
      <c r="P2732" s="1">
        <v>1272.8800000000001</v>
      </c>
      <c r="Q2732">
        <v>4</v>
      </c>
      <c r="R2732" t="s">
        <v>21</v>
      </c>
      <c r="S2732" t="str">
        <f>IF(ChurnData[[#This Row],[MonthlyCharges]]&lt;=30,"1. Up to 30",IF(ChurnData[[#This Row],[MonthlyCharges]]&lt;=50,"2. 31-50",IF(ChurnData[[#This Row],[MonthlyCharges]]&lt;=70,"3. 51-70",IF(ChurnData[[#This Row],[MonthlyCharges]]&lt;=90,"4. 71-90","5. Over 90"))))</f>
        <v>3. 51-70</v>
      </c>
      <c r="T2732" t="str">
        <f>IF(AND(ChurnData[[#This Row],[Contract]]="Month-to-month",ChurnData[[#This Row],[InternetService]]="Fiber optic",ChurnData[[#This Row],[TenureMonths]]&lt;=11),"High-risk","Other")</f>
        <v>Other</v>
      </c>
      <c r="U2732" t="str">
        <f>IF(ChurnData[[#This Row],[TenureMonths]]&lt;=11,"0-11",IF(ChurnData[[#This Row],[TenureMonths]]&lt;=23,"12-23",IF(ChurnData[[#This Row],[TenureMonths]]&lt;=35,"24-35",IF(ChurnData[[#This Row],[TenureMonths]]&lt;=47,"36-47",IF(ChurnData[[#This Row],[TenureMonths]]&lt;=59,"48-59","60-72")))))</f>
        <v>12-23</v>
      </c>
      <c r="V2732">
        <f>IF(ChurnData[[#This Row],[Churn]]="Yes",1,0)</f>
        <v>0</v>
      </c>
    </row>
    <row r="2733" spans="1:22" x14ac:dyDescent="0.35">
      <c r="A2733" t="s">
        <v>2784</v>
      </c>
      <c r="B2733" t="s">
        <v>36</v>
      </c>
      <c r="C2733">
        <v>0</v>
      </c>
      <c r="D2733" t="s">
        <v>21</v>
      </c>
      <c r="E2733" t="s">
        <v>21</v>
      </c>
      <c r="F2733" t="s">
        <v>39</v>
      </c>
      <c r="G2733" s="2">
        <v>55</v>
      </c>
      <c r="H2733" t="s">
        <v>20</v>
      </c>
      <c r="I2733" t="s">
        <v>21</v>
      </c>
      <c r="J2733" t="s">
        <v>28</v>
      </c>
      <c r="K2733" t="s">
        <v>28</v>
      </c>
      <c r="L2733" t="s">
        <v>29</v>
      </c>
      <c r="M2733" t="s">
        <v>21</v>
      </c>
      <c r="N2733" t="s">
        <v>43</v>
      </c>
      <c r="O2733" s="1">
        <v>34.81</v>
      </c>
      <c r="P2733" s="1">
        <v>1969.23</v>
      </c>
      <c r="Q2733">
        <v>3</v>
      </c>
      <c r="R2733" t="s">
        <v>21</v>
      </c>
      <c r="S2733" t="str">
        <f>IF(ChurnData[[#This Row],[MonthlyCharges]]&lt;=30,"1. Up to 30",IF(ChurnData[[#This Row],[MonthlyCharges]]&lt;=50,"2. 31-50",IF(ChurnData[[#This Row],[MonthlyCharges]]&lt;=70,"3. 51-70",IF(ChurnData[[#This Row],[MonthlyCharges]]&lt;=90,"4. 71-90","5. Over 90"))))</f>
        <v>2. 31-50</v>
      </c>
      <c r="T2733" t="str">
        <f>IF(AND(ChurnData[[#This Row],[Contract]]="Month-to-month",ChurnData[[#This Row],[InternetService]]="Fiber optic",ChurnData[[#This Row],[TenureMonths]]&lt;=11),"High-risk","Other")</f>
        <v>Other</v>
      </c>
      <c r="U2733" t="str">
        <f>IF(ChurnData[[#This Row],[TenureMonths]]&lt;=11,"0-11",IF(ChurnData[[#This Row],[TenureMonths]]&lt;=23,"12-23",IF(ChurnData[[#This Row],[TenureMonths]]&lt;=35,"24-35",IF(ChurnData[[#This Row],[TenureMonths]]&lt;=47,"36-47",IF(ChurnData[[#This Row],[TenureMonths]]&lt;=59,"48-59","60-72")))))</f>
        <v>48-59</v>
      </c>
      <c r="V2733">
        <f>IF(ChurnData[[#This Row],[Churn]]="Yes",1,0)</f>
        <v>0</v>
      </c>
    </row>
    <row r="2734" spans="1:22" x14ac:dyDescent="0.35">
      <c r="A2734" t="s">
        <v>2785</v>
      </c>
      <c r="B2734" t="s">
        <v>19</v>
      </c>
      <c r="C2734">
        <v>1</v>
      </c>
      <c r="D2734" t="s">
        <v>21</v>
      </c>
      <c r="E2734" t="s">
        <v>20</v>
      </c>
      <c r="F2734" t="s">
        <v>27</v>
      </c>
      <c r="G2734" s="2">
        <v>14</v>
      </c>
      <c r="H2734" t="s">
        <v>20</v>
      </c>
      <c r="I2734" t="s">
        <v>23</v>
      </c>
      <c r="J2734" t="s">
        <v>20</v>
      </c>
      <c r="K2734" t="s">
        <v>21</v>
      </c>
      <c r="L2734" t="s">
        <v>33</v>
      </c>
      <c r="M2734" t="s">
        <v>21</v>
      </c>
      <c r="N2734" t="s">
        <v>30</v>
      </c>
      <c r="O2734" s="1">
        <v>81.96</v>
      </c>
      <c r="P2734" s="1">
        <v>1147.44</v>
      </c>
      <c r="Q2734">
        <v>2</v>
      </c>
      <c r="R2734" t="s">
        <v>20</v>
      </c>
      <c r="S2734" t="str">
        <f>IF(ChurnData[[#This Row],[MonthlyCharges]]&lt;=30,"1. Up to 30",IF(ChurnData[[#This Row],[MonthlyCharges]]&lt;=50,"2. 31-50",IF(ChurnData[[#This Row],[MonthlyCharges]]&lt;=70,"3. 51-70",IF(ChurnData[[#This Row],[MonthlyCharges]]&lt;=90,"4. 71-90","5. Over 90"))))</f>
        <v>4. 71-90</v>
      </c>
      <c r="T2734" t="str">
        <f>IF(AND(ChurnData[[#This Row],[Contract]]="Month-to-month",ChurnData[[#This Row],[InternetService]]="Fiber optic",ChurnData[[#This Row],[TenureMonths]]&lt;=11),"High-risk","Other")</f>
        <v>Other</v>
      </c>
      <c r="U2734" t="str">
        <f>IF(ChurnData[[#This Row],[TenureMonths]]&lt;=11,"0-11",IF(ChurnData[[#This Row],[TenureMonths]]&lt;=23,"12-23",IF(ChurnData[[#This Row],[TenureMonths]]&lt;=35,"24-35",IF(ChurnData[[#This Row],[TenureMonths]]&lt;=47,"36-47",IF(ChurnData[[#This Row],[TenureMonths]]&lt;=59,"48-59","60-72")))))</f>
        <v>12-23</v>
      </c>
      <c r="V2734">
        <f>IF(ChurnData[[#This Row],[Churn]]="Yes",1,0)</f>
        <v>1</v>
      </c>
    </row>
    <row r="2735" spans="1:22" x14ac:dyDescent="0.35">
      <c r="A2735" t="s">
        <v>2786</v>
      </c>
      <c r="B2735" t="s">
        <v>19</v>
      </c>
      <c r="C2735">
        <v>0</v>
      </c>
      <c r="D2735" t="s">
        <v>20</v>
      </c>
      <c r="E2735" t="s">
        <v>21</v>
      </c>
      <c r="F2735" t="s">
        <v>39</v>
      </c>
      <c r="G2735" s="2">
        <v>32</v>
      </c>
      <c r="H2735" t="s">
        <v>20</v>
      </c>
      <c r="I2735" t="s">
        <v>23</v>
      </c>
      <c r="J2735" t="s">
        <v>20</v>
      </c>
      <c r="K2735" t="s">
        <v>21</v>
      </c>
      <c r="L2735" t="s">
        <v>24</v>
      </c>
      <c r="M2735" t="s">
        <v>20</v>
      </c>
      <c r="N2735" t="s">
        <v>34</v>
      </c>
      <c r="O2735" s="1">
        <v>91.38</v>
      </c>
      <c r="P2735" s="1">
        <v>3011.27</v>
      </c>
      <c r="Q2735">
        <v>0</v>
      </c>
      <c r="R2735" t="s">
        <v>21</v>
      </c>
      <c r="S2735" t="str">
        <f>IF(ChurnData[[#This Row],[MonthlyCharges]]&lt;=30,"1. Up to 30",IF(ChurnData[[#This Row],[MonthlyCharges]]&lt;=50,"2. 31-50",IF(ChurnData[[#This Row],[MonthlyCharges]]&lt;=70,"3. 51-70",IF(ChurnData[[#This Row],[MonthlyCharges]]&lt;=90,"4. 71-90","5. Over 90"))))</f>
        <v>5. Over 90</v>
      </c>
      <c r="T2735" t="str">
        <f>IF(AND(ChurnData[[#This Row],[Contract]]="Month-to-month",ChurnData[[#This Row],[InternetService]]="Fiber optic",ChurnData[[#This Row],[TenureMonths]]&lt;=11),"High-risk","Other")</f>
        <v>Other</v>
      </c>
      <c r="U2735" t="str">
        <f>IF(ChurnData[[#This Row],[TenureMonths]]&lt;=11,"0-11",IF(ChurnData[[#This Row],[TenureMonths]]&lt;=23,"12-23",IF(ChurnData[[#This Row],[TenureMonths]]&lt;=35,"24-35",IF(ChurnData[[#This Row],[TenureMonths]]&lt;=47,"36-47",IF(ChurnData[[#This Row],[TenureMonths]]&lt;=59,"48-59","60-72")))))</f>
        <v>24-35</v>
      </c>
      <c r="V2735">
        <f>IF(ChurnData[[#This Row],[Churn]]="Yes",1,0)</f>
        <v>0</v>
      </c>
    </row>
    <row r="2736" spans="1:22" x14ac:dyDescent="0.35">
      <c r="A2736" t="s">
        <v>2787</v>
      </c>
      <c r="B2736" t="s">
        <v>36</v>
      </c>
      <c r="C2736">
        <v>1</v>
      </c>
      <c r="D2736" t="s">
        <v>21</v>
      </c>
      <c r="E2736" t="s">
        <v>21</v>
      </c>
      <c r="F2736" t="s">
        <v>58</v>
      </c>
      <c r="G2736" s="2">
        <v>31</v>
      </c>
      <c r="H2736" t="s">
        <v>20</v>
      </c>
      <c r="I2736" t="s">
        <v>32</v>
      </c>
      <c r="J2736" t="s">
        <v>21</v>
      </c>
      <c r="K2736" t="s">
        <v>21</v>
      </c>
      <c r="L2736" t="s">
        <v>33</v>
      </c>
      <c r="M2736" t="s">
        <v>20</v>
      </c>
      <c r="N2736" t="s">
        <v>34</v>
      </c>
      <c r="O2736" s="1">
        <v>61.67</v>
      </c>
      <c r="P2736" s="1">
        <v>1901.42</v>
      </c>
      <c r="Q2736">
        <v>1</v>
      </c>
      <c r="R2736" t="s">
        <v>20</v>
      </c>
      <c r="S2736" t="str">
        <f>IF(ChurnData[[#This Row],[MonthlyCharges]]&lt;=30,"1. Up to 30",IF(ChurnData[[#This Row],[MonthlyCharges]]&lt;=50,"2. 31-50",IF(ChurnData[[#This Row],[MonthlyCharges]]&lt;=70,"3. 51-70",IF(ChurnData[[#This Row],[MonthlyCharges]]&lt;=90,"4. 71-90","5. Over 90"))))</f>
        <v>3. 51-70</v>
      </c>
      <c r="T2736" t="str">
        <f>IF(AND(ChurnData[[#This Row],[Contract]]="Month-to-month",ChurnData[[#This Row],[InternetService]]="Fiber optic",ChurnData[[#This Row],[TenureMonths]]&lt;=11),"High-risk","Other")</f>
        <v>Other</v>
      </c>
      <c r="U2736" t="str">
        <f>IF(ChurnData[[#This Row],[TenureMonths]]&lt;=11,"0-11",IF(ChurnData[[#This Row],[TenureMonths]]&lt;=23,"12-23",IF(ChurnData[[#This Row],[TenureMonths]]&lt;=35,"24-35",IF(ChurnData[[#This Row],[TenureMonths]]&lt;=47,"36-47",IF(ChurnData[[#This Row],[TenureMonths]]&lt;=59,"48-59","60-72")))))</f>
        <v>24-35</v>
      </c>
      <c r="V2736">
        <f>IF(ChurnData[[#This Row],[Churn]]="Yes",1,0)</f>
        <v>1</v>
      </c>
    </row>
    <row r="2737" spans="1:22" x14ac:dyDescent="0.35">
      <c r="A2737" t="s">
        <v>2788</v>
      </c>
      <c r="B2737" t="s">
        <v>36</v>
      </c>
      <c r="C2737">
        <v>0</v>
      </c>
      <c r="D2737" t="s">
        <v>21</v>
      </c>
      <c r="E2737" t="s">
        <v>21</v>
      </c>
      <c r="F2737" t="s">
        <v>27</v>
      </c>
      <c r="G2737" s="2">
        <v>41</v>
      </c>
      <c r="H2737" t="s">
        <v>20</v>
      </c>
      <c r="I2737" t="s">
        <v>32</v>
      </c>
      <c r="J2737" t="s">
        <v>20</v>
      </c>
      <c r="K2737" t="s">
        <v>21</v>
      </c>
      <c r="L2737" t="s">
        <v>24</v>
      </c>
      <c r="M2737" t="s">
        <v>21</v>
      </c>
      <c r="N2737" t="s">
        <v>30</v>
      </c>
      <c r="O2737" s="1">
        <v>63.71</v>
      </c>
      <c r="P2737" s="1">
        <v>2592.91</v>
      </c>
      <c r="Q2737">
        <v>1</v>
      </c>
      <c r="R2737" t="s">
        <v>21</v>
      </c>
      <c r="S2737" t="str">
        <f>IF(ChurnData[[#This Row],[MonthlyCharges]]&lt;=30,"1. Up to 30",IF(ChurnData[[#This Row],[MonthlyCharges]]&lt;=50,"2. 31-50",IF(ChurnData[[#This Row],[MonthlyCharges]]&lt;=70,"3. 51-70",IF(ChurnData[[#This Row],[MonthlyCharges]]&lt;=90,"4. 71-90","5. Over 90"))))</f>
        <v>3. 51-70</v>
      </c>
      <c r="T2737" t="str">
        <f>IF(AND(ChurnData[[#This Row],[Contract]]="Month-to-month",ChurnData[[#This Row],[InternetService]]="Fiber optic",ChurnData[[#This Row],[TenureMonths]]&lt;=11),"High-risk","Other")</f>
        <v>Other</v>
      </c>
      <c r="U2737" t="str">
        <f>IF(ChurnData[[#This Row],[TenureMonths]]&lt;=11,"0-11",IF(ChurnData[[#This Row],[TenureMonths]]&lt;=23,"12-23",IF(ChurnData[[#This Row],[TenureMonths]]&lt;=35,"24-35",IF(ChurnData[[#This Row],[TenureMonths]]&lt;=47,"36-47",IF(ChurnData[[#This Row],[TenureMonths]]&lt;=59,"48-59","60-72")))))</f>
        <v>36-47</v>
      </c>
      <c r="V2737">
        <f>IF(ChurnData[[#This Row],[Churn]]="Yes",1,0)</f>
        <v>0</v>
      </c>
    </row>
    <row r="2738" spans="1:22" x14ac:dyDescent="0.35">
      <c r="A2738" t="s">
        <v>2789</v>
      </c>
      <c r="B2738" t="s">
        <v>36</v>
      </c>
      <c r="C2738">
        <v>0</v>
      </c>
      <c r="D2738" t="s">
        <v>20</v>
      </c>
      <c r="E2738" t="s">
        <v>21</v>
      </c>
      <c r="F2738" t="s">
        <v>58</v>
      </c>
      <c r="G2738" s="2">
        <v>25</v>
      </c>
      <c r="H2738" t="s">
        <v>20</v>
      </c>
      <c r="I2738" t="s">
        <v>32</v>
      </c>
      <c r="J2738" t="s">
        <v>20</v>
      </c>
      <c r="K2738" t="s">
        <v>21</v>
      </c>
      <c r="L2738" t="s">
        <v>33</v>
      </c>
      <c r="M2738" t="s">
        <v>20</v>
      </c>
      <c r="N2738" t="s">
        <v>25</v>
      </c>
      <c r="O2738" s="1">
        <v>54.77</v>
      </c>
      <c r="P2738" s="1">
        <v>1342.06</v>
      </c>
      <c r="Q2738">
        <v>0</v>
      </c>
      <c r="R2738" t="s">
        <v>21</v>
      </c>
      <c r="S2738" t="str">
        <f>IF(ChurnData[[#This Row],[MonthlyCharges]]&lt;=30,"1. Up to 30",IF(ChurnData[[#This Row],[MonthlyCharges]]&lt;=50,"2. 31-50",IF(ChurnData[[#This Row],[MonthlyCharges]]&lt;=70,"3. 51-70",IF(ChurnData[[#This Row],[MonthlyCharges]]&lt;=90,"4. 71-90","5. Over 90"))))</f>
        <v>3. 51-70</v>
      </c>
      <c r="T2738" t="str">
        <f>IF(AND(ChurnData[[#This Row],[Contract]]="Month-to-month",ChurnData[[#This Row],[InternetService]]="Fiber optic",ChurnData[[#This Row],[TenureMonths]]&lt;=11),"High-risk","Other")</f>
        <v>Other</v>
      </c>
      <c r="U2738" t="str">
        <f>IF(ChurnData[[#This Row],[TenureMonths]]&lt;=11,"0-11",IF(ChurnData[[#This Row],[TenureMonths]]&lt;=23,"12-23",IF(ChurnData[[#This Row],[TenureMonths]]&lt;=35,"24-35",IF(ChurnData[[#This Row],[TenureMonths]]&lt;=47,"36-47",IF(ChurnData[[#This Row],[TenureMonths]]&lt;=59,"48-59","60-72")))))</f>
        <v>24-35</v>
      </c>
      <c r="V2738">
        <f>IF(ChurnData[[#This Row],[Churn]]="Yes",1,0)</f>
        <v>0</v>
      </c>
    </row>
    <row r="2739" spans="1:22" x14ac:dyDescent="0.35">
      <c r="A2739" t="s">
        <v>2790</v>
      </c>
      <c r="B2739" t="s">
        <v>19</v>
      </c>
      <c r="C2739">
        <v>0</v>
      </c>
      <c r="D2739" t="s">
        <v>20</v>
      </c>
      <c r="E2739" t="s">
        <v>21</v>
      </c>
      <c r="F2739" t="s">
        <v>56</v>
      </c>
      <c r="G2739" s="2">
        <v>5</v>
      </c>
      <c r="H2739" t="s">
        <v>20</v>
      </c>
      <c r="I2739" t="s">
        <v>23</v>
      </c>
      <c r="J2739" t="s">
        <v>21</v>
      </c>
      <c r="K2739" t="s">
        <v>20</v>
      </c>
      <c r="L2739" t="s">
        <v>33</v>
      </c>
      <c r="M2739" t="s">
        <v>21</v>
      </c>
      <c r="N2739" t="s">
        <v>34</v>
      </c>
      <c r="O2739" s="1">
        <v>86.63</v>
      </c>
      <c r="P2739" s="1">
        <v>445.14</v>
      </c>
      <c r="Q2739">
        <v>1</v>
      </c>
      <c r="R2739" t="s">
        <v>21</v>
      </c>
      <c r="S2739" t="str">
        <f>IF(ChurnData[[#This Row],[MonthlyCharges]]&lt;=30,"1. Up to 30",IF(ChurnData[[#This Row],[MonthlyCharges]]&lt;=50,"2. 31-50",IF(ChurnData[[#This Row],[MonthlyCharges]]&lt;=70,"3. 51-70",IF(ChurnData[[#This Row],[MonthlyCharges]]&lt;=90,"4. 71-90","5. Over 90"))))</f>
        <v>4. 71-90</v>
      </c>
      <c r="T2739" t="str">
        <f>IF(AND(ChurnData[[#This Row],[Contract]]="Month-to-month",ChurnData[[#This Row],[InternetService]]="Fiber optic",ChurnData[[#This Row],[TenureMonths]]&lt;=11),"High-risk","Other")</f>
        <v>High-risk</v>
      </c>
      <c r="U2739" t="str">
        <f>IF(ChurnData[[#This Row],[TenureMonths]]&lt;=11,"0-11",IF(ChurnData[[#This Row],[TenureMonths]]&lt;=23,"12-23",IF(ChurnData[[#This Row],[TenureMonths]]&lt;=35,"24-35",IF(ChurnData[[#This Row],[TenureMonths]]&lt;=47,"36-47",IF(ChurnData[[#This Row],[TenureMonths]]&lt;=59,"48-59","60-72")))))</f>
        <v>0-11</v>
      </c>
      <c r="V2739">
        <f>IF(ChurnData[[#This Row],[Churn]]="Yes",1,0)</f>
        <v>0</v>
      </c>
    </row>
    <row r="2740" spans="1:22" x14ac:dyDescent="0.35">
      <c r="A2740" t="s">
        <v>2791</v>
      </c>
      <c r="B2740" t="s">
        <v>36</v>
      </c>
      <c r="C2740">
        <v>0</v>
      </c>
      <c r="D2740" t="s">
        <v>20</v>
      </c>
      <c r="E2740" t="s">
        <v>20</v>
      </c>
      <c r="F2740" t="s">
        <v>47</v>
      </c>
      <c r="G2740" s="2">
        <v>35</v>
      </c>
      <c r="H2740" t="s">
        <v>20</v>
      </c>
      <c r="I2740" t="s">
        <v>32</v>
      </c>
      <c r="J2740" t="s">
        <v>20</v>
      </c>
      <c r="K2740" t="s">
        <v>21</v>
      </c>
      <c r="L2740" t="s">
        <v>24</v>
      </c>
      <c r="M2740" t="s">
        <v>20</v>
      </c>
      <c r="N2740" t="s">
        <v>34</v>
      </c>
      <c r="O2740" s="1">
        <v>62.53</v>
      </c>
      <c r="P2740" s="1">
        <v>2246.4499999999998</v>
      </c>
      <c r="Q2740">
        <v>3</v>
      </c>
      <c r="R2740" t="s">
        <v>21</v>
      </c>
      <c r="S2740" t="str">
        <f>IF(ChurnData[[#This Row],[MonthlyCharges]]&lt;=30,"1. Up to 30",IF(ChurnData[[#This Row],[MonthlyCharges]]&lt;=50,"2. 31-50",IF(ChurnData[[#This Row],[MonthlyCharges]]&lt;=70,"3. 51-70",IF(ChurnData[[#This Row],[MonthlyCharges]]&lt;=90,"4. 71-90","5. Over 90"))))</f>
        <v>3. 51-70</v>
      </c>
      <c r="T2740" t="str">
        <f>IF(AND(ChurnData[[#This Row],[Contract]]="Month-to-month",ChurnData[[#This Row],[InternetService]]="Fiber optic",ChurnData[[#This Row],[TenureMonths]]&lt;=11),"High-risk","Other")</f>
        <v>Other</v>
      </c>
      <c r="U2740" t="str">
        <f>IF(ChurnData[[#This Row],[TenureMonths]]&lt;=11,"0-11",IF(ChurnData[[#This Row],[TenureMonths]]&lt;=23,"12-23",IF(ChurnData[[#This Row],[TenureMonths]]&lt;=35,"24-35",IF(ChurnData[[#This Row],[TenureMonths]]&lt;=47,"36-47",IF(ChurnData[[#This Row],[TenureMonths]]&lt;=59,"48-59","60-72")))))</f>
        <v>24-35</v>
      </c>
      <c r="V2740">
        <f>IF(ChurnData[[#This Row],[Churn]]="Yes",1,0)</f>
        <v>0</v>
      </c>
    </row>
    <row r="2741" spans="1:22" x14ac:dyDescent="0.35">
      <c r="A2741" t="s">
        <v>2792</v>
      </c>
      <c r="B2741" t="s">
        <v>36</v>
      </c>
      <c r="C2741">
        <v>0</v>
      </c>
      <c r="D2741" t="s">
        <v>21</v>
      </c>
      <c r="E2741" t="s">
        <v>21</v>
      </c>
      <c r="F2741" t="s">
        <v>27</v>
      </c>
      <c r="G2741" s="2">
        <v>23</v>
      </c>
      <c r="H2741" t="s">
        <v>20</v>
      </c>
      <c r="I2741" t="s">
        <v>23</v>
      </c>
      <c r="J2741" t="s">
        <v>20</v>
      </c>
      <c r="K2741" t="s">
        <v>20</v>
      </c>
      <c r="L2741" t="s">
        <v>33</v>
      </c>
      <c r="M2741" t="s">
        <v>21</v>
      </c>
      <c r="N2741" t="s">
        <v>30</v>
      </c>
      <c r="O2741" s="1">
        <v>99.02</v>
      </c>
      <c r="P2741" s="1">
        <v>2327.14</v>
      </c>
      <c r="Q2741">
        <v>2</v>
      </c>
      <c r="R2741" t="s">
        <v>20</v>
      </c>
      <c r="S2741" t="str">
        <f>IF(ChurnData[[#This Row],[MonthlyCharges]]&lt;=30,"1. Up to 30",IF(ChurnData[[#This Row],[MonthlyCharges]]&lt;=50,"2. 31-50",IF(ChurnData[[#This Row],[MonthlyCharges]]&lt;=70,"3. 51-70",IF(ChurnData[[#This Row],[MonthlyCharges]]&lt;=90,"4. 71-90","5. Over 90"))))</f>
        <v>5. Over 90</v>
      </c>
      <c r="T2741" t="str">
        <f>IF(AND(ChurnData[[#This Row],[Contract]]="Month-to-month",ChurnData[[#This Row],[InternetService]]="Fiber optic",ChurnData[[#This Row],[TenureMonths]]&lt;=11),"High-risk","Other")</f>
        <v>Other</v>
      </c>
      <c r="U2741" t="str">
        <f>IF(ChurnData[[#This Row],[TenureMonths]]&lt;=11,"0-11",IF(ChurnData[[#This Row],[TenureMonths]]&lt;=23,"12-23",IF(ChurnData[[#This Row],[TenureMonths]]&lt;=35,"24-35",IF(ChurnData[[#This Row],[TenureMonths]]&lt;=47,"36-47",IF(ChurnData[[#This Row],[TenureMonths]]&lt;=59,"48-59","60-72")))))</f>
        <v>12-23</v>
      </c>
      <c r="V2741">
        <f>IF(ChurnData[[#This Row],[Churn]]="Yes",1,0)</f>
        <v>1</v>
      </c>
    </row>
    <row r="2742" spans="1:22" x14ac:dyDescent="0.35">
      <c r="A2742" t="s">
        <v>2793</v>
      </c>
      <c r="B2742" t="s">
        <v>19</v>
      </c>
      <c r="C2742">
        <v>0</v>
      </c>
      <c r="D2742" t="s">
        <v>21</v>
      </c>
      <c r="E2742" t="s">
        <v>21</v>
      </c>
      <c r="F2742" t="s">
        <v>41</v>
      </c>
      <c r="G2742" s="2">
        <v>58</v>
      </c>
      <c r="H2742" t="s">
        <v>20</v>
      </c>
      <c r="I2742" t="s">
        <v>21</v>
      </c>
      <c r="J2742" t="s">
        <v>28</v>
      </c>
      <c r="K2742" t="s">
        <v>28</v>
      </c>
      <c r="L2742" t="s">
        <v>29</v>
      </c>
      <c r="M2742" t="s">
        <v>21</v>
      </c>
      <c r="N2742" t="s">
        <v>25</v>
      </c>
      <c r="O2742" s="1">
        <v>27.7</v>
      </c>
      <c r="P2742" s="1">
        <v>1643.3</v>
      </c>
      <c r="Q2742">
        <v>1</v>
      </c>
      <c r="R2742" t="s">
        <v>21</v>
      </c>
      <c r="S2742" t="str">
        <f>IF(ChurnData[[#This Row],[MonthlyCharges]]&lt;=30,"1. Up to 30",IF(ChurnData[[#This Row],[MonthlyCharges]]&lt;=50,"2. 31-50",IF(ChurnData[[#This Row],[MonthlyCharges]]&lt;=70,"3. 51-70",IF(ChurnData[[#This Row],[MonthlyCharges]]&lt;=90,"4. 71-90","5. Over 90"))))</f>
        <v>1. Up to 30</v>
      </c>
      <c r="T2742" t="str">
        <f>IF(AND(ChurnData[[#This Row],[Contract]]="Month-to-month",ChurnData[[#This Row],[InternetService]]="Fiber optic",ChurnData[[#This Row],[TenureMonths]]&lt;=11),"High-risk","Other")</f>
        <v>Other</v>
      </c>
      <c r="U2742" t="str">
        <f>IF(ChurnData[[#This Row],[TenureMonths]]&lt;=11,"0-11",IF(ChurnData[[#This Row],[TenureMonths]]&lt;=23,"12-23",IF(ChurnData[[#This Row],[TenureMonths]]&lt;=35,"24-35",IF(ChurnData[[#This Row],[TenureMonths]]&lt;=47,"36-47",IF(ChurnData[[#This Row],[TenureMonths]]&lt;=59,"48-59","60-72")))))</f>
        <v>48-59</v>
      </c>
      <c r="V2742">
        <f>IF(ChurnData[[#This Row],[Churn]]="Yes",1,0)</f>
        <v>0</v>
      </c>
    </row>
    <row r="2743" spans="1:22" x14ac:dyDescent="0.35">
      <c r="A2743" t="s">
        <v>2794</v>
      </c>
      <c r="B2743" t="s">
        <v>36</v>
      </c>
      <c r="C2743">
        <v>0</v>
      </c>
      <c r="D2743" t="s">
        <v>21</v>
      </c>
      <c r="E2743" t="s">
        <v>20</v>
      </c>
      <c r="F2743" t="s">
        <v>41</v>
      </c>
      <c r="G2743" s="2">
        <v>28</v>
      </c>
      <c r="H2743" t="s">
        <v>20</v>
      </c>
      <c r="I2743" t="s">
        <v>32</v>
      </c>
      <c r="J2743" t="s">
        <v>20</v>
      </c>
      <c r="K2743" t="s">
        <v>20</v>
      </c>
      <c r="L2743" t="s">
        <v>29</v>
      </c>
      <c r="M2743" t="s">
        <v>21</v>
      </c>
      <c r="N2743" t="s">
        <v>43</v>
      </c>
      <c r="O2743" s="1">
        <v>69.61</v>
      </c>
      <c r="P2743" s="1">
        <v>2001.04</v>
      </c>
      <c r="Q2743">
        <v>1</v>
      </c>
      <c r="R2743" t="s">
        <v>21</v>
      </c>
      <c r="S2743" t="str">
        <f>IF(ChurnData[[#This Row],[MonthlyCharges]]&lt;=30,"1. Up to 30",IF(ChurnData[[#This Row],[MonthlyCharges]]&lt;=50,"2. 31-50",IF(ChurnData[[#This Row],[MonthlyCharges]]&lt;=70,"3. 51-70",IF(ChurnData[[#This Row],[MonthlyCharges]]&lt;=90,"4. 71-90","5. Over 90"))))</f>
        <v>3. 51-70</v>
      </c>
      <c r="T2743" t="str">
        <f>IF(AND(ChurnData[[#This Row],[Contract]]="Month-to-month",ChurnData[[#This Row],[InternetService]]="Fiber optic",ChurnData[[#This Row],[TenureMonths]]&lt;=11),"High-risk","Other")</f>
        <v>Other</v>
      </c>
      <c r="U2743" t="str">
        <f>IF(ChurnData[[#This Row],[TenureMonths]]&lt;=11,"0-11",IF(ChurnData[[#This Row],[TenureMonths]]&lt;=23,"12-23",IF(ChurnData[[#This Row],[TenureMonths]]&lt;=35,"24-35",IF(ChurnData[[#This Row],[TenureMonths]]&lt;=47,"36-47",IF(ChurnData[[#This Row],[TenureMonths]]&lt;=59,"48-59","60-72")))))</f>
        <v>24-35</v>
      </c>
      <c r="V2743">
        <f>IF(ChurnData[[#This Row],[Churn]]="Yes",1,0)</f>
        <v>0</v>
      </c>
    </row>
    <row r="2744" spans="1:22" x14ac:dyDescent="0.35">
      <c r="A2744" t="s">
        <v>2795</v>
      </c>
      <c r="B2744" t="s">
        <v>36</v>
      </c>
      <c r="C2744">
        <v>1</v>
      </c>
      <c r="D2744" t="s">
        <v>21</v>
      </c>
      <c r="E2744" t="s">
        <v>21</v>
      </c>
      <c r="F2744" t="s">
        <v>27</v>
      </c>
      <c r="G2744" s="2">
        <v>72</v>
      </c>
      <c r="H2744" t="s">
        <v>20</v>
      </c>
      <c r="I2744" t="s">
        <v>23</v>
      </c>
      <c r="J2744" t="s">
        <v>21</v>
      </c>
      <c r="K2744" t="s">
        <v>21</v>
      </c>
      <c r="L2744" t="s">
        <v>24</v>
      </c>
      <c r="M2744" t="s">
        <v>20</v>
      </c>
      <c r="N2744" t="s">
        <v>25</v>
      </c>
      <c r="O2744" s="1">
        <v>91.39</v>
      </c>
      <c r="P2744" s="1">
        <v>6499.39</v>
      </c>
      <c r="Q2744">
        <v>3</v>
      </c>
      <c r="R2744" t="s">
        <v>21</v>
      </c>
      <c r="S2744" t="str">
        <f>IF(ChurnData[[#This Row],[MonthlyCharges]]&lt;=30,"1. Up to 30",IF(ChurnData[[#This Row],[MonthlyCharges]]&lt;=50,"2. 31-50",IF(ChurnData[[#This Row],[MonthlyCharges]]&lt;=70,"3. 51-70",IF(ChurnData[[#This Row],[MonthlyCharges]]&lt;=90,"4. 71-90","5. Over 90"))))</f>
        <v>5. Over 90</v>
      </c>
      <c r="T2744" t="str">
        <f>IF(AND(ChurnData[[#This Row],[Contract]]="Month-to-month",ChurnData[[#This Row],[InternetService]]="Fiber optic",ChurnData[[#This Row],[TenureMonths]]&lt;=11),"High-risk","Other")</f>
        <v>Other</v>
      </c>
      <c r="U2744" t="str">
        <f>IF(ChurnData[[#This Row],[TenureMonths]]&lt;=11,"0-11",IF(ChurnData[[#This Row],[TenureMonths]]&lt;=23,"12-23",IF(ChurnData[[#This Row],[TenureMonths]]&lt;=35,"24-35",IF(ChurnData[[#This Row],[TenureMonths]]&lt;=47,"36-47",IF(ChurnData[[#This Row],[TenureMonths]]&lt;=59,"48-59","60-72")))))</f>
        <v>60-72</v>
      </c>
      <c r="V2744">
        <f>IF(ChurnData[[#This Row],[Churn]]="Yes",1,0)</f>
        <v>0</v>
      </c>
    </row>
    <row r="2745" spans="1:22" x14ac:dyDescent="0.35">
      <c r="A2745" t="s">
        <v>2796</v>
      </c>
      <c r="B2745" t="s">
        <v>19</v>
      </c>
      <c r="C2745">
        <v>0</v>
      </c>
      <c r="D2745" t="s">
        <v>21</v>
      </c>
      <c r="E2745" t="s">
        <v>21</v>
      </c>
      <c r="F2745" t="s">
        <v>47</v>
      </c>
      <c r="G2745" s="2">
        <v>3</v>
      </c>
      <c r="H2745" t="s">
        <v>21</v>
      </c>
      <c r="I2745" t="s">
        <v>23</v>
      </c>
      <c r="J2745" t="s">
        <v>21</v>
      </c>
      <c r="K2745" t="s">
        <v>21</v>
      </c>
      <c r="L2745" t="s">
        <v>33</v>
      </c>
      <c r="M2745" t="s">
        <v>21</v>
      </c>
      <c r="N2745" t="s">
        <v>34</v>
      </c>
      <c r="O2745" s="1">
        <v>76.290000000000006</v>
      </c>
      <c r="P2745" s="1">
        <v>225.01</v>
      </c>
      <c r="Q2745">
        <v>1</v>
      </c>
      <c r="R2745" t="s">
        <v>20</v>
      </c>
      <c r="S2745" t="str">
        <f>IF(ChurnData[[#This Row],[MonthlyCharges]]&lt;=30,"1. Up to 30",IF(ChurnData[[#This Row],[MonthlyCharges]]&lt;=50,"2. 31-50",IF(ChurnData[[#This Row],[MonthlyCharges]]&lt;=70,"3. 51-70",IF(ChurnData[[#This Row],[MonthlyCharges]]&lt;=90,"4. 71-90","5. Over 90"))))</f>
        <v>4. 71-90</v>
      </c>
      <c r="T2745" t="str">
        <f>IF(AND(ChurnData[[#This Row],[Contract]]="Month-to-month",ChurnData[[#This Row],[InternetService]]="Fiber optic",ChurnData[[#This Row],[TenureMonths]]&lt;=11),"High-risk","Other")</f>
        <v>High-risk</v>
      </c>
      <c r="U2745" t="str">
        <f>IF(ChurnData[[#This Row],[TenureMonths]]&lt;=11,"0-11",IF(ChurnData[[#This Row],[TenureMonths]]&lt;=23,"12-23",IF(ChurnData[[#This Row],[TenureMonths]]&lt;=35,"24-35",IF(ChurnData[[#This Row],[TenureMonths]]&lt;=47,"36-47",IF(ChurnData[[#This Row],[TenureMonths]]&lt;=59,"48-59","60-72")))))</f>
        <v>0-11</v>
      </c>
      <c r="V2745">
        <f>IF(ChurnData[[#This Row],[Churn]]="Yes",1,0)</f>
        <v>1</v>
      </c>
    </row>
    <row r="2746" spans="1:22" x14ac:dyDescent="0.35">
      <c r="A2746" t="s">
        <v>2797</v>
      </c>
      <c r="B2746" t="s">
        <v>36</v>
      </c>
      <c r="C2746">
        <v>0</v>
      </c>
      <c r="D2746" t="s">
        <v>21</v>
      </c>
      <c r="E2746" t="s">
        <v>21</v>
      </c>
      <c r="F2746" t="s">
        <v>22</v>
      </c>
      <c r="G2746" s="2">
        <v>26</v>
      </c>
      <c r="H2746" t="s">
        <v>20</v>
      </c>
      <c r="I2746" t="s">
        <v>23</v>
      </c>
      <c r="J2746" t="s">
        <v>20</v>
      </c>
      <c r="K2746" t="s">
        <v>21</v>
      </c>
      <c r="L2746" t="s">
        <v>33</v>
      </c>
      <c r="M2746" t="s">
        <v>21</v>
      </c>
      <c r="N2746" t="s">
        <v>30</v>
      </c>
      <c r="O2746" s="1">
        <v>100.85</v>
      </c>
      <c r="P2746" s="1">
        <v>2685.85</v>
      </c>
      <c r="Q2746">
        <v>0</v>
      </c>
      <c r="R2746" t="s">
        <v>21</v>
      </c>
      <c r="S2746" t="str">
        <f>IF(ChurnData[[#This Row],[MonthlyCharges]]&lt;=30,"1. Up to 30",IF(ChurnData[[#This Row],[MonthlyCharges]]&lt;=50,"2. 31-50",IF(ChurnData[[#This Row],[MonthlyCharges]]&lt;=70,"3. 51-70",IF(ChurnData[[#This Row],[MonthlyCharges]]&lt;=90,"4. 71-90","5. Over 90"))))</f>
        <v>5. Over 90</v>
      </c>
      <c r="T2746" t="str">
        <f>IF(AND(ChurnData[[#This Row],[Contract]]="Month-to-month",ChurnData[[#This Row],[InternetService]]="Fiber optic",ChurnData[[#This Row],[TenureMonths]]&lt;=11),"High-risk","Other")</f>
        <v>Other</v>
      </c>
      <c r="U2746" t="str">
        <f>IF(ChurnData[[#This Row],[TenureMonths]]&lt;=11,"0-11",IF(ChurnData[[#This Row],[TenureMonths]]&lt;=23,"12-23",IF(ChurnData[[#This Row],[TenureMonths]]&lt;=35,"24-35",IF(ChurnData[[#This Row],[TenureMonths]]&lt;=47,"36-47",IF(ChurnData[[#This Row],[TenureMonths]]&lt;=59,"48-59","60-72")))))</f>
        <v>24-35</v>
      </c>
      <c r="V2746">
        <f>IF(ChurnData[[#This Row],[Churn]]="Yes",1,0)</f>
        <v>0</v>
      </c>
    </row>
    <row r="2747" spans="1:22" x14ac:dyDescent="0.35">
      <c r="A2747" t="s">
        <v>2798</v>
      </c>
      <c r="B2747" t="s">
        <v>19</v>
      </c>
      <c r="C2747">
        <v>0</v>
      </c>
      <c r="D2747" t="s">
        <v>20</v>
      </c>
      <c r="E2747" t="s">
        <v>21</v>
      </c>
      <c r="F2747" t="s">
        <v>41</v>
      </c>
      <c r="G2747" s="2">
        <v>20</v>
      </c>
      <c r="H2747" t="s">
        <v>20</v>
      </c>
      <c r="I2747" t="s">
        <v>23</v>
      </c>
      <c r="J2747" t="s">
        <v>20</v>
      </c>
      <c r="K2747" t="s">
        <v>20</v>
      </c>
      <c r="L2747" t="s">
        <v>33</v>
      </c>
      <c r="M2747" t="s">
        <v>20</v>
      </c>
      <c r="N2747" t="s">
        <v>34</v>
      </c>
      <c r="O2747" s="1">
        <v>94.86</v>
      </c>
      <c r="P2747" s="1">
        <v>1852.6</v>
      </c>
      <c r="Q2747">
        <v>2</v>
      </c>
      <c r="R2747" t="s">
        <v>20</v>
      </c>
      <c r="S2747" t="str">
        <f>IF(ChurnData[[#This Row],[MonthlyCharges]]&lt;=30,"1. Up to 30",IF(ChurnData[[#This Row],[MonthlyCharges]]&lt;=50,"2. 31-50",IF(ChurnData[[#This Row],[MonthlyCharges]]&lt;=70,"3. 51-70",IF(ChurnData[[#This Row],[MonthlyCharges]]&lt;=90,"4. 71-90","5. Over 90"))))</f>
        <v>5. Over 90</v>
      </c>
      <c r="T2747" t="str">
        <f>IF(AND(ChurnData[[#This Row],[Contract]]="Month-to-month",ChurnData[[#This Row],[InternetService]]="Fiber optic",ChurnData[[#This Row],[TenureMonths]]&lt;=11),"High-risk","Other")</f>
        <v>Other</v>
      </c>
      <c r="U2747" t="str">
        <f>IF(ChurnData[[#This Row],[TenureMonths]]&lt;=11,"0-11",IF(ChurnData[[#This Row],[TenureMonths]]&lt;=23,"12-23",IF(ChurnData[[#This Row],[TenureMonths]]&lt;=35,"24-35",IF(ChurnData[[#This Row],[TenureMonths]]&lt;=47,"36-47",IF(ChurnData[[#This Row],[TenureMonths]]&lt;=59,"48-59","60-72")))))</f>
        <v>12-23</v>
      </c>
      <c r="V2747">
        <f>IF(ChurnData[[#This Row],[Churn]]="Yes",1,0)</f>
        <v>1</v>
      </c>
    </row>
    <row r="2748" spans="1:22" x14ac:dyDescent="0.35">
      <c r="A2748" t="s">
        <v>2799</v>
      </c>
      <c r="B2748" t="s">
        <v>36</v>
      </c>
      <c r="C2748">
        <v>0</v>
      </c>
      <c r="D2748" t="s">
        <v>20</v>
      </c>
      <c r="E2748" t="s">
        <v>21</v>
      </c>
      <c r="F2748" t="s">
        <v>22</v>
      </c>
      <c r="G2748" s="2">
        <v>27</v>
      </c>
      <c r="H2748" t="s">
        <v>20</v>
      </c>
      <c r="I2748" t="s">
        <v>23</v>
      </c>
      <c r="J2748" t="s">
        <v>20</v>
      </c>
      <c r="K2748" t="s">
        <v>21</v>
      </c>
      <c r="L2748" t="s">
        <v>24</v>
      </c>
      <c r="M2748" t="s">
        <v>21</v>
      </c>
      <c r="N2748" t="s">
        <v>34</v>
      </c>
      <c r="O2748" s="1">
        <v>90.81</v>
      </c>
      <c r="P2748" s="1">
        <v>2429</v>
      </c>
      <c r="Q2748">
        <v>0</v>
      </c>
      <c r="R2748" t="s">
        <v>21</v>
      </c>
      <c r="S2748" t="str">
        <f>IF(ChurnData[[#This Row],[MonthlyCharges]]&lt;=30,"1. Up to 30",IF(ChurnData[[#This Row],[MonthlyCharges]]&lt;=50,"2. 31-50",IF(ChurnData[[#This Row],[MonthlyCharges]]&lt;=70,"3. 51-70",IF(ChurnData[[#This Row],[MonthlyCharges]]&lt;=90,"4. 71-90","5. Over 90"))))</f>
        <v>5. Over 90</v>
      </c>
      <c r="T2748" t="str">
        <f>IF(AND(ChurnData[[#This Row],[Contract]]="Month-to-month",ChurnData[[#This Row],[InternetService]]="Fiber optic",ChurnData[[#This Row],[TenureMonths]]&lt;=11),"High-risk","Other")</f>
        <v>Other</v>
      </c>
      <c r="U2748" t="str">
        <f>IF(ChurnData[[#This Row],[TenureMonths]]&lt;=11,"0-11",IF(ChurnData[[#This Row],[TenureMonths]]&lt;=23,"12-23",IF(ChurnData[[#This Row],[TenureMonths]]&lt;=35,"24-35",IF(ChurnData[[#This Row],[TenureMonths]]&lt;=47,"36-47",IF(ChurnData[[#This Row],[TenureMonths]]&lt;=59,"48-59","60-72")))))</f>
        <v>24-35</v>
      </c>
      <c r="V2748">
        <f>IF(ChurnData[[#This Row],[Churn]]="Yes",1,0)</f>
        <v>0</v>
      </c>
    </row>
    <row r="2749" spans="1:22" x14ac:dyDescent="0.35">
      <c r="A2749" t="s">
        <v>2800</v>
      </c>
      <c r="B2749" t="s">
        <v>19</v>
      </c>
      <c r="C2749">
        <v>0</v>
      </c>
      <c r="D2749" t="s">
        <v>20</v>
      </c>
      <c r="E2749" t="s">
        <v>21</v>
      </c>
      <c r="F2749" t="s">
        <v>39</v>
      </c>
      <c r="G2749" s="2">
        <v>38</v>
      </c>
      <c r="H2749" t="s">
        <v>20</v>
      </c>
      <c r="I2749" t="s">
        <v>21</v>
      </c>
      <c r="J2749" t="s">
        <v>28</v>
      </c>
      <c r="K2749" t="s">
        <v>28</v>
      </c>
      <c r="L2749" t="s">
        <v>24</v>
      </c>
      <c r="M2749" t="s">
        <v>20</v>
      </c>
      <c r="N2749" t="s">
        <v>43</v>
      </c>
      <c r="O2749" s="1">
        <v>25.51</v>
      </c>
      <c r="P2749" s="1">
        <v>982.7</v>
      </c>
      <c r="Q2749">
        <v>1</v>
      </c>
      <c r="R2749" t="s">
        <v>21</v>
      </c>
      <c r="S2749" t="str">
        <f>IF(ChurnData[[#This Row],[MonthlyCharges]]&lt;=30,"1. Up to 30",IF(ChurnData[[#This Row],[MonthlyCharges]]&lt;=50,"2. 31-50",IF(ChurnData[[#This Row],[MonthlyCharges]]&lt;=70,"3. 51-70",IF(ChurnData[[#This Row],[MonthlyCharges]]&lt;=90,"4. 71-90","5. Over 90"))))</f>
        <v>1. Up to 30</v>
      </c>
      <c r="T2749" t="str">
        <f>IF(AND(ChurnData[[#This Row],[Contract]]="Month-to-month",ChurnData[[#This Row],[InternetService]]="Fiber optic",ChurnData[[#This Row],[TenureMonths]]&lt;=11),"High-risk","Other")</f>
        <v>Other</v>
      </c>
      <c r="U2749" t="str">
        <f>IF(ChurnData[[#This Row],[TenureMonths]]&lt;=11,"0-11",IF(ChurnData[[#This Row],[TenureMonths]]&lt;=23,"12-23",IF(ChurnData[[#This Row],[TenureMonths]]&lt;=35,"24-35",IF(ChurnData[[#This Row],[TenureMonths]]&lt;=47,"36-47",IF(ChurnData[[#This Row],[TenureMonths]]&lt;=59,"48-59","60-72")))))</f>
        <v>36-47</v>
      </c>
      <c r="V2749">
        <f>IF(ChurnData[[#This Row],[Churn]]="Yes",1,0)</f>
        <v>0</v>
      </c>
    </row>
    <row r="2750" spans="1:22" x14ac:dyDescent="0.35">
      <c r="A2750" t="s">
        <v>2801</v>
      </c>
      <c r="B2750" t="s">
        <v>19</v>
      </c>
      <c r="C2750">
        <v>0</v>
      </c>
      <c r="D2750" t="s">
        <v>20</v>
      </c>
      <c r="E2750" t="s">
        <v>21</v>
      </c>
      <c r="F2750" t="s">
        <v>22</v>
      </c>
      <c r="G2750" s="2">
        <v>49</v>
      </c>
      <c r="H2750" t="s">
        <v>20</v>
      </c>
      <c r="I2750" t="s">
        <v>23</v>
      </c>
      <c r="J2750" t="s">
        <v>21</v>
      </c>
      <c r="K2750" t="s">
        <v>21</v>
      </c>
      <c r="L2750" t="s">
        <v>24</v>
      </c>
      <c r="M2750" t="s">
        <v>20</v>
      </c>
      <c r="N2750" t="s">
        <v>43</v>
      </c>
      <c r="O2750" s="1">
        <v>95.87</v>
      </c>
      <c r="P2750" s="1">
        <v>4800.78</v>
      </c>
      <c r="Q2750">
        <v>1</v>
      </c>
      <c r="R2750" t="s">
        <v>21</v>
      </c>
      <c r="S2750" t="str">
        <f>IF(ChurnData[[#This Row],[MonthlyCharges]]&lt;=30,"1. Up to 30",IF(ChurnData[[#This Row],[MonthlyCharges]]&lt;=50,"2. 31-50",IF(ChurnData[[#This Row],[MonthlyCharges]]&lt;=70,"3. 51-70",IF(ChurnData[[#This Row],[MonthlyCharges]]&lt;=90,"4. 71-90","5. Over 90"))))</f>
        <v>5. Over 90</v>
      </c>
      <c r="T2750" t="str">
        <f>IF(AND(ChurnData[[#This Row],[Contract]]="Month-to-month",ChurnData[[#This Row],[InternetService]]="Fiber optic",ChurnData[[#This Row],[TenureMonths]]&lt;=11),"High-risk","Other")</f>
        <v>Other</v>
      </c>
      <c r="U2750" t="str">
        <f>IF(ChurnData[[#This Row],[TenureMonths]]&lt;=11,"0-11",IF(ChurnData[[#This Row],[TenureMonths]]&lt;=23,"12-23",IF(ChurnData[[#This Row],[TenureMonths]]&lt;=35,"24-35",IF(ChurnData[[#This Row],[TenureMonths]]&lt;=47,"36-47",IF(ChurnData[[#This Row],[TenureMonths]]&lt;=59,"48-59","60-72")))))</f>
        <v>48-59</v>
      </c>
      <c r="V2750">
        <f>IF(ChurnData[[#This Row],[Churn]]="Yes",1,0)</f>
        <v>0</v>
      </c>
    </row>
    <row r="2751" spans="1:22" x14ac:dyDescent="0.35">
      <c r="A2751" t="s">
        <v>2802</v>
      </c>
      <c r="B2751" t="s">
        <v>36</v>
      </c>
      <c r="C2751">
        <v>0</v>
      </c>
      <c r="D2751" t="s">
        <v>21</v>
      </c>
      <c r="E2751" t="s">
        <v>21</v>
      </c>
      <c r="F2751" t="s">
        <v>47</v>
      </c>
      <c r="G2751" s="2">
        <v>8</v>
      </c>
      <c r="H2751" t="s">
        <v>20</v>
      </c>
      <c r="I2751" t="s">
        <v>32</v>
      </c>
      <c r="J2751" t="s">
        <v>20</v>
      </c>
      <c r="K2751" t="s">
        <v>20</v>
      </c>
      <c r="L2751" t="s">
        <v>33</v>
      </c>
      <c r="M2751" t="s">
        <v>20</v>
      </c>
      <c r="N2751" t="s">
        <v>25</v>
      </c>
      <c r="O2751" s="1">
        <v>61.68</v>
      </c>
      <c r="P2751" s="1">
        <v>493.85</v>
      </c>
      <c r="Q2751">
        <v>6</v>
      </c>
      <c r="R2751" t="s">
        <v>21</v>
      </c>
      <c r="S2751" t="str">
        <f>IF(ChurnData[[#This Row],[MonthlyCharges]]&lt;=30,"1. Up to 30",IF(ChurnData[[#This Row],[MonthlyCharges]]&lt;=50,"2. 31-50",IF(ChurnData[[#This Row],[MonthlyCharges]]&lt;=70,"3. 51-70",IF(ChurnData[[#This Row],[MonthlyCharges]]&lt;=90,"4. 71-90","5. Over 90"))))</f>
        <v>3. 51-70</v>
      </c>
      <c r="T2751" t="str">
        <f>IF(AND(ChurnData[[#This Row],[Contract]]="Month-to-month",ChurnData[[#This Row],[InternetService]]="Fiber optic",ChurnData[[#This Row],[TenureMonths]]&lt;=11),"High-risk","Other")</f>
        <v>Other</v>
      </c>
      <c r="U2751" t="str">
        <f>IF(ChurnData[[#This Row],[TenureMonths]]&lt;=11,"0-11",IF(ChurnData[[#This Row],[TenureMonths]]&lt;=23,"12-23",IF(ChurnData[[#This Row],[TenureMonths]]&lt;=35,"24-35",IF(ChurnData[[#This Row],[TenureMonths]]&lt;=47,"36-47",IF(ChurnData[[#This Row],[TenureMonths]]&lt;=59,"48-59","60-72")))))</f>
        <v>0-11</v>
      </c>
      <c r="V2751">
        <f>IF(ChurnData[[#This Row],[Churn]]="Yes",1,0)</f>
        <v>0</v>
      </c>
    </row>
    <row r="2752" spans="1:22" x14ac:dyDescent="0.35">
      <c r="A2752" t="s">
        <v>2803</v>
      </c>
      <c r="B2752" t="s">
        <v>19</v>
      </c>
      <c r="C2752">
        <v>0</v>
      </c>
      <c r="D2752" t="s">
        <v>21</v>
      </c>
      <c r="E2752" t="s">
        <v>21</v>
      </c>
      <c r="F2752" t="s">
        <v>45</v>
      </c>
      <c r="G2752" s="2">
        <v>17</v>
      </c>
      <c r="H2752" t="s">
        <v>20</v>
      </c>
      <c r="I2752" t="s">
        <v>32</v>
      </c>
      <c r="J2752" t="s">
        <v>20</v>
      </c>
      <c r="K2752" t="s">
        <v>21</v>
      </c>
      <c r="L2752" t="s">
        <v>33</v>
      </c>
      <c r="M2752" t="s">
        <v>21</v>
      </c>
      <c r="N2752" t="s">
        <v>34</v>
      </c>
      <c r="O2752" s="1">
        <v>53.09</v>
      </c>
      <c r="P2752" s="1">
        <v>913.63</v>
      </c>
      <c r="Q2752">
        <v>1</v>
      </c>
      <c r="R2752" t="s">
        <v>21</v>
      </c>
      <c r="S2752" t="str">
        <f>IF(ChurnData[[#This Row],[MonthlyCharges]]&lt;=30,"1. Up to 30",IF(ChurnData[[#This Row],[MonthlyCharges]]&lt;=50,"2. 31-50",IF(ChurnData[[#This Row],[MonthlyCharges]]&lt;=70,"3. 51-70",IF(ChurnData[[#This Row],[MonthlyCharges]]&lt;=90,"4. 71-90","5. Over 90"))))</f>
        <v>3. 51-70</v>
      </c>
      <c r="T2752" t="str">
        <f>IF(AND(ChurnData[[#This Row],[Contract]]="Month-to-month",ChurnData[[#This Row],[InternetService]]="Fiber optic",ChurnData[[#This Row],[TenureMonths]]&lt;=11),"High-risk","Other")</f>
        <v>Other</v>
      </c>
      <c r="U2752" t="str">
        <f>IF(ChurnData[[#This Row],[TenureMonths]]&lt;=11,"0-11",IF(ChurnData[[#This Row],[TenureMonths]]&lt;=23,"12-23",IF(ChurnData[[#This Row],[TenureMonths]]&lt;=35,"24-35",IF(ChurnData[[#This Row],[TenureMonths]]&lt;=47,"36-47",IF(ChurnData[[#This Row],[TenureMonths]]&lt;=59,"48-59","60-72")))))</f>
        <v>12-23</v>
      </c>
      <c r="V2752">
        <f>IF(ChurnData[[#This Row],[Churn]]="Yes",1,0)</f>
        <v>0</v>
      </c>
    </row>
    <row r="2753" spans="1:22" x14ac:dyDescent="0.35">
      <c r="A2753" t="s">
        <v>2804</v>
      </c>
      <c r="B2753" t="s">
        <v>19</v>
      </c>
      <c r="C2753">
        <v>0</v>
      </c>
      <c r="D2753" t="s">
        <v>21</v>
      </c>
      <c r="E2753" t="s">
        <v>21</v>
      </c>
      <c r="F2753" t="s">
        <v>58</v>
      </c>
      <c r="G2753" s="2">
        <v>45</v>
      </c>
      <c r="H2753" t="s">
        <v>20</v>
      </c>
      <c r="I2753" t="s">
        <v>21</v>
      </c>
      <c r="J2753" t="s">
        <v>28</v>
      </c>
      <c r="K2753" t="s">
        <v>28</v>
      </c>
      <c r="L2753" t="s">
        <v>24</v>
      </c>
      <c r="M2753" t="s">
        <v>20</v>
      </c>
      <c r="N2753" t="s">
        <v>30</v>
      </c>
      <c r="O2753" s="1">
        <v>25.31</v>
      </c>
      <c r="P2753" s="1">
        <v>1137.1400000000001</v>
      </c>
      <c r="Q2753">
        <v>0</v>
      </c>
      <c r="R2753" t="s">
        <v>21</v>
      </c>
      <c r="S2753" t="str">
        <f>IF(ChurnData[[#This Row],[MonthlyCharges]]&lt;=30,"1. Up to 30",IF(ChurnData[[#This Row],[MonthlyCharges]]&lt;=50,"2. 31-50",IF(ChurnData[[#This Row],[MonthlyCharges]]&lt;=70,"3. 51-70",IF(ChurnData[[#This Row],[MonthlyCharges]]&lt;=90,"4. 71-90","5. Over 90"))))</f>
        <v>1. Up to 30</v>
      </c>
      <c r="T2753" t="str">
        <f>IF(AND(ChurnData[[#This Row],[Contract]]="Month-to-month",ChurnData[[#This Row],[InternetService]]="Fiber optic",ChurnData[[#This Row],[TenureMonths]]&lt;=11),"High-risk","Other")</f>
        <v>Other</v>
      </c>
      <c r="U2753" t="str">
        <f>IF(ChurnData[[#This Row],[TenureMonths]]&lt;=11,"0-11",IF(ChurnData[[#This Row],[TenureMonths]]&lt;=23,"12-23",IF(ChurnData[[#This Row],[TenureMonths]]&lt;=35,"24-35",IF(ChurnData[[#This Row],[TenureMonths]]&lt;=47,"36-47",IF(ChurnData[[#This Row],[TenureMonths]]&lt;=59,"48-59","60-72")))))</f>
        <v>36-47</v>
      </c>
      <c r="V2753">
        <f>IF(ChurnData[[#This Row],[Churn]]="Yes",1,0)</f>
        <v>0</v>
      </c>
    </row>
    <row r="2754" spans="1:22" x14ac:dyDescent="0.35">
      <c r="A2754" t="s">
        <v>2805</v>
      </c>
      <c r="B2754" t="s">
        <v>36</v>
      </c>
      <c r="C2754">
        <v>0</v>
      </c>
      <c r="D2754" t="s">
        <v>21</v>
      </c>
      <c r="E2754" t="s">
        <v>21</v>
      </c>
      <c r="F2754" t="s">
        <v>58</v>
      </c>
      <c r="G2754" s="2">
        <v>16</v>
      </c>
      <c r="H2754" t="s">
        <v>20</v>
      </c>
      <c r="I2754" t="s">
        <v>23</v>
      </c>
      <c r="J2754" t="s">
        <v>21</v>
      </c>
      <c r="K2754" t="s">
        <v>20</v>
      </c>
      <c r="L2754" t="s">
        <v>33</v>
      </c>
      <c r="M2754" t="s">
        <v>20</v>
      </c>
      <c r="N2754" t="s">
        <v>34</v>
      </c>
      <c r="O2754" s="1">
        <v>80.53</v>
      </c>
      <c r="P2754" s="1">
        <v>1268.76</v>
      </c>
      <c r="Q2754">
        <v>3</v>
      </c>
      <c r="R2754" t="s">
        <v>21</v>
      </c>
      <c r="S2754" t="str">
        <f>IF(ChurnData[[#This Row],[MonthlyCharges]]&lt;=30,"1. Up to 30",IF(ChurnData[[#This Row],[MonthlyCharges]]&lt;=50,"2. 31-50",IF(ChurnData[[#This Row],[MonthlyCharges]]&lt;=70,"3. 51-70",IF(ChurnData[[#This Row],[MonthlyCharges]]&lt;=90,"4. 71-90","5. Over 90"))))</f>
        <v>4. 71-90</v>
      </c>
      <c r="T2754" t="str">
        <f>IF(AND(ChurnData[[#This Row],[Contract]]="Month-to-month",ChurnData[[#This Row],[InternetService]]="Fiber optic",ChurnData[[#This Row],[TenureMonths]]&lt;=11),"High-risk","Other")</f>
        <v>Other</v>
      </c>
      <c r="U2754" t="str">
        <f>IF(ChurnData[[#This Row],[TenureMonths]]&lt;=11,"0-11",IF(ChurnData[[#This Row],[TenureMonths]]&lt;=23,"12-23",IF(ChurnData[[#This Row],[TenureMonths]]&lt;=35,"24-35",IF(ChurnData[[#This Row],[TenureMonths]]&lt;=47,"36-47",IF(ChurnData[[#This Row],[TenureMonths]]&lt;=59,"48-59","60-72")))))</f>
        <v>12-23</v>
      </c>
      <c r="V2754">
        <f>IF(ChurnData[[#This Row],[Churn]]="Yes",1,0)</f>
        <v>0</v>
      </c>
    </row>
    <row r="2755" spans="1:22" x14ac:dyDescent="0.35">
      <c r="A2755" t="s">
        <v>2806</v>
      </c>
      <c r="B2755" t="s">
        <v>36</v>
      </c>
      <c r="C2755">
        <v>0</v>
      </c>
      <c r="D2755" t="s">
        <v>20</v>
      </c>
      <c r="E2755" t="s">
        <v>21</v>
      </c>
      <c r="F2755" t="s">
        <v>22</v>
      </c>
      <c r="G2755" s="2">
        <v>13</v>
      </c>
      <c r="H2755" t="s">
        <v>21</v>
      </c>
      <c r="I2755" t="s">
        <v>23</v>
      </c>
      <c r="J2755" t="s">
        <v>21</v>
      </c>
      <c r="K2755" t="s">
        <v>21</v>
      </c>
      <c r="L2755" t="s">
        <v>33</v>
      </c>
      <c r="M2755" t="s">
        <v>20</v>
      </c>
      <c r="N2755" t="s">
        <v>43</v>
      </c>
      <c r="O2755" s="1">
        <v>65.760000000000005</v>
      </c>
      <c r="P2755" s="1">
        <v>873.63</v>
      </c>
      <c r="Q2755">
        <v>1</v>
      </c>
      <c r="R2755" t="s">
        <v>21</v>
      </c>
      <c r="S2755" t="str">
        <f>IF(ChurnData[[#This Row],[MonthlyCharges]]&lt;=30,"1. Up to 30",IF(ChurnData[[#This Row],[MonthlyCharges]]&lt;=50,"2. 31-50",IF(ChurnData[[#This Row],[MonthlyCharges]]&lt;=70,"3. 51-70",IF(ChurnData[[#This Row],[MonthlyCharges]]&lt;=90,"4. 71-90","5. Over 90"))))</f>
        <v>3. 51-70</v>
      </c>
      <c r="T2755" t="str">
        <f>IF(AND(ChurnData[[#This Row],[Contract]]="Month-to-month",ChurnData[[#This Row],[InternetService]]="Fiber optic",ChurnData[[#This Row],[TenureMonths]]&lt;=11),"High-risk","Other")</f>
        <v>Other</v>
      </c>
      <c r="U2755" t="str">
        <f>IF(ChurnData[[#This Row],[TenureMonths]]&lt;=11,"0-11",IF(ChurnData[[#This Row],[TenureMonths]]&lt;=23,"12-23",IF(ChurnData[[#This Row],[TenureMonths]]&lt;=35,"24-35",IF(ChurnData[[#This Row],[TenureMonths]]&lt;=47,"36-47",IF(ChurnData[[#This Row],[TenureMonths]]&lt;=59,"48-59","60-72")))))</f>
        <v>12-23</v>
      </c>
      <c r="V2755">
        <f>IF(ChurnData[[#This Row],[Churn]]="Yes",1,0)</f>
        <v>0</v>
      </c>
    </row>
    <row r="2756" spans="1:22" x14ac:dyDescent="0.35">
      <c r="A2756" t="s">
        <v>2807</v>
      </c>
      <c r="B2756" t="s">
        <v>19</v>
      </c>
      <c r="C2756">
        <v>0</v>
      </c>
      <c r="D2756" t="s">
        <v>21</v>
      </c>
      <c r="E2756" t="s">
        <v>20</v>
      </c>
      <c r="F2756" t="s">
        <v>41</v>
      </c>
      <c r="G2756" s="2">
        <v>47</v>
      </c>
      <c r="H2756" t="s">
        <v>20</v>
      </c>
      <c r="I2756" t="s">
        <v>23</v>
      </c>
      <c r="J2756" t="s">
        <v>21</v>
      </c>
      <c r="K2756" t="s">
        <v>21</v>
      </c>
      <c r="L2756" t="s">
        <v>24</v>
      </c>
      <c r="M2756" t="s">
        <v>20</v>
      </c>
      <c r="N2756" t="s">
        <v>43</v>
      </c>
      <c r="O2756" s="1">
        <v>76.790000000000006</v>
      </c>
      <c r="P2756" s="1">
        <v>3660.35</v>
      </c>
      <c r="Q2756">
        <v>6</v>
      </c>
      <c r="R2756" t="s">
        <v>20</v>
      </c>
      <c r="S2756" t="str">
        <f>IF(ChurnData[[#This Row],[MonthlyCharges]]&lt;=30,"1. Up to 30",IF(ChurnData[[#This Row],[MonthlyCharges]]&lt;=50,"2. 31-50",IF(ChurnData[[#This Row],[MonthlyCharges]]&lt;=70,"3. 51-70",IF(ChurnData[[#This Row],[MonthlyCharges]]&lt;=90,"4. 71-90","5. Over 90"))))</f>
        <v>4. 71-90</v>
      </c>
      <c r="T2756" t="str">
        <f>IF(AND(ChurnData[[#This Row],[Contract]]="Month-to-month",ChurnData[[#This Row],[InternetService]]="Fiber optic",ChurnData[[#This Row],[TenureMonths]]&lt;=11),"High-risk","Other")</f>
        <v>Other</v>
      </c>
      <c r="U2756" t="str">
        <f>IF(ChurnData[[#This Row],[TenureMonths]]&lt;=11,"0-11",IF(ChurnData[[#This Row],[TenureMonths]]&lt;=23,"12-23",IF(ChurnData[[#This Row],[TenureMonths]]&lt;=35,"24-35",IF(ChurnData[[#This Row],[TenureMonths]]&lt;=47,"36-47",IF(ChurnData[[#This Row],[TenureMonths]]&lt;=59,"48-59","60-72")))))</f>
        <v>36-47</v>
      </c>
      <c r="V2756">
        <f>IF(ChurnData[[#This Row],[Churn]]="Yes",1,0)</f>
        <v>1</v>
      </c>
    </row>
    <row r="2757" spans="1:22" x14ac:dyDescent="0.35">
      <c r="A2757" t="s">
        <v>2808</v>
      </c>
      <c r="B2757" t="s">
        <v>19</v>
      </c>
      <c r="C2757">
        <v>0</v>
      </c>
      <c r="D2757" t="s">
        <v>20</v>
      </c>
      <c r="E2757" t="s">
        <v>21</v>
      </c>
      <c r="F2757" t="s">
        <v>58</v>
      </c>
      <c r="G2757" s="2">
        <v>55</v>
      </c>
      <c r="H2757" t="s">
        <v>20</v>
      </c>
      <c r="I2757" t="s">
        <v>23</v>
      </c>
      <c r="J2757" t="s">
        <v>21</v>
      </c>
      <c r="K2757" t="s">
        <v>20</v>
      </c>
      <c r="L2757" t="s">
        <v>24</v>
      </c>
      <c r="M2757" t="s">
        <v>20</v>
      </c>
      <c r="N2757" t="s">
        <v>43</v>
      </c>
      <c r="O2757" s="1">
        <v>95.3</v>
      </c>
      <c r="P2757" s="1">
        <v>5268.62</v>
      </c>
      <c r="Q2757">
        <v>0</v>
      </c>
      <c r="R2757" t="s">
        <v>21</v>
      </c>
      <c r="S2757" t="str">
        <f>IF(ChurnData[[#This Row],[MonthlyCharges]]&lt;=30,"1. Up to 30",IF(ChurnData[[#This Row],[MonthlyCharges]]&lt;=50,"2. 31-50",IF(ChurnData[[#This Row],[MonthlyCharges]]&lt;=70,"3. 51-70",IF(ChurnData[[#This Row],[MonthlyCharges]]&lt;=90,"4. 71-90","5. Over 90"))))</f>
        <v>5. Over 90</v>
      </c>
      <c r="T2757" t="str">
        <f>IF(AND(ChurnData[[#This Row],[Contract]]="Month-to-month",ChurnData[[#This Row],[InternetService]]="Fiber optic",ChurnData[[#This Row],[TenureMonths]]&lt;=11),"High-risk","Other")</f>
        <v>Other</v>
      </c>
      <c r="U2757" t="str">
        <f>IF(ChurnData[[#This Row],[TenureMonths]]&lt;=11,"0-11",IF(ChurnData[[#This Row],[TenureMonths]]&lt;=23,"12-23",IF(ChurnData[[#This Row],[TenureMonths]]&lt;=35,"24-35",IF(ChurnData[[#This Row],[TenureMonths]]&lt;=47,"36-47",IF(ChurnData[[#This Row],[TenureMonths]]&lt;=59,"48-59","60-72")))))</f>
        <v>48-59</v>
      </c>
      <c r="V2757">
        <f>IF(ChurnData[[#This Row],[Churn]]="Yes",1,0)</f>
        <v>0</v>
      </c>
    </row>
    <row r="2758" spans="1:22" x14ac:dyDescent="0.35">
      <c r="A2758" t="s">
        <v>2809</v>
      </c>
      <c r="B2758" t="s">
        <v>36</v>
      </c>
      <c r="C2758">
        <v>1</v>
      </c>
      <c r="D2758" t="s">
        <v>20</v>
      </c>
      <c r="E2758" t="s">
        <v>20</v>
      </c>
      <c r="F2758" t="s">
        <v>22</v>
      </c>
      <c r="G2758" s="2">
        <v>39</v>
      </c>
      <c r="H2758" t="s">
        <v>21</v>
      </c>
      <c r="I2758" t="s">
        <v>23</v>
      </c>
      <c r="J2758" t="s">
        <v>20</v>
      </c>
      <c r="K2758" t="s">
        <v>21</v>
      </c>
      <c r="L2758" t="s">
        <v>29</v>
      </c>
      <c r="M2758" t="s">
        <v>20</v>
      </c>
      <c r="N2758" t="s">
        <v>25</v>
      </c>
      <c r="O2758" s="1">
        <v>89.1</v>
      </c>
      <c r="P2758" s="1">
        <v>3510.17</v>
      </c>
      <c r="Q2758">
        <v>2</v>
      </c>
      <c r="R2758" t="s">
        <v>21</v>
      </c>
      <c r="S2758" t="str">
        <f>IF(ChurnData[[#This Row],[MonthlyCharges]]&lt;=30,"1. Up to 30",IF(ChurnData[[#This Row],[MonthlyCharges]]&lt;=50,"2. 31-50",IF(ChurnData[[#This Row],[MonthlyCharges]]&lt;=70,"3. 51-70",IF(ChurnData[[#This Row],[MonthlyCharges]]&lt;=90,"4. 71-90","5. Over 90"))))</f>
        <v>4. 71-90</v>
      </c>
      <c r="T2758" t="str">
        <f>IF(AND(ChurnData[[#This Row],[Contract]]="Month-to-month",ChurnData[[#This Row],[InternetService]]="Fiber optic",ChurnData[[#This Row],[TenureMonths]]&lt;=11),"High-risk","Other")</f>
        <v>Other</v>
      </c>
      <c r="U2758" t="str">
        <f>IF(ChurnData[[#This Row],[TenureMonths]]&lt;=11,"0-11",IF(ChurnData[[#This Row],[TenureMonths]]&lt;=23,"12-23",IF(ChurnData[[#This Row],[TenureMonths]]&lt;=35,"24-35",IF(ChurnData[[#This Row],[TenureMonths]]&lt;=47,"36-47",IF(ChurnData[[#This Row],[TenureMonths]]&lt;=59,"48-59","60-72")))))</f>
        <v>36-47</v>
      </c>
      <c r="V2758">
        <f>IF(ChurnData[[#This Row],[Churn]]="Yes",1,0)</f>
        <v>0</v>
      </c>
    </row>
    <row r="2759" spans="1:22" x14ac:dyDescent="0.35">
      <c r="A2759" t="s">
        <v>2810</v>
      </c>
      <c r="B2759" t="s">
        <v>36</v>
      </c>
      <c r="C2759">
        <v>0</v>
      </c>
      <c r="D2759" t="s">
        <v>20</v>
      </c>
      <c r="E2759" t="s">
        <v>21</v>
      </c>
      <c r="F2759" t="s">
        <v>41</v>
      </c>
      <c r="G2759" s="2">
        <v>51</v>
      </c>
      <c r="H2759" t="s">
        <v>20</v>
      </c>
      <c r="I2759" t="s">
        <v>32</v>
      </c>
      <c r="J2759" t="s">
        <v>21</v>
      </c>
      <c r="K2759" t="s">
        <v>21</v>
      </c>
      <c r="L2759" t="s">
        <v>24</v>
      </c>
      <c r="M2759" t="s">
        <v>21</v>
      </c>
      <c r="N2759" t="s">
        <v>34</v>
      </c>
      <c r="O2759" s="1">
        <v>58.01</v>
      </c>
      <c r="P2759" s="1">
        <v>3031.69</v>
      </c>
      <c r="Q2759">
        <v>4</v>
      </c>
      <c r="R2759" t="s">
        <v>21</v>
      </c>
      <c r="S2759" t="str">
        <f>IF(ChurnData[[#This Row],[MonthlyCharges]]&lt;=30,"1. Up to 30",IF(ChurnData[[#This Row],[MonthlyCharges]]&lt;=50,"2. 31-50",IF(ChurnData[[#This Row],[MonthlyCharges]]&lt;=70,"3. 51-70",IF(ChurnData[[#This Row],[MonthlyCharges]]&lt;=90,"4. 71-90","5. Over 90"))))</f>
        <v>3. 51-70</v>
      </c>
      <c r="T2759" t="str">
        <f>IF(AND(ChurnData[[#This Row],[Contract]]="Month-to-month",ChurnData[[#This Row],[InternetService]]="Fiber optic",ChurnData[[#This Row],[TenureMonths]]&lt;=11),"High-risk","Other")</f>
        <v>Other</v>
      </c>
      <c r="U2759" t="str">
        <f>IF(ChurnData[[#This Row],[TenureMonths]]&lt;=11,"0-11",IF(ChurnData[[#This Row],[TenureMonths]]&lt;=23,"12-23",IF(ChurnData[[#This Row],[TenureMonths]]&lt;=35,"24-35",IF(ChurnData[[#This Row],[TenureMonths]]&lt;=47,"36-47",IF(ChurnData[[#This Row],[TenureMonths]]&lt;=59,"48-59","60-72")))))</f>
        <v>48-59</v>
      </c>
      <c r="V2759">
        <f>IF(ChurnData[[#This Row],[Churn]]="Yes",1,0)</f>
        <v>0</v>
      </c>
    </row>
    <row r="2760" spans="1:22" x14ac:dyDescent="0.35">
      <c r="A2760" t="s">
        <v>2811</v>
      </c>
      <c r="B2760" t="s">
        <v>19</v>
      </c>
      <c r="C2760">
        <v>0</v>
      </c>
      <c r="D2760" t="s">
        <v>20</v>
      </c>
      <c r="E2760" t="s">
        <v>21</v>
      </c>
      <c r="F2760" t="s">
        <v>47</v>
      </c>
      <c r="G2760" s="2">
        <v>23</v>
      </c>
      <c r="H2760" t="s">
        <v>20</v>
      </c>
      <c r="I2760" t="s">
        <v>23</v>
      </c>
      <c r="J2760" t="s">
        <v>21</v>
      </c>
      <c r="K2760" t="s">
        <v>21</v>
      </c>
      <c r="L2760" t="s">
        <v>29</v>
      </c>
      <c r="M2760" t="s">
        <v>21</v>
      </c>
      <c r="N2760" t="s">
        <v>34</v>
      </c>
      <c r="O2760" s="1">
        <v>85.51</v>
      </c>
      <c r="P2760" s="1">
        <v>1962.57</v>
      </c>
      <c r="Q2760">
        <v>2</v>
      </c>
      <c r="R2760" t="s">
        <v>21</v>
      </c>
      <c r="S2760" t="str">
        <f>IF(ChurnData[[#This Row],[MonthlyCharges]]&lt;=30,"1. Up to 30",IF(ChurnData[[#This Row],[MonthlyCharges]]&lt;=50,"2. 31-50",IF(ChurnData[[#This Row],[MonthlyCharges]]&lt;=70,"3. 51-70",IF(ChurnData[[#This Row],[MonthlyCharges]]&lt;=90,"4. 71-90","5. Over 90"))))</f>
        <v>4. 71-90</v>
      </c>
      <c r="T2760" t="str">
        <f>IF(AND(ChurnData[[#This Row],[Contract]]="Month-to-month",ChurnData[[#This Row],[InternetService]]="Fiber optic",ChurnData[[#This Row],[TenureMonths]]&lt;=11),"High-risk","Other")</f>
        <v>Other</v>
      </c>
      <c r="U2760" t="str">
        <f>IF(ChurnData[[#This Row],[TenureMonths]]&lt;=11,"0-11",IF(ChurnData[[#This Row],[TenureMonths]]&lt;=23,"12-23",IF(ChurnData[[#This Row],[TenureMonths]]&lt;=35,"24-35",IF(ChurnData[[#This Row],[TenureMonths]]&lt;=47,"36-47",IF(ChurnData[[#This Row],[TenureMonths]]&lt;=59,"48-59","60-72")))))</f>
        <v>12-23</v>
      </c>
      <c r="V2760">
        <f>IF(ChurnData[[#This Row],[Churn]]="Yes",1,0)</f>
        <v>0</v>
      </c>
    </row>
    <row r="2761" spans="1:22" x14ac:dyDescent="0.35">
      <c r="A2761" t="s">
        <v>2812</v>
      </c>
      <c r="B2761" t="s">
        <v>36</v>
      </c>
      <c r="C2761">
        <v>0</v>
      </c>
      <c r="D2761" t="s">
        <v>21</v>
      </c>
      <c r="E2761" t="s">
        <v>20</v>
      </c>
      <c r="F2761" t="s">
        <v>49</v>
      </c>
      <c r="G2761" s="2">
        <v>72</v>
      </c>
      <c r="H2761" t="s">
        <v>20</v>
      </c>
      <c r="I2761" t="s">
        <v>23</v>
      </c>
      <c r="J2761" t="s">
        <v>21</v>
      </c>
      <c r="K2761" t="s">
        <v>21</v>
      </c>
      <c r="L2761" t="s">
        <v>24</v>
      </c>
      <c r="M2761" t="s">
        <v>20</v>
      </c>
      <c r="N2761" t="s">
        <v>43</v>
      </c>
      <c r="O2761" s="1">
        <v>80.540000000000006</v>
      </c>
      <c r="P2761" s="1">
        <v>5710.15</v>
      </c>
      <c r="Q2761">
        <v>0</v>
      </c>
      <c r="R2761" t="s">
        <v>21</v>
      </c>
      <c r="S2761" t="str">
        <f>IF(ChurnData[[#This Row],[MonthlyCharges]]&lt;=30,"1. Up to 30",IF(ChurnData[[#This Row],[MonthlyCharges]]&lt;=50,"2. 31-50",IF(ChurnData[[#This Row],[MonthlyCharges]]&lt;=70,"3. 51-70",IF(ChurnData[[#This Row],[MonthlyCharges]]&lt;=90,"4. 71-90","5. Over 90"))))</f>
        <v>4. 71-90</v>
      </c>
      <c r="T2761" t="str">
        <f>IF(AND(ChurnData[[#This Row],[Contract]]="Month-to-month",ChurnData[[#This Row],[InternetService]]="Fiber optic",ChurnData[[#This Row],[TenureMonths]]&lt;=11),"High-risk","Other")</f>
        <v>Other</v>
      </c>
      <c r="U2761" t="str">
        <f>IF(ChurnData[[#This Row],[TenureMonths]]&lt;=11,"0-11",IF(ChurnData[[#This Row],[TenureMonths]]&lt;=23,"12-23",IF(ChurnData[[#This Row],[TenureMonths]]&lt;=35,"24-35",IF(ChurnData[[#This Row],[TenureMonths]]&lt;=47,"36-47",IF(ChurnData[[#This Row],[TenureMonths]]&lt;=59,"48-59","60-72")))))</f>
        <v>60-72</v>
      </c>
      <c r="V2761">
        <f>IF(ChurnData[[#This Row],[Churn]]="Yes",1,0)</f>
        <v>0</v>
      </c>
    </row>
    <row r="2762" spans="1:22" x14ac:dyDescent="0.35">
      <c r="A2762" t="s">
        <v>2813</v>
      </c>
      <c r="B2762" t="s">
        <v>36</v>
      </c>
      <c r="C2762">
        <v>0</v>
      </c>
      <c r="D2762" t="s">
        <v>21</v>
      </c>
      <c r="E2762" t="s">
        <v>21</v>
      </c>
      <c r="F2762" t="s">
        <v>41</v>
      </c>
      <c r="G2762" s="2">
        <v>7</v>
      </c>
      <c r="H2762" t="s">
        <v>20</v>
      </c>
      <c r="I2762" t="s">
        <v>32</v>
      </c>
      <c r="J2762" t="s">
        <v>20</v>
      </c>
      <c r="K2762" t="s">
        <v>21</v>
      </c>
      <c r="L2762" t="s">
        <v>33</v>
      </c>
      <c r="M2762" t="s">
        <v>21</v>
      </c>
      <c r="N2762" t="s">
        <v>43</v>
      </c>
      <c r="O2762" s="1">
        <v>66.69</v>
      </c>
      <c r="P2762" s="1">
        <v>470.3</v>
      </c>
      <c r="Q2762">
        <v>2</v>
      </c>
      <c r="R2762" t="s">
        <v>20</v>
      </c>
      <c r="S2762" t="str">
        <f>IF(ChurnData[[#This Row],[MonthlyCharges]]&lt;=30,"1. Up to 30",IF(ChurnData[[#This Row],[MonthlyCharges]]&lt;=50,"2. 31-50",IF(ChurnData[[#This Row],[MonthlyCharges]]&lt;=70,"3. 51-70",IF(ChurnData[[#This Row],[MonthlyCharges]]&lt;=90,"4. 71-90","5. Over 90"))))</f>
        <v>3. 51-70</v>
      </c>
      <c r="T2762" t="str">
        <f>IF(AND(ChurnData[[#This Row],[Contract]]="Month-to-month",ChurnData[[#This Row],[InternetService]]="Fiber optic",ChurnData[[#This Row],[TenureMonths]]&lt;=11),"High-risk","Other")</f>
        <v>Other</v>
      </c>
      <c r="U2762" t="str">
        <f>IF(ChurnData[[#This Row],[TenureMonths]]&lt;=11,"0-11",IF(ChurnData[[#This Row],[TenureMonths]]&lt;=23,"12-23",IF(ChurnData[[#This Row],[TenureMonths]]&lt;=35,"24-35",IF(ChurnData[[#This Row],[TenureMonths]]&lt;=47,"36-47",IF(ChurnData[[#This Row],[TenureMonths]]&lt;=59,"48-59","60-72")))))</f>
        <v>0-11</v>
      </c>
      <c r="V2762">
        <f>IF(ChurnData[[#This Row],[Churn]]="Yes",1,0)</f>
        <v>1</v>
      </c>
    </row>
    <row r="2763" spans="1:22" x14ac:dyDescent="0.35">
      <c r="A2763" t="s">
        <v>2814</v>
      </c>
      <c r="B2763" t="s">
        <v>36</v>
      </c>
      <c r="C2763">
        <v>0</v>
      </c>
      <c r="D2763" t="s">
        <v>21</v>
      </c>
      <c r="E2763" t="s">
        <v>21</v>
      </c>
      <c r="F2763" t="s">
        <v>41</v>
      </c>
      <c r="G2763" s="2">
        <v>12</v>
      </c>
      <c r="H2763" t="s">
        <v>20</v>
      </c>
      <c r="I2763" t="s">
        <v>32</v>
      </c>
      <c r="J2763" t="s">
        <v>21</v>
      </c>
      <c r="K2763" t="s">
        <v>21</v>
      </c>
      <c r="L2763" t="s">
        <v>33</v>
      </c>
      <c r="M2763" t="s">
        <v>21</v>
      </c>
      <c r="N2763" t="s">
        <v>25</v>
      </c>
      <c r="O2763" s="1">
        <v>56.63</v>
      </c>
      <c r="P2763" s="1">
        <v>685.19</v>
      </c>
      <c r="Q2763">
        <v>3</v>
      </c>
      <c r="R2763" t="s">
        <v>20</v>
      </c>
      <c r="S2763" t="str">
        <f>IF(ChurnData[[#This Row],[MonthlyCharges]]&lt;=30,"1. Up to 30",IF(ChurnData[[#This Row],[MonthlyCharges]]&lt;=50,"2. 31-50",IF(ChurnData[[#This Row],[MonthlyCharges]]&lt;=70,"3. 51-70",IF(ChurnData[[#This Row],[MonthlyCharges]]&lt;=90,"4. 71-90","5. Over 90"))))</f>
        <v>3. 51-70</v>
      </c>
      <c r="T2763" t="str">
        <f>IF(AND(ChurnData[[#This Row],[Contract]]="Month-to-month",ChurnData[[#This Row],[InternetService]]="Fiber optic",ChurnData[[#This Row],[TenureMonths]]&lt;=11),"High-risk","Other")</f>
        <v>Other</v>
      </c>
      <c r="U2763" t="str">
        <f>IF(ChurnData[[#This Row],[TenureMonths]]&lt;=11,"0-11",IF(ChurnData[[#This Row],[TenureMonths]]&lt;=23,"12-23",IF(ChurnData[[#This Row],[TenureMonths]]&lt;=35,"24-35",IF(ChurnData[[#This Row],[TenureMonths]]&lt;=47,"36-47",IF(ChurnData[[#This Row],[TenureMonths]]&lt;=59,"48-59","60-72")))))</f>
        <v>12-23</v>
      </c>
      <c r="V2763">
        <f>IF(ChurnData[[#This Row],[Churn]]="Yes",1,0)</f>
        <v>1</v>
      </c>
    </row>
    <row r="2764" spans="1:22" x14ac:dyDescent="0.35">
      <c r="A2764" t="s">
        <v>2815</v>
      </c>
      <c r="B2764" t="s">
        <v>19</v>
      </c>
      <c r="C2764">
        <v>1</v>
      </c>
      <c r="D2764" t="s">
        <v>20</v>
      </c>
      <c r="E2764" t="s">
        <v>21</v>
      </c>
      <c r="F2764" t="s">
        <v>47</v>
      </c>
      <c r="G2764" s="2">
        <v>37</v>
      </c>
      <c r="H2764" t="s">
        <v>20</v>
      </c>
      <c r="I2764" t="s">
        <v>23</v>
      </c>
      <c r="J2764" t="s">
        <v>20</v>
      </c>
      <c r="K2764" t="s">
        <v>20</v>
      </c>
      <c r="L2764" t="s">
        <v>29</v>
      </c>
      <c r="M2764" t="s">
        <v>21</v>
      </c>
      <c r="N2764" t="s">
        <v>30</v>
      </c>
      <c r="O2764" s="1">
        <v>103.38</v>
      </c>
      <c r="P2764" s="1">
        <v>3845.55</v>
      </c>
      <c r="Q2764">
        <v>3</v>
      </c>
      <c r="R2764" t="s">
        <v>21</v>
      </c>
      <c r="S2764" t="str">
        <f>IF(ChurnData[[#This Row],[MonthlyCharges]]&lt;=30,"1. Up to 30",IF(ChurnData[[#This Row],[MonthlyCharges]]&lt;=50,"2. 31-50",IF(ChurnData[[#This Row],[MonthlyCharges]]&lt;=70,"3. 51-70",IF(ChurnData[[#This Row],[MonthlyCharges]]&lt;=90,"4. 71-90","5. Over 90"))))</f>
        <v>5. Over 90</v>
      </c>
      <c r="T2764" t="str">
        <f>IF(AND(ChurnData[[#This Row],[Contract]]="Month-to-month",ChurnData[[#This Row],[InternetService]]="Fiber optic",ChurnData[[#This Row],[TenureMonths]]&lt;=11),"High-risk","Other")</f>
        <v>Other</v>
      </c>
      <c r="U2764" t="str">
        <f>IF(ChurnData[[#This Row],[TenureMonths]]&lt;=11,"0-11",IF(ChurnData[[#This Row],[TenureMonths]]&lt;=23,"12-23",IF(ChurnData[[#This Row],[TenureMonths]]&lt;=35,"24-35",IF(ChurnData[[#This Row],[TenureMonths]]&lt;=47,"36-47",IF(ChurnData[[#This Row],[TenureMonths]]&lt;=59,"48-59","60-72")))))</f>
        <v>36-47</v>
      </c>
      <c r="V2764">
        <f>IF(ChurnData[[#This Row],[Churn]]="Yes",1,0)</f>
        <v>0</v>
      </c>
    </row>
    <row r="2765" spans="1:22" x14ac:dyDescent="0.35">
      <c r="A2765" t="s">
        <v>2816</v>
      </c>
      <c r="B2765" t="s">
        <v>36</v>
      </c>
      <c r="C2765">
        <v>0</v>
      </c>
      <c r="D2765" t="s">
        <v>21</v>
      </c>
      <c r="E2765" t="s">
        <v>21</v>
      </c>
      <c r="F2765" t="s">
        <v>22</v>
      </c>
      <c r="G2765" s="2">
        <v>11</v>
      </c>
      <c r="H2765" t="s">
        <v>20</v>
      </c>
      <c r="I2765" t="s">
        <v>32</v>
      </c>
      <c r="J2765" t="s">
        <v>21</v>
      </c>
      <c r="K2765" t="s">
        <v>21</v>
      </c>
      <c r="L2765" t="s">
        <v>33</v>
      </c>
      <c r="M2765" t="s">
        <v>21</v>
      </c>
      <c r="N2765" t="s">
        <v>43</v>
      </c>
      <c r="O2765" s="1">
        <v>60.42</v>
      </c>
      <c r="P2765" s="1">
        <v>660</v>
      </c>
      <c r="Q2765">
        <v>1</v>
      </c>
      <c r="R2765" t="s">
        <v>20</v>
      </c>
      <c r="S2765" t="str">
        <f>IF(ChurnData[[#This Row],[MonthlyCharges]]&lt;=30,"1. Up to 30",IF(ChurnData[[#This Row],[MonthlyCharges]]&lt;=50,"2. 31-50",IF(ChurnData[[#This Row],[MonthlyCharges]]&lt;=70,"3. 51-70",IF(ChurnData[[#This Row],[MonthlyCharges]]&lt;=90,"4. 71-90","5. Over 90"))))</f>
        <v>3. 51-70</v>
      </c>
      <c r="T2765" t="str">
        <f>IF(AND(ChurnData[[#This Row],[Contract]]="Month-to-month",ChurnData[[#This Row],[InternetService]]="Fiber optic",ChurnData[[#This Row],[TenureMonths]]&lt;=11),"High-risk","Other")</f>
        <v>Other</v>
      </c>
      <c r="U2765" t="str">
        <f>IF(ChurnData[[#This Row],[TenureMonths]]&lt;=11,"0-11",IF(ChurnData[[#This Row],[TenureMonths]]&lt;=23,"12-23",IF(ChurnData[[#This Row],[TenureMonths]]&lt;=35,"24-35",IF(ChurnData[[#This Row],[TenureMonths]]&lt;=47,"36-47",IF(ChurnData[[#This Row],[TenureMonths]]&lt;=59,"48-59","60-72")))))</f>
        <v>0-11</v>
      </c>
      <c r="V2765">
        <f>IF(ChurnData[[#This Row],[Churn]]="Yes",1,0)</f>
        <v>1</v>
      </c>
    </row>
    <row r="2766" spans="1:22" x14ac:dyDescent="0.35">
      <c r="A2766" t="s">
        <v>2817</v>
      </c>
      <c r="B2766" t="s">
        <v>19</v>
      </c>
      <c r="C2766">
        <v>0</v>
      </c>
      <c r="D2766" t="s">
        <v>21</v>
      </c>
      <c r="E2766" t="s">
        <v>20</v>
      </c>
      <c r="F2766" t="s">
        <v>22</v>
      </c>
      <c r="G2766" s="2">
        <v>17</v>
      </c>
      <c r="H2766" t="s">
        <v>21</v>
      </c>
      <c r="I2766" t="s">
        <v>21</v>
      </c>
      <c r="J2766" t="s">
        <v>28</v>
      </c>
      <c r="K2766" t="s">
        <v>28</v>
      </c>
      <c r="L2766" t="s">
        <v>33</v>
      </c>
      <c r="M2766" t="s">
        <v>20</v>
      </c>
      <c r="N2766" t="s">
        <v>43</v>
      </c>
      <c r="O2766" s="1">
        <v>22.37</v>
      </c>
      <c r="P2766" s="1">
        <v>379.44</v>
      </c>
      <c r="Q2766">
        <v>1</v>
      </c>
      <c r="R2766" t="s">
        <v>20</v>
      </c>
      <c r="S2766" t="str">
        <f>IF(ChurnData[[#This Row],[MonthlyCharges]]&lt;=30,"1. Up to 30",IF(ChurnData[[#This Row],[MonthlyCharges]]&lt;=50,"2. 31-50",IF(ChurnData[[#This Row],[MonthlyCharges]]&lt;=70,"3. 51-70",IF(ChurnData[[#This Row],[MonthlyCharges]]&lt;=90,"4. 71-90","5. Over 90"))))</f>
        <v>1. Up to 30</v>
      </c>
      <c r="T2766" t="str">
        <f>IF(AND(ChurnData[[#This Row],[Contract]]="Month-to-month",ChurnData[[#This Row],[InternetService]]="Fiber optic",ChurnData[[#This Row],[TenureMonths]]&lt;=11),"High-risk","Other")</f>
        <v>Other</v>
      </c>
      <c r="U2766" t="str">
        <f>IF(ChurnData[[#This Row],[TenureMonths]]&lt;=11,"0-11",IF(ChurnData[[#This Row],[TenureMonths]]&lt;=23,"12-23",IF(ChurnData[[#This Row],[TenureMonths]]&lt;=35,"24-35",IF(ChurnData[[#This Row],[TenureMonths]]&lt;=47,"36-47",IF(ChurnData[[#This Row],[TenureMonths]]&lt;=59,"48-59","60-72")))))</f>
        <v>12-23</v>
      </c>
      <c r="V2766">
        <f>IF(ChurnData[[#This Row],[Churn]]="Yes",1,0)</f>
        <v>1</v>
      </c>
    </row>
    <row r="2767" spans="1:22" x14ac:dyDescent="0.35">
      <c r="A2767" t="s">
        <v>2818</v>
      </c>
      <c r="B2767" t="s">
        <v>36</v>
      </c>
      <c r="C2767">
        <v>0</v>
      </c>
      <c r="D2767" t="s">
        <v>21</v>
      </c>
      <c r="E2767" t="s">
        <v>21</v>
      </c>
      <c r="F2767" t="s">
        <v>45</v>
      </c>
      <c r="G2767" s="2">
        <v>27</v>
      </c>
      <c r="H2767" t="s">
        <v>20</v>
      </c>
      <c r="I2767" t="s">
        <v>21</v>
      </c>
      <c r="J2767" t="s">
        <v>28</v>
      </c>
      <c r="K2767" t="s">
        <v>28</v>
      </c>
      <c r="L2767" t="s">
        <v>33</v>
      </c>
      <c r="M2767" t="s">
        <v>21</v>
      </c>
      <c r="N2767" t="s">
        <v>34</v>
      </c>
      <c r="O2767" s="1">
        <v>40.549999999999997</v>
      </c>
      <c r="P2767" s="1">
        <v>1125.83</v>
      </c>
      <c r="Q2767">
        <v>0</v>
      </c>
      <c r="R2767" t="s">
        <v>21</v>
      </c>
      <c r="S2767" t="str">
        <f>IF(ChurnData[[#This Row],[MonthlyCharges]]&lt;=30,"1. Up to 30",IF(ChurnData[[#This Row],[MonthlyCharges]]&lt;=50,"2. 31-50",IF(ChurnData[[#This Row],[MonthlyCharges]]&lt;=70,"3. 51-70",IF(ChurnData[[#This Row],[MonthlyCharges]]&lt;=90,"4. 71-90","5. Over 90"))))</f>
        <v>2. 31-50</v>
      </c>
      <c r="T2767" t="str">
        <f>IF(AND(ChurnData[[#This Row],[Contract]]="Month-to-month",ChurnData[[#This Row],[InternetService]]="Fiber optic",ChurnData[[#This Row],[TenureMonths]]&lt;=11),"High-risk","Other")</f>
        <v>Other</v>
      </c>
      <c r="U2767" t="str">
        <f>IF(ChurnData[[#This Row],[TenureMonths]]&lt;=11,"0-11",IF(ChurnData[[#This Row],[TenureMonths]]&lt;=23,"12-23",IF(ChurnData[[#This Row],[TenureMonths]]&lt;=35,"24-35",IF(ChurnData[[#This Row],[TenureMonths]]&lt;=47,"36-47",IF(ChurnData[[#This Row],[TenureMonths]]&lt;=59,"48-59","60-72")))))</f>
        <v>24-35</v>
      </c>
      <c r="V2767">
        <f>IF(ChurnData[[#This Row],[Churn]]="Yes",1,0)</f>
        <v>0</v>
      </c>
    </row>
    <row r="2768" spans="1:22" x14ac:dyDescent="0.35">
      <c r="A2768" t="s">
        <v>2819</v>
      </c>
      <c r="B2768" t="s">
        <v>36</v>
      </c>
      <c r="C2768">
        <v>0</v>
      </c>
      <c r="D2768" t="s">
        <v>20</v>
      </c>
      <c r="E2768" t="s">
        <v>21</v>
      </c>
      <c r="F2768" t="s">
        <v>47</v>
      </c>
      <c r="G2768" s="2">
        <v>42</v>
      </c>
      <c r="H2768" t="s">
        <v>20</v>
      </c>
      <c r="I2768" t="s">
        <v>32</v>
      </c>
      <c r="J2768" t="s">
        <v>20</v>
      </c>
      <c r="K2768" t="s">
        <v>21</v>
      </c>
      <c r="L2768" t="s">
        <v>24</v>
      </c>
      <c r="M2768" t="s">
        <v>20</v>
      </c>
      <c r="N2768" t="s">
        <v>43</v>
      </c>
      <c r="O2768" s="1">
        <v>64.78</v>
      </c>
      <c r="P2768" s="1">
        <v>2708.61</v>
      </c>
      <c r="Q2768">
        <v>1</v>
      </c>
      <c r="R2768" t="s">
        <v>21</v>
      </c>
      <c r="S2768" t="str">
        <f>IF(ChurnData[[#This Row],[MonthlyCharges]]&lt;=30,"1. Up to 30",IF(ChurnData[[#This Row],[MonthlyCharges]]&lt;=50,"2. 31-50",IF(ChurnData[[#This Row],[MonthlyCharges]]&lt;=70,"3. 51-70",IF(ChurnData[[#This Row],[MonthlyCharges]]&lt;=90,"4. 71-90","5. Over 90"))))</f>
        <v>3. 51-70</v>
      </c>
      <c r="T2768" t="str">
        <f>IF(AND(ChurnData[[#This Row],[Contract]]="Month-to-month",ChurnData[[#This Row],[InternetService]]="Fiber optic",ChurnData[[#This Row],[TenureMonths]]&lt;=11),"High-risk","Other")</f>
        <v>Other</v>
      </c>
      <c r="U2768" t="str">
        <f>IF(ChurnData[[#This Row],[TenureMonths]]&lt;=11,"0-11",IF(ChurnData[[#This Row],[TenureMonths]]&lt;=23,"12-23",IF(ChurnData[[#This Row],[TenureMonths]]&lt;=35,"24-35",IF(ChurnData[[#This Row],[TenureMonths]]&lt;=47,"36-47",IF(ChurnData[[#This Row],[TenureMonths]]&lt;=59,"48-59","60-72")))))</f>
        <v>36-47</v>
      </c>
      <c r="V2768">
        <f>IF(ChurnData[[#This Row],[Churn]]="Yes",1,0)</f>
        <v>0</v>
      </c>
    </row>
    <row r="2769" spans="1:22" x14ac:dyDescent="0.35">
      <c r="A2769" t="s">
        <v>2820</v>
      </c>
      <c r="B2769" t="s">
        <v>19</v>
      </c>
      <c r="C2769">
        <v>0</v>
      </c>
      <c r="D2769" t="s">
        <v>20</v>
      </c>
      <c r="E2769" t="s">
        <v>21</v>
      </c>
      <c r="F2769" t="s">
        <v>45</v>
      </c>
      <c r="G2769" s="2">
        <v>32</v>
      </c>
      <c r="H2769" t="s">
        <v>20</v>
      </c>
      <c r="I2769" t="s">
        <v>21</v>
      </c>
      <c r="J2769" t="s">
        <v>28</v>
      </c>
      <c r="K2769" t="s">
        <v>28</v>
      </c>
      <c r="L2769" t="s">
        <v>33</v>
      </c>
      <c r="M2769" t="s">
        <v>20</v>
      </c>
      <c r="N2769" t="s">
        <v>43</v>
      </c>
      <c r="O2769" s="1">
        <v>29.08</v>
      </c>
      <c r="P2769" s="1">
        <v>936.4</v>
      </c>
      <c r="Q2769">
        <v>1</v>
      </c>
      <c r="R2769" t="s">
        <v>21</v>
      </c>
      <c r="S2769" t="str">
        <f>IF(ChurnData[[#This Row],[MonthlyCharges]]&lt;=30,"1. Up to 30",IF(ChurnData[[#This Row],[MonthlyCharges]]&lt;=50,"2. 31-50",IF(ChurnData[[#This Row],[MonthlyCharges]]&lt;=70,"3. 51-70",IF(ChurnData[[#This Row],[MonthlyCharges]]&lt;=90,"4. 71-90","5. Over 90"))))</f>
        <v>1. Up to 30</v>
      </c>
      <c r="T2769" t="str">
        <f>IF(AND(ChurnData[[#This Row],[Contract]]="Month-to-month",ChurnData[[#This Row],[InternetService]]="Fiber optic",ChurnData[[#This Row],[TenureMonths]]&lt;=11),"High-risk","Other")</f>
        <v>Other</v>
      </c>
      <c r="U2769" t="str">
        <f>IF(ChurnData[[#This Row],[TenureMonths]]&lt;=11,"0-11",IF(ChurnData[[#This Row],[TenureMonths]]&lt;=23,"12-23",IF(ChurnData[[#This Row],[TenureMonths]]&lt;=35,"24-35",IF(ChurnData[[#This Row],[TenureMonths]]&lt;=47,"36-47",IF(ChurnData[[#This Row],[TenureMonths]]&lt;=59,"48-59","60-72")))))</f>
        <v>24-35</v>
      </c>
      <c r="V2769">
        <f>IF(ChurnData[[#This Row],[Churn]]="Yes",1,0)</f>
        <v>0</v>
      </c>
    </row>
    <row r="2770" spans="1:22" x14ac:dyDescent="0.35">
      <c r="A2770" t="s">
        <v>2821</v>
      </c>
      <c r="B2770" t="s">
        <v>36</v>
      </c>
      <c r="C2770">
        <v>0</v>
      </c>
      <c r="D2770" t="s">
        <v>20</v>
      </c>
      <c r="E2770" t="s">
        <v>20</v>
      </c>
      <c r="F2770" t="s">
        <v>47</v>
      </c>
      <c r="G2770" s="2">
        <v>12</v>
      </c>
      <c r="H2770" t="s">
        <v>20</v>
      </c>
      <c r="I2770" t="s">
        <v>32</v>
      </c>
      <c r="J2770" t="s">
        <v>20</v>
      </c>
      <c r="K2770" t="s">
        <v>21</v>
      </c>
      <c r="L2770" t="s">
        <v>33</v>
      </c>
      <c r="M2770" t="s">
        <v>20</v>
      </c>
      <c r="N2770" t="s">
        <v>30</v>
      </c>
      <c r="O2770" s="1">
        <v>62.82</v>
      </c>
      <c r="P2770" s="1">
        <v>734.91</v>
      </c>
      <c r="Q2770">
        <v>0</v>
      </c>
      <c r="R2770" t="s">
        <v>21</v>
      </c>
      <c r="S2770" t="str">
        <f>IF(ChurnData[[#This Row],[MonthlyCharges]]&lt;=30,"1. Up to 30",IF(ChurnData[[#This Row],[MonthlyCharges]]&lt;=50,"2. 31-50",IF(ChurnData[[#This Row],[MonthlyCharges]]&lt;=70,"3. 51-70",IF(ChurnData[[#This Row],[MonthlyCharges]]&lt;=90,"4. 71-90","5. Over 90"))))</f>
        <v>3. 51-70</v>
      </c>
      <c r="T2770" t="str">
        <f>IF(AND(ChurnData[[#This Row],[Contract]]="Month-to-month",ChurnData[[#This Row],[InternetService]]="Fiber optic",ChurnData[[#This Row],[TenureMonths]]&lt;=11),"High-risk","Other")</f>
        <v>Other</v>
      </c>
      <c r="U2770" t="str">
        <f>IF(ChurnData[[#This Row],[TenureMonths]]&lt;=11,"0-11",IF(ChurnData[[#This Row],[TenureMonths]]&lt;=23,"12-23",IF(ChurnData[[#This Row],[TenureMonths]]&lt;=35,"24-35",IF(ChurnData[[#This Row],[TenureMonths]]&lt;=47,"36-47",IF(ChurnData[[#This Row],[TenureMonths]]&lt;=59,"48-59","60-72")))))</f>
        <v>12-23</v>
      </c>
      <c r="V2770">
        <f>IF(ChurnData[[#This Row],[Churn]]="Yes",1,0)</f>
        <v>0</v>
      </c>
    </row>
    <row r="2771" spans="1:22" x14ac:dyDescent="0.35">
      <c r="A2771" t="s">
        <v>2822</v>
      </c>
      <c r="B2771" t="s">
        <v>36</v>
      </c>
      <c r="C2771">
        <v>0</v>
      </c>
      <c r="D2771" t="s">
        <v>21</v>
      </c>
      <c r="E2771" t="s">
        <v>21</v>
      </c>
      <c r="F2771" t="s">
        <v>65</v>
      </c>
      <c r="G2771" s="2">
        <v>56</v>
      </c>
      <c r="H2771" t="s">
        <v>20</v>
      </c>
      <c r="I2771" t="s">
        <v>21</v>
      </c>
      <c r="J2771" t="s">
        <v>28</v>
      </c>
      <c r="K2771" t="s">
        <v>28</v>
      </c>
      <c r="L2771" t="s">
        <v>29</v>
      </c>
      <c r="M2771" t="s">
        <v>21</v>
      </c>
      <c r="N2771" t="s">
        <v>25</v>
      </c>
      <c r="O2771" s="1">
        <v>36.67</v>
      </c>
      <c r="P2771" s="1">
        <v>2008.77</v>
      </c>
      <c r="Q2771">
        <v>1</v>
      </c>
      <c r="R2771" t="s">
        <v>21</v>
      </c>
      <c r="S2771" t="str">
        <f>IF(ChurnData[[#This Row],[MonthlyCharges]]&lt;=30,"1. Up to 30",IF(ChurnData[[#This Row],[MonthlyCharges]]&lt;=50,"2. 31-50",IF(ChurnData[[#This Row],[MonthlyCharges]]&lt;=70,"3. 51-70",IF(ChurnData[[#This Row],[MonthlyCharges]]&lt;=90,"4. 71-90","5. Over 90"))))</f>
        <v>2. 31-50</v>
      </c>
      <c r="T2771" t="str">
        <f>IF(AND(ChurnData[[#This Row],[Contract]]="Month-to-month",ChurnData[[#This Row],[InternetService]]="Fiber optic",ChurnData[[#This Row],[TenureMonths]]&lt;=11),"High-risk","Other")</f>
        <v>Other</v>
      </c>
      <c r="U2771" t="str">
        <f>IF(ChurnData[[#This Row],[TenureMonths]]&lt;=11,"0-11",IF(ChurnData[[#This Row],[TenureMonths]]&lt;=23,"12-23",IF(ChurnData[[#This Row],[TenureMonths]]&lt;=35,"24-35",IF(ChurnData[[#This Row],[TenureMonths]]&lt;=47,"36-47",IF(ChurnData[[#This Row],[TenureMonths]]&lt;=59,"48-59","60-72")))))</f>
        <v>48-59</v>
      </c>
      <c r="V2771">
        <f>IF(ChurnData[[#This Row],[Churn]]="Yes",1,0)</f>
        <v>0</v>
      </c>
    </row>
    <row r="2772" spans="1:22" x14ac:dyDescent="0.35">
      <c r="A2772" t="s">
        <v>2823</v>
      </c>
      <c r="B2772" t="s">
        <v>19</v>
      </c>
      <c r="C2772">
        <v>0</v>
      </c>
      <c r="D2772" t="s">
        <v>20</v>
      </c>
      <c r="E2772" t="s">
        <v>20</v>
      </c>
      <c r="F2772" t="s">
        <v>39</v>
      </c>
      <c r="G2772" s="2">
        <v>4</v>
      </c>
      <c r="H2772" t="s">
        <v>20</v>
      </c>
      <c r="I2772" t="s">
        <v>23</v>
      </c>
      <c r="J2772" t="s">
        <v>21</v>
      </c>
      <c r="K2772" t="s">
        <v>20</v>
      </c>
      <c r="L2772" t="s">
        <v>33</v>
      </c>
      <c r="M2772" t="s">
        <v>21</v>
      </c>
      <c r="N2772" t="s">
        <v>30</v>
      </c>
      <c r="O2772" s="1">
        <v>94.21</v>
      </c>
      <c r="P2772" s="1">
        <v>387.87</v>
      </c>
      <c r="Q2772">
        <v>3</v>
      </c>
      <c r="R2772" t="s">
        <v>20</v>
      </c>
      <c r="S2772" t="str">
        <f>IF(ChurnData[[#This Row],[MonthlyCharges]]&lt;=30,"1. Up to 30",IF(ChurnData[[#This Row],[MonthlyCharges]]&lt;=50,"2. 31-50",IF(ChurnData[[#This Row],[MonthlyCharges]]&lt;=70,"3. 51-70",IF(ChurnData[[#This Row],[MonthlyCharges]]&lt;=90,"4. 71-90","5. Over 90"))))</f>
        <v>5. Over 90</v>
      </c>
      <c r="T2772" t="str">
        <f>IF(AND(ChurnData[[#This Row],[Contract]]="Month-to-month",ChurnData[[#This Row],[InternetService]]="Fiber optic",ChurnData[[#This Row],[TenureMonths]]&lt;=11),"High-risk","Other")</f>
        <v>High-risk</v>
      </c>
      <c r="U2772" t="str">
        <f>IF(ChurnData[[#This Row],[TenureMonths]]&lt;=11,"0-11",IF(ChurnData[[#This Row],[TenureMonths]]&lt;=23,"12-23",IF(ChurnData[[#This Row],[TenureMonths]]&lt;=35,"24-35",IF(ChurnData[[#This Row],[TenureMonths]]&lt;=47,"36-47",IF(ChurnData[[#This Row],[TenureMonths]]&lt;=59,"48-59","60-72")))))</f>
        <v>0-11</v>
      </c>
      <c r="V2772">
        <f>IF(ChurnData[[#This Row],[Churn]]="Yes",1,0)</f>
        <v>1</v>
      </c>
    </row>
    <row r="2773" spans="1:22" x14ac:dyDescent="0.35">
      <c r="A2773" t="s">
        <v>2824</v>
      </c>
      <c r="B2773" t="s">
        <v>19</v>
      </c>
      <c r="C2773">
        <v>0</v>
      </c>
      <c r="D2773" t="s">
        <v>21</v>
      </c>
      <c r="E2773" t="s">
        <v>21</v>
      </c>
      <c r="F2773" t="s">
        <v>39</v>
      </c>
      <c r="G2773" s="2">
        <v>18</v>
      </c>
      <c r="H2773" t="s">
        <v>20</v>
      </c>
      <c r="I2773" t="s">
        <v>32</v>
      </c>
      <c r="J2773" t="s">
        <v>21</v>
      </c>
      <c r="K2773" t="s">
        <v>21</v>
      </c>
      <c r="L2773" t="s">
        <v>33</v>
      </c>
      <c r="M2773" t="s">
        <v>20</v>
      </c>
      <c r="N2773" t="s">
        <v>34</v>
      </c>
      <c r="O2773" s="1">
        <v>60.52</v>
      </c>
      <c r="P2773" s="1">
        <v>1101.53</v>
      </c>
      <c r="Q2773">
        <v>1</v>
      </c>
      <c r="R2773" t="s">
        <v>20</v>
      </c>
      <c r="S2773" t="str">
        <f>IF(ChurnData[[#This Row],[MonthlyCharges]]&lt;=30,"1. Up to 30",IF(ChurnData[[#This Row],[MonthlyCharges]]&lt;=50,"2. 31-50",IF(ChurnData[[#This Row],[MonthlyCharges]]&lt;=70,"3. 51-70",IF(ChurnData[[#This Row],[MonthlyCharges]]&lt;=90,"4. 71-90","5. Over 90"))))</f>
        <v>3. 51-70</v>
      </c>
      <c r="T2773" t="str">
        <f>IF(AND(ChurnData[[#This Row],[Contract]]="Month-to-month",ChurnData[[#This Row],[InternetService]]="Fiber optic",ChurnData[[#This Row],[TenureMonths]]&lt;=11),"High-risk","Other")</f>
        <v>Other</v>
      </c>
      <c r="U2773" t="str">
        <f>IF(ChurnData[[#This Row],[TenureMonths]]&lt;=11,"0-11",IF(ChurnData[[#This Row],[TenureMonths]]&lt;=23,"12-23",IF(ChurnData[[#This Row],[TenureMonths]]&lt;=35,"24-35",IF(ChurnData[[#This Row],[TenureMonths]]&lt;=47,"36-47",IF(ChurnData[[#This Row],[TenureMonths]]&lt;=59,"48-59","60-72")))))</f>
        <v>12-23</v>
      </c>
      <c r="V2773">
        <f>IF(ChurnData[[#This Row],[Churn]]="Yes",1,0)</f>
        <v>1</v>
      </c>
    </row>
    <row r="2774" spans="1:22" x14ac:dyDescent="0.35">
      <c r="A2774" t="s">
        <v>2825</v>
      </c>
      <c r="B2774" t="s">
        <v>36</v>
      </c>
      <c r="C2774">
        <v>0</v>
      </c>
      <c r="D2774" t="s">
        <v>20</v>
      </c>
      <c r="E2774" t="s">
        <v>20</v>
      </c>
      <c r="F2774" t="s">
        <v>49</v>
      </c>
      <c r="G2774" s="2">
        <v>18</v>
      </c>
      <c r="H2774" t="s">
        <v>20</v>
      </c>
      <c r="I2774" t="s">
        <v>23</v>
      </c>
      <c r="J2774" t="s">
        <v>20</v>
      </c>
      <c r="K2774" t="s">
        <v>20</v>
      </c>
      <c r="L2774" t="s">
        <v>33</v>
      </c>
      <c r="M2774" t="s">
        <v>20</v>
      </c>
      <c r="N2774" t="s">
        <v>34</v>
      </c>
      <c r="O2774" s="1">
        <v>91.1</v>
      </c>
      <c r="P2774" s="1">
        <v>1680.55</v>
      </c>
      <c r="Q2774">
        <v>2</v>
      </c>
      <c r="R2774" t="s">
        <v>20</v>
      </c>
      <c r="S2774" t="str">
        <f>IF(ChurnData[[#This Row],[MonthlyCharges]]&lt;=30,"1. Up to 30",IF(ChurnData[[#This Row],[MonthlyCharges]]&lt;=50,"2. 31-50",IF(ChurnData[[#This Row],[MonthlyCharges]]&lt;=70,"3. 51-70",IF(ChurnData[[#This Row],[MonthlyCharges]]&lt;=90,"4. 71-90","5. Over 90"))))</f>
        <v>5. Over 90</v>
      </c>
      <c r="T2774" t="str">
        <f>IF(AND(ChurnData[[#This Row],[Contract]]="Month-to-month",ChurnData[[#This Row],[InternetService]]="Fiber optic",ChurnData[[#This Row],[TenureMonths]]&lt;=11),"High-risk","Other")</f>
        <v>Other</v>
      </c>
      <c r="U2774" t="str">
        <f>IF(ChurnData[[#This Row],[TenureMonths]]&lt;=11,"0-11",IF(ChurnData[[#This Row],[TenureMonths]]&lt;=23,"12-23",IF(ChurnData[[#This Row],[TenureMonths]]&lt;=35,"24-35",IF(ChurnData[[#This Row],[TenureMonths]]&lt;=47,"36-47",IF(ChurnData[[#This Row],[TenureMonths]]&lt;=59,"48-59","60-72")))))</f>
        <v>12-23</v>
      </c>
      <c r="V2774">
        <f>IF(ChurnData[[#This Row],[Churn]]="Yes",1,0)</f>
        <v>1</v>
      </c>
    </row>
    <row r="2775" spans="1:22" x14ac:dyDescent="0.35">
      <c r="A2775" t="s">
        <v>2826</v>
      </c>
      <c r="B2775" t="s">
        <v>19</v>
      </c>
      <c r="C2775">
        <v>0</v>
      </c>
      <c r="D2775" t="s">
        <v>20</v>
      </c>
      <c r="E2775" t="s">
        <v>20</v>
      </c>
      <c r="F2775" t="s">
        <v>37</v>
      </c>
      <c r="G2775" s="2">
        <v>28</v>
      </c>
      <c r="H2775" t="s">
        <v>21</v>
      </c>
      <c r="I2775" t="s">
        <v>23</v>
      </c>
      <c r="J2775" t="s">
        <v>20</v>
      </c>
      <c r="K2775" t="s">
        <v>20</v>
      </c>
      <c r="L2775" t="s">
        <v>33</v>
      </c>
      <c r="M2775" t="s">
        <v>21</v>
      </c>
      <c r="N2775" t="s">
        <v>30</v>
      </c>
      <c r="O2775" s="1">
        <v>83.96</v>
      </c>
      <c r="P2775" s="1">
        <v>2295.85</v>
      </c>
      <c r="Q2775">
        <v>2</v>
      </c>
      <c r="R2775" t="s">
        <v>20</v>
      </c>
      <c r="S2775" t="str">
        <f>IF(ChurnData[[#This Row],[MonthlyCharges]]&lt;=30,"1. Up to 30",IF(ChurnData[[#This Row],[MonthlyCharges]]&lt;=50,"2. 31-50",IF(ChurnData[[#This Row],[MonthlyCharges]]&lt;=70,"3. 51-70",IF(ChurnData[[#This Row],[MonthlyCharges]]&lt;=90,"4. 71-90","5. Over 90"))))</f>
        <v>4. 71-90</v>
      </c>
      <c r="T2775" t="str">
        <f>IF(AND(ChurnData[[#This Row],[Contract]]="Month-to-month",ChurnData[[#This Row],[InternetService]]="Fiber optic",ChurnData[[#This Row],[TenureMonths]]&lt;=11),"High-risk","Other")</f>
        <v>Other</v>
      </c>
      <c r="U2775" t="str">
        <f>IF(ChurnData[[#This Row],[TenureMonths]]&lt;=11,"0-11",IF(ChurnData[[#This Row],[TenureMonths]]&lt;=23,"12-23",IF(ChurnData[[#This Row],[TenureMonths]]&lt;=35,"24-35",IF(ChurnData[[#This Row],[TenureMonths]]&lt;=47,"36-47",IF(ChurnData[[#This Row],[TenureMonths]]&lt;=59,"48-59","60-72")))))</f>
        <v>24-35</v>
      </c>
      <c r="V2775">
        <f>IF(ChurnData[[#This Row],[Churn]]="Yes",1,0)</f>
        <v>1</v>
      </c>
    </row>
    <row r="2776" spans="1:22" x14ac:dyDescent="0.35">
      <c r="A2776" t="s">
        <v>2827</v>
      </c>
      <c r="B2776" t="s">
        <v>19</v>
      </c>
      <c r="C2776">
        <v>0</v>
      </c>
      <c r="D2776" t="s">
        <v>21</v>
      </c>
      <c r="E2776" t="s">
        <v>21</v>
      </c>
      <c r="F2776" t="s">
        <v>56</v>
      </c>
      <c r="G2776" s="2">
        <v>21</v>
      </c>
      <c r="H2776" t="s">
        <v>21</v>
      </c>
      <c r="I2776" t="s">
        <v>23</v>
      </c>
      <c r="J2776" t="s">
        <v>20</v>
      </c>
      <c r="K2776" t="s">
        <v>21</v>
      </c>
      <c r="L2776" t="s">
        <v>29</v>
      </c>
      <c r="M2776" t="s">
        <v>20</v>
      </c>
      <c r="N2776" t="s">
        <v>34</v>
      </c>
      <c r="O2776" s="1">
        <v>82.53</v>
      </c>
      <c r="P2776" s="1">
        <v>1757.44</v>
      </c>
      <c r="Q2776">
        <v>1</v>
      </c>
      <c r="R2776" t="s">
        <v>21</v>
      </c>
      <c r="S2776" t="str">
        <f>IF(ChurnData[[#This Row],[MonthlyCharges]]&lt;=30,"1. Up to 30",IF(ChurnData[[#This Row],[MonthlyCharges]]&lt;=50,"2. 31-50",IF(ChurnData[[#This Row],[MonthlyCharges]]&lt;=70,"3. 51-70",IF(ChurnData[[#This Row],[MonthlyCharges]]&lt;=90,"4. 71-90","5. Over 90"))))</f>
        <v>4. 71-90</v>
      </c>
      <c r="T2776" t="str">
        <f>IF(AND(ChurnData[[#This Row],[Contract]]="Month-to-month",ChurnData[[#This Row],[InternetService]]="Fiber optic",ChurnData[[#This Row],[TenureMonths]]&lt;=11),"High-risk","Other")</f>
        <v>Other</v>
      </c>
      <c r="U2776" t="str">
        <f>IF(ChurnData[[#This Row],[TenureMonths]]&lt;=11,"0-11",IF(ChurnData[[#This Row],[TenureMonths]]&lt;=23,"12-23",IF(ChurnData[[#This Row],[TenureMonths]]&lt;=35,"24-35",IF(ChurnData[[#This Row],[TenureMonths]]&lt;=47,"36-47",IF(ChurnData[[#This Row],[TenureMonths]]&lt;=59,"48-59","60-72")))))</f>
        <v>12-23</v>
      </c>
      <c r="V2776">
        <f>IF(ChurnData[[#This Row],[Churn]]="Yes",1,0)</f>
        <v>0</v>
      </c>
    </row>
    <row r="2777" spans="1:22" x14ac:dyDescent="0.35">
      <c r="A2777" t="s">
        <v>2828</v>
      </c>
      <c r="B2777" t="s">
        <v>19</v>
      </c>
      <c r="C2777">
        <v>0</v>
      </c>
      <c r="D2777" t="s">
        <v>21</v>
      </c>
      <c r="E2777" t="s">
        <v>21</v>
      </c>
      <c r="F2777" t="s">
        <v>49</v>
      </c>
      <c r="G2777" s="2">
        <v>9</v>
      </c>
      <c r="H2777" t="s">
        <v>20</v>
      </c>
      <c r="I2777" t="s">
        <v>32</v>
      </c>
      <c r="J2777" t="s">
        <v>20</v>
      </c>
      <c r="K2777" t="s">
        <v>21</v>
      </c>
      <c r="L2777" t="s">
        <v>33</v>
      </c>
      <c r="M2777" t="s">
        <v>21</v>
      </c>
      <c r="N2777" t="s">
        <v>30</v>
      </c>
      <c r="O2777" s="1">
        <v>53.8</v>
      </c>
      <c r="P2777" s="1">
        <v>473.98</v>
      </c>
      <c r="Q2777">
        <v>1</v>
      </c>
      <c r="R2777" t="s">
        <v>20</v>
      </c>
      <c r="S2777" t="str">
        <f>IF(ChurnData[[#This Row],[MonthlyCharges]]&lt;=30,"1. Up to 30",IF(ChurnData[[#This Row],[MonthlyCharges]]&lt;=50,"2. 31-50",IF(ChurnData[[#This Row],[MonthlyCharges]]&lt;=70,"3. 51-70",IF(ChurnData[[#This Row],[MonthlyCharges]]&lt;=90,"4. 71-90","5. Over 90"))))</f>
        <v>3. 51-70</v>
      </c>
      <c r="T2777" t="str">
        <f>IF(AND(ChurnData[[#This Row],[Contract]]="Month-to-month",ChurnData[[#This Row],[InternetService]]="Fiber optic",ChurnData[[#This Row],[TenureMonths]]&lt;=11),"High-risk","Other")</f>
        <v>Other</v>
      </c>
      <c r="U2777" t="str">
        <f>IF(ChurnData[[#This Row],[TenureMonths]]&lt;=11,"0-11",IF(ChurnData[[#This Row],[TenureMonths]]&lt;=23,"12-23",IF(ChurnData[[#This Row],[TenureMonths]]&lt;=35,"24-35",IF(ChurnData[[#This Row],[TenureMonths]]&lt;=47,"36-47",IF(ChurnData[[#This Row],[TenureMonths]]&lt;=59,"48-59","60-72")))))</f>
        <v>0-11</v>
      </c>
      <c r="V2777">
        <f>IF(ChurnData[[#This Row],[Churn]]="Yes",1,0)</f>
        <v>1</v>
      </c>
    </row>
    <row r="2778" spans="1:22" x14ac:dyDescent="0.35">
      <c r="A2778" t="s">
        <v>2829</v>
      </c>
      <c r="B2778" t="s">
        <v>19</v>
      </c>
      <c r="C2778">
        <v>0</v>
      </c>
      <c r="D2778" t="s">
        <v>21</v>
      </c>
      <c r="E2778" t="s">
        <v>21</v>
      </c>
      <c r="F2778" t="s">
        <v>75</v>
      </c>
      <c r="G2778" s="2">
        <v>15</v>
      </c>
      <c r="H2778" t="s">
        <v>20</v>
      </c>
      <c r="I2778" t="s">
        <v>23</v>
      </c>
      <c r="J2778" t="s">
        <v>20</v>
      </c>
      <c r="K2778" t="s">
        <v>21</v>
      </c>
      <c r="L2778" t="s">
        <v>33</v>
      </c>
      <c r="M2778" t="s">
        <v>20</v>
      </c>
      <c r="N2778" t="s">
        <v>25</v>
      </c>
      <c r="O2778" s="1">
        <v>89.57</v>
      </c>
      <c r="P2778" s="1">
        <v>1356.45</v>
      </c>
      <c r="Q2778">
        <v>1</v>
      </c>
      <c r="R2778" t="s">
        <v>20</v>
      </c>
      <c r="S2778" t="str">
        <f>IF(ChurnData[[#This Row],[MonthlyCharges]]&lt;=30,"1. Up to 30",IF(ChurnData[[#This Row],[MonthlyCharges]]&lt;=50,"2. 31-50",IF(ChurnData[[#This Row],[MonthlyCharges]]&lt;=70,"3. 51-70",IF(ChurnData[[#This Row],[MonthlyCharges]]&lt;=90,"4. 71-90","5. Over 90"))))</f>
        <v>4. 71-90</v>
      </c>
      <c r="T2778" t="str">
        <f>IF(AND(ChurnData[[#This Row],[Contract]]="Month-to-month",ChurnData[[#This Row],[InternetService]]="Fiber optic",ChurnData[[#This Row],[TenureMonths]]&lt;=11),"High-risk","Other")</f>
        <v>Other</v>
      </c>
      <c r="U2778" t="str">
        <f>IF(ChurnData[[#This Row],[TenureMonths]]&lt;=11,"0-11",IF(ChurnData[[#This Row],[TenureMonths]]&lt;=23,"12-23",IF(ChurnData[[#This Row],[TenureMonths]]&lt;=35,"24-35",IF(ChurnData[[#This Row],[TenureMonths]]&lt;=47,"36-47",IF(ChurnData[[#This Row],[TenureMonths]]&lt;=59,"48-59","60-72")))))</f>
        <v>12-23</v>
      </c>
      <c r="V2778">
        <f>IF(ChurnData[[#This Row],[Churn]]="Yes",1,0)</f>
        <v>1</v>
      </c>
    </row>
    <row r="2779" spans="1:22" x14ac:dyDescent="0.35">
      <c r="A2779" t="s">
        <v>2830</v>
      </c>
      <c r="B2779" t="s">
        <v>19</v>
      </c>
      <c r="C2779">
        <v>0</v>
      </c>
      <c r="D2779" t="s">
        <v>21</v>
      </c>
      <c r="E2779" t="s">
        <v>21</v>
      </c>
      <c r="F2779" t="s">
        <v>65</v>
      </c>
      <c r="G2779" s="2">
        <v>38</v>
      </c>
      <c r="H2779" t="s">
        <v>20</v>
      </c>
      <c r="I2779" t="s">
        <v>32</v>
      </c>
      <c r="J2779" t="s">
        <v>21</v>
      </c>
      <c r="K2779" t="s">
        <v>21</v>
      </c>
      <c r="L2779" t="s">
        <v>33</v>
      </c>
      <c r="M2779" t="s">
        <v>20</v>
      </c>
      <c r="N2779" t="s">
        <v>30</v>
      </c>
      <c r="O2779" s="1">
        <v>66.23</v>
      </c>
      <c r="P2779" s="1">
        <v>2558.15</v>
      </c>
      <c r="Q2779">
        <v>7</v>
      </c>
      <c r="R2779" t="s">
        <v>20</v>
      </c>
      <c r="S2779" t="str">
        <f>IF(ChurnData[[#This Row],[MonthlyCharges]]&lt;=30,"1. Up to 30",IF(ChurnData[[#This Row],[MonthlyCharges]]&lt;=50,"2. 31-50",IF(ChurnData[[#This Row],[MonthlyCharges]]&lt;=70,"3. 51-70",IF(ChurnData[[#This Row],[MonthlyCharges]]&lt;=90,"4. 71-90","5. Over 90"))))</f>
        <v>3. 51-70</v>
      </c>
      <c r="T2779" t="str">
        <f>IF(AND(ChurnData[[#This Row],[Contract]]="Month-to-month",ChurnData[[#This Row],[InternetService]]="Fiber optic",ChurnData[[#This Row],[TenureMonths]]&lt;=11),"High-risk","Other")</f>
        <v>Other</v>
      </c>
      <c r="U2779" t="str">
        <f>IF(ChurnData[[#This Row],[TenureMonths]]&lt;=11,"0-11",IF(ChurnData[[#This Row],[TenureMonths]]&lt;=23,"12-23",IF(ChurnData[[#This Row],[TenureMonths]]&lt;=35,"24-35",IF(ChurnData[[#This Row],[TenureMonths]]&lt;=47,"36-47",IF(ChurnData[[#This Row],[TenureMonths]]&lt;=59,"48-59","60-72")))))</f>
        <v>36-47</v>
      </c>
      <c r="V2779">
        <f>IF(ChurnData[[#This Row],[Churn]]="Yes",1,0)</f>
        <v>1</v>
      </c>
    </row>
    <row r="2780" spans="1:22" x14ac:dyDescent="0.35">
      <c r="A2780" t="s">
        <v>2831</v>
      </c>
      <c r="B2780" t="s">
        <v>36</v>
      </c>
      <c r="C2780">
        <v>0</v>
      </c>
      <c r="D2780" t="s">
        <v>21</v>
      </c>
      <c r="E2780" t="s">
        <v>21</v>
      </c>
      <c r="F2780" t="s">
        <v>65</v>
      </c>
      <c r="G2780" s="2">
        <v>25</v>
      </c>
      <c r="H2780" t="s">
        <v>20</v>
      </c>
      <c r="I2780" t="s">
        <v>32</v>
      </c>
      <c r="J2780" t="s">
        <v>21</v>
      </c>
      <c r="K2780" t="s">
        <v>21</v>
      </c>
      <c r="L2780" t="s">
        <v>24</v>
      </c>
      <c r="M2780" t="s">
        <v>21</v>
      </c>
      <c r="N2780" t="s">
        <v>43</v>
      </c>
      <c r="O2780" s="1">
        <v>64.45</v>
      </c>
      <c r="P2780" s="1">
        <v>1603.24</v>
      </c>
      <c r="Q2780">
        <v>1</v>
      </c>
      <c r="R2780" t="s">
        <v>21</v>
      </c>
      <c r="S2780" t="str">
        <f>IF(ChurnData[[#This Row],[MonthlyCharges]]&lt;=30,"1. Up to 30",IF(ChurnData[[#This Row],[MonthlyCharges]]&lt;=50,"2. 31-50",IF(ChurnData[[#This Row],[MonthlyCharges]]&lt;=70,"3. 51-70",IF(ChurnData[[#This Row],[MonthlyCharges]]&lt;=90,"4. 71-90","5. Over 90"))))</f>
        <v>3. 51-70</v>
      </c>
      <c r="T2780" t="str">
        <f>IF(AND(ChurnData[[#This Row],[Contract]]="Month-to-month",ChurnData[[#This Row],[InternetService]]="Fiber optic",ChurnData[[#This Row],[TenureMonths]]&lt;=11),"High-risk","Other")</f>
        <v>Other</v>
      </c>
      <c r="U2780" t="str">
        <f>IF(ChurnData[[#This Row],[TenureMonths]]&lt;=11,"0-11",IF(ChurnData[[#This Row],[TenureMonths]]&lt;=23,"12-23",IF(ChurnData[[#This Row],[TenureMonths]]&lt;=35,"24-35",IF(ChurnData[[#This Row],[TenureMonths]]&lt;=47,"36-47",IF(ChurnData[[#This Row],[TenureMonths]]&lt;=59,"48-59","60-72")))))</f>
        <v>24-35</v>
      </c>
      <c r="V2780">
        <f>IF(ChurnData[[#This Row],[Churn]]="Yes",1,0)</f>
        <v>0</v>
      </c>
    </row>
    <row r="2781" spans="1:22" x14ac:dyDescent="0.35">
      <c r="A2781" t="s">
        <v>2832</v>
      </c>
      <c r="B2781" t="s">
        <v>36</v>
      </c>
      <c r="C2781">
        <v>0</v>
      </c>
      <c r="D2781" t="s">
        <v>20</v>
      </c>
      <c r="E2781" t="s">
        <v>20</v>
      </c>
      <c r="F2781" t="s">
        <v>58</v>
      </c>
      <c r="G2781" s="2">
        <v>10</v>
      </c>
      <c r="H2781" t="s">
        <v>20</v>
      </c>
      <c r="I2781" t="s">
        <v>23</v>
      </c>
      <c r="J2781" t="s">
        <v>21</v>
      </c>
      <c r="K2781" t="s">
        <v>21</v>
      </c>
      <c r="L2781" t="s">
        <v>33</v>
      </c>
      <c r="M2781" t="s">
        <v>21</v>
      </c>
      <c r="N2781" t="s">
        <v>30</v>
      </c>
      <c r="O2781" s="1">
        <v>90.33</v>
      </c>
      <c r="P2781" s="1">
        <v>897.99</v>
      </c>
      <c r="Q2781">
        <v>3</v>
      </c>
      <c r="R2781" t="s">
        <v>20</v>
      </c>
      <c r="S2781" t="str">
        <f>IF(ChurnData[[#This Row],[MonthlyCharges]]&lt;=30,"1. Up to 30",IF(ChurnData[[#This Row],[MonthlyCharges]]&lt;=50,"2. 31-50",IF(ChurnData[[#This Row],[MonthlyCharges]]&lt;=70,"3. 51-70",IF(ChurnData[[#This Row],[MonthlyCharges]]&lt;=90,"4. 71-90","5. Over 90"))))</f>
        <v>5. Over 90</v>
      </c>
      <c r="T2781" t="str">
        <f>IF(AND(ChurnData[[#This Row],[Contract]]="Month-to-month",ChurnData[[#This Row],[InternetService]]="Fiber optic",ChurnData[[#This Row],[TenureMonths]]&lt;=11),"High-risk","Other")</f>
        <v>High-risk</v>
      </c>
      <c r="U2781" t="str">
        <f>IF(ChurnData[[#This Row],[TenureMonths]]&lt;=11,"0-11",IF(ChurnData[[#This Row],[TenureMonths]]&lt;=23,"12-23",IF(ChurnData[[#This Row],[TenureMonths]]&lt;=35,"24-35",IF(ChurnData[[#This Row],[TenureMonths]]&lt;=47,"36-47",IF(ChurnData[[#This Row],[TenureMonths]]&lt;=59,"48-59","60-72")))))</f>
        <v>0-11</v>
      </c>
      <c r="V2781">
        <f>IF(ChurnData[[#This Row],[Churn]]="Yes",1,0)</f>
        <v>1</v>
      </c>
    </row>
    <row r="2782" spans="1:22" x14ac:dyDescent="0.35">
      <c r="A2782" t="s">
        <v>2833</v>
      </c>
      <c r="B2782" t="s">
        <v>36</v>
      </c>
      <c r="C2782">
        <v>0</v>
      </c>
      <c r="D2782" t="s">
        <v>20</v>
      </c>
      <c r="E2782" t="s">
        <v>21</v>
      </c>
      <c r="F2782" t="s">
        <v>39</v>
      </c>
      <c r="G2782" s="2">
        <v>60</v>
      </c>
      <c r="H2782" t="s">
        <v>20</v>
      </c>
      <c r="I2782" t="s">
        <v>21</v>
      </c>
      <c r="J2782" t="s">
        <v>28</v>
      </c>
      <c r="K2782" t="s">
        <v>28</v>
      </c>
      <c r="L2782" t="s">
        <v>29</v>
      </c>
      <c r="M2782" t="s">
        <v>20</v>
      </c>
      <c r="N2782" t="s">
        <v>43</v>
      </c>
      <c r="O2782" s="1">
        <v>32.880000000000003</v>
      </c>
      <c r="P2782" s="1">
        <v>2030.37</v>
      </c>
      <c r="Q2782">
        <v>1</v>
      </c>
      <c r="R2782" t="s">
        <v>21</v>
      </c>
      <c r="S2782" t="str">
        <f>IF(ChurnData[[#This Row],[MonthlyCharges]]&lt;=30,"1. Up to 30",IF(ChurnData[[#This Row],[MonthlyCharges]]&lt;=50,"2. 31-50",IF(ChurnData[[#This Row],[MonthlyCharges]]&lt;=70,"3. 51-70",IF(ChurnData[[#This Row],[MonthlyCharges]]&lt;=90,"4. 71-90","5. Over 90"))))</f>
        <v>2. 31-50</v>
      </c>
      <c r="T2782" t="str">
        <f>IF(AND(ChurnData[[#This Row],[Contract]]="Month-to-month",ChurnData[[#This Row],[InternetService]]="Fiber optic",ChurnData[[#This Row],[TenureMonths]]&lt;=11),"High-risk","Other")</f>
        <v>Other</v>
      </c>
      <c r="U2782" t="str">
        <f>IF(ChurnData[[#This Row],[TenureMonths]]&lt;=11,"0-11",IF(ChurnData[[#This Row],[TenureMonths]]&lt;=23,"12-23",IF(ChurnData[[#This Row],[TenureMonths]]&lt;=35,"24-35",IF(ChurnData[[#This Row],[TenureMonths]]&lt;=47,"36-47",IF(ChurnData[[#This Row],[TenureMonths]]&lt;=59,"48-59","60-72")))))</f>
        <v>60-72</v>
      </c>
      <c r="V2782">
        <f>IF(ChurnData[[#This Row],[Churn]]="Yes",1,0)</f>
        <v>0</v>
      </c>
    </row>
    <row r="2783" spans="1:22" x14ac:dyDescent="0.35">
      <c r="A2783" t="s">
        <v>2834</v>
      </c>
      <c r="B2783" t="s">
        <v>19</v>
      </c>
      <c r="C2783">
        <v>1</v>
      </c>
      <c r="D2783" t="s">
        <v>20</v>
      </c>
      <c r="E2783" t="s">
        <v>21</v>
      </c>
      <c r="F2783" t="s">
        <v>75</v>
      </c>
      <c r="G2783" s="2">
        <v>9</v>
      </c>
      <c r="H2783" t="s">
        <v>20</v>
      </c>
      <c r="I2783" t="s">
        <v>32</v>
      </c>
      <c r="J2783" t="s">
        <v>21</v>
      </c>
      <c r="K2783" t="s">
        <v>21</v>
      </c>
      <c r="L2783" t="s">
        <v>33</v>
      </c>
      <c r="M2783" t="s">
        <v>20</v>
      </c>
      <c r="N2783" t="s">
        <v>25</v>
      </c>
      <c r="O2783" s="1">
        <v>60.79</v>
      </c>
      <c r="P2783" s="1">
        <v>560.42999999999995</v>
      </c>
      <c r="Q2783">
        <v>2</v>
      </c>
      <c r="R2783" t="s">
        <v>20</v>
      </c>
      <c r="S2783" t="str">
        <f>IF(ChurnData[[#This Row],[MonthlyCharges]]&lt;=30,"1. Up to 30",IF(ChurnData[[#This Row],[MonthlyCharges]]&lt;=50,"2. 31-50",IF(ChurnData[[#This Row],[MonthlyCharges]]&lt;=70,"3. 51-70",IF(ChurnData[[#This Row],[MonthlyCharges]]&lt;=90,"4. 71-90","5. Over 90"))))</f>
        <v>3. 51-70</v>
      </c>
      <c r="T2783" t="str">
        <f>IF(AND(ChurnData[[#This Row],[Contract]]="Month-to-month",ChurnData[[#This Row],[InternetService]]="Fiber optic",ChurnData[[#This Row],[TenureMonths]]&lt;=11),"High-risk","Other")</f>
        <v>Other</v>
      </c>
      <c r="U2783" t="str">
        <f>IF(ChurnData[[#This Row],[TenureMonths]]&lt;=11,"0-11",IF(ChurnData[[#This Row],[TenureMonths]]&lt;=23,"12-23",IF(ChurnData[[#This Row],[TenureMonths]]&lt;=35,"24-35",IF(ChurnData[[#This Row],[TenureMonths]]&lt;=47,"36-47",IF(ChurnData[[#This Row],[TenureMonths]]&lt;=59,"48-59","60-72")))))</f>
        <v>0-11</v>
      </c>
      <c r="V2783">
        <f>IF(ChurnData[[#This Row],[Churn]]="Yes",1,0)</f>
        <v>1</v>
      </c>
    </row>
    <row r="2784" spans="1:22" x14ac:dyDescent="0.35">
      <c r="A2784" t="s">
        <v>2835</v>
      </c>
      <c r="B2784" t="s">
        <v>36</v>
      </c>
      <c r="C2784">
        <v>1</v>
      </c>
      <c r="D2784" t="s">
        <v>20</v>
      </c>
      <c r="E2784" t="s">
        <v>20</v>
      </c>
      <c r="F2784" t="s">
        <v>27</v>
      </c>
      <c r="G2784" s="2">
        <v>9</v>
      </c>
      <c r="H2784" t="s">
        <v>21</v>
      </c>
      <c r="I2784" t="s">
        <v>21</v>
      </c>
      <c r="J2784" t="s">
        <v>28</v>
      </c>
      <c r="K2784" t="s">
        <v>28</v>
      </c>
      <c r="L2784" t="s">
        <v>33</v>
      </c>
      <c r="M2784" t="s">
        <v>21</v>
      </c>
      <c r="N2784" t="s">
        <v>34</v>
      </c>
      <c r="O2784" s="1">
        <v>20.72</v>
      </c>
      <c r="P2784" s="1">
        <v>183.35</v>
      </c>
      <c r="Q2784">
        <v>1</v>
      </c>
      <c r="R2784" t="s">
        <v>21</v>
      </c>
      <c r="S2784" t="str">
        <f>IF(ChurnData[[#This Row],[MonthlyCharges]]&lt;=30,"1. Up to 30",IF(ChurnData[[#This Row],[MonthlyCharges]]&lt;=50,"2. 31-50",IF(ChurnData[[#This Row],[MonthlyCharges]]&lt;=70,"3. 51-70",IF(ChurnData[[#This Row],[MonthlyCharges]]&lt;=90,"4. 71-90","5. Over 90"))))</f>
        <v>1. Up to 30</v>
      </c>
      <c r="T2784" t="str">
        <f>IF(AND(ChurnData[[#This Row],[Contract]]="Month-to-month",ChurnData[[#This Row],[InternetService]]="Fiber optic",ChurnData[[#This Row],[TenureMonths]]&lt;=11),"High-risk","Other")</f>
        <v>Other</v>
      </c>
      <c r="U2784" t="str">
        <f>IF(ChurnData[[#This Row],[TenureMonths]]&lt;=11,"0-11",IF(ChurnData[[#This Row],[TenureMonths]]&lt;=23,"12-23",IF(ChurnData[[#This Row],[TenureMonths]]&lt;=35,"24-35",IF(ChurnData[[#This Row],[TenureMonths]]&lt;=47,"36-47",IF(ChurnData[[#This Row],[TenureMonths]]&lt;=59,"48-59","60-72")))))</f>
        <v>0-11</v>
      </c>
      <c r="V2784">
        <f>IF(ChurnData[[#This Row],[Churn]]="Yes",1,0)</f>
        <v>0</v>
      </c>
    </row>
    <row r="2785" spans="1:22" x14ac:dyDescent="0.35">
      <c r="A2785" t="s">
        <v>2836</v>
      </c>
      <c r="B2785" t="s">
        <v>19</v>
      </c>
      <c r="C2785">
        <v>0</v>
      </c>
      <c r="D2785" t="s">
        <v>21</v>
      </c>
      <c r="E2785" t="s">
        <v>21</v>
      </c>
      <c r="F2785" t="s">
        <v>37</v>
      </c>
      <c r="G2785" s="2">
        <v>17</v>
      </c>
      <c r="H2785" t="s">
        <v>20</v>
      </c>
      <c r="I2785" t="s">
        <v>32</v>
      </c>
      <c r="J2785" t="s">
        <v>21</v>
      </c>
      <c r="K2785" t="s">
        <v>20</v>
      </c>
      <c r="L2785" t="s">
        <v>24</v>
      </c>
      <c r="M2785" t="s">
        <v>20</v>
      </c>
      <c r="N2785" t="s">
        <v>25</v>
      </c>
      <c r="O2785" s="1">
        <v>57.06</v>
      </c>
      <c r="P2785" s="1">
        <v>957.51</v>
      </c>
      <c r="Q2785">
        <v>1</v>
      </c>
      <c r="R2785" t="s">
        <v>21</v>
      </c>
      <c r="S2785" t="str">
        <f>IF(ChurnData[[#This Row],[MonthlyCharges]]&lt;=30,"1. Up to 30",IF(ChurnData[[#This Row],[MonthlyCharges]]&lt;=50,"2. 31-50",IF(ChurnData[[#This Row],[MonthlyCharges]]&lt;=70,"3. 51-70",IF(ChurnData[[#This Row],[MonthlyCharges]]&lt;=90,"4. 71-90","5. Over 90"))))</f>
        <v>3. 51-70</v>
      </c>
      <c r="T2785" t="str">
        <f>IF(AND(ChurnData[[#This Row],[Contract]]="Month-to-month",ChurnData[[#This Row],[InternetService]]="Fiber optic",ChurnData[[#This Row],[TenureMonths]]&lt;=11),"High-risk","Other")</f>
        <v>Other</v>
      </c>
      <c r="U2785" t="str">
        <f>IF(ChurnData[[#This Row],[TenureMonths]]&lt;=11,"0-11",IF(ChurnData[[#This Row],[TenureMonths]]&lt;=23,"12-23",IF(ChurnData[[#This Row],[TenureMonths]]&lt;=35,"24-35",IF(ChurnData[[#This Row],[TenureMonths]]&lt;=47,"36-47",IF(ChurnData[[#This Row],[TenureMonths]]&lt;=59,"48-59","60-72")))))</f>
        <v>12-23</v>
      </c>
      <c r="V2785">
        <f>IF(ChurnData[[#This Row],[Churn]]="Yes",1,0)</f>
        <v>0</v>
      </c>
    </row>
    <row r="2786" spans="1:22" x14ac:dyDescent="0.35">
      <c r="A2786" t="s">
        <v>2837</v>
      </c>
      <c r="B2786" t="s">
        <v>36</v>
      </c>
      <c r="C2786">
        <v>0</v>
      </c>
      <c r="D2786" t="s">
        <v>20</v>
      </c>
      <c r="E2786" t="s">
        <v>21</v>
      </c>
      <c r="F2786" t="s">
        <v>47</v>
      </c>
      <c r="G2786" s="2">
        <v>23</v>
      </c>
      <c r="H2786" t="s">
        <v>20</v>
      </c>
      <c r="I2786" t="s">
        <v>32</v>
      </c>
      <c r="J2786" t="s">
        <v>20</v>
      </c>
      <c r="K2786" t="s">
        <v>21</v>
      </c>
      <c r="L2786" t="s">
        <v>29</v>
      </c>
      <c r="M2786" t="s">
        <v>21</v>
      </c>
      <c r="N2786" t="s">
        <v>34</v>
      </c>
      <c r="O2786" s="1">
        <v>60.92</v>
      </c>
      <c r="P2786" s="1">
        <v>1376.64</v>
      </c>
      <c r="Q2786">
        <v>4</v>
      </c>
      <c r="R2786" t="s">
        <v>21</v>
      </c>
      <c r="S2786" t="str">
        <f>IF(ChurnData[[#This Row],[MonthlyCharges]]&lt;=30,"1. Up to 30",IF(ChurnData[[#This Row],[MonthlyCharges]]&lt;=50,"2. 31-50",IF(ChurnData[[#This Row],[MonthlyCharges]]&lt;=70,"3. 51-70",IF(ChurnData[[#This Row],[MonthlyCharges]]&lt;=90,"4. 71-90","5. Over 90"))))</f>
        <v>3. 51-70</v>
      </c>
      <c r="T2786" t="str">
        <f>IF(AND(ChurnData[[#This Row],[Contract]]="Month-to-month",ChurnData[[#This Row],[InternetService]]="Fiber optic",ChurnData[[#This Row],[TenureMonths]]&lt;=11),"High-risk","Other")</f>
        <v>Other</v>
      </c>
      <c r="U2786" t="str">
        <f>IF(ChurnData[[#This Row],[TenureMonths]]&lt;=11,"0-11",IF(ChurnData[[#This Row],[TenureMonths]]&lt;=23,"12-23",IF(ChurnData[[#This Row],[TenureMonths]]&lt;=35,"24-35",IF(ChurnData[[#This Row],[TenureMonths]]&lt;=47,"36-47",IF(ChurnData[[#This Row],[TenureMonths]]&lt;=59,"48-59","60-72")))))</f>
        <v>12-23</v>
      </c>
      <c r="V2786">
        <f>IF(ChurnData[[#This Row],[Churn]]="Yes",1,0)</f>
        <v>0</v>
      </c>
    </row>
    <row r="2787" spans="1:22" x14ac:dyDescent="0.35">
      <c r="A2787" t="s">
        <v>2838</v>
      </c>
      <c r="B2787" t="s">
        <v>19</v>
      </c>
      <c r="C2787">
        <v>0</v>
      </c>
      <c r="D2787" t="s">
        <v>20</v>
      </c>
      <c r="E2787" t="s">
        <v>21</v>
      </c>
      <c r="F2787" t="s">
        <v>37</v>
      </c>
      <c r="G2787" s="2">
        <v>14</v>
      </c>
      <c r="H2787" t="s">
        <v>20</v>
      </c>
      <c r="I2787" t="s">
        <v>23</v>
      </c>
      <c r="J2787" t="s">
        <v>21</v>
      </c>
      <c r="K2787" t="s">
        <v>21</v>
      </c>
      <c r="L2787" t="s">
        <v>29</v>
      </c>
      <c r="M2787" t="s">
        <v>21</v>
      </c>
      <c r="N2787" t="s">
        <v>34</v>
      </c>
      <c r="O2787" s="1">
        <v>88.12</v>
      </c>
      <c r="P2787" s="1">
        <v>1257.27</v>
      </c>
      <c r="Q2787">
        <v>2</v>
      </c>
      <c r="R2787" t="s">
        <v>21</v>
      </c>
      <c r="S2787" t="str">
        <f>IF(ChurnData[[#This Row],[MonthlyCharges]]&lt;=30,"1. Up to 30",IF(ChurnData[[#This Row],[MonthlyCharges]]&lt;=50,"2. 31-50",IF(ChurnData[[#This Row],[MonthlyCharges]]&lt;=70,"3. 51-70",IF(ChurnData[[#This Row],[MonthlyCharges]]&lt;=90,"4. 71-90","5. Over 90"))))</f>
        <v>4. 71-90</v>
      </c>
      <c r="T2787" t="str">
        <f>IF(AND(ChurnData[[#This Row],[Contract]]="Month-to-month",ChurnData[[#This Row],[InternetService]]="Fiber optic",ChurnData[[#This Row],[TenureMonths]]&lt;=11),"High-risk","Other")</f>
        <v>Other</v>
      </c>
      <c r="U2787" t="str">
        <f>IF(ChurnData[[#This Row],[TenureMonths]]&lt;=11,"0-11",IF(ChurnData[[#This Row],[TenureMonths]]&lt;=23,"12-23",IF(ChurnData[[#This Row],[TenureMonths]]&lt;=35,"24-35",IF(ChurnData[[#This Row],[TenureMonths]]&lt;=47,"36-47",IF(ChurnData[[#This Row],[TenureMonths]]&lt;=59,"48-59","60-72")))))</f>
        <v>12-23</v>
      </c>
      <c r="V2787">
        <f>IF(ChurnData[[#This Row],[Churn]]="Yes",1,0)</f>
        <v>0</v>
      </c>
    </row>
    <row r="2788" spans="1:22" x14ac:dyDescent="0.35">
      <c r="A2788" t="s">
        <v>2839</v>
      </c>
      <c r="B2788" t="s">
        <v>19</v>
      </c>
      <c r="C2788">
        <v>0</v>
      </c>
      <c r="D2788" t="s">
        <v>20</v>
      </c>
      <c r="E2788" t="s">
        <v>21</v>
      </c>
      <c r="F2788" t="s">
        <v>49</v>
      </c>
      <c r="G2788" s="2">
        <v>23</v>
      </c>
      <c r="H2788" t="s">
        <v>20</v>
      </c>
      <c r="I2788" t="s">
        <v>32</v>
      </c>
      <c r="J2788" t="s">
        <v>21</v>
      </c>
      <c r="K2788" t="s">
        <v>21</v>
      </c>
      <c r="L2788" t="s">
        <v>33</v>
      </c>
      <c r="M2788" t="s">
        <v>21</v>
      </c>
      <c r="N2788" t="s">
        <v>25</v>
      </c>
      <c r="O2788" s="1">
        <v>55.86</v>
      </c>
      <c r="P2788" s="1">
        <v>1291.4000000000001</v>
      </c>
      <c r="Q2788">
        <v>3</v>
      </c>
      <c r="R2788" t="s">
        <v>21</v>
      </c>
      <c r="S2788" t="str">
        <f>IF(ChurnData[[#This Row],[MonthlyCharges]]&lt;=30,"1. Up to 30",IF(ChurnData[[#This Row],[MonthlyCharges]]&lt;=50,"2. 31-50",IF(ChurnData[[#This Row],[MonthlyCharges]]&lt;=70,"3. 51-70",IF(ChurnData[[#This Row],[MonthlyCharges]]&lt;=90,"4. 71-90","5. Over 90"))))</f>
        <v>3. 51-70</v>
      </c>
      <c r="T2788" t="str">
        <f>IF(AND(ChurnData[[#This Row],[Contract]]="Month-to-month",ChurnData[[#This Row],[InternetService]]="Fiber optic",ChurnData[[#This Row],[TenureMonths]]&lt;=11),"High-risk","Other")</f>
        <v>Other</v>
      </c>
      <c r="U2788" t="str">
        <f>IF(ChurnData[[#This Row],[TenureMonths]]&lt;=11,"0-11",IF(ChurnData[[#This Row],[TenureMonths]]&lt;=23,"12-23",IF(ChurnData[[#This Row],[TenureMonths]]&lt;=35,"24-35",IF(ChurnData[[#This Row],[TenureMonths]]&lt;=47,"36-47",IF(ChurnData[[#This Row],[TenureMonths]]&lt;=59,"48-59","60-72")))))</f>
        <v>12-23</v>
      </c>
      <c r="V2788">
        <f>IF(ChurnData[[#This Row],[Churn]]="Yes",1,0)</f>
        <v>0</v>
      </c>
    </row>
    <row r="2789" spans="1:22" x14ac:dyDescent="0.35">
      <c r="A2789" t="s">
        <v>2840</v>
      </c>
      <c r="B2789" t="s">
        <v>19</v>
      </c>
      <c r="C2789">
        <v>0</v>
      </c>
      <c r="D2789" t="s">
        <v>20</v>
      </c>
      <c r="E2789" t="s">
        <v>20</v>
      </c>
      <c r="F2789" t="s">
        <v>22</v>
      </c>
      <c r="G2789" s="2">
        <v>72</v>
      </c>
      <c r="H2789" t="s">
        <v>20</v>
      </c>
      <c r="I2789" t="s">
        <v>21</v>
      </c>
      <c r="J2789" t="s">
        <v>28</v>
      </c>
      <c r="K2789" t="s">
        <v>28</v>
      </c>
      <c r="L2789" t="s">
        <v>24</v>
      </c>
      <c r="M2789" t="s">
        <v>20</v>
      </c>
      <c r="N2789" t="s">
        <v>30</v>
      </c>
      <c r="O2789" s="1">
        <v>19.010000000000002</v>
      </c>
      <c r="P2789" s="1">
        <v>1337.19</v>
      </c>
      <c r="Q2789">
        <v>1</v>
      </c>
      <c r="R2789" t="s">
        <v>21</v>
      </c>
      <c r="S2789" t="str">
        <f>IF(ChurnData[[#This Row],[MonthlyCharges]]&lt;=30,"1. Up to 30",IF(ChurnData[[#This Row],[MonthlyCharges]]&lt;=50,"2. 31-50",IF(ChurnData[[#This Row],[MonthlyCharges]]&lt;=70,"3. 51-70",IF(ChurnData[[#This Row],[MonthlyCharges]]&lt;=90,"4. 71-90","5. Over 90"))))</f>
        <v>1. Up to 30</v>
      </c>
      <c r="T2789" t="str">
        <f>IF(AND(ChurnData[[#This Row],[Contract]]="Month-to-month",ChurnData[[#This Row],[InternetService]]="Fiber optic",ChurnData[[#This Row],[TenureMonths]]&lt;=11),"High-risk","Other")</f>
        <v>Other</v>
      </c>
      <c r="U2789" t="str">
        <f>IF(ChurnData[[#This Row],[TenureMonths]]&lt;=11,"0-11",IF(ChurnData[[#This Row],[TenureMonths]]&lt;=23,"12-23",IF(ChurnData[[#This Row],[TenureMonths]]&lt;=35,"24-35",IF(ChurnData[[#This Row],[TenureMonths]]&lt;=47,"36-47",IF(ChurnData[[#This Row],[TenureMonths]]&lt;=59,"48-59","60-72")))))</f>
        <v>60-72</v>
      </c>
      <c r="V2789">
        <f>IF(ChurnData[[#This Row],[Churn]]="Yes",1,0)</f>
        <v>0</v>
      </c>
    </row>
    <row r="2790" spans="1:22" x14ac:dyDescent="0.35">
      <c r="A2790" t="s">
        <v>2841</v>
      </c>
      <c r="B2790" t="s">
        <v>36</v>
      </c>
      <c r="C2790">
        <v>1</v>
      </c>
      <c r="D2790" t="s">
        <v>21</v>
      </c>
      <c r="E2790" t="s">
        <v>20</v>
      </c>
      <c r="F2790" t="s">
        <v>47</v>
      </c>
      <c r="G2790" s="2">
        <v>4</v>
      </c>
      <c r="H2790" t="s">
        <v>20</v>
      </c>
      <c r="I2790" t="s">
        <v>21</v>
      </c>
      <c r="J2790" t="s">
        <v>28</v>
      </c>
      <c r="K2790" t="s">
        <v>28</v>
      </c>
      <c r="L2790" t="s">
        <v>29</v>
      </c>
      <c r="M2790" t="s">
        <v>20</v>
      </c>
      <c r="N2790" t="s">
        <v>43</v>
      </c>
      <c r="O2790" s="1">
        <v>31.27</v>
      </c>
      <c r="P2790" s="1">
        <v>124.02</v>
      </c>
      <c r="Q2790">
        <v>3</v>
      </c>
      <c r="R2790" t="s">
        <v>21</v>
      </c>
      <c r="S2790" t="str">
        <f>IF(ChurnData[[#This Row],[MonthlyCharges]]&lt;=30,"1. Up to 30",IF(ChurnData[[#This Row],[MonthlyCharges]]&lt;=50,"2. 31-50",IF(ChurnData[[#This Row],[MonthlyCharges]]&lt;=70,"3. 51-70",IF(ChurnData[[#This Row],[MonthlyCharges]]&lt;=90,"4. 71-90","5. Over 90"))))</f>
        <v>2. 31-50</v>
      </c>
      <c r="T2790" t="str">
        <f>IF(AND(ChurnData[[#This Row],[Contract]]="Month-to-month",ChurnData[[#This Row],[InternetService]]="Fiber optic",ChurnData[[#This Row],[TenureMonths]]&lt;=11),"High-risk","Other")</f>
        <v>Other</v>
      </c>
      <c r="U2790" t="str">
        <f>IF(ChurnData[[#This Row],[TenureMonths]]&lt;=11,"0-11",IF(ChurnData[[#This Row],[TenureMonths]]&lt;=23,"12-23",IF(ChurnData[[#This Row],[TenureMonths]]&lt;=35,"24-35",IF(ChurnData[[#This Row],[TenureMonths]]&lt;=47,"36-47",IF(ChurnData[[#This Row],[TenureMonths]]&lt;=59,"48-59","60-72")))))</f>
        <v>0-11</v>
      </c>
      <c r="V2790">
        <f>IF(ChurnData[[#This Row],[Churn]]="Yes",1,0)</f>
        <v>0</v>
      </c>
    </row>
    <row r="2791" spans="1:22" x14ac:dyDescent="0.35">
      <c r="A2791" t="s">
        <v>2842</v>
      </c>
      <c r="B2791" t="s">
        <v>19</v>
      </c>
      <c r="C2791">
        <v>0</v>
      </c>
      <c r="D2791" t="s">
        <v>20</v>
      </c>
      <c r="E2791" t="s">
        <v>20</v>
      </c>
      <c r="F2791" t="s">
        <v>22</v>
      </c>
      <c r="G2791" s="2">
        <v>15</v>
      </c>
      <c r="H2791" t="s">
        <v>20</v>
      </c>
      <c r="I2791" t="s">
        <v>32</v>
      </c>
      <c r="J2791" t="s">
        <v>21</v>
      </c>
      <c r="K2791" t="s">
        <v>20</v>
      </c>
      <c r="L2791" t="s">
        <v>33</v>
      </c>
      <c r="M2791" t="s">
        <v>21</v>
      </c>
      <c r="N2791" t="s">
        <v>43</v>
      </c>
      <c r="O2791" s="1">
        <v>64.89</v>
      </c>
      <c r="P2791" s="1">
        <v>956.61</v>
      </c>
      <c r="Q2791">
        <v>0</v>
      </c>
      <c r="R2791" t="s">
        <v>21</v>
      </c>
      <c r="S2791" t="str">
        <f>IF(ChurnData[[#This Row],[MonthlyCharges]]&lt;=30,"1. Up to 30",IF(ChurnData[[#This Row],[MonthlyCharges]]&lt;=50,"2. 31-50",IF(ChurnData[[#This Row],[MonthlyCharges]]&lt;=70,"3. 51-70",IF(ChurnData[[#This Row],[MonthlyCharges]]&lt;=90,"4. 71-90","5. Over 90"))))</f>
        <v>3. 51-70</v>
      </c>
      <c r="T2791" t="str">
        <f>IF(AND(ChurnData[[#This Row],[Contract]]="Month-to-month",ChurnData[[#This Row],[InternetService]]="Fiber optic",ChurnData[[#This Row],[TenureMonths]]&lt;=11),"High-risk","Other")</f>
        <v>Other</v>
      </c>
      <c r="U2791" t="str">
        <f>IF(ChurnData[[#This Row],[TenureMonths]]&lt;=11,"0-11",IF(ChurnData[[#This Row],[TenureMonths]]&lt;=23,"12-23",IF(ChurnData[[#This Row],[TenureMonths]]&lt;=35,"24-35",IF(ChurnData[[#This Row],[TenureMonths]]&lt;=47,"36-47",IF(ChurnData[[#This Row],[TenureMonths]]&lt;=59,"48-59","60-72")))))</f>
        <v>12-23</v>
      </c>
      <c r="V2791">
        <f>IF(ChurnData[[#This Row],[Churn]]="Yes",1,0)</f>
        <v>0</v>
      </c>
    </row>
    <row r="2792" spans="1:22" x14ac:dyDescent="0.35">
      <c r="A2792" t="s">
        <v>2843</v>
      </c>
      <c r="B2792" t="s">
        <v>19</v>
      </c>
      <c r="C2792">
        <v>0</v>
      </c>
      <c r="D2792" t="s">
        <v>20</v>
      </c>
      <c r="E2792" t="s">
        <v>21</v>
      </c>
      <c r="F2792" t="s">
        <v>45</v>
      </c>
      <c r="G2792" s="2">
        <v>15</v>
      </c>
      <c r="H2792" t="s">
        <v>20</v>
      </c>
      <c r="I2792" t="s">
        <v>23</v>
      </c>
      <c r="J2792" t="s">
        <v>21</v>
      </c>
      <c r="K2792" t="s">
        <v>20</v>
      </c>
      <c r="L2792" t="s">
        <v>33</v>
      </c>
      <c r="M2792" t="s">
        <v>20</v>
      </c>
      <c r="N2792" t="s">
        <v>25</v>
      </c>
      <c r="O2792" s="1">
        <v>89.19</v>
      </c>
      <c r="P2792" s="1">
        <v>1352.52</v>
      </c>
      <c r="Q2792">
        <v>3</v>
      </c>
      <c r="R2792" t="s">
        <v>20</v>
      </c>
      <c r="S2792" t="str">
        <f>IF(ChurnData[[#This Row],[MonthlyCharges]]&lt;=30,"1. Up to 30",IF(ChurnData[[#This Row],[MonthlyCharges]]&lt;=50,"2. 31-50",IF(ChurnData[[#This Row],[MonthlyCharges]]&lt;=70,"3. 51-70",IF(ChurnData[[#This Row],[MonthlyCharges]]&lt;=90,"4. 71-90","5. Over 90"))))</f>
        <v>4. 71-90</v>
      </c>
      <c r="T2792" t="str">
        <f>IF(AND(ChurnData[[#This Row],[Contract]]="Month-to-month",ChurnData[[#This Row],[InternetService]]="Fiber optic",ChurnData[[#This Row],[TenureMonths]]&lt;=11),"High-risk","Other")</f>
        <v>Other</v>
      </c>
      <c r="U2792" t="str">
        <f>IF(ChurnData[[#This Row],[TenureMonths]]&lt;=11,"0-11",IF(ChurnData[[#This Row],[TenureMonths]]&lt;=23,"12-23",IF(ChurnData[[#This Row],[TenureMonths]]&lt;=35,"24-35",IF(ChurnData[[#This Row],[TenureMonths]]&lt;=47,"36-47",IF(ChurnData[[#This Row],[TenureMonths]]&lt;=59,"48-59","60-72")))))</f>
        <v>12-23</v>
      </c>
      <c r="V2792">
        <f>IF(ChurnData[[#This Row],[Churn]]="Yes",1,0)</f>
        <v>1</v>
      </c>
    </row>
    <row r="2793" spans="1:22" x14ac:dyDescent="0.35">
      <c r="A2793" t="s">
        <v>2844</v>
      </c>
      <c r="B2793" t="s">
        <v>36</v>
      </c>
      <c r="C2793">
        <v>0</v>
      </c>
      <c r="D2793" t="s">
        <v>20</v>
      </c>
      <c r="E2793" t="s">
        <v>21</v>
      </c>
      <c r="F2793" t="s">
        <v>58</v>
      </c>
      <c r="G2793" s="2">
        <v>18</v>
      </c>
      <c r="H2793" t="s">
        <v>20</v>
      </c>
      <c r="I2793" t="s">
        <v>32</v>
      </c>
      <c r="J2793" t="s">
        <v>21</v>
      </c>
      <c r="K2793" t="s">
        <v>21</v>
      </c>
      <c r="L2793" t="s">
        <v>29</v>
      </c>
      <c r="M2793" t="s">
        <v>20</v>
      </c>
      <c r="N2793" t="s">
        <v>43</v>
      </c>
      <c r="O2793" s="1">
        <v>60.89</v>
      </c>
      <c r="P2793" s="1">
        <v>1104.1600000000001</v>
      </c>
      <c r="Q2793">
        <v>2</v>
      </c>
      <c r="R2793" t="s">
        <v>21</v>
      </c>
      <c r="S2793" t="str">
        <f>IF(ChurnData[[#This Row],[MonthlyCharges]]&lt;=30,"1. Up to 30",IF(ChurnData[[#This Row],[MonthlyCharges]]&lt;=50,"2. 31-50",IF(ChurnData[[#This Row],[MonthlyCharges]]&lt;=70,"3. 51-70",IF(ChurnData[[#This Row],[MonthlyCharges]]&lt;=90,"4. 71-90","5. Over 90"))))</f>
        <v>3. 51-70</v>
      </c>
      <c r="T2793" t="str">
        <f>IF(AND(ChurnData[[#This Row],[Contract]]="Month-to-month",ChurnData[[#This Row],[InternetService]]="Fiber optic",ChurnData[[#This Row],[TenureMonths]]&lt;=11),"High-risk","Other")</f>
        <v>Other</v>
      </c>
      <c r="U2793" t="str">
        <f>IF(ChurnData[[#This Row],[TenureMonths]]&lt;=11,"0-11",IF(ChurnData[[#This Row],[TenureMonths]]&lt;=23,"12-23",IF(ChurnData[[#This Row],[TenureMonths]]&lt;=35,"24-35",IF(ChurnData[[#This Row],[TenureMonths]]&lt;=47,"36-47",IF(ChurnData[[#This Row],[TenureMonths]]&lt;=59,"48-59","60-72")))))</f>
        <v>12-23</v>
      </c>
      <c r="V2793">
        <f>IF(ChurnData[[#This Row],[Churn]]="Yes",1,0)</f>
        <v>0</v>
      </c>
    </row>
    <row r="2794" spans="1:22" x14ac:dyDescent="0.35">
      <c r="A2794" t="s">
        <v>2845</v>
      </c>
      <c r="B2794" t="s">
        <v>36</v>
      </c>
      <c r="C2794">
        <v>0</v>
      </c>
      <c r="D2794" t="s">
        <v>20</v>
      </c>
      <c r="E2794" t="s">
        <v>20</v>
      </c>
      <c r="F2794" t="s">
        <v>47</v>
      </c>
      <c r="G2794" s="2">
        <v>16</v>
      </c>
      <c r="H2794" t="s">
        <v>21</v>
      </c>
      <c r="I2794" t="s">
        <v>32</v>
      </c>
      <c r="J2794" t="s">
        <v>21</v>
      </c>
      <c r="K2794" t="s">
        <v>21</v>
      </c>
      <c r="L2794" t="s">
        <v>24</v>
      </c>
      <c r="M2794" t="s">
        <v>20</v>
      </c>
      <c r="N2794" t="s">
        <v>30</v>
      </c>
      <c r="O2794" s="1">
        <v>51.83</v>
      </c>
      <c r="P2794" s="1">
        <v>815.43</v>
      </c>
      <c r="Q2794">
        <v>2</v>
      </c>
      <c r="R2794" t="s">
        <v>21</v>
      </c>
      <c r="S2794" t="str">
        <f>IF(ChurnData[[#This Row],[MonthlyCharges]]&lt;=30,"1. Up to 30",IF(ChurnData[[#This Row],[MonthlyCharges]]&lt;=50,"2. 31-50",IF(ChurnData[[#This Row],[MonthlyCharges]]&lt;=70,"3. 51-70",IF(ChurnData[[#This Row],[MonthlyCharges]]&lt;=90,"4. 71-90","5. Over 90"))))</f>
        <v>3. 51-70</v>
      </c>
      <c r="T2794" t="str">
        <f>IF(AND(ChurnData[[#This Row],[Contract]]="Month-to-month",ChurnData[[#This Row],[InternetService]]="Fiber optic",ChurnData[[#This Row],[TenureMonths]]&lt;=11),"High-risk","Other")</f>
        <v>Other</v>
      </c>
      <c r="U2794" t="str">
        <f>IF(ChurnData[[#This Row],[TenureMonths]]&lt;=11,"0-11",IF(ChurnData[[#This Row],[TenureMonths]]&lt;=23,"12-23",IF(ChurnData[[#This Row],[TenureMonths]]&lt;=35,"24-35",IF(ChurnData[[#This Row],[TenureMonths]]&lt;=47,"36-47",IF(ChurnData[[#This Row],[TenureMonths]]&lt;=59,"48-59","60-72")))))</f>
        <v>12-23</v>
      </c>
      <c r="V2794">
        <f>IF(ChurnData[[#This Row],[Churn]]="Yes",1,0)</f>
        <v>0</v>
      </c>
    </row>
    <row r="2795" spans="1:22" x14ac:dyDescent="0.35">
      <c r="A2795" t="s">
        <v>2846</v>
      </c>
      <c r="B2795" t="s">
        <v>36</v>
      </c>
      <c r="C2795">
        <v>0</v>
      </c>
      <c r="D2795" t="s">
        <v>20</v>
      </c>
      <c r="E2795" t="s">
        <v>21</v>
      </c>
      <c r="F2795" t="s">
        <v>75</v>
      </c>
      <c r="G2795" s="2">
        <v>29</v>
      </c>
      <c r="H2795" t="s">
        <v>20</v>
      </c>
      <c r="I2795" t="s">
        <v>23</v>
      </c>
      <c r="J2795" t="s">
        <v>20</v>
      </c>
      <c r="K2795" t="s">
        <v>20</v>
      </c>
      <c r="L2795" t="s">
        <v>33</v>
      </c>
      <c r="M2795" t="s">
        <v>20</v>
      </c>
      <c r="N2795" t="s">
        <v>30</v>
      </c>
      <c r="O2795" s="1">
        <v>94.97</v>
      </c>
      <c r="P2795" s="1">
        <v>0</v>
      </c>
      <c r="Q2795">
        <v>1</v>
      </c>
      <c r="R2795" t="s">
        <v>21</v>
      </c>
      <c r="S2795" t="str">
        <f>IF(ChurnData[[#This Row],[MonthlyCharges]]&lt;=30,"1. Up to 30",IF(ChurnData[[#This Row],[MonthlyCharges]]&lt;=50,"2. 31-50",IF(ChurnData[[#This Row],[MonthlyCharges]]&lt;=70,"3. 51-70",IF(ChurnData[[#This Row],[MonthlyCharges]]&lt;=90,"4. 71-90","5. Over 90"))))</f>
        <v>5. Over 90</v>
      </c>
      <c r="T2795" t="str">
        <f>IF(AND(ChurnData[[#This Row],[Contract]]="Month-to-month",ChurnData[[#This Row],[InternetService]]="Fiber optic",ChurnData[[#This Row],[TenureMonths]]&lt;=11),"High-risk","Other")</f>
        <v>Other</v>
      </c>
      <c r="U2795" t="str">
        <f>IF(ChurnData[[#This Row],[TenureMonths]]&lt;=11,"0-11",IF(ChurnData[[#This Row],[TenureMonths]]&lt;=23,"12-23",IF(ChurnData[[#This Row],[TenureMonths]]&lt;=35,"24-35",IF(ChurnData[[#This Row],[TenureMonths]]&lt;=47,"36-47",IF(ChurnData[[#This Row],[TenureMonths]]&lt;=59,"48-59","60-72")))))</f>
        <v>24-35</v>
      </c>
      <c r="V2795">
        <f>IF(ChurnData[[#This Row],[Churn]]="Yes",1,0)</f>
        <v>0</v>
      </c>
    </row>
    <row r="2796" spans="1:22" x14ac:dyDescent="0.35">
      <c r="A2796" t="s">
        <v>2847</v>
      </c>
      <c r="B2796" t="s">
        <v>19</v>
      </c>
      <c r="C2796">
        <v>0</v>
      </c>
      <c r="D2796" t="s">
        <v>21</v>
      </c>
      <c r="E2796" t="s">
        <v>21</v>
      </c>
      <c r="F2796" t="s">
        <v>58</v>
      </c>
      <c r="G2796" s="2">
        <v>55</v>
      </c>
      <c r="H2796" t="s">
        <v>20</v>
      </c>
      <c r="I2796" t="s">
        <v>32</v>
      </c>
      <c r="J2796" t="s">
        <v>21</v>
      </c>
      <c r="K2796" t="s">
        <v>21</v>
      </c>
      <c r="L2796" t="s">
        <v>24</v>
      </c>
      <c r="M2796" t="s">
        <v>20</v>
      </c>
      <c r="N2796" t="s">
        <v>34</v>
      </c>
      <c r="O2796" s="1">
        <v>53.93</v>
      </c>
      <c r="P2796" s="1">
        <v>2922.85</v>
      </c>
      <c r="Q2796">
        <v>2</v>
      </c>
      <c r="R2796" t="s">
        <v>21</v>
      </c>
      <c r="S2796" t="str">
        <f>IF(ChurnData[[#This Row],[MonthlyCharges]]&lt;=30,"1. Up to 30",IF(ChurnData[[#This Row],[MonthlyCharges]]&lt;=50,"2. 31-50",IF(ChurnData[[#This Row],[MonthlyCharges]]&lt;=70,"3. 51-70",IF(ChurnData[[#This Row],[MonthlyCharges]]&lt;=90,"4. 71-90","5. Over 90"))))</f>
        <v>3. 51-70</v>
      </c>
      <c r="T2796" t="str">
        <f>IF(AND(ChurnData[[#This Row],[Contract]]="Month-to-month",ChurnData[[#This Row],[InternetService]]="Fiber optic",ChurnData[[#This Row],[TenureMonths]]&lt;=11),"High-risk","Other")</f>
        <v>Other</v>
      </c>
      <c r="U2796" t="str">
        <f>IF(ChurnData[[#This Row],[TenureMonths]]&lt;=11,"0-11",IF(ChurnData[[#This Row],[TenureMonths]]&lt;=23,"12-23",IF(ChurnData[[#This Row],[TenureMonths]]&lt;=35,"24-35",IF(ChurnData[[#This Row],[TenureMonths]]&lt;=47,"36-47",IF(ChurnData[[#This Row],[TenureMonths]]&lt;=59,"48-59","60-72")))))</f>
        <v>48-59</v>
      </c>
      <c r="V2796">
        <f>IF(ChurnData[[#This Row],[Churn]]="Yes",1,0)</f>
        <v>0</v>
      </c>
    </row>
    <row r="2797" spans="1:22" x14ac:dyDescent="0.35">
      <c r="A2797" t="s">
        <v>2848</v>
      </c>
      <c r="B2797" t="s">
        <v>36</v>
      </c>
      <c r="C2797">
        <v>0</v>
      </c>
      <c r="D2797" t="s">
        <v>21</v>
      </c>
      <c r="E2797" t="s">
        <v>21</v>
      </c>
      <c r="F2797" t="s">
        <v>56</v>
      </c>
      <c r="G2797" s="2">
        <v>31</v>
      </c>
      <c r="H2797" t="s">
        <v>20</v>
      </c>
      <c r="I2797" t="s">
        <v>21</v>
      </c>
      <c r="J2797" t="s">
        <v>28</v>
      </c>
      <c r="K2797" t="s">
        <v>28</v>
      </c>
      <c r="L2797" t="s">
        <v>33</v>
      </c>
      <c r="M2797" t="s">
        <v>21</v>
      </c>
      <c r="N2797" t="s">
        <v>30</v>
      </c>
      <c r="O2797" s="1">
        <v>32.46</v>
      </c>
      <c r="P2797" s="1">
        <v>983.72</v>
      </c>
      <c r="Q2797">
        <v>1</v>
      </c>
      <c r="R2797" t="s">
        <v>20</v>
      </c>
      <c r="S2797" t="str">
        <f>IF(ChurnData[[#This Row],[MonthlyCharges]]&lt;=30,"1. Up to 30",IF(ChurnData[[#This Row],[MonthlyCharges]]&lt;=50,"2. 31-50",IF(ChurnData[[#This Row],[MonthlyCharges]]&lt;=70,"3. 51-70",IF(ChurnData[[#This Row],[MonthlyCharges]]&lt;=90,"4. 71-90","5. Over 90"))))</f>
        <v>2. 31-50</v>
      </c>
      <c r="T2797" t="str">
        <f>IF(AND(ChurnData[[#This Row],[Contract]]="Month-to-month",ChurnData[[#This Row],[InternetService]]="Fiber optic",ChurnData[[#This Row],[TenureMonths]]&lt;=11),"High-risk","Other")</f>
        <v>Other</v>
      </c>
      <c r="U2797" t="str">
        <f>IF(ChurnData[[#This Row],[TenureMonths]]&lt;=11,"0-11",IF(ChurnData[[#This Row],[TenureMonths]]&lt;=23,"12-23",IF(ChurnData[[#This Row],[TenureMonths]]&lt;=35,"24-35",IF(ChurnData[[#This Row],[TenureMonths]]&lt;=47,"36-47",IF(ChurnData[[#This Row],[TenureMonths]]&lt;=59,"48-59","60-72")))))</f>
        <v>24-35</v>
      </c>
      <c r="V2797">
        <f>IF(ChurnData[[#This Row],[Churn]]="Yes",1,0)</f>
        <v>1</v>
      </c>
    </row>
    <row r="2798" spans="1:22" x14ac:dyDescent="0.35">
      <c r="A2798" t="s">
        <v>2849</v>
      </c>
      <c r="B2798" t="s">
        <v>19</v>
      </c>
      <c r="C2798">
        <v>0</v>
      </c>
      <c r="D2798" t="s">
        <v>20</v>
      </c>
      <c r="E2798" t="s">
        <v>21</v>
      </c>
      <c r="F2798" t="s">
        <v>39</v>
      </c>
      <c r="G2798" s="2">
        <v>5</v>
      </c>
      <c r="H2798" t="s">
        <v>20</v>
      </c>
      <c r="I2798" t="s">
        <v>21</v>
      </c>
      <c r="J2798" t="s">
        <v>28</v>
      </c>
      <c r="K2798" t="s">
        <v>28</v>
      </c>
      <c r="L2798" t="s">
        <v>33</v>
      </c>
      <c r="M2798" t="s">
        <v>21</v>
      </c>
      <c r="N2798" t="s">
        <v>43</v>
      </c>
      <c r="O2798" s="1">
        <v>26.28</v>
      </c>
      <c r="P2798" s="1">
        <v>130.57</v>
      </c>
      <c r="Q2798">
        <v>4</v>
      </c>
      <c r="R2798" t="s">
        <v>21</v>
      </c>
      <c r="S2798" t="str">
        <f>IF(ChurnData[[#This Row],[MonthlyCharges]]&lt;=30,"1. Up to 30",IF(ChurnData[[#This Row],[MonthlyCharges]]&lt;=50,"2. 31-50",IF(ChurnData[[#This Row],[MonthlyCharges]]&lt;=70,"3. 51-70",IF(ChurnData[[#This Row],[MonthlyCharges]]&lt;=90,"4. 71-90","5. Over 90"))))</f>
        <v>1. Up to 30</v>
      </c>
      <c r="T2798" t="str">
        <f>IF(AND(ChurnData[[#This Row],[Contract]]="Month-to-month",ChurnData[[#This Row],[InternetService]]="Fiber optic",ChurnData[[#This Row],[TenureMonths]]&lt;=11),"High-risk","Other")</f>
        <v>Other</v>
      </c>
      <c r="U2798" t="str">
        <f>IF(ChurnData[[#This Row],[TenureMonths]]&lt;=11,"0-11",IF(ChurnData[[#This Row],[TenureMonths]]&lt;=23,"12-23",IF(ChurnData[[#This Row],[TenureMonths]]&lt;=35,"24-35",IF(ChurnData[[#This Row],[TenureMonths]]&lt;=47,"36-47",IF(ChurnData[[#This Row],[TenureMonths]]&lt;=59,"48-59","60-72")))))</f>
        <v>0-11</v>
      </c>
      <c r="V2798">
        <f>IF(ChurnData[[#This Row],[Churn]]="Yes",1,0)</f>
        <v>0</v>
      </c>
    </row>
    <row r="2799" spans="1:22" x14ac:dyDescent="0.35">
      <c r="A2799" t="s">
        <v>2850</v>
      </c>
      <c r="B2799" t="s">
        <v>19</v>
      </c>
      <c r="C2799">
        <v>0</v>
      </c>
      <c r="D2799" t="s">
        <v>20</v>
      </c>
      <c r="E2799" t="s">
        <v>21</v>
      </c>
      <c r="F2799" t="s">
        <v>45</v>
      </c>
      <c r="G2799" s="2">
        <v>36</v>
      </c>
      <c r="H2799" t="s">
        <v>20</v>
      </c>
      <c r="I2799" t="s">
        <v>21</v>
      </c>
      <c r="J2799" t="s">
        <v>28</v>
      </c>
      <c r="K2799" t="s">
        <v>28</v>
      </c>
      <c r="L2799" t="s">
        <v>33</v>
      </c>
      <c r="M2799" t="s">
        <v>20</v>
      </c>
      <c r="N2799" t="s">
        <v>34</v>
      </c>
      <c r="O2799" s="1">
        <v>30.78</v>
      </c>
      <c r="P2799" s="1">
        <v>1078.23</v>
      </c>
      <c r="Q2799">
        <v>1</v>
      </c>
      <c r="R2799" t="s">
        <v>21</v>
      </c>
      <c r="S2799" t="str">
        <f>IF(ChurnData[[#This Row],[MonthlyCharges]]&lt;=30,"1. Up to 30",IF(ChurnData[[#This Row],[MonthlyCharges]]&lt;=50,"2. 31-50",IF(ChurnData[[#This Row],[MonthlyCharges]]&lt;=70,"3. 51-70",IF(ChurnData[[#This Row],[MonthlyCharges]]&lt;=90,"4. 71-90","5. Over 90"))))</f>
        <v>2. 31-50</v>
      </c>
      <c r="T2799" t="str">
        <f>IF(AND(ChurnData[[#This Row],[Contract]]="Month-to-month",ChurnData[[#This Row],[InternetService]]="Fiber optic",ChurnData[[#This Row],[TenureMonths]]&lt;=11),"High-risk","Other")</f>
        <v>Other</v>
      </c>
      <c r="U2799" t="str">
        <f>IF(ChurnData[[#This Row],[TenureMonths]]&lt;=11,"0-11",IF(ChurnData[[#This Row],[TenureMonths]]&lt;=23,"12-23",IF(ChurnData[[#This Row],[TenureMonths]]&lt;=35,"24-35",IF(ChurnData[[#This Row],[TenureMonths]]&lt;=47,"36-47",IF(ChurnData[[#This Row],[TenureMonths]]&lt;=59,"48-59","60-72")))))</f>
        <v>36-47</v>
      </c>
      <c r="V2799">
        <f>IF(ChurnData[[#This Row],[Churn]]="Yes",1,0)</f>
        <v>0</v>
      </c>
    </row>
    <row r="2800" spans="1:22" x14ac:dyDescent="0.35">
      <c r="A2800" t="s">
        <v>2851</v>
      </c>
      <c r="B2800" t="s">
        <v>36</v>
      </c>
      <c r="C2800">
        <v>0</v>
      </c>
      <c r="D2800" t="s">
        <v>21</v>
      </c>
      <c r="E2800" t="s">
        <v>21</v>
      </c>
      <c r="F2800" t="s">
        <v>41</v>
      </c>
      <c r="G2800" s="2">
        <v>23</v>
      </c>
      <c r="H2800" t="s">
        <v>20</v>
      </c>
      <c r="I2800" t="s">
        <v>23</v>
      </c>
      <c r="J2800" t="s">
        <v>21</v>
      </c>
      <c r="K2800" t="s">
        <v>21</v>
      </c>
      <c r="L2800" t="s">
        <v>33</v>
      </c>
      <c r="M2800" t="s">
        <v>20</v>
      </c>
      <c r="N2800" t="s">
        <v>34</v>
      </c>
      <c r="O2800" s="1">
        <v>85.87</v>
      </c>
      <c r="P2800" s="1">
        <v>1920.23</v>
      </c>
      <c r="Q2800">
        <v>1</v>
      </c>
      <c r="R2800" t="s">
        <v>21</v>
      </c>
      <c r="S2800" t="str">
        <f>IF(ChurnData[[#This Row],[MonthlyCharges]]&lt;=30,"1. Up to 30",IF(ChurnData[[#This Row],[MonthlyCharges]]&lt;=50,"2. 31-50",IF(ChurnData[[#This Row],[MonthlyCharges]]&lt;=70,"3. 51-70",IF(ChurnData[[#This Row],[MonthlyCharges]]&lt;=90,"4. 71-90","5. Over 90"))))</f>
        <v>4. 71-90</v>
      </c>
      <c r="T2800" t="str">
        <f>IF(AND(ChurnData[[#This Row],[Contract]]="Month-to-month",ChurnData[[#This Row],[InternetService]]="Fiber optic",ChurnData[[#This Row],[TenureMonths]]&lt;=11),"High-risk","Other")</f>
        <v>Other</v>
      </c>
      <c r="U2800" t="str">
        <f>IF(ChurnData[[#This Row],[TenureMonths]]&lt;=11,"0-11",IF(ChurnData[[#This Row],[TenureMonths]]&lt;=23,"12-23",IF(ChurnData[[#This Row],[TenureMonths]]&lt;=35,"24-35",IF(ChurnData[[#This Row],[TenureMonths]]&lt;=47,"36-47",IF(ChurnData[[#This Row],[TenureMonths]]&lt;=59,"48-59","60-72")))))</f>
        <v>12-23</v>
      </c>
      <c r="V2800">
        <f>IF(ChurnData[[#This Row],[Churn]]="Yes",1,0)</f>
        <v>0</v>
      </c>
    </row>
    <row r="2801" spans="1:22" x14ac:dyDescent="0.35">
      <c r="A2801" t="s">
        <v>2852</v>
      </c>
      <c r="B2801" t="s">
        <v>36</v>
      </c>
      <c r="C2801">
        <v>0</v>
      </c>
      <c r="D2801" t="s">
        <v>20</v>
      </c>
      <c r="E2801" t="s">
        <v>20</v>
      </c>
      <c r="F2801" t="s">
        <v>47</v>
      </c>
      <c r="G2801" s="2">
        <v>23</v>
      </c>
      <c r="H2801" t="s">
        <v>21</v>
      </c>
      <c r="I2801" t="s">
        <v>21</v>
      </c>
      <c r="J2801" t="s">
        <v>28</v>
      </c>
      <c r="K2801" t="s">
        <v>28</v>
      </c>
      <c r="L2801" t="s">
        <v>33</v>
      </c>
      <c r="M2801" t="s">
        <v>21</v>
      </c>
      <c r="N2801" t="s">
        <v>25</v>
      </c>
      <c r="O2801" s="1">
        <v>24.23</v>
      </c>
      <c r="P2801" s="1">
        <v>564.44000000000005</v>
      </c>
      <c r="Q2801">
        <v>0</v>
      </c>
      <c r="R2801" t="s">
        <v>21</v>
      </c>
      <c r="S2801" t="str">
        <f>IF(ChurnData[[#This Row],[MonthlyCharges]]&lt;=30,"1. Up to 30",IF(ChurnData[[#This Row],[MonthlyCharges]]&lt;=50,"2. 31-50",IF(ChurnData[[#This Row],[MonthlyCharges]]&lt;=70,"3. 51-70",IF(ChurnData[[#This Row],[MonthlyCharges]]&lt;=90,"4. 71-90","5. Over 90"))))</f>
        <v>1. Up to 30</v>
      </c>
      <c r="T2801" t="str">
        <f>IF(AND(ChurnData[[#This Row],[Contract]]="Month-to-month",ChurnData[[#This Row],[InternetService]]="Fiber optic",ChurnData[[#This Row],[TenureMonths]]&lt;=11),"High-risk","Other")</f>
        <v>Other</v>
      </c>
      <c r="U2801" t="str">
        <f>IF(ChurnData[[#This Row],[TenureMonths]]&lt;=11,"0-11",IF(ChurnData[[#This Row],[TenureMonths]]&lt;=23,"12-23",IF(ChurnData[[#This Row],[TenureMonths]]&lt;=35,"24-35",IF(ChurnData[[#This Row],[TenureMonths]]&lt;=47,"36-47",IF(ChurnData[[#This Row],[TenureMonths]]&lt;=59,"48-59","60-72")))))</f>
        <v>12-23</v>
      </c>
      <c r="V2801">
        <f>IF(ChurnData[[#This Row],[Churn]]="Yes",1,0)</f>
        <v>0</v>
      </c>
    </row>
    <row r="2802" spans="1:22" x14ac:dyDescent="0.35">
      <c r="A2802" t="s">
        <v>2853</v>
      </c>
      <c r="B2802" t="s">
        <v>36</v>
      </c>
      <c r="C2802">
        <v>1</v>
      </c>
      <c r="D2802" t="s">
        <v>21</v>
      </c>
      <c r="E2802" t="s">
        <v>21</v>
      </c>
      <c r="F2802" t="s">
        <v>45</v>
      </c>
      <c r="G2802" s="2">
        <v>62</v>
      </c>
      <c r="H2802" t="s">
        <v>20</v>
      </c>
      <c r="I2802" t="s">
        <v>23</v>
      </c>
      <c r="J2802" t="s">
        <v>21</v>
      </c>
      <c r="K2802" t="s">
        <v>21</v>
      </c>
      <c r="L2802" t="s">
        <v>29</v>
      </c>
      <c r="M2802" t="s">
        <v>20</v>
      </c>
      <c r="N2802" t="s">
        <v>30</v>
      </c>
      <c r="O2802" s="1">
        <v>89.64</v>
      </c>
      <c r="P2802" s="1">
        <v>5536.59</v>
      </c>
      <c r="Q2802">
        <v>0</v>
      </c>
      <c r="R2802" t="s">
        <v>21</v>
      </c>
      <c r="S2802" t="str">
        <f>IF(ChurnData[[#This Row],[MonthlyCharges]]&lt;=30,"1. Up to 30",IF(ChurnData[[#This Row],[MonthlyCharges]]&lt;=50,"2. 31-50",IF(ChurnData[[#This Row],[MonthlyCharges]]&lt;=70,"3. 51-70",IF(ChurnData[[#This Row],[MonthlyCharges]]&lt;=90,"4. 71-90","5. Over 90"))))</f>
        <v>4. 71-90</v>
      </c>
      <c r="T2802" t="str">
        <f>IF(AND(ChurnData[[#This Row],[Contract]]="Month-to-month",ChurnData[[#This Row],[InternetService]]="Fiber optic",ChurnData[[#This Row],[TenureMonths]]&lt;=11),"High-risk","Other")</f>
        <v>Other</v>
      </c>
      <c r="U2802" t="str">
        <f>IF(ChurnData[[#This Row],[TenureMonths]]&lt;=11,"0-11",IF(ChurnData[[#This Row],[TenureMonths]]&lt;=23,"12-23",IF(ChurnData[[#This Row],[TenureMonths]]&lt;=35,"24-35",IF(ChurnData[[#This Row],[TenureMonths]]&lt;=47,"36-47",IF(ChurnData[[#This Row],[TenureMonths]]&lt;=59,"48-59","60-72")))))</f>
        <v>60-72</v>
      </c>
      <c r="V2802">
        <f>IF(ChurnData[[#This Row],[Churn]]="Yes",1,0)</f>
        <v>0</v>
      </c>
    </row>
    <row r="2803" spans="1:22" x14ac:dyDescent="0.35">
      <c r="A2803" t="s">
        <v>2854</v>
      </c>
      <c r="B2803" t="s">
        <v>19</v>
      </c>
      <c r="C2803">
        <v>0</v>
      </c>
      <c r="D2803" t="s">
        <v>20</v>
      </c>
      <c r="E2803" t="s">
        <v>21</v>
      </c>
      <c r="F2803" t="s">
        <v>75</v>
      </c>
      <c r="G2803" s="2">
        <v>20</v>
      </c>
      <c r="H2803" t="s">
        <v>20</v>
      </c>
      <c r="I2803" t="s">
        <v>21</v>
      </c>
      <c r="J2803" t="s">
        <v>28</v>
      </c>
      <c r="K2803" t="s">
        <v>28</v>
      </c>
      <c r="L2803" t="s">
        <v>29</v>
      </c>
      <c r="M2803" t="s">
        <v>21</v>
      </c>
      <c r="N2803" t="s">
        <v>43</v>
      </c>
      <c r="O2803" s="1">
        <v>27.39</v>
      </c>
      <c r="P2803" s="1">
        <v>533.07000000000005</v>
      </c>
      <c r="Q2803">
        <v>2</v>
      </c>
      <c r="R2803" t="s">
        <v>21</v>
      </c>
      <c r="S2803" t="str">
        <f>IF(ChurnData[[#This Row],[MonthlyCharges]]&lt;=30,"1. Up to 30",IF(ChurnData[[#This Row],[MonthlyCharges]]&lt;=50,"2. 31-50",IF(ChurnData[[#This Row],[MonthlyCharges]]&lt;=70,"3. 51-70",IF(ChurnData[[#This Row],[MonthlyCharges]]&lt;=90,"4. 71-90","5. Over 90"))))</f>
        <v>1. Up to 30</v>
      </c>
      <c r="T2803" t="str">
        <f>IF(AND(ChurnData[[#This Row],[Contract]]="Month-to-month",ChurnData[[#This Row],[InternetService]]="Fiber optic",ChurnData[[#This Row],[TenureMonths]]&lt;=11),"High-risk","Other")</f>
        <v>Other</v>
      </c>
      <c r="U2803" t="str">
        <f>IF(ChurnData[[#This Row],[TenureMonths]]&lt;=11,"0-11",IF(ChurnData[[#This Row],[TenureMonths]]&lt;=23,"12-23",IF(ChurnData[[#This Row],[TenureMonths]]&lt;=35,"24-35",IF(ChurnData[[#This Row],[TenureMonths]]&lt;=47,"36-47",IF(ChurnData[[#This Row],[TenureMonths]]&lt;=59,"48-59","60-72")))))</f>
        <v>12-23</v>
      </c>
      <c r="V2803">
        <f>IF(ChurnData[[#This Row],[Churn]]="Yes",1,0)</f>
        <v>0</v>
      </c>
    </row>
    <row r="2804" spans="1:22" x14ac:dyDescent="0.35">
      <c r="A2804" t="s">
        <v>2855</v>
      </c>
      <c r="B2804" t="s">
        <v>19</v>
      </c>
      <c r="C2804">
        <v>1</v>
      </c>
      <c r="D2804" t="s">
        <v>21</v>
      </c>
      <c r="E2804" t="s">
        <v>21</v>
      </c>
      <c r="F2804" t="s">
        <v>22</v>
      </c>
      <c r="G2804" s="2">
        <v>47</v>
      </c>
      <c r="H2804" t="s">
        <v>20</v>
      </c>
      <c r="I2804" t="s">
        <v>23</v>
      </c>
      <c r="J2804" t="s">
        <v>21</v>
      </c>
      <c r="K2804" t="s">
        <v>21</v>
      </c>
      <c r="L2804" t="s">
        <v>29</v>
      </c>
      <c r="M2804" t="s">
        <v>21</v>
      </c>
      <c r="N2804" t="s">
        <v>34</v>
      </c>
      <c r="O2804" s="1">
        <v>82.99</v>
      </c>
      <c r="P2804" s="1">
        <v>3930.59</v>
      </c>
      <c r="Q2804">
        <v>3</v>
      </c>
      <c r="R2804" t="s">
        <v>21</v>
      </c>
      <c r="S2804" t="str">
        <f>IF(ChurnData[[#This Row],[MonthlyCharges]]&lt;=30,"1. Up to 30",IF(ChurnData[[#This Row],[MonthlyCharges]]&lt;=50,"2. 31-50",IF(ChurnData[[#This Row],[MonthlyCharges]]&lt;=70,"3. 51-70",IF(ChurnData[[#This Row],[MonthlyCharges]]&lt;=90,"4. 71-90","5. Over 90"))))</f>
        <v>4. 71-90</v>
      </c>
      <c r="T2804" t="str">
        <f>IF(AND(ChurnData[[#This Row],[Contract]]="Month-to-month",ChurnData[[#This Row],[InternetService]]="Fiber optic",ChurnData[[#This Row],[TenureMonths]]&lt;=11),"High-risk","Other")</f>
        <v>Other</v>
      </c>
      <c r="U2804" t="str">
        <f>IF(ChurnData[[#This Row],[TenureMonths]]&lt;=11,"0-11",IF(ChurnData[[#This Row],[TenureMonths]]&lt;=23,"12-23",IF(ChurnData[[#This Row],[TenureMonths]]&lt;=35,"24-35",IF(ChurnData[[#This Row],[TenureMonths]]&lt;=47,"36-47",IF(ChurnData[[#This Row],[TenureMonths]]&lt;=59,"48-59","60-72")))))</f>
        <v>36-47</v>
      </c>
      <c r="V2804">
        <f>IF(ChurnData[[#This Row],[Churn]]="Yes",1,0)</f>
        <v>0</v>
      </c>
    </row>
    <row r="2805" spans="1:22" x14ac:dyDescent="0.35">
      <c r="A2805" t="s">
        <v>2856</v>
      </c>
      <c r="B2805" t="s">
        <v>19</v>
      </c>
      <c r="C2805">
        <v>0</v>
      </c>
      <c r="D2805" t="s">
        <v>20</v>
      </c>
      <c r="E2805" t="s">
        <v>21</v>
      </c>
      <c r="F2805" t="s">
        <v>37</v>
      </c>
      <c r="G2805" s="2">
        <v>50</v>
      </c>
      <c r="H2805" t="s">
        <v>20</v>
      </c>
      <c r="I2805" t="s">
        <v>23</v>
      </c>
      <c r="J2805" t="s">
        <v>21</v>
      </c>
      <c r="K2805" t="s">
        <v>21</v>
      </c>
      <c r="L2805" t="s">
        <v>33</v>
      </c>
      <c r="M2805" t="s">
        <v>20</v>
      </c>
      <c r="N2805" t="s">
        <v>34</v>
      </c>
      <c r="O2805" s="1">
        <v>70.72</v>
      </c>
      <c r="P2805" s="1">
        <v>3633.22</v>
      </c>
      <c r="Q2805">
        <v>5</v>
      </c>
      <c r="R2805" t="s">
        <v>21</v>
      </c>
      <c r="S2805" t="str">
        <f>IF(ChurnData[[#This Row],[MonthlyCharges]]&lt;=30,"1. Up to 30",IF(ChurnData[[#This Row],[MonthlyCharges]]&lt;=50,"2. 31-50",IF(ChurnData[[#This Row],[MonthlyCharges]]&lt;=70,"3. 51-70",IF(ChurnData[[#This Row],[MonthlyCharges]]&lt;=90,"4. 71-90","5. Over 90"))))</f>
        <v>4. 71-90</v>
      </c>
      <c r="T2805" t="str">
        <f>IF(AND(ChurnData[[#This Row],[Contract]]="Month-to-month",ChurnData[[#This Row],[InternetService]]="Fiber optic",ChurnData[[#This Row],[TenureMonths]]&lt;=11),"High-risk","Other")</f>
        <v>Other</v>
      </c>
      <c r="U2805" t="str">
        <f>IF(ChurnData[[#This Row],[TenureMonths]]&lt;=11,"0-11",IF(ChurnData[[#This Row],[TenureMonths]]&lt;=23,"12-23",IF(ChurnData[[#This Row],[TenureMonths]]&lt;=35,"24-35",IF(ChurnData[[#This Row],[TenureMonths]]&lt;=47,"36-47",IF(ChurnData[[#This Row],[TenureMonths]]&lt;=59,"48-59","60-72")))))</f>
        <v>48-59</v>
      </c>
      <c r="V2805">
        <f>IF(ChurnData[[#This Row],[Churn]]="Yes",1,0)</f>
        <v>0</v>
      </c>
    </row>
    <row r="2806" spans="1:22" x14ac:dyDescent="0.35">
      <c r="A2806" t="s">
        <v>2857</v>
      </c>
      <c r="B2806" t="s">
        <v>19</v>
      </c>
      <c r="C2806">
        <v>0</v>
      </c>
      <c r="D2806" t="s">
        <v>21</v>
      </c>
      <c r="E2806" t="s">
        <v>20</v>
      </c>
      <c r="F2806" t="s">
        <v>41</v>
      </c>
      <c r="G2806" s="2">
        <v>24</v>
      </c>
      <c r="H2806" t="s">
        <v>20</v>
      </c>
      <c r="I2806" t="s">
        <v>32</v>
      </c>
      <c r="J2806" t="s">
        <v>21</v>
      </c>
      <c r="K2806" t="s">
        <v>20</v>
      </c>
      <c r="L2806" t="s">
        <v>29</v>
      </c>
      <c r="M2806" t="s">
        <v>21</v>
      </c>
      <c r="N2806" t="s">
        <v>43</v>
      </c>
      <c r="O2806" s="1">
        <v>49.24</v>
      </c>
      <c r="P2806" s="1">
        <v>1147.22</v>
      </c>
      <c r="Q2806">
        <v>0</v>
      </c>
      <c r="R2806" t="s">
        <v>20</v>
      </c>
      <c r="S2806" t="str">
        <f>IF(ChurnData[[#This Row],[MonthlyCharges]]&lt;=30,"1. Up to 30",IF(ChurnData[[#This Row],[MonthlyCharges]]&lt;=50,"2. 31-50",IF(ChurnData[[#This Row],[MonthlyCharges]]&lt;=70,"3. 51-70",IF(ChurnData[[#This Row],[MonthlyCharges]]&lt;=90,"4. 71-90","5. Over 90"))))</f>
        <v>2. 31-50</v>
      </c>
      <c r="T2806" t="str">
        <f>IF(AND(ChurnData[[#This Row],[Contract]]="Month-to-month",ChurnData[[#This Row],[InternetService]]="Fiber optic",ChurnData[[#This Row],[TenureMonths]]&lt;=11),"High-risk","Other")</f>
        <v>Other</v>
      </c>
      <c r="U2806" t="str">
        <f>IF(ChurnData[[#This Row],[TenureMonths]]&lt;=11,"0-11",IF(ChurnData[[#This Row],[TenureMonths]]&lt;=23,"12-23",IF(ChurnData[[#This Row],[TenureMonths]]&lt;=35,"24-35",IF(ChurnData[[#This Row],[TenureMonths]]&lt;=47,"36-47",IF(ChurnData[[#This Row],[TenureMonths]]&lt;=59,"48-59","60-72")))))</f>
        <v>24-35</v>
      </c>
      <c r="V2806">
        <f>IF(ChurnData[[#This Row],[Churn]]="Yes",1,0)</f>
        <v>1</v>
      </c>
    </row>
    <row r="2807" spans="1:22" x14ac:dyDescent="0.35">
      <c r="A2807" t="s">
        <v>2858</v>
      </c>
      <c r="B2807" t="s">
        <v>19</v>
      </c>
      <c r="C2807">
        <v>0</v>
      </c>
      <c r="D2807" t="s">
        <v>20</v>
      </c>
      <c r="E2807" t="s">
        <v>20</v>
      </c>
      <c r="F2807" t="s">
        <v>27</v>
      </c>
      <c r="G2807" s="2">
        <v>57</v>
      </c>
      <c r="H2807" t="s">
        <v>20</v>
      </c>
      <c r="I2807" t="s">
        <v>23</v>
      </c>
      <c r="J2807" t="s">
        <v>21</v>
      </c>
      <c r="K2807" t="s">
        <v>21</v>
      </c>
      <c r="L2807" t="s">
        <v>24</v>
      </c>
      <c r="M2807" t="s">
        <v>20</v>
      </c>
      <c r="N2807" t="s">
        <v>25</v>
      </c>
      <c r="O2807" s="1">
        <v>80.44</v>
      </c>
      <c r="P2807" s="1">
        <v>4722.24</v>
      </c>
      <c r="Q2807">
        <v>2</v>
      </c>
      <c r="R2807" t="s">
        <v>21</v>
      </c>
      <c r="S2807" t="str">
        <f>IF(ChurnData[[#This Row],[MonthlyCharges]]&lt;=30,"1. Up to 30",IF(ChurnData[[#This Row],[MonthlyCharges]]&lt;=50,"2. 31-50",IF(ChurnData[[#This Row],[MonthlyCharges]]&lt;=70,"3. 51-70",IF(ChurnData[[#This Row],[MonthlyCharges]]&lt;=90,"4. 71-90","5. Over 90"))))</f>
        <v>4. 71-90</v>
      </c>
      <c r="T2807" t="str">
        <f>IF(AND(ChurnData[[#This Row],[Contract]]="Month-to-month",ChurnData[[#This Row],[InternetService]]="Fiber optic",ChurnData[[#This Row],[TenureMonths]]&lt;=11),"High-risk","Other")</f>
        <v>Other</v>
      </c>
      <c r="U2807" t="str">
        <f>IF(ChurnData[[#This Row],[TenureMonths]]&lt;=11,"0-11",IF(ChurnData[[#This Row],[TenureMonths]]&lt;=23,"12-23",IF(ChurnData[[#This Row],[TenureMonths]]&lt;=35,"24-35",IF(ChurnData[[#This Row],[TenureMonths]]&lt;=47,"36-47",IF(ChurnData[[#This Row],[TenureMonths]]&lt;=59,"48-59","60-72")))))</f>
        <v>48-59</v>
      </c>
      <c r="V2807">
        <f>IF(ChurnData[[#This Row],[Churn]]="Yes",1,0)</f>
        <v>0</v>
      </c>
    </row>
    <row r="2808" spans="1:22" x14ac:dyDescent="0.35">
      <c r="A2808" t="s">
        <v>2859</v>
      </c>
      <c r="B2808" t="s">
        <v>19</v>
      </c>
      <c r="C2808">
        <v>0</v>
      </c>
      <c r="D2808" t="s">
        <v>21</v>
      </c>
      <c r="E2808" t="s">
        <v>21</v>
      </c>
      <c r="F2808" t="s">
        <v>47</v>
      </c>
      <c r="G2808" s="2">
        <v>8</v>
      </c>
      <c r="H2808" t="s">
        <v>20</v>
      </c>
      <c r="I2808" t="s">
        <v>32</v>
      </c>
      <c r="J2808" t="s">
        <v>20</v>
      </c>
      <c r="K2808" t="s">
        <v>21</v>
      </c>
      <c r="L2808" t="s">
        <v>33</v>
      </c>
      <c r="M2808" t="s">
        <v>20</v>
      </c>
      <c r="N2808" t="s">
        <v>25</v>
      </c>
      <c r="O2808" s="1">
        <v>59.48</v>
      </c>
      <c r="P2808" s="1">
        <v>476.16</v>
      </c>
      <c r="Q2808">
        <v>0</v>
      </c>
      <c r="R2808" t="s">
        <v>21</v>
      </c>
      <c r="S2808" t="str">
        <f>IF(ChurnData[[#This Row],[MonthlyCharges]]&lt;=30,"1. Up to 30",IF(ChurnData[[#This Row],[MonthlyCharges]]&lt;=50,"2. 31-50",IF(ChurnData[[#This Row],[MonthlyCharges]]&lt;=70,"3. 51-70",IF(ChurnData[[#This Row],[MonthlyCharges]]&lt;=90,"4. 71-90","5. Over 90"))))</f>
        <v>3. 51-70</v>
      </c>
      <c r="T2808" t="str">
        <f>IF(AND(ChurnData[[#This Row],[Contract]]="Month-to-month",ChurnData[[#This Row],[InternetService]]="Fiber optic",ChurnData[[#This Row],[TenureMonths]]&lt;=11),"High-risk","Other")</f>
        <v>Other</v>
      </c>
      <c r="U2808" t="str">
        <f>IF(ChurnData[[#This Row],[TenureMonths]]&lt;=11,"0-11",IF(ChurnData[[#This Row],[TenureMonths]]&lt;=23,"12-23",IF(ChurnData[[#This Row],[TenureMonths]]&lt;=35,"24-35",IF(ChurnData[[#This Row],[TenureMonths]]&lt;=47,"36-47",IF(ChurnData[[#This Row],[TenureMonths]]&lt;=59,"48-59","60-72")))))</f>
        <v>0-11</v>
      </c>
      <c r="V2808">
        <f>IF(ChurnData[[#This Row],[Churn]]="Yes",1,0)</f>
        <v>0</v>
      </c>
    </row>
    <row r="2809" spans="1:22" x14ac:dyDescent="0.35">
      <c r="A2809" t="s">
        <v>2860</v>
      </c>
      <c r="B2809" t="s">
        <v>19</v>
      </c>
      <c r="C2809">
        <v>1</v>
      </c>
      <c r="D2809" t="s">
        <v>20</v>
      </c>
      <c r="E2809" t="s">
        <v>20</v>
      </c>
      <c r="F2809" t="s">
        <v>65</v>
      </c>
      <c r="G2809" s="2">
        <v>15</v>
      </c>
      <c r="H2809" t="s">
        <v>20</v>
      </c>
      <c r="I2809" t="s">
        <v>23</v>
      </c>
      <c r="J2809" t="s">
        <v>21</v>
      </c>
      <c r="K2809" t="s">
        <v>21</v>
      </c>
      <c r="L2809" t="s">
        <v>33</v>
      </c>
      <c r="M2809" t="s">
        <v>21</v>
      </c>
      <c r="N2809" t="s">
        <v>30</v>
      </c>
      <c r="O2809" s="1">
        <v>84.54</v>
      </c>
      <c r="P2809" s="1">
        <v>1237.6099999999999</v>
      </c>
      <c r="Q2809">
        <v>1</v>
      </c>
      <c r="R2809" t="s">
        <v>20</v>
      </c>
      <c r="S2809" t="str">
        <f>IF(ChurnData[[#This Row],[MonthlyCharges]]&lt;=30,"1. Up to 30",IF(ChurnData[[#This Row],[MonthlyCharges]]&lt;=50,"2. 31-50",IF(ChurnData[[#This Row],[MonthlyCharges]]&lt;=70,"3. 51-70",IF(ChurnData[[#This Row],[MonthlyCharges]]&lt;=90,"4. 71-90","5. Over 90"))))</f>
        <v>4. 71-90</v>
      </c>
      <c r="T2809" t="str">
        <f>IF(AND(ChurnData[[#This Row],[Contract]]="Month-to-month",ChurnData[[#This Row],[InternetService]]="Fiber optic",ChurnData[[#This Row],[TenureMonths]]&lt;=11),"High-risk","Other")</f>
        <v>Other</v>
      </c>
      <c r="U2809" t="str">
        <f>IF(ChurnData[[#This Row],[TenureMonths]]&lt;=11,"0-11",IF(ChurnData[[#This Row],[TenureMonths]]&lt;=23,"12-23",IF(ChurnData[[#This Row],[TenureMonths]]&lt;=35,"24-35",IF(ChurnData[[#This Row],[TenureMonths]]&lt;=47,"36-47",IF(ChurnData[[#This Row],[TenureMonths]]&lt;=59,"48-59","60-72")))))</f>
        <v>12-23</v>
      </c>
      <c r="V2809">
        <f>IF(ChurnData[[#This Row],[Churn]]="Yes",1,0)</f>
        <v>1</v>
      </c>
    </row>
    <row r="2810" spans="1:22" x14ac:dyDescent="0.35">
      <c r="A2810" t="s">
        <v>2861</v>
      </c>
      <c r="B2810" t="s">
        <v>36</v>
      </c>
      <c r="C2810">
        <v>0</v>
      </c>
      <c r="D2810" t="s">
        <v>20</v>
      </c>
      <c r="E2810" t="s">
        <v>20</v>
      </c>
      <c r="F2810" t="s">
        <v>65</v>
      </c>
      <c r="G2810" s="2">
        <v>21</v>
      </c>
      <c r="H2810" t="s">
        <v>20</v>
      </c>
      <c r="I2810" t="s">
        <v>32</v>
      </c>
      <c r="J2810" t="s">
        <v>20</v>
      </c>
      <c r="K2810" t="s">
        <v>21</v>
      </c>
      <c r="L2810" t="s">
        <v>33</v>
      </c>
      <c r="M2810" t="s">
        <v>20</v>
      </c>
      <c r="N2810" t="s">
        <v>43</v>
      </c>
      <c r="O2810" s="1">
        <v>68.62</v>
      </c>
      <c r="P2810" s="1">
        <v>1404.17</v>
      </c>
      <c r="Q2810">
        <v>2</v>
      </c>
      <c r="R2810" t="s">
        <v>20</v>
      </c>
      <c r="S2810" t="str">
        <f>IF(ChurnData[[#This Row],[MonthlyCharges]]&lt;=30,"1. Up to 30",IF(ChurnData[[#This Row],[MonthlyCharges]]&lt;=50,"2. 31-50",IF(ChurnData[[#This Row],[MonthlyCharges]]&lt;=70,"3. 51-70",IF(ChurnData[[#This Row],[MonthlyCharges]]&lt;=90,"4. 71-90","5. Over 90"))))</f>
        <v>3. 51-70</v>
      </c>
      <c r="T2810" t="str">
        <f>IF(AND(ChurnData[[#This Row],[Contract]]="Month-to-month",ChurnData[[#This Row],[InternetService]]="Fiber optic",ChurnData[[#This Row],[TenureMonths]]&lt;=11),"High-risk","Other")</f>
        <v>Other</v>
      </c>
      <c r="U2810" t="str">
        <f>IF(ChurnData[[#This Row],[TenureMonths]]&lt;=11,"0-11",IF(ChurnData[[#This Row],[TenureMonths]]&lt;=23,"12-23",IF(ChurnData[[#This Row],[TenureMonths]]&lt;=35,"24-35",IF(ChurnData[[#This Row],[TenureMonths]]&lt;=47,"36-47",IF(ChurnData[[#This Row],[TenureMonths]]&lt;=59,"48-59","60-72")))))</f>
        <v>12-23</v>
      </c>
      <c r="V2810">
        <f>IF(ChurnData[[#This Row],[Churn]]="Yes",1,0)</f>
        <v>1</v>
      </c>
    </row>
    <row r="2811" spans="1:22" x14ac:dyDescent="0.35">
      <c r="A2811" t="s">
        <v>2862</v>
      </c>
      <c r="B2811" t="s">
        <v>19</v>
      </c>
      <c r="C2811">
        <v>0</v>
      </c>
      <c r="D2811" t="s">
        <v>21</v>
      </c>
      <c r="E2811" t="s">
        <v>21</v>
      </c>
      <c r="F2811" t="s">
        <v>47</v>
      </c>
      <c r="G2811" s="2">
        <v>50</v>
      </c>
      <c r="H2811" t="s">
        <v>20</v>
      </c>
      <c r="I2811" t="s">
        <v>32</v>
      </c>
      <c r="J2811" t="s">
        <v>21</v>
      </c>
      <c r="K2811" t="s">
        <v>21</v>
      </c>
      <c r="L2811" t="s">
        <v>29</v>
      </c>
      <c r="M2811" t="s">
        <v>20</v>
      </c>
      <c r="N2811" t="s">
        <v>34</v>
      </c>
      <c r="O2811" s="1">
        <v>45.42</v>
      </c>
      <c r="P2811" s="1">
        <v>2229.9299999999998</v>
      </c>
      <c r="Q2811">
        <v>2</v>
      </c>
      <c r="R2811" t="s">
        <v>21</v>
      </c>
      <c r="S2811" t="str">
        <f>IF(ChurnData[[#This Row],[MonthlyCharges]]&lt;=30,"1. Up to 30",IF(ChurnData[[#This Row],[MonthlyCharges]]&lt;=50,"2. 31-50",IF(ChurnData[[#This Row],[MonthlyCharges]]&lt;=70,"3. 51-70",IF(ChurnData[[#This Row],[MonthlyCharges]]&lt;=90,"4. 71-90","5. Over 90"))))</f>
        <v>2. 31-50</v>
      </c>
      <c r="T2811" t="str">
        <f>IF(AND(ChurnData[[#This Row],[Contract]]="Month-to-month",ChurnData[[#This Row],[InternetService]]="Fiber optic",ChurnData[[#This Row],[TenureMonths]]&lt;=11),"High-risk","Other")</f>
        <v>Other</v>
      </c>
      <c r="U2811" t="str">
        <f>IF(ChurnData[[#This Row],[TenureMonths]]&lt;=11,"0-11",IF(ChurnData[[#This Row],[TenureMonths]]&lt;=23,"12-23",IF(ChurnData[[#This Row],[TenureMonths]]&lt;=35,"24-35",IF(ChurnData[[#This Row],[TenureMonths]]&lt;=47,"36-47",IF(ChurnData[[#This Row],[TenureMonths]]&lt;=59,"48-59","60-72")))))</f>
        <v>48-59</v>
      </c>
      <c r="V2811">
        <f>IF(ChurnData[[#This Row],[Churn]]="Yes",1,0)</f>
        <v>0</v>
      </c>
    </row>
    <row r="2812" spans="1:22" x14ac:dyDescent="0.35">
      <c r="A2812" t="s">
        <v>2863</v>
      </c>
      <c r="B2812" t="s">
        <v>36</v>
      </c>
      <c r="C2812">
        <v>0</v>
      </c>
      <c r="D2812" t="s">
        <v>21</v>
      </c>
      <c r="E2812" t="s">
        <v>21</v>
      </c>
      <c r="F2812" t="s">
        <v>49</v>
      </c>
      <c r="G2812" s="2">
        <v>44</v>
      </c>
      <c r="H2812" t="s">
        <v>20</v>
      </c>
      <c r="I2812" t="s">
        <v>32</v>
      </c>
      <c r="J2812" t="s">
        <v>20</v>
      </c>
      <c r="K2812" t="s">
        <v>21</v>
      </c>
      <c r="L2812" t="s">
        <v>33</v>
      </c>
      <c r="M2812" t="s">
        <v>20</v>
      </c>
      <c r="N2812" t="s">
        <v>34</v>
      </c>
      <c r="O2812" s="1">
        <v>69.25</v>
      </c>
      <c r="P2812" s="1">
        <v>3036.03</v>
      </c>
      <c r="Q2812">
        <v>1</v>
      </c>
      <c r="R2812" t="s">
        <v>21</v>
      </c>
      <c r="S2812" t="str">
        <f>IF(ChurnData[[#This Row],[MonthlyCharges]]&lt;=30,"1. Up to 30",IF(ChurnData[[#This Row],[MonthlyCharges]]&lt;=50,"2. 31-50",IF(ChurnData[[#This Row],[MonthlyCharges]]&lt;=70,"3. 51-70",IF(ChurnData[[#This Row],[MonthlyCharges]]&lt;=90,"4. 71-90","5. Over 90"))))</f>
        <v>3. 51-70</v>
      </c>
      <c r="T2812" t="str">
        <f>IF(AND(ChurnData[[#This Row],[Contract]]="Month-to-month",ChurnData[[#This Row],[InternetService]]="Fiber optic",ChurnData[[#This Row],[TenureMonths]]&lt;=11),"High-risk","Other")</f>
        <v>Other</v>
      </c>
      <c r="U2812" t="str">
        <f>IF(ChurnData[[#This Row],[TenureMonths]]&lt;=11,"0-11",IF(ChurnData[[#This Row],[TenureMonths]]&lt;=23,"12-23",IF(ChurnData[[#This Row],[TenureMonths]]&lt;=35,"24-35",IF(ChurnData[[#This Row],[TenureMonths]]&lt;=47,"36-47",IF(ChurnData[[#This Row],[TenureMonths]]&lt;=59,"48-59","60-72")))))</f>
        <v>36-47</v>
      </c>
      <c r="V2812">
        <f>IF(ChurnData[[#This Row],[Churn]]="Yes",1,0)</f>
        <v>0</v>
      </c>
    </row>
    <row r="2813" spans="1:22" x14ac:dyDescent="0.35">
      <c r="A2813" t="s">
        <v>2864</v>
      </c>
      <c r="B2813" t="s">
        <v>19</v>
      </c>
      <c r="C2813">
        <v>0</v>
      </c>
      <c r="D2813" t="s">
        <v>21</v>
      </c>
      <c r="E2813" t="s">
        <v>21</v>
      </c>
      <c r="F2813" t="s">
        <v>65</v>
      </c>
      <c r="G2813" s="2">
        <v>60</v>
      </c>
      <c r="H2813" t="s">
        <v>20</v>
      </c>
      <c r="I2813" t="s">
        <v>32</v>
      </c>
      <c r="J2813" t="s">
        <v>21</v>
      </c>
      <c r="K2813" t="s">
        <v>21</v>
      </c>
      <c r="L2813" t="s">
        <v>24</v>
      </c>
      <c r="M2813" t="s">
        <v>21</v>
      </c>
      <c r="N2813" t="s">
        <v>43</v>
      </c>
      <c r="O2813" s="1">
        <v>59.35</v>
      </c>
      <c r="P2813" s="1">
        <v>3560.16</v>
      </c>
      <c r="Q2813">
        <v>0</v>
      </c>
      <c r="R2813" t="s">
        <v>21</v>
      </c>
      <c r="S2813" t="str">
        <f>IF(ChurnData[[#This Row],[MonthlyCharges]]&lt;=30,"1. Up to 30",IF(ChurnData[[#This Row],[MonthlyCharges]]&lt;=50,"2. 31-50",IF(ChurnData[[#This Row],[MonthlyCharges]]&lt;=70,"3. 51-70",IF(ChurnData[[#This Row],[MonthlyCharges]]&lt;=90,"4. 71-90","5. Over 90"))))</f>
        <v>3. 51-70</v>
      </c>
      <c r="T2813" t="str">
        <f>IF(AND(ChurnData[[#This Row],[Contract]]="Month-to-month",ChurnData[[#This Row],[InternetService]]="Fiber optic",ChurnData[[#This Row],[TenureMonths]]&lt;=11),"High-risk","Other")</f>
        <v>Other</v>
      </c>
      <c r="U2813" t="str">
        <f>IF(ChurnData[[#This Row],[TenureMonths]]&lt;=11,"0-11",IF(ChurnData[[#This Row],[TenureMonths]]&lt;=23,"12-23",IF(ChurnData[[#This Row],[TenureMonths]]&lt;=35,"24-35",IF(ChurnData[[#This Row],[TenureMonths]]&lt;=47,"36-47",IF(ChurnData[[#This Row],[TenureMonths]]&lt;=59,"48-59","60-72")))))</f>
        <v>60-72</v>
      </c>
      <c r="V2813">
        <f>IF(ChurnData[[#This Row],[Churn]]="Yes",1,0)</f>
        <v>0</v>
      </c>
    </row>
    <row r="2814" spans="1:22" x14ac:dyDescent="0.35">
      <c r="A2814" t="s">
        <v>2865</v>
      </c>
      <c r="B2814" t="s">
        <v>19</v>
      </c>
      <c r="C2814">
        <v>0</v>
      </c>
      <c r="D2814" t="s">
        <v>20</v>
      </c>
      <c r="E2814" t="s">
        <v>20</v>
      </c>
      <c r="F2814" t="s">
        <v>27</v>
      </c>
      <c r="G2814" s="2">
        <v>35</v>
      </c>
      <c r="H2814" t="s">
        <v>21</v>
      </c>
      <c r="I2814" t="s">
        <v>23</v>
      </c>
      <c r="J2814" t="s">
        <v>20</v>
      </c>
      <c r="K2814" t="s">
        <v>21</v>
      </c>
      <c r="L2814" t="s">
        <v>33</v>
      </c>
      <c r="M2814" t="s">
        <v>21</v>
      </c>
      <c r="N2814" t="s">
        <v>34</v>
      </c>
      <c r="O2814" s="1">
        <v>83.71</v>
      </c>
      <c r="P2814" s="1">
        <v>2873.47</v>
      </c>
      <c r="Q2814">
        <v>4</v>
      </c>
      <c r="R2814" t="s">
        <v>20</v>
      </c>
      <c r="S2814" t="str">
        <f>IF(ChurnData[[#This Row],[MonthlyCharges]]&lt;=30,"1. Up to 30",IF(ChurnData[[#This Row],[MonthlyCharges]]&lt;=50,"2. 31-50",IF(ChurnData[[#This Row],[MonthlyCharges]]&lt;=70,"3. 51-70",IF(ChurnData[[#This Row],[MonthlyCharges]]&lt;=90,"4. 71-90","5. Over 90"))))</f>
        <v>4. 71-90</v>
      </c>
      <c r="T2814" t="str">
        <f>IF(AND(ChurnData[[#This Row],[Contract]]="Month-to-month",ChurnData[[#This Row],[InternetService]]="Fiber optic",ChurnData[[#This Row],[TenureMonths]]&lt;=11),"High-risk","Other")</f>
        <v>Other</v>
      </c>
      <c r="U2814" t="str">
        <f>IF(ChurnData[[#This Row],[TenureMonths]]&lt;=11,"0-11",IF(ChurnData[[#This Row],[TenureMonths]]&lt;=23,"12-23",IF(ChurnData[[#This Row],[TenureMonths]]&lt;=35,"24-35",IF(ChurnData[[#This Row],[TenureMonths]]&lt;=47,"36-47",IF(ChurnData[[#This Row],[TenureMonths]]&lt;=59,"48-59","60-72")))))</f>
        <v>24-35</v>
      </c>
      <c r="V2814">
        <f>IF(ChurnData[[#This Row],[Churn]]="Yes",1,0)</f>
        <v>1</v>
      </c>
    </row>
    <row r="2815" spans="1:22" x14ac:dyDescent="0.35">
      <c r="A2815" t="s">
        <v>2866</v>
      </c>
      <c r="B2815" t="s">
        <v>19</v>
      </c>
      <c r="C2815">
        <v>0</v>
      </c>
      <c r="D2815" t="s">
        <v>21</v>
      </c>
      <c r="E2815" t="s">
        <v>21</v>
      </c>
      <c r="F2815" t="s">
        <v>41</v>
      </c>
      <c r="G2815" s="2">
        <v>10</v>
      </c>
      <c r="H2815" t="s">
        <v>20</v>
      </c>
      <c r="I2815" t="s">
        <v>23</v>
      </c>
      <c r="J2815" t="s">
        <v>21</v>
      </c>
      <c r="K2815" t="s">
        <v>20</v>
      </c>
      <c r="L2815" t="s">
        <v>33</v>
      </c>
      <c r="M2815" t="s">
        <v>21</v>
      </c>
      <c r="N2815" t="s">
        <v>34</v>
      </c>
      <c r="O2815" s="1">
        <v>84.82</v>
      </c>
      <c r="P2815" s="1">
        <v>872.29</v>
      </c>
      <c r="Q2815">
        <v>1</v>
      </c>
      <c r="R2815" t="s">
        <v>20</v>
      </c>
      <c r="S2815" t="str">
        <f>IF(ChurnData[[#This Row],[MonthlyCharges]]&lt;=30,"1. Up to 30",IF(ChurnData[[#This Row],[MonthlyCharges]]&lt;=50,"2. 31-50",IF(ChurnData[[#This Row],[MonthlyCharges]]&lt;=70,"3. 51-70",IF(ChurnData[[#This Row],[MonthlyCharges]]&lt;=90,"4. 71-90","5. Over 90"))))</f>
        <v>4. 71-90</v>
      </c>
      <c r="T2815" t="str">
        <f>IF(AND(ChurnData[[#This Row],[Contract]]="Month-to-month",ChurnData[[#This Row],[InternetService]]="Fiber optic",ChurnData[[#This Row],[TenureMonths]]&lt;=11),"High-risk","Other")</f>
        <v>High-risk</v>
      </c>
      <c r="U2815" t="str">
        <f>IF(ChurnData[[#This Row],[TenureMonths]]&lt;=11,"0-11",IF(ChurnData[[#This Row],[TenureMonths]]&lt;=23,"12-23",IF(ChurnData[[#This Row],[TenureMonths]]&lt;=35,"24-35",IF(ChurnData[[#This Row],[TenureMonths]]&lt;=47,"36-47",IF(ChurnData[[#This Row],[TenureMonths]]&lt;=59,"48-59","60-72")))))</f>
        <v>0-11</v>
      </c>
      <c r="V2815">
        <f>IF(ChurnData[[#This Row],[Churn]]="Yes",1,0)</f>
        <v>1</v>
      </c>
    </row>
    <row r="2816" spans="1:22" x14ac:dyDescent="0.35">
      <c r="A2816" t="s">
        <v>2867</v>
      </c>
      <c r="B2816" t="s">
        <v>19</v>
      </c>
      <c r="C2816">
        <v>0</v>
      </c>
      <c r="D2816" t="s">
        <v>20</v>
      </c>
      <c r="E2816" t="s">
        <v>20</v>
      </c>
      <c r="F2816" t="s">
        <v>45</v>
      </c>
      <c r="G2816" s="2">
        <v>24</v>
      </c>
      <c r="H2816" t="s">
        <v>20</v>
      </c>
      <c r="I2816" t="s">
        <v>23</v>
      </c>
      <c r="J2816" t="s">
        <v>21</v>
      </c>
      <c r="K2816" t="s">
        <v>20</v>
      </c>
      <c r="L2816" t="s">
        <v>24</v>
      </c>
      <c r="M2816" t="s">
        <v>20</v>
      </c>
      <c r="N2816" t="s">
        <v>43</v>
      </c>
      <c r="O2816" s="1">
        <v>95.46</v>
      </c>
      <c r="P2816" s="1">
        <v>2320.17</v>
      </c>
      <c r="Q2816">
        <v>6</v>
      </c>
      <c r="R2816" t="s">
        <v>21</v>
      </c>
      <c r="S2816" t="str">
        <f>IF(ChurnData[[#This Row],[MonthlyCharges]]&lt;=30,"1. Up to 30",IF(ChurnData[[#This Row],[MonthlyCharges]]&lt;=50,"2. 31-50",IF(ChurnData[[#This Row],[MonthlyCharges]]&lt;=70,"3. 51-70",IF(ChurnData[[#This Row],[MonthlyCharges]]&lt;=90,"4. 71-90","5. Over 90"))))</f>
        <v>5. Over 90</v>
      </c>
      <c r="T2816" t="str">
        <f>IF(AND(ChurnData[[#This Row],[Contract]]="Month-to-month",ChurnData[[#This Row],[InternetService]]="Fiber optic",ChurnData[[#This Row],[TenureMonths]]&lt;=11),"High-risk","Other")</f>
        <v>Other</v>
      </c>
      <c r="U2816" t="str">
        <f>IF(ChurnData[[#This Row],[TenureMonths]]&lt;=11,"0-11",IF(ChurnData[[#This Row],[TenureMonths]]&lt;=23,"12-23",IF(ChurnData[[#This Row],[TenureMonths]]&lt;=35,"24-35",IF(ChurnData[[#This Row],[TenureMonths]]&lt;=47,"36-47",IF(ChurnData[[#This Row],[TenureMonths]]&lt;=59,"48-59","60-72")))))</f>
        <v>24-35</v>
      </c>
      <c r="V2816">
        <f>IF(ChurnData[[#This Row],[Churn]]="Yes",1,0)</f>
        <v>0</v>
      </c>
    </row>
    <row r="2817" spans="1:22" x14ac:dyDescent="0.35">
      <c r="A2817" t="s">
        <v>2868</v>
      </c>
      <c r="B2817" t="s">
        <v>36</v>
      </c>
      <c r="C2817">
        <v>0</v>
      </c>
      <c r="D2817" t="s">
        <v>20</v>
      </c>
      <c r="E2817" t="s">
        <v>20</v>
      </c>
      <c r="F2817" t="s">
        <v>41</v>
      </c>
      <c r="G2817" s="2">
        <v>23</v>
      </c>
      <c r="H2817" t="s">
        <v>20</v>
      </c>
      <c r="I2817" t="s">
        <v>21</v>
      </c>
      <c r="J2817" t="s">
        <v>28</v>
      </c>
      <c r="K2817" t="s">
        <v>28</v>
      </c>
      <c r="L2817" t="s">
        <v>33</v>
      </c>
      <c r="M2817" t="s">
        <v>20</v>
      </c>
      <c r="N2817" t="s">
        <v>43</v>
      </c>
      <c r="O2817" s="1">
        <v>38.65</v>
      </c>
      <c r="P2817" s="1">
        <v>893.13</v>
      </c>
      <c r="Q2817">
        <v>0</v>
      </c>
      <c r="R2817" t="s">
        <v>21</v>
      </c>
      <c r="S2817" t="str">
        <f>IF(ChurnData[[#This Row],[MonthlyCharges]]&lt;=30,"1. Up to 30",IF(ChurnData[[#This Row],[MonthlyCharges]]&lt;=50,"2. 31-50",IF(ChurnData[[#This Row],[MonthlyCharges]]&lt;=70,"3. 51-70",IF(ChurnData[[#This Row],[MonthlyCharges]]&lt;=90,"4. 71-90","5. Over 90"))))</f>
        <v>2. 31-50</v>
      </c>
      <c r="T2817" t="str">
        <f>IF(AND(ChurnData[[#This Row],[Contract]]="Month-to-month",ChurnData[[#This Row],[InternetService]]="Fiber optic",ChurnData[[#This Row],[TenureMonths]]&lt;=11),"High-risk","Other")</f>
        <v>Other</v>
      </c>
      <c r="U2817" t="str">
        <f>IF(ChurnData[[#This Row],[TenureMonths]]&lt;=11,"0-11",IF(ChurnData[[#This Row],[TenureMonths]]&lt;=23,"12-23",IF(ChurnData[[#This Row],[TenureMonths]]&lt;=35,"24-35",IF(ChurnData[[#This Row],[TenureMonths]]&lt;=47,"36-47",IF(ChurnData[[#This Row],[TenureMonths]]&lt;=59,"48-59","60-72")))))</f>
        <v>12-23</v>
      </c>
      <c r="V2817">
        <f>IF(ChurnData[[#This Row],[Churn]]="Yes",1,0)</f>
        <v>0</v>
      </c>
    </row>
    <row r="2818" spans="1:22" x14ac:dyDescent="0.35">
      <c r="A2818" t="s">
        <v>2869</v>
      </c>
      <c r="B2818" t="s">
        <v>36</v>
      </c>
      <c r="C2818">
        <v>0</v>
      </c>
      <c r="D2818" t="s">
        <v>21</v>
      </c>
      <c r="E2818" t="s">
        <v>21</v>
      </c>
      <c r="F2818" t="s">
        <v>22</v>
      </c>
      <c r="G2818" s="2">
        <v>36</v>
      </c>
      <c r="H2818" t="s">
        <v>20</v>
      </c>
      <c r="I2818" t="s">
        <v>32</v>
      </c>
      <c r="J2818" t="s">
        <v>21</v>
      </c>
      <c r="K2818" t="s">
        <v>21</v>
      </c>
      <c r="L2818" t="s">
        <v>33</v>
      </c>
      <c r="M2818" t="s">
        <v>20</v>
      </c>
      <c r="N2818" t="s">
        <v>43</v>
      </c>
      <c r="O2818" s="1">
        <v>62.38</v>
      </c>
      <c r="P2818" s="1">
        <v>2257.42</v>
      </c>
      <c r="Q2818">
        <v>1</v>
      </c>
      <c r="R2818" t="s">
        <v>20</v>
      </c>
      <c r="S2818" t="str">
        <f>IF(ChurnData[[#This Row],[MonthlyCharges]]&lt;=30,"1. Up to 30",IF(ChurnData[[#This Row],[MonthlyCharges]]&lt;=50,"2. 31-50",IF(ChurnData[[#This Row],[MonthlyCharges]]&lt;=70,"3. 51-70",IF(ChurnData[[#This Row],[MonthlyCharges]]&lt;=90,"4. 71-90","5. Over 90"))))</f>
        <v>3. 51-70</v>
      </c>
      <c r="T2818" t="str">
        <f>IF(AND(ChurnData[[#This Row],[Contract]]="Month-to-month",ChurnData[[#This Row],[InternetService]]="Fiber optic",ChurnData[[#This Row],[TenureMonths]]&lt;=11),"High-risk","Other")</f>
        <v>Other</v>
      </c>
      <c r="U2818" t="str">
        <f>IF(ChurnData[[#This Row],[TenureMonths]]&lt;=11,"0-11",IF(ChurnData[[#This Row],[TenureMonths]]&lt;=23,"12-23",IF(ChurnData[[#This Row],[TenureMonths]]&lt;=35,"24-35",IF(ChurnData[[#This Row],[TenureMonths]]&lt;=47,"36-47",IF(ChurnData[[#This Row],[TenureMonths]]&lt;=59,"48-59","60-72")))))</f>
        <v>36-47</v>
      </c>
      <c r="V2818">
        <f>IF(ChurnData[[#This Row],[Churn]]="Yes",1,0)</f>
        <v>1</v>
      </c>
    </row>
    <row r="2819" spans="1:22" x14ac:dyDescent="0.35">
      <c r="A2819" t="s">
        <v>2870</v>
      </c>
      <c r="B2819" t="s">
        <v>19</v>
      </c>
      <c r="C2819">
        <v>1</v>
      </c>
      <c r="D2819" t="s">
        <v>20</v>
      </c>
      <c r="E2819" t="s">
        <v>20</v>
      </c>
      <c r="F2819" t="s">
        <v>58</v>
      </c>
      <c r="G2819" s="2">
        <v>26</v>
      </c>
      <c r="H2819" t="s">
        <v>20</v>
      </c>
      <c r="I2819" t="s">
        <v>23</v>
      </c>
      <c r="J2819" t="s">
        <v>21</v>
      </c>
      <c r="K2819" t="s">
        <v>21</v>
      </c>
      <c r="L2819" t="s">
        <v>33</v>
      </c>
      <c r="M2819" t="s">
        <v>21</v>
      </c>
      <c r="N2819" t="s">
        <v>30</v>
      </c>
      <c r="O2819" s="1">
        <v>84.08</v>
      </c>
      <c r="P2819" s="1">
        <v>2162.09</v>
      </c>
      <c r="Q2819">
        <v>1</v>
      </c>
      <c r="R2819" t="s">
        <v>20</v>
      </c>
      <c r="S2819" t="str">
        <f>IF(ChurnData[[#This Row],[MonthlyCharges]]&lt;=30,"1. Up to 30",IF(ChurnData[[#This Row],[MonthlyCharges]]&lt;=50,"2. 31-50",IF(ChurnData[[#This Row],[MonthlyCharges]]&lt;=70,"3. 51-70",IF(ChurnData[[#This Row],[MonthlyCharges]]&lt;=90,"4. 71-90","5. Over 90"))))</f>
        <v>4. 71-90</v>
      </c>
      <c r="T2819" t="str">
        <f>IF(AND(ChurnData[[#This Row],[Contract]]="Month-to-month",ChurnData[[#This Row],[InternetService]]="Fiber optic",ChurnData[[#This Row],[TenureMonths]]&lt;=11),"High-risk","Other")</f>
        <v>Other</v>
      </c>
      <c r="U2819" t="str">
        <f>IF(ChurnData[[#This Row],[TenureMonths]]&lt;=11,"0-11",IF(ChurnData[[#This Row],[TenureMonths]]&lt;=23,"12-23",IF(ChurnData[[#This Row],[TenureMonths]]&lt;=35,"24-35",IF(ChurnData[[#This Row],[TenureMonths]]&lt;=47,"36-47",IF(ChurnData[[#This Row],[TenureMonths]]&lt;=59,"48-59","60-72")))))</f>
        <v>24-35</v>
      </c>
      <c r="V2819">
        <f>IF(ChurnData[[#This Row],[Churn]]="Yes",1,0)</f>
        <v>1</v>
      </c>
    </row>
    <row r="2820" spans="1:22" x14ac:dyDescent="0.35">
      <c r="A2820" t="s">
        <v>2871</v>
      </c>
      <c r="B2820" t="s">
        <v>36</v>
      </c>
      <c r="C2820">
        <v>0</v>
      </c>
      <c r="D2820" t="s">
        <v>20</v>
      </c>
      <c r="E2820" t="s">
        <v>21</v>
      </c>
      <c r="F2820" t="s">
        <v>49</v>
      </c>
      <c r="G2820" s="2">
        <v>72</v>
      </c>
      <c r="H2820" t="s">
        <v>20</v>
      </c>
      <c r="I2820" t="s">
        <v>32</v>
      </c>
      <c r="J2820" t="s">
        <v>20</v>
      </c>
      <c r="K2820" t="s">
        <v>21</v>
      </c>
      <c r="L2820" t="s">
        <v>24</v>
      </c>
      <c r="M2820" t="s">
        <v>21</v>
      </c>
      <c r="N2820" t="s">
        <v>34</v>
      </c>
      <c r="O2820" s="1">
        <v>64.849999999999994</v>
      </c>
      <c r="P2820" s="1">
        <v>4786.0200000000004</v>
      </c>
      <c r="Q2820">
        <v>0</v>
      </c>
      <c r="R2820" t="s">
        <v>21</v>
      </c>
      <c r="S2820" t="str">
        <f>IF(ChurnData[[#This Row],[MonthlyCharges]]&lt;=30,"1. Up to 30",IF(ChurnData[[#This Row],[MonthlyCharges]]&lt;=50,"2. 31-50",IF(ChurnData[[#This Row],[MonthlyCharges]]&lt;=70,"3. 51-70",IF(ChurnData[[#This Row],[MonthlyCharges]]&lt;=90,"4. 71-90","5. Over 90"))))</f>
        <v>3. 51-70</v>
      </c>
      <c r="T2820" t="str">
        <f>IF(AND(ChurnData[[#This Row],[Contract]]="Month-to-month",ChurnData[[#This Row],[InternetService]]="Fiber optic",ChurnData[[#This Row],[TenureMonths]]&lt;=11),"High-risk","Other")</f>
        <v>Other</v>
      </c>
      <c r="U2820" t="str">
        <f>IF(ChurnData[[#This Row],[TenureMonths]]&lt;=11,"0-11",IF(ChurnData[[#This Row],[TenureMonths]]&lt;=23,"12-23",IF(ChurnData[[#This Row],[TenureMonths]]&lt;=35,"24-35",IF(ChurnData[[#This Row],[TenureMonths]]&lt;=47,"36-47",IF(ChurnData[[#This Row],[TenureMonths]]&lt;=59,"48-59","60-72")))))</f>
        <v>60-72</v>
      </c>
      <c r="V2820">
        <f>IF(ChurnData[[#This Row],[Churn]]="Yes",1,0)</f>
        <v>0</v>
      </c>
    </row>
    <row r="2821" spans="1:22" x14ac:dyDescent="0.35">
      <c r="A2821" t="s">
        <v>2872</v>
      </c>
      <c r="B2821" t="s">
        <v>36</v>
      </c>
      <c r="C2821">
        <v>1</v>
      </c>
      <c r="D2821" t="s">
        <v>21</v>
      </c>
      <c r="E2821" t="s">
        <v>21</v>
      </c>
      <c r="F2821" t="s">
        <v>45</v>
      </c>
      <c r="G2821" s="2">
        <v>19</v>
      </c>
      <c r="H2821" t="s">
        <v>20</v>
      </c>
      <c r="I2821" t="s">
        <v>21</v>
      </c>
      <c r="J2821" t="s">
        <v>28</v>
      </c>
      <c r="K2821" t="s">
        <v>28</v>
      </c>
      <c r="L2821" t="s">
        <v>33</v>
      </c>
      <c r="M2821" t="s">
        <v>20</v>
      </c>
      <c r="N2821" t="s">
        <v>25</v>
      </c>
      <c r="O2821" s="1">
        <v>25.85</v>
      </c>
      <c r="P2821" s="1">
        <v>500.55</v>
      </c>
      <c r="Q2821">
        <v>2</v>
      </c>
      <c r="R2821" t="s">
        <v>21</v>
      </c>
      <c r="S2821" t="str">
        <f>IF(ChurnData[[#This Row],[MonthlyCharges]]&lt;=30,"1. Up to 30",IF(ChurnData[[#This Row],[MonthlyCharges]]&lt;=50,"2. 31-50",IF(ChurnData[[#This Row],[MonthlyCharges]]&lt;=70,"3. 51-70",IF(ChurnData[[#This Row],[MonthlyCharges]]&lt;=90,"4. 71-90","5. Over 90"))))</f>
        <v>1. Up to 30</v>
      </c>
      <c r="T2821" t="str">
        <f>IF(AND(ChurnData[[#This Row],[Contract]]="Month-to-month",ChurnData[[#This Row],[InternetService]]="Fiber optic",ChurnData[[#This Row],[TenureMonths]]&lt;=11),"High-risk","Other")</f>
        <v>Other</v>
      </c>
      <c r="U2821" t="str">
        <f>IF(ChurnData[[#This Row],[TenureMonths]]&lt;=11,"0-11",IF(ChurnData[[#This Row],[TenureMonths]]&lt;=23,"12-23",IF(ChurnData[[#This Row],[TenureMonths]]&lt;=35,"24-35",IF(ChurnData[[#This Row],[TenureMonths]]&lt;=47,"36-47",IF(ChurnData[[#This Row],[TenureMonths]]&lt;=59,"48-59","60-72")))))</f>
        <v>12-23</v>
      </c>
      <c r="V2821">
        <f>IF(ChurnData[[#This Row],[Churn]]="Yes",1,0)</f>
        <v>0</v>
      </c>
    </row>
    <row r="2822" spans="1:22" x14ac:dyDescent="0.35">
      <c r="A2822" t="s">
        <v>2873</v>
      </c>
      <c r="B2822" t="s">
        <v>19</v>
      </c>
      <c r="C2822">
        <v>0</v>
      </c>
      <c r="D2822" t="s">
        <v>21</v>
      </c>
      <c r="E2822" t="s">
        <v>21</v>
      </c>
      <c r="F2822" t="s">
        <v>56</v>
      </c>
      <c r="G2822" s="2">
        <v>37</v>
      </c>
      <c r="H2822" t="s">
        <v>20</v>
      </c>
      <c r="I2822" t="s">
        <v>32</v>
      </c>
      <c r="J2822" t="s">
        <v>21</v>
      </c>
      <c r="K2822" t="s">
        <v>20</v>
      </c>
      <c r="L2822" t="s">
        <v>33</v>
      </c>
      <c r="M2822" t="s">
        <v>20</v>
      </c>
      <c r="N2822" t="s">
        <v>34</v>
      </c>
      <c r="O2822" s="1">
        <v>62.35</v>
      </c>
      <c r="P2822" s="1">
        <v>2294.84</v>
      </c>
      <c r="Q2822">
        <v>3</v>
      </c>
      <c r="R2822" t="s">
        <v>21</v>
      </c>
      <c r="S2822" t="str">
        <f>IF(ChurnData[[#This Row],[MonthlyCharges]]&lt;=30,"1. Up to 30",IF(ChurnData[[#This Row],[MonthlyCharges]]&lt;=50,"2. 31-50",IF(ChurnData[[#This Row],[MonthlyCharges]]&lt;=70,"3. 51-70",IF(ChurnData[[#This Row],[MonthlyCharges]]&lt;=90,"4. 71-90","5. Over 90"))))</f>
        <v>3. 51-70</v>
      </c>
      <c r="T2822" t="str">
        <f>IF(AND(ChurnData[[#This Row],[Contract]]="Month-to-month",ChurnData[[#This Row],[InternetService]]="Fiber optic",ChurnData[[#This Row],[TenureMonths]]&lt;=11),"High-risk","Other")</f>
        <v>Other</v>
      </c>
      <c r="U2822" t="str">
        <f>IF(ChurnData[[#This Row],[TenureMonths]]&lt;=11,"0-11",IF(ChurnData[[#This Row],[TenureMonths]]&lt;=23,"12-23",IF(ChurnData[[#This Row],[TenureMonths]]&lt;=35,"24-35",IF(ChurnData[[#This Row],[TenureMonths]]&lt;=47,"36-47",IF(ChurnData[[#This Row],[TenureMonths]]&lt;=59,"48-59","60-72")))))</f>
        <v>36-47</v>
      </c>
      <c r="V2822">
        <f>IF(ChurnData[[#This Row],[Churn]]="Yes",1,0)</f>
        <v>0</v>
      </c>
    </row>
    <row r="2823" spans="1:22" x14ac:dyDescent="0.35">
      <c r="A2823" t="s">
        <v>2874</v>
      </c>
      <c r="B2823" t="s">
        <v>19</v>
      </c>
      <c r="C2823">
        <v>0</v>
      </c>
      <c r="D2823" t="s">
        <v>21</v>
      </c>
      <c r="E2823" t="s">
        <v>21</v>
      </c>
      <c r="F2823" t="s">
        <v>37</v>
      </c>
      <c r="G2823" s="2">
        <v>57</v>
      </c>
      <c r="H2823" t="s">
        <v>21</v>
      </c>
      <c r="I2823" t="s">
        <v>32</v>
      </c>
      <c r="J2823" t="s">
        <v>20</v>
      </c>
      <c r="K2823" t="s">
        <v>20</v>
      </c>
      <c r="L2823" t="s">
        <v>29</v>
      </c>
      <c r="M2823" t="s">
        <v>20</v>
      </c>
      <c r="N2823" t="s">
        <v>30</v>
      </c>
      <c r="O2823" s="1">
        <v>53.76</v>
      </c>
      <c r="P2823" s="1">
        <v>3128.67</v>
      </c>
      <c r="Q2823">
        <v>2</v>
      </c>
      <c r="R2823" t="s">
        <v>20</v>
      </c>
      <c r="S2823" t="str">
        <f>IF(ChurnData[[#This Row],[MonthlyCharges]]&lt;=30,"1. Up to 30",IF(ChurnData[[#This Row],[MonthlyCharges]]&lt;=50,"2. 31-50",IF(ChurnData[[#This Row],[MonthlyCharges]]&lt;=70,"3. 51-70",IF(ChurnData[[#This Row],[MonthlyCharges]]&lt;=90,"4. 71-90","5. Over 90"))))</f>
        <v>3. 51-70</v>
      </c>
      <c r="T2823" t="str">
        <f>IF(AND(ChurnData[[#This Row],[Contract]]="Month-to-month",ChurnData[[#This Row],[InternetService]]="Fiber optic",ChurnData[[#This Row],[TenureMonths]]&lt;=11),"High-risk","Other")</f>
        <v>Other</v>
      </c>
      <c r="U2823" t="str">
        <f>IF(ChurnData[[#This Row],[TenureMonths]]&lt;=11,"0-11",IF(ChurnData[[#This Row],[TenureMonths]]&lt;=23,"12-23",IF(ChurnData[[#This Row],[TenureMonths]]&lt;=35,"24-35",IF(ChurnData[[#This Row],[TenureMonths]]&lt;=47,"36-47",IF(ChurnData[[#This Row],[TenureMonths]]&lt;=59,"48-59","60-72")))))</f>
        <v>48-59</v>
      </c>
      <c r="V2823">
        <f>IF(ChurnData[[#This Row],[Churn]]="Yes",1,0)</f>
        <v>1</v>
      </c>
    </row>
    <row r="2824" spans="1:22" x14ac:dyDescent="0.35">
      <c r="A2824" t="s">
        <v>2875</v>
      </c>
      <c r="B2824" t="s">
        <v>36</v>
      </c>
      <c r="C2824">
        <v>1</v>
      </c>
      <c r="D2824" t="s">
        <v>20</v>
      </c>
      <c r="E2824" t="s">
        <v>21</v>
      </c>
      <c r="F2824" t="s">
        <v>22</v>
      </c>
      <c r="G2824" s="2">
        <v>25</v>
      </c>
      <c r="H2824" t="s">
        <v>20</v>
      </c>
      <c r="I2824" t="s">
        <v>23</v>
      </c>
      <c r="J2824" t="s">
        <v>21</v>
      </c>
      <c r="K2824" t="s">
        <v>21</v>
      </c>
      <c r="L2824" t="s">
        <v>29</v>
      </c>
      <c r="M2824" t="s">
        <v>21</v>
      </c>
      <c r="N2824" t="s">
        <v>34</v>
      </c>
      <c r="O2824" s="1">
        <v>82.22</v>
      </c>
      <c r="P2824" s="1">
        <v>2051.8200000000002</v>
      </c>
      <c r="Q2824">
        <v>3</v>
      </c>
      <c r="R2824" t="s">
        <v>21</v>
      </c>
      <c r="S2824" t="str">
        <f>IF(ChurnData[[#This Row],[MonthlyCharges]]&lt;=30,"1. Up to 30",IF(ChurnData[[#This Row],[MonthlyCharges]]&lt;=50,"2. 31-50",IF(ChurnData[[#This Row],[MonthlyCharges]]&lt;=70,"3. 51-70",IF(ChurnData[[#This Row],[MonthlyCharges]]&lt;=90,"4. 71-90","5. Over 90"))))</f>
        <v>4. 71-90</v>
      </c>
      <c r="T2824" t="str">
        <f>IF(AND(ChurnData[[#This Row],[Contract]]="Month-to-month",ChurnData[[#This Row],[InternetService]]="Fiber optic",ChurnData[[#This Row],[TenureMonths]]&lt;=11),"High-risk","Other")</f>
        <v>Other</v>
      </c>
      <c r="U2824" t="str">
        <f>IF(ChurnData[[#This Row],[TenureMonths]]&lt;=11,"0-11",IF(ChurnData[[#This Row],[TenureMonths]]&lt;=23,"12-23",IF(ChurnData[[#This Row],[TenureMonths]]&lt;=35,"24-35",IF(ChurnData[[#This Row],[TenureMonths]]&lt;=47,"36-47",IF(ChurnData[[#This Row],[TenureMonths]]&lt;=59,"48-59","60-72")))))</f>
        <v>24-35</v>
      </c>
      <c r="V2824">
        <f>IF(ChurnData[[#This Row],[Churn]]="Yes",1,0)</f>
        <v>0</v>
      </c>
    </row>
    <row r="2825" spans="1:22" x14ac:dyDescent="0.35">
      <c r="A2825" t="s">
        <v>2876</v>
      </c>
      <c r="B2825" t="s">
        <v>36</v>
      </c>
      <c r="C2825">
        <v>0</v>
      </c>
      <c r="D2825" t="s">
        <v>21</v>
      </c>
      <c r="E2825" t="s">
        <v>21</v>
      </c>
      <c r="F2825" t="s">
        <v>56</v>
      </c>
      <c r="G2825" s="2">
        <v>11</v>
      </c>
      <c r="H2825" t="s">
        <v>20</v>
      </c>
      <c r="I2825" t="s">
        <v>21</v>
      </c>
      <c r="J2825" t="s">
        <v>28</v>
      </c>
      <c r="K2825" t="s">
        <v>28</v>
      </c>
      <c r="L2825" t="s">
        <v>33</v>
      </c>
      <c r="M2825" t="s">
        <v>20</v>
      </c>
      <c r="N2825" t="s">
        <v>34</v>
      </c>
      <c r="O2825" s="1">
        <v>42.73</v>
      </c>
      <c r="P2825" s="1">
        <v>478</v>
      </c>
      <c r="Q2825">
        <v>2</v>
      </c>
      <c r="R2825" t="s">
        <v>21</v>
      </c>
      <c r="S2825" t="str">
        <f>IF(ChurnData[[#This Row],[MonthlyCharges]]&lt;=30,"1. Up to 30",IF(ChurnData[[#This Row],[MonthlyCharges]]&lt;=50,"2. 31-50",IF(ChurnData[[#This Row],[MonthlyCharges]]&lt;=70,"3. 51-70",IF(ChurnData[[#This Row],[MonthlyCharges]]&lt;=90,"4. 71-90","5. Over 90"))))</f>
        <v>2. 31-50</v>
      </c>
      <c r="T2825" t="str">
        <f>IF(AND(ChurnData[[#This Row],[Contract]]="Month-to-month",ChurnData[[#This Row],[InternetService]]="Fiber optic",ChurnData[[#This Row],[TenureMonths]]&lt;=11),"High-risk","Other")</f>
        <v>Other</v>
      </c>
      <c r="U2825" t="str">
        <f>IF(ChurnData[[#This Row],[TenureMonths]]&lt;=11,"0-11",IF(ChurnData[[#This Row],[TenureMonths]]&lt;=23,"12-23",IF(ChurnData[[#This Row],[TenureMonths]]&lt;=35,"24-35",IF(ChurnData[[#This Row],[TenureMonths]]&lt;=47,"36-47",IF(ChurnData[[#This Row],[TenureMonths]]&lt;=59,"48-59","60-72")))))</f>
        <v>0-11</v>
      </c>
      <c r="V2825">
        <f>IF(ChurnData[[#This Row],[Churn]]="Yes",1,0)</f>
        <v>0</v>
      </c>
    </row>
    <row r="2826" spans="1:22" x14ac:dyDescent="0.35">
      <c r="A2826" t="s">
        <v>2877</v>
      </c>
      <c r="B2826" t="s">
        <v>36</v>
      </c>
      <c r="C2826">
        <v>0</v>
      </c>
      <c r="D2826" t="s">
        <v>21</v>
      </c>
      <c r="E2826" t="s">
        <v>21</v>
      </c>
      <c r="F2826" t="s">
        <v>37</v>
      </c>
      <c r="G2826" s="2">
        <v>40</v>
      </c>
      <c r="H2826" t="s">
        <v>21</v>
      </c>
      <c r="I2826" t="s">
        <v>32</v>
      </c>
      <c r="J2826" t="s">
        <v>21</v>
      </c>
      <c r="K2826" t="s">
        <v>21</v>
      </c>
      <c r="L2826" t="s">
        <v>24</v>
      </c>
      <c r="M2826" t="s">
        <v>21</v>
      </c>
      <c r="N2826" t="s">
        <v>43</v>
      </c>
      <c r="O2826" s="1">
        <v>53.32</v>
      </c>
      <c r="P2826" s="1">
        <v>2155.41</v>
      </c>
      <c r="Q2826">
        <v>3</v>
      </c>
      <c r="R2826" t="s">
        <v>21</v>
      </c>
      <c r="S2826" t="str">
        <f>IF(ChurnData[[#This Row],[MonthlyCharges]]&lt;=30,"1. Up to 30",IF(ChurnData[[#This Row],[MonthlyCharges]]&lt;=50,"2. 31-50",IF(ChurnData[[#This Row],[MonthlyCharges]]&lt;=70,"3. 51-70",IF(ChurnData[[#This Row],[MonthlyCharges]]&lt;=90,"4. 71-90","5. Over 90"))))</f>
        <v>3. 51-70</v>
      </c>
      <c r="T2826" t="str">
        <f>IF(AND(ChurnData[[#This Row],[Contract]]="Month-to-month",ChurnData[[#This Row],[InternetService]]="Fiber optic",ChurnData[[#This Row],[TenureMonths]]&lt;=11),"High-risk","Other")</f>
        <v>Other</v>
      </c>
      <c r="U2826" t="str">
        <f>IF(ChurnData[[#This Row],[TenureMonths]]&lt;=11,"0-11",IF(ChurnData[[#This Row],[TenureMonths]]&lt;=23,"12-23",IF(ChurnData[[#This Row],[TenureMonths]]&lt;=35,"24-35",IF(ChurnData[[#This Row],[TenureMonths]]&lt;=47,"36-47",IF(ChurnData[[#This Row],[TenureMonths]]&lt;=59,"48-59","60-72")))))</f>
        <v>36-47</v>
      </c>
      <c r="V2826">
        <f>IF(ChurnData[[#This Row],[Churn]]="Yes",1,0)</f>
        <v>0</v>
      </c>
    </row>
    <row r="2827" spans="1:22" x14ac:dyDescent="0.35">
      <c r="A2827" t="s">
        <v>2878</v>
      </c>
      <c r="B2827" t="s">
        <v>19</v>
      </c>
      <c r="C2827">
        <v>0</v>
      </c>
      <c r="D2827" t="s">
        <v>20</v>
      </c>
      <c r="E2827" t="s">
        <v>21</v>
      </c>
      <c r="F2827" t="s">
        <v>39</v>
      </c>
      <c r="G2827" s="2">
        <v>11</v>
      </c>
      <c r="H2827" t="s">
        <v>20</v>
      </c>
      <c r="I2827" t="s">
        <v>23</v>
      </c>
      <c r="J2827" t="s">
        <v>21</v>
      </c>
      <c r="K2827" t="s">
        <v>21</v>
      </c>
      <c r="L2827" t="s">
        <v>24</v>
      </c>
      <c r="M2827" t="s">
        <v>20</v>
      </c>
      <c r="N2827" t="s">
        <v>34</v>
      </c>
      <c r="O2827" s="1">
        <v>91.14</v>
      </c>
      <c r="P2827" s="1">
        <v>1009.42</v>
      </c>
      <c r="Q2827">
        <v>3</v>
      </c>
      <c r="R2827" t="s">
        <v>21</v>
      </c>
      <c r="S2827" t="str">
        <f>IF(ChurnData[[#This Row],[MonthlyCharges]]&lt;=30,"1. Up to 30",IF(ChurnData[[#This Row],[MonthlyCharges]]&lt;=50,"2. 31-50",IF(ChurnData[[#This Row],[MonthlyCharges]]&lt;=70,"3. 51-70",IF(ChurnData[[#This Row],[MonthlyCharges]]&lt;=90,"4. 71-90","5. Over 90"))))</f>
        <v>5. Over 90</v>
      </c>
      <c r="T2827" t="str">
        <f>IF(AND(ChurnData[[#This Row],[Contract]]="Month-to-month",ChurnData[[#This Row],[InternetService]]="Fiber optic",ChurnData[[#This Row],[TenureMonths]]&lt;=11),"High-risk","Other")</f>
        <v>Other</v>
      </c>
      <c r="U2827" t="str">
        <f>IF(ChurnData[[#This Row],[TenureMonths]]&lt;=11,"0-11",IF(ChurnData[[#This Row],[TenureMonths]]&lt;=23,"12-23",IF(ChurnData[[#This Row],[TenureMonths]]&lt;=35,"24-35",IF(ChurnData[[#This Row],[TenureMonths]]&lt;=47,"36-47",IF(ChurnData[[#This Row],[TenureMonths]]&lt;=59,"48-59","60-72")))))</f>
        <v>0-11</v>
      </c>
      <c r="V2827">
        <f>IF(ChurnData[[#This Row],[Churn]]="Yes",1,0)</f>
        <v>0</v>
      </c>
    </row>
    <row r="2828" spans="1:22" x14ac:dyDescent="0.35">
      <c r="A2828" t="s">
        <v>2879</v>
      </c>
      <c r="B2828" t="s">
        <v>36</v>
      </c>
      <c r="C2828">
        <v>0</v>
      </c>
      <c r="D2828" t="s">
        <v>20</v>
      </c>
      <c r="E2828" t="s">
        <v>20</v>
      </c>
      <c r="F2828" t="s">
        <v>37</v>
      </c>
      <c r="G2828" s="2">
        <v>33</v>
      </c>
      <c r="H2828" t="s">
        <v>20</v>
      </c>
      <c r="I2828" t="s">
        <v>32</v>
      </c>
      <c r="J2828" t="s">
        <v>21</v>
      </c>
      <c r="K2828" t="s">
        <v>21</v>
      </c>
      <c r="L2828" t="s">
        <v>24</v>
      </c>
      <c r="M2828" t="s">
        <v>20</v>
      </c>
      <c r="N2828" t="s">
        <v>30</v>
      </c>
      <c r="O2828" s="1">
        <v>56.48</v>
      </c>
      <c r="P2828" s="1">
        <v>1899.46</v>
      </c>
      <c r="Q2828">
        <v>2</v>
      </c>
      <c r="R2828" t="s">
        <v>21</v>
      </c>
      <c r="S2828" t="str">
        <f>IF(ChurnData[[#This Row],[MonthlyCharges]]&lt;=30,"1. Up to 30",IF(ChurnData[[#This Row],[MonthlyCharges]]&lt;=50,"2. 31-50",IF(ChurnData[[#This Row],[MonthlyCharges]]&lt;=70,"3. 51-70",IF(ChurnData[[#This Row],[MonthlyCharges]]&lt;=90,"4. 71-90","5. Over 90"))))</f>
        <v>3. 51-70</v>
      </c>
      <c r="T2828" t="str">
        <f>IF(AND(ChurnData[[#This Row],[Contract]]="Month-to-month",ChurnData[[#This Row],[InternetService]]="Fiber optic",ChurnData[[#This Row],[TenureMonths]]&lt;=11),"High-risk","Other")</f>
        <v>Other</v>
      </c>
      <c r="U2828" t="str">
        <f>IF(ChurnData[[#This Row],[TenureMonths]]&lt;=11,"0-11",IF(ChurnData[[#This Row],[TenureMonths]]&lt;=23,"12-23",IF(ChurnData[[#This Row],[TenureMonths]]&lt;=35,"24-35",IF(ChurnData[[#This Row],[TenureMonths]]&lt;=47,"36-47",IF(ChurnData[[#This Row],[TenureMonths]]&lt;=59,"48-59","60-72")))))</f>
        <v>24-35</v>
      </c>
      <c r="V2828">
        <f>IF(ChurnData[[#This Row],[Churn]]="Yes",1,0)</f>
        <v>0</v>
      </c>
    </row>
    <row r="2829" spans="1:22" x14ac:dyDescent="0.35">
      <c r="A2829" t="s">
        <v>2880</v>
      </c>
      <c r="B2829" t="s">
        <v>36</v>
      </c>
      <c r="C2829">
        <v>0</v>
      </c>
      <c r="D2829" t="s">
        <v>20</v>
      </c>
      <c r="E2829" t="s">
        <v>20</v>
      </c>
      <c r="F2829" t="s">
        <v>22</v>
      </c>
      <c r="G2829" s="2">
        <v>6</v>
      </c>
      <c r="H2829" t="s">
        <v>20</v>
      </c>
      <c r="I2829" t="s">
        <v>32</v>
      </c>
      <c r="J2829" t="s">
        <v>21</v>
      </c>
      <c r="K2829" t="s">
        <v>21</v>
      </c>
      <c r="L2829" t="s">
        <v>33</v>
      </c>
      <c r="M2829" t="s">
        <v>21</v>
      </c>
      <c r="N2829" t="s">
        <v>34</v>
      </c>
      <c r="O2829" s="1">
        <v>42.44</v>
      </c>
      <c r="P2829" s="1">
        <v>261.93</v>
      </c>
      <c r="Q2829">
        <v>0</v>
      </c>
      <c r="R2829" t="s">
        <v>20</v>
      </c>
      <c r="S2829" t="str">
        <f>IF(ChurnData[[#This Row],[MonthlyCharges]]&lt;=30,"1. Up to 30",IF(ChurnData[[#This Row],[MonthlyCharges]]&lt;=50,"2. 31-50",IF(ChurnData[[#This Row],[MonthlyCharges]]&lt;=70,"3. 51-70",IF(ChurnData[[#This Row],[MonthlyCharges]]&lt;=90,"4. 71-90","5. Over 90"))))</f>
        <v>2. 31-50</v>
      </c>
      <c r="T2829" t="str">
        <f>IF(AND(ChurnData[[#This Row],[Contract]]="Month-to-month",ChurnData[[#This Row],[InternetService]]="Fiber optic",ChurnData[[#This Row],[TenureMonths]]&lt;=11),"High-risk","Other")</f>
        <v>Other</v>
      </c>
      <c r="U2829" t="str">
        <f>IF(ChurnData[[#This Row],[TenureMonths]]&lt;=11,"0-11",IF(ChurnData[[#This Row],[TenureMonths]]&lt;=23,"12-23",IF(ChurnData[[#This Row],[TenureMonths]]&lt;=35,"24-35",IF(ChurnData[[#This Row],[TenureMonths]]&lt;=47,"36-47",IF(ChurnData[[#This Row],[TenureMonths]]&lt;=59,"48-59","60-72")))))</f>
        <v>0-11</v>
      </c>
      <c r="V2829">
        <f>IF(ChurnData[[#This Row],[Churn]]="Yes",1,0)</f>
        <v>1</v>
      </c>
    </row>
    <row r="2830" spans="1:22" x14ac:dyDescent="0.35">
      <c r="A2830" t="s">
        <v>2881</v>
      </c>
      <c r="B2830" t="s">
        <v>19</v>
      </c>
      <c r="C2830">
        <v>1</v>
      </c>
      <c r="D2830" t="s">
        <v>20</v>
      </c>
      <c r="E2830" t="s">
        <v>20</v>
      </c>
      <c r="F2830" t="s">
        <v>75</v>
      </c>
      <c r="G2830" s="2">
        <v>25</v>
      </c>
      <c r="H2830" t="s">
        <v>20</v>
      </c>
      <c r="I2830" t="s">
        <v>21</v>
      </c>
      <c r="J2830" t="s">
        <v>28</v>
      </c>
      <c r="K2830" t="s">
        <v>28</v>
      </c>
      <c r="L2830" t="s">
        <v>33</v>
      </c>
      <c r="M2830" t="s">
        <v>20</v>
      </c>
      <c r="N2830" t="s">
        <v>34</v>
      </c>
      <c r="O2830" s="1">
        <v>31.01</v>
      </c>
      <c r="P2830" s="1">
        <v>793.11</v>
      </c>
      <c r="Q2830">
        <v>1</v>
      </c>
      <c r="R2830" t="s">
        <v>20</v>
      </c>
      <c r="S2830" t="str">
        <f>IF(ChurnData[[#This Row],[MonthlyCharges]]&lt;=30,"1. Up to 30",IF(ChurnData[[#This Row],[MonthlyCharges]]&lt;=50,"2. 31-50",IF(ChurnData[[#This Row],[MonthlyCharges]]&lt;=70,"3. 51-70",IF(ChurnData[[#This Row],[MonthlyCharges]]&lt;=90,"4. 71-90","5. Over 90"))))</f>
        <v>2. 31-50</v>
      </c>
      <c r="T2830" t="str">
        <f>IF(AND(ChurnData[[#This Row],[Contract]]="Month-to-month",ChurnData[[#This Row],[InternetService]]="Fiber optic",ChurnData[[#This Row],[TenureMonths]]&lt;=11),"High-risk","Other")</f>
        <v>Other</v>
      </c>
      <c r="U2830" t="str">
        <f>IF(ChurnData[[#This Row],[TenureMonths]]&lt;=11,"0-11",IF(ChurnData[[#This Row],[TenureMonths]]&lt;=23,"12-23",IF(ChurnData[[#This Row],[TenureMonths]]&lt;=35,"24-35",IF(ChurnData[[#This Row],[TenureMonths]]&lt;=47,"36-47",IF(ChurnData[[#This Row],[TenureMonths]]&lt;=59,"48-59","60-72")))))</f>
        <v>24-35</v>
      </c>
      <c r="V2830">
        <f>IF(ChurnData[[#This Row],[Churn]]="Yes",1,0)</f>
        <v>1</v>
      </c>
    </row>
    <row r="2831" spans="1:22" x14ac:dyDescent="0.35">
      <c r="A2831" t="s">
        <v>2882</v>
      </c>
      <c r="B2831" t="s">
        <v>19</v>
      </c>
      <c r="C2831">
        <v>0</v>
      </c>
      <c r="D2831" t="s">
        <v>20</v>
      </c>
      <c r="E2831" t="s">
        <v>20</v>
      </c>
      <c r="F2831" t="s">
        <v>27</v>
      </c>
      <c r="G2831" s="2">
        <v>5</v>
      </c>
      <c r="H2831" t="s">
        <v>21</v>
      </c>
      <c r="I2831" t="s">
        <v>23</v>
      </c>
      <c r="J2831" t="s">
        <v>21</v>
      </c>
      <c r="K2831" t="s">
        <v>21</v>
      </c>
      <c r="L2831" t="s">
        <v>33</v>
      </c>
      <c r="M2831" t="s">
        <v>20</v>
      </c>
      <c r="N2831" t="s">
        <v>30</v>
      </c>
      <c r="O2831" s="1">
        <v>80.17</v>
      </c>
      <c r="P2831" s="1">
        <v>406.83</v>
      </c>
      <c r="Q2831">
        <v>3</v>
      </c>
      <c r="R2831" t="s">
        <v>20</v>
      </c>
      <c r="S2831" t="str">
        <f>IF(ChurnData[[#This Row],[MonthlyCharges]]&lt;=30,"1. Up to 30",IF(ChurnData[[#This Row],[MonthlyCharges]]&lt;=50,"2. 31-50",IF(ChurnData[[#This Row],[MonthlyCharges]]&lt;=70,"3. 51-70",IF(ChurnData[[#This Row],[MonthlyCharges]]&lt;=90,"4. 71-90","5. Over 90"))))</f>
        <v>4. 71-90</v>
      </c>
      <c r="T2831" t="str">
        <f>IF(AND(ChurnData[[#This Row],[Contract]]="Month-to-month",ChurnData[[#This Row],[InternetService]]="Fiber optic",ChurnData[[#This Row],[TenureMonths]]&lt;=11),"High-risk","Other")</f>
        <v>High-risk</v>
      </c>
      <c r="U2831" t="str">
        <f>IF(ChurnData[[#This Row],[TenureMonths]]&lt;=11,"0-11",IF(ChurnData[[#This Row],[TenureMonths]]&lt;=23,"12-23",IF(ChurnData[[#This Row],[TenureMonths]]&lt;=35,"24-35",IF(ChurnData[[#This Row],[TenureMonths]]&lt;=47,"36-47",IF(ChurnData[[#This Row],[TenureMonths]]&lt;=59,"48-59","60-72")))))</f>
        <v>0-11</v>
      </c>
      <c r="V2831">
        <f>IF(ChurnData[[#This Row],[Churn]]="Yes",1,0)</f>
        <v>1</v>
      </c>
    </row>
    <row r="2832" spans="1:22" x14ac:dyDescent="0.35">
      <c r="A2832" t="s">
        <v>2883</v>
      </c>
      <c r="B2832" t="s">
        <v>19</v>
      </c>
      <c r="C2832">
        <v>0</v>
      </c>
      <c r="D2832" t="s">
        <v>21</v>
      </c>
      <c r="E2832" t="s">
        <v>21</v>
      </c>
      <c r="F2832" t="s">
        <v>37</v>
      </c>
      <c r="G2832" s="2">
        <v>61</v>
      </c>
      <c r="H2832" t="s">
        <v>20</v>
      </c>
      <c r="I2832" t="s">
        <v>32</v>
      </c>
      <c r="J2832" t="s">
        <v>20</v>
      </c>
      <c r="K2832" t="s">
        <v>21</v>
      </c>
      <c r="L2832" t="s">
        <v>24</v>
      </c>
      <c r="M2832" t="s">
        <v>20</v>
      </c>
      <c r="N2832" t="s">
        <v>34</v>
      </c>
      <c r="O2832" s="1">
        <v>55.04</v>
      </c>
      <c r="P2832" s="1">
        <v>3373.67</v>
      </c>
      <c r="Q2832">
        <v>4</v>
      </c>
      <c r="R2832" t="s">
        <v>21</v>
      </c>
      <c r="S2832" t="str">
        <f>IF(ChurnData[[#This Row],[MonthlyCharges]]&lt;=30,"1. Up to 30",IF(ChurnData[[#This Row],[MonthlyCharges]]&lt;=50,"2. 31-50",IF(ChurnData[[#This Row],[MonthlyCharges]]&lt;=70,"3. 51-70",IF(ChurnData[[#This Row],[MonthlyCharges]]&lt;=90,"4. 71-90","5. Over 90"))))</f>
        <v>3. 51-70</v>
      </c>
      <c r="T2832" t="str">
        <f>IF(AND(ChurnData[[#This Row],[Contract]]="Month-to-month",ChurnData[[#This Row],[InternetService]]="Fiber optic",ChurnData[[#This Row],[TenureMonths]]&lt;=11),"High-risk","Other")</f>
        <v>Other</v>
      </c>
      <c r="U2832" t="str">
        <f>IF(ChurnData[[#This Row],[TenureMonths]]&lt;=11,"0-11",IF(ChurnData[[#This Row],[TenureMonths]]&lt;=23,"12-23",IF(ChurnData[[#This Row],[TenureMonths]]&lt;=35,"24-35",IF(ChurnData[[#This Row],[TenureMonths]]&lt;=47,"36-47",IF(ChurnData[[#This Row],[TenureMonths]]&lt;=59,"48-59","60-72")))))</f>
        <v>60-72</v>
      </c>
      <c r="V2832">
        <f>IF(ChurnData[[#This Row],[Churn]]="Yes",1,0)</f>
        <v>0</v>
      </c>
    </row>
    <row r="2833" spans="1:22" x14ac:dyDescent="0.35">
      <c r="A2833" t="s">
        <v>2884</v>
      </c>
      <c r="B2833" t="s">
        <v>19</v>
      </c>
      <c r="C2833">
        <v>0</v>
      </c>
      <c r="D2833" t="s">
        <v>21</v>
      </c>
      <c r="E2833" t="s">
        <v>21</v>
      </c>
      <c r="F2833" t="s">
        <v>49</v>
      </c>
      <c r="G2833" s="2">
        <v>26</v>
      </c>
      <c r="H2833" t="s">
        <v>20</v>
      </c>
      <c r="I2833" t="s">
        <v>23</v>
      </c>
      <c r="J2833" t="s">
        <v>21</v>
      </c>
      <c r="K2833" t="s">
        <v>21</v>
      </c>
      <c r="L2833" t="s">
        <v>24</v>
      </c>
      <c r="M2833" t="s">
        <v>21</v>
      </c>
      <c r="N2833" t="s">
        <v>30</v>
      </c>
      <c r="O2833" s="1">
        <v>89.88</v>
      </c>
      <c r="P2833" s="1">
        <v>0</v>
      </c>
      <c r="Q2833">
        <v>1</v>
      </c>
      <c r="R2833" t="s">
        <v>21</v>
      </c>
      <c r="S2833" t="str">
        <f>IF(ChurnData[[#This Row],[MonthlyCharges]]&lt;=30,"1. Up to 30",IF(ChurnData[[#This Row],[MonthlyCharges]]&lt;=50,"2. 31-50",IF(ChurnData[[#This Row],[MonthlyCharges]]&lt;=70,"3. 51-70",IF(ChurnData[[#This Row],[MonthlyCharges]]&lt;=90,"4. 71-90","5. Over 90"))))</f>
        <v>4. 71-90</v>
      </c>
      <c r="T2833" t="str">
        <f>IF(AND(ChurnData[[#This Row],[Contract]]="Month-to-month",ChurnData[[#This Row],[InternetService]]="Fiber optic",ChurnData[[#This Row],[TenureMonths]]&lt;=11),"High-risk","Other")</f>
        <v>Other</v>
      </c>
      <c r="U2833" t="str">
        <f>IF(ChurnData[[#This Row],[TenureMonths]]&lt;=11,"0-11",IF(ChurnData[[#This Row],[TenureMonths]]&lt;=23,"12-23",IF(ChurnData[[#This Row],[TenureMonths]]&lt;=35,"24-35",IF(ChurnData[[#This Row],[TenureMonths]]&lt;=47,"36-47",IF(ChurnData[[#This Row],[TenureMonths]]&lt;=59,"48-59","60-72")))))</f>
        <v>24-35</v>
      </c>
      <c r="V2833">
        <f>IF(ChurnData[[#This Row],[Churn]]="Yes",1,0)</f>
        <v>0</v>
      </c>
    </row>
    <row r="2834" spans="1:22" x14ac:dyDescent="0.35">
      <c r="A2834" t="s">
        <v>2885</v>
      </c>
      <c r="B2834" t="s">
        <v>19</v>
      </c>
      <c r="C2834">
        <v>0</v>
      </c>
      <c r="D2834" t="s">
        <v>21</v>
      </c>
      <c r="E2834" t="s">
        <v>21</v>
      </c>
      <c r="F2834" t="s">
        <v>56</v>
      </c>
      <c r="G2834" s="2">
        <v>72</v>
      </c>
      <c r="H2834" t="s">
        <v>20</v>
      </c>
      <c r="I2834" t="s">
        <v>32</v>
      </c>
      <c r="J2834" t="s">
        <v>21</v>
      </c>
      <c r="K2834" t="s">
        <v>21</v>
      </c>
      <c r="L2834" t="s">
        <v>24</v>
      </c>
      <c r="M2834" t="s">
        <v>20</v>
      </c>
      <c r="N2834" t="s">
        <v>30</v>
      </c>
      <c r="O2834" s="1">
        <v>61.28</v>
      </c>
      <c r="P2834" s="1">
        <v>4465.63</v>
      </c>
      <c r="Q2834">
        <v>2</v>
      </c>
      <c r="R2834" t="s">
        <v>21</v>
      </c>
      <c r="S2834" t="str">
        <f>IF(ChurnData[[#This Row],[MonthlyCharges]]&lt;=30,"1. Up to 30",IF(ChurnData[[#This Row],[MonthlyCharges]]&lt;=50,"2. 31-50",IF(ChurnData[[#This Row],[MonthlyCharges]]&lt;=70,"3. 51-70",IF(ChurnData[[#This Row],[MonthlyCharges]]&lt;=90,"4. 71-90","5. Over 90"))))</f>
        <v>3. 51-70</v>
      </c>
      <c r="T2834" t="str">
        <f>IF(AND(ChurnData[[#This Row],[Contract]]="Month-to-month",ChurnData[[#This Row],[InternetService]]="Fiber optic",ChurnData[[#This Row],[TenureMonths]]&lt;=11),"High-risk","Other")</f>
        <v>Other</v>
      </c>
      <c r="U2834" t="str">
        <f>IF(ChurnData[[#This Row],[TenureMonths]]&lt;=11,"0-11",IF(ChurnData[[#This Row],[TenureMonths]]&lt;=23,"12-23",IF(ChurnData[[#This Row],[TenureMonths]]&lt;=35,"24-35",IF(ChurnData[[#This Row],[TenureMonths]]&lt;=47,"36-47",IF(ChurnData[[#This Row],[TenureMonths]]&lt;=59,"48-59","60-72")))))</f>
        <v>60-72</v>
      </c>
      <c r="V2834">
        <f>IF(ChurnData[[#This Row],[Churn]]="Yes",1,0)</f>
        <v>0</v>
      </c>
    </row>
    <row r="2835" spans="1:22" x14ac:dyDescent="0.35">
      <c r="A2835" t="s">
        <v>2886</v>
      </c>
      <c r="B2835" t="s">
        <v>36</v>
      </c>
      <c r="C2835">
        <v>1</v>
      </c>
      <c r="D2835" t="s">
        <v>20</v>
      </c>
      <c r="E2835" t="s">
        <v>21</v>
      </c>
      <c r="F2835" t="s">
        <v>49</v>
      </c>
      <c r="G2835" s="2">
        <v>11</v>
      </c>
      <c r="H2835" t="s">
        <v>20</v>
      </c>
      <c r="I2835" t="s">
        <v>32</v>
      </c>
      <c r="J2835" t="s">
        <v>21</v>
      </c>
      <c r="K2835" t="s">
        <v>20</v>
      </c>
      <c r="L2835" t="s">
        <v>33</v>
      </c>
      <c r="M2835" t="s">
        <v>20</v>
      </c>
      <c r="N2835" t="s">
        <v>34</v>
      </c>
      <c r="O2835" s="1">
        <v>65.84</v>
      </c>
      <c r="P2835" s="1">
        <v>741.84</v>
      </c>
      <c r="Q2835">
        <v>1</v>
      </c>
      <c r="R2835" t="s">
        <v>20</v>
      </c>
      <c r="S2835" t="str">
        <f>IF(ChurnData[[#This Row],[MonthlyCharges]]&lt;=30,"1. Up to 30",IF(ChurnData[[#This Row],[MonthlyCharges]]&lt;=50,"2. 31-50",IF(ChurnData[[#This Row],[MonthlyCharges]]&lt;=70,"3. 51-70",IF(ChurnData[[#This Row],[MonthlyCharges]]&lt;=90,"4. 71-90","5. Over 90"))))</f>
        <v>3. 51-70</v>
      </c>
      <c r="T2835" t="str">
        <f>IF(AND(ChurnData[[#This Row],[Contract]]="Month-to-month",ChurnData[[#This Row],[InternetService]]="Fiber optic",ChurnData[[#This Row],[TenureMonths]]&lt;=11),"High-risk","Other")</f>
        <v>Other</v>
      </c>
      <c r="U2835" t="str">
        <f>IF(ChurnData[[#This Row],[TenureMonths]]&lt;=11,"0-11",IF(ChurnData[[#This Row],[TenureMonths]]&lt;=23,"12-23",IF(ChurnData[[#This Row],[TenureMonths]]&lt;=35,"24-35",IF(ChurnData[[#This Row],[TenureMonths]]&lt;=47,"36-47",IF(ChurnData[[#This Row],[TenureMonths]]&lt;=59,"48-59","60-72")))))</f>
        <v>0-11</v>
      </c>
      <c r="V2835">
        <f>IF(ChurnData[[#This Row],[Churn]]="Yes",1,0)</f>
        <v>1</v>
      </c>
    </row>
    <row r="2836" spans="1:22" x14ac:dyDescent="0.35">
      <c r="A2836" t="s">
        <v>2887</v>
      </c>
      <c r="B2836" t="s">
        <v>36</v>
      </c>
      <c r="C2836">
        <v>1</v>
      </c>
      <c r="D2836" t="s">
        <v>21</v>
      </c>
      <c r="E2836" t="s">
        <v>21</v>
      </c>
      <c r="F2836" t="s">
        <v>27</v>
      </c>
      <c r="G2836" s="2">
        <v>23</v>
      </c>
      <c r="H2836" t="s">
        <v>20</v>
      </c>
      <c r="I2836" t="s">
        <v>32</v>
      </c>
      <c r="J2836" t="s">
        <v>20</v>
      </c>
      <c r="K2836" t="s">
        <v>20</v>
      </c>
      <c r="L2836" t="s">
        <v>29</v>
      </c>
      <c r="M2836" t="s">
        <v>21</v>
      </c>
      <c r="N2836" t="s">
        <v>25</v>
      </c>
      <c r="O2836" s="1">
        <v>66.88</v>
      </c>
      <c r="P2836" s="1">
        <v>1495.35</v>
      </c>
      <c r="Q2836">
        <v>5</v>
      </c>
      <c r="R2836" t="s">
        <v>21</v>
      </c>
      <c r="S2836" t="str">
        <f>IF(ChurnData[[#This Row],[MonthlyCharges]]&lt;=30,"1. Up to 30",IF(ChurnData[[#This Row],[MonthlyCharges]]&lt;=50,"2. 31-50",IF(ChurnData[[#This Row],[MonthlyCharges]]&lt;=70,"3. 51-70",IF(ChurnData[[#This Row],[MonthlyCharges]]&lt;=90,"4. 71-90","5. Over 90"))))</f>
        <v>3. 51-70</v>
      </c>
      <c r="T2836" t="str">
        <f>IF(AND(ChurnData[[#This Row],[Contract]]="Month-to-month",ChurnData[[#This Row],[InternetService]]="Fiber optic",ChurnData[[#This Row],[TenureMonths]]&lt;=11),"High-risk","Other")</f>
        <v>Other</v>
      </c>
      <c r="U2836" t="str">
        <f>IF(ChurnData[[#This Row],[TenureMonths]]&lt;=11,"0-11",IF(ChurnData[[#This Row],[TenureMonths]]&lt;=23,"12-23",IF(ChurnData[[#This Row],[TenureMonths]]&lt;=35,"24-35",IF(ChurnData[[#This Row],[TenureMonths]]&lt;=47,"36-47",IF(ChurnData[[#This Row],[TenureMonths]]&lt;=59,"48-59","60-72")))))</f>
        <v>12-23</v>
      </c>
      <c r="V2836">
        <f>IF(ChurnData[[#This Row],[Churn]]="Yes",1,0)</f>
        <v>0</v>
      </c>
    </row>
    <row r="2837" spans="1:22" x14ac:dyDescent="0.35">
      <c r="A2837" t="s">
        <v>2888</v>
      </c>
      <c r="B2837" t="s">
        <v>36</v>
      </c>
      <c r="C2837">
        <v>1</v>
      </c>
      <c r="D2837" t="s">
        <v>21</v>
      </c>
      <c r="E2837" t="s">
        <v>21</v>
      </c>
      <c r="F2837" t="s">
        <v>41</v>
      </c>
      <c r="G2837" s="2">
        <v>14</v>
      </c>
      <c r="H2837" t="s">
        <v>20</v>
      </c>
      <c r="I2837" t="s">
        <v>32</v>
      </c>
      <c r="J2837" t="s">
        <v>20</v>
      </c>
      <c r="K2837" t="s">
        <v>21</v>
      </c>
      <c r="L2837" t="s">
        <v>33</v>
      </c>
      <c r="M2837" t="s">
        <v>20</v>
      </c>
      <c r="N2837" t="s">
        <v>34</v>
      </c>
      <c r="O2837" s="1">
        <v>55.08</v>
      </c>
      <c r="P2837" s="1">
        <v>749.54</v>
      </c>
      <c r="Q2837">
        <v>1</v>
      </c>
      <c r="R2837" t="s">
        <v>21</v>
      </c>
      <c r="S2837" t="str">
        <f>IF(ChurnData[[#This Row],[MonthlyCharges]]&lt;=30,"1. Up to 30",IF(ChurnData[[#This Row],[MonthlyCharges]]&lt;=50,"2. 31-50",IF(ChurnData[[#This Row],[MonthlyCharges]]&lt;=70,"3. 51-70",IF(ChurnData[[#This Row],[MonthlyCharges]]&lt;=90,"4. 71-90","5. Over 90"))))</f>
        <v>3. 51-70</v>
      </c>
      <c r="T2837" t="str">
        <f>IF(AND(ChurnData[[#This Row],[Contract]]="Month-to-month",ChurnData[[#This Row],[InternetService]]="Fiber optic",ChurnData[[#This Row],[TenureMonths]]&lt;=11),"High-risk","Other")</f>
        <v>Other</v>
      </c>
      <c r="U2837" t="str">
        <f>IF(ChurnData[[#This Row],[TenureMonths]]&lt;=11,"0-11",IF(ChurnData[[#This Row],[TenureMonths]]&lt;=23,"12-23",IF(ChurnData[[#This Row],[TenureMonths]]&lt;=35,"24-35",IF(ChurnData[[#This Row],[TenureMonths]]&lt;=47,"36-47",IF(ChurnData[[#This Row],[TenureMonths]]&lt;=59,"48-59","60-72")))))</f>
        <v>12-23</v>
      </c>
      <c r="V2837">
        <f>IF(ChurnData[[#This Row],[Churn]]="Yes",1,0)</f>
        <v>0</v>
      </c>
    </row>
    <row r="2838" spans="1:22" x14ac:dyDescent="0.35">
      <c r="A2838" t="s">
        <v>2889</v>
      </c>
      <c r="B2838" t="s">
        <v>19</v>
      </c>
      <c r="C2838">
        <v>0</v>
      </c>
      <c r="D2838" t="s">
        <v>21</v>
      </c>
      <c r="E2838" t="s">
        <v>20</v>
      </c>
      <c r="F2838" t="s">
        <v>41</v>
      </c>
      <c r="G2838" s="2">
        <v>64</v>
      </c>
      <c r="H2838" t="s">
        <v>20</v>
      </c>
      <c r="I2838" t="s">
        <v>23</v>
      </c>
      <c r="J2838" t="s">
        <v>21</v>
      </c>
      <c r="K2838" t="s">
        <v>21</v>
      </c>
      <c r="L2838" t="s">
        <v>33</v>
      </c>
      <c r="M2838" t="s">
        <v>21</v>
      </c>
      <c r="N2838" t="s">
        <v>25</v>
      </c>
      <c r="O2838" s="1">
        <v>87.47</v>
      </c>
      <c r="P2838" s="1">
        <v>5740.21</v>
      </c>
      <c r="Q2838">
        <v>2</v>
      </c>
      <c r="R2838" t="s">
        <v>21</v>
      </c>
      <c r="S2838" t="str">
        <f>IF(ChurnData[[#This Row],[MonthlyCharges]]&lt;=30,"1. Up to 30",IF(ChurnData[[#This Row],[MonthlyCharges]]&lt;=50,"2. 31-50",IF(ChurnData[[#This Row],[MonthlyCharges]]&lt;=70,"3. 51-70",IF(ChurnData[[#This Row],[MonthlyCharges]]&lt;=90,"4. 71-90","5. Over 90"))))</f>
        <v>4. 71-90</v>
      </c>
      <c r="T2838" t="str">
        <f>IF(AND(ChurnData[[#This Row],[Contract]]="Month-to-month",ChurnData[[#This Row],[InternetService]]="Fiber optic",ChurnData[[#This Row],[TenureMonths]]&lt;=11),"High-risk","Other")</f>
        <v>Other</v>
      </c>
      <c r="U2838" t="str">
        <f>IF(ChurnData[[#This Row],[TenureMonths]]&lt;=11,"0-11",IF(ChurnData[[#This Row],[TenureMonths]]&lt;=23,"12-23",IF(ChurnData[[#This Row],[TenureMonths]]&lt;=35,"24-35",IF(ChurnData[[#This Row],[TenureMonths]]&lt;=47,"36-47",IF(ChurnData[[#This Row],[TenureMonths]]&lt;=59,"48-59","60-72")))))</f>
        <v>60-72</v>
      </c>
      <c r="V2838">
        <f>IF(ChurnData[[#This Row],[Churn]]="Yes",1,0)</f>
        <v>0</v>
      </c>
    </row>
    <row r="2839" spans="1:22" x14ac:dyDescent="0.35">
      <c r="A2839" t="s">
        <v>2890</v>
      </c>
      <c r="B2839" t="s">
        <v>19</v>
      </c>
      <c r="C2839">
        <v>1</v>
      </c>
      <c r="D2839" t="s">
        <v>20</v>
      </c>
      <c r="E2839" t="s">
        <v>21</v>
      </c>
      <c r="F2839" t="s">
        <v>56</v>
      </c>
      <c r="G2839" s="2">
        <v>48</v>
      </c>
      <c r="H2839" t="s">
        <v>20</v>
      </c>
      <c r="I2839" t="s">
        <v>23</v>
      </c>
      <c r="J2839" t="s">
        <v>21</v>
      </c>
      <c r="K2839" t="s">
        <v>20</v>
      </c>
      <c r="L2839" t="s">
        <v>29</v>
      </c>
      <c r="M2839" t="s">
        <v>21</v>
      </c>
      <c r="N2839" t="s">
        <v>30</v>
      </c>
      <c r="O2839" s="1">
        <v>97.26</v>
      </c>
      <c r="P2839" s="1">
        <v>4689.43</v>
      </c>
      <c r="Q2839">
        <v>2</v>
      </c>
      <c r="R2839" t="s">
        <v>20</v>
      </c>
      <c r="S2839" t="str">
        <f>IF(ChurnData[[#This Row],[MonthlyCharges]]&lt;=30,"1. Up to 30",IF(ChurnData[[#This Row],[MonthlyCharges]]&lt;=50,"2. 31-50",IF(ChurnData[[#This Row],[MonthlyCharges]]&lt;=70,"3. 51-70",IF(ChurnData[[#This Row],[MonthlyCharges]]&lt;=90,"4. 71-90","5. Over 90"))))</f>
        <v>5. Over 90</v>
      </c>
      <c r="T2839" t="str">
        <f>IF(AND(ChurnData[[#This Row],[Contract]]="Month-to-month",ChurnData[[#This Row],[InternetService]]="Fiber optic",ChurnData[[#This Row],[TenureMonths]]&lt;=11),"High-risk","Other")</f>
        <v>Other</v>
      </c>
      <c r="U2839" t="str">
        <f>IF(ChurnData[[#This Row],[TenureMonths]]&lt;=11,"0-11",IF(ChurnData[[#This Row],[TenureMonths]]&lt;=23,"12-23",IF(ChurnData[[#This Row],[TenureMonths]]&lt;=35,"24-35",IF(ChurnData[[#This Row],[TenureMonths]]&lt;=47,"36-47",IF(ChurnData[[#This Row],[TenureMonths]]&lt;=59,"48-59","60-72")))))</f>
        <v>48-59</v>
      </c>
      <c r="V2839">
        <f>IF(ChurnData[[#This Row],[Churn]]="Yes",1,0)</f>
        <v>1</v>
      </c>
    </row>
    <row r="2840" spans="1:22" x14ac:dyDescent="0.35">
      <c r="A2840" t="s">
        <v>2891</v>
      </c>
      <c r="B2840" t="s">
        <v>19</v>
      </c>
      <c r="C2840">
        <v>0</v>
      </c>
      <c r="D2840" t="s">
        <v>20</v>
      </c>
      <c r="E2840" t="s">
        <v>20</v>
      </c>
      <c r="F2840" t="s">
        <v>49</v>
      </c>
      <c r="G2840" s="2">
        <v>8</v>
      </c>
      <c r="H2840" t="s">
        <v>20</v>
      </c>
      <c r="I2840" t="s">
        <v>23</v>
      </c>
      <c r="J2840" t="s">
        <v>20</v>
      </c>
      <c r="K2840" t="s">
        <v>21</v>
      </c>
      <c r="L2840" t="s">
        <v>33</v>
      </c>
      <c r="M2840" t="s">
        <v>21</v>
      </c>
      <c r="N2840" t="s">
        <v>34</v>
      </c>
      <c r="O2840" s="1">
        <v>98.81</v>
      </c>
      <c r="P2840" s="1">
        <v>767.49</v>
      </c>
      <c r="Q2840">
        <v>1</v>
      </c>
      <c r="R2840" t="s">
        <v>20</v>
      </c>
      <c r="S2840" t="str">
        <f>IF(ChurnData[[#This Row],[MonthlyCharges]]&lt;=30,"1. Up to 30",IF(ChurnData[[#This Row],[MonthlyCharges]]&lt;=50,"2. 31-50",IF(ChurnData[[#This Row],[MonthlyCharges]]&lt;=70,"3. 51-70",IF(ChurnData[[#This Row],[MonthlyCharges]]&lt;=90,"4. 71-90","5. Over 90"))))</f>
        <v>5. Over 90</v>
      </c>
      <c r="T2840" t="str">
        <f>IF(AND(ChurnData[[#This Row],[Contract]]="Month-to-month",ChurnData[[#This Row],[InternetService]]="Fiber optic",ChurnData[[#This Row],[TenureMonths]]&lt;=11),"High-risk","Other")</f>
        <v>High-risk</v>
      </c>
      <c r="U2840" t="str">
        <f>IF(ChurnData[[#This Row],[TenureMonths]]&lt;=11,"0-11",IF(ChurnData[[#This Row],[TenureMonths]]&lt;=23,"12-23",IF(ChurnData[[#This Row],[TenureMonths]]&lt;=35,"24-35",IF(ChurnData[[#This Row],[TenureMonths]]&lt;=47,"36-47",IF(ChurnData[[#This Row],[TenureMonths]]&lt;=59,"48-59","60-72")))))</f>
        <v>0-11</v>
      </c>
      <c r="V2840">
        <f>IF(ChurnData[[#This Row],[Churn]]="Yes",1,0)</f>
        <v>1</v>
      </c>
    </row>
    <row r="2841" spans="1:22" x14ac:dyDescent="0.35">
      <c r="A2841" t="s">
        <v>2892</v>
      </c>
      <c r="B2841" t="s">
        <v>36</v>
      </c>
      <c r="C2841">
        <v>1</v>
      </c>
      <c r="D2841" t="s">
        <v>20</v>
      </c>
      <c r="E2841" t="s">
        <v>21</v>
      </c>
      <c r="F2841" t="s">
        <v>65</v>
      </c>
      <c r="G2841" s="2">
        <v>10</v>
      </c>
      <c r="H2841" t="s">
        <v>20</v>
      </c>
      <c r="I2841" t="s">
        <v>23</v>
      </c>
      <c r="J2841" t="s">
        <v>21</v>
      </c>
      <c r="K2841" t="s">
        <v>21</v>
      </c>
      <c r="L2841" t="s">
        <v>33</v>
      </c>
      <c r="M2841" t="s">
        <v>20</v>
      </c>
      <c r="N2841" t="s">
        <v>34</v>
      </c>
      <c r="O2841" s="1">
        <v>90.93</v>
      </c>
      <c r="P2841" s="1">
        <v>908.09</v>
      </c>
      <c r="Q2841">
        <v>0</v>
      </c>
      <c r="R2841" t="s">
        <v>20</v>
      </c>
      <c r="S2841" t="str">
        <f>IF(ChurnData[[#This Row],[MonthlyCharges]]&lt;=30,"1. Up to 30",IF(ChurnData[[#This Row],[MonthlyCharges]]&lt;=50,"2. 31-50",IF(ChurnData[[#This Row],[MonthlyCharges]]&lt;=70,"3. 51-70",IF(ChurnData[[#This Row],[MonthlyCharges]]&lt;=90,"4. 71-90","5. Over 90"))))</f>
        <v>5. Over 90</v>
      </c>
      <c r="T2841" t="str">
        <f>IF(AND(ChurnData[[#This Row],[Contract]]="Month-to-month",ChurnData[[#This Row],[InternetService]]="Fiber optic",ChurnData[[#This Row],[TenureMonths]]&lt;=11),"High-risk","Other")</f>
        <v>High-risk</v>
      </c>
      <c r="U2841" t="str">
        <f>IF(ChurnData[[#This Row],[TenureMonths]]&lt;=11,"0-11",IF(ChurnData[[#This Row],[TenureMonths]]&lt;=23,"12-23",IF(ChurnData[[#This Row],[TenureMonths]]&lt;=35,"24-35",IF(ChurnData[[#This Row],[TenureMonths]]&lt;=47,"36-47",IF(ChurnData[[#This Row],[TenureMonths]]&lt;=59,"48-59","60-72")))))</f>
        <v>0-11</v>
      </c>
      <c r="V2841">
        <f>IF(ChurnData[[#This Row],[Churn]]="Yes",1,0)</f>
        <v>1</v>
      </c>
    </row>
    <row r="2842" spans="1:22" x14ac:dyDescent="0.35">
      <c r="A2842" t="s">
        <v>2893</v>
      </c>
      <c r="B2842" t="s">
        <v>19</v>
      </c>
      <c r="C2842">
        <v>1</v>
      </c>
      <c r="D2842" t="s">
        <v>20</v>
      </c>
      <c r="E2842" t="s">
        <v>21</v>
      </c>
      <c r="F2842" t="s">
        <v>47</v>
      </c>
      <c r="G2842" s="2">
        <v>72</v>
      </c>
      <c r="H2842" t="s">
        <v>21</v>
      </c>
      <c r="I2842" t="s">
        <v>21</v>
      </c>
      <c r="J2842" t="s">
        <v>28</v>
      </c>
      <c r="K2842" t="s">
        <v>28</v>
      </c>
      <c r="L2842" t="s">
        <v>24</v>
      </c>
      <c r="M2842" t="s">
        <v>21</v>
      </c>
      <c r="N2842" t="s">
        <v>34</v>
      </c>
      <c r="O2842" s="1">
        <v>23.07</v>
      </c>
      <c r="P2842" s="1">
        <v>1655.75</v>
      </c>
      <c r="Q2842">
        <v>1</v>
      </c>
      <c r="R2842" t="s">
        <v>21</v>
      </c>
      <c r="S2842" t="str">
        <f>IF(ChurnData[[#This Row],[MonthlyCharges]]&lt;=30,"1. Up to 30",IF(ChurnData[[#This Row],[MonthlyCharges]]&lt;=50,"2. 31-50",IF(ChurnData[[#This Row],[MonthlyCharges]]&lt;=70,"3. 51-70",IF(ChurnData[[#This Row],[MonthlyCharges]]&lt;=90,"4. 71-90","5. Over 90"))))</f>
        <v>1. Up to 30</v>
      </c>
      <c r="T2842" t="str">
        <f>IF(AND(ChurnData[[#This Row],[Contract]]="Month-to-month",ChurnData[[#This Row],[InternetService]]="Fiber optic",ChurnData[[#This Row],[TenureMonths]]&lt;=11),"High-risk","Other")</f>
        <v>Other</v>
      </c>
      <c r="U2842" t="str">
        <f>IF(ChurnData[[#This Row],[TenureMonths]]&lt;=11,"0-11",IF(ChurnData[[#This Row],[TenureMonths]]&lt;=23,"12-23",IF(ChurnData[[#This Row],[TenureMonths]]&lt;=35,"24-35",IF(ChurnData[[#This Row],[TenureMonths]]&lt;=47,"36-47",IF(ChurnData[[#This Row],[TenureMonths]]&lt;=59,"48-59","60-72")))))</f>
        <v>60-72</v>
      </c>
      <c r="V2842">
        <f>IF(ChurnData[[#This Row],[Churn]]="Yes",1,0)</f>
        <v>0</v>
      </c>
    </row>
    <row r="2843" spans="1:22" x14ac:dyDescent="0.35">
      <c r="A2843" t="s">
        <v>2894</v>
      </c>
      <c r="B2843" t="s">
        <v>36</v>
      </c>
      <c r="C2843">
        <v>0</v>
      </c>
      <c r="D2843" t="s">
        <v>20</v>
      </c>
      <c r="E2843" t="s">
        <v>20</v>
      </c>
      <c r="F2843" t="s">
        <v>45</v>
      </c>
      <c r="G2843" s="2">
        <v>39</v>
      </c>
      <c r="H2843" t="s">
        <v>20</v>
      </c>
      <c r="I2843" t="s">
        <v>32</v>
      </c>
      <c r="J2843" t="s">
        <v>21</v>
      </c>
      <c r="K2843" t="s">
        <v>21</v>
      </c>
      <c r="L2843" t="s">
        <v>33</v>
      </c>
      <c r="M2843" t="s">
        <v>21</v>
      </c>
      <c r="N2843" t="s">
        <v>34</v>
      </c>
      <c r="O2843" s="1">
        <v>46.84</v>
      </c>
      <c r="P2843" s="1">
        <v>1811.83</v>
      </c>
      <c r="Q2843">
        <v>3</v>
      </c>
      <c r="R2843" t="s">
        <v>20</v>
      </c>
      <c r="S2843" t="str">
        <f>IF(ChurnData[[#This Row],[MonthlyCharges]]&lt;=30,"1. Up to 30",IF(ChurnData[[#This Row],[MonthlyCharges]]&lt;=50,"2. 31-50",IF(ChurnData[[#This Row],[MonthlyCharges]]&lt;=70,"3. 51-70",IF(ChurnData[[#This Row],[MonthlyCharges]]&lt;=90,"4. 71-90","5. Over 90"))))</f>
        <v>2. 31-50</v>
      </c>
      <c r="T2843" t="str">
        <f>IF(AND(ChurnData[[#This Row],[Contract]]="Month-to-month",ChurnData[[#This Row],[InternetService]]="Fiber optic",ChurnData[[#This Row],[TenureMonths]]&lt;=11),"High-risk","Other")</f>
        <v>Other</v>
      </c>
      <c r="U2843" t="str">
        <f>IF(ChurnData[[#This Row],[TenureMonths]]&lt;=11,"0-11",IF(ChurnData[[#This Row],[TenureMonths]]&lt;=23,"12-23",IF(ChurnData[[#This Row],[TenureMonths]]&lt;=35,"24-35",IF(ChurnData[[#This Row],[TenureMonths]]&lt;=47,"36-47",IF(ChurnData[[#This Row],[TenureMonths]]&lt;=59,"48-59","60-72")))))</f>
        <v>36-47</v>
      </c>
      <c r="V2843">
        <f>IF(ChurnData[[#This Row],[Churn]]="Yes",1,0)</f>
        <v>1</v>
      </c>
    </row>
    <row r="2844" spans="1:22" x14ac:dyDescent="0.35">
      <c r="A2844" t="s">
        <v>2895</v>
      </c>
      <c r="B2844" t="s">
        <v>19</v>
      </c>
      <c r="C2844">
        <v>0</v>
      </c>
      <c r="D2844" t="s">
        <v>21</v>
      </c>
      <c r="E2844" t="s">
        <v>21</v>
      </c>
      <c r="F2844" t="s">
        <v>22</v>
      </c>
      <c r="G2844" s="2">
        <v>13</v>
      </c>
      <c r="H2844" t="s">
        <v>20</v>
      </c>
      <c r="I2844" t="s">
        <v>23</v>
      </c>
      <c r="J2844" t="s">
        <v>21</v>
      </c>
      <c r="K2844" t="s">
        <v>21</v>
      </c>
      <c r="L2844" t="s">
        <v>33</v>
      </c>
      <c r="M2844" t="s">
        <v>20</v>
      </c>
      <c r="N2844" t="s">
        <v>34</v>
      </c>
      <c r="O2844" s="1">
        <v>85.02</v>
      </c>
      <c r="P2844" s="1">
        <v>1114.3499999999999</v>
      </c>
      <c r="Q2844">
        <v>3</v>
      </c>
      <c r="R2844" t="s">
        <v>20</v>
      </c>
      <c r="S2844" t="str">
        <f>IF(ChurnData[[#This Row],[MonthlyCharges]]&lt;=30,"1. Up to 30",IF(ChurnData[[#This Row],[MonthlyCharges]]&lt;=50,"2. 31-50",IF(ChurnData[[#This Row],[MonthlyCharges]]&lt;=70,"3. 51-70",IF(ChurnData[[#This Row],[MonthlyCharges]]&lt;=90,"4. 71-90","5. Over 90"))))</f>
        <v>4. 71-90</v>
      </c>
      <c r="T2844" t="str">
        <f>IF(AND(ChurnData[[#This Row],[Contract]]="Month-to-month",ChurnData[[#This Row],[InternetService]]="Fiber optic",ChurnData[[#This Row],[TenureMonths]]&lt;=11),"High-risk","Other")</f>
        <v>Other</v>
      </c>
      <c r="U2844" t="str">
        <f>IF(ChurnData[[#This Row],[TenureMonths]]&lt;=11,"0-11",IF(ChurnData[[#This Row],[TenureMonths]]&lt;=23,"12-23",IF(ChurnData[[#This Row],[TenureMonths]]&lt;=35,"24-35",IF(ChurnData[[#This Row],[TenureMonths]]&lt;=47,"36-47",IF(ChurnData[[#This Row],[TenureMonths]]&lt;=59,"48-59","60-72")))))</f>
        <v>12-23</v>
      </c>
      <c r="V2844">
        <f>IF(ChurnData[[#This Row],[Churn]]="Yes",1,0)</f>
        <v>1</v>
      </c>
    </row>
    <row r="2845" spans="1:22" x14ac:dyDescent="0.35">
      <c r="A2845" t="s">
        <v>2896</v>
      </c>
      <c r="B2845" t="s">
        <v>19</v>
      </c>
      <c r="C2845">
        <v>1</v>
      </c>
      <c r="D2845" t="s">
        <v>21</v>
      </c>
      <c r="E2845" t="s">
        <v>21</v>
      </c>
      <c r="F2845" t="s">
        <v>45</v>
      </c>
      <c r="G2845" s="2">
        <v>37</v>
      </c>
      <c r="H2845" t="s">
        <v>20</v>
      </c>
      <c r="I2845" t="s">
        <v>23</v>
      </c>
      <c r="J2845" t="s">
        <v>20</v>
      </c>
      <c r="K2845" t="s">
        <v>20</v>
      </c>
      <c r="L2845" t="s">
        <v>29</v>
      </c>
      <c r="M2845" t="s">
        <v>21</v>
      </c>
      <c r="N2845" t="s">
        <v>34</v>
      </c>
      <c r="O2845" s="1">
        <v>89.92</v>
      </c>
      <c r="P2845" s="1">
        <v>3243.66</v>
      </c>
      <c r="Q2845">
        <v>3</v>
      </c>
      <c r="R2845" t="s">
        <v>21</v>
      </c>
      <c r="S2845" t="str">
        <f>IF(ChurnData[[#This Row],[MonthlyCharges]]&lt;=30,"1. Up to 30",IF(ChurnData[[#This Row],[MonthlyCharges]]&lt;=50,"2. 31-50",IF(ChurnData[[#This Row],[MonthlyCharges]]&lt;=70,"3. 51-70",IF(ChurnData[[#This Row],[MonthlyCharges]]&lt;=90,"4. 71-90","5. Over 90"))))</f>
        <v>4. 71-90</v>
      </c>
      <c r="T2845" t="str">
        <f>IF(AND(ChurnData[[#This Row],[Contract]]="Month-to-month",ChurnData[[#This Row],[InternetService]]="Fiber optic",ChurnData[[#This Row],[TenureMonths]]&lt;=11),"High-risk","Other")</f>
        <v>Other</v>
      </c>
      <c r="U2845" t="str">
        <f>IF(ChurnData[[#This Row],[TenureMonths]]&lt;=11,"0-11",IF(ChurnData[[#This Row],[TenureMonths]]&lt;=23,"12-23",IF(ChurnData[[#This Row],[TenureMonths]]&lt;=35,"24-35",IF(ChurnData[[#This Row],[TenureMonths]]&lt;=47,"36-47",IF(ChurnData[[#This Row],[TenureMonths]]&lt;=59,"48-59","60-72")))))</f>
        <v>36-47</v>
      </c>
      <c r="V2845">
        <f>IF(ChurnData[[#This Row],[Churn]]="Yes",1,0)</f>
        <v>0</v>
      </c>
    </row>
    <row r="2846" spans="1:22" x14ac:dyDescent="0.35">
      <c r="A2846" t="s">
        <v>2897</v>
      </c>
      <c r="B2846" t="s">
        <v>19</v>
      </c>
      <c r="C2846">
        <v>0</v>
      </c>
      <c r="D2846" t="s">
        <v>20</v>
      </c>
      <c r="E2846" t="s">
        <v>21</v>
      </c>
      <c r="F2846" t="s">
        <v>47</v>
      </c>
      <c r="G2846" s="2">
        <v>14</v>
      </c>
      <c r="H2846" t="s">
        <v>20</v>
      </c>
      <c r="I2846" t="s">
        <v>23</v>
      </c>
      <c r="J2846" t="s">
        <v>21</v>
      </c>
      <c r="K2846" t="s">
        <v>21</v>
      </c>
      <c r="L2846" t="s">
        <v>33</v>
      </c>
      <c r="M2846" t="s">
        <v>21</v>
      </c>
      <c r="N2846" t="s">
        <v>43</v>
      </c>
      <c r="O2846" s="1">
        <v>89.81</v>
      </c>
      <c r="P2846" s="1">
        <v>1222.47</v>
      </c>
      <c r="Q2846">
        <v>2</v>
      </c>
      <c r="R2846" t="s">
        <v>20</v>
      </c>
      <c r="S2846" t="str">
        <f>IF(ChurnData[[#This Row],[MonthlyCharges]]&lt;=30,"1. Up to 30",IF(ChurnData[[#This Row],[MonthlyCharges]]&lt;=50,"2. 31-50",IF(ChurnData[[#This Row],[MonthlyCharges]]&lt;=70,"3. 51-70",IF(ChurnData[[#This Row],[MonthlyCharges]]&lt;=90,"4. 71-90","5. Over 90"))))</f>
        <v>4. 71-90</v>
      </c>
      <c r="T2846" t="str">
        <f>IF(AND(ChurnData[[#This Row],[Contract]]="Month-to-month",ChurnData[[#This Row],[InternetService]]="Fiber optic",ChurnData[[#This Row],[TenureMonths]]&lt;=11),"High-risk","Other")</f>
        <v>Other</v>
      </c>
      <c r="U2846" t="str">
        <f>IF(ChurnData[[#This Row],[TenureMonths]]&lt;=11,"0-11",IF(ChurnData[[#This Row],[TenureMonths]]&lt;=23,"12-23",IF(ChurnData[[#This Row],[TenureMonths]]&lt;=35,"24-35",IF(ChurnData[[#This Row],[TenureMonths]]&lt;=47,"36-47",IF(ChurnData[[#This Row],[TenureMonths]]&lt;=59,"48-59","60-72")))))</f>
        <v>12-23</v>
      </c>
      <c r="V2846">
        <f>IF(ChurnData[[#This Row],[Churn]]="Yes",1,0)</f>
        <v>1</v>
      </c>
    </row>
    <row r="2847" spans="1:22" x14ac:dyDescent="0.35">
      <c r="A2847" t="s">
        <v>2898</v>
      </c>
      <c r="B2847" t="s">
        <v>36</v>
      </c>
      <c r="C2847">
        <v>0</v>
      </c>
      <c r="D2847" t="s">
        <v>20</v>
      </c>
      <c r="E2847" t="s">
        <v>20</v>
      </c>
      <c r="F2847" t="s">
        <v>39</v>
      </c>
      <c r="G2847" s="2">
        <v>65</v>
      </c>
      <c r="H2847" t="s">
        <v>20</v>
      </c>
      <c r="I2847" t="s">
        <v>23</v>
      </c>
      <c r="J2847" t="s">
        <v>20</v>
      </c>
      <c r="K2847" t="s">
        <v>20</v>
      </c>
      <c r="L2847" t="s">
        <v>24</v>
      </c>
      <c r="M2847" t="s">
        <v>20</v>
      </c>
      <c r="N2847" t="s">
        <v>34</v>
      </c>
      <c r="O2847" s="1">
        <v>102.61</v>
      </c>
      <c r="P2847" s="1">
        <v>6739.39</v>
      </c>
      <c r="Q2847">
        <v>1</v>
      </c>
      <c r="R2847" t="s">
        <v>21</v>
      </c>
      <c r="S2847" t="str">
        <f>IF(ChurnData[[#This Row],[MonthlyCharges]]&lt;=30,"1. Up to 30",IF(ChurnData[[#This Row],[MonthlyCharges]]&lt;=50,"2. 31-50",IF(ChurnData[[#This Row],[MonthlyCharges]]&lt;=70,"3. 51-70",IF(ChurnData[[#This Row],[MonthlyCharges]]&lt;=90,"4. 71-90","5. Over 90"))))</f>
        <v>5. Over 90</v>
      </c>
      <c r="T2847" t="str">
        <f>IF(AND(ChurnData[[#This Row],[Contract]]="Month-to-month",ChurnData[[#This Row],[InternetService]]="Fiber optic",ChurnData[[#This Row],[TenureMonths]]&lt;=11),"High-risk","Other")</f>
        <v>Other</v>
      </c>
      <c r="U2847" t="str">
        <f>IF(ChurnData[[#This Row],[TenureMonths]]&lt;=11,"0-11",IF(ChurnData[[#This Row],[TenureMonths]]&lt;=23,"12-23",IF(ChurnData[[#This Row],[TenureMonths]]&lt;=35,"24-35",IF(ChurnData[[#This Row],[TenureMonths]]&lt;=47,"36-47",IF(ChurnData[[#This Row],[TenureMonths]]&lt;=59,"48-59","60-72")))))</f>
        <v>60-72</v>
      </c>
      <c r="V2847">
        <f>IF(ChurnData[[#This Row],[Churn]]="Yes",1,0)</f>
        <v>0</v>
      </c>
    </row>
    <row r="2848" spans="1:22" x14ac:dyDescent="0.35">
      <c r="A2848" t="s">
        <v>2899</v>
      </c>
      <c r="B2848" t="s">
        <v>19</v>
      </c>
      <c r="C2848">
        <v>1</v>
      </c>
      <c r="D2848" t="s">
        <v>21</v>
      </c>
      <c r="E2848" t="s">
        <v>20</v>
      </c>
      <c r="F2848" t="s">
        <v>56</v>
      </c>
      <c r="G2848" s="2">
        <v>29</v>
      </c>
      <c r="H2848" t="s">
        <v>20</v>
      </c>
      <c r="I2848" t="s">
        <v>23</v>
      </c>
      <c r="J2848" t="s">
        <v>21</v>
      </c>
      <c r="K2848" t="s">
        <v>21</v>
      </c>
      <c r="L2848" t="s">
        <v>29</v>
      </c>
      <c r="M2848" t="s">
        <v>20</v>
      </c>
      <c r="N2848" t="s">
        <v>34</v>
      </c>
      <c r="O2848" s="1">
        <v>92.86</v>
      </c>
      <c r="P2848" s="1">
        <v>2617.7600000000002</v>
      </c>
      <c r="Q2848">
        <v>3</v>
      </c>
      <c r="R2848" t="s">
        <v>20</v>
      </c>
      <c r="S2848" t="str">
        <f>IF(ChurnData[[#This Row],[MonthlyCharges]]&lt;=30,"1. Up to 30",IF(ChurnData[[#This Row],[MonthlyCharges]]&lt;=50,"2. 31-50",IF(ChurnData[[#This Row],[MonthlyCharges]]&lt;=70,"3. 51-70",IF(ChurnData[[#This Row],[MonthlyCharges]]&lt;=90,"4. 71-90","5. Over 90"))))</f>
        <v>5. Over 90</v>
      </c>
      <c r="T2848" t="str">
        <f>IF(AND(ChurnData[[#This Row],[Contract]]="Month-to-month",ChurnData[[#This Row],[InternetService]]="Fiber optic",ChurnData[[#This Row],[TenureMonths]]&lt;=11),"High-risk","Other")</f>
        <v>Other</v>
      </c>
      <c r="U2848" t="str">
        <f>IF(ChurnData[[#This Row],[TenureMonths]]&lt;=11,"0-11",IF(ChurnData[[#This Row],[TenureMonths]]&lt;=23,"12-23",IF(ChurnData[[#This Row],[TenureMonths]]&lt;=35,"24-35",IF(ChurnData[[#This Row],[TenureMonths]]&lt;=47,"36-47",IF(ChurnData[[#This Row],[TenureMonths]]&lt;=59,"48-59","60-72")))))</f>
        <v>24-35</v>
      </c>
      <c r="V2848">
        <f>IF(ChurnData[[#This Row],[Churn]]="Yes",1,0)</f>
        <v>1</v>
      </c>
    </row>
    <row r="2849" spans="1:22" x14ac:dyDescent="0.35">
      <c r="A2849" t="s">
        <v>2900</v>
      </c>
      <c r="B2849" t="s">
        <v>19</v>
      </c>
      <c r="C2849">
        <v>0</v>
      </c>
      <c r="D2849" t="s">
        <v>21</v>
      </c>
      <c r="E2849" t="s">
        <v>21</v>
      </c>
      <c r="F2849" t="s">
        <v>47</v>
      </c>
      <c r="G2849" s="2">
        <v>4</v>
      </c>
      <c r="H2849" t="s">
        <v>20</v>
      </c>
      <c r="I2849" t="s">
        <v>32</v>
      </c>
      <c r="J2849" t="s">
        <v>21</v>
      </c>
      <c r="K2849" t="s">
        <v>21</v>
      </c>
      <c r="L2849" t="s">
        <v>33</v>
      </c>
      <c r="M2849" t="s">
        <v>21</v>
      </c>
      <c r="N2849" t="s">
        <v>30</v>
      </c>
      <c r="O2849" s="1">
        <v>54.23</v>
      </c>
      <c r="P2849" s="1">
        <v>211.34</v>
      </c>
      <c r="Q2849">
        <v>1</v>
      </c>
      <c r="R2849" t="s">
        <v>20</v>
      </c>
      <c r="S2849" t="str">
        <f>IF(ChurnData[[#This Row],[MonthlyCharges]]&lt;=30,"1. Up to 30",IF(ChurnData[[#This Row],[MonthlyCharges]]&lt;=50,"2. 31-50",IF(ChurnData[[#This Row],[MonthlyCharges]]&lt;=70,"3. 51-70",IF(ChurnData[[#This Row],[MonthlyCharges]]&lt;=90,"4. 71-90","5. Over 90"))))</f>
        <v>3. 51-70</v>
      </c>
      <c r="T2849" t="str">
        <f>IF(AND(ChurnData[[#This Row],[Contract]]="Month-to-month",ChurnData[[#This Row],[InternetService]]="Fiber optic",ChurnData[[#This Row],[TenureMonths]]&lt;=11),"High-risk","Other")</f>
        <v>Other</v>
      </c>
      <c r="U2849" t="str">
        <f>IF(ChurnData[[#This Row],[TenureMonths]]&lt;=11,"0-11",IF(ChurnData[[#This Row],[TenureMonths]]&lt;=23,"12-23",IF(ChurnData[[#This Row],[TenureMonths]]&lt;=35,"24-35",IF(ChurnData[[#This Row],[TenureMonths]]&lt;=47,"36-47",IF(ChurnData[[#This Row],[TenureMonths]]&lt;=59,"48-59","60-72")))))</f>
        <v>0-11</v>
      </c>
      <c r="V2849">
        <f>IF(ChurnData[[#This Row],[Churn]]="Yes",1,0)</f>
        <v>1</v>
      </c>
    </row>
    <row r="2850" spans="1:22" x14ac:dyDescent="0.35">
      <c r="A2850" t="s">
        <v>2901</v>
      </c>
      <c r="B2850" t="s">
        <v>36</v>
      </c>
      <c r="C2850">
        <v>0</v>
      </c>
      <c r="D2850" t="s">
        <v>21</v>
      </c>
      <c r="E2850" t="s">
        <v>21</v>
      </c>
      <c r="F2850" t="s">
        <v>49</v>
      </c>
      <c r="G2850" s="2">
        <v>48</v>
      </c>
      <c r="H2850" t="s">
        <v>20</v>
      </c>
      <c r="I2850" t="s">
        <v>32</v>
      </c>
      <c r="J2850" t="s">
        <v>20</v>
      </c>
      <c r="K2850" t="s">
        <v>21</v>
      </c>
      <c r="L2850" t="s">
        <v>24</v>
      </c>
      <c r="M2850" t="s">
        <v>20</v>
      </c>
      <c r="N2850" t="s">
        <v>43</v>
      </c>
      <c r="O2850" s="1">
        <v>58.78</v>
      </c>
      <c r="P2850" s="1">
        <v>2820.18</v>
      </c>
      <c r="Q2850">
        <v>2</v>
      </c>
      <c r="R2850" t="s">
        <v>21</v>
      </c>
      <c r="S2850" t="str">
        <f>IF(ChurnData[[#This Row],[MonthlyCharges]]&lt;=30,"1. Up to 30",IF(ChurnData[[#This Row],[MonthlyCharges]]&lt;=50,"2. 31-50",IF(ChurnData[[#This Row],[MonthlyCharges]]&lt;=70,"3. 51-70",IF(ChurnData[[#This Row],[MonthlyCharges]]&lt;=90,"4. 71-90","5. Over 90"))))</f>
        <v>3. 51-70</v>
      </c>
      <c r="T2850" t="str">
        <f>IF(AND(ChurnData[[#This Row],[Contract]]="Month-to-month",ChurnData[[#This Row],[InternetService]]="Fiber optic",ChurnData[[#This Row],[TenureMonths]]&lt;=11),"High-risk","Other")</f>
        <v>Other</v>
      </c>
      <c r="U2850" t="str">
        <f>IF(ChurnData[[#This Row],[TenureMonths]]&lt;=11,"0-11",IF(ChurnData[[#This Row],[TenureMonths]]&lt;=23,"12-23",IF(ChurnData[[#This Row],[TenureMonths]]&lt;=35,"24-35",IF(ChurnData[[#This Row],[TenureMonths]]&lt;=47,"36-47",IF(ChurnData[[#This Row],[TenureMonths]]&lt;=59,"48-59","60-72")))))</f>
        <v>48-59</v>
      </c>
      <c r="V2850">
        <f>IF(ChurnData[[#This Row],[Churn]]="Yes",1,0)</f>
        <v>0</v>
      </c>
    </row>
    <row r="2851" spans="1:22" x14ac:dyDescent="0.35">
      <c r="A2851" t="s">
        <v>2902</v>
      </c>
      <c r="B2851" t="s">
        <v>36</v>
      </c>
      <c r="C2851">
        <v>1</v>
      </c>
      <c r="D2851" t="s">
        <v>20</v>
      </c>
      <c r="E2851" t="s">
        <v>21</v>
      </c>
      <c r="F2851" t="s">
        <v>49</v>
      </c>
      <c r="G2851" s="2">
        <v>52</v>
      </c>
      <c r="H2851" t="s">
        <v>20</v>
      </c>
      <c r="I2851" t="s">
        <v>23</v>
      </c>
      <c r="J2851" t="s">
        <v>20</v>
      </c>
      <c r="K2851" t="s">
        <v>21</v>
      </c>
      <c r="L2851" t="s">
        <v>24</v>
      </c>
      <c r="M2851" t="s">
        <v>20</v>
      </c>
      <c r="N2851" t="s">
        <v>30</v>
      </c>
      <c r="O2851" s="1">
        <v>89.06</v>
      </c>
      <c r="P2851" s="1">
        <v>4578.88</v>
      </c>
      <c r="Q2851">
        <v>2</v>
      </c>
      <c r="R2851" t="s">
        <v>21</v>
      </c>
      <c r="S2851" t="str">
        <f>IF(ChurnData[[#This Row],[MonthlyCharges]]&lt;=30,"1. Up to 30",IF(ChurnData[[#This Row],[MonthlyCharges]]&lt;=50,"2. 31-50",IF(ChurnData[[#This Row],[MonthlyCharges]]&lt;=70,"3. 51-70",IF(ChurnData[[#This Row],[MonthlyCharges]]&lt;=90,"4. 71-90","5. Over 90"))))</f>
        <v>4. 71-90</v>
      </c>
      <c r="T2851" t="str">
        <f>IF(AND(ChurnData[[#This Row],[Contract]]="Month-to-month",ChurnData[[#This Row],[InternetService]]="Fiber optic",ChurnData[[#This Row],[TenureMonths]]&lt;=11),"High-risk","Other")</f>
        <v>Other</v>
      </c>
      <c r="U2851" t="str">
        <f>IF(ChurnData[[#This Row],[TenureMonths]]&lt;=11,"0-11",IF(ChurnData[[#This Row],[TenureMonths]]&lt;=23,"12-23",IF(ChurnData[[#This Row],[TenureMonths]]&lt;=35,"24-35",IF(ChurnData[[#This Row],[TenureMonths]]&lt;=47,"36-47",IF(ChurnData[[#This Row],[TenureMonths]]&lt;=59,"48-59","60-72")))))</f>
        <v>48-59</v>
      </c>
      <c r="V2851">
        <f>IF(ChurnData[[#This Row],[Churn]]="Yes",1,0)</f>
        <v>0</v>
      </c>
    </row>
    <row r="2852" spans="1:22" x14ac:dyDescent="0.35">
      <c r="A2852" t="s">
        <v>2903</v>
      </c>
      <c r="B2852" t="s">
        <v>19</v>
      </c>
      <c r="C2852">
        <v>0</v>
      </c>
      <c r="D2852" t="s">
        <v>20</v>
      </c>
      <c r="E2852" t="s">
        <v>20</v>
      </c>
      <c r="F2852" t="s">
        <v>45</v>
      </c>
      <c r="G2852" s="2">
        <v>4</v>
      </c>
      <c r="H2852" t="s">
        <v>20</v>
      </c>
      <c r="I2852" t="s">
        <v>32</v>
      </c>
      <c r="J2852" t="s">
        <v>21</v>
      </c>
      <c r="K2852" t="s">
        <v>21</v>
      </c>
      <c r="L2852" t="s">
        <v>33</v>
      </c>
      <c r="M2852" t="s">
        <v>21</v>
      </c>
      <c r="N2852" t="s">
        <v>34</v>
      </c>
      <c r="O2852" s="1">
        <v>55.02</v>
      </c>
      <c r="P2852" s="1">
        <v>217.46</v>
      </c>
      <c r="Q2852">
        <v>3</v>
      </c>
      <c r="R2852" t="s">
        <v>21</v>
      </c>
      <c r="S2852" t="str">
        <f>IF(ChurnData[[#This Row],[MonthlyCharges]]&lt;=30,"1. Up to 30",IF(ChurnData[[#This Row],[MonthlyCharges]]&lt;=50,"2. 31-50",IF(ChurnData[[#This Row],[MonthlyCharges]]&lt;=70,"3. 51-70",IF(ChurnData[[#This Row],[MonthlyCharges]]&lt;=90,"4. 71-90","5. Over 90"))))</f>
        <v>3. 51-70</v>
      </c>
      <c r="T2852" t="str">
        <f>IF(AND(ChurnData[[#This Row],[Contract]]="Month-to-month",ChurnData[[#This Row],[InternetService]]="Fiber optic",ChurnData[[#This Row],[TenureMonths]]&lt;=11),"High-risk","Other")</f>
        <v>Other</v>
      </c>
      <c r="U2852" t="str">
        <f>IF(ChurnData[[#This Row],[TenureMonths]]&lt;=11,"0-11",IF(ChurnData[[#This Row],[TenureMonths]]&lt;=23,"12-23",IF(ChurnData[[#This Row],[TenureMonths]]&lt;=35,"24-35",IF(ChurnData[[#This Row],[TenureMonths]]&lt;=47,"36-47",IF(ChurnData[[#This Row],[TenureMonths]]&lt;=59,"48-59","60-72")))))</f>
        <v>0-11</v>
      </c>
      <c r="V2852">
        <f>IF(ChurnData[[#This Row],[Churn]]="Yes",1,0)</f>
        <v>0</v>
      </c>
    </row>
    <row r="2853" spans="1:22" x14ac:dyDescent="0.35">
      <c r="A2853" t="s">
        <v>2904</v>
      </c>
      <c r="B2853" t="s">
        <v>36</v>
      </c>
      <c r="C2853">
        <v>0</v>
      </c>
      <c r="D2853" t="s">
        <v>20</v>
      </c>
      <c r="E2853" t="s">
        <v>21</v>
      </c>
      <c r="F2853" t="s">
        <v>49</v>
      </c>
      <c r="G2853" s="2">
        <v>27</v>
      </c>
      <c r="H2853" t="s">
        <v>20</v>
      </c>
      <c r="I2853" t="s">
        <v>21</v>
      </c>
      <c r="J2853" t="s">
        <v>28</v>
      </c>
      <c r="K2853" t="s">
        <v>28</v>
      </c>
      <c r="L2853" t="s">
        <v>29</v>
      </c>
      <c r="M2853" t="s">
        <v>20</v>
      </c>
      <c r="N2853" t="s">
        <v>43</v>
      </c>
      <c r="O2853" s="1">
        <v>34.15</v>
      </c>
      <c r="P2853" s="1">
        <v>902.17</v>
      </c>
      <c r="Q2853">
        <v>0</v>
      </c>
      <c r="R2853" t="s">
        <v>21</v>
      </c>
      <c r="S2853" t="str">
        <f>IF(ChurnData[[#This Row],[MonthlyCharges]]&lt;=30,"1. Up to 30",IF(ChurnData[[#This Row],[MonthlyCharges]]&lt;=50,"2. 31-50",IF(ChurnData[[#This Row],[MonthlyCharges]]&lt;=70,"3. 51-70",IF(ChurnData[[#This Row],[MonthlyCharges]]&lt;=90,"4. 71-90","5. Over 90"))))</f>
        <v>2. 31-50</v>
      </c>
      <c r="T2853" t="str">
        <f>IF(AND(ChurnData[[#This Row],[Contract]]="Month-to-month",ChurnData[[#This Row],[InternetService]]="Fiber optic",ChurnData[[#This Row],[TenureMonths]]&lt;=11),"High-risk","Other")</f>
        <v>Other</v>
      </c>
      <c r="U2853" t="str">
        <f>IF(ChurnData[[#This Row],[TenureMonths]]&lt;=11,"0-11",IF(ChurnData[[#This Row],[TenureMonths]]&lt;=23,"12-23",IF(ChurnData[[#This Row],[TenureMonths]]&lt;=35,"24-35",IF(ChurnData[[#This Row],[TenureMonths]]&lt;=47,"36-47",IF(ChurnData[[#This Row],[TenureMonths]]&lt;=59,"48-59","60-72")))))</f>
        <v>24-35</v>
      </c>
      <c r="V2853">
        <f>IF(ChurnData[[#This Row],[Churn]]="Yes",1,0)</f>
        <v>0</v>
      </c>
    </row>
    <row r="2854" spans="1:22" x14ac:dyDescent="0.35">
      <c r="A2854" t="s">
        <v>2905</v>
      </c>
      <c r="B2854" t="s">
        <v>19</v>
      </c>
      <c r="C2854">
        <v>1</v>
      </c>
      <c r="D2854" t="s">
        <v>20</v>
      </c>
      <c r="E2854" t="s">
        <v>20</v>
      </c>
      <c r="F2854" t="s">
        <v>41</v>
      </c>
      <c r="G2854" s="2">
        <v>22</v>
      </c>
      <c r="H2854" t="s">
        <v>20</v>
      </c>
      <c r="I2854" t="s">
        <v>32</v>
      </c>
      <c r="J2854" t="s">
        <v>20</v>
      </c>
      <c r="K2854" t="s">
        <v>20</v>
      </c>
      <c r="L2854" t="s">
        <v>29</v>
      </c>
      <c r="M2854" t="s">
        <v>20</v>
      </c>
      <c r="N2854" t="s">
        <v>34</v>
      </c>
      <c r="O2854" s="1">
        <v>60.3</v>
      </c>
      <c r="P2854" s="1">
        <v>1292.4000000000001</v>
      </c>
      <c r="Q2854">
        <v>2</v>
      </c>
      <c r="R2854" t="s">
        <v>21</v>
      </c>
      <c r="S2854" t="str">
        <f>IF(ChurnData[[#This Row],[MonthlyCharges]]&lt;=30,"1. Up to 30",IF(ChurnData[[#This Row],[MonthlyCharges]]&lt;=50,"2. 31-50",IF(ChurnData[[#This Row],[MonthlyCharges]]&lt;=70,"3. 51-70",IF(ChurnData[[#This Row],[MonthlyCharges]]&lt;=90,"4. 71-90","5. Over 90"))))</f>
        <v>3. 51-70</v>
      </c>
      <c r="T2854" t="str">
        <f>IF(AND(ChurnData[[#This Row],[Contract]]="Month-to-month",ChurnData[[#This Row],[InternetService]]="Fiber optic",ChurnData[[#This Row],[TenureMonths]]&lt;=11),"High-risk","Other")</f>
        <v>Other</v>
      </c>
      <c r="U2854" t="str">
        <f>IF(ChurnData[[#This Row],[TenureMonths]]&lt;=11,"0-11",IF(ChurnData[[#This Row],[TenureMonths]]&lt;=23,"12-23",IF(ChurnData[[#This Row],[TenureMonths]]&lt;=35,"24-35",IF(ChurnData[[#This Row],[TenureMonths]]&lt;=47,"36-47",IF(ChurnData[[#This Row],[TenureMonths]]&lt;=59,"48-59","60-72")))))</f>
        <v>12-23</v>
      </c>
      <c r="V2854">
        <f>IF(ChurnData[[#This Row],[Churn]]="Yes",1,0)</f>
        <v>0</v>
      </c>
    </row>
    <row r="2855" spans="1:22" x14ac:dyDescent="0.35">
      <c r="A2855" t="s">
        <v>2906</v>
      </c>
      <c r="B2855" t="s">
        <v>36</v>
      </c>
      <c r="C2855">
        <v>0</v>
      </c>
      <c r="D2855" t="s">
        <v>20</v>
      </c>
      <c r="E2855" t="s">
        <v>20</v>
      </c>
      <c r="F2855" t="s">
        <v>41</v>
      </c>
      <c r="G2855" s="2">
        <v>26</v>
      </c>
      <c r="H2855" t="s">
        <v>20</v>
      </c>
      <c r="I2855" t="s">
        <v>21</v>
      </c>
      <c r="J2855" t="s">
        <v>28</v>
      </c>
      <c r="K2855" t="s">
        <v>28</v>
      </c>
      <c r="L2855" t="s">
        <v>24</v>
      </c>
      <c r="M2855" t="s">
        <v>21</v>
      </c>
      <c r="N2855" t="s">
        <v>30</v>
      </c>
      <c r="O2855" s="1">
        <v>33.06</v>
      </c>
      <c r="P2855" s="1">
        <v>877.47</v>
      </c>
      <c r="Q2855">
        <v>1</v>
      </c>
      <c r="R2855" t="s">
        <v>21</v>
      </c>
      <c r="S2855" t="str">
        <f>IF(ChurnData[[#This Row],[MonthlyCharges]]&lt;=30,"1. Up to 30",IF(ChurnData[[#This Row],[MonthlyCharges]]&lt;=50,"2. 31-50",IF(ChurnData[[#This Row],[MonthlyCharges]]&lt;=70,"3. 51-70",IF(ChurnData[[#This Row],[MonthlyCharges]]&lt;=90,"4. 71-90","5. Over 90"))))</f>
        <v>2. 31-50</v>
      </c>
      <c r="T2855" t="str">
        <f>IF(AND(ChurnData[[#This Row],[Contract]]="Month-to-month",ChurnData[[#This Row],[InternetService]]="Fiber optic",ChurnData[[#This Row],[TenureMonths]]&lt;=11),"High-risk","Other")</f>
        <v>Other</v>
      </c>
      <c r="U2855" t="str">
        <f>IF(ChurnData[[#This Row],[TenureMonths]]&lt;=11,"0-11",IF(ChurnData[[#This Row],[TenureMonths]]&lt;=23,"12-23",IF(ChurnData[[#This Row],[TenureMonths]]&lt;=35,"24-35",IF(ChurnData[[#This Row],[TenureMonths]]&lt;=47,"36-47",IF(ChurnData[[#This Row],[TenureMonths]]&lt;=59,"48-59","60-72")))))</f>
        <v>24-35</v>
      </c>
      <c r="V2855">
        <f>IF(ChurnData[[#This Row],[Churn]]="Yes",1,0)</f>
        <v>0</v>
      </c>
    </row>
    <row r="2856" spans="1:22" x14ac:dyDescent="0.35">
      <c r="A2856" t="s">
        <v>2907</v>
      </c>
      <c r="B2856" t="s">
        <v>36</v>
      </c>
      <c r="C2856">
        <v>0</v>
      </c>
      <c r="D2856" t="s">
        <v>20</v>
      </c>
      <c r="E2856" t="s">
        <v>21</v>
      </c>
      <c r="F2856" t="s">
        <v>39</v>
      </c>
      <c r="G2856" s="2">
        <v>22</v>
      </c>
      <c r="H2856" t="s">
        <v>20</v>
      </c>
      <c r="I2856" t="s">
        <v>23</v>
      </c>
      <c r="J2856" t="s">
        <v>21</v>
      </c>
      <c r="K2856" t="s">
        <v>20</v>
      </c>
      <c r="L2856" t="s">
        <v>33</v>
      </c>
      <c r="M2856" t="s">
        <v>20</v>
      </c>
      <c r="N2856" t="s">
        <v>34</v>
      </c>
      <c r="O2856" s="1">
        <v>98.11</v>
      </c>
      <c r="P2856" s="1">
        <v>2159.75</v>
      </c>
      <c r="Q2856">
        <v>1</v>
      </c>
      <c r="R2856" t="s">
        <v>20</v>
      </c>
      <c r="S2856" t="str">
        <f>IF(ChurnData[[#This Row],[MonthlyCharges]]&lt;=30,"1. Up to 30",IF(ChurnData[[#This Row],[MonthlyCharges]]&lt;=50,"2. 31-50",IF(ChurnData[[#This Row],[MonthlyCharges]]&lt;=70,"3. 51-70",IF(ChurnData[[#This Row],[MonthlyCharges]]&lt;=90,"4. 71-90","5. Over 90"))))</f>
        <v>5. Over 90</v>
      </c>
      <c r="T2856" t="str">
        <f>IF(AND(ChurnData[[#This Row],[Contract]]="Month-to-month",ChurnData[[#This Row],[InternetService]]="Fiber optic",ChurnData[[#This Row],[TenureMonths]]&lt;=11),"High-risk","Other")</f>
        <v>Other</v>
      </c>
      <c r="U2856" t="str">
        <f>IF(ChurnData[[#This Row],[TenureMonths]]&lt;=11,"0-11",IF(ChurnData[[#This Row],[TenureMonths]]&lt;=23,"12-23",IF(ChurnData[[#This Row],[TenureMonths]]&lt;=35,"24-35",IF(ChurnData[[#This Row],[TenureMonths]]&lt;=47,"36-47",IF(ChurnData[[#This Row],[TenureMonths]]&lt;=59,"48-59","60-72")))))</f>
        <v>12-23</v>
      </c>
      <c r="V2856">
        <f>IF(ChurnData[[#This Row],[Churn]]="Yes",1,0)</f>
        <v>1</v>
      </c>
    </row>
    <row r="2857" spans="1:22" x14ac:dyDescent="0.35">
      <c r="A2857" t="s">
        <v>2908</v>
      </c>
      <c r="B2857" t="s">
        <v>19</v>
      </c>
      <c r="C2857">
        <v>0</v>
      </c>
      <c r="D2857" t="s">
        <v>21</v>
      </c>
      <c r="E2857" t="s">
        <v>21</v>
      </c>
      <c r="F2857" t="s">
        <v>65</v>
      </c>
      <c r="G2857" s="2">
        <v>25</v>
      </c>
      <c r="H2857" t="s">
        <v>20</v>
      </c>
      <c r="I2857" t="s">
        <v>32</v>
      </c>
      <c r="J2857" t="s">
        <v>20</v>
      </c>
      <c r="K2857" t="s">
        <v>21</v>
      </c>
      <c r="L2857" t="s">
        <v>29</v>
      </c>
      <c r="M2857" t="s">
        <v>20</v>
      </c>
      <c r="N2857" t="s">
        <v>25</v>
      </c>
      <c r="O2857" s="1">
        <v>68.59</v>
      </c>
      <c r="P2857" s="1">
        <v>1724.62</v>
      </c>
      <c r="Q2857">
        <v>2</v>
      </c>
      <c r="R2857" t="s">
        <v>20</v>
      </c>
      <c r="S2857" t="str">
        <f>IF(ChurnData[[#This Row],[MonthlyCharges]]&lt;=30,"1. Up to 30",IF(ChurnData[[#This Row],[MonthlyCharges]]&lt;=50,"2. 31-50",IF(ChurnData[[#This Row],[MonthlyCharges]]&lt;=70,"3. 51-70",IF(ChurnData[[#This Row],[MonthlyCharges]]&lt;=90,"4. 71-90","5. Over 90"))))</f>
        <v>3. 51-70</v>
      </c>
      <c r="T2857" t="str">
        <f>IF(AND(ChurnData[[#This Row],[Contract]]="Month-to-month",ChurnData[[#This Row],[InternetService]]="Fiber optic",ChurnData[[#This Row],[TenureMonths]]&lt;=11),"High-risk","Other")</f>
        <v>Other</v>
      </c>
      <c r="U2857" t="str">
        <f>IF(ChurnData[[#This Row],[TenureMonths]]&lt;=11,"0-11",IF(ChurnData[[#This Row],[TenureMonths]]&lt;=23,"12-23",IF(ChurnData[[#This Row],[TenureMonths]]&lt;=35,"24-35",IF(ChurnData[[#This Row],[TenureMonths]]&lt;=47,"36-47",IF(ChurnData[[#This Row],[TenureMonths]]&lt;=59,"48-59","60-72")))))</f>
        <v>24-35</v>
      </c>
      <c r="V2857">
        <f>IF(ChurnData[[#This Row],[Churn]]="Yes",1,0)</f>
        <v>1</v>
      </c>
    </row>
    <row r="2858" spans="1:22" x14ac:dyDescent="0.35">
      <c r="A2858" t="s">
        <v>2909</v>
      </c>
      <c r="B2858" t="s">
        <v>36</v>
      </c>
      <c r="C2858">
        <v>0</v>
      </c>
      <c r="D2858" t="s">
        <v>20</v>
      </c>
      <c r="E2858" t="s">
        <v>20</v>
      </c>
      <c r="F2858" t="s">
        <v>47</v>
      </c>
      <c r="G2858" s="2">
        <v>9</v>
      </c>
      <c r="H2858" t="s">
        <v>20</v>
      </c>
      <c r="I2858" t="s">
        <v>23</v>
      </c>
      <c r="J2858" t="s">
        <v>20</v>
      </c>
      <c r="K2858" t="s">
        <v>20</v>
      </c>
      <c r="L2858" t="s">
        <v>33</v>
      </c>
      <c r="M2858" t="s">
        <v>20</v>
      </c>
      <c r="N2858" t="s">
        <v>25</v>
      </c>
      <c r="O2858" s="1">
        <v>89.44</v>
      </c>
      <c r="P2858" s="1">
        <v>788.38</v>
      </c>
      <c r="Q2858">
        <v>3</v>
      </c>
      <c r="R2858" t="s">
        <v>20</v>
      </c>
      <c r="S2858" t="str">
        <f>IF(ChurnData[[#This Row],[MonthlyCharges]]&lt;=30,"1. Up to 30",IF(ChurnData[[#This Row],[MonthlyCharges]]&lt;=50,"2. 31-50",IF(ChurnData[[#This Row],[MonthlyCharges]]&lt;=70,"3. 51-70",IF(ChurnData[[#This Row],[MonthlyCharges]]&lt;=90,"4. 71-90","5. Over 90"))))</f>
        <v>4. 71-90</v>
      </c>
      <c r="T2858" t="str">
        <f>IF(AND(ChurnData[[#This Row],[Contract]]="Month-to-month",ChurnData[[#This Row],[InternetService]]="Fiber optic",ChurnData[[#This Row],[TenureMonths]]&lt;=11),"High-risk","Other")</f>
        <v>High-risk</v>
      </c>
      <c r="U2858" t="str">
        <f>IF(ChurnData[[#This Row],[TenureMonths]]&lt;=11,"0-11",IF(ChurnData[[#This Row],[TenureMonths]]&lt;=23,"12-23",IF(ChurnData[[#This Row],[TenureMonths]]&lt;=35,"24-35",IF(ChurnData[[#This Row],[TenureMonths]]&lt;=47,"36-47",IF(ChurnData[[#This Row],[TenureMonths]]&lt;=59,"48-59","60-72")))))</f>
        <v>0-11</v>
      </c>
      <c r="V2858">
        <f>IF(ChurnData[[#This Row],[Churn]]="Yes",1,0)</f>
        <v>1</v>
      </c>
    </row>
    <row r="2859" spans="1:22" x14ac:dyDescent="0.35">
      <c r="A2859" t="s">
        <v>2910</v>
      </c>
      <c r="B2859" t="s">
        <v>19</v>
      </c>
      <c r="C2859">
        <v>0</v>
      </c>
      <c r="D2859" t="s">
        <v>21</v>
      </c>
      <c r="E2859" t="s">
        <v>21</v>
      </c>
      <c r="F2859" t="s">
        <v>37</v>
      </c>
      <c r="G2859" s="2">
        <v>9</v>
      </c>
      <c r="H2859" t="s">
        <v>20</v>
      </c>
      <c r="I2859" t="s">
        <v>32</v>
      </c>
      <c r="J2859" t="s">
        <v>20</v>
      </c>
      <c r="K2859" t="s">
        <v>20</v>
      </c>
      <c r="L2859" t="s">
        <v>33</v>
      </c>
      <c r="M2859" t="s">
        <v>21</v>
      </c>
      <c r="N2859" t="s">
        <v>25</v>
      </c>
      <c r="O2859" s="1">
        <v>64.89</v>
      </c>
      <c r="P2859" s="1">
        <v>574.09</v>
      </c>
      <c r="Q2859">
        <v>6</v>
      </c>
      <c r="R2859" t="s">
        <v>20</v>
      </c>
      <c r="S2859" t="str">
        <f>IF(ChurnData[[#This Row],[MonthlyCharges]]&lt;=30,"1. Up to 30",IF(ChurnData[[#This Row],[MonthlyCharges]]&lt;=50,"2. 31-50",IF(ChurnData[[#This Row],[MonthlyCharges]]&lt;=70,"3. 51-70",IF(ChurnData[[#This Row],[MonthlyCharges]]&lt;=90,"4. 71-90","5. Over 90"))))</f>
        <v>3. 51-70</v>
      </c>
      <c r="T2859" t="str">
        <f>IF(AND(ChurnData[[#This Row],[Contract]]="Month-to-month",ChurnData[[#This Row],[InternetService]]="Fiber optic",ChurnData[[#This Row],[TenureMonths]]&lt;=11),"High-risk","Other")</f>
        <v>Other</v>
      </c>
      <c r="U2859" t="str">
        <f>IF(ChurnData[[#This Row],[TenureMonths]]&lt;=11,"0-11",IF(ChurnData[[#This Row],[TenureMonths]]&lt;=23,"12-23",IF(ChurnData[[#This Row],[TenureMonths]]&lt;=35,"24-35",IF(ChurnData[[#This Row],[TenureMonths]]&lt;=47,"36-47",IF(ChurnData[[#This Row],[TenureMonths]]&lt;=59,"48-59","60-72")))))</f>
        <v>0-11</v>
      </c>
      <c r="V2859">
        <f>IF(ChurnData[[#This Row],[Churn]]="Yes",1,0)</f>
        <v>1</v>
      </c>
    </row>
    <row r="2860" spans="1:22" x14ac:dyDescent="0.35">
      <c r="A2860" t="s">
        <v>2911</v>
      </c>
      <c r="B2860" t="s">
        <v>36</v>
      </c>
      <c r="C2860">
        <v>0</v>
      </c>
      <c r="D2860" t="s">
        <v>20</v>
      </c>
      <c r="E2860" t="s">
        <v>20</v>
      </c>
      <c r="F2860" t="s">
        <v>27</v>
      </c>
      <c r="G2860" s="2">
        <v>15</v>
      </c>
      <c r="H2860" t="s">
        <v>20</v>
      </c>
      <c r="I2860" t="s">
        <v>32</v>
      </c>
      <c r="J2860" t="s">
        <v>21</v>
      </c>
      <c r="K2860" t="s">
        <v>21</v>
      </c>
      <c r="L2860" t="s">
        <v>33</v>
      </c>
      <c r="M2860" t="s">
        <v>21</v>
      </c>
      <c r="N2860" t="s">
        <v>34</v>
      </c>
      <c r="O2860" s="1">
        <v>50.65</v>
      </c>
      <c r="P2860" s="1">
        <v>779.32</v>
      </c>
      <c r="Q2860">
        <v>4</v>
      </c>
      <c r="R2860" t="s">
        <v>20</v>
      </c>
      <c r="S2860" t="str">
        <f>IF(ChurnData[[#This Row],[MonthlyCharges]]&lt;=30,"1. Up to 30",IF(ChurnData[[#This Row],[MonthlyCharges]]&lt;=50,"2. 31-50",IF(ChurnData[[#This Row],[MonthlyCharges]]&lt;=70,"3. 51-70",IF(ChurnData[[#This Row],[MonthlyCharges]]&lt;=90,"4. 71-90","5. Over 90"))))</f>
        <v>3. 51-70</v>
      </c>
      <c r="T2860" t="str">
        <f>IF(AND(ChurnData[[#This Row],[Contract]]="Month-to-month",ChurnData[[#This Row],[InternetService]]="Fiber optic",ChurnData[[#This Row],[TenureMonths]]&lt;=11),"High-risk","Other")</f>
        <v>Other</v>
      </c>
      <c r="U2860" t="str">
        <f>IF(ChurnData[[#This Row],[TenureMonths]]&lt;=11,"0-11",IF(ChurnData[[#This Row],[TenureMonths]]&lt;=23,"12-23",IF(ChurnData[[#This Row],[TenureMonths]]&lt;=35,"24-35",IF(ChurnData[[#This Row],[TenureMonths]]&lt;=47,"36-47",IF(ChurnData[[#This Row],[TenureMonths]]&lt;=59,"48-59","60-72")))))</f>
        <v>12-23</v>
      </c>
      <c r="V2860">
        <f>IF(ChurnData[[#This Row],[Churn]]="Yes",1,0)</f>
        <v>1</v>
      </c>
    </row>
    <row r="2861" spans="1:22" x14ac:dyDescent="0.35">
      <c r="A2861" t="s">
        <v>2912</v>
      </c>
      <c r="B2861" t="s">
        <v>36</v>
      </c>
      <c r="C2861">
        <v>0</v>
      </c>
      <c r="D2861" t="s">
        <v>20</v>
      </c>
      <c r="E2861" t="s">
        <v>20</v>
      </c>
      <c r="F2861" t="s">
        <v>27</v>
      </c>
      <c r="G2861" s="2">
        <v>58</v>
      </c>
      <c r="H2861" t="s">
        <v>20</v>
      </c>
      <c r="I2861" t="s">
        <v>21</v>
      </c>
      <c r="J2861" t="s">
        <v>28</v>
      </c>
      <c r="K2861" t="s">
        <v>28</v>
      </c>
      <c r="L2861" t="s">
        <v>24</v>
      </c>
      <c r="M2861" t="s">
        <v>20</v>
      </c>
      <c r="N2861" t="s">
        <v>25</v>
      </c>
      <c r="O2861" s="1">
        <v>37.67</v>
      </c>
      <c r="P2861" s="1">
        <v>2149.4499999999998</v>
      </c>
      <c r="Q2861">
        <v>2</v>
      </c>
      <c r="R2861" t="s">
        <v>21</v>
      </c>
      <c r="S2861" t="str">
        <f>IF(ChurnData[[#This Row],[MonthlyCharges]]&lt;=30,"1. Up to 30",IF(ChurnData[[#This Row],[MonthlyCharges]]&lt;=50,"2. 31-50",IF(ChurnData[[#This Row],[MonthlyCharges]]&lt;=70,"3. 51-70",IF(ChurnData[[#This Row],[MonthlyCharges]]&lt;=90,"4. 71-90","5. Over 90"))))</f>
        <v>2. 31-50</v>
      </c>
      <c r="T2861" t="str">
        <f>IF(AND(ChurnData[[#This Row],[Contract]]="Month-to-month",ChurnData[[#This Row],[InternetService]]="Fiber optic",ChurnData[[#This Row],[TenureMonths]]&lt;=11),"High-risk","Other")</f>
        <v>Other</v>
      </c>
      <c r="U2861" t="str">
        <f>IF(ChurnData[[#This Row],[TenureMonths]]&lt;=11,"0-11",IF(ChurnData[[#This Row],[TenureMonths]]&lt;=23,"12-23",IF(ChurnData[[#This Row],[TenureMonths]]&lt;=35,"24-35",IF(ChurnData[[#This Row],[TenureMonths]]&lt;=47,"36-47",IF(ChurnData[[#This Row],[TenureMonths]]&lt;=59,"48-59","60-72")))))</f>
        <v>48-59</v>
      </c>
      <c r="V2861">
        <f>IF(ChurnData[[#This Row],[Churn]]="Yes",1,0)</f>
        <v>0</v>
      </c>
    </row>
    <row r="2862" spans="1:22" x14ac:dyDescent="0.35">
      <c r="A2862" t="s">
        <v>2913</v>
      </c>
      <c r="B2862" t="s">
        <v>19</v>
      </c>
      <c r="C2862">
        <v>0</v>
      </c>
      <c r="D2862" t="s">
        <v>20</v>
      </c>
      <c r="E2862" t="s">
        <v>21</v>
      </c>
      <c r="F2862" t="s">
        <v>37</v>
      </c>
      <c r="G2862" s="2">
        <v>18</v>
      </c>
      <c r="H2862" t="s">
        <v>20</v>
      </c>
      <c r="I2862" t="s">
        <v>23</v>
      </c>
      <c r="J2862" t="s">
        <v>21</v>
      </c>
      <c r="K2862" t="s">
        <v>21</v>
      </c>
      <c r="L2862" t="s">
        <v>24</v>
      </c>
      <c r="M2862" t="s">
        <v>20</v>
      </c>
      <c r="N2862" t="s">
        <v>43</v>
      </c>
      <c r="O2862" s="1">
        <v>89.4</v>
      </c>
      <c r="P2862" s="1">
        <v>1585.05</v>
      </c>
      <c r="Q2862">
        <v>1</v>
      </c>
      <c r="R2862" t="s">
        <v>21</v>
      </c>
      <c r="S2862" t="str">
        <f>IF(ChurnData[[#This Row],[MonthlyCharges]]&lt;=30,"1. Up to 30",IF(ChurnData[[#This Row],[MonthlyCharges]]&lt;=50,"2. 31-50",IF(ChurnData[[#This Row],[MonthlyCharges]]&lt;=70,"3. 51-70",IF(ChurnData[[#This Row],[MonthlyCharges]]&lt;=90,"4. 71-90","5. Over 90"))))</f>
        <v>4. 71-90</v>
      </c>
      <c r="T2862" t="str">
        <f>IF(AND(ChurnData[[#This Row],[Contract]]="Month-to-month",ChurnData[[#This Row],[InternetService]]="Fiber optic",ChurnData[[#This Row],[TenureMonths]]&lt;=11),"High-risk","Other")</f>
        <v>Other</v>
      </c>
      <c r="U2862" t="str">
        <f>IF(ChurnData[[#This Row],[TenureMonths]]&lt;=11,"0-11",IF(ChurnData[[#This Row],[TenureMonths]]&lt;=23,"12-23",IF(ChurnData[[#This Row],[TenureMonths]]&lt;=35,"24-35",IF(ChurnData[[#This Row],[TenureMonths]]&lt;=47,"36-47",IF(ChurnData[[#This Row],[TenureMonths]]&lt;=59,"48-59","60-72")))))</f>
        <v>12-23</v>
      </c>
      <c r="V2862">
        <f>IF(ChurnData[[#This Row],[Churn]]="Yes",1,0)</f>
        <v>0</v>
      </c>
    </row>
    <row r="2863" spans="1:22" x14ac:dyDescent="0.35">
      <c r="A2863" t="s">
        <v>2914</v>
      </c>
      <c r="B2863" t="s">
        <v>36</v>
      </c>
      <c r="C2863">
        <v>0</v>
      </c>
      <c r="D2863" t="s">
        <v>20</v>
      </c>
      <c r="E2863" t="s">
        <v>20</v>
      </c>
      <c r="F2863" t="s">
        <v>47</v>
      </c>
      <c r="G2863" s="2">
        <v>11</v>
      </c>
      <c r="H2863" t="s">
        <v>21</v>
      </c>
      <c r="I2863" t="s">
        <v>32</v>
      </c>
      <c r="J2863" t="s">
        <v>21</v>
      </c>
      <c r="K2863" t="s">
        <v>20</v>
      </c>
      <c r="L2863" t="s">
        <v>33</v>
      </c>
      <c r="M2863" t="s">
        <v>20</v>
      </c>
      <c r="N2863" t="s">
        <v>34</v>
      </c>
      <c r="O2863" s="1">
        <v>55.62</v>
      </c>
      <c r="P2863" s="1">
        <v>617.07000000000005</v>
      </c>
      <c r="Q2863">
        <v>2</v>
      </c>
      <c r="R2863" t="s">
        <v>21</v>
      </c>
      <c r="S2863" t="str">
        <f>IF(ChurnData[[#This Row],[MonthlyCharges]]&lt;=30,"1. Up to 30",IF(ChurnData[[#This Row],[MonthlyCharges]]&lt;=50,"2. 31-50",IF(ChurnData[[#This Row],[MonthlyCharges]]&lt;=70,"3. 51-70",IF(ChurnData[[#This Row],[MonthlyCharges]]&lt;=90,"4. 71-90","5. Over 90"))))</f>
        <v>3. 51-70</v>
      </c>
      <c r="T2863" t="str">
        <f>IF(AND(ChurnData[[#This Row],[Contract]]="Month-to-month",ChurnData[[#This Row],[InternetService]]="Fiber optic",ChurnData[[#This Row],[TenureMonths]]&lt;=11),"High-risk","Other")</f>
        <v>Other</v>
      </c>
      <c r="U2863" t="str">
        <f>IF(ChurnData[[#This Row],[TenureMonths]]&lt;=11,"0-11",IF(ChurnData[[#This Row],[TenureMonths]]&lt;=23,"12-23",IF(ChurnData[[#This Row],[TenureMonths]]&lt;=35,"24-35",IF(ChurnData[[#This Row],[TenureMonths]]&lt;=47,"36-47",IF(ChurnData[[#This Row],[TenureMonths]]&lt;=59,"48-59","60-72")))))</f>
        <v>0-11</v>
      </c>
      <c r="V2863">
        <f>IF(ChurnData[[#This Row],[Churn]]="Yes",1,0)</f>
        <v>0</v>
      </c>
    </row>
    <row r="2864" spans="1:22" x14ac:dyDescent="0.35">
      <c r="A2864" t="s">
        <v>2915</v>
      </c>
      <c r="B2864" t="s">
        <v>36</v>
      </c>
      <c r="C2864">
        <v>0</v>
      </c>
      <c r="D2864" t="s">
        <v>21</v>
      </c>
      <c r="E2864" t="s">
        <v>21</v>
      </c>
      <c r="F2864" t="s">
        <v>56</v>
      </c>
      <c r="G2864" s="2">
        <v>57</v>
      </c>
      <c r="H2864" t="s">
        <v>20</v>
      </c>
      <c r="I2864" t="s">
        <v>23</v>
      </c>
      <c r="J2864" t="s">
        <v>21</v>
      </c>
      <c r="K2864" t="s">
        <v>21</v>
      </c>
      <c r="L2864" t="s">
        <v>33</v>
      </c>
      <c r="M2864" t="s">
        <v>20</v>
      </c>
      <c r="N2864" t="s">
        <v>43</v>
      </c>
      <c r="O2864" s="1">
        <v>75.06</v>
      </c>
      <c r="P2864" s="1">
        <v>4225.29</v>
      </c>
      <c r="Q2864">
        <v>3</v>
      </c>
      <c r="R2864" t="s">
        <v>21</v>
      </c>
      <c r="S2864" t="str">
        <f>IF(ChurnData[[#This Row],[MonthlyCharges]]&lt;=30,"1. Up to 30",IF(ChurnData[[#This Row],[MonthlyCharges]]&lt;=50,"2. 31-50",IF(ChurnData[[#This Row],[MonthlyCharges]]&lt;=70,"3. 51-70",IF(ChurnData[[#This Row],[MonthlyCharges]]&lt;=90,"4. 71-90","5. Over 90"))))</f>
        <v>4. 71-90</v>
      </c>
      <c r="T2864" t="str">
        <f>IF(AND(ChurnData[[#This Row],[Contract]]="Month-to-month",ChurnData[[#This Row],[InternetService]]="Fiber optic",ChurnData[[#This Row],[TenureMonths]]&lt;=11),"High-risk","Other")</f>
        <v>Other</v>
      </c>
      <c r="U2864" t="str">
        <f>IF(ChurnData[[#This Row],[TenureMonths]]&lt;=11,"0-11",IF(ChurnData[[#This Row],[TenureMonths]]&lt;=23,"12-23",IF(ChurnData[[#This Row],[TenureMonths]]&lt;=35,"24-35",IF(ChurnData[[#This Row],[TenureMonths]]&lt;=47,"36-47",IF(ChurnData[[#This Row],[TenureMonths]]&lt;=59,"48-59","60-72")))))</f>
        <v>48-59</v>
      </c>
      <c r="V2864">
        <f>IF(ChurnData[[#This Row],[Churn]]="Yes",1,0)</f>
        <v>0</v>
      </c>
    </row>
    <row r="2865" spans="1:22" x14ac:dyDescent="0.35">
      <c r="A2865" t="s">
        <v>2916</v>
      </c>
      <c r="B2865" t="s">
        <v>36</v>
      </c>
      <c r="C2865">
        <v>0</v>
      </c>
      <c r="D2865" t="s">
        <v>20</v>
      </c>
      <c r="E2865" t="s">
        <v>21</v>
      </c>
      <c r="F2865" t="s">
        <v>22</v>
      </c>
      <c r="G2865" s="2">
        <v>13</v>
      </c>
      <c r="H2865" t="s">
        <v>20</v>
      </c>
      <c r="I2865" t="s">
        <v>23</v>
      </c>
      <c r="J2865" t="s">
        <v>21</v>
      </c>
      <c r="K2865" t="s">
        <v>20</v>
      </c>
      <c r="L2865" t="s">
        <v>33</v>
      </c>
      <c r="M2865" t="s">
        <v>21</v>
      </c>
      <c r="N2865" t="s">
        <v>30</v>
      </c>
      <c r="O2865" s="1">
        <v>87.41</v>
      </c>
      <c r="P2865" s="1">
        <v>1104.45</v>
      </c>
      <c r="Q2865">
        <v>0</v>
      </c>
      <c r="R2865" t="s">
        <v>20</v>
      </c>
      <c r="S2865" t="str">
        <f>IF(ChurnData[[#This Row],[MonthlyCharges]]&lt;=30,"1. Up to 30",IF(ChurnData[[#This Row],[MonthlyCharges]]&lt;=50,"2. 31-50",IF(ChurnData[[#This Row],[MonthlyCharges]]&lt;=70,"3. 51-70",IF(ChurnData[[#This Row],[MonthlyCharges]]&lt;=90,"4. 71-90","5. Over 90"))))</f>
        <v>4. 71-90</v>
      </c>
      <c r="T2865" t="str">
        <f>IF(AND(ChurnData[[#This Row],[Contract]]="Month-to-month",ChurnData[[#This Row],[InternetService]]="Fiber optic",ChurnData[[#This Row],[TenureMonths]]&lt;=11),"High-risk","Other")</f>
        <v>Other</v>
      </c>
      <c r="U2865" t="str">
        <f>IF(ChurnData[[#This Row],[TenureMonths]]&lt;=11,"0-11",IF(ChurnData[[#This Row],[TenureMonths]]&lt;=23,"12-23",IF(ChurnData[[#This Row],[TenureMonths]]&lt;=35,"24-35",IF(ChurnData[[#This Row],[TenureMonths]]&lt;=47,"36-47",IF(ChurnData[[#This Row],[TenureMonths]]&lt;=59,"48-59","60-72")))))</f>
        <v>12-23</v>
      </c>
      <c r="V2865">
        <f>IF(ChurnData[[#This Row],[Churn]]="Yes",1,0)</f>
        <v>1</v>
      </c>
    </row>
    <row r="2866" spans="1:22" x14ac:dyDescent="0.35">
      <c r="A2866" t="s">
        <v>2917</v>
      </c>
      <c r="B2866" t="s">
        <v>19</v>
      </c>
      <c r="C2866">
        <v>0</v>
      </c>
      <c r="D2866" t="s">
        <v>21</v>
      </c>
      <c r="E2866" t="s">
        <v>21</v>
      </c>
      <c r="F2866" t="s">
        <v>41</v>
      </c>
      <c r="G2866" s="2">
        <v>26</v>
      </c>
      <c r="H2866" t="s">
        <v>20</v>
      </c>
      <c r="I2866" t="s">
        <v>21</v>
      </c>
      <c r="J2866" t="s">
        <v>28</v>
      </c>
      <c r="K2866" t="s">
        <v>28</v>
      </c>
      <c r="L2866" t="s">
        <v>33</v>
      </c>
      <c r="M2866" t="s">
        <v>21</v>
      </c>
      <c r="N2866" t="s">
        <v>43</v>
      </c>
      <c r="O2866" s="1">
        <v>33.979999999999997</v>
      </c>
      <c r="P2866" s="1">
        <v>898.28</v>
      </c>
      <c r="Q2866">
        <v>2</v>
      </c>
      <c r="R2866" t="s">
        <v>20</v>
      </c>
      <c r="S2866" t="str">
        <f>IF(ChurnData[[#This Row],[MonthlyCharges]]&lt;=30,"1. Up to 30",IF(ChurnData[[#This Row],[MonthlyCharges]]&lt;=50,"2. 31-50",IF(ChurnData[[#This Row],[MonthlyCharges]]&lt;=70,"3. 51-70",IF(ChurnData[[#This Row],[MonthlyCharges]]&lt;=90,"4. 71-90","5. Over 90"))))</f>
        <v>2. 31-50</v>
      </c>
      <c r="T2866" t="str">
        <f>IF(AND(ChurnData[[#This Row],[Contract]]="Month-to-month",ChurnData[[#This Row],[InternetService]]="Fiber optic",ChurnData[[#This Row],[TenureMonths]]&lt;=11),"High-risk","Other")</f>
        <v>Other</v>
      </c>
      <c r="U2866" t="str">
        <f>IF(ChurnData[[#This Row],[TenureMonths]]&lt;=11,"0-11",IF(ChurnData[[#This Row],[TenureMonths]]&lt;=23,"12-23",IF(ChurnData[[#This Row],[TenureMonths]]&lt;=35,"24-35",IF(ChurnData[[#This Row],[TenureMonths]]&lt;=47,"36-47",IF(ChurnData[[#This Row],[TenureMonths]]&lt;=59,"48-59","60-72")))))</f>
        <v>24-35</v>
      </c>
      <c r="V2866">
        <f>IF(ChurnData[[#This Row],[Churn]]="Yes",1,0)</f>
        <v>1</v>
      </c>
    </row>
    <row r="2867" spans="1:22" x14ac:dyDescent="0.35">
      <c r="A2867" t="s">
        <v>2918</v>
      </c>
      <c r="B2867" t="s">
        <v>19</v>
      </c>
      <c r="C2867">
        <v>1</v>
      </c>
      <c r="D2867" t="s">
        <v>20</v>
      </c>
      <c r="E2867" t="s">
        <v>21</v>
      </c>
      <c r="F2867" t="s">
        <v>41</v>
      </c>
      <c r="G2867" s="2">
        <v>72</v>
      </c>
      <c r="H2867" t="s">
        <v>20</v>
      </c>
      <c r="I2867" t="s">
        <v>21</v>
      </c>
      <c r="J2867" t="s">
        <v>28</v>
      </c>
      <c r="K2867" t="s">
        <v>28</v>
      </c>
      <c r="L2867" t="s">
        <v>24</v>
      </c>
      <c r="M2867" t="s">
        <v>20</v>
      </c>
      <c r="N2867" t="s">
        <v>30</v>
      </c>
      <c r="O2867" s="1">
        <v>35.51</v>
      </c>
      <c r="P2867" s="1">
        <v>2547.15</v>
      </c>
      <c r="Q2867">
        <v>0</v>
      </c>
      <c r="R2867" t="s">
        <v>21</v>
      </c>
      <c r="S2867" t="str">
        <f>IF(ChurnData[[#This Row],[MonthlyCharges]]&lt;=30,"1. Up to 30",IF(ChurnData[[#This Row],[MonthlyCharges]]&lt;=50,"2. 31-50",IF(ChurnData[[#This Row],[MonthlyCharges]]&lt;=70,"3. 51-70",IF(ChurnData[[#This Row],[MonthlyCharges]]&lt;=90,"4. 71-90","5. Over 90"))))</f>
        <v>2. 31-50</v>
      </c>
      <c r="T2867" t="str">
        <f>IF(AND(ChurnData[[#This Row],[Contract]]="Month-to-month",ChurnData[[#This Row],[InternetService]]="Fiber optic",ChurnData[[#This Row],[TenureMonths]]&lt;=11),"High-risk","Other")</f>
        <v>Other</v>
      </c>
      <c r="U2867" t="str">
        <f>IF(ChurnData[[#This Row],[TenureMonths]]&lt;=11,"0-11",IF(ChurnData[[#This Row],[TenureMonths]]&lt;=23,"12-23",IF(ChurnData[[#This Row],[TenureMonths]]&lt;=35,"24-35",IF(ChurnData[[#This Row],[TenureMonths]]&lt;=47,"36-47",IF(ChurnData[[#This Row],[TenureMonths]]&lt;=59,"48-59","60-72")))))</f>
        <v>60-72</v>
      </c>
      <c r="V2867">
        <f>IF(ChurnData[[#This Row],[Churn]]="Yes",1,0)</f>
        <v>0</v>
      </c>
    </row>
    <row r="2868" spans="1:22" x14ac:dyDescent="0.35">
      <c r="A2868" t="s">
        <v>2919</v>
      </c>
      <c r="B2868" t="s">
        <v>19</v>
      </c>
      <c r="C2868">
        <v>0</v>
      </c>
      <c r="D2868" t="s">
        <v>21</v>
      </c>
      <c r="E2868" t="s">
        <v>21</v>
      </c>
      <c r="F2868" t="s">
        <v>45</v>
      </c>
      <c r="G2868" s="2">
        <v>24</v>
      </c>
      <c r="H2868" t="s">
        <v>20</v>
      </c>
      <c r="I2868" t="s">
        <v>32</v>
      </c>
      <c r="J2868" t="s">
        <v>21</v>
      </c>
      <c r="K2868" t="s">
        <v>21</v>
      </c>
      <c r="L2868" t="s">
        <v>33</v>
      </c>
      <c r="M2868" t="s">
        <v>20</v>
      </c>
      <c r="N2868" t="s">
        <v>34</v>
      </c>
      <c r="O2868" s="1">
        <v>63.03</v>
      </c>
      <c r="P2868" s="1">
        <v>1557.46</v>
      </c>
      <c r="Q2868">
        <v>2</v>
      </c>
      <c r="R2868" t="s">
        <v>20</v>
      </c>
      <c r="S2868" t="str">
        <f>IF(ChurnData[[#This Row],[MonthlyCharges]]&lt;=30,"1. Up to 30",IF(ChurnData[[#This Row],[MonthlyCharges]]&lt;=50,"2. 31-50",IF(ChurnData[[#This Row],[MonthlyCharges]]&lt;=70,"3. 51-70",IF(ChurnData[[#This Row],[MonthlyCharges]]&lt;=90,"4. 71-90","5. Over 90"))))</f>
        <v>3. 51-70</v>
      </c>
      <c r="T2868" t="str">
        <f>IF(AND(ChurnData[[#This Row],[Contract]]="Month-to-month",ChurnData[[#This Row],[InternetService]]="Fiber optic",ChurnData[[#This Row],[TenureMonths]]&lt;=11),"High-risk","Other")</f>
        <v>Other</v>
      </c>
      <c r="U2868" t="str">
        <f>IF(ChurnData[[#This Row],[TenureMonths]]&lt;=11,"0-11",IF(ChurnData[[#This Row],[TenureMonths]]&lt;=23,"12-23",IF(ChurnData[[#This Row],[TenureMonths]]&lt;=35,"24-35",IF(ChurnData[[#This Row],[TenureMonths]]&lt;=47,"36-47",IF(ChurnData[[#This Row],[TenureMonths]]&lt;=59,"48-59","60-72")))))</f>
        <v>24-35</v>
      </c>
      <c r="V2868">
        <f>IF(ChurnData[[#This Row],[Churn]]="Yes",1,0)</f>
        <v>1</v>
      </c>
    </row>
    <row r="2869" spans="1:22" x14ac:dyDescent="0.35">
      <c r="A2869" t="s">
        <v>2920</v>
      </c>
      <c r="B2869" t="s">
        <v>36</v>
      </c>
      <c r="C2869">
        <v>0</v>
      </c>
      <c r="D2869" t="s">
        <v>20</v>
      </c>
      <c r="E2869" t="s">
        <v>21</v>
      </c>
      <c r="F2869" t="s">
        <v>65</v>
      </c>
      <c r="G2869" s="2">
        <v>6</v>
      </c>
      <c r="H2869" t="s">
        <v>20</v>
      </c>
      <c r="I2869" t="s">
        <v>32</v>
      </c>
      <c r="J2869" t="s">
        <v>20</v>
      </c>
      <c r="K2869" t="s">
        <v>21</v>
      </c>
      <c r="L2869" t="s">
        <v>33</v>
      </c>
      <c r="M2869" t="s">
        <v>20</v>
      </c>
      <c r="N2869" t="s">
        <v>30</v>
      </c>
      <c r="O2869" s="1">
        <v>47.72</v>
      </c>
      <c r="P2869" s="1">
        <v>292.64999999999998</v>
      </c>
      <c r="Q2869">
        <v>0</v>
      </c>
      <c r="R2869" t="s">
        <v>21</v>
      </c>
      <c r="S2869" t="str">
        <f>IF(ChurnData[[#This Row],[MonthlyCharges]]&lt;=30,"1. Up to 30",IF(ChurnData[[#This Row],[MonthlyCharges]]&lt;=50,"2. 31-50",IF(ChurnData[[#This Row],[MonthlyCharges]]&lt;=70,"3. 51-70",IF(ChurnData[[#This Row],[MonthlyCharges]]&lt;=90,"4. 71-90","5. Over 90"))))</f>
        <v>2. 31-50</v>
      </c>
      <c r="T2869" t="str">
        <f>IF(AND(ChurnData[[#This Row],[Contract]]="Month-to-month",ChurnData[[#This Row],[InternetService]]="Fiber optic",ChurnData[[#This Row],[TenureMonths]]&lt;=11),"High-risk","Other")</f>
        <v>Other</v>
      </c>
      <c r="U2869" t="str">
        <f>IF(ChurnData[[#This Row],[TenureMonths]]&lt;=11,"0-11",IF(ChurnData[[#This Row],[TenureMonths]]&lt;=23,"12-23",IF(ChurnData[[#This Row],[TenureMonths]]&lt;=35,"24-35",IF(ChurnData[[#This Row],[TenureMonths]]&lt;=47,"36-47",IF(ChurnData[[#This Row],[TenureMonths]]&lt;=59,"48-59","60-72")))))</f>
        <v>0-11</v>
      </c>
      <c r="V2869">
        <f>IF(ChurnData[[#This Row],[Churn]]="Yes",1,0)</f>
        <v>0</v>
      </c>
    </row>
    <row r="2870" spans="1:22" x14ac:dyDescent="0.35">
      <c r="A2870" t="s">
        <v>2921</v>
      </c>
      <c r="B2870" t="s">
        <v>19</v>
      </c>
      <c r="C2870">
        <v>1</v>
      </c>
      <c r="D2870" t="s">
        <v>21</v>
      </c>
      <c r="E2870" t="s">
        <v>21</v>
      </c>
      <c r="F2870" t="s">
        <v>47</v>
      </c>
      <c r="G2870" s="2">
        <v>22</v>
      </c>
      <c r="H2870" t="s">
        <v>20</v>
      </c>
      <c r="I2870" t="s">
        <v>23</v>
      </c>
      <c r="J2870" t="s">
        <v>21</v>
      </c>
      <c r="K2870" t="s">
        <v>20</v>
      </c>
      <c r="L2870" t="s">
        <v>33</v>
      </c>
      <c r="M2870" t="s">
        <v>20</v>
      </c>
      <c r="N2870" t="s">
        <v>43</v>
      </c>
      <c r="O2870" s="1">
        <v>88.94</v>
      </c>
      <c r="P2870" s="1">
        <v>1984.98</v>
      </c>
      <c r="Q2870">
        <v>1</v>
      </c>
      <c r="R2870" t="s">
        <v>20</v>
      </c>
      <c r="S2870" t="str">
        <f>IF(ChurnData[[#This Row],[MonthlyCharges]]&lt;=30,"1. Up to 30",IF(ChurnData[[#This Row],[MonthlyCharges]]&lt;=50,"2. 31-50",IF(ChurnData[[#This Row],[MonthlyCharges]]&lt;=70,"3. 51-70",IF(ChurnData[[#This Row],[MonthlyCharges]]&lt;=90,"4. 71-90","5. Over 90"))))</f>
        <v>4. 71-90</v>
      </c>
      <c r="T2870" t="str">
        <f>IF(AND(ChurnData[[#This Row],[Contract]]="Month-to-month",ChurnData[[#This Row],[InternetService]]="Fiber optic",ChurnData[[#This Row],[TenureMonths]]&lt;=11),"High-risk","Other")</f>
        <v>Other</v>
      </c>
      <c r="U2870" t="str">
        <f>IF(ChurnData[[#This Row],[TenureMonths]]&lt;=11,"0-11",IF(ChurnData[[#This Row],[TenureMonths]]&lt;=23,"12-23",IF(ChurnData[[#This Row],[TenureMonths]]&lt;=35,"24-35",IF(ChurnData[[#This Row],[TenureMonths]]&lt;=47,"36-47",IF(ChurnData[[#This Row],[TenureMonths]]&lt;=59,"48-59","60-72")))))</f>
        <v>12-23</v>
      </c>
      <c r="V2870">
        <f>IF(ChurnData[[#This Row],[Churn]]="Yes",1,0)</f>
        <v>1</v>
      </c>
    </row>
    <row r="2871" spans="1:22" x14ac:dyDescent="0.35">
      <c r="A2871" t="s">
        <v>2922</v>
      </c>
      <c r="B2871" t="s">
        <v>19</v>
      </c>
      <c r="C2871">
        <v>0</v>
      </c>
      <c r="D2871" t="s">
        <v>21</v>
      </c>
      <c r="E2871" t="s">
        <v>21</v>
      </c>
      <c r="F2871" t="s">
        <v>39</v>
      </c>
      <c r="G2871" s="2">
        <v>20</v>
      </c>
      <c r="H2871" t="s">
        <v>20</v>
      </c>
      <c r="I2871" t="s">
        <v>21</v>
      </c>
      <c r="J2871" t="s">
        <v>28</v>
      </c>
      <c r="K2871" t="s">
        <v>28</v>
      </c>
      <c r="L2871" t="s">
        <v>33</v>
      </c>
      <c r="M2871" t="s">
        <v>21</v>
      </c>
      <c r="N2871" t="s">
        <v>25</v>
      </c>
      <c r="O2871" s="1">
        <v>23.82</v>
      </c>
      <c r="P2871" s="1">
        <v>480.17</v>
      </c>
      <c r="Q2871">
        <v>3</v>
      </c>
      <c r="R2871" t="s">
        <v>21</v>
      </c>
      <c r="S2871" t="str">
        <f>IF(ChurnData[[#This Row],[MonthlyCharges]]&lt;=30,"1. Up to 30",IF(ChurnData[[#This Row],[MonthlyCharges]]&lt;=50,"2. 31-50",IF(ChurnData[[#This Row],[MonthlyCharges]]&lt;=70,"3. 51-70",IF(ChurnData[[#This Row],[MonthlyCharges]]&lt;=90,"4. 71-90","5. Over 90"))))</f>
        <v>1. Up to 30</v>
      </c>
      <c r="T2871" t="str">
        <f>IF(AND(ChurnData[[#This Row],[Contract]]="Month-to-month",ChurnData[[#This Row],[InternetService]]="Fiber optic",ChurnData[[#This Row],[TenureMonths]]&lt;=11),"High-risk","Other")</f>
        <v>Other</v>
      </c>
      <c r="U2871" t="str">
        <f>IF(ChurnData[[#This Row],[TenureMonths]]&lt;=11,"0-11",IF(ChurnData[[#This Row],[TenureMonths]]&lt;=23,"12-23",IF(ChurnData[[#This Row],[TenureMonths]]&lt;=35,"24-35",IF(ChurnData[[#This Row],[TenureMonths]]&lt;=47,"36-47",IF(ChurnData[[#This Row],[TenureMonths]]&lt;=59,"48-59","60-72")))))</f>
        <v>12-23</v>
      </c>
      <c r="V2871">
        <f>IF(ChurnData[[#This Row],[Churn]]="Yes",1,0)</f>
        <v>0</v>
      </c>
    </row>
    <row r="2872" spans="1:22" x14ac:dyDescent="0.35">
      <c r="A2872" t="s">
        <v>2923</v>
      </c>
      <c r="B2872" t="s">
        <v>36</v>
      </c>
      <c r="C2872">
        <v>0</v>
      </c>
      <c r="D2872" t="s">
        <v>20</v>
      </c>
      <c r="E2872" t="s">
        <v>20</v>
      </c>
      <c r="F2872" t="s">
        <v>56</v>
      </c>
      <c r="G2872" s="2">
        <v>24</v>
      </c>
      <c r="H2872" t="s">
        <v>20</v>
      </c>
      <c r="I2872" t="s">
        <v>32</v>
      </c>
      <c r="J2872" t="s">
        <v>21</v>
      </c>
      <c r="K2872" t="s">
        <v>21</v>
      </c>
      <c r="L2872" t="s">
        <v>29</v>
      </c>
      <c r="M2872" t="s">
        <v>21</v>
      </c>
      <c r="N2872" t="s">
        <v>30</v>
      </c>
      <c r="O2872" s="1">
        <v>45.92</v>
      </c>
      <c r="P2872" s="1">
        <v>1094.8900000000001</v>
      </c>
      <c r="Q2872">
        <v>2</v>
      </c>
      <c r="R2872" t="s">
        <v>21</v>
      </c>
      <c r="S2872" t="str">
        <f>IF(ChurnData[[#This Row],[MonthlyCharges]]&lt;=30,"1. Up to 30",IF(ChurnData[[#This Row],[MonthlyCharges]]&lt;=50,"2. 31-50",IF(ChurnData[[#This Row],[MonthlyCharges]]&lt;=70,"3. 51-70",IF(ChurnData[[#This Row],[MonthlyCharges]]&lt;=90,"4. 71-90","5. Over 90"))))</f>
        <v>2. 31-50</v>
      </c>
      <c r="T2872" t="str">
        <f>IF(AND(ChurnData[[#This Row],[Contract]]="Month-to-month",ChurnData[[#This Row],[InternetService]]="Fiber optic",ChurnData[[#This Row],[TenureMonths]]&lt;=11),"High-risk","Other")</f>
        <v>Other</v>
      </c>
      <c r="U2872" t="str">
        <f>IF(ChurnData[[#This Row],[TenureMonths]]&lt;=11,"0-11",IF(ChurnData[[#This Row],[TenureMonths]]&lt;=23,"12-23",IF(ChurnData[[#This Row],[TenureMonths]]&lt;=35,"24-35",IF(ChurnData[[#This Row],[TenureMonths]]&lt;=47,"36-47",IF(ChurnData[[#This Row],[TenureMonths]]&lt;=59,"48-59","60-72")))))</f>
        <v>24-35</v>
      </c>
      <c r="V2872">
        <f>IF(ChurnData[[#This Row],[Churn]]="Yes",1,0)</f>
        <v>0</v>
      </c>
    </row>
    <row r="2873" spans="1:22" x14ac:dyDescent="0.35">
      <c r="A2873" t="s">
        <v>2924</v>
      </c>
      <c r="B2873" t="s">
        <v>36</v>
      </c>
      <c r="C2873">
        <v>0</v>
      </c>
      <c r="D2873" t="s">
        <v>21</v>
      </c>
      <c r="E2873" t="s">
        <v>21</v>
      </c>
      <c r="F2873" t="s">
        <v>56</v>
      </c>
      <c r="G2873" s="2">
        <v>3</v>
      </c>
      <c r="H2873" t="s">
        <v>20</v>
      </c>
      <c r="I2873" t="s">
        <v>23</v>
      </c>
      <c r="J2873" t="s">
        <v>21</v>
      </c>
      <c r="K2873" t="s">
        <v>21</v>
      </c>
      <c r="L2873" t="s">
        <v>33</v>
      </c>
      <c r="M2873" t="s">
        <v>20</v>
      </c>
      <c r="N2873" t="s">
        <v>34</v>
      </c>
      <c r="O2873" s="1">
        <v>78.31</v>
      </c>
      <c r="P2873" s="1">
        <v>235.49</v>
      </c>
      <c r="Q2873">
        <v>6</v>
      </c>
      <c r="R2873" t="s">
        <v>20</v>
      </c>
      <c r="S2873" t="str">
        <f>IF(ChurnData[[#This Row],[MonthlyCharges]]&lt;=30,"1. Up to 30",IF(ChurnData[[#This Row],[MonthlyCharges]]&lt;=50,"2. 31-50",IF(ChurnData[[#This Row],[MonthlyCharges]]&lt;=70,"3. 51-70",IF(ChurnData[[#This Row],[MonthlyCharges]]&lt;=90,"4. 71-90","5. Over 90"))))</f>
        <v>4. 71-90</v>
      </c>
      <c r="T2873" t="str">
        <f>IF(AND(ChurnData[[#This Row],[Contract]]="Month-to-month",ChurnData[[#This Row],[InternetService]]="Fiber optic",ChurnData[[#This Row],[TenureMonths]]&lt;=11),"High-risk","Other")</f>
        <v>High-risk</v>
      </c>
      <c r="U2873" t="str">
        <f>IF(ChurnData[[#This Row],[TenureMonths]]&lt;=11,"0-11",IF(ChurnData[[#This Row],[TenureMonths]]&lt;=23,"12-23",IF(ChurnData[[#This Row],[TenureMonths]]&lt;=35,"24-35",IF(ChurnData[[#This Row],[TenureMonths]]&lt;=47,"36-47",IF(ChurnData[[#This Row],[TenureMonths]]&lt;=59,"48-59","60-72")))))</f>
        <v>0-11</v>
      </c>
      <c r="V2873">
        <f>IF(ChurnData[[#This Row],[Churn]]="Yes",1,0)</f>
        <v>1</v>
      </c>
    </row>
    <row r="2874" spans="1:22" x14ac:dyDescent="0.35">
      <c r="A2874" t="s">
        <v>2925</v>
      </c>
      <c r="B2874" t="s">
        <v>19</v>
      </c>
      <c r="C2874">
        <v>0</v>
      </c>
      <c r="D2874" t="s">
        <v>20</v>
      </c>
      <c r="E2874" t="s">
        <v>21</v>
      </c>
      <c r="F2874" t="s">
        <v>47</v>
      </c>
      <c r="G2874" s="2">
        <v>11</v>
      </c>
      <c r="H2874" t="s">
        <v>20</v>
      </c>
      <c r="I2874" t="s">
        <v>21</v>
      </c>
      <c r="J2874" t="s">
        <v>28</v>
      </c>
      <c r="K2874" t="s">
        <v>28</v>
      </c>
      <c r="L2874" t="s">
        <v>33</v>
      </c>
      <c r="M2874" t="s">
        <v>20</v>
      </c>
      <c r="N2874" t="s">
        <v>25</v>
      </c>
      <c r="O2874" s="1">
        <v>36.869999999999997</v>
      </c>
      <c r="P2874" s="1">
        <v>403.94</v>
      </c>
      <c r="Q2874">
        <v>0</v>
      </c>
      <c r="R2874" t="s">
        <v>20</v>
      </c>
      <c r="S2874" t="str">
        <f>IF(ChurnData[[#This Row],[MonthlyCharges]]&lt;=30,"1. Up to 30",IF(ChurnData[[#This Row],[MonthlyCharges]]&lt;=50,"2. 31-50",IF(ChurnData[[#This Row],[MonthlyCharges]]&lt;=70,"3. 51-70",IF(ChurnData[[#This Row],[MonthlyCharges]]&lt;=90,"4. 71-90","5. Over 90"))))</f>
        <v>2. 31-50</v>
      </c>
      <c r="T2874" t="str">
        <f>IF(AND(ChurnData[[#This Row],[Contract]]="Month-to-month",ChurnData[[#This Row],[InternetService]]="Fiber optic",ChurnData[[#This Row],[TenureMonths]]&lt;=11),"High-risk","Other")</f>
        <v>Other</v>
      </c>
      <c r="U2874" t="str">
        <f>IF(ChurnData[[#This Row],[TenureMonths]]&lt;=11,"0-11",IF(ChurnData[[#This Row],[TenureMonths]]&lt;=23,"12-23",IF(ChurnData[[#This Row],[TenureMonths]]&lt;=35,"24-35",IF(ChurnData[[#This Row],[TenureMonths]]&lt;=47,"36-47",IF(ChurnData[[#This Row],[TenureMonths]]&lt;=59,"48-59","60-72")))))</f>
        <v>0-11</v>
      </c>
      <c r="V2874">
        <f>IF(ChurnData[[#This Row],[Churn]]="Yes",1,0)</f>
        <v>1</v>
      </c>
    </row>
    <row r="2875" spans="1:22" x14ac:dyDescent="0.35">
      <c r="A2875" t="s">
        <v>2926</v>
      </c>
      <c r="B2875" t="s">
        <v>36</v>
      </c>
      <c r="C2875">
        <v>0</v>
      </c>
      <c r="D2875" t="s">
        <v>20</v>
      </c>
      <c r="E2875" t="s">
        <v>21</v>
      </c>
      <c r="F2875" t="s">
        <v>41</v>
      </c>
      <c r="G2875" s="2">
        <v>26</v>
      </c>
      <c r="H2875" t="s">
        <v>20</v>
      </c>
      <c r="I2875" t="s">
        <v>23</v>
      </c>
      <c r="J2875" t="s">
        <v>21</v>
      </c>
      <c r="K2875" t="s">
        <v>21</v>
      </c>
      <c r="L2875" t="s">
        <v>33</v>
      </c>
      <c r="M2875" t="s">
        <v>21</v>
      </c>
      <c r="N2875" t="s">
        <v>34</v>
      </c>
      <c r="O2875" s="1">
        <v>66.37</v>
      </c>
      <c r="P2875" s="1">
        <v>1707.97</v>
      </c>
      <c r="Q2875">
        <v>5</v>
      </c>
      <c r="R2875" t="s">
        <v>20</v>
      </c>
      <c r="S2875" t="str">
        <f>IF(ChurnData[[#This Row],[MonthlyCharges]]&lt;=30,"1. Up to 30",IF(ChurnData[[#This Row],[MonthlyCharges]]&lt;=50,"2. 31-50",IF(ChurnData[[#This Row],[MonthlyCharges]]&lt;=70,"3. 51-70",IF(ChurnData[[#This Row],[MonthlyCharges]]&lt;=90,"4. 71-90","5. Over 90"))))</f>
        <v>3. 51-70</v>
      </c>
      <c r="T2875" t="str">
        <f>IF(AND(ChurnData[[#This Row],[Contract]]="Month-to-month",ChurnData[[#This Row],[InternetService]]="Fiber optic",ChurnData[[#This Row],[TenureMonths]]&lt;=11),"High-risk","Other")</f>
        <v>Other</v>
      </c>
      <c r="U2875" t="str">
        <f>IF(ChurnData[[#This Row],[TenureMonths]]&lt;=11,"0-11",IF(ChurnData[[#This Row],[TenureMonths]]&lt;=23,"12-23",IF(ChurnData[[#This Row],[TenureMonths]]&lt;=35,"24-35",IF(ChurnData[[#This Row],[TenureMonths]]&lt;=47,"36-47",IF(ChurnData[[#This Row],[TenureMonths]]&lt;=59,"48-59","60-72")))))</f>
        <v>24-35</v>
      </c>
      <c r="V2875">
        <f>IF(ChurnData[[#This Row],[Churn]]="Yes",1,0)</f>
        <v>1</v>
      </c>
    </row>
    <row r="2876" spans="1:22" x14ac:dyDescent="0.35">
      <c r="A2876" t="s">
        <v>2927</v>
      </c>
      <c r="B2876" t="s">
        <v>36</v>
      </c>
      <c r="C2876">
        <v>0</v>
      </c>
      <c r="D2876" t="s">
        <v>20</v>
      </c>
      <c r="E2876" t="s">
        <v>20</v>
      </c>
      <c r="F2876" t="s">
        <v>22</v>
      </c>
      <c r="G2876" s="2">
        <v>4</v>
      </c>
      <c r="H2876" t="s">
        <v>20</v>
      </c>
      <c r="I2876" t="s">
        <v>32</v>
      </c>
      <c r="J2876" t="s">
        <v>21</v>
      </c>
      <c r="K2876" t="s">
        <v>20</v>
      </c>
      <c r="L2876" t="s">
        <v>33</v>
      </c>
      <c r="M2876" t="s">
        <v>21</v>
      </c>
      <c r="N2876" t="s">
        <v>34</v>
      </c>
      <c r="O2876" s="1">
        <v>50.65</v>
      </c>
      <c r="P2876" s="1">
        <v>200.65</v>
      </c>
      <c r="Q2876">
        <v>0</v>
      </c>
      <c r="R2876" t="s">
        <v>20</v>
      </c>
      <c r="S2876" t="str">
        <f>IF(ChurnData[[#This Row],[MonthlyCharges]]&lt;=30,"1. Up to 30",IF(ChurnData[[#This Row],[MonthlyCharges]]&lt;=50,"2. 31-50",IF(ChurnData[[#This Row],[MonthlyCharges]]&lt;=70,"3. 51-70",IF(ChurnData[[#This Row],[MonthlyCharges]]&lt;=90,"4. 71-90","5. Over 90"))))</f>
        <v>3. 51-70</v>
      </c>
      <c r="T2876" t="str">
        <f>IF(AND(ChurnData[[#This Row],[Contract]]="Month-to-month",ChurnData[[#This Row],[InternetService]]="Fiber optic",ChurnData[[#This Row],[TenureMonths]]&lt;=11),"High-risk","Other")</f>
        <v>Other</v>
      </c>
      <c r="U2876" t="str">
        <f>IF(ChurnData[[#This Row],[TenureMonths]]&lt;=11,"0-11",IF(ChurnData[[#This Row],[TenureMonths]]&lt;=23,"12-23",IF(ChurnData[[#This Row],[TenureMonths]]&lt;=35,"24-35",IF(ChurnData[[#This Row],[TenureMonths]]&lt;=47,"36-47",IF(ChurnData[[#This Row],[TenureMonths]]&lt;=59,"48-59","60-72")))))</f>
        <v>0-11</v>
      </c>
      <c r="V2876">
        <f>IF(ChurnData[[#This Row],[Churn]]="Yes",1,0)</f>
        <v>1</v>
      </c>
    </row>
    <row r="2877" spans="1:22" x14ac:dyDescent="0.35">
      <c r="A2877" t="s">
        <v>2928</v>
      </c>
      <c r="B2877" t="s">
        <v>19</v>
      </c>
      <c r="C2877">
        <v>0</v>
      </c>
      <c r="D2877" t="s">
        <v>21</v>
      </c>
      <c r="E2877" t="s">
        <v>21</v>
      </c>
      <c r="F2877" t="s">
        <v>41</v>
      </c>
      <c r="G2877" s="2">
        <v>32</v>
      </c>
      <c r="H2877" t="s">
        <v>20</v>
      </c>
      <c r="I2877" t="s">
        <v>21</v>
      </c>
      <c r="J2877" t="s">
        <v>28</v>
      </c>
      <c r="K2877" t="s">
        <v>28</v>
      </c>
      <c r="L2877" t="s">
        <v>33</v>
      </c>
      <c r="M2877" t="s">
        <v>20</v>
      </c>
      <c r="N2877" t="s">
        <v>30</v>
      </c>
      <c r="O2877" s="1">
        <v>38.229999999999997</v>
      </c>
      <c r="P2877" s="1">
        <v>1192.76</v>
      </c>
      <c r="Q2877">
        <v>5</v>
      </c>
      <c r="R2877" t="s">
        <v>21</v>
      </c>
      <c r="S2877" t="str">
        <f>IF(ChurnData[[#This Row],[MonthlyCharges]]&lt;=30,"1. Up to 30",IF(ChurnData[[#This Row],[MonthlyCharges]]&lt;=50,"2. 31-50",IF(ChurnData[[#This Row],[MonthlyCharges]]&lt;=70,"3. 51-70",IF(ChurnData[[#This Row],[MonthlyCharges]]&lt;=90,"4. 71-90","5. Over 90"))))</f>
        <v>2. 31-50</v>
      </c>
      <c r="T2877" t="str">
        <f>IF(AND(ChurnData[[#This Row],[Contract]]="Month-to-month",ChurnData[[#This Row],[InternetService]]="Fiber optic",ChurnData[[#This Row],[TenureMonths]]&lt;=11),"High-risk","Other")</f>
        <v>Other</v>
      </c>
      <c r="U2877" t="str">
        <f>IF(ChurnData[[#This Row],[TenureMonths]]&lt;=11,"0-11",IF(ChurnData[[#This Row],[TenureMonths]]&lt;=23,"12-23",IF(ChurnData[[#This Row],[TenureMonths]]&lt;=35,"24-35",IF(ChurnData[[#This Row],[TenureMonths]]&lt;=47,"36-47",IF(ChurnData[[#This Row],[TenureMonths]]&lt;=59,"48-59","60-72")))))</f>
        <v>24-35</v>
      </c>
      <c r="V2877">
        <f>IF(ChurnData[[#This Row],[Churn]]="Yes",1,0)</f>
        <v>0</v>
      </c>
    </row>
    <row r="2878" spans="1:22" x14ac:dyDescent="0.35">
      <c r="A2878" t="s">
        <v>2929</v>
      </c>
      <c r="B2878" t="s">
        <v>36</v>
      </c>
      <c r="C2878">
        <v>0</v>
      </c>
      <c r="D2878" t="s">
        <v>20</v>
      </c>
      <c r="E2878" t="s">
        <v>20</v>
      </c>
      <c r="F2878" t="s">
        <v>49</v>
      </c>
      <c r="G2878" s="2">
        <v>26</v>
      </c>
      <c r="H2878" t="s">
        <v>20</v>
      </c>
      <c r="I2878" t="s">
        <v>32</v>
      </c>
      <c r="J2878" t="s">
        <v>21</v>
      </c>
      <c r="K2878" t="s">
        <v>21</v>
      </c>
      <c r="L2878" t="s">
        <v>33</v>
      </c>
      <c r="M2878" t="s">
        <v>21</v>
      </c>
      <c r="N2878" t="s">
        <v>43</v>
      </c>
      <c r="O2878" s="1">
        <v>55.23</v>
      </c>
      <c r="P2878" s="1">
        <v>1471.81</v>
      </c>
      <c r="Q2878">
        <v>2</v>
      </c>
      <c r="R2878" t="s">
        <v>21</v>
      </c>
      <c r="S2878" t="str">
        <f>IF(ChurnData[[#This Row],[MonthlyCharges]]&lt;=30,"1. Up to 30",IF(ChurnData[[#This Row],[MonthlyCharges]]&lt;=50,"2. 31-50",IF(ChurnData[[#This Row],[MonthlyCharges]]&lt;=70,"3. 51-70",IF(ChurnData[[#This Row],[MonthlyCharges]]&lt;=90,"4. 71-90","5. Over 90"))))</f>
        <v>3. 51-70</v>
      </c>
      <c r="T2878" t="str">
        <f>IF(AND(ChurnData[[#This Row],[Contract]]="Month-to-month",ChurnData[[#This Row],[InternetService]]="Fiber optic",ChurnData[[#This Row],[TenureMonths]]&lt;=11),"High-risk","Other")</f>
        <v>Other</v>
      </c>
      <c r="U2878" t="str">
        <f>IF(ChurnData[[#This Row],[TenureMonths]]&lt;=11,"0-11",IF(ChurnData[[#This Row],[TenureMonths]]&lt;=23,"12-23",IF(ChurnData[[#This Row],[TenureMonths]]&lt;=35,"24-35",IF(ChurnData[[#This Row],[TenureMonths]]&lt;=47,"36-47",IF(ChurnData[[#This Row],[TenureMonths]]&lt;=59,"48-59","60-72")))))</f>
        <v>24-35</v>
      </c>
      <c r="V2878">
        <f>IF(ChurnData[[#This Row],[Churn]]="Yes",1,0)</f>
        <v>0</v>
      </c>
    </row>
    <row r="2879" spans="1:22" x14ac:dyDescent="0.35">
      <c r="A2879" t="s">
        <v>2930</v>
      </c>
      <c r="B2879" t="s">
        <v>36</v>
      </c>
      <c r="C2879">
        <v>0</v>
      </c>
      <c r="D2879" t="s">
        <v>21</v>
      </c>
      <c r="E2879" t="s">
        <v>21</v>
      </c>
      <c r="F2879" t="s">
        <v>56</v>
      </c>
      <c r="G2879" s="2">
        <v>25</v>
      </c>
      <c r="H2879" t="s">
        <v>20</v>
      </c>
      <c r="I2879" t="s">
        <v>23</v>
      </c>
      <c r="J2879" t="s">
        <v>21</v>
      </c>
      <c r="K2879" t="s">
        <v>21</v>
      </c>
      <c r="L2879" t="s">
        <v>33</v>
      </c>
      <c r="M2879" t="s">
        <v>21</v>
      </c>
      <c r="N2879" t="s">
        <v>34</v>
      </c>
      <c r="O2879" s="1">
        <v>81.77</v>
      </c>
      <c r="P2879" s="1">
        <v>2071.08</v>
      </c>
      <c r="Q2879">
        <v>3</v>
      </c>
      <c r="R2879" t="s">
        <v>21</v>
      </c>
      <c r="S2879" t="str">
        <f>IF(ChurnData[[#This Row],[MonthlyCharges]]&lt;=30,"1. Up to 30",IF(ChurnData[[#This Row],[MonthlyCharges]]&lt;=50,"2. 31-50",IF(ChurnData[[#This Row],[MonthlyCharges]]&lt;=70,"3. 51-70",IF(ChurnData[[#This Row],[MonthlyCharges]]&lt;=90,"4. 71-90","5. Over 90"))))</f>
        <v>4. 71-90</v>
      </c>
      <c r="T2879" t="str">
        <f>IF(AND(ChurnData[[#This Row],[Contract]]="Month-to-month",ChurnData[[#This Row],[InternetService]]="Fiber optic",ChurnData[[#This Row],[TenureMonths]]&lt;=11),"High-risk","Other")</f>
        <v>Other</v>
      </c>
      <c r="U2879" t="str">
        <f>IF(ChurnData[[#This Row],[TenureMonths]]&lt;=11,"0-11",IF(ChurnData[[#This Row],[TenureMonths]]&lt;=23,"12-23",IF(ChurnData[[#This Row],[TenureMonths]]&lt;=35,"24-35",IF(ChurnData[[#This Row],[TenureMonths]]&lt;=47,"36-47",IF(ChurnData[[#This Row],[TenureMonths]]&lt;=59,"48-59","60-72")))))</f>
        <v>24-35</v>
      </c>
      <c r="V2879">
        <f>IF(ChurnData[[#This Row],[Churn]]="Yes",1,0)</f>
        <v>0</v>
      </c>
    </row>
    <row r="2880" spans="1:22" x14ac:dyDescent="0.35">
      <c r="A2880" t="s">
        <v>2931</v>
      </c>
      <c r="B2880" t="s">
        <v>19</v>
      </c>
      <c r="C2880">
        <v>0</v>
      </c>
      <c r="D2880" t="s">
        <v>20</v>
      </c>
      <c r="E2880" t="s">
        <v>21</v>
      </c>
      <c r="F2880" t="s">
        <v>56</v>
      </c>
      <c r="G2880" s="2">
        <v>18</v>
      </c>
      <c r="H2880" t="s">
        <v>21</v>
      </c>
      <c r="I2880" t="s">
        <v>32</v>
      </c>
      <c r="J2880" t="s">
        <v>21</v>
      </c>
      <c r="K2880" t="s">
        <v>21</v>
      </c>
      <c r="L2880" t="s">
        <v>33</v>
      </c>
      <c r="M2880" t="s">
        <v>20</v>
      </c>
      <c r="N2880" t="s">
        <v>25</v>
      </c>
      <c r="O2880" s="1">
        <v>55.74</v>
      </c>
      <c r="P2880" s="1">
        <v>1016.44</v>
      </c>
      <c r="Q2880">
        <v>4</v>
      </c>
      <c r="R2880" t="s">
        <v>20</v>
      </c>
      <c r="S2880" t="str">
        <f>IF(ChurnData[[#This Row],[MonthlyCharges]]&lt;=30,"1. Up to 30",IF(ChurnData[[#This Row],[MonthlyCharges]]&lt;=50,"2. 31-50",IF(ChurnData[[#This Row],[MonthlyCharges]]&lt;=70,"3. 51-70",IF(ChurnData[[#This Row],[MonthlyCharges]]&lt;=90,"4. 71-90","5. Over 90"))))</f>
        <v>3. 51-70</v>
      </c>
      <c r="T2880" t="str">
        <f>IF(AND(ChurnData[[#This Row],[Contract]]="Month-to-month",ChurnData[[#This Row],[InternetService]]="Fiber optic",ChurnData[[#This Row],[TenureMonths]]&lt;=11),"High-risk","Other")</f>
        <v>Other</v>
      </c>
      <c r="U2880" t="str">
        <f>IF(ChurnData[[#This Row],[TenureMonths]]&lt;=11,"0-11",IF(ChurnData[[#This Row],[TenureMonths]]&lt;=23,"12-23",IF(ChurnData[[#This Row],[TenureMonths]]&lt;=35,"24-35",IF(ChurnData[[#This Row],[TenureMonths]]&lt;=47,"36-47",IF(ChurnData[[#This Row],[TenureMonths]]&lt;=59,"48-59","60-72")))))</f>
        <v>12-23</v>
      </c>
      <c r="V2880">
        <f>IF(ChurnData[[#This Row],[Churn]]="Yes",1,0)</f>
        <v>1</v>
      </c>
    </row>
    <row r="2881" spans="1:22" x14ac:dyDescent="0.35">
      <c r="A2881" t="s">
        <v>2932</v>
      </c>
      <c r="B2881" t="s">
        <v>19</v>
      </c>
      <c r="C2881">
        <v>0</v>
      </c>
      <c r="D2881" t="s">
        <v>20</v>
      </c>
      <c r="E2881" t="s">
        <v>21</v>
      </c>
      <c r="F2881" t="s">
        <v>58</v>
      </c>
      <c r="G2881" s="2">
        <v>24</v>
      </c>
      <c r="H2881" t="s">
        <v>20</v>
      </c>
      <c r="I2881" t="s">
        <v>21</v>
      </c>
      <c r="J2881" t="s">
        <v>28</v>
      </c>
      <c r="K2881" t="s">
        <v>28</v>
      </c>
      <c r="L2881" t="s">
        <v>24</v>
      </c>
      <c r="M2881" t="s">
        <v>21</v>
      </c>
      <c r="N2881" t="s">
        <v>30</v>
      </c>
      <c r="O2881" s="1">
        <v>33.880000000000003</v>
      </c>
      <c r="P2881" s="1">
        <v>800.54</v>
      </c>
      <c r="Q2881">
        <v>5</v>
      </c>
      <c r="R2881" t="s">
        <v>21</v>
      </c>
      <c r="S2881" t="str">
        <f>IF(ChurnData[[#This Row],[MonthlyCharges]]&lt;=30,"1. Up to 30",IF(ChurnData[[#This Row],[MonthlyCharges]]&lt;=50,"2. 31-50",IF(ChurnData[[#This Row],[MonthlyCharges]]&lt;=70,"3. 51-70",IF(ChurnData[[#This Row],[MonthlyCharges]]&lt;=90,"4. 71-90","5. Over 90"))))</f>
        <v>2. 31-50</v>
      </c>
      <c r="T2881" t="str">
        <f>IF(AND(ChurnData[[#This Row],[Contract]]="Month-to-month",ChurnData[[#This Row],[InternetService]]="Fiber optic",ChurnData[[#This Row],[TenureMonths]]&lt;=11),"High-risk","Other")</f>
        <v>Other</v>
      </c>
      <c r="U2881" t="str">
        <f>IF(ChurnData[[#This Row],[TenureMonths]]&lt;=11,"0-11",IF(ChurnData[[#This Row],[TenureMonths]]&lt;=23,"12-23",IF(ChurnData[[#This Row],[TenureMonths]]&lt;=35,"24-35",IF(ChurnData[[#This Row],[TenureMonths]]&lt;=47,"36-47",IF(ChurnData[[#This Row],[TenureMonths]]&lt;=59,"48-59","60-72")))))</f>
        <v>24-35</v>
      </c>
      <c r="V2881">
        <f>IF(ChurnData[[#This Row],[Churn]]="Yes",1,0)</f>
        <v>0</v>
      </c>
    </row>
    <row r="2882" spans="1:22" x14ac:dyDescent="0.35">
      <c r="A2882" t="s">
        <v>2933</v>
      </c>
      <c r="B2882" t="s">
        <v>36</v>
      </c>
      <c r="C2882">
        <v>0</v>
      </c>
      <c r="D2882" t="s">
        <v>20</v>
      </c>
      <c r="E2882" t="s">
        <v>21</v>
      </c>
      <c r="F2882" t="s">
        <v>56</v>
      </c>
      <c r="G2882" s="2">
        <v>12</v>
      </c>
      <c r="H2882" t="s">
        <v>20</v>
      </c>
      <c r="I2882" t="s">
        <v>32</v>
      </c>
      <c r="J2882" t="s">
        <v>21</v>
      </c>
      <c r="K2882" t="s">
        <v>21</v>
      </c>
      <c r="L2882" t="s">
        <v>33</v>
      </c>
      <c r="M2882" t="s">
        <v>20</v>
      </c>
      <c r="N2882" t="s">
        <v>43</v>
      </c>
      <c r="O2882" s="1">
        <v>50.33</v>
      </c>
      <c r="P2882" s="1">
        <v>586.61</v>
      </c>
      <c r="Q2882">
        <v>4</v>
      </c>
      <c r="R2882" t="s">
        <v>21</v>
      </c>
      <c r="S2882" t="str">
        <f>IF(ChurnData[[#This Row],[MonthlyCharges]]&lt;=30,"1. Up to 30",IF(ChurnData[[#This Row],[MonthlyCharges]]&lt;=50,"2. 31-50",IF(ChurnData[[#This Row],[MonthlyCharges]]&lt;=70,"3. 51-70",IF(ChurnData[[#This Row],[MonthlyCharges]]&lt;=90,"4. 71-90","5. Over 90"))))</f>
        <v>3. 51-70</v>
      </c>
      <c r="T2882" t="str">
        <f>IF(AND(ChurnData[[#This Row],[Contract]]="Month-to-month",ChurnData[[#This Row],[InternetService]]="Fiber optic",ChurnData[[#This Row],[TenureMonths]]&lt;=11),"High-risk","Other")</f>
        <v>Other</v>
      </c>
      <c r="U2882" t="str">
        <f>IF(ChurnData[[#This Row],[TenureMonths]]&lt;=11,"0-11",IF(ChurnData[[#This Row],[TenureMonths]]&lt;=23,"12-23",IF(ChurnData[[#This Row],[TenureMonths]]&lt;=35,"24-35",IF(ChurnData[[#This Row],[TenureMonths]]&lt;=47,"36-47",IF(ChurnData[[#This Row],[TenureMonths]]&lt;=59,"48-59","60-72")))))</f>
        <v>12-23</v>
      </c>
      <c r="V2882">
        <f>IF(ChurnData[[#This Row],[Churn]]="Yes",1,0)</f>
        <v>0</v>
      </c>
    </row>
    <row r="2883" spans="1:22" x14ac:dyDescent="0.35">
      <c r="A2883" t="s">
        <v>2934</v>
      </c>
      <c r="B2883" t="s">
        <v>19</v>
      </c>
      <c r="C2883">
        <v>0</v>
      </c>
      <c r="D2883" t="s">
        <v>21</v>
      </c>
      <c r="E2883" t="s">
        <v>21</v>
      </c>
      <c r="F2883" t="s">
        <v>58</v>
      </c>
      <c r="G2883" s="2">
        <v>9</v>
      </c>
      <c r="H2883" t="s">
        <v>20</v>
      </c>
      <c r="I2883" t="s">
        <v>23</v>
      </c>
      <c r="J2883" t="s">
        <v>21</v>
      </c>
      <c r="K2883" t="s">
        <v>21</v>
      </c>
      <c r="L2883" t="s">
        <v>33</v>
      </c>
      <c r="M2883" t="s">
        <v>20</v>
      </c>
      <c r="N2883" t="s">
        <v>25</v>
      </c>
      <c r="O2883" s="1">
        <v>88.79</v>
      </c>
      <c r="P2883" s="1">
        <v>779.24</v>
      </c>
      <c r="Q2883">
        <v>0</v>
      </c>
      <c r="R2883" t="s">
        <v>21</v>
      </c>
      <c r="S2883" t="str">
        <f>IF(ChurnData[[#This Row],[MonthlyCharges]]&lt;=30,"1. Up to 30",IF(ChurnData[[#This Row],[MonthlyCharges]]&lt;=50,"2. 31-50",IF(ChurnData[[#This Row],[MonthlyCharges]]&lt;=70,"3. 51-70",IF(ChurnData[[#This Row],[MonthlyCharges]]&lt;=90,"4. 71-90","5. Over 90"))))</f>
        <v>4. 71-90</v>
      </c>
      <c r="T2883" t="str">
        <f>IF(AND(ChurnData[[#This Row],[Contract]]="Month-to-month",ChurnData[[#This Row],[InternetService]]="Fiber optic",ChurnData[[#This Row],[TenureMonths]]&lt;=11),"High-risk","Other")</f>
        <v>High-risk</v>
      </c>
      <c r="U2883" t="str">
        <f>IF(ChurnData[[#This Row],[TenureMonths]]&lt;=11,"0-11",IF(ChurnData[[#This Row],[TenureMonths]]&lt;=23,"12-23",IF(ChurnData[[#This Row],[TenureMonths]]&lt;=35,"24-35",IF(ChurnData[[#This Row],[TenureMonths]]&lt;=47,"36-47",IF(ChurnData[[#This Row],[TenureMonths]]&lt;=59,"48-59","60-72")))))</f>
        <v>0-11</v>
      </c>
      <c r="V2883">
        <f>IF(ChurnData[[#This Row],[Churn]]="Yes",1,0)</f>
        <v>0</v>
      </c>
    </row>
    <row r="2884" spans="1:22" x14ac:dyDescent="0.35">
      <c r="A2884" t="s">
        <v>2935</v>
      </c>
      <c r="B2884" t="s">
        <v>19</v>
      </c>
      <c r="C2884">
        <v>0</v>
      </c>
      <c r="D2884" t="s">
        <v>21</v>
      </c>
      <c r="E2884" t="s">
        <v>20</v>
      </c>
      <c r="F2884" t="s">
        <v>56</v>
      </c>
      <c r="G2884" s="2">
        <v>21</v>
      </c>
      <c r="H2884" t="s">
        <v>20</v>
      </c>
      <c r="I2884" t="s">
        <v>21</v>
      </c>
      <c r="J2884" t="s">
        <v>28</v>
      </c>
      <c r="K2884" t="s">
        <v>28</v>
      </c>
      <c r="L2884" t="s">
        <v>33</v>
      </c>
      <c r="M2884" t="s">
        <v>21</v>
      </c>
      <c r="N2884" t="s">
        <v>43</v>
      </c>
      <c r="O2884" s="1">
        <v>32.799999999999997</v>
      </c>
      <c r="P2884" s="1">
        <v>671.44</v>
      </c>
      <c r="Q2884">
        <v>2</v>
      </c>
      <c r="R2884" t="s">
        <v>21</v>
      </c>
      <c r="S2884" t="str">
        <f>IF(ChurnData[[#This Row],[MonthlyCharges]]&lt;=30,"1. Up to 30",IF(ChurnData[[#This Row],[MonthlyCharges]]&lt;=50,"2. 31-50",IF(ChurnData[[#This Row],[MonthlyCharges]]&lt;=70,"3. 51-70",IF(ChurnData[[#This Row],[MonthlyCharges]]&lt;=90,"4. 71-90","5. Over 90"))))</f>
        <v>2. 31-50</v>
      </c>
      <c r="T2884" t="str">
        <f>IF(AND(ChurnData[[#This Row],[Contract]]="Month-to-month",ChurnData[[#This Row],[InternetService]]="Fiber optic",ChurnData[[#This Row],[TenureMonths]]&lt;=11),"High-risk","Other")</f>
        <v>Other</v>
      </c>
      <c r="U2884" t="str">
        <f>IF(ChurnData[[#This Row],[TenureMonths]]&lt;=11,"0-11",IF(ChurnData[[#This Row],[TenureMonths]]&lt;=23,"12-23",IF(ChurnData[[#This Row],[TenureMonths]]&lt;=35,"24-35",IF(ChurnData[[#This Row],[TenureMonths]]&lt;=47,"36-47",IF(ChurnData[[#This Row],[TenureMonths]]&lt;=59,"48-59","60-72")))))</f>
        <v>12-23</v>
      </c>
      <c r="V2884">
        <f>IF(ChurnData[[#This Row],[Churn]]="Yes",1,0)</f>
        <v>0</v>
      </c>
    </row>
    <row r="2885" spans="1:22" x14ac:dyDescent="0.35">
      <c r="A2885" t="s">
        <v>2936</v>
      </c>
      <c r="B2885" t="s">
        <v>19</v>
      </c>
      <c r="C2885">
        <v>0</v>
      </c>
      <c r="D2885" t="s">
        <v>20</v>
      </c>
      <c r="E2885" t="s">
        <v>20</v>
      </c>
      <c r="F2885" t="s">
        <v>27</v>
      </c>
      <c r="G2885" s="2">
        <v>2</v>
      </c>
      <c r="H2885" t="s">
        <v>20</v>
      </c>
      <c r="I2885" t="s">
        <v>23</v>
      </c>
      <c r="J2885" t="s">
        <v>20</v>
      </c>
      <c r="K2885" t="s">
        <v>21</v>
      </c>
      <c r="L2885" t="s">
        <v>33</v>
      </c>
      <c r="M2885" t="s">
        <v>20</v>
      </c>
      <c r="N2885" t="s">
        <v>34</v>
      </c>
      <c r="O2885" s="1">
        <v>93.57</v>
      </c>
      <c r="P2885" s="1">
        <v>188.84</v>
      </c>
      <c r="Q2885">
        <v>4</v>
      </c>
      <c r="R2885" t="s">
        <v>20</v>
      </c>
      <c r="S2885" t="str">
        <f>IF(ChurnData[[#This Row],[MonthlyCharges]]&lt;=30,"1. Up to 30",IF(ChurnData[[#This Row],[MonthlyCharges]]&lt;=50,"2. 31-50",IF(ChurnData[[#This Row],[MonthlyCharges]]&lt;=70,"3. 51-70",IF(ChurnData[[#This Row],[MonthlyCharges]]&lt;=90,"4. 71-90","5. Over 90"))))</f>
        <v>5. Over 90</v>
      </c>
      <c r="T2885" t="str">
        <f>IF(AND(ChurnData[[#This Row],[Contract]]="Month-to-month",ChurnData[[#This Row],[InternetService]]="Fiber optic",ChurnData[[#This Row],[TenureMonths]]&lt;=11),"High-risk","Other")</f>
        <v>High-risk</v>
      </c>
      <c r="U2885" t="str">
        <f>IF(ChurnData[[#This Row],[TenureMonths]]&lt;=11,"0-11",IF(ChurnData[[#This Row],[TenureMonths]]&lt;=23,"12-23",IF(ChurnData[[#This Row],[TenureMonths]]&lt;=35,"24-35",IF(ChurnData[[#This Row],[TenureMonths]]&lt;=47,"36-47",IF(ChurnData[[#This Row],[TenureMonths]]&lt;=59,"48-59","60-72")))))</f>
        <v>0-11</v>
      </c>
      <c r="V2885">
        <f>IF(ChurnData[[#This Row],[Churn]]="Yes",1,0)</f>
        <v>1</v>
      </c>
    </row>
    <row r="2886" spans="1:22" x14ac:dyDescent="0.35">
      <c r="A2886" t="s">
        <v>2937</v>
      </c>
      <c r="B2886" t="s">
        <v>36</v>
      </c>
      <c r="C2886">
        <v>0</v>
      </c>
      <c r="D2886" t="s">
        <v>21</v>
      </c>
      <c r="E2886" t="s">
        <v>21</v>
      </c>
      <c r="F2886" t="s">
        <v>41</v>
      </c>
      <c r="G2886" s="2">
        <v>18</v>
      </c>
      <c r="H2886" t="s">
        <v>20</v>
      </c>
      <c r="I2886" t="s">
        <v>21</v>
      </c>
      <c r="J2886" t="s">
        <v>28</v>
      </c>
      <c r="K2886" t="s">
        <v>28</v>
      </c>
      <c r="L2886" t="s">
        <v>29</v>
      </c>
      <c r="M2886" t="s">
        <v>20</v>
      </c>
      <c r="N2886" t="s">
        <v>25</v>
      </c>
      <c r="O2886" s="1">
        <v>34.67</v>
      </c>
      <c r="P2886" s="1">
        <v>619.17999999999995</v>
      </c>
      <c r="Q2886">
        <v>1</v>
      </c>
      <c r="R2886" t="s">
        <v>21</v>
      </c>
      <c r="S2886" t="str">
        <f>IF(ChurnData[[#This Row],[MonthlyCharges]]&lt;=30,"1. Up to 30",IF(ChurnData[[#This Row],[MonthlyCharges]]&lt;=50,"2. 31-50",IF(ChurnData[[#This Row],[MonthlyCharges]]&lt;=70,"3. 51-70",IF(ChurnData[[#This Row],[MonthlyCharges]]&lt;=90,"4. 71-90","5. Over 90"))))</f>
        <v>2. 31-50</v>
      </c>
      <c r="T2886" t="str">
        <f>IF(AND(ChurnData[[#This Row],[Contract]]="Month-to-month",ChurnData[[#This Row],[InternetService]]="Fiber optic",ChurnData[[#This Row],[TenureMonths]]&lt;=11),"High-risk","Other")</f>
        <v>Other</v>
      </c>
      <c r="U2886" t="str">
        <f>IF(ChurnData[[#This Row],[TenureMonths]]&lt;=11,"0-11",IF(ChurnData[[#This Row],[TenureMonths]]&lt;=23,"12-23",IF(ChurnData[[#This Row],[TenureMonths]]&lt;=35,"24-35",IF(ChurnData[[#This Row],[TenureMonths]]&lt;=47,"36-47",IF(ChurnData[[#This Row],[TenureMonths]]&lt;=59,"48-59","60-72")))))</f>
        <v>12-23</v>
      </c>
      <c r="V2886">
        <f>IF(ChurnData[[#This Row],[Churn]]="Yes",1,0)</f>
        <v>0</v>
      </c>
    </row>
    <row r="2887" spans="1:22" x14ac:dyDescent="0.35">
      <c r="A2887" t="s">
        <v>2938</v>
      </c>
      <c r="B2887" t="s">
        <v>36</v>
      </c>
      <c r="C2887">
        <v>0</v>
      </c>
      <c r="D2887" t="s">
        <v>20</v>
      </c>
      <c r="E2887" t="s">
        <v>21</v>
      </c>
      <c r="F2887" t="s">
        <v>49</v>
      </c>
      <c r="G2887" s="2">
        <v>35</v>
      </c>
      <c r="H2887" t="s">
        <v>20</v>
      </c>
      <c r="I2887" t="s">
        <v>23</v>
      </c>
      <c r="J2887" t="s">
        <v>21</v>
      </c>
      <c r="K2887" t="s">
        <v>21</v>
      </c>
      <c r="L2887" t="s">
        <v>24</v>
      </c>
      <c r="M2887" t="s">
        <v>20</v>
      </c>
      <c r="N2887" t="s">
        <v>34</v>
      </c>
      <c r="O2887" s="1">
        <v>81.96</v>
      </c>
      <c r="P2887" s="1">
        <v>2919.34</v>
      </c>
      <c r="Q2887">
        <v>3</v>
      </c>
      <c r="R2887" t="s">
        <v>21</v>
      </c>
      <c r="S2887" t="str">
        <f>IF(ChurnData[[#This Row],[MonthlyCharges]]&lt;=30,"1. Up to 30",IF(ChurnData[[#This Row],[MonthlyCharges]]&lt;=50,"2. 31-50",IF(ChurnData[[#This Row],[MonthlyCharges]]&lt;=70,"3. 51-70",IF(ChurnData[[#This Row],[MonthlyCharges]]&lt;=90,"4. 71-90","5. Over 90"))))</f>
        <v>4. 71-90</v>
      </c>
      <c r="T2887" t="str">
        <f>IF(AND(ChurnData[[#This Row],[Contract]]="Month-to-month",ChurnData[[#This Row],[InternetService]]="Fiber optic",ChurnData[[#This Row],[TenureMonths]]&lt;=11),"High-risk","Other")</f>
        <v>Other</v>
      </c>
      <c r="U2887" t="str">
        <f>IF(ChurnData[[#This Row],[TenureMonths]]&lt;=11,"0-11",IF(ChurnData[[#This Row],[TenureMonths]]&lt;=23,"12-23",IF(ChurnData[[#This Row],[TenureMonths]]&lt;=35,"24-35",IF(ChurnData[[#This Row],[TenureMonths]]&lt;=47,"36-47",IF(ChurnData[[#This Row],[TenureMonths]]&lt;=59,"48-59","60-72")))))</f>
        <v>24-35</v>
      </c>
      <c r="V2887">
        <f>IF(ChurnData[[#This Row],[Churn]]="Yes",1,0)</f>
        <v>0</v>
      </c>
    </row>
    <row r="2888" spans="1:22" x14ac:dyDescent="0.35">
      <c r="A2888" t="s">
        <v>2939</v>
      </c>
      <c r="B2888" t="s">
        <v>19</v>
      </c>
      <c r="C2888">
        <v>1</v>
      </c>
      <c r="D2888" t="s">
        <v>21</v>
      </c>
      <c r="E2888" t="s">
        <v>20</v>
      </c>
      <c r="F2888" t="s">
        <v>56</v>
      </c>
      <c r="G2888" s="2">
        <v>28</v>
      </c>
      <c r="H2888" t="s">
        <v>20</v>
      </c>
      <c r="I2888" t="s">
        <v>23</v>
      </c>
      <c r="J2888" t="s">
        <v>21</v>
      </c>
      <c r="K2888" t="s">
        <v>20</v>
      </c>
      <c r="L2888" t="s">
        <v>24</v>
      </c>
      <c r="M2888" t="s">
        <v>20</v>
      </c>
      <c r="N2888" t="s">
        <v>25</v>
      </c>
      <c r="O2888" s="1">
        <v>86.78</v>
      </c>
      <c r="P2888" s="1">
        <v>2410.5</v>
      </c>
      <c r="Q2888">
        <v>4</v>
      </c>
      <c r="R2888" t="s">
        <v>21</v>
      </c>
      <c r="S2888" t="str">
        <f>IF(ChurnData[[#This Row],[MonthlyCharges]]&lt;=30,"1. Up to 30",IF(ChurnData[[#This Row],[MonthlyCharges]]&lt;=50,"2. 31-50",IF(ChurnData[[#This Row],[MonthlyCharges]]&lt;=70,"3. 51-70",IF(ChurnData[[#This Row],[MonthlyCharges]]&lt;=90,"4. 71-90","5. Over 90"))))</f>
        <v>4. 71-90</v>
      </c>
      <c r="T2888" t="str">
        <f>IF(AND(ChurnData[[#This Row],[Contract]]="Month-to-month",ChurnData[[#This Row],[InternetService]]="Fiber optic",ChurnData[[#This Row],[TenureMonths]]&lt;=11),"High-risk","Other")</f>
        <v>Other</v>
      </c>
      <c r="U2888" t="str">
        <f>IF(ChurnData[[#This Row],[TenureMonths]]&lt;=11,"0-11",IF(ChurnData[[#This Row],[TenureMonths]]&lt;=23,"12-23",IF(ChurnData[[#This Row],[TenureMonths]]&lt;=35,"24-35",IF(ChurnData[[#This Row],[TenureMonths]]&lt;=47,"36-47",IF(ChurnData[[#This Row],[TenureMonths]]&lt;=59,"48-59","60-72")))))</f>
        <v>24-35</v>
      </c>
      <c r="V2888">
        <f>IF(ChurnData[[#This Row],[Churn]]="Yes",1,0)</f>
        <v>0</v>
      </c>
    </row>
    <row r="2889" spans="1:22" x14ac:dyDescent="0.35">
      <c r="A2889" t="s">
        <v>2940</v>
      </c>
      <c r="B2889" t="s">
        <v>19</v>
      </c>
      <c r="C2889">
        <v>0</v>
      </c>
      <c r="D2889" t="s">
        <v>21</v>
      </c>
      <c r="E2889" t="s">
        <v>21</v>
      </c>
      <c r="F2889" t="s">
        <v>56</v>
      </c>
      <c r="G2889" s="2">
        <v>32</v>
      </c>
      <c r="H2889" t="s">
        <v>20</v>
      </c>
      <c r="I2889" t="s">
        <v>32</v>
      </c>
      <c r="J2889" t="s">
        <v>21</v>
      </c>
      <c r="K2889" t="s">
        <v>21</v>
      </c>
      <c r="L2889" t="s">
        <v>29</v>
      </c>
      <c r="M2889" t="s">
        <v>20</v>
      </c>
      <c r="N2889" t="s">
        <v>34</v>
      </c>
      <c r="O2889" s="1">
        <v>54.99</v>
      </c>
      <c r="P2889" s="1">
        <v>1771.2</v>
      </c>
      <c r="Q2889">
        <v>0</v>
      </c>
      <c r="R2889" t="s">
        <v>21</v>
      </c>
      <c r="S2889" t="str">
        <f>IF(ChurnData[[#This Row],[MonthlyCharges]]&lt;=30,"1. Up to 30",IF(ChurnData[[#This Row],[MonthlyCharges]]&lt;=50,"2. 31-50",IF(ChurnData[[#This Row],[MonthlyCharges]]&lt;=70,"3. 51-70",IF(ChurnData[[#This Row],[MonthlyCharges]]&lt;=90,"4. 71-90","5. Over 90"))))</f>
        <v>3. 51-70</v>
      </c>
      <c r="T2889" t="str">
        <f>IF(AND(ChurnData[[#This Row],[Contract]]="Month-to-month",ChurnData[[#This Row],[InternetService]]="Fiber optic",ChurnData[[#This Row],[TenureMonths]]&lt;=11),"High-risk","Other")</f>
        <v>Other</v>
      </c>
      <c r="U2889" t="str">
        <f>IF(ChurnData[[#This Row],[TenureMonths]]&lt;=11,"0-11",IF(ChurnData[[#This Row],[TenureMonths]]&lt;=23,"12-23",IF(ChurnData[[#This Row],[TenureMonths]]&lt;=35,"24-35",IF(ChurnData[[#This Row],[TenureMonths]]&lt;=47,"36-47",IF(ChurnData[[#This Row],[TenureMonths]]&lt;=59,"48-59","60-72")))))</f>
        <v>24-35</v>
      </c>
      <c r="V2889">
        <f>IF(ChurnData[[#This Row],[Churn]]="Yes",1,0)</f>
        <v>0</v>
      </c>
    </row>
    <row r="2890" spans="1:22" x14ac:dyDescent="0.35">
      <c r="A2890" t="s">
        <v>2941</v>
      </c>
      <c r="B2890" t="s">
        <v>19</v>
      </c>
      <c r="C2890">
        <v>0</v>
      </c>
      <c r="D2890" t="s">
        <v>20</v>
      </c>
      <c r="E2890" t="s">
        <v>21</v>
      </c>
      <c r="F2890" t="s">
        <v>37</v>
      </c>
      <c r="G2890" s="2">
        <v>26</v>
      </c>
      <c r="H2890" t="s">
        <v>20</v>
      </c>
      <c r="I2890" t="s">
        <v>23</v>
      </c>
      <c r="J2890" t="s">
        <v>21</v>
      </c>
      <c r="K2890" t="s">
        <v>21</v>
      </c>
      <c r="L2890" t="s">
        <v>33</v>
      </c>
      <c r="M2890" t="s">
        <v>20</v>
      </c>
      <c r="N2890" t="s">
        <v>25</v>
      </c>
      <c r="O2890" s="1">
        <v>88.56</v>
      </c>
      <c r="P2890" s="1">
        <v>0</v>
      </c>
      <c r="Q2890">
        <v>0</v>
      </c>
      <c r="R2890" t="s">
        <v>21</v>
      </c>
      <c r="S2890" t="str">
        <f>IF(ChurnData[[#This Row],[MonthlyCharges]]&lt;=30,"1. Up to 30",IF(ChurnData[[#This Row],[MonthlyCharges]]&lt;=50,"2. 31-50",IF(ChurnData[[#This Row],[MonthlyCharges]]&lt;=70,"3. 51-70",IF(ChurnData[[#This Row],[MonthlyCharges]]&lt;=90,"4. 71-90","5. Over 90"))))</f>
        <v>4. 71-90</v>
      </c>
      <c r="T2890" t="str">
        <f>IF(AND(ChurnData[[#This Row],[Contract]]="Month-to-month",ChurnData[[#This Row],[InternetService]]="Fiber optic",ChurnData[[#This Row],[TenureMonths]]&lt;=11),"High-risk","Other")</f>
        <v>Other</v>
      </c>
      <c r="U2890" t="str">
        <f>IF(ChurnData[[#This Row],[TenureMonths]]&lt;=11,"0-11",IF(ChurnData[[#This Row],[TenureMonths]]&lt;=23,"12-23",IF(ChurnData[[#This Row],[TenureMonths]]&lt;=35,"24-35",IF(ChurnData[[#This Row],[TenureMonths]]&lt;=47,"36-47",IF(ChurnData[[#This Row],[TenureMonths]]&lt;=59,"48-59","60-72")))))</f>
        <v>24-35</v>
      </c>
      <c r="V2890">
        <f>IF(ChurnData[[#This Row],[Churn]]="Yes",1,0)</f>
        <v>0</v>
      </c>
    </row>
    <row r="2891" spans="1:22" x14ac:dyDescent="0.35">
      <c r="A2891" t="s">
        <v>2942</v>
      </c>
      <c r="B2891" t="s">
        <v>19</v>
      </c>
      <c r="C2891">
        <v>0</v>
      </c>
      <c r="D2891" t="s">
        <v>21</v>
      </c>
      <c r="E2891" t="s">
        <v>20</v>
      </c>
      <c r="F2891" t="s">
        <v>65</v>
      </c>
      <c r="G2891" s="2">
        <v>19</v>
      </c>
      <c r="H2891" t="s">
        <v>21</v>
      </c>
      <c r="I2891" t="s">
        <v>21</v>
      </c>
      <c r="J2891" t="s">
        <v>28</v>
      </c>
      <c r="K2891" t="s">
        <v>28</v>
      </c>
      <c r="L2891" t="s">
        <v>33</v>
      </c>
      <c r="M2891" t="s">
        <v>20</v>
      </c>
      <c r="N2891" t="s">
        <v>43</v>
      </c>
      <c r="O2891" s="1">
        <v>19.079999999999998</v>
      </c>
      <c r="P2891" s="1">
        <v>361.02</v>
      </c>
      <c r="Q2891">
        <v>3</v>
      </c>
      <c r="R2891" t="s">
        <v>21</v>
      </c>
      <c r="S2891" t="str">
        <f>IF(ChurnData[[#This Row],[MonthlyCharges]]&lt;=30,"1. Up to 30",IF(ChurnData[[#This Row],[MonthlyCharges]]&lt;=50,"2. 31-50",IF(ChurnData[[#This Row],[MonthlyCharges]]&lt;=70,"3. 51-70",IF(ChurnData[[#This Row],[MonthlyCharges]]&lt;=90,"4. 71-90","5. Over 90"))))</f>
        <v>1. Up to 30</v>
      </c>
      <c r="T2891" t="str">
        <f>IF(AND(ChurnData[[#This Row],[Contract]]="Month-to-month",ChurnData[[#This Row],[InternetService]]="Fiber optic",ChurnData[[#This Row],[TenureMonths]]&lt;=11),"High-risk","Other")</f>
        <v>Other</v>
      </c>
      <c r="U2891" t="str">
        <f>IF(ChurnData[[#This Row],[TenureMonths]]&lt;=11,"0-11",IF(ChurnData[[#This Row],[TenureMonths]]&lt;=23,"12-23",IF(ChurnData[[#This Row],[TenureMonths]]&lt;=35,"24-35",IF(ChurnData[[#This Row],[TenureMonths]]&lt;=47,"36-47",IF(ChurnData[[#This Row],[TenureMonths]]&lt;=59,"48-59","60-72")))))</f>
        <v>12-23</v>
      </c>
      <c r="V2891">
        <f>IF(ChurnData[[#This Row],[Churn]]="Yes",1,0)</f>
        <v>0</v>
      </c>
    </row>
    <row r="2892" spans="1:22" x14ac:dyDescent="0.35">
      <c r="A2892" t="s">
        <v>2943</v>
      </c>
      <c r="B2892" t="s">
        <v>19</v>
      </c>
      <c r="C2892">
        <v>0</v>
      </c>
      <c r="D2892" t="s">
        <v>20</v>
      </c>
      <c r="E2892" t="s">
        <v>21</v>
      </c>
      <c r="F2892" t="s">
        <v>22</v>
      </c>
      <c r="G2892" s="2">
        <v>26</v>
      </c>
      <c r="H2892" t="s">
        <v>20</v>
      </c>
      <c r="I2892" t="s">
        <v>32</v>
      </c>
      <c r="J2892" t="s">
        <v>20</v>
      </c>
      <c r="K2892" t="s">
        <v>21</v>
      </c>
      <c r="L2892" t="s">
        <v>24</v>
      </c>
      <c r="M2892" t="s">
        <v>20</v>
      </c>
      <c r="N2892" t="s">
        <v>43</v>
      </c>
      <c r="O2892" s="1">
        <v>45.99</v>
      </c>
      <c r="P2892" s="1">
        <v>1174.71</v>
      </c>
      <c r="Q2892">
        <v>2</v>
      </c>
      <c r="R2892" t="s">
        <v>20</v>
      </c>
      <c r="S2892" t="str">
        <f>IF(ChurnData[[#This Row],[MonthlyCharges]]&lt;=30,"1. Up to 30",IF(ChurnData[[#This Row],[MonthlyCharges]]&lt;=50,"2. 31-50",IF(ChurnData[[#This Row],[MonthlyCharges]]&lt;=70,"3. 51-70",IF(ChurnData[[#This Row],[MonthlyCharges]]&lt;=90,"4. 71-90","5. Over 90"))))</f>
        <v>2. 31-50</v>
      </c>
      <c r="T2892" t="str">
        <f>IF(AND(ChurnData[[#This Row],[Contract]]="Month-to-month",ChurnData[[#This Row],[InternetService]]="Fiber optic",ChurnData[[#This Row],[TenureMonths]]&lt;=11),"High-risk","Other")</f>
        <v>Other</v>
      </c>
      <c r="U2892" t="str">
        <f>IF(ChurnData[[#This Row],[TenureMonths]]&lt;=11,"0-11",IF(ChurnData[[#This Row],[TenureMonths]]&lt;=23,"12-23",IF(ChurnData[[#This Row],[TenureMonths]]&lt;=35,"24-35",IF(ChurnData[[#This Row],[TenureMonths]]&lt;=47,"36-47",IF(ChurnData[[#This Row],[TenureMonths]]&lt;=59,"48-59","60-72")))))</f>
        <v>24-35</v>
      </c>
      <c r="V2892">
        <f>IF(ChurnData[[#This Row],[Churn]]="Yes",1,0)</f>
        <v>1</v>
      </c>
    </row>
    <row r="2893" spans="1:22" x14ac:dyDescent="0.35">
      <c r="A2893" t="s">
        <v>2944</v>
      </c>
      <c r="B2893" t="s">
        <v>19</v>
      </c>
      <c r="C2893">
        <v>0</v>
      </c>
      <c r="D2893" t="s">
        <v>20</v>
      </c>
      <c r="E2893" t="s">
        <v>20</v>
      </c>
      <c r="F2893" t="s">
        <v>49</v>
      </c>
      <c r="G2893" s="2">
        <v>72</v>
      </c>
      <c r="H2893" t="s">
        <v>20</v>
      </c>
      <c r="I2893" t="s">
        <v>23</v>
      </c>
      <c r="J2893" t="s">
        <v>20</v>
      </c>
      <c r="K2893" t="s">
        <v>21</v>
      </c>
      <c r="L2893" t="s">
        <v>24</v>
      </c>
      <c r="M2893" t="s">
        <v>20</v>
      </c>
      <c r="N2893" t="s">
        <v>34</v>
      </c>
      <c r="O2893" s="1">
        <v>96.52</v>
      </c>
      <c r="P2893" s="1">
        <v>6894.61</v>
      </c>
      <c r="Q2893">
        <v>4</v>
      </c>
      <c r="R2893" t="s">
        <v>21</v>
      </c>
      <c r="S2893" t="str">
        <f>IF(ChurnData[[#This Row],[MonthlyCharges]]&lt;=30,"1. Up to 30",IF(ChurnData[[#This Row],[MonthlyCharges]]&lt;=50,"2. 31-50",IF(ChurnData[[#This Row],[MonthlyCharges]]&lt;=70,"3. 51-70",IF(ChurnData[[#This Row],[MonthlyCharges]]&lt;=90,"4. 71-90","5. Over 90"))))</f>
        <v>5. Over 90</v>
      </c>
      <c r="T2893" t="str">
        <f>IF(AND(ChurnData[[#This Row],[Contract]]="Month-to-month",ChurnData[[#This Row],[InternetService]]="Fiber optic",ChurnData[[#This Row],[TenureMonths]]&lt;=11),"High-risk","Other")</f>
        <v>Other</v>
      </c>
      <c r="U2893" t="str">
        <f>IF(ChurnData[[#This Row],[TenureMonths]]&lt;=11,"0-11",IF(ChurnData[[#This Row],[TenureMonths]]&lt;=23,"12-23",IF(ChurnData[[#This Row],[TenureMonths]]&lt;=35,"24-35",IF(ChurnData[[#This Row],[TenureMonths]]&lt;=47,"36-47",IF(ChurnData[[#This Row],[TenureMonths]]&lt;=59,"48-59","60-72")))))</f>
        <v>60-72</v>
      </c>
      <c r="V2893">
        <f>IF(ChurnData[[#This Row],[Churn]]="Yes",1,0)</f>
        <v>0</v>
      </c>
    </row>
    <row r="2894" spans="1:22" x14ac:dyDescent="0.35">
      <c r="A2894" t="s">
        <v>2945</v>
      </c>
      <c r="B2894" t="s">
        <v>19</v>
      </c>
      <c r="C2894">
        <v>0</v>
      </c>
      <c r="D2894" t="s">
        <v>21</v>
      </c>
      <c r="E2894" t="s">
        <v>21</v>
      </c>
      <c r="F2894" t="s">
        <v>27</v>
      </c>
      <c r="G2894" s="2">
        <v>25</v>
      </c>
      <c r="H2894" t="s">
        <v>20</v>
      </c>
      <c r="I2894" t="s">
        <v>23</v>
      </c>
      <c r="J2894" t="s">
        <v>20</v>
      </c>
      <c r="K2894" t="s">
        <v>21</v>
      </c>
      <c r="L2894" t="s">
        <v>33</v>
      </c>
      <c r="M2894" t="s">
        <v>21</v>
      </c>
      <c r="N2894" t="s">
        <v>30</v>
      </c>
      <c r="O2894" s="1">
        <v>90.9</v>
      </c>
      <c r="P2894" s="1">
        <v>2327.64</v>
      </c>
      <c r="Q2894">
        <v>3</v>
      </c>
      <c r="R2894" t="s">
        <v>20</v>
      </c>
      <c r="S2894" t="str">
        <f>IF(ChurnData[[#This Row],[MonthlyCharges]]&lt;=30,"1. Up to 30",IF(ChurnData[[#This Row],[MonthlyCharges]]&lt;=50,"2. 31-50",IF(ChurnData[[#This Row],[MonthlyCharges]]&lt;=70,"3. 51-70",IF(ChurnData[[#This Row],[MonthlyCharges]]&lt;=90,"4. 71-90","5. Over 90"))))</f>
        <v>5. Over 90</v>
      </c>
      <c r="T2894" t="str">
        <f>IF(AND(ChurnData[[#This Row],[Contract]]="Month-to-month",ChurnData[[#This Row],[InternetService]]="Fiber optic",ChurnData[[#This Row],[TenureMonths]]&lt;=11),"High-risk","Other")</f>
        <v>Other</v>
      </c>
      <c r="U2894" t="str">
        <f>IF(ChurnData[[#This Row],[TenureMonths]]&lt;=11,"0-11",IF(ChurnData[[#This Row],[TenureMonths]]&lt;=23,"12-23",IF(ChurnData[[#This Row],[TenureMonths]]&lt;=35,"24-35",IF(ChurnData[[#This Row],[TenureMonths]]&lt;=47,"36-47",IF(ChurnData[[#This Row],[TenureMonths]]&lt;=59,"48-59","60-72")))))</f>
        <v>24-35</v>
      </c>
      <c r="V2894">
        <f>IF(ChurnData[[#This Row],[Churn]]="Yes",1,0)</f>
        <v>1</v>
      </c>
    </row>
    <row r="2895" spans="1:22" x14ac:dyDescent="0.35">
      <c r="A2895" t="s">
        <v>2946</v>
      </c>
      <c r="B2895" t="s">
        <v>19</v>
      </c>
      <c r="C2895">
        <v>1</v>
      </c>
      <c r="D2895" t="s">
        <v>21</v>
      </c>
      <c r="E2895" t="s">
        <v>20</v>
      </c>
      <c r="F2895" t="s">
        <v>22</v>
      </c>
      <c r="G2895" s="2">
        <v>42</v>
      </c>
      <c r="H2895" t="s">
        <v>20</v>
      </c>
      <c r="I2895" t="s">
        <v>32</v>
      </c>
      <c r="J2895" t="s">
        <v>20</v>
      </c>
      <c r="K2895" t="s">
        <v>21</v>
      </c>
      <c r="L2895" t="s">
        <v>24</v>
      </c>
      <c r="M2895" t="s">
        <v>21</v>
      </c>
      <c r="N2895" t="s">
        <v>30</v>
      </c>
      <c r="O2895" s="1">
        <v>48.52</v>
      </c>
      <c r="P2895" s="1">
        <v>2054.67</v>
      </c>
      <c r="Q2895">
        <v>1</v>
      </c>
      <c r="R2895" t="s">
        <v>21</v>
      </c>
      <c r="S2895" t="str">
        <f>IF(ChurnData[[#This Row],[MonthlyCharges]]&lt;=30,"1. Up to 30",IF(ChurnData[[#This Row],[MonthlyCharges]]&lt;=50,"2. 31-50",IF(ChurnData[[#This Row],[MonthlyCharges]]&lt;=70,"3. 51-70",IF(ChurnData[[#This Row],[MonthlyCharges]]&lt;=90,"4. 71-90","5. Over 90"))))</f>
        <v>2. 31-50</v>
      </c>
      <c r="T2895" t="str">
        <f>IF(AND(ChurnData[[#This Row],[Contract]]="Month-to-month",ChurnData[[#This Row],[InternetService]]="Fiber optic",ChurnData[[#This Row],[TenureMonths]]&lt;=11),"High-risk","Other")</f>
        <v>Other</v>
      </c>
      <c r="U2895" t="str">
        <f>IF(ChurnData[[#This Row],[TenureMonths]]&lt;=11,"0-11",IF(ChurnData[[#This Row],[TenureMonths]]&lt;=23,"12-23",IF(ChurnData[[#This Row],[TenureMonths]]&lt;=35,"24-35",IF(ChurnData[[#This Row],[TenureMonths]]&lt;=47,"36-47",IF(ChurnData[[#This Row],[TenureMonths]]&lt;=59,"48-59","60-72")))))</f>
        <v>36-47</v>
      </c>
      <c r="V2895">
        <f>IF(ChurnData[[#This Row],[Churn]]="Yes",1,0)</f>
        <v>0</v>
      </c>
    </row>
    <row r="2896" spans="1:22" x14ac:dyDescent="0.35">
      <c r="A2896" t="s">
        <v>2947</v>
      </c>
      <c r="B2896" t="s">
        <v>36</v>
      </c>
      <c r="C2896">
        <v>1</v>
      </c>
      <c r="D2896" t="s">
        <v>20</v>
      </c>
      <c r="E2896" t="s">
        <v>20</v>
      </c>
      <c r="F2896" t="s">
        <v>27</v>
      </c>
      <c r="G2896" s="2">
        <v>19</v>
      </c>
      <c r="H2896" t="s">
        <v>20</v>
      </c>
      <c r="I2896" t="s">
        <v>23</v>
      </c>
      <c r="J2896" t="s">
        <v>20</v>
      </c>
      <c r="K2896" t="s">
        <v>21</v>
      </c>
      <c r="L2896" t="s">
        <v>33</v>
      </c>
      <c r="M2896" t="s">
        <v>21</v>
      </c>
      <c r="N2896" t="s">
        <v>43</v>
      </c>
      <c r="O2896" s="1">
        <v>93.74</v>
      </c>
      <c r="P2896" s="1">
        <v>1795.08</v>
      </c>
      <c r="Q2896">
        <v>1</v>
      </c>
      <c r="R2896" t="s">
        <v>20</v>
      </c>
      <c r="S2896" t="str">
        <f>IF(ChurnData[[#This Row],[MonthlyCharges]]&lt;=30,"1. Up to 30",IF(ChurnData[[#This Row],[MonthlyCharges]]&lt;=50,"2. 31-50",IF(ChurnData[[#This Row],[MonthlyCharges]]&lt;=70,"3. 51-70",IF(ChurnData[[#This Row],[MonthlyCharges]]&lt;=90,"4. 71-90","5. Over 90"))))</f>
        <v>5. Over 90</v>
      </c>
      <c r="T2896" t="str">
        <f>IF(AND(ChurnData[[#This Row],[Contract]]="Month-to-month",ChurnData[[#This Row],[InternetService]]="Fiber optic",ChurnData[[#This Row],[TenureMonths]]&lt;=11),"High-risk","Other")</f>
        <v>Other</v>
      </c>
      <c r="U2896" t="str">
        <f>IF(ChurnData[[#This Row],[TenureMonths]]&lt;=11,"0-11",IF(ChurnData[[#This Row],[TenureMonths]]&lt;=23,"12-23",IF(ChurnData[[#This Row],[TenureMonths]]&lt;=35,"24-35",IF(ChurnData[[#This Row],[TenureMonths]]&lt;=47,"36-47",IF(ChurnData[[#This Row],[TenureMonths]]&lt;=59,"48-59","60-72")))))</f>
        <v>12-23</v>
      </c>
      <c r="V2896">
        <f>IF(ChurnData[[#This Row],[Churn]]="Yes",1,0)</f>
        <v>1</v>
      </c>
    </row>
    <row r="2897" spans="1:22" x14ac:dyDescent="0.35">
      <c r="A2897" t="s">
        <v>2948</v>
      </c>
      <c r="B2897" t="s">
        <v>36</v>
      </c>
      <c r="C2897">
        <v>1</v>
      </c>
      <c r="D2897" t="s">
        <v>20</v>
      </c>
      <c r="E2897" t="s">
        <v>21</v>
      </c>
      <c r="F2897" t="s">
        <v>37</v>
      </c>
      <c r="G2897" s="2">
        <v>20</v>
      </c>
      <c r="H2897" t="s">
        <v>20</v>
      </c>
      <c r="I2897" t="s">
        <v>23</v>
      </c>
      <c r="J2897" t="s">
        <v>21</v>
      </c>
      <c r="K2897" t="s">
        <v>21</v>
      </c>
      <c r="L2897" t="s">
        <v>29</v>
      </c>
      <c r="M2897" t="s">
        <v>20</v>
      </c>
      <c r="N2897" t="s">
        <v>25</v>
      </c>
      <c r="O2897" s="1">
        <v>77.94</v>
      </c>
      <c r="P2897" s="1">
        <v>1574.62</v>
      </c>
      <c r="Q2897">
        <v>2</v>
      </c>
      <c r="R2897" t="s">
        <v>20</v>
      </c>
      <c r="S2897" t="str">
        <f>IF(ChurnData[[#This Row],[MonthlyCharges]]&lt;=30,"1. Up to 30",IF(ChurnData[[#This Row],[MonthlyCharges]]&lt;=50,"2. 31-50",IF(ChurnData[[#This Row],[MonthlyCharges]]&lt;=70,"3. 51-70",IF(ChurnData[[#This Row],[MonthlyCharges]]&lt;=90,"4. 71-90","5. Over 90"))))</f>
        <v>4. 71-90</v>
      </c>
      <c r="T2897" t="str">
        <f>IF(AND(ChurnData[[#This Row],[Contract]]="Month-to-month",ChurnData[[#This Row],[InternetService]]="Fiber optic",ChurnData[[#This Row],[TenureMonths]]&lt;=11),"High-risk","Other")</f>
        <v>Other</v>
      </c>
      <c r="U2897" t="str">
        <f>IF(ChurnData[[#This Row],[TenureMonths]]&lt;=11,"0-11",IF(ChurnData[[#This Row],[TenureMonths]]&lt;=23,"12-23",IF(ChurnData[[#This Row],[TenureMonths]]&lt;=35,"24-35",IF(ChurnData[[#This Row],[TenureMonths]]&lt;=47,"36-47",IF(ChurnData[[#This Row],[TenureMonths]]&lt;=59,"48-59","60-72")))))</f>
        <v>12-23</v>
      </c>
      <c r="V2897">
        <f>IF(ChurnData[[#This Row],[Churn]]="Yes",1,0)</f>
        <v>1</v>
      </c>
    </row>
    <row r="2898" spans="1:22" x14ac:dyDescent="0.35">
      <c r="A2898" t="s">
        <v>2949</v>
      </c>
      <c r="B2898" t="s">
        <v>36</v>
      </c>
      <c r="C2898">
        <v>1</v>
      </c>
      <c r="D2898" t="s">
        <v>21</v>
      </c>
      <c r="E2898" t="s">
        <v>21</v>
      </c>
      <c r="F2898" t="s">
        <v>22</v>
      </c>
      <c r="G2898" s="2">
        <v>2</v>
      </c>
      <c r="H2898" t="s">
        <v>20</v>
      </c>
      <c r="I2898" t="s">
        <v>23</v>
      </c>
      <c r="J2898" t="s">
        <v>21</v>
      </c>
      <c r="K2898" t="s">
        <v>21</v>
      </c>
      <c r="L2898" t="s">
        <v>33</v>
      </c>
      <c r="M2898" t="s">
        <v>20</v>
      </c>
      <c r="N2898" t="s">
        <v>43</v>
      </c>
      <c r="O2898" s="1">
        <v>72.989999999999995</v>
      </c>
      <c r="P2898" s="1">
        <v>143.74</v>
      </c>
      <c r="Q2898">
        <v>3</v>
      </c>
      <c r="R2898" t="s">
        <v>20</v>
      </c>
      <c r="S2898" t="str">
        <f>IF(ChurnData[[#This Row],[MonthlyCharges]]&lt;=30,"1. Up to 30",IF(ChurnData[[#This Row],[MonthlyCharges]]&lt;=50,"2. 31-50",IF(ChurnData[[#This Row],[MonthlyCharges]]&lt;=70,"3. 51-70",IF(ChurnData[[#This Row],[MonthlyCharges]]&lt;=90,"4. 71-90","5. Over 90"))))</f>
        <v>4. 71-90</v>
      </c>
      <c r="T2898" t="str">
        <f>IF(AND(ChurnData[[#This Row],[Contract]]="Month-to-month",ChurnData[[#This Row],[InternetService]]="Fiber optic",ChurnData[[#This Row],[TenureMonths]]&lt;=11),"High-risk","Other")</f>
        <v>High-risk</v>
      </c>
      <c r="U2898" t="str">
        <f>IF(ChurnData[[#This Row],[TenureMonths]]&lt;=11,"0-11",IF(ChurnData[[#This Row],[TenureMonths]]&lt;=23,"12-23",IF(ChurnData[[#This Row],[TenureMonths]]&lt;=35,"24-35",IF(ChurnData[[#This Row],[TenureMonths]]&lt;=47,"36-47",IF(ChurnData[[#This Row],[TenureMonths]]&lt;=59,"48-59","60-72")))))</f>
        <v>0-11</v>
      </c>
      <c r="V2898">
        <f>IF(ChurnData[[#This Row],[Churn]]="Yes",1,0)</f>
        <v>1</v>
      </c>
    </row>
    <row r="2899" spans="1:22" x14ac:dyDescent="0.35">
      <c r="A2899" t="s">
        <v>2950</v>
      </c>
      <c r="B2899" t="s">
        <v>36</v>
      </c>
      <c r="C2899">
        <v>0</v>
      </c>
      <c r="D2899" t="s">
        <v>20</v>
      </c>
      <c r="E2899" t="s">
        <v>20</v>
      </c>
      <c r="F2899" t="s">
        <v>47</v>
      </c>
      <c r="G2899" s="2">
        <v>19</v>
      </c>
      <c r="H2899" t="s">
        <v>20</v>
      </c>
      <c r="I2899" t="s">
        <v>23</v>
      </c>
      <c r="J2899" t="s">
        <v>21</v>
      </c>
      <c r="K2899" t="s">
        <v>20</v>
      </c>
      <c r="L2899" t="s">
        <v>29</v>
      </c>
      <c r="M2899" t="s">
        <v>20</v>
      </c>
      <c r="N2899" t="s">
        <v>34</v>
      </c>
      <c r="O2899" s="1">
        <v>93.6</v>
      </c>
      <c r="P2899" s="1">
        <v>1747.67</v>
      </c>
      <c r="Q2899">
        <v>2</v>
      </c>
      <c r="R2899" t="s">
        <v>21</v>
      </c>
      <c r="S2899" t="str">
        <f>IF(ChurnData[[#This Row],[MonthlyCharges]]&lt;=30,"1. Up to 30",IF(ChurnData[[#This Row],[MonthlyCharges]]&lt;=50,"2. 31-50",IF(ChurnData[[#This Row],[MonthlyCharges]]&lt;=70,"3. 51-70",IF(ChurnData[[#This Row],[MonthlyCharges]]&lt;=90,"4. 71-90","5. Over 90"))))</f>
        <v>5. Over 90</v>
      </c>
      <c r="T2899" t="str">
        <f>IF(AND(ChurnData[[#This Row],[Contract]]="Month-to-month",ChurnData[[#This Row],[InternetService]]="Fiber optic",ChurnData[[#This Row],[TenureMonths]]&lt;=11),"High-risk","Other")</f>
        <v>Other</v>
      </c>
      <c r="U2899" t="str">
        <f>IF(ChurnData[[#This Row],[TenureMonths]]&lt;=11,"0-11",IF(ChurnData[[#This Row],[TenureMonths]]&lt;=23,"12-23",IF(ChurnData[[#This Row],[TenureMonths]]&lt;=35,"24-35",IF(ChurnData[[#This Row],[TenureMonths]]&lt;=47,"36-47",IF(ChurnData[[#This Row],[TenureMonths]]&lt;=59,"48-59","60-72")))))</f>
        <v>12-23</v>
      </c>
      <c r="V2899">
        <f>IF(ChurnData[[#This Row],[Churn]]="Yes",1,0)</f>
        <v>0</v>
      </c>
    </row>
    <row r="2900" spans="1:22" x14ac:dyDescent="0.35">
      <c r="A2900" t="s">
        <v>2951</v>
      </c>
      <c r="B2900" t="s">
        <v>19</v>
      </c>
      <c r="C2900">
        <v>0</v>
      </c>
      <c r="D2900" t="s">
        <v>21</v>
      </c>
      <c r="E2900" t="s">
        <v>21</v>
      </c>
      <c r="F2900" t="s">
        <v>75</v>
      </c>
      <c r="G2900" s="2">
        <v>30</v>
      </c>
      <c r="H2900" t="s">
        <v>20</v>
      </c>
      <c r="I2900" t="s">
        <v>32</v>
      </c>
      <c r="J2900" t="s">
        <v>21</v>
      </c>
      <c r="K2900" t="s">
        <v>21</v>
      </c>
      <c r="L2900" t="s">
        <v>29</v>
      </c>
      <c r="M2900" t="s">
        <v>20</v>
      </c>
      <c r="N2900" t="s">
        <v>25</v>
      </c>
      <c r="O2900" s="1">
        <v>58.19</v>
      </c>
      <c r="P2900" s="1">
        <v>1731.54</v>
      </c>
      <c r="Q2900">
        <v>2</v>
      </c>
      <c r="R2900" t="s">
        <v>21</v>
      </c>
      <c r="S2900" t="str">
        <f>IF(ChurnData[[#This Row],[MonthlyCharges]]&lt;=30,"1. Up to 30",IF(ChurnData[[#This Row],[MonthlyCharges]]&lt;=50,"2. 31-50",IF(ChurnData[[#This Row],[MonthlyCharges]]&lt;=70,"3. 51-70",IF(ChurnData[[#This Row],[MonthlyCharges]]&lt;=90,"4. 71-90","5. Over 90"))))</f>
        <v>3. 51-70</v>
      </c>
      <c r="T2900" t="str">
        <f>IF(AND(ChurnData[[#This Row],[Contract]]="Month-to-month",ChurnData[[#This Row],[InternetService]]="Fiber optic",ChurnData[[#This Row],[TenureMonths]]&lt;=11),"High-risk","Other")</f>
        <v>Other</v>
      </c>
      <c r="U2900" t="str">
        <f>IF(ChurnData[[#This Row],[TenureMonths]]&lt;=11,"0-11",IF(ChurnData[[#This Row],[TenureMonths]]&lt;=23,"12-23",IF(ChurnData[[#This Row],[TenureMonths]]&lt;=35,"24-35",IF(ChurnData[[#This Row],[TenureMonths]]&lt;=47,"36-47",IF(ChurnData[[#This Row],[TenureMonths]]&lt;=59,"48-59","60-72")))))</f>
        <v>24-35</v>
      </c>
      <c r="V2900">
        <f>IF(ChurnData[[#This Row],[Churn]]="Yes",1,0)</f>
        <v>0</v>
      </c>
    </row>
    <row r="2901" spans="1:22" x14ac:dyDescent="0.35">
      <c r="A2901" t="s">
        <v>2952</v>
      </c>
      <c r="B2901" t="s">
        <v>36</v>
      </c>
      <c r="C2901">
        <v>0</v>
      </c>
      <c r="D2901" t="s">
        <v>21</v>
      </c>
      <c r="E2901" t="s">
        <v>21</v>
      </c>
      <c r="F2901" t="s">
        <v>39</v>
      </c>
      <c r="G2901" s="2">
        <v>41</v>
      </c>
      <c r="H2901" t="s">
        <v>20</v>
      </c>
      <c r="I2901" t="s">
        <v>32</v>
      </c>
      <c r="J2901" t="s">
        <v>21</v>
      </c>
      <c r="K2901" t="s">
        <v>21</v>
      </c>
      <c r="L2901" t="s">
        <v>24</v>
      </c>
      <c r="M2901" t="s">
        <v>20</v>
      </c>
      <c r="N2901" t="s">
        <v>30</v>
      </c>
      <c r="O2901" s="1">
        <v>57.22</v>
      </c>
      <c r="P2901" s="1">
        <v>2382.27</v>
      </c>
      <c r="Q2901">
        <v>0</v>
      </c>
      <c r="R2901" t="s">
        <v>21</v>
      </c>
      <c r="S2901" t="str">
        <f>IF(ChurnData[[#This Row],[MonthlyCharges]]&lt;=30,"1. Up to 30",IF(ChurnData[[#This Row],[MonthlyCharges]]&lt;=50,"2. 31-50",IF(ChurnData[[#This Row],[MonthlyCharges]]&lt;=70,"3. 51-70",IF(ChurnData[[#This Row],[MonthlyCharges]]&lt;=90,"4. 71-90","5. Over 90"))))</f>
        <v>3. 51-70</v>
      </c>
      <c r="T2901" t="str">
        <f>IF(AND(ChurnData[[#This Row],[Contract]]="Month-to-month",ChurnData[[#This Row],[InternetService]]="Fiber optic",ChurnData[[#This Row],[TenureMonths]]&lt;=11),"High-risk","Other")</f>
        <v>Other</v>
      </c>
      <c r="U2901" t="str">
        <f>IF(ChurnData[[#This Row],[TenureMonths]]&lt;=11,"0-11",IF(ChurnData[[#This Row],[TenureMonths]]&lt;=23,"12-23",IF(ChurnData[[#This Row],[TenureMonths]]&lt;=35,"24-35",IF(ChurnData[[#This Row],[TenureMonths]]&lt;=47,"36-47",IF(ChurnData[[#This Row],[TenureMonths]]&lt;=59,"48-59","60-72")))))</f>
        <v>36-47</v>
      </c>
      <c r="V2901">
        <f>IF(ChurnData[[#This Row],[Churn]]="Yes",1,0)</f>
        <v>0</v>
      </c>
    </row>
    <row r="2902" spans="1:22" x14ac:dyDescent="0.35">
      <c r="A2902" t="s">
        <v>2953</v>
      </c>
      <c r="B2902" t="s">
        <v>36</v>
      </c>
      <c r="C2902">
        <v>0</v>
      </c>
      <c r="D2902" t="s">
        <v>21</v>
      </c>
      <c r="E2902" t="s">
        <v>21</v>
      </c>
      <c r="F2902" t="s">
        <v>58</v>
      </c>
      <c r="G2902" s="2">
        <v>10</v>
      </c>
      <c r="H2902" t="s">
        <v>20</v>
      </c>
      <c r="I2902" t="s">
        <v>32</v>
      </c>
      <c r="J2902" t="s">
        <v>21</v>
      </c>
      <c r="K2902" t="s">
        <v>21</v>
      </c>
      <c r="L2902" t="s">
        <v>33</v>
      </c>
      <c r="M2902" t="s">
        <v>20</v>
      </c>
      <c r="N2902" t="s">
        <v>34</v>
      </c>
      <c r="O2902" s="1">
        <v>65.680000000000007</v>
      </c>
      <c r="P2902" s="1">
        <v>666.59</v>
      </c>
      <c r="Q2902">
        <v>3</v>
      </c>
      <c r="R2902" t="s">
        <v>21</v>
      </c>
      <c r="S2902" t="str">
        <f>IF(ChurnData[[#This Row],[MonthlyCharges]]&lt;=30,"1. Up to 30",IF(ChurnData[[#This Row],[MonthlyCharges]]&lt;=50,"2. 31-50",IF(ChurnData[[#This Row],[MonthlyCharges]]&lt;=70,"3. 51-70",IF(ChurnData[[#This Row],[MonthlyCharges]]&lt;=90,"4. 71-90","5. Over 90"))))</f>
        <v>3. 51-70</v>
      </c>
      <c r="T2902" t="str">
        <f>IF(AND(ChurnData[[#This Row],[Contract]]="Month-to-month",ChurnData[[#This Row],[InternetService]]="Fiber optic",ChurnData[[#This Row],[TenureMonths]]&lt;=11),"High-risk","Other")</f>
        <v>Other</v>
      </c>
      <c r="U2902" t="str">
        <f>IF(ChurnData[[#This Row],[TenureMonths]]&lt;=11,"0-11",IF(ChurnData[[#This Row],[TenureMonths]]&lt;=23,"12-23",IF(ChurnData[[#This Row],[TenureMonths]]&lt;=35,"24-35",IF(ChurnData[[#This Row],[TenureMonths]]&lt;=47,"36-47",IF(ChurnData[[#This Row],[TenureMonths]]&lt;=59,"48-59","60-72")))))</f>
        <v>0-11</v>
      </c>
      <c r="V2902">
        <f>IF(ChurnData[[#This Row],[Churn]]="Yes",1,0)</f>
        <v>0</v>
      </c>
    </row>
    <row r="2903" spans="1:22" x14ac:dyDescent="0.35">
      <c r="A2903" t="s">
        <v>2954</v>
      </c>
      <c r="B2903" t="s">
        <v>19</v>
      </c>
      <c r="C2903">
        <v>0</v>
      </c>
      <c r="D2903" t="s">
        <v>21</v>
      </c>
      <c r="E2903" t="s">
        <v>21</v>
      </c>
      <c r="F2903" t="s">
        <v>39</v>
      </c>
      <c r="G2903" s="2">
        <v>56</v>
      </c>
      <c r="H2903" t="s">
        <v>20</v>
      </c>
      <c r="I2903" t="s">
        <v>23</v>
      </c>
      <c r="J2903" t="s">
        <v>21</v>
      </c>
      <c r="K2903" t="s">
        <v>21</v>
      </c>
      <c r="L2903" t="s">
        <v>29</v>
      </c>
      <c r="M2903" t="s">
        <v>21</v>
      </c>
      <c r="N2903" t="s">
        <v>30</v>
      </c>
      <c r="O2903" s="1">
        <v>85.14</v>
      </c>
      <c r="P2903" s="1">
        <v>4635.38</v>
      </c>
      <c r="Q2903">
        <v>3</v>
      </c>
      <c r="R2903" t="s">
        <v>21</v>
      </c>
      <c r="S2903" t="str">
        <f>IF(ChurnData[[#This Row],[MonthlyCharges]]&lt;=30,"1. Up to 30",IF(ChurnData[[#This Row],[MonthlyCharges]]&lt;=50,"2. 31-50",IF(ChurnData[[#This Row],[MonthlyCharges]]&lt;=70,"3. 51-70",IF(ChurnData[[#This Row],[MonthlyCharges]]&lt;=90,"4. 71-90","5. Over 90"))))</f>
        <v>4. 71-90</v>
      </c>
      <c r="T2903" t="str">
        <f>IF(AND(ChurnData[[#This Row],[Contract]]="Month-to-month",ChurnData[[#This Row],[InternetService]]="Fiber optic",ChurnData[[#This Row],[TenureMonths]]&lt;=11),"High-risk","Other")</f>
        <v>Other</v>
      </c>
      <c r="U2903" t="str">
        <f>IF(ChurnData[[#This Row],[TenureMonths]]&lt;=11,"0-11",IF(ChurnData[[#This Row],[TenureMonths]]&lt;=23,"12-23",IF(ChurnData[[#This Row],[TenureMonths]]&lt;=35,"24-35",IF(ChurnData[[#This Row],[TenureMonths]]&lt;=47,"36-47",IF(ChurnData[[#This Row],[TenureMonths]]&lt;=59,"48-59","60-72")))))</f>
        <v>48-59</v>
      </c>
      <c r="V2903">
        <f>IF(ChurnData[[#This Row],[Churn]]="Yes",1,0)</f>
        <v>0</v>
      </c>
    </row>
    <row r="2904" spans="1:22" x14ac:dyDescent="0.35">
      <c r="A2904" t="s">
        <v>2955</v>
      </c>
      <c r="B2904" t="s">
        <v>19</v>
      </c>
      <c r="C2904">
        <v>0</v>
      </c>
      <c r="D2904" t="s">
        <v>20</v>
      </c>
      <c r="E2904" t="s">
        <v>21</v>
      </c>
      <c r="F2904" t="s">
        <v>27</v>
      </c>
      <c r="G2904" s="2">
        <v>3</v>
      </c>
      <c r="H2904" t="s">
        <v>20</v>
      </c>
      <c r="I2904" t="s">
        <v>21</v>
      </c>
      <c r="J2904" t="s">
        <v>28</v>
      </c>
      <c r="K2904" t="s">
        <v>28</v>
      </c>
      <c r="L2904" t="s">
        <v>33</v>
      </c>
      <c r="M2904" t="s">
        <v>20</v>
      </c>
      <c r="N2904" t="s">
        <v>34</v>
      </c>
      <c r="O2904" s="1">
        <v>23.58</v>
      </c>
      <c r="P2904" s="1">
        <v>72.84</v>
      </c>
      <c r="Q2904">
        <v>0</v>
      </c>
      <c r="R2904" t="s">
        <v>20</v>
      </c>
      <c r="S2904" t="str">
        <f>IF(ChurnData[[#This Row],[MonthlyCharges]]&lt;=30,"1. Up to 30",IF(ChurnData[[#This Row],[MonthlyCharges]]&lt;=50,"2. 31-50",IF(ChurnData[[#This Row],[MonthlyCharges]]&lt;=70,"3. 51-70",IF(ChurnData[[#This Row],[MonthlyCharges]]&lt;=90,"4. 71-90","5. Over 90"))))</f>
        <v>1. Up to 30</v>
      </c>
      <c r="T2904" t="str">
        <f>IF(AND(ChurnData[[#This Row],[Contract]]="Month-to-month",ChurnData[[#This Row],[InternetService]]="Fiber optic",ChurnData[[#This Row],[TenureMonths]]&lt;=11),"High-risk","Other")</f>
        <v>Other</v>
      </c>
      <c r="U2904" t="str">
        <f>IF(ChurnData[[#This Row],[TenureMonths]]&lt;=11,"0-11",IF(ChurnData[[#This Row],[TenureMonths]]&lt;=23,"12-23",IF(ChurnData[[#This Row],[TenureMonths]]&lt;=35,"24-35",IF(ChurnData[[#This Row],[TenureMonths]]&lt;=47,"36-47",IF(ChurnData[[#This Row],[TenureMonths]]&lt;=59,"48-59","60-72")))))</f>
        <v>0-11</v>
      </c>
      <c r="V2904">
        <f>IF(ChurnData[[#This Row],[Churn]]="Yes",1,0)</f>
        <v>1</v>
      </c>
    </row>
    <row r="2905" spans="1:22" x14ac:dyDescent="0.35">
      <c r="A2905" t="s">
        <v>2956</v>
      </c>
      <c r="B2905" t="s">
        <v>19</v>
      </c>
      <c r="C2905">
        <v>0</v>
      </c>
      <c r="D2905" t="s">
        <v>20</v>
      </c>
      <c r="E2905" t="s">
        <v>21</v>
      </c>
      <c r="F2905" t="s">
        <v>41</v>
      </c>
      <c r="G2905" s="2">
        <v>37</v>
      </c>
      <c r="H2905" t="s">
        <v>20</v>
      </c>
      <c r="I2905" t="s">
        <v>23</v>
      </c>
      <c r="J2905" t="s">
        <v>21</v>
      </c>
      <c r="K2905" t="s">
        <v>21</v>
      </c>
      <c r="L2905" t="s">
        <v>33</v>
      </c>
      <c r="M2905" t="s">
        <v>20</v>
      </c>
      <c r="N2905" t="s">
        <v>34</v>
      </c>
      <c r="O2905" s="1">
        <v>88.86</v>
      </c>
      <c r="P2905" s="1">
        <v>3212.18</v>
      </c>
      <c r="Q2905">
        <v>2</v>
      </c>
      <c r="R2905" t="s">
        <v>20</v>
      </c>
      <c r="S2905" t="str">
        <f>IF(ChurnData[[#This Row],[MonthlyCharges]]&lt;=30,"1. Up to 30",IF(ChurnData[[#This Row],[MonthlyCharges]]&lt;=50,"2. 31-50",IF(ChurnData[[#This Row],[MonthlyCharges]]&lt;=70,"3. 51-70",IF(ChurnData[[#This Row],[MonthlyCharges]]&lt;=90,"4. 71-90","5. Over 90"))))</f>
        <v>4. 71-90</v>
      </c>
      <c r="T2905" t="str">
        <f>IF(AND(ChurnData[[#This Row],[Contract]]="Month-to-month",ChurnData[[#This Row],[InternetService]]="Fiber optic",ChurnData[[#This Row],[TenureMonths]]&lt;=11),"High-risk","Other")</f>
        <v>Other</v>
      </c>
      <c r="U2905" t="str">
        <f>IF(ChurnData[[#This Row],[TenureMonths]]&lt;=11,"0-11",IF(ChurnData[[#This Row],[TenureMonths]]&lt;=23,"12-23",IF(ChurnData[[#This Row],[TenureMonths]]&lt;=35,"24-35",IF(ChurnData[[#This Row],[TenureMonths]]&lt;=47,"36-47",IF(ChurnData[[#This Row],[TenureMonths]]&lt;=59,"48-59","60-72")))))</f>
        <v>36-47</v>
      </c>
      <c r="V2905">
        <f>IF(ChurnData[[#This Row],[Churn]]="Yes",1,0)</f>
        <v>1</v>
      </c>
    </row>
    <row r="2906" spans="1:22" x14ac:dyDescent="0.35">
      <c r="A2906" t="s">
        <v>2957</v>
      </c>
      <c r="B2906" t="s">
        <v>36</v>
      </c>
      <c r="C2906">
        <v>0</v>
      </c>
      <c r="D2906" t="s">
        <v>21</v>
      </c>
      <c r="E2906" t="s">
        <v>21</v>
      </c>
      <c r="F2906" t="s">
        <v>45</v>
      </c>
      <c r="G2906" s="2">
        <v>30</v>
      </c>
      <c r="H2906" t="s">
        <v>20</v>
      </c>
      <c r="I2906" t="s">
        <v>23</v>
      </c>
      <c r="J2906" t="s">
        <v>21</v>
      </c>
      <c r="K2906" t="s">
        <v>21</v>
      </c>
      <c r="L2906" t="s">
        <v>33</v>
      </c>
      <c r="M2906" t="s">
        <v>21</v>
      </c>
      <c r="N2906" t="s">
        <v>25</v>
      </c>
      <c r="O2906" s="1">
        <v>90.61</v>
      </c>
      <c r="P2906" s="1">
        <v>2661.7</v>
      </c>
      <c r="Q2906">
        <v>1</v>
      </c>
      <c r="R2906" t="s">
        <v>21</v>
      </c>
      <c r="S2906" t="str">
        <f>IF(ChurnData[[#This Row],[MonthlyCharges]]&lt;=30,"1. Up to 30",IF(ChurnData[[#This Row],[MonthlyCharges]]&lt;=50,"2. 31-50",IF(ChurnData[[#This Row],[MonthlyCharges]]&lt;=70,"3. 51-70",IF(ChurnData[[#This Row],[MonthlyCharges]]&lt;=90,"4. 71-90","5. Over 90"))))</f>
        <v>5. Over 90</v>
      </c>
      <c r="T2906" t="str">
        <f>IF(AND(ChurnData[[#This Row],[Contract]]="Month-to-month",ChurnData[[#This Row],[InternetService]]="Fiber optic",ChurnData[[#This Row],[TenureMonths]]&lt;=11),"High-risk","Other")</f>
        <v>Other</v>
      </c>
      <c r="U2906" t="str">
        <f>IF(ChurnData[[#This Row],[TenureMonths]]&lt;=11,"0-11",IF(ChurnData[[#This Row],[TenureMonths]]&lt;=23,"12-23",IF(ChurnData[[#This Row],[TenureMonths]]&lt;=35,"24-35",IF(ChurnData[[#This Row],[TenureMonths]]&lt;=47,"36-47",IF(ChurnData[[#This Row],[TenureMonths]]&lt;=59,"48-59","60-72")))))</f>
        <v>24-35</v>
      </c>
      <c r="V2906">
        <f>IF(ChurnData[[#This Row],[Churn]]="Yes",1,0)</f>
        <v>0</v>
      </c>
    </row>
    <row r="2907" spans="1:22" x14ac:dyDescent="0.35">
      <c r="A2907" t="s">
        <v>2958</v>
      </c>
      <c r="B2907" t="s">
        <v>36</v>
      </c>
      <c r="C2907">
        <v>0</v>
      </c>
      <c r="D2907" t="s">
        <v>20</v>
      </c>
      <c r="E2907" t="s">
        <v>21</v>
      </c>
      <c r="F2907" t="s">
        <v>41</v>
      </c>
      <c r="G2907" s="2">
        <v>19</v>
      </c>
      <c r="H2907" t="s">
        <v>20</v>
      </c>
      <c r="I2907" t="s">
        <v>32</v>
      </c>
      <c r="J2907" t="s">
        <v>20</v>
      </c>
      <c r="K2907" t="s">
        <v>20</v>
      </c>
      <c r="L2907" t="s">
        <v>33</v>
      </c>
      <c r="M2907" t="s">
        <v>21</v>
      </c>
      <c r="N2907" t="s">
        <v>30</v>
      </c>
      <c r="O2907" s="1">
        <v>68.37</v>
      </c>
      <c r="P2907" s="1">
        <v>1270.1400000000001</v>
      </c>
      <c r="Q2907">
        <v>0</v>
      </c>
      <c r="R2907" t="s">
        <v>21</v>
      </c>
      <c r="S2907" t="str">
        <f>IF(ChurnData[[#This Row],[MonthlyCharges]]&lt;=30,"1. Up to 30",IF(ChurnData[[#This Row],[MonthlyCharges]]&lt;=50,"2. 31-50",IF(ChurnData[[#This Row],[MonthlyCharges]]&lt;=70,"3. 51-70",IF(ChurnData[[#This Row],[MonthlyCharges]]&lt;=90,"4. 71-90","5. Over 90"))))</f>
        <v>3. 51-70</v>
      </c>
      <c r="T2907" t="str">
        <f>IF(AND(ChurnData[[#This Row],[Contract]]="Month-to-month",ChurnData[[#This Row],[InternetService]]="Fiber optic",ChurnData[[#This Row],[TenureMonths]]&lt;=11),"High-risk","Other")</f>
        <v>Other</v>
      </c>
      <c r="U2907" t="str">
        <f>IF(ChurnData[[#This Row],[TenureMonths]]&lt;=11,"0-11",IF(ChurnData[[#This Row],[TenureMonths]]&lt;=23,"12-23",IF(ChurnData[[#This Row],[TenureMonths]]&lt;=35,"24-35",IF(ChurnData[[#This Row],[TenureMonths]]&lt;=47,"36-47",IF(ChurnData[[#This Row],[TenureMonths]]&lt;=59,"48-59","60-72")))))</f>
        <v>12-23</v>
      </c>
      <c r="V2907">
        <f>IF(ChurnData[[#This Row],[Churn]]="Yes",1,0)</f>
        <v>0</v>
      </c>
    </row>
    <row r="2908" spans="1:22" x14ac:dyDescent="0.35">
      <c r="A2908" t="s">
        <v>2959</v>
      </c>
      <c r="B2908" t="s">
        <v>36</v>
      </c>
      <c r="C2908">
        <v>0</v>
      </c>
      <c r="D2908" t="s">
        <v>21</v>
      </c>
      <c r="E2908" t="s">
        <v>21</v>
      </c>
      <c r="F2908" t="s">
        <v>27</v>
      </c>
      <c r="G2908" s="2">
        <v>26</v>
      </c>
      <c r="H2908" t="s">
        <v>21</v>
      </c>
      <c r="I2908" t="s">
        <v>23</v>
      </c>
      <c r="J2908" t="s">
        <v>21</v>
      </c>
      <c r="K2908" t="s">
        <v>21</v>
      </c>
      <c r="L2908" t="s">
        <v>33</v>
      </c>
      <c r="M2908" t="s">
        <v>21</v>
      </c>
      <c r="N2908" t="s">
        <v>34</v>
      </c>
      <c r="O2908" s="1">
        <v>68.599999999999994</v>
      </c>
      <c r="P2908" s="1">
        <v>1814.72</v>
      </c>
      <c r="Q2908">
        <v>6</v>
      </c>
      <c r="R2908" t="s">
        <v>20</v>
      </c>
      <c r="S2908" t="str">
        <f>IF(ChurnData[[#This Row],[MonthlyCharges]]&lt;=30,"1. Up to 30",IF(ChurnData[[#This Row],[MonthlyCharges]]&lt;=50,"2. 31-50",IF(ChurnData[[#This Row],[MonthlyCharges]]&lt;=70,"3. 51-70",IF(ChurnData[[#This Row],[MonthlyCharges]]&lt;=90,"4. 71-90","5. Over 90"))))</f>
        <v>3. 51-70</v>
      </c>
      <c r="T2908" t="str">
        <f>IF(AND(ChurnData[[#This Row],[Contract]]="Month-to-month",ChurnData[[#This Row],[InternetService]]="Fiber optic",ChurnData[[#This Row],[TenureMonths]]&lt;=11),"High-risk","Other")</f>
        <v>Other</v>
      </c>
      <c r="U2908" t="str">
        <f>IF(ChurnData[[#This Row],[TenureMonths]]&lt;=11,"0-11",IF(ChurnData[[#This Row],[TenureMonths]]&lt;=23,"12-23",IF(ChurnData[[#This Row],[TenureMonths]]&lt;=35,"24-35",IF(ChurnData[[#This Row],[TenureMonths]]&lt;=47,"36-47",IF(ChurnData[[#This Row],[TenureMonths]]&lt;=59,"48-59","60-72")))))</f>
        <v>24-35</v>
      </c>
      <c r="V2908">
        <f>IF(ChurnData[[#This Row],[Churn]]="Yes",1,0)</f>
        <v>1</v>
      </c>
    </row>
    <row r="2909" spans="1:22" x14ac:dyDescent="0.35">
      <c r="A2909" t="s">
        <v>2960</v>
      </c>
      <c r="B2909" t="s">
        <v>36</v>
      </c>
      <c r="C2909">
        <v>0</v>
      </c>
      <c r="D2909" t="s">
        <v>20</v>
      </c>
      <c r="E2909" t="s">
        <v>21</v>
      </c>
      <c r="F2909" t="s">
        <v>65</v>
      </c>
      <c r="G2909" s="2">
        <v>37</v>
      </c>
      <c r="H2909" t="s">
        <v>20</v>
      </c>
      <c r="I2909" t="s">
        <v>23</v>
      </c>
      <c r="J2909" t="s">
        <v>21</v>
      </c>
      <c r="K2909" t="s">
        <v>20</v>
      </c>
      <c r="L2909" t="s">
        <v>29</v>
      </c>
      <c r="M2909" t="s">
        <v>21</v>
      </c>
      <c r="N2909" t="s">
        <v>43</v>
      </c>
      <c r="O2909" s="1">
        <v>93.45</v>
      </c>
      <c r="P2909" s="1">
        <v>3520.47</v>
      </c>
      <c r="Q2909">
        <v>7</v>
      </c>
      <c r="R2909" t="s">
        <v>20</v>
      </c>
      <c r="S2909" t="str">
        <f>IF(ChurnData[[#This Row],[MonthlyCharges]]&lt;=30,"1. Up to 30",IF(ChurnData[[#This Row],[MonthlyCharges]]&lt;=50,"2. 31-50",IF(ChurnData[[#This Row],[MonthlyCharges]]&lt;=70,"3. 51-70",IF(ChurnData[[#This Row],[MonthlyCharges]]&lt;=90,"4. 71-90","5. Over 90"))))</f>
        <v>5. Over 90</v>
      </c>
      <c r="T2909" t="str">
        <f>IF(AND(ChurnData[[#This Row],[Contract]]="Month-to-month",ChurnData[[#This Row],[InternetService]]="Fiber optic",ChurnData[[#This Row],[TenureMonths]]&lt;=11),"High-risk","Other")</f>
        <v>Other</v>
      </c>
      <c r="U2909" t="str">
        <f>IF(ChurnData[[#This Row],[TenureMonths]]&lt;=11,"0-11",IF(ChurnData[[#This Row],[TenureMonths]]&lt;=23,"12-23",IF(ChurnData[[#This Row],[TenureMonths]]&lt;=35,"24-35",IF(ChurnData[[#This Row],[TenureMonths]]&lt;=47,"36-47",IF(ChurnData[[#This Row],[TenureMonths]]&lt;=59,"48-59","60-72")))))</f>
        <v>36-47</v>
      </c>
      <c r="V2909">
        <f>IF(ChurnData[[#This Row],[Churn]]="Yes",1,0)</f>
        <v>1</v>
      </c>
    </row>
    <row r="2910" spans="1:22" x14ac:dyDescent="0.35">
      <c r="A2910" t="s">
        <v>2961</v>
      </c>
      <c r="B2910" t="s">
        <v>19</v>
      </c>
      <c r="C2910">
        <v>0</v>
      </c>
      <c r="D2910" t="s">
        <v>20</v>
      </c>
      <c r="E2910" t="s">
        <v>21</v>
      </c>
      <c r="F2910" t="s">
        <v>41</v>
      </c>
      <c r="G2910" s="2">
        <v>32</v>
      </c>
      <c r="H2910" t="s">
        <v>21</v>
      </c>
      <c r="I2910" t="s">
        <v>32</v>
      </c>
      <c r="J2910" t="s">
        <v>21</v>
      </c>
      <c r="K2910" t="s">
        <v>20</v>
      </c>
      <c r="L2910" t="s">
        <v>24</v>
      </c>
      <c r="M2910" t="s">
        <v>20</v>
      </c>
      <c r="N2910" t="s">
        <v>25</v>
      </c>
      <c r="O2910" s="1">
        <v>52.6</v>
      </c>
      <c r="P2910" s="1">
        <v>1722.29</v>
      </c>
      <c r="Q2910">
        <v>1</v>
      </c>
      <c r="R2910" t="s">
        <v>21</v>
      </c>
      <c r="S2910" t="str">
        <f>IF(ChurnData[[#This Row],[MonthlyCharges]]&lt;=30,"1. Up to 30",IF(ChurnData[[#This Row],[MonthlyCharges]]&lt;=50,"2. 31-50",IF(ChurnData[[#This Row],[MonthlyCharges]]&lt;=70,"3. 51-70",IF(ChurnData[[#This Row],[MonthlyCharges]]&lt;=90,"4. 71-90","5. Over 90"))))</f>
        <v>3. 51-70</v>
      </c>
      <c r="T2910" t="str">
        <f>IF(AND(ChurnData[[#This Row],[Contract]]="Month-to-month",ChurnData[[#This Row],[InternetService]]="Fiber optic",ChurnData[[#This Row],[TenureMonths]]&lt;=11),"High-risk","Other")</f>
        <v>Other</v>
      </c>
      <c r="U2910" t="str">
        <f>IF(ChurnData[[#This Row],[TenureMonths]]&lt;=11,"0-11",IF(ChurnData[[#This Row],[TenureMonths]]&lt;=23,"12-23",IF(ChurnData[[#This Row],[TenureMonths]]&lt;=35,"24-35",IF(ChurnData[[#This Row],[TenureMonths]]&lt;=47,"36-47",IF(ChurnData[[#This Row],[TenureMonths]]&lt;=59,"48-59","60-72")))))</f>
        <v>24-35</v>
      </c>
      <c r="V2910">
        <f>IF(ChurnData[[#This Row],[Churn]]="Yes",1,0)</f>
        <v>0</v>
      </c>
    </row>
    <row r="2911" spans="1:22" x14ac:dyDescent="0.35">
      <c r="A2911" t="s">
        <v>2962</v>
      </c>
      <c r="B2911" t="s">
        <v>19</v>
      </c>
      <c r="C2911">
        <v>0</v>
      </c>
      <c r="D2911" t="s">
        <v>20</v>
      </c>
      <c r="E2911" t="s">
        <v>20</v>
      </c>
      <c r="F2911" t="s">
        <v>47</v>
      </c>
      <c r="G2911" s="2">
        <v>42</v>
      </c>
      <c r="H2911" t="s">
        <v>20</v>
      </c>
      <c r="I2911" t="s">
        <v>32</v>
      </c>
      <c r="J2911" t="s">
        <v>21</v>
      </c>
      <c r="K2911" t="s">
        <v>21</v>
      </c>
      <c r="L2911" t="s">
        <v>33</v>
      </c>
      <c r="M2911" t="s">
        <v>20</v>
      </c>
      <c r="N2911" t="s">
        <v>43</v>
      </c>
      <c r="O2911" s="1">
        <v>48.9</v>
      </c>
      <c r="P2911" s="1">
        <v>2099</v>
      </c>
      <c r="Q2911">
        <v>2</v>
      </c>
      <c r="R2911" t="s">
        <v>21</v>
      </c>
      <c r="S2911" t="str">
        <f>IF(ChurnData[[#This Row],[MonthlyCharges]]&lt;=30,"1. Up to 30",IF(ChurnData[[#This Row],[MonthlyCharges]]&lt;=50,"2. 31-50",IF(ChurnData[[#This Row],[MonthlyCharges]]&lt;=70,"3. 51-70",IF(ChurnData[[#This Row],[MonthlyCharges]]&lt;=90,"4. 71-90","5. Over 90"))))</f>
        <v>2. 31-50</v>
      </c>
      <c r="T2911" t="str">
        <f>IF(AND(ChurnData[[#This Row],[Contract]]="Month-to-month",ChurnData[[#This Row],[InternetService]]="Fiber optic",ChurnData[[#This Row],[TenureMonths]]&lt;=11),"High-risk","Other")</f>
        <v>Other</v>
      </c>
      <c r="U2911" t="str">
        <f>IF(ChurnData[[#This Row],[TenureMonths]]&lt;=11,"0-11",IF(ChurnData[[#This Row],[TenureMonths]]&lt;=23,"12-23",IF(ChurnData[[#This Row],[TenureMonths]]&lt;=35,"24-35",IF(ChurnData[[#This Row],[TenureMonths]]&lt;=47,"36-47",IF(ChurnData[[#This Row],[TenureMonths]]&lt;=59,"48-59","60-72")))))</f>
        <v>36-47</v>
      </c>
      <c r="V2911">
        <f>IF(ChurnData[[#This Row],[Churn]]="Yes",1,0)</f>
        <v>0</v>
      </c>
    </row>
    <row r="2912" spans="1:22" x14ac:dyDescent="0.35">
      <c r="A2912" t="s">
        <v>2963</v>
      </c>
      <c r="B2912" t="s">
        <v>36</v>
      </c>
      <c r="C2912">
        <v>0</v>
      </c>
      <c r="D2912" t="s">
        <v>21</v>
      </c>
      <c r="E2912" t="s">
        <v>20</v>
      </c>
      <c r="F2912" t="s">
        <v>47</v>
      </c>
      <c r="G2912" s="2">
        <v>3</v>
      </c>
      <c r="H2912" t="s">
        <v>20</v>
      </c>
      <c r="I2912" t="s">
        <v>32</v>
      </c>
      <c r="J2912" t="s">
        <v>21</v>
      </c>
      <c r="K2912" t="s">
        <v>21</v>
      </c>
      <c r="L2912" t="s">
        <v>33</v>
      </c>
      <c r="M2912" t="s">
        <v>20</v>
      </c>
      <c r="N2912" t="s">
        <v>43</v>
      </c>
      <c r="O2912" s="1">
        <v>59.43</v>
      </c>
      <c r="P2912" s="1">
        <v>174.12</v>
      </c>
      <c r="Q2912">
        <v>4</v>
      </c>
      <c r="R2912" t="s">
        <v>20</v>
      </c>
      <c r="S2912" t="str">
        <f>IF(ChurnData[[#This Row],[MonthlyCharges]]&lt;=30,"1. Up to 30",IF(ChurnData[[#This Row],[MonthlyCharges]]&lt;=50,"2. 31-50",IF(ChurnData[[#This Row],[MonthlyCharges]]&lt;=70,"3. 51-70",IF(ChurnData[[#This Row],[MonthlyCharges]]&lt;=90,"4. 71-90","5. Over 90"))))</f>
        <v>3. 51-70</v>
      </c>
      <c r="T2912" t="str">
        <f>IF(AND(ChurnData[[#This Row],[Contract]]="Month-to-month",ChurnData[[#This Row],[InternetService]]="Fiber optic",ChurnData[[#This Row],[TenureMonths]]&lt;=11),"High-risk","Other")</f>
        <v>Other</v>
      </c>
      <c r="U2912" t="str">
        <f>IF(ChurnData[[#This Row],[TenureMonths]]&lt;=11,"0-11",IF(ChurnData[[#This Row],[TenureMonths]]&lt;=23,"12-23",IF(ChurnData[[#This Row],[TenureMonths]]&lt;=35,"24-35",IF(ChurnData[[#This Row],[TenureMonths]]&lt;=47,"36-47",IF(ChurnData[[#This Row],[TenureMonths]]&lt;=59,"48-59","60-72")))))</f>
        <v>0-11</v>
      </c>
      <c r="V2912">
        <f>IF(ChurnData[[#This Row],[Churn]]="Yes",1,0)</f>
        <v>1</v>
      </c>
    </row>
    <row r="2913" spans="1:22" x14ac:dyDescent="0.35">
      <c r="A2913" t="s">
        <v>2964</v>
      </c>
      <c r="B2913" t="s">
        <v>19</v>
      </c>
      <c r="C2913">
        <v>0</v>
      </c>
      <c r="D2913" t="s">
        <v>21</v>
      </c>
      <c r="E2913" t="s">
        <v>21</v>
      </c>
      <c r="F2913" t="s">
        <v>39</v>
      </c>
      <c r="G2913" s="2">
        <v>71</v>
      </c>
      <c r="H2913" t="s">
        <v>20</v>
      </c>
      <c r="I2913" t="s">
        <v>32</v>
      </c>
      <c r="J2913" t="s">
        <v>20</v>
      </c>
      <c r="K2913" t="s">
        <v>21</v>
      </c>
      <c r="L2913" t="s">
        <v>33</v>
      </c>
      <c r="M2913" t="s">
        <v>20</v>
      </c>
      <c r="N2913" t="s">
        <v>30</v>
      </c>
      <c r="O2913" s="1">
        <v>62.49</v>
      </c>
      <c r="P2913" s="1">
        <v>4393.1499999999996</v>
      </c>
      <c r="Q2913">
        <v>2</v>
      </c>
      <c r="R2913" t="s">
        <v>21</v>
      </c>
      <c r="S2913" t="str">
        <f>IF(ChurnData[[#This Row],[MonthlyCharges]]&lt;=30,"1. Up to 30",IF(ChurnData[[#This Row],[MonthlyCharges]]&lt;=50,"2. 31-50",IF(ChurnData[[#This Row],[MonthlyCharges]]&lt;=70,"3. 51-70",IF(ChurnData[[#This Row],[MonthlyCharges]]&lt;=90,"4. 71-90","5. Over 90"))))</f>
        <v>3. 51-70</v>
      </c>
      <c r="T2913" t="str">
        <f>IF(AND(ChurnData[[#This Row],[Contract]]="Month-to-month",ChurnData[[#This Row],[InternetService]]="Fiber optic",ChurnData[[#This Row],[TenureMonths]]&lt;=11),"High-risk","Other")</f>
        <v>Other</v>
      </c>
      <c r="U2913" t="str">
        <f>IF(ChurnData[[#This Row],[TenureMonths]]&lt;=11,"0-11",IF(ChurnData[[#This Row],[TenureMonths]]&lt;=23,"12-23",IF(ChurnData[[#This Row],[TenureMonths]]&lt;=35,"24-35",IF(ChurnData[[#This Row],[TenureMonths]]&lt;=47,"36-47",IF(ChurnData[[#This Row],[TenureMonths]]&lt;=59,"48-59","60-72")))))</f>
        <v>60-72</v>
      </c>
      <c r="V2913">
        <f>IF(ChurnData[[#This Row],[Churn]]="Yes",1,0)</f>
        <v>0</v>
      </c>
    </row>
    <row r="2914" spans="1:22" x14ac:dyDescent="0.35">
      <c r="A2914" t="s">
        <v>2965</v>
      </c>
      <c r="B2914" t="s">
        <v>19</v>
      </c>
      <c r="C2914">
        <v>0</v>
      </c>
      <c r="D2914" t="s">
        <v>20</v>
      </c>
      <c r="E2914" t="s">
        <v>20</v>
      </c>
      <c r="F2914" t="s">
        <v>65</v>
      </c>
      <c r="G2914" s="2">
        <v>16</v>
      </c>
      <c r="H2914" t="s">
        <v>20</v>
      </c>
      <c r="I2914" t="s">
        <v>21</v>
      </c>
      <c r="J2914" t="s">
        <v>28</v>
      </c>
      <c r="K2914" t="s">
        <v>28</v>
      </c>
      <c r="L2914" t="s">
        <v>33</v>
      </c>
      <c r="M2914" t="s">
        <v>20</v>
      </c>
      <c r="N2914" t="s">
        <v>34</v>
      </c>
      <c r="O2914" s="1">
        <v>22.16</v>
      </c>
      <c r="P2914" s="1">
        <v>347.91</v>
      </c>
      <c r="Q2914">
        <v>1</v>
      </c>
      <c r="R2914" t="s">
        <v>21</v>
      </c>
      <c r="S2914" t="str">
        <f>IF(ChurnData[[#This Row],[MonthlyCharges]]&lt;=30,"1. Up to 30",IF(ChurnData[[#This Row],[MonthlyCharges]]&lt;=50,"2. 31-50",IF(ChurnData[[#This Row],[MonthlyCharges]]&lt;=70,"3. 51-70",IF(ChurnData[[#This Row],[MonthlyCharges]]&lt;=90,"4. 71-90","5. Over 90"))))</f>
        <v>1. Up to 30</v>
      </c>
      <c r="T2914" t="str">
        <f>IF(AND(ChurnData[[#This Row],[Contract]]="Month-to-month",ChurnData[[#This Row],[InternetService]]="Fiber optic",ChurnData[[#This Row],[TenureMonths]]&lt;=11),"High-risk","Other")</f>
        <v>Other</v>
      </c>
      <c r="U2914" t="str">
        <f>IF(ChurnData[[#This Row],[TenureMonths]]&lt;=11,"0-11",IF(ChurnData[[#This Row],[TenureMonths]]&lt;=23,"12-23",IF(ChurnData[[#This Row],[TenureMonths]]&lt;=35,"24-35",IF(ChurnData[[#This Row],[TenureMonths]]&lt;=47,"36-47",IF(ChurnData[[#This Row],[TenureMonths]]&lt;=59,"48-59","60-72")))))</f>
        <v>12-23</v>
      </c>
      <c r="V2914">
        <f>IF(ChurnData[[#This Row],[Churn]]="Yes",1,0)</f>
        <v>0</v>
      </c>
    </row>
    <row r="2915" spans="1:22" x14ac:dyDescent="0.35">
      <c r="A2915" t="s">
        <v>2966</v>
      </c>
      <c r="B2915" t="s">
        <v>36</v>
      </c>
      <c r="C2915">
        <v>0</v>
      </c>
      <c r="D2915" t="s">
        <v>20</v>
      </c>
      <c r="E2915" t="s">
        <v>21</v>
      </c>
      <c r="F2915" t="s">
        <v>47</v>
      </c>
      <c r="G2915" s="2">
        <v>2</v>
      </c>
      <c r="H2915" t="s">
        <v>20</v>
      </c>
      <c r="I2915" t="s">
        <v>23</v>
      </c>
      <c r="J2915" t="s">
        <v>21</v>
      </c>
      <c r="K2915" t="s">
        <v>21</v>
      </c>
      <c r="L2915" t="s">
        <v>33</v>
      </c>
      <c r="M2915" t="s">
        <v>20</v>
      </c>
      <c r="N2915" t="s">
        <v>43</v>
      </c>
      <c r="O2915" s="1">
        <v>88.89</v>
      </c>
      <c r="P2915" s="1">
        <v>180.06</v>
      </c>
      <c r="Q2915">
        <v>0</v>
      </c>
      <c r="R2915" t="s">
        <v>21</v>
      </c>
      <c r="S2915" t="str">
        <f>IF(ChurnData[[#This Row],[MonthlyCharges]]&lt;=30,"1. Up to 30",IF(ChurnData[[#This Row],[MonthlyCharges]]&lt;=50,"2. 31-50",IF(ChurnData[[#This Row],[MonthlyCharges]]&lt;=70,"3. 51-70",IF(ChurnData[[#This Row],[MonthlyCharges]]&lt;=90,"4. 71-90","5. Over 90"))))</f>
        <v>4. 71-90</v>
      </c>
      <c r="T2915" t="str">
        <f>IF(AND(ChurnData[[#This Row],[Contract]]="Month-to-month",ChurnData[[#This Row],[InternetService]]="Fiber optic",ChurnData[[#This Row],[TenureMonths]]&lt;=11),"High-risk","Other")</f>
        <v>High-risk</v>
      </c>
      <c r="U2915" t="str">
        <f>IF(ChurnData[[#This Row],[TenureMonths]]&lt;=11,"0-11",IF(ChurnData[[#This Row],[TenureMonths]]&lt;=23,"12-23",IF(ChurnData[[#This Row],[TenureMonths]]&lt;=35,"24-35",IF(ChurnData[[#This Row],[TenureMonths]]&lt;=47,"36-47",IF(ChurnData[[#This Row],[TenureMonths]]&lt;=59,"48-59","60-72")))))</f>
        <v>0-11</v>
      </c>
      <c r="V2915">
        <f>IF(ChurnData[[#This Row],[Churn]]="Yes",1,0)</f>
        <v>0</v>
      </c>
    </row>
    <row r="2916" spans="1:22" x14ac:dyDescent="0.35">
      <c r="A2916" t="s">
        <v>2967</v>
      </c>
      <c r="B2916" t="s">
        <v>36</v>
      </c>
      <c r="C2916">
        <v>0</v>
      </c>
      <c r="D2916" t="s">
        <v>21</v>
      </c>
      <c r="E2916" t="s">
        <v>21</v>
      </c>
      <c r="F2916" t="s">
        <v>37</v>
      </c>
      <c r="G2916" s="2">
        <v>19</v>
      </c>
      <c r="H2916" t="s">
        <v>20</v>
      </c>
      <c r="I2916" t="s">
        <v>23</v>
      </c>
      <c r="J2916" t="s">
        <v>21</v>
      </c>
      <c r="K2916" t="s">
        <v>21</v>
      </c>
      <c r="L2916" t="s">
        <v>33</v>
      </c>
      <c r="M2916" t="s">
        <v>20</v>
      </c>
      <c r="N2916" t="s">
        <v>25</v>
      </c>
      <c r="O2916" s="1">
        <v>88.04</v>
      </c>
      <c r="P2916" s="1">
        <v>1716.98</v>
      </c>
      <c r="Q2916">
        <v>1</v>
      </c>
      <c r="R2916" t="s">
        <v>20</v>
      </c>
      <c r="S2916" t="str">
        <f>IF(ChurnData[[#This Row],[MonthlyCharges]]&lt;=30,"1. Up to 30",IF(ChurnData[[#This Row],[MonthlyCharges]]&lt;=50,"2. 31-50",IF(ChurnData[[#This Row],[MonthlyCharges]]&lt;=70,"3. 51-70",IF(ChurnData[[#This Row],[MonthlyCharges]]&lt;=90,"4. 71-90","5. Over 90"))))</f>
        <v>4. 71-90</v>
      </c>
      <c r="T2916" t="str">
        <f>IF(AND(ChurnData[[#This Row],[Contract]]="Month-to-month",ChurnData[[#This Row],[InternetService]]="Fiber optic",ChurnData[[#This Row],[TenureMonths]]&lt;=11),"High-risk","Other")</f>
        <v>Other</v>
      </c>
      <c r="U2916" t="str">
        <f>IF(ChurnData[[#This Row],[TenureMonths]]&lt;=11,"0-11",IF(ChurnData[[#This Row],[TenureMonths]]&lt;=23,"12-23",IF(ChurnData[[#This Row],[TenureMonths]]&lt;=35,"24-35",IF(ChurnData[[#This Row],[TenureMonths]]&lt;=47,"36-47",IF(ChurnData[[#This Row],[TenureMonths]]&lt;=59,"48-59","60-72")))))</f>
        <v>12-23</v>
      </c>
      <c r="V2916">
        <f>IF(ChurnData[[#This Row],[Churn]]="Yes",1,0)</f>
        <v>1</v>
      </c>
    </row>
    <row r="2917" spans="1:22" x14ac:dyDescent="0.35">
      <c r="A2917" t="s">
        <v>2968</v>
      </c>
      <c r="B2917" t="s">
        <v>36</v>
      </c>
      <c r="C2917">
        <v>0</v>
      </c>
      <c r="D2917" t="s">
        <v>20</v>
      </c>
      <c r="E2917" t="s">
        <v>20</v>
      </c>
      <c r="F2917" t="s">
        <v>27</v>
      </c>
      <c r="G2917" s="2">
        <v>44</v>
      </c>
      <c r="H2917" t="s">
        <v>20</v>
      </c>
      <c r="I2917" t="s">
        <v>23</v>
      </c>
      <c r="J2917" t="s">
        <v>21</v>
      </c>
      <c r="K2917" t="s">
        <v>21</v>
      </c>
      <c r="L2917" t="s">
        <v>24</v>
      </c>
      <c r="M2917" t="s">
        <v>20</v>
      </c>
      <c r="N2917" t="s">
        <v>30</v>
      </c>
      <c r="O2917" s="1">
        <v>92.85</v>
      </c>
      <c r="P2917" s="1">
        <v>3972.54</v>
      </c>
      <c r="Q2917">
        <v>2</v>
      </c>
      <c r="R2917" t="s">
        <v>20</v>
      </c>
      <c r="S2917" t="str">
        <f>IF(ChurnData[[#This Row],[MonthlyCharges]]&lt;=30,"1. Up to 30",IF(ChurnData[[#This Row],[MonthlyCharges]]&lt;=50,"2. 31-50",IF(ChurnData[[#This Row],[MonthlyCharges]]&lt;=70,"3. 51-70",IF(ChurnData[[#This Row],[MonthlyCharges]]&lt;=90,"4. 71-90","5. Over 90"))))</f>
        <v>5. Over 90</v>
      </c>
      <c r="T2917" t="str">
        <f>IF(AND(ChurnData[[#This Row],[Contract]]="Month-to-month",ChurnData[[#This Row],[InternetService]]="Fiber optic",ChurnData[[#This Row],[TenureMonths]]&lt;=11),"High-risk","Other")</f>
        <v>Other</v>
      </c>
      <c r="U2917" t="str">
        <f>IF(ChurnData[[#This Row],[TenureMonths]]&lt;=11,"0-11",IF(ChurnData[[#This Row],[TenureMonths]]&lt;=23,"12-23",IF(ChurnData[[#This Row],[TenureMonths]]&lt;=35,"24-35",IF(ChurnData[[#This Row],[TenureMonths]]&lt;=47,"36-47",IF(ChurnData[[#This Row],[TenureMonths]]&lt;=59,"48-59","60-72")))))</f>
        <v>36-47</v>
      </c>
      <c r="V2917">
        <f>IF(ChurnData[[#This Row],[Churn]]="Yes",1,0)</f>
        <v>1</v>
      </c>
    </row>
    <row r="2918" spans="1:22" x14ac:dyDescent="0.35">
      <c r="A2918" t="s">
        <v>2969</v>
      </c>
      <c r="B2918" t="s">
        <v>19</v>
      </c>
      <c r="C2918">
        <v>1</v>
      </c>
      <c r="D2918" t="s">
        <v>20</v>
      </c>
      <c r="E2918" t="s">
        <v>21</v>
      </c>
      <c r="F2918" t="s">
        <v>58</v>
      </c>
      <c r="G2918" s="2">
        <v>26</v>
      </c>
      <c r="H2918" t="s">
        <v>20</v>
      </c>
      <c r="I2918" t="s">
        <v>21</v>
      </c>
      <c r="J2918" t="s">
        <v>28</v>
      </c>
      <c r="K2918" t="s">
        <v>28</v>
      </c>
      <c r="L2918" t="s">
        <v>29</v>
      </c>
      <c r="M2918" t="s">
        <v>20</v>
      </c>
      <c r="N2918" t="s">
        <v>30</v>
      </c>
      <c r="O2918" s="1">
        <v>30.22</v>
      </c>
      <c r="P2918" s="1">
        <v>779.55</v>
      </c>
      <c r="Q2918">
        <v>0</v>
      </c>
      <c r="R2918" t="s">
        <v>21</v>
      </c>
      <c r="S2918" t="str">
        <f>IF(ChurnData[[#This Row],[MonthlyCharges]]&lt;=30,"1. Up to 30",IF(ChurnData[[#This Row],[MonthlyCharges]]&lt;=50,"2. 31-50",IF(ChurnData[[#This Row],[MonthlyCharges]]&lt;=70,"3. 51-70",IF(ChurnData[[#This Row],[MonthlyCharges]]&lt;=90,"4. 71-90","5. Over 90"))))</f>
        <v>2. 31-50</v>
      </c>
      <c r="T2918" t="str">
        <f>IF(AND(ChurnData[[#This Row],[Contract]]="Month-to-month",ChurnData[[#This Row],[InternetService]]="Fiber optic",ChurnData[[#This Row],[TenureMonths]]&lt;=11),"High-risk","Other")</f>
        <v>Other</v>
      </c>
      <c r="U2918" t="str">
        <f>IF(ChurnData[[#This Row],[TenureMonths]]&lt;=11,"0-11",IF(ChurnData[[#This Row],[TenureMonths]]&lt;=23,"12-23",IF(ChurnData[[#This Row],[TenureMonths]]&lt;=35,"24-35",IF(ChurnData[[#This Row],[TenureMonths]]&lt;=47,"36-47",IF(ChurnData[[#This Row],[TenureMonths]]&lt;=59,"48-59","60-72")))))</f>
        <v>24-35</v>
      </c>
      <c r="V2918">
        <f>IF(ChurnData[[#This Row],[Churn]]="Yes",1,0)</f>
        <v>0</v>
      </c>
    </row>
    <row r="2919" spans="1:22" x14ac:dyDescent="0.35">
      <c r="A2919" t="s">
        <v>2970</v>
      </c>
      <c r="B2919" t="s">
        <v>19</v>
      </c>
      <c r="C2919">
        <v>0</v>
      </c>
      <c r="D2919" t="s">
        <v>21</v>
      </c>
      <c r="E2919" t="s">
        <v>21</v>
      </c>
      <c r="F2919" t="s">
        <v>39</v>
      </c>
      <c r="G2919" s="2">
        <v>7</v>
      </c>
      <c r="H2919" t="s">
        <v>20</v>
      </c>
      <c r="I2919" t="s">
        <v>21</v>
      </c>
      <c r="J2919" t="s">
        <v>28</v>
      </c>
      <c r="K2919" t="s">
        <v>28</v>
      </c>
      <c r="L2919" t="s">
        <v>33</v>
      </c>
      <c r="M2919" t="s">
        <v>21</v>
      </c>
      <c r="N2919" t="s">
        <v>43</v>
      </c>
      <c r="O2919" s="1">
        <v>22.96</v>
      </c>
      <c r="P2919" s="1">
        <v>164.93</v>
      </c>
      <c r="Q2919">
        <v>1</v>
      </c>
      <c r="R2919" t="s">
        <v>21</v>
      </c>
      <c r="S2919" t="str">
        <f>IF(ChurnData[[#This Row],[MonthlyCharges]]&lt;=30,"1. Up to 30",IF(ChurnData[[#This Row],[MonthlyCharges]]&lt;=50,"2. 31-50",IF(ChurnData[[#This Row],[MonthlyCharges]]&lt;=70,"3. 51-70",IF(ChurnData[[#This Row],[MonthlyCharges]]&lt;=90,"4. 71-90","5. Over 90"))))</f>
        <v>1. Up to 30</v>
      </c>
      <c r="T2919" t="str">
        <f>IF(AND(ChurnData[[#This Row],[Contract]]="Month-to-month",ChurnData[[#This Row],[InternetService]]="Fiber optic",ChurnData[[#This Row],[TenureMonths]]&lt;=11),"High-risk","Other")</f>
        <v>Other</v>
      </c>
      <c r="U2919" t="str">
        <f>IF(ChurnData[[#This Row],[TenureMonths]]&lt;=11,"0-11",IF(ChurnData[[#This Row],[TenureMonths]]&lt;=23,"12-23",IF(ChurnData[[#This Row],[TenureMonths]]&lt;=35,"24-35",IF(ChurnData[[#This Row],[TenureMonths]]&lt;=47,"36-47",IF(ChurnData[[#This Row],[TenureMonths]]&lt;=59,"48-59","60-72")))))</f>
        <v>0-11</v>
      </c>
      <c r="V2919">
        <f>IF(ChurnData[[#This Row],[Churn]]="Yes",1,0)</f>
        <v>0</v>
      </c>
    </row>
    <row r="2920" spans="1:22" x14ac:dyDescent="0.35">
      <c r="A2920" t="s">
        <v>2971</v>
      </c>
      <c r="B2920" t="s">
        <v>19</v>
      </c>
      <c r="C2920">
        <v>0</v>
      </c>
      <c r="D2920" t="s">
        <v>20</v>
      </c>
      <c r="E2920" t="s">
        <v>20</v>
      </c>
      <c r="F2920" t="s">
        <v>58</v>
      </c>
      <c r="G2920" s="2">
        <v>26</v>
      </c>
      <c r="H2920" t="s">
        <v>20</v>
      </c>
      <c r="I2920" t="s">
        <v>21</v>
      </c>
      <c r="J2920" t="s">
        <v>28</v>
      </c>
      <c r="K2920" t="s">
        <v>28</v>
      </c>
      <c r="L2920" t="s">
        <v>29</v>
      </c>
      <c r="M2920" t="s">
        <v>21</v>
      </c>
      <c r="N2920" t="s">
        <v>25</v>
      </c>
      <c r="O2920" s="1">
        <v>20.36</v>
      </c>
      <c r="P2920" s="1">
        <v>518.95000000000005</v>
      </c>
      <c r="Q2920">
        <v>0</v>
      </c>
      <c r="R2920" t="s">
        <v>21</v>
      </c>
      <c r="S2920" t="str">
        <f>IF(ChurnData[[#This Row],[MonthlyCharges]]&lt;=30,"1. Up to 30",IF(ChurnData[[#This Row],[MonthlyCharges]]&lt;=50,"2. 31-50",IF(ChurnData[[#This Row],[MonthlyCharges]]&lt;=70,"3. 51-70",IF(ChurnData[[#This Row],[MonthlyCharges]]&lt;=90,"4. 71-90","5. Over 90"))))</f>
        <v>1. Up to 30</v>
      </c>
      <c r="T2920" t="str">
        <f>IF(AND(ChurnData[[#This Row],[Contract]]="Month-to-month",ChurnData[[#This Row],[InternetService]]="Fiber optic",ChurnData[[#This Row],[TenureMonths]]&lt;=11),"High-risk","Other")</f>
        <v>Other</v>
      </c>
      <c r="U2920" t="str">
        <f>IF(ChurnData[[#This Row],[TenureMonths]]&lt;=11,"0-11",IF(ChurnData[[#This Row],[TenureMonths]]&lt;=23,"12-23",IF(ChurnData[[#This Row],[TenureMonths]]&lt;=35,"24-35",IF(ChurnData[[#This Row],[TenureMonths]]&lt;=47,"36-47",IF(ChurnData[[#This Row],[TenureMonths]]&lt;=59,"48-59","60-72")))))</f>
        <v>24-35</v>
      </c>
      <c r="V2920">
        <f>IF(ChurnData[[#This Row],[Churn]]="Yes",1,0)</f>
        <v>0</v>
      </c>
    </row>
    <row r="2921" spans="1:22" x14ac:dyDescent="0.35">
      <c r="A2921" t="s">
        <v>2972</v>
      </c>
      <c r="B2921" t="s">
        <v>19</v>
      </c>
      <c r="C2921">
        <v>0</v>
      </c>
      <c r="D2921" t="s">
        <v>21</v>
      </c>
      <c r="E2921" t="s">
        <v>21</v>
      </c>
      <c r="F2921" t="s">
        <v>65</v>
      </c>
      <c r="G2921" s="2">
        <v>43</v>
      </c>
      <c r="H2921" t="s">
        <v>20</v>
      </c>
      <c r="I2921" t="s">
        <v>23</v>
      </c>
      <c r="J2921" t="s">
        <v>21</v>
      </c>
      <c r="K2921" t="s">
        <v>21</v>
      </c>
      <c r="L2921" t="s">
        <v>33</v>
      </c>
      <c r="M2921" t="s">
        <v>21</v>
      </c>
      <c r="N2921" t="s">
        <v>25</v>
      </c>
      <c r="O2921" s="1">
        <v>93.42</v>
      </c>
      <c r="P2921" s="1">
        <v>3965.35</v>
      </c>
      <c r="Q2921">
        <v>0</v>
      </c>
      <c r="R2921" t="s">
        <v>21</v>
      </c>
      <c r="S2921" t="str">
        <f>IF(ChurnData[[#This Row],[MonthlyCharges]]&lt;=30,"1. Up to 30",IF(ChurnData[[#This Row],[MonthlyCharges]]&lt;=50,"2. 31-50",IF(ChurnData[[#This Row],[MonthlyCharges]]&lt;=70,"3. 51-70",IF(ChurnData[[#This Row],[MonthlyCharges]]&lt;=90,"4. 71-90","5. Over 90"))))</f>
        <v>5. Over 90</v>
      </c>
      <c r="T2921" t="str">
        <f>IF(AND(ChurnData[[#This Row],[Contract]]="Month-to-month",ChurnData[[#This Row],[InternetService]]="Fiber optic",ChurnData[[#This Row],[TenureMonths]]&lt;=11),"High-risk","Other")</f>
        <v>Other</v>
      </c>
      <c r="U2921" t="str">
        <f>IF(ChurnData[[#This Row],[TenureMonths]]&lt;=11,"0-11",IF(ChurnData[[#This Row],[TenureMonths]]&lt;=23,"12-23",IF(ChurnData[[#This Row],[TenureMonths]]&lt;=35,"24-35",IF(ChurnData[[#This Row],[TenureMonths]]&lt;=47,"36-47",IF(ChurnData[[#This Row],[TenureMonths]]&lt;=59,"48-59","60-72")))))</f>
        <v>36-47</v>
      </c>
      <c r="V2921">
        <f>IF(ChurnData[[#This Row],[Churn]]="Yes",1,0)</f>
        <v>0</v>
      </c>
    </row>
    <row r="2922" spans="1:22" x14ac:dyDescent="0.35">
      <c r="A2922" t="s">
        <v>2973</v>
      </c>
      <c r="B2922" t="s">
        <v>36</v>
      </c>
      <c r="C2922">
        <v>0</v>
      </c>
      <c r="D2922" t="s">
        <v>20</v>
      </c>
      <c r="E2922" t="s">
        <v>21</v>
      </c>
      <c r="F2922" t="s">
        <v>22</v>
      </c>
      <c r="G2922" s="2">
        <v>36</v>
      </c>
      <c r="H2922" t="s">
        <v>20</v>
      </c>
      <c r="I2922" t="s">
        <v>23</v>
      </c>
      <c r="J2922" t="s">
        <v>21</v>
      </c>
      <c r="K2922" t="s">
        <v>20</v>
      </c>
      <c r="L2922" t="s">
        <v>24</v>
      </c>
      <c r="M2922" t="s">
        <v>20</v>
      </c>
      <c r="N2922" t="s">
        <v>30</v>
      </c>
      <c r="O2922" s="1">
        <v>91.9</v>
      </c>
      <c r="P2922" s="1">
        <v>3231.1</v>
      </c>
      <c r="Q2922">
        <v>2</v>
      </c>
      <c r="R2922" t="s">
        <v>20</v>
      </c>
      <c r="S2922" t="str">
        <f>IF(ChurnData[[#This Row],[MonthlyCharges]]&lt;=30,"1. Up to 30",IF(ChurnData[[#This Row],[MonthlyCharges]]&lt;=50,"2. 31-50",IF(ChurnData[[#This Row],[MonthlyCharges]]&lt;=70,"3. 51-70",IF(ChurnData[[#This Row],[MonthlyCharges]]&lt;=90,"4. 71-90","5. Over 90"))))</f>
        <v>5. Over 90</v>
      </c>
      <c r="T2922" t="str">
        <f>IF(AND(ChurnData[[#This Row],[Contract]]="Month-to-month",ChurnData[[#This Row],[InternetService]]="Fiber optic",ChurnData[[#This Row],[TenureMonths]]&lt;=11),"High-risk","Other")</f>
        <v>Other</v>
      </c>
      <c r="U2922" t="str">
        <f>IF(ChurnData[[#This Row],[TenureMonths]]&lt;=11,"0-11",IF(ChurnData[[#This Row],[TenureMonths]]&lt;=23,"12-23",IF(ChurnData[[#This Row],[TenureMonths]]&lt;=35,"24-35",IF(ChurnData[[#This Row],[TenureMonths]]&lt;=47,"36-47",IF(ChurnData[[#This Row],[TenureMonths]]&lt;=59,"48-59","60-72")))))</f>
        <v>36-47</v>
      </c>
      <c r="V2922">
        <f>IF(ChurnData[[#This Row],[Churn]]="Yes",1,0)</f>
        <v>1</v>
      </c>
    </row>
    <row r="2923" spans="1:22" x14ac:dyDescent="0.35">
      <c r="A2923" t="s">
        <v>2974</v>
      </c>
      <c r="B2923" t="s">
        <v>19</v>
      </c>
      <c r="C2923">
        <v>0</v>
      </c>
      <c r="D2923" t="s">
        <v>21</v>
      </c>
      <c r="E2923" t="s">
        <v>21</v>
      </c>
      <c r="F2923" t="s">
        <v>56</v>
      </c>
      <c r="G2923" s="2">
        <v>13</v>
      </c>
      <c r="H2923" t="s">
        <v>21</v>
      </c>
      <c r="I2923" t="s">
        <v>23</v>
      </c>
      <c r="J2923" t="s">
        <v>20</v>
      </c>
      <c r="K2923" t="s">
        <v>21</v>
      </c>
      <c r="L2923" t="s">
        <v>33</v>
      </c>
      <c r="M2923" t="s">
        <v>21</v>
      </c>
      <c r="N2923" t="s">
        <v>34</v>
      </c>
      <c r="O2923" s="1">
        <v>78.91</v>
      </c>
      <c r="P2923" s="1">
        <v>1023.65</v>
      </c>
      <c r="Q2923">
        <v>6</v>
      </c>
      <c r="R2923" t="s">
        <v>20</v>
      </c>
      <c r="S2923" t="str">
        <f>IF(ChurnData[[#This Row],[MonthlyCharges]]&lt;=30,"1. Up to 30",IF(ChurnData[[#This Row],[MonthlyCharges]]&lt;=50,"2. 31-50",IF(ChurnData[[#This Row],[MonthlyCharges]]&lt;=70,"3. 51-70",IF(ChurnData[[#This Row],[MonthlyCharges]]&lt;=90,"4. 71-90","5. Over 90"))))</f>
        <v>4. 71-90</v>
      </c>
      <c r="T2923" t="str">
        <f>IF(AND(ChurnData[[#This Row],[Contract]]="Month-to-month",ChurnData[[#This Row],[InternetService]]="Fiber optic",ChurnData[[#This Row],[TenureMonths]]&lt;=11),"High-risk","Other")</f>
        <v>Other</v>
      </c>
      <c r="U2923" t="str">
        <f>IF(ChurnData[[#This Row],[TenureMonths]]&lt;=11,"0-11",IF(ChurnData[[#This Row],[TenureMonths]]&lt;=23,"12-23",IF(ChurnData[[#This Row],[TenureMonths]]&lt;=35,"24-35",IF(ChurnData[[#This Row],[TenureMonths]]&lt;=47,"36-47",IF(ChurnData[[#This Row],[TenureMonths]]&lt;=59,"48-59","60-72")))))</f>
        <v>12-23</v>
      </c>
      <c r="V2923">
        <f>IF(ChurnData[[#This Row],[Churn]]="Yes",1,0)</f>
        <v>1</v>
      </c>
    </row>
    <row r="2924" spans="1:22" x14ac:dyDescent="0.35">
      <c r="A2924" t="s">
        <v>2975</v>
      </c>
      <c r="B2924" t="s">
        <v>36</v>
      </c>
      <c r="C2924">
        <v>1</v>
      </c>
      <c r="D2924" t="s">
        <v>20</v>
      </c>
      <c r="E2924" t="s">
        <v>20</v>
      </c>
      <c r="F2924" t="s">
        <v>58</v>
      </c>
      <c r="G2924" s="2">
        <v>3</v>
      </c>
      <c r="H2924" t="s">
        <v>21</v>
      </c>
      <c r="I2924" t="s">
        <v>23</v>
      </c>
      <c r="J2924" t="s">
        <v>20</v>
      </c>
      <c r="K2924" t="s">
        <v>20</v>
      </c>
      <c r="L2924" t="s">
        <v>33</v>
      </c>
      <c r="M2924" t="s">
        <v>20</v>
      </c>
      <c r="N2924" t="s">
        <v>25</v>
      </c>
      <c r="O2924" s="1">
        <v>79.680000000000007</v>
      </c>
      <c r="P2924" s="1">
        <v>233.47</v>
      </c>
      <c r="Q2924">
        <v>0</v>
      </c>
      <c r="R2924" t="s">
        <v>20</v>
      </c>
      <c r="S2924" t="str">
        <f>IF(ChurnData[[#This Row],[MonthlyCharges]]&lt;=30,"1. Up to 30",IF(ChurnData[[#This Row],[MonthlyCharges]]&lt;=50,"2. 31-50",IF(ChurnData[[#This Row],[MonthlyCharges]]&lt;=70,"3. 51-70",IF(ChurnData[[#This Row],[MonthlyCharges]]&lt;=90,"4. 71-90","5. Over 90"))))</f>
        <v>4. 71-90</v>
      </c>
      <c r="T2924" t="str">
        <f>IF(AND(ChurnData[[#This Row],[Contract]]="Month-to-month",ChurnData[[#This Row],[InternetService]]="Fiber optic",ChurnData[[#This Row],[TenureMonths]]&lt;=11),"High-risk","Other")</f>
        <v>High-risk</v>
      </c>
      <c r="U2924" t="str">
        <f>IF(ChurnData[[#This Row],[TenureMonths]]&lt;=11,"0-11",IF(ChurnData[[#This Row],[TenureMonths]]&lt;=23,"12-23",IF(ChurnData[[#This Row],[TenureMonths]]&lt;=35,"24-35",IF(ChurnData[[#This Row],[TenureMonths]]&lt;=47,"36-47",IF(ChurnData[[#This Row],[TenureMonths]]&lt;=59,"48-59","60-72")))))</f>
        <v>0-11</v>
      </c>
      <c r="V2924">
        <f>IF(ChurnData[[#This Row],[Churn]]="Yes",1,0)</f>
        <v>1</v>
      </c>
    </row>
    <row r="2925" spans="1:22" x14ac:dyDescent="0.35">
      <c r="A2925" t="s">
        <v>2976</v>
      </c>
      <c r="B2925" t="s">
        <v>36</v>
      </c>
      <c r="C2925">
        <v>0</v>
      </c>
      <c r="D2925" t="s">
        <v>20</v>
      </c>
      <c r="E2925" t="s">
        <v>21</v>
      </c>
      <c r="F2925" t="s">
        <v>22</v>
      </c>
      <c r="G2925" s="2">
        <v>24</v>
      </c>
      <c r="H2925" t="s">
        <v>20</v>
      </c>
      <c r="I2925" t="s">
        <v>32</v>
      </c>
      <c r="J2925" t="s">
        <v>20</v>
      </c>
      <c r="K2925" t="s">
        <v>21</v>
      </c>
      <c r="L2925" t="s">
        <v>29</v>
      </c>
      <c r="M2925" t="s">
        <v>20</v>
      </c>
      <c r="N2925" t="s">
        <v>34</v>
      </c>
      <c r="O2925" s="1">
        <v>58.64</v>
      </c>
      <c r="P2925" s="1">
        <v>1439.99</v>
      </c>
      <c r="Q2925">
        <v>1</v>
      </c>
      <c r="R2925" t="s">
        <v>21</v>
      </c>
      <c r="S2925" t="str">
        <f>IF(ChurnData[[#This Row],[MonthlyCharges]]&lt;=30,"1. Up to 30",IF(ChurnData[[#This Row],[MonthlyCharges]]&lt;=50,"2. 31-50",IF(ChurnData[[#This Row],[MonthlyCharges]]&lt;=70,"3. 51-70",IF(ChurnData[[#This Row],[MonthlyCharges]]&lt;=90,"4. 71-90","5. Over 90"))))</f>
        <v>3. 51-70</v>
      </c>
      <c r="T2925" t="str">
        <f>IF(AND(ChurnData[[#This Row],[Contract]]="Month-to-month",ChurnData[[#This Row],[InternetService]]="Fiber optic",ChurnData[[#This Row],[TenureMonths]]&lt;=11),"High-risk","Other")</f>
        <v>Other</v>
      </c>
      <c r="U2925" t="str">
        <f>IF(ChurnData[[#This Row],[TenureMonths]]&lt;=11,"0-11",IF(ChurnData[[#This Row],[TenureMonths]]&lt;=23,"12-23",IF(ChurnData[[#This Row],[TenureMonths]]&lt;=35,"24-35",IF(ChurnData[[#This Row],[TenureMonths]]&lt;=47,"36-47",IF(ChurnData[[#This Row],[TenureMonths]]&lt;=59,"48-59","60-72")))))</f>
        <v>24-35</v>
      </c>
      <c r="V2925">
        <f>IF(ChurnData[[#This Row],[Churn]]="Yes",1,0)</f>
        <v>0</v>
      </c>
    </row>
    <row r="2926" spans="1:22" x14ac:dyDescent="0.35">
      <c r="A2926" t="s">
        <v>2977</v>
      </c>
      <c r="B2926" t="s">
        <v>19</v>
      </c>
      <c r="C2926">
        <v>1</v>
      </c>
      <c r="D2926" t="s">
        <v>20</v>
      </c>
      <c r="E2926" t="s">
        <v>20</v>
      </c>
      <c r="F2926" t="s">
        <v>22</v>
      </c>
      <c r="G2926" s="2">
        <v>10</v>
      </c>
      <c r="H2926" t="s">
        <v>20</v>
      </c>
      <c r="I2926" t="s">
        <v>23</v>
      </c>
      <c r="J2926" t="s">
        <v>21</v>
      </c>
      <c r="K2926" t="s">
        <v>21</v>
      </c>
      <c r="L2926" t="s">
        <v>33</v>
      </c>
      <c r="M2926" t="s">
        <v>21</v>
      </c>
      <c r="N2926" t="s">
        <v>43</v>
      </c>
      <c r="O2926" s="1">
        <v>87.93</v>
      </c>
      <c r="P2926" s="1">
        <v>899.79</v>
      </c>
      <c r="Q2926">
        <v>2</v>
      </c>
      <c r="R2926" t="s">
        <v>20</v>
      </c>
      <c r="S2926" t="str">
        <f>IF(ChurnData[[#This Row],[MonthlyCharges]]&lt;=30,"1. Up to 30",IF(ChurnData[[#This Row],[MonthlyCharges]]&lt;=50,"2. 31-50",IF(ChurnData[[#This Row],[MonthlyCharges]]&lt;=70,"3. 51-70",IF(ChurnData[[#This Row],[MonthlyCharges]]&lt;=90,"4. 71-90","5. Over 90"))))</f>
        <v>4. 71-90</v>
      </c>
      <c r="T2926" t="str">
        <f>IF(AND(ChurnData[[#This Row],[Contract]]="Month-to-month",ChurnData[[#This Row],[InternetService]]="Fiber optic",ChurnData[[#This Row],[TenureMonths]]&lt;=11),"High-risk","Other")</f>
        <v>High-risk</v>
      </c>
      <c r="U2926" t="str">
        <f>IF(ChurnData[[#This Row],[TenureMonths]]&lt;=11,"0-11",IF(ChurnData[[#This Row],[TenureMonths]]&lt;=23,"12-23",IF(ChurnData[[#This Row],[TenureMonths]]&lt;=35,"24-35",IF(ChurnData[[#This Row],[TenureMonths]]&lt;=47,"36-47",IF(ChurnData[[#This Row],[TenureMonths]]&lt;=59,"48-59","60-72")))))</f>
        <v>0-11</v>
      </c>
      <c r="V2926">
        <f>IF(ChurnData[[#This Row],[Churn]]="Yes",1,0)</f>
        <v>1</v>
      </c>
    </row>
    <row r="2927" spans="1:22" x14ac:dyDescent="0.35">
      <c r="A2927" t="s">
        <v>2978</v>
      </c>
      <c r="B2927" t="s">
        <v>36</v>
      </c>
      <c r="C2927">
        <v>0</v>
      </c>
      <c r="D2927" t="s">
        <v>20</v>
      </c>
      <c r="E2927" t="s">
        <v>21</v>
      </c>
      <c r="F2927" t="s">
        <v>47</v>
      </c>
      <c r="G2927" s="2">
        <v>72</v>
      </c>
      <c r="H2927" t="s">
        <v>20</v>
      </c>
      <c r="I2927" t="s">
        <v>21</v>
      </c>
      <c r="J2927" t="s">
        <v>28</v>
      </c>
      <c r="K2927" t="s">
        <v>28</v>
      </c>
      <c r="L2927" t="s">
        <v>24</v>
      </c>
      <c r="M2927" t="s">
        <v>21</v>
      </c>
      <c r="N2927" t="s">
        <v>30</v>
      </c>
      <c r="O2927" s="1">
        <v>25.89</v>
      </c>
      <c r="P2927" s="1">
        <v>1874.26</v>
      </c>
      <c r="Q2927">
        <v>2</v>
      </c>
      <c r="R2927" t="s">
        <v>21</v>
      </c>
      <c r="S2927" t="str">
        <f>IF(ChurnData[[#This Row],[MonthlyCharges]]&lt;=30,"1. Up to 30",IF(ChurnData[[#This Row],[MonthlyCharges]]&lt;=50,"2. 31-50",IF(ChurnData[[#This Row],[MonthlyCharges]]&lt;=70,"3. 51-70",IF(ChurnData[[#This Row],[MonthlyCharges]]&lt;=90,"4. 71-90","5. Over 90"))))</f>
        <v>1. Up to 30</v>
      </c>
      <c r="T2927" t="str">
        <f>IF(AND(ChurnData[[#This Row],[Contract]]="Month-to-month",ChurnData[[#This Row],[InternetService]]="Fiber optic",ChurnData[[#This Row],[TenureMonths]]&lt;=11),"High-risk","Other")</f>
        <v>Other</v>
      </c>
      <c r="U2927" t="str">
        <f>IF(ChurnData[[#This Row],[TenureMonths]]&lt;=11,"0-11",IF(ChurnData[[#This Row],[TenureMonths]]&lt;=23,"12-23",IF(ChurnData[[#This Row],[TenureMonths]]&lt;=35,"24-35",IF(ChurnData[[#This Row],[TenureMonths]]&lt;=47,"36-47",IF(ChurnData[[#This Row],[TenureMonths]]&lt;=59,"48-59","60-72")))))</f>
        <v>60-72</v>
      </c>
      <c r="V2927">
        <f>IF(ChurnData[[#This Row],[Churn]]="Yes",1,0)</f>
        <v>0</v>
      </c>
    </row>
    <row r="2928" spans="1:22" x14ac:dyDescent="0.35">
      <c r="A2928" t="s">
        <v>2979</v>
      </c>
      <c r="B2928" t="s">
        <v>19</v>
      </c>
      <c r="C2928">
        <v>0</v>
      </c>
      <c r="D2928" t="s">
        <v>20</v>
      </c>
      <c r="E2928" t="s">
        <v>21</v>
      </c>
      <c r="F2928" t="s">
        <v>49</v>
      </c>
      <c r="G2928" s="2">
        <v>44</v>
      </c>
      <c r="H2928" t="s">
        <v>20</v>
      </c>
      <c r="I2928" t="s">
        <v>23</v>
      </c>
      <c r="J2928" t="s">
        <v>20</v>
      </c>
      <c r="K2928" t="s">
        <v>21</v>
      </c>
      <c r="L2928" t="s">
        <v>24</v>
      </c>
      <c r="M2928" t="s">
        <v>20</v>
      </c>
      <c r="N2928" t="s">
        <v>25</v>
      </c>
      <c r="O2928" s="1">
        <v>92.57</v>
      </c>
      <c r="P2928" s="1">
        <v>4165.0600000000004</v>
      </c>
      <c r="Q2928">
        <v>2</v>
      </c>
      <c r="R2928" t="s">
        <v>21</v>
      </c>
      <c r="S2928" t="str">
        <f>IF(ChurnData[[#This Row],[MonthlyCharges]]&lt;=30,"1. Up to 30",IF(ChurnData[[#This Row],[MonthlyCharges]]&lt;=50,"2. 31-50",IF(ChurnData[[#This Row],[MonthlyCharges]]&lt;=70,"3. 51-70",IF(ChurnData[[#This Row],[MonthlyCharges]]&lt;=90,"4. 71-90","5. Over 90"))))</f>
        <v>5. Over 90</v>
      </c>
      <c r="T2928" t="str">
        <f>IF(AND(ChurnData[[#This Row],[Contract]]="Month-to-month",ChurnData[[#This Row],[InternetService]]="Fiber optic",ChurnData[[#This Row],[TenureMonths]]&lt;=11),"High-risk","Other")</f>
        <v>Other</v>
      </c>
      <c r="U2928" t="str">
        <f>IF(ChurnData[[#This Row],[TenureMonths]]&lt;=11,"0-11",IF(ChurnData[[#This Row],[TenureMonths]]&lt;=23,"12-23",IF(ChurnData[[#This Row],[TenureMonths]]&lt;=35,"24-35",IF(ChurnData[[#This Row],[TenureMonths]]&lt;=47,"36-47",IF(ChurnData[[#This Row],[TenureMonths]]&lt;=59,"48-59","60-72")))))</f>
        <v>36-47</v>
      </c>
      <c r="V2928">
        <f>IF(ChurnData[[#This Row],[Churn]]="Yes",1,0)</f>
        <v>0</v>
      </c>
    </row>
    <row r="2929" spans="1:22" x14ac:dyDescent="0.35">
      <c r="A2929" t="s">
        <v>2980</v>
      </c>
      <c r="B2929" t="s">
        <v>19</v>
      </c>
      <c r="C2929">
        <v>0</v>
      </c>
      <c r="D2929" t="s">
        <v>21</v>
      </c>
      <c r="E2929" t="s">
        <v>20</v>
      </c>
      <c r="F2929" t="s">
        <v>41</v>
      </c>
      <c r="G2929" s="2">
        <v>19</v>
      </c>
      <c r="H2929" t="s">
        <v>20</v>
      </c>
      <c r="I2929" t="s">
        <v>32</v>
      </c>
      <c r="J2929" t="s">
        <v>21</v>
      </c>
      <c r="K2929" t="s">
        <v>21</v>
      </c>
      <c r="L2929" t="s">
        <v>33</v>
      </c>
      <c r="M2929" t="s">
        <v>21</v>
      </c>
      <c r="N2929" t="s">
        <v>25</v>
      </c>
      <c r="O2929" s="1">
        <v>59.4</v>
      </c>
      <c r="P2929" s="1">
        <v>1160.43</v>
      </c>
      <c r="Q2929">
        <v>1</v>
      </c>
      <c r="R2929" t="s">
        <v>21</v>
      </c>
      <c r="S2929" t="str">
        <f>IF(ChurnData[[#This Row],[MonthlyCharges]]&lt;=30,"1. Up to 30",IF(ChurnData[[#This Row],[MonthlyCharges]]&lt;=50,"2. 31-50",IF(ChurnData[[#This Row],[MonthlyCharges]]&lt;=70,"3. 51-70",IF(ChurnData[[#This Row],[MonthlyCharges]]&lt;=90,"4. 71-90","5. Over 90"))))</f>
        <v>3. 51-70</v>
      </c>
      <c r="T2929" t="str">
        <f>IF(AND(ChurnData[[#This Row],[Contract]]="Month-to-month",ChurnData[[#This Row],[InternetService]]="Fiber optic",ChurnData[[#This Row],[TenureMonths]]&lt;=11),"High-risk","Other")</f>
        <v>Other</v>
      </c>
      <c r="U2929" t="str">
        <f>IF(ChurnData[[#This Row],[TenureMonths]]&lt;=11,"0-11",IF(ChurnData[[#This Row],[TenureMonths]]&lt;=23,"12-23",IF(ChurnData[[#This Row],[TenureMonths]]&lt;=35,"24-35",IF(ChurnData[[#This Row],[TenureMonths]]&lt;=47,"36-47",IF(ChurnData[[#This Row],[TenureMonths]]&lt;=59,"48-59","60-72")))))</f>
        <v>12-23</v>
      </c>
      <c r="V2929">
        <f>IF(ChurnData[[#This Row],[Churn]]="Yes",1,0)</f>
        <v>0</v>
      </c>
    </row>
    <row r="2930" spans="1:22" x14ac:dyDescent="0.35">
      <c r="A2930" t="s">
        <v>2981</v>
      </c>
      <c r="B2930" t="s">
        <v>36</v>
      </c>
      <c r="C2930">
        <v>0</v>
      </c>
      <c r="D2930" t="s">
        <v>20</v>
      </c>
      <c r="E2930" t="s">
        <v>21</v>
      </c>
      <c r="F2930" t="s">
        <v>56</v>
      </c>
      <c r="G2930" s="2">
        <v>35</v>
      </c>
      <c r="H2930" t="s">
        <v>20</v>
      </c>
      <c r="I2930" t="s">
        <v>32</v>
      </c>
      <c r="J2930" t="s">
        <v>21</v>
      </c>
      <c r="K2930" t="s">
        <v>21</v>
      </c>
      <c r="L2930" t="s">
        <v>33</v>
      </c>
      <c r="M2930" t="s">
        <v>20</v>
      </c>
      <c r="N2930" t="s">
        <v>30</v>
      </c>
      <c r="O2930" s="1">
        <v>55.96</v>
      </c>
      <c r="P2930" s="1">
        <v>1959.92</v>
      </c>
      <c r="Q2930">
        <v>4</v>
      </c>
      <c r="R2930" t="s">
        <v>21</v>
      </c>
      <c r="S2930" t="str">
        <f>IF(ChurnData[[#This Row],[MonthlyCharges]]&lt;=30,"1. Up to 30",IF(ChurnData[[#This Row],[MonthlyCharges]]&lt;=50,"2. 31-50",IF(ChurnData[[#This Row],[MonthlyCharges]]&lt;=70,"3. 51-70",IF(ChurnData[[#This Row],[MonthlyCharges]]&lt;=90,"4. 71-90","5. Over 90"))))</f>
        <v>3. 51-70</v>
      </c>
      <c r="T2930" t="str">
        <f>IF(AND(ChurnData[[#This Row],[Contract]]="Month-to-month",ChurnData[[#This Row],[InternetService]]="Fiber optic",ChurnData[[#This Row],[TenureMonths]]&lt;=11),"High-risk","Other")</f>
        <v>Other</v>
      </c>
      <c r="U2930" t="str">
        <f>IF(ChurnData[[#This Row],[TenureMonths]]&lt;=11,"0-11",IF(ChurnData[[#This Row],[TenureMonths]]&lt;=23,"12-23",IF(ChurnData[[#This Row],[TenureMonths]]&lt;=35,"24-35",IF(ChurnData[[#This Row],[TenureMonths]]&lt;=47,"36-47",IF(ChurnData[[#This Row],[TenureMonths]]&lt;=59,"48-59","60-72")))))</f>
        <v>24-35</v>
      </c>
      <c r="V2930">
        <f>IF(ChurnData[[#This Row],[Churn]]="Yes",1,0)</f>
        <v>0</v>
      </c>
    </row>
    <row r="2931" spans="1:22" x14ac:dyDescent="0.35">
      <c r="A2931" t="s">
        <v>2982</v>
      </c>
      <c r="B2931" t="s">
        <v>36</v>
      </c>
      <c r="C2931">
        <v>0</v>
      </c>
      <c r="D2931" t="s">
        <v>20</v>
      </c>
      <c r="E2931" t="s">
        <v>20</v>
      </c>
      <c r="F2931" t="s">
        <v>47</v>
      </c>
      <c r="G2931" s="2">
        <v>68</v>
      </c>
      <c r="H2931" t="s">
        <v>20</v>
      </c>
      <c r="I2931" t="s">
        <v>21</v>
      </c>
      <c r="J2931" t="s">
        <v>28</v>
      </c>
      <c r="K2931" t="s">
        <v>28</v>
      </c>
      <c r="L2931" t="s">
        <v>24</v>
      </c>
      <c r="M2931" t="s">
        <v>21</v>
      </c>
      <c r="N2931" t="s">
        <v>34</v>
      </c>
      <c r="O2931" s="1">
        <v>37.119999999999997</v>
      </c>
      <c r="P2931" s="1">
        <v>2538.48</v>
      </c>
      <c r="Q2931">
        <v>0</v>
      </c>
      <c r="R2931" t="s">
        <v>21</v>
      </c>
      <c r="S2931" t="str">
        <f>IF(ChurnData[[#This Row],[MonthlyCharges]]&lt;=30,"1. Up to 30",IF(ChurnData[[#This Row],[MonthlyCharges]]&lt;=50,"2. 31-50",IF(ChurnData[[#This Row],[MonthlyCharges]]&lt;=70,"3. 51-70",IF(ChurnData[[#This Row],[MonthlyCharges]]&lt;=90,"4. 71-90","5. Over 90"))))</f>
        <v>2. 31-50</v>
      </c>
      <c r="T2931" t="str">
        <f>IF(AND(ChurnData[[#This Row],[Contract]]="Month-to-month",ChurnData[[#This Row],[InternetService]]="Fiber optic",ChurnData[[#This Row],[TenureMonths]]&lt;=11),"High-risk","Other")</f>
        <v>Other</v>
      </c>
      <c r="U2931" t="str">
        <f>IF(ChurnData[[#This Row],[TenureMonths]]&lt;=11,"0-11",IF(ChurnData[[#This Row],[TenureMonths]]&lt;=23,"12-23",IF(ChurnData[[#This Row],[TenureMonths]]&lt;=35,"24-35",IF(ChurnData[[#This Row],[TenureMonths]]&lt;=47,"36-47",IF(ChurnData[[#This Row],[TenureMonths]]&lt;=59,"48-59","60-72")))))</f>
        <v>60-72</v>
      </c>
      <c r="V2931">
        <f>IF(ChurnData[[#This Row],[Churn]]="Yes",1,0)</f>
        <v>0</v>
      </c>
    </row>
    <row r="2932" spans="1:22" x14ac:dyDescent="0.35">
      <c r="A2932" t="s">
        <v>2983</v>
      </c>
      <c r="B2932" t="s">
        <v>36</v>
      </c>
      <c r="C2932">
        <v>1</v>
      </c>
      <c r="D2932" t="s">
        <v>20</v>
      </c>
      <c r="E2932" t="s">
        <v>21</v>
      </c>
      <c r="F2932" t="s">
        <v>45</v>
      </c>
      <c r="G2932" s="2">
        <v>34</v>
      </c>
      <c r="H2932" t="s">
        <v>20</v>
      </c>
      <c r="I2932" t="s">
        <v>23</v>
      </c>
      <c r="J2932" t="s">
        <v>20</v>
      </c>
      <c r="K2932" t="s">
        <v>21</v>
      </c>
      <c r="L2932" t="s">
        <v>29</v>
      </c>
      <c r="M2932" t="s">
        <v>21</v>
      </c>
      <c r="N2932" t="s">
        <v>25</v>
      </c>
      <c r="O2932" s="1">
        <v>97.14</v>
      </c>
      <c r="P2932" s="1">
        <v>3399.66</v>
      </c>
      <c r="Q2932">
        <v>3</v>
      </c>
      <c r="R2932" t="s">
        <v>21</v>
      </c>
      <c r="S2932" t="str">
        <f>IF(ChurnData[[#This Row],[MonthlyCharges]]&lt;=30,"1. Up to 30",IF(ChurnData[[#This Row],[MonthlyCharges]]&lt;=50,"2. 31-50",IF(ChurnData[[#This Row],[MonthlyCharges]]&lt;=70,"3. 51-70",IF(ChurnData[[#This Row],[MonthlyCharges]]&lt;=90,"4. 71-90","5. Over 90"))))</f>
        <v>5. Over 90</v>
      </c>
      <c r="T2932" t="str">
        <f>IF(AND(ChurnData[[#This Row],[Contract]]="Month-to-month",ChurnData[[#This Row],[InternetService]]="Fiber optic",ChurnData[[#This Row],[TenureMonths]]&lt;=11),"High-risk","Other")</f>
        <v>Other</v>
      </c>
      <c r="U2932" t="str">
        <f>IF(ChurnData[[#This Row],[TenureMonths]]&lt;=11,"0-11",IF(ChurnData[[#This Row],[TenureMonths]]&lt;=23,"12-23",IF(ChurnData[[#This Row],[TenureMonths]]&lt;=35,"24-35",IF(ChurnData[[#This Row],[TenureMonths]]&lt;=47,"36-47",IF(ChurnData[[#This Row],[TenureMonths]]&lt;=59,"48-59","60-72")))))</f>
        <v>24-35</v>
      </c>
      <c r="V2932">
        <f>IF(ChurnData[[#This Row],[Churn]]="Yes",1,0)</f>
        <v>0</v>
      </c>
    </row>
    <row r="2933" spans="1:22" x14ac:dyDescent="0.35">
      <c r="A2933" t="s">
        <v>2984</v>
      </c>
      <c r="B2933" t="s">
        <v>19</v>
      </c>
      <c r="C2933">
        <v>0</v>
      </c>
      <c r="D2933" t="s">
        <v>20</v>
      </c>
      <c r="E2933" t="s">
        <v>20</v>
      </c>
      <c r="F2933" t="s">
        <v>56</v>
      </c>
      <c r="G2933" s="2">
        <v>26</v>
      </c>
      <c r="H2933" t="s">
        <v>20</v>
      </c>
      <c r="I2933" t="s">
        <v>23</v>
      </c>
      <c r="J2933" t="s">
        <v>20</v>
      </c>
      <c r="K2933" t="s">
        <v>20</v>
      </c>
      <c r="L2933" t="s">
        <v>29</v>
      </c>
      <c r="M2933" t="s">
        <v>20</v>
      </c>
      <c r="N2933" t="s">
        <v>34</v>
      </c>
      <c r="O2933" s="1">
        <v>100.57</v>
      </c>
      <c r="P2933" s="1">
        <v>2661.21</v>
      </c>
      <c r="Q2933">
        <v>4</v>
      </c>
      <c r="R2933" t="s">
        <v>21</v>
      </c>
      <c r="S2933" t="str">
        <f>IF(ChurnData[[#This Row],[MonthlyCharges]]&lt;=30,"1. Up to 30",IF(ChurnData[[#This Row],[MonthlyCharges]]&lt;=50,"2. 31-50",IF(ChurnData[[#This Row],[MonthlyCharges]]&lt;=70,"3. 51-70",IF(ChurnData[[#This Row],[MonthlyCharges]]&lt;=90,"4. 71-90","5. Over 90"))))</f>
        <v>5. Over 90</v>
      </c>
      <c r="T2933" t="str">
        <f>IF(AND(ChurnData[[#This Row],[Contract]]="Month-to-month",ChurnData[[#This Row],[InternetService]]="Fiber optic",ChurnData[[#This Row],[TenureMonths]]&lt;=11),"High-risk","Other")</f>
        <v>Other</v>
      </c>
      <c r="U2933" t="str">
        <f>IF(ChurnData[[#This Row],[TenureMonths]]&lt;=11,"0-11",IF(ChurnData[[#This Row],[TenureMonths]]&lt;=23,"12-23",IF(ChurnData[[#This Row],[TenureMonths]]&lt;=35,"24-35",IF(ChurnData[[#This Row],[TenureMonths]]&lt;=47,"36-47",IF(ChurnData[[#This Row],[TenureMonths]]&lt;=59,"48-59","60-72")))))</f>
        <v>24-35</v>
      </c>
      <c r="V2933">
        <f>IF(ChurnData[[#This Row],[Churn]]="Yes",1,0)</f>
        <v>0</v>
      </c>
    </row>
    <row r="2934" spans="1:22" x14ac:dyDescent="0.35">
      <c r="A2934" t="s">
        <v>2985</v>
      </c>
      <c r="B2934" t="s">
        <v>19</v>
      </c>
      <c r="C2934">
        <v>0</v>
      </c>
      <c r="D2934" t="s">
        <v>21</v>
      </c>
      <c r="E2934" t="s">
        <v>21</v>
      </c>
      <c r="F2934" t="s">
        <v>39</v>
      </c>
      <c r="G2934" s="2">
        <v>17</v>
      </c>
      <c r="H2934" t="s">
        <v>20</v>
      </c>
      <c r="I2934" t="s">
        <v>21</v>
      </c>
      <c r="J2934" t="s">
        <v>28</v>
      </c>
      <c r="K2934" t="s">
        <v>28</v>
      </c>
      <c r="L2934" t="s">
        <v>33</v>
      </c>
      <c r="M2934" t="s">
        <v>21</v>
      </c>
      <c r="N2934" t="s">
        <v>34</v>
      </c>
      <c r="O2934" s="1">
        <v>20.38</v>
      </c>
      <c r="P2934" s="1">
        <v>347.62</v>
      </c>
      <c r="Q2934">
        <v>1</v>
      </c>
      <c r="R2934" t="s">
        <v>21</v>
      </c>
      <c r="S2934" t="str">
        <f>IF(ChurnData[[#This Row],[MonthlyCharges]]&lt;=30,"1. Up to 30",IF(ChurnData[[#This Row],[MonthlyCharges]]&lt;=50,"2. 31-50",IF(ChurnData[[#This Row],[MonthlyCharges]]&lt;=70,"3. 51-70",IF(ChurnData[[#This Row],[MonthlyCharges]]&lt;=90,"4. 71-90","5. Over 90"))))</f>
        <v>1. Up to 30</v>
      </c>
      <c r="T2934" t="str">
        <f>IF(AND(ChurnData[[#This Row],[Contract]]="Month-to-month",ChurnData[[#This Row],[InternetService]]="Fiber optic",ChurnData[[#This Row],[TenureMonths]]&lt;=11),"High-risk","Other")</f>
        <v>Other</v>
      </c>
      <c r="U2934" t="str">
        <f>IF(ChurnData[[#This Row],[TenureMonths]]&lt;=11,"0-11",IF(ChurnData[[#This Row],[TenureMonths]]&lt;=23,"12-23",IF(ChurnData[[#This Row],[TenureMonths]]&lt;=35,"24-35",IF(ChurnData[[#This Row],[TenureMonths]]&lt;=47,"36-47",IF(ChurnData[[#This Row],[TenureMonths]]&lt;=59,"48-59","60-72")))))</f>
        <v>12-23</v>
      </c>
      <c r="V2934">
        <f>IF(ChurnData[[#This Row],[Churn]]="Yes",1,0)</f>
        <v>0</v>
      </c>
    </row>
    <row r="2935" spans="1:22" x14ac:dyDescent="0.35">
      <c r="A2935" t="s">
        <v>2986</v>
      </c>
      <c r="B2935" t="s">
        <v>36</v>
      </c>
      <c r="C2935">
        <v>0</v>
      </c>
      <c r="D2935" t="s">
        <v>20</v>
      </c>
      <c r="E2935" t="s">
        <v>20</v>
      </c>
      <c r="F2935" t="s">
        <v>45</v>
      </c>
      <c r="G2935" s="2">
        <v>32</v>
      </c>
      <c r="H2935" t="s">
        <v>20</v>
      </c>
      <c r="I2935" t="s">
        <v>23</v>
      </c>
      <c r="J2935" t="s">
        <v>21</v>
      </c>
      <c r="K2935" t="s">
        <v>21</v>
      </c>
      <c r="L2935" t="s">
        <v>33</v>
      </c>
      <c r="M2935" t="s">
        <v>21</v>
      </c>
      <c r="N2935" t="s">
        <v>34</v>
      </c>
      <c r="O2935" s="1">
        <v>83.29</v>
      </c>
      <c r="P2935" s="1">
        <v>2682.86</v>
      </c>
      <c r="Q2935">
        <v>1</v>
      </c>
      <c r="R2935" t="s">
        <v>20</v>
      </c>
      <c r="S2935" t="str">
        <f>IF(ChurnData[[#This Row],[MonthlyCharges]]&lt;=30,"1. Up to 30",IF(ChurnData[[#This Row],[MonthlyCharges]]&lt;=50,"2. 31-50",IF(ChurnData[[#This Row],[MonthlyCharges]]&lt;=70,"3. 51-70",IF(ChurnData[[#This Row],[MonthlyCharges]]&lt;=90,"4. 71-90","5. Over 90"))))</f>
        <v>4. 71-90</v>
      </c>
      <c r="T2935" t="str">
        <f>IF(AND(ChurnData[[#This Row],[Contract]]="Month-to-month",ChurnData[[#This Row],[InternetService]]="Fiber optic",ChurnData[[#This Row],[TenureMonths]]&lt;=11),"High-risk","Other")</f>
        <v>Other</v>
      </c>
      <c r="U2935" t="str">
        <f>IF(ChurnData[[#This Row],[TenureMonths]]&lt;=11,"0-11",IF(ChurnData[[#This Row],[TenureMonths]]&lt;=23,"12-23",IF(ChurnData[[#This Row],[TenureMonths]]&lt;=35,"24-35",IF(ChurnData[[#This Row],[TenureMonths]]&lt;=47,"36-47",IF(ChurnData[[#This Row],[TenureMonths]]&lt;=59,"48-59","60-72")))))</f>
        <v>24-35</v>
      </c>
      <c r="V2935">
        <f>IF(ChurnData[[#This Row],[Churn]]="Yes",1,0)</f>
        <v>1</v>
      </c>
    </row>
    <row r="2936" spans="1:22" x14ac:dyDescent="0.35">
      <c r="A2936" t="s">
        <v>2987</v>
      </c>
      <c r="B2936" t="s">
        <v>19</v>
      </c>
      <c r="C2936">
        <v>0</v>
      </c>
      <c r="D2936" t="s">
        <v>21</v>
      </c>
      <c r="E2936" t="s">
        <v>21</v>
      </c>
      <c r="F2936" t="s">
        <v>65</v>
      </c>
      <c r="G2936" s="2">
        <v>57</v>
      </c>
      <c r="H2936" t="s">
        <v>20</v>
      </c>
      <c r="I2936" t="s">
        <v>32</v>
      </c>
      <c r="J2936" t="s">
        <v>21</v>
      </c>
      <c r="K2936" t="s">
        <v>21</v>
      </c>
      <c r="L2936" t="s">
        <v>24</v>
      </c>
      <c r="M2936" t="s">
        <v>21</v>
      </c>
      <c r="N2936" t="s">
        <v>43</v>
      </c>
      <c r="O2936" s="1">
        <v>63.34</v>
      </c>
      <c r="P2936" s="1">
        <v>3526.07</v>
      </c>
      <c r="Q2936">
        <v>1</v>
      </c>
      <c r="R2936" t="s">
        <v>21</v>
      </c>
      <c r="S2936" t="str">
        <f>IF(ChurnData[[#This Row],[MonthlyCharges]]&lt;=30,"1. Up to 30",IF(ChurnData[[#This Row],[MonthlyCharges]]&lt;=50,"2. 31-50",IF(ChurnData[[#This Row],[MonthlyCharges]]&lt;=70,"3. 51-70",IF(ChurnData[[#This Row],[MonthlyCharges]]&lt;=90,"4. 71-90","5. Over 90"))))</f>
        <v>3. 51-70</v>
      </c>
      <c r="T2936" t="str">
        <f>IF(AND(ChurnData[[#This Row],[Contract]]="Month-to-month",ChurnData[[#This Row],[InternetService]]="Fiber optic",ChurnData[[#This Row],[TenureMonths]]&lt;=11),"High-risk","Other")</f>
        <v>Other</v>
      </c>
      <c r="U2936" t="str">
        <f>IF(ChurnData[[#This Row],[TenureMonths]]&lt;=11,"0-11",IF(ChurnData[[#This Row],[TenureMonths]]&lt;=23,"12-23",IF(ChurnData[[#This Row],[TenureMonths]]&lt;=35,"24-35",IF(ChurnData[[#This Row],[TenureMonths]]&lt;=47,"36-47",IF(ChurnData[[#This Row],[TenureMonths]]&lt;=59,"48-59","60-72")))))</f>
        <v>48-59</v>
      </c>
      <c r="V2936">
        <f>IF(ChurnData[[#This Row],[Churn]]="Yes",1,0)</f>
        <v>0</v>
      </c>
    </row>
    <row r="2937" spans="1:22" x14ac:dyDescent="0.35">
      <c r="A2937" t="s">
        <v>2988</v>
      </c>
      <c r="B2937" t="s">
        <v>36</v>
      </c>
      <c r="C2937">
        <v>0</v>
      </c>
      <c r="D2937" t="s">
        <v>20</v>
      </c>
      <c r="E2937" t="s">
        <v>21</v>
      </c>
      <c r="F2937" t="s">
        <v>47</v>
      </c>
      <c r="G2937" s="2">
        <v>6</v>
      </c>
      <c r="H2937" t="s">
        <v>20</v>
      </c>
      <c r="I2937" t="s">
        <v>23</v>
      </c>
      <c r="J2937" t="s">
        <v>21</v>
      </c>
      <c r="K2937" t="s">
        <v>21</v>
      </c>
      <c r="L2937" t="s">
        <v>33</v>
      </c>
      <c r="M2937" t="s">
        <v>21</v>
      </c>
      <c r="N2937" t="s">
        <v>25</v>
      </c>
      <c r="O2937" s="1">
        <v>87.23</v>
      </c>
      <c r="P2937" s="1">
        <v>517.11</v>
      </c>
      <c r="Q2937">
        <v>2</v>
      </c>
      <c r="R2937" t="s">
        <v>20</v>
      </c>
      <c r="S2937" t="str">
        <f>IF(ChurnData[[#This Row],[MonthlyCharges]]&lt;=30,"1. Up to 30",IF(ChurnData[[#This Row],[MonthlyCharges]]&lt;=50,"2. 31-50",IF(ChurnData[[#This Row],[MonthlyCharges]]&lt;=70,"3. 51-70",IF(ChurnData[[#This Row],[MonthlyCharges]]&lt;=90,"4. 71-90","5. Over 90"))))</f>
        <v>4. 71-90</v>
      </c>
      <c r="T2937" t="str">
        <f>IF(AND(ChurnData[[#This Row],[Contract]]="Month-to-month",ChurnData[[#This Row],[InternetService]]="Fiber optic",ChurnData[[#This Row],[TenureMonths]]&lt;=11),"High-risk","Other")</f>
        <v>High-risk</v>
      </c>
      <c r="U2937" t="str">
        <f>IF(ChurnData[[#This Row],[TenureMonths]]&lt;=11,"0-11",IF(ChurnData[[#This Row],[TenureMonths]]&lt;=23,"12-23",IF(ChurnData[[#This Row],[TenureMonths]]&lt;=35,"24-35",IF(ChurnData[[#This Row],[TenureMonths]]&lt;=47,"36-47",IF(ChurnData[[#This Row],[TenureMonths]]&lt;=59,"48-59","60-72")))))</f>
        <v>0-11</v>
      </c>
      <c r="V2937">
        <f>IF(ChurnData[[#This Row],[Churn]]="Yes",1,0)</f>
        <v>1</v>
      </c>
    </row>
    <row r="2938" spans="1:22" x14ac:dyDescent="0.35">
      <c r="A2938" t="s">
        <v>2989</v>
      </c>
      <c r="B2938" t="s">
        <v>36</v>
      </c>
      <c r="C2938">
        <v>0</v>
      </c>
      <c r="D2938" t="s">
        <v>21</v>
      </c>
      <c r="E2938" t="s">
        <v>21</v>
      </c>
      <c r="F2938" t="s">
        <v>47</v>
      </c>
      <c r="G2938" s="2">
        <v>72</v>
      </c>
      <c r="H2938" t="s">
        <v>20</v>
      </c>
      <c r="I2938" t="s">
        <v>32</v>
      </c>
      <c r="J2938" t="s">
        <v>20</v>
      </c>
      <c r="K2938" t="s">
        <v>21</v>
      </c>
      <c r="L2938" t="s">
        <v>24</v>
      </c>
      <c r="M2938" t="s">
        <v>21</v>
      </c>
      <c r="N2938" t="s">
        <v>30</v>
      </c>
      <c r="O2938" s="1">
        <v>52.18</v>
      </c>
      <c r="P2938" s="1">
        <v>3812.32</v>
      </c>
      <c r="Q2938">
        <v>3</v>
      </c>
      <c r="R2938" t="s">
        <v>21</v>
      </c>
      <c r="S2938" t="str">
        <f>IF(ChurnData[[#This Row],[MonthlyCharges]]&lt;=30,"1. Up to 30",IF(ChurnData[[#This Row],[MonthlyCharges]]&lt;=50,"2. 31-50",IF(ChurnData[[#This Row],[MonthlyCharges]]&lt;=70,"3. 51-70",IF(ChurnData[[#This Row],[MonthlyCharges]]&lt;=90,"4. 71-90","5. Over 90"))))</f>
        <v>3. 51-70</v>
      </c>
      <c r="T2938" t="str">
        <f>IF(AND(ChurnData[[#This Row],[Contract]]="Month-to-month",ChurnData[[#This Row],[InternetService]]="Fiber optic",ChurnData[[#This Row],[TenureMonths]]&lt;=11),"High-risk","Other")</f>
        <v>Other</v>
      </c>
      <c r="U2938" t="str">
        <f>IF(ChurnData[[#This Row],[TenureMonths]]&lt;=11,"0-11",IF(ChurnData[[#This Row],[TenureMonths]]&lt;=23,"12-23",IF(ChurnData[[#This Row],[TenureMonths]]&lt;=35,"24-35",IF(ChurnData[[#This Row],[TenureMonths]]&lt;=47,"36-47",IF(ChurnData[[#This Row],[TenureMonths]]&lt;=59,"48-59","60-72")))))</f>
        <v>60-72</v>
      </c>
      <c r="V2938">
        <f>IF(ChurnData[[#This Row],[Churn]]="Yes",1,0)</f>
        <v>0</v>
      </c>
    </row>
    <row r="2939" spans="1:22" x14ac:dyDescent="0.35">
      <c r="A2939" t="s">
        <v>2990</v>
      </c>
      <c r="B2939" t="s">
        <v>36</v>
      </c>
      <c r="C2939">
        <v>0</v>
      </c>
      <c r="D2939" t="s">
        <v>21</v>
      </c>
      <c r="E2939" t="s">
        <v>21</v>
      </c>
      <c r="F2939" t="s">
        <v>37</v>
      </c>
      <c r="G2939" s="2">
        <v>72</v>
      </c>
      <c r="H2939" t="s">
        <v>20</v>
      </c>
      <c r="I2939" t="s">
        <v>23</v>
      </c>
      <c r="J2939" t="s">
        <v>20</v>
      </c>
      <c r="K2939" t="s">
        <v>20</v>
      </c>
      <c r="L2939" t="s">
        <v>29</v>
      </c>
      <c r="M2939" t="s">
        <v>20</v>
      </c>
      <c r="N2939" t="s">
        <v>34</v>
      </c>
      <c r="O2939" s="1">
        <v>99.71</v>
      </c>
      <c r="P2939" s="1">
        <v>7136.2</v>
      </c>
      <c r="Q2939">
        <v>1</v>
      </c>
      <c r="R2939" t="s">
        <v>21</v>
      </c>
      <c r="S2939" t="str">
        <f>IF(ChurnData[[#This Row],[MonthlyCharges]]&lt;=30,"1. Up to 30",IF(ChurnData[[#This Row],[MonthlyCharges]]&lt;=50,"2. 31-50",IF(ChurnData[[#This Row],[MonthlyCharges]]&lt;=70,"3. 51-70",IF(ChurnData[[#This Row],[MonthlyCharges]]&lt;=90,"4. 71-90","5. Over 90"))))</f>
        <v>5. Over 90</v>
      </c>
      <c r="T2939" t="str">
        <f>IF(AND(ChurnData[[#This Row],[Contract]]="Month-to-month",ChurnData[[#This Row],[InternetService]]="Fiber optic",ChurnData[[#This Row],[TenureMonths]]&lt;=11),"High-risk","Other")</f>
        <v>Other</v>
      </c>
      <c r="U2939" t="str">
        <f>IF(ChurnData[[#This Row],[TenureMonths]]&lt;=11,"0-11",IF(ChurnData[[#This Row],[TenureMonths]]&lt;=23,"12-23",IF(ChurnData[[#This Row],[TenureMonths]]&lt;=35,"24-35",IF(ChurnData[[#This Row],[TenureMonths]]&lt;=47,"36-47",IF(ChurnData[[#This Row],[TenureMonths]]&lt;=59,"48-59","60-72")))))</f>
        <v>60-72</v>
      </c>
      <c r="V2939">
        <f>IF(ChurnData[[#This Row],[Churn]]="Yes",1,0)</f>
        <v>0</v>
      </c>
    </row>
    <row r="2940" spans="1:22" x14ac:dyDescent="0.35">
      <c r="A2940" t="s">
        <v>2991</v>
      </c>
      <c r="B2940" t="s">
        <v>36</v>
      </c>
      <c r="C2940">
        <v>0</v>
      </c>
      <c r="D2940" t="s">
        <v>20</v>
      </c>
      <c r="E2940" t="s">
        <v>20</v>
      </c>
      <c r="F2940" t="s">
        <v>58</v>
      </c>
      <c r="G2940" s="2">
        <v>33</v>
      </c>
      <c r="H2940" t="s">
        <v>20</v>
      </c>
      <c r="I2940" t="s">
        <v>23</v>
      </c>
      <c r="J2940" t="s">
        <v>20</v>
      </c>
      <c r="K2940" t="s">
        <v>20</v>
      </c>
      <c r="L2940" t="s">
        <v>33</v>
      </c>
      <c r="M2940" t="s">
        <v>20</v>
      </c>
      <c r="N2940" t="s">
        <v>34</v>
      </c>
      <c r="O2940" s="1">
        <v>92.3</v>
      </c>
      <c r="P2940" s="1">
        <v>3102.87</v>
      </c>
      <c r="Q2940">
        <v>2</v>
      </c>
      <c r="R2940" t="s">
        <v>20</v>
      </c>
      <c r="S2940" t="str">
        <f>IF(ChurnData[[#This Row],[MonthlyCharges]]&lt;=30,"1. Up to 30",IF(ChurnData[[#This Row],[MonthlyCharges]]&lt;=50,"2. 31-50",IF(ChurnData[[#This Row],[MonthlyCharges]]&lt;=70,"3. 51-70",IF(ChurnData[[#This Row],[MonthlyCharges]]&lt;=90,"4. 71-90","5. Over 90"))))</f>
        <v>5. Over 90</v>
      </c>
      <c r="T2940" t="str">
        <f>IF(AND(ChurnData[[#This Row],[Contract]]="Month-to-month",ChurnData[[#This Row],[InternetService]]="Fiber optic",ChurnData[[#This Row],[TenureMonths]]&lt;=11),"High-risk","Other")</f>
        <v>Other</v>
      </c>
      <c r="U2940" t="str">
        <f>IF(ChurnData[[#This Row],[TenureMonths]]&lt;=11,"0-11",IF(ChurnData[[#This Row],[TenureMonths]]&lt;=23,"12-23",IF(ChurnData[[#This Row],[TenureMonths]]&lt;=35,"24-35",IF(ChurnData[[#This Row],[TenureMonths]]&lt;=47,"36-47",IF(ChurnData[[#This Row],[TenureMonths]]&lt;=59,"48-59","60-72")))))</f>
        <v>24-35</v>
      </c>
      <c r="V2940">
        <f>IF(ChurnData[[#This Row],[Churn]]="Yes",1,0)</f>
        <v>1</v>
      </c>
    </row>
    <row r="2941" spans="1:22" x14ac:dyDescent="0.35">
      <c r="A2941" t="s">
        <v>2992</v>
      </c>
      <c r="B2941" t="s">
        <v>36</v>
      </c>
      <c r="C2941">
        <v>0</v>
      </c>
      <c r="D2941" t="s">
        <v>21</v>
      </c>
      <c r="E2941" t="s">
        <v>21</v>
      </c>
      <c r="F2941" t="s">
        <v>56</v>
      </c>
      <c r="G2941" s="2">
        <v>45</v>
      </c>
      <c r="H2941" t="s">
        <v>20</v>
      </c>
      <c r="I2941" t="s">
        <v>32</v>
      </c>
      <c r="J2941" t="s">
        <v>20</v>
      </c>
      <c r="K2941" t="s">
        <v>21</v>
      </c>
      <c r="L2941" t="s">
        <v>33</v>
      </c>
      <c r="M2941" t="s">
        <v>20</v>
      </c>
      <c r="N2941" t="s">
        <v>30</v>
      </c>
      <c r="O2941" s="1">
        <v>55.68</v>
      </c>
      <c r="P2941" s="1">
        <v>2521.4499999999998</v>
      </c>
      <c r="Q2941">
        <v>3</v>
      </c>
      <c r="R2941" t="s">
        <v>20</v>
      </c>
      <c r="S2941" t="str">
        <f>IF(ChurnData[[#This Row],[MonthlyCharges]]&lt;=30,"1. Up to 30",IF(ChurnData[[#This Row],[MonthlyCharges]]&lt;=50,"2. 31-50",IF(ChurnData[[#This Row],[MonthlyCharges]]&lt;=70,"3. 51-70",IF(ChurnData[[#This Row],[MonthlyCharges]]&lt;=90,"4. 71-90","5. Over 90"))))</f>
        <v>3. 51-70</v>
      </c>
      <c r="T2941" t="str">
        <f>IF(AND(ChurnData[[#This Row],[Contract]]="Month-to-month",ChurnData[[#This Row],[InternetService]]="Fiber optic",ChurnData[[#This Row],[TenureMonths]]&lt;=11),"High-risk","Other")</f>
        <v>Other</v>
      </c>
      <c r="U2941" t="str">
        <f>IF(ChurnData[[#This Row],[TenureMonths]]&lt;=11,"0-11",IF(ChurnData[[#This Row],[TenureMonths]]&lt;=23,"12-23",IF(ChurnData[[#This Row],[TenureMonths]]&lt;=35,"24-35",IF(ChurnData[[#This Row],[TenureMonths]]&lt;=47,"36-47",IF(ChurnData[[#This Row],[TenureMonths]]&lt;=59,"48-59","60-72")))))</f>
        <v>36-47</v>
      </c>
      <c r="V2941">
        <f>IF(ChurnData[[#This Row],[Churn]]="Yes",1,0)</f>
        <v>1</v>
      </c>
    </row>
    <row r="2942" spans="1:22" x14ac:dyDescent="0.35">
      <c r="A2942" t="s">
        <v>2993</v>
      </c>
      <c r="B2942" t="s">
        <v>19</v>
      </c>
      <c r="C2942">
        <v>0</v>
      </c>
      <c r="D2942" t="s">
        <v>20</v>
      </c>
      <c r="E2942" t="s">
        <v>21</v>
      </c>
      <c r="F2942" t="s">
        <v>65</v>
      </c>
      <c r="G2942" s="2">
        <v>54</v>
      </c>
      <c r="H2942" t="s">
        <v>20</v>
      </c>
      <c r="I2942" t="s">
        <v>32</v>
      </c>
      <c r="J2942" t="s">
        <v>21</v>
      </c>
      <c r="K2942" t="s">
        <v>21</v>
      </c>
      <c r="L2942" t="s">
        <v>24</v>
      </c>
      <c r="M2942" t="s">
        <v>21</v>
      </c>
      <c r="N2942" t="s">
        <v>30</v>
      </c>
      <c r="O2942" s="1">
        <v>56</v>
      </c>
      <c r="P2942" s="1">
        <v>2963.44</v>
      </c>
      <c r="Q2942">
        <v>0</v>
      </c>
      <c r="R2942" t="s">
        <v>21</v>
      </c>
      <c r="S2942" t="str">
        <f>IF(ChurnData[[#This Row],[MonthlyCharges]]&lt;=30,"1. Up to 30",IF(ChurnData[[#This Row],[MonthlyCharges]]&lt;=50,"2. 31-50",IF(ChurnData[[#This Row],[MonthlyCharges]]&lt;=70,"3. 51-70",IF(ChurnData[[#This Row],[MonthlyCharges]]&lt;=90,"4. 71-90","5. Over 90"))))</f>
        <v>3. 51-70</v>
      </c>
      <c r="T2942" t="str">
        <f>IF(AND(ChurnData[[#This Row],[Contract]]="Month-to-month",ChurnData[[#This Row],[InternetService]]="Fiber optic",ChurnData[[#This Row],[TenureMonths]]&lt;=11),"High-risk","Other")</f>
        <v>Other</v>
      </c>
      <c r="U2942" t="str">
        <f>IF(ChurnData[[#This Row],[TenureMonths]]&lt;=11,"0-11",IF(ChurnData[[#This Row],[TenureMonths]]&lt;=23,"12-23",IF(ChurnData[[#This Row],[TenureMonths]]&lt;=35,"24-35",IF(ChurnData[[#This Row],[TenureMonths]]&lt;=47,"36-47",IF(ChurnData[[#This Row],[TenureMonths]]&lt;=59,"48-59","60-72")))))</f>
        <v>48-59</v>
      </c>
      <c r="V2942">
        <f>IF(ChurnData[[#This Row],[Churn]]="Yes",1,0)</f>
        <v>0</v>
      </c>
    </row>
    <row r="2943" spans="1:22" x14ac:dyDescent="0.35">
      <c r="A2943" t="s">
        <v>2994</v>
      </c>
      <c r="B2943" t="s">
        <v>36</v>
      </c>
      <c r="C2943">
        <v>0</v>
      </c>
      <c r="D2943" t="s">
        <v>21</v>
      </c>
      <c r="E2943" t="s">
        <v>20</v>
      </c>
      <c r="F2943" t="s">
        <v>47</v>
      </c>
      <c r="G2943" s="2">
        <v>68</v>
      </c>
      <c r="H2943" t="s">
        <v>20</v>
      </c>
      <c r="I2943" t="s">
        <v>32</v>
      </c>
      <c r="J2943" t="s">
        <v>21</v>
      </c>
      <c r="K2943" t="s">
        <v>21</v>
      </c>
      <c r="L2943" t="s">
        <v>24</v>
      </c>
      <c r="M2943" t="s">
        <v>20</v>
      </c>
      <c r="N2943" t="s">
        <v>34</v>
      </c>
      <c r="O2943" s="1">
        <v>59.86</v>
      </c>
      <c r="P2943" s="1">
        <v>4095.76</v>
      </c>
      <c r="Q2943">
        <v>0</v>
      </c>
      <c r="R2943" t="s">
        <v>21</v>
      </c>
      <c r="S2943" t="str">
        <f>IF(ChurnData[[#This Row],[MonthlyCharges]]&lt;=30,"1. Up to 30",IF(ChurnData[[#This Row],[MonthlyCharges]]&lt;=50,"2. 31-50",IF(ChurnData[[#This Row],[MonthlyCharges]]&lt;=70,"3. 51-70",IF(ChurnData[[#This Row],[MonthlyCharges]]&lt;=90,"4. 71-90","5. Over 90"))))</f>
        <v>3. 51-70</v>
      </c>
      <c r="T2943" t="str">
        <f>IF(AND(ChurnData[[#This Row],[Contract]]="Month-to-month",ChurnData[[#This Row],[InternetService]]="Fiber optic",ChurnData[[#This Row],[TenureMonths]]&lt;=11),"High-risk","Other")</f>
        <v>Other</v>
      </c>
      <c r="U2943" t="str">
        <f>IF(ChurnData[[#This Row],[TenureMonths]]&lt;=11,"0-11",IF(ChurnData[[#This Row],[TenureMonths]]&lt;=23,"12-23",IF(ChurnData[[#This Row],[TenureMonths]]&lt;=35,"24-35",IF(ChurnData[[#This Row],[TenureMonths]]&lt;=47,"36-47",IF(ChurnData[[#This Row],[TenureMonths]]&lt;=59,"48-59","60-72")))))</f>
        <v>60-72</v>
      </c>
      <c r="V2943">
        <f>IF(ChurnData[[#This Row],[Churn]]="Yes",1,0)</f>
        <v>0</v>
      </c>
    </row>
    <row r="2944" spans="1:22" x14ac:dyDescent="0.35">
      <c r="A2944" t="s">
        <v>2995</v>
      </c>
      <c r="B2944" t="s">
        <v>36</v>
      </c>
      <c r="C2944">
        <v>0</v>
      </c>
      <c r="D2944" t="s">
        <v>21</v>
      </c>
      <c r="E2944" t="s">
        <v>21</v>
      </c>
      <c r="F2944" t="s">
        <v>22</v>
      </c>
      <c r="G2944" s="2">
        <v>7</v>
      </c>
      <c r="H2944" t="s">
        <v>20</v>
      </c>
      <c r="I2944" t="s">
        <v>23</v>
      </c>
      <c r="J2944" t="s">
        <v>21</v>
      </c>
      <c r="K2944" t="s">
        <v>20</v>
      </c>
      <c r="L2944" t="s">
        <v>33</v>
      </c>
      <c r="M2944" t="s">
        <v>20</v>
      </c>
      <c r="N2944" t="s">
        <v>34</v>
      </c>
      <c r="O2944" s="1">
        <v>92.25</v>
      </c>
      <c r="P2944" s="1">
        <v>634.78</v>
      </c>
      <c r="Q2944">
        <v>0</v>
      </c>
      <c r="R2944" t="s">
        <v>21</v>
      </c>
      <c r="S2944" t="str">
        <f>IF(ChurnData[[#This Row],[MonthlyCharges]]&lt;=30,"1. Up to 30",IF(ChurnData[[#This Row],[MonthlyCharges]]&lt;=50,"2. 31-50",IF(ChurnData[[#This Row],[MonthlyCharges]]&lt;=70,"3. 51-70",IF(ChurnData[[#This Row],[MonthlyCharges]]&lt;=90,"4. 71-90","5. Over 90"))))</f>
        <v>5. Over 90</v>
      </c>
      <c r="T2944" t="str">
        <f>IF(AND(ChurnData[[#This Row],[Contract]]="Month-to-month",ChurnData[[#This Row],[InternetService]]="Fiber optic",ChurnData[[#This Row],[TenureMonths]]&lt;=11),"High-risk","Other")</f>
        <v>High-risk</v>
      </c>
      <c r="U2944" t="str">
        <f>IF(ChurnData[[#This Row],[TenureMonths]]&lt;=11,"0-11",IF(ChurnData[[#This Row],[TenureMonths]]&lt;=23,"12-23",IF(ChurnData[[#This Row],[TenureMonths]]&lt;=35,"24-35",IF(ChurnData[[#This Row],[TenureMonths]]&lt;=47,"36-47",IF(ChurnData[[#This Row],[TenureMonths]]&lt;=59,"48-59","60-72")))))</f>
        <v>0-11</v>
      </c>
      <c r="V2944">
        <f>IF(ChurnData[[#This Row],[Churn]]="Yes",1,0)</f>
        <v>0</v>
      </c>
    </row>
    <row r="2945" spans="1:22" x14ac:dyDescent="0.35">
      <c r="A2945" t="s">
        <v>2996</v>
      </c>
      <c r="B2945" t="s">
        <v>36</v>
      </c>
      <c r="C2945">
        <v>0</v>
      </c>
      <c r="D2945" t="s">
        <v>20</v>
      </c>
      <c r="E2945" t="s">
        <v>21</v>
      </c>
      <c r="F2945" t="s">
        <v>56</v>
      </c>
      <c r="G2945" s="2">
        <v>23</v>
      </c>
      <c r="H2945" t="s">
        <v>20</v>
      </c>
      <c r="I2945" t="s">
        <v>23</v>
      </c>
      <c r="J2945" t="s">
        <v>21</v>
      </c>
      <c r="K2945" t="s">
        <v>21</v>
      </c>
      <c r="L2945" t="s">
        <v>33</v>
      </c>
      <c r="M2945" t="s">
        <v>21</v>
      </c>
      <c r="N2945" t="s">
        <v>34</v>
      </c>
      <c r="O2945" s="1">
        <v>80.33</v>
      </c>
      <c r="P2945" s="1">
        <v>1815.78</v>
      </c>
      <c r="Q2945">
        <v>4</v>
      </c>
      <c r="R2945" t="s">
        <v>20</v>
      </c>
      <c r="S2945" t="str">
        <f>IF(ChurnData[[#This Row],[MonthlyCharges]]&lt;=30,"1. Up to 30",IF(ChurnData[[#This Row],[MonthlyCharges]]&lt;=50,"2. 31-50",IF(ChurnData[[#This Row],[MonthlyCharges]]&lt;=70,"3. 51-70",IF(ChurnData[[#This Row],[MonthlyCharges]]&lt;=90,"4. 71-90","5. Over 90"))))</f>
        <v>4. 71-90</v>
      </c>
      <c r="T2945" t="str">
        <f>IF(AND(ChurnData[[#This Row],[Contract]]="Month-to-month",ChurnData[[#This Row],[InternetService]]="Fiber optic",ChurnData[[#This Row],[TenureMonths]]&lt;=11),"High-risk","Other")</f>
        <v>Other</v>
      </c>
      <c r="U2945" t="str">
        <f>IF(ChurnData[[#This Row],[TenureMonths]]&lt;=11,"0-11",IF(ChurnData[[#This Row],[TenureMonths]]&lt;=23,"12-23",IF(ChurnData[[#This Row],[TenureMonths]]&lt;=35,"24-35",IF(ChurnData[[#This Row],[TenureMonths]]&lt;=47,"36-47",IF(ChurnData[[#This Row],[TenureMonths]]&lt;=59,"48-59","60-72")))))</f>
        <v>12-23</v>
      </c>
      <c r="V2945">
        <f>IF(ChurnData[[#This Row],[Churn]]="Yes",1,0)</f>
        <v>1</v>
      </c>
    </row>
    <row r="2946" spans="1:22" x14ac:dyDescent="0.35">
      <c r="A2946" t="s">
        <v>2997</v>
      </c>
      <c r="B2946" t="s">
        <v>19</v>
      </c>
      <c r="C2946">
        <v>0</v>
      </c>
      <c r="D2946" t="s">
        <v>21</v>
      </c>
      <c r="E2946" t="s">
        <v>21</v>
      </c>
      <c r="F2946" t="s">
        <v>37</v>
      </c>
      <c r="G2946" s="2">
        <v>30</v>
      </c>
      <c r="H2946" t="s">
        <v>20</v>
      </c>
      <c r="I2946" t="s">
        <v>32</v>
      </c>
      <c r="J2946" t="s">
        <v>20</v>
      </c>
      <c r="K2946" t="s">
        <v>20</v>
      </c>
      <c r="L2946" t="s">
        <v>24</v>
      </c>
      <c r="M2946" t="s">
        <v>21</v>
      </c>
      <c r="N2946" t="s">
        <v>43</v>
      </c>
      <c r="O2946" s="1">
        <v>62.68</v>
      </c>
      <c r="P2946" s="1">
        <v>1919.75</v>
      </c>
      <c r="Q2946">
        <v>0</v>
      </c>
      <c r="R2946" t="s">
        <v>21</v>
      </c>
      <c r="S2946" t="str">
        <f>IF(ChurnData[[#This Row],[MonthlyCharges]]&lt;=30,"1. Up to 30",IF(ChurnData[[#This Row],[MonthlyCharges]]&lt;=50,"2. 31-50",IF(ChurnData[[#This Row],[MonthlyCharges]]&lt;=70,"3. 51-70",IF(ChurnData[[#This Row],[MonthlyCharges]]&lt;=90,"4. 71-90","5. Over 90"))))</f>
        <v>3. 51-70</v>
      </c>
      <c r="T2946" t="str">
        <f>IF(AND(ChurnData[[#This Row],[Contract]]="Month-to-month",ChurnData[[#This Row],[InternetService]]="Fiber optic",ChurnData[[#This Row],[TenureMonths]]&lt;=11),"High-risk","Other")</f>
        <v>Other</v>
      </c>
      <c r="U2946" t="str">
        <f>IF(ChurnData[[#This Row],[TenureMonths]]&lt;=11,"0-11",IF(ChurnData[[#This Row],[TenureMonths]]&lt;=23,"12-23",IF(ChurnData[[#This Row],[TenureMonths]]&lt;=35,"24-35",IF(ChurnData[[#This Row],[TenureMonths]]&lt;=47,"36-47",IF(ChurnData[[#This Row],[TenureMonths]]&lt;=59,"48-59","60-72")))))</f>
        <v>24-35</v>
      </c>
      <c r="V2946">
        <f>IF(ChurnData[[#This Row],[Churn]]="Yes",1,0)</f>
        <v>0</v>
      </c>
    </row>
    <row r="2947" spans="1:22" x14ac:dyDescent="0.35">
      <c r="A2947" t="s">
        <v>2998</v>
      </c>
      <c r="B2947" t="s">
        <v>36</v>
      </c>
      <c r="C2947">
        <v>0</v>
      </c>
      <c r="D2947" t="s">
        <v>21</v>
      </c>
      <c r="E2947" t="s">
        <v>21</v>
      </c>
      <c r="F2947" t="s">
        <v>45</v>
      </c>
      <c r="G2947" s="2">
        <v>48</v>
      </c>
      <c r="H2947" t="s">
        <v>20</v>
      </c>
      <c r="I2947" t="s">
        <v>23</v>
      </c>
      <c r="J2947" t="s">
        <v>20</v>
      </c>
      <c r="K2947" t="s">
        <v>21</v>
      </c>
      <c r="L2947" t="s">
        <v>29</v>
      </c>
      <c r="M2947" t="s">
        <v>21</v>
      </c>
      <c r="N2947" t="s">
        <v>30</v>
      </c>
      <c r="O2947" s="1">
        <v>86.57</v>
      </c>
      <c r="P2947" s="1">
        <v>4041.08</v>
      </c>
      <c r="Q2947">
        <v>1</v>
      </c>
      <c r="R2947" t="s">
        <v>21</v>
      </c>
      <c r="S2947" t="str">
        <f>IF(ChurnData[[#This Row],[MonthlyCharges]]&lt;=30,"1. Up to 30",IF(ChurnData[[#This Row],[MonthlyCharges]]&lt;=50,"2. 31-50",IF(ChurnData[[#This Row],[MonthlyCharges]]&lt;=70,"3. 51-70",IF(ChurnData[[#This Row],[MonthlyCharges]]&lt;=90,"4. 71-90","5. Over 90"))))</f>
        <v>4. 71-90</v>
      </c>
      <c r="T2947" t="str">
        <f>IF(AND(ChurnData[[#This Row],[Contract]]="Month-to-month",ChurnData[[#This Row],[InternetService]]="Fiber optic",ChurnData[[#This Row],[TenureMonths]]&lt;=11),"High-risk","Other")</f>
        <v>Other</v>
      </c>
      <c r="U2947" t="str">
        <f>IF(ChurnData[[#This Row],[TenureMonths]]&lt;=11,"0-11",IF(ChurnData[[#This Row],[TenureMonths]]&lt;=23,"12-23",IF(ChurnData[[#This Row],[TenureMonths]]&lt;=35,"24-35",IF(ChurnData[[#This Row],[TenureMonths]]&lt;=47,"36-47",IF(ChurnData[[#This Row],[TenureMonths]]&lt;=59,"48-59","60-72")))))</f>
        <v>48-59</v>
      </c>
      <c r="V2947">
        <f>IF(ChurnData[[#This Row],[Churn]]="Yes",1,0)</f>
        <v>0</v>
      </c>
    </row>
    <row r="2948" spans="1:22" x14ac:dyDescent="0.35">
      <c r="A2948" t="s">
        <v>2999</v>
      </c>
      <c r="B2948" t="s">
        <v>36</v>
      </c>
      <c r="C2948">
        <v>1</v>
      </c>
      <c r="D2948" t="s">
        <v>20</v>
      </c>
      <c r="E2948" t="s">
        <v>21</v>
      </c>
      <c r="F2948" t="s">
        <v>65</v>
      </c>
      <c r="G2948" s="2">
        <v>31</v>
      </c>
      <c r="H2948" t="s">
        <v>20</v>
      </c>
      <c r="I2948" t="s">
        <v>32</v>
      </c>
      <c r="J2948" t="s">
        <v>20</v>
      </c>
      <c r="K2948" t="s">
        <v>20</v>
      </c>
      <c r="L2948" t="s">
        <v>24</v>
      </c>
      <c r="M2948" t="s">
        <v>20</v>
      </c>
      <c r="N2948" t="s">
        <v>30</v>
      </c>
      <c r="O2948" s="1">
        <v>66.59</v>
      </c>
      <c r="P2948" s="1">
        <v>2122.2600000000002</v>
      </c>
      <c r="Q2948">
        <v>0</v>
      </c>
      <c r="R2948" t="s">
        <v>21</v>
      </c>
      <c r="S2948" t="str">
        <f>IF(ChurnData[[#This Row],[MonthlyCharges]]&lt;=30,"1. Up to 30",IF(ChurnData[[#This Row],[MonthlyCharges]]&lt;=50,"2. 31-50",IF(ChurnData[[#This Row],[MonthlyCharges]]&lt;=70,"3. 51-70",IF(ChurnData[[#This Row],[MonthlyCharges]]&lt;=90,"4. 71-90","5. Over 90"))))</f>
        <v>3. 51-70</v>
      </c>
      <c r="T2948" t="str">
        <f>IF(AND(ChurnData[[#This Row],[Contract]]="Month-to-month",ChurnData[[#This Row],[InternetService]]="Fiber optic",ChurnData[[#This Row],[TenureMonths]]&lt;=11),"High-risk","Other")</f>
        <v>Other</v>
      </c>
      <c r="U2948" t="str">
        <f>IF(ChurnData[[#This Row],[TenureMonths]]&lt;=11,"0-11",IF(ChurnData[[#This Row],[TenureMonths]]&lt;=23,"12-23",IF(ChurnData[[#This Row],[TenureMonths]]&lt;=35,"24-35",IF(ChurnData[[#This Row],[TenureMonths]]&lt;=47,"36-47",IF(ChurnData[[#This Row],[TenureMonths]]&lt;=59,"48-59","60-72")))))</f>
        <v>24-35</v>
      </c>
      <c r="V2948">
        <f>IF(ChurnData[[#This Row],[Churn]]="Yes",1,0)</f>
        <v>0</v>
      </c>
    </row>
    <row r="2949" spans="1:22" x14ac:dyDescent="0.35">
      <c r="A2949" t="s">
        <v>3000</v>
      </c>
      <c r="B2949" t="s">
        <v>19</v>
      </c>
      <c r="C2949">
        <v>1</v>
      </c>
      <c r="D2949" t="s">
        <v>20</v>
      </c>
      <c r="E2949" t="s">
        <v>21</v>
      </c>
      <c r="F2949" t="s">
        <v>37</v>
      </c>
      <c r="G2949" s="2">
        <v>47</v>
      </c>
      <c r="H2949" t="s">
        <v>20</v>
      </c>
      <c r="I2949" t="s">
        <v>32</v>
      </c>
      <c r="J2949" t="s">
        <v>20</v>
      </c>
      <c r="K2949" t="s">
        <v>21</v>
      </c>
      <c r="L2949" t="s">
        <v>24</v>
      </c>
      <c r="M2949" t="s">
        <v>20</v>
      </c>
      <c r="N2949" t="s">
        <v>34</v>
      </c>
      <c r="O2949" s="1">
        <v>62.96</v>
      </c>
      <c r="P2949" s="1">
        <v>2936.89</v>
      </c>
      <c r="Q2949">
        <v>3</v>
      </c>
      <c r="R2949" t="s">
        <v>21</v>
      </c>
      <c r="S2949" t="str">
        <f>IF(ChurnData[[#This Row],[MonthlyCharges]]&lt;=30,"1. Up to 30",IF(ChurnData[[#This Row],[MonthlyCharges]]&lt;=50,"2. 31-50",IF(ChurnData[[#This Row],[MonthlyCharges]]&lt;=70,"3. 51-70",IF(ChurnData[[#This Row],[MonthlyCharges]]&lt;=90,"4. 71-90","5. Over 90"))))</f>
        <v>3. 51-70</v>
      </c>
      <c r="T2949" t="str">
        <f>IF(AND(ChurnData[[#This Row],[Contract]]="Month-to-month",ChurnData[[#This Row],[InternetService]]="Fiber optic",ChurnData[[#This Row],[TenureMonths]]&lt;=11),"High-risk","Other")</f>
        <v>Other</v>
      </c>
      <c r="U2949" t="str">
        <f>IF(ChurnData[[#This Row],[TenureMonths]]&lt;=11,"0-11",IF(ChurnData[[#This Row],[TenureMonths]]&lt;=23,"12-23",IF(ChurnData[[#This Row],[TenureMonths]]&lt;=35,"24-35",IF(ChurnData[[#This Row],[TenureMonths]]&lt;=47,"36-47",IF(ChurnData[[#This Row],[TenureMonths]]&lt;=59,"48-59","60-72")))))</f>
        <v>36-47</v>
      </c>
      <c r="V2949">
        <f>IF(ChurnData[[#This Row],[Churn]]="Yes",1,0)</f>
        <v>0</v>
      </c>
    </row>
    <row r="2950" spans="1:22" x14ac:dyDescent="0.35">
      <c r="A2950" t="s">
        <v>3001</v>
      </c>
      <c r="B2950" t="s">
        <v>19</v>
      </c>
      <c r="C2950">
        <v>0</v>
      </c>
      <c r="D2950" t="s">
        <v>21</v>
      </c>
      <c r="E2950" t="s">
        <v>21</v>
      </c>
      <c r="F2950" t="s">
        <v>37</v>
      </c>
      <c r="G2950" s="2">
        <v>15</v>
      </c>
      <c r="H2950" t="s">
        <v>20</v>
      </c>
      <c r="I2950" t="s">
        <v>23</v>
      </c>
      <c r="J2950" t="s">
        <v>21</v>
      </c>
      <c r="K2950" t="s">
        <v>21</v>
      </c>
      <c r="L2950" t="s">
        <v>33</v>
      </c>
      <c r="M2950" t="s">
        <v>20</v>
      </c>
      <c r="N2950" t="s">
        <v>25</v>
      </c>
      <c r="O2950" s="1">
        <v>86.6</v>
      </c>
      <c r="P2950" s="1">
        <v>1336.15</v>
      </c>
      <c r="Q2950">
        <v>2</v>
      </c>
      <c r="R2950" t="s">
        <v>20</v>
      </c>
      <c r="S2950" t="str">
        <f>IF(ChurnData[[#This Row],[MonthlyCharges]]&lt;=30,"1. Up to 30",IF(ChurnData[[#This Row],[MonthlyCharges]]&lt;=50,"2. 31-50",IF(ChurnData[[#This Row],[MonthlyCharges]]&lt;=70,"3. 51-70",IF(ChurnData[[#This Row],[MonthlyCharges]]&lt;=90,"4. 71-90","5. Over 90"))))</f>
        <v>4. 71-90</v>
      </c>
      <c r="T2950" t="str">
        <f>IF(AND(ChurnData[[#This Row],[Contract]]="Month-to-month",ChurnData[[#This Row],[InternetService]]="Fiber optic",ChurnData[[#This Row],[TenureMonths]]&lt;=11),"High-risk","Other")</f>
        <v>Other</v>
      </c>
      <c r="U2950" t="str">
        <f>IF(ChurnData[[#This Row],[TenureMonths]]&lt;=11,"0-11",IF(ChurnData[[#This Row],[TenureMonths]]&lt;=23,"12-23",IF(ChurnData[[#This Row],[TenureMonths]]&lt;=35,"24-35",IF(ChurnData[[#This Row],[TenureMonths]]&lt;=47,"36-47",IF(ChurnData[[#This Row],[TenureMonths]]&lt;=59,"48-59","60-72")))))</f>
        <v>12-23</v>
      </c>
      <c r="V2950">
        <f>IF(ChurnData[[#This Row],[Churn]]="Yes",1,0)</f>
        <v>1</v>
      </c>
    </row>
    <row r="2951" spans="1:22" x14ac:dyDescent="0.35">
      <c r="A2951" t="s">
        <v>3002</v>
      </c>
      <c r="B2951" t="s">
        <v>36</v>
      </c>
      <c r="C2951">
        <v>0</v>
      </c>
      <c r="D2951" t="s">
        <v>21</v>
      </c>
      <c r="E2951" t="s">
        <v>21</v>
      </c>
      <c r="F2951" t="s">
        <v>75</v>
      </c>
      <c r="G2951" s="2">
        <v>13</v>
      </c>
      <c r="H2951" t="s">
        <v>20</v>
      </c>
      <c r="I2951" t="s">
        <v>23</v>
      </c>
      <c r="J2951" t="s">
        <v>20</v>
      </c>
      <c r="K2951" t="s">
        <v>20</v>
      </c>
      <c r="L2951" t="s">
        <v>33</v>
      </c>
      <c r="M2951" t="s">
        <v>20</v>
      </c>
      <c r="N2951" t="s">
        <v>34</v>
      </c>
      <c r="O2951" s="1">
        <v>97.14</v>
      </c>
      <c r="P2951" s="1">
        <v>1278.9100000000001</v>
      </c>
      <c r="Q2951">
        <v>0</v>
      </c>
      <c r="R2951" t="s">
        <v>20</v>
      </c>
      <c r="S2951" t="str">
        <f>IF(ChurnData[[#This Row],[MonthlyCharges]]&lt;=30,"1. Up to 30",IF(ChurnData[[#This Row],[MonthlyCharges]]&lt;=50,"2. 31-50",IF(ChurnData[[#This Row],[MonthlyCharges]]&lt;=70,"3. 51-70",IF(ChurnData[[#This Row],[MonthlyCharges]]&lt;=90,"4. 71-90","5. Over 90"))))</f>
        <v>5. Over 90</v>
      </c>
      <c r="T2951" t="str">
        <f>IF(AND(ChurnData[[#This Row],[Contract]]="Month-to-month",ChurnData[[#This Row],[InternetService]]="Fiber optic",ChurnData[[#This Row],[TenureMonths]]&lt;=11),"High-risk","Other")</f>
        <v>Other</v>
      </c>
      <c r="U2951" t="str">
        <f>IF(ChurnData[[#This Row],[TenureMonths]]&lt;=11,"0-11",IF(ChurnData[[#This Row],[TenureMonths]]&lt;=23,"12-23",IF(ChurnData[[#This Row],[TenureMonths]]&lt;=35,"24-35",IF(ChurnData[[#This Row],[TenureMonths]]&lt;=47,"36-47",IF(ChurnData[[#This Row],[TenureMonths]]&lt;=59,"48-59","60-72")))))</f>
        <v>12-23</v>
      </c>
      <c r="V2951">
        <f>IF(ChurnData[[#This Row],[Churn]]="Yes",1,0)</f>
        <v>1</v>
      </c>
    </row>
    <row r="2952" spans="1:22" x14ac:dyDescent="0.35">
      <c r="A2952" t="s">
        <v>3003</v>
      </c>
      <c r="B2952" t="s">
        <v>19</v>
      </c>
      <c r="C2952">
        <v>0</v>
      </c>
      <c r="D2952" t="s">
        <v>21</v>
      </c>
      <c r="E2952" t="s">
        <v>21</v>
      </c>
      <c r="F2952" t="s">
        <v>75</v>
      </c>
      <c r="G2952" s="2">
        <v>22</v>
      </c>
      <c r="H2952" t="s">
        <v>20</v>
      </c>
      <c r="I2952" t="s">
        <v>32</v>
      </c>
      <c r="J2952" t="s">
        <v>20</v>
      </c>
      <c r="K2952" t="s">
        <v>20</v>
      </c>
      <c r="L2952" t="s">
        <v>33</v>
      </c>
      <c r="M2952" t="s">
        <v>21</v>
      </c>
      <c r="N2952" t="s">
        <v>43</v>
      </c>
      <c r="O2952" s="1">
        <v>69.86</v>
      </c>
      <c r="P2952" s="1">
        <v>1547.41</v>
      </c>
      <c r="Q2952">
        <v>1</v>
      </c>
      <c r="R2952" t="s">
        <v>21</v>
      </c>
      <c r="S2952" t="str">
        <f>IF(ChurnData[[#This Row],[MonthlyCharges]]&lt;=30,"1. Up to 30",IF(ChurnData[[#This Row],[MonthlyCharges]]&lt;=50,"2. 31-50",IF(ChurnData[[#This Row],[MonthlyCharges]]&lt;=70,"3. 51-70",IF(ChurnData[[#This Row],[MonthlyCharges]]&lt;=90,"4. 71-90","5. Over 90"))))</f>
        <v>3. 51-70</v>
      </c>
      <c r="T2952" t="str">
        <f>IF(AND(ChurnData[[#This Row],[Contract]]="Month-to-month",ChurnData[[#This Row],[InternetService]]="Fiber optic",ChurnData[[#This Row],[TenureMonths]]&lt;=11),"High-risk","Other")</f>
        <v>Other</v>
      </c>
      <c r="U2952" t="str">
        <f>IF(ChurnData[[#This Row],[TenureMonths]]&lt;=11,"0-11",IF(ChurnData[[#This Row],[TenureMonths]]&lt;=23,"12-23",IF(ChurnData[[#This Row],[TenureMonths]]&lt;=35,"24-35",IF(ChurnData[[#This Row],[TenureMonths]]&lt;=47,"36-47",IF(ChurnData[[#This Row],[TenureMonths]]&lt;=59,"48-59","60-72")))))</f>
        <v>12-23</v>
      </c>
      <c r="V2952">
        <f>IF(ChurnData[[#This Row],[Churn]]="Yes",1,0)</f>
        <v>0</v>
      </c>
    </row>
    <row r="2953" spans="1:22" x14ac:dyDescent="0.35">
      <c r="A2953" t="s">
        <v>3004</v>
      </c>
      <c r="B2953" t="s">
        <v>36</v>
      </c>
      <c r="C2953">
        <v>0</v>
      </c>
      <c r="D2953" t="s">
        <v>20</v>
      </c>
      <c r="E2953" t="s">
        <v>21</v>
      </c>
      <c r="F2953" t="s">
        <v>39</v>
      </c>
      <c r="G2953" s="2">
        <v>8</v>
      </c>
      <c r="H2953" t="s">
        <v>20</v>
      </c>
      <c r="I2953" t="s">
        <v>23</v>
      </c>
      <c r="J2953" t="s">
        <v>21</v>
      </c>
      <c r="K2953" t="s">
        <v>20</v>
      </c>
      <c r="L2953" t="s">
        <v>33</v>
      </c>
      <c r="M2953" t="s">
        <v>21</v>
      </c>
      <c r="N2953" t="s">
        <v>30</v>
      </c>
      <c r="O2953" s="1">
        <v>95.35</v>
      </c>
      <c r="P2953" s="1">
        <v>740.97</v>
      </c>
      <c r="Q2953">
        <v>0</v>
      </c>
      <c r="R2953" t="s">
        <v>20</v>
      </c>
      <c r="S2953" t="str">
        <f>IF(ChurnData[[#This Row],[MonthlyCharges]]&lt;=30,"1. Up to 30",IF(ChurnData[[#This Row],[MonthlyCharges]]&lt;=50,"2. 31-50",IF(ChurnData[[#This Row],[MonthlyCharges]]&lt;=70,"3. 51-70",IF(ChurnData[[#This Row],[MonthlyCharges]]&lt;=90,"4. 71-90","5. Over 90"))))</f>
        <v>5. Over 90</v>
      </c>
      <c r="T2953" t="str">
        <f>IF(AND(ChurnData[[#This Row],[Contract]]="Month-to-month",ChurnData[[#This Row],[InternetService]]="Fiber optic",ChurnData[[#This Row],[TenureMonths]]&lt;=11),"High-risk","Other")</f>
        <v>High-risk</v>
      </c>
      <c r="U2953" t="str">
        <f>IF(ChurnData[[#This Row],[TenureMonths]]&lt;=11,"0-11",IF(ChurnData[[#This Row],[TenureMonths]]&lt;=23,"12-23",IF(ChurnData[[#This Row],[TenureMonths]]&lt;=35,"24-35",IF(ChurnData[[#This Row],[TenureMonths]]&lt;=47,"36-47",IF(ChurnData[[#This Row],[TenureMonths]]&lt;=59,"48-59","60-72")))))</f>
        <v>0-11</v>
      </c>
      <c r="V2953">
        <f>IF(ChurnData[[#This Row],[Churn]]="Yes",1,0)</f>
        <v>1</v>
      </c>
    </row>
    <row r="2954" spans="1:22" x14ac:dyDescent="0.35">
      <c r="A2954" t="s">
        <v>3005</v>
      </c>
      <c r="B2954" t="s">
        <v>36</v>
      </c>
      <c r="C2954">
        <v>0</v>
      </c>
      <c r="D2954" t="s">
        <v>21</v>
      </c>
      <c r="E2954" t="s">
        <v>21</v>
      </c>
      <c r="F2954" t="s">
        <v>45</v>
      </c>
      <c r="G2954" s="2">
        <v>22</v>
      </c>
      <c r="H2954" t="s">
        <v>21</v>
      </c>
      <c r="I2954" t="s">
        <v>21</v>
      </c>
      <c r="J2954" t="s">
        <v>28</v>
      </c>
      <c r="K2954" t="s">
        <v>28</v>
      </c>
      <c r="L2954" t="s">
        <v>33</v>
      </c>
      <c r="M2954" t="s">
        <v>21</v>
      </c>
      <c r="N2954" t="s">
        <v>34</v>
      </c>
      <c r="O2954" s="1">
        <v>21.08</v>
      </c>
      <c r="P2954" s="1">
        <v>476.96</v>
      </c>
      <c r="Q2954">
        <v>3</v>
      </c>
      <c r="R2954" t="s">
        <v>20</v>
      </c>
      <c r="S2954" t="str">
        <f>IF(ChurnData[[#This Row],[MonthlyCharges]]&lt;=30,"1. Up to 30",IF(ChurnData[[#This Row],[MonthlyCharges]]&lt;=50,"2. 31-50",IF(ChurnData[[#This Row],[MonthlyCharges]]&lt;=70,"3. 51-70",IF(ChurnData[[#This Row],[MonthlyCharges]]&lt;=90,"4. 71-90","5. Over 90"))))</f>
        <v>1. Up to 30</v>
      </c>
      <c r="T2954" t="str">
        <f>IF(AND(ChurnData[[#This Row],[Contract]]="Month-to-month",ChurnData[[#This Row],[InternetService]]="Fiber optic",ChurnData[[#This Row],[TenureMonths]]&lt;=11),"High-risk","Other")</f>
        <v>Other</v>
      </c>
      <c r="U2954" t="str">
        <f>IF(ChurnData[[#This Row],[TenureMonths]]&lt;=11,"0-11",IF(ChurnData[[#This Row],[TenureMonths]]&lt;=23,"12-23",IF(ChurnData[[#This Row],[TenureMonths]]&lt;=35,"24-35",IF(ChurnData[[#This Row],[TenureMonths]]&lt;=47,"36-47",IF(ChurnData[[#This Row],[TenureMonths]]&lt;=59,"48-59","60-72")))))</f>
        <v>12-23</v>
      </c>
      <c r="V2954">
        <f>IF(ChurnData[[#This Row],[Churn]]="Yes",1,0)</f>
        <v>1</v>
      </c>
    </row>
    <row r="2955" spans="1:22" x14ac:dyDescent="0.35">
      <c r="A2955" t="s">
        <v>3006</v>
      </c>
      <c r="B2955" t="s">
        <v>19</v>
      </c>
      <c r="C2955">
        <v>0</v>
      </c>
      <c r="D2955" t="s">
        <v>21</v>
      </c>
      <c r="E2955" t="s">
        <v>21</v>
      </c>
      <c r="F2955" t="s">
        <v>45</v>
      </c>
      <c r="G2955" s="2">
        <v>15</v>
      </c>
      <c r="H2955" t="s">
        <v>21</v>
      </c>
      <c r="I2955" t="s">
        <v>21</v>
      </c>
      <c r="J2955" t="s">
        <v>28</v>
      </c>
      <c r="K2955" t="s">
        <v>28</v>
      </c>
      <c r="L2955" t="s">
        <v>33</v>
      </c>
      <c r="M2955" t="s">
        <v>21</v>
      </c>
      <c r="N2955" t="s">
        <v>34</v>
      </c>
      <c r="O2955" s="1">
        <v>18</v>
      </c>
      <c r="P2955" s="1">
        <v>271.77999999999997</v>
      </c>
      <c r="Q2955">
        <v>4</v>
      </c>
      <c r="R2955" t="s">
        <v>21</v>
      </c>
      <c r="S2955" t="str">
        <f>IF(ChurnData[[#This Row],[MonthlyCharges]]&lt;=30,"1. Up to 30",IF(ChurnData[[#This Row],[MonthlyCharges]]&lt;=50,"2. 31-50",IF(ChurnData[[#This Row],[MonthlyCharges]]&lt;=70,"3. 51-70",IF(ChurnData[[#This Row],[MonthlyCharges]]&lt;=90,"4. 71-90","5. Over 90"))))</f>
        <v>1. Up to 30</v>
      </c>
      <c r="T2955" t="str">
        <f>IF(AND(ChurnData[[#This Row],[Contract]]="Month-to-month",ChurnData[[#This Row],[InternetService]]="Fiber optic",ChurnData[[#This Row],[TenureMonths]]&lt;=11),"High-risk","Other")</f>
        <v>Other</v>
      </c>
      <c r="U2955" t="str">
        <f>IF(ChurnData[[#This Row],[TenureMonths]]&lt;=11,"0-11",IF(ChurnData[[#This Row],[TenureMonths]]&lt;=23,"12-23",IF(ChurnData[[#This Row],[TenureMonths]]&lt;=35,"24-35",IF(ChurnData[[#This Row],[TenureMonths]]&lt;=47,"36-47",IF(ChurnData[[#This Row],[TenureMonths]]&lt;=59,"48-59","60-72")))))</f>
        <v>12-23</v>
      </c>
      <c r="V2955">
        <f>IF(ChurnData[[#This Row],[Churn]]="Yes",1,0)</f>
        <v>0</v>
      </c>
    </row>
    <row r="2956" spans="1:22" x14ac:dyDescent="0.35">
      <c r="A2956" t="s">
        <v>3007</v>
      </c>
      <c r="B2956" t="s">
        <v>36</v>
      </c>
      <c r="C2956">
        <v>0</v>
      </c>
      <c r="D2956" t="s">
        <v>21</v>
      </c>
      <c r="E2956" t="s">
        <v>20</v>
      </c>
      <c r="F2956" t="s">
        <v>47</v>
      </c>
      <c r="G2956" s="2">
        <v>5</v>
      </c>
      <c r="H2956" t="s">
        <v>20</v>
      </c>
      <c r="I2956" t="s">
        <v>23</v>
      </c>
      <c r="J2956" t="s">
        <v>21</v>
      </c>
      <c r="K2956" t="s">
        <v>21</v>
      </c>
      <c r="L2956" t="s">
        <v>33</v>
      </c>
      <c r="M2956" t="s">
        <v>21</v>
      </c>
      <c r="N2956" t="s">
        <v>43</v>
      </c>
      <c r="O2956" s="1">
        <v>95.29</v>
      </c>
      <c r="P2956" s="1">
        <v>472.16</v>
      </c>
      <c r="Q2956">
        <v>0</v>
      </c>
      <c r="R2956" t="s">
        <v>20</v>
      </c>
      <c r="S2956" t="str">
        <f>IF(ChurnData[[#This Row],[MonthlyCharges]]&lt;=30,"1. Up to 30",IF(ChurnData[[#This Row],[MonthlyCharges]]&lt;=50,"2. 31-50",IF(ChurnData[[#This Row],[MonthlyCharges]]&lt;=70,"3. 51-70",IF(ChurnData[[#This Row],[MonthlyCharges]]&lt;=90,"4. 71-90","5. Over 90"))))</f>
        <v>5. Over 90</v>
      </c>
      <c r="T2956" t="str">
        <f>IF(AND(ChurnData[[#This Row],[Contract]]="Month-to-month",ChurnData[[#This Row],[InternetService]]="Fiber optic",ChurnData[[#This Row],[TenureMonths]]&lt;=11),"High-risk","Other")</f>
        <v>High-risk</v>
      </c>
      <c r="U2956" t="str">
        <f>IF(ChurnData[[#This Row],[TenureMonths]]&lt;=11,"0-11",IF(ChurnData[[#This Row],[TenureMonths]]&lt;=23,"12-23",IF(ChurnData[[#This Row],[TenureMonths]]&lt;=35,"24-35",IF(ChurnData[[#This Row],[TenureMonths]]&lt;=47,"36-47",IF(ChurnData[[#This Row],[TenureMonths]]&lt;=59,"48-59","60-72")))))</f>
        <v>0-11</v>
      </c>
      <c r="V2956">
        <f>IF(ChurnData[[#This Row],[Churn]]="Yes",1,0)</f>
        <v>1</v>
      </c>
    </row>
    <row r="2957" spans="1:22" x14ac:dyDescent="0.35">
      <c r="A2957" t="s">
        <v>3008</v>
      </c>
      <c r="B2957" t="s">
        <v>36</v>
      </c>
      <c r="C2957">
        <v>1</v>
      </c>
      <c r="D2957" t="s">
        <v>20</v>
      </c>
      <c r="E2957" t="s">
        <v>20</v>
      </c>
      <c r="F2957" t="s">
        <v>37</v>
      </c>
      <c r="G2957" s="2">
        <v>17</v>
      </c>
      <c r="H2957" t="s">
        <v>21</v>
      </c>
      <c r="I2957" t="s">
        <v>32</v>
      </c>
      <c r="J2957" t="s">
        <v>20</v>
      </c>
      <c r="K2957" t="s">
        <v>21</v>
      </c>
      <c r="L2957" t="s">
        <v>33</v>
      </c>
      <c r="M2957" t="s">
        <v>21</v>
      </c>
      <c r="N2957" t="s">
        <v>43</v>
      </c>
      <c r="O2957" s="1">
        <v>54.96</v>
      </c>
      <c r="P2957" s="1">
        <v>947.96</v>
      </c>
      <c r="Q2957">
        <v>0</v>
      </c>
      <c r="R2957" t="s">
        <v>21</v>
      </c>
      <c r="S2957" t="str">
        <f>IF(ChurnData[[#This Row],[MonthlyCharges]]&lt;=30,"1. Up to 30",IF(ChurnData[[#This Row],[MonthlyCharges]]&lt;=50,"2. 31-50",IF(ChurnData[[#This Row],[MonthlyCharges]]&lt;=70,"3. 51-70",IF(ChurnData[[#This Row],[MonthlyCharges]]&lt;=90,"4. 71-90","5. Over 90"))))</f>
        <v>3. 51-70</v>
      </c>
      <c r="T2957" t="str">
        <f>IF(AND(ChurnData[[#This Row],[Contract]]="Month-to-month",ChurnData[[#This Row],[InternetService]]="Fiber optic",ChurnData[[#This Row],[TenureMonths]]&lt;=11),"High-risk","Other")</f>
        <v>Other</v>
      </c>
      <c r="U2957" t="str">
        <f>IF(ChurnData[[#This Row],[TenureMonths]]&lt;=11,"0-11",IF(ChurnData[[#This Row],[TenureMonths]]&lt;=23,"12-23",IF(ChurnData[[#This Row],[TenureMonths]]&lt;=35,"24-35",IF(ChurnData[[#This Row],[TenureMonths]]&lt;=47,"36-47",IF(ChurnData[[#This Row],[TenureMonths]]&lt;=59,"48-59","60-72")))))</f>
        <v>12-23</v>
      </c>
      <c r="V2957">
        <f>IF(ChurnData[[#This Row],[Churn]]="Yes",1,0)</f>
        <v>0</v>
      </c>
    </row>
    <row r="2958" spans="1:22" x14ac:dyDescent="0.35">
      <c r="A2958" t="s">
        <v>3009</v>
      </c>
      <c r="B2958" t="s">
        <v>19</v>
      </c>
      <c r="C2958">
        <v>0</v>
      </c>
      <c r="D2958" t="s">
        <v>20</v>
      </c>
      <c r="E2958" t="s">
        <v>20</v>
      </c>
      <c r="F2958" t="s">
        <v>37</v>
      </c>
      <c r="G2958" s="2">
        <v>49</v>
      </c>
      <c r="H2958" t="s">
        <v>20</v>
      </c>
      <c r="I2958" t="s">
        <v>21</v>
      </c>
      <c r="J2958" t="s">
        <v>28</v>
      </c>
      <c r="K2958" t="s">
        <v>28</v>
      </c>
      <c r="L2958" t="s">
        <v>24</v>
      </c>
      <c r="M2958" t="s">
        <v>20</v>
      </c>
      <c r="N2958" t="s">
        <v>43</v>
      </c>
      <c r="O2958" s="1">
        <v>26.31</v>
      </c>
      <c r="P2958" s="1">
        <v>1290.17</v>
      </c>
      <c r="Q2958">
        <v>0</v>
      </c>
      <c r="R2958" t="s">
        <v>21</v>
      </c>
      <c r="S2958" t="str">
        <f>IF(ChurnData[[#This Row],[MonthlyCharges]]&lt;=30,"1. Up to 30",IF(ChurnData[[#This Row],[MonthlyCharges]]&lt;=50,"2. 31-50",IF(ChurnData[[#This Row],[MonthlyCharges]]&lt;=70,"3. 51-70",IF(ChurnData[[#This Row],[MonthlyCharges]]&lt;=90,"4. 71-90","5. Over 90"))))</f>
        <v>1. Up to 30</v>
      </c>
      <c r="T2958" t="str">
        <f>IF(AND(ChurnData[[#This Row],[Contract]]="Month-to-month",ChurnData[[#This Row],[InternetService]]="Fiber optic",ChurnData[[#This Row],[TenureMonths]]&lt;=11),"High-risk","Other")</f>
        <v>Other</v>
      </c>
      <c r="U2958" t="str">
        <f>IF(ChurnData[[#This Row],[TenureMonths]]&lt;=11,"0-11",IF(ChurnData[[#This Row],[TenureMonths]]&lt;=23,"12-23",IF(ChurnData[[#This Row],[TenureMonths]]&lt;=35,"24-35",IF(ChurnData[[#This Row],[TenureMonths]]&lt;=47,"36-47",IF(ChurnData[[#This Row],[TenureMonths]]&lt;=59,"48-59","60-72")))))</f>
        <v>48-59</v>
      </c>
      <c r="V2958">
        <f>IF(ChurnData[[#This Row],[Churn]]="Yes",1,0)</f>
        <v>0</v>
      </c>
    </row>
    <row r="2959" spans="1:22" x14ac:dyDescent="0.35">
      <c r="A2959" t="s">
        <v>3010</v>
      </c>
      <c r="B2959" t="s">
        <v>36</v>
      </c>
      <c r="C2959">
        <v>0</v>
      </c>
      <c r="D2959" t="s">
        <v>20</v>
      </c>
      <c r="E2959" t="s">
        <v>21</v>
      </c>
      <c r="F2959" t="s">
        <v>56</v>
      </c>
      <c r="G2959" s="2">
        <v>52</v>
      </c>
      <c r="H2959" t="s">
        <v>20</v>
      </c>
      <c r="I2959" t="s">
        <v>21</v>
      </c>
      <c r="J2959" t="s">
        <v>28</v>
      </c>
      <c r="K2959" t="s">
        <v>28</v>
      </c>
      <c r="L2959" t="s">
        <v>29</v>
      </c>
      <c r="M2959" t="s">
        <v>20</v>
      </c>
      <c r="N2959" t="s">
        <v>30</v>
      </c>
      <c r="O2959" s="1">
        <v>35.67</v>
      </c>
      <c r="P2959" s="1">
        <v>1875.14</v>
      </c>
      <c r="Q2959">
        <v>1</v>
      </c>
      <c r="R2959" t="s">
        <v>20</v>
      </c>
      <c r="S2959" t="str">
        <f>IF(ChurnData[[#This Row],[MonthlyCharges]]&lt;=30,"1. Up to 30",IF(ChurnData[[#This Row],[MonthlyCharges]]&lt;=50,"2. 31-50",IF(ChurnData[[#This Row],[MonthlyCharges]]&lt;=70,"3. 51-70",IF(ChurnData[[#This Row],[MonthlyCharges]]&lt;=90,"4. 71-90","5. Over 90"))))</f>
        <v>2. 31-50</v>
      </c>
      <c r="T2959" t="str">
        <f>IF(AND(ChurnData[[#This Row],[Contract]]="Month-to-month",ChurnData[[#This Row],[InternetService]]="Fiber optic",ChurnData[[#This Row],[TenureMonths]]&lt;=11),"High-risk","Other")</f>
        <v>Other</v>
      </c>
      <c r="U2959" t="str">
        <f>IF(ChurnData[[#This Row],[TenureMonths]]&lt;=11,"0-11",IF(ChurnData[[#This Row],[TenureMonths]]&lt;=23,"12-23",IF(ChurnData[[#This Row],[TenureMonths]]&lt;=35,"24-35",IF(ChurnData[[#This Row],[TenureMonths]]&lt;=47,"36-47",IF(ChurnData[[#This Row],[TenureMonths]]&lt;=59,"48-59","60-72")))))</f>
        <v>48-59</v>
      </c>
      <c r="V2959">
        <f>IF(ChurnData[[#This Row],[Churn]]="Yes",1,0)</f>
        <v>1</v>
      </c>
    </row>
    <row r="2960" spans="1:22" x14ac:dyDescent="0.35">
      <c r="A2960" t="s">
        <v>3011</v>
      </c>
      <c r="B2960" t="s">
        <v>19</v>
      </c>
      <c r="C2960">
        <v>0</v>
      </c>
      <c r="D2960" t="s">
        <v>20</v>
      </c>
      <c r="E2960" t="s">
        <v>21</v>
      </c>
      <c r="F2960" t="s">
        <v>41</v>
      </c>
      <c r="G2960" s="2">
        <v>28</v>
      </c>
      <c r="H2960" t="s">
        <v>20</v>
      </c>
      <c r="I2960" t="s">
        <v>23</v>
      </c>
      <c r="J2960" t="s">
        <v>21</v>
      </c>
      <c r="K2960" t="s">
        <v>21</v>
      </c>
      <c r="L2960" t="s">
        <v>29</v>
      </c>
      <c r="M2960" t="s">
        <v>20</v>
      </c>
      <c r="N2960" t="s">
        <v>30</v>
      </c>
      <c r="O2960" s="1">
        <v>66.38</v>
      </c>
      <c r="P2960" s="1">
        <v>1819.65</v>
      </c>
      <c r="Q2960">
        <v>3</v>
      </c>
      <c r="R2960" t="s">
        <v>21</v>
      </c>
      <c r="S2960" t="str">
        <f>IF(ChurnData[[#This Row],[MonthlyCharges]]&lt;=30,"1. Up to 30",IF(ChurnData[[#This Row],[MonthlyCharges]]&lt;=50,"2. 31-50",IF(ChurnData[[#This Row],[MonthlyCharges]]&lt;=70,"3. 51-70",IF(ChurnData[[#This Row],[MonthlyCharges]]&lt;=90,"4. 71-90","5. Over 90"))))</f>
        <v>3. 51-70</v>
      </c>
      <c r="T2960" t="str">
        <f>IF(AND(ChurnData[[#This Row],[Contract]]="Month-to-month",ChurnData[[#This Row],[InternetService]]="Fiber optic",ChurnData[[#This Row],[TenureMonths]]&lt;=11),"High-risk","Other")</f>
        <v>Other</v>
      </c>
      <c r="U2960" t="str">
        <f>IF(ChurnData[[#This Row],[TenureMonths]]&lt;=11,"0-11",IF(ChurnData[[#This Row],[TenureMonths]]&lt;=23,"12-23",IF(ChurnData[[#This Row],[TenureMonths]]&lt;=35,"24-35",IF(ChurnData[[#This Row],[TenureMonths]]&lt;=47,"36-47",IF(ChurnData[[#This Row],[TenureMonths]]&lt;=59,"48-59","60-72")))))</f>
        <v>24-35</v>
      </c>
      <c r="V2960">
        <f>IF(ChurnData[[#This Row],[Churn]]="Yes",1,0)</f>
        <v>0</v>
      </c>
    </row>
    <row r="2961" spans="1:22" x14ac:dyDescent="0.35">
      <c r="A2961" t="s">
        <v>3012</v>
      </c>
      <c r="B2961" t="s">
        <v>19</v>
      </c>
      <c r="C2961">
        <v>0</v>
      </c>
      <c r="D2961" t="s">
        <v>21</v>
      </c>
      <c r="E2961" t="s">
        <v>21</v>
      </c>
      <c r="F2961" t="s">
        <v>75</v>
      </c>
      <c r="G2961" s="2">
        <v>8</v>
      </c>
      <c r="H2961" t="s">
        <v>20</v>
      </c>
      <c r="I2961" t="s">
        <v>23</v>
      </c>
      <c r="J2961" t="s">
        <v>21</v>
      </c>
      <c r="K2961" t="s">
        <v>20</v>
      </c>
      <c r="L2961" t="s">
        <v>33</v>
      </c>
      <c r="M2961" t="s">
        <v>20</v>
      </c>
      <c r="N2961" t="s">
        <v>34</v>
      </c>
      <c r="O2961" s="1">
        <v>94.41</v>
      </c>
      <c r="P2961" s="1">
        <v>757.5</v>
      </c>
      <c r="Q2961">
        <v>3</v>
      </c>
      <c r="R2961" t="s">
        <v>21</v>
      </c>
      <c r="S2961" t="str">
        <f>IF(ChurnData[[#This Row],[MonthlyCharges]]&lt;=30,"1. Up to 30",IF(ChurnData[[#This Row],[MonthlyCharges]]&lt;=50,"2. 31-50",IF(ChurnData[[#This Row],[MonthlyCharges]]&lt;=70,"3. 51-70",IF(ChurnData[[#This Row],[MonthlyCharges]]&lt;=90,"4. 71-90","5. Over 90"))))</f>
        <v>5. Over 90</v>
      </c>
      <c r="T2961" t="str">
        <f>IF(AND(ChurnData[[#This Row],[Contract]]="Month-to-month",ChurnData[[#This Row],[InternetService]]="Fiber optic",ChurnData[[#This Row],[TenureMonths]]&lt;=11),"High-risk","Other")</f>
        <v>High-risk</v>
      </c>
      <c r="U2961" t="str">
        <f>IF(ChurnData[[#This Row],[TenureMonths]]&lt;=11,"0-11",IF(ChurnData[[#This Row],[TenureMonths]]&lt;=23,"12-23",IF(ChurnData[[#This Row],[TenureMonths]]&lt;=35,"24-35",IF(ChurnData[[#This Row],[TenureMonths]]&lt;=47,"36-47",IF(ChurnData[[#This Row],[TenureMonths]]&lt;=59,"48-59","60-72")))))</f>
        <v>0-11</v>
      </c>
      <c r="V2961">
        <f>IF(ChurnData[[#This Row],[Churn]]="Yes",1,0)</f>
        <v>0</v>
      </c>
    </row>
    <row r="2962" spans="1:22" x14ac:dyDescent="0.35">
      <c r="A2962" t="s">
        <v>3013</v>
      </c>
      <c r="B2962" t="s">
        <v>36</v>
      </c>
      <c r="C2962">
        <v>0</v>
      </c>
      <c r="D2962" t="s">
        <v>20</v>
      </c>
      <c r="E2962" t="s">
        <v>20</v>
      </c>
      <c r="F2962" t="s">
        <v>75</v>
      </c>
      <c r="G2962" s="2">
        <v>19</v>
      </c>
      <c r="H2962" t="s">
        <v>20</v>
      </c>
      <c r="I2962" t="s">
        <v>21</v>
      </c>
      <c r="J2962" t="s">
        <v>28</v>
      </c>
      <c r="K2962" t="s">
        <v>28</v>
      </c>
      <c r="L2962" t="s">
        <v>24</v>
      </c>
      <c r="M2962" t="s">
        <v>20</v>
      </c>
      <c r="N2962" t="s">
        <v>25</v>
      </c>
      <c r="O2962" s="1">
        <v>42.08</v>
      </c>
      <c r="P2962" s="1">
        <v>797.4</v>
      </c>
      <c r="Q2962">
        <v>1</v>
      </c>
      <c r="R2962" t="s">
        <v>21</v>
      </c>
      <c r="S2962" t="str">
        <f>IF(ChurnData[[#This Row],[MonthlyCharges]]&lt;=30,"1. Up to 30",IF(ChurnData[[#This Row],[MonthlyCharges]]&lt;=50,"2. 31-50",IF(ChurnData[[#This Row],[MonthlyCharges]]&lt;=70,"3. 51-70",IF(ChurnData[[#This Row],[MonthlyCharges]]&lt;=90,"4. 71-90","5. Over 90"))))</f>
        <v>2. 31-50</v>
      </c>
      <c r="T2962" t="str">
        <f>IF(AND(ChurnData[[#This Row],[Contract]]="Month-to-month",ChurnData[[#This Row],[InternetService]]="Fiber optic",ChurnData[[#This Row],[TenureMonths]]&lt;=11),"High-risk","Other")</f>
        <v>Other</v>
      </c>
      <c r="U2962" t="str">
        <f>IF(ChurnData[[#This Row],[TenureMonths]]&lt;=11,"0-11",IF(ChurnData[[#This Row],[TenureMonths]]&lt;=23,"12-23",IF(ChurnData[[#This Row],[TenureMonths]]&lt;=35,"24-35",IF(ChurnData[[#This Row],[TenureMonths]]&lt;=47,"36-47",IF(ChurnData[[#This Row],[TenureMonths]]&lt;=59,"48-59","60-72")))))</f>
        <v>12-23</v>
      </c>
      <c r="V2962">
        <f>IF(ChurnData[[#This Row],[Churn]]="Yes",1,0)</f>
        <v>0</v>
      </c>
    </row>
    <row r="2963" spans="1:22" x14ac:dyDescent="0.35">
      <c r="A2963" t="s">
        <v>3014</v>
      </c>
      <c r="B2963" t="s">
        <v>36</v>
      </c>
      <c r="C2963">
        <v>0</v>
      </c>
      <c r="D2963" t="s">
        <v>20</v>
      </c>
      <c r="E2963" t="s">
        <v>20</v>
      </c>
      <c r="F2963" t="s">
        <v>22</v>
      </c>
      <c r="G2963" s="2">
        <v>18</v>
      </c>
      <c r="H2963" t="s">
        <v>21</v>
      </c>
      <c r="I2963" t="s">
        <v>32</v>
      </c>
      <c r="J2963" t="s">
        <v>20</v>
      </c>
      <c r="K2963" t="s">
        <v>20</v>
      </c>
      <c r="L2963" t="s">
        <v>33</v>
      </c>
      <c r="M2963" t="s">
        <v>20</v>
      </c>
      <c r="N2963" t="s">
        <v>34</v>
      </c>
      <c r="O2963" s="1">
        <v>48.88</v>
      </c>
      <c r="P2963" s="1">
        <v>889.63</v>
      </c>
      <c r="Q2963">
        <v>1</v>
      </c>
      <c r="R2963" t="s">
        <v>20</v>
      </c>
      <c r="S2963" t="str">
        <f>IF(ChurnData[[#This Row],[MonthlyCharges]]&lt;=30,"1. Up to 30",IF(ChurnData[[#This Row],[MonthlyCharges]]&lt;=50,"2. 31-50",IF(ChurnData[[#This Row],[MonthlyCharges]]&lt;=70,"3. 51-70",IF(ChurnData[[#This Row],[MonthlyCharges]]&lt;=90,"4. 71-90","5. Over 90"))))</f>
        <v>2. 31-50</v>
      </c>
      <c r="T2963" t="str">
        <f>IF(AND(ChurnData[[#This Row],[Contract]]="Month-to-month",ChurnData[[#This Row],[InternetService]]="Fiber optic",ChurnData[[#This Row],[TenureMonths]]&lt;=11),"High-risk","Other")</f>
        <v>Other</v>
      </c>
      <c r="U2963" t="str">
        <f>IF(ChurnData[[#This Row],[TenureMonths]]&lt;=11,"0-11",IF(ChurnData[[#This Row],[TenureMonths]]&lt;=23,"12-23",IF(ChurnData[[#This Row],[TenureMonths]]&lt;=35,"24-35",IF(ChurnData[[#This Row],[TenureMonths]]&lt;=47,"36-47",IF(ChurnData[[#This Row],[TenureMonths]]&lt;=59,"48-59","60-72")))))</f>
        <v>12-23</v>
      </c>
      <c r="V2963">
        <f>IF(ChurnData[[#This Row],[Churn]]="Yes",1,0)</f>
        <v>1</v>
      </c>
    </row>
    <row r="2964" spans="1:22" x14ac:dyDescent="0.35">
      <c r="A2964" t="s">
        <v>3015</v>
      </c>
      <c r="B2964" t="s">
        <v>36</v>
      </c>
      <c r="C2964">
        <v>1</v>
      </c>
      <c r="D2964" t="s">
        <v>21</v>
      </c>
      <c r="E2964" t="s">
        <v>21</v>
      </c>
      <c r="F2964" t="s">
        <v>37</v>
      </c>
      <c r="G2964" s="2">
        <v>13</v>
      </c>
      <c r="H2964" t="s">
        <v>20</v>
      </c>
      <c r="I2964" t="s">
        <v>23</v>
      </c>
      <c r="J2964" t="s">
        <v>21</v>
      </c>
      <c r="K2964" t="s">
        <v>21</v>
      </c>
      <c r="L2964" t="s">
        <v>24</v>
      </c>
      <c r="M2964" t="s">
        <v>20</v>
      </c>
      <c r="N2964" t="s">
        <v>34</v>
      </c>
      <c r="O2964" s="1">
        <v>82.17</v>
      </c>
      <c r="P2964" s="1">
        <v>1099.52</v>
      </c>
      <c r="Q2964">
        <v>3</v>
      </c>
      <c r="R2964" t="s">
        <v>21</v>
      </c>
      <c r="S2964" t="str">
        <f>IF(ChurnData[[#This Row],[MonthlyCharges]]&lt;=30,"1. Up to 30",IF(ChurnData[[#This Row],[MonthlyCharges]]&lt;=50,"2. 31-50",IF(ChurnData[[#This Row],[MonthlyCharges]]&lt;=70,"3. 51-70",IF(ChurnData[[#This Row],[MonthlyCharges]]&lt;=90,"4. 71-90","5. Over 90"))))</f>
        <v>4. 71-90</v>
      </c>
      <c r="T2964" t="str">
        <f>IF(AND(ChurnData[[#This Row],[Contract]]="Month-to-month",ChurnData[[#This Row],[InternetService]]="Fiber optic",ChurnData[[#This Row],[TenureMonths]]&lt;=11),"High-risk","Other")</f>
        <v>Other</v>
      </c>
      <c r="U2964" t="str">
        <f>IF(ChurnData[[#This Row],[TenureMonths]]&lt;=11,"0-11",IF(ChurnData[[#This Row],[TenureMonths]]&lt;=23,"12-23",IF(ChurnData[[#This Row],[TenureMonths]]&lt;=35,"24-35",IF(ChurnData[[#This Row],[TenureMonths]]&lt;=47,"36-47",IF(ChurnData[[#This Row],[TenureMonths]]&lt;=59,"48-59","60-72")))))</f>
        <v>12-23</v>
      </c>
      <c r="V2964">
        <f>IF(ChurnData[[#This Row],[Churn]]="Yes",1,0)</f>
        <v>0</v>
      </c>
    </row>
    <row r="2965" spans="1:22" x14ac:dyDescent="0.35">
      <c r="A2965" t="s">
        <v>3016</v>
      </c>
      <c r="B2965" t="s">
        <v>36</v>
      </c>
      <c r="C2965">
        <v>0</v>
      </c>
      <c r="D2965" t="s">
        <v>21</v>
      </c>
      <c r="E2965" t="s">
        <v>21</v>
      </c>
      <c r="F2965" t="s">
        <v>39</v>
      </c>
      <c r="G2965" s="2">
        <v>50</v>
      </c>
      <c r="H2965" t="s">
        <v>20</v>
      </c>
      <c r="I2965" t="s">
        <v>32</v>
      </c>
      <c r="J2965" t="s">
        <v>21</v>
      </c>
      <c r="K2965" t="s">
        <v>20</v>
      </c>
      <c r="L2965" t="s">
        <v>29</v>
      </c>
      <c r="M2965" t="s">
        <v>20</v>
      </c>
      <c r="N2965" t="s">
        <v>30</v>
      </c>
      <c r="O2965" s="1">
        <v>60.49</v>
      </c>
      <c r="P2965" s="1">
        <v>3109.4</v>
      </c>
      <c r="Q2965">
        <v>1</v>
      </c>
      <c r="R2965" t="s">
        <v>21</v>
      </c>
      <c r="S2965" t="str">
        <f>IF(ChurnData[[#This Row],[MonthlyCharges]]&lt;=30,"1. Up to 30",IF(ChurnData[[#This Row],[MonthlyCharges]]&lt;=50,"2. 31-50",IF(ChurnData[[#This Row],[MonthlyCharges]]&lt;=70,"3. 51-70",IF(ChurnData[[#This Row],[MonthlyCharges]]&lt;=90,"4. 71-90","5. Over 90"))))</f>
        <v>3. 51-70</v>
      </c>
      <c r="T2965" t="str">
        <f>IF(AND(ChurnData[[#This Row],[Contract]]="Month-to-month",ChurnData[[#This Row],[InternetService]]="Fiber optic",ChurnData[[#This Row],[TenureMonths]]&lt;=11),"High-risk","Other")</f>
        <v>Other</v>
      </c>
      <c r="U2965" t="str">
        <f>IF(ChurnData[[#This Row],[TenureMonths]]&lt;=11,"0-11",IF(ChurnData[[#This Row],[TenureMonths]]&lt;=23,"12-23",IF(ChurnData[[#This Row],[TenureMonths]]&lt;=35,"24-35",IF(ChurnData[[#This Row],[TenureMonths]]&lt;=47,"36-47",IF(ChurnData[[#This Row],[TenureMonths]]&lt;=59,"48-59","60-72")))))</f>
        <v>48-59</v>
      </c>
      <c r="V2965">
        <f>IF(ChurnData[[#This Row],[Churn]]="Yes",1,0)</f>
        <v>0</v>
      </c>
    </row>
    <row r="2966" spans="1:22" x14ac:dyDescent="0.35">
      <c r="A2966" t="s">
        <v>3017</v>
      </c>
      <c r="B2966" t="s">
        <v>19</v>
      </c>
      <c r="C2966">
        <v>0</v>
      </c>
      <c r="D2966" t="s">
        <v>20</v>
      </c>
      <c r="E2966" t="s">
        <v>20</v>
      </c>
      <c r="F2966" t="s">
        <v>47</v>
      </c>
      <c r="G2966" s="2">
        <v>53</v>
      </c>
      <c r="H2966" t="s">
        <v>20</v>
      </c>
      <c r="I2966" t="s">
        <v>32</v>
      </c>
      <c r="J2966" t="s">
        <v>20</v>
      </c>
      <c r="K2966" t="s">
        <v>20</v>
      </c>
      <c r="L2966" t="s">
        <v>29</v>
      </c>
      <c r="M2966" t="s">
        <v>20</v>
      </c>
      <c r="N2966" t="s">
        <v>25</v>
      </c>
      <c r="O2966" s="1">
        <v>62.5</v>
      </c>
      <c r="P2966" s="1">
        <v>3405.28</v>
      </c>
      <c r="Q2966">
        <v>1</v>
      </c>
      <c r="R2966" t="s">
        <v>21</v>
      </c>
      <c r="S2966" t="str">
        <f>IF(ChurnData[[#This Row],[MonthlyCharges]]&lt;=30,"1. Up to 30",IF(ChurnData[[#This Row],[MonthlyCharges]]&lt;=50,"2. 31-50",IF(ChurnData[[#This Row],[MonthlyCharges]]&lt;=70,"3. 51-70",IF(ChurnData[[#This Row],[MonthlyCharges]]&lt;=90,"4. 71-90","5. Over 90"))))</f>
        <v>3. 51-70</v>
      </c>
      <c r="T2966" t="str">
        <f>IF(AND(ChurnData[[#This Row],[Contract]]="Month-to-month",ChurnData[[#This Row],[InternetService]]="Fiber optic",ChurnData[[#This Row],[TenureMonths]]&lt;=11),"High-risk","Other")</f>
        <v>Other</v>
      </c>
      <c r="U2966" t="str">
        <f>IF(ChurnData[[#This Row],[TenureMonths]]&lt;=11,"0-11",IF(ChurnData[[#This Row],[TenureMonths]]&lt;=23,"12-23",IF(ChurnData[[#This Row],[TenureMonths]]&lt;=35,"24-35",IF(ChurnData[[#This Row],[TenureMonths]]&lt;=47,"36-47",IF(ChurnData[[#This Row],[TenureMonths]]&lt;=59,"48-59","60-72")))))</f>
        <v>48-59</v>
      </c>
      <c r="V2966">
        <f>IF(ChurnData[[#This Row],[Churn]]="Yes",1,0)</f>
        <v>0</v>
      </c>
    </row>
    <row r="2967" spans="1:22" x14ac:dyDescent="0.35">
      <c r="A2967" t="s">
        <v>3018</v>
      </c>
      <c r="B2967" t="s">
        <v>19</v>
      </c>
      <c r="C2967">
        <v>1</v>
      </c>
      <c r="D2967" t="s">
        <v>21</v>
      </c>
      <c r="E2967" t="s">
        <v>21</v>
      </c>
      <c r="F2967" t="s">
        <v>41</v>
      </c>
      <c r="G2967" s="2">
        <v>8</v>
      </c>
      <c r="H2967" t="s">
        <v>20</v>
      </c>
      <c r="I2967" t="s">
        <v>23</v>
      </c>
      <c r="J2967" t="s">
        <v>21</v>
      </c>
      <c r="K2967" t="s">
        <v>21</v>
      </c>
      <c r="L2967" t="s">
        <v>33</v>
      </c>
      <c r="M2967" t="s">
        <v>20</v>
      </c>
      <c r="N2967" t="s">
        <v>43</v>
      </c>
      <c r="O2967" s="1">
        <v>98.64</v>
      </c>
      <c r="P2967" s="1">
        <v>778.3</v>
      </c>
      <c r="Q2967">
        <v>2</v>
      </c>
      <c r="R2967" t="s">
        <v>20</v>
      </c>
      <c r="S2967" t="str">
        <f>IF(ChurnData[[#This Row],[MonthlyCharges]]&lt;=30,"1. Up to 30",IF(ChurnData[[#This Row],[MonthlyCharges]]&lt;=50,"2. 31-50",IF(ChurnData[[#This Row],[MonthlyCharges]]&lt;=70,"3. 51-70",IF(ChurnData[[#This Row],[MonthlyCharges]]&lt;=90,"4. 71-90","5. Over 90"))))</f>
        <v>5. Over 90</v>
      </c>
      <c r="T2967" t="str">
        <f>IF(AND(ChurnData[[#This Row],[Contract]]="Month-to-month",ChurnData[[#This Row],[InternetService]]="Fiber optic",ChurnData[[#This Row],[TenureMonths]]&lt;=11),"High-risk","Other")</f>
        <v>High-risk</v>
      </c>
      <c r="U2967" t="str">
        <f>IF(ChurnData[[#This Row],[TenureMonths]]&lt;=11,"0-11",IF(ChurnData[[#This Row],[TenureMonths]]&lt;=23,"12-23",IF(ChurnData[[#This Row],[TenureMonths]]&lt;=35,"24-35",IF(ChurnData[[#This Row],[TenureMonths]]&lt;=47,"36-47",IF(ChurnData[[#This Row],[TenureMonths]]&lt;=59,"48-59","60-72")))))</f>
        <v>0-11</v>
      </c>
      <c r="V2967">
        <f>IF(ChurnData[[#This Row],[Churn]]="Yes",1,0)</f>
        <v>1</v>
      </c>
    </row>
    <row r="2968" spans="1:22" x14ac:dyDescent="0.35">
      <c r="A2968" t="s">
        <v>3019</v>
      </c>
      <c r="B2968" t="s">
        <v>36</v>
      </c>
      <c r="C2968">
        <v>0</v>
      </c>
      <c r="D2968" t="s">
        <v>21</v>
      </c>
      <c r="E2968" t="s">
        <v>21</v>
      </c>
      <c r="F2968" t="s">
        <v>56</v>
      </c>
      <c r="G2968" s="2">
        <v>24</v>
      </c>
      <c r="H2968" t="s">
        <v>20</v>
      </c>
      <c r="I2968" t="s">
        <v>23</v>
      </c>
      <c r="J2968" t="s">
        <v>21</v>
      </c>
      <c r="K2968" t="s">
        <v>20</v>
      </c>
      <c r="L2968" t="s">
        <v>24</v>
      </c>
      <c r="M2968" t="s">
        <v>20</v>
      </c>
      <c r="N2968" t="s">
        <v>30</v>
      </c>
      <c r="O2968" s="1">
        <v>92.88</v>
      </c>
      <c r="P2968" s="1">
        <v>2234.0300000000002</v>
      </c>
      <c r="Q2968">
        <v>1</v>
      </c>
      <c r="R2968" t="s">
        <v>21</v>
      </c>
      <c r="S2968" t="str">
        <f>IF(ChurnData[[#This Row],[MonthlyCharges]]&lt;=30,"1. Up to 30",IF(ChurnData[[#This Row],[MonthlyCharges]]&lt;=50,"2. 31-50",IF(ChurnData[[#This Row],[MonthlyCharges]]&lt;=70,"3. 51-70",IF(ChurnData[[#This Row],[MonthlyCharges]]&lt;=90,"4. 71-90","5. Over 90"))))</f>
        <v>5. Over 90</v>
      </c>
      <c r="T2968" t="str">
        <f>IF(AND(ChurnData[[#This Row],[Contract]]="Month-to-month",ChurnData[[#This Row],[InternetService]]="Fiber optic",ChurnData[[#This Row],[TenureMonths]]&lt;=11),"High-risk","Other")</f>
        <v>Other</v>
      </c>
      <c r="U2968" t="str">
        <f>IF(ChurnData[[#This Row],[TenureMonths]]&lt;=11,"0-11",IF(ChurnData[[#This Row],[TenureMonths]]&lt;=23,"12-23",IF(ChurnData[[#This Row],[TenureMonths]]&lt;=35,"24-35",IF(ChurnData[[#This Row],[TenureMonths]]&lt;=47,"36-47",IF(ChurnData[[#This Row],[TenureMonths]]&lt;=59,"48-59","60-72")))))</f>
        <v>24-35</v>
      </c>
      <c r="V2968">
        <f>IF(ChurnData[[#This Row],[Churn]]="Yes",1,0)</f>
        <v>0</v>
      </c>
    </row>
    <row r="2969" spans="1:22" x14ac:dyDescent="0.35">
      <c r="A2969" t="s">
        <v>3020</v>
      </c>
      <c r="B2969" t="s">
        <v>19</v>
      </c>
      <c r="C2969">
        <v>0</v>
      </c>
      <c r="D2969" t="s">
        <v>20</v>
      </c>
      <c r="E2969" t="s">
        <v>20</v>
      </c>
      <c r="F2969" t="s">
        <v>75</v>
      </c>
      <c r="G2969" s="2">
        <v>2</v>
      </c>
      <c r="H2969" t="s">
        <v>21</v>
      </c>
      <c r="I2969" t="s">
        <v>23</v>
      </c>
      <c r="J2969" t="s">
        <v>20</v>
      </c>
      <c r="K2969" t="s">
        <v>20</v>
      </c>
      <c r="L2969" t="s">
        <v>33</v>
      </c>
      <c r="M2969" t="s">
        <v>21</v>
      </c>
      <c r="N2969" t="s">
        <v>34</v>
      </c>
      <c r="O2969" s="1">
        <v>88.85</v>
      </c>
      <c r="P2969" s="1">
        <v>179.7</v>
      </c>
      <c r="Q2969">
        <v>1</v>
      </c>
      <c r="R2969" t="s">
        <v>20</v>
      </c>
      <c r="S2969" t="str">
        <f>IF(ChurnData[[#This Row],[MonthlyCharges]]&lt;=30,"1. Up to 30",IF(ChurnData[[#This Row],[MonthlyCharges]]&lt;=50,"2. 31-50",IF(ChurnData[[#This Row],[MonthlyCharges]]&lt;=70,"3. 51-70",IF(ChurnData[[#This Row],[MonthlyCharges]]&lt;=90,"4. 71-90","5. Over 90"))))</f>
        <v>4. 71-90</v>
      </c>
      <c r="T2969" t="str">
        <f>IF(AND(ChurnData[[#This Row],[Contract]]="Month-to-month",ChurnData[[#This Row],[InternetService]]="Fiber optic",ChurnData[[#This Row],[TenureMonths]]&lt;=11),"High-risk","Other")</f>
        <v>High-risk</v>
      </c>
      <c r="U2969" t="str">
        <f>IF(ChurnData[[#This Row],[TenureMonths]]&lt;=11,"0-11",IF(ChurnData[[#This Row],[TenureMonths]]&lt;=23,"12-23",IF(ChurnData[[#This Row],[TenureMonths]]&lt;=35,"24-35",IF(ChurnData[[#This Row],[TenureMonths]]&lt;=47,"36-47",IF(ChurnData[[#This Row],[TenureMonths]]&lt;=59,"48-59","60-72")))))</f>
        <v>0-11</v>
      </c>
      <c r="V2969">
        <f>IF(ChurnData[[#This Row],[Churn]]="Yes",1,0)</f>
        <v>1</v>
      </c>
    </row>
    <row r="2970" spans="1:22" x14ac:dyDescent="0.35">
      <c r="A2970" t="s">
        <v>3021</v>
      </c>
      <c r="B2970" t="s">
        <v>19</v>
      </c>
      <c r="C2970">
        <v>0</v>
      </c>
      <c r="D2970" t="s">
        <v>21</v>
      </c>
      <c r="E2970" t="s">
        <v>21</v>
      </c>
      <c r="F2970" t="s">
        <v>45</v>
      </c>
      <c r="G2970" s="2">
        <v>7</v>
      </c>
      <c r="H2970" t="s">
        <v>20</v>
      </c>
      <c r="I2970" t="s">
        <v>21</v>
      </c>
      <c r="J2970" t="s">
        <v>28</v>
      </c>
      <c r="K2970" t="s">
        <v>28</v>
      </c>
      <c r="L2970" t="s">
        <v>33</v>
      </c>
      <c r="M2970" t="s">
        <v>20</v>
      </c>
      <c r="N2970" t="s">
        <v>43</v>
      </c>
      <c r="O2970" s="1">
        <v>29.86</v>
      </c>
      <c r="P2970" s="1">
        <v>209.81</v>
      </c>
      <c r="Q2970">
        <v>1</v>
      </c>
      <c r="R2970" t="s">
        <v>21</v>
      </c>
      <c r="S2970" t="str">
        <f>IF(ChurnData[[#This Row],[MonthlyCharges]]&lt;=30,"1. Up to 30",IF(ChurnData[[#This Row],[MonthlyCharges]]&lt;=50,"2. 31-50",IF(ChurnData[[#This Row],[MonthlyCharges]]&lt;=70,"3. 51-70",IF(ChurnData[[#This Row],[MonthlyCharges]]&lt;=90,"4. 71-90","5. Over 90"))))</f>
        <v>1. Up to 30</v>
      </c>
      <c r="T2970" t="str">
        <f>IF(AND(ChurnData[[#This Row],[Contract]]="Month-to-month",ChurnData[[#This Row],[InternetService]]="Fiber optic",ChurnData[[#This Row],[TenureMonths]]&lt;=11),"High-risk","Other")</f>
        <v>Other</v>
      </c>
      <c r="U2970" t="str">
        <f>IF(ChurnData[[#This Row],[TenureMonths]]&lt;=11,"0-11",IF(ChurnData[[#This Row],[TenureMonths]]&lt;=23,"12-23",IF(ChurnData[[#This Row],[TenureMonths]]&lt;=35,"24-35",IF(ChurnData[[#This Row],[TenureMonths]]&lt;=47,"36-47",IF(ChurnData[[#This Row],[TenureMonths]]&lt;=59,"48-59","60-72")))))</f>
        <v>0-11</v>
      </c>
      <c r="V2970">
        <f>IF(ChurnData[[#This Row],[Churn]]="Yes",1,0)</f>
        <v>0</v>
      </c>
    </row>
    <row r="2971" spans="1:22" x14ac:dyDescent="0.35">
      <c r="A2971" t="s">
        <v>3022</v>
      </c>
      <c r="B2971" t="s">
        <v>36</v>
      </c>
      <c r="C2971">
        <v>0</v>
      </c>
      <c r="D2971" t="s">
        <v>20</v>
      </c>
      <c r="E2971" t="s">
        <v>21</v>
      </c>
      <c r="F2971" t="s">
        <v>27</v>
      </c>
      <c r="G2971" s="2">
        <v>35</v>
      </c>
      <c r="H2971" t="s">
        <v>20</v>
      </c>
      <c r="I2971" t="s">
        <v>23</v>
      </c>
      <c r="J2971" t="s">
        <v>20</v>
      </c>
      <c r="K2971" t="s">
        <v>20</v>
      </c>
      <c r="L2971" t="s">
        <v>33</v>
      </c>
      <c r="M2971" t="s">
        <v>21</v>
      </c>
      <c r="N2971" t="s">
        <v>43</v>
      </c>
      <c r="O2971" s="1">
        <v>95.12</v>
      </c>
      <c r="P2971" s="1">
        <v>3332.25</v>
      </c>
      <c r="Q2971">
        <v>1</v>
      </c>
      <c r="R2971" t="s">
        <v>21</v>
      </c>
      <c r="S2971" t="str">
        <f>IF(ChurnData[[#This Row],[MonthlyCharges]]&lt;=30,"1. Up to 30",IF(ChurnData[[#This Row],[MonthlyCharges]]&lt;=50,"2. 31-50",IF(ChurnData[[#This Row],[MonthlyCharges]]&lt;=70,"3. 51-70",IF(ChurnData[[#This Row],[MonthlyCharges]]&lt;=90,"4. 71-90","5. Over 90"))))</f>
        <v>5. Over 90</v>
      </c>
      <c r="T2971" t="str">
        <f>IF(AND(ChurnData[[#This Row],[Contract]]="Month-to-month",ChurnData[[#This Row],[InternetService]]="Fiber optic",ChurnData[[#This Row],[TenureMonths]]&lt;=11),"High-risk","Other")</f>
        <v>Other</v>
      </c>
      <c r="U2971" t="str">
        <f>IF(ChurnData[[#This Row],[TenureMonths]]&lt;=11,"0-11",IF(ChurnData[[#This Row],[TenureMonths]]&lt;=23,"12-23",IF(ChurnData[[#This Row],[TenureMonths]]&lt;=35,"24-35",IF(ChurnData[[#This Row],[TenureMonths]]&lt;=47,"36-47",IF(ChurnData[[#This Row],[TenureMonths]]&lt;=59,"48-59","60-72")))))</f>
        <v>24-35</v>
      </c>
      <c r="V2971">
        <f>IF(ChurnData[[#This Row],[Churn]]="Yes",1,0)</f>
        <v>0</v>
      </c>
    </row>
    <row r="2972" spans="1:22" x14ac:dyDescent="0.35">
      <c r="A2972" t="s">
        <v>3023</v>
      </c>
      <c r="B2972" t="s">
        <v>36</v>
      </c>
      <c r="C2972">
        <v>0</v>
      </c>
      <c r="D2972" t="s">
        <v>20</v>
      </c>
      <c r="E2972" t="s">
        <v>21</v>
      </c>
      <c r="F2972" t="s">
        <v>22</v>
      </c>
      <c r="G2972" s="2">
        <v>9</v>
      </c>
      <c r="H2972" t="s">
        <v>20</v>
      </c>
      <c r="I2972" t="s">
        <v>32</v>
      </c>
      <c r="J2972" t="s">
        <v>20</v>
      </c>
      <c r="K2972" t="s">
        <v>20</v>
      </c>
      <c r="L2972" t="s">
        <v>33</v>
      </c>
      <c r="M2972" t="s">
        <v>20</v>
      </c>
      <c r="N2972" t="s">
        <v>25</v>
      </c>
      <c r="O2972" s="1">
        <v>65.16</v>
      </c>
      <c r="P2972" s="1">
        <v>576.46</v>
      </c>
      <c r="Q2972">
        <v>1</v>
      </c>
      <c r="R2972" t="s">
        <v>21</v>
      </c>
      <c r="S2972" t="str">
        <f>IF(ChurnData[[#This Row],[MonthlyCharges]]&lt;=30,"1. Up to 30",IF(ChurnData[[#This Row],[MonthlyCharges]]&lt;=50,"2. 31-50",IF(ChurnData[[#This Row],[MonthlyCharges]]&lt;=70,"3. 51-70",IF(ChurnData[[#This Row],[MonthlyCharges]]&lt;=90,"4. 71-90","5. Over 90"))))</f>
        <v>3. 51-70</v>
      </c>
      <c r="T2972" t="str">
        <f>IF(AND(ChurnData[[#This Row],[Contract]]="Month-to-month",ChurnData[[#This Row],[InternetService]]="Fiber optic",ChurnData[[#This Row],[TenureMonths]]&lt;=11),"High-risk","Other")</f>
        <v>Other</v>
      </c>
      <c r="U2972" t="str">
        <f>IF(ChurnData[[#This Row],[TenureMonths]]&lt;=11,"0-11",IF(ChurnData[[#This Row],[TenureMonths]]&lt;=23,"12-23",IF(ChurnData[[#This Row],[TenureMonths]]&lt;=35,"24-35",IF(ChurnData[[#This Row],[TenureMonths]]&lt;=47,"36-47",IF(ChurnData[[#This Row],[TenureMonths]]&lt;=59,"48-59","60-72")))))</f>
        <v>0-11</v>
      </c>
      <c r="V2972">
        <f>IF(ChurnData[[#This Row],[Churn]]="Yes",1,0)</f>
        <v>0</v>
      </c>
    </row>
    <row r="2973" spans="1:22" x14ac:dyDescent="0.35">
      <c r="A2973" t="s">
        <v>3024</v>
      </c>
      <c r="B2973" t="s">
        <v>19</v>
      </c>
      <c r="C2973">
        <v>0</v>
      </c>
      <c r="D2973" t="s">
        <v>20</v>
      </c>
      <c r="E2973" t="s">
        <v>21</v>
      </c>
      <c r="F2973" t="s">
        <v>47</v>
      </c>
      <c r="G2973" s="2">
        <v>42</v>
      </c>
      <c r="H2973" t="s">
        <v>20</v>
      </c>
      <c r="I2973" t="s">
        <v>23</v>
      </c>
      <c r="J2973" t="s">
        <v>21</v>
      </c>
      <c r="K2973" t="s">
        <v>21</v>
      </c>
      <c r="L2973" t="s">
        <v>29</v>
      </c>
      <c r="M2973" t="s">
        <v>21</v>
      </c>
      <c r="N2973" t="s">
        <v>43</v>
      </c>
      <c r="O2973" s="1">
        <v>83.65</v>
      </c>
      <c r="P2973" s="1">
        <v>3608.14</v>
      </c>
      <c r="Q2973">
        <v>4</v>
      </c>
      <c r="R2973" t="s">
        <v>21</v>
      </c>
      <c r="S2973" t="str">
        <f>IF(ChurnData[[#This Row],[MonthlyCharges]]&lt;=30,"1. Up to 30",IF(ChurnData[[#This Row],[MonthlyCharges]]&lt;=50,"2. 31-50",IF(ChurnData[[#This Row],[MonthlyCharges]]&lt;=70,"3. 51-70",IF(ChurnData[[#This Row],[MonthlyCharges]]&lt;=90,"4. 71-90","5. Over 90"))))</f>
        <v>4. 71-90</v>
      </c>
      <c r="T2973" t="str">
        <f>IF(AND(ChurnData[[#This Row],[Contract]]="Month-to-month",ChurnData[[#This Row],[InternetService]]="Fiber optic",ChurnData[[#This Row],[TenureMonths]]&lt;=11),"High-risk","Other")</f>
        <v>Other</v>
      </c>
      <c r="U2973" t="str">
        <f>IF(ChurnData[[#This Row],[TenureMonths]]&lt;=11,"0-11",IF(ChurnData[[#This Row],[TenureMonths]]&lt;=23,"12-23",IF(ChurnData[[#This Row],[TenureMonths]]&lt;=35,"24-35",IF(ChurnData[[#This Row],[TenureMonths]]&lt;=47,"36-47",IF(ChurnData[[#This Row],[TenureMonths]]&lt;=59,"48-59","60-72")))))</f>
        <v>36-47</v>
      </c>
      <c r="V2973">
        <f>IF(ChurnData[[#This Row],[Churn]]="Yes",1,0)</f>
        <v>0</v>
      </c>
    </row>
    <row r="2974" spans="1:22" x14ac:dyDescent="0.35">
      <c r="A2974" t="s">
        <v>3025</v>
      </c>
      <c r="B2974" t="s">
        <v>19</v>
      </c>
      <c r="C2974">
        <v>0</v>
      </c>
      <c r="D2974" t="s">
        <v>21</v>
      </c>
      <c r="E2974" t="s">
        <v>21</v>
      </c>
      <c r="F2974" t="s">
        <v>49</v>
      </c>
      <c r="G2974" s="2">
        <v>39</v>
      </c>
      <c r="H2974" t="s">
        <v>20</v>
      </c>
      <c r="I2974" t="s">
        <v>23</v>
      </c>
      <c r="J2974" t="s">
        <v>21</v>
      </c>
      <c r="K2974" t="s">
        <v>21</v>
      </c>
      <c r="L2974" t="s">
        <v>33</v>
      </c>
      <c r="M2974" t="s">
        <v>20</v>
      </c>
      <c r="N2974" t="s">
        <v>25</v>
      </c>
      <c r="O2974" s="1">
        <v>92.76</v>
      </c>
      <c r="P2974" s="1">
        <v>3585.89</v>
      </c>
      <c r="Q2974">
        <v>3</v>
      </c>
      <c r="R2974" t="s">
        <v>20</v>
      </c>
      <c r="S2974" t="str">
        <f>IF(ChurnData[[#This Row],[MonthlyCharges]]&lt;=30,"1. Up to 30",IF(ChurnData[[#This Row],[MonthlyCharges]]&lt;=50,"2. 31-50",IF(ChurnData[[#This Row],[MonthlyCharges]]&lt;=70,"3. 51-70",IF(ChurnData[[#This Row],[MonthlyCharges]]&lt;=90,"4. 71-90","5. Over 90"))))</f>
        <v>5. Over 90</v>
      </c>
      <c r="T2974" t="str">
        <f>IF(AND(ChurnData[[#This Row],[Contract]]="Month-to-month",ChurnData[[#This Row],[InternetService]]="Fiber optic",ChurnData[[#This Row],[TenureMonths]]&lt;=11),"High-risk","Other")</f>
        <v>Other</v>
      </c>
      <c r="U2974" t="str">
        <f>IF(ChurnData[[#This Row],[TenureMonths]]&lt;=11,"0-11",IF(ChurnData[[#This Row],[TenureMonths]]&lt;=23,"12-23",IF(ChurnData[[#This Row],[TenureMonths]]&lt;=35,"24-35",IF(ChurnData[[#This Row],[TenureMonths]]&lt;=47,"36-47",IF(ChurnData[[#This Row],[TenureMonths]]&lt;=59,"48-59","60-72")))))</f>
        <v>36-47</v>
      </c>
      <c r="V2974">
        <f>IF(ChurnData[[#This Row],[Churn]]="Yes",1,0)</f>
        <v>1</v>
      </c>
    </row>
    <row r="2975" spans="1:22" x14ac:dyDescent="0.35">
      <c r="A2975" t="s">
        <v>3026</v>
      </c>
      <c r="B2975" t="s">
        <v>19</v>
      </c>
      <c r="C2975">
        <v>0</v>
      </c>
      <c r="D2975" t="s">
        <v>21</v>
      </c>
      <c r="E2975" t="s">
        <v>21</v>
      </c>
      <c r="F2975" t="s">
        <v>58</v>
      </c>
      <c r="G2975" s="2">
        <v>56</v>
      </c>
      <c r="H2975" t="s">
        <v>20</v>
      </c>
      <c r="I2975" t="s">
        <v>23</v>
      </c>
      <c r="J2975" t="s">
        <v>21</v>
      </c>
      <c r="K2975" t="s">
        <v>21</v>
      </c>
      <c r="L2975" t="s">
        <v>33</v>
      </c>
      <c r="M2975" t="s">
        <v>20</v>
      </c>
      <c r="N2975" t="s">
        <v>30</v>
      </c>
      <c r="O2975" s="1">
        <v>99.2</v>
      </c>
      <c r="P2975" s="1">
        <v>5612.23</v>
      </c>
      <c r="Q2975">
        <v>2</v>
      </c>
      <c r="R2975" t="s">
        <v>21</v>
      </c>
      <c r="S2975" t="str">
        <f>IF(ChurnData[[#This Row],[MonthlyCharges]]&lt;=30,"1. Up to 30",IF(ChurnData[[#This Row],[MonthlyCharges]]&lt;=50,"2. 31-50",IF(ChurnData[[#This Row],[MonthlyCharges]]&lt;=70,"3. 51-70",IF(ChurnData[[#This Row],[MonthlyCharges]]&lt;=90,"4. 71-90","5. Over 90"))))</f>
        <v>5. Over 90</v>
      </c>
      <c r="T2975" t="str">
        <f>IF(AND(ChurnData[[#This Row],[Contract]]="Month-to-month",ChurnData[[#This Row],[InternetService]]="Fiber optic",ChurnData[[#This Row],[TenureMonths]]&lt;=11),"High-risk","Other")</f>
        <v>Other</v>
      </c>
      <c r="U2975" t="str">
        <f>IF(ChurnData[[#This Row],[TenureMonths]]&lt;=11,"0-11",IF(ChurnData[[#This Row],[TenureMonths]]&lt;=23,"12-23",IF(ChurnData[[#This Row],[TenureMonths]]&lt;=35,"24-35",IF(ChurnData[[#This Row],[TenureMonths]]&lt;=47,"36-47",IF(ChurnData[[#This Row],[TenureMonths]]&lt;=59,"48-59","60-72")))))</f>
        <v>48-59</v>
      </c>
      <c r="V2975">
        <f>IF(ChurnData[[#This Row],[Churn]]="Yes",1,0)</f>
        <v>0</v>
      </c>
    </row>
    <row r="2976" spans="1:22" x14ac:dyDescent="0.35">
      <c r="A2976" t="s">
        <v>3027</v>
      </c>
      <c r="B2976" t="s">
        <v>19</v>
      </c>
      <c r="C2976">
        <v>0</v>
      </c>
      <c r="D2976" t="s">
        <v>20</v>
      </c>
      <c r="E2976" t="s">
        <v>20</v>
      </c>
      <c r="F2976" t="s">
        <v>58</v>
      </c>
      <c r="G2976" s="2">
        <v>1</v>
      </c>
      <c r="H2976" t="s">
        <v>20</v>
      </c>
      <c r="I2976" t="s">
        <v>21</v>
      </c>
      <c r="J2976" t="s">
        <v>28</v>
      </c>
      <c r="K2976" t="s">
        <v>28</v>
      </c>
      <c r="L2976" t="s">
        <v>33</v>
      </c>
      <c r="M2976" t="s">
        <v>20</v>
      </c>
      <c r="N2976" t="s">
        <v>34</v>
      </c>
      <c r="O2976" s="1">
        <v>32.18</v>
      </c>
      <c r="P2976" s="1">
        <v>31.48</v>
      </c>
      <c r="Q2976">
        <v>1</v>
      </c>
      <c r="R2976" t="s">
        <v>20</v>
      </c>
      <c r="S2976" t="str">
        <f>IF(ChurnData[[#This Row],[MonthlyCharges]]&lt;=30,"1. Up to 30",IF(ChurnData[[#This Row],[MonthlyCharges]]&lt;=50,"2. 31-50",IF(ChurnData[[#This Row],[MonthlyCharges]]&lt;=70,"3. 51-70",IF(ChurnData[[#This Row],[MonthlyCharges]]&lt;=90,"4. 71-90","5. Over 90"))))</f>
        <v>2. 31-50</v>
      </c>
      <c r="T2976" t="str">
        <f>IF(AND(ChurnData[[#This Row],[Contract]]="Month-to-month",ChurnData[[#This Row],[InternetService]]="Fiber optic",ChurnData[[#This Row],[TenureMonths]]&lt;=11),"High-risk","Other")</f>
        <v>Other</v>
      </c>
      <c r="U2976" t="str">
        <f>IF(ChurnData[[#This Row],[TenureMonths]]&lt;=11,"0-11",IF(ChurnData[[#This Row],[TenureMonths]]&lt;=23,"12-23",IF(ChurnData[[#This Row],[TenureMonths]]&lt;=35,"24-35",IF(ChurnData[[#This Row],[TenureMonths]]&lt;=47,"36-47",IF(ChurnData[[#This Row],[TenureMonths]]&lt;=59,"48-59","60-72")))))</f>
        <v>0-11</v>
      </c>
      <c r="V2976">
        <f>IF(ChurnData[[#This Row],[Churn]]="Yes",1,0)</f>
        <v>1</v>
      </c>
    </row>
    <row r="2977" spans="1:22" x14ac:dyDescent="0.35">
      <c r="A2977" t="s">
        <v>3028</v>
      </c>
      <c r="B2977" t="s">
        <v>36</v>
      </c>
      <c r="C2977">
        <v>0</v>
      </c>
      <c r="D2977" t="s">
        <v>20</v>
      </c>
      <c r="E2977" t="s">
        <v>21</v>
      </c>
      <c r="F2977" t="s">
        <v>65</v>
      </c>
      <c r="G2977" s="2">
        <v>34</v>
      </c>
      <c r="H2977" t="s">
        <v>20</v>
      </c>
      <c r="I2977" t="s">
        <v>32</v>
      </c>
      <c r="J2977" t="s">
        <v>20</v>
      </c>
      <c r="K2977" t="s">
        <v>20</v>
      </c>
      <c r="L2977" t="s">
        <v>24</v>
      </c>
      <c r="M2977" t="s">
        <v>21</v>
      </c>
      <c r="N2977" t="s">
        <v>30</v>
      </c>
      <c r="O2977" s="1">
        <v>61.36</v>
      </c>
      <c r="P2977" s="1">
        <v>2104.36</v>
      </c>
      <c r="Q2977">
        <v>1</v>
      </c>
      <c r="R2977" t="s">
        <v>21</v>
      </c>
      <c r="S2977" t="str">
        <f>IF(ChurnData[[#This Row],[MonthlyCharges]]&lt;=30,"1. Up to 30",IF(ChurnData[[#This Row],[MonthlyCharges]]&lt;=50,"2. 31-50",IF(ChurnData[[#This Row],[MonthlyCharges]]&lt;=70,"3. 51-70",IF(ChurnData[[#This Row],[MonthlyCharges]]&lt;=90,"4. 71-90","5. Over 90"))))</f>
        <v>3. 51-70</v>
      </c>
      <c r="T2977" t="str">
        <f>IF(AND(ChurnData[[#This Row],[Contract]]="Month-to-month",ChurnData[[#This Row],[InternetService]]="Fiber optic",ChurnData[[#This Row],[TenureMonths]]&lt;=11),"High-risk","Other")</f>
        <v>Other</v>
      </c>
      <c r="U2977" t="str">
        <f>IF(ChurnData[[#This Row],[TenureMonths]]&lt;=11,"0-11",IF(ChurnData[[#This Row],[TenureMonths]]&lt;=23,"12-23",IF(ChurnData[[#This Row],[TenureMonths]]&lt;=35,"24-35",IF(ChurnData[[#This Row],[TenureMonths]]&lt;=47,"36-47",IF(ChurnData[[#This Row],[TenureMonths]]&lt;=59,"48-59","60-72")))))</f>
        <v>24-35</v>
      </c>
      <c r="V2977">
        <f>IF(ChurnData[[#This Row],[Churn]]="Yes",1,0)</f>
        <v>0</v>
      </c>
    </row>
    <row r="2978" spans="1:22" x14ac:dyDescent="0.35">
      <c r="A2978" t="s">
        <v>3029</v>
      </c>
      <c r="B2978" t="s">
        <v>36</v>
      </c>
      <c r="C2978">
        <v>0</v>
      </c>
      <c r="D2978" t="s">
        <v>21</v>
      </c>
      <c r="E2978" t="s">
        <v>21</v>
      </c>
      <c r="F2978" t="s">
        <v>27</v>
      </c>
      <c r="G2978" s="2">
        <v>53</v>
      </c>
      <c r="H2978" t="s">
        <v>20</v>
      </c>
      <c r="I2978" t="s">
        <v>23</v>
      </c>
      <c r="J2978" t="s">
        <v>21</v>
      </c>
      <c r="K2978" t="s">
        <v>21</v>
      </c>
      <c r="L2978" t="s">
        <v>24</v>
      </c>
      <c r="M2978" t="s">
        <v>21</v>
      </c>
      <c r="N2978" t="s">
        <v>34</v>
      </c>
      <c r="O2978" s="1">
        <v>84.11</v>
      </c>
      <c r="P2978" s="1">
        <v>4366.2</v>
      </c>
      <c r="Q2978">
        <v>2</v>
      </c>
      <c r="R2978" t="s">
        <v>21</v>
      </c>
      <c r="S2978" t="str">
        <f>IF(ChurnData[[#This Row],[MonthlyCharges]]&lt;=30,"1. Up to 30",IF(ChurnData[[#This Row],[MonthlyCharges]]&lt;=50,"2. 31-50",IF(ChurnData[[#This Row],[MonthlyCharges]]&lt;=70,"3. 51-70",IF(ChurnData[[#This Row],[MonthlyCharges]]&lt;=90,"4. 71-90","5. Over 90"))))</f>
        <v>4. 71-90</v>
      </c>
      <c r="T2978" t="str">
        <f>IF(AND(ChurnData[[#This Row],[Contract]]="Month-to-month",ChurnData[[#This Row],[InternetService]]="Fiber optic",ChurnData[[#This Row],[TenureMonths]]&lt;=11),"High-risk","Other")</f>
        <v>Other</v>
      </c>
      <c r="U2978" t="str">
        <f>IF(ChurnData[[#This Row],[TenureMonths]]&lt;=11,"0-11",IF(ChurnData[[#This Row],[TenureMonths]]&lt;=23,"12-23",IF(ChurnData[[#This Row],[TenureMonths]]&lt;=35,"24-35",IF(ChurnData[[#This Row],[TenureMonths]]&lt;=47,"36-47",IF(ChurnData[[#This Row],[TenureMonths]]&lt;=59,"48-59","60-72")))))</f>
        <v>48-59</v>
      </c>
      <c r="V2978">
        <f>IF(ChurnData[[#This Row],[Churn]]="Yes",1,0)</f>
        <v>0</v>
      </c>
    </row>
    <row r="2979" spans="1:22" x14ac:dyDescent="0.35">
      <c r="A2979" t="s">
        <v>3030</v>
      </c>
      <c r="B2979" t="s">
        <v>36</v>
      </c>
      <c r="C2979">
        <v>0</v>
      </c>
      <c r="D2979" t="s">
        <v>20</v>
      </c>
      <c r="E2979" t="s">
        <v>21</v>
      </c>
      <c r="F2979" t="s">
        <v>47</v>
      </c>
      <c r="G2979" s="2">
        <v>20</v>
      </c>
      <c r="H2979" t="s">
        <v>20</v>
      </c>
      <c r="I2979" t="s">
        <v>32</v>
      </c>
      <c r="J2979" t="s">
        <v>21</v>
      </c>
      <c r="K2979" t="s">
        <v>20</v>
      </c>
      <c r="L2979" t="s">
        <v>29</v>
      </c>
      <c r="M2979" t="s">
        <v>21</v>
      </c>
      <c r="N2979" t="s">
        <v>30</v>
      </c>
      <c r="O2979" s="1">
        <v>68.84</v>
      </c>
      <c r="P2979" s="1">
        <v>1376.9</v>
      </c>
      <c r="Q2979">
        <v>0</v>
      </c>
      <c r="R2979" t="s">
        <v>21</v>
      </c>
      <c r="S2979" t="str">
        <f>IF(ChurnData[[#This Row],[MonthlyCharges]]&lt;=30,"1. Up to 30",IF(ChurnData[[#This Row],[MonthlyCharges]]&lt;=50,"2. 31-50",IF(ChurnData[[#This Row],[MonthlyCharges]]&lt;=70,"3. 51-70",IF(ChurnData[[#This Row],[MonthlyCharges]]&lt;=90,"4. 71-90","5. Over 90"))))</f>
        <v>3. 51-70</v>
      </c>
      <c r="T2979" t="str">
        <f>IF(AND(ChurnData[[#This Row],[Contract]]="Month-to-month",ChurnData[[#This Row],[InternetService]]="Fiber optic",ChurnData[[#This Row],[TenureMonths]]&lt;=11),"High-risk","Other")</f>
        <v>Other</v>
      </c>
      <c r="U2979" t="str">
        <f>IF(ChurnData[[#This Row],[TenureMonths]]&lt;=11,"0-11",IF(ChurnData[[#This Row],[TenureMonths]]&lt;=23,"12-23",IF(ChurnData[[#This Row],[TenureMonths]]&lt;=35,"24-35",IF(ChurnData[[#This Row],[TenureMonths]]&lt;=47,"36-47",IF(ChurnData[[#This Row],[TenureMonths]]&lt;=59,"48-59","60-72")))))</f>
        <v>12-23</v>
      </c>
      <c r="V2979">
        <f>IF(ChurnData[[#This Row],[Churn]]="Yes",1,0)</f>
        <v>0</v>
      </c>
    </row>
    <row r="2980" spans="1:22" x14ac:dyDescent="0.35">
      <c r="A2980" t="s">
        <v>3031</v>
      </c>
      <c r="B2980" t="s">
        <v>36</v>
      </c>
      <c r="C2980">
        <v>1</v>
      </c>
      <c r="D2980" t="s">
        <v>20</v>
      </c>
      <c r="E2980" t="s">
        <v>20</v>
      </c>
      <c r="F2980" t="s">
        <v>22</v>
      </c>
      <c r="G2980" s="2">
        <v>8</v>
      </c>
      <c r="H2980" t="s">
        <v>20</v>
      </c>
      <c r="I2980" t="s">
        <v>32</v>
      </c>
      <c r="J2980" t="s">
        <v>21</v>
      </c>
      <c r="K2980" t="s">
        <v>21</v>
      </c>
      <c r="L2980" t="s">
        <v>29</v>
      </c>
      <c r="M2980" t="s">
        <v>21</v>
      </c>
      <c r="N2980" t="s">
        <v>25</v>
      </c>
      <c r="O2980" s="1">
        <v>55.18</v>
      </c>
      <c r="P2980" s="1">
        <v>447.34</v>
      </c>
      <c r="Q2980">
        <v>0</v>
      </c>
      <c r="R2980" t="s">
        <v>21</v>
      </c>
      <c r="S2980" t="str">
        <f>IF(ChurnData[[#This Row],[MonthlyCharges]]&lt;=30,"1. Up to 30",IF(ChurnData[[#This Row],[MonthlyCharges]]&lt;=50,"2. 31-50",IF(ChurnData[[#This Row],[MonthlyCharges]]&lt;=70,"3. 51-70",IF(ChurnData[[#This Row],[MonthlyCharges]]&lt;=90,"4. 71-90","5. Over 90"))))</f>
        <v>3. 51-70</v>
      </c>
      <c r="T2980" t="str">
        <f>IF(AND(ChurnData[[#This Row],[Contract]]="Month-to-month",ChurnData[[#This Row],[InternetService]]="Fiber optic",ChurnData[[#This Row],[TenureMonths]]&lt;=11),"High-risk","Other")</f>
        <v>Other</v>
      </c>
      <c r="U2980" t="str">
        <f>IF(ChurnData[[#This Row],[TenureMonths]]&lt;=11,"0-11",IF(ChurnData[[#This Row],[TenureMonths]]&lt;=23,"12-23",IF(ChurnData[[#This Row],[TenureMonths]]&lt;=35,"24-35",IF(ChurnData[[#This Row],[TenureMonths]]&lt;=47,"36-47",IF(ChurnData[[#This Row],[TenureMonths]]&lt;=59,"48-59","60-72")))))</f>
        <v>0-11</v>
      </c>
      <c r="V2980">
        <f>IF(ChurnData[[#This Row],[Churn]]="Yes",1,0)</f>
        <v>0</v>
      </c>
    </row>
    <row r="2981" spans="1:22" x14ac:dyDescent="0.35">
      <c r="A2981" t="s">
        <v>3032</v>
      </c>
      <c r="B2981" t="s">
        <v>36</v>
      </c>
      <c r="C2981">
        <v>0</v>
      </c>
      <c r="D2981" t="s">
        <v>21</v>
      </c>
      <c r="E2981" t="s">
        <v>21</v>
      </c>
      <c r="F2981" t="s">
        <v>22</v>
      </c>
      <c r="G2981" s="2">
        <v>22</v>
      </c>
      <c r="H2981" t="s">
        <v>20</v>
      </c>
      <c r="I2981" t="s">
        <v>23</v>
      </c>
      <c r="J2981" t="s">
        <v>21</v>
      </c>
      <c r="K2981" t="s">
        <v>20</v>
      </c>
      <c r="L2981" t="s">
        <v>29</v>
      </c>
      <c r="M2981" t="s">
        <v>20</v>
      </c>
      <c r="N2981" t="s">
        <v>34</v>
      </c>
      <c r="O2981" s="1">
        <v>104.39</v>
      </c>
      <c r="P2981" s="1">
        <v>2354.62</v>
      </c>
      <c r="Q2981">
        <v>2</v>
      </c>
      <c r="R2981" t="s">
        <v>21</v>
      </c>
      <c r="S2981" t="str">
        <f>IF(ChurnData[[#This Row],[MonthlyCharges]]&lt;=30,"1. Up to 30",IF(ChurnData[[#This Row],[MonthlyCharges]]&lt;=50,"2. 31-50",IF(ChurnData[[#This Row],[MonthlyCharges]]&lt;=70,"3. 51-70",IF(ChurnData[[#This Row],[MonthlyCharges]]&lt;=90,"4. 71-90","5. Over 90"))))</f>
        <v>5. Over 90</v>
      </c>
      <c r="T2981" t="str">
        <f>IF(AND(ChurnData[[#This Row],[Contract]]="Month-to-month",ChurnData[[#This Row],[InternetService]]="Fiber optic",ChurnData[[#This Row],[TenureMonths]]&lt;=11),"High-risk","Other")</f>
        <v>Other</v>
      </c>
      <c r="U2981" t="str">
        <f>IF(ChurnData[[#This Row],[TenureMonths]]&lt;=11,"0-11",IF(ChurnData[[#This Row],[TenureMonths]]&lt;=23,"12-23",IF(ChurnData[[#This Row],[TenureMonths]]&lt;=35,"24-35",IF(ChurnData[[#This Row],[TenureMonths]]&lt;=47,"36-47",IF(ChurnData[[#This Row],[TenureMonths]]&lt;=59,"48-59","60-72")))))</f>
        <v>12-23</v>
      </c>
      <c r="V2981">
        <f>IF(ChurnData[[#This Row],[Churn]]="Yes",1,0)</f>
        <v>0</v>
      </c>
    </row>
    <row r="2982" spans="1:22" x14ac:dyDescent="0.35">
      <c r="A2982" t="s">
        <v>3033</v>
      </c>
      <c r="B2982" t="s">
        <v>19</v>
      </c>
      <c r="C2982">
        <v>0</v>
      </c>
      <c r="D2982" t="s">
        <v>21</v>
      </c>
      <c r="E2982" t="s">
        <v>20</v>
      </c>
      <c r="F2982" t="s">
        <v>65</v>
      </c>
      <c r="G2982" s="2">
        <v>25</v>
      </c>
      <c r="H2982" t="s">
        <v>20</v>
      </c>
      <c r="I2982" t="s">
        <v>21</v>
      </c>
      <c r="J2982" t="s">
        <v>28</v>
      </c>
      <c r="K2982" t="s">
        <v>28</v>
      </c>
      <c r="L2982" t="s">
        <v>33</v>
      </c>
      <c r="M2982" t="s">
        <v>21</v>
      </c>
      <c r="N2982" t="s">
        <v>43</v>
      </c>
      <c r="O2982" s="1">
        <v>30.91</v>
      </c>
      <c r="P2982" s="1">
        <v>760.64</v>
      </c>
      <c r="Q2982">
        <v>2</v>
      </c>
      <c r="R2982" t="s">
        <v>21</v>
      </c>
      <c r="S2982" t="str">
        <f>IF(ChurnData[[#This Row],[MonthlyCharges]]&lt;=30,"1. Up to 30",IF(ChurnData[[#This Row],[MonthlyCharges]]&lt;=50,"2. 31-50",IF(ChurnData[[#This Row],[MonthlyCharges]]&lt;=70,"3. 51-70",IF(ChurnData[[#This Row],[MonthlyCharges]]&lt;=90,"4. 71-90","5. Over 90"))))</f>
        <v>2. 31-50</v>
      </c>
      <c r="T2982" t="str">
        <f>IF(AND(ChurnData[[#This Row],[Contract]]="Month-to-month",ChurnData[[#This Row],[InternetService]]="Fiber optic",ChurnData[[#This Row],[TenureMonths]]&lt;=11),"High-risk","Other")</f>
        <v>Other</v>
      </c>
      <c r="U2982" t="str">
        <f>IF(ChurnData[[#This Row],[TenureMonths]]&lt;=11,"0-11",IF(ChurnData[[#This Row],[TenureMonths]]&lt;=23,"12-23",IF(ChurnData[[#This Row],[TenureMonths]]&lt;=35,"24-35",IF(ChurnData[[#This Row],[TenureMonths]]&lt;=47,"36-47",IF(ChurnData[[#This Row],[TenureMonths]]&lt;=59,"48-59","60-72")))))</f>
        <v>24-35</v>
      </c>
      <c r="V2982">
        <f>IF(ChurnData[[#This Row],[Churn]]="Yes",1,0)</f>
        <v>0</v>
      </c>
    </row>
    <row r="2983" spans="1:22" x14ac:dyDescent="0.35">
      <c r="A2983" t="s">
        <v>3034</v>
      </c>
      <c r="B2983" t="s">
        <v>19</v>
      </c>
      <c r="C2983">
        <v>0</v>
      </c>
      <c r="D2983" t="s">
        <v>20</v>
      </c>
      <c r="E2983" t="s">
        <v>21</v>
      </c>
      <c r="F2983" t="s">
        <v>58</v>
      </c>
      <c r="G2983" s="2">
        <v>13</v>
      </c>
      <c r="H2983" t="s">
        <v>20</v>
      </c>
      <c r="I2983" t="s">
        <v>23</v>
      </c>
      <c r="J2983" t="s">
        <v>21</v>
      </c>
      <c r="K2983" t="s">
        <v>21</v>
      </c>
      <c r="L2983" t="s">
        <v>33</v>
      </c>
      <c r="M2983" t="s">
        <v>20</v>
      </c>
      <c r="N2983" t="s">
        <v>30</v>
      </c>
      <c r="O2983" s="1">
        <v>78.900000000000006</v>
      </c>
      <c r="P2983" s="1">
        <v>1038.23</v>
      </c>
      <c r="Q2983">
        <v>3</v>
      </c>
      <c r="R2983" t="s">
        <v>20</v>
      </c>
      <c r="S2983" t="str">
        <f>IF(ChurnData[[#This Row],[MonthlyCharges]]&lt;=30,"1. Up to 30",IF(ChurnData[[#This Row],[MonthlyCharges]]&lt;=50,"2. 31-50",IF(ChurnData[[#This Row],[MonthlyCharges]]&lt;=70,"3. 51-70",IF(ChurnData[[#This Row],[MonthlyCharges]]&lt;=90,"4. 71-90","5. Over 90"))))</f>
        <v>4. 71-90</v>
      </c>
      <c r="T2983" t="str">
        <f>IF(AND(ChurnData[[#This Row],[Contract]]="Month-to-month",ChurnData[[#This Row],[InternetService]]="Fiber optic",ChurnData[[#This Row],[TenureMonths]]&lt;=11),"High-risk","Other")</f>
        <v>Other</v>
      </c>
      <c r="U2983" t="str">
        <f>IF(ChurnData[[#This Row],[TenureMonths]]&lt;=11,"0-11",IF(ChurnData[[#This Row],[TenureMonths]]&lt;=23,"12-23",IF(ChurnData[[#This Row],[TenureMonths]]&lt;=35,"24-35",IF(ChurnData[[#This Row],[TenureMonths]]&lt;=47,"36-47",IF(ChurnData[[#This Row],[TenureMonths]]&lt;=59,"48-59","60-72")))))</f>
        <v>12-23</v>
      </c>
      <c r="V2983">
        <f>IF(ChurnData[[#This Row],[Churn]]="Yes",1,0)</f>
        <v>1</v>
      </c>
    </row>
    <row r="2984" spans="1:22" x14ac:dyDescent="0.35">
      <c r="A2984" t="s">
        <v>3035</v>
      </c>
      <c r="B2984" t="s">
        <v>36</v>
      </c>
      <c r="C2984">
        <v>0</v>
      </c>
      <c r="D2984" t="s">
        <v>21</v>
      </c>
      <c r="E2984" t="s">
        <v>21</v>
      </c>
      <c r="F2984" t="s">
        <v>65</v>
      </c>
      <c r="G2984" s="2">
        <v>26</v>
      </c>
      <c r="H2984" t="s">
        <v>20</v>
      </c>
      <c r="I2984" t="s">
        <v>23</v>
      </c>
      <c r="J2984" t="s">
        <v>20</v>
      </c>
      <c r="K2984" t="s">
        <v>20</v>
      </c>
      <c r="L2984" t="s">
        <v>33</v>
      </c>
      <c r="M2984" t="s">
        <v>21</v>
      </c>
      <c r="N2984" t="s">
        <v>25</v>
      </c>
      <c r="O2984" s="1">
        <v>98.04</v>
      </c>
      <c r="P2984" s="1">
        <v>2564.16</v>
      </c>
      <c r="Q2984">
        <v>2</v>
      </c>
      <c r="R2984" t="s">
        <v>21</v>
      </c>
      <c r="S2984" t="str">
        <f>IF(ChurnData[[#This Row],[MonthlyCharges]]&lt;=30,"1. Up to 30",IF(ChurnData[[#This Row],[MonthlyCharges]]&lt;=50,"2. 31-50",IF(ChurnData[[#This Row],[MonthlyCharges]]&lt;=70,"3. 51-70",IF(ChurnData[[#This Row],[MonthlyCharges]]&lt;=90,"4. 71-90","5. Over 90"))))</f>
        <v>5. Over 90</v>
      </c>
      <c r="T2984" t="str">
        <f>IF(AND(ChurnData[[#This Row],[Contract]]="Month-to-month",ChurnData[[#This Row],[InternetService]]="Fiber optic",ChurnData[[#This Row],[TenureMonths]]&lt;=11),"High-risk","Other")</f>
        <v>Other</v>
      </c>
      <c r="U2984" t="str">
        <f>IF(ChurnData[[#This Row],[TenureMonths]]&lt;=11,"0-11",IF(ChurnData[[#This Row],[TenureMonths]]&lt;=23,"12-23",IF(ChurnData[[#This Row],[TenureMonths]]&lt;=35,"24-35",IF(ChurnData[[#This Row],[TenureMonths]]&lt;=47,"36-47",IF(ChurnData[[#This Row],[TenureMonths]]&lt;=59,"48-59","60-72")))))</f>
        <v>24-35</v>
      </c>
      <c r="V2984">
        <f>IF(ChurnData[[#This Row],[Churn]]="Yes",1,0)</f>
        <v>0</v>
      </c>
    </row>
    <row r="2985" spans="1:22" x14ac:dyDescent="0.35">
      <c r="A2985" t="s">
        <v>3036</v>
      </c>
      <c r="B2985" t="s">
        <v>36</v>
      </c>
      <c r="C2985">
        <v>1</v>
      </c>
      <c r="D2985" t="s">
        <v>20</v>
      </c>
      <c r="E2985" t="s">
        <v>21</v>
      </c>
      <c r="F2985" t="s">
        <v>39</v>
      </c>
      <c r="G2985" s="2">
        <v>3</v>
      </c>
      <c r="H2985" t="s">
        <v>20</v>
      </c>
      <c r="I2985" t="s">
        <v>21</v>
      </c>
      <c r="J2985" t="s">
        <v>28</v>
      </c>
      <c r="K2985" t="s">
        <v>28</v>
      </c>
      <c r="L2985" t="s">
        <v>33</v>
      </c>
      <c r="M2985" t="s">
        <v>20</v>
      </c>
      <c r="N2985" t="s">
        <v>43</v>
      </c>
      <c r="O2985" s="1">
        <v>36.47</v>
      </c>
      <c r="P2985" s="1">
        <v>106.83</v>
      </c>
      <c r="Q2985">
        <v>0</v>
      </c>
      <c r="R2985" t="s">
        <v>21</v>
      </c>
      <c r="S2985" t="str">
        <f>IF(ChurnData[[#This Row],[MonthlyCharges]]&lt;=30,"1. Up to 30",IF(ChurnData[[#This Row],[MonthlyCharges]]&lt;=50,"2. 31-50",IF(ChurnData[[#This Row],[MonthlyCharges]]&lt;=70,"3. 51-70",IF(ChurnData[[#This Row],[MonthlyCharges]]&lt;=90,"4. 71-90","5. Over 90"))))</f>
        <v>2. 31-50</v>
      </c>
      <c r="T2985" t="str">
        <f>IF(AND(ChurnData[[#This Row],[Contract]]="Month-to-month",ChurnData[[#This Row],[InternetService]]="Fiber optic",ChurnData[[#This Row],[TenureMonths]]&lt;=11),"High-risk","Other")</f>
        <v>Other</v>
      </c>
      <c r="U2985" t="str">
        <f>IF(ChurnData[[#This Row],[TenureMonths]]&lt;=11,"0-11",IF(ChurnData[[#This Row],[TenureMonths]]&lt;=23,"12-23",IF(ChurnData[[#This Row],[TenureMonths]]&lt;=35,"24-35",IF(ChurnData[[#This Row],[TenureMonths]]&lt;=47,"36-47",IF(ChurnData[[#This Row],[TenureMonths]]&lt;=59,"48-59","60-72")))))</f>
        <v>0-11</v>
      </c>
      <c r="V2985">
        <f>IF(ChurnData[[#This Row],[Churn]]="Yes",1,0)</f>
        <v>0</v>
      </c>
    </row>
    <row r="2986" spans="1:22" x14ac:dyDescent="0.35">
      <c r="A2986" t="s">
        <v>3037</v>
      </c>
      <c r="B2986" t="s">
        <v>36</v>
      </c>
      <c r="C2986">
        <v>0</v>
      </c>
      <c r="D2986" t="s">
        <v>21</v>
      </c>
      <c r="E2986" t="s">
        <v>21</v>
      </c>
      <c r="F2986" t="s">
        <v>58</v>
      </c>
      <c r="G2986" s="2">
        <v>54</v>
      </c>
      <c r="H2986" t="s">
        <v>20</v>
      </c>
      <c r="I2986" t="s">
        <v>32</v>
      </c>
      <c r="J2986" t="s">
        <v>21</v>
      </c>
      <c r="K2986" t="s">
        <v>21</v>
      </c>
      <c r="L2986" t="s">
        <v>24</v>
      </c>
      <c r="M2986" t="s">
        <v>20</v>
      </c>
      <c r="N2986" t="s">
        <v>25</v>
      </c>
      <c r="O2986" s="1">
        <v>52.67</v>
      </c>
      <c r="P2986" s="1">
        <v>2788.49</v>
      </c>
      <c r="Q2986">
        <v>2</v>
      </c>
      <c r="R2986" t="s">
        <v>21</v>
      </c>
      <c r="S2986" t="str">
        <f>IF(ChurnData[[#This Row],[MonthlyCharges]]&lt;=30,"1. Up to 30",IF(ChurnData[[#This Row],[MonthlyCharges]]&lt;=50,"2. 31-50",IF(ChurnData[[#This Row],[MonthlyCharges]]&lt;=70,"3. 51-70",IF(ChurnData[[#This Row],[MonthlyCharges]]&lt;=90,"4. 71-90","5. Over 90"))))</f>
        <v>3. 51-70</v>
      </c>
      <c r="T2986" t="str">
        <f>IF(AND(ChurnData[[#This Row],[Contract]]="Month-to-month",ChurnData[[#This Row],[InternetService]]="Fiber optic",ChurnData[[#This Row],[TenureMonths]]&lt;=11),"High-risk","Other")</f>
        <v>Other</v>
      </c>
      <c r="U2986" t="str">
        <f>IF(ChurnData[[#This Row],[TenureMonths]]&lt;=11,"0-11",IF(ChurnData[[#This Row],[TenureMonths]]&lt;=23,"12-23",IF(ChurnData[[#This Row],[TenureMonths]]&lt;=35,"24-35",IF(ChurnData[[#This Row],[TenureMonths]]&lt;=47,"36-47",IF(ChurnData[[#This Row],[TenureMonths]]&lt;=59,"48-59","60-72")))))</f>
        <v>48-59</v>
      </c>
      <c r="V2986">
        <f>IF(ChurnData[[#This Row],[Churn]]="Yes",1,0)</f>
        <v>0</v>
      </c>
    </row>
    <row r="2987" spans="1:22" x14ac:dyDescent="0.35">
      <c r="A2987" t="s">
        <v>3038</v>
      </c>
      <c r="B2987" t="s">
        <v>36</v>
      </c>
      <c r="C2987">
        <v>1</v>
      </c>
      <c r="D2987" t="s">
        <v>21</v>
      </c>
      <c r="E2987" t="s">
        <v>21</v>
      </c>
      <c r="F2987" t="s">
        <v>75</v>
      </c>
      <c r="G2987" s="2">
        <v>57</v>
      </c>
      <c r="H2987" t="s">
        <v>20</v>
      </c>
      <c r="I2987" t="s">
        <v>32</v>
      </c>
      <c r="J2987" t="s">
        <v>20</v>
      </c>
      <c r="K2987" t="s">
        <v>21</v>
      </c>
      <c r="L2987" t="s">
        <v>24</v>
      </c>
      <c r="M2987" t="s">
        <v>20</v>
      </c>
      <c r="N2987" t="s">
        <v>43</v>
      </c>
      <c r="O2987" s="1">
        <v>56.04</v>
      </c>
      <c r="P2987" s="1">
        <v>3281.69</v>
      </c>
      <c r="Q2987">
        <v>3</v>
      </c>
      <c r="R2987" t="s">
        <v>21</v>
      </c>
      <c r="S2987" t="str">
        <f>IF(ChurnData[[#This Row],[MonthlyCharges]]&lt;=30,"1. Up to 30",IF(ChurnData[[#This Row],[MonthlyCharges]]&lt;=50,"2. 31-50",IF(ChurnData[[#This Row],[MonthlyCharges]]&lt;=70,"3. 51-70",IF(ChurnData[[#This Row],[MonthlyCharges]]&lt;=90,"4. 71-90","5. Over 90"))))</f>
        <v>3. 51-70</v>
      </c>
      <c r="T2987" t="str">
        <f>IF(AND(ChurnData[[#This Row],[Contract]]="Month-to-month",ChurnData[[#This Row],[InternetService]]="Fiber optic",ChurnData[[#This Row],[TenureMonths]]&lt;=11),"High-risk","Other")</f>
        <v>Other</v>
      </c>
      <c r="U2987" t="str">
        <f>IF(ChurnData[[#This Row],[TenureMonths]]&lt;=11,"0-11",IF(ChurnData[[#This Row],[TenureMonths]]&lt;=23,"12-23",IF(ChurnData[[#This Row],[TenureMonths]]&lt;=35,"24-35",IF(ChurnData[[#This Row],[TenureMonths]]&lt;=47,"36-47",IF(ChurnData[[#This Row],[TenureMonths]]&lt;=59,"48-59","60-72")))))</f>
        <v>48-59</v>
      </c>
      <c r="V2987">
        <f>IF(ChurnData[[#This Row],[Churn]]="Yes",1,0)</f>
        <v>0</v>
      </c>
    </row>
    <row r="2988" spans="1:22" x14ac:dyDescent="0.35">
      <c r="A2988" t="s">
        <v>3039</v>
      </c>
      <c r="B2988" t="s">
        <v>19</v>
      </c>
      <c r="C2988">
        <v>0</v>
      </c>
      <c r="D2988" t="s">
        <v>21</v>
      </c>
      <c r="E2988" t="s">
        <v>21</v>
      </c>
      <c r="F2988" t="s">
        <v>27</v>
      </c>
      <c r="G2988" s="2">
        <v>37</v>
      </c>
      <c r="H2988" t="s">
        <v>20</v>
      </c>
      <c r="I2988" t="s">
        <v>32</v>
      </c>
      <c r="J2988" t="s">
        <v>21</v>
      </c>
      <c r="K2988" t="s">
        <v>21</v>
      </c>
      <c r="L2988" t="s">
        <v>33</v>
      </c>
      <c r="M2988" t="s">
        <v>21</v>
      </c>
      <c r="N2988" t="s">
        <v>43</v>
      </c>
      <c r="O2988" s="1">
        <v>56.69</v>
      </c>
      <c r="P2988" s="1">
        <v>2151.0500000000002</v>
      </c>
      <c r="Q2988">
        <v>0</v>
      </c>
      <c r="R2988" t="s">
        <v>21</v>
      </c>
      <c r="S2988" t="str">
        <f>IF(ChurnData[[#This Row],[MonthlyCharges]]&lt;=30,"1. Up to 30",IF(ChurnData[[#This Row],[MonthlyCharges]]&lt;=50,"2. 31-50",IF(ChurnData[[#This Row],[MonthlyCharges]]&lt;=70,"3. 51-70",IF(ChurnData[[#This Row],[MonthlyCharges]]&lt;=90,"4. 71-90","5. Over 90"))))</f>
        <v>3. 51-70</v>
      </c>
      <c r="T2988" t="str">
        <f>IF(AND(ChurnData[[#This Row],[Contract]]="Month-to-month",ChurnData[[#This Row],[InternetService]]="Fiber optic",ChurnData[[#This Row],[TenureMonths]]&lt;=11),"High-risk","Other")</f>
        <v>Other</v>
      </c>
      <c r="U2988" t="str">
        <f>IF(ChurnData[[#This Row],[TenureMonths]]&lt;=11,"0-11",IF(ChurnData[[#This Row],[TenureMonths]]&lt;=23,"12-23",IF(ChurnData[[#This Row],[TenureMonths]]&lt;=35,"24-35",IF(ChurnData[[#This Row],[TenureMonths]]&lt;=47,"36-47",IF(ChurnData[[#This Row],[TenureMonths]]&lt;=59,"48-59","60-72")))))</f>
        <v>36-47</v>
      </c>
      <c r="V2988">
        <f>IF(ChurnData[[#This Row],[Churn]]="Yes",1,0)</f>
        <v>0</v>
      </c>
    </row>
    <row r="2989" spans="1:22" x14ac:dyDescent="0.35">
      <c r="A2989" t="s">
        <v>3040</v>
      </c>
      <c r="B2989" t="s">
        <v>36</v>
      </c>
      <c r="C2989">
        <v>0</v>
      </c>
      <c r="D2989" t="s">
        <v>21</v>
      </c>
      <c r="E2989" t="s">
        <v>20</v>
      </c>
      <c r="F2989" t="s">
        <v>41</v>
      </c>
      <c r="G2989" s="2">
        <v>42</v>
      </c>
      <c r="H2989" t="s">
        <v>20</v>
      </c>
      <c r="I2989" t="s">
        <v>23</v>
      </c>
      <c r="J2989" t="s">
        <v>20</v>
      </c>
      <c r="K2989" t="s">
        <v>21</v>
      </c>
      <c r="L2989" t="s">
        <v>24</v>
      </c>
      <c r="M2989" t="s">
        <v>21</v>
      </c>
      <c r="N2989" t="s">
        <v>43</v>
      </c>
      <c r="O2989" s="1">
        <v>88.1</v>
      </c>
      <c r="P2989" s="1">
        <v>3675.86</v>
      </c>
      <c r="Q2989">
        <v>4</v>
      </c>
      <c r="R2989" t="s">
        <v>21</v>
      </c>
      <c r="S2989" t="str">
        <f>IF(ChurnData[[#This Row],[MonthlyCharges]]&lt;=30,"1. Up to 30",IF(ChurnData[[#This Row],[MonthlyCharges]]&lt;=50,"2. 31-50",IF(ChurnData[[#This Row],[MonthlyCharges]]&lt;=70,"3. 51-70",IF(ChurnData[[#This Row],[MonthlyCharges]]&lt;=90,"4. 71-90","5. Over 90"))))</f>
        <v>4. 71-90</v>
      </c>
      <c r="T2989" t="str">
        <f>IF(AND(ChurnData[[#This Row],[Contract]]="Month-to-month",ChurnData[[#This Row],[InternetService]]="Fiber optic",ChurnData[[#This Row],[TenureMonths]]&lt;=11),"High-risk","Other")</f>
        <v>Other</v>
      </c>
      <c r="U2989" t="str">
        <f>IF(ChurnData[[#This Row],[TenureMonths]]&lt;=11,"0-11",IF(ChurnData[[#This Row],[TenureMonths]]&lt;=23,"12-23",IF(ChurnData[[#This Row],[TenureMonths]]&lt;=35,"24-35",IF(ChurnData[[#This Row],[TenureMonths]]&lt;=47,"36-47",IF(ChurnData[[#This Row],[TenureMonths]]&lt;=59,"48-59","60-72")))))</f>
        <v>36-47</v>
      </c>
      <c r="V2989">
        <f>IF(ChurnData[[#This Row],[Churn]]="Yes",1,0)</f>
        <v>0</v>
      </c>
    </row>
    <row r="2990" spans="1:22" x14ac:dyDescent="0.35">
      <c r="A2990" t="s">
        <v>3041</v>
      </c>
      <c r="B2990" t="s">
        <v>36</v>
      </c>
      <c r="C2990">
        <v>0</v>
      </c>
      <c r="D2990" t="s">
        <v>20</v>
      </c>
      <c r="E2990" t="s">
        <v>20</v>
      </c>
      <c r="F2990" t="s">
        <v>56</v>
      </c>
      <c r="G2990" s="2">
        <v>30</v>
      </c>
      <c r="H2990" t="s">
        <v>20</v>
      </c>
      <c r="I2990" t="s">
        <v>21</v>
      </c>
      <c r="J2990" t="s">
        <v>28</v>
      </c>
      <c r="K2990" t="s">
        <v>28</v>
      </c>
      <c r="L2990" t="s">
        <v>33</v>
      </c>
      <c r="M2990" t="s">
        <v>20</v>
      </c>
      <c r="N2990" t="s">
        <v>30</v>
      </c>
      <c r="O2990" s="1">
        <v>28.52</v>
      </c>
      <c r="P2990" s="1">
        <v>852.79</v>
      </c>
      <c r="Q2990">
        <v>2</v>
      </c>
      <c r="R2990" t="s">
        <v>21</v>
      </c>
      <c r="S2990" t="str">
        <f>IF(ChurnData[[#This Row],[MonthlyCharges]]&lt;=30,"1. Up to 30",IF(ChurnData[[#This Row],[MonthlyCharges]]&lt;=50,"2. 31-50",IF(ChurnData[[#This Row],[MonthlyCharges]]&lt;=70,"3. 51-70",IF(ChurnData[[#This Row],[MonthlyCharges]]&lt;=90,"4. 71-90","5. Over 90"))))</f>
        <v>1. Up to 30</v>
      </c>
      <c r="T2990" t="str">
        <f>IF(AND(ChurnData[[#This Row],[Contract]]="Month-to-month",ChurnData[[#This Row],[InternetService]]="Fiber optic",ChurnData[[#This Row],[TenureMonths]]&lt;=11),"High-risk","Other")</f>
        <v>Other</v>
      </c>
      <c r="U2990" t="str">
        <f>IF(ChurnData[[#This Row],[TenureMonths]]&lt;=11,"0-11",IF(ChurnData[[#This Row],[TenureMonths]]&lt;=23,"12-23",IF(ChurnData[[#This Row],[TenureMonths]]&lt;=35,"24-35",IF(ChurnData[[#This Row],[TenureMonths]]&lt;=47,"36-47",IF(ChurnData[[#This Row],[TenureMonths]]&lt;=59,"48-59","60-72")))))</f>
        <v>24-35</v>
      </c>
      <c r="V2990">
        <f>IF(ChurnData[[#This Row],[Churn]]="Yes",1,0)</f>
        <v>0</v>
      </c>
    </row>
    <row r="2991" spans="1:22" x14ac:dyDescent="0.35">
      <c r="A2991" t="s">
        <v>3042</v>
      </c>
      <c r="B2991" t="s">
        <v>19</v>
      </c>
      <c r="C2991">
        <v>0</v>
      </c>
      <c r="D2991" t="s">
        <v>21</v>
      </c>
      <c r="E2991" t="s">
        <v>21</v>
      </c>
      <c r="F2991" t="s">
        <v>65</v>
      </c>
      <c r="G2991" s="2">
        <v>12</v>
      </c>
      <c r="H2991" t="s">
        <v>20</v>
      </c>
      <c r="I2991" t="s">
        <v>21</v>
      </c>
      <c r="J2991" t="s">
        <v>28</v>
      </c>
      <c r="K2991" t="s">
        <v>28</v>
      </c>
      <c r="L2991" t="s">
        <v>33</v>
      </c>
      <c r="M2991" t="s">
        <v>20</v>
      </c>
      <c r="N2991" t="s">
        <v>34</v>
      </c>
      <c r="O2991" s="1">
        <v>26.14</v>
      </c>
      <c r="P2991" s="1">
        <v>304.95999999999998</v>
      </c>
      <c r="Q2991">
        <v>4</v>
      </c>
      <c r="R2991" t="s">
        <v>20</v>
      </c>
      <c r="S2991" t="str">
        <f>IF(ChurnData[[#This Row],[MonthlyCharges]]&lt;=30,"1. Up to 30",IF(ChurnData[[#This Row],[MonthlyCharges]]&lt;=50,"2. 31-50",IF(ChurnData[[#This Row],[MonthlyCharges]]&lt;=70,"3. 51-70",IF(ChurnData[[#This Row],[MonthlyCharges]]&lt;=90,"4. 71-90","5. Over 90"))))</f>
        <v>1. Up to 30</v>
      </c>
      <c r="T2991" t="str">
        <f>IF(AND(ChurnData[[#This Row],[Contract]]="Month-to-month",ChurnData[[#This Row],[InternetService]]="Fiber optic",ChurnData[[#This Row],[TenureMonths]]&lt;=11),"High-risk","Other")</f>
        <v>Other</v>
      </c>
      <c r="U2991" t="str">
        <f>IF(ChurnData[[#This Row],[TenureMonths]]&lt;=11,"0-11",IF(ChurnData[[#This Row],[TenureMonths]]&lt;=23,"12-23",IF(ChurnData[[#This Row],[TenureMonths]]&lt;=35,"24-35",IF(ChurnData[[#This Row],[TenureMonths]]&lt;=47,"36-47",IF(ChurnData[[#This Row],[TenureMonths]]&lt;=59,"48-59","60-72")))))</f>
        <v>12-23</v>
      </c>
      <c r="V2991">
        <f>IF(ChurnData[[#This Row],[Churn]]="Yes",1,0)</f>
        <v>1</v>
      </c>
    </row>
    <row r="2992" spans="1:22" x14ac:dyDescent="0.35">
      <c r="A2992" t="s">
        <v>3043</v>
      </c>
      <c r="B2992" t="s">
        <v>19</v>
      </c>
      <c r="C2992">
        <v>0</v>
      </c>
      <c r="D2992" t="s">
        <v>20</v>
      </c>
      <c r="E2992" t="s">
        <v>21</v>
      </c>
      <c r="F2992" t="s">
        <v>75</v>
      </c>
      <c r="G2992" s="2">
        <v>13</v>
      </c>
      <c r="H2992" t="s">
        <v>20</v>
      </c>
      <c r="I2992" t="s">
        <v>23</v>
      </c>
      <c r="J2992" t="s">
        <v>21</v>
      </c>
      <c r="K2992" t="s">
        <v>21</v>
      </c>
      <c r="L2992" t="s">
        <v>24</v>
      </c>
      <c r="M2992" t="s">
        <v>21</v>
      </c>
      <c r="N2992" t="s">
        <v>43</v>
      </c>
      <c r="O2992" s="1">
        <v>93.66</v>
      </c>
      <c r="P2992" s="1">
        <v>1184.3800000000001</v>
      </c>
      <c r="Q2992">
        <v>4</v>
      </c>
      <c r="R2992" t="s">
        <v>21</v>
      </c>
      <c r="S2992" t="str">
        <f>IF(ChurnData[[#This Row],[MonthlyCharges]]&lt;=30,"1. Up to 30",IF(ChurnData[[#This Row],[MonthlyCharges]]&lt;=50,"2. 31-50",IF(ChurnData[[#This Row],[MonthlyCharges]]&lt;=70,"3. 51-70",IF(ChurnData[[#This Row],[MonthlyCharges]]&lt;=90,"4. 71-90","5. Over 90"))))</f>
        <v>5. Over 90</v>
      </c>
      <c r="T2992" t="str">
        <f>IF(AND(ChurnData[[#This Row],[Contract]]="Month-to-month",ChurnData[[#This Row],[InternetService]]="Fiber optic",ChurnData[[#This Row],[TenureMonths]]&lt;=11),"High-risk","Other")</f>
        <v>Other</v>
      </c>
      <c r="U2992" t="str">
        <f>IF(ChurnData[[#This Row],[TenureMonths]]&lt;=11,"0-11",IF(ChurnData[[#This Row],[TenureMonths]]&lt;=23,"12-23",IF(ChurnData[[#This Row],[TenureMonths]]&lt;=35,"24-35",IF(ChurnData[[#This Row],[TenureMonths]]&lt;=47,"36-47",IF(ChurnData[[#This Row],[TenureMonths]]&lt;=59,"48-59","60-72")))))</f>
        <v>12-23</v>
      </c>
      <c r="V2992">
        <f>IF(ChurnData[[#This Row],[Churn]]="Yes",1,0)</f>
        <v>0</v>
      </c>
    </row>
    <row r="2993" spans="1:22" x14ac:dyDescent="0.35">
      <c r="A2993" t="s">
        <v>3044</v>
      </c>
      <c r="B2993" t="s">
        <v>19</v>
      </c>
      <c r="C2993">
        <v>0</v>
      </c>
      <c r="D2993" t="s">
        <v>21</v>
      </c>
      <c r="E2993" t="s">
        <v>21</v>
      </c>
      <c r="F2993" t="s">
        <v>27</v>
      </c>
      <c r="G2993" s="2">
        <v>15</v>
      </c>
      <c r="H2993" t="s">
        <v>20</v>
      </c>
      <c r="I2993" t="s">
        <v>32</v>
      </c>
      <c r="J2993" t="s">
        <v>21</v>
      </c>
      <c r="K2993" t="s">
        <v>21</v>
      </c>
      <c r="L2993" t="s">
        <v>33</v>
      </c>
      <c r="M2993" t="s">
        <v>20</v>
      </c>
      <c r="N2993" t="s">
        <v>25</v>
      </c>
      <c r="O2993" s="1">
        <v>57.16</v>
      </c>
      <c r="P2993" s="1">
        <v>852.74</v>
      </c>
      <c r="Q2993">
        <v>0</v>
      </c>
      <c r="R2993" t="s">
        <v>21</v>
      </c>
      <c r="S2993" t="str">
        <f>IF(ChurnData[[#This Row],[MonthlyCharges]]&lt;=30,"1. Up to 30",IF(ChurnData[[#This Row],[MonthlyCharges]]&lt;=50,"2. 31-50",IF(ChurnData[[#This Row],[MonthlyCharges]]&lt;=70,"3. 51-70",IF(ChurnData[[#This Row],[MonthlyCharges]]&lt;=90,"4. 71-90","5. Over 90"))))</f>
        <v>3. 51-70</v>
      </c>
      <c r="T2993" t="str">
        <f>IF(AND(ChurnData[[#This Row],[Contract]]="Month-to-month",ChurnData[[#This Row],[InternetService]]="Fiber optic",ChurnData[[#This Row],[TenureMonths]]&lt;=11),"High-risk","Other")</f>
        <v>Other</v>
      </c>
      <c r="U2993" t="str">
        <f>IF(ChurnData[[#This Row],[TenureMonths]]&lt;=11,"0-11",IF(ChurnData[[#This Row],[TenureMonths]]&lt;=23,"12-23",IF(ChurnData[[#This Row],[TenureMonths]]&lt;=35,"24-35",IF(ChurnData[[#This Row],[TenureMonths]]&lt;=47,"36-47",IF(ChurnData[[#This Row],[TenureMonths]]&lt;=59,"48-59","60-72")))))</f>
        <v>12-23</v>
      </c>
      <c r="V2993">
        <f>IF(ChurnData[[#This Row],[Churn]]="Yes",1,0)</f>
        <v>0</v>
      </c>
    </row>
    <row r="2994" spans="1:22" x14ac:dyDescent="0.35">
      <c r="A2994" t="s">
        <v>3045</v>
      </c>
      <c r="B2994" t="s">
        <v>19</v>
      </c>
      <c r="C2994">
        <v>0</v>
      </c>
      <c r="D2994" t="s">
        <v>20</v>
      </c>
      <c r="E2994" t="s">
        <v>20</v>
      </c>
      <c r="F2994" t="s">
        <v>75</v>
      </c>
      <c r="G2994" s="2">
        <v>12</v>
      </c>
      <c r="H2994" t="s">
        <v>21</v>
      </c>
      <c r="I2994" t="s">
        <v>32</v>
      </c>
      <c r="J2994" t="s">
        <v>21</v>
      </c>
      <c r="K2994" t="s">
        <v>21</v>
      </c>
      <c r="L2994" t="s">
        <v>33</v>
      </c>
      <c r="M2994" t="s">
        <v>20</v>
      </c>
      <c r="N2994" t="s">
        <v>34</v>
      </c>
      <c r="O2994" s="1">
        <v>34.700000000000003</v>
      </c>
      <c r="P2994" s="1">
        <v>410.37</v>
      </c>
      <c r="Q2994">
        <v>2</v>
      </c>
      <c r="R2994" t="s">
        <v>20</v>
      </c>
      <c r="S2994" t="str">
        <f>IF(ChurnData[[#This Row],[MonthlyCharges]]&lt;=30,"1. Up to 30",IF(ChurnData[[#This Row],[MonthlyCharges]]&lt;=50,"2. 31-50",IF(ChurnData[[#This Row],[MonthlyCharges]]&lt;=70,"3. 51-70",IF(ChurnData[[#This Row],[MonthlyCharges]]&lt;=90,"4. 71-90","5. Over 90"))))</f>
        <v>2. 31-50</v>
      </c>
      <c r="T2994" t="str">
        <f>IF(AND(ChurnData[[#This Row],[Contract]]="Month-to-month",ChurnData[[#This Row],[InternetService]]="Fiber optic",ChurnData[[#This Row],[TenureMonths]]&lt;=11),"High-risk","Other")</f>
        <v>Other</v>
      </c>
      <c r="U2994" t="str">
        <f>IF(ChurnData[[#This Row],[TenureMonths]]&lt;=11,"0-11",IF(ChurnData[[#This Row],[TenureMonths]]&lt;=23,"12-23",IF(ChurnData[[#This Row],[TenureMonths]]&lt;=35,"24-35",IF(ChurnData[[#This Row],[TenureMonths]]&lt;=47,"36-47",IF(ChurnData[[#This Row],[TenureMonths]]&lt;=59,"48-59","60-72")))))</f>
        <v>12-23</v>
      </c>
      <c r="V2994">
        <f>IF(ChurnData[[#This Row],[Churn]]="Yes",1,0)</f>
        <v>1</v>
      </c>
    </row>
    <row r="2995" spans="1:22" x14ac:dyDescent="0.35">
      <c r="A2995" t="s">
        <v>3046</v>
      </c>
      <c r="B2995" t="s">
        <v>36</v>
      </c>
      <c r="C2995">
        <v>0</v>
      </c>
      <c r="D2995" t="s">
        <v>20</v>
      </c>
      <c r="E2995" t="s">
        <v>21</v>
      </c>
      <c r="F2995" t="s">
        <v>65</v>
      </c>
      <c r="G2995" s="2">
        <v>56</v>
      </c>
      <c r="H2995" t="s">
        <v>20</v>
      </c>
      <c r="I2995" t="s">
        <v>21</v>
      </c>
      <c r="J2995" t="s">
        <v>28</v>
      </c>
      <c r="K2995" t="s">
        <v>28</v>
      </c>
      <c r="L2995" t="s">
        <v>29</v>
      </c>
      <c r="M2995" t="s">
        <v>21</v>
      </c>
      <c r="N2995" t="s">
        <v>43</v>
      </c>
      <c r="O2995" s="1">
        <v>31.56</v>
      </c>
      <c r="P2995" s="1">
        <v>1767.49</v>
      </c>
      <c r="Q2995">
        <v>2</v>
      </c>
      <c r="R2995" t="s">
        <v>21</v>
      </c>
      <c r="S2995" t="str">
        <f>IF(ChurnData[[#This Row],[MonthlyCharges]]&lt;=30,"1. Up to 30",IF(ChurnData[[#This Row],[MonthlyCharges]]&lt;=50,"2. 31-50",IF(ChurnData[[#This Row],[MonthlyCharges]]&lt;=70,"3. 51-70",IF(ChurnData[[#This Row],[MonthlyCharges]]&lt;=90,"4. 71-90","5. Over 90"))))</f>
        <v>2. 31-50</v>
      </c>
      <c r="T2995" t="str">
        <f>IF(AND(ChurnData[[#This Row],[Contract]]="Month-to-month",ChurnData[[#This Row],[InternetService]]="Fiber optic",ChurnData[[#This Row],[TenureMonths]]&lt;=11),"High-risk","Other")</f>
        <v>Other</v>
      </c>
      <c r="U2995" t="str">
        <f>IF(ChurnData[[#This Row],[TenureMonths]]&lt;=11,"0-11",IF(ChurnData[[#This Row],[TenureMonths]]&lt;=23,"12-23",IF(ChurnData[[#This Row],[TenureMonths]]&lt;=35,"24-35",IF(ChurnData[[#This Row],[TenureMonths]]&lt;=47,"36-47",IF(ChurnData[[#This Row],[TenureMonths]]&lt;=59,"48-59","60-72")))))</f>
        <v>48-59</v>
      </c>
      <c r="V2995">
        <f>IF(ChurnData[[#This Row],[Churn]]="Yes",1,0)</f>
        <v>0</v>
      </c>
    </row>
    <row r="2996" spans="1:22" x14ac:dyDescent="0.35">
      <c r="A2996" t="s">
        <v>3047</v>
      </c>
      <c r="B2996" t="s">
        <v>19</v>
      </c>
      <c r="C2996">
        <v>0</v>
      </c>
      <c r="D2996" t="s">
        <v>21</v>
      </c>
      <c r="E2996" t="s">
        <v>21</v>
      </c>
      <c r="F2996" t="s">
        <v>45</v>
      </c>
      <c r="G2996" s="2">
        <v>25</v>
      </c>
      <c r="H2996" t="s">
        <v>20</v>
      </c>
      <c r="I2996" t="s">
        <v>23</v>
      </c>
      <c r="J2996" t="s">
        <v>21</v>
      </c>
      <c r="K2996" t="s">
        <v>21</v>
      </c>
      <c r="L2996" t="s">
        <v>33</v>
      </c>
      <c r="M2996" t="s">
        <v>20</v>
      </c>
      <c r="N2996" t="s">
        <v>30</v>
      </c>
      <c r="O2996" s="1">
        <v>87.88</v>
      </c>
      <c r="P2996" s="1">
        <v>2191.6</v>
      </c>
      <c r="Q2996">
        <v>1</v>
      </c>
      <c r="R2996" t="s">
        <v>21</v>
      </c>
      <c r="S2996" t="str">
        <f>IF(ChurnData[[#This Row],[MonthlyCharges]]&lt;=30,"1. Up to 30",IF(ChurnData[[#This Row],[MonthlyCharges]]&lt;=50,"2. 31-50",IF(ChurnData[[#This Row],[MonthlyCharges]]&lt;=70,"3. 51-70",IF(ChurnData[[#This Row],[MonthlyCharges]]&lt;=90,"4. 71-90","5. Over 90"))))</f>
        <v>4. 71-90</v>
      </c>
      <c r="T2996" t="str">
        <f>IF(AND(ChurnData[[#This Row],[Contract]]="Month-to-month",ChurnData[[#This Row],[InternetService]]="Fiber optic",ChurnData[[#This Row],[TenureMonths]]&lt;=11),"High-risk","Other")</f>
        <v>Other</v>
      </c>
      <c r="U2996" t="str">
        <f>IF(ChurnData[[#This Row],[TenureMonths]]&lt;=11,"0-11",IF(ChurnData[[#This Row],[TenureMonths]]&lt;=23,"12-23",IF(ChurnData[[#This Row],[TenureMonths]]&lt;=35,"24-35",IF(ChurnData[[#This Row],[TenureMonths]]&lt;=47,"36-47",IF(ChurnData[[#This Row],[TenureMonths]]&lt;=59,"48-59","60-72")))))</f>
        <v>24-35</v>
      </c>
      <c r="V2996">
        <f>IF(ChurnData[[#This Row],[Churn]]="Yes",1,0)</f>
        <v>0</v>
      </c>
    </row>
    <row r="2997" spans="1:22" x14ac:dyDescent="0.35">
      <c r="A2997" t="s">
        <v>3048</v>
      </c>
      <c r="B2997" t="s">
        <v>19</v>
      </c>
      <c r="C2997">
        <v>0</v>
      </c>
      <c r="D2997" t="s">
        <v>20</v>
      </c>
      <c r="E2997" t="s">
        <v>21</v>
      </c>
      <c r="F2997" t="s">
        <v>47</v>
      </c>
      <c r="G2997" s="2">
        <v>17</v>
      </c>
      <c r="H2997" t="s">
        <v>20</v>
      </c>
      <c r="I2997" t="s">
        <v>32</v>
      </c>
      <c r="J2997" t="s">
        <v>20</v>
      </c>
      <c r="K2997" t="s">
        <v>21</v>
      </c>
      <c r="L2997" t="s">
        <v>29</v>
      </c>
      <c r="M2997" t="s">
        <v>20</v>
      </c>
      <c r="N2997" t="s">
        <v>34</v>
      </c>
      <c r="O2997" s="1">
        <v>65.38</v>
      </c>
      <c r="P2997" s="1">
        <v>1112.6600000000001</v>
      </c>
      <c r="Q2997">
        <v>2</v>
      </c>
      <c r="R2997" t="s">
        <v>21</v>
      </c>
      <c r="S2997" t="str">
        <f>IF(ChurnData[[#This Row],[MonthlyCharges]]&lt;=30,"1. Up to 30",IF(ChurnData[[#This Row],[MonthlyCharges]]&lt;=50,"2. 31-50",IF(ChurnData[[#This Row],[MonthlyCharges]]&lt;=70,"3. 51-70",IF(ChurnData[[#This Row],[MonthlyCharges]]&lt;=90,"4. 71-90","5. Over 90"))))</f>
        <v>3. 51-70</v>
      </c>
      <c r="T2997" t="str">
        <f>IF(AND(ChurnData[[#This Row],[Contract]]="Month-to-month",ChurnData[[#This Row],[InternetService]]="Fiber optic",ChurnData[[#This Row],[TenureMonths]]&lt;=11),"High-risk","Other")</f>
        <v>Other</v>
      </c>
      <c r="U2997" t="str">
        <f>IF(ChurnData[[#This Row],[TenureMonths]]&lt;=11,"0-11",IF(ChurnData[[#This Row],[TenureMonths]]&lt;=23,"12-23",IF(ChurnData[[#This Row],[TenureMonths]]&lt;=35,"24-35",IF(ChurnData[[#This Row],[TenureMonths]]&lt;=47,"36-47",IF(ChurnData[[#This Row],[TenureMonths]]&lt;=59,"48-59","60-72")))))</f>
        <v>12-23</v>
      </c>
      <c r="V2997">
        <f>IF(ChurnData[[#This Row],[Churn]]="Yes",1,0)</f>
        <v>0</v>
      </c>
    </row>
    <row r="2998" spans="1:22" x14ac:dyDescent="0.35">
      <c r="A2998" t="s">
        <v>3049</v>
      </c>
      <c r="B2998" t="s">
        <v>19</v>
      </c>
      <c r="C2998">
        <v>0</v>
      </c>
      <c r="D2998" t="s">
        <v>20</v>
      </c>
      <c r="E2998" t="s">
        <v>20</v>
      </c>
      <c r="F2998" t="s">
        <v>41</v>
      </c>
      <c r="G2998" s="2">
        <v>2</v>
      </c>
      <c r="H2998" t="s">
        <v>20</v>
      </c>
      <c r="I2998" t="s">
        <v>23</v>
      </c>
      <c r="J2998" t="s">
        <v>21</v>
      </c>
      <c r="K2998" t="s">
        <v>20</v>
      </c>
      <c r="L2998" t="s">
        <v>29</v>
      </c>
      <c r="M2998" t="s">
        <v>21</v>
      </c>
      <c r="N2998" t="s">
        <v>34</v>
      </c>
      <c r="O2998" s="1">
        <v>92.18</v>
      </c>
      <c r="P2998" s="1">
        <v>189.56</v>
      </c>
      <c r="Q2998">
        <v>3</v>
      </c>
      <c r="R2998" t="s">
        <v>20</v>
      </c>
      <c r="S2998" t="str">
        <f>IF(ChurnData[[#This Row],[MonthlyCharges]]&lt;=30,"1. Up to 30",IF(ChurnData[[#This Row],[MonthlyCharges]]&lt;=50,"2. 31-50",IF(ChurnData[[#This Row],[MonthlyCharges]]&lt;=70,"3. 51-70",IF(ChurnData[[#This Row],[MonthlyCharges]]&lt;=90,"4. 71-90","5. Over 90"))))</f>
        <v>5. Over 90</v>
      </c>
      <c r="T2998" t="str">
        <f>IF(AND(ChurnData[[#This Row],[Contract]]="Month-to-month",ChurnData[[#This Row],[InternetService]]="Fiber optic",ChurnData[[#This Row],[TenureMonths]]&lt;=11),"High-risk","Other")</f>
        <v>Other</v>
      </c>
      <c r="U2998" t="str">
        <f>IF(ChurnData[[#This Row],[TenureMonths]]&lt;=11,"0-11",IF(ChurnData[[#This Row],[TenureMonths]]&lt;=23,"12-23",IF(ChurnData[[#This Row],[TenureMonths]]&lt;=35,"24-35",IF(ChurnData[[#This Row],[TenureMonths]]&lt;=47,"36-47",IF(ChurnData[[#This Row],[TenureMonths]]&lt;=59,"48-59","60-72")))))</f>
        <v>0-11</v>
      </c>
      <c r="V2998">
        <f>IF(ChurnData[[#This Row],[Churn]]="Yes",1,0)</f>
        <v>1</v>
      </c>
    </row>
    <row r="2999" spans="1:22" x14ac:dyDescent="0.35">
      <c r="A2999" t="s">
        <v>3050</v>
      </c>
      <c r="B2999" t="s">
        <v>36</v>
      </c>
      <c r="C2999">
        <v>0</v>
      </c>
      <c r="D2999" t="s">
        <v>21</v>
      </c>
      <c r="E2999" t="s">
        <v>21</v>
      </c>
      <c r="F2999" t="s">
        <v>37</v>
      </c>
      <c r="G2999" s="2">
        <v>15</v>
      </c>
      <c r="H2999" t="s">
        <v>20</v>
      </c>
      <c r="I2999" t="s">
        <v>21</v>
      </c>
      <c r="J2999" t="s">
        <v>28</v>
      </c>
      <c r="K2999" t="s">
        <v>28</v>
      </c>
      <c r="L2999" t="s">
        <v>33</v>
      </c>
      <c r="M2999" t="s">
        <v>20</v>
      </c>
      <c r="N2999" t="s">
        <v>43</v>
      </c>
      <c r="O2999" s="1">
        <v>20.63</v>
      </c>
      <c r="P2999" s="1">
        <v>302.82</v>
      </c>
      <c r="Q2999">
        <v>0</v>
      </c>
      <c r="R2999" t="s">
        <v>20</v>
      </c>
      <c r="S2999" t="str">
        <f>IF(ChurnData[[#This Row],[MonthlyCharges]]&lt;=30,"1. Up to 30",IF(ChurnData[[#This Row],[MonthlyCharges]]&lt;=50,"2. 31-50",IF(ChurnData[[#This Row],[MonthlyCharges]]&lt;=70,"3. 51-70",IF(ChurnData[[#This Row],[MonthlyCharges]]&lt;=90,"4. 71-90","5. Over 90"))))</f>
        <v>1. Up to 30</v>
      </c>
      <c r="T2999" t="str">
        <f>IF(AND(ChurnData[[#This Row],[Contract]]="Month-to-month",ChurnData[[#This Row],[InternetService]]="Fiber optic",ChurnData[[#This Row],[TenureMonths]]&lt;=11),"High-risk","Other")</f>
        <v>Other</v>
      </c>
      <c r="U2999" t="str">
        <f>IF(ChurnData[[#This Row],[TenureMonths]]&lt;=11,"0-11",IF(ChurnData[[#This Row],[TenureMonths]]&lt;=23,"12-23",IF(ChurnData[[#This Row],[TenureMonths]]&lt;=35,"24-35",IF(ChurnData[[#This Row],[TenureMonths]]&lt;=47,"36-47",IF(ChurnData[[#This Row],[TenureMonths]]&lt;=59,"48-59","60-72")))))</f>
        <v>12-23</v>
      </c>
      <c r="V2999">
        <f>IF(ChurnData[[#This Row],[Churn]]="Yes",1,0)</f>
        <v>1</v>
      </c>
    </row>
    <row r="3000" spans="1:22" x14ac:dyDescent="0.35">
      <c r="A3000" t="s">
        <v>3051</v>
      </c>
      <c r="B3000" t="s">
        <v>19</v>
      </c>
      <c r="C3000">
        <v>0</v>
      </c>
      <c r="D3000" t="s">
        <v>21</v>
      </c>
      <c r="E3000" t="s">
        <v>21</v>
      </c>
      <c r="F3000" t="s">
        <v>39</v>
      </c>
      <c r="G3000" s="2">
        <v>22</v>
      </c>
      <c r="H3000" t="s">
        <v>20</v>
      </c>
      <c r="I3000" t="s">
        <v>23</v>
      </c>
      <c r="J3000" t="s">
        <v>21</v>
      </c>
      <c r="K3000" t="s">
        <v>21</v>
      </c>
      <c r="L3000" t="s">
        <v>24</v>
      </c>
      <c r="M3000" t="s">
        <v>20</v>
      </c>
      <c r="N3000" t="s">
        <v>25</v>
      </c>
      <c r="O3000" s="1">
        <v>84.03</v>
      </c>
      <c r="P3000" s="1">
        <v>1806.31</v>
      </c>
      <c r="Q3000">
        <v>1</v>
      </c>
      <c r="R3000" t="s">
        <v>21</v>
      </c>
      <c r="S3000" t="str">
        <f>IF(ChurnData[[#This Row],[MonthlyCharges]]&lt;=30,"1. Up to 30",IF(ChurnData[[#This Row],[MonthlyCharges]]&lt;=50,"2. 31-50",IF(ChurnData[[#This Row],[MonthlyCharges]]&lt;=70,"3. 51-70",IF(ChurnData[[#This Row],[MonthlyCharges]]&lt;=90,"4. 71-90","5. Over 90"))))</f>
        <v>4. 71-90</v>
      </c>
      <c r="T3000" t="str">
        <f>IF(AND(ChurnData[[#This Row],[Contract]]="Month-to-month",ChurnData[[#This Row],[InternetService]]="Fiber optic",ChurnData[[#This Row],[TenureMonths]]&lt;=11),"High-risk","Other")</f>
        <v>Other</v>
      </c>
      <c r="U3000" t="str">
        <f>IF(ChurnData[[#This Row],[TenureMonths]]&lt;=11,"0-11",IF(ChurnData[[#This Row],[TenureMonths]]&lt;=23,"12-23",IF(ChurnData[[#This Row],[TenureMonths]]&lt;=35,"24-35",IF(ChurnData[[#This Row],[TenureMonths]]&lt;=47,"36-47",IF(ChurnData[[#This Row],[TenureMonths]]&lt;=59,"48-59","60-72")))))</f>
        <v>12-23</v>
      </c>
      <c r="V3000">
        <f>IF(ChurnData[[#This Row],[Churn]]="Yes",1,0)</f>
        <v>0</v>
      </c>
    </row>
    <row r="3001" spans="1:22" x14ac:dyDescent="0.35">
      <c r="A3001" t="s">
        <v>3052</v>
      </c>
      <c r="B3001" t="s">
        <v>19</v>
      </c>
      <c r="C3001">
        <v>0</v>
      </c>
      <c r="D3001" t="s">
        <v>21</v>
      </c>
      <c r="E3001" t="s">
        <v>21</v>
      </c>
      <c r="F3001" t="s">
        <v>56</v>
      </c>
      <c r="G3001" s="2">
        <v>21</v>
      </c>
      <c r="H3001" t="s">
        <v>20</v>
      </c>
      <c r="I3001" t="s">
        <v>23</v>
      </c>
      <c r="J3001" t="s">
        <v>20</v>
      </c>
      <c r="K3001" t="s">
        <v>21</v>
      </c>
      <c r="L3001" t="s">
        <v>33</v>
      </c>
      <c r="M3001" t="s">
        <v>20</v>
      </c>
      <c r="N3001" t="s">
        <v>34</v>
      </c>
      <c r="O3001" s="1">
        <v>79.48</v>
      </c>
      <c r="P3001" s="1">
        <v>1660</v>
      </c>
      <c r="Q3001">
        <v>3</v>
      </c>
      <c r="R3001" t="s">
        <v>21</v>
      </c>
      <c r="S3001" t="str">
        <f>IF(ChurnData[[#This Row],[MonthlyCharges]]&lt;=30,"1. Up to 30",IF(ChurnData[[#This Row],[MonthlyCharges]]&lt;=50,"2. 31-50",IF(ChurnData[[#This Row],[MonthlyCharges]]&lt;=70,"3. 51-70",IF(ChurnData[[#This Row],[MonthlyCharges]]&lt;=90,"4. 71-90","5. Over 90"))))</f>
        <v>4. 71-90</v>
      </c>
      <c r="T3001" t="str">
        <f>IF(AND(ChurnData[[#This Row],[Contract]]="Month-to-month",ChurnData[[#This Row],[InternetService]]="Fiber optic",ChurnData[[#This Row],[TenureMonths]]&lt;=11),"High-risk","Other")</f>
        <v>Other</v>
      </c>
      <c r="U3001" t="str">
        <f>IF(ChurnData[[#This Row],[TenureMonths]]&lt;=11,"0-11",IF(ChurnData[[#This Row],[TenureMonths]]&lt;=23,"12-23",IF(ChurnData[[#This Row],[TenureMonths]]&lt;=35,"24-35",IF(ChurnData[[#This Row],[TenureMonths]]&lt;=47,"36-47",IF(ChurnData[[#This Row],[TenureMonths]]&lt;=59,"48-59","60-72")))))</f>
        <v>12-23</v>
      </c>
      <c r="V3001">
        <f>IF(ChurnData[[#This Row],[Churn]]="Yes",1,0)</f>
        <v>0</v>
      </c>
    </row>
    <row r="3002" spans="1:22" x14ac:dyDescent="0.35">
      <c r="A3002" t="s">
        <v>3053</v>
      </c>
      <c r="B3002" t="s">
        <v>19</v>
      </c>
      <c r="C3002">
        <v>0</v>
      </c>
      <c r="D3002" t="s">
        <v>21</v>
      </c>
      <c r="E3002" t="s">
        <v>21</v>
      </c>
      <c r="F3002" t="s">
        <v>27</v>
      </c>
      <c r="G3002" s="2">
        <v>39</v>
      </c>
      <c r="H3002" t="s">
        <v>20</v>
      </c>
      <c r="I3002" t="s">
        <v>21</v>
      </c>
      <c r="J3002" t="s">
        <v>28</v>
      </c>
      <c r="K3002" t="s">
        <v>28</v>
      </c>
      <c r="L3002" t="s">
        <v>29</v>
      </c>
      <c r="M3002" t="s">
        <v>20</v>
      </c>
      <c r="N3002" t="s">
        <v>30</v>
      </c>
      <c r="O3002" s="1">
        <v>21.71</v>
      </c>
      <c r="P3002" s="1">
        <v>848.91</v>
      </c>
      <c r="Q3002">
        <v>1</v>
      </c>
      <c r="R3002" t="s">
        <v>21</v>
      </c>
      <c r="S3002" t="str">
        <f>IF(ChurnData[[#This Row],[MonthlyCharges]]&lt;=30,"1. Up to 30",IF(ChurnData[[#This Row],[MonthlyCharges]]&lt;=50,"2. 31-50",IF(ChurnData[[#This Row],[MonthlyCharges]]&lt;=70,"3. 51-70",IF(ChurnData[[#This Row],[MonthlyCharges]]&lt;=90,"4. 71-90","5. Over 90"))))</f>
        <v>1. Up to 30</v>
      </c>
      <c r="T3002" t="str">
        <f>IF(AND(ChurnData[[#This Row],[Contract]]="Month-to-month",ChurnData[[#This Row],[InternetService]]="Fiber optic",ChurnData[[#This Row],[TenureMonths]]&lt;=11),"High-risk","Other")</f>
        <v>Other</v>
      </c>
      <c r="U3002" t="str">
        <f>IF(ChurnData[[#This Row],[TenureMonths]]&lt;=11,"0-11",IF(ChurnData[[#This Row],[TenureMonths]]&lt;=23,"12-23",IF(ChurnData[[#This Row],[TenureMonths]]&lt;=35,"24-35",IF(ChurnData[[#This Row],[TenureMonths]]&lt;=47,"36-47",IF(ChurnData[[#This Row],[TenureMonths]]&lt;=59,"48-59","60-72")))))</f>
        <v>36-47</v>
      </c>
      <c r="V3002">
        <f>IF(ChurnData[[#This Row],[Churn]]="Yes",1,0)</f>
        <v>0</v>
      </c>
    </row>
    <row r="3003" spans="1:22" x14ac:dyDescent="0.35">
      <c r="A3003" t="s">
        <v>3054</v>
      </c>
      <c r="B3003" t="s">
        <v>36</v>
      </c>
      <c r="C3003">
        <v>0</v>
      </c>
      <c r="D3003" t="s">
        <v>20</v>
      </c>
      <c r="E3003" t="s">
        <v>21</v>
      </c>
      <c r="F3003" t="s">
        <v>45</v>
      </c>
      <c r="G3003" s="2">
        <v>10</v>
      </c>
      <c r="H3003" t="s">
        <v>20</v>
      </c>
      <c r="I3003" t="s">
        <v>21</v>
      </c>
      <c r="J3003" t="s">
        <v>28</v>
      </c>
      <c r="K3003" t="s">
        <v>28</v>
      </c>
      <c r="L3003" t="s">
        <v>33</v>
      </c>
      <c r="M3003" t="s">
        <v>20</v>
      </c>
      <c r="N3003" t="s">
        <v>34</v>
      </c>
      <c r="O3003" s="1">
        <v>30.54</v>
      </c>
      <c r="P3003" s="1">
        <v>298.51</v>
      </c>
      <c r="Q3003">
        <v>3</v>
      </c>
      <c r="R3003" t="s">
        <v>20</v>
      </c>
      <c r="S3003" t="str">
        <f>IF(ChurnData[[#This Row],[MonthlyCharges]]&lt;=30,"1. Up to 30",IF(ChurnData[[#This Row],[MonthlyCharges]]&lt;=50,"2. 31-50",IF(ChurnData[[#This Row],[MonthlyCharges]]&lt;=70,"3. 51-70",IF(ChurnData[[#This Row],[MonthlyCharges]]&lt;=90,"4. 71-90","5. Over 90"))))</f>
        <v>2. 31-50</v>
      </c>
      <c r="T3003" t="str">
        <f>IF(AND(ChurnData[[#This Row],[Contract]]="Month-to-month",ChurnData[[#This Row],[InternetService]]="Fiber optic",ChurnData[[#This Row],[TenureMonths]]&lt;=11),"High-risk","Other")</f>
        <v>Other</v>
      </c>
      <c r="U3003" t="str">
        <f>IF(ChurnData[[#This Row],[TenureMonths]]&lt;=11,"0-11",IF(ChurnData[[#This Row],[TenureMonths]]&lt;=23,"12-23",IF(ChurnData[[#This Row],[TenureMonths]]&lt;=35,"24-35",IF(ChurnData[[#This Row],[TenureMonths]]&lt;=47,"36-47",IF(ChurnData[[#This Row],[TenureMonths]]&lt;=59,"48-59","60-72")))))</f>
        <v>0-11</v>
      </c>
      <c r="V3003">
        <f>IF(ChurnData[[#This Row],[Churn]]="Yes",1,0)</f>
        <v>1</v>
      </c>
    </row>
    <row r="3004" spans="1:22" x14ac:dyDescent="0.35">
      <c r="A3004" t="s">
        <v>3055</v>
      </c>
      <c r="B3004" t="s">
        <v>36</v>
      </c>
      <c r="C3004">
        <v>1</v>
      </c>
      <c r="D3004" t="s">
        <v>20</v>
      </c>
      <c r="E3004" t="s">
        <v>20</v>
      </c>
      <c r="F3004" t="s">
        <v>39</v>
      </c>
      <c r="G3004" s="2">
        <v>31</v>
      </c>
      <c r="H3004" t="s">
        <v>20</v>
      </c>
      <c r="I3004" t="s">
        <v>23</v>
      </c>
      <c r="J3004" t="s">
        <v>21</v>
      </c>
      <c r="K3004" t="s">
        <v>21</v>
      </c>
      <c r="L3004" t="s">
        <v>24</v>
      </c>
      <c r="M3004" t="s">
        <v>20</v>
      </c>
      <c r="N3004" t="s">
        <v>43</v>
      </c>
      <c r="O3004" s="1">
        <v>74.61</v>
      </c>
      <c r="P3004" s="1">
        <v>2364.12</v>
      </c>
      <c r="Q3004">
        <v>2</v>
      </c>
      <c r="R3004" t="s">
        <v>21</v>
      </c>
      <c r="S3004" t="str">
        <f>IF(ChurnData[[#This Row],[MonthlyCharges]]&lt;=30,"1. Up to 30",IF(ChurnData[[#This Row],[MonthlyCharges]]&lt;=50,"2. 31-50",IF(ChurnData[[#This Row],[MonthlyCharges]]&lt;=70,"3. 51-70",IF(ChurnData[[#This Row],[MonthlyCharges]]&lt;=90,"4. 71-90","5. Over 90"))))</f>
        <v>4. 71-90</v>
      </c>
      <c r="T3004" t="str">
        <f>IF(AND(ChurnData[[#This Row],[Contract]]="Month-to-month",ChurnData[[#This Row],[InternetService]]="Fiber optic",ChurnData[[#This Row],[TenureMonths]]&lt;=11),"High-risk","Other")</f>
        <v>Other</v>
      </c>
      <c r="U3004" t="str">
        <f>IF(ChurnData[[#This Row],[TenureMonths]]&lt;=11,"0-11",IF(ChurnData[[#This Row],[TenureMonths]]&lt;=23,"12-23",IF(ChurnData[[#This Row],[TenureMonths]]&lt;=35,"24-35",IF(ChurnData[[#This Row],[TenureMonths]]&lt;=47,"36-47",IF(ChurnData[[#This Row],[TenureMonths]]&lt;=59,"48-59","60-72")))))</f>
        <v>24-35</v>
      </c>
      <c r="V3004">
        <f>IF(ChurnData[[#This Row],[Churn]]="Yes",1,0)</f>
        <v>0</v>
      </c>
    </row>
    <row r="3005" spans="1:22" x14ac:dyDescent="0.35">
      <c r="A3005" t="s">
        <v>3056</v>
      </c>
      <c r="B3005" t="s">
        <v>19</v>
      </c>
      <c r="C3005">
        <v>0</v>
      </c>
      <c r="D3005" t="s">
        <v>21</v>
      </c>
      <c r="E3005" t="s">
        <v>21</v>
      </c>
      <c r="F3005" t="s">
        <v>58</v>
      </c>
      <c r="G3005" s="2">
        <v>20</v>
      </c>
      <c r="H3005" t="s">
        <v>20</v>
      </c>
      <c r="I3005" t="s">
        <v>23</v>
      </c>
      <c r="J3005" t="s">
        <v>20</v>
      </c>
      <c r="K3005" t="s">
        <v>21</v>
      </c>
      <c r="L3005" t="s">
        <v>33</v>
      </c>
      <c r="M3005" t="s">
        <v>20</v>
      </c>
      <c r="N3005" t="s">
        <v>34</v>
      </c>
      <c r="O3005" s="1">
        <v>86.47</v>
      </c>
      <c r="P3005" s="1">
        <v>1780.83</v>
      </c>
      <c r="Q3005">
        <v>3</v>
      </c>
      <c r="R3005" t="s">
        <v>21</v>
      </c>
      <c r="S3005" t="str">
        <f>IF(ChurnData[[#This Row],[MonthlyCharges]]&lt;=30,"1. Up to 30",IF(ChurnData[[#This Row],[MonthlyCharges]]&lt;=50,"2. 31-50",IF(ChurnData[[#This Row],[MonthlyCharges]]&lt;=70,"3. 51-70",IF(ChurnData[[#This Row],[MonthlyCharges]]&lt;=90,"4. 71-90","5. Over 90"))))</f>
        <v>4. 71-90</v>
      </c>
      <c r="T3005" t="str">
        <f>IF(AND(ChurnData[[#This Row],[Contract]]="Month-to-month",ChurnData[[#This Row],[InternetService]]="Fiber optic",ChurnData[[#This Row],[TenureMonths]]&lt;=11),"High-risk","Other")</f>
        <v>Other</v>
      </c>
      <c r="U3005" t="str">
        <f>IF(ChurnData[[#This Row],[TenureMonths]]&lt;=11,"0-11",IF(ChurnData[[#This Row],[TenureMonths]]&lt;=23,"12-23",IF(ChurnData[[#This Row],[TenureMonths]]&lt;=35,"24-35",IF(ChurnData[[#This Row],[TenureMonths]]&lt;=47,"36-47",IF(ChurnData[[#This Row],[TenureMonths]]&lt;=59,"48-59","60-72")))))</f>
        <v>12-23</v>
      </c>
      <c r="V3005">
        <f>IF(ChurnData[[#This Row],[Churn]]="Yes",1,0)</f>
        <v>0</v>
      </c>
    </row>
    <row r="3006" spans="1:22" x14ac:dyDescent="0.35">
      <c r="A3006" t="s">
        <v>3057</v>
      </c>
      <c r="B3006" t="s">
        <v>36</v>
      </c>
      <c r="C3006">
        <v>1</v>
      </c>
      <c r="D3006" t="s">
        <v>20</v>
      </c>
      <c r="E3006" t="s">
        <v>20</v>
      </c>
      <c r="F3006" t="s">
        <v>58</v>
      </c>
      <c r="G3006" s="2">
        <v>8</v>
      </c>
      <c r="H3006" t="s">
        <v>21</v>
      </c>
      <c r="I3006" t="s">
        <v>23</v>
      </c>
      <c r="J3006" t="s">
        <v>20</v>
      </c>
      <c r="K3006" t="s">
        <v>20</v>
      </c>
      <c r="L3006" t="s">
        <v>33</v>
      </c>
      <c r="M3006" t="s">
        <v>20</v>
      </c>
      <c r="N3006" t="s">
        <v>30</v>
      </c>
      <c r="O3006" s="1">
        <v>82.93</v>
      </c>
      <c r="P3006" s="1">
        <v>667.31</v>
      </c>
      <c r="Q3006">
        <v>2</v>
      </c>
      <c r="R3006" t="s">
        <v>21</v>
      </c>
      <c r="S3006" t="str">
        <f>IF(ChurnData[[#This Row],[MonthlyCharges]]&lt;=30,"1. Up to 30",IF(ChurnData[[#This Row],[MonthlyCharges]]&lt;=50,"2. 31-50",IF(ChurnData[[#This Row],[MonthlyCharges]]&lt;=70,"3. 51-70",IF(ChurnData[[#This Row],[MonthlyCharges]]&lt;=90,"4. 71-90","5. Over 90"))))</f>
        <v>4. 71-90</v>
      </c>
      <c r="T3006" t="str">
        <f>IF(AND(ChurnData[[#This Row],[Contract]]="Month-to-month",ChurnData[[#This Row],[InternetService]]="Fiber optic",ChurnData[[#This Row],[TenureMonths]]&lt;=11),"High-risk","Other")</f>
        <v>High-risk</v>
      </c>
      <c r="U3006" t="str">
        <f>IF(ChurnData[[#This Row],[TenureMonths]]&lt;=11,"0-11",IF(ChurnData[[#This Row],[TenureMonths]]&lt;=23,"12-23",IF(ChurnData[[#This Row],[TenureMonths]]&lt;=35,"24-35",IF(ChurnData[[#This Row],[TenureMonths]]&lt;=47,"36-47",IF(ChurnData[[#This Row],[TenureMonths]]&lt;=59,"48-59","60-72")))))</f>
        <v>0-11</v>
      </c>
      <c r="V3006">
        <f>IF(ChurnData[[#This Row],[Churn]]="Yes",1,0)</f>
        <v>0</v>
      </c>
    </row>
    <row r="3007" spans="1:22" x14ac:dyDescent="0.35">
      <c r="A3007" t="s">
        <v>3058</v>
      </c>
      <c r="B3007" t="s">
        <v>36</v>
      </c>
      <c r="C3007">
        <v>0</v>
      </c>
      <c r="D3007" t="s">
        <v>20</v>
      </c>
      <c r="E3007" t="s">
        <v>20</v>
      </c>
      <c r="F3007" t="s">
        <v>56</v>
      </c>
      <c r="G3007" s="2">
        <v>2</v>
      </c>
      <c r="H3007" t="s">
        <v>20</v>
      </c>
      <c r="I3007" t="s">
        <v>23</v>
      </c>
      <c r="J3007" t="s">
        <v>21</v>
      </c>
      <c r="K3007" t="s">
        <v>21</v>
      </c>
      <c r="L3007" t="s">
        <v>33</v>
      </c>
      <c r="M3007" t="s">
        <v>20</v>
      </c>
      <c r="N3007" t="s">
        <v>43</v>
      </c>
      <c r="O3007" s="1">
        <v>77.39</v>
      </c>
      <c r="P3007" s="1">
        <v>150.38999999999999</v>
      </c>
      <c r="Q3007">
        <v>2</v>
      </c>
      <c r="R3007" t="s">
        <v>21</v>
      </c>
      <c r="S3007" t="str">
        <f>IF(ChurnData[[#This Row],[MonthlyCharges]]&lt;=30,"1. Up to 30",IF(ChurnData[[#This Row],[MonthlyCharges]]&lt;=50,"2. 31-50",IF(ChurnData[[#This Row],[MonthlyCharges]]&lt;=70,"3. 51-70",IF(ChurnData[[#This Row],[MonthlyCharges]]&lt;=90,"4. 71-90","5. Over 90"))))</f>
        <v>4. 71-90</v>
      </c>
      <c r="T3007" t="str">
        <f>IF(AND(ChurnData[[#This Row],[Contract]]="Month-to-month",ChurnData[[#This Row],[InternetService]]="Fiber optic",ChurnData[[#This Row],[TenureMonths]]&lt;=11),"High-risk","Other")</f>
        <v>High-risk</v>
      </c>
      <c r="U3007" t="str">
        <f>IF(ChurnData[[#This Row],[TenureMonths]]&lt;=11,"0-11",IF(ChurnData[[#This Row],[TenureMonths]]&lt;=23,"12-23",IF(ChurnData[[#This Row],[TenureMonths]]&lt;=35,"24-35",IF(ChurnData[[#This Row],[TenureMonths]]&lt;=47,"36-47",IF(ChurnData[[#This Row],[TenureMonths]]&lt;=59,"48-59","60-72")))))</f>
        <v>0-11</v>
      </c>
      <c r="V3007">
        <f>IF(ChurnData[[#This Row],[Churn]]="Yes",1,0)</f>
        <v>0</v>
      </c>
    </row>
    <row r="3008" spans="1:22" x14ac:dyDescent="0.35">
      <c r="A3008" t="s">
        <v>3059</v>
      </c>
      <c r="B3008" t="s">
        <v>36</v>
      </c>
      <c r="C3008">
        <v>0</v>
      </c>
      <c r="D3008" t="s">
        <v>20</v>
      </c>
      <c r="E3008" t="s">
        <v>20</v>
      </c>
      <c r="F3008" t="s">
        <v>37</v>
      </c>
      <c r="G3008" s="2">
        <v>0</v>
      </c>
      <c r="H3008" t="s">
        <v>20</v>
      </c>
      <c r="I3008" t="s">
        <v>21</v>
      </c>
      <c r="J3008" t="s">
        <v>28</v>
      </c>
      <c r="K3008" t="s">
        <v>28</v>
      </c>
      <c r="L3008" t="s">
        <v>33</v>
      </c>
      <c r="M3008" t="s">
        <v>21</v>
      </c>
      <c r="N3008" t="s">
        <v>34</v>
      </c>
      <c r="O3008" s="1">
        <v>40.35</v>
      </c>
      <c r="P3008" s="1">
        <v>0</v>
      </c>
      <c r="Q3008">
        <v>0</v>
      </c>
      <c r="R3008" t="s">
        <v>21</v>
      </c>
      <c r="S3008" t="str">
        <f>IF(ChurnData[[#This Row],[MonthlyCharges]]&lt;=30,"1. Up to 30",IF(ChurnData[[#This Row],[MonthlyCharges]]&lt;=50,"2. 31-50",IF(ChurnData[[#This Row],[MonthlyCharges]]&lt;=70,"3. 51-70",IF(ChurnData[[#This Row],[MonthlyCharges]]&lt;=90,"4. 71-90","5. Over 90"))))</f>
        <v>2. 31-50</v>
      </c>
      <c r="T3008" t="str">
        <f>IF(AND(ChurnData[[#This Row],[Contract]]="Month-to-month",ChurnData[[#This Row],[InternetService]]="Fiber optic",ChurnData[[#This Row],[TenureMonths]]&lt;=11),"High-risk","Other")</f>
        <v>Other</v>
      </c>
      <c r="U3008" t="str">
        <f>IF(ChurnData[[#This Row],[TenureMonths]]&lt;=11,"0-11",IF(ChurnData[[#This Row],[TenureMonths]]&lt;=23,"12-23",IF(ChurnData[[#This Row],[TenureMonths]]&lt;=35,"24-35",IF(ChurnData[[#This Row],[TenureMonths]]&lt;=47,"36-47",IF(ChurnData[[#This Row],[TenureMonths]]&lt;=59,"48-59","60-72")))))</f>
        <v>0-11</v>
      </c>
      <c r="V3008">
        <f>IF(ChurnData[[#This Row],[Churn]]="Yes",1,0)</f>
        <v>0</v>
      </c>
    </row>
    <row r="3009" spans="1:22" x14ac:dyDescent="0.35">
      <c r="A3009" t="s">
        <v>3060</v>
      </c>
      <c r="B3009" t="s">
        <v>19</v>
      </c>
      <c r="C3009">
        <v>0</v>
      </c>
      <c r="D3009" t="s">
        <v>21</v>
      </c>
      <c r="E3009" t="s">
        <v>21</v>
      </c>
      <c r="F3009" t="s">
        <v>27</v>
      </c>
      <c r="G3009" s="2">
        <v>46</v>
      </c>
      <c r="H3009" t="s">
        <v>20</v>
      </c>
      <c r="I3009" t="s">
        <v>21</v>
      </c>
      <c r="J3009" t="s">
        <v>28</v>
      </c>
      <c r="K3009" t="s">
        <v>28</v>
      </c>
      <c r="L3009" t="s">
        <v>24</v>
      </c>
      <c r="M3009" t="s">
        <v>20</v>
      </c>
      <c r="N3009" t="s">
        <v>30</v>
      </c>
      <c r="O3009" s="1">
        <v>35.25</v>
      </c>
      <c r="P3009" s="1">
        <v>1646.76</v>
      </c>
      <c r="Q3009">
        <v>1</v>
      </c>
      <c r="R3009" t="s">
        <v>21</v>
      </c>
      <c r="S3009" t="str">
        <f>IF(ChurnData[[#This Row],[MonthlyCharges]]&lt;=30,"1. Up to 30",IF(ChurnData[[#This Row],[MonthlyCharges]]&lt;=50,"2. 31-50",IF(ChurnData[[#This Row],[MonthlyCharges]]&lt;=70,"3. 51-70",IF(ChurnData[[#This Row],[MonthlyCharges]]&lt;=90,"4. 71-90","5. Over 90"))))</f>
        <v>2. 31-50</v>
      </c>
      <c r="T3009" t="str">
        <f>IF(AND(ChurnData[[#This Row],[Contract]]="Month-to-month",ChurnData[[#This Row],[InternetService]]="Fiber optic",ChurnData[[#This Row],[TenureMonths]]&lt;=11),"High-risk","Other")</f>
        <v>Other</v>
      </c>
      <c r="U3009" t="str">
        <f>IF(ChurnData[[#This Row],[TenureMonths]]&lt;=11,"0-11",IF(ChurnData[[#This Row],[TenureMonths]]&lt;=23,"12-23",IF(ChurnData[[#This Row],[TenureMonths]]&lt;=35,"24-35",IF(ChurnData[[#This Row],[TenureMonths]]&lt;=47,"36-47",IF(ChurnData[[#This Row],[TenureMonths]]&lt;=59,"48-59","60-72")))))</f>
        <v>36-47</v>
      </c>
      <c r="V3009">
        <f>IF(ChurnData[[#This Row],[Churn]]="Yes",1,0)</f>
        <v>0</v>
      </c>
    </row>
    <row r="3010" spans="1:22" x14ac:dyDescent="0.35">
      <c r="A3010" t="s">
        <v>3061</v>
      </c>
      <c r="B3010" t="s">
        <v>19</v>
      </c>
      <c r="C3010">
        <v>0</v>
      </c>
      <c r="D3010" t="s">
        <v>21</v>
      </c>
      <c r="E3010" t="s">
        <v>21</v>
      </c>
      <c r="F3010" t="s">
        <v>39</v>
      </c>
      <c r="G3010" s="2">
        <v>15</v>
      </c>
      <c r="H3010" t="s">
        <v>20</v>
      </c>
      <c r="I3010" t="s">
        <v>23</v>
      </c>
      <c r="J3010" t="s">
        <v>20</v>
      </c>
      <c r="K3010" t="s">
        <v>21</v>
      </c>
      <c r="L3010" t="s">
        <v>33</v>
      </c>
      <c r="M3010" t="s">
        <v>21</v>
      </c>
      <c r="N3010" t="s">
        <v>43</v>
      </c>
      <c r="O3010" s="1">
        <v>82.18</v>
      </c>
      <c r="P3010" s="1">
        <v>1222.45</v>
      </c>
      <c r="Q3010">
        <v>3</v>
      </c>
      <c r="R3010" t="s">
        <v>20</v>
      </c>
      <c r="S3010" t="str">
        <f>IF(ChurnData[[#This Row],[MonthlyCharges]]&lt;=30,"1. Up to 30",IF(ChurnData[[#This Row],[MonthlyCharges]]&lt;=50,"2. 31-50",IF(ChurnData[[#This Row],[MonthlyCharges]]&lt;=70,"3. 51-70",IF(ChurnData[[#This Row],[MonthlyCharges]]&lt;=90,"4. 71-90","5. Over 90"))))</f>
        <v>4. 71-90</v>
      </c>
      <c r="T3010" t="str">
        <f>IF(AND(ChurnData[[#This Row],[Contract]]="Month-to-month",ChurnData[[#This Row],[InternetService]]="Fiber optic",ChurnData[[#This Row],[TenureMonths]]&lt;=11),"High-risk","Other")</f>
        <v>Other</v>
      </c>
      <c r="U3010" t="str">
        <f>IF(ChurnData[[#This Row],[TenureMonths]]&lt;=11,"0-11",IF(ChurnData[[#This Row],[TenureMonths]]&lt;=23,"12-23",IF(ChurnData[[#This Row],[TenureMonths]]&lt;=35,"24-35",IF(ChurnData[[#This Row],[TenureMonths]]&lt;=47,"36-47",IF(ChurnData[[#This Row],[TenureMonths]]&lt;=59,"48-59","60-72")))))</f>
        <v>12-23</v>
      </c>
      <c r="V3010">
        <f>IF(ChurnData[[#This Row],[Churn]]="Yes",1,0)</f>
        <v>1</v>
      </c>
    </row>
    <row r="3011" spans="1:22" x14ac:dyDescent="0.35">
      <c r="A3011" t="s">
        <v>3062</v>
      </c>
      <c r="B3011" t="s">
        <v>36</v>
      </c>
      <c r="C3011">
        <v>0</v>
      </c>
      <c r="D3011" t="s">
        <v>20</v>
      </c>
      <c r="E3011" t="s">
        <v>20</v>
      </c>
      <c r="F3011" t="s">
        <v>22</v>
      </c>
      <c r="G3011" s="2">
        <v>45</v>
      </c>
      <c r="H3011" t="s">
        <v>20</v>
      </c>
      <c r="I3011" t="s">
        <v>32</v>
      </c>
      <c r="J3011" t="s">
        <v>21</v>
      </c>
      <c r="K3011" t="s">
        <v>21</v>
      </c>
      <c r="L3011" t="s">
        <v>24</v>
      </c>
      <c r="M3011" t="s">
        <v>20</v>
      </c>
      <c r="N3011" t="s">
        <v>43</v>
      </c>
      <c r="O3011" s="1">
        <v>49.68</v>
      </c>
      <c r="P3011" s="1">
        <v>2233.08</v>
      </c>
      <c r="Q3011">
        <v>2</v>
      </c>
      <c r="R3011" t="s">
        <v>21</v>
      </c>
      <c r="S3011" t="str">
        <f>IF(ChurnData[[#This Row],[MonthlyCharges]]&lt;=30,"1. Up to 30",IF(ChurnData[[#This Row],[MonthlyCharges]]&lt;=50,"2. 31-50",IF(ChurnData[[#This Row],[MonthlyCharges]]&lt;=70,"3. 51-70",IF(ChurnData[[#This Row],[MonthlyCharges]]&lt;=90,"4. 71-90","5. Over 90"))))</f>
        <v>2. 31-50</v>
      </c>
      <c r="T3011" t="str">
        <f>IF(AND(ChurnData[[#This Row],[Contract]]="Month-to-month",ChurnData[[#This Row],[InternetService]]="Fiber optic",ChurnData[[#This Row],[TenureMonths]]&lt;=11),"High-risk","Other")</f>
        <v>Other</v>
      </c>
      <c r="U3011" t="str">
        <f>IF(ChurnData[[#This Row],[TenureMonths]]&lt;=11,"0-11",IF(ChurnData[[#This Row],[TenureMonths]]&lt;=23,"12-23",IF(ChurnData[[#This Row],[TenureMonths]]&lt;=35,"24-35",IF(ChurnData[[#This Row],[TenureMonths]]&lt;=47,"36-47",IF(ChurnData[[#This Row],[TenureMonths]]&lt;=59,"48-59","60-72")))))</f>
        <v>36-47</v>
      </c>
      <c r="V3011">
        <f>IF(ChurnData[[#This Row],[Churn]]="Yes",1,0)</f>
        <v>0</v>
      </c>
    </row>
    <row r="3012" spans="1:22" x14ac:dyDescent="0.35">
      <c r="A3012" t="s">
        <v>3063</v>
      </c>
      <c r="B3012" t="s">
        <v>36</v>
      </c>
      <c r="C3012">
        <v>0</v>
      </c>
      <c r="D3012" t="s">
        <v>21</v>
      </c>
      <c r="E3012" t="s">
        <v>21</v>
      </c>
      <c r="F3012" t="s">
        <v>37</v>
      </c>
      <c r="G3012" s="2">
        <v>52</v>
      </c>
      <c r="H3012" t="s">
        <v>20</v>
      </c>
      <c r="I3012" t="s">
        <v>23</v>
      </c>
      <c r="J3012" t="s">
        <v>21</v>
      </c>
      <c r="K3012" t="s">
        <v>20</v>
      </c>
      <c r="L3012" t="s">
        <v>24</v>
      </c>
      <c r="M3012" t="s">
        <v>20</v>
      </c>
      <c r="N3012" t="s">
        <v>34</v>
      </c>
      <c r="O3012" s="1">
        <v>95.53</v>
      </c>
      <c r="P3012" s="1">
        <v>5088.16</v>
      </c>
      <c r="Q3012">
        <v>1</v>
      </c>
      <c r="R3012" t="s">
        <v>21</v>
      </c>
      <c r="S3012" t="str">
        <f>IF(ChurnData[[#This Row],[MonthlyCharges]]&lt;=30,"1. Up to 30",IF(ChurnData[[#This Row],[MonthlyCharges]]&lt;=50,"2. 31-50",IF(ChurnData[[#This Row],[MonthlyCharges]]&lt;=70,"3. 51-70",IF(ChurnData[[#This Row],[MonthlyCharges]]&lt;=90,"4. 71-90","5. Over 90"))))</f>
        <v>5. Over 90</v>
      </c>
      <c r="T3012" t="str">
        <f>IF(AND(ChurnData[[#This Row],[Contract]]="Month-to-month",ChurnData[[#This Row],[InternetService]]="Fiber optic",ChurnData[[#This Row],[TenureMonths]]&lt;=11),"High-risk","Other")</f>
        <v>Other</v>
      </c>
      <c r="U3012" t="str">
        <f>IF(ChurnData[[#This Row],[TenureMonths]]&lt;=11,"0-11",IF(ChurnData[[#This Row],[TenureMonths]]&lt;=23,"12-23",IF(ChurnData[[#This Row],[TenureMonths]]&lt;=35,"24-35",IF(ChurnData[[#This Row],[TenureMonths]]&lt;=47,"36-47",IF(ChurnData[[#This Row],[TenureMonths]]&lt;=59,"48-59","60-72")))))</f>
        <v>48-59</v>
      </c>
      <c r="V3012">
        <f>IF(ChurnData[[#This Row],[Churn]]="Yes",1,0)</f>
        <v>0</v>
      </c>
    </row>
    <row r="3013" spans="1:22" x14ac:dyDescent="0.35">
      <c r="A3013" t="s">
        <v>3064</v>
      </c>
      <c r="B3013" t="s">
        <v>19</v>
      </c>
      <c r="C3013">
        <v>1</v>
      </c>
      <c r="D3013" t="s">
        <v>21</v>
      </c>
      <c r="E3013" t="s">
        <v>21</v>
      </c>
      <c r="F3013" t="s">
        <v>49</v>
      </c>
      <c r="G3013" s="2">
        <v>40</v>
      </c>
      <c r="H3013" t="s">
        <v>20</v>
      </c>
      <c r="I3013" t="s">
        <v>32</v>
      </c>
      <c r="J3013" t="s">
        <v>21</v>
      </c>
      <c r="K3013" t="s">
        <v>21</v>
      </c>
      <c r="L3013" t="s">
        <v>29</v>
      </c>
      <c r="M3013" t="s">
        <v>21</v>
      </c>
      <c r="N3013" t="s">
        <v>34</v>
      </c>
      <c r="O3013" s="1">
        <v>57.07</v>
      </c>
      <c r="P3013" s="1">
        <v>2349.36</v>
      </c>
      <c r="Q3013">
        <v>1</v>
      </c>
      <c r="R3013" t="s">
        <v>21</v>
      </c>
      <c r="S3013" t="str">
        <f>IF(ChurnData[[#This Row],[MonthlyCharges]]&lt;=30,"1. Up to 30",IF(ChurnData[[#This Row],[MonthlyCharges]]&lt;=50,"2. 31-50",IF(ChurnData[[#This Row],[MonthlyCharges]]&lt;=70,"3. 51-70",IF(ChurnData[[#This Row],[MonthlyCharges]]&lt;=90,"4. 71-90","5. Over 90"))))</f>
        <v>3. 51-70</v>
      </c>
      <c r="T3013" t="str">
        <f>IF(AND(ChurnData[[#This Row],[Contract]]="Month-to-month",ChurnData[[#This Row],[InternetService]]="Fiber optic",ChurnData[[#This Row],[TenureMonths]]&lt;=11),"High-risk","Other")</f>
        <v>Other</v>
      </c>
      <c r="U3013" t="str">
        <f>IF(ChurnData[[#This Row],[TenureMonths]]&lt;=11,"0-11",IF(ChurnData[[#This Row],[TenureMonths]]&lt;=23,"12-23",IF(ChurnData[[#This Row],[TenureMonths]]&lt;=35,"24-35",IF(ChurnData[[#This Row],[TenureMonths]]&lt;=47,"36-47",IF(ChurnData[[#This Row],[TenureMonths]]&lt;=59,"48-59","60-72")))))</f>
        <v>36-47</v>
      </c>
      <c r="V3013">
        <f>IF(ChurnData[[#This Row],[Churn]]="Yes",1,0)</f>
        <v>0</v>
      </c>
    </row>
    <row r="3014" spans="1:22" x14ac:dyDescent="0.35">
      <c r="A3014" t="s">
        <v>3065</v>
      </c>
      <c r="B3014" t="s">
        <v>36</v>
      </c>
      <c r="C3014">
        <v>0</v>
      </c>
      <c r="D3014" t="s">
        <v>21</v>
      </c>
      <c r="E3014" t="s">
        <v>21</v>
      </c>
      <c r="F3014" t="s">
        <v>41</v>
      </c>
      <c r="G3014" s="2">
        <v>16</v>
      </c>
      <c r="H3014" t="s">
        <v>20</v>
      </c>
      <c r="I3014" t="s">
        <v>23</v>
      </c>
      <c r="J3014" t="s">
        <v>21</v>
      </c>
      <c r="K3014" t="s">
        <v>21</v>
      </c>
      <c r="L3014" t="s">
        <v>33</v>
      </c>
      <c r="M3014" t="s">
        <v>20</v>
      </c>
      <c r="N3014" t="s">
        <v>30</v>
      </c>
      <c r="O3014" s="1">
        <v>78.22</v>
      </c>
      <c r="P3014" s="1">
        <v>1237.9000000000001</v>
      </c>
      <c r="Q3014">
        <v>1</v>
      </c>
      <c r="R3014" t="s">
        <v>20</v>
      </c>
      <c r="S3014" t="str">
        <f>IF(ChurnData[[#This Row],[MonthlyCharges]]&lt;=30,"1. Up to 30",IF(ChurnData[[#This Row],[MonthlyCharges]]&lt;=50,"2. 31-50",IF(ChurnData[[#This Row],[MonthlyCharges]]&lt;=70,"3. 51-70",IF(ChurnData[[#This Row],[MonthlyCharges]]&lt;=90,"4. 71-90","5. Over 90"))))</f>
        <v>4. 71-90</v>
      </c>
      <c r="T3014" t="str">
        <f>IF(AND(ChurnData[[#This Row],[Contract]]="Month-to-month",ChurnData[[#This Row],[InternetService]]="Fiber optic",ChurnData[[#This Row],[TenureMonths]]&lt;=11),"High-risk","Other")</f>
        <v>Other</v>
      </c>
      <c r="U3014" t="str">
        <f>IF(ChurnData[[#This Row],[TenureMonths]]&lt;=11,"0-11",IF(ChurnData[[#This Row],[TenureMonths]]&lt;=23,"12-23",IF(ChurnData[[#This Row],[TenureMonths]]&lt;=35,"24-35",IF(ChurnData[[#This Row],[TenureMonths]]&lt;=47,"36-47",IF(ChurnData[[#This Row],[TenureMonths]]&lt;=59,"48-59","60-72")))))</f>
        <v>12-23</v>
      </c>
      <c r="V3014">
        <f>IF(ChurnData[[#This Row],[Churn]]="Yes",1,0)</f>
        <v>1</v>
      </c>
    </row>
    <row r="3015" spans="1:22" x14ac:dyDescent="0.35">
      <c r="A3015" t="s">
        <v>3066</v>
      </c>
      <c r="B3015" t="s">
        <v>36</v>
      </c>
      <c r="C3015">
        <v>0</v>
      </c>
      <c r="D3015" t="s">
        <v>20</v>
      </c>
      <c r="E3015" t="s">
        <v>21</v>
      </c>
      <c r="F3015" t="s">
        <v>75</v>
      </c>
      <c r="G3015" s="2">
        <v>56</v>
      </c>
      <c r="H3015" t="s">
        <v>20</v>
      </c>
      <c r="I3015" t="s">
        <v>32</v>
      </c>
      <c r="J3015" t="s">
        <v>21</v>
      </c>
      <c r="K3015" t="s">
        <v>20</v>
      </c>
      <c r="L3015" t="s">
        <v>24</v>
      </c>
      <c r="M3015" t="s">
        <v>20</v>
      </c>
      <c r="N3015" t="s">
        <v>30</v>
      </c>
      <c r="O3015" s="1">
        <v>58.06</v>
      </c>
      <c r="P3015" s="1">
        <v>3170.93</v>
      </c>
      <c r="Q3015">
        <v>2</v>
      </c>
      <c r="R3015" t="s">
        <v>21</v>
      </c>
      <c r="S3015" t="str">
        <f>IF(ChurnData[[#This Row],[MonthlyCharges]]&lt;=30,"1. Up to 30",IF(ChurnData[[#This Row],[MonthlyCharges]]&lt;=50,"2. 31-50",IF(ChurnData[[#This Row],[MonthlyCharges]]&lt;=70,"3. 51-70",IF(ChurnData[[#This Row],[MonthlyCharges]]&lt;=90,"4. 71-90","5. Over 90"))))</f>
        <v>3. 51-70</v>
      </c>
      <c r="T3015" t="str">
        <f>IF(AND(ChurnData[[#This Row],[Contract]]="Month-to-month",ChurnData[[#This Row],[InternetService]]="Fiber optic",ChurnData[[#This Row],[TenureMonths]]&lt;=11),"High-risk","Other")</f>
        <v>Other</v>
      </c>
      <c r="U3015" t="str">
        <f>IF(ChurnData[[#This Row],[TenureMonths]]&lt;=11,"0-11",IF(ChurnData[[#This Row],[TenureMonths]]&lt;=23,"12-23",IF(ChurnData[[#This Row],[TenureMonths]]&lt;=35,"24-35",IF(ChurnData[[#This Row],[TenureMonths]]&lt;=47,"36-47",IF(ChurnData[[#This Row],[TenureMonths]]&lt;=59,"48-59","60-72")))))</f>
        <v>48-59</v>
      </c>
      <c r="V3015">
        <f>IF(ChurnData[[#This Row],[Churn]]="Yes",1,0)</f>
        <v>0</v>
      </c>
    </row>
    <row r="3016" spans="1:22" x14ac:dyDescent="0.35">
      <c r="A3016" t="s">
        <v>3067</v>
      </c>
      <c r="B3016" t="s">
        <v>19</v>
      </c>
      <c r="C3016">
        <v>1</v>
      </c>
      <c r="D3016" t="s">
        <v>20</v>
      </c>
      <c r="E3016" t="s">
        <v>21</v>
      </c>
      <c r="F3016" t="s">
        <v>39</v>
      </c>
      <c r="G3016" s="2">
        <v>42</v>
      </c>
      <c r="H3016" t="s">
        <v>20</v>
      </c>
      <c r="I3016" t="s">
        <v>23</v>
      </c>
      <c r="J3016" t="s">
        <v>21</v>
      </c>
      <c r="K3016" t="s">
        <v>20</v>
      </c>
      <c r="L3016" t="s">
        <v>29</v>
      </c>
      <c r="M3016" t="s">
        <v>20</v>
      </c>
      <c r="N3016" t="s">
        <v>34</v>
      </c>
      <c r="O3016" s="1">
        <v>82.61</v>
      </c>
      <c r="P3016" s="1">
        <v>3377.41</v>
      </c>
      <c r="Q3016">
        <v>2</v>
      </c>
      <c r="R3016" t="s">
        <v>21</v>
      </c>
      <c r="S3016" t="str">
        <f>IF(ChurnData[[#This Row],[MonthlyCharges]]&lt;=30,"1. Up to 30",IF(ChurnData[[#This Row],[MonthlyCharges]]&lt;=50,"2. 31-50",IF(ChurnData[[#This Row],[MonthlyCharges]]&lt;=70,"3. 51-70",IF(ChurnData[[#This Row],[MonthlyCharges]]&lt;=90,"4. 71-90","5. Over 90"))))</f>
        <v>4. 71-90</v>
      </c>
      <c r="T3016" t="str">
        <f>IF(AND(ChurnData[[#This Row],[Contract]]="Month-to-month",ChurnData[[#This Row],[InternetService]]="Fiber optic",ChurnData[[#This Row],[TenureMonths]]&lt;=11),"High-risk","Other")</f>
        <v>Other</v>
      </c>
      <c r="U3016" t="str">
        <f>IF(ChurnData[[#This Row],[TenureMonths]]&lt;=11,"0-11",IF(ChurnData[[#This Row],[TenureMonths]]&lt;=23,"12-23",IF(ChurnData[[#This Row],[TenureMonths]]&lt;=35,"24-35",IF(ChurnData[[#This Row],[TenureMonths]]&lt;=47,"36-47",IF(ChurnData[[#This Row],[TenureMonths]]&lt;=59,"48-59","60-72")))))</f>
        <v>36-47</v>
      </c>
      <c r="V3016">
        <f>IF(ChurnData[[#This Row],[Churn]]="Yes",1,0)</f>
        <v>0</v>
      </c>
    </row>
    <row r="3017" spans="1:22" x14ac:dyDescent="0.35">
      <c r="A3017" t="s">
        <v>3068</v>
      </c>
      <c r="B3017" t="s">
        <v>19</v>
      </c>
      <c r="C3017">
        <v>0</v>
      </c>
      <c r="D3017" t="s">
        <v>21</v>
      </c>
      <c r="E3017" t="s">
        <v>20</v>
      </c>
      <c r="F3017" t="s">
        <v>65</v>
      </c>
      <c r="G3017" s="2">
        <v>17</v>
      </c>
      <c r="H3017" t="s">
        <v>20</v>
      </c>
      <c r="I3017" t="s">
        <v>21</v>
      </c>
      <c r="J3017" t="s">
        <v>28</v>
      </c>
      <c r="K3017" t="s">
        <v>28</v>
      </c>
      <c r="L3017" t="s">
        <v>33</v>
      </c>
      <c r="M3017" t="s">
        <v>21</v>
      </c>
      <c r="N3017" t="s">
        <v>43</v>
      </c>
      <c r="O3017" s="1">
        <v>22.9</v>
      </c>
      <c r="P3017" s="1">
        <v>392.52</v>
      </c>
      <c r="Q3017">
        <v>0</v>
      </c>
      <c r="R3017" t="s">
        <v>21</v>
      </c>
      <c r="S3017" t="str">
        <f>IF(ChurnData[[#This Row],[MonthlyCharges]]&lt;=30,"1. Up to 30",IF(ChurnData[[#This Row],[MonthlyCharges]]&lt;=50,"2. 31-50",IF(ChurnData[[#This Row],[MonthlyCharges]]&lt;=70,"3. 51-70",IF(ChurnData[[#This Row],[MonthlyCharges]]&lt;=90,"4. 71-90","5. Over 90"))))</f>
        <v>1. Up to 30</v>
      </c>
      <c r="T3017" t="str">
        <f>IF(AND(ChurnData[[#This Row],[Contract]]="Month-to-month",ChurnData[[#This Row],[InternetService]]="Fiber optic",ChurnData[[#This Row],[TenureMonths]]&lt;=11),"High-risk","Other")</f>
        <v>Other</v>
      </c>
      <c r="U3017" t="str">
        <f>IF(ChurnData[[#This Row],[TenureMonths]]&lt;=11,"0-11",IF(ChurnData[[#This Row],[TenureMonths]]&lt;=23,"12-23",IF(ChurnData[[#This Row],[TenureMonths]]&lt;=35,"24-35",IF(ChurnData[[#This Row],[TenureMonths]]&lt;=47,"36-47",IF(ChurnData[[#This Row],[TenureMonths]]&lt;=59,"48-59","60-72")))))</f>
        <v>12-23</v>
      </c>
      <c r="V3017">
        <f>IF(ChurnData[[#This Row],[Churn]]="Yes",1,0)</f>
        <v>0</v>
      </c>
    </row>
    <row r="3018" spans="1:22" x14ac:dyDescent="0.35">
      <c r="A3018" t="s">
        <v>3069</v>
      </c>
      <c r="B3018" t="s">
        <v>36</v>
      </c>
      <c r="C3018">
        <v>0</v>
      </c>
      <c r="D3018" t="s">
        <v>20</v>
      </c>
      <c r="E3018" t="s">
        <v>21</v>
      </c>
      <c r="F3018" t="s">
        <v>27</v>
      </c>
      <c r="G3018" s="2">
        <v>72</v>
      </c>
      <c r="H3018" t="s">
        <v>21</v>
      </c>
      <c r="I3018" t="s">
        <v>21</v>
      </c>
      <c r="J3018" t="s">
        <v>28</v>
      </c>
      <c r="K3018" t="s">
        <v>28</v>
      </c>
      <c r="L3018" t="s">
        <v>29</v>
      </c>
      <c r="M3018" t="s">
        <v>21</v>
      </c>
      <c r="N3018" t="s">
        <v>34</v>
      </c>
      <c r="O3018" s="1">
        <v>18</v>
      </c>
      <c r="P3018" s="1">
        <v>1327.56</v>
      </c>
      <c r="Q3018">
        <v>0</v>
      </c>
      <c r="R3018" t="s">
        <v>21</v>
      </c>
      <c r="S3018" t="str">
        <f>IF(ChurnData[[#This Row],[MonthlyCharges]]&lt;=30,"1. Up to 30",IF(ChurnData[[#This Row],[MonthlyCharges]]&lt;=50,"2. 31-50",IF(ChurnData[[#This Row],[MonthlyCharges]]&lt;=70,"3. 51-70",IF(ChurnData[[#This Row],[MonthlyCharges]]&lt;=90,"4. 71-90","5. Over 90"))))</f>
        <v>1. Up to 30</v>
      </c>
      <c r="T3018" t="str">
        <f>IF(AND(ChurnData[[#This Row],[Contract]]="Month-to-month",ChurnData[[#This Row],[InternetService]]="Fiber optic",ChurnData[[#This Row],[TenureMonths]]&lt;=11),"High-risk","Other")</f>
        <v>Other</v>
      </c>
      <c r="U3018" t="str">
        <f>IF(ChurnData[[#This Row],[TenureMonths]]&lt;=11,"0-11",IF(ChurnData[[#This Row],[TenureMonths]]&lt;=23,"12-23",IF(ChurnData[[#This Row],[TenureMonths]]&lt;=35,"24-35",IF(ChurnData[[#This Row],[TenureMonths]]&lt;=47,"36-47",IF(ChurnData[[#This Row],[TenureMonths]]&lt;=59,"48-59","60-72")))))</f>
        <v>60-72</v>
      </c>
      <c r="V3018">
        <f>IF(ChurnData[[#This Row],[Churn]]="Yes",1,0)</f>
        <v>0</v>
      </c>
    </row>
    <row r="3019" spans="1:22" x14ac:dyDescent="0.35">
      <c r="A3019" t="s">
        <v>3070</v>
      </c>
      <c r="B3019" t="s">
        <v>36</v>
      </c>
      <c r="C3019">
        <v>0</v>
      </c>
      <c r="D3019" t="s">
        <v>21</v>
      </c>
      <c r="E3019" t="s">
        <v>21</v>
      </c>
      <c r="F3019" t="s">
        <v>47</v>
      </c>
      <c r="G3019" s="2">
        <v>19</v>
      </c>
      <c r="H3019" t="s">
        <v>20</v>
      </c>
      <c r="I3019" t="s">
        <v>23</v>
      </c>
      <c r="J3019" t="s">
        <v>20</v>
      </c>
      <c r="K3019" t="s">
        <v>20</v>
      </c>
      <c r="L3019" t="s">
        <v>29</v>
      </c>
      <c r="M3019" t="s">
        <v>21</v>
      </c>
      <c r="N3019" t="s">
        <v>25</v>
      </c>
      <c r="O3019" s="1">
        <v>87.01</v>
      </c>
      <c r="P3019" s="1">
        <v>1615.48</v>
      </c>
      <c r="Q3019">
        <v>4</v>
      </c>
      <c r="R3019" t="s">
        <v>21</v>
      </c>
      <c r="S3019" t="str">
        <f>IF(ChurnData[[#This Row],[MonthlyCharges]]&lt;=30,"1. Up to 30",IF(ChurnData[[#This Row],[MonthlyCharges]]&lt;=50,"2. 31-50",IF(ChurnData[[#This Row],[MonthlyCharges]]&lt;=70,"3. 51-70",IF(ChurnData[[#This Row],[MonthlyCharges]]&lt;=90,"4. 71-90","5. Over 90"))))</f>
        <v>4. 71-90</v>
      </c>
      <c r="T3019" t="str">
        <f>IF(AND(ChurnData[[#This Row],[Contract]]="Month-to-month",ChurnData[[#This Row],[InternetService]]="Fiber optic",ChurnData[[#This Row],[TenureMonths]]&lt;=11),"High-risk","Other")</f>
        <v>Other</v>
      </c>
      <c r="U3019" t="str">
        <f>IF(ChurnData[[#This Row],[TenureMonths]]&lt;=11,"0-11",IF(ChurnData[[#This Row],[TenureMonths]]&lt;=23,"12-23",IF(ChurnData[[#This Row],[TenureMonths]]&lt;=35,"24-35",IF(ChurnData[[#This Row],[TenureMonths]]&lt;=47,"36-47",IF(ChurnData[[#This Row],[TenureMonths]]&lt;=59,"48-59","60-72")))))</f>
        <v>12-23</v>
      </c>
      <c r="V3019">
        <f>IF(ChurnData[[#This Row],[Churn]]="Yes",1,0)</f>
        <v>0</v>
      </c>
    </row>
    <row r="3020" spans="1:22" x14ac:dyDescent="0.35">
      <c r="A3020" t="s">
        <v>3071</v>
      </c>
      <c r="B3020" t="s">
        <v>19</v>
      </c>
      <c r="C3020">
        <v>1</v>
      </c>
      <c r="D3020" t="s">
        <v>20</v>
      </c>
      <c r="E3020" t="s">
        <v>21</v>
      </c>
      <c r="F3020" t="s">
        <v>41</v>
      </c>
      <c r="G3020" s="2">
        <v>9</v>
      </c>
      <c r="H3020" t="s">
        <v>21</v>
      </c>
      <c r="I3020" t="s">
        <v>32</v>
      </c>
      <c r="J3020" t="s">
        <v>21</v>
      </c>
      <c r="K3020" t="s">
        <v>20</v>
      </c>
      <c r="L3020" t="s">
        <v>33</v>
      </c>
      <c r="M3020" t="s">
        <v>21</v>
      </c>
      <c r="N3020" t="s">
        <v>34</v>
      </c>
      <c r="O3020" s="1">
        <v>45.59</v>
      </c>
      <c r="P3020" s="1">
        <v>407.36</v>
      </c>
      <c r="Q3020">
        <v>2</v>
      </c>
      <c r="R3020" t="s">
        <v>21</v>
      </c>
      <c r="S3020" t="str">
        <f>IF(ChurnData[[#This Row],[MonthlyCharges]]&lt;=30,"1. Up to 30",IF(ChurnData[[#This Row],[MonthlyCharges]]&lt;=50,"2. 31-50",IF(ChurnData[[#This Row],[MonthlyCharges]]&lt;=70,"3. 51-70",IF(ChurnData[[#This Row],[MonthlyCharges]]&lt;=90,"4. 71-90","5. Over 90"))))</f>
        <v>2. 31-50</v>
      </c>
      <c r="T3020" t="str">
        <f>IF(AND(ChurnData[[#This Row],[Contract]]="Month-to-month",ChurnData[[#This Row],[InternetService]]="Fiber optic",ChurnData[[#This Row],[TenureMonths]]&lt;=11),"High-risk","Other")</f>
        <v>Other</v>
      </c>
      <c r="U3020" t="str">
        <f>IF(ChurnData[[#This Row],[TenureMonths]]&lt;=11,"0-11",IF(ChurnData[[#This Row],[TenureMonths]]&lt;=23,"12-23",IF(ChurnData[[#This Row],[TenureMonths]]&lt;=35,"24-35",IF(ChurnData[[#This Row],[TenureMonths]]&lt;=47,"36-47",IF(ChurnData[[#This Row],[TenureMonths]]&lt;=59,"48-59","60-72")))))</f>
        <v>0-11</v>
      </c>
      <c r="V3020">
        <f>IF(ChurnData[[#This Row],[Churn]]="Yes",1,0)</f>
        <v>0</v>
      </c>
    </row>
    <row r="3021" spans="1:22" x14ac:dyDescent="0.35">
      <c r="A3021" t="s">
        <v>3072</v>
      </c>
      <c r="B3021" t="s">
        <v>36</v>
      </c>
      <c r="C3021">
        <v>0</v>
      </c>
      <c r="D3021" t="s">
        <v>20</v>
      </c>
      <c r="E3021" t="s">
        <v>20</v>
      </c>
      <c r="F3021" t="s">
        <v>49</v>
      </c>
      <c r="G3021" s="2">
        <v>41</v>
      </c>
      <c r="H3021" t="s">
        <v>20</v>
      </c>
      <c r="I3021" t="s">
        <v>32</v>
      </c>
      <c r="J3021" t="s">
        <v>21</v>
      </c>
      <c r="K3021" t="s">
        <v>21</v>
      </c>
      <c r="L3021" t="s">
        <v>29</v>
      </c>
      <c r="M3021" t="s">
        <v>21</v>
      </c>
      <c r="N3021" t="s">
        <v>25</v>
      </c>
      <c r="O3021" s="1">
        <v>55.4</v>
      </c>
      <c r="P3021" s="1">
        <v>2298</v>
      </c>
      <c r="Q3021">
        <v>4</v>
      </c>
      <c r="R3021" t="s">
        <v>21</v>
      </c>
      <c r="S3021" t="str">
        <f>IF(ChurnData[[#This Row],[MonthlyCharges]]&lt;=30,"1. Up to 30",IF(ChurnData[[#This Row],[MonthlyCharges]]&lt;=50,"2. 31-50",IF(ChurnData[[#This Row],[MonthlyCharges]]&lt;=70,"3. 51-70",IF(ChurnData[[#This Row],[MonthlyCharges]]&lt;=90,"4. 71-90","5. Over 90"))))</f>
        <v>3. 51-70</v>
      </c>
      <c r="T3021" t="str">
        <f>IF(AND(ChurnData[[#This Row],[Contract]]="Month-to-month",ChurnData[[#This Row],[InternetService]]="Fiber optic",ChurnData[[#This Row],[TenureMonths]]&lt;=11),"High-risk","Other")</f>
        <v>Other</v>
      </c>
      <c r="U3021" t="str">
        <f>IF(ChurnData[[#This Row],[TenureMonths]]&lt;=11,"0-11",IF(ChurnData[[#This Row],[TenureMonths]]&lt;=23,"12-23",IF(ChurnData[[#This Row],[TenureMonths]]&lt;=35,"24-35",IF(ChurnData[[#This Row],[TenureMonths]]&lt;=47,"36-47",IF(ChurnData[[#This Row],[TenureMonths]]&lt;=59,"48-59","60-72")))))</f>
        <v>36-47</v>
      </c>
      <c r="V3021">
        <f>IF(ChurnData[[#This Row],[Churn]]="Yes",1,0)</f>
        <v>0</v>
      </c>
    </row>
    <row r="3022" spans="1:22" x14ac:dyDescent="0.35">
      <c r="A3022" t="s">
        <v>3073</v>
      </c>
      <c r="B3022" t="s">
        <v>36</v>
      </c>
      <c r="C3022">
        <v>0</v>
      </c>
      <c r="D3022" t="s">
        <v>21</v>
      </c>
      <c r="E3022" t="s">
        <v>21</v>
      </c>
      <c r="F3022" t="s">
        <v>47</v>
      </c>
      <c r="G3022" s="2">
        <v>50</v>
      </c>
      <c r="H3022" t="s">
        <v>20</v>
      </c>
      <c r="I3022" t="s">
        <v>23</v>
      </c>
      <c r="J3022" t="s">
        <v>21</v>
      </c>
      <c r="K3022" t="s">
        <v>20</v>
      </c>
      <c r="L3022" t="s">
        <v>29</v>
      </c>
      <c r="M3022" t="s">
        <v>20</v>
      </c>
      <c r="N3022" t="s">
        <v>34</v>
      </c>
      <c r="O3022" s="1">
        <v>86.46</v>
      </c>
      <c r="P3022" s="1">
        <v>4338.82</v>
      </c>
      <c r="Q3022">
        <v>1</v>
      </c>
      <c r="R3022" t="s">
        <v>21</v>
      </c>
      <c r="S3022" t="str">
        <f>IF(ChurnData[[#This Row],[MonthlyCharges]]&lt;=30,"1. Up to 30",IF(ChurnData[[#This Row],[MonthlyCharges]]&lt;=50,"2. 31-50",IF(ChurnData[[#This Row],[MonthlyCharges]]&lt;=70,"3. 51-70",IF(ChurnData[[#This Row],[MonthlyCharges]]&lt;=90,"4. 71-90","5. Over 90"))))</f>
        <v>4. 71-90</v>
      </c>
      <c r="T3022" t="str">
        <f>IF(AND(ChurnData[[#This Row],[Contract]]="Month-to-month",ChurnData[[#This Row],[InternetService]]="Fiber optic",ChurnData[[#This Row],[TenureMonths]]&lt;=11),"High-risk","Other")</f>
        <v>Other</v>
      </c>
      <c r="U3022" t="str">
        <f>IF(ChurnData[[#This Row],[TenureMonths]]&lt;=11,"0-11",IF(ChurnData[[#This Row],[TenureMonths]]&lt;=23,"12-23",IF(ChurnData[[#This Row],[TenureMonths]]&lt;=35,"24-35",IF(ChurnData[[#This Row],[TenureMonths]]&lt;=47,"36-47",IF(ChurnData[[#This Row],[TenureMonths]]&lt;=59,"48-59","60-72")))))</f>
        <v>48-59</v>
      </c>
      <c r="V3022">
        <f>IF(ChurnData[[#This Row],[Churn]]="Yes",1,0)</f>
        <v>0</v>
      </c>
    </row>
    <row r="3023" spans="1:22" x14ac:dyDescent="0.35">
      <c r="A3023" t="s">
        <v>3074</v>
      </c>
      <c r="B3023" t="s">
        <v>19</v>
      </c>
      <c r="C3023">
        <v>0</v>
      </c>
      <c r="D3023" t="s">
        <v>21</v>
      </c>
      <c r="E3023" t="s">
        <v>21</v>
      </c>
      <c r="F3023" t="s">
        <v>41</v>
      </c>
      <c r="G3023" s="2">
        <v>59</v>
      </c>
      <c r="H3023" t="s">
        <v>20</v>
      </c>
      <c r="I3023" t="s">
        <v>21</v>
      </c>
      <c r="J3023" t="s">
        <v>28</v>
      </c>
      <c r="K3023" t="s">
        <v>28</v>
      </c>
      <c r="L3023" t="s">
        <v>24</v>
      </c>
      <c r="M3023" t="s">
        <v>20</v>
      </c>
      <c r="N3023" t="s">
        <v>43</v>
      </c>
      <c r="O3023" s="1">
        <v>18</v>
      </c>
      <c r="P3023" s="1">
        <v>1034.02</v>
      </c>
      <c r="Q3023">
        <v>4</v>
      </c>
      <c r="R3023" t="s">
        <v>21</v>
      </c>
      <c r="S3023" t="str">
        <f>IF(ChurnData[[#This Row],[MonthlyCharges]]&lt;=30,"1. Up to 30",IF(ChurnData[[#This Row],[MonthlyCharges]]&lt;=50,"2. 31-50",IF(ChurnData[[#This Row],[MonthlyCharges]]&lt;=70,"3. 51-70",IF(ChurnData[[#This Row],[MonthlyCharges]]&lt;=90,"4. 71-90","5. Over 90"))))</f>
        <v>1. Up to 30</v>
      </c>
      <c r="T3023" t="str">
        <f>IF(AND(ChurnData[[#This Row],[Contract]]="Month-to-month",ChurnData[[#This Row],[InternetService]]="Fiber optic",ChurnData[[#This Row],[TenureMonths]]&lt;=11),"High-risk","Other")</f>
        <v>Other</v>
      </c>
      <c r="U3023" t="str">
        <f>IF(ChurnData[[#This Row],[TenureMonths]]&lt;=11,"0-11",IF(ChurnData[[#This Row],[TenureMonths]]&lt;=23,"12-23",IF(ChurnData[[#This Row],[TenureMonths]]&lt;=35,"24-35",IF(ChurnData[[#This Row],[TenureMonths]]&lt;=47,"36-47",IF(ChurnData[[#This Row],[TenureMonths]]&lt;=59,"48-59","60-72")))))</f>
        <v>48-59</v>
      </c>
      <c r="V3023">
        <f>IF(ChurnData[[#This Row],[Churn]]="Yes",1,0)</f>
        <v>0</v>
      </c>
    </row>
    <row r="3024" spans="1:22" x14ac:dyDescent="0.35">
      <c r="A3024" t="s">
        <v>3075</v>
      </c>
      <c r="B3024" t="s">
        <v>19</v>
      </c>
      <c r="C3024">
        <v>1</v>
      </c>
      <c r="D3024" t="s">
        <v>21</v>
      </c>
      <c r="E3024" t="s">
        <v>20</v>
      </c>
      <c r="F3024" t="s">
        <v>58</v>
      </c>
      <c r="G3024" s="2">
        <v>1</v>
      </c>
      <c r="H3024" t="s">
        <v>20</v>
      </c>
      <c r="I3024" t="s">
        <v>32</v>
      </c>
      <c r="J3024" t="s">
        <v>20</v>
      </c>
      <c r="K3024" t="s">
        <v>21</v>
      </c>
      <c r="L3024" t="s">
        <v>33</v>
      </c>
      <c r="M3024" t="s">
        <v>21</v>
      </c>
      <c r="N3024" t="s">
        <v>34</v>
      </c>
      <c r="O3024" s="1">
        <v>57.12</v>
      </c>
      <c r="P3024" s="1">
        <v>56.98</v>
      </c>
      <c r="Q3024">
        <v>2</v>
      </c>
      <c r="R3024" t="s">
        <v>21</v>
      </c>
      <c r="S3024" t="str">
        <f>IF(ChurnData[[#This Row],[MonthlyCharges]]&lt;=30,"1. Up to 30",IF(ChurnData[[#This Row],[MonthlyCharges]]&lt;=50,"2. 31-50",IF(ChurnData[[#This Row],[MonthlyCharges]]&lt;=70,"3. 51-70",IF(ChurnData[[#This Row],[MonthlyCharges]]&lt;=90,"4. 71-90","5. Over 90"))))</f>
        <v>3. 51-70</v>
      </c>
      <c r="T3024" t="str">
        <f>IF(AND(ChurnData[[#This Row],[Contract]]="Month-to-month",ChurnData[[#This Row],[InternetService]]="Fiber optic",ChurnData[[#This Row],[TenureMonths]]&lt;=11),"High-risk","Other")</f>
        <v>Other</v>
      </c>
      <c r="U3024" t="str">
        <f>IF(ChurnData[[#This Row],[TenureMonths]]&lt;=11,"0-11",IF(ChurnData[[#This Row],[TenureMonths]]&lt;=23,"12-23",IF(ChurnData[[#This Row],[TenureMonths]]&lt;=35,"24-35",IF(ChurnData[[#This Row],[TenureMonths]]&lt;=47,"36-47",IF(ChurnData[[#This Row],[TenureMonths]]&lt;=59,"48-59","60-72")))))</f>
        <v>0-11</v>
      </c>
      <c r="V3024">
        <f>IF(ChurnData[[#This Row],[Churn]]="Yes",1,0)</f>
        <v>0</v>
      </c>
    </row>
    <row r="3025" spans="1:22" x14ac:dyDescent="0.35">
      <c r="A3025" t="s">
        <v>3076</v>
      </c>
      <c r="B3025" t="s">
        <v>19</v>
      </c>
      <c r="C3025">
        <v>0</v>
      </c>
      <c r="D3025" t="s">
        <v>20</v>
      </c>
      <c r="E3025" t="s">
        <v>21</v>
      </c>
      <c r="F3025" t="s">
        <v>37</v>
      </c>
      <c r="G3025" s="2">
        <v>12</v>
      </c>
      <c r="H3025" t="s">
        <v>20</v>
      </c>
      <c r="I3025" t="s">
        <v>21</v>
      </c>
      <c r="J3025" t="s">
        <v>28</v>
      </c>
      <c r="K3025" t="s">
        <v>28</v>
      </c>
      <c r="L3025" t="s">
        <v>33</v>
      </c>
      <c r="M3025" t="s">
        <v>20</v>
      </c>
      <c r="N3025" t="s">
        <v>34</v>
      </c>
      <c r="O3025" s="1">
        <v>25.96</v>
      </c>
      <c r="P3025" s="1">
        <v>311.36</v>
      </c>
      <c r="Q3025">
        <v>0</v>
      </c>
      <c r="R3025" t="s">
        <v>21</v>
      </c>
      <c r="S3025" t="str">
        <f>IF(ChurnData[[#This Row],[MonthlyCharges]]&lt;=30,"1. Up to 30",IF(ChurnData[[#This Row],[MonthlyCharges]]&lt;=50,"2. 31-50",IF(ChurnData[[#This Row],[MonthlyCharges]]&lt;=70,"3. 51-70",IF(ChurnData[[#This Row],[MonthlyCharges]]&lt;=90,"4. 71-90","5. Over 90"))))</f>
        <v>1. Up to 30</v>
      </c>
      <c r="T3025" t="str">
        <f>IF(AND(ChurnData[[#This Row],[Contract]]="Month-to-month",ChurnData[[#This Row],[InternetService]]="Fiber optic",ChurnData[[#This Row],[TenureMonths]]&lt;=11),"High-risk","Other")</f>
        <v>Other</v>
      </c>
      <c r="U3025" t="str">
        <f>IF(ChurnData[[#This Row],[TenureMonths]]&lt;=11,"0-11",IF(ChurnData[[#This Row],[TenureMonths]]&lt;=23,"12-23",IF(ChurnData[[#This Row],[TenureMonths]]&lt;=35,"24-35",IF(ChurnData[[#This Row],[TenureMonths]]&lt;=47,"36-47",IF(ChurnData[[#This Row],[TenureMonths]]&lt;=59,"48-59","60-72")))))</f>
        <v>12-23</v>
      </c>
      <c r="V3025">
        <f>IF(ChurnData[[#This Row],[Churn]]="Yes",1,0)</f>
        <v>0</v>
      </c>
    </row>
    <row r="3026" spans="1:22" x14ac:dyDescent="0.35">
      <c r="A3026" t="s">
        <v>3077</v>
      </c>
      <c r="B3026" t="s">
        <v>19</v>
      </c>
      <c r="C3026">
        <v>0</v>
      </c>
      <c r="D3026" t="s">
        <v>20</v>
      </c>
      <c r="E3026" t="s">
        <v>21</v>
      </c>
      <c r="F3026" t="s">
        <v>58</v>
      </c>
      <c r="G3026" s="2">
        <v>45</v>
      </c>
      <c r="H3026" t="s">
        <v>21</v>
      </c>
      <c r="I3026" t="s">
        <v>21</v>
      </c>
      <c r="J3026" t="s">
        <v>28</v>
      </c>
      <c r="K3026" t="s">
        <v>28</v>
      </c>
      <c r="L3026" t="s">
        <v>24</v>
      </c>
      <c r="M3026" t="s">
        <v>21</v>
      </c>
      <c r="N3026" t="s">
        <v>30</v>
      </c>
      <c r="O3026" s="1">
        <v>18</v>
      </c>
      <c r="P3026" s="1">
        <v>788.69</v>
      </c>
      <c r="Q3026">
        <v>4</v>
      </c>
      <c r="R3026" t="s">
        <v>21</v>
      </c>
      <c r="S3026" t="str">
        <f>IF(ChurnData[[#This Row],[MonthlyCharges]]&lt;=30,"1. Up to 30",IF(ChurnData[[#This Row],[MonthlyCharges]]&lt;=50,"2. 31-50",IF(ChurnData[[#This Row],[MonthlyCharges]]&lt;=70,"3. 51-70",IF(ChurnData[[#This Row],[MonthlyCharges]]&lt;=90,"4. 71-90","5. Over 90"))))</f>
        <v>1. Up to 30</v>
      </c>
      <c r="T3026" t="str">
        <f>IF(AND(ChurnData[[#This Row],[Contract]]="Month-to-month",ChurnData[[#This Row],[InternetService]]="Fiber optic",ChurnData[[#This Row],[TenureMonths]]&lt;=11),"High-risk","Other")</f>
        <v>Other</v>
      </c>
      <c r="U3026" t="str">
        <f>IF(ChurnData[[#This Row],[TenureMonths]]&lt;=11,"0-11",IF(ChurnData[[#This Row],[TenureMonths]]&lt;=23,"12-23",IF(ChurnData[[#This Row],[TenureMonths]]&lt;=35,"24-35",IF(ChurnData[[#This Row],[TenureMonths]]&lt;=47,"36-47",IF(ChurnData[[#This Row],[TenureMonths]]&lt;=59,"48-59","60-72")))))</f>
        <v>36-47</v>
      </c>
      <c r="V3026">
        <f>IF(ChurnData[[#This Row],[Churn]]="Yes",1,0)</f>
        <v>0</v>
      </c>
    </row>
    <row r="3027" spans="1:22" x14ac:dyDescent="0.35">
      <c r="A3027" t="s">
        <v>3078</v>
      </c>
      <c r="B3027" t="s">
        <v>19</v>
      </c>
      <c r="C3027">
        <v>0</v>
      </c>
      <c r="D3027" t="s">
        <v>21</v>
      </c>
      <c r="E3027" t="s">
        <v>21</v>
      </c>
      <c r="F3027" t="s">
        <v>49</v>
      </c>
      <c r="G3027" s="2">
        <v>1</v>
      </c>
      <c r="H3027" t="s">
        <v>20</v>
      </c>
      <c r="I3027" t="s">
        <v>23</v>
      </c>
      <c r="J3027" t="s">
        <v>20</v>
      </c>
      <c r="K3027" t="s">
        <v>21</v>
      </c>
      <c r="L3027" t="s">
        <v>33</v>
      </c>
      <c r="M3027" t="s">
        <v>20</v>
      </c>
      <c r="N3027" t="s">
        <v>30</v>
      </c>
      <c r="O3027" s="1">
        <v>81.22</v>
      </c>
      <c r="P3027" s="1">
        <v>79.81</v>
      </c>
      <c r="Q3027">
        <v>2</v>
      </c>
      <c r="R3027" t="s">
        <v>21</v>
      </c>
      <c r="S3027" t="str">
        <f>IF(ChurnData[[#This Row],[MonthlyCharges]]&lt;=30,"1. Up to 30",IF(ChurnData[[#This Row],[MonthlyCharges]]&lt;=50,"2. 31-50",IF(ChurnData[[#This Row],[MonthlyCharges]]&lt;=70,"3. 51-70",IF(ChurnData[[#This Row],[MonthlyCharges]]&lt;=90,"4. 71-90","5. Over 90"))))</f>
        <v>4. 71-90</v>
      </c>
      <c r="T3027" t="str">
        <f>IF(AND(ChurnData[[#This Row],[Contract]]="Month-to-month",ChurnData[[#This Row],[InternetService]]="Fiber optic",ChurnData[[#This Row],[TenureMonths]]&lt;=11),"High-risk","Other")</f>
        <v>High-risk</v>
      </c>
      <c r="U3027" t="str">
        <f>IF(ChurnData[[#This Row],[TenureMonths]]&lt;=11,"0-11",IF(ChurnData[[#This Row],[TenureMonths]]&lt;=23,"12-23",IF(ChurnData[[#This Row],[TenureMonths]]&lt;=35,"24-35",IF(ChurnData[[#This Row],[TenureMonths]]&lt;=47,"36-47",IF(ChurnData[[#This Row],[TenureMonths]]&lt;=59,"48-59","60-72")))))</f>
        <v>0-11</v>
      </c>
      <c r="V3027">
        <f>IF(ChurnData[[#This Row],[Churn]]="Yes",1,0)</f>
        <v>0</v>
      </c>
    </row>
    <row r="3028" spans="1:22" x14ac:dyDescent="0.35">
      <c r="A3028" t="s">
        <v>3079</v>
      </c>
      <c r="B3028" t="s">
        <v>36</v>
      </c>
      <c r="C3028">
        <v>0</v>
      </c>
      <c r="D3028" t="s">
        <v>21</v>
      </c>
      <c r="E3028" t="s">
        <v>21</v>
      </c>
      <c r="F3028" t="s">
        <v>22</v>
      </c>
      <c r="G3028" s="2">
        <v>12</v>
      </c>
      <c r="H3028" t="s">
        <v>21</v>
      </c>
      <c r="I3028" t="s">
        <v>23</v>
      </c>
      <c r="J3028" t="s">
        <v>21</v>
      </c>
      <c r="K3028" t="s">
        <v>20</v>
      </c>
      <c r="L3028" t="s">
        <v>33</v>
      </c>
      <c r="M3028" t="s">
        <v>20</v>
      </c>
      <c r="N3028" t="s">
        <v>34</v>
      </c>
      <c r="O3028" s="1">
        <v>71.239999999999995</v>
      </c>
      <c r="P3028" s="1">
        <v>844.27</v>
      </c>
      <c r="Q3028">
        <v>2</v>
      </c>
      <c r="R3028" t="s">
        <v>21</v>
      </c>
      <c r="S3028" t="str">
        <f>IF(ChurnData[[#This Row],[MonthlyCharges]]&lt;=30,"1. Up to 30",IF(ChurnData[[#This Row],[MonthlyCharges]]&lt;=50,"2. 31-50",IF(ChurnData[[#This Row],[MonthlyCharges]]&lt;=70,"3. 51-70",IF(ChurnData[[#This Row],[MonthlyCharges]]&lt;=90,"4. 71-90","5. Over 90"))))</f>
        <v>4. 71-90</v>
      </c>
      <c r="T3028" t="str">
        <f>IF(AND(ChurnData[[#This Row],[Contract]]="Month-to-month",ChurnData[[#This Row],[InternetService]]="Fiber optic",ChurnData[[#This Row],[TenureMonths]]&lt;=11),"High-risk","Other")</f>
        <v>Other</v>
      </c>
      <c r="U3028" t="str">
        <f>IF(ChurnData[[#This Row],[TenureMonths]]&lt;=11,"0-11",IF(ChurnData[[#This Row],[TenureMonths]]&lt;=23,"12-23",IF(ChurnData[[#This Row],[TenureMonths]]&lt;=35,"24-35",IF(ChurnData[[#This Row],[TenureMonths]]&lt;=47,"36-47",IF(ChurnData[[#This Row],[TenureMonths]]&lt;=59,"48-59","60-72")))))</f>
        <v>12-23</v>
      </c>
      <c r="V3028">
        <f>IF(ChurnData[[#This Row],[Churn]]="Yes",1,0)</f>
        <v>0</v>
      </c>
    </row>
    <row r="3029" spans="1:22" x14ac:dyDescent="0.35">
      <c r="A3029" t="s">
        <v>3080</v>
      </c>
      <c r="B3029" t="s">
        <v>19</v>
      </c>
      <c r="C3029">
        <v>0</v>
      </c>
      <c r="D3029" t="s">
        <v>20</v>
      </c>
      <c r="E3029" t="s">
        <v>21</v>
      </c>
      <c r="F3029" t="s">
        <v>47</v>
      </c>
      <c r="G3029" s="2">
        <v>40</v>
      </c>
      <c r="H3029" t="s">
        <v>21</v>
      </c>
      <c r="I3029" t="s">
        <v>21</v>
      </c>
      <c r="J3029" t="s">
        <v>28</v>
      </c>
      <c r="K3029" t="s">
        <v>28</v>
      </c>
      <c r="L3029" t="s">
        <v>24</v>
      </c>
      <c r="M3029" t="s">
        <v>20</v>
      </c>
      <c r="N3029" t="s">
        <v>30</v>
      </c>
      <c r="O3029" s="1">
        <v>26.4</v>
      </c>
      <c r="P3029" s="1">
        <v>1053.46</v>
      </c>
      <c r="Q3029">
        <v>1</v>
      </c>
      <c r="R3029" t="s">
        <v>21</v>
      </c>
      <c r="S3029" t="str">
        <f>IF(ChurnData[[#This Row],[MonthlyCharges]]&lt;=30,"1. Up to 30",IF(ChurnData[[#This Row],[MonthlyCharges]]&lt;=50,"2. 31-50",IF(ChurnData[[#This Row],[MonthlyCharges]]&lt;=70,"3. 51-70",IF(ChurnData[[#This Row],[MonthlyCharges]]&lt;=90,"4. 71-90","5. Over 90"))))</f>
        <v>1. Up to 30</v>
      </c>
      <c r="T3029" t="str">
        <f>IF(AND(ChurnData[[#This Row],[Contract]]="Month-to-month",ChurnData[[#This Row],[InternetService]]="Fiber optic",ChurnData[[#This Row],[TenureMonths]]&lt;=11),"High-risk","Other")</f>
        <v>Other</v>
      </c>
      <c r="U3029" t="str">
        <f>IF(ChurnData[[#This Row],[TenureMonths]]&lt;=11,"0-11",IF(ChurnData[[#This Row],[TenureMonths]]&lt;=23,"12-23",IF(ChurnData[[#This Row],[TenureMonths]]&lt;=35,"24-35",IF(ChurnData[[#This Row],[TenureMonths]]&lt;=47,"36-47",IF(ChurnData[[#This Row],[TenureMonths]]&lt;=59,"48-59","60-72")))))</f>
        <v>36-47</v>
      </c>
      <c r="V3029">
        <f>IF(ChurnData[[#This Row],[Churn]]="Yes",1,0)</f>
        <v>0</v>
      </c>
    </row>
    <row r="3030" spans="1:22" x14ac:dyDescent="0.35">
      <c r="A3030" t="s">
        <v>3081</v>
      </c>
      <c r="B3030" t="s">
        <v>36</v>
      </c>
      <c r="C3030">
        <v>1</v>
      </c>
      <c r="D3030" t="s">
        <v>21</v>
      </c>
      <c r="E3030" t="s">
        <v>21</v>
      </c>
      <c r="F3030" t="s">
        <v>39</v>
      </c>
      <c r="G3030" s="2">
        <v>39</v>
      </c>
      <c r="H3030" t="s">
        <v>20</v>
      </c>
      <c r="I3030" t="s">
        <v>32</v>
      </c>
      <c r="J3030" t="s">
        <v>21</v>
      </c>
      <c r="K3030" t="s">
        <v>21</v>
      </c>
      <c r="L3030" t="s">
        <v>33</v>
      </c>
      <c r="M3030" t="s">
        <v>21</v>
      </c>
      <c r="N3030" t="s">
        <v>30</v>
      </c>
      <c r="O3030" s="1">
        <v>61.53</v>
      </c>
      <c r="P3030" s="1">
        <v>2443.7800000000002</v>
      </c>
      <c r="Q3030">
        <v>3</v>
      </c>
      <c r="R3030" t="s">
        <v>21</v>
      </c>
      <c r="S3030" t="str">
        <f>IF(ChurnData[[#This Row],[MonthlyCharges]]&lt;=30,"1. Up to 30",IF(ChurnData[[#This Row],[MonthlyCharges]]&lt;=50,"2. 31-50",IF(ChurnData[[#This Row],[MonthlyCharges]]&lt;=70,"3. 51-70",IF(ChurnData[[#This Row],[MonthlyCharges]]&lt;=90,"4. 71-90","5. Over 90"))))</f>
        <v>3. 51-70</v>
      </c>
      <c r="T3030" t="str">
        <f>IF(AND(ChurnData[[#This Row],[Contract]]="Month-to-month",ChurnData[[#This Row],[InternetService]]="Fiber optic",ChurnData[[#This Row],[TenureMonths]]&lt;=11),"High-risk","Other")</f>
        <v>Other</v>
      </c>
      <c r="U3030" t="str">
        <f>IF(ChurnData[[#This Row],[TenureMonths]]&lt;=11,"0-11",IF(ChurnData[[#This Row],[TenureMonths]]&lt;=23,"12-23",IF(ChurnData[[#This Row],[TenureMonths]]&lt;=35,"24-35",IF(ChurnData[[#This Row],[TenureMonths]]&lt;=47,"36-47",IF(ChurnData[[#This Row],[TenureMonths]]&lt;=59,"48-59","60-72")))))</f>
        <v>36-47</v>
      </c>
      <c r="V3030">
        <f>IF(ChurnData[[#This Row],[Churn]]="Yes",1,0)</f>
        <v>0</v>
      </c>
    </row>
    <row r="3031" spans="1:22" x14ac:dyDescent="0.35">
      <c r="A3031" t="s">
        <v>3082</v>
      </c>
      <c r="B3031" t="s">
        <v>36</v>
      </c>
      <c r="C3031">
        <v>0</v>
      </c>
      <c r="D3031" t="s">
        <v>20</v>
      </c>
      <c r="E3031" t="s">
        <v>21</v>
      </c>
      <c r="F3031" t="s">
        <v>47</v>
      </c>
      <c r="G3031" s="2">
        <v>43</v>
      </c>
      <c r="H3031" t="s">
        <v>20</v>
      </c>
      <c r="I3031" t="s">
        <v>21</v>
      </c>
      <c r="J3031" t="s">
        <v>28</v>
      </c>
      <c r="K3031" t="s">
        <v>28</v>
      </c>
      <c r="L3031" t="s">
        <v>24</v>
      </c>
      <c r="M3031" t="s">
        <v>21</v>
      </c>
      <c r="N3031" t="s">
        <v>34</v>
      </c>
      <c r="O3031" s="1">
        <v>29.28</v>
      </c>
      <c r="P3031" s="1">
        <v>1227.29</v>
      </c>
      <c r="Q3031">
        <v>0</v>
      </c>
      <c r="R3031" t="s">
        <v>21</v>
      </c>
      <c r="S3031" t="str">
        <f>IF(ChurnData[[#This Row],[MonthlyCharges]]&lt;=30,"1. Up to 30",IF(ChurnData[[#This Row],[MonthlyCharges]]&lt;=50,"2. 31-50",IF(ChurnData[[#This Row],[MonthlyCharges]]&lt;=70,"3. 51-70",IF(ChurnData[[#This Row],[MonthlyCharges]]&lt;=90,"4. 71-90","5. Over 90"))))</f>
        <v>1. Up to 30</v>
      </c>
      <c r="T3031" t="str">
        <f>IF(AND(ChurnData[[#This Row],[Contract]]="Month-to-month",ChurnData[[#This Row],[InternetService]]="Fiber optic",ChurnData[[#This Row],[TenureMonths]]&lt;=11),"High-risk","Other")</f>
        <v>Other</v>
      </c>
      <c r="U3031" t="str">
        <f>IF(ChurnData[[#This Row],[TenureMonths]]&lt;=11,"0-11",IF(ChurnData[[#This Row],[TenureMonths]]&lt;=23,"12-23",IF(ChurnData[[#This Row],[TenureMonths]]&lt;=35,"24-35",IF(ChurnData[[#This Row],[TenureMonths]]&lt;=47,"36-47",IF(ChurnData[[#This Row],[TenureMonths]]&lt;=59,"48-59","60-72")))))</f>
        <v>36-47</v>
      </c>
      <c r="V3031">
        <f>IF(ChurnData[[#This Row],[Churn]]="Yes",1,0)</f>
        <v>0</v>
      </c>
    </row>
    <row r="3032" spans="1:22" x14ac:dyDescent="0.35">
      <c r="A3032" t="s">
        <v>3083</v>
      </c>
      <c r="B3032" t="s">
        <v>19</v>
      </c>
      <c r="C3032">
        <v>0</v>
      </c>
      <c r="D3032" t="s">
        <v>20</v>
      </c>
      <c r="E3032" t="s">
        <v>21</v>
      </c>
      <c r="F3032" t="s">
        <v>65</v>
      </c>
      <c r="G3032" s="2">
        <v>62</v>
      </c>
      <c r="H3032" t="s">
        <v>20</v>
      </c>
      <c r="I3032" t="s">
        <v>23</v>
      </c>
      <c r="J3032" t="s">
        <v>21</v>
      </c>
      <c r="K3032" t="s">
        <v>21</v>
      </c>
      <c r="L3032" t="s">
        <v>29</v>
      </c>
      <c r="M3032" t="s">
        <v>20</v>
      </c>
      <c r="N3032" t="s">
        <v>25</v>
      </c>
      <c r="O3032" s="1">
        <v>80.33</v>
      </c>
      <c r="P3032" s="1">
        <v>4910.07</v>
      </c>
      <c r="Q3032">
        <v>2</v>
      </c>
      <c r="R3032" t="s">
        <v>21</v>
      </c>
      <c r="S3032" t="str">
        <f>IF(ChurnData[[#This Row],[MonthlyCharges]]&lt;=30,"1. Up to 30",IF(ChurnData[[#This Row],[MonthlyCharges]]&lt;=50,"2. 31-50",IF(ChurnData[[#This Row],[MonthlyCharges]]&lt;=70,"3. 51-70",IF(ChurnData[[#This Row],[MonthlyCharges]]&lt;=90,"4. 71-90","5. Over 90"))))</f>
        <v>4. 71-90</v>
      </c>
      <c r="T3032" t="str">
        <f>IF(AND(ChurnData[[#This Row],[Contract]]="Month-to-month",ChurnData[[#This Row],[InternetService]]="Fiber optic",ChurnData[[#This Row],[TenureMonths]]&lt;=11),"High-risk","Other")</f>
        <v>Other</v>
      </c>
      <c r="U3032" t="str">
        <f>IF(ChurnData[[#This Row],[TenureMonths]]&lt;=11,"0-11",IF(ChurnData[[#This Row],[TenureMonths]]&lt;=23,"12-23",IF(ChurnData[[#This Row],[TenureMonths]]&lt;=35,"24-35",IF(ChurnData[[#This Row],[TenureMonths]]&lt;=47,"36-47",IF(ChurnData[[#This Row],[TenureMonths]]&lt;=59,"48-59","60-72")))))</f>
        <v>60-72</v>
      </c>
      <c r="V3032">
        <f>IF(ChurnData[[#This Row],[Churn]]="Yes",1,0)</f>
        <v>0</v>
      </c>
    </row>
    <row r="3033" spans="1:22" x14ac:dyDescent="0.35">
      <c r="A3033" t="s">
        <v>3084</v>
      </c>
      <c r="B3033" t="s">
        <v>36</v>
      </c>
      <c r="C3033">
        <v>0</v>
      </c>
      <c r="D3033" t="s">
        <v>20</v>
      </c>
      <c r="E3033" t="s">
        <v>20</v>
      </c>
      <c r="F3033" t="s">
        <v>56</v>
      </c>
      <c r="G3033" s="2">
        <v>18</v>
      </c>
      <c r="H3033" t="s">
        <v>20</v>
      </c>
      <c r="I3033" t="s">
        <v>23</v>
      </c>
      <c r="J3033" t="s">
        <v>20</v>
      </c>
      <c r="K3033" t="s">
        <v>21</v>
      </c>
      <c r="L3033" t="s">
        <v>33</v>
      </c>
      <c r="M3033" t="s">
        <v>20</v>
      </c>
      <c r="N3033" t="s">
        <v>34</v>
      </c>
      <c r="O3033" s="1">
        <v>89.2</v>
      </c>
      <c r="P3033" s="1">
        <v>1634.22</v>
      </c>
      <c r="Q3033">
        <v>0</v>
      </c>
      <c r="R3033" t="s">
        <v>20</v>
      </c>
      <c r="S3033" t="str">
        <f>IF(ChurnData[[#This Row],[MonthlyCharges]]&lt;=30,"1. Up to 30",IF(ChurnData[[#This Row],[MonthlyCharges]]&lt;=50,"2. 31-50",IF(ChurnData[[#This Row],[MonthlyCharges]]&lt;=70,"3. 51-70",IF(ChurnData[[#This Row],[MonthlyCharges]]&lt;=90,"4. 71-90","5. Over 90"))))</f>
        <v>4. 71-90</v>
      </c>
      <c r="T3033" t="str">
        <f>IF(AND(ChurnData[[#This Row],[Contract]]="Month-to-month",ChurnData[[#This Row],[InternetService]]="Fiber optic",ChurnData[[#This Row],[TenureMonths]]&lt;=11),"High-risk","Other")</f>
        <v>Other</v>
      </c>
      <c r="U3033" t="str">
        <f>IF(ChurnData[[#This Row],[TenureMonths]]&lt;=11,"0-11",IF(ChurnData[[#This Row],[TenureMonths]]&lt;=23,"12-23",IF(ChurnData[[#This Row],[TenureMonths]]&lt;=35,"24-35",IF(ChurnData[[#This Row],[TenureMonths]]&lt;=47,"36-47",IF(ChurnData[[#This Row],[TenureMonths]]&lt;=59,"48-59","60-72")))))</f>
        <v>12-23</v>
      </c>
      <c r="V3033">
        <f>IF(ChurnData[[#This Row],[Churn]]="Yes",1,0)</f>
        <v>1</v>
      </c>
    </row>
    <row r="3034" spans="1:22" x14ac:dyDescent="0.35">
      <c r="A3034" t="s">
        <v>3085</v>
      </c>
      <c r="B3034" t="s">
        <v>19</v>
      </c>
      <c r="C3034">
        <v>0</v>
      </c>
      <c r="D3034" t="s">
        <v>20</v>
      </c>
      <c r="E3034" t="s">
        <v>21</v>
      </c>
      <c r="F3034" t="s">
        <v>37</v>
      </c>
      <c r="G3034" s="2">
        <v>16</v>
      </c>
      <c r="H3034" t="s">
        <v>20</v>
      </c>
      <c r="I3034" t="s">
        <v>23</v>
      </c>
      <c r="J3034" t="s">
        <v>21</v>
      </c>
      <c r="K3034" t="s">
        <v>21</v>
      </c>
      <c r="L3034" t="s">
        <v>33</v>
      </c>
      <c r="M3034" t="s">
        <v>20</v>
      </c>
      <c r="N3034" t="s">
        <v>30</v>
      </c>
      <c r="O3034" s="1">
        <v>82.64</v>
      </c>
      <c r="P3034" s="1">
        <v>1299.52</v>
      </c>
      <c r="Q3034">
        <v>2</v>
      </c>
      <c r="R3034" t="s">
        <v>20</v>
      </c>
      <c r="S3034" t="str">
        <f>IF(ChurnData[[#This Row],[MonthlyCharges]]&lt;=30,"1. Up to 30",IF(ChurnData[[#This Row],[MonthlyCharges]]&lt;=50,"2. 31-50",IF(ChurnData[[#This Row],[MonthlyCharges]]&lt;=70,"3. 51-70",IF(ChurnData[[#This Row],[MonthlyCharges]]&lt;=90,"4. 71-90","5. Over 90"))))</f>
        <v>4. 71-90</v>
      </c>
      <c r="T3034" t="str">
        <f>IF(AND(ChurnData[[#This Row],[Contract]]="Month-to-month",ChurnData[[#This Row],[InternetService]]="Fiber optic",ChurnData[[#This Row],[TenureMonths]]&lt;=11),"High-risk","Other")</f>
        <v>Other</v>
      </c>
      <c r="U3034" t="str">
        <f>IF(ChurnData[[#This Row],[TenureMonths]]&lt;=11,"0-11",IF(ChurnData[[#This Row],[TenureMonths]]&lt;=23,"12-23",IF(ChurnData[[#This Row],[TenureMonths]]&lt;=35,"24-35",IF(ChurnData[[#This Row],[TenureMonths]]&lt;=47,"36-47",IF(ChurnData[[#This Row],[TenureMonths]]&lt;=59,"48-59","60-72")))))</f>
        <v>12-23</v>
      </c>
      <c r="V3034">
        <f>IF(ChurnData[[#This Row],[Churn]]="Yes",1,0)</f>
        <v>1</v>
      </c>
    </row>
    <row r="3035" spans="1:22" x14ac:dyDescent="0.35">
      <c r="A3035" t="s">
        <v>3086</v>
      </c>
      <c r="B3035" t="s">
        <v>19</v>
      </c>
      <c r="C3035">
        <v>0</v>
      </c>
      <c r="D3035" t="s">
        <v>21</v>
      </c>
      <c r="E3035" t="s">
        <v>21</v>
      </c>
      <c r="F3035" t="s">
        <v>39</v>
      </c>
      <c r="G3035" s="2">
        <v>12</v>
      </c>
      <c r="H3035" t="s">
        <v>20</v>
      </c>
      <c r="I3035" t="s">
        <v>23</v>
      </c>
      <c r="J3035" t="s">
        <v>21</v>
      </c>
      <c r="K3035" t="s">
        <v>21</v>
      </c>
      <c r="L3035" t="s">
        <v>29</v>
      </c>
      <c r="M3035" t="s">
        <v>20</v>
      </c>
      <c r="N3035" t="s">
        <v>25</v>
      </c>
      <c r="O3035" s="1">
        <v>90.95</v>
      </c>
      <c r="P3035" s="1">
        <v>1078.58</v>
      </c>
      <c r="Q3035">
        <v>5</v>
      </c>
      <c r="R3035" t="s">
        <v>21</v>
      </c>
      <c r="S3035" t="str">
        <f>IF(ChurnData[[#This Row],[MonthlyCharges]]&lt;=30,"1. Up to 30",IF(ChurnData[[#This Row],[MonthlyCharges]]&lt;=50,"2. 31-50",IF(ChurnData[[#This Row],[MonthlyCharges]]&lt;=70,"3. 51-70",IF(ChurnData[[#This Row],[MonthlyCharges]]&lt;=90,"4. 71-90","5. Over 90"))))</f>
        <v>5. Over 90</v>
      </c>
      <c r="T3035" t="str">
        <f>IF(AND(ChurnData[[#This Row],[Contract]]="Month-to-month",ChurnData[[#This Row],[InternetService]]="Fiber optic",ChurnData[[#This Row],[TenureMonths]]&lt;=11),"High-risk","Other")</f>
        <v>Other</v>
      </c>
      <c r="U3035" t="str">
        <f>IF(ChurnData[[#This Row],[TenureMonths]]&lt;=11,"0-11",IF(ChurnData[[#This Row],[TenureMonths]]&lt;=23,"12-23",IF(ChurnData[[#This Row],[TenureMonths]]&lt;=35,"24-35",IF(ChurnData[[#This Row],[TenureMonths]]&lt;=47,"36-47",IF(ChurnData[[#This Row],[TenureMonths]]&lt;=59,"48-59","60-72")))))</f>
        <v>12-23</v>
      </c>
      <c r="V3035">
        <f>IF(ChurnData[[#This Row],[Churn]]="Yes",1,0)</f>
        <v>0</v>
      </c>
    </row>
    <row r="3036" spans="1:22" x14ac:dyDescent="0.35">
      <c r="A3036" t="s">
        <v>3087</v>
      </c>
      <c r="B3036" t="s">
        <v>36</v>
      </c>
      <c r="C3036">
        <v>1</v>
      </c>
      <c r="D3036" t="s">
        <v>20</v>
      </c>
      <c r="E3036" t="s">
        <v>21</v>
      </c>
      <c r="F3036" t="s">
        <v>47</v>
      </c>
      <c r="G3036" s="2">
        <v>24</v>
      </c>
      <c r="H3036" t="s">
        <v>20</v>
      </c>
      <c r="I3036" t="s">
        <v>32</v>
      </c>
      <c r="J3036" t="s">
        <v>21</v>
      </c>
      <c r="K3036" t="s">
        <v>21</v>
      </c>
      <c r="L3036" t="s">
        <v>33</v>
      </c>
      <c r="M3036" t="s">
        <v>21</v>
      </c>
      <c r="N3036" t="s">
        <v>25</v>
      </c>
      <c r="O3036" s="1">
        <v>51.6</v>
      </c>
      <c r="P3036" s="1">
        <v>1225.92</v>
      </c>
      <c r="Q3036">
        <v>2</v>
      </c>
      <c r="R3036" t="s">
        <v>21</v>
      </c>
      <c r="S3036" t="str">
        <f>IF(ChurnData[[#This Row],[MonthlyCharges]]&lt;=30,"1. Up to 30",IF(ChurnData[[#This Row],[MonthlyCharges]]&lt;=50,"2. 31-50",IF(ChurnData[[#This Row],[MonthlyCharges]]&lt;=70,"3. 51-70",IF(ChurnData[[#This Row],[MonthlyCharges]]&lt;=90,"4. 71-90","5. Over 90"))))</f>
        <v>3. 51-70</v>
      </c>
      <c r="T3036" t="str">
        <f>IF(AND(ChurnData[[#This Row],[Contract]]="Month-to-month",ChurnData[[#This Row],[InternetService]]="Fiber optic",ChurnData[[#This Row],[TenureMonths]]&lt;=11),"High-risk","Other")</f>
        <v>Other</v>
      </c>
      <c r="U3036" t="str">
        <f>IF(ChurnData[[#This Row],[TenureMonths]]&lt;=11,"0-11",IF(ChurnData[[#This Row],[TenureMonths]]&lt;=23,"12-23",IF(ChurnData[[#This Row],[TenureMonths]]&lt;=35,"24-35",IF(ChurnData[[#This Row],[TenureMonths]]&lt;=47,"36-47",IF(ChurnData[[#This Row],[TenureMonths]]&lt;=59,"48-59","60-72")))))</f>
        <v>24-35</v>
      </c>
      <c r="V3036">
        <f>IF(ChurnData[[#This Row],[Churn]]="Yes",1,0)</f>
        <v>0</v>
      </c>
    </row>
    <row r="3037" spans="1:22" x14ac:dyDescent="0.35">
      <c r="A3037" t="s">
        <v>3088</v>
      </c>
      <c r="B3037" t="s">
        <v>19</v>
      </c>
      <c r="C3037">
        <v>0</v>
      </c>
      <c r="D3037" t="s">
        <v>21</v>
      </c>
      <c r="E3037" t="s">
        <v>21</v>
      </c>
      <c r="F3037" t="s">
        <v>37</v>
      </c>
      <c r="G3037" s="2">
        <v>9</v>
      </c>
      <c r="H3037" t="s">
        <v>20</v>
      </c>
      <c r="I3037" t="s">
        <v>32</v>
      </c>
      <c r="J3037" t="s">
        <v>21</v>
      </c>
      <c r="K3037" t="s">
        <v>20</v>
      </c>
      <c r="L3037" t="s">
        <v>33</v>
      </c>
      <c r="M3037" t="s">
        <v>21</v>
      </c>
      <c r="N3037" t="s">
        <v>34</v>
      </c>
      <c r="O3037" s="1">
        <v>55.03</v>
      </c>
      <c r="P3037" s="1">
        <v>491.83</v>
      </c>
      <c r="Q3037">
        <v>2</v>
      </c>
      <c r="R3037" t="s">
        <v>21</v>
      </c>
      <c r="S3037" t="str">
        <f>IF(ChurnData[[#This Row],[MonthlyCharges]]&lt;=30,"1. Up to 30",IF(ChurnData[[#This Row],[MonthlyCharges]]&lt;=50,"2. 31-50",IF(ChurnData[[#This Row],[MonthlyCharges]]&lt;=70,"3. 51-70",IF(ChurnData[[#This Row],[MonthlyCharges]]&lt;=90,"4. 71-90","5. Over 90"))))</f>
        <v>3. 51-70</v>
      </c>
      <c r="T3037" t="str">
        <f>IF(AND(ChurnData[[#This Row],[Contract]]="Month-to-month",ChurnData[[#This Row],[InternetService]]="Fiber optic",ChurnData[[#This Row],[TenureMonths]]&lt;=11),"High-risk","Other")</f>
        <v>Other</v>
      </c>
      <c r="U3037" t="str">
        <f>IF(ChurnData[[#This Row],[TenureMonths]]&lt;=11,"0-11",IF(ChurnData[[#This Row],[TenureMonths]]&lt;=23,"12-23",IF(ChurnData[[#This Row],[TenureMonths]]&lt;=35,"24-35",IF(ChurnData[[#This Row],[TenureMonths]]&lt;=47,"36-47",IF(ChurnData[[#This Row],[TenureMonths]]&lt;=59,"48-59","60-72")))))</f>
        <v>0-11</v>
      </c>
      <c r="V3037">
        <f>IF(ChurnData[[#This Row],[Churn]]="Yes",1,0)</f>
        <v>0</v>
      </c>
    </row>
    <row r="3038" spans="1:22" x14ac:dyDescent="0.35">
      <c r="A3038" t="s">
        <v>3089</v>
      </c>
      <c r="B3038" t="s">
        <v>19</v>
      </c>
      <c r="C3038">
        <v>0</v>
      </c>
      <c r="D3038" t="s">
        <v>21</v>
      </c>
      <c r="E3038" t="s">
        <v>20</v>
      </c>
      <c r="F3038" t="s">
        <v>65</v>
      </c>
      <c r="G3038" s="2">
        <v>72</v>
      </c>
      <c r="H3038" t="s">
        <v>20</v>
      </c>
      <c r="I3038" t="s">
        <v>23</v>
      </c>
      <c r="J3038" t="s">
        <v>20</v>
      </c>
      <c r="K3038" t="s">
        <v>21</v>
      </c>
      <c r="L3038" t="s">
        <v>24</v>
      </c>
      <c r="M3038" t="s">
        <v>21</v>
      </c>
      <c r="N3038" t="s">
        <v>43</v>
      </c>
      <c r="O3038" s="1">
        <v>93.37</v>
      </c>
      <c r="P3038" s="1">
        <v>6686.17</v>
      </c>
      <c r="Q3038">
        <v>2</v>
      </c>
      <c r="R3038" t="s">
        <v>21</v>
      </c>
      <c r="S3038" t="str">
        <f>IF(ChurnData[[#This Row],[MonthlyCharges]]&lt;=30,"1. Up to 30",IF(ChurnData[[#This Row],[MonthlyCharges]]&lt;=50,"2. 31-50",IF(ChurnData[[#This Row],[MonthlyCharges]]&lt;=70,"3. 51-70",IF(ChurnData[[#This Row],[MonthlyCharges]]&lt;=90,"4. 71-90","5. Over 90"))))</f>
        <v>5. Over 90</v>
      </c>
      <c r="T3038" t="str">
        <f>IF(AND(ChurnData[[#This Row],[Contract]]="Month-to-month",ChurnData[[#This Row],[InternetService]]="Fiber optic",ChurnData[[#This Row],[TenureMonths]]&lt;=11),"High-risk","Other")</f>
        <v>Other</v>
      </c>
      <c r="U3038" t="str">
        <f>IF(ChurnData[[#This Row],[TenureMonths]]&lt;=11,"0-11",IF(ChurnData[[#This Row],[TenureMonths]]&lt;=23,"12-23",IF(ChurnData[[#This Row],[TenureMonths]]&lt;=35,"24-35",IF(ChurnData[[#This Row],[TenureMonths]]&lt;=47,"36-47",IF(ChurnData[[#This Row],[TenureMonths]]&lt;=59,"48-59","60-72")))))</f>
        <v>60-72</v>
      </c>
      <c r="V3038">
        <f>IF(ChurnData[[#This Row],[Churn]]="Yes",1,0)</f>
        <v>0</v>
      </c>
    </row>
    <row r="3039" spans="1:22" x14ac:dyDescent="0.35">
      <c r="A3039" t="s">
        <v>3090</v>
      </c>
      <c r="B3039" t="s">
        <v>36</v>
      </c>
      <c r="C3039">
        <v>0</v>
      </c>
      <c r="D3039" t="s">
        <v>20</v>
      </c>
      <c r="E3039" t="s">
        <v>21</v>
      </c>
      <c r="F3039" t="s">
        <v>75</v>
      </c>
      <c r="G3039" s="2">
        <v>29</v>
      </c>
      <c r="H3039" t="s">
        <v>20</v>
      </c>
      <c r="I3039" t="s">
        <v>23</v>
      </c>
      <c r="J3039" t="s">
        <v>21</v>
      </c>
      <c r="K3039" t="s">
        <v>21</v>
      </c>
      <c r="L3039" t="s">
        <v>33</v>
      </c>
      <c r="M3039" t="s">
        <v>21</v>
      </c>
      <c r="N3039" t="s">
        <v>30</v>
      </c>
      <c r="O3039" s="1">
        <v>89.18</v>
      </c>
      <c r="P3039" s="1">
        <v>2639.42</v>
      </c>
      <c r="Q3039">
        <v>6</v>
      </c>
      <c r="R3039" t="s">
        <v>21</v>
      </c>
      <c r="S3039" t="str">
        <f>IF(ChurnData[[#This Row],[MonthlyCharges]]&lt;=30,"1. Up to 30",IF(ChurnData[[#This Row],[MonthlyCharges]]&lt;=50,"2. 31-50",IF(ChurnData[[#This Row],[MonthlyCharges]]&lt;=70,"3. 51-70",IF(ChurnData[[#This Row],[MonthlyCharges]]&lt;=90,"4. 71-90","5. Over 90"))))</f>
        <v>4. 71-90</v>
      </c>
      <c r="T3039" t="str">
        <f>IF(AND(ChurnData[[#This Row],[Contract]]="Month-to-month",ChurnData[[#This Row],[InternetService]]="Fiber optic",ChurnData[[#This Row],[TenureMonths]]&lt;=11),"High-risk","Other")</f>
        <v>Other</v>
      </c>
      <c r="U3039" t="str">
        <f>IF(ChurnData[[#This Row],[TenureMonths]]&lt;=11,"0-11",IF(ChurnData[[#This Row],[TenureMonths]]&lt;=23,"12-23",IF(ChurnData[[#This Row],[TenureMonths]]&lt;=35,"24-35",IF(ChurnData[[#This Row],[TenureMonths]]&lt;=47,"36-47",IF(ChurnData[[#This Row],[TenureMonths]]&lt;=59,"48-59","60-72")))))</f>
        <v>24-35</v>
      </c>
      <c r="V3039">
        <f>IF(ChurnData[[#This Row],[Churn]]="Yes",1,0)</f>
        <v>0</v>
      </c>
    </row>
    <row r="3040" spans="1:22" x14ac:dyDescent="0.35">
      <c r="A3040" t="s">
        <v>3091</v>
      </c>
      <c r="B3040" t="s">
        <v>19</v>
      </c>
      <c r="C3040">
        <v>1</v>
      </c>
      <c r="D3040" t="s">
        <v>21</v>
      </c>
      <c r="E3040" t="s">
        <v>21</v>
      </c>
      <c r="F3040" t="s">
        <v>47</v>
      </c>
      <c r="G3040" s="2">
        <v>11</v>
      </c>
      <c r="H3040" t="s">
        <v>20</v>
      </c>
      <c r="I3040" t="s">
        <v>21</v>
      </c>
      <c r="J3040" t="s">
        <v>28</v>
      </c>
      <c r="K3040" t="s">
        <v>28</v>
      </c>
      <c r="L3040" t="s">
        <v>33</v>
      </c>
      <c r="M3040" t="s">
        <v>20</v>
      </c>
      <c r="N3040" t="s">
        <v>34</v>
      </c>
      <c r="O3040" s="1">
        <v>30.39</v>
      </c>
      <c r="P3040" s="1">
        <v>333.54</v>
      </c>
      <c r="Q3040">
        <v>1</v>
      </c>
      <c r="R3040" t="s">
        <v>21</v>
      </c>
      <c r="S3040" t="str">
        <f>IF(ChurnData[[#This Row],[MonthlyCharges]]&lt;=30,"1. Up to 30",IF(ChurnData[[#This Row],[MonthlyCharges]]&lt;=50,"2. 31-50",IF(ChurnData[[#This Row],[MonthlyCharges]]&lt;=70,"3. 51-70",IF(ChurnData[[#This Row],[MonthlyCharges]]&lt;=90,"4. 71-90","5. Over 90"))))</f>
        <v>2. 31-50</v>
      </c>
      <c r="T3040" t="str">
        <f>IF(AND(ChurnData[[#This Row],[Contract]]="Month-to-month",ChurnData[[#This Row],[InternetService]]="Fiber optic",ChurnData[[#This Row],[TenureMonths]]&lt;=11),"High-risk","Other")</f>
        <v>Other</v>
      </c>
      <c r="U3040" t="str">
        <f>IF(ChurnData[[#This Row],[TenureMonths]]&lt;=11,"0-11",IF(ChurnData[[#This Row],[TenureMonths]]&lt;=23,"12-23",IF(ChurnData[[#This Row],[TenureMonths]]&lt;=35,"24-35",IF(ChurnData[[#This Row],[TenureMonths]]&lt;=47,"36-47",IF(ChurnData[[#This Row],[TenureMonths]]&lt;=59,"48-59","60-72")))))</f>
        <v>0-11</v>
      </c>
      <c r="V3040">
        <f>IF(ChurnData[[#This Row],[Churn]]="Yes",1,0)</f>
        <v>0</v>
      </c>
    </row>
    <row r="3041" spans="1:22" x14ac:dyDescent="0.35">
      <c r="A3041" t="s">
        <v>3092</v>
      </c>
      <c r="B3041" t="s">
        <v>19</v>
      </c>
      <c r="C3041">
        <v>0</v>
      </c>
      <c r="D3041" t="s">
        <v>20</v>
      </c>
      <c r="E3041" t="s">
        <v>20</v>
      </c>
      <c r="F3041" t="s">
        <v>37</v>
      </c>
      <c r="G3041" s="2">
        <v>31</v>
      </c>
      <c r="H3041" t="s">
        <v>20</v>
      </c>
      <c r="I3041" t="s">
        <v>32</v>
      </c>
      <c r="J3041" t="s">
        <v>21</v>
      </c>
      <c r="K3041" t="s">
        <v>21</v>
      </c>
      <c r="L3041" t="s">
        <v>29</v>
      </c>
      <c r="M3041" t="s">
        <v>20</v>
      </c>
      <c r="N3041" t="s">
        <v>25</v>
      </c>
      <c r="O3041" s="1">
        <v>55.98</v>
      </c>
      <c r="P3041" s="1">
        <v>1741.44</v>
      </c>
      <c r="Q3041">
        <v>4</v>
      </c>
      <c r="R3041" t="s">
        <v>21</v>
      </c>
      <c r="S3041" t="str">
        <f>IF(ChurnData[[#This Row],[MonthlyCharges]]&lt;=30,"1. Up to 30",IF(ChurnData[[#This Row],[MonthlyCharges]]&lt;=50,"2. 31-50",IF(ChurnData[[#This Row],[MonthlyCharges]]&lt;=70,"3. 51-70",IF(ChurnData[[#This Row],[MonthlyCharges]]&lt;=90,"4. 71-90","5. Over 90"))))</f>
        <v>3. 51-70</v>
      </c>
      <c r="T3041" t="str">
        <f>IF(AND(ChurnData[[#This Row],[Contract]]="Month-to-month",ChurnData[[#This Row],[InternetService]]="Fiber optic",ChurnData[[#This Row],[TenureMonths]]&lt;=11),"High-risk","Other")</f>
        <v>Other</v>
      </c>
      <c r="U3041" t="str">
        <f>IF(ChurnData[[#This Row],[TenureMonths]]&lt;=11,"0-11",IF(ChurnData[[#This Row],[TenureMonths]]&lt;=23,"12-23",IF(ChurnData[[#This Row],[TenureMonths]]&lt;=35,"24-35",IF(ChurnData[[#This Row],[TenureMonths]]&lt;=47,"36-47",IF(ChurnData[[#This Row],[TenureMonths]]&lt;=59,"48-59","60-72")))))</f>
        <v>24-35</v>
      </c>
      <c r="V3041">
        <f>IF(ChurnData[[#This Row],[Churn]]="Yes",1,0)</f>
        <v>0</v>
      </c>
    </row>
    <row r="3042" spans="1:22" x14ac:dyDescent="0.35">
      <c r="A3042" t="s">
        <v>3093</v>
      </c>
      <c r="B3042" t="s">
        <v>19</v>
      </c>
      <c r="C3042">
        <v>0</v>
      </c>
      <c r="D3042" t="s">
        <v>20</v>
      </c>
      <c r="E3042" t="s">
        <v>21</v>
      </c>
      <c r="F3042" t="s">
        <v>45</v>
      </c>
      <c r="G3042" s="2">
        <v>17</v>
      </c>
      <c r="H3042" t="s">
        <v>20</v>
      </c>
      <c r="I3042" t="s">
        <v>23</v>
      </c>
      <c r="J3042" t="s">
        <v>20</v>
      </c>
      <c r="K3042" t="s">
        <v>21</v>
      </c>
      <c r="L3042" t="s">
        <v>33</v>
      </c>
      <c r="M3042" t="s">
        <v>20</v>
      </c>
      <c r="N3042" t="s">
        <v>30</v>
      </c>
      <c r="O3042" s="1">
        <v>91.85</v>
      </c>
      <c r="P3042" s="1">
        <v>1519.98</v>
      </c>
      <c r="Q3042">
        <v>3</v>
      </c>
      <c r="R3042" t="s">
        <v>21</v>
      </c>
      <c r="S3042" t="str">
        <f>IF(ChurnData[[#This Row],[MonthlyCharges]]&lt;=30,"1. Up to 30",IF(ChurnData[[#This Row],[MonthlyCharges]]&lt;=50,"2. 31-50",IF(ChurnData[[#This Row],[MonthlyCharges]]&lt;=70,"3. 51-70",IF(ChurnData[[#This Row],[MonthlyCharges]]&lt;=90,"4. 71-90","5. Over 90"))))</f>
        <v>5. Over 90</v>
      </c>
      <c r="T3042" t="str">
        <f>IF(AND(ChurnData[[#This Row],[Contract]]="Month-to-month",ChurnData[[#This Row],[InternetService]]="Fiber optic",ChurnData[[#This Row],[TenureMonths]]&lt;=11),"High-risk","Other")</f>
        <v>Other</v>
      </c>
      <c r="U3042" t="str">
        <f>IF(ChurnData[[#This Row],[TenureMonths]]&lt;=11,"0-11",IF(ChurnData[[#This Row],[TenureMonths]]&lt;=23,"12-23",IF(ChurnData[[#This Row],[TenureMonths]]&lt;=35,"24-35",IF(ChurnData[[#This Row],[TenureMonths]]&lt;=47,"36-47",IF(ChurnData[[#This Row],[TenureMonths]]&lt;=59,"48-59","60-72")))))</f>
        <v>12-23</v>
      </c>
      <c r="V3042">
        <f>IF(ChurnData[[#This Row],[Churn]]="Yes",1,0)</f>
        <v>0</v>
      </c>
    </row>
    <row r="3043" spans="1:22" x14ac:dyDescent="0.35">
      <c r="A3043" t="s">
        <v>3094</v>
      </c>
      <c r="B3043" t="s">
        <v>36</v>
      </c>
      <c r="C3043">
        <v>0</v>
      </c>
      <c r="D3043" t="s">
        <v>21</v>
      </c>
      <c r="E3043" t="s">
        <v>21</v>
      </c>
      <c r="F3043" t="s">
        <v>41</v>
      </c>
      <c r="G3043" s="2">
        <v>3</v>
      </c>
      <c r="H3043" t="s">
        <v>20</v>
      </c>
      <c r="I3043" t="s">
        <v>23</v>
      </c>
      <c r="J3043" t="s">
        <v>21</v>
      </c>
      <c r="K3043" t="s">
        <v>21</v>
      </c>
      <c r="L3043" t="s">
        <v>33</v>
      </c>
      <c r="M3043" t="s">
        <v>21</v>
      </c>
      <c r="N3043" t="s">
        <v>34</v>
      </c>
      <c r="O3043" s="1">
        <v>75.099999999999994</v>
      </c>
      <c r="P3043" s="1">
        <v>227.99</v>
      </c>
      <c r="Q3043">
        <v>4</v>
      </c>
      <c r="R3043" t="s">
        <v>20</v>
      </c>
      <c r="S3043" t="str">
        <f>IF(ChurnData[[#This Row],[MonthlyCharges]]&lt;=30,"1. Up to 30",IF(ChurnData[[#This Row],[MonthlyCharges]]&lt;=50,"2. 31-50",IF(ChurnData[[#This Row],[MonthlyCharges]]&lt;=70,"3. 51-70",IF(ChurnData[[#This Row],[MonthlyCharges]]&lt;=90,"4. 71-90","5. Over 90"))))</f>
        <v>4. 71-90</v>
      </c>
      <c r="T3043" t="str">
        <f>IF(AND(ChurnData[[#This Row],[Contract]]="Month-to-month",ChurnData[[#This Row],[InternetService]]="Fiber optic",ChurnData[[#This Row],[TenureMonths]]&lt;=11),"High-risk","Other")</f>
        <v>High-risk</v>
      </c>
      <c r="U3043" t="str">
        <f>IF(ChurnData[[#This Row],[TenureMonths]]&lt;=11,"0-11",IF(ChurnData[[#This Row],[TenureMonths]]&lt;=23,"12-23",IF(ChurnData[[#This Row],[TenureMonths]]&lt;=35,"24-35",IF(ChurnData[[#This Row],[TenureMonths]]&lt;=47,"36-47",IF(ChurnData[[#This Row],[TenureMonths]]&lt;=59,"48-59","60-72")))))</f>
        <v>0-11</v>
      </c>
      <c r="V3043">
        <f>IF(ChurnData[[#This Row],[Churn]]="Yes",1,0)</f>
        <v>1</v>
      </c>
    </row>
    <row r="3044" spans="1:22" x14ac:dyDescent="0.35">
      <c r="A3044" t="s">
        <v>3095</v>
      </c>
      <c r="B3044" t="s">
        <v>19</v>
      </c>
      <c r="C3044">
        <v>0</v>
      </c>
      <c r="D3044" t="s">
        <v>20</v>
      </c>
      <c r="E3044" t="s">
        <v>21</v>
      </c>
      <c r="F3044" t="s">
        <v>22</v>
      </c>
      <c r="G3044" s="2">
        <v>19</v>
      </c>
      <c r="H3044" t="s">
        <v>20</v>
      </c>
      <c r="I3044" t="s">
        <v>21</v>
      </c>
      <c r="J3044" t="s">
        <v>28</v>
      </c>
      <c r="K3044" t="s">
        <v>28</v>
      </c>
      <c r="L3044" t="s">
        <v>33</v>
      </c>
      <c r="M3044" t="s">
        <v>21</v>
      </c>
      <c r="N3044" t="s">
        <v>34</v>
      </c>
      <c r="O3044" s="1">
        <v>20.54</v>
      </c>
      <c r="P3044" s="1">
        <v>395.21</v>
      </c>
      <c r="Q3044">
        <v>0</v>
      </c>
      <c r="R3044" t="s">
        <v>21</v>
      </c>
      <c r="S3044" t="str">
        <f>IF(ChurnData[[#This Row],[MonthlyCharges]]&lt;=30,"1. Up to 30",IF(ChurnData[[#This Row],[MonthlyCharges]]&lt;=50,"2. 31-50",IF(ChurnData[[#This Row],[MonthlyCharges]]&lt;=70,"3. 51-70",IF(ChurnData[[#This Row],[MonthlyCharges]]&lt;=90,"4. 71-90","5. Over 90"))))</f>
        <v>1. Up to 30</v>
      </c>
      <c r="T3044" t="str">
        <f>IF(AND(ChurnData[[#This Row],[Contract]]="Month-to-month",ChurnData[[#This Row],[InternetService]]="Fiber optic",ChurnData[[#This Row],[TenureMonths]]&lt;=11),"High-risk","Other")</f>
        <v>Other</v>
      </c>
      <c r="U3044" t="str">
        <f>IF(ChurnData[[#This Row],[TenureMonths]]&lt;=11,"0-11",IF(ChurnData[[#This Row],[TenureMonths]]&lt;=23,"12-23",IF(ChurnData[[#This Row],[TenureMonths]]&lt;=35,"24-35",IF(ChurnData[[#This Row],[TenureMonths]]&lt;=47,"36-47",IF(ChurnData[[#This Row],[TenureMonths]]&lt;=59,"48-59","60-72")))))</f>
        <v>12-23</v>
      </c>
      <c r="V3044">
        <f>IF(ChurnData[[#This Row],[Churn]]="Yes",1,0)</f>
        <v>0</v>
      </c>
    </row>
    <row r="3045" spans="1:22" x14ac:dyDescent="0.35">
      <c r="A3045" t="s">
        <v>3096</v>
      </c>
      <c r="B3045" t="s">
        <v>19</v>
      </c>
      <c r="C3045">
        <v>0</v>
      </c>
      <c r="D3045" t="s">
        <v>20</v>
      </c>
      <c r="E3045" t="s">
        <v>21</v>
      </c>
      <c r="F3045" t="s">
        <v>58</v>
      </c>
      <c r="G3045" s="2">
        <v>8</v>
      </c>
      <c r="H3045" t="s">
        <v>20</v>
      </c>
      <c r="I3045" t="s">
        <v>23</v>
      </c>
      <c r="J3045" t="s">
        <v>21</v>
      </c>
      <c r="K3045" t="s">
        <v>20</v>
      </c>
      <c r="L3045" t="s">
        <v>33</v>
      </c>
      <c r="M3045" t="s">
        <v>20</v>
      </c>
      <c r="N3045" t="s">
        <v>34</v>
      </c>
      <c r="O3045" s="1">
        <v>90.39</v>
      </c>
      <c r="P3045" s="1">
        <v>736.09</v>
      </c>
      <c r="Q3045">
        <v>1</v>
      </c>
      <c r="R3045" t="s">
        <v>20</v>
      </c>
      <c r="S3045" t="str">
        <f>IF(ChurnData[[#This Row],[MonthlyCharges]]&lt;=30,"1. Up to 30",IF(ChurnData[[#This Row],[MonthlyCharges]]&lt;=50,"2. 31-50",IF(ChurnData[[#This Row],[MonthlyCharges]]&lt;=70,"3. 51-70",IF(ChurnData[[#This Row],[MonthlyCharges]]&lt;=90,"4. 71-90","5. Over 90"))))</f>
        <v>5. Over 90</v>
      </c>
      <c r="T3045" t="str">
        <f>IF(AND(ChurnData[[#This Row],[Contract]]="Month-to-month",ChurnData[[#This Row],[InternetService]]="Fiber optic",ChurnData[[#This Row],[TenureMonths]]&lt;=11),"High-risk","Other")</f>
        <v>High-risk</v>
      </c>
      <c r="U3045" t="str">
        <f>IF(ChurnData[[#This Row],[TenureMonths]]&lt;=11,"0-11",IF(ChurnData[[#This Row],[TenureMonths]]&lt;=23,"12-23",IF(ChurnData[[#This Row],[TenureMonths]]&lt;=35,"24-35",IF(ChurnData[[#This Row],[TenureMonths]]&lt;=47,"36-47",IF(ChurnData[[#This Row],[TenureMonths]]&lt;=59,"48-59","60-72")))))</f>
        <v>0-11</v>
      </c>
      <c r="V3045">
        <f>IF(ChurnData[[#This Row],[Churn]]="Yes",1,0)</f>
        <v>1</v>
      </c>
    </row>
    <row r="3046" spans="1:22" x14ac:dyDescent="0.35">
      <c r="A3046" t="s">
        <v>3097</v>
      </c>
      <c r="B3046" t="s">
        <v>19</v>
      </c>
      <c r="C3046">
        <v>0</v>
      </c>
      <c r="D3046" t="s">
        <v>20</v>
      </c>
      <c r="E3046" t="s">
        <v>21</v>
      </c>
      <c r="F3046" t="s">
        <v>45</v>
      </c>
      <c r="G3046" s="2">
        <v>11</v>
      </c>
      <c r="H3046" t="s">
        <v>20</v>
      </c>
      <c r="I3046" t="s">
        <v>21</v>
      </c>
      <c r="J3046" t="s">
        <v>28</v>
      </c>
      <c r="K3046" t="s">
        <v>28</v>
      </c>
      <c r="L3046" t="s">
        <v>33</v>
      </c>
      <c r="M3046" t="s">
        <v>21</v>
      </c>
      <c r="N3046" t="s">
        <v>34</v>
      </c>
      <c r="O3046" s="1">
        <v>42.25</v>
      </c>
      <c r="P3046" s="1">
        <v>466.36</v>
      </c>
      <c r="Q3046">
        <v>1</v>
      </c>
      <c r="R3046" t="s">
        <v>21</v>
      </c>
      <c r="S3046" t="str">
        <f>IF(ChurnData[[#This Row],[MonthlyCharges]]&lt;=30,"1. Up to 30",IF(ChurnData[[#This Row],[MonthlyCharges]]&lt;=50,"2. 31-50",IF(ChurnData[[#This Row],[MonthlyCharges]]&lt;=70,"3. 51-70",IF(ChurnData[[#This Row],[MonthlyCharges]]&lt;=90,"4. 71-90","5. Over 90"))))</f>
        <v>2. 31-50</v>
      </c>
      <c r="T3046" t="str">
        <f>IF(AND(ChurnData[[#This Row],[Contract]]="Month-to-month",ChurnData[[#This Row],[InternetService]]="Fiber optic",ChurnData[[#This Row],[TenureMonths]]&lt;=11),"High-risk","Other")</f>
        <v>Other</v>
      </c>
      <c r="U3046" t="str">
        <f>IF(ChurnData[[#This Row],[TenureMonths]]&lt;=11,"0-11",IF(ChurnData[[#This Row],[TenureMonths]]&lt;=23,"12-23",IF(ChurnData[[#This Row],[TenureMonths]]&lt;=35,"24-35",IF(ChurnData[[#This Row],[TenureMonths]]&lt;=47,"36-47",IF(ChurnData[[#This Row],[TenureMonths]]&lt;=59,"48-59","60-72")))))</f>
        <v>0-11</v>
      </c>
      <c r="V3046">
        <f>IF(ChurnData[[#This Row],[Churn]]="Yes",1,0)</f>
        <v>0</v>
      </c>
    </row>
    <row r="3047" spans="1:22" x14ac:dyDescent="0.35">
      <c r="A3047" t="s">
        <v>3098</v>
      </c>
      <c r="B3047" t="s">
        <v>36</v>
      </c>
      <c r="C3047">
        <v>1</v>
      </c>
      <c r="D3047" t="s">
        <v>20</v>
      </c>
      <c r="E3047" t="s">
        <v>20</v>
      </c>
      <c r="F3047" t="s">
        <v>75</v>
      </c>
      <c r="G3047" s="2">
        <v>35</v>
      </c>
      <c r="H3047" t="s">
        <v>20</v>
      </c>
      <c r="I3047" t="s">
        <v>32</v>
      </c>
      <c r="J3047" t="s">
        <v>20</v>
      </c>
      <c r="K3047" t="s">
        <v>21</v>
      </c>
      <c r="L3047" t="s">
        <v>24</v>
      </c>
      <c r="M3047" t="s">
        <v>21</v>
      </c>
      <c r="N3047" t="s">
        <v>34</v>
      </c>
      <c r="O3047" s="1">
        <v>60.93</v>
      </c>
      <c r="P3047" s="1">
        <v>2084.3200000000002</v>
      </c>
      <c r="Q3047">
        <v>2</v>
      </c>
      <c r="R3047" t="s">
        <v>21</v>
      </c>
      <c r="S3047" t="str">
        <f>IF(ChurnData[[#This Row],[MonthlyCharges]]&lt;=30,"1. Up to 30",IF(ChurnData[[#This Row],[MonthlyCharges]]&lt;=50,"2. 31-50",IF(ChurnData[[#This Row],[MonthlyCharges]]&lt;=70,"3. 51-70",IF(ChurnData[[#This Row],[MonthlyCharges]]&lt;=90,"4. 71-90","5. Over 90"))))</f>
        <v>3. 51-70</v>
      </c>
      <c r="T3047" t="str">
        <f>IF(AND(ChurnData[[#This Row],[Contract]]="Month-to-month",ChurnData[[#This Row],[InternetService]]="Fiber optic",ChurnData[[#This Row],[TenureMonths]]&lt;=11),"High-risk","Other")</f>
        <v>Other</v>
      </c>
      <c r="U3047" t="str">
        <f>IF(ChurnData[[#This Row],[TenureMonths]]&lt;=11,"0-11",IF(ChurnData[[#This Row],[TenureMonths]]&lt;=23,"12-23",IF(ChurnData[[#This Row],[TenureMonths]]&lt;=35,"24-35",IF(ChurnData[[#This Row],[TenureMonths]]&lt;=47,"36-47",IF(ChurnData[[#This Row],[TenureMonths]]&lt;=59,"48-59","60-72")))))</f>
        <v>24-35</v>
      </c>
      <c r="V3047">
        <f>IF(ChurnData[[#This Row],[Churn]]="Yes",1,0)</f>
        <v>0</v>
      </c>
    </row>
    <row r="3048" spans="1:22" x14ac:dyDescent="0.35">
      <c r="A3048" t="s">
        <v>3099</v>
      </c>
      <c r="B3048" t="s">
        <v>36</v>
      </c>
      <c r="C3048">
        <v>0</v>
      </c>
      <c r="D3048" t="s">
        <v>20</v>
      </c>
      <c r="E3048" t="s">
        <v>21</v>
      </c>
      <c r="F3048" t="s">
        <v>45</v>
      </c>
      <c r="G3048" s="2">
        <v>42</v>
      </c>
      <c r="H3048" t="s">
        <v>20</v>
      </c>
      <c r="I3048" t="s">
        <v>23</v>
      </c>
      <c r="J3048" t="s">
        <v>21</v>
      </c>
      <c r="K3048" t="s">
        <v>21</v>
      </c>
      <c r="L3048" t="s">
        <v>33</v>
      </c>
      <c r="M3048" t="s">
        <v>20</v>
      </c>
      <c r="N3048" t="s">
        <v>30</v>
      </c>
      <c r="O3048" s="1">
        <v>91.5</v>
      </c>
      <c r="P3048" s="1">
        <v>3949.76</v>
      </c>
      <c r="Q3048">
        <v>2</v>
      </c>
      <c r="R3048" t="s">
        <v>21</v>
      </c>
      <c r="S3048" t="str">
        <f>IF(ChurnData[[#This Row],[MonthlyCharges]]&lt;=30,"1. Up to 30",IF(ChurnData[[#This Row],[MonthlyCharges]]&lt;=50,"2. 31-50",IF(ChurnData[[#This Row],[MonthlyCharges]]&lt;=70,"3. 51-70",IF(ChurnData[[#This Row],[MonthlyCharges]]&lt;=90,"4. 71-90","5. Over 90"))))</f>
        <v>5. Over 90</v>
      </c>
      <c r="T3048" t="str">
        <f>IF(AND(ChurnData[[#This Row],[Contract]]="Month-to-month",ChurnData[[#This Row],[InternetService]]="Fiber optic",ChurnData[[#This Row],[TenureMonths]]&lt;=11),"High-risk","Other")</f>
        <v>Other</v>
      </c>
      <c r="U3048" t="str">
        <f>IF(ChurnData[[#This Row],[TenureMonths]]&lt;=11,"0-11",IF(ChurnData[[#This Row],[TenureMonths]]&lt;=23,"12-23",IF(ChurnData[[#This Row],[TenureMonths]]&lt;=35,"24-35",IF(ChurnData[[#This Row],[TenureMonths]]&lt;=47,"36-47",IF(ChurnData[[#This Row],[TenureMonths]]&lt;=59,"48-59","60-72")))))</f>
        <v>36-47</v>
      </c>
      <c r="V3048">
        <f>IF(ChurnData[[#This Row],[Churn]]="Yes",1,0)</f>
        <v>0</v>
      </c>
    </row>
    <row r="3049" spans="1:22" x14ac:dyDescent="0.35">
      <c r="A3049" t="s">
        <v>3100</v>
      </c>
      <c r="B3049" t="s">
        <v>19</v>
      </c>
      <c r="C3049">
        <v>1</v>
      </c>
      <c r="D3049" t="s">
        <v>20</v>
      </c>
      <c r="E3049" t="s">
        <v>20</v>
      </c>
      <c r="F3049" t="s">
        <v>45</v>
      </c>
      <c r="G3049" s="2">
        <v>12</v>
      </c>
      <c r="H3049" t="s">
        <v>20</v>
      </c>
      <c r="I3049" t="s">
        <v>23</v>
      </c>
      <c r="J3049" t="s">
        <v>21</v>
      </c>
      <c r="K3049" t="s">
        <v>21</v>
      </c>
      <c r="L3049" t="s">
        <v>33</v>
      </c>
      <c r="M3049" t="s">
        <v>20</v>
      </c>
      <c r="N3049" t="s">
        <v>43</v>
      </c>
      <c r="O3049" s="1">
        <v>80.430000000000007</v>
      </c>
      <c r="P3049" s="1">
        <v>976.65</v>
      </c>
      <c r="Q3049">
        <v>5</v>
      </c>
      <c r="R3049" t="s">
        <v>20</v>
      </c>
      <c r="S3049" t="str">
        <f>IF(ChurnData[[#This Row],[MonthlyCharges]]&lt;=30,"1. Up to 30",IF(ChurnData[[#This Row],[MonthlyCharges]]&lt;=50,"2. 31-50",IF(ChurnData[[#This Row],[MonthlyCharges]]&lt;=70,"3. 51-70",IF(ChurnData[[#This Row],[MonthlyCharges]]&lt;=90,"4. 71-90","5. Over 90"))))</f>
        <v>4. 71-90</v>
      </c>
      <c r="T3049" t="str">
        <f>IF(AND(ChurnData[[#This Row],[Contract]]="Month-to-month",ChurnData[[#This Row],[InternetService]]="Fiber optic",ChurnData[[#This Row],[TenureMonths]]&lt;=11),"High-risk","Other")</f>
        <v>Other</v>
      </c>
      <c r="U3049" t="str">
        <f>IF(ChurnData[[#This Row],[TenureMonths]]&lt;=11,"0-11",IF(ChurnData[[#This Row],[TenureMonths]]&lt;=23,"12-23",IF(ChurnData[[#This Row],[TenureMonths]]&lt;=35,"24-35",IF(ChurnData[[#This Row],[TenureMonths]]&lt;=47,"36-47",IF(ChurnData[[#This Row],[TenureMonths]]&lt;=59,"48-59","60-72")))))</f>
        <v>12-23</v>
      </c>
      <c r="V3049">
        <f>IF(ChurnData[[#This Row],[Churn]]="Yes",1,0)</f>
        <v>1</v>
      </c>
    </row>
    <row r="3050" spans="1:22" x14ac:dyDescent="0.35">
      <c r="A3050" t="s">
        <v>3101</v>
      </c>
      <c r="B3050" t="s">
        <v>19</v>
      </c>
      <c r="C3050">
        <v>0</v>
      </c>
      <c r="D3050" t="s">
        <v>21</v>
      </c>
      <c r="E3050" t="s">
        <v>21</v>
      </c>
      <c r="F3050" t="s">
        <v>22</v>
      </c>
      <c r="G3050" s="2">
        <v>9</v>
      </c>
      <c r="H3050" t="s">
        <v>20</v>
      </c>
      <c r="I3050" t="s">
        <v>23</v>
      </c>
      <c r="J3050" t="s">
        <v>20</v>
      </c>
      <c r="K3050" t="s">
        <v>20</v>
      </c>
      <c r="L3050" t="s">
        <v>33</v>
      </c>
      <c r="M3050" t="s">
        <v>21</v>
      </c>
      <c r="N3050" t="s">
        <v>34</v>
      </c>
      <c r="O3050" s="1">
        <v>92.18</v>
      </c>
      <c r="P3050" s="1">
        <v>831.5</v>
      </c>
      <c r="Q3050">
        <v>1</v>
      </c>
      <c r="R3050" t="s">
        <v>21</v>
      </c>
      <c r="S3050" t="str">
        <f>IF(ChurnData[[#This Row],[MonthlyCharges]]&lt;=30,"1. Up to 30",IF(ChurnData[[#This Row],[MonthlyCharges]]&lt;=50,"2. 31-50",IF(ChurnData[[#This Row],[MonthlyCharges]]&lt;=70,"3. 51-70",IF(ChurnData[[#This Row],[MonthlyCharges]]&lt;=90,"4. 71-90","5. Over 90"))))</f>
        <v>5. Over 90</v>
      </c>
      <c r="T3050" t="str">
        <f>IF(AND(ChurnData[[#This Row],[Contract]]="Month-to-month",ChurnData[[#This Row],[InternetService]]="Fiber optic",ChurnData[[#This Row],[TenureMonths]]&lt;=11),"High-risk","Other")</f>
        <v>High-risk</v>
      </c>
      <c r="U3050" t="str">
        <f>IF(ChurnData[[#This Row],[TenureMonths]]&lt;=11,"0-11",IF(ChurnData[[#This Row],[TenureMonths]]&lt;=23,"12-23",IF(ChurnData[[#This Row],[TenureMonths]]&lt;=35,"24-35",IF(ChurnData[[#This Row],[TenureMonths]]&lt;=47,"36-47",IF(ChurnData[[#This Row],[TenureMonths]]&lt;=59,"48-59","60-72")))))</f>
        <v>0-11</v>
      </c>
      <c r="V3050">
        <f>IF(ChurnData[[#This Row],[Churn]]="Yes",1,0)</f>
        <v>0</v>
      </c>
    </row>
    <row r="3051" spans="1:22" x14ac:dyDescent="0.35">
      <c r="A3051" t="s">
        <v>3102</v>
      </c>
      <c r="B3051" t="s">
        <v>19</v>
      </c>
      <c r="C3051">
        <v>0</v>
      </c>
      <c r="D3051" t="s">
        <v>21</v>
      </c>
      <c r="E3051" t="s">
        <v>21</v>
      </c>
      <c r="F3051" t="s">
        <v>65</v>
      </c>
      <c r="G3051" s="2">
        <v>62</v>
      </c>
      <c r="H3051" t="s">
        <v>20</v>
      </c>
      <c r="I3051" t="s">
        <v>21</v>
      </c>
      <c r="J3051" t="s">
        <v>28</v>
      </c>
      <c r="K3051" t="s">
        <v>28</v>
      </c>
      <c r="L3051" t="s">
        <v>24</v>
      </c>
      <c r="M3051" t="s">
        <v>20</v>
      </c>
      <c r="N3051" t="s">
        <v>25</v>
      </c>
      <c r="O3051" s="1">
        <v>19.29</v>
      </c>
      <c r="P3051" s="1">
        <v>1215.42</v>
      </c>
      <c r="Q3051">
        <v>1</v>
      </c>
      <c r="R3051" t="s">
        <v>21</v>
      </c>
      <c r="S3051" t="str">
        <f>IF(ChurnData[[#This Row],[MonthlyCharges]]&lt;=30,"1. Up to 30",IF(ChurnData[[#This Row],[MonthlyCharges]]&lt;=50,"2. 31-50",IF(ChurnData[[#This Row],[MonthlyCharges]]&lt;=70,"3. 51-70",IF(ChurnData[[#This Row],[MonthlyCharges]]&lt;=90,"4. 71-90","5. Over 90"))))</f>
        <v>1. Up to 30</v>
      </c>
      <c r="T3051" t="str">
        <f>IF(AND(ChurnData[[#This Row],[Contract]]="Month-to-month",ChurnData[[#This Row],[InternetService]]="Fiber optic",ChurnData[[#This Row],[TenureMonths]]&lt;=11),"High-risk","Other")</f>
        <v>Other</v>
      </c>
      <c r="U3051" t="str">
        <f>IF(ChurnData[[#This Row],[TenureMonths]]&lt;=11,"0-11",IF(ChurnData[[#This Row],[TenureMonths]]&lt;=23,"12-23",IF(ChurnData[[#This Row],[TenureMonths]]&lt;=35,"24-35",IF(ChurnData[[#This Row],[TenureMonths]]&lt;=47,"36-47",IF(ChurnData[[#This Row],[TenureMonths]]&lt;=59,"48-59","60-72")))))</f>
        <v>60-72</v>
      </c>
      <c r="V3051">
        <f>IF(ChurnData[[#This Row],[Churn]]="Yes",1,0)</f>
        <v>0</v>
      </c>
    </row>
    <row r="3052" spans="1:22" x14ac:dyDescent="0.35">
      <c r="A3052" t="s">
        <v>3103</v>
      </c>
      <c r="B3052" t="s">
        <v>19</v>
      </c>
      <c r="C3052">
        <v>0</v>
      </c>
      <c r="D3052" t="s">
        <v>21</v>
      </c>
      <c r="E3052" t="s">
        <v>21</v>
      </c>
      <c r="F3052" t="s">
        <v>49</v>
      </c>
      <c r="G3052" s="2">
        <v>63</v>
      </c>
      <c r="H3052" t="s">
        <v>20</v>
      </c>
      <c r="I3052" t="s">
        <v>32</v>
      </c>
      <c r="J3052" t="s">
        <v>21</v>
      </c>
      <c r="K3052" t="s">
        <v>20</v>
      </c>
      <c r="L3052" t="s">
        <v>24</v>
      </c>
      <c r="M3052" t="s">
        <v>21</v>
      </c>
      <c r="N3052" t="s">
        <v>30</v>
      </c>
      <c r="O3052" s="1">
        <v>55.69</v>
      </c>
      <c r="P3052" s="1">
        <v>3505.74</v>
      </c>
      <c r="Q3052">
        <v>2</v>
      </c>
      <c r="R3052" t="s">
        <v>21</v>
      </c>
      <c r="S3052" t="str">
        <f>IF(ChurnData[[#This Row],[MonthlyCharges]]&lt;=30,"1. Up to 30",IF(ChurnData[[#This Row],[MonthlyCharges]]&lt;=50,"2. 31-50",IF(ChurnData[[#This Row],[MonthlyCharges]]&lt;=70,"3. 51-70",IF(ChurnData[[#This Row],[MonthlyCharges]]&lt;=90,"4. 71-90","5. Over 90"))))</f>
        <v>3. 51-70</v>
      </c>
      <c r="T3052" t="str">
        <f>IF(AND(ChurnData[[#This Row],[Contract]]="Month-to-month",ChurnData[[#This Row],[InternetService]]="Fiber optic",ChurnData[[#This Row],[TenureMonths]]&lt;=11),"High-risk","Other")</f>
        <v>Other</v>
      </c>
      <c r="U3052" t="str">
        <f>IF(ChurnData[[#This Row],[TenureMonths]]&lt;=11,"0-11",IF(ChurnData[[#This Row],[TenureMonths]]&lt;=23,"12-23",IF(ChurnData[[#This Row],[TenureMonths]]&lt;=35,"24-35",IF(ChurnData[[#This Row],[TenureMonths]]&lt;=47,"36-47",IF(ChurnData[[#This Row],[TenureMonths]]&lt;=59,"48-59","60-72")))))</f>
        <v>60-72</v>
      </c>
      <c r="V3052">
        <f>IF(ChurnData[[#This Row],[Churn]]="Yes",1,0)</f>
        <v>0</v>
      </c>
    </row>
    <row r="3053" spans="1:22" x14ac:dyDescent="0.35">
      <c r="A3053" t="s">
        <v>3104</v>
      </c>
      <c r="B3053" t="s">
        <v>36</v>
      </c>
      <c r="C3053">
        <v>1</v>
      </c>
      <c r="D3053" t="s">
        <v>21</v>
      </c>
      <c r="E3053" t="s">
        <v>21</v>
      </c>
      <c r="F3053" t="s">
        <v>39</v>
      </c>
      <c r="G3053" s="2">
        <v>59</v>
      </c>
      <c r="H3053" t="s">
        <v>20</v>
      </c>
      <c r="I3053" t="s">
        <v>32</v>
      </c>
      <c r="J3053" t="s">
        <v>21</v>
      </c>
      <c r="K3053" t="s">
        <v>21</v>
      </c>
      <c r="L3053" t="s">
        <v>24</v>
      </c>
      <c r="M3053" t="s">
        <v>21</v>
      </c>
      <c r="N3053" t="s">
        <v>30</v>
      </c>
      <c r="O3053" s="1">
        <v>51.94</v>
      </c>
      <c r="P3053" s="1">
        <v>3085.7</v>
      </c>
      <c r="Q3053">
        <v>4</v>
      </c>
      <c r="R3053" t="s">
        <v>21</v>
      </c>
      <c r="S3053" t="str">
        <f>IF(ChurnData[[#This Row],[MonthlyCharges]]&lt;=30,"1. Up to 30",IF(ChurnData[[#This Row],[MonthlyCharges]]&lt;=50,"2. 31-50",IF(ChurnData[[#This Row],[MonthlyCharges]]&lt;=70,"3. 51-70",IF(ChurnData[[#This Row],[MonthlyCharges]]&lt;=90,"4. 71-90","5. Over 90"))))</f>
        <v>3. 51-70</v>
      </c>
      <c r="T3053" t="str">
        <f>IF(AND(ChurnData[[#This Row],[Contract]]="Month-to-month",ChurnData[[#This Row],[InternetService]]="Fiber optic",ChurnData[[#This Row],[TenureMonths]]&lt;=11),"High-risk","Other")</f>
        <v>Other</v>
      </c>
      <c r="U3053" t="str">
        <f>IF(ChurnData[[#This Row],[TenureMonths]]&lt;=11,"0-11",IF(ChurnData[[#This Row],[TenureMonths]]&lt;=23,"12-23",IF(ChurnData[[#This Row],[TenureMonths]]&lt;=35,"24-35",IF(ChurnData[[#This Row],[TenureMonths]]&lt;=47,"36-47",IF(ChurnData[[#This Row],[TenureMonths]]&lt;=59,"48-59","60-72")))))</f>
        <v>48-59</v>
      </c>
      <c r="V3053">
        <f>IF(ChurnData[[#This Row],[Churn]]="Yes",1,0)</f>
        <v>0</v>
      </c>
    </row>
    <row r="3054" spans="1:22" x14ac:dyDescent="0.35">
      <c r="A3054" t="s">
        <v>3105</v>
      </c>
      <c r="B3054" t="s">
        <v>19</v>
      </c>
      <c r="C3054">
        <v>0</v>
      </c>
      <c r="D3054" t="s">
        <v>20</v>
      </c>
      <c r="E3054" t="s">
        <v>20</v>
      </c>
      <c r="F3054" t="s">
        <v>37</v>
      </c>
      <c r="G3054" s="2">
        <v>14</v>
      </c>
      <c r="H3054" t="s">
        <v>20</v>
      </c>
      <c r="I3054" t="s">
        <v>21</v>
      </c>
      <c r="J3054" t="s">
        <v>28</v>
      </c>
      <c r="K3054" t="s">
        <v>28</v>
      </c>
      <c r="L3054" t="s">
        <v>33</v>
      </c>
      <c r="M3054" t="s">
        <v>21</v>
      </c>
      <c r="N3054" t="s">
        <v>34</v>
      </c>
      <c r="O3054" s="1">
        <v>22.96</v>
      </c>
      <c r="P3054" s="1">
        <v>322.69</v>
      </c>
      <c r="Q3054">
        <v>0</v>
      </c>
      <c r="R3054" t="s">
        <v>21</v>
      </c>
      <c r="S3054" t="str">
        <f>IF(ChurnData[[#This Row],[MonthlyCharges]]&lt;=30,"1. Up to 30",IF(ChurnData[[#This Row],[MonthlyCharges]]&lt;=50,"2. 31-50",IF(ChurnData[[#This Row],[MonthlyCharges]]&lt;=70,"3. 51-70",IF(ChurnData[[#This Row],[MonthlyCharges]]&lt;=90,"4. 71-90","5. Over 90"))))</f>
        <v>1. Up to 30</v>
      </c>
      <c r="T3054" t="str">
        <f>IF(AND(ChurnData[[#This Row],[Contract]]="Month-to-month",ChurnData[[#This Row],[InternetService]]="Fiber optic",ChurnData[[#This Row],[TenureMonths]]&lt;=11),"High-risk","Other")</f>
        <v>Other</v>
      </c>
      <c r="U3054" t="str">
        <f>IF(ChurnData[[#This Row],[TenureMonths]]&lt;=11,"0-11",IF(ChurnData[[#This Row],[TenureMonths]]&lt;=23,"12-23",IF(ChurnData[[#This Row],[TenureMonths]]&lt;=35,"24-35",IF(ChurnData[[#This Row],[TenureMonths]]&lt;=47,"36-47",IF(ChurnData[[#This Row],[TenureMonths]]&lt;=59,"48-59","60-72")))))</f>
        <v>12-23</v>
      </c>
      <c r="V3054">
        <f>IF(ChurnData[[#This Row],[Churn]]="Yes",1,0)</f>
        <v>0</v>
      </c>
    </row>
    <row r="3055" spans="1:22" x14ac:dyDescent="0.35">
      <c r="A3055" t="s">
        <v>3106</v>
      </c>
      <c r="B3055" t="s">
        <v>19</v>
      </c>
      <c r="C3055">
        <v>1</v>
      </c>
      <c r="D3055" t="s">
        <v>21</v>
      </c>
      <c r="E3055" t="s">
        <v>21</v>
      </c>
      <c r="F3055" t="s">
        <v>27</v>
      </c>
      <c r="G3055" s="2">
        <v>14</v>
      </c>
      <c r="H3055" t="s">
        <v>20</v>
      </c>
      <c r="I3055" t="s">
        <v>23</v>
      </c>
      <c r="J3055" t="s">
        <v>21</v>
      </c>
      <c r="K3055" t="s">
        <v>21</v>
      </c>
      <c r="L3055" t="s">
        <v>33</v>
      </c>
      <c r="M3055" t="s">
        <v>20</v>
      </c>
      <c r="N3055" t="s">
        <v>25</v>
      </c>
      <c r="O3055" s="1">
        <v>92.07</v>
      </c>
      <c r="P3055" s="1">
        <v>1287.78</v>
      </c>
      <c r="Q3055">
        <v>1</v>
      </c>
      <c r="R3055" t="s">
        <v>20</v>
      </c>
      <c r="S3055" t="str">
        <f>IF(ChurnData[[#This Row],[MonthlyCharges]]&lt;=30,"1. Up to 30",IF(ChurnData[[#This Row],[MonthlyCharges]]&lt;=50,"2. 31-50",IF(ChurnData[[#This Row],[MonthlyCharges]]&lt;=70,"3. 51-70",IF(ChurnData[[#This Row],[MonthlyCharges]]&lt;=90,"4. 71-90","5. Over 90"))))</f>
        <v>5. Over 90</v>
      </c>
      <c r="T3055" t="str">
        <f>IF(AND(ChurnData[[#This Row],[Contract]]="Month-to-month",ChurnData[[#This Row],[InternetService]]="Fiber optic",ChurnData[[#This Row],[TenureMonths]]&lt;=11),"High-risk","Other")</f>
        <v>Other</v>
      </c>
      <c r="U3055" t="str">
        <f>IF(ChurnData[[#This Row],[TenureMonths]]&lt;=11,"0-11",IF(ChurnData[[#This Row],[TenureMonths]]&lt;=23,"12-23",IF(ChurnData[[#This Row],[TenureMonths]]&lt;=35,"24-35",IF(ChurnData[[#This Row],[TenureMonths]]&lt;=47,"36-47",IF(ChurnData[[#This Row],[TenureMonths]]&lt;=59,"48-59","60-72")))))</f>
        <v>12-23</v>
      </c>
      <c r="V3055">
        <f>IF(ChurnData[[#This Row],[Churn]]="Yes",1,0)</f>
        <v>1</v>
      </c>
    </row>
    <row r="3056" spans="1:22" x14ac:dyDescent="0.35">
      <c r="A3056" t="s">
        <v>3107</v>
      </c>
      <c r="B3056" t="s">
        <v>36</v>
      </c>
      <c r="C3056">
        <v>0</v>
      </c>
      <c r="D3056" t="s">
        <v>20</v>
      </c>
      <c r="E3056" t="s">
        <v>20</v>
      </c>
      <c r="F3056" t="s">
        <v>41</v>
      </c>
      <c r="G3056" s="2">
        <v>53</v>
      </c>
      <c r="H3056" t="s">
        <v>20</v>
      </c>
      <c r="I3056" t="s">
        <v>23</v>
      </c>
      <c r="J3056" t="s">
        <v>21</v>
      </c>
      <c r="K3056" t="s">
        <v>21</v>
      </c>
      <c r="L3056" t="s">
        <v>24</v>
      </c>
      <c r="M3056" t="s">
        <v>20</v>
      </c>
      <c r="N3056" t="s">
        <v>34</v>
      </c>
      <c r="O3056" s="1">
        <v>84.76</v>
      </c>
      <c r="P3056" s="1">
        <v>4548</v>
      </c>
      <c r="Q3056">
        <v>0</v>
      </c>
      <c r="R3056" t="s">
        <v>21</v>
      </c>
      <c r="S3056" t="str">
        <f>IF(ChurnData[[#This Row],[MonthlyCharges]]&lt;=30,"1. Up to 30",IF(ChurnData[[#This Row],[MonthlyCharges]]&lt;=50,"2. 31-50",IF(ChurnData[[#This Row],[MonthlyCharges]]&lt;=70,"3. 51-70",IF(ChurnData[[#This Row],[MonthlyCharges]]&lt;=90,"4. 71-90","5. Over 90"))))</f>
        <v>4. 71-90</v>
      </c>
      <c r="T3056" t="str">
        <f>IF(AND(ChurnData[[#This Row],[Contract]]="Month-to-month",ChurnData[[#This Row],[InternetService]]="Fiber optic",ChurnData[[#This Row],[TenureMonths]]&lt;=11),"High-risk","Other")</f>
        <v>Other</v>
      </c>
      <c r="U3056" t="str">
        <f>IF(ChurnData[[#This Row],[TenureMonths]]&lt;=11,"0-11",IF(ChurnData[[#This Row],[TenureMonths]]&lt;=23,"12-23",IF(ChurnData[[#This Row],[TenureMonths]]&lt;=35,"24-35",IF(ChurnData[[#This Row],[TenureMonths]]&lt;=47,"36-47",IF(ChurnData[[#This Row],[TenureMonths]]&lt;=59,"48-59","60-72")))))</f>
        <v>48-59</v>
      </c>
      <c r="V3056">
        <f>IF(ChurnData[[#This Row],[Churn]]="Yes",1,0)</f>
        <v>0</v>
      </c>
    </row>
    <row r="3057" spans="1:22" x14ac:dyDescent="0.35">
      <c r="A3057" t="s">
        <v>3108</v>
      </c>
      <c r="B3057" t="s">
        <v>36</v>
      </c>
      <c r="C3057">
        <v>0</v>
      </c>
      <c r="D3057" t="s">
        <v>21</v>
      </c>
      <c r="E3057" t="s">
        <v>21</v>
      </c>
      <c r="F3057" t="s">
        <v>56</v>
      </c>
      <c r="G3057" s="2">
        <v>43</v>
      </c>
      <c r="H3057" t="s">
        <v>20</v>
      </c>
      <c r="I3057" t="s">
        <v>21</v>
      </c>
      <c r="J3057" t="s">
        <v>28</v>
      </c>
      <c r="K3057" t="s">
        <v>28</v>
      </c>
      <c r="L3057" t="s">
        <v>29</v>
      </c>
      <c r="M3057" t="s">
        <v>20</v>
      </c>
      <c r="N3057" t="s">
        <v>43</v>
      </c>
      <c r="O3057" s="1">
        <v>31.02</v>
      </c>
      <c r="P3057" s="1">
        <v>1358.07</v>
      </c>
      <c r="Q3057">
        <v>0</v>
      </c>
      <c r="R3057" t="s">
        <v>21</v>
      </c>
      <c r="S3057" t="str">
        <f>IF(ChurnData[[#This Row],[MonthlyCharges]]&lt;=30,"1. Up to 30",IF(ChurnData[[#This Row],[MonthlyCharges]]&lt;=50,"2. 31-50",IF(ChurnData[[#This Row],[MonthlyCharges]]&lt;=70,"3. 51-70",IF(ChurnData[[#This Row],[MonthlyCharges]]&lt;=90,"4. 71-90","5. Over 90"))))</f>
        <v>2. 31-50</v>
      </c>
      <c r="T3057" t="str">
        <f>IF(AND(ChurnData[[#This Row],[Contract]]="Month-to-month",ChurnData[[#This Row],[InternetService]]="Fiber optic",ChurnData[[#This Row],[TenureMonths]]&lt;=11),"High-risk","Other")</f>
        <v>Other</v>
      </c>
      <c r="U3057" t="str">
        <f>IF(ChurnData[[#This Row],[TenureMonths]]&lt;=11,"0-11",IF(ChurnData[[#This Row],[TenureMonths]]&lt;=23,"12-23",IF(ChurnData[[#This Row],[TenureMonths]]&lt;=35,"24-35",IF(ChurnData[[#This Row],[TenureMonths]]&lt;=47,"36-47",IF(ChurnData[[#This Row],[TenureMonths]]&lt;=59,"48-59","60-72")))))</f>
        <v>36-47</v>
      </c>
      <c r="V3057">
        <f>IF(ChurnData[[#This Row],[Churn]]="Yes",1,0)</f>
        <v>0</v>
      </c>
    </row>
    <row r="3058" spans="1:22" x14ac:dyDescent="0.35">
      <c r="A3058" t="s">
        <v>3109</v>
      </c>
      <c r="B3058" t="s">
        <v>36</v>
      </c>
      <c r="C3058">
        <v>0</v>
      </c>
      <c r="D3058" t="s">
        <v>20</v>
      </c>
      <c r="E3058" t="s">
        <v>21</v>
      </c>
      <c r="F3058" t="s">
        <v>58</v>
      </c>
      <c r="G3058" s="2">
        <v>34</v>
      </c>
      <c r="H3058" t="s">
        <v>20</v>
      </c>
      <c r="I3058" t="s">
        <v>21</v>
      </c>
      <c r="J3058" t="s">
        <v>28</v>
      </c>
      <c r="K3058" t="s">
        <v>28</v>
      </c>
      <c r="L3058" t="s">
        <v>24</v>
      </c>
      <c r="M3058" t="s">
        <v>20</v>
      </c>
      <c r="N3058" t="s">
        <v>30</v>
      </c>
      <c r="O3058" s="1">
        <v>37.36</v>
      </c>
      <c r="P3058" s="1">
        <v>1281.0999999999999</v>
      </c>
      <c r="Q3058">
        <v>2</v>
      </c>
      <c r="R3058" t="s">
        <v>21</v>
      </c>
      <c r="S3058" t="str">
        <f>IF(ChurnData[[#This Row],[MonthlyCharges]]&lt;=30,"1. Up to 30",IF(ChurnData[[#This Row],[MonthlyCharges]]&lt;=50,"2. 31-50",IF(ChurnData[[#This Row],[MonthlyCharges]]&lt;=70,"3. 51-70",IF(ChurnData[[#This Row],[MonthlyCharges]]&lt;=90,"4. 71-90","5. Over 90"))))</f>
        <v>2. 31-50</v>
      </c>
      <c r="T3058" t="str">
        <f>IF(AND(ChurnData[[#This Row],[Contract]]="Month-to-month",ChurnData[[#This Row],[InternetService]]="Fiber optic",ChurnData[[#This Row],[TenureMonths]]&lt;=11),"High-risk","Other")</f>
        <v>Other</v>
      </c>
      <c r="U3058" t="str">
        <f>IF(ChurnData[[#This Row],[TenureMonths]]&lt;=11,"0-11",IF(ChurnData[[#This Row],[TenureMonths]]&lt;=23,"12-23",IF(ChurnData[[#This Row],[TenureMonths]]&lt;=35,"24-35",IF(ChurnData[[#This Row],[TenureMonths]]&lt;=47,"36-47",IF(ChurnData[[#This Row],[TenureMonths]]&lt;=59,"48-59","60-72")))))</f>
        <v>24-35</v>
      </c>
      <c r="V3058">
        <f>IF(ChurnData[[#This Row],[Churn]]="Yes",1,0)</f>
        <v>0</v>
      </c>
    </row>
    <row r="3059" spans="1:22" x14ac:dyDescent="0.35">
      <c r="A3059" t="s">
        <v>3110</v>
      </c>
      <c r="B3059" t="s">
        <v>19</v>
      </c>
      <c r="C3059">
        <v>0</v>
      </c>
      <c r="D3059" t="s">
        <v>21</v>
      </c>
      <c r="E3059" t="s">
        <v>21</v>
      </c>
      <c r="F3059" t="s">
        <v>49</v>
      </c>
      <c r="G3059" s="2">
        <v>8</v>
      </c>
      <c r="H3059" t="s">
        <v>20</v>
      </c>
      <c r="I3059" t="s">
        <v>32</v>
      </c>
      <c r="J3059" t="s">
        <v>21</v>
      </c>
      <c r="K3059" t="s">
        <v>20</v>
      </c>
      <c r="L3059" t="s">
        <v>33</v>
      </c>
      <c r="M3059" t="s">
        <v>20</v>
      </c>
      <c r="N3059" t="s">
        <v>34</v>
      </c>
      <c r="O3059" s="1">
        <v>67.510000000000005</v>
      </c>
      <c r="P3059" s="1">
        <v>533.96</v>
      </c>
      <c r="Q3059">
        <v>0</v>
      </c>
      <c r="R3059" t="s">
        <v>20</v>
      </c>
      <c r="S3059" t="str">
        <f>IF(ChurnData[[#This Row],[MonthlyCharges]]&lt;=30,"1. Up to 30",IF(ChurnData[[#This Row],[MonthlyCharges]]&lt;=50,"2. 31-50",IF(ChurnData[[#This Row],[MonthlyCharges]]&lt;=70,"3. 51-70",IF(ChurnData[[#This Row],[MonthlyCharges]]&lt;=90,"4. 71-90","5. Over 90"))))</f>
        <v>3. 51-70</v>
      </c>
      <c r="T3059" t="str">
        <f>IF(AND(ChurnData[[#This Row],[Contract]]="Month-to-month",ChurnData[[#This Row],[InternetService]]="Fiber optic",ChurnData[[#This Row],[TenureMonths]]&lt;=11),"High-risk","Other")</f>
        <v>Other</v>
      </c>
      <c r="U3059" t="str">
        <f>IF(ChurnData[[#This Row],[TenureMonths]]&lt;=11,"0-11",IF(ChurnData[[#This Row],[TenureMonths]]&lt;=23,"12-23",IF(ChurnData[[#This Row],[TenureMonths]]&lt;=35,"24-35",IF(ChurnData[[#This Row],[TenureMonths]]&lt;=47,"36-47",IF(ChurnData[[#This Row],[TenureMonths]]&lt;=59,"48-59","60-72")))))</f>
        <v>0-11</v>
      </c>
      <c r="V3059">
        <f>IF(ChurnData[[#This Row],[Churn]]="Yes",1,0)</f>
        <v>1</v>
      </c>
    </row>
    <row r="3060" spans="1:22" x14ac:dyDescent="0.35">
      <c r="A3060" t="s">
        <v>3111</v>
      </c>
      <c r="B3060" t="s">
        <v>19</v>
      </c>
      <c r="C3060">
        <v>0</v>
      </c>
      <c r="D3060" t="s">
        <v>20</v>
      </c>
      <c r="E3060" t="s">
        <v>21</v>
      </c>
      <c r="F3060" t="s">
        <v>58</v>
      </c>
      <c r="G3060" s="2">
        <v>29</v>
      </c>
      <c r="H3060" t="s">
        <v>20</v>
      </c>
      <c r="I3060" t="s">
        <v>23</v>
      </c>
      <c r="J3060" t="s">
        <v>20</v>
      </c>
      <c r="K3060" t="s">
        <v>21</v>
      </c>
      <c r="L3060" t="s">
        <v>29</v>
      </c>
      <c r="M3060" t="s">
        <v>20</v>
      </c>
      <c r="N3060" t="s">
        <v>43</v>
      </c>
      <c r="O3060" s="1">
        <v>83.55</v>
      </c>
      <c r="P3060" s="1">
        <v>2448.2800000000002</v>
      </c>
      <c r="Q3060">
        <v>4</v>
      </c>
      <c r="R3060" t="s">
        <v>20</v>
      </c>
      <c r="S3060" t="str">
        <f>IF(ChurnData[[#This Row],[MonthlyCharges]]&lt;=30,"1. Up to 30",IF(ChurnData[[#This Row],[MonthlyCharges]]&lt;=50,"2. 31-50",IF(ChurnData[[#This Row],[MonthlyCharges]]&lt;=70,"3. 51-70",IF(ChurnData[[#This Row],[MonthlyCharges]]&lt;=90,"4. 71-90","5. Over 90"))))</f>
        <v>4. 71-90</v>
      </c>
      <c r="T3060" t="str">
        <f>IF(AND(ChurnData[[#This Row],[Contract]]="Month-to-month",ChurnData[[#This Row],[InternetService]]="Fiber optic",ChurnData[[#This Row],[TenureMonths]]&lt;=11),"High-risk","Other")</f>
        <v>Other</v>
      </c>
      <c r="U3060" t="str">
        <f>IF(ChurnData[[#This Row],[TenureMonths]]&lt;=11,"0-11",IF(ChurnData[[#This Row],[TenureMonths]]&lt;=23,"12-23",IF(ChurnData[[#This Row],[TenureMonths]]&lt;=35,"24-35",IF(ChurnData[[#This Row],[TenureMonths]]&lt;=47,"36-47",IF(ChurnData[[#This Row],[TenureMonths]]&lt;=59,"48-59","60-72")))))</f>
        <v>24-35</v>
      </c>
      <c r="V3060">
        <f>IF(ChurnData[[#This Row],[Churn]]="Yes",1,0)</f>
        <v>1</v>
      </c>
    </row>
    <row r="3061" spans="1:22" x14ac:dyDescent="0.35">
      <c r="A3061" t="s">
        <v>3112</v>
      </c>
      <c r="B3061" t="s">
        <v>36</v>
      </c>
      <c r="C3061">
        <v>1</v>
      </c>
      <c r="D3061" t="s">
        <v>21</v>
      </c>
      <c r="E3061" t="s">
        <v>21</v>
      </c>
      <c r="F3061" t="s">
        <v>37</v>
      </c>
      <c r="G3061" s="2">
        <v>46</v>
      </c>
      <c r="H3061" t="s">
        <v>21</v>
      </c>
      <c r="I3061" t="s">
        <v>21</v>
      </c>
      <c r="J3061" t="s">
        <v>28</v>
      </c>
      <c r="K3061" t="s">
        <v>28</v>
      </c>
      <c r="L3061" t="s">
        <v>24</v>
      </c>
      <c r="M3061" t="s">
        <v>20</v>
      </c>
      <c r="N3061" t="s">
        <v>25</v>
      </c>
      <c r="O3061" s="1">
        <v>18</v>
      </c>
      <c r="P3061" s="1">
        <v>819.06</v>
      </c>
      <c r="Q3061">
        <v>1</v>
      </c>
      <c r="R3061" t="s">
        <v>21</v>
      </c>
      <c r="S3061" t="str">
        <f>IF(ChurnData[[#This Row],[MonthlyCharges]]&lt;=30,"1. Up to 30",IF(ChurnData[[#This Row],[MonthlyCharges]]&lt;=50,"2. 31-50",IF(ChurnData[[#This Row],[MonthlyCharges]]&lt;=70,"3. 51-70",IF(ChurnData[[#This Row],[MonthlyCharges]]&lt;=90,"4. 71-90","5. Over 90"))))</f>
        <v>1. Up to 30</v>
      </c>
      <c r="T3061" t="str">
        <f>IF(AND(ChurnData[[#This Row],[Contract]]="Month-to-month",ChurnData[[#This Row],[InternetService]]="Fiber optic",ChurnData[[#This Row],[TenureMonths]]&lt;=11),"High-risk","Other")</f>
        <v>Other</v>
      </c>
      <c r="U3061" t="str">
        <f>IF(ChurnData[[#This Row],[TenureMonths]]&lt;=11,"0-11",IF(ChurnData[[#This Row],[TenureMonths]]&lt;=23,"12-23",IF(ChurnData[[#This Row],[TenureMonths]]&lt;=35,"24-35",IF(ChurnData[[#This Row],[TenureMonths]]&lt;=47,"36-47",IF(ChurnData[[#This Row],[TenureMonths]]&lt;=59,"48-59","60-72")))))</f>
        <v>36-47</v>
      </c>
      <c r="V3061">
        <f>IF(ChurnData[[#This Row],[Churn]]="Yes",1,0)</f>
        <v>0</v>
      </c>
    </row>
    <row r="3062" spans="1:22" x14ac:dyDescent="0.35">
      <c r="A3062" t="s">
        <v>3113</v>
      </c>
      <c r="B3062" t="s">
        <v>19</v>
      </c>
      <c r="C3062">
        <v>0</v>
      </c>
      <c r="D3062" t="s">
        <v>21</v>
      </c>
      <c r="E3062" t="s">
        <v>20</v>
      </c>
      <c r="F3062" t="s">
        <v>27</v>
      </c>
      <c r="G3062" s="2">
        <v>28</v>
      </c>
      <c r="H3062" t="s">
        <v>20</v>
      </c>
      <c r="I3062" t="s">
        <v>23</v>
      </c>
      <c r="J3062" t="s">
        <v>21</v>
      </c>
      <c r="K3062" t="s">
        <v>20</v>
      </c>
      <c r="L3062" t="s">
        <v>33</v>
      </c>
      <c r="M3062" t="s">
        <v>20</v>
      </c>
      <c r="N3062" t="s">
        <v>25</v>
      </c>
      <c r="O3062" s="1">
        <v>93.04</v>
      </c>
      <c r="P3062" s="1">
        <v>2614.3000000000002</v>
      </c>
      <c r="Q3062">
        <v>5</v>
      </c>
      <c r="R3062" t="s">
        <v>20</v>
      </c>
      <c r="S3062" t="str">
        <f>IF(ChurnData[[#This Row],[MonthlyCharges]]&lt;=30,"1. Up to 30",IF(ChurnData[[#This Row],[MonthlyCharges]]&lt;=50,"2. 31-50",IF(ChurnData[[#This Row],[MonthlyCharges]]&lt;=70,"3. 51-70",IF(ChurnData[[#This Row],[MonthlyCharges]]&lt;=90,"4. 71-90","5. Over 90"))))</f>
        <v>5. Over 90</v>
      </c>
      <c r="T3062" t="str">
        <f>IF(AND(ChurnData[[#This Row],[Contract]]="Month-to-month",ChurnData[[#This Row],[InternetService]]="Fiber optic",ChurnData[[#This Row],[TenureMonths]]&lt;=11),"High-risk","Other")</f>
        <v>Other</v>
      </c>
      <c r="U3062" t="str">
        <f>IF(ChurnData[[#This Row],[TenureMonths]]&lt;=11,"0-11",IF(ChurnData[[#This Row],[TenureMonths]]&lt;=23,"12-23",IF(ChurnData[[#This Row],[TenureMonths]]&lt;=35,"24-35",IF(ChurnData[[#This Row],[TenureMonths]]&lt;=47,"36-47",IF(ChurnData[[#This Row],[TenureMonths]]&lt;=59,"48-59","60-72")))))</f>
        <v>24-35</v>
      </c>
      <c r="V3062">
        <f>IF(ChurnData[[#This Row],[Churn]]="Yes",1,0)</f>
        <v>1</v>
      </c>
    </row>
    <row r="3063" spans="1:22" x14ac:dyDescent="0.35">
      <c r="A3063" t="s">
        <v>3114</v>
      </c>
      <c r="B3063" t="s">
        <v>36</v>
      </c>
      <c r="C3063">
        <v>0</v>
      </c>
      <c r="D3063" t="s">
        <v>20</v>
      </c>
      <c r="E3063" t="s">
        <v>20</v>
      </c>
      <c r="F3063" t="s">
        <v>75</v>
      </c>
      <c r="G3063" s="2">
        <v>11</v>
      </c>
      <c r="H3063" t="s">
        <v>20</v>
      </c>
      <c r="I3063" t="s">
        <v>32</v>
      </c>
      <c r="J3063" t="s">
        <v>21</v>
      </c>
      <c r="K3063" t="s">
        <v>21</v>
      </c>
      <c r="L3063" t="s">
        <v>33</v>
      </c>
      <c r="M3063" t="s">
        <v>20</v>
      </c>
      <c r="N3063" t="s">
        <v>25</v>
      </c>
      <c r="O3063" s="1">
        <v>52.61</v>
      </c>
      <c r="P3063" s="1">
        <v>585.91999999999996</v>
      </c>
      <c r="Q3063">
        <v>0</v>
      </c>
      <c r="R3063" t="s">
        <v>20</v>
      </c>
      <c r="S3063" t="str">
        <f>IF(ChurnData[[#This Row],[MonthlyCharges]]&lt;=30,"1. Up to 30",IF(ChurnData[[#This Row],[MonthlyCharges]]&lt;=50,"2. 31-50",IF(ChurnData[[#This Row],[MonthlyCharges]]&lt;=70,"3. 51-70",IF(ChurnData[[#This Row],[MonthlyCharges]]&lt;=90,"4. 71-90","5. Over 90"))))</f>
        <v>3. 51-70</v>
      </c>
      <c r="T3063" t="str">
        <f>IF(AND(ChurnData[[#This Row],[Contract]]="Month-to-month",ChurnData[[#This Row],[InternetService]]="Fiber optic",ChurnData[[#This Row],[TenureMonths]]&lt;=11),"High-risk","Other")</f>
        <v>Other</v>
      </c>
      <c r="U3063" t="str">
        <f>IF(ChurnData[[#This Row],[TenureMonths]]&lt;=11,"0-11",IF(ChurnData[[#This Row],[TenureMonths]]&lt;=23,"12-23",IF(ChurnData[[#This Row],[TenureMonths]]&lt;=35,"24-35",IF(ChurnData[[#This Row],[TenureMonths]]&lt;=47,"36-47",IF(ChurnData[[#This Row],[TenureMonths]]&lt;=59,"48-59","60-72")))))</f>
        <v>0-11</v>
      </c>
      <c r="V3063">
        <f>IF(ChurnData[[#This Row],[Churn]]="Yes",1,0)</f>
        <v>1</v>
      </c>
    </row>
    <row r="3064" spans="1:22" x14ac:dyDescent="0.35">
      <c r="A3064" t="s">
        <v>3115</v>
      </c>
      <c r="B3064" t="s">
        <v>36</v>
      </c>
      <c r="C3064">
        <v>0</v>
      </c>
      <c r="D3064" t="s">
        <v>21</v>
      </c>
      <c r="E3064" t="s">
        <v>21</v>
      </c>
      <c r="F3064" t="s">
        <v>27</v>
      </c>
      <c r="G3064" s="2">
        <v>12</v>
      </c>
      <c r="H3064" t="s">
        <v>20</v>
      </c>
      <c r="I3064" t="s">
        <v>23</v>
      </c>
      <c r="J3064" t="s">
        <v>21</v>
      </c>
      <c r="K3064" t="s">
        <v>21</v>
      </c>
      <c r="L3064" t="s">
        <v>33</v>
      </c>
      <c r="M3064" t="s">
        <v>21</v>
      </c>
      <c r="N3064" t="s">
        <v>43</v>
      </c>
      <c r="O3064" s="1">
        <v>86.91</v>
      </c>
      <c r="P3064" s="1">
        <v>1042.94</v>
      </c>
      <c r="Q3064">
        <v>0</v>
      </c>
      <c r="R3064" t="s">
        <v>20</v>
      </c>
      <c r="S3064" t="str">
        <f>IF(ChurnData[[#This Row],[MonthlyCharges]]&lt;=30,"1. Up to 30",IF(ChurnData[[#This Row],[MonthlyCharges]]&lt;=50,"2. 31-50",IF(ChurnData[[#This Row],[MonthlyCharges]]&lt;=70,"3. 51-70",IF(ChurnData[[#This Row],[MonthlyCharges]]&lt;=90,"4. 71-90","5. Over 90"))))</f>
        <v>4. 71-90</v>
      </c>
      <c r="T3064" t="str">
        <f>IF(AND(ChurnData[[#This Row],[Contract]]="Month-to-month",ChurnData[[#This Row],[InternetService]]="Fiber optic",ChurnData[[#This Row],[TenureMonths]]&lt;=11),"High-risk","Other")</f>
        <v>Other</v>
      </c>
      <c r="U3064" t="str">
        <f>IF(ChurnData[[#This Row],[TenureMonths]]&lt;=11,"0-11",IF(ChurnData[[#This Row],[TenureMonths]]&lt;=23,"12-23",IF(ChurnData[[#This Row],[TenureMonths]]&lt;=35,"24-35",IF(ChurnData[[#This Row],[TenureMonths]]&lt;=47,"36-47",IF(ChurnData[[#This Row],[TenureMonths]]&lt;=59,"48-59","60-72")))))</f>
        <v>12-23</v>
      </c>
      <c r="V3064">
        <f>IF(ChurnData[[#This Row],[Churn]]="Yes",1,0)</f>
        <v>1</v>
      </c>
    </row>
    <row r="3065" spans="1:22" x14ac:dyDescent="0.35">
      <c r="A3065" t="s">
        <v>3116</v>
      </c>
      <c r="B3065" t="s">
        <v>19</v>
      </c>
      <c r="C3065">
        <v>1</v>
      </c>
      <c r="D3065" t="s">
        <v>21</v>
      </c>
      <c r="E3065" t="s">
        <v>21</v>
      </c>
      <c r="F3065" t="s">
        <v>47</v>
      </c>
      <c r="G3065" s="2">
        <v>6</v>
      </c>
      <c r="H3065" t="s">
        <v>20</v>
      </c>
      <c r="I3065" t="s">
        <v>23</v>
      </c>
      <c r="J3065" t="s">
        <v>21</v>
      </c>
      <c r="K3065" t="s">
        <v>21</v>
      </c>
      <c r="L3065" t="s">
        <v>33</v>
      </c>
      <c r="M3065" t="s">
        <v>20</v>
      </c>
      <c r="N3065" t="s">
        <v>34</v>
      </c>
      <c r="O3065" s="1">
        <v>95.33</v>
      </c>
      <c r="P3065" s="1">
        <v>563.39</v>
      </c>
      <c r="Q3065">
        <v>1</v>
      </c>
      <c r="R3065" t="s">
        <v>20</v>
      </c>
      <c r="S3065" t="str">
        <f>IF(ChurnData[[#This Row],[MonthlyCharges]]&lt;=30,"1. Up to 30",IF(ChurnData[[#This Row],[MonthlyCharges]]&lt;=50,"2. 31-50",IF(ChurnData[[#This Row],[MonthlyCharges]]&lt;=70,"3. 51-70",IF(ChurnData[[#This Row],[MonthlyCharges]]&lt;=90,"4. 71-90","5. Over 90"))))</f>
        <v>5. Over 90</v>
      </c>
      <c r="T3065" t="str">
        <f>IF(AND(ChurnData[[#This Row],[Contract]]="Month-to-month",ChurnData[[#This Row],[InternetService]]="Fiber optic",ChurnData[[#This Row],[TenureMonths]]&lt;=11),"High-risk","Other")</f>
        <v>High-risk</v>
      </c>
      <c r="U3065" t="str">
        <f>IF(ChurnData[[#This Row],[TenureMonths]]&lt;=11,"0-11",IF(ChurnData[[#This Row],[TenureMonths]]&lt;=23,"12-23",IF(ChurnData[[#This Row],[TenureMonths]]&lt;=35,"24-35",IF(ChurnData[[#This Row],[TenureMonths]]&lt;=47,"36-47",IF(ChurnData[[#This Row],[TenureMonths]]&lt;=59,"48-59","60-72")))))</f>
        <v>0-11</v>
      </c>
      <c r="V3065">
        <f>IF(ChurnData[[#This Row],[Churn]]="Yes",1,0)</f>
        <v>1</v>
      </c>
    </row>
    <row r="3066" spans="1:22" x14ac:dyDescent="0.35">
      <c r="A3066" t="s">
        <v>3117</v>
      </c>
      <c r="B3066" t="s">
        <v>19</v>
      </c>
      <c r="C3066">
        <v>0</v>
      </c>
      <c r="D3066" t="s">
        <v>21</v>
      </c>
      <c r="E3066" t="s">
        <v>20</v>
      </c>
      <c r="F3066" t="s">
        <v>65</v>
      </c>
      <c r="G3066" s="2">
        <v>34</v>
      </c>
      <c r="H3066" t="s">
        <v>20</v>
      </c>
      <c r="I3066" t="s">
        <v>32</v>
      </c>
      <c r="J3066" t="s">
        <v>21</v>
      </c>
      <c r="K3066" t="s">
        <v>21</v>
      </c>
      <c r="L3066" t="s">
        <v>29</v>
      </c>
      <c r="M3066" t="s">
        <v>21</v>
      </c>
      <c r="N3066" t="s">
        <v>43</v>
      </c>
      <c r="O3066" s="1">
        <v>53.21</v>
      </c>
      <c r="P3066" s="1">
        <v>1779.69</v>
      </c>
      <c r="Q3066">
        <v>3</v>
      </c>
      <c r="R3066" t="s">
        <v>20</v>
      </c>
      <c r="S3066" t="str">
        <f>IF(ChurnData[[#This Row],[MonthlyCharges]]&lt;=30,"1. Up to 30",IF(ChurnData[[#This Row],[MonthlyCharges]]&lt;=50,"2. 31-50",IF(ChurnData[[#This Row],[MonthlyCharges]]&lt;=70,"3. 51-70",IF(ChurnData[[#This Row],[MonthlyCharges]]&lt;=90,"4. 71-90","5. Over 90"))))</f>
        <v>3. 51-70</v>
      </c>
      <c r="T3066" t="str">
        <f>IF(AND(ChurnData[[#This Row],[Contract]]="Month-to-month",ChurnData[[#This Row],[InternetService]]="Fiber optic",ChurnData[[#This Row],[TenureMonths]]&lt;=11),"High-risk","Other")</f>
        <v>Other</v>
      </c>
      <c r="U3066" t="str">
        <f>IF(ChurnData[[#This Row],[TenureMonths]]&lt;=11,"0-11",IF(ChurnData[[#This Row],[TenureMonths]]&lt;=23,"12-23",IF(ChurnData[[#This Row],[TenureMonths]]&lt;=35,"24-35",IF(ChurnData[[#This Row],[TenureMonths]]&lt;=47,"36-47",IF(ChurnData[[#This Row],[TenureMonths]]&lt;=59,"48-59","60-72")))))</f>
        <v>24-35</v>
      </c>
      <c r="V3066">
        <f>IF(ChurnData[[#This Row],[Churn]]="Yes",1,0)</f>
        <v>1</v>
      </c>
    </row>
    <row r="3067" spans="1:22" x14ac:dyDescent="0.35">
      <c r="A3067" t="s">
        <v>3118</v>
      </c>
      <c r="B3067" t="s">
        <v>36</v>
      </c>
      <c r="C3067">
        <v>1</v>
      </c>
      <c r="D3067" t="s">
        <v>21</v>
      </c>
      <c r="E3067" t="s">
        <v>21</v>
      </c>
      <c r="F3067" t="s">
        <v>37</v>
      </c>
      <c r="G3067" s="2">
        <v>55</v>
      </c>
      <c r="H3067" t="s">
        <v>20</v>
      </c>
      <c r="I3067" t="s">
        <v>32</v>
      </c>
      <c r="J3067" t="s">
        <v>20</v>
      </c>
      <c r="K3067" t="s">
        <v>20</v>
      </c>
      <c r="L3067" t="s">
        <v>24</v>
      </c>
      <c r="M3067" t="s">
        <v>21</v>
      </c>
      <c r="N3067" t="s">
        <v>25</v>
      </c>
      <c r="O3067" s="1">
        <v>60.78</v>
      </c>
      <c r="P3067" s="1">
        <v>3427.15</v>
      </c>
      <c r="Q3067">
        <v>2</v>
      </c>
      <c r="R3067" t="s">
        <v>21</v>
      </c>
      <c r="S3067" t="str">
        <f>IF(ChurnData[[#This Row],[MonthlyCharges]]&lt;=30,"1. Up to 30",IF(ChurnData[[#This Row],[MonthlyCharges]]&lt;=50,"2. 31-50",IF(ChurnData[[#This Row],[MonthlyCharges]]&lt;=70,"3. 51-70",IF(ChurnData[[#This Row],[MonthlyCharges]]&lt;=90,"4. 71-90","5. Over 90"))))</f>
        <v>3. 51-70</v>
      </c>
      <c r="T3067" t="str">
        <f>IF(AND(ChurnData[[#This Row],[Contract]]="Month-to-month",ChurnData[[#This Row],[InternetService]]="Fiber optic",ChurnData[[#This Row],[TenureMonths]]&lt;=11),"High-risk","Other")</f>
        <v>Other</v>
      </c>
      <c r="U3067" t="str">
        <f>IF(ChurnData[[#This Row],[TenureMonths]]&lt;=11,"0-11",IF(ChurnData[[#This Row],[TenureMonths]]&lt;=23,"12-23",IF(ChurnData[[#This Row],[TenureMonths]]&lt;=35,"24-35",IF(ChurnData[[#This Row],[TenureMonths]]&lt;=47,"36-47",IF(ChurnData[[#This Row],[TenureMonths]]&lt;=59,"48-59","60-72")))))</f>
        <v>48-59</v>
      </c>
      <c r="V3067">
        <f>IF(ChurnData[[#This Row],[Churn]]="Yes",1,0)</f>
        <v>0</v>
      </c>
    </row>
    <row r="3068" spans="1:22" x14ac:dyDescent="0.35">
      <c r="A3068" t="s">
        <v>3119</v>
      </c>
      <c r="B3068" t="s">
        <v>36</v>
      </c>
      <c r="C3068">
        <v>0</v>
      </c>
      <c r="D3068" t="s">
        <v>21</v>
      </c>
      <c r="E3068" t="s">
        <v>21</v>
      </c>
      <c r="F3068" t="s">
        <v>65</v>
      </c>
      <c r="G3068" s="2">
        <v>53</v>
      </c>
      <c r="H3068" t="s">
        <v>20</v>
      </c>
      <c r="I3068" t="s">
        <v>23</v>
      </c>
      <c r="J3068" t="s">
        <v>20</v>
      </c>
      <c r="K3068" t="s">
        <v>21</v>
      </c>
      <c r="L3068" t="s">
        <v>29</v>
      </c>
      <c r="M3068" t="s">
        <v>20</v>
      </c>
      <c r="N3068" t="s">
        <v>30</v>
      </c>
      <c r="O3068" s="1">
        <v>96.58</v>
      </c>
      <c r="P3068" s="1">
        <v>5045.91</v>
      </c>
      <c r="Q3068">
        <v>1</v>
      </c>
      <c r="R3068" t="s">
        <v>21</v>
      </c>
      <c r="S3068" t="str">
        <f>IF(ChurnData[[#This Row],[MonthlyCharges]]&lt;=30,"1. Up to 30",IF(ChurnData[[#This Row],[MonthlyCharges]]&lt;=50,"2. 31-50",IF(ChurnData[[#This Row],[MonthlyCharges]]&lt;=70,"3. 51-70",IF(ChurnData[[#This Row],[MonthlyCharges]]&lt;=90,"4. 71-90","5. Over 90"))))</f>
        <v>5. Over 90</v>
      </c>
      <c r="T3068" t="str">
        <f>IF(AND(ChurnData[[#This Row],[Contract]]="Month-to-month",ChurnData[[#This Row],[InternetService]]="Fiber optic",ChurnData[[#This Row],[TenureMonths]]&lt;=11),"High-risk","Other")</f>
        <v>Other</v>
      </c>
      <c r="U3068" t="str">
        <f>IF(ChurnData[[#This Row],[TenureMonths]]&lt;=11,"0-11",IF(ChurnData[[#This Row],[TenureMonths]]&lt;=23,"12-23",IF(ChurnData[[#This Row],[TenureMonths]]&lt;=35,"24-35",IF(ChurnData[[#This Row],[TenureMonths]]&lt;=47,"36-47",IF(ChurnData[[#This Row],[TenureMonths]]&lt;=59,"48-59","60-72")))))</f>
        <v>48-59</v>
      </c>
      <c r="V3068">
        <f>IF(ChurnData[[#This Row],[Churn]]="Yes",1,0)</f>
        <v>0</v>
      </c>
    </row>
    <row r="3069" spans="1:22" x14ac:dyDescent="0.35">
      <c r="A3069" t="s">
        <v>3120</v>
      </c>
      <c r="B3069" t="s">
        <v>19</v>
      </c>
      <c r="C3069">
        <v>0</v>
      </c>
      <c r="D3069" t="s">
        <v>20</v>
      </c>
      <c r="E3069" t="s">
        <v>21</v>
      </c>
      <c r="F3069" t="s">
        <v>39</v>
      </c>
      <c r="G3069" s="2">
        <v>62</v>
      </c>
      <c r="H3069" t="s">
        <v>20</v>
      </c>
      <c r="I3069" t="s">
        <v>23</v>
      </c>
      <c r="J3069" t="s">
        <v>21</v>
      </c>
      <c r="K3069" t="s">
        <v>20</v>
      </c>
      <c r="L3069" t="s">
        <v>29</v>
      </c>
      <c r="M3069" t="s">
        <v>21</v>
      </c>
      <c r="N3069" t="s">
        <v>34</v>
      </c>
      <c r="O3069" s="1">
        <v>101.08</v>
      </c>
      <c r="P3069" s="1">
        <v>6446.21</v>
      </c>
      <c r="Q3069">
        <v>2</v>
      </c>
      <c r="R3069" t="s">
        <v>21</v>
      </c>
      <c r="S3069" t="str">
        <f>IF(ChurnData[[#This Row],[MonthlyCharges]]&lt;=30,"1. Up to 30",IF(ChurnData[[#This Row],[MonthlyCharges]]&lt;=50,"2. 31-50",IF(ChurnData[[#This Row],[MonthlyCharges]]&lt;=70,"3. 51-70",IF(ChurnData[[#This Row],[MonthlyCharges]]&lt;=90,"4. 71-90","5. Over 90"))))</f>
        <v>5. Over 90</v>
      </c>
      <c r="T3069" t="str">
        <f>IF(AND(ChurnData[[#This Row],[Contract]]="Month-to-month",ChurnData[[#This Row],[InternetService]]="Fiber optic",ChurnData[[#This Row],[TenureMonths]]&lt;=11),"High-risk","Other")</f>
        <v>Other</v>
      </c>
      <c r="U3069" t="str">
        <f>IF(ChurnData[[#This Row],[TenureMonths]]&lt;=11,"0-11",IF(ChurnData[[#This Row],[TenureMonths]]&lt;=23,"12-23",IF(ChurnData[[#This Row],[TenureMonths]]&lt;=35,"24-35",IF(ChurnData[[#This Row],[TenureMonths]]&lt;=47,"36-47",IF(ChurnData[[#This Row],[TenureMonths]]&lt;=59,"48-59","60-72")))))</f>
        <v>60-72</v>
      </c>
      <c r="V3069">
        <f>IF(ChurnData[[#This Row],[Churn]]="Yes",1,0)</f>
        <v>0</v>
      </c>
    </row>
    <row r="3070" spans="1:22" x14ac:dyDescent="0.35">
      <c r="A3070" t="s">
        <v>3121</v>
      </c>
      <c r="B3070" t="s">
        <v>36</v>
      </c>
      <c r="C3070">
        <v>1</v>
      </c>
      <c r="D3070" t="s">
        <v>20</v>
      </c>
      <c r="E3070" t="s">
        <v>20</v>
      </c>
      <c r="F3070" t="s">
        <v>45</v>
      </c>
      <c r="G3070" s="2">
        <v>17</v>
      </c>
      <c r="H3070" t="s">
        <v>20</v>
      </c>
      <c r="I3070" t="s">
        <v>23</v>
      </c>
      <c r="J3070" t="s">
        <v>21</v>
      </c>
      <c r="K3070" t="s">
        <v>21</v>
      </c>
      <c r="L3070" t="s">
        <v>33</v>
      </c>
      <c r="M3070" t="s">
        <v>21</v>
      </c>
      <c r="N3070" t="s">
        <v>34</v>
      </c>
      <c r="O3070" s="1">
        <v>87.26</v>
      </c>
      <c r="P3070" s="1">
        <v>1473.29</v>
      </c>
      <c r="Q3070">
        <v>3</v>
      </c>
      <c r="R3070" t="s">
        <v>20</v>
      </c>
      <c r="S3070" t="str">
        <f>IF(ChurnData[[#This Row],[MonthlyCharges]]&lt;=30,"1. Up to 30",IF(ChurnData[[#This Row],[MonthlyCharges]]&lt;=50,"2. 31-50",IF(ChurnData[[#This Row],[MonthlyCharges]]&lt;=70,"3. 51-70",IF(ChurnData[[#This Row],[MonthlyCharges]]&lt;=90,"4. 71-90","5. Over 90"))))</f>
        <v>4. 71-90</v>
      </c>
      <c r="T3070" t="str">
        <f>IF(AND(ChurnData[[#This Row],[Contract]]="Month-to-month",ChurnData[[#This Row],[InternetService]]="Fiber optic",ChurnData[[#This Row],[TenureMonths]]&lt;=11),"High-risk","Other")</f>
        <v>Other</v>
      </c>
      <c r="U3070" t="str">
        <f>IF(ChurnData[[#This Row],[TenureMonths]]&lt;=11,"0-11",IF(ChurnData[[#This Row],[TenureMonths]]&lt;=23,"12-23",IF(ChurnData[[#This Row],[TenureMonths]]&lt;=35,"24-35",IF(ChurnData[[#This Row],[TenureMonths]]&lt;=47,"36-47",IF(ChurnData[[#This Row],[TenureMonths]]&lt;=59,"48-59","60-72")))))</f>
        <v>12-23</v>
      </c>
      <c r="V3070">
        <f>IF(ChurnData[[#This Row],[Churn]]="Yes",1,0)</f>
        <v>1</v>
      </c>
    </row>
    <row r="3071" spans="1:22" x14ac:dyDescent="0.35">
      <c r="A3071" t="s">
        <v>3122</v>
      </c>
      <c r="B3071" t="s">
        <v>19</v>
      </c>
      <c r="C3071">
        <v>0</v>
      </c>
      <c r="D3071" t="s">
        <v>20</v>
      </c>
      <c r="E3071" t="s">
        <v>21</v>
      </c>
      <c r="F3071" t="s">
        <v>22</v>
      </c>
      <c r="G3071" s="2">
        <v>46</v>
      </c>
      <c r="H3071" t="s">
        <v>20</v>
      </c>
      <c r="I3071" t="s">
        <v>21</v>
      </c>
      <c r="J3071" t="s">
        <v>28</v>
      </c>
      <c r="K3071" t="s">
        <v>28</v>
      </c>
      <c r="L3071" t="s">
        <v>29</v>
      </c>
      <c r="M3071" t="s">
        <v>20</v>
      </c>
      <c r="N3071" t="s">
        <v>25</v>
      </c>
      <c r="O3071" s="1">
        <v>40.58</v>
      </c>
      <c r="P3071" s="1">
        <v>1835.38</v>
      </c>
      <c r="Q3071">
        <v>0</v>
      </c>
      <c r="R3071" t="s">
        <v>21</v>
      </c>
      <c r="S3071" t="str">
        <f>IF(ChurnData[[#This Row],[MonthlyCharges]]&lt;=30,"1. Up to 30",IF(ChurnData[[#This Row],[MonthlyCharges]]&lt;=50,"2. 31-50",IF(ChurnData[[#This Row],[MonthlyCharges]]&lt;=70,"3. 51-70",IF(ChurnData[[#This Row],[MonthlyCharges]]&lt;=90,"4. 71-90","5. Over 90"))))</f>
        <v>2. 31-50</v>
      </c>
      <c r="T3071" t="str">
        <f>IF(AND(ChurnData[[#This Row],[Contract]]="Month-to-month",ChurnData[[#This Row],[InternetService]]="Fiber optic",ChurnData[[#This Row],[TenureMonths]]&lt;=11),"High-risk","Other")</f>
        <v>Other</v>
      </c>
      <c r="U3071" t="str">
        <f>IF(ChurnData[[#This Row],[TenureMonths]]&lt;=11,"0-11",IF(ChurnData[[#This Row],[TenureMonths]]&lt;=23,"12-23",IF(ChurnData[[#This Row],[TenureMonths]]&lt;=35,"24-35",IF(ChurnData[[#This Row],[TenureMonths]]&lt;=47,"36-47",IF(ChurnData[[#This Row],[TenureMonths]]&lt;=59,"48-59","60-72")))))</f>
        <v>36-47</v>
      </c>
      <c r="V3071">
        <f>IF(ChurnData[[#This Row],[Churn]]="Yes",1,0)</f>
        <v>0</v>
      </c>
    </row>
    <row r="3072" spans="1:22" x14ac:dyDescent="0.35">
      <c r="A3072" t="s">
        <v>3123</v>
      </c>
      <c r="B3072" t="s">
        <v>19</v>
      </c>
      <c r="C3072">
        <v>0</v>
      </c>
      <c r="D3072" t="s">
        <v>20</v>
      </c>
      <c r="E3072" t="s">
        <v>21</v>
      </c>
      <c r="F3072" t="s">
        <v>45</v>
      </c>
      <c r="G3072" s="2">
        <v>72</v>
      </c>
      <c r="H3072" t="s">
        <v>20</v>
      </c>
      <c r="I3072" t="s">
        <v>32</v>
      </c>
      <c r="J3072" t="s">
        <v>20</v>
      </c>
      <c r="K3072" t="s">
        <v>20</v>
      </c>
      <c r="L3072" t="s">
        <v>24</v>
      </c>
      <c r="M3072" t="s">
        <v>21</v>
      </c>
      <c r="N3072" t="s">
        <v>30</v>
      </c>
      <c r="O3072" s="1">
        <v>68.180000000000007</v>
      </c>
      <c r="P3072" s="1">
        <v>4920.05</v>
      </c>
      <c r="Q3072">
        <v>1</v>
      </c>
      <c r="R3072" t="s">
        <v>21</v>
      </c>
      <c r="S3072" t="str">
        <f>IF(ChurnData[[#This Row],[MonthlyCharges]]&lt;=30,"1. Up to 30",IF(ChurnData[[#This Row],[MonthlyCharges]]&lt;=50,"2. 31-50",IF(ChurnData[[#This Row],[MonthlyCharges]]&lt;=70,"3. 51-70",IF(ChurnData[[#This Row],[MonthlyCharges]]&lt;=90,"4. 71-90","5. Over 90"))))</f>
        <v>3. 51-70</v>
      </c>
      <c r="T3072" t="str">
        <f>IF(AND(ChurnData[[#This Row],[Contract]]="Month-to-month",ChurnData[[#This Row],[InternetService]]="Fiber optic",ChurnData[[#This Row],[TenureMonths]]&lt;=11),"High-risk","Other")</f>
        <v>Other</v>
      </c>
      <c r="U3072" t="str">
        <f>IF(ChurnData[[#This Row],[TenureMonths]]&lt;=11,"0-11",IF(ChurnData[[#This Row],[TenureMonths]]&lt;=23,"12-23",IF(ChurnData[[#This Row],[TenureMonths]]&lt;=35,"24-35",IF(ChurnData[[#This Row],[TenureMonths]]&lt;=47,"36-47",IF(ChurnData[[#This Row],[TenureMonths]]&lt;=59,"48-59","60-72")))))</f>
        <v>60-72</v>
      </c>
      <c r="V3072">
        <f>IF(ChurnData[[#This Row],[Churn]]="Yes",1,0)</f>
        <v>0</v>
      </c>
    </row>
    <row r="3073" spans="1:22" x14ac:dyDescent="0.35">
      <c r="A3073" t="s">
        <v>3124</v>
      </c>
      <c r="B3073" t="s">
        <v>19</v>
      </c>
      <c r="C3073">
        <v>0</v>
      </c>
      <c r="D3073" t="s">
        <v>21</v>
      </c>
      <c r="E3073" t="s">
        <v>21</v>
      </c>
      <c r="F3073" t="s">
        <v>47</v>
      </c>
      <c r="G3073" s="2">
        <v>39</v>
      </c>
      <c r="H3073" t="s">
        <v>20</v>
      </c>
      <c r="I3073" t="s">
        <v>32</v>
      </c>
      <c r="J3073" t="s">
        <v>20</v>
      </c>
      <c r="K3073" t="s">
        <v>21</v>
      </c>
      <c r="L3073" t="s">
        <v>29</v>
      </c>
      <c r="M3073" t="s">
        <v>20</v>
      </c>
      <c r="N3073" t="s">
        <v>34</v>
      </c>
      <c r="O3073" s="1">
        <v>50.84</v>
      </c>
      <c r="P3073" s="1">
        <v>2011.35</v>
      </c>
      <c r="Q3073">
        <v>1</v>
      </c>
      <c r="R3073" t="s">
        <v>21</v>
      </c>
      <c r="S3073" t="str">
        <f>IF(ChurnData[[#This Row],[MonthlyCharges]]&lt;=30,"1. Up to 30",IF(ChurnData[[#This Row],[MonthlyCharges]]&lt;=50,"2. 31-50",IF(ChurnData[[#This Row],[MonthlyCharges]]&lt;=70,"3. 51-70",IF(ChurnData[[#This Row],[MonthlyCharges]]&lt;=90,"4. 71-90","5. Over 90"))))</f>
        <v>3. 51-70</v>
      </c>
      <c r="T3073" t="str">
        <f>IF(AND(ChurnData[[#This Row],[Contract]]="Month-to-month",ChurnData[[#This Row],[InternetService]]="Fiber optic",ChurnData[[#This Row],[TenureMonths]]&lt;=11),"High-risk","Other")</f>
        <v>Other</v>
      </c>
      <c r="U3073" t="str">
        <f>IF(ChurnData[[#This Row],[TenureMonths]]&lt;=11,"0-11",IF(ChurnData[[#This Row],[TenureMonths]]&lt;=23,"12-23",IF(ChurnData[[#This Row],[TenureMonths]]&lt;=35,"24-35",IF(ChurnData[[#This Row],[TenureMonths]]&lt;=47,"36-47",IF(ChurnData[[#This Row],[TenureMonths]]&lt;=59,"48-59","60-72")))))</f>
        <v>36-47</v>
      </c>
      <c r="V3073">
        <f>IF(ChurnData[[#This Row],[Churn]]="Yes",1,0)</f>
        <v>0</v>
      </c>
    </row>
    <row r="3074" spans="1:22" x14ac:dyDescent="0.35">
      <c r="A3074" t="s">
        <v>3125</v>
      </c>
      <c r="B3074" t="s">
        <v>19</v>
      </c>
      <c r="C3074">
        <v>0</v>
      </c>
      <c r="D3074" t="s">
        <v>21</v>
      </c>
      <c r="E3074" t="s">
        <v>21</v>
      </c>
      <c r="F3074" t="s">
        <v>47</v>
      </c>
      <c r="G3074" s="2">
        <v>45</v>
      </c>
      <c r="H3074" t="s">
        <v>20</v>
      </c>
      <c r="I3074" t="s">
        <v>23</v>
      </c>
      <c r="J3074" t="s">
        <v>20</v>
      </c>
      <c r="K3074" t="s">
        <v>21</v>
      </c>
      <c r="L3074" t="s">
        <v>24</v>
      </c>
      <c r="M3074" t="s">
        <v>20</v>
      </c>
      <c r="N3074" t="s">
        <v>34</v>
      </c>
      <c r="O3074" s="1">
        <v>87.37</v>
      </c>
      <c r="P3074" s="1">
        <v>3893.22</v>
      </c>
      <c r="Q3074">
        <v>4</v>
      </c>
      <c r="R3074" t="s">
        <v>21</v>
      </c>
      <c r="S3074" t="str">
        <f>IF(ChurnData[[#This Row],[MonthlyCharges]]&lt;=30,"1. Up to 30",IF(ChurnData[[#This Row],[MonthlyCharges]]&lt;=50,"2. 31-50",IF(ChurnData[[#This Row],[MonthlyCharges]]&lt;=70,"3. 51-70",IF(ChurnData[[#This Row],[MonthlyCharges]]&lt;=90,"4. 71-90","5. Over 90"))))</f>
        <v>4. 71-90</v>
      </c>
      <c r="T3074" t="str">
        <f>IF(AND(ChurnData[[#This Row],[Contract]]="Month-to-month",ChurnData[[#This Row],[InternetService]]="Fiber optic",ChurnData[[#This Row],[TenureMonths]]&lt;=11),"High-risk","Other")</f>
        <v>Other</v>
      </c>
      <c r="U3074" t="str">
        <f>IF(ChurnData[[#This Row],[TenureMonths]]&lt;=11,"0-11",IF(ChurnData[[#This Row],[TenureMonths]]&lt;=23,"12-23",IF(ChurnData[[#This Row],[TenureMonths]]&lt;=35,"24-35",IF(ChurnData[[#This Row],[TenureMonths]]&lt;=47,"36-47",IF(ChurnData[[#This Row],[TenureMonths]]&lt;=59,"48-59","60-72")))))</f>
        <v>36-47</v>
      </c>
      <c r="V3074">
        <f>IF(ChurnData[[#This Row],[Churn]]="Yes",1,0)</f>
        <v>0</v>
      </c>
    </row>
    <row r="3075" spans="1:22" x14ac:dyDescent="0.35">
      <c r="A3075" t="s">
        <v>3126</v>
      </c>
      <c r="B3075" t="s">
        <v>36</v>
      </c>
      <c r="C3075">
        <v>0</v>
      </c>
      <c r="D3075" t="s">
        <v>21</v>
      </c>
      <c r="E3075" t="s">
        <v>21</v>
      </c>
      <c r="F3075" t="s">
        <v>39</v>
      </c>
      <c r="G3075" s="2">
        <v>33</v>
      </c>
      <c r="H3075" t="s">
        <v>21</v>
      </c>
      <c r="I3075" t="s">
        <v>32</v>
      </c>
      <c r="J3075" t="s">
        <v>21</v>
      </c>
      <c r="K3075" t="s">
        <v>21</v>
      </c>
      <c r="L3075" t="s">
        <v>33</v>
      </c>
      <c r="M3075" t="s">
        <v>20</v>
      </c>
      <c r="N3075" t="s">
        <v>30</v>
      </c>
      <c r="O3075" s="1">
        <v>39.9</v>
      </c>
      <c r="P3075" s="1">
        <v>1348.8</v>
      </c>
      <c r="Q3075">
        <v>3</v>
      </c>
      <c r="R3075" t="s">
        <v>20</v>
      </c>
      <c r="S3075" t="str">
        <f>IF(ChurnData[[#This Row],[MonthlyCharges]]&lt;=30,"1. Up to 30",IF(ChurnData[[#This Row],[MonthlyCharges]]&lt;=50,"2. 31-50",IF(ChurnData[[#This Row],[MonthlyCharges]]&lt;=70,"3. 51-70",IF(ChurnData[[#This Row],[MonthlyCharges]]&lt;=90,"4. 71-90","5. Over 90"))))</f>
        <v>2. 31-50</v>
      </c>
      <c r="T3075" t="str">
        <f>IF(AND(ChurnData[[#This Row],[Contract]]="Month-to-month",ChurnData[[#This Row],[InternetService]]="Fiber optic",ChurnData[[#This Row],[TenureMonths]]&lt;=11),"High-risk","Other")</f>
        <v>Other</v>
      </c>
      <c r="U3075" t="str">
        <f>IF(ChurnData[[#This Row],[TenureMonths]]&lt;=11,"0-11",IF(ChurnData[[#This Row],[TenureMonths]]&lt;=23,"12-23",IF(ChurnData[[#This Row],[TenureMonths]]&lt;=35,"24-35",IF(ChurnData[[#This Row],[TenureMonths]]&lt;=47,"36-47",IF(ChurnData[[#This Row],[TenureMonths]]&lt;=59,"48-59","60-72")))))</f>
        <v>24-35</v>
      </c>
      <c r="V3075">
        <f>IF(ChurnData[[#This Row],[Churn]]="Yes",1,0)</f>
        <v>1</v>
      </c>
    </row>
    <row r="3076" spans="1:22" x14ac:dyDescent="0.35">
      <c r="A3076" t="s">
        <v>3127</v>
      </c>
      <c r="B3076" t="s">
        <v>36</v>
      </c>
      <c r="C3076">
        <v>0</v>
      </c>
      <c r="D3076" t="s">
        <v>20</v>
      </c>
      <c r="E3076" t="s">
        <v>21</v>
      </c>
      <c r="F3076" t="s">
        <v>49</v>
      </c>
      <c r="G3076" s="2">
        <v>33</v>
      </c>
      <c r="H3076" t="s">
        <v>20</v>
      </c>
      <c r="I3076" t="s">
        <v>23</v>
      </c>
      <c r="J3076" t="s">
        <v>21</v>
      </c>
      <c r="K3076" t="s">
        <v>21</v>
      </c>
      <c r="L3076" t="s">
        <v>29</v>
      </c>
      <c r="M3076" t="s">
        <v>20</v>
      </c>
      <c r="N3076" t="s">
        <v>34</v>
      </c>
      <c r="O3076" s="1">
        <v>80.89</v>
      </c>
      <c r="P3076" s="1">
        <v>2648.52</v>
      </c>
      <c r="Q3076">
        <v>1</v>
      </c>
      <c r="R3076" t="s">
        <v>20</v>
      </c>
      <c r="S3076" t="str">
        <f>IF(ChurnData[[#This Row],[MonthlyCharges]]&lt;=30,"1. Up to 30",IF(ChurnData[[#This Row],[MonthlyCharges]]&lt;=50,"2. 31-50",IF(ChurnData[[#This Row],[MonthlyCharges]]&lt;=70,"3. 51-70",IF(ChurnData[[#This Row],[MonthlyCharges]]&lt;=90,"4. 71-90","5. Over 90"))))</f>
        <v>4. 71-90</v>
      </c>
      <c r="T3076" t="str">
        <f>IF(AND(ChurnData[[#This Row],[Contract]]="Month-to-month",ChurnData[[#This Row],[InternetService]]="Fiber optic",ChurnData[[#This Row],[TenureMonths]]&lt;=11),"High-risk","Other")</f>
        <v>Other</v>
      </c>
      <c r="U3076" t="str">
        <f>IF(ChurnData[[#This Row],[TenureMonths]]&lt;=11,"0-11",IF(ChurnData[[#This Row],[TenureMonths]]&lt;=23,"12-23",IF(ChurnData[[#This Row],[TenureMonths]]&lt;=35,"24-35",IF(ChurnData[[#This Row],[TenureMonths]]&lt;=47,"36-47",IF(ChurnData[[#This Row],[TenureMonths]]&lt;=59,"48-59","60-72")))))</f>
        <v>24-35</v>
      </c>
      <c r="V3076">
        <f>IF(ChurnData[[#This Row],[Churn]]="Yes",1,0)</f>
        <v>1</v>
      </c>
    </row>
    <row r="3077" spans="1:22" x14ac:dyDescent="0.35">
      <c r="A3077" t="s">
        <v>3128</v>
      </c>
      <c r="B3077" t="s">
        <v>36</v>
      </c>
      <c r="C3077">
        <v>0</v>
      </c>
      <c r="D3077" t="s">
        <v>21</v>
      </c>
      <c r="E3077" t="s">
        <v>21</v>
      </c>
      <c r="F3077" t="s">
        <v>75</v>
      </c>
      <c r="G3077" s="2">
        <v>46</v>
      </c>
      <c r="H3077" t="s">
        <v>20</v>
      </c>
      <c r="I3077" t="s">
        <v>23</v>
      </c>
      <c r="J3077" t="s">
        <v>20</v>
      </c>
      <c r="K3077" t="s">
        <v>21</v>
      </c>
      <c r="L3077" t="s">
        <v>24</v>
      </c>
      <c r="M3077" t="s">
        <v>20</v>
      </c>
      <c r="N3077" t="s">
        <v>34</v>
      </c>
      <c r="O3077" s="1">
        <v>100.28</v>
      </c>
      <c r="P3077" s="1">
        <v>4624.8599999999997</v>
      </c>
      <c r="Q3077">
        <v>2</v>
      </c>
      <c r="R3077" t="s">
        <v>21</v>
      </c>
      <c r="S3077" t="str">
        <f>IF(ChurnData[[#This Row],[MonthlyCharges]]&lt;=30,"1. Up to 30",IF(ChurnData[[#This Row],[MonthlyCharges]]&lt;=50,"2. 31-50",IF(ChurnData[[#This Row],[MonthlyCharges]]&lt;=70,"3. 51-70",IF(ChurnData[[#This Row],[MonthlyCharges]]&lt;=90,"4. 71-90","5. Over 90"))))</f>
        <v>5. Over 90</v>
      </c>
      <c r="T3077" t="str">
        <f>IF(AND(ChurnData[[#This Row],[Contract]]="Month-to-month",ChurnData[[#This Row],[InternetService]]="Fiber optic",ChurnData[[#This Row],[TenureMonths]]&lt;=11),"High-risk","Other")</f>
        <v>Other</v>
      </c>
      <c r="U3077" t="str">
        <f>IF(ChurnData[[#This Row],[TenureMonths]]&lt;=11,"0-11",IF(ChurnData[[#This Row],[TenureMonths]]&lt;=23,"12-23",IF(ChurnData[[#This Row],[TenureMonths]]&lt;=35,"24-35",IF(ChurnData[[#This Row],[TenureMonths]]&lt;=47,"36-47",IF(ChurnData[[#This Row],[TenureMonths]]&lt;=59,"48-59","60-72")))))</f>
        <v>36-47</v>
      </c>
      <c r="V3077">
        <f>IF(ChurnData[[#This Row],[Churn]]="Yes",1,0)</f>
        <v>0</v>
      </c>
    </row>
    <row r="3078" spans="1:22" x14ac:dyDescent="0.35">
      <c r="A3078" t="s">
        <v>3129</v>
      </c>
      <c r="B3078" t="s">
        <v>36</v>
      </c>
      <c r="C3078">
        <v>0</v>
      </c>
      <c r="D3078" t="s">
        <v>21</v>
      </c>
      <c r="E3078" t="s">
        <v>20</v>
      </c>
      <c r="F3078" t="s">
        <v>58</v>
      </c>
      <c r="G3078" s="2">
        <v>24</v>
      </c>
      <c r="H3078" t="s">
        <v>20</v>
      </c>
      <c r="I3078" t="s">
        <v>23</v>
      </c>
      <c r="J3078" t="s">
        <v>21</v>
      </c>
      <c r="K3078" t="s">
        <v>21</v>
      </c>
      <c r="L3078" t="s">
        <v>33</v>
      </c>
      <c r="M3078" t="s">
        <v>20</v>
      </c>
      <c r="N3078" t="s">
        <v>30</v>
      </c>
      <c r="O3078" s="1">
        <v>79.290000000000006</v>
      </c>
      <c r="P3078" s="1">
        <v>1906.43</v>
      </c>
      <c r="Q3078">
        <v>0</v>
      </c>
      <c r="R3078" t="s">
        <v>20</v>
      </c>
      <c r="S3078" t="str">
        <f>IF(ChurnData[[#This Row],[MonthlyCharges]]&lt;=30,"1. Up to 30",IF(ChurnData[[#This Row],[MonthlyCharges]]&lt;=50,"2. 31-50",IF(ChurnData[[#This Row],[MonthlyCharges]]&lt;=70,"3. 51-70",IF(ChurnData[[#This Row],[MonthlyCharges]]&lt;=90,"4. 71-90","5. Over 90"))))</f>
        <v>4. 71-90</v>
      </c>
      <c r="T3078" t="str">
        <f>IF(AND(ChurnData[[#This Row],[Contract]]="Month-to-month",ChurnData[[#This Row],[InternetService]]="Fiber optic",ChurnData[[#This Row],[TenureMonths]]&lt;=11),"High-risk","Other")</f>
        <v>Other</v>
      </c>
      <c r="U3078" t="str">
        <f>IF(ChurnData[[#This Row],[TenureMonths]]&lt;=11,"0-11",IF(ChurnData[[#This Row],[TenureMonths]]&lt;=23,"12-23",IF(ChurnData[[#This Row],[TenureMonths]]&lt;=35,"24-35",IF(ChurnData[[#This Row],[TenureMonths]]&lt;=47,"36-47",IF(ChurnData[[#This Row],[TenureMonths]]&lt;=59,"48-59","60-72")))))</f>
        <v>24-35</v>
      </c>
      <c r="V3078">
        <f>IF(ChurnData[[#This Row],[Churn]]="Yes",1,0)</f>
        <v>1</v>
      </c>
    </row>
    <row r="3079" spans="1:22" x14ac:dyDescent="0.35">
      <c r="A3079" t="s">
        <v>3130</v>
      </c>
      <c r="B3079" t="s">
        <v>19</v>
      </c>
      <c r="C3079">
        <v>0</v>
      </c>
      <c r="D3079" t="s">
        <v>21</v>
      </c>
      <c r="E3079" t="s">
        <v>21</v>
      </c>
      <c r="F3079" t="s">
        <v>49</v>
      </c>
      <c r="G3079" s="2">
        <v>21</v>
      </c>
      <c r="H3079" t="s">
        <v>20</v>
      </c>
      <c r="I3079" t="s">
        <v>32</v>
      </c>
      <c r="J3079" t="s">
        <v>20</v>
      </c>
      <c r="K3079" t="s">
        <v>21</v>
      </c>
      <c r="L3079" t="s">
        <v>33</v>
      </c>
      <c r="M3079" t="s">
        <v>20</v>
      </c>
      <c r="N3079" t="s">
        <v>25</v>
      </c>
      <c r="O3079" s="1">
        <v>58.69</v>
      </c>
      <c r="P3079" s="1">
        <v>1267.1300000000001</v>
      </c>
      <c r="Q3079">
        <v>4</v>
      </c>
      <c r="R3079" t="s">
        <v>21</v>
      </c>
      <c r="S3079" t="str">
        <f>IF(ChurnData[[#This Row],[MonthlyCharges]]&lt;=30,"1. Up to 30",IF(ChurnData[[#This Row],[MonthlyCharges]]&lt;=50,"2. 31-50",IF(ChurnData[[#This Row],[MonthlyCharges]]&lt;=70,"3. 51-70",IF(ChurnData[[#This Row],[MonthlyCharges]]&lt;=90,"4. 71-90","5. Over 90"))))</f>
        <v>3. 51-70</v>
      </c>
      <c r="T3079" t="str">
        <f>IF(AND(ChurnData[[#This Row],[Contract]]="Month-to-month",ChurnData[[#This Row],[InternetService]]="Fiber optic",ChurnData[[#This Row],[TenureMonths]]&lt;=11),"High-risk","Other")</f>
        <v>Other</v>
      </c>
      <c r="U3079" t="str">
        <f>IF(ChurnData[[#This Row],[TenureMonths]]&lt;=11,"0-11",IF(ChurnData[[#This Row],[TenureMonths]]&lt;=23,"12-23",IF(ChurnData[[#This Row],[TenureMonths]]&lt;=35,"24-35",IF(ChurnData[[#This Row],[TenureMonths]]&lt;=47,"36-47",IF(ChurnData[[#This Row],[TenureMonths]]&lt;=59,"48-59","60-72")))))</f>
        <v>12-23</v>
      </c>
      <c r="V3079">
        <f>IF(ChurnData[[#This Row],[Churn]]="Yes",1,0)</f>
        <v>0</v>
      </c>
    </row>
    <row r="3080" spans="1:22" x14ac:dyDescent="0.35">
      <c r="A3080" t="s">
        <v>3131</v>
      </c>
      <c r="B3080" t="s">
        <v>19</v>
      </c>
      <c r="C3080">
        <v>0</v>
      </c>
      <c r="D3080" t="s">
        <v>20</v>
      </c>
      <c r="E3080" t="s">
        <v>20</v>
      </c>
      <c r="F3080" t="s">
        <v>37</v>
      </c>
      <c r="G3080" s="2">
        <v>36</v>
      </c>
      <c r="H3080" t="s">
        <v>21</v>
      </c>
      <c r="I3080" t="s">
        <v>21</v>
      </c>
      <c r="J3080" t="s">
        <v>28</v>
      </c>
      <c r="K3080" t="s">
        <v>28</v>
      </c>
      <c r="L3080" t="s">
        <v>24</v>
      </c>
      <c r="M3080" t="s">
        <v>21</v>
      </c>
      <c r="N3080" t="s">
        <v>30</v>
      </c>
      <c r="O3080" s="1">
        <v>18</v>
      </c>
      <c r="P3080" s="1">
        <v>655.08000000000004</v>
      </c>
      <c r="Q3080">
        <v>1</v>
      </c>
      <c r="R3080" t="s">
        <v>21</v>
      </c>
      <c r="S3080" t="str">
        <f>IF(ChurnData[[#This Row],[MonthlyCharges]]&lt;=30,"1. Up to 30",IF(ChurnData[[#This Row],[MonthlyCharges]]&lt;=50,"2. 31-50",IF(ChurnData[[#This Row],[MonthlyCharges]]&lt;=70,"3. 51-70",IF(ChurnData[[#This Row],[MonthlyCharges]]&lt;=90,"4. 71-90","5. Over 90"))))</f>
        <v>1. Up to 30</v>
      </c>
      <c r="T3080" t="str">
        <f>IF(AND(ChurnData[[#This Row],[Contract]]="Month-to-month",ChurnData[[#This Row],[InternetService]]="Fiber optic",ChurnData[[#This Row],[TenureMonths]]&lt;=11),"High-risk","Other")</f>
        <v>Other</v>
      </c>
      <c r="U3080" t="str">
        <f>IF(ChurnData[[#This Row],[TenureMonths]]&lt;=11,"0-11",IF(ChurnData[[#This Row],[TenureMonths]]&lt;=23,"12-23",IF(ChurnData[[#This Row],[TenureMonths]]&lt;=35,"24-35",IF(ChurnData[[#This Row],[TenureMonths]]&lt;=47,"36-47",IF(ChurnData[[#This Row],[TenureMonths]]&lt;=59,"48-59","60-72")))))</f>
        <v>36-47</v>
      </c>
      <c r="V3080">
        <f>IF(ChurnData[[#This Row],[Churn]]="Yes",1,0)</f>
        <v>0</v>
      </c>
    </row>
    <row r="3081" spans="1:22" x14ac:dyDescent="0.35">
      <c r="A3081" t="s">
        <v>3132</v>
      </c>
      <c r="B3081" t="s">
        <v>19</v>
      </c>
      <c r="C3081">
        <v>0</v>
      </c>
      <c r="D3081" t="s">
        <v>21</v>
      </c>
      <c r="E3081" t="s">
        <v>21</v>
      </c>
      <c r="F3081" t="s">
        <v>49</v>
      </c>
      <c r="G3081" s="2">
        <v>26</v>
      </c>
      <c r="H3081" t="s">
        <v>20</v>
      </c>
      <c r="I3081" t="s">
        <v>32</v>
      </c>
      <c r="J3081" t="s">
        <v>21</v>
      </c>
      <c r="K3081" t="s">
        <v>20</v>
      </c>
      <c r="L3081" t="s">
        <v>33</v>
      </c>
      <c r="M3081" t="s">
        <v>20</v>
      </c>
      <c r="N3081" t="s">
        <v>25</v>
      </c>
      <c r="O3081" s="1">
        <v>56.7</v>
      </c>
      <c r="P3081" s="1">
        <v>0</v>
      </c>
      <c r="Q3081">
        <v>2</v>
      </c>
      <c r="R3081" t="s">
        <v>21</v>
      </c>
      <c r="S3081" t="str">
        <f>IF(ChurnData[[#This Row],[MonthlyCharges]]&lt;=30,"1. Up to 30",IF(ChurnData[[#This Row],[MonthlyCharges]]&lt;=50,"2. 31-50",IF(ChurnData[[#This Row],[MonthlyCharges]]&lt;=70,"3. 51-70",IF(ChurnData[[#This Row],[MonthlyCharges]]&lt;=90,"4. 71-90","5. Over 90"))))</f>
        <v>3. 51-70</v>
      </c>
      <c r="T3081" t="str">
        <f>IF(AND(ChurnData[[#This Row],[Contract]]="Month-to-month",ChurnData[[#This Row],[InternetService]]="Fiber optic",ChurnData[[#This Row],[TenureMonths]]&lt;=11),"High-risk","Other")</f>
        <v>Other</v>
      </c>
      <c r="U3081" t="str">
        <f>IF(ChurnData[[#This Row],[TenureMonths]]&lt;=11,"0-11",IF(ChurnData[[#This Row],[TenureMonths]]&lt;=23,"12-23",IF(ChurnData[[#This Row],[TenureMonths]]&lt;=35,"24-35",IF(ChurnData[[#This Row],[TenureMonths]]&lt;=47,"36-47",IF(ChurnData[[#This Row],[TenureMonths]]&lt;=59,"48-59","60-72")))))</f>
        <v>24-35</v>
      </c>
      <c r="V3081">
        <f>IF(ChurnData[[#This Row],[Churn]]="Yes",1,0)</f>
        <v>0</v>
      </c>
    </row>
    <row r="3082" spans="1:22" x14ac:dyDescent="0.35">
      <c r="A3082" t="s">
        <v>3133</v>
      </c>
      <c r="B3082" t="s">
        <v>19</v>
      </c>
      <c r="C3082">
        <v>0</v>
      </c>
      <c r="D3082" t="s">
        <v>20</v>
      </c>
      <c r="E3082" t="s">
        <v>20</v>
      </c>
      <c r="F3082" t="s">
        <v>22</v>
      </c>
      <c r="G3082" s="2">
        <v>43</v>
      </c>
      <c r="H3082" t="s">
        <v>20</v>
      </c>
      <c r="I3082" t="s">
        <v>23</v>
      </c>
      <c r="J3082" t="s">
        <v>21</v>
      </c>
      <c r="K3082" t="s">
        <v>20</v>
      </c>
      <c r="L3082" t="s">
        <v>29</v>
      </c>
      <c r="M3082" t="s">
        <v>21</v>
      </c>
      <c r="N3082" t="s">
        <v>43</v>
      </c>
      <c r="O3082" s="1">
        <v>101.25</v>
      </c>
      <c r="P3082" s="1">
        <v>4242.5200000000004</v>
      </c>
      <c r="Q3082">
        <v>3</v>
      </c>
      <c r="R3082" t="s">
        <v>21</v>
      </c>
      <c r="S3082" t="str">
        <f>IF(ChurnData[[#This Row],[MonthlyCharges]]&lt;=30,"1. Up to 30",IF(ChurnData[[#This Row],[MonthlyCharges]]&lt;=50,"2. 31-50",IF(ChurnData[[#This Row],[MonthlyCharges]]&lt;=70,"3. 51-70",IF(ChurnData[[#This Row],[MonthlyCharges]]&lt;=90,"4. 71-90","5. Over 90"))))</f>
        <v>5. Over 90</v>
      </c>
      <c r="T3082" t="str">
        <f>IF(AND(ChurnData[[#This Row],[Contract]]="Month-to-month",ChurnData[[#This Row],[InternetService]]="Fiber optic",ChurnData[[#This Row],[TenureMonths]]&lt;=11),"High-risk","Other")</f>
        <v>Other</v>
      </c>
      <c r="U3082" t="str">
        <f>IF(ChurnData[[#This Row],[TenureMonths]]&lt;=11,"0-11",IF(ChurnData[[#This Row],[TenureMonths]]&lt;=23,"12-23",IF(ChurnData[[#This Row],[TenureMonths]]&lt;=35,"24-35",IF(ChurnData[[#This Row],[TenureMonths]]&lt;=47,"36-47",IF(ChurnData[[#This Row],[TenureMonths]]&lt;=59,"48-59","60-72")))))</f>
        <v>36-47</v>
      </c>
      <c r="V3082">
        <f>IF(ChurnData[[#This Row],[Churn]]="Yes",1,0)</f>
        <v>0</v>
      </c>
    </row>
    <row r="3083" spans="1:22" x14ac:dyDescent="0.35">
      <c r="A3083" t="s">
        <v>3134</v>
      </c>
      <c r="B3083" t="s">
        <v>19</v>
      </c>
      <c r="C3083">
        <v>0</v>
      </c>
      <c r="D3083" t="s">
        <v>20</v>
      </c>
      <c r="E3083" t="s">
        <v>21</v>
      </c>
      <c r="F3083" t="s">
        <v>75</v>
      </c>
      <c r="G3083" s="2">
        <v>56</v>
      </c>
      <c r="H3083" t="s">
        <v>20</v>
      </c>
      <c r="I3083" t="s">
        <v>23</v>
      </c>
      <c r="J3083" t="s">
        <v>20</v>
      </c>
      <c r="K3083" t="s">
        <v>20</v>
      </c>
      <c r="L3083" t="s">
        <v>29</v>
      </c>
      <c r="M3083" t="s">
        <v>21</v>
      </c>
      <c r="N3083" t="s">
        <v>34</v>
      </c>
      <c r="O3083" s="1">
        <v>84.08</v>
      </c>
      <c r="P3083" s="1">
        <v>4839.22</v>
      </c>
      <c r="Q3083">
        <v>1</v>
      </c>
      <c r="R3083" t="s">
        <v>21</v>
      </c>
      <c r="S3083" t="str">
        <f>IF(ChurnData[[#This Row],[MonthlyCharges]]&lt;=30,"1. Up to 30",IF(ChurnData[[#This Row],[MonthlyCharges]]&lt;=50,"2. 31-50",IF(ChurnData[[#This Row],[MonthlyCharges]]&lt;=70,"3. 51-70",IF(ChurnData[[#This Row],[MonthlyCharges]]&lt;=90,"4. 71-90","5. Over 90"))))</f>
        <v>4. 71-90</v>
      </c>
      <c r="T3083" t="str">
        <f>IF(AND(ChurnData[[#This Row],[Contract]]="Month-to-month",ChurnData[[#This Row],[InternetService]]="Fiber optic",ChurnData[[#This Row],[TenureMonths]]&lt;=11),"High-risk","Other")</f>
        <v>Other</v>
      </c>
      <c r="U3083" t="str">
        <f>IF(ChurnData[[#This Row],[TenureMonths]]&lt;=11,"0-11",IF(ChurnData[[#This Row],[TenureMonths]]&lt;=23,"12-23",IF(ChurnData[[#This Row],[TenureMonths]]&lt;=35,"24-35",IF(ChurnData[[#This Row],[TenureMonths]]&lt;=47,"36-47",IF(ChurnData[[#This Row],[TenureMonths]]&lt;=59,"48-59","60-72")))))</f>
        <v>48-59</v>
      </c>
      <c r="V3083">
        <f>IF(ChurnData[[#This Row],[Churn]]="Yes",1,0)</f>
        <v>0</v>
      </c>
    </row>
    <row r="3084" spans="1:22" x14ac:dyDescent="0.35">
      <c r="A3084" t="s">
        <v>3135</v>
      </c>
      <c r="B3084" t="s">
        <v>19</v>
      </c>
      <c r="C3084">
        <v>0</v>
      </c>
      <c r="D3084" t="s">
        <v>20</v>
      </c>
      <c r="E3084" t="s">
        <v>20</v>
      </c>
      <c r="F3084" t="s">
        <v>37</v>
      </c>
      <c r="G3084" s="2">
        <v>8</v>
      </c>
      <c r="H3084" t="s">
        <v>20</v>
      </c>
      <c r="I3084" t="s">
        <v>23</v>
      </c>
      <c r="J3084" t="s">
        <v>20</v>
      </c>
      <c r="K3084" t="s">
        <v>21</v>
      </c>
      <c r="L3084" t="s">
        <v>33</v>
      </c>
      <c r="M3084" t="s">
        <v>20</v>
      </c>
      <c r="N3084" t="s">
        <v>25</v>
      </c>
      <c r="O3084" s="1">
        <v>88.55</v>
      </c>
      <c r="P3084" s="1">
        <v>713.2</v>
      </c>
      <c r="Q3084">
        <v>3</v>
      </c>
      <c r="R3084" t="s">
        <v>20</v>
      </c>
      <c r="S3084" t="str">
        <f>IF(ChurnData[[#This Row],[MonthlyCharges]]&lt;=30,"1. Up to 30",IF(ChurnData[[#This Row],[MonthlyCharges]]&lt;=50,"2. 31-50",IF(ChurnData[[#This Row],[MonthlyCharges]]&lt;=70,"3. 51-70",IF(ChurnData[[#This Row],[MonthlyCharges]]&lt;=90,"4. 71-90","5. Over 90"))))</f>
        <v>4. 71-90</v>
      </c>
      <c r="T3084" t="str">
        <f>IF(AND(ChurnData[[#This Row],[Contract]]="Month-to-month",ChurnData[[#This Row],[InternetService]]="Fiber optic",ChurnData[[#This Row],[TenureMonths]]&lt;=11),"High-risk","Other")</f>
        <v>High-risk</v>
      </c>
      <c r="U3084" t="str">
        <f>IF(ChurnData[[#This Row],[TenureMonths]]&lt;=11,"0-11",IF(ChurnData[[#This Row],[TenureMonths]]&lt;=23,"12-23",IF(ChurnData[[#This Row],[TenureMonths]]&lt;=35,"24-35",IF(ChurnData[[#This Row],[TenureMonths]]&lt;=47,"36-47",IF(ChurnData[[#This Row],[TenureMonths]]&lt;=59,"48-59","60-72")))))</f>
        <v>0-11</v>
      </c>
      <c r="V3084">
        <f>IF(ChurnData[[#This Row],[Churn]]="Yes",1,0)</f>
        <v>1</v>
      </c>
    </row>
    <row r="3085" spans="1:22" x14ac:dyDescent="0.35">
      <c r="A3085" t="s">
        <v>3136</v>
      </c>
      <c r="B3085" t="s">
        <v>36</v>
      </c>
      <c r="C3085">
        <v>1</v>
      </c>
      <c r="D3085" t="s">
        <v>21</v>
      </c>
      <c r="E3085" t="s">
        <v>21</v>
      </c>
      <c r="F3085" t="s">
        <v>58</v>
      </c>
      <c r="G3085" s="2">
        <v>15</v>
      </c>
      <c r="H3085" t="s">
        <v>21</v>
      </c>
      <c r="I3085" t="s">
        <v>23</v>
      </c>
      <c r="J3085" t="s">
        <v>21</v>
      </c>
      <c r="K3085" t="s">
        <v>20</v>
      </c>
      <c r="L3085" t="s">
        <v>33</v>
      </c>
      <c r="M3085" t="s">
        <v>20</v>
      </c>
      <c r="N3085" t="s">
        <v>34</v>
      </c>
      <c r="O3085" s="1">
        <v>71.97</v>
      </c>
      <c r="P3085" s="1">
        <v>1105.1300000000001</v>
      </c>
      <c r="Q3085">
        <v>0</v>
      </c>
      <c r="R3085" t="s">
        <v>21</v>
      </c>
      <c r="S3085" t="str">
        <f>IF(ChurnData[[#This Row],[MonthlyCharges]]&lt;=30,"1. Up to 30",IF(ChurnData[[#This Row],[MonthlyCharges]]&lt;=50,"2. 31-50",IF(ChurnData[[#This Row],[MonthlyCharges]]&lt;=70,"3. 51-70",IF(ChurnData[[#This Row],[MonthlyCharges]]&lt;=90,"4. 71-90","5. Over 90"))))</f>
        <v>4. 71-90</v>
      </c>
      <c r="T3085" t="str">
        <f>IF(AND(ChurnData[[#This Row],[Contract]]="Month-to-month",ChurnData[[#This Row],[InternetService]]="Fiber optic",ChurnData[[#This Row],[TenureMonths]]&lt;=11),"High-risk","Other")</f>
        <v>Other</v>
      </c>
      <c r="U3085" t="str">
        <f>IF(ChurnData[[#This Row],[TenureMonths]]&lt;=11,"0-11",IF(ChurnData[[#This Row],[TenureMonths]]&lt;=23,"12-23",IF(ChurnData[[#This Row],[TenureMonths]]&lt;=35,"24-35",IF(ChurnData[[#This Row],[TenureMonths]]&lt;=47,"36-47",IF(ChurnData[[#This Row],[TenureMonths]]&lt;=59,"48-59","60-72")))))</f>
        <v>12-23</v>
      </c>
      <c r="V3085">
        <f>IF(ChurnData[[#This Row],[Churn]]="Yes",1,0)</f>
        <v>0</v>
      </c>
    </row>
    <row r="3086" spans="1:22" x14ac:dyDescent="0.35">
      <c r="A3086" t="s">
        <v>3137</v>
      </c>
      <c r="B3086" t="s">
        <v>19</v>
      </c>
      <c r="C3086">
        <v>0</v>
      </c>
      <c r="D3086" t="s">
        <v>20</v>
      </c>
      <c r="E3086" t="s">
        <v>21</v>
      </c>
      <c r="F3086" t="s">
        <v>56</v>
      </c>
      <c r="G3086" s="2">
        <v>5</v>
      </c>
      <c r="H3086" t="s">
        <v>20</v>
      </c>
      <c r="I3086" t="s">
        <v>32</v>
      </c>
      <c r="J3086" t="s">
        <v>21</v>
      </c>
      <c r="K3086" t="s">
        <v>21</v>
      </c>
      <c r="L3086" t="s">
        <v>24</v>
      </c>
      <c r="M3086" t="s">
        <v>20</v>
      </c>
      <c r="N3086" t="s">
        <v>43</v>
      </c>
      <c r="O3086" s="1">
        <v>57.41</v>
      </c>
      <c r="P3086" s="1">
        <v>281.35000000000002</v>
      </c>
      <c r="Q3086">
        <v>0</v>
      </c>
      <c r="R3086" t="s">
        <v>21</v>
      </c>
      <c r="S3086" t="str">
        <f>IF(ChurnData[[#This Row],[MonthlyCharges]]&lt;=30,"1. Up to 30",IF(ChurnData[[#This Row],[MonthlyCharges]]&lt;=50,"2. 31-50",IF(ChurnData[[#This Row],[MonthlyCharges]]&lt;=70,"3. 51-70",IF(ChurnData[[#This Row],[MonthlyCharges]]&lt;=90,"4. 71-90","5. Over 90"))))</f>
        <v>3. 51-70</v>
      </c>
      <c r="T3086" t="str">
        <f>IF(AND(ChurnData[[#This Row],[Contract]]="Month-to-month",ChurnData[[#This Row],[InternetService]]="Fiber optic",ChurnData[[#This Row],[TenureMonths]]&lt;=11),"High-risk","Other")</f>
        <v>Other</v>
      </c>
      <c r="U3086" t="str">
        <f>IF(ChurnData[[#This Row],[TenureMonths]]&lt;=11,"0-11",IF(ChurnData[[#This Row],[TenureMonths]]&lt;=23,"12-23",IF(ChurnData[[#This Row],[TenureMonths]]&lt;=35,"24-35",IF(ChurnData[[#This Row],[TenureMonths]]&lt;=47,"36-47",IF(ChurnData[[#This Row],[TenureMonths]]&lt;=59,"48-59","60-72")))))</f>
        <v>0-11</v>
      </c>
      <c r="V3086">
        <f>IF(ChurnData[[#This Row],[Churn]]="Yes",1,0)</f>
        <v>0</v>
      </c>
    </row>
    <row r="3087" spans="1:22" x14ac:dyDescent="0.35">
      <c r="A3087" t="s">
        <v>3138</v>
      </c>
      <c r="B3087" t="s">
        <v>19</v>
      </c>
      <c r="C3087">
        <v>0</v>
      </c>
      <c r="D3087" t="s">
        <v>21</v>
      </c>
      <c r="E3087" t="s">
        <v>20</v>
      </c>
      <c r="F3087" t="s">
        <v>37</v>
      </c>
      <c r="G3087" s="2">
        <v>29</v>
      </c>
      <c r="H3087" t="s">
        <v>20</v>
      </c>
      <c r="I3087" t="s">
        <v>32</v>
      </c>
      <c r="J3087" t="s">
        <v>21</v>
      </c>
      <c r="K3087" t="s">
        <v>21</v>
      </c>
      <c r="L3087" t="s">
        <v>29</v>
      </c>
      <c r="M3087" t="s">
        <v>20</v>
      </c>
      <c r="N3087" t="s">
        <v>43</v>
      </c>
      <c r="O3087" s="1">
        <v>51.73</v>
      </c>
      <c r="P3087" s="1">
        <v>1543.55</v>
      </c>
      <c r="Q3087">
        <v>0</v>
      </c>
      <c r="R3087" t="s">
        <v>21</v>
      </c>
      <c r="S3087" t="str">
        <f>IF(ChurnData[[#This Row],[MonthlyCharges]]&lt;=30,"1. Up to 30",IF(ChurnData[[#This Row],[MonthlyCharges]]&lt;=50,"2. 31-50",IF(ChurnData[[#This Row],[MonthlyCharges]]&lt;=70,"3. 51-70",IF(ChurnData[[#This Row],[MonthlyCharges]]&lt;=90,"4. 71-90","5. Over 90"))))</f>
        <v>3. 51-70</v>
      </c>
      <c r="T3087" t="str">
        <f>IF(AND(ChurnData[[#This Row],[Contract]]="Month-to-month",ChurnData[[#This Row],[InternetService]]="Fiber optic",ChurnData[[#This Row],[TenureMonths]]&lt;=11),"High-risk","Other")</f>
        <v>Other</v>
      </c>
      <c r="U3087" t="str">
        <f>IF(ChurnData[[#This Row],[TenureMonths]]&lt;=11,"0-11",IF(ChurnData[[#This Row],[TenureMonths]]&lt;=23,"12-23",IF(ChurnData[[#This Row],[TenureMonths]]&lt;=35,"24-35",IF(ChurnData[[#This Row],[TenureMonths]]&lt;=47,"36-47",IF(ChurnData[[#This Row],[TenureMonths]]&lt;=59,"48-59","60-72")))))</f>
        <v>24-35</v>
      </c>
      <c r="V3087">
        <f>IF(ChurnData[[#This Row],[Churn]]="Yes",1,0)</f>
        <v>0</v>
      </c>
    </row>
    <row r="3088" spans="1:22" x14ac:dyDescent="0.35">
      <c r="A3088" t="s">
        <v>3139</v>
      </c>
      <c r="B3088" t="s">
        <v>19</v>
      </c>
      <c r="C3088">
        <v>0</v>
      </c>
      <c r="D3088" t="s">
        <v>20</v>
      </c>
      <c r="E3088" t="s">
        <v>20</v>
      </c>
      <c r="F3088" t="s">
        <v>37</v>
      </c>
      <c r="G3088" s="2">
        <v>57</v>
      </c>
      <c r="H3088" t="s">
        <v>20</v>
      </c>
      <c r="I3088" t="s">
        <v>32</v>
      </c>
      <c r="J3088" t="s">
        <v>20</v>
      </c>
      <c r="K3088" t="s">
        <v>21</v>
      </c>
      <c r="L3088" t="s">
        <v>24</v>
      </c>
      <c r="M3088" t="s">
        <v>20</v>
      </c>
      <c r="N3088" t="s">
        <v>34</v>
      </c>
      <c r="O3088" s="1">
        <v>65.209999999999994</v>
      </c>
      <c r="P3088" s="1">
        <v>3663.9</v>
      </c>
      <c r="Q3088">
        <v>4</v>
      </c>
      <c r="R3088" t="s">
        <v>21</v>
      </c>
      <c r="S3088" t="str">
        <f>IF(ChurnData[[#This Row],[MonthlyCharges]]&lt;=30,"1. Up to 30",IF(ChurnData[[#This Row],[MonthlyCharges]]&lt;=50,"2. 31-50",IF(ChurnData[[#This Row],[MonthlyCharges]]&lt;=70,"3. 51-70",IF(ChurnData[[#This Row],[MonthlyCharges]]&lt;=90,"4. 71-90","5. Over 90"))))</f>
        <v>3. 51-70</v>
      </c>
      <c r="T3088" t="str">
        <f>IF(AND(ChurnData[[#This Row],[Contract]]="Month-to-month",ChurnData[[#This Row],[InternetService]]="Fiber optic",ChurnData[[#This Row],[TenureMonths]]&lt;=11),"High-risk","Other")</f>
        <v>Other</v>
      </c>
      <c r="U3088" t="str">
        <f>IF(ChurnData[[#This Row],[TenureMonths]]&lt;=11,"0-11",IF(ChurnData[[#This Row],[TenureMonths]]&lt;=23,"12-23",IF(ChurnData[[#This Row],[TenureMonths]]&lt;=35,"24-35",IF(ChurnData[[#This Row],[TenureMonths]]&lt;=47,"36-47",IF(ChurnData[[#This Row],[TenureMonths]]&lt;=59,"48-59","60-72")))))</f>
        <v>48-59</v>
      </c>
      <c r="V3088">
        <f>IF(ChurnData[[#This Row],[Churn]]="Yes",1,0)</f>
        <v>0</v>
      </c>
    </row>
    <row r="3089" spans="1:22" x14ac:dyDescent="0.35">
      <c r="A3089" t="s">
        <v>3140</v>
      </c>
      <c r="B3089" t="s">
        <v>19</v>
      </c>
      <c r="C3089">
        <v>0</v>
      </c>
      <c r="D3089" t="s">
        <v>20</v>
      </c>
      <c r="E3089" t="s">
        <v>20</v>
      </c>
      <c r="F3089" t="s">
        <v>47</v>
      </c>
      <c r="G3089" s="2">
        <v>44</v>
      </c>
      <c r="H3089" t="s">
        <v>20</v>
      </c>
      <c r="I3089" t="s">
        <v>32</v>
      </c>
      <c r="J3089" t="s">
        <v>20</v>
      </c>
      <c r="K3089" t="s">
        <v>21</v>
      </c>
      <c r="L3089" t="s">
        <v>29</v>
      </c>
      <c r="M3089" t="s">
        <v>20</v>
      </c>
      <c r="N3089" t="s">
        <v>25</v>
      </c>
      <c r="O3089" s="1">
        <v>56.5</v>
      </c>
      <c r="P3089" s="1">
        <v>2558.42</v>
      </c>
      <c r="Q3089">
        <v>1</v>
      </c>
      <c r="R3089" t="s">
        <v>21</v>
      </c>
      <c r="S3089" t="str">
        <f>IF(ChurnData[[#This Row],[MonthlyCharges]]&lt;=30,"1. Up to 30",IF(ChurnData[[#This Row],[MonthlyCharges]]&lt;=50,"2. 31-50",IF(ChurnData[[#This Row],[MonthlyCharges]]&lt;=70,"3. 51-70",IF(ChurnData[[#This Row],[MonthlyCharges]]&lt;=90,"4. 71-90","5. Over 90"))))</f>
        <v>3. 51-70</v>
      </c>
      <c r="T3089" t="str">
        <f>IF(AND(ChurnData[[#This Row],[Contract]]="Month-to-month",ChurnData[[#This Row],[InternetService]]="Fiber optic",ChurnData[[#This Row],[TenureMonths]]&lt;=11),"High-risk","Other")</f>
        <v>Other</v>
      </c>
      <c r="U3089" t="str">
        <f>IF(ChurnData[[#This Row],[TenureMonths]]&lt;=11,"0-11",IF(ChurnData[[#This Row],[TenureMonths]]&lt;=23,"12-23",IF(ChurnData[[#This Row],[TenureMonths]]&lt;=35,"24-35",IF(ChurnData[[#This Row],[TenureMonths]]&lt;=47,"36-47",IF(ChurnData[[#This Row],[TenureMonths]]&lt;=59,"48-59","60-72")))))</f>
        <v>36-47</v>
      </c>
      <c r="V3089">
        <f>IF(ChurnData[[#This Row],[Churn]]="Yes",1,0)</f>
        <v>0</v>
      </c>
    </row>
    <row r="3090" spans="1:22" x14ac:dyDescent="0.35">
      <c r="A3090" t="s">
        <v>3141</v>
      </c>
      <c r="B3090" t="s">
        <v>19</v>
      </c>
      <c r="C3090">
        <v>1</v>
      </c>
      <c r="D3090" t="s">
        <v>20</v>
      </c>
      <c r="E3090" t="s">
        <v>21</v>
      </c>
      <c r="F3090" t="s">
        <v>45</v>
      </c>
      <c r="G3090" s="2">
        <v>11</v>
      </c>
      <c r="H3090" t="s">
        <v>20</v>
      </c>
      <c r="I3090" t="s">
        <v>21</v>
      </c>
      <c r="J3090" t="s">
        <v>28</v>
      </c>
      <c r="K3090" t="s">
        <v>28</v>
      </c>
      <c r="L3090" t="s">
        <v>33</v>
      </c>
      <c r="M3090" t="s">
        <v>20</v>
      </c>
      <c r="N3090" t="s">
        <v>30</v>
      </c>
      <c r="O3090" s="1">
        <v>33.369999999999997</v>
      </c>
      <c r="P3090" s="1">
        <v>356.63</v>
      </c>
      <c r="Q3090">
        <v>1</v>
      </c>
      <c r="R3090" t="s">
        <v>21</v>
      </c>
      <c r="S3090" t="str">
        <f>IF(ChurnData[[#This Row],[MonthlyCharges]]&lt;=30,"1. Up to 30",IF(ChurnData[[#This Row],[MonthlyCharges]]&lt;=50,"2. 31-50",IF(ChurnData[[#This Row],[MonthlyCharges]]&lt;=70,"3. 51-70",IF(ChurnData[[#This Row],[MonthlyCharges]]&lt;=90,"4. 71-90","5. Over 90"))))</f>
        <v>2. 31-50</v>
      </c>
      <c r="T3090" t="str">
        <f>IF(AND(ChurnData[[#This Row],[Contract]]="Month-to-month",ChurnData[[#This Row],[InternetService]]="Fiber optic",ChurnData[[#This Row],[TenureMonths]]&lt;=11),"High-risk","Other")</f>
        <v>Other</v>
      </c>
      <c r="U3090" t="str">
        <f>IF(ChurnData[[#This Row],[TenureMonths]]&lt;=11,"0-11",IF(ChurnData[[#This Row],[TenureMonths]]&lt;=23,"12-23",IF(ChurnData[[#This Row],[TenureMonths]]&lt;=35,"24-35",IF(ChurnData[[#This Row],[TenureMonths]]&lt;=47,"36-47",IF(ChurnData[[#This Row],[TenureMonths]]&lt;=59,"48-59","60-72")))))</f>
        <v>0-11</v>
      </c>
      <c r="V3090">
        <f>IF(ChurnData[[#This Row],[Churn]]="Yes",1,0)</f>
        <v>0</v>
      </c>
    </row>
    <row r="3091" spans="1:22" x14ac:dyDescent="0.35">
      <c r="A3091" t="s">
        <v>3142</v>
      </c>
      <c r="B3091" t="s">
        <v>19</v>
      </c>
      <c r="C3091">
        <v>0</v>
      </c>
      <c r="D3091" t="s">
        <v>20</v>
      </c>
      <c r="E3091" t="s">
        <v>21</v>
      </c>
      <c r="F3091" t="s">
        <v>56</v>
      </c>
      <c r="G3091" s="2">
        <v>13</v>
      </c>
      <c r="H3091" t="s">
        <v>20</v>
      </c>
      <c r="I3091" t="s">
        <v>23</v>
      </c>
      <c r="J3091" t="s">
        <v>20</v>
      </c>
      <c r="K3091" t="s">
        <v>21</v>
      </c>
      <c r="L3091" t="s">
        <v>29</v>
      </c>
      <c r="M3091" t="s">
        <v>21</v>
      </c>
      <c r="N3091" t="s">
        <v>43</v>
      </c>
      <c r="O3091" s="1">
        <v>89.96</v>
      </c>
      <c r="P3091" s="1">
        <v>1190.6099999999999</v>
      </c>
      <c r="Q3091">
        <v>2</v>
      </c>
      <c r="R3091" t="s">
        <v>20</v>
      </c>
      <c r="S3091" t="str">
        <f>IF(ChurnData[[#This Row],[MonthlyCharges]]&lt;=30,"1. Up to 30",IF(ChurnData[[#This Row],[MonthlyCharges]]&lt;=50,"2. 31-50",IF(ChurnData[[#This Row],[MonthlyCharges]]&lt;=70,"3. 51-70",IF(ChurnData[[#This Row],[MonthlyCharges]]&lt;=90,"4. 71-90","5. Over 90"))))</f>
        <v>4. 71-90</v>
      </c>
      <c r="T3091" t="str">
        <f>IF(AND(ChurnData[[#This Row],[Contract]]="Month-to-month",ChurnData[[#This Row],[InternetService]]="Fiber optic",ChurnData[[#This Row],[TenureMonths]]&lt;=11),"High-risk","Other")</f>
        <v>Other</v>
      </c>
      <c r="U3091" t="str">
        <f>IF(ChurnData[[#This Row],[TenureMonths]]&lt;=11,"0-11",IF(ChurnData[[#This Row],[TenureMonths]]&lt;=23,"12-23",IF(ChurnData[[#This Row],[TenureMonths]]&lt;=35,"24-35",IF(ChurnData[[#This Row],[TenureMonths]]&lt;=47,"36-47",IF(ChurnData[[#This Row],[TenureMonths]]&lt;=59,"48-59","60-72")))))</f>
        <v>12-23</v>
      </c>
      <c r="V3091">
        <f>IF(ChurnData[[#This Row],[Churn]]="Yes",1,0)</f>
        <v>1</v>
      </c>
    </row>
    <row r="3092" spans="1:22" x14ac:dyDescent="0.35">
      <c r="A3092" t="s">
        <v>3143</v>
      </c>
      <c r="B3092" t="s">
        <v>36</v>
      </c>
      <c r="C3092">
        <v>0</v>
      </c>
      <c r="D3092" t="s">
        <v>20</v>
      </c>
      <c r="E3092" t="s">
        <v>20</v>
      </c>
      <c r="F3092" t="s">
        <v>39</v>
      </c>
      <c r="G3092" s="2">
        <v>47</v>
      </c>
      <c r="H3092" t="s">
        <v>20</v>
      </c>
      <c r="I3092" t="s">
        <v>32</v>
      </c>
      <c r="J3092" t="s">
        <v>20</v>
      </c>
      <c r="K3092" t="s">
        <v>21</v>
      </c>
      <c r="L3092" t="s">
        <v>24</v>
      </c>
      <c r="M3092" t="s">
        <v>21</v>
      </c>
      <c r="N3092" t="s">
        <v>43</v>
      </c>
      <c r="O3092" s="1">
        <v>56</v>
      </c>
      <c r="P3092" s="1">
        <v>2603.79</v>
      </c>
      <c r="Q3092">
        <v>1</v>
      </c>
      <c r="R3092" t="s">
        <v>21</v>
      </c>
      <c r="S3092" t="str">
        <f>IF(ChurnData[[#This Row],[MonthlyCharges]]&lt;=30,"1. Up to 30",IF(ChurnData[[#This Row],[MonthlyCharges]]&lt;=50,"2. 31-50",IF(ChurnData[[#This Row],[MonthlyCharges]]&lt;=70,"3. 51-70",IF(ChurnData[[#This Row],[MonthlyCharges]]&lt;=90,"4. 71-90","5. Over 90"))))</f>
        <v>3. 51-70</v>
      </c>
      <c r="T3092" t="str">
        <f>IF(AND(ChurnData[[#This Row],[Contract]]="Month-to-month",ChurnData[[#This Row],[InternetService]]="Fiber optic",ChurnData[[#This Row],[TenureMonths]]&lt;=11),"High-risk","Other")</f>
        <v>Other</v>
      </c>
      <c r="U3092" t="str">
        <f>IF(ChurnData[[#This Row],[TenureMonths]]&lt;=11,"0-11",IF(ChurnData[[#This Row],[TenureMonths]]&lt;=23,"12-23",IF(ChurnData[[#This Row],[TenureMonths]]&lt;=35,"24-35",IF(ChurnData[[#This Row],[TenureMonths]]&lt;=47,"36-47",IF(ChurnData[[#This Row],[TenureMonths]]&lt;=59,"48-59","60-72")))))</f>
        <v>36-47</v>
      </c>
      <c r="V3092">
        <f>IF(ChurnData[[#This Row],[Churn]]="Yes",1,0)</f>
        <v>0</v>
      </c>
    </row>
    <row r="3093" spans="1:22" x14ac:dyDescent="0.35">
      <c r="A3093" t="s">
        <v>3144</v>
      </c>
      <c r="B3093" t="s">
        <v>19</v>
      </c>
      <c r="C3093">
        <v>0</v>
      </c>
      <c r="D3093" t="s">
        <v>20</v>
      </c>
      <c r="E3093" t="s">
        <v>20</v>
      </c>
      <c r="F3093" t="s">
        <v>45</v>
      </c>
      <c r="G3093" s="2">
        <v>17</v>
      </c>
      <c r="H3093" t="s">
        <v>20</v>
      </c>
      <c r="I3093" t="s">
        <v>21</v>
      </c>
      <c r="J3093" t="s">
        <v>28</v>
      </c>
      <c r="K3093" t="s">
        <v>28</v>
      </c>
      <c r="L3093" t="s">
        <v>33</v>
      </c>
      <c r="M3093" t="s">
        <v>20</v>
      </c>
      <c r="N3093" t="s">
        <v>30</v>
      </c>
      <c r="O3093" s="1">
        <v>28.16</v>
      </c>
      <c r="P3093" s="1">
        <v>478.96</v>
      </c>
      <c r="Q3093">
        <v>4</v>
      </c>
      <c r="R3093" t="s">
        <v>20</v>
      </c>
      <c r="S3093" t="str">
        <f>IF(ChurnData[[#This Row],[MonthlyCharges]]&lt;=30,"1. Up to 30",IF(ChurnData[[#This Row],[MonthlyCharges]]&lt;=50,"2. 31-50",IF(ChurnData[[#This Row],[MonthlyCharges]]&lt;=70,"3. 51-70",IF(ChurnData[[#This Row],[MonthlyCharges]]&lt;=90,"4. 71-90","5. Over 90"))))</f>
        <v>1. Up to 30</v>
      </c>
      <c r="T3093" t="str">
        <f>IF(AND(ChurnData[[#This Row],[Contract]]="Month-to-month",ChurnData[[#This Row],[InternetService]]="Fiber optic",ChurnData[[#This Row],[TenureMonths]]&lt;=11),"High-risk","Other")</f>
        <v>Other</v>
      </c>
      <c r="U3093" t="str">
        <f>IF(ChurnData[[#This Row],[TenureMonths]]&lt;=11,"0-11",IF(ChurnData[[#This Row],[TenureMonths]]&lt;=23,"12-23",IF(ChurnData[[#This Row],[TenureMonths]]&lt;=35,"24-35",IF(ChurnData[[#This Row],[TenureMonths]]&lt;=47,"36-47",IF(ChurnData[[#This Row],[TenureMonths]]&lt;=59,"48-59","60-72")))))</f>
        <v>12-23</v>
      </c>
      <c r="V3093">
        <f>IF(ChurnData[[#This Row],[Churn]]="Yes",1,0)</f>
        <v>1</v>
      </c>
    </row>
    <row r="3094" spans="1:22" x14ac:dyDescent="0.35">
      <c r="A3094" t="s">
        <v>3145</v>
      </c>
      <c r="B3094" t="s">
        <v>19</v>
      </c>
      <c r="C3094">
        <v>1</v>
      </c>
      <c r="D3094" t="s">
        <v>20</v>
      </c>
      <c r="E3094" t="s">
        <v>21</v>
      </c>
      <c r="F3094" t="s">
        <v>39</v>
      </c>
      <c r="G3094" s="2">
        <v>11</v>
      </c>
      <c r="H3094" t="s">
        <v>20</v>
      </c>
      <c r="I3094" t="s">
        <v>23</v>
      </c>
      <c r="J3094" t="s">
        <v>21</v>
      </c>
      <c r="K3094" t="s">
        <v>21</v>
      </c>
      <c r="L3094" t="s">
        <v>33</v>
      </c>
      <c r="M3094" t="s">
        <v>20</v>
      </c>
      <c r="N3094" t="s">
        <v>30</v>
      </c>
      <c r="O3094" s="1">
        <v>90.4</v>
      </c>
      <c r="P3094" s="1">
        <v>992.92</v>
      </c>
      <c r="Q3094">
        <v>3</v>
      </c>
      <c r="R3094" t="s">
        <v>20</v>
      </c>
      <c r="S3094" t="str">
        <f>IF(ChurnData[[#This Row],[MonthlyCharges]]&lt;=30,"1. Up to 30",IF(ChurnData[[#This Row],[MonthlyCharges]]&lt;=50,"2. 31-50",IF(ChurnData[[#This Row],[MonthlyCharges]]&lt;=70,"3. 51-70",IF(ChurnData[[#This Row],[MonthlyCharges]]&lt;=90,"4. 71-90","5. Over 90"))))</f>
        <v>5. Over 90</v>
      </c>
      <c r="T3094" t="str">
        <f>IF(AND(ChurnData[[#This Row],[Contract]]="Month-to-month",ChurnData[[#This Row],[InternetService]]="Fiber optic",ChurnData[[#This Row],[TenureMonths]]&lt;=11),"High-risk","Other")</f>
        <v>High-risk</v>
      </c>
      <c r="U3094" t="str">
        <f>IF(ChurnData[[#This Row],[TenureMonths]]&lt;=11,"0-11",IF(ChurnData[[#This Row],[TenureMonths]]&lt;=23,"12-23",IF(ChurnData[[#This Row],[TenureMonths]]&lt;=35,"24-35",IF(ChurnData[[#This Row],[TenureMonths]]&lt;=47,"36-47",IF(ChurnData[[#This Row],[TenureMonths]]&lt;=59,"48-59","60-72")))))</f>
        <v>0-11</v>
      </c>
      <c r="V3094">
        <f>IF(ChurnData[[#This Row],[Churn]]="Yes",1,0)</f>
        <v>1</v>
      </c>
    </row>
    <row r="3095" spans="1:22" x14ac:dyDescent="0.35">
      <c r="A3095" t="s">
        <v>3146</v>
      </c>
      <c r="B3095" t="s">
        <v>36</v>
      </c>
      <c r="C3095">
        <v>1</v>
      </c>
      <c r="D3095" t="s">
        <v>20</v>
      </c>
      <c r="E3095" t="s">
        <v>21</v>
      </c>
      <c r="F3095" t="s">
        <v>49</v>
      </c>
      <c r="G3095" s="2">
        <v>58</v>
      </c>
      <c r="H3095" t="s">
        <v>20</v>
      </c>
      <c r="I3095" t="s">
        <v>21</v>
      </c>
      <c r="J3095" t="s">
        <v>28</v>
      </c>
      <c r="K3095" t="s">
        <v>28</v>
      </c>
      <c r="L3095" t="s">
        <v>24</v>
      </c>
      <c r="M3095" t="s">
        <v>21</v>
      </c>
      <c r="N3095" t="s">
        <v>25</v>
      </c>
      <c r="O3095" s="1">
        <v>22.11</v>
      </c>
      <c r="P3095" s="1">
        <v>1291.6300000000001</v>
      </c>
      <c r="Q3095">
        <v>1</v>
      </c>
      <c r="R3095" t="s">
        <v>21</v>
      </c>
      <c r="S3095" t="str">
        <f>IF(ChurnData[[#This Row],[MonthlyCharges]]&lt;=30,"1. Up to 30",IF(ChurnData[[#This Row],[MonthlyCharges]]&lt;=50,"2. 31-50",IF(ChurnData[[#This Row],[MonthlyCharges]]&lt;=70,"3. 51-70",IF(ChurnData[[#This Row],[MonthlyCharges]]&lt;=90,"4. 71-90","5. Over 90"))))</f>
        <v>1. Up to 30</v>
      </c>
      <c r="T3095" t="str">
        <f>IF(AND(ChurnData[[#This Row],[Contract]]="Month-to-month",ChurnData[[#This Row],[InternetService]]="Fiber optic",ChurnData[[#This Row],[TenureMonths]]&lt;=11),"High-risk","Other")</f>
        <v>Other</v>
      </c>
      <c r="U3095" t="str">
        <f>IF(ChurnData[[#This Row],[TenureMonths]]&lt;=11,"0-11",IF(ChurnData[[#This Row],[TenureMonths]]&lt;=23,"12-23",IF(ChurnData[[#This Row],[TenureMonths]]&lt;=35,"24-35",IF(ChurnData[[#This Row],[TenureMonths]]&lt;=47,"36-47",IF(ChurnData[[#This Row],[TenureMonths]]&lt;=59,"48-59","60-72")))))</f>
        <v>48-59</v>
      </c>
      <c r="V3095">
        <f>IF(ChurnData[[#This Row],[Churn]]="Yes",1,0)</f>
        <v>0</v>
      </c>
    </row>
    <row r="3096" spans="1:22" x14ac:dyDescent="0.35">
      <c r="A3096" t="s">
        <v>3147</v>
      </c>
      <c r="B3096" t="s">
        <v>19</v>
      </c>
      <c r="C3096">
        <v>0</v>
      </c>
      <c r="D3096" t="s">
        <v>21</v>
      </c>
      <c r="E3096" t="s">
        <v>21</v>
      </c>
      <c r="F3096" t="s">
        <v>45</v>
      </c>
      <c r="G3096" s="2">
        <v>8</v>
      </c>
      <c r="H3096" t="s">
        <v>20</v>
      </c>
      <c r="I3096" t="s">
        <v>32</v>
      </c>
      <c r="J3096" t="s">
        <v>20</v>
      </c>
      <c r="K3096" t="s">
        <v>21</v>
      </c>
      <c r="L3096" t="s">
        <v>33</v>
      </c>
      <c r="M3096" t="s">
        <v>20</v>
      </c>
      <c r="N3096" t="s">
        <v>34</v>
      </c>
      <c r="O3096" s="1">
        <v>63.77</v>
      </c>
      <c r="P3096" s="1">
        <v>502.64</v>
      </c>
      <c r="Q3096">
        <v>4</v>
      </c>
      <c r="R3096" t="s">
        <v>21</v>
      </c>
      <c r="S3096" t="str">
        <f>IF(ChurnData[[#This Row],[MonthlyCharges]]&lt;=30,"1. Up to 30",IF(ChurnData[[#This Row],[MonthlyCharges]]&lt;=50,"2. 31-50",IF(ChurnData[[#This Row],[MonthlyCharges]]&lt;=70,"3. 51-70",IF(ChurnData[[#This Row],[MonthlyCharges]]&lt;=90,"4. 71-90","5. Over 90"))))</f>
        <v>3. 51-70</v>
      </c>
      <c r="T3096" t="str">
        <f>IF(AND(ChurnData[[#This Row],[Contract]]="Month-to-month",ChurnData[[#This Row],[InternetService]]="Fiber optic",ChurnData[[#This Row],[TenureMonths]]&lt;=11),"High-risk","Other")</f>
        <v>Other</v>
      </c>
      <c r="U3096" t="str">
        <f>IF(ChurnData[[#This Row],[TenureMonths]]&lt;=11,"0-11",IF(ChurnData[[#This Row],[TenureMonths]]&lt;=23,"12-23",IF(ChurnData[[#This Row],[TenureMonths]]&lt;=35,"24-35",IF(ChurnData[[#This Row],[TenureMonths]]&lt;=47,"36-47",IF(ChurnData[[#This Row],[TenureMonths]]&lt;=59,"48-59","60-72")))))</f>
        <v>0-11</v>
      </c>
      <c r="V3096">
        <f>IF(ChurnData[[#This Row],[Churn]]="Yes",1,0)</f>
        <v>0</v>
      </c>
    </row>
    <row r="3097" spans="1:22" x14ac:dyDescent="0.35">
      <c r="A3097" t="s">
        <v>3148</v>
      </c>
      <c r="B3097" t="s">
        <v>36</v>
      </c>
      <c r="C3097">
        <v>1</v>
      </c>
      <c r="D3097" t="s">
        <v>20</v>
      </c>
      <c r="E3097" t="s">
        <v>21</v>
      </c>
      <c r="F3097" t="s">
        <v>39</v>
      </c>
      <c r="G3097" s="2">
        <v>72</v>
      </c>
      <c r="H3097" t="s">
        <v>20</v>
      </c>
      <c r="I3097" t="s">
        <v>32</v>
      </c>
      <c r="J3097" t="s">
        <v>21</v>
      </c>
      <c r="K3097" t="s">
        <v>21</v>
      </c>
      <c r="L3097" t="s">
        <v>24</v>
      </c>
      <c r="M3097" t="s">
        <v>20</v>
      </c>
      <c r="N3097" t="s">
        <v>25</v>
      </c>
      <c r="O3097" s="1">
        <v>47.15</v>
      </c>
      <c r="P3097" s="1">
        <v>3326.63</v>
      </c>
      <c r="Q3097">
        <v>5</v>
      </c>
      <c r="R3097" t="s">
        <v>21</v>
      </c>
      <c r="S3097" t="str">
        <f>IF(ChurnData[[#This Row],[MonthlyCharges]]&lt;=30,"1. Up to 30",IF(ChurnData[[#This Row],[MonthlyCharges]]&lt;=50,"2. 31-50",IF(ChurnData[[#This Row],[MonthlyCharges]]&lt;=70,"3. 51-70",IF(ChurnData[[#This Row],[MonthlyCharges]]&lt;=90,"4. 71-90","5. Over 90"))))</f>
        <v>2. 31-50</v>
      </c>
      <c r="T3097" t="str">
        <f>IF(AND(ChurnData[[#This Row],[Contract]]="Month-to-month",ChurnData[[#This Row],[InternetService]]="Fiber optic",ChurnData[[#This Row],[TenureMonths]]&lt;=11),"High-risk","Other")</f>
        <v>Other</v>
      </c>
      <c r="U3097" t="str">
        <f>IF(ChurnData[[#This Row],[TenureMonths]]&lt;=11,"0-11",IF(ChurnData[[#This Row],[TenureMonths]]&lt;=23,"12-23",IF(ChurnData[[#This Row],[TenureMonths]]&lt;=35,"24-35",IF(ChurnData[[#This Row],[TenureMonths]]&lt;=47,"36-47",IF(ChurnData[[#This Row],[TenureMonths]]&lt;=59,"48-59","60-72")))))</f>
        <v>60-72</v>
      </c>
      <c r="V3097">
        <f>IF(ChurnData[[#This Row],[Churn]]="Yes",1,0)</f>
        <v>0</v>
      </c>
    </row>
    <row r="3098" spans="1:22" x14ac:dyDescent="0.35">
      <c r="A3098" t="s">
        <v>3149</v>
      </c>
      <c r="B3098" t="s">
        <v>19</v>
      </c>
      <c r="C3098">
        <v>0</v>
      </c>
      <c r="D3098" t="s">
        <v>21</v>
      </c>
      <c r="E3098" t="s">
        <v>20</v>
      </c>
      <c r="F3098" t="s">
        <v>47</v>
      </c>
      <c r="G3098" s="2">
        <v>33</v>
      </c>
      <c r="H3098" t="s">
        <v>20</v>
      </c>
      <c r="I3098" t="s">
        <v>23</v>
      </c>
      <c r="J3098" t="s">
        <v>21</v>
      </c>
      <c r="K3098" t="s">
        <v>20</v>
      </c>
      <c r="L3098" t="s">
        <v>29</v>
      </c>
      <c r="M3098" t="s">
        <v>20</v>
      </c>
      <c r="N3098" t="s">
        <v>34</v>
      </c>
      <c r="O3098" s="1">
        <v>79.27</v>
      </c>
      <c r="P3098" s="1">
        <v>2642.28</v>
      </c>
      <c r="Q3098">
        <v>1</v>
      </c>
      <c r="R3098" t="s">
        <v>21</v>
      </c>
      <c r="S3098" t="str">
        <f>IF(ChurnData[[#This Row],[MonthlyCharges]]&lt;=30,"1. Up to 30",IF(ChurnData[[#This Row],[MonthlyCharges]]&lt;=50,"2. 31-50",IF(ChurnData[[#This Row],[MonthlyCharges]]&lt;=70,"3. 51-70",IF(ChurnData[[#This Row],[MonthlyCharges]]&lt;=90,"4. 71-90","5. Over 90"))))</f>
        <v>4. 71-90</v>
      </c>
      <c r="T3098" t="str">
        <f>IF(AND(ChurnData[[#This Row],[Contract]]="Month-to-month",ChurnData[[#This Row],[InternetService]]="Fiber optic",ChurnData[[#This Row],[TenureMonths]]&lt;=11),"High-risk","Other")</f>
        <v>Other</v>
      </c>
      <c r="U3098" t="str">
        <f>IF(ChurnData[[#This Row],[TenureMonths]]&lt;=11,"0-11",IF(ChurnData[[#This Row],[TenureMonths]]&lt;=23,"12-23",IF(ChurnData[[#This Row],[TenureMonths]]&lt;=35,"24-35",IF(ChurnData[[#This Row],[TenureMonths]]&lt;=47,"36-47",IF(ChurnData[[#This Row],[TenureMonths]]&lt;=59,"48-59","60-72")))))</f>
        <v>24-35</v>
      </c>
      <c r="V3098">
        <f>IF(ChurnData[[#This Row],[Churn]]="Yes",1,0)</f>
        <v>0</v>
      </c>
    </row>
    <row r="3099" spans="1:22" x14ac:dyDescent="0.35">
      <c r="A3099" t="s">
        <v>3150</v>
      </c>
      <c r="B3099" t="s">
        <v>19</v>
      </c>
      <c r="C3099">
        <v>0</v>
      </c>
      <c r="D3099" t="s">
        <v>21</v>
      </c>
      <c r="E3099" t="s">
        <v>21</v>
      </c>
      <c r="F3099" t="s">
        <v>39</v>
      </c>
      <c r="G3099" s="2">
        <v>25</v>
      </c>
      <c r="H3099" t="s">
        <v>20</v>
      </c>
      <c r="I3099" t="s">
        <v>23</v>
      </c>
      <c r="J3099" t="s">
        <v>21</v>
      </c>
      <c r="K3099" t="s">
        <v>20</v>
      </c>
      <c r="L3099" t="s">
        <v>29</v>
      </c>
      <c r="M3099" t="s">
        <v>20</v>
      </c>
      <c r="N3099" t="s">
        <v>43</v>
      </c>
      <c r="O3099" s="1">
        <v>81.11</v>
      </c>
      <c r="P3099" s="1">
        <v>2005.58</v>
      </c>
      <c r="Q3099">
        <v>3</v>
      </c>
      <c r="R3099" t="s">
        <v>21</v>
      </c>
      <c r="S3099" t="str">
        <f>IF(ChurnData[[#This Row],[MonthlyCharges]]&lt;=30,"1. Up to 30",IF(ChurnData[[#This Row],[MonthlyCharges]]&lt;=50,"2. 31-50",IF(ChurnData[[#This Row],[MonthlyCharges]]&lt;=70,"3. 51-70",IF(ChurnData[[#This Row],[MonthlyCharges]]&lt;=90,"4. 71-90","5. Over 90"))))</f>
        <v>4. 71-90</v>
      </c>
      <c r="T3099" t="str">
        <f>IF(AND(ChurnData[[#This Row],[Contract]]="Month-to-month",ChurnData[[#This Row],[InternetService]]="Fiber optic",ChurnData[[#This Row],[TenureMonths]]&lt;=11),"High-risk","Other")</f>
        <v>Other</v>
      </c>
      <c r="U3099" t="str">
        <f>IF(ChurnData[[#This Row],[TenureMonths]]&lt;=11,"0-11",IF(ChurnData[[#This Row],[TenureMonths]]&lt;=23,"12-23",IF(ChurnData[[#This Row],[TenureMonths]]&lt;=35,"24-35",IF(ChurnData[[#This Row],[TenureMonths]]&lt;=47,"36-47",IF(ChurnData[[#This Row],[TenureMonths]]&lt;=59,"48-59","60-72")))))</f>
        <v>24-35</v>
      </c>
      <c r="V3099">
        <f>IF(ChurnData[[#This Row],[Churn]]="Yes",1,0)</f>
        <v>0</v>
      </c>
    </row>
    <row r="3100" spans="1:22" x14ac:dyDescent="0.35">
      <c r="A3100" t="s">
        <v>3151</v>
      </c>
      <c r="B3100" t="s">
        <v>36</v>
      </c>
      <c r="C3100">
        <v>0</v>
      </c>
      <c r="D3100" t="s">
        <v>20</v>
      </c>
      <c r="E3100" t="s">
        <v>21</v>
      </c>
      <c r="F3100" t="s">
        <v>37</v>
      </c>
      <c r="G3100" s="2">
        <v>13</v>
      </c>
      <c r="H3100" t="s">
        <v>20</v>
      </c>
      <c r="I3100" t="s">
        <v>32</v>
      </c>
      <c r="J3100" t="s">
        <v>20</v>
      </c>
      <c r="K3100" t="s">
        <v>21</v>
      </c>
      <c r="L3100" t="s">
        <v>29</v>
      </c>
      <c r="M3100" t="s">
        <v>21</v>
      </c>
      <c r="N3100" t="s">
        <v>25</v>
      </c>
      <c r="O3100" s="1">
        <v>54.8</v>
      </c>
      <c r="P3100" s="1">
        <v>723.17</v>
      </c>
      <c r="Q3100">
        <v>3</v>
      </c>
      <c r="R3100" t="s">
        <v>21</v>
      </c>
      <c r="S3100" t="str">
        <f>IF(ChurnData[[#This Row],[MonthlyCharges]]&lt;=30,"1. Up to 30",IF(ChurnData[[#This Row],[MonthlyCharges]]&lt;=50,"2. 31-50",IF(ChurnData[[#This Row],[MonthlyCharges]]&lt;=70,"3. 51-70",IF(ChurnData[[#This Row],[MonthlyCharges]]&lt;=90,"4. 71-90","5. Over 90"))))</f>
        <v>3. 51-70</v>
      </c>
      <c r="T3100" t="str">
        <f>IF(AND(ChurnData[[#This Row],[Contract]]="Month-to-month",ChurnData[[#This Row],[InternetService]]="Fiber optic",ChurnData[[#This Row],[TenureMonths]]&lt;=11),"High-risk","Other")</f>
        <v>Other</v>
      </c>
      <c r="U3100" t="str">
        <f>IF(ChurnData[[#This Row],[TenureMonths]]&lt;=11,"0-11",IF(ChurnData[[#This Row],[TenureMonths]]&lt;=23,"12-23",IF(ChurnData[[#This Row],[TenureMonths]]&lt;=35,"24-35",IF(ChurnData[[#This Row],[TenureMonths]]&lt;=47,"36-47",IF(ChurnData[[#This Row],[TenureMonths]]&lt;=59,"48-59","60-72")))))</f>
        <v>12-23</v>
      </c>
      <c r="V3100">
        <f>IF(ChurnData[[#This Row],[Churn]]="Yes",1,0)</f>
        <v>0</v>
      </c>
    </row>
    <row r="3101" spans="1:22" x14ac:dyDescent="0.35">
      <c r="A3101" t="s">
        <v>3152</v>
      </c>
      <c r="B3101" t="s">
        <v>36</v>
      </c>
      <c r="C3101">
        <v>0</v>
      </c>
      <c r="D3101" t="s">
        <v>21</v>
      </c>
      <c r="E3101" t="s">
        <v>20</v>
      </c>
      <c r="F3101" t="s">
        <v>39</v>
      </c>
      <c r="G3101" s="2">
        <v>29</v>
      </c>
      <c r="H3101" t="s">
        <v>20</v>
      </c>
      <c r="I3101" t="s">
        <v>23</v>
      </c>
      <c r="J3101" t="s">
        <v>21</v>
      </c>
      <c r="K3101" t="s">
        <v>21</v>
      </c>
      <c r="L3101" t="s">
        <v>33</v>
      </c>
      <c r="M3101" t="s">
        <v>21</v>
      </c>
      <c r="N3101" t="s">
        <v>25</v>
      </c>
      <c r="O3101" s="1">
        <v>80.92</v>
      </c>
      <c r="P3101" s="1">
        <v>2359.13</v>
      </c>
      <c r="Q3101">
        <v>1</v>
      </c>
      <c r="R3101" t="s">
        <v>20</v>
      </c>
      <c r="S3101" t="str">
        <f>IF(ChurnData[[#This Row],[MonthlyCharges]]&lt;=30,"1. Up to 30",IF(ChurnData[[#This Row],[MonthlyCharges]]&lt;=50,"2. 31-50",IF(ChurnData[[#This Row],[MonthlyCharges]]&lt;=70,"3. 51-70",IF(ChurnData[[#This Row],[MonthlyCharges]]&lt;=90,"4. 71-90","5. Over 90"))))</f>
        <v>4. 71-90</v>
      </c>
      <c r="T3101" t="str">
        <f>IF(AND(ChurnData[[#This Row],[Contract]]="Month-to-month",ChurnData[[#This Row],[InternetService]]="Fiber optic",ChurnData[[#This Row],[TenureMonths]]&lt;=11),"High-risk","Other")</f>
        <v>Other</v>
      </c>
      <c r="U3101" t="str">
        <f>IF(ChurnData[[#This Row],[TenureMonths]]&lt;=11,"0-11",IF(ChurnData[[#This Row],[TenureMonths]]&lt;=23,"12-23",IF(ChurnData[[#This Row],[TenureMonths]]&lt;=35,"24-35",IF(ChurnData[[#This Row],[TenureMonths]]&lt;=47,"36-47",IF(ChurnData[[#This Row],[TenureMonths]]&lt;=59,"48-59","60-72")))))</f>
        <v>24-35</v>
      </c>
      <c r="V3101">
        <f>IF(ChurnData[[#This Row],[Churn]]="Yes",1,0)</f>
        <v>1</v>
      </c>
    </row>
    <row r="3102" spans="1:22" x14ac:dyDescent="0.35">
      <c r="A3102" t="s">
        <v>3153</v>
      </c>
      <c r="B3102" t="s">
        <v>19</v>
      </c>
      <c r="C3102">
        <v>0</v>
      </c>
      <c r="D3102" t="s">
        <v>21</v>
      </c>
      <c r="E3102" t="s">
        <v>21</v>
      </c>
      <c r="F3102" t="s">
        <v>75</v>
      </c>
      <c r="G3102" s="2">
        <v>43</v>
      </c>
      <c r="H3102" t="s">
        <v>20</v>
      </c>
      <c r="I3102" t="s">
        <v>23</v>
      </c>
      <c r="J3102" t="s">
        <v>20</v>
      </c>
      <c r="K3102" t="s">
        <v>21</v>
      </c>
      <c r="L3102" t="s">
        <v>24</v>
      </c>
      <c r="M3102" t="s">
        <v>20</v>
      </c>
      <c r="N3102" t="s">
        <v>43</v>
      </c>
      <c r="O3102" s="1">
        <v>92.23</v>
      </c>
      <c r="P3102" s="1">
        <v>3863.41</v>
      </c>
      <c r="Q3102">
        <v>1</v>
      </c>
      <c r="R3102" t="s">
        <v>20</v>
      </c>
      <c r="S3102" t="str">
        <f>IF(ChurnData[[#This Row],[MonthlyCharges]]&lt;=30,"1. Up to 30",IF(ChurnData[[#This Row],[MonthlyCharges]]&lt;=50,"2. 31-50",IF(ChurnData[[#This Row],[MonthlyCharges]]&lt;=70,"3. 51-70",IF(ChurnData[[#This Row],[MonthlyCharges]]&lt;=90,"4. 71-90","5. Over 90"))))</f>
        <v>5. Over 90</v>
      </c>
      <c r="T3102" t="str">
        <f>IF(AND(ChurnData[[#This Row],[Contract]]="Month-to-month",ChurnData[[#This Row],[InternetService]]="Fiber optic",ChurnData[[#This Row],[TenureMonths]]&lt;=11),"High-risk","Other")</f>
        <v>Other</v>
      </c>
      <c r="U3102" t="str">
        <f>IF(ChurnData[[#This Row],[TenureMonths]]&lt;=11,"0-11",IF(ChurnData[[#This Row],[TenureMonths]]&lt;=23,"12-23",IF(ChurnData[[#This Row],[TenureMonths]]&lt;=35,"24-35",IF(ChurnData[[#This Row],[TenureMonths]]&lt;=47,"36-47",IF(ChurnData[[#This Row],[TenureMonths]]&lt;=59,"48-59","60-72")))))</f>
        <v>36-47</v>
      </c>
      <c r="V3102">
        <f>IF(ChurnData[[#This Row],[Churn]]="Yes",1,0)</f>
        <v>1</v>
      </c>
    </row>
    <row r="3103" spans="1:22" x14ac:dyDescent="0.35">
      <c r="A3103" t="s">
        <v>3154</v>
      </c>
      <c r="B3103" t="s">
        <v>19</v>
      </c>
      <c r="C3103">
        <v>0</v>
      </c>
      <c r="D3103" t="s">
        <v>20</v>
      </c>
      <c r="E3103" t="s">
        <v>20</v>
      </c>
      <c r="F3103" t="s">
        <v>56</v>
      </c>
      <c r="G3103" s="2">
        <v>10</v>
      </c>
      <c r="H3103" t="s">
        <v>20</v>
      </c>
      <c r="I3103" t="s">
        <v>32</v>
      </c>
      <c r="J3103" t="s">
        <v>21</v>
      </c>
      <c r="K3103" t="s">
        <v>20</v>
      </c>
      <c r="L3103" t="s">
        <v>33</v>
      </c>
      <c r="M3103" t="s">
        <v>20</v>
      </c>
      <c r="N3103" t="s">
        <v>43</v>
      </c>
      <c r="O3103" s="1">
        <v>50.59</v>
      </c>
      <c r="P3103" s="1">
        <v>498.76</v>
      </c>
      <c r="Q3103">
        <v>0</v>
      </c>
      <c r="R3103" t="s">
        <v>20</v>
      </c>
      <c r="S3103" t="str">
        <f>IF(ChurnData[[#This Row],[MonthlyCharges]]&lt;=30,"1. Up to 30",IF(ChurnData[[#This Row],[MonthlyCharges]]&lt;=50,"2. 31-50",IF(ChurnData[[#This Row],[MonthlyCharges]]&lt;=70,"3. 51-70",IF(ChurnData[[#This Row],[MonthlyCharges]]&lt;=90,"4. 71-90","5. Over 90"))))</f>
        <v>3. 51-70</v>
      </c>
      <c r="T3103" t="str">
        <f>IF(AND(ChurnData[[#This Row],[Contract]]="Month-to-month",ChurnData[[#This Row],[InternetService]]="Fiber optic",ChurnData[[#This Row],[TenureMonths]]&lt;=11),"High-risk","Other")</f>
        <v>Other</v>
      </c>
      <c r="U3103" t="str">
        <f>IF(ChurnData[[#This Row],[TenureMonths]]&lt;=11,"0-11",IF(ChurnData[[#This Row],[TenureMonths]]&lt;=23,"12-23",IF(ChurnData[[#This Row],[TenureMonths]]&lt;=35,"24-35",IF(ChurnData[[#This Row],[TenureMonths]]&lt;=47,"36-47",IF(ChurnData[[#This Row],[TenureMonths]]&lt;=59,"48-59","60-72")))))</f>
        <v>0-11</v>
      </c>
      <c r="V3103">
        <f>IF(ChurnData[[#This Row],[Churn]]="Yes",1,0)</f>
        <v>1</v>
      </c>
    </row>
    <row r="3104" spans="1:22" x14ac:dyDescent="0.35">
      <c r="A3104" t="s">
        <v>3155</v>
      </c>
      <c r="B3104" t="s">
        <v>36</v>
      </c>
      <c r="C3104">
        <v>0</v>
      </c>
      <c r="D3104" t="s">
        <v>21</v>
      </c>
      <c r="E3104" t="s">
        <v>21</v>
      </c>
      <c r="F3104" t="s">
        <v>56</v>
      </c>
      <c r="G3104" s="2">
        <v>13</v>
      </c>
      <c r="H3104" t="s">
        <v>20</v>
      </c>
      <c r="I3104" t="s">
        <v>32</v>
      </c>
      <c r="J3104" t="s">
        <v>21</v>
      </c>
      <c r="K3104" t="s">
        <v>21</v>
      </c>
      <c r="L3104" t="s">
        <v>33</v>
      </c>
      <c r="M3104" t="s">
        <v>20</v>
      </c>
      <c r="N3104" t="s">
        <v>34</v>
      </c>
      <c r="O3104" s="1">
        <v>63.67</v>
      </c>
      <c r="P3104" s="1">
        <v>824.44</v>
      </c>
      <c r="Q3104">
        <v>1</v>
      </c>
      <c r="R3104" t="s">
        <v>21</v>
      </c>
      <c r="S3104" t="str">
        <f>IF(ChurnData[[#This Row],[MonthlyCharges]]&lt;=30,"1. Up to 30",IF(ChurnData[[#This Row],[MonthlyCharges]]&lt;=50,"2. 31-50",IF(ChurnData[[#This Row],[MonthlyCharges]]&lt;=70,"3. 51-70",IF(ChurnData[[#This Row],[MonthlyCharges]]&lt;=90,"4. 71-90","5. Over 90"))))</f>
        <v>3. 51-70</v>
      </c>
      <c r="T3104" t="str">
        <f>IF(AND(ChurnData[[#This Row],[Contract]]="Month-to-month",ChurnData[[#This Row],[InternetService]]="Fiber optic",ChurnData[[#This Row],[TenureMonths]]&lt;=11),"High-risk","Other")</f>
        <v>Other</v>
      </c>
      <c r="U3104" t="str">
        <f>IF(ChurnData[[#This Row],[TenureMonths]]&lt;=11,"0-11",IF(ChurnData[[#This Row],[TenureMonths]]&lt;=23,"12-23",IF(ChurnData[[#This Row],[TenureMonths]]&lt;=35,"24-35",IF(ChurnData[[#This Row],[TenureMonths]]&lt;=47,"36-47",IF(ChurnData[[#This Row],[TenureMonths]]&lt;=59,"48-59","60-72")))))</f>
        <v>12-23</v>
      </c>
      <c r="V3104">
        <f>IF(ChurnData[[#This Row],[Churn]]="Yes",1,0)</f>
        <v>0</v>
      </c>
    </row>
    <row r="3105" spans="1:22" x14ac:dyDescent="0.35">
      <c r="A3105" t="s">
        <v>3156</v>
      </c>
      <c r="B3105" t="s">
        <v>36</v>
      </c>
      <c r="C3105">
        <v>0</v>
      </c>
      <c r="D3105" t="s">
        <v>20</v>
      </c>
      <c r="E3105" t="s">
        <v>21</v>
      </c>
      <c r="F3105" t="s">
        <v>22</v>
      </c>
      <c r="G3105" s="2">
        <v>42</v>
      </c>
      <c r="H3105" t="s">
        <v>20</v>
      </c>
      <c r="I3105" t="s">
        <v>23</v>
      </c>
      <c r="J3105" t="s">
        <v>21</v>
      </c>
      <c r="K3105" t="s">
        <v>21</v>
      </c>
      <c r="L3105" t="s">
        <v>24</v>
      </c>
      <c r="M3105" t="s">
        <v>20</v>
      </c>
      <c r="N3105" t="s">
        <v>25</v>
      </c>
      <c r="O3105" s="1">
        <v>91.73</v>
      </c>
      <c r="P3105" s="1">
        <v>3955.02</v>
      </c>
      <c r="Q3105">
        <v>1</v>
      </c>
      <c r="R3105" t="s">
        <v>21</v>
      </c>
      <c r="S3105" t="str">
        <f>IF(ChurnData[[#This Row],[MonthlyCharges]]&lt;=30,"1. Up to 30",IF(ChurnData[[#This Row],[MonthlyCharges]]&lt;=50,"2. 31-50",IF(ChurnData[[#This Row],[MonthlyCharges]]&lt;=70,"3. 51-70",IF(ChurnData[[#This Row],[MonthlyCharges]]&lt;=90,"4. 71-90","5. Over 90"))))</f>
        <v>5. Over 90</v>
      </c>
      <c r="T3105" t="str">
        <f>IF(AND(ChurnData[[#This Row],[Contract]]="Month-to-month",ChurnData[[#This Row],[InternetService]]="Fiber optic",ChurnData[[#This Row],[TenureMonths]]&lt;=11),"High-risk","Other")</f>
        <v>Other</v>
      </c>
      <c r="U3105" t="str">
        <f>IF(ChurnData[[#This Row],[TenureMonths]]&lt;=11,"0-11",IF(ChurnData[[#This Row],[TenureMonths]]&lt;=23,"12-23",IF(ChurnData[[#This Row],[TenureMonths]]&lt;=35,"24-35",IF(ChurnData[[#This Row],[TenureMonths]]&lt;=47,"36-47",IF(ChurnData[[#This Row],[TenureMonths]]&lt;=59,"48-59","60-72")))))</f>
        <v>36-47</v>
      </c>
      <c r="V3105">
        <f>IF(ChurnData[[#This Row],[Churn]]="Yes",1,0)</f>
        <v>0</v>
      </c>
    </row>
    <row r="3106" spans="1:22" x14ac:dyDescent="0.35">
      <c r="A3106" t="s">
        <v>3157</v>
      </c>
      <c r="B3106" t="s">
        <v>36</v>
      </c>
      <c r="C3106">
        <v>0</v>
      </c>
      <c r="D3106" t="s">
        <v>20</v>
      </c>
      <c r="E3106" t="s">
        <v>21</v>
      </c>
      <c r="F3106" t="s">
        <v>22</v>
      </c>
      <c r="G3106" s="2">
        <v>18</v>
      </c>
      <c r="H3106" t="s">
        <v>21</v>
      </c>
      <c r="I3106" t="s">
        <v>21</v>
      </c>
      <c r="J3106" t="s">
        <v>28</v>
      </c>
      <c r="K3106" t="s">
        <v>28</v>
      </c>
      <c r="L3106" t="s">
        <v>33</v>
      </c>
      <c r="M3106" t="s">
        <v>20</v>
      </c>
      <c r="N3106" t="s">
        <v>34</v>
      </c>
      <c r="O3106" s="1">
        <v>25.82</v>
      </c>
      <c r="P3106" s="1">
        <v>458.89</v>
      </c>
      <c r="Q3106">
        <v>1</v>
      </c>
      <c r="R3106" t="s">
        <v>21</v>
      </c>
      <c r="S3106" t="str">
        <f>IF(ChurnData[[#This Row],[MonthlyCharges]]&lt;=30,"1. Up to 30",IF(ChurnData[[#This Row],[MonthlyCharges]]&lt;=50,"2. 31-50",IF(ChurnData[[#This Row],[MonthlyCharges]]&lt;=70,"3. 51-70",IF(ChurnData[[#This Row],[MonthlyCharges]]&lt;=90,"4. 71-90","5. Over 90"))))</f>
        <v>1. Up to 30</v>
      </c>
      <c r="T3106" t="str">
        <f>IF(AND(ChurnData[[#This Row],[Contract]]="Month-to-month",ChurnData[[#This Row],[InternetService]]="Fiber optic",ChurnData[[#This Row],[TenureMonths]]&lt;=11),"High-risk","Other")</f>
        <v>Other</v>
      </c>
      <c r="U3106" t="str">
        <f>IF(ChurnData[[#This Row],[TenureMonths]]&lt;=11,"0-11",IF(ChurnData[[#This Row],[TenureMonths]]&lt;=23,"12-23",IF(ChurnData[[#This Row],[TenureMonths]]&lt;=35,"24-35",IF(ChurnData[[#This Row],[TenureMonths]]&lt;=47,"36-47",IF(ChurnData[[#This Row],[TenureMonths]]&lt;=59,"48-59","60-72")))))</f>
        <v>12-23</v>
      </c>
      <c r="V3106">
        <f>IF(ChurnData[[#This Row],[Churn]]="Yes",1,0)</f>
        <v>0</v>
      </c>
    </row>
    <row r="3107" spans="1:22" x14ac:dyDescent="0.35">
      <c r="A3107" t="s">
        <v>3158</v>
      </c>
      <c r="B3107" t="s">
        <v>36</v>
      </c>
      <c r="C3107">
        <v>0</v>
      </c>
      <c r="D3107" t="s">
        <v>21</v>
      </c>
      <c r="E3107" t="s">
        <v>20</v>
      </c>
      <c r="F3107" t="s">
        <v>75</v>
      </c>
      <c r="G3107" s="2">
        <v>19</v>
      </c>
      <c r="H3107" t="s">
        <v>20</v>
      </c>
      <c r="I3107" t="s">
        <v>23</v>
      </c>
      <c r="J3107" t="s">
        <v>20</v>
      </c>
      <c r="K3107" t="s">
        <v>21</v>
      </c>
      <c r="L3107" t="s">
        <v>33</v>
      </c>
      <c r="M3107" t="s">
        <v>20</v>
      </c>
      <c r="N3107" t="s">
        <v>43</v>
      </c>
      <c r="O3107" s="1">
        <v>80.84</v>
      </c>
      <c r="P3107" s="1">
        <v>1537.07</v>
      </c>
      <c r="Q3107">
        <v>4</v>
      </c>
      <c r="R3107" t="s">
        <v>20</v>
      </c>
      <c r="S3107" t="str">
        <f>IF(ChurnData[[#This Row],[MonthlyCharges]]&lt;=30,"1. Up to 30",IF(ChurnData[[#This Row],[MonthlyCharges]]&lt;=50,"2. 31-50",IF(ChurnData[[#This Row],[MonthlyCharges]]&lt;=70,"3. 51-70",IF(ChurnData[[#This Row],[MonthlyCharges]]&lt;=90,"4. 71-90","5. Over 90"))))</f>
        <v>4. 71-90</v>
      </c>
      <c r="T3107" t="str">
        <f>IF(AND(ChurnData[[#This Row],[Contract]]="Month-to-month",ChurnData[[#This Row],[InternetService]]="Fiber optic",ChurnData[[#This Row],[TenureMonths]]&lt;=11),"High-risk","Other")</f>
        <v>Other</v>
      </c>
      <c r="U3107" t="str">
        <f>IF(ChurnData[[#This Row],[TenureMonths]]&lt;=11,"0-11",IF(ChurnData[[#This Row],[TenureMonths]]&lt;=23,"12-23",IF(ChurnData[[#This Row],[TenureMonths]]&lt;=35,"24-35",IF(ChurnData[[#This Row],[TenureMonths]]&lt;=47,"36-47",IF(ChurnData[[#This Row],[TenureMonths]]&lt;=59,"48-59","60-72")))))</f>
        <v>12-23</v>
      </c>
      <c r="V3107">
        <f>IF(ChurnData[[#This Row],[Churn]]="Yes",1,0)</f>
        <v>1</v>
      </c>
    </row>
    <row r="3108" spans="1:22" x14ac:dyDescent="0.35">
      <c r="A3108" t="s">
        <v>3159</v>
      </c>
      <c r="B3108" t="s">
        <v>19</v>
      </c>
      <c r="C3108">
        <v>0</v>
      </c>
      <c r="D3108" t="s">
        <v>21</v>
      </c>
      <c r="E3108" t="s">
        <v>21</v>
      </c>
      <c r="F3108" t="s">
        <v>65</v>
      </c>
      <c r="G3108" s="2">
        <v>39</v>
      </c>
      <c r="H3108" t="s">
        <v>20</v>
      </c>
      <c r="I3108" t="s">
        <v>21</v>
      </c>
      <c r="J3108" t="s">
        <v>28</v>
      </c>
      <c r="K3108" t="s">
        <v>28</v>
      </c>
      <c r="L3108" t="s">
        <v>24</v>
      </c>
      <c r="M3108" t="s">
        <v>20</v>
      </c>
      <c r="N3108" t="s">
        <v>34</v>
      </c>
      <c r="O3108" s="1">
        <v>18</v>
      </c>
      <c r="P3108" s="1">
        <v>700.76</v>
      </c>
      <c r="Q3108">
        <v>0</v>
      </c>
      <c r="R3108" t="s">
        <v>21</v>
      </c>
      <c r="S3108" t="str">
        <f>IF(ChurnData[[#This Row],[MonthlyCharges]]&lt;=30,"1. Up to 30",IF(ChurnData[[#This Row],[MonthlyCharges]]&lt;=50,"2. 31-50",IF(ChurnData[[#This Row],[MonthlyCharges]]&lt;=70,"3. 51-70",IF(ChurnData[[#This Row],[MonthlyCharges]]&lt;=90,"4. 71-90","5. Over 90"))))</f>
        <v>1. Up to 30</v>
      </c>
      <c r="T3108" t="str">
        <f>IF(AND(ChurnData[[#This Row],[Contract]]="Month-to-month",ChurnData[[#This Row],[InternetService]]="Fiber optic",ChurnData[[#This Row],[TenureMonths]]&lt;=11),"High-risk","Other")</f>
        <v>Other</v>
      </c>
      <c r="U3108" t="str">
        <f>IF(ChurnData[[#This Row],[TenureMonths]]&lt;=11,"0-11",IF(ChurnData[[#This Row],[TenureMonths]]&lt;=23,"12-23",IF(ChurnData[[#This Row],[TenureMonths]]&lt;=35,"24-35",IF(ChurnData[[#This Row],[TenureMonths]]&lt;=47,"36-47",IF(ChurnData[[#This Row],[TenureMonths]]&lt;=59,"48-59","60-72")))))</f>
        <v>36-47</v>
      </c>
      <c r="V3108">
        <f>IF(ChurnData[[#This Row],[Churn]]="Yes",1,0)</f>
        <v>0</v>
      </c>
    </row>
    <row r="3109" spans="1:22" x14ac:dyDescent="0.35">
      <c r="A3109" t="s">
        <v>3160</v>
      </c>
      <c r="B3109" t="s">
        <v>19</v>
      </c>
      <c r="C3109">
        <v>0</v>
      </c>
      <c r="D3109" t="s">
        <v>20</v>
      </c>
      <c r="E3109" t="s">
        <v>21</v>
      </c>
      <c r="F3109" t="s">
        <v>49</v>
      </c>
      <c r="G3109" s="2">
        <v>53</v>
      </c>
      <c r="H3109" t="s">
        <v>20</v>
      </c>
      <c r="I3109" t="s">
        <v>23</v>
      </c>
      <c r="J3109" t="s">
        <v>20</v>
      </c>
      <c r="K3109" t="s">
        <v>20</v>
      </c>
      <c r="L3109" t="s">
        <v>24</v>
      </c>
      <c r="M3109" t="s">
        <v>21</v>
      </c>
      <c r="N3109" t="s">
        <v>34</v>
      </c>
      <c r="O3109" s="1">
        <v>98.1</v>
      </c>
      <c r="P3109" s="1">
        <v>5084</v>
      </c>
      <c r="Q3109">
        <v>1</v>
      </c>
      <c r="R3109" t="s">
        <v>21</v>
      </c>
      <c r="S3109" t="str">
        <f>IF(ChurnData[[#This Row],[MonthlyCharges]]&lt;=30,"1. Up to 30",IF(ChurnData[[#This Row],[MonthlyCharges]]&lt;=50,"2. 31-50",IF(ChurnData[[#This Row],[MonthlyCharges]]&lt;=70,"3. 51-70",IF(ChurnData[[#This Row],[MonthlyCharges]]&lt;=90,"4. 71-90","5. Over 90"))))</f>
        <v>5. Over 90</v>
      </c>
      <c r="T3109" t="str">
        <f>IF(AND(ChurnData[[#This Row],[Contract]]="Month-to-month",ChurnData[[#This Row],[InternetService]]="Fiber optic",ChurnData[[#This Row],[TenureMonths]]&lt;=11),"High-risk","Other")</f>
        <v>Other</v>
      </c>
      <c r="U3109" t="str">
        <f>IF(ChurnData[[#This Row],[TenureMonths]]&lt;=11,"0-11",IF(ChurnData[[#This Row],[TenureMonths]]&lt;=23,"12-23",IF(ChurnData[[#This Row],[TenureMonths]]&lt;=35,"24-35",IF(ChurnData[[#This Row],[TenureMonths]]&lt;=47,"36-47",IF(ChurnData[[#This Row],[TenureMonths]]&lt;=59,"48-59","60-72")))))</f>
        <v>48-59</v>
      </c>
      <c r="V3109">
        <f>IF(ChurnData[[#This Row],[Churn]]="Yes",1,0)</f>
        <v>0</v>
      </c>
    </row>
    <row r="3110" spans="1:22" x14ac:dyDescent="0.35">
      <c r="A3110" t="s">
        <v>3161</v>
      </c>
      <c r="B3110" t="s">
        <v>36</v>
      </c>
      <c r="C3110">
        <v>0</v>
      </c>
      <c r="D3110" t="s">
        <v>21</v>
      </c>
      <c r="E3110" t="s">
        <v>21</v>
      </c>
      <c r="F3110" t="s">
        <v>49</v>
      </c>
      <c r="G3110" s="2">
        <v>23</v>
      </c>
      <c r="H3110" t="s">
        <v>20</v>
      </c>
      <c r="I3110" t="s">
        <v>23</v>
      </c>
      <c r="J3110" t="s">
        <v>21</v>
      </c>
      <c r="K3110" t="s">
        <v>21</v>
      </c>
      <c r="L3110" t="s">
        <v>33</v>
      </c>
      <c r="M3110" t="s">
        <v>21</v>
      </c>
      <c r="N3110" t="s">
        <v>25</v>
      </c>
      <c r="O3110" s="1">
        <v>81.31</v>
      </c>
      <c r="P3110" s="1">
        <v>1829.01</v>
      </c>
      <c r="Q3110">
        <v>3</v>
      </c>
      <c r="R3110" t="s">
        <v>20</v>
      </c>
      <c r="S3110" t="str">
        <f>IF(ChurnData[[#This Row],[MonthlyCharges]]&lt;=30,"1. Up to 30",IF(ChurnData[[#This Row],[MonthlyCharges]]&lt;=50,"2. 31-50",IF(ChurnData[[#This Row],[MonthlyCharges]]&lt;=70,"3. 51-70",IF(ChurnData[[#This Row],[MonthlyCharges]]&lt;=90,"4. 71-90","5. Over 90"))))</f>
        <v>4. 71-90</v>
      </c>
      <c r="T3110" t="str">
        <f>IF(AND(ChurnData[[#This Row],[Contract]]="Month-to-month",ChurnData[[#This Row],[InternetService]]="Fiber optic",ChurnData[[#This Row],[TenureMonths]]&lt;=11),"High-risk","Other")</f>
        <v>Other</v>
      </c>
      <c r="U3110" t="str">
        <f>IF(ChurnData[[#This Row],[TenureMonths]]&lt;=11,"0-11",IF(ChurnData[[#This Row],[TenureMonths]]&lt;=23,"12-23",IF(ChurnData[[#This Row],[TenureMonths]]&lt;=35,"24-35",IF(ChurnData[[#This Row],[TenureMonths]]&lt;=47,"36-47",IF(ChurnData[[#This Row],[TenureMonths]]&lt;=59,"48-59","60-72")))))</f>
        <v>12-23</v>
      </c>
      <c r="V3110">
        <f>IF(ChurnData[[#This Row],[Churn]]="Yes",1,0)</f>
        <v>1</v>
      </c>
    </row>
    <row r="3111" spans="1:22" x14ac:dyDescent="0.35">
      <c r="A3111" t="s">
        <v>3162</v>
      </c>
      <c r="B3111" t="s">
        <v>19</v>
      </c>
      <c r="C3111">
        <v>0</v>
      </c>
      <c r="D3111" t="s">
        <v>20</v>
      </c>
      <c r="E3111" t="s">
        <v>21</v>
      </c>
      <c r="F3111" t="s">
        <v>41</v>
      </c>
      <c r="G3111" s="2">
        <v>14</v>
      </c>
      <c r="H3111" t="s">
        <v>20</v>
      </c>
      <c r="I3111" t="s">
        <v>32</v>
      </c>
      <c r="J3111" t="s">
        <v>21</v>
      </c>
      <c r="K3111" t="s">
        <v>21</v>
      </c>
      <c r="L3111" t="s">
        <v>33</v>
      </c>
      <c r="M3111" t="s">
        <v>20</v>
      </c>
      <c r="N3111" t="s">
        <v>25</v>
      </c>
      <c r="O3111" s="1">
        <v>67.02</v>
      </c>
      <c r="P3111" s="1">
        <v>962.15</v>
      </c>
      <c r="Q3111">
        <v>0</v>
      </c>
      <c r="R3111" t="s">
        <v>20</v>
      </c>
      <c r="S3111" t="str">
        <f>IF(ChurnData[[#This Row],[MonthlyCharges]]&lt;=30,"1. Up to 30",IF(ChurnData[[#This Row],[MonthlyCharges]]&lt;=50,"2. 31-50",IF(ChurnData[[#This Row],[MonthlyCharges]]&lt;=70,"3. 51-70",IF(ChurnData[[#This Row],[MonthlyCharges]]&lt;=90,"4. 71-90","5. Over 90"))))</f>
        <v>3. 51-70</v>
      </c>
      <c r="T3111" t="str">
        <f>IF(AND(ChurnData[[#This Row],[Contract]]="Month-to-month",ChurnData[[#This Row],[InternetService]]="Fiber optic",ChurnData[[#This Row],[TenureMonths]]&lt;=11),"High-risk","Other")</f>
        <v>Other</v>
      </c>
      <c r="U3111" t="str">
        <f>IF(ChurnData[[#This Row],[TenureMonths]]&lt;=11,"0-11",IF(ChurnData[[#This Row],[TenureMonths]]&lt;=23,"12-23",IF(ChurnData[[#This Row],[TenureMonths]]&lt;=35,"24-35",IF(ChurnData[[#This Row],[TenureMonths]]&lt;=47,"36-47",IF(ChurnData[[#This Row],[TenureMonths]]&lt;=59,"48-59","60-72")))))</f>
        <v>12-23</v>
      </c>
      <c r="V3111">
        <f>IF(ChurnData[[#This Row],[Churn]]="Yes",1,0)</f>
        <v>1</v>
      </c>
    </row>
    <row r="3112" spans="1:22" x14ac:dyDescent="0.35">
      <c r="A3112" t="s">
        <v>3163</v>
      </c>
      <c r="B3112" t="s">
        <v>36</v>
      </c>
      <c r="C3112">
        <v>1</v>
      </c>
      <c r="D3112" t="s">
        <v>20</v>
      </c>
      <c r="E3112" t="s">
        <v>21</v>
      </c>
      <c r="F3112" t="s">
        <v>41</v>
      </c>
      <c r="G3112" s="2">
        <v>55</v>
      </c>
      <c r="H3112" t="s">
        <v>20</v>
      </c>
      <c r="I3112" t="s">
        <v>23</v>
      </c>
      <c r="J3112" t="s">
        <v>20</v>
      </c>
      <c r="K3112" t="s">
        <v>20</v>
      </c>
      <c r="L3112" t="s">
        <v>24</v>
      </c>
      <c r="M3112" t="s">
        <v>21</v>
      </c>
      <c r="N3112" t="s">
        <v>43</v>
      </c>
      <c r="O3112" s="1">
        <v>102.63</v>
      </c>
      <c r="P3112" s="1">
        <v>5506.94</v>
      </c>
      <c r="Q3112">
        <v>1</v>
      </c>
      <c r="R3112" t="s">
        <v>21</v>
      </c>
      <c r="S3112" t="str">
        <f>IF(ChurnData[[#This Row],[MonthlyCharges]]&lt;=30,"1. Up to 30",IF(ChurnData[[#This Row],[MonthlyCharges]]&lt;=50,"2. 31-50",IF(ChurnData[[#This Row],[MonthlyCharges]]&lt;=70,"3. 51-70",IF(ChurnData[[#This Row],[MonthlyCharges]]&lt;=90,"4. 71-90","5. Over 90"))))</f>
        <v>5. Over 90</v>
      </c>
      <c r="T3112" t="str">
        <f>IF(AND(ChurnData[[#This Row],[Contract]]="Month-to-month",ChurnData[[#This Row],[InternetService]]="Fiber optic",ChurnData[[#This Row],[TenureMonths]]&lt;=11),"High-risk","Other")</f>
        <v>Other</v>
      </c>
      <c r="U3112" t="str">
        <f>IF(ChurnData[[#This Row],[TenureMonths]]&lt;=11,"0-11",IF(ChurnData[[#This Row],[TenureMonths]]&lt;=23,"12-23",IF(ChurnData[[#This Row],[TenureMonths]]&lt;=35,"24-35",IF(ChurnData[[#This Row],[TenureMonths]]&lt;=47,"36-47",IF(ChurnData[[#This Row],[TenureMonths]]&lt;=59,"48-59","60-72")))))</f>
        <v>48-59</v>
      </c>
      <c r="V3112">
        <f>IF(ChurnData[[#This Row],[Churn]]="Yes",1,0)</f>
        <v>0</v>
      </c>
    </row>
    <row r="3113" spans="1:22" x14ac:dyDescent="0.35">
      <c r="A3113" t="s">
        <v>3164</v>
      </c>
      <c r="B3113" t="s">
        <v>19</v>
      </c>
      <c r="C3113">
        <v>0</v>
      </c>
      <c r="D3113" t="s">
        <v>21</v>
      </c>
      <c r="E3113" t="s">
        <v>21</v>
      </c>
      <c r="F3113" t="s">
        <v>49</v>
      </c>
      <c r="G3113" s="2">
        <v>8</v>
      </c>
      <c r="H3113" t="s">
        <v>20</v>
      </c>
      <c r="I3113" t="s">
        <v>21</v>
      </c>
      <c r="J3113" t="s">
        <v>28</v>
      </c>
      <c r="K3113" t="s">
        <v>28</v>
      </c>
      <c r="L3113" t="s">
        <v>29</v>
      </c>
      <c r="M3113" t="s">
        <v>20</v>
      </c>
      <c r="N3113" t="s">
        <v>30</v>
      </c>
      <c r="O3113" s="1">
        <v>43.92</v>
      </c>
      <c r="P3113" s="1">
        <v>355.92</v>
      </c>
      <c r="Q3113">
        <v>3</v>
      </c>
      <c r="R3113" t="s">
        <v>20</v>
      </c>
      <c r="S3113" t="str">
        <f>IF(ChurnData[[#This Row],[MonthlyCharges]]&lt;=30,"1. Up to 30",IF(ChurnData[[#This Row],[MonthlyCharges]]&lt;=50,"2. 31-50",IF(ChurnData[[#This Row],[MonthlyCharges]]&lt;=70,"3. 51-70",IF(ChurnData[[#This Row],[MonthlyCharges]]&lt;=90,"4. 71-90","5. Over 90"))))</f>
        <v>2. 31-50</v>
      </c>
      <c r="T3113" t="str">
        <f>IF(AND(ChurnData[[#This Row],[Contract]]="Month-to-month",ChurnData[[#This Row],[InternetService]]="Fiber optic",ChurnData[[#This Row],[TenureMonths]]&lt;=11),"High-risk","Other")</f>
        <v>Other</v>
      </c>
      <c r="U3113" t="str">
        <f>IF(ChurnData[[#This Row],[TenureMonths]]&lt;=11,"0-11",IF(ChurnData[[#This Row],[TenureMonths]]&lt;=23,"12-23",IF(ChurnData[[#This Row],[TenureMonths]]&lt;=35,"24-35",IF(ChurnData[[#This Row],[TenureMonths]]&lt;=47,"36-47",IF(ChurnData[[#This Row],[TenureMonths]]&lt;=59,"48-59","60-72")))))</f>
        <v>0-11</v>
      </c>
      <c r="V3113">
        <f>IF(ChurnData[[#This Row],[Churn]]="Yes",1,0)</f>
        <v>1</v>
      </c>
    </row>
    <row r="3114" spans="1:22" x14ac:dyDescent="0.35">
      <c r="A3114" t="s">
        <v>3165</v>
      </c>
      <c r="B3114" t="s">
        <v>36</v>
      </c>
      <c r="C3114">
        <v>0</v>
      </c>
      <c r="D3114" t="s">
        <v>21</v>
      </c>
      <c r="E3114" t="s">
        <v>21</v>
      </c>
      <c r="F3114" t="s">
        <v>65</v>
      </c>
      <c r="G3114" s="2">
        <v>15</v>
      </c>
      <c r="H3114" t="s">
        <v>20</v>
      </c>
      <c r="I3114" t="s">
        <v>32</v>
      </c>
      <c r="J3114" t="s">
        <v>21</v>
      </c>
      <c r="K3114" t="s">
        <v>21</v>
      </c>
      <c r="L3114" t="s">
        <v>33</v>
      </c>
      <c r="M3114" t="s">
        <v>20</v>
      </c>
      <c r="N3114" t="s">
        <v>43</v>
      </c>
      <c r="O3114" s="1">
        <v>48.16</v>
      </c>
      <c r="P3114" s="1">
        <v>716.62</v>
      </c>
      <c r="Q3114">
        <v>1</v>
      </c>
      <c r="R3114" t="s">
        <v>20</v>
      </c>
      <c r="S3114" t="str">
        <f>IF(ChurnData[[#This Row],[MonthlyCharges]]&lt;=30,"1. Up to 30",IF(ChurnData[[#This Row],[MonthlyCharges]]&lt;=50,"2. 31-50",IF(ChurnData[[#This Row],[MonthlyCharges]]&lt;=70,"3. 51-70",IF(ChurnData[[#This Row],[MonthlyCharges]]&lt;=90,"4. 71-90","5. Over 90"))))</f>
        <v>2. 31-50</v>
      </c>
      <c r="T3114" t="str">
        <f>IF(AND(ChurnData[[#This Row],[Contract]]="Month-to-month",ChurnData[[#This Row],[InternetService]]="Fiber optic",ChurnData[[#This Row],[TenureMonths]]&lt;=11),"High-risk","Other")</f>
        <v>Other</v>
      </c>
      <c r="U3114" t="str">
        <f>IF(ChurnData[[#This Row],[TenureMonths]]&lt;=11,"0-11",IF(ChurnData[[#This Row],[TenureMonths]]&lt;=23,"12-23",IF(ChurnData[[#This Row],[TenureMonths]]&lt;=35,"24-35",IF(ChurnData[[#This Row],[TenureMonths]]&lt;=47,"36-47",IF(ChurnData[[#This Row],[TenureMonths]]&lt;=59,"48-59","60-72")))))</f>
        <v>12-23</v>
      </c>
      <c r="V3114">
        <f>IF(ChurnData[[#This Row],[Churn]]="Yes",1,0)</f>
        <v>1</v>
      </c>
    </row>
    <row r="3115" spans="1:22" x14ac:dyDescent="0.35">
      <c r="A3115" t="s">
        <v>3166</v>
      </c>
      <c r="B3115" t="s">
        <v>36</v>
      </c>
      <c r="C3115">
        <v>0</v>
      </c>
      <c r="D3115" t="s">
        <v>21</v>
      </c>
      <c r="E3115" t="s">
        <v>21</v>
      </c>
      <c r="F3115" t="s">
        <v>75</v>
      </c>
      <c r="G3115" s="2">
        <v>34</v>
      </c>
      <c r="H3115" t="s">
        <v>20</v>
      </c>
      <c r="I3115" t="s">
        <v>23</v>
      </c>
      <c r="J3115" t="s">
        <v>21</v>
      </c>
      <c r="K3115" t="s">
        <v>21</v>
      </c>
      <c r="L3115" t="s">
        <v>29</v>
      </c>
      <c r="M3115" t="s">
        <v>20</v>
      </c>
      <c r="N3115" t="s">
        <v>30</v>
      </c>
      <c r="O3115" s="1">
        <v>75.849999999999994</v>
      </c>
      <c r="P3115" s="1">
        <v>2535.2600000000002</v>
      </c>
      <c r="Q3115">
        <v>0</v>
      </c>
      <c r="R3115" t="s">
        <v>20</v>
      </c>
      <c r="S3115" t="str">
        <f>IF(ChurnData[[#This Row],[MonthlyCharges]]&lt;=30,"1. Up to 30",IF(ChurnData[[#This Row],[MonthlyCharges]]&lt;=50,"2. 31-50",IF(ChurnData[[#This Row],[MonthlyCharges]]&lt;=70,"3. 51-70",IF(ChurnData[[#This Row],[MonthlyCharges]]&lt;=90,"4. 71-90","5. Over 90"))))</f>
        <v>4. 71-90</v>
      </c>
      <c r="T3115" t="str">
        <f>IF(AND(ChurnData[[#This Row],[Contract]]="Month-to-month",ChurnData[[#This Row],[InternetService]]="Fiber optic",ChurnData[[#This Row],[TenureMonths]]&lt;=11),"High-risk","Other")</f>
        <v>Other</v>
      </c>
      <c r="U3115" t="str">
        <f>IF(ChurnData[[#This Row],[TenureMonths]]&lt;=11,"0-11",IF(ChurnData[[#This Row],[TenureMonths]]&lt;=23,"12-23",IF(ChurnData[[#This Row],[TenureMonths]]&lt;=35,"24-35",IF(ChurnData[[#This Row],[TenureMonths]]&lt;=47,"36-47",IF(ChurnData[[#This Row],[TenureMonths]]&lt;=59,"48-59","60-72")))))</f>
        <v>24-35</v>
      </c>
      <c r="V3115">
        <f>IF(ChurnData[[#This Row],[Churn]]="Yes",1,0)</f>
        <v>1</v>
      </c>
    </row>
    <row r="3116" spans="1:22" x14ac:dyDescent="0.35">
      <c r="A3116" t="s">
        <v>3167</v>
      </c>
      <c r="B3116" t="s">
        <v>19</v>
      </c>
      <c r="C3116">
        <v>0</v>
      </c>
      <c r="D3116" t="s">
        <v>21</v>
      </c>
      <c r="E3116" t="s">
        <v>20</v>
      </c>
      <c r="F3116" t="s">
        <v>27</v>
      </c>
      <c r="G3116" s="2">
        <v>49</v>
      </c>
      <c r="H3116" t="s">
        <v>20</v>
      </c>
      <c r="I3116" t="s">
        <v>32</v>
      </c>
      <c r="J3116" t="s">
        <v>20</v>
      </c>
      <c r="K3116" t="s">
        <v>20</v>
      </c>
      <c r="L3116" t="s">
        <v>29</v>
      </c>
      <c r="M3116" t="s">
        <v>20</v>
      </c>
      <c r="N3116" t="s">
        <v>30</v>
      </c>
      <c r="O3116" s="1">
        <v>70.66</v>
      </c>
      <c r="P3116" s="1">
        <v>3511.72</v>
      </c>
      <c r="Q3116">
        <v>1</v>
      </c>
      <c r="R3116" t="s">
        <v>21</v>
      </c>
      <c r="S3116" t="str">
        <f>IF(ChurnData[[#This Row],[MonthlyCharges]]&lt;=30,"1. Up to 30",IF(ChurnData[[#This Row],[MonthlyCharges]]&lt;=50,"2. 31-50",IF(ChurnData[[#This Row],[MonthlyCharges]]&lt;=70,"3. 51-70",IF(ChurnData[[#This Row],[MonthlyCharges]]&lt;=90,"4. 71-90","5. Over 90"))))</f>
        <v>4. 71-90</v>
      </c>
      <c r="T3116" t="str">
        <f>IF(AND(ChurnData[[#This Row],[Contract]]="Month-to-month",ChurnData[[#This Row],[InternetService]]="Fiber optic",ChurnData[[#This Row],[TenureMonths]]&lt;=11),"High-risk","Other")</f>
        <v>Other</v>
      </c>
      <c r="U3116" t="str">
        <f>IF(ChurnData[[#This Row],[TenureMonths]]&lt;=11,"0-11",IF(ChurnData[[#This Row],[TenureMonths]]&lt;=23,"12-23",IF(ChurnData[[#This Row],[TenureMonths]]&lt;=35,"24-35",IF(ChurnData[[#This Row],[TenureMonths]]&lt;=47,"36-47",IF(ChurnData[[#This Row],[TenureMonths]]&lt;=59,"48-59","60-72")))))</f>
        <v>48-59</v>
      </c>
      <c r="V3116">
        <f>IF(ChurnData[[#This Row],[Churn]]="Yes",1,0)</f>
        <v>0</v>
      </c>
    </row>
    <row r="3117" spans="1:22" x14ac:dyDescent="0.35">
      <c r="A3117" t="s">
        <v>3168</v>
      </c>
      <c r="B3117" t="s">
        <v>19</v>
      </c>
      <c r="C3117">
        <v>0</v>
      </c>
      <c r="D3117" t="s">
        <v>21</v>
      </c>
      <c r="E3117" t="s">
        <v>21</v>
      </c>
      <c r="F3117" t="s">
        <v>65</v>
      </c>
      <c r="G3117" s="2">
        <v>40</v>
      </c>
      <c r="H3117" t="s">
        <v>20</v>
      </c>
      <c r="I3117" t="s">
        <v>32</v>
      </c>
      <c r="J3117" t="s">
        <v>20</v>
      </c>
      <c r="K3117" t="s">
        <v>21</v>
      </c>
      <c r="L3117" t="s">
        <v>24</v>
      </c>
      <c r="M3117" t="s">
        <v>20</v>
      </c>
      <c r="N3117" t="s">
        <v>43</v>
      </c>
      <c r="O3117" s="1">
        <v>57.56</v>
      </c>
      <c r="P3117" s="1">
        <v>2288.83</v>
      </c>
      <c r="Q3117">
        <v>2</v>
      </c>
      <c r="R3117" t="s">
        <v>21</v>
      </c>
      <c r="S3117" t="str">
        <f>IF(ChurnData[[#This Row],[MonthlyCharges]]&lt;=30,"1. Up to 30",IF(ChurnData[[#This Row],[MonthlyCharges]]&lt;=50,"2. 31-50",IF(ChurnData[[#This Row],[MonthlyCharges]]&lt;=70,"3. 51-70",IF(ChurnData[[#This Row],[MonthlyCharges]]&lt;=90,"4. 71-90","5. Over 90"))))</f>
        <v>3. 51-70</v>
      </c>
      <c r="T3117" t="str">
        <f>IF(AND(ChurnData[[#This Row],[Contract]]="Month-to-month",ChurnData[[#This Row],[InternetService]]="Fiber optic",ChurnData[[#This Row],[TenureMonths]]&lt;=11),"High-risk","Other")</f>
        <v>Other</v>
      </c>
      <c r="U3117" t="str">
        <f>IF(ChurnData[[#This Row],[TenureMonths]]&lt;=11,"0-11",IF(ChurnData[[#This Row],[TenureMonths]]&lt;=23,"12-23",IF(ChurnData[[#This Row],[TenureMonths]]&lt;=35,"24-35",IF(ChurnData[[#This Row],[TenureMonths]]&lt;=47,"36-47",IF(ChurnData[[#This Row],[TenureMonths]]&lt;=59,"48-59","60-72")))))</f>
        <v>36-47</v>
      </c>
      <c r="V3117">
        <f>IF(ChurnData[[#This Row],[Churn]]="Yes",1,0)</f>
        <v>0</v>
      </c>
    </row>
    <row r="3118" spans="1:22" x14ac:dyDescent="0.35">
      <c r="A3118" t="s">
        <v>3169</v>
      </c>
      <c r="B3118" t="s">
        <v>19</v>
      </c>
      <c r="C3118">
        <v>0</v>
      </c>
      <c r="D3118" t="s">
        <v>20</v>
      </c>
      <c r="E3118" t="s">
        <v>21</v>
      </c>
      <c r="F3118" t="s">
        <v>58</v>
      </c>
      <c r="G3118" s="2">
        <v>25</v>
      </c>
      <c r="H3118" t="s">
        <v>20</v>
      </c>
      <c r="I3118" t="s">
        <v>32</v>
      </c>
      <c r="J3118" t="s">
        <v>21</v>
      </c>
      <c r="K3118" t="s">
        <v>20</v>
      </c>
      <c r="L3118" t="s">
        <v>33</v>
      </c>
      <c r="M3118" t="s">
        <v>21</v>
      </c>
      <c r="N3118" t="s">
        <v>34</v>
      </c>
      <c r="O3118" s="1">
        <v>60.62</v>
      </c>
      <c r="P3118" s="1">
        <v>1522.91</v>
      </c>
      <c r="Q3118">
        <v>2</v>
      </c>
      <c r="R3118" t="s">
        <v>20</v>
      </c>
      <c r="S3118" t="str">
        <f>IF(ChurnData[[#This Row],[MonthlyCharges]]&lt;=30,"1. Up to 30",IF(ChurnData[[#This Row],[MonthlyCharges]]&lt;=50,"2. 31-50",IF(ChurnData[[#This Row],[MonthlyCharges]]&lt;=70,"3. 51-70",IF(ChurnData[[#This Row],[MonthlyCharges]]&lt;=90,"4. 71-90","5. Over 90"))))</f>
        <v>3. 51-70</v>
      </c>
      <c r="T3118" t="str">
        <f>IF(AND(ChurnData[[#This Row],[Contract]]="Month-to-month",ChurnData[[#This Row],[InternetService]]="Fiber optic",ChurnData[[#This Row],[TenureMonths]]&lt;=11),"High-risk","Other")</f>
        <v>Other</v>
      </c>
      <c r="U3118" t="str">
        <f>IF(ChurnData[[#This Row],[TenureMonths]]&lt;=11,"0-11",IF(ChurnData[[#This Row],[TenureMonths]]&lt;=23,"12-23",IF(ChurnData[[#This Row],[TenureMonths]]&lt;=35,"24-35",IF(ChurnData[[#This Row],[TenureMonths]]&lt;=47,"36-47",IF(ChurnData[[#This Row],[TenureMonths]]&lt;=59,"48-59","60-72")))))</f>
        <v>24-35</v>
      </c>
      <c r="V3118">
        <f>IF(ChurnData[[#This Row],[Churn]]="Yes",1,0)</f>
        <v>1</v>
      </c>
    </row>
    <row r="3119" spans="1:22" x14ac:dyDescent="0.35">
      <c r="A3119" t="s">
        <v>3170</v>
      </c>
      <c r="B3119" t="s">
        <v>19</v>
      </c>
      <c r="C3119">
        <v>0</v>
      </c>
      <c r="D3119" t="s">
        <v>20</v>
      </c>
      <c r="E3119" t="s">
        <v>20</v>
      </c>
      <c r="F3119" t="s">
        <v>49</v>
      </c>
      <c r="G3119" s="2">
        <v>17</v>
      </c>
      <c r="H3119" t="s">
        <v>20</v>
      </c>
      <c r="I3119" t="s">
        <v>32</v>
      </c>
      <c r="J3119" t="s">
        <v>21</v>
      </c>
      <c r="K3119" t="s">
        <v>20</v>
      </c>
      <c r="L3119" t="s">
        <v>33</v>
      </c>
      <c r="M3119" t="s">
        <v>20</v>
      </c>
      <c r="N3119" t="s">
        <v>25</v>
      </c>
      <c r="O3119" s="1">
        <v>54.73</v>
      </c>
      <c r="P3119" s="1">
        <v>939.12</v>
      </c>
      <c r="Q3119">
        <v>1</v>
      </c>
      <c r="R3119" t="s">
        <v>21</v>
      </c>
      <c r="S3119" t="str">
        <f>IF(ChurnData[[#This Row],[MonthlyCharges]]&lt;=30,"1. Up to 30",IF(ChurnData[[#This Row],[MonthlyCharges]]&lt;=50,"2. 31-50",IF(ChurnData[[#This Row],[MonthlyCharges]]&lt;=70,"3. 51-70",IF(ChurnData[[#This Row],[MonthlyCharges]]&lt;=90,"4. 71-90","5. Over 90"))))</f>
        <v>3. 51-70</v>
      </c>
      <c r="T3119" t="str">
        <f>IF(AND(ChurnData[[#This Row],[Contract]]="Month-to-month",ChurnData[[#This Row],[InternetService]]="Fiber optic",ChurnData[[#This Row],[TenureMonths]]&lt;=11),"High-risk","Other")</f>
        <v>Other</v>
      </c>
      <c r="U3119" t="str">
        <f>IF(ChurnData[[#This Row],[TenureMonths]]&lt;=11,"0-11",IF(ChurnData[[#This Row],[TenureMonths]]&lt;=23,"12-23",IF(ChurnData[[#This Row],[TenureMonths]]&lt;=35,"24-35",IF(ChurnData[[#This Row],[TenureMonths]]&lt;=47,"36-47",IF(ChurnData[[#This Row],[TenureMonths]]&lt;=59,"48-59","60-72")))))</f>
        <v>12-23</v>
      </c>
      <c r="V3119">
        <f>IF(ChurnData[[#This Row],[Churn]]="Yes",1,0)</f>
        <v>0</v>
      </c>
    </row>
    <row r="3120" spans="1:22" x14ac:dyDescent="0.35">
      <c r="A3120" t="s">
        <v>3171</v>
      </c>
      <c r="B3120" t="s">
        <v>36</v>
      </c>
      <c r="C3120">
        <v>0</v>
      </c>
      <c r="D3120" t="s">
        <v>20</v>
      </c>
      <c r="E3120" t="s">
        <v>20</v>
      </c>
      <c r="F3120" t="s">
        <v>58</v>
      </c>
      <c r="G3120" s="2">
        <v>37</v>
      </c>
      <c r="H3120" t="s">
        <v>20</v>
      </c>
      <c r="I3120" t="s">
        <v>23</v>
      </c>
      <c r="J3120" t="s">
        <v>21</v>
      </c>
      <c r="K3120" t="s">
        <v>21</v>
      </c>
      <c r="L3120" t="s">
        <v>24</v>
      </c>
      <c r="M3120" t="s">
        <v>20</v>
      </c>
      <c r="N3120" t="s">
        <v>30</v>
      </c>
      <c r="O3120" s="1">
        <v>87.67</v>
      </c>
      <c r="P3120" s="1">
        <v>3323.31</v>
      </c>
      <c r="Q3120">
        <v>1</v>
      </c>
      <c r="R3120" t="s">
        <v>21</v>
      </c>
      <c r="S3120" t="str">
        <f>IF(ChurnData[[#This Row],[MonthlyCharges]]&lt;=30,"1. Up to 30",IF(ChurnData[[#This Row],[MonthlyCharges]]&lt;=50,"2. 31-50",IF(ChurnData[[#This Row],[MonthlyCharges]]&lt;=70,"3. 51-70",IF(ChurnData[[#This Row],[MonthlyCharges]]&lt;=90,"4. 71-90","5. Over 90"))))</f>
        <v>4. 71-90</v>
      </c>
      <c r="T3120" t="str">
        <f>IF(AND(ChurnData[[#This Row],[Contract]]="Month-to-month",ChurnData[[#This Row],[InternetService]]="Fiber optic",ChurnData[[#This Row],[TenureMonths]]&lt;=11),"High-risk","Other")</f>
        <v>Other</v>
      </c>
      <c r="U3120" t="str">
        <f>IF(ChurnData[[#This Row],[TenureMonths]]&lt;=11,"0-11",IF(ChurnData[[#This Row],[TenureMonths]]&lt;=23,"12-23",IF(ChurnData[[#This Row],[TenureMonths]]&lt;=35,"24-35",IF(ChurnData[[#This Row],[TenureMonths]]&lt;=47,"36-47",IF(ChurnData[[#This Row],[TenureMonths]]&lt;=59,"48-59","60-72")))))</f>
        <v>36-47</v>
      </c>
      <c r="V3120">
        <f>IF(ChurnData[[#This Row],[Churn]]="Yes",1,0)</f>
        <v>0</v>
      </c>
    </row>
    <row r="3121" spans="1:22" x14ac:dyDescent="0.35">
      <c r="A3121" t="s">
        <v>3172</v>
      </c>
      <c r="B3121" t="s">
        <v>36</v>
      </c>
      <c r="C3121">
        <v>1</v>
      </c>
      <c r="D3121" t="s">
        <v>21</v>
      </c>
      <c r="E3121" t="s">
        <v>21</v>
      </c>
      <c r="F3121" t="s">
        <v>49</v>
      </c>
      <c r="G3121" s="2">
        <v>41</v>
      </c>
      <c r="H3121" t="s">
        <v>20</v>
      </c>
      <c r="I3121" t="s">
        <v>21</v>
      </c>
      <c r="J3121" t="s">
        <v>28</v>
      </c>
      <c r="K3121" t="s">
        <v>28</v>
      </c>
      <c r="L3121" t="s">
        <v>24</v>
      </c>
      <c r="M3121" t="s">
        <v>20</v>
      </c>
      <c r="N3121" t="s">
        <v>34</v>
      </c>
      <c r="O3121" s="1">
        <v>32.04</v>
      </c>
      <c r="P3121" s="1">
        <v>1351.81</v>
      </c>
      <c r="Q3121">
        <v>0</v>
      </c>
      <c r="R3121" t="s">
        <v>21</v>
      </c>
      <c r="S3121" t="str">
        <f>IF(ChurnData[[#This Row],[MonthlyCharges]]&lt;=30,"1. Up to 30",IF(ChurnData[[#This Row],[MonthlyCharges]]&lt;=50,"2. 31-50",IF(ChurnData[[#This Row],[MonthlyCharges]]&lt;=70,"3. 51-70",IF(ChurnData[[#This Row],[MonthlyCharges]]&lt;=90,"4. 71-90","5. Over 90"))))</f>
        <v>2. 31-50</v>
      </c>
      <c r="T3121" t="str">
        <f>IF(AND(ChurnData[[#This Row],[Contract]]="Month-to-month",ChurnData[[#This Row],[InternetService]]="Fiber optic",ChurnData[[#This Row],[TenureMonths]]&lt;=11),"High-risk","Other")</f>
        <v>Other</v>
      </c>
      <c r="U3121" t="str">
        <f>IF(ChurnData[[#This Row],[TenureMonths]]&lt;=11,"0-11",IF(ChurnData[[#This Row],[TenureMonths]]&lt;=23,"12-23",IF(ChurnData[[#This Row],[TenureMonths]]&lt;=35,"24-35",IF(ChurnData[[#This Row],[TenureMonths]]&lt;=47,"36-47",IF(ChurnData[[#This Row],[TenureMonths]]&lt;=59,"48-59","60-72")))))</f>
        <v>36-47</v>
      </c>
      <c r="V3121">
        <f>IF(ChurnData[[#This Row],[Churn]]="Yes",1,0)</f>
        <v>0</v>
      </c>
    </row>
    <row r="3122" spans="1:22" x14ac:dyDescent="0.35">
      <c r="A3122" t="s">
        <v>3173</v>
      </c>
      <c r="B3122" t="s">
        <v>36</v>
      </c>
      <c r="C3122">
        <v>0</v>
      </c>
      <c r="D3122" t="s">
        <v>20</v>
      </c>
      <c r="E3122" t="s">
        <v>20</v>
      </c>
      <c r="F3122" t="s">
        <v>37</v>
      </c>
      <c r="G3122" s="2">
        <v>18</v>
      </c>
      <c r="H3122" t="s">
        <v>20</v>
      </c>
      <c r="I3122" t="s">
        <v>32</v>
      </c>
      <c r="J3122" t="s">
        <v>21</v>
      </c>
      <c r="K3122" t="s">
        <v>20</v>
      </c>
      <c r="L3122" t="s">
        <v>29</v>
      </c>
      <c r="M3122" t="s">
        <v>20</v>
      </c>
      <c r="N3122" t="s">
        <v>43</v>
      </c>
      <c r="O3122" s="1">
        <v>63.99</v>
      </c>
      <c r="P3122" s="1">
        <v>1117.9100000000001</v>
      </c>
      <c r="Q3122">
        <v>3</v>
      </c>
      <c r="R3122" t="s">
        <v>20</v>
      </c>
      <c r="S3122" t="str">
        <f>IF(ChurnData[[#This Row],[MonthlyCharges]]&lt;=30,"1. Up to 30",IF(ChurnData[[#This Row],[MonthlyCharges]]&lt;=50,"2. 31-50",IF(ChurnData[[#This Row],[MonthlyCharges]]&lt;=70,"3. 51-70",IF(ChurnData[[#This Row],[MonthlyCharges]]&lt;=90,"4. 71-90","5. Over 90"))))</f>
        <v>3. 51-70</v>
      </c>
      <c r="T3122" t="str">
        <f>IF(AND(ChurnData[[#This Row],[Contract]]="Month-to-month",ChurnData[[#This Row],[InternetService]]="Fiber optic",ChurnData[[#This Row],[TenureMonths]]&lt;=11),"High-risk","Other")</f>
        <v>Other</v>
      </c>
      <c r="U3122" t="str">
        <f>IF(ChurnData[[#This Row],[TenureMonths]]&lt;=11,"0-11",IF(ChurnData[[#This Row],[TenureMonths]]&lt;=23,"12-23",IF(ChurnData[[#This Row],[TenureMonths]]&lt;=35,"24-35",IF(ChurnData[[#This Row],[TenureMonths]]&lt;=47,"36-47",IF(ChurnData[[#This Row],[TenureMonths]]&lt;=59,"48-59","60-72")))))</f>
        <v>12-23</v>
      </c>
      <c r="V3122">
        <f>IF(ChurnData[[#This Row],[Churn]]="Yes",1,0)</f>
        <v>1</v>
      </c>
    </row>
    <row r="3123" spans="1:22" x14ac:dyDescent="0.35">
      <c r="A3123" t="s">
        <v>3174</v>
      </c>
      <c r="B3123" t="s">
        <v>19</v>
      </c>
      <c r="C3123">
        <v>0</v>
      </c>
      <c r="D3123" t="s">
        <v>20</v>
      </c>
      <c r="E3123" t="s">
        <v>20</v>
      </c>
      <c r="F3123" t="s">
        <v>58</v>
      </c>
      <c r="G3123" s="2">
        <v>8</v>
      </c>
      <c r="H3123" t="s">
        <v>20</v>
      </c>
      <c r="I3123" t="s">
        <v>23</v>
      </c>
      <c r="J3123" t="s">
        <v>21</v>
      </c>
      <c r="K3123" t="s">
        <v>21</v>
      </c>
      <c r="L3123" t="s">
        <v>33</v>
      </c>
      <c r="M3123" t="s">
        <v>20</v>
      </c>
      <c r="N3123" t="s">
        <v>25</v>
      </c>
      <c r="O3123" s="1">
        <v>87.29</v>
      </c>
      <c r="P3123" s="1">
        <v>717.41</v>
      </c>
      <c r="Q3123">
        <v>4</v>
      </c>
      <c r="R3123" t="s">
        <v>20</v>
      </c>
      <c r="S3123" t="str">
        <f>IF(ChurnData[[#This Row],[MonthlyCharges]]&lt;=30,"1. Up to 30",IF(ChurnData[[#This Row],[MonthlyCharges]]&lt;=50,"2. 31-50",IF(ChurnData[[#This Row],[MonthlyCharges]]&lt;=70,"3. 51-70",IF(ChurnData[[#This Row],[MonthlyCharges]]&lt;=90,"4. 71-90","5. Over 90"))))</f>
        <v>4. 71-90</v>
      </c>
      <c r="T3123" t="str">
        <f>IF(AND(ChurnData[[#This Row],[Contract]]="Month-to-month",ChurnData[[#This Row],[InternetService]]="Fiber optic",ChurnData[[#This Row],[TenureMonths]]&lt;=11),"High-risk","Other")</f>
        <v>High-risk</v>
      </c>
      <c r="U3123" t="str">
        <f>IF(ChurnData[[#This Row],[TenureMonths]]&lt;=11,"0-11",IF(ChurnData[[#This Row],[TenureMonths]]&lt;=23,"12-23",IF(ChurnData[[#This Row],[TenureMonths]]&lt;=35,"24-35",IF(ChurnData[[#This Row],[TenureMonths]]&lt;=47,"36-47",IF(ChurnData[[#This Row],[TenureMonths]]&lt;=59,"48-59","60-72")))))</f>
        <v>0-11</v>
      </c>
      <c r="V3123">
        <f>IF(ChurnData[[#This Row],[Churn]]="Yes",1,0)</f>
        <v>1</v>
      </c>
    </row>
    <row r="3124" spans="1:22" x14ac:dyDescent="0.35">
      <c r="A3124" t="s">
        <v>3175</v>
      </c>
      <c r="B3124" t="s">
        <v>19</v>
      </c>
      <c r="C3124">
        <v>0</v>
      </c>
      <c r="D3124" t="s">
        <v>20</v>
      </c>
      <c r="E3124" t="s">
        <v>21</v>
      </c>
      <c r="F3124" t="s">
        <v>49</v>
      </c>
      <c r="G3124" s="2">
        <v>32</v>
      </c>
      <c r="H3124" t="s">
        <v>20</v>
      </c>
      <c r="I3124" t="s">
        <v>21</v>
      </c>
      <c r="J3124" t="s">
        <v>28</v>
      </c>
      <c r="K3124" t="s">
        <v>28</v>
      </c>
      <c r="L3124" t="s">
        <v>33</v>
      </c>
      <c r="M3124" t="s">
        <v>21</v>
      </c>
      <c r="N3124" t="s">
        <v>30</v>
      </c>
      <c r="O3124" s="1">
        <v>35.56</v>
      </c>
      <c r="P3124" s="1">
        <v>1158.95</v>
      </c>
      <c r="Q3124">
        <v>1</v>
      </c>
      <c r="R3124" t="s">
        <v>21</v>
      </c>
      <c r="S3124" t="str">
        <f>IF(ChurnData[[#This Row],[MonthlyCharges]]&lt;=30,"1. Up to 30",IF(ChurnData[[#This Row],[MonthlyCharges]]&lt;=50,"2. 31-50",IF(ChurnData[[#This Row],[MonthlyCharges]]&lt;=70,"3. 51-70",IF(ChurnData[[#This Row],[MonthlyCharges]]&lt;=90,"4. 71-90","5. Over 90"))))</f>
        <v>2. 31-50</v>
      </c>
      <c r="T3124" t="str">
        <f>IF(AND(ChurnData[[#This Row],[Contract]]="Month-to-month",ChurnData[[#This Row],[InternetService]]="Fiber optic",ChurnData[[#This Row],[TenureMonths]]&lt;=11),"High-risk","Other")</f>
        <v>Other</v>
      </c>
      <c r="U3124" t="str">
        <f>IF(ChurnData[[#This Row],[TenureMonths]]&lt;=11,"0-11",IF(ChurnData[[#This Row],[TenureMonths]]&lt;=23,"12-23",IF(ChurnData[[#This Row],[TenureMonths]]&lt;=35,"24-35",IF(ChurnData[[#This Row],[TenureMonths]]&lt;=47,"36-47",IF(ChurnData[[#This Row],[TenureMonths]]&lt;=59,"48-59","60-72")))))</f>
        <v>24-35</v>
      </c>
      <c r="V3124">
        <f>IF(ChurnData[[#This Row],[Churn]]="Yes",1,0)</f>
        <v>0</v>
      </c>
    </row>
    <row r="3125" spans="1:22" x14ac:dyDescent="0.35">
      <c r="A3125" t="s">
        <v>3176</v>
      </c>
      <c r="B3125" t="s">
        <v>36</v>
      </c>
      <c r="C3125">
        <v>1</v>
      </c>
      <c r="D3125" t="s">
        <v>20</v>
      </c>
      <c r="E3125" t="s">
        <v>21</v>
      </c>
      <c r="F3125" t="s">
        <v>47</v>
      </c>
      <c r="G3125" s="2">
        <v>72</v>
      </c>
      <c r="H3125" t="s">
        <v>20</v>
      </c>
      <c r="I3125" t="s">
        <v>32</v>
      </c>
      <c r="J3125" t="s">
        <v>21</v>
      </c>
      <c r="K3125" t="s">
        <v>21</v>
      </c>
      <c r="L3125" t="s">
        <v>24</v>
      </c>
      <c r="M3125" t="s">
        <v>21</v>
      </c>
      <c r="N3125" t="s">
        <v>43</v>
      </c>
      <c r="O3125" s="1">
        <v>49.15</v>
      </c>
      <c r="P3125" s="1">
        <v>3474.69</v>
      </c>
      <c r="Q3125">
        <v>1</v>
      </c>
      <c r="R3125" t="s">
        <v>21</v>
      </c>
      <c r="S3125" t="str">
        <f>IF(ChurnData[[#This Row],[MonthlyCharges]]&lt;=30,"1. Up to 30",IF(ChurnData[[#This Row],[MonthlyCharges]]&lt;=50,"2. 31-50",IF(ChurnData[[#This Row],[MonthlyCharges]]&lt;=70,"3. 51-70",IF(ChurnData[[#This Row],[MonthlyCharges]]&lt;=90,"4. 71-90","5. Over 90"))))</f>
        <v>2. 31-50</v>
      </c>
      <c r="T3125" t="str">
        <f>IF(AND(ChurnData[[#This Row],[Contract]]="Month-to-month",ChurnData[[#This Row],[InternetService]]="Fiber optic",ChurnData[[#This Row],[TenureMonths]]&lt;=11),"High-risk","Other")</f>
        <v>Other</v>
      </c>
      <c r="U3125" t="str">
        <f>IF(ChurnData[[#This Row],[TenureMonths]]&lt;=11,"0-11",IF(ChurnData[[#This Row],[TenureMonths]]&lt;=23,"12-23",IF(ChurnData[[#This Row],[TenureMonths]]&lt;=35,"24-35",IF(ChurnData[[#This Row],[TenureMonths]]&lt;=47,"36-47",IF(ChurnData[[#This Row],[TenureMonths]]&lt;=59,"48-59","60-72")))))</f>
        <v>60-72</v>
      </c>
      <c r="V3125">
        <f>IF(ChurnData[[#This Row],[Churn]]="Yes",1,0)</f>
        <v>0</v>
      </c>
    </row>
    <row r="3126" spans="1:22" x14ac:dyDescent="0.35">
      <c r="A3126" t="s">
        <v>3177</v>
      </c>
      <c r="B3126" t="s">
        <v>19</v>
      </c>
      <c r="C3126">
        <v>0</v>
      </c>
      <c r="D3126" t="s">
        <v>20</v>
      </c>
      <c r="E3126" t="s">
        <v>21</v>
      </c>
      <c r="F3126" t="s">
        <v>58</v>
      </c>
      <c r="G3126" s="2">
        <v>26</v>
      </c>
      <c r="H3126" t="s">
        <v>20</v>
      </c>
      <c r="I3126" t="s">
        <v>32</v>
      </c>
      <c r="J3126" t="s">
        <v>20</v>
      </c>
      <c r="K3126" t="s">
        <v>20</v>
      </c>
      <c r="L3126" t="s">
        <v>29</v>
      </c>
      <c r="M3126" t="s">
        <v>20</v>
      </c>
      <c r="N3126" t="s">
        <v>25</v>
      </c>
      <c r="O3126" s="1">
        <v>72.209999999999994</v>
      </c>
      <c r="P3126" s="1">
        <v>1913.48</v>
      </c>
      <c r="Q3126">
        <v>2</v>
      </c>
      <c r="R3126" t="s">
        <v>21</v>
      </c>
      <c r="S3126" t="str">
        <f>IF(ChurnData[[#This Row],[MonthlyCharges]]&lt;=30,"1. Up to 30",IF(ChurnData[[#This Row],[MonthlyCharges]]&lt;=50,"2. 31-50",IF(ChurnData[[#This Row],[MonthlyCharges]]&lt;=70,"3. 51-70",IF(ChurnData[[#This Row],[MonthlyCharges]]&lt;=90,"4. 71-90","5. Over 90"))))</f>
        <v>4. 71-90</v>
      </c>
      <c r="T3126" t="str">
        <f>IF(AND(ChurnData[[#This Row],[Contract]]="Month-to-month",ChurnData[[#This Row],[InternetService]]="Fiber optic",ChurnData[[#This Row],[TenureMonths]]&lt;=11),"High-risk","Other")</f>
        <v>Other</v>
      </c>
      <c r="U3126" t="str">
        <f>IF(ChurnData[[#This Row],[TenureMonths]]&lt;=11,"0-11",IF(ChurnData[[#This Row],[TenureMonths]]&lt;=23,"12-23",IF(ChurnData[[#This Row],[TenureMonths]]&lt;=35,"24-35",IF(ChurnData[[#This Row],[TenureMonths]]&lt;=47,"36-47",IF(ChurnData[[#This Row],[TenureMonths]]&lt;=59,"48-59","60-72")))))</f>
        <v>24-35</v>
      </c>
      <c r="V3126">
        <f>IF(ChurnData[[#This Row],[Churn]]="Yes",1,0)</f>
        <v>0</v>
      </c>
    </row>
    <row r="3127" spans="1:22" x14ac:dyDescent="0.35">
      <c r="A3127" t="s">
        <v>3178</v>
      </c>
      <c r="B3127" t="s">
        <v>19</v>
      </c>
      <c r="C3127">
        <v>0</v>
      </c>
      <c r="D3127" t="s">
        <v>20</v>
      </c>
      <c r="E3127" t="s">
        <v>20</v>
      </c>
      <c r="F3127" t="s">
        <v>39</v>
      </c>
      <c r="G3127" s="2">
        <v>33</v>
      </c>
      <c r="H3127" t="s">
        <v>20</v>
      </c>
      <c r="I3127" t="s">
        <v>32</v>
      </c>
      <c r="J3127" t="s">
        <v>21</v>
      </c>
      <c r="K3127" t="s">
        <v>21</v>
      </c>
      <c r="L3127" t="s">
        <v>33</v>
      </c>
      <c r="M3127" t="s">
        <v>21</v>
      </c>
      <c r="N3127" t="s">
        <v>43</v>
      </c>
      <c r="O3127" s="1">
        <v>49.23</v>
      </c>
      <c r="P3127" s="1">
        <v>1581.8</v>
      </c>
      <c r="Q3127">
        <v>3</v>
      </c>
      <c r="R3127" t="s">
        <v>21</v>
      </c>
      <c r="S3127" t="str">
        <f>IF(ChurnData[[#This Row],[MonthlyCharges]]&lt;=30,"1. Up to 30",IF(ChurnData[[#This Row],[MonthlyCharges]]&lt;=50,"2. 31-50",IF(ChurnData[[#This Row],[MonthlyCharges]]&lt;=70,"3. 51-70",IF(ChurnData[[#This Row],[MonthlyCharges]]&lt;=90,"4. 71-90","5. Over 90"))))</f>
        <v>2. 31-50</v>
      </c>
      <c r="T3127" t="str">
        <f>IF(AND(ChurnData[[#This Row],[Contract]]="Month-to-month",ChurnData[[#This Row],[InternetService]]="Fiber optic",ChurnData[[#This Row],[TenureMonths]]&lt;=11),"High-risk","Other")</f>
        <v>Other</v>
      </c>
      <c r="U3127" t="str">
        <f>IF(ChurnData[[#This Row],[TenureMonths]]&lt;=11,"0-11",IF(ChurnData[[#This Row],[TenureMonths]]&lt;=23,"12-23",IF(ChurnData[[#This Row],[TenureMonths]]&lt;=35,"24-35",IF(ChurnData[[#This Row],[TenureMonths]]&lt;=47,"36-47",IF(ChurnData[[#This Row],[TenureMonths]]&lt;=59,"48-59","60-72")))))</f>
        <v>24-35</v>
      </c>
      <c r="V3127">
        <f>IF(ChurnData[[#This Row],[Churn]]="Yes",1,0)</f>
        <v>0</v>
      </c>
    </row>
    <row r="3128" spans="1:22" x14ac:dyDescent="0.35">
      <c r="A3128" t="s">
        <v>3179</v>
      </c>
      <c r="B3128" t="s">
        <v>19</v>
      </c>
      <c r="C3128">
        <v>0</v>
      </c>
      <c r="D3128" t="s">
        <v>20</v>
      </c>
      <c r="E3128" t="s">
        <v>20</v>
      </c>
      <c r="F3128" t="s">
        <v>41</v>
      </c>
      <c r="G3128" s="2">
        <v>27</v>
      </c>
      <c r="H3128" t="s">
        <v>20</v>
      </c>
      <c r="I3128" t="s">
        <v>23</v>
      </c>
      <c r="J3128" t="s">
        <v>21</v>
      </c>
      <c r="K3128" t="s">
        <v>21</v>
      </c>
      <c r="L3128" t="s">
        <v>33</v>
      </c>
      <c r="M3128" t="s">
        <v>20</v>
      </c>
      <c r="N3128" t="s">
        <v>30</v>
      </c>
      <c r="O3128" s="1">
        <v>89.16</v>
      </c>
      <c r="P3128" s="1">
        <v>2420.8000000000002</v>
      </c>
      <c r="Q3128">
        <v>2</v>
      </c>
      <c r="R3128" t="s">
        <v>20</v>
      </c>
      <c r="S3128" t="str">
        <f>IF(ChurnData[[#This Row],[MonthlyCharges]]&lt;=30,"1. Up to 30",IF(ChurnData[[#This Row],[MonthlyCharges]]&lt;=50,"2. 31-50",IF(ChurnData[[#This Row],[MonthlyCharges]]&lt;=70,"3. 51-70",IF(ChurnData[[#This Row],[MonthlyCharges]]&lt;=90,"4. 71-90","5. Over 90"))))</f>
        <v>4. 71-90</v>
      </c>
      <c r="T3128" t="str">
        <f>IF(AND(ChurnData[[#This Row],[Contract]]="Month-to-month",ChurnData[[#This Row],[InternetService]]="Fiber optic",ChurnData[[#This Row],[TenureMonths]]&lt;=11),"High-risk","Other")</f>
        <v>Other</v>
      </c>
      <c r="U3128" t="str">
        <f>IF(ChurnData[[#This Row],[TenureMonths]]&lt;=11,"0-11",IF(ChurnData[[#This Row],[TenureMonths]]&lt;=23,"12-23",IF(ChurnData[[#This Row],[TenureMonths]]&lt;=35,"24-35",IF(ChurnData[[#This Row],[TenureMonths]]&lt;=47,"36-47",IF(ChurnData[[#This Row],[TenureMonths]]&lt;=59,"48-59","60-72")))))</f>
        <v>24-35</v>
      </c>
      <c r="V3128">
        <f>IF(ChurnData[[#This Row],[Churn]]="Yes",1,0)</f>
        <v>1</v>
      </c>
    </row>
    <row r="3129" spans="1:22" x14ac:dyDescent="0.35">
      <c r="A3129" t="s">
        <v>3180</v>
      </c>
      <c r="B3129" t="s">
        <v>36</v>
      </c>
      <c r="C3129">
        <v>0</v>
      </c>
      <c r="D3129" t="s">
        <v>20</v>
      </c>
      <c r="E3129" t="s">
        <v>20</v>
      </c>
      <c r="F3129" t="s">
        <v>49</v>
      </c>
      <c r="G3129" s="2">
        <v>64</v>
      </c>
      <c r="H3129" t="s">
        <v>20</v>
      </c>
      <c r="I3129" t="s">
        <v>23</v>
      </c>
      <c r="J3129" t="s">
        <v>21</v>
      </c>
      <c r="K3129" t="s">
        <v>21</v>
      </c>
      <c r="L3129" t="s">
        <v>24</v>
      </c>
      <c r="M3129" t="s">
        <v>20</v>
      </c>
      <c r="N3129" t="s">
        <v>43</v>
      </c>
      <c r="O3129" s="1">
        <v>91.12</v>
      </c>
      <c r="P3129" s="1">
        <v>5902.96</v>
      </c>
      <c r="Q3129">
        <v>0</v>
      </c>
      <c r="R3129" t="s">
        <v>21</v>
      </c>
      <c r="S3129" t="str">
        <f>IF(ChurnData[[#This Row],[MonthlyCharges]]&lt;=30,"1. Up to 30",IF(ChurnData[[#This Row],[MonthlyCharges]]&lt;=50,"2. 31-50",IF(ChurnData[[#This Row],[MonthlyCharges]]&lt;=70,"3. 51-70",IF(ChurnData[[#This Row],[MonthlyCharges]]&lt;=90,"4. 71-90","5. Over 90"))))</f>
        <v>5. Over 90</v>
      </c>
      <c r="T3129" t="str">
        <f>IF(AND(ChurnData[[#This Row],[Contract]]="Month-to-month",ChurnData[[#This Row],[InternetService]]="Fiber optic",ChurnData[[#This Row],[TenureMonths]]&lt;=11),"High-risk","Other")</f>
        <v>Other</v>
      </c>
      <c r="U3129" t="str">
        <f>IF(ChurnData[[#This Row],[TenureMonths]]&lt;=11,"0-11",IF(ChurnData[[#This Row],[TenureMonths]]&lt;=23,"12-23",IF(ChurnData[[#This Row],[TenureMonths]]&lt;=35,"24-35",IF(ChurnData[[#This Row],[TenureMonths]]&lt;=47,"36-47",IF(ChurnData[[#This Row],[TenureMonths]]&lt;=59,"48-59","60-72")))))</f>
        <v>60-72</v>
      </c>
      <c r="V3129">
        <f>IF(ChurnData[[#This Row],[Churn]]="Yes",1,0)</f>
        <v>0</v>
      </c>
    </row>
    <row r="3130" spans="1:22" x14ac:dyDescent="0.35">
      <c r="A3130" t="s">
        <v>3181</v>
      </c>
      <c r="B3130" t="s">
        <v>19</v>
      </c>
      <c r="C3130">
        <v>0</v>
      </c>
      <c r="D3130" t="s">
        <v>20</v>
      </c>
      <c r="E3130" t="s">
        <v>21</v>
      </c>
      <c r="F3130" t="s">
        <v>49</v>
      </c>
      <c r="G3130" s="2">
        <v>33</v>
      </c>
      <c r="H3130" t="s">
        <v>20</v>
      </c>
      <c r="I3130" t="s">
        <v>21</v>
      </c>
      <c r="J3130" t="s">
        <v>28</v>
      </c>
      <c r="K3130" t="s">
        <v>28</v>
      </c>
      <c r="L3130" t="s">
        <v>33</v>
      </c>
      <c r="M3130" t="s">
        <v>20</v>
      </c>
      <c r="N3130" t="s">
        <v>34</v>
      </c>
      <c r="O3130" s="1">
        <v>24.68</v>
      </c>
      <c r="P3130" s="1">
        <v>810.04</v>
      </c>
      <c r="Q3130">
        <v>3</v>
      </c>
      <c r="R3130" t="s">
        <v>20</v>
      </c>
      <c r="S3130" t="str">
        <f>IF(ChurnData[[#This Row],[MonthlyCharges]]&lt;=30,"1. Up to 30",IF(ChurnData[[#This Row],[MonthlyCharges]]&lt;=50,"2. 31-50",IF(ChurnData[[#This Row],[MonthlyCharges]]&lt;=70,"3. 51-70",IF(ChurnData[[#This Row],[MonthlyCharges]]&lt;=90,"4. 71-90","5. Over 90"))))</f>
        <v>1. Up to 30</v>
      </c>
      <c r="T3130" t="str">
        <f>IF(AND(ChurnData[[#This Row],[Contract]]="Month-to-month",ChurnData[[#This Row],[InternetService]]="Fiber optic",ChurnData[[#This Row],[TenureMonths]]&lt;=11),"High-risk","Other")</f>
        <v>Other</v>
      </c>
      <c r="U3130" t="str">
        <f>IF(ChurnData[[#This Row],[TenureMonths]]&lt;=11,"0-11",IF(ChurnData[[#This Row],[TenureMonths]]&lt;=23,"12-23",IF(ChurnData[[#This Row],[TenureMonths]]&lt;=35,"24-35",IF(ChurnData[[#This Row],[TenureMonths]]&lt;=47,"36-47",IF(ChurnData[[#This Row],[TenureMonths]]&lt;=59,"48-59","60-72")))))</f>
        <v>24-35</v>
      </c>
      <c r="V3130">
        <f>IF(ChurnData[[#This Row],[Churn]]="Yes",1,0)</f>
        <v>1</v>
      </c>
    </row>
    <row r="3131" spans="1:22" x14ac:dyDescent="0.35">
      <c r="A3131" t="s">
        <v>3182</v>
      </c>
      <c r="B3131" t="s">
        <v>36</v>
      </c>
      <c r="C3131">
        <v>1</v>
      </c>
      <c r="D3131" t="s">
        <v>21</v>
      </c>
      <c r="E3131" t="s">
        <v>21</v>
      </c>
      <c r="F3131" t="s">
        <v>37</v>
      </c>
      <c r="G3131" s="2">
        <v>54</v>
      </c>
      <c r="H3131" t="s">
        <v>20</v>
      </c>
      <c r="I3131" t="s">
        <v>23</v>
      </c>
      <c r="J3131" t="s">
        <v>21</v>
      </c>
      <c r="K3131" t="s">
        <v>21</v>
      </c>
      <c r="L3131" t="s">
        <v>29</v>
      </c>
      <c r="M3131" t="s">
        <v>21</v>
      </c>
      <c r="N3131" t="s">
        <v>25</v>
      </c>
      <c r="O3131" s="1">
        <v>83.39</v>
      </c>
      <c r="P3131" s="1">
        <v>4626.38</v>
      </c>
      <c r="Q3131">
        <v>1</v>
      </c>
      <c r="R3131" t="s">
        <v>21</v>
      </c>
      <c r="S3131" t="str">
        <f>IF(ChurnData[[#This Row],[MonthlyCharges]]&lt;=30,"1. Up to 30",IF(ChurnData[[#This Row],[MonthlyCharges]]&lt;=50,"2. 31-50",IF(ChurnData[[#This Row],[MonthlyCharges]]&lt;=70,"3. 51-70",IF(ChurnData[[#This Row],[MonthlyCharges]]&lt;=90,"4. 71-90","5. Over 90"))))</f>
        <v>4. 71-90</v>
      </c>
      <c r="T3131" t="str">
        <f>IF(AND(ChurnData[[#This Row],[Contract]]="Month-to-month",ChurnData[[#This Row],[InternetService]]="Fiber optic",ChurnData[[#This Row],[TenureMonths]]&lt;=11),"High-risk","Other")</f>
        <v>Other</v>
      </c>
      <c r="U3131" t="str">
        <f>IF(ChurnData[[#This Row],[TenureMonths]]&lt;=11,"0-11",IF(ChurnData[[#This Row],[TenureMonths]]&lt;=23,"12-23",IF(ChurnData[[#This Row],[TenureMonths]]&lt;=35,"24-35",IF(ChurnData[[#This Row],[TenureMonths]]&lt;=47,"36-47",IF(ChurnData[[#This Row],[TenureMonths]]&lt;=59,"48-59","60-72")))))</f>
        <v>48-59</v>
      </c>
      <c r="V3131">
        <f>IF(ChurnData[[#This Row],[Churn]]="Yes",1,0)</f>
        <v>0</v>
      </c>
    </row>
    <row r="3132" spans="1:22" x14ac:dyDescent="0.35">
      <c r="A3132" t="s">
        <v>3183</v>
      </c>
      <c r="B3132" t="s">
        <v>19</v>
      </c>
      <c r="C3132">
        <v>0</v>
      </c>
      <c r="D3132" t="s">
        <v>20</v>
      </c>
      <c r="E3132" t="s">
        <v>20</v>
      </c>
      <c r="F3132" t="s">
        <v>27</v>
      </c>
      <c r="G3132" s="2">
        <v>55</v>
      </c>
      <c r="H3132" t="s">
        <v>21</v>
      </c>
      <c r="I3132" t="s">
        <v>23</v>
      </c>
      <c r="J3132" t="s">
        <v>20</v>
      </c>
      <c r="K3132" t="s">
        <v>20</v>
      </c>
      <c r="L3132" t="s">
        <v>24</v>
      </c>
      <c r="M3132" t="s">
        <v>21</v>
      </c>
      <c r="N3132" t="s">
        <v>25</v>
      </c>
      <c r="O3132" s="1">
        <v>92.01</v>
      </c>
      <c r="P3132" s="1">
        <v>4991.2700000000004</v>
      </c>
      <c r="Q3132">
        <v>5</v>
      </c>
      <c r="R3132" t="s">
        <v>21</v>
      </c>
      <c r="S3132" t="str">
        <f>IF(ChurnData[[#This Row],[MonthlyCharges]]&lt;=30,"1. Up to 30",IF(ChurnData[[#This Row],[MonthlyCharges]]&lt;=50,"2. 31-50",IF(ChurnData[[#This Row],[MonthlyCharges]]&lt;=70,"3. 51-70",IF(ChurnData[[#This Row],[MonthlyCharges]]&lt;=90,"4. 71-90","5. Over 90"))))</f>
        <v>5. Over 90</v>
      </c>
      <c r="T3132" t="str">
        <f>IF(AND(ChurnData[[#This Row],[Contract]]="Month-to-month",ChurnData[[#This Row],[InternetService]]="Fiber optic",ChurnData[[#This Row],[TenureMonths]]&lt;=11),"High-risk","Other")</f>
        <v>Other</v>
      </c>
      <c r="U3132" t="str">
        <f>IF(ChurnData[[#This Row],[TenureMonths]]&lt;=11,"0-11",IF(ChurnData[[#This Row],[TenureMonths]]&lt;=23,"12-23",IF(ChurnData[[#This Row],[TenureMonths]]&lt;=35,"24-35",IF(ChurnData[[#This Row],[TenureMonths]]&lt;=47,"36-47",IF(ChurnData[[#This Row],[TenureMonths]]&lt;=59,"48-59","60-72")))))</f>
        <v>48-59</v>
      </c>
      <c r="V3132">
        <f>IF(ChurnData[[#This Row],[Churn]]="Yes",1,0)</f>
        <v>0</v>
      </c>
    </row>
    <row r="3133" spans="1:22" x14ac:dyDescent="0.35">
      <c r="A3133" t="s">
        <v>3184</v>
      </c>
      <c r="B3133" t="s">
        <v>36</v>
      </c>
      <c r="C3133">
        <v>0</v>
      </c>
      <c r="D3133" t="s">
        <v>20</v>
      </c>
      <c r="E3133" t="s">
        <v>21</v>
      </c>
      <c r="F3133" t="s">
        <v>27</v>
      </c>
      <c r="G3133" s="2">
        <v>21</v>
      </c>
      <c r="H3133" t="s">
        <v>20</v>
      </c>
      <c r="I3133" t="s">
        <v>32</v>
      </c>
      <c r="J3133" t="s">
        <v>21</v>
      </c>
      <c r="K3133" t="s">
        <v>21</v>
      </c>
      <c r="L3133" t="s">
        <v>33</v>
      </c>
      <c r="M3133" t="s">
        <v>21</v>
      </c>
      <c r="N3133" t="s">
        <v>34</v>
      </c>
      <c r="O3133" s="1">
        <v>69</v>
      </c>
      <c r="P3133" s="1">
        <v>1419.56</v>
      </c>
      <c r="Q3133">
        <v>1</v>
      </c>
      <c r="R3133" t="s">
        <v>21</v>
      </c>
      <c r="S3133" t="str">
        <f>IF(ChurnData[[#This Row],[MonthlyCharges]]&lt;=30,"1. Up to 30",IF(ChurnData[[#This Row],[MonthlyCharges]]&lt;=50,"2. 31-50",IF(ChurnData[[#This Row],[MonthlyCharges]]&lt;=70,"3. 51-70",IF(ChurnData[[#This Row],[MonthlyCharges]]&lt;=90,"4. 71-90","5. Over 90"))))</f>
        <v>3. 51-70</v>
      </c>
      <c r="T3133" t="str">
        <f>IF(AND(ChurnData[[#This Row],[Contract]]="Month-to-month",ChurnData[[#This Row],[InternetService]]="Fiber optic",ChurnData[[#This Row],[TenureMonths]]&lt;=11),"High-risk","Other")</f>
        <v>Other</v>
      </c>
      <c r="U3133" t="str">
        <f>IF(ChurnData[[#This Row],[TenureMonths]]&lt;=11,"0-11",IF(ChurnData[[#This Row],[TenureMonths]]&lt;=23,"12-23",IF(ChurnData[[#This Row],[TenureMonths]]&lt;=35,"24-35",IF(ChurnData[[#This Row],[TenureMonths]]&lt;=47,"36-47",IF(ChurnData[[#This Row],[TenureMonths]]&lt;=59,"48-59","60-72")))))</f>
        <v>12-23</v>
      </c>
      <c r="V3133">
        <f>IF(ChurnData[[#This Row],[Churn]]="Yes",1,0)</f>
        <v>0</v>
      </c>
    </row>
    <row r="3134" spans="1:22" x14ac:dyDescent="0.35">
      <c r="A3134" t="s">
        <v>3185</v>
      </c>
      <c r="B3134" t="s">
        <v>36</v>
      </c>
      <c r="C3134">
        <v>0</v>
      </c>
      <c r="D3134" t="s">
        <v>21</v>
      </c>
      <c r="E3134" t="s">
        <v>21</v>
      </c>
      <c r="F3134" t="s">
        <v>56</v>
      </c>
      <c r="G3134" s="2">
        <v>29</v>
      </c>
      <c r="H3134" t="s">
        <v>20</v>
      </c>
      <c r="I3134" t="s">
        <v>21</v>
      </c>
      <c r="J3134" t="s">
        <v>28</v>
      </c>
      <c r="K3134" t="s">
        <v>28</v>
      </c>
      <c r="L3134" t="s">
        <v>33</v>
      </c>
      <c r="M3134" t="s">
        <v>21</v>
      </c>
      <c r="N3134" t="s">
        <v>34</v>
      </c>
      <c r="O3134" s="1">
        <v>39.82</v>
      </c>
      <c r="P3134" s="1">
        <v>1184.8</v>
      </c>
      <c r="Q3134">
        <v>2</v>
      </c>
      <c r="R3134" t="s">
        <v>20</v>
      </c>
      <c r="S3134" t="str">
        <f>IF(ChurnData[[#This Row],[MonthlyCharges]]&lt;=30,"1. Up to 30",IF(ChurnData[[#This Row],[MonthlyCharges]]&lt;=50,"2. 31-50",IF(ChurnData[[#This Row],[MonthlyCharges]]&lt;=70,"3. 51-70",IF(ChurnData[[#This Row],[MonthlyCharges]]&lt;=90,"4. 71-90","5. Over 90"))))</f>
        <v>2. 31-50</v>
      </c>
      <c r="T3134" t="str">
        <f>IF(AND(ChurnData[[#This Row],[Contract]]="Month-to-month",ChurnData[[#This Row],[InternetService]]="Fiber optic",ChurnData[[#This Row],[TenureMonths]]&lt;=11),"High-risk","Other")</f>
        <v>Other</v>
      </c>
      <c r="U3134" t="str">
        <f>IF(ChurnData[[#This Row],[TenureMonths]]&lt;=11,"0-11",IF(ChurnData[[#This Row],[TenureMonths]]&lt;=23,"12-23",IF(ChurnData[[#This Row],[TenureMonths]]&lt;=35,"24-35",IF(ChurnData[[#This Row],[TenureMonths]]&lt;=47,"36-47",IF(ChurnData[[#This Row],[TenureMonths]]&lt;=59,"48-59","60-72")))))</f>
        <v>24-35</v>
      </c>
      <c r="V3134">
        <f>IF(ChurnData[[#This Row],[Churn]]="Yes",1,0)</f>
        <v>1</v>
      </c>
    </row>
    <row r="3135" spans="1:22" x14ac:dyDescent="0.35">
      <c r="A3135" t="s">
        <v>3186</v>
      </c>
      <c r="B3135" t="s">
        <v>36</v>
      </c>
      <c r="C3135">
        <v>0</v>
      </c>
      <c r="D3135" t="s">
        <v>21</v>
      </c>
      <c r="E3135" t="s">
        <v>20</v>
      </c>
      <c r="F3135" t="s">
        <v>75</v>
      </c>
      <c r="G3135" s="2">
        <v>19</v>
      </c>
      <c r="H3135" t="s">
        <v>20</v>
      </c>
      <c r="I3135" t="s">
        <v>23</v>
      </c>
      <c r="J3135" t="s">
        <v>20</v>
      </c>
      <c r="K3135" t="s">
        <v>21</v>
      </c>
      <c r="L3135" t="s">
        <v>33</v>
      </c>
      <c r="M3135" t="s">
        <v>20</v>
      </c>
      <c r="N3135" t="s">
        <v>34</v>
      </c>
      <c r="O3135" s="1">
        <v>88.83</v>
      </c>
      <c r="P3135" s="1">
        <v>1638.85</v>
      </c>
      <c r="Q3135">
        <v>5</v>
      </c>
      <c r="R3135" t="s">
        <v>20</v>
      </c>
      <c r="S3135" t="str">
        <f>IF(ChurnData[[#This Row],[MonthlyCharges]]&lt;=30,"1. Up to 30",IF(ChurnData[[#This Row],[MonthlyCharges]]&lt;=50,"2. 31-50",IF(ChurnData[[#This Row],[MonthlyCharges]]&lt;=70,"3. 51-70",IF(ChurnData[[#This Row],[MonthlyCharges]]&lt;=90,"4. 71-90","5. Over 90"))))</f>
        <v>4. 71-90</v>
      </c>
      <c r="T3135" t="str">
        <f>IF(AND(ChurnData[[#This Row],[Contract]]="Month-to-month",ChurnData[[#This Row],[InternetService]]="Fiber optic",ChurnData[[#This Row],[TenureMonths]]&lt;=11),"High-risk","Other")</f>
        <v>Other</v>
      </c>
      <c r="U3135" t="str">
        <f>IF(ChurnData[[#This Row],[TenureMonths]]&lt;=11,"0-11",IF(ChurnData[[#This Row],[TenureMonths]]&lt;=23,"12-23",IF(ChurnData[[#This Row],[TenureMonths]]&lt;=35,"24-35",IF(ChurnData[[#This Row],[TenureMonths]]&lt;=47,"36-47",IF(ChurnData[[#This Row],[TenureMonths]]&lt;=59,"48-59","60-72")))))</f>
        <v>12-23</v>
      </c>
      <c r="V3135">
        <f>IF(ChurnData[[#This Row],[Churn]]="Yes",1,0)</f>
        <v>1</v>
      </c>
    </row>
    <row r="3136" spans="1:22" x14ac:dyDescent="0.35">
      <c r="A3136" t="s">
        <v>3187</v>
      </c>
      <c r="B3136" t="s">
        <v>19</v>
      </c>
      <c r="C3136">
        <v>0</v>
      </c>
      <c r="D3136" t="s">
        <v>20</v>
      </c>
      <c r="E3136" t="s">
        <v>20</v>
      </c>
      <c r="F3136" t="s">
        <v>41</v>
      </c>
      <c r="G3136" s="2">
        <v>38</v>
      </c>
      <c r="H3136" t="s">
        <v>20</v>
      </c>
      <c r="I3136" t="s">
        <v>23</v>
      </c>
      <c r="J3136" t="s">
        <v>21</v>
      </c>
      <c r="K3136" t="s">
        <v>21</v>
      </c>
      <c r="L3136" t="s">
        <v>33</v>
      </c>
      <c r="M3136" t="s">
        <v>21</v>
      </c>
      <c r="N3136" t="s">
        <v>34</v>
      </c>
      <c r="O3136" s="1">
        <v>89.42</v>
      </c>
      <c r="P3136" s="1">
        <v>3349.05</v>
      </c>
      <c r="Q3136">
        <v>1</v>
      </c>
      <c r="R3136" t="s">
        <v>21</v>
      </c>
      <c r="S3136" t="str">
        <f>IF(ChurnData[[#This Row],[MonthlyCharges]]&lt;=30,"1. Up to 30",IF(ChurnData[[#This Row],[MonthlyCharges]]&lt;=50,"2. 31-50",IF(ChurnData[[#This Row],[MonthlyCharges]]&lt;=70,"3. 51-70",IF(ChurnData[[#This Row],[MonthlyCharges]]&lt;=90,"4. 71-90","5. Over 90"))))</f>
        <v>4. 71-90</v>
      </c>
      <c r="T3136" t="str">
        <f>IF(AND(ChurnData[[#This Row],[Contract]]="Month-to-month",ChurnData[[#This Row],[InternetService]]="Fiber optic",ChurnData[[#This Row],[TenureMonths]]&lt;=11),"High-risk","Other")</f>
        <v>Other</v>
      </c>
      <c r="U3136" t="str">
        <f>IF(ChurnData[[#This Row],[TenureMonths]]&lt;=11,"0-11",IF(ChurnData[[#This Row],[TenureMonths]]&lt;=23,"12-23",IF(ChurnData[[#This Row],[TenureMonths]]&lt;=35,"24-35",IF(ChurnData[[#This Row],[TenureMonths]]&lt;=47,"36-47",IF(ChurnData[[#This Row],[TenureMonths]]&lt;=59,"48-59","60-72")))))</f>
        <v>36-47</v>
      </c>
      <c r="V3136">
        <f>IF(ChurnData[[#This Row],[Churn]]="Yes",1,0)</f>
        <v>0</v>
      </c>
    </row>
    <row r="3137" spans="1:22" x14ac:dyDescent="0.35">
      <c r="A3137" t="s">
        <v>3188</v>
      </c>
      <c r="B3137" t="s">
        <v>36</v>
      </c>
      <c r="C3137">
        <v>0</v>
      </c>
      <c r="D3137" t="s">
        <v>21</v>
      </c>
      <c r="E3137" t="s">
        <v>21</v>
      </c>
      <c r="F3137" t="s">
        <v>49</v>
      </c>
      <c r="G3137" s="2">
        <v>65</v>
      </c>
      <c r="H3137" t="s">
        <v>20</v>
      </c>
      <c r="I3137" t="s">
        <v>23</v>
      </c>
      <c r="J3137" t="s">
        <v>21</v>
      </c>
      <c r="K3137" t="s">
        <v>20</v>
      </c>
      <c r="L3137" t="s">
        <v>24</v>
      </c>
      <c r="M3137" t="s">
        <v>21</v>
      </c>
      <c r="N3137" t="s">
        <v>25</v>
      </c>
      <c r="O3137" s="1">
        <v>87.77</v>
      </c>
      <c r="P3137" s="1">
        <v>5751.31</v>
      </c>
      <c r="Q3137">
        <v>1</v>
      </c>
      <c r="R3137" t="s">
        <v>21</v>
      </c>
      <c r="S3137" t="str">
        <f>IF(ChurnData[[#This Row],[MonthlyCharges]]&lt;=30,"1. Up to 30",IF(ChurnData[[#This Row],[MonthlyCharges]]&lt;=50,"2. 31-50",IF(ChurnData[[#This Row],[MonthlyCharges]]&lt;=70,"3. 51-70",IF(ChurnData[[#This Row],[MonthlyCharges]]&lt;=90,"4. 71-90","5. Over 90"))))</f>
        <v>4. 71-90</v>
      </c>
      <c r="T3137" t="str">
        <f>IF(AND(ChurnData[[#This Row],[Contract]]="Month-to-month",ChurnData[[#This Row],[InternetService]]="Fiber optic",ChurnData[[#This Row],[TenureMonths]]&lt;=11),"High-risk","Other")</f>
        <v>Other</v>
      </c>
      <c r="U3137" t="str">
        <f>IF(ChurnData[[#This Row],[TenureMonths]]&lt;=11,"0-11",IF(ChurnData[[#This Row],[TenureMonths]]&lt;=23,"12-23",IF(ChurnData[[#This Row],[TenureMonths]]&lt;=35,"24-35",IF(ChurnData[[#This Row],[TenureMonths]]&lt;=47,"36-47",IF(ChurnData[[#This Row],[TenureMonths]]&lt;=59,"48-59","60-72")))))</f>
        <v>60-72</v>
      </c>
      <c r="V3137">
        <f>IF(ChurnData[[#This Row],[Churn]]="Yes",1,0)</f>
        <v>0</v>
      </c>
    </row>
    <row r="3138" spans="1:22" x14ac:dyDescent="0.35">
      <c r="A3138" t="s">
        <v>3189</v>
      </c>
      <c r="B3138" t="s">
        <v>19</v>
      </c>
      <c r="C3138">
        <v>1</v>
      </c>
      <c r="D3138" t="s">
        <v>20</v>
      </c>
      <c r="E3138" t="s">
        <v>20</v>
      </c>
      <c r="F3138" t="s">
        <v>37</v>
      </c>
      <c r="G3138" s="2">
        <v>27</v>
      </c>
      <c r="H3138" t="s">
        <v>20</v>
      </c>
      <c r="I3138" t="s">
        <v>21</v>
      </c>
      <c r="J3138" t="s">
        <v>28</v>
      </c>
      <c r="K3138" t="s">
        <v>28</v>
      </c>
      <c r="L3138" t="s">
        <v>29</v>
      </c>
      <c r="M3138" t="s">
        <v>20</v>
      </c>
      <c r="N3138" t="s">
        <v>43</v>
      </c>
      <c r="O3138" s="1">
        <v>29.81</v>
      </c>
      <c r="P3138" s="1">
        <v>808.52</v>
      </c>
      <c r="Q3138">
        <v>0</v>
      </c>
      <c r="R3138" t="s">
        <v>21</v>
      </c>
      <c r="S3138" t="str">
        <f>IF(ChurnData[[#This Row],[MonthlyCharges]]&lt;=30,"1. Up to 30",IF(ChurnData[[#This Row],[MonthlyCharges]]&lt;=50,"2. 31-50",IF(ChurnData[[#This Row],[MonthlyCharges]]&lt;=70,"3. 51-70",IF(ChurnData[[#This Row],[MonthlyCharges]]&lt;=90,"4. 71-90","5. Over 90"))))</f>
        <v>1. Up to 30</v>
      </c>
      <c r="T3138" t="str">
        <f>IF(AND(ChurnData[[#This Row],[Contract]]="Month-to-month",ChurnData[[#This Row],[InternetService]]="Fiber optic",ChurnData[[#This Row],[TenureMonths]]&lt;=11),"High-risk","Other")</f>
        <v>Other</v>
      </c>
      <c r="U3138" t="str">
        <f>IF(ChurnData[[#This Row],[TenureMonths]]&lt;=11,"0-11",IF(ChurnData[[#This Row],[TenureMonths]]&lt;=23,"12-23",IF(ChurnData[[#This Row],[TenureMonths]]&lt;=35,"24-35",IF(ChurnData[[#This Row],[TenureMonths]]&lt;=47,"36-47",IF(ChurnData[[#This Row],[TenureMonths]]&lt;=59,"48-59","60-72")))))</f>
        <v>24-35</v>
      </c>
      <c r="V3138">
        <f>IF(ChurnData[[#This Row],[Churn]]="Yes",1,0)</f>
        <v>0</v>
      </c>
    </row>
    <row r="3139" spans="1:22" x14ac:dyDescent="0.35">
      <c r="A3139" t="s">
        <v>3190</v>
      </c>
      <c r="B3139" t="s">
        <v>19</v>
      </c>
      <c r="C3139">
        <v>0</v>
      </c>
      <c r="D3139" t="s">
        <v>20</v>
      </c>
      <c r="E3139" t="s">
        <v>21</v>
      </c>
      <c r="F3139" t="s">
        <v>49</v>
      </c>
      <c r="G3139" s="2">
        <v>19</v>
      </c>
      <c r="H3139" t="s">
        <v>20</v>
      </c>
      <c r="I3139" t="s">
        <v>23</v>
      </c>
      <c r="J3139" t="s">
        <v>21</v>
      </c>
      <c r="K3139" t="s">
        <v>20</v>
      </c>
      <c r="L3139" t="s">
        <v>33</v>
      </c>
      <c r="M3139" t="s">
        <v>20</v>
      </c>
      <c r="N3139" t="s">
        <v>43</v>
      </c>
      <c r="O3139" s="1">
        <v>83.79</v>
      </c>
      <c r="P3139" s="1">
        <v>1605.65</v>
      </c>
      <c r="Q3139">
        <v>1</v>
      </c>
      <c r="R3139" t="s">
        <v>20</v>
      </c>
      <c r="S3139" t="str">
        <f>IF(ChurnData[[#This Row],[MonthlyCharges]]&lt;=30,"1. Up to 30",IF(ChurnData[[#This Row],[MonthlyCharges]]&lt;=50,"2. 31-50",IF(ChurnData[[#This Row],[MonthlyCharges]]&lt;=70,"3. 51-70",IF(ChurnData[[#This Row],[MonthlyCharges]]&lt;=90,"4. 71-90","5. Over 90"))))</f>
        <v>4. 71-90</v>
      </c>
      <c r="T3139" t="str">
        <f>IF(AND(ChurnData[[#This Row],[Contract]]="Month-to-month",ChurnData[[#This Row],[InternetService]]="Fiber optic",ChurnData[[#This Row],[TenureMonths]]&lt;=11),"High-risk","Other")</f>
        <v>Other</v>
      </c>
      <c r="U3139" t="str">
        <f>IF(ChurnData[[#This Row],[TenureMonths]]&lt;=11,"0-11",IF(ChurnData[[#This Row],[TenureMonths]]&lt;=23,"12-23",IF(ChurnData[[#This Row],[TenureMonths]]&lt;=35,"24-35",IF(ChurnData[[#This Row],[TenureMonths]]&lt;=47,"36-47",IF(ChurnData[[#This Row],[TenureMonths]]&lt;=59,"48-59","60-72")))))</f>
        <v>12-23</v>
      </c>
      <c r="V3139">
        <f>IF(ChurnData[[#This Row],[Churn]]="Yes",1,0)</f>
        <v>1</v>
      </c>
    </row>
    <row r="3140" spans="1:22" x14ac:dyDescent="0.35">
      <c r="A3140" t="s">
        <v>3191</v>
      </c>
      <c r="B3140" t="s">
        <v>19</v>
      </c>
      <c r="C3140">
        <v>0</v>
      </c>
      <c r="D3140" t="s">
        <v>21</v>
      </c>
      <c r="E3140" t="s">
        <v>20</v>
      </c>
      <c r="F3140" t="s">
        <v>45</v>
      </c>
      <c r="G3140" s="2">
        <v>15</v>
      </c>
      <c r="H3140" t="s">
        <v>20</v>
      </c>
      <c r="I3140" t="s">
        <v>23</v>
      </c>
      <c r="J3140" t="s">
        <v>21</v>
      </c>
      <c r="K3140" t="s">
        <v>21</v>
      </c>
      <c r="L3140" t="s">
        <v>33</v>
      </c>
      <c r="M3140" t="s">
        <v>21</v>
      </c>
      <c r="N3140" t="s">
        <v>43</v>
      </c>
      <c r="O3140" s="1">
        <v>96.16</v>
      </c>
      <c r="P3140" s="1">
        <v>1454.15</v>
      </c>
      <c r="Q3140">
        <v>5</v>
      </c>
      <c r="R3140" t="s">
        <v>20</v>
      </c>
      <c r="S3140" t="str">
        <f>IF(ChurnData[[#This Row],[MonthlyCharges]]&lt;=30,"1. Up to 30",IF(ChurnData[[#This Row],[MonthlyCharges]]&lt;=50,"2. 31-50",IF(ChurnData[[#This Row],[MonthlyCharges]]&lt;=70,"3. 51-70",IF(ChurnData[[#This Row],[MonthlyCharges]]&lt;=90,"4. 71-90","5. Over 90"))))</f>
        <v>5. Over 90</v>
      </c>
      <c r="T3140" t="str">
        <f>IF(AND(ChurnData[[#This Row],[Contract]]="Month-to-month",ChurnData[[#This Row],[InternetService]]="Fiber optic",ChurnData[[#This Row],[TenureMonths]]&lt;=11),"High-risk","Other")</f>
        <v>Other</v>
      </c>
      <c r="U3140" t="str">
        <f>IF(ChurnData[[#This Row],[TenureMonths]]&lt;=11,"0-11",IF(ChurnData[[#This Row],[TenureMonths]]&lt;=23,"12-23",IF(ChurnData[[#This Row],[TenureMonths]]&lt;=35,"24-35",IF(ChurnData[[#This Row],[TenureMonths]]&lt;=47,"36-47",IF(ChurnData[[#This Row],[TenureMonths]]&lt;=59,"48-59","60-72")))))</f>
        <v>12-23</v>
      </c>
      <c r="V3140">
        <f>IF(ChurnData[[#This Row],[Churn]]="Yes",1,0)</f>
        <v>1</v>
      </c>
    </row>
    <row r="3141" spans="1:22" x14ac:dyDescent="0.35">
      <c r="A3141" t="s">
        <v>3192</v>
      </c>
      <c r="B3141" t="s">
        <v>19</v>
      </c>
      <c r="C3141">
        <v>0</v>
      </c>
      <c r="D3141" t="s">
        <v>21</v>
      </c>
      <c r="E3141" t="s">
        <v>21</v>
      </c>
      <c r="F3141" t="s">
        <v>22</v>
      </c>
      <c r="G3141" s="2">
        <v>59</v>
      </c>
      <c r="H3141" t="s">
        <v>20</v>
      </c>
      <c r="I3141" t="s">
        <v>32</v>
      </c>
      <c r="J3141" t="s">
        <v>20</v>
      </c>
      <c r="K3141" t="s">
        <v>20</v>
      </c>
      <c r="L3141" t="s">
        <v>24</v>
      </c>
      <c r="M3141" t="s">
        <v>20</v>
      </c>
      <c r="N3141" t="s">
        <v>34</v>
      </c>
      <c r="O3141" s="1">
        <v>79.14</v>
      </c>
      <c r="P3141" s="1">
        <v>4616.4399999999996</v>
      </c>
      <c r="Q3141">
        <v>1</v>
      </c>
      <c r="R3141" t="s">
        <v>21</v>
      </c>
      <c r="S3141" t="str">
        <f>IF(ChurnData[[#This Row],[MonthlyCharges]]&lt;=30,"1. Up to 30",IF(ChurnData[[#This Row],[MonthlyCharges]]&lt;=50,"2. 31-50",IF(ChurnData[[#This Row],[MonthlyCharges]]&lt;=70,"3. 51-70",IF(ChurnData[[#This Row],[MonthlyCharges]]&lt;=90,"4. 71-90","5. Over 90"))))</f>
        <v>4. 71-90</v>
      </c>
      <c r="T3141" t="str">
        <f>IF(AND(ChurnData[[#This Row],[Contract]]="Month-to-month",ChurnData[[#This Row],[InternetService]]="Fiber optic",ChurnData[[#This Row],[TenureMonths]]&lt;=11),"High-risk","Other")</f>
        <v>Other</v>
      </c>
      <c r="U3141" t="str">
        <f>IF(ChurnData[[#This Row],[TenureMonths]]&lt;=11,"0-11",IF(ChurnData[[#This Row],[TenureMonths]]&lt;=23,"12-23",IF(ChurnData[[#This Row],[TenureMonths]]&lt;=35,"24-35",IF(ChurnData[[#This Row],[TenureMonths]]&lt;=47,"36-47",IF(ChurnData[[#This Row],[TenureMonths]]&lt;=59,"48-59","60-72")))))</f>
        <v>48-59</v>
      </c>
      <c r="V3141">
        <f>IF(ChurnData[[#This Row],[Churn]]="Yes",1,0)</f>
        <v>0</v>
      </c>
    </row>
    <row r="3142" spans="1:22" x14ac:dyDescent="0.35">
      <c r="A3142" t="s">
        <v>3193</v>
      </c>
      <c r="B3142" t="s">
        <v>19</v>
      </c>
      <c r="C3142">
        <v>0</v>
      </c>
      <c r="D3142" t="s">
        <v>21</v>
      </c>
      <c r="E3142" t="s">
        <v>21</v>
      </c>
      <c r="F3142" t="s">
        <v>58</v>
      </c>
      <c r="G3142" s="2">
        <v>1</v>
      </c>
      <c r="H3142" t="s">
        <v>20</v>
      </c>
      <c r="I3142" t="s">
        <v>32</v>
      </c>
      <c r="J3142" t="s">
        <v>20</v>
      </c>
      <c r="K3142" t="s">
        <v>20</v>
      </c>
      <c r="L3142" t="s">
        <v>33</v>
      </c>
      <c r="M3142" t="s">
        <v>21</v>
      </c>
      <c r="N3142" t="s">
        <v>43</v>
      </c>
      <c r="O3142" s="1">
        <v>58.63</v>
      </c>
      <c r="P3142" s="1">
        <v>59.22</v>
      </c>
      <c r="Q3142">
        <v>1</v>
      </c>
      <c r="R3142" t="s">
        <v>21</v>
      </c>
      <c r="S3142" t="str">
        <f>IF(ChurnData[[#This Row],[MonthlyCharges]]&lt;=30,"1. Up to 30",IF(ChurnData[[#This Row],[MonthlyCharges]]&lt;=50,"2. 31-50",IF(ChurnData[[#This Row],[MonthlyCharges]]&lt;=70,"3. 51-70",IF(ChurnData[[#This Row],[MonthlyCharges]]&lt;=90,"4. 71-90","5. Over 90"))))</f>
        <v>3. 51-70</v>
      </c>
      <c r="T3142" t="str">
        <f>IF(AND(ChurnData[[#This Row],[Contract]]="Month-to-month",ChurnData[[#This Row],[InternetService]]="Fiber optic",ChurnData[[#This Row],[TenureMonths]]&lt;=11),"High-risk","Other")</f>
        <v>Other</v>
      </c>
      <c r="U3142" t="str">
        <f>IF(ChurnData[[#This Row],[TenureMonths]]&lt;=11,"0-11",IF(ChurnData[[#This Row],[TenureMonths]]&lt;=23,"12-23",IF(ChurnData[[#This Row],[TenureMonths]]&lt;=35,"24-35",IF(ChurnData[[#This Row],[TenureMonths]]&lt;=47,"36-47",IF(ChurnData[[#This Row],[TenureMonths]]&lt;=59,"48-59","60-72")))))</f>
        <v>0-11</v>
      </c>
      <c r="V3142">
        <f>IF(ChurnData[[#This Row],[Churn]]="Yes",1,0)</f>
        <v>0</v>
      </c>
    </row>
    <row r="3143" spans="1:22" x14ac:dyDescent="0.35">
      <c r="A3143" t="s">
        <v>3194</v>
      </c>
      <c r="B3143" t="s">
        <v>19</v>
      </c>
      <c r="C3143">
        <v>1</v>
      </c>
      <c r="D3143" t="s">
        <v>20</v>
      </c>
      <c r="E3143" t="s">
        <v>21</v>
      </c>
      <c r="F3143" t="s">
        <v>65</v>
      </c>
      <c r="G3143" s="2">
        <v>19</v>
      </c>
      <c r="H3143" t="s">
        <v>20</v>
      </c>
      <c r="I3143" t="s">
        <v>21</v>
      </c>
      <c r="J3143" t="s">
        <v>28</v>
      </c>
      <c r="K3143" t="s">
        <v>28</v>
      </c>
      <c r="L3143" t="s">
        <v>33</v>
      </c>
      <c r="M3143" t="s">
        <v>20</v>
      </c>
      <c r="N3143" t="s">
        <v>25</v>
      </c>
      <c r="O3143" s="1">
        <v>25.38</v>
      </c>
      <c r="P3143" s="1">
        <v>473.07</v>
      </c>
      <c r="Q3143">
        <v>1</v>
      </c>
      <c r="R3143" t="s">
        <v>21</v>
      </c>
      <c r="S3143" t="str">
        <f>IF(ChurnData[[#This Row],[MonthlyCharges]]&lt;=30,"1. Up to 30",IF(ChurnData[[#This Row],[MonthlyCharges]]&lt;=50,"2. 31-50",IF(ChurnData[[#This Row],[MonthlyCharges]]&lt;=70,"3. 51-70",IF(ChurnData[[#This Row],[MonthlyCharges]]&lt;=90,"4. 71-90","5. Over 90"))))</f>
        <v>1. Up to 30</v>
      </c>
      <c r="T3143" t="str">
        <f>IF(AND(ChurnData[[#This Row],[Contract]]="Month-to-month",ChurnData[[#This Row],[InternetService]]="Fiber optic",ChurnData[[#This Row],[TenureMonths]]&lt;=11),"High-risk","Other")</f>
        <v>Other</v>
      </c>
      <c r="U3143" t="str">
        <f>IF(ChurnData[[#This Row],[TenureMonths]]&lt;=11,"0-11",IF(ChurnData[[#This Row],[TenureMonths]]&lt;=23,"12-23",IF(ChurnData[[#This Row],[TenureMonths]]&lt;=35,"24-35",IF(ChurnData[[#This Row],[TenureMonths]]&lt;=47,"36-47",IF(ChurnData[[#This Row],[TenureMonths]]&lt;=59,"48-59","60-72")))))</f>
        <v>12-23</v>
      </c>
      <c r="V3143">
        <f>IF(ChurnData[[#This Row],[Churn]]="Yes",1,0)</f>
        <v>0</v>
      </c>
    </row>
    <row r="3144" spans="1:22" x14ac:dyDescent="0.35">
      <c r="A3144" t="s">
        <v>3195</v>
      </c>
      <c r="B3144" t="s">
        <v>36</v>
      </c>
      <c r="C3144">
        <v>0</v>
      </c>
      <c r="D3144" t="s">
        <v>20</v>
      </c>
      <c r="E3144" t="s">
        <v>20</v>
      </c>
      <c r="F3144" t="s">
        <v>56</v>
      </c>
      <c r="G3144" s="2">
        <v>28</v>
      </c>
      <c r="H3144" t="s">
        <v>21</v>
      </c>
      <c r="I3144" t="s">
        <v>21</v>
      </c>
      <c r="J3144" t="s">
        <v>28</v>
      </c>
      <c r="K3144" t="s">
        <v>28</v>
      </c>
      <c r="L3144" t="s">
        <v>29</v>
      </c>
      <c r="M3144" t="s">
        <v>21</v>
      </c>
      <c r="N3144" t="s">
        <v>34</v>
      </c>
      <c r="O3144" s="1">
        <v>18</v>
      </c>
      <c r="P3144" s="1">
        <v>490.66</v>
      </c>
      <c r="Q3144">
        <v>2</v>
      </c>
      <c r="R3144" t="s">
        <v>21</v>
      </c>
      <c r="S3144" t="str">
        <f>IF(ChurnData[[#This Row],[MonthlyCharges]]&lt;=30,"1. Up to 30",IF(ChurnData[[#This Row],[MonthlyCharges]]&lt;=50,"2. 31-50",IF(ChurnData[[#This Row],[MonthlyCharges]]&lt;=70,"3. 51-70",IF(ChurnData[[#This Row],[MonthlyCharges]]&lt;=90,"4. 71-90","5. Over 90"))))</f>
        <v>1. Up to 30</v>
      </c>
      <c r="T3144" t="str">
        <f>IF(AND(ChurnData[[#This Row],[Contract]]="Month-to-month",ChurnData[[#This Row],[InternetService]]="Fiber optic",ChurnData[[#This Row],[TenureMonths]]&lt;=11),"High-risk","Other")</f>
        <v>Other</v>
      </c>
      <c r="U3144" t="str">
        <f>IF(ChurnData[[#This Row],[TenureMonths]]&lt;=11,"0-11",IF(ChurnData[[#This Row],[TenureMonths]]&lt;=23,"12-23",IF(ChurnData[[#This Row],[TenureMonths]]&lt;=35,"24-35",IF(ChurnData[[#This Row],[TenureMonths]]&lt;=47,"36-47",IF(ChurnData[[#This Row],[TenureMonths]]&lt;=59,"48-59","60-72")))))</f>
        <v>24-35</v>
      </c>
      <c r="V3144">
        <f>IF(ChurnData[[#This Row],[Churn]]="Yes",1,0)</f>
        <v>0</v>
      </c>
    </row>
    <row r="3145" spans="1:22" x14ac:dyDescent="0.35">
      <c r="A3145" t="s">
        <v>3196</v>
      </c>
      <c r="B3145" t="s">
        <v>36</v>
      </c>
      <c r="C3145">
        <v>0</v>
      </c>
      <c r="D3145" t="s">
        <v>20</v>
      </c>
      <c r="E3145" t="s">
        <v>21</v>
      </c>
      <c r="F3145" t="s">
        <v>22</v>
      </c>
      <c r="G3145" s="2">
        <v>58</v>
      </c>
      <c r="H3145" t="s">
        <v>20</v>
      </c>
      <c r="I3145" t="s">
        <v>23</v>
      </c>
      <c r="J3145" t="s">
        <v>20</v>
      </c>
      <c r="K3145" t="s">
        <v>20</v>
      </c>
      <c r="L3145" t="s">
        <v>24</v>
      </c>
      <c r="M3145" t="s">
        <v>21</v>
      </c>
      <c r="N3145" t="s">
        <v>43</v>
      </c>
      <c r="O3145" s="1">
        <v>95.81</v>
      </c>
      <c r="P3145" s="1">
        <v>5663.28</v>
      </c>
      <c r="Q3145">
        <v>3</v>
      </c>
      <c r="R3145" t="s">
        <v>21</v>
      </c>
      <c r="S3145" t="str">
        <f>IF(ChurnData[[#This Row],[MonthlyCharges]]&lt;=30,"1. Up to 30",IF(ChurnData[[#This Row],[MonthlyCharges]]&lt;=50,"2. 31-50",IF(ChurnData[[#This Row],[MonthlyCharges]]&lt;=70,"3. 51-70",IF(ChurnData[[#This Row],[MonthlyCharges]]&lt;=90,"4. 71-90","5. Over 90"))))</f>
        <v>5. Over 90</v>
      </c>
      <c r="T3145" t="str">
        <f>IF(AND(ChurnData[[#This Row],[Contract]]="Month-to-month",ChurnData[[#This Row],[InternetService]]="Fiber optic",ChurnData[[#This Row],[TenureMonths]]&lt;=11),"High-risk","Other")</f>
        <v>Other</v>
      </c>
      <c r="U3145" t="str">
        <f>IF(ChurnData[[#This Row],[TenureMonths]]&lt;=11,"0-11",IF(ChurnData[[#This Row],[TenureMonths]]&lt;=23,"12-23",IF(ChurnData[[#This Row],[TenureMonths]]&lt;=35,"24-35",IF(ChurnData[[#This Row],[TenureMonths]]&lt;=47,"36-47",IF(ChurnData[[#This Row],[TenureMonths]]&lt;=59,"48-59","60-72")))))</f>
        <v>48-59</v>
      </c>
      <c r="V3145">
        <f>IF(ChurnData[[#This Row],[Churn]]="Yes",1,0)</f>
        <v>0</v>
      </c>
    </row>
    <row r="3146" spans="1:22" x14ac:dyDescent="0.35">
      <c r="A3146" t="s">
        <v>3197</v>
      </c>
      <c r="B3146" t="s">
        <v>19</v>
      </c>
      <c r="C3146">
        <v>0</v>
      </c>
      <c r="D3146" t="s">
        <v>20</v>
      </c>
      <c r="E3146" t="s">
        <v>20</v>
      </c>
      <c r="F3146" t="s">
        <v>37</v>
      </c>
      <c r="G3146" s="2">
        <v>6</v>
      </c>
      <c r="H3146" t="s">
        <v>20</v>
      </c>
      <c r="I3146" t="s">
        <v>23</v>
      </c>
      <c r="J3146" t="s">
        <v>20</v>
      </c>
      <c r="K3146" t="s">
        <v>21</v>
      </c>
      <c r="L3146" t="s">
        <v>33</v>
      </c>
      <c r="M3146" t="s">
        <v>20</v>
      </c>
      <c r="N3146" t="s">
        <v>43</v>
      </c>
      <c r="O3146" s="1">
        <v>99.6</v>
      </c>
      <c r="P3146" s="1">
        <v>610.49</v>
      </c>
      <c r="Q3146">
        <v>5</v>
      </c>
      <c r="R3146" t="s">
        <v>20</v>
      </c>
      <c r="S3146" t="str">
        <f>IF(ChurnData[[#This Row],[MonthlyCharges]]&lt;=30,"1. Up to 30",IF(ChurnData[[#This Row],[MonthlyCharges]]&lt;=50,"2. 31-50",IF(ChurnData[[#This Row],[MonthlyCharges]]&lt;=70,"3. 51-70",IF(ChurnData[[#This Row],[MonthlyCharges]]&lt;=90,"4. 71-90","5. Over 90"))))</f>
        <v>5. Over 90</v>
      </c>
      <c r="T3146" t="str">
        <f>IF(AND(ChurnData[[#This Row],[Contract]]="Month-to-month",ChurnData[[#This Row],[InternetService]]="Fiber optic",ChurnData[[#This Row],[TenureMonths]]&lt;=11),"High-risk","Other")</f>
        <v>High-risk</v>
      </c>
      <c r="U3146" t="str">
        <f>IF(ChurnData[[#This Row],[TenureMonths]]&lt;=11,"0-11",IF(ChurnData[[#This Row],[TenureMonths]]&lt;=23,"12-23",IF(ChurnData[[#This Row],[TenureMonths]]&lt;=35,"24-35",IF(ChurnData[[#This Row],[TenureMonths]]&lt;=47,"36-47",IF(ChurnData[[#This Row],[TenureMonths]]&lt;=59,"48-59","60-72")))))</f>
        <v>0-11</v>
      </c>
      <c r="V3146">
        <f>IF(ChurnData[[#This Row],[Churn]]="Yes",1,0)</f>
        <v>1</v>
      </c>
    </row>
    <row r="3147" spans="1:22" x14ac:dyDescent="0.35">
      <c r="A3147" t="s">
        <v>3198</v>
      </c>
      <c r="B3147" t="s">
        <v>19</v>
      </c>
      <c r="C3147">
        <v>1</v>
      </c>
      <c r="D3147" t="s">
        <v>21</v>
      </c>
      <c r="E3147" t="s">
        <v>21</v>
      </c>
      <c r="F3147" t="s">
        <v>58</v>
      </c>
      <c r="G3147" s="2">
        <v>44</v>
      </c>
      <c r="H3147" t="s">
        <v>21</v>
      </c>
      <c r="I3147" t="s">
        <v>21</v>
      </c>
      <c r="J3147" t="s">
        <v>28</v>
      </c>
      <c r="K3147" t="s">
        <v>28</v>
      </c>
      <c r="L3147" t="s">
        <v>24</v>
      </c>
      <c r="M3147" t="s">
        <v>21</v>
      </c>
      <c r="N3147" t="s">
        <v>34</v>
      </c>
      <c r="O3147" s="1">
        <v>35.25</v>
      </c>
      <c r="P3147" s="1">
        <v>1529.91</v>
      </c>
      <c r="Q3147">
        <v>1</v>
      </c>
      <c r="R3147" t="s">
        <v>21</v>
      </c>
      <c r="S3147" t="str">
        <f>IF(ChurnData[[#This Row],[MonthlyCharges]]&lt;=30,"1. Up to 30",IF(ChurnData[[#This Row],[MonthlyCharges]]&lt;=50,"2. 31-50",IF(ChurnData[[#This Row],[MonthlyCharges]]&lt;=70,"3. 51-70",IF(ChurnData[[#This Row],[MonthlyCharges]]&lt;=90,"4. 71-90","5. Over 90"))))</f>
        <v>2. 31-50</v>
      </c>
      <c r="T3147" t="str">
        <f>IF(AND(ChurnData[[#This Row],[Contract]]="Month-to-month",ChurnData[[#This Row],[InternetService]]="Fiber optic",ChurnData[[#This Row],[TenureMonths]]&lt;=11),"High-risk","Other")</f>
        <v>Other</v>
      </c>
      <c r="U3147" t="str">
        <f>IF(ChurnData[[#This Row],[TenureMonths]]&lt;=11,"0-11",IF(ChurnData[[#This Row],[TenureMonths]]&lt;=23,"12-23",IF(ChurnData[[#This Row],[TenureMonths]]&lt;=35,"24-35",IF(ChurnData[[#This Row],[TenureMonths]]&lt;=47,"36-47",IF(ChurnData[[#This Row],[TenureMonths]]&lt;=59,"48-59","60-72")))))</f>
        <v>36-47</v>
      </c>
      <c r="V3147">
        <f>IF(ChurnData[[#This Row],[Churn]]="Yes",1,0)</f>
        <v>0</v>
      </c>
    </row>
    <row r="3148" spans="1:22" x14ac:dyDescent="0.35">
      <c r="A3148" t="s">
        <v>3199</v>
      </c>
      <c r="B3148" t="s">
        <v>36</v>
      </c>
      <c r="C3148">
        <v>0</v>
      </c>
      <c r="D3148" t="s">
        <v>20</v>
      </c>
      <c r="E3148" t="s">
        <v>20</v>
      </c>
      <c r="F3148" t="s">
        <v>65</v>
      </c>
      <c r="G3148" s="2">
        <v>2</v>
      </c>
      <c r="H3148" t="s">
        <v>20</v>
      </c>
      <c r="I3148" t="s">
        <v>23</v>
      </c>
      <c r="J3148" t="s">
        <v>20</v>
      </c>
      <c r="K3148" t="s">
        <v>21</v>
      </c>
      <c r="L3148" t="s">
        <v>33</v>
      </c>
      <c r="M3148" t="s">
        <v>20</v>
      </c>
      <c r="N3148" t="s">
        <v>25</v>
      </c>
      <c r="O3148" s="1">
        <v>97.6</v>
      </c>
      <c r="P3148" s="1">
        <v>190.68</v>
      </c>
      <c r="Q3148">
        <v>4</v>
      </c>
      <c r="R3148" t="s">
        <v>20</v>
      </c>
      <c r="S3148" t="str">
        <f>IF(ChurnData[[#This Row],[MonthlyCharges]]&lt;=30,"1. Up to 30",IF(ChurnData[[#This Row],[MonthlyCharges]]&lt;=50,"2. 31-50",IF(ChurnData[[#This Row],[MonthlyCharges]]&lt;=70,"3. 51-70",IF(ChurnData[[#This Row],[MonthlyCharges]]&lt;=90,"4. 71-90","5. Over 90"))))</f>
        <v>5. Over 90</v>
      </c>
      <c r="T3148" t="str">
        <f>IF(AND(ChurnData[[#This Row],[Contract]]="Month-to-month",ChurnData[[#This Row],[InternetService]]="Fiber optic",ChurnData[[#This Row],[TenureMonths]]&lt;=11),"High-risk","Other")</f>
        <v>High-risk</v>
      </c>
      <c r="U3148" t="str">
        <f>IF(ChurnData[[#This Row],[TenureMonths]]&lt;=11,"0-11",IF(ChurnData[[#This Row],[TenureMonths]]&lt;=23,"12-23",IF(ChurnData[[#This Row],[TenureMonths]]&lt;=35,"24-35",IF(ChurnData[[#This Row],[TenureMonths]]&lt;=47,"36-47",IF(ChurnData[[#This Row],[TenureMonths]]&lt;=59,"48-59","60-72")))))</f>
        <v>0-11</v>
      </c>
      <c r="V3148">
        <f>IF(ChurnData[[#This Row],[Churn]]="Yes",1,0)</f>
        <v>1</v>
      </c>
    </row>
    <row r="3149" spans="1:22" x14ac:dyDescent="0.35">
      <c r="A3149" t="s">
        <v>3200</v>
      </c>
      <c r="B3149" t="s">
        <v>19</v>
      </c>
      <c r="C3149">
        <v>0</v>
      </c>
      <c r="D3149" t="s">
        <v>21</v>
      </c>
      <c r="E3149" t="s">
        <v>21</v>
      </c>
      <c r="F3149" t="s">
        <v>65</v>
      </c>
      <c r="G3149" s="2">
        <v>9</v>
      </c>
      <c r="H3149" t="s">
        <v>20</v>
      </c>
      <c r="I3149" t="s">
        <v>32</v>
      </c>
      <c r="J3149" t="s">
        <v>21</v>
      </c>
      <c r="K3149" t="s">
        <v>21</v>
      </c>
      <c r="L3149" t="s">
        <v>33</v>
      </c>
      <c r="M3149" t="s">
        <v>21</v>
      </c>
      <c r="N3149" t="s">
        <v>25</v>
      </c>
      <c r="O3149" s="1">
        <v>60.52</v>
      </c>
      <c r="P3149" s="1">
        <v>560.45000000000005</v>
      </c>
      <c r="Q3149">
        <v>0</v>
      </c>
      <c r="R3149" t="s">
        <v>20</v>
      </c>
      <c r="S3149" t="str">
        <f>IF(ChurnData[[#This Row],[MonthlyCharges]]&lt;=30,"1. Up to 30",IF(ChurnData[[#This Row],[MonthlyCharges]]&lt;=50,"2. 31-50",IF(ChurnData[[#This Row],[MonthlyCharges]]&lt;=70,"3. 51-70",IF(ChurnData[[#This Row],[MonthlyCharges]]&lt;=90,"4. 71-90","5. Over 90"))))</f>
        <v>3. 51-70</v>
      </c>
      <c r="T3149" t="str">
        <f>IF(AND(ChurnData[[#This Row],[Contract]]="Month-to-month",ChurnData[[#This Row],[InternetService]]="Fiber optic",ChurnData[[#This Row],[TenureMonths]]&lt;=11),"High-risk","Other")</f>
        <v>Other</v>
      </c>
      <c r="U3149" t="str">
        <f>IF(ChurnData[[#This Row],[TenureMonths]]&lt;=11,"0-11",IF(ChurnData[[#This Row],[TenureMonths]]&lt;=23,"12-23",IF(ChurnData[[#This Row],[TenureMonths]]&lt;=35,"24-35",IF(ChurnData[[#This Row],[TenureMonths]]&lt;=47,"36-47",IF(ChurnData[[#This Row],[TenureMonths]]&lt;=59,"48-59","60-72")))))</f>
        <v>0-11</v>
      </c>
      <c r="V3149">
        <f>IF(ChurnData[[#This Row],[Churn]]="Yes",1,0)</f>
        <v>1</v>
      </c>
    </row>
    <row r="3150" spans="1:22" x14ac:dyDescent="0.35">
      <c r="A3150" t="s">
        <v>3201</v>
      </c>
      <c r="B3150" t="s">
        <v>36</v>
      </c>
      <c r="C3150">
        <v>1</v>
      </c>
      <c r="D3150" t="s">
        <v>21</v>
      </c>
      <c r="E3150" t="s">
        <v>21</v>
      </c>
      <c r="F3150" t="s">
        <v>56</v>
      </c>
      <c r="G3150" s="2">
        <v>24</v>
      </c>
      <c r="H3150" t="s">
        <v>20</v>
      </c>
      <c r="I3150" t="s">
        <v>32</v>
      </c>
      <c r="J3150" t="s">
        <v>21</v>
      </c>
      <c r="K3150" t="s">
        <v>21</v>
      </c>
      <c r="L3150" t="s">
        <v>33</v>
      </c>
      <c r="M3150" t="s">
        <v>20</v>
      </c>
      <c r="N3150" t="s">
        <v>34</v>
      </c>
      <c r="O3150" s="1">
        <v>45.94</v>
      </c>
      <c r="P3150" s="1">
        <v>1070.6300000000001</v>
      </c>
      <c r="Q3150">
        <v>0</v>
      </c>
      <c r="R3150" t="s">
        <v>21</v>
      </c>
      <c r="S3150" t="str">
        <f>IF(ChurnData[[#This Row],[MonthlyCharges]]&lt;=30,"1. Up to 30",IF(ChurnData[[#This Row],[MonthlyCharges]]&lt;=50,"2. 31-50",IF(ChurnData[[#This Row],[MonthlyCharges]]&lt;=70,"3. 51-70",IF(ChurnData[[#This Row],[MonthlyCharges]]&lt;=90,"4. 71-90","5. Over 90"))))</f>
        <v>2. 31-50</v>
      </c>
      <c r="T3150" t="str">
        <f>IF(AND(ChurnData[[#This Row],[Contract]]="Month-to-month",ChurnData[[#This Row],[InternetService]]="Fiber optic",ChurnData[[#This Row],[TenureMonths]]&lt;=11),"High-risk","Other")</f>
        <v>Other</v>
      </c>
      <c r="U3150" t="str">
        <f>IF(ChurnData[[#This Row],[TenureMonths]]&lt;=11,"0-11",IF(ChurnData[[#This Row],[TenureMonths]]&lt;=23,"12-23",IF(ChurnData[[#This Row],[TenureMonths]]&lt;=35,"24-35",IF(ChurnData[[#This Row],[TenureMonths]]&lt;=47,"36-47",IF(ChurnData[[#This Row],[TenureMonths]]&lt;=59,"48-59","60-72")))))</f>
        <v>24-35</v>
      </c>
      <c r="V3150">
        <f>IF(ChurnData[[#This Row],[Churn]]="Yes",1,0)</f>
        <v>0</v>
      </c>
    </row>
    <row r="3151" spans="1:22" x14ac:dyDescent="0.35">
      <c r="A3151" t="s">
        <v>3202</v>
      </c>
      <c r="B3151" t="s">
        <v>19</v>
      </c>
      <c r="C3151">
        <v>1</v>
      </c>
      <c r="D3151" t="s">
        <v>20</v>
      </c>
      <c r="E3151" t="s">
        <v>20</v>
      </c>
      <c r="F3151" t="s">
        <v>58</v>
      </c>
      <c r="G3151" s="2">
        <v>21</v>
      </c>
      <c r="H3151" t="s">
        <v>20</v>
      </c>
      <c r="I3151" t="s">
        <v>23</v>
      </c>
      <c r="J3151" t="s">
        <v>21</v>
      </c>
      <c r="K3151" t="s">
        <v>20</v>
      </c>
      <c r="L3151" t="s">
        <v>33</v>
      </c>
      <c r="M3151" t="s">
        <v>21</v>
      </c>
      <c r="N3151" t="s">
        <v>34</v>
      </c>
      <c r="O3151" s="1">
        <v>91.63</v>
      </c>
      <c r="P3151" s="1">
        <v>1905.41</v>
      </c>
      <c r="Q3151">
        <v>3</v>
      </c>
      <c r="R3151" t="s">
        <v>21</v>
      </c>
      <c r="S3151" t="str">
        <f>IF(ChurnData[[#This Row],[MonthlyCharges]]&lt;=30,"1. Up to 30",IF(ChurnData[[#This Row],[MonthlyCharges]]&lt;=50,"2. 31-50",IF(ChurnData[[#This Row],[MonthlyCharges]]&lt;=70,"3. 51-70",IF(ChurnData[[#This Row],[MonthlyCharges]]&lt;=90,"4. 71-90","5. Over 90"))))</f>
        <v>5. Over 90</v>
      </c>
      <c r="T3151" t="str">
        <f>IF(AND(ChurnData[[#This Row],[Contract]]="Month-to-month",ChurnData[[#This Row],[InternetService]]="Fiber optic",ChurnData[[#This Row],[TenureMonths]]&lt;=11),"High-risk","Other")</f>
        <v>Other</v>
      </c>
      <c r="U3151" t="str">
        <f>IF(ChurnData[[#This Row],[TenureMonths]]&lt;=11,"0-11",IF(ChurnData[[#This Row],[TenureMonths]]&lt;=23,"12-23",IF(ChurnData[[#This Row],[TenureMonths]]&lt;=35,"24-35",IF(ChurnData[[#This Row],[TenureMonths]]&lt;=47,"36-47",IF(ChurnData[[#This Row],[TenureMonths]]&lt;=59,"48-59","60-72")))))</f>
        <v>12-23</v>
      </c>
      <c r="V3151">
        <f>IF(ChurnData[[#This Row],[Churn]]="Yes",1,0)</f>
        <v>0</v>
      </c>
    </row>
    <row r="3152" spans="1:22" x14ac:dyDescent="0.35">
      <c r="A3152" t="s">
        <v>3203</v>
      </c>
      <c r="B3152" t="s">
        <v>36</v>
      </c>
      <c r="C3152">
        <v>0</v>
      </c>
      <c r="D3152" t="s">
        <v>20</v>
      </c>
      <c r="E3152" t="s">
        <v>20</v>
      </c>
      <c r="F3152" t="s">
        <v>58</v>
      </c>
      <c r="G3152" s="2">
        <v>6</v>
      </c>
      <c r="H3152" t="s">
        <v>20</v>
      </c>
      <c r="I3152" t="s">
        <v>21</v>
      </c>
      <c r="J3152" t="s">
        <v>28</v>
      </c>
      <c r="K3152" t="s">
        <v>28</v>
      </c>
      <c r="L3152" t="s">
        <v>33</v>
      </c>
      <c r="M3152" t="s">
        <v>20</v>
      </c>
      <c r="N3152" t="s">
        <v>34</v>
      </c>
      <c r="O3152" s="1">
        <v>21.45</v>
      </c>
      <c r="P3152" s="1">
        <v>128.26</v>
      </c>
      <c r="Q3152">
        <v>1</v>
      </c>
      <c r="R3152" t="s">
        <v>20</v>
      </c>
      <c r="S3152" t="str">
        <f>IF(ChurnData[[#This Row],[MonthlyCharges]]&lt;=30,"1. Up to 30",IF(ChurnData[[#This Row],[MonthlyCharges]]&lt;=50,"2. 31-50",IF(ChurnData[[#This Row],[MonthlyCharges]]&lt;=70,"3. 51-70",IF(ChurnData[[#This Row],[MonthlyCharges]]&lt;=90,"4. 71-90","5. Over 90"))))</f>
        <v>1. Up to 30</v>
      </c>
      <c r="T3152" t="str">
        <f>IF(AND(ChurnData[[#This Row],[Contract]]="Month-to-month",ChurnData[[#This Row],[InternetService]]="Fiber optic",ChurnData[[#This Row],[TenureMonths]]&lt;=11),"High-risk","Other")</f>
        <v>Other</v>
      </c>
      <c r="U3152" t="str">
        <f>IF(ChurnData[[#This Row],[TenureMonths]]&lt;=11,"0-11",IF(ChurnData[[#This Row],[TenureMonths]]&lt;=23,"12-23",IF(ChurnData[[#This Row],[TenureMonths]]&lt;=35,"24-35",IF(ChurnData[[#This Row],[TenureMonths]]&lt;=47,"36-47",IF(ChurnData[[#This Row],[TenureMonths]]&lt;=59,"48-59","60-72")))))</f>
        <v>0-11</v>
      </c>
      <c r="V3152">
        <f>IF(ChurnData[[#This Row],[Churn]]="Yes",1,0)</f>
        <v>1</v>
      </c>
    </row>
    <row r="3153" spans="1:22" x14ac:dyDescent="0.35">
      <c r="A3153" t="s">
        <v>3204</v>
      </c>
      <c r="B3153" t="s">
        <v>19</v>
      </c>
      <c r="C3153">
        <v>0</v>
      </c>
      <c r="D3153" t="s">
        <v>21</v>
      </c>
      <c r="E3153" t="s">
        <v>21</v>
      </c>
      <c r="F3153" t="s">
        <v>37</v>
      </c>
      <c r="G3153" s="2">
        <v>33</v>
      </c>
      <c r="H3153" t="s">
        <v>20</v>
      </c>
      <c r="I3153" t="s">
        <v>23</v>
      </c>
      <c r="J3153" t="s">
        <v>21</v>
      </c>
      <c r="K3153" t="s">
        <v>20</v>
      </c>
      <c r="L3153" t="s">
        <v>29</v>
      </c>
      <c r="M3153" t="s">
        <v>20</v>
      </c>
      <c r="N3153" t="s">
        <v>34</v>
      </c>
      <c r="O3153" s="1">
        <v>82.4</v>
      </c>
      <c r="P3153" s="1">
        <v>2706.48</v>
      </c>
      <c r="Q3153">
        <v>5</v>
      </c>
      <c r="R3153" t="s">
        <v>21</v>
      </c>
      <c r="S3153" t="str">
        <f>IF(ChurnData[[#This Row],[MonthlyCharges]]&lt;=30,"1. Up to 30",IF(ChurnData[[#This Row],[MonthlyCharges]]&lt;=50,"2. 31-50",IF(ChurnData[[#This Row],[MonthlyCharges]]&lt;=70,"3. 51-70",IF(ChurnData[[#This Row],[MonthlyCharges]]&lt;=90,"4. 71-90","5. Over 90"))))</f>
        <v>4. 71-90</v>
      </c>
      <c r="T3153" t="str">
        <f>IF(AND(ChurnData[[#This Row],[Contract]]="Month-to-month",ChurnData[[#This Row],[InternetService]]="Fiber optic",ChurnData[[#This Row],[TenureMonths]]&lt;=11),"High-risk","Other")</f>
        <v>Other</v>
      </c>
      <c r="U3153" t="str">
        <f>IF(ChurnData[[#This Row],[TenureMonths]]&lt;=11,"0-11",IF(ChurnData[[#This Row],[TenureMonths]]&lt;=23,"12-23",IF(ChurnData[[#This Row],[TenureMonths]]&lt;=35,"24-35",IF(ChurnData[[#This Row],[TenureMonths]]&lt;=47,"36-47",IF(ChurnData[[#This Row],[TenureMonths]]&lt;=59,"48-59","60-72")))))</f>
        <v>24-35</v>
      </c>
      <c r="V3153">
        <f>IF(ChurnData[[#This Row],[Churn]]="Yes",1,0)</f>
        <v>0</v>
      </c>
    </row>
    <row r="3154" spans="1:22" x14ac:dyDescent="0.35">
      <c r="A3154" t="s">
        <v>3205</v>
      </c>
      <c r="B3154" t="s">
        <v>19</v>
      </c>
      <c r="C3154">
        <v>0</v>
      </c>
      <c r="D3154" t="s">
        <v>20</v>
      </c>
      <c r="E3154" t="s">
        <v>21</v>
      </c>
      <c r="F3154" t="s">
        <v>27</v>
      </c>
      <c r="G3154" s="2">
        <v>17</v>
      </c>
      <c r="H3154" t="s">
        <v>20</v>
      </c>
      <c r="I3154" t="s">
        <v>21</v>
      </c>
      <c r="J3154" t="s">
        <v>28</v>
      </c>
      <c r="K3154" t="s">
        <v>28</v>
      </c>
      <c r="L3154" t="s">
        <v>33</v>
      </c>
      <c r="M3154" t="s">
        <v>20</v>
      </c>
      <c r="N3154" t="s">
        <v>30</v>
      </c>
      <c r="O3154" s="1">
        <v>21.85</v>
      </c>
      <c r="P3154" s="1">
        <v>375.01</v>
      </c>
      <c r="Q3154">
        <v>0</v>
      </c>
      <c r="R3154" t="s">
        <v>20</v>
      </c>
      <c r="S3154" t="str">
        <f>IF(ChurnData[[#This Row],[MonthlyCharges]]&lt;=30,"1. Up to 30",IF(ChurnData[[#This Row],[MonthlyCharges]]&lt;=50,"2. 31-50",IF(ChurnData[[#This Row],[MonthlyCharges]]&lt;=70,"3. 51-70",IF(ChurnData[[#This Row],[MonthlyCharges]]&lt;=90,"4. 71-90","5. Over 90"))))</f>
        <v>1. Up to 30</v>
      </c>
      <c r="T3154" t="str">
        <f>IF(AND(ChurnData[[#This Row],[Contract]]="Month-to-month",ChurnData[[#This Row],[InternetService]]="Fiber optic",ChurnData[[#This Row],[TenureMonths]]&lt;=11),"High-risk","Other")</f>
        <v>Other</v>
      </c>
      <c r="U3154" t="str">
        <f>IF(ChurnData[[#This Row],[TenureMonths]]&lt;=11,"0-11",IF(ChurnData[[#This Row],[TenureMonths]]&lt;=23,"12-23",IF(ChurnData[[#This Row],[TenureMonths]]&lt;=35,"24-35",IF(ChurnData[[#This Row],[TenureMonths]]&lt;=47,"36-47",IF(ChurnData[[#This Row],[TenureMonths]]&lt;=59,"48-59","60-72")))))</f>
        <v>12-23</v>
      </c>
      <c r="V3154">
        <f>IF(ChurnData[[#This Row],[Churn]]="Yes",1,0)</f>
        <v>1</v>
      </c>
    </row>
    <row r="3155" spans="1:22" x14ac:dyDescent="0.35">
      <c r="A3155" t="s">
        <v>3206</v>
      </c>
      <c r="B3155" t="s">
        <v>36</v>
      </c>
      <c r="C3155">
        <v>0</v>
      </c>
      <c r="D3155" t="s">
        <v>20</v>
      </c>
      <c r="E3155" t="s">
        <v>21</v>
      </c>
      <c r="F3155" t="s">
        <v>27</v>
      </c>
      <c r="G3155" s="2">
        <v>2</v>
      </c>
      <c r="H3155" t="s">
        <v>21</v>
      </c>
      <c r="I3155" t="s">
        <v>32</v>
      </c>
      <c r="J3155" t="s">
        <v>21</v>
      </c>
      <c r="K3155" t="s">
        <v>20</v>
      </c>
      <c r="L3155" t="s">
        <v>33</v>
      </c>
      <c r="M3155" t="s">
        <v>20</v>
      </c>
      <c r="N3155" t="s">
        <v>30</v>
      </c>
      <c r="O3155" s="1">
        <v>51.88</v>
      </c>
      <c r="P3155" s="1">
        <v>104.83</v>
      </c>
      <c r="Q3155">
        <v>1</v>
      </c>
      <c r="R3155" t="s">
        <v>20</v>
      </c>
      <c r="S3155" t="str">
        <f>IF(ChurnData[[#This Row],[MonthlyCharges]]&lt;=30,"1. Up to 30",IF(ChurnData[[#This Row],[MonthlyCharges]]&lt;=50,"2. 31-50",IF(ChurnData[[#This Row],[MonthlyCharges]]&lt;=70,"3. 51-70",IF(ChurnData[[#This Row],[MonthlyCharges]]&lt;=90,"4. 71-90","5. Over 90"))))</f>
        <v>3. 51-70</v>
      </c>
      <c r="T3155" t="str">
        <f>IF(AND(ChurnData[[#This Row],[Contract]]="Month-to-month",ChurnData[[#This Row],[InternetService]]="Fiber optic",ChurnData[[#This Row],[TenureMonths]]&lt;=11),"High-risk","Other")</f>
        <v>Other</v>
      </c>
      <c r="U3155" t="str">
        <f>IF(ChurnData[[#This Row],[TenureMonths]]&lt;=11,"0-11",IF(ChurnData[[#This Row],[TenureMonths]]&lt;=23,"12-23",IF(ChurnData[[#This Row],[TenureMonths]]&lt;=35,"24-35",IF(ChurnData[[#This Row],[TenureMonths]]&lt;=47,"36-47",IF(ChurnData[[#This Row],[TenureMonths]]&lt;=59,"48-59","60-72")))))</f>
        <v>0-11</v>
      </c>
      <c r="V3155">
        <f>IF(ChurnData[[#This Row],[Churn]]="Yes",1,0)</f>
        <v>1</v>
      </c>
    </row>
    <row r="3156" spans="1:22" x14ac:dyDescent="0.35">
      <c r="A3156" t="s">
        <v>3207</v>
      </c>
      <c r="B3156" t="s">
        <v>19</v>
      </c>
      <c r="C3156">
        <v>0</v>
      </c>
      <c r="D3156" t="s">
        <v>20</v>
      </c>
      <c r="E3156" t="s">
        <v>20</v>
      </c>
      <c r="F3156" t="s">
        <v>58</v>
      </c>
      <c r="G3156" s="2">
        <v>47</v>
      </c>
      <c r="H3156" t="s">
        <v>20</v>
      </c>
      <c r="I3156" t="s">
        <v>23</v>
      </c>
      <c r="J3156" t="s">
        <v>21</v>
      </c>
      <c r="K3156" t="s">
        <v>20</v>
      </c>
      <c r="L3156" t="s">
        <v>33</v>
      </c>
      <c r="M3156" t="s">
        <v>20</v>
      </c>
      <c r="N3156" t="s">
        <v>30</v>
      </c>
      <c r="O3156" s="1">
        <v>87.97</v>
      </c>
      <c r="P3156" s="1">
        <v>4058.59</v>
      </c>
      <c r="Q3156">
        <v>3</v>
      </c>
      <c r="R3156" t="s">
        <v>20</v>
      </c>
      <c r="S3156" t="str">
        <f>IF(ChurnData[[#This Row],[MonthlyCharges]]&lt;=30,"1. Up to 30",IF(ChurnData[[#This Row],[MonthlyCharges]]&lt;=50,"2. 31-50",IF(ChurnData[[#This Row],[MonthlyCharges]]&lt;=70,"3. 51-70",IF(ChurnData[[#This Row],[MonthlyCharges]]&lt;=90,"4. 71-90","5. Over 90"))))</f>
        <v>4. 71-90</v>
      </c>
      <c r="T3156" t="str">
        <f>IF(AND(ChurnData[[#This Row],[Contract]]="Month-to-month",ChurnData[[#This Row],[InternetService]]="Fiber optic",ChurnData[[#This Row],[TenureMonths]]&lt;=11),"High-risk","Other")</f>
        <v>Other</v>
      </c>
      <c r="U3156" t="str">
        <f>IF(ChurnData[[#This Row],[TenureMonths]]&lt;=11,"0-11",IF(ChurnData[[#This Row],[TenureMonths]]&lt;=23,"12-23",IF(ChurnData[[#This Row],[TenureMonths]]&lt;=35,"24-35",IF(ChurnData[[#This Row],[TenureMonths]]&lt;=47,"36-47",IF(ChurnData[[#This Row],[TenureMonths]]&lt;=59,"48-59","60-72")))))</f>
        <v>36-47</v>
      </c>
      <c r="V3156">
        <f>IF(ChurnData[[#This Row],[Churn]]="Yes",1,0)</f>
        <v>1</v>
      </c>
    </row>
    <row r="3157" spans="1:22" x14ac:dyDescent="0.35">
      <c r="A3157" t="s">
        <v>3208</v>
      </c>
      <c r="B3157" t="s">
        <v>19</v>
      </c>
      <c r="C3157">
        <v>0</v>
      </c>
      <c r="D3157" t="s">
        <v>21</v>
      </c>
      <c r="E3157" t="s">
        <v>21</v>
      </c>
      <c r="F3157" t="s">
        <v>47</v>
      </c>
      <c r="G3157" s="2">
        <v>14</v>
      </c>
      <c r="H3157" t="s">
        <v>20</v>
      </c>
      <c r="I3157" t="s">
        <v>23</v>
      </c>
      <c r="J3157" t="s">
        <v>20</v>
      </c>
      <c r="K3157" t="s">
        <v>21</v>
      </c>
      <c r="L3157" t="s">
        <v>33</v>
      </c>
      <c r="M3157" t="s">
        <v>21</v>
      </c>
      <c r="N3157" t="s">
        <v>34</v>
      </c>
      <c r="O3157" s="1">
        <v>85.67</v>
      </c>
      <c r="P3157" s="1">
        <v>1222.3800000000001</v>
      </c>
      <c r="Q3157">
        <v>4</v>
      </c>
      <c r="R3157" t="s">
        <v>20</v>
      </c>
      <c r="S3157" t="str">
        <f>IF(ChurnData[[#This Row],[MonthlyCharges]]&lt;=30,"1. Up to 30",IF(ChurnData[[#This Row],[MonthlyCharges]]&lt;=50,"2. 31-50",IF(ChurnData[[#This Row],[MonthlyCharges]]&lt;=70,"3. 51-70",IF(ChurnData[[#This Row],[MonthlyCharges]]&lt;=90,"4. 71-90","5. Over 90"))))</f>
        <v>4. 71-90</v>
      </c>
      <c r="T3157" t="str">
        <f>IF(AND(ChurnData[[#This Row],[Contract]]="Month-to-month",ChurnData[[#This Row],[InternetService]]="Fiber optic",ChurnData[[#This Row],[TenureMonths]]&lt;=11),"High-risk","Other")</f>
        <v>Other</v>
      </c>
      <c r="U3157" t="str">
        <f>IF(ChurnData[[#This Row],[TenureMonths]]&lt;=11,"0-11",IF(ChurnData[[#This Row],[TenureMonths]]&lt;=23,"12-23",IF(ChurnData[[#This Row],[TenureMonths]]&lt;=35,"24-35",IF(ChurnData[[#This Row],[TenureMonths]]&lt;=47,"36-47",IF(ChurnData[[#This Row],[TenureMonths]]&lt;=59,"48-59","60-72")))))</f>
        <v>12-23</v>
      </c>
      <c r="V3157">
        <f>IF(ChurnData[[#This Row],[Churn]]="Yes",1,0)</f>
        <v>1</v>
      </c>
    </row>
    <row r="3158" spans="1:22" x14ac:dyDescent="0.35">
      <c r="A3158" t="s">
        <v>3209</v>
      </c>
      <c r="B3158" t="s">
        <v>19</v>
      </c>
      <c r="C3158">
        <v>0</v>
      </c>
      <c r="D3158" t="s">
        <v>21</v>
      </c>
      <c r="E3158" t="s">
        <v>21</v>
      </c>
      <c r="F3158" t="s">
        <v>37</v>
      </c>
      <c r="G3158" s="2">
        <v>10</v>
      </c>
      <c r="H3158" t="s">
        <v>20</v>
      </c>
      <c r="I3158" t="s">
        <v>23</v>
      </c>
      <c r="J3158" t="s">
        <v>20</v>
      </c>
      <c r="K3158" t="s">
        <v>21</v>
      </c>
      <c r="L3158" t="s">
        <v>33</v>
      </c>
      <c r="M3158" t="s">
        <v>20</v>
      </c>
      <c r="N3158" t="s">
        <v>25</v>
      </c>
      <c r="O3158" s="1">
        <v>85.71</v>
      </c>
      <c r="P3158" s="1">
        <v>841.32</v>
      </c>
      <c r="Q3158">
        <v>0</v>
      </c>
      <c r="R3158" t="s">
        <v>21</v>
      </c>
      <c r="S3158" t="str">
        <f>IF(ChurnData[[#This Row],[MonthlyCharges]]&lt;=30,"1. Up to 30",IF(ChurnData[[#This Row],[MonthlyCharges]]&lt;=50,"2. 31-50",IF(ChurnData[[#This Row],[MonthlyCharges]]&lt;=70,"3. 51-70",IF(ChurnData[[#This Row],[MonthlyCharges]]&lt;=90,"4. 71-90","5. Over 90"))))</f>
        <v>4. 71-90</v>
      </c>
      <c r="T3158" t="str">
        <f>IF(AND(ChurnData[[#This Row],[Contract]]="Month-to-month",ChurnData[[#This Row],[InternetService]]="Fiber optic",ChurnData[[#This Row],[TenureMonths]]&lt;=11),"High-risk","Other")</f>
        <v>High-risk</v>
      </c>
      <c r="U3158" t="str">
        <f>IF(ChurnData[[#This Row],[TenureMonths]]&lt;=11,"0-11",IF(ChurnData[[#This Row],[TenureMonths]]&lt;=23,"12-23",IF(ChurnData[[#This Row],[TenureMonths]]&lt;=35,"24-35",IF(ChurnData[[#This Row],[TenureMonths]]&lt;=47,"36-47",IF(ChurnData[[#This Row],[TenureMonths]]&lt;=59,"48-59","60-72")))))</f>
        <v>0-11</v>
      </c>
      <c r="V3158">
        <f>IF(ChurnData[[#This Row],[Churn]]="Yes",1,0)</f>
        <v>0</v>
      </c>
    </row>
    <row r="3159" spans="1:22" x14ac:dyDescent="0.35">
      <c r="A3159" t="s">
        <v>3210</v>
      </c>
      <c r="B3159" t="s">
        <v>19</v>
      </c>
      <c r="C3159">
        <v>0</v>
      </c>
      <c r="D3159" t="s">
        <v>20</v>
      </c>
      <c r="E3159" t="s">
        <v>21</v>
      </c>
      <c r="F3159" t="s">
        <v>58</v>
      </c>
      <c r="G3159" s="2">
        <v>3</v>
      </c>
      <c r="H3159" t="s">
        <v>20</v>
      </c>
      <c r="I3159" t="s">
        <v>23</v>
      </c>
      <c r="J3159" t="s">
        <v>21</v>
      </c>
      <c r="K3159" t="s">
        <v>21</v>
      </c>
      <c r="L3159" t="s">
        <v>33</v>
      </c>
      <c r="M3159" t="s">
        <v>20</v>
      </c>
      <c r="N3159" t="s">
        <v>34</v>
      </c>
      <c r="O3159" s="1">
        <v>81.709999999999994</v>
      </c>
      <c r="P3159" s="1">
        <v>240.35</v>
      </c>
      <c r="Q3159">
        <v>3</v>
      </c>
      <c r="R3159" t="s">
        <v>20</v>
      </c>
      <c r="S3159" t="str">
        <f>IF(ChurnData[[#This Row],[MonthlyCharges]]&lt;=30,"1. Up to 30",IF(ChurnData[[#This Row],[MonthlyCharges]]&lt;=50,"2. 31-50",IF(ChurnData[[#This Row],[MonthlyCharges]]&lt;=70,"3. 51-70",IF(ChurnData[[#This Row],[MonthlyCharges]]&lt;=90,"4. 71-90","5. Over 90"))))</f>
        <v>4. 71-90</v>
      </c>
      <c r="T3159" t="str">
        <f>IF(AND(ChurnData[[#This Row],[Contract]]="Month-to-month",ChurnData[[#This Row],[InternetService]]="Fiber optic",ChurnData[[#This Row],[TenureMonths]]&lt;=11),"High-risk","Other")</f>
        <v>High-risk</v>
      </c>
      <c r="U3159" t="str">
        <f>IF(ChurnData[[#This Row],[TenureMonths]]&lt;=11,"0-11",IF(ChurnData[[#This Row],[TenureMonths]]&lt;=23,"12-23",IF(ChurnData[[#This Row],[TenureMonths]]&lt;=35,"24-35",IF(ChurnData[[#This Row],[TenureMonths]]&lt;=47,"36-47",IF(ChurnData[[#This Row],[TenureMonths]]&lt;=59,"48-59","60-72")))))</f>
        <v>0-11</v>
      </c>
      <c r="V3159">
        <f>IF(ChurnData[[#This Row],[Churn]]="Yes",1,0)</f>
        <v>1</v>
      </c>
    </row>
    <row r="3160" spans="1:22" x14ac:dyDescent="0.35">
      <c r="A3160" t="s">
        <v>3211</v>
      </c>
      <c r="B3160" t="s">
        <v>36</v>
      </c>
      <c r="C3160">
        <v>0</v>
      </c>
      <c r="D3160" t="s">
        <v>21</v>
      </c>
      <c r="E3160" t="s">
        <v>21</v>
      </c>
      <c r="F3160" t="s">
        <v>47</v>
      </c>
      <c r="G3160" s="2">
        <v>12</v>
      </c>
      <c r="H3160" t="s">
        <v>20</v>
      </c>
      <c r="I3160" t="s">
        <v>23</v>
      </c>
      <c r="J3160" t="s">
        <v>20</v>
      </c>
      <c r="K3160" t="s">
        <v>21</v>
      </c>
      <c r="L3160" t="s">
        <v>33</v>
      </c>
      <c r="M3160" t="s">
        <v>20</v>
      </c>
      <c r="N3160" t="s">
        <v>34</v>
      </c>
      <c r="O3160" s="1">
        <v>86.32</v>
      </c>
      <c r="P3160" s="1">
        <v>1013.21</v>
      </c>
      <c r="Q3160">
        <v>4</v>
      </c>
      <c r="R3160" t="s">
        <v>20</v>
      </c>
      <c r="S3160" t="str">
        <f>IF(ChurnData[[#This Row],[MonthlyCharges]]&lt;=30,"1. Up to 30",IF(ChurnData[[#This Row],[MonthlyCharges]]&lt;=50,"2. 31-50",IF(ChurnData[[#This Row],[MonthlyCharges]]&lt;=70,"3. 51-70",IF(ChurnData[[#This Row],[MonthlyCharges]]&lt;=90,"4. 71-90","5. Over 90"))))</f>
        <v>4. 71-90</v>
      </c>
      <c r="T3160" t="str">
        <f>IF(AND(ChurnData[[#This Row],[Contract]]="Month-to-month",ChurnData[[#This Row],[InternetService]]="Fiber optic",ChurnData[[#This Row],[TenureMonths]]&lt;=11),"High-risk","Other")</f>
        <v>Other</v>
      </c>
      <c r="U3160" t="str">
        <f>IF(ChurnData[[#This Row],[TenureMonths]]&lt;=11,"0-11",IF(ChurnData[[#This Row],[TenureMonths]]&lt;=23,"12-23",IF(ChurnData[[#This Row],[TenureMonths]]&lt;=35,"24-35",IF(ChurnData[[#This Row],[TenureMonths]]&lt;=47,"36-47",IF(ChurnData[[#This Row],[TenureMonths]]&lt;=59,"48-59","60-72")))))</f>
        <v>12-23</v>
      </c>
      <c r="V3160">
        <f>IF(ChurnData[[#This Row],[Churn]]="Yes",1,0)</f>
        <v>1</v>
      </c>
    </row>
    <row r="3161" spans="1:22" x14ac:dyDescent="0.35">
      <c r="A3161" t="s">
        <v>3212</v>
      </c>
      <c r="B3161" t="s">
        <v>19</v>
      </c>
      <c r="C3161">
        <v>0</v>
      </c>
      <c r="D3161" t="s">
        <v>20</v>
      </c>
      <c r="E3161" t="s">
        <v>21</v>
      </c>
      <c r="F3161" t="s">
        <v>27</v>
      </c>
      <c r="G3161" s="2">
        <v>33</v>
      </c>
      <c r="H3161" t="s">
        <v>20</v>
      </c>
      <c r="I3161" t="s">
        <v>21</v>
      </c>
      <c r="J3161" t="s">
        <v>28</v>
      </c>
      <c r="K3161" t="s">
        <v>28</v>
      </c>
      <c r="L3161" t="s">
        <v>24</v>
      </c>
      <c r="M3161" t="s">
        <v>20</v>
      </c>
      <c r="N3161" t="s">
        <v>34</v>
      </c>
      <c r="O3161" s="1">
        <v>31.6</v>
      </c>
      <c r="P3161" s="1">
        <v>1040.18</v>
      </c>
      <c r="Q3161">
        <v>2</v>
      </c>
      <c r="R3161" t="s">
        <v>21</v>
      </c>
      <c r="S3161" t="str">
        <f>IF(ChurnData[[#This Row],[MonthlyCharges]]&lt;=30,"1. Up to 30",IF(ChurnData[[#This Row],[MonthlyCharges]]&lt;=50,"2. 31-50",IF(ChurnData[[#This Row],[MonthlyCharges]]&lt;=70,"3. 51-70",IF(ChurnData[[#This Row],[MonthlyCharges]]&lt;=90,"4. 71-90","5. Over 90"))))</f>
        <v>2. 31-50</v>
      </c>
      <c r="T3161" t="str">
        <f>IF(AND(ChurnData[[#This Row],[Contract]]="Month-to-month",ChurnData[[#This Row],[InternetService]]="Fiber optic",ChurnData[[#This Row],[TenureMonths]]&lt;=11),"High-risk","Other")</f>
        <v>Other</v>
      </c>
      <c r="U3161" t="str">
        <f>IF(ChurnData[[#This Row],[TenureMonths]]&lt;=11,"0-11",IF(ChurnData[[#This Row],[TenureMonths]]&lt;=23,"12-23",IF(ChurnData[[#This Row],[TenureMonths]]&lt;=35,"24-35",IF(ChurnData[[#This Row],[TenureMonths]]&lt;=47,"36-47",IF(ChurnData[[#This Row],[TenureMonths]]&lt;=59,"48-59","60-72")))))</f>
        <v>24-35</v>
      </c>
      <c r="V3161">
        <f>IF(ChurnData[[#This Row],[Churn]]="Yes",1,0)</f>
        <v>0</v>
      </c>
    </row>
    <row r="3162" spans="1:22" x14ac:dyDescent="0.35">
      <c r="A3162" t="s">
        <v>3213</v>
      </c>
      <c r="B3162" t="s">
        <v>36</v>
      </c>
      <c r="C3162">
        <v>0</v>
      </c>
      <c r="D3162" t="s">
        <v>20</v>
      </c>
      <c r="E3162" t="s">
        <v>20</v>
      </c>
      <c r="F3162" t="s">
        <v>37</v>
      </c>
      <c r="G3162" s="2">
        <v>45</v>
      </c>
      <c r="H3162" t="s">
        <v>20</v>
      </c>
      <c r="I3162" t="s">
        <v>32</v>
      </c>
      <c r="J3162" t="s">
        <v>21</v>
      </c>
      <c r="K3162" t="s">
        <v>20</v>
      </c>
      <c r="L3162" t="s">
        <v>24</v>
      </c>
      <c r="M3162" t="s">
        <v>20</v>
      </c>
      <c r="N3162" t="s">
        <v>34</v>
      </c>
      <c r="O3162" s="1">
        <v>62.12</v>
      </c>
      <c r="P3162" s="1">
        <v>2803.17</v>
      </c>
      <c r="Q3162">
        <v>0</v>
      </c>
      <c r="R3162" t="s">
        <v>21</v>
      </c>
      <c r="S3162" t="str">
        <f>IF(ChurnData[[#This Row],[MonthlyCharges]]&lt;=30,"1. Up to 30",IF(ChurnData[[#This Row],[MonthlyCharges]]&lt;=50,"2. 31-50",IF(ChurnData[[#This Row],[MonthlyCharges]]&lt;=70,"3. 51-70",IF(ChurnData[[#This Row],[MonthlyCharges]]&lt;=90,"4. 71-90","5. Over 90"))))</f>
        <v>3. 51-70</v>
      </c>
      <c r="T3162" t="str">
        <f>IF(AND(ChurnData[[#This Row],[Contract]]="Month-to-month",ChurnData[[#This Row],[InternetService]]="Fiber optic",ChurnData[[#This Row],[TenureMonths]]&lt;=11),"High-risk","Other")</f>
        <v>Other</v>
      </c>
      <c r="U3162" t="str">
        <f>IF(ChurnData[[#This Row],[TenureMonths]]&lt;=11,"0-11",IF(ChurnData[[#This Row],[TenureMonths]]&lt;=23,"12-23",IF(ChurnData[[#This Row],[TenureMonths]]&lt;=35,"24-35",IF(ChurnData[[#This Row],[TenureMonths]]&lt;=47,"36-47",IF(ChurnData[[#This Row],[TenureMonths]]&lt;=59,"48-59","60-72")))))</f>
        <v>36-47</v>
      </c>
      <c r="V3162">
        <f>IF(ChurnData[[#This Row],[Churn]]="Yes",1,0)</f>
        <v>0</v>
      </c>
    </row>
    <row r="3163" spans="1:22" x14ac:dyDescent="0.35">
      <c r="A3163" t="s">
        <v>3214</v>
      </c>
      <c r="B3163" t="s">
        <v>36</v>
      </c>
      <c r="C3163">
        <v>0</v>
      </c>
      <c r="D3163" t="s">
        <v>21</v>
      </c>
      <c r="E3163" t="s">
        <v>21</v>
      </c>
      <c r="F3163" t="s">
        <v>37</v>
      </c>
      <c r="G3163" s="2">
        <v>12</v>
      </c>
      <c r="H3163" t="s">
        <v>20</v>
      </c>
      <c r="I3163" t="s">
        <v>23</v>
      </c>
      <c r="J3163" t="s">
        <v>21</v>
      </c>
      <c r="K3163" t="s">
        <v>21</v>
      </c>
      <c r="L3163" t="s">
        <v>33</v>
      </c>
      <c r="M3163" t="s">
        <v>21</v>
      </c>
      <c r="N3163" t="s">
        <v>25</v>
      </c>
      <c r="O3163" s="1">
        <v>85.62</v>
      </c>
      <c r="P3163" s="1">
        <v>1054.79</v>
      </c>
      <c r="Q3163">
        <v>1</v>
      </c>
      <c r="R3163" t="s">
        <v>20</v>
      </c>
      <c r="S3163" t="str">
        <f>IF(ChurnData[[#This Row],[MonthlyCharges]]&lt;=30,"1. Up to 30",IF(ChurnData[[#This Row],[MonthlyCharges]]&lt;=50,"2. 31-50",IF(ChurnData[[#This Row],[MonthlyCharges]]&lt;=70,"3. 51-70",IF(ChurnData[[#This Row],[MonthlyCharges]]&lt;=90,"4. 71-90","5. Over 90"))))</f>
        <v>4. 71-90</v>
      </c>
      <c r="T3163" t="str">
        <f>IF(AND(ChurnData[[#This Row],[Contract]]="Month-to-month",ChurnData[[#This Row],[InternetService]]="Fiber optic",ChurnData[[#This Row],[TenureMonths]]&lt;=11),"High-risk","Other")</f>
        <v>Other</v>
      </c>
      <c r="U3163" t="str">
        <f>IF(ChurnData[[#This Row],[TenureMonths]]&lt;=11,"0-11",IF(ChurnData[[#This Row],[TenureMonths]]&lt;=23,"12-23",IF(ChurnData[[#This Row],[TenureMonths]]&lt;=35,"24-35",IF(ChurnData[[#This Row],[TenureMonths]]&lt;=47,"36-47",IF(ChurnData[[#This Row],[TenureMonths]]&lt;=59,"48-59","60-72")))))</f>
        <v>12-23</v>
      </c>
      <c r="V3163">
        <f>IF(ChurnData[[#This Row],[Churn]]="Yes",1,0)</f>
        <v>1</v>
      </c>
    </row>
    <row r="3164" spans="1:22" x14ac:dyDescent="0.35">
      <c r="A3164" t="s">
        <v>3215</v>
      </c>
      <c r="B3164" t="s">
        <v>36</v>
      </c>
      <c r="C3164">
        <v>0</v>
      </c>
      <c r="D3164" t="s">
        <v>20</v>
      </c>
      <c r="E3164" t="s">
        <v>20</v>
      </c>
      <c r="F3164" t="s">
        <v>65</v>
      </c>
      <c r="G3164" s="2">
        <v>24</v>
      </c>
      <c r="H3164" t="s">
        <v>20</v>
      </c>
      <c r="I3164" t="s">
        <v>23</v>
      </c>
      <c r="J3164" t="s">
        <v>21</v>
      </c>
      <c r="K3164" t="s">
        <v>20</v>
      </c>
      <c r="L3164" t="s">
        <v>33</v>
      </c>
      <c r="M3164" t="s">
        <v>21</v>
      </c>
      <c r="N3164" t="s">
        <v>34</v>
      </c>
      <c r="O3164" s="1">
        <v>90.13</v>
      </c>
      <c r="P3164" s="1">
        <v>2110.38</v>
      </c>
      <c r="Q3164">
        <v>2</v>
      </c>
      <c r="R3164" t="s">
        <v>21</v>
      </c>
      <c r="S3164" t="str">
        <f>IF(ChurnData[[#This Row],[MonthlyCharges]]&lt;=30,"1. Up to 30",IF(ChurnData[[#This Row],[MonthlyCharges]]&lt;=50,"2. 31-50",IF(ChurnData[[#This Row],[MonthlyCharges]]&lt;=70,"3. 51-70",IF(ChurnData[[#This Row],[MonthlyCharges]]&lt;=90,"4. 71-90","5. Over 90"))))</f>
        <v>5. Over 90</v>
      </c>
      <c r="T3164" t="str">
        <f>IF(AND(ChurnData[[#This Row],[Contract]]="Month-to-month",ChurnData[[#This Row],[InternetService]]="Fiber optic",ChurnData[[#This Row],[TenureMonths]]&lt;=11),"High-risk","Other")</f>
        <v>Other</v>
      </c>
      <c r="U3164" t="str">
        <f>IF(ChurnData[[#This Row],[TenureMonths]]&lt;=11,"0-11",IF(ChurnData[[#This Row],[TenureMonths]]&lt;=23,"12-23",IF(ChurnData[[#This Row],[TenureMonths]]&lt;=35,"24-35",IF(ChurnData[[#This Row],[TenureMonths]]&lt;=47,"36-47",IF(ChurnData[[#This Row],[TenureMonths]]&lt;=59,"48-59","60-72")))))</f>
        <v>24-35</v>
      </c>
      <c r="V3164">
        <f>IF(ChurnData[[#This Row],[Churn]]="Yes",1,0)</f>
        <v>0</v>
      </c>
    </row>
    <row r="3165" spans="1:22" x14ac:dyDescent="0.35">
      <c r="A3165" t="s">
        <v>3216</v>
      </c>
      <c r="B3165" t="s">
        <v>36</v>
      </c>
      <c r="C3165">
        <v>0</v>
      </c>
      <c r="D3165" t="s">
        <v>21</v>
      </c>
      <c r="E3165" t="s">
        <v>20</v>
      </c>
      <c r="F3165" t="s">
        <v>37</v>
      </c>
      <c r="G3165" s="2">
        <v>33</v>
      </c>
      <c r="H3165" t="s">
        <v>21</v>
      </c>
      <c r="I3165" t="s">
        <v>32</v>
      </c>
      <c r="J3165" t="s">
        <v>20</v>
      </c>
      <c r="K3165" t="s">
        <v>21</v>
      </c>
      <c r="L3165" t="s">
        <v>24</v>
      </c>
      <c r="M3165" t="s">
        <v>20</v>
      </c>
      <c r="N3165" t="s">
        <v>34</v>
      </c>
      <c r="O3165" s="1">
        <v>73.150000000000006</v>
      </c>
      <c r="P3165" s="1">
        <v>2399.3200000000002</v>
      </c>
      <c r="Q3165">
        <v>2</v>
      </c>
      <c r="R3165" t="s">
        <v>21</v>
      </c>
      <c r="S3165" t="str">
        <f>IF(ChurnData[[#This Row],[MonthlyCharges]]&lt;=30,"1. Up to 30",IF(ChurnData[[#This Row],[MonthlyCharges]]&lt;=50,"2. 31-50",IF(ChurnData[[#This Row],[MonthlyCharges]]&lt;=70,"3. 51-70",IF(ChurnData[[#This Row],[MonthlyCharges]]&lt;=90,"4. 71-90","5. Over 90"))))</f>
        <v>4. 71-90</v>
      </c>
      <c r="T3165" t="str">
        <f>IF(AND(ChurnData[[#This Row],[Contract]]="Month-to-month",ChurnData[[#This Row],[InternetService]]="Fiber optic",ChurnData[[#This Row],[TenureMonths]]&lt;=11),"High-risk","Other")</f>
        <v>Other</v>
      </c>
      <c r="U3165" t="str">
        <f>IF(ChurnData[[#This Row],[TenureMonths]]&lt;=11,"0-11",IF(ChurnData[[#This Row],[TenureMonths]]&lt;=23,"12-23",IF(ChurnData[[#This Row],[TenureMonths]]&lt;=35,"24-35",IF(ChurnData[[#This Row],[TenureMonths]]&lt;=47,"36-47",IF(ChurnData[[#This Row],[TenureMonths]]&lt;=59,"48-59","60-72")))))</f>
        <v>24-35</v>
      </c>
      <c r="V3165">
        <f>IF(ChurnData[[#This Row],[Churn]]="Yes",1,0)</f>
        <v>0</v>
      </c>
    </row>
    <row r="3166" spans="1:22" x14ac:dyDescent="0.35">
      <c r="A3166" t="s">
        <v>3217</v>
      </c>
      <c r="B3166" t="s">
        <v>19</v>
      </c>
      <c r="C3166">
        <v>0</v>
      </c>
      <c r="D3166" t="s">
        <v>20</v>
      </c>
      <c r="E3166" t="s">
        <v>20</v>
      </c>
      <c r="F3166" t="s">
        <v>75</v>
      </c>
      <c r="G3166" s="2">
        <v>9</v>
      </c>
      <c r="H3166" t="s">
        <v>20</v>
      </c>
      <c r="I3166" t="s">
        <v>23</v>
      </c>
      <c r="J3166" t="s">
        <v>21</v>
      </c>
      <c r="K3166" t="s">
        <v>20</v>
      </c>
      <c r="L3166" t="s">
        <v>33</v>
      </c>
      <c r="M3166" t="s">
        <v>21</v>
      </c>
      <c r="N3166" t="s">
        <v>25</v>
      </c>
      <c r="O3166" s="1">
        <v>93.99</v>
      </c>
      <c r="P3166" s="1">
        <v>828.44</v>
      </c>
      <c r="Q3166">
        <v>3</v>
      </c>
      <c r="R3166" t="s">
        <v>21</v>
      </c>
      <c r="S3166" t="str">
        <f>IF(ChurnData[[#This Row],[MonthlyCharges]]&lt;=30,"1. Up to 30",IF(ChurnData[[#This Row],[MonthlyCharges]]&lt;=50,"2. 31-50",IF(ChurnData[[#This Row],[MonthlyCharges]]&lt;=70,"3. 51-70",IF(ChurnData[[#This Row],[MonthlyCharges]]&lt;=90,"4. 71-90","5. Over 90"))))</f>
        <v>5. Over 90</v>
      </c>
      <c r="T3166" t="str">
        <f>IF(AND(ChurnData[[#This Row],[Contract]]="Month-to-month",ChurnData[[#This Row],[InternetService]]="Fiber optic",ChurnData[[#This Row],[TenureMonths]]&lt;=11),"High-risk","Other")</f>
        <v>High-risk</v>
      </c>
      <c r="U3166" t="str">
        <f>IF(ChurnData[[#This Row],[TenureMonths]]&lt;=11,"0-11",IF(ChurnData[[#This Row],[TenureMonths]]&lt;=23,"12-23",IF(ChurnData[[#This Row],[TenureMonths]]&lt;=35,"24-35",IF(ChurnData[[#This Row],[TenureMonths]]&lt;=47,"36-47",IF(ChurnData[[#This Row],[TenureMonths]]&lt;=59,"48-59","60-72")))))</f>
        <v>0-11</v>
      </c>
      <c r="V3166">
        <f>IF(ChurnData[[#This Row],[Churn]]="Yes",1,0)</f>
        <v>0</v>
      </c>
    </row>
    <row r="3167" spans="1:22" x14ac:dyDescent="0.35">
      <c r="A3167" t="s">
        <v>3218</v>
      </c>
      <c r="B3167" t="s">
        <v>19</v>
      </c>
      <c r="C3167">
        <v>1</v>
      </c>
      <c r="D3167" t="s">
        <v>20</v>
      </c>
      <c r="E3167" t="s">
        <v>21</v>
      </c>
      <c r="F3167" t="s">
        <v>47</v>
      </c>
      <c r="G3167" s="2">
        <v>14</v>
      </c>
      <c r="H3167" t="s">
        <v>21</v>
      </c>
      <c r="I3167" t="s">
        <v>32</v>
      </c>
      <c r="J3167" t="s">
        <v>21</v>
      </c>
      <c r="K3167" t="s">
        <v>20</v>
      </c>
      <c r="L3167" t="s">
        <v>33</v>
      </c>
      <c r="M3167" t="s">
        <v>20</v>
      </c>
      <c r="N3167" t="s">
        <v>25</v>
      </c>
      <c r="O3167" s="1">
        <v>45.34</v>
      </c>
      <c r="P3167" s="1">
        <v>618.62</v>
      </c>
      <c r="Q3167">
        <v>0</v>
      </c>
      <c r="R3167" t="s">
        <v>20</v>
      </c>
      <c r="S3167" t="str">
        <f>IF(ChurnData[[#This Row],[MonthlyCharges]]&lt;=30,"1. Up to 30",IF(ChurnData[[#This Row],[MonthlyCharges]]&lt;=50,"2. 31-50",IF(ChurnData[[#This Row],[MonthlyCharges]]&lt;=70,"3. 51-70",IF(ChurnData[[#This Row],[MonthlyCharges]]&lt;=90,"4. 71-90","5. Over 90"))))</f>
        <v>2. 31-50</v>
      </c>
      <c r="T3167" t="str">
        <f>IF(AND(ChurnData[[#This Row],[Contract]]="Month-to-month",ChurnData[[#This Row],[InternetService]]="Fiber optic",ChurnData[[#This Row],[TenureMonths]]&lt;=11),"High-risk","Other")</f>
        <v>Other</v>
      </c>
      <c r="U3167" t="str">
        <f>IF(ChurnData[[#This Row],[TenureMonths]]&lt;=11,"0-11",IF(ChurnData[[#This Row],[TenureMonths]]&lt;=23,"12-23",IF(ChurnData[[#This Row],[TenureMonths]]&lt;=35,"24-35",IF(ChurnData[[#This Row],[TenureMonths]]&lt;=47,"36-47",IF(ChurnData[[#This Row],[TenureMonths]]&lt;=59,"48-59","60-72")))))</f>
        <v>12-23</v>
      </c>
      <c r="V3167">
        <f>IF(ChurnData[[#This Row],[Churn]]="Yes",1,0)</f>
        <v>1</v>
      </c>
    </row>
    <row r="3168" spans="1:22" x14ac:dyDescent="0.35">
      <c r="A3168" t="s">
        <v>3219</v>
      </c>
      <c r="B3168" t="s">
        <v>19</v>
      </c>
      <c r="C3168">
        <v>0</v>
      </c>
      <c r="D3168" t="s">
        <v>20</v>
      </c>
      <c r="E3168" t="s">
        <v>21</v>
      </c>
      <c r="F3168" t="s">
        <v>56</v>
      </c>
      <c r="G3168" s="2">
        <v>13</v>
      </c>
      <c r="H3168" t="s">
        <v>20</v>
      </c>
      <c r="I3168" t="s">
        <v>21</v>
      </c>
      <c r="J3168" t="s">
        <v>28</v>
      </c>
      <c r="K3168" t="s">
        <v>28</v>
      </c>
      <c r="L3168" t="s">
        <v>33</v>
      </c>
      <c r="M3168" t="s">
        <v>20</v>
      </c>
      <c r="N3168" t="s">
        <v>43</v>
      </c>
      <c r="O3168" s="1">
        <v>34.659999999999997</v>
      </c>
      <c r="P3168" s="1">
        <v>448.67</v>
      </c>
      <c r="Q3168">
        <v>2</v>
      </c>
      <c r="R3168" t="s">
        <v>20</v>
      </c>
      <c r="S3168" t="str">
        <f>IF(ChurnData[[#This Row],[MonthlyCharges]]&lt;=30,"1. Up to 30",IF(ChurnData[[#This Row],[MonthlyCharges]]&lt;=50,"2. 31-50",IF(ChurnData[[#This Row],[MonthlyCharges]]&lt;=70,"3. 51-70",IF(ChurnData[[#This Row],[MonthlyCharges]]&lt;=90,"4. 71-90","5. Over 90"))))</f>
        <v>2. 31-50</v>
      </c>
      <c r="T3168" t="str">
        <f>IF(AND(ChurnData[[#This Row],[Contract]]="Month-to-month",ChurnData[[#This Row],[InternetService]]="Fiber optic",ChurnData[[#This Row],[TenureMonths]]&lt;=11),"High-risk","Other")</f>
        <v>Other</v>
      </c>
      <c r="U3168" t="str">
        <f>IF(ChurnData[[#This Row],[TenureMonths]]&lt;=11,"0-11",IF(ChurnData[[#This Row],[TenureMonths]]&lt;=23,"12-23",IF(ChurnData[[#This Row],[TenureMonths]]&lt;=35,"24-35",IF(ChurnData[[#This Row],[TenureMonths]]&lt;=47,"36-47",IF(ChurnData[[#This Row],[TenureMonths]]&lt;=59,"48-59","60-72")))))</f>
        <v>12-23</v>
      </c>
      <c r="V3168">
        <f>IF(ChurnData[[#This Row],[Churn]]="Yes",1,0)</f>
        <v>1</v>
      </c>
    </row>
    <row r="3169" spans="1:22" x14ac:dyDescent="0.35">
      <c r="A3169" t="s">
        <v>3220</v>
      </c>
      <c r="B3169" t="s">
        <v>19</v>
      </c>
      <c r="C3169">
        <v>0</v>
      </c>
      <c r="D3169" t="s">
        <v>21</v>
      </c>
      <c r="E3169" t="s">
        <v>21</v>
      </c>
      <c r="F3169" t="s">
        <v>39</v>
      </c>
      <c r="G3169" s="2">
        <v>58</v>
      </c>
      <c r="H3169" t="s">
        <v>20</v>
      </c>
      <c r="I3169" t="s">
        <v>32</v>
      </c>
      <c r="J3169" t="s">
        <v>20</v>
      </c>
      <c r="K3169" t="s">
        <v>21</v>
      </c>
      <c r="L3169" t="s">
        <v>24</v>
      </c>
      <c r="M3169" t="s">
        <v>20</v>
      </c>
      <c r="N3169" t="s">
        <v>34</v>
      </c>
      <c r="O3169" s="1">
        <v>69.8</v>
      </c>
      <c r="P3169" s="1">
        <v>4014.63</v>
      </c>
      <c r="Q3169">
        <v>0</v>
      </c>
      <c r="R3169" t="s">
        <v>21</v>
      </c>
      <c r="S3169" t="str">
        <f>IF(ChurnData[[#This Row],[MonthlyCharges]]&lt;=30,"1. Up to 30",IF(ChurnData[[#This Row],[MonthlyCharges]]&lt;=50,"2. 31-50",IF(ChurnData[[#This Row],[MonthlyCharges]]&lt;=70,"3. 51-70",IF(ChurnData[[#This Row],[MonthlyCharges]]&lt;=90,"4. 71-90","5. Over 90"))))</f>
        <v>3. 51-70</v>
      </c>
      <c r="T3169" t="str">
        <f>IF(AND(ChurnData[[#This Row],[Contract]]="Month-to-month",ChurnData[[#This Row],[InternetService]]="Fiber optic",ChurnData[[#This Row],[TenureMonths]]&lt;=11),"High-risk","Other")</f>
        <v>Other</v>
      </c>
      <c r="U3169" t="str">
        <f>IF(ChurnData[[#This Row],[TenureMonths]]&lt;=11,"0-11",IF(ChurnData[[#This Row],[TenureMonths]]&lt;=23,"12-23",IF(ChurnData[[#This Row],[TenureMonths]]&lt;=35,"24-35",IF(ChurnData[[#This Row],[TenureMonths]]&lt;=47,"36-47",IF(ChurnData[[#This Row],[TenureMonths]]&lt;=59,"48-59","60-72")))))</f>
        <v>48-59</v>
      </c>
      <c r="V3169">
        <f>IF(ChurnData[[#This Row],[Churn]]="Yes",1,0)</f>
        <v>0</v>
      </c>
    </row>
    <row r="3170" spans="1:22" x14ac:dyDescent="0.35">
      <c r="A3170" t="s">
        <v>3221</v>
      </c>
      <c r="B3170" t="s">
        <v>19</v>
      </c>
      <c r="C3170">
        <v>0</v>
      </c>
      <c r="D3170" t="s">
        <v>21</v>
      </c>
      <c r="E3170" t="s">
        <v>20</v>
      </c>
      <c r="F3170" t="s">
        <v>75</v>
      </c>
      <c r="G3170" s="2">
        <v>28</v>
      </c>
      <c r="H3170" t="s">
        <v>20</v>
      </c>
      <c r="I3170" t="s">
        <v>21</v>
      </c>
      <c r="J3170" t="s">
        <v>28</v>
      </c>
      <c r="K3170" t="s">
        <v>28</v>
      </c>
      <c r="L3170" t="s">
        <v>33</v>
      </c>
      <c r="M3170" t="s">
        <v>21</v>
      </c>
      <c r="N3170" t="s">
        <v>43</v>
      </c>
      <c r="O3170" s="1">
        <v>24.52</v>
      </c>
      <c r="P3170" s="1">
        <v>678.7</v>
      </c>
      <c r="Q3170">
        <v>1</v>
      </c>
      <c r="R3170" t="s">
        <v>20</v>
      </c>
      <c r="S3170" t="str">
        <f>IF(ChurnData[[#This Row],[MonthlyCharges]]&lt;=30,"1. Up to 30",IF(ChurnData[[#This Row],[MonthlyCharges]]&lt;=50,"2. 31-50",IF(ChurnData[[#This Row],[MonthlyCharges]]&lt;=70,"3. 51-70",IF(ChurnData[[#This Row],[MonthlyCharges]]&lt;=90,"4. 71-90","5. Over 90"))))</f>
        <v>1. Up to 30</v>
      </c>
      <c r="T3170" t="str">
        <f>IF(AND(ChurnData[[#This Row],[Contract]]="Month-to-month",ChurnData[[#This Row],[InternetService]]="Fiber optic",ChurnData[[#This Row],[TenureMonths]]&lt;=11),"High-risk","Other")</f>
        <v>Other</v>
      </c>
      <c r="U3170" t="str">
        <f>IF(ChurnData[[#This Row],[TenureMonths]]&lt;=11,"0-11",IF(ChurnData[[#This Row],[TenureMonths]]&lt;=23,"12-23",IF(ChurnData[[#This Row],[TenureMonths]]&lt;=35,"24-35",IF(ChurnData[[#This Row],[TenureMonths]]&lt;=47,"36-47",IF(ChurnData[[#This Row],[TenureMonths]]&lt;=59,"48-59","60-72")))))</f>
        <v>24-35</v>
      </c>
      <c r="V3170">
        <f>IF(ChurnData[[#This Row],[Churn]]="Yes",1,0)</f>
        <v>1</v>
      </c>
    </row>
    <row r="3171" spans="1:22" x14ac:dyDescent="0.35">
      <c r="A3171" t="s">
        <v>3222</v>
      </c>
      <c r="B3171" t="s">
        <v>19</v>
      </c>
      <c r="C3171">
        <v>0</v>
      </c>
      <c r="D3171" t="s">
        <v>21</v>
      </c>
      <c r="E3171" t="s">
        <v>21</v>
      </c>
      <c r="F3171" t="s">
        <v>45</v>
      </c>
      <c r="G3171" s="2">
        <v>61</v>
      </c>
      <c r="H3171" t="s">
        <v>20</v>
      </c>
      <c r="I3171" t="s">
        <v>23</v>
      </c>
      <c r="J3171" t="s">
        <v>21</v>
      </c>
      <c r="K3171" t="s">
        <v>20</v>
      </c>
      <c r="L3171" t="s">
        <v>24</v>
      </c>
      <c r="M3171" t="s">
        <v>20</v>
      </c>
      <c r="N3171" t="s">
        <v>30</v>
      </c>
      <c r="O3171" s="1">
        <v>88.82</v>
      </c>
      <c r="P3171" s="1">
        <v>5533.94</v>
      </c>
      <c r="Q3171">
        <v>4</v>
      </c>
      <c r="R3171" t="s">
        <v>21</v>
      </c>
      <c r="S3171" t="str">
        <f>IF(ChurnData[[#This Row],[MonthlyCharges]]&lt;=30,"1. Up to 30",IF(ChurnData[[#This Row],[MonthlyCharges]]&lt;=50,"2. 31-50",IF(ChurnData[[#This Row],[MonthlyCharges]]&lt;=70,"3. 51-70",IF(ChurnData[[#This Row],[MonthlyCharges]]&lt;=90,"4. 71-90","5. Over 90"))))</f>
        <v>4. 71-90</v>
      </c>
      <c r="T3171" t="str">
        <f>IF(AND(ChurnData[[#This Row],[Contract]]="Month-to-month",ChurnData[[#This Row],[InternetService]]="Fiber optic",ChurnData[[#This Row],[TenureMonths]]&lt;=11),"High-risk","Other")</f>
        <v>Other</v>
      </c>
      <c r="U3171" t="str">
        <f>IF(ChurnData[[#This Row],[TenureMonths]]&lt;=11,"0-11",IF(ChurnData[[#This Row],[TenureMonths]]&lt;=23,"12-23",IF(ChurnData[[#This Row],[TenureMonths]]&lt;=35,"24-35",IF(ChurnData[[#This Row],[TenureMonths]]&lt;=47,"36-47",IF(ChurnData[[#This Row],[TenureMonths]]&lt;=59,"48-59","60-72")))))</f>
        <v>60-72</v>
      </c>
      <c r="V3171">
        <f>IF(ChurnData[[#This Row],[Churn]]="Yes",1,0)</f>
        <v>0</v>
      </c>
    </row>
    <row r="3172" spans="1:22" x14ac:dyDescent="0.35">
      <c r="A3172" t="s">
        <v>3223</v>
      </c>
      <c r="B3172" t="s">
        <v>19</v>
      </c>
      <c r="C3172">
        <v>1</v>
      </c>
      <c r="D3172" t="s">
        <v>21</v>
      </c>
      <c r="E3172" t="s">
        <v>21</v>
      </c>
      <c r="F3172" t="s">
        <v>39</v>
      </c>
      <c r="G3172" s="2">
        <v>32</v>
      </c>
      <c r="H3172" t="s">
        <v>20</v>
      </c>
      <c r="I3172" t="s">
        <v>23</v>
      </c>
      <c r="J3172" t="s">
        <v>21</v>
      </c>
      <c r="K3172" t="s">
        <v>21</v>
      </c>
      <c r="L3172" t="s">
        <v>33</v>
      </c>
      <c r="M3172" t="s">
        <v>21</v>
      </c>
      <c r="N3172" t="s">
        <v>34</v>
      </c>
      <c r="O3172" s="1">
        <v>77.47</v>
      </c>
      <c r="P3172" s="1">
        <v>2427.66</v>
      </c>
      <c r="Q3172">
        <v>1</v>
      </c>
      <c r="R3172" t="s">
        <v>20</v>
      </c>
      <c r="S3172" t="str">
        <f>IF(ChurnData[[#This Row],[MonthlyCharges]]&lt;=30,"1. Up to 30",IF(ChurnData[[#This Row],[MonthlyCharges]]&lt;=50,"2. 31-50",IF(ChurnData[[#This Row],[MonthlyCharges]]&lt;=70,"3. 51-70",IF(ChurnData[[#This Row],[MonthlyCharges]]&lt;=90,"4. 71-90","5. Over 90"))))</f>
        <v>4. 71-90</v>
      </c>
      <c r="T3172" t="str">
        <f>IF(AND(ChurnData[[#This Row],[Contract]]="Month-to-month",ChurnData[[#This Row],[InternetService]]="Fiber optic",ChurnData[[#This Row],[TenureMonths]]&lt;=11),"High-risk","Other")</f>
        <v>Other</v>
      </c>
      <c r="U3172" t="str">
        <f>IF(ChurnData[[#This Row],[TenureMonths]]&lt;=11,"0-11",IF(ChurnData[[#This Row],[TenureMonths]]&lt;=23,"12-23",IF(ChurnData[[#This Row],[TenureMonths]]&lt;=35,"24-35",IF(ChurnData[[#This Row],[TenureMonths]]&lt;=47,"36-47",IF(ChurnData[[#This Row],[TenureMonths]]&lt;=59,"48-59","60-72")))))</f>
        <v>24-35</v>
      </c>
      <c r="V3172">
        <f>IF(ChurnData[[#This Row],[Churn]]="Yes",1,0)</f>
        <v>1</v>
      </c>
    </row>
    <row r="3173" spans="1:22" x14ac:dyDescent="0.35">
      <c r="A3173" t="s">
        <v>3224</v>
      </c>
      <c r="B3173" t="s">
        <v>19</v>
      </c>
      <c r="C3173">
        <v>0</v>
      </c>
      <c r="D3173" t="s">
        <v>20</v>
      </c>
      <c r="E3173" t="s">
        <v>21</v>
      </c>
      <c r="F3173" t="s">
        <v>45</v>
      </c>
      <c r="G3173" s="2">
        <v>24</v>
      </c>
      <c r="H3173" t="s">
        <v>21</v>
      </c>
      <c r="I3173" t="s">
        <v>32</v>
      </c>
      <c r="J3173" t="s">
        <v>20</v>
      </c>
      <c r="K3173" t="s">
        <v>20</v>
      </c>
      <c r="L3173" t="s">
        <v>33</v>
      </c>
      <c r="M3173" t="s">
        <v>21</v>
      </c>
      <c r="N3173" t="s">
        <v>25</v>
      </c>
      <c r="O3173" s="1">
        <v>46.52</v>
      </c>
      <c r="P3173" s="1">
        <v>1109.8599999999999</v>
      </c>
      <c r="Q3173">
        <v>1</v>
      </c>
      <c r="R3173" t="s">
        <v>21</v>
      </c>
      <c r="S3173" t="str">
        <f>IF(ChurnData[[#This Row],[MonthlyCharges]]&lt;=30,"1. Up to 30",IF(ChurnData[[#This Row],[MonthlyCharges]]&lt;=50,"2. 31-50",IF(ChurnData[[#This Row],[MonthlyCharges]]&lt;=70,"3. 51-70",IF(ChurnData[[#This Row],[MonthlyCharges]]&lt;=90,"4. 71-90","5. Over 90"))))</f>
        <v>2. 31-50</v>
      </c>
      <c r="T3173" t="str">
        <f>IF(AND(ChurnData[[#This Row],[Contract]]="Month-to-month",ChurnData[[#This Row],[InternetService]]="Fiber optic",ChurnData[[#This Row],[TenureMonths]]&lt;=11),"High-risk","Other")</f>
        <v>Other</v>
      </c>
      <c r="U3173" t="str">
        <f>IF(ChurnData[[#This Row],[TenureMonths]]&lt;=11,"0-11",IF(ChurnData[[#This Row],[TenureMonths]]&lt;=23,"12-23",IF(ChurnData[[#This Row],[TenureMonths]]&lt;=35,"24-35",IF(ChurnData[[#This Row],[TenureMonths]]&lt;=47,"36-47",IF(ChurnData[[#This Row],[TenureMonths]]&lt;=59,"48-59","60-72")))))</f>
        <v>24-35</v>
      </c>
      <c r="V3173">
        <f>IF(ChurnData[[#This Row],[Churn]]="Yes",1,0)</f>
        <v>0</v>
      </c>
    </row>
    <row r="3174" spans="1:22" x14ac:dyDescent="0.35">
      <c r="A3174" t="s">
        <v>3225</v>
      </c>
      <c r="B3174" t="s">
        <v>36</v>
      </c>
      <c r="C3174">
        <v>0</v>
      </c>
      <c r="D3174" t="s">
        <v>21</v>
      </c>
      <c r="E3174" t="s">
        <v>21</v>
      </c>
      <c r="F3174" t="s">
        <v>58</v>
      </c>
      <c r="G3174" s="2">
        <v>12</v>
      </c>
      <c r="H3174" t="s">
        <v>21</v>
      </c>
      <c r="I3174" t="s">
        <v>23</v>
      </c>
      <c r="J3174" t="s">
        <v>21</v>
      </c>
      <c r="K3174" t="s">
        <v>21</v>
      </c>
      <c r="L3174" t="s">
        <v>33</v>
      </c>
      <c r="M3174" t="s">
        <v>21</v>
      </c>
      <c r="N3174" t="s">
        <v>34</v>
      </c>
      <c r="O3174" s="1">
        <v>77.290000000000006</v>
      </c>
      <c r="P3174" s="1">
        <v>921.07</v>
      </c>
      <c r="Q3174">
        <v>0</v>
      </c>
      <c r="R3174" t="s">
        <v>20</v>
      </c>
      <c r="S3174" t="str">
        <f>IF(ChurnData[[#This Row],[MonthlyCharges]]&lt;=30,"1. Up to 30",IF(ChurnData[[#This Row],[MonthlyCharges]]&lt;=50,"2. 31-50",IF(ChurnData[[#This Row],[MonthlyCharges]]&lt;=70,"3. 51-70",IF(ChurnData[[#This Row],[MonthlyCharges]]&lt;=90,"4. 71-90","5. Over 90"))))</f>
        <v>4. 71-90</v>
      </c>
      <c r="T3174" t="str">
        <f>IF(AND(ChurnData[[#This Row],[Contract]]="Month-to-month",ChurnData[[#This Row],[InternetService]]="Fiber optic",ChurnData[[#This Row],[TenureMonths]]&lt;=11),"High-risk","Other")</f>
        <v>Other</v>
      </c>
      <c r="U3174" t="str">
        <f>IF(ChurnData[[#This Row],[TenureMonths]]&lt;=11,"0-11",IF(ChurnData[[#This Row],[TenureMonths]]&lt;=23,"12-23",IF(ChurnData[[#This Row],[TenureMonths]]&lt;=35,"24-35",IF(ChurnData[[#This Row],[TenureMonths]]&lt;=47,"36-47",IF(ChurnData[[#This Row],[TenureMonths]]&lt;=59,"48-59","60-72")))))</f>
        <v>12-23</v>
      </c>
      <c r="V3174">
        <f>IF(ChurnData[[#This Row],[Churn]]="Yes",1,0)</f>
        <v>1</v>
      </c>
    </row>
    <row r="3175" spans="1:22" x14ac:dyDescent="0.35">
      <c r="A3175" t="s">
        <v>3226</v>
      </c>
      <c r="B3175" t="s">
        <v>19</v>
      </c>
      <c r="C3175">
        <v>1</v>
      </c>
      <c r="D3175" t="s">
        <v>21</v>
      </c>
      <c r="E3175" t="s">
        <v>21</v>
      </c>
      <c r="F3175" t="s">
        <v>41</v>
      </c>
      <c r="G3175" s="2">
        <v>66</v>
      </c>
      <c r="H3175" t="s">
        <v>20</v>
      </c>
      <c r="I3175" t="s">
        <v>23</v>
      </c>
      <c r="J3175" t="s">
        <v>21</v>
      </c>
      <c r="K3175" t="s">
        <v>21</v>
      </c>
      <c r="L3175" t="s">
        <v>24</v>
      </c>
      <c r="M3175" t="s">
        <v>20</v>
      </c>
      <c r="N3175" t="s">
        <v>34</v>
      </c>
      <c r="O3175" s="1">
        <v>84.24</v>
      </c>
      <c r="P3175" s="1">
        <v>5590.16</v>
      </c>
      <c r="Q3175">
        <v>1</v>
      </c>
      <c r="R3175" t="s">
        <v>21</v>
      </c>
      <c r="S3175" t="str">
        <f>IF(ChurnData[[#This Row],[MonthlyCharges]]&lt;=30,"1. Up to 30",IF(ChurnData[[#This Row],[MonthlyCharges]]&lt;=50,"2. 31-50",IF(ChurnData[[#This Row],[MonthlyCharges]]&lt;=70,"3. 51-70",IF(ChurnData[[#This Row],[MonthlyCharges]]&lt;=90,"4. 71-90","5. Over 90"))))</f>
        <v>4. 71-90</v>
      </c>
      <c r="T3175" t="str">
        <f>IF(AND(ChurnData[[#This Row],[Contract]]="Month-to-month",ChurnData[[#This Row],[InternetService]]="Fiber optic",ChurnData[[#This Row],[TenureMonths]]&lt;=11),"High-risk","Other")</f>
        <v>Other</v>
      </c>
      <c r="U3175" t="str">
        <f>IF(ChurnData[[#This Row],[TenureMonths]]&lt;=11,"0-11",IF(ChurnData[[#This Row],[TenureMonths]]&lt;=23,"12-23",IF(ChurnData[[#This Row],[TenureMonths]]&lt;=35,"24-35",IF(ChurnData[[#This Row],[TenureMonths]]&lt;=47,"36-47",IF(ChurnData[[#This Row],[TenureMonths]]&lt;=59,"48-59","60-72")))))</f>
        <v>60-72</v>
      </c>
      <c r="V3175">
        <f>IF(ChurnData[[#This Row],[Churn]]="Yes",1,0)</f>
        <v>0</v>
      </c>
    </row>
    <row r="3176" spans="1:22" x14ac:dyDescent="0.35">
      <c r="A3176" t="s">
        <v>3227</v>
      </c>
      <c r="B3176" t="s">
        <v>36</v>
      </c>
      <c r="C3176">
        <v>0</v>
      </c>
      <c r="D3176" t="s">
        <v>20</v>
      </c>
      <c r="E3176" t="s">
        <v>20</v>
      </c>
      <c r="F3176" t="s">
        <v>49</v>
      </c>
      <c r="G3176" s="2">
        <v>15</v>
      </c>
      <c r="H3176" t="s">
        <v>20</v>
      </c>
      <c r="I3176" t="s">
        <v>23</v>
      </c>
      <c r="J3176" t="s">
        <v>20</v>
      </c>
      <c r="K3176" t="s">
        <v>20</v>
      </c>
      <c r="L3176" t="s">
        <v>33</v>
      </c>
      <c r="M3176" t="s">
        <v>20</v>
      </c>
      <c r="N3176" t="s">
        <v>34</v>
      </c>
      <c r="O3176" s="1">
        <v>85.97</v>
      </c>
      <c r="P3176" s="1">
        <v>1264.99</v>
      </c>
      <c r="Q3176">
        <v>0</v>
      </c>
      <c r="R3176" t="s">
        <v>21</v>
      </c>
      <c r="S3176" t="str">
        <f>IF(ChurnData[[#This Row],[MonthlyCharges]]&lt;=30,"1. Up to 30",IF(ChurnData[[#This Row],[MonthlyCharges]]&lt;=50,"2. 31-50",IF(ChurnData[[#This Row],[MonthlyCharges]]&lt;=70,"3. 51-70",IF(ChurnData[[#This Row],[MonthlyCharges]]&lt;=90,"4. 71-90","5. Over 90"))))</f>
        <v>4. 71-90</v>
      </c>
      <c r="T3176" t="str">
        <f>IF(AND(ChurnData[[#This Row],[Contract]]="Month-to-month",ChurnData[[#This Row],[InternetService]]="Fiber optic",ChurnData[[#This Row],[TenureMonths]]&lt;=11),"High-risk","Other")</f>
        <v>Other</v>
      </c>
      <c r="U3176" t="str">
        <f>IF(ChurnData[[#This Row],[TenureMonths]]&lt;=11,"0-11",IF(ChurnData[[#This Row],[TenureMonths]]&lt;=23,"12-23",IF(ChurnData[[#This Row],[TenureMonths]]&lt;=35,"24-35",IF(ChurnData[[#This Row],[TenureMonths]]&lt;=47,"36-47",IF(ChurnData[[#This Row],[TenureMonths]]&lt;=59,"48-59","60-72")))))</f>
        <v>12-23</v>
      </c>
      <c r="V3176">
        <f>IF(ChurnData[[#This Row],[Churn]]="Yes",1,0)</f>
        <v>0</v>
      </c>
    </row>
    <row r="3177" spans="1:22" x14ac:dyDescent="0.35">
      <c r="A3177" t="s">
        <v>3228</v>
      </c>
      <c r="B3177" t="s">
        <v>19</v>
      </c>
      <c r="C3177">
        <v>0</v>
      </c>
      <c r="D3177" t="s">
        <v>21</v>
      </c>
      <c r="E3177" t="s">
        <v>21</v>
      </c>
      <c r="F3177" t="s">
        <v>41</v>
      </c>
      <c r="G3177" s="2">
        <v>21</v>
      </c>
      <c r="H3177" t="s">
        <v>20</v>
      </c>
      <c r="I3177" t="s">
        <v>32</v>
      </c>
      <c r="J3177" t="s">
        <v>20</v>
      </c>
      <c r="K3177" t="s">
        <v>20</v>
      </c>
      <c r="L3177" t="s">
        <v>29</v>
      </c>
      <c r="M3177" t="s">
        <v>20</v>
      </c>
      <c r="N3177" t="s">
        <v>30</v>
      </c>
      <c r="O3177" s="1">
        <v>70.040000000000006</v>
      </c>
      <c r="P3177" s="1">
        <v>1433.14</v>
      </c>
      <c r="Q3177">
        <v>2</v>
      </c>
      <c r="R3177" t="s">
        <v>21</v>
      </c>
      <c r="S3177" t="str">
        <f>IF(ChurnData[[#This Row],[MonthlyCharges]]&lt;=30,"1. Up to 30",IF(ChurnData[[#This Row],[MonthlyCharges]]&lt;=50,"2. 31-50",IF(ChurnData[[#This Row],[MonthlyCharges]]&lt;=70,"3. 51-70",IF(ChurnData[[#This Row],[MonthlyCharges]]&lt;=90,"4. 71-90","5. Over 90"))))</f>
        <v>4. 71-90</v>
      </c>
      <c r="T3177" t="str">
        <f>IF(AND(ChurnData[[#This Row],[Contract]]="Month-to-month",ChurnData[[#This Row],[InternetService]]="Fiber optic",ChurnData[[#This Row],[TenureMonths]]&lt;=11),"High-risk","Other")</f>
        <v>Other</v>
      </c>
      <c r="U3177" t="str">
        <f>IF(ChurnData[[#This Row],[TenureMonths]]&lt;=11,"0-11",IF(ChurnData[[#This Row],[TenureMonths]]&lt;=23,"12-23",IF(ChurnData[[#This Row],[TenureMonths]]&lt;=35,"24-35",IF(ChurnData[[#This Row],[TenureMonths]]&lt;=47,"36-47",IF(ChurnData[[#This Row],[TenureMonths]]&lt;=59,"48-59","60-72")))))</f>
        <v>12-23</v>
      </c>
      <c r="V3177">
        <f>IF(ChurnData[[#This Row],[Churn]]="Yes",1,0)</f>
        <v>0</v>
      </c>
    </row>
    <row r="3178" spans="1:22" x14ac:dyDescent="0.35">
      <c r="A3178" t="s">
        <v>3229</v>
      </c>
      <c r="B3178" t="s">
        <v>36</v>
      </c>
      <c r="C3178">
        <v>0</v>
      </c>
      <c r="D3178" t="s">
        <v>20</v>
      </c>
      <c r="E3178" t="s">
        <v>21</v>
      </c>
      <c r="F3178" t="s">
        <v>47</v>
      </c>
      <c r="G3178" s="2">
        <v>29</v>
      </c>
      <c r="H3178" t="s">
        <v>20</v>
      </c>
      <c r="I3178" t="s">
        <v>32</v>
      </c>
      <c r="J3178" t="s">
        <v>20</v>
      </c>
      <c r="K3178" t="s">
        <v>21</v>
      </c>
      <c r="L3178" t="s">
        <v>29</v>
      </c>
      <c r="M3178" t="s">
        <v>20</v>
      </c>
      <c r="N3178" t="s">
        <v>25</v>
      </c>
      <c r="O3178" s="1">
        <v>54.03</v>
      </c>
      <c r="P3178" s="1">
        <v>1545.03</v>
      </c>
      <c r="Q3178">
        <v>2</v>
      </c>
      <c r="R3178" t="s">
        <v>21</v>
      </c>
      <c r="S3178" t="str">
        <f>IF(ChurnData[[#This Row],[MonthlyCharges]]&lt;=30,"1. Up to 30",IF(ChurnData[[#This Row],[MonthlyCharges]]&lt;=50,"2. 31-50",IF(ChurnData[[#This Row],[MonthlyCharges]]&lt;=70,"3. 51-70",IF(ChurnData[[#This Row],[MonthlyCharges]]&lt;=90,"4. 71-90","5. Over 90"))))</f>
        <v>3. 51-70</v>
      </c>
      <c r="T3178" t="str">
        <f>IF(AND(ChurnData[[#This Row],[Contract]]="Month-to-month",ChurnData[[#This Row],[InternetService]]="Fiber optic",ChurnData[[#This Row],[TenureMonths]]&lt;=11),"High-risk","Other")</f>
        <v>Other</v>
      </c>
      <c r="U3178" t="str">
        <f>IF(ChurnData[[#This Row],[TenureMonths]]&lt;=11,"0-11",IF(ChurnData[[#This Row],[TenureMonths]]&lt;=23,"12-23",IF(ChurnData[[#This Row],[TenureMonths]]&lt;=35,"24-35",IF(ChurnData[[#This Row],[TenureMonths]]&lt;=47,"36-47",IF(ChurnData[[#This Row],[TenureMonths]]&lt;=59,"48-59","60-72")))))</f>
        <v>24-35</v>
      </c>
      <c r="V3178">
        <f>IF(ChurnData[[#This Row],[Churn]]="Yes",1,0)</f>
        <v>0</v>
      </c>
    </row>
    <row r="3179" spans="1:22" x14ac:dyDescent="0.35">
      <c r="A3179" t="s">
        <v>3230</v>
      </c>
      <c r="B3179" t="s">
        <v>19</v>
      </c>
      <c r="C3179">
        <v>0</v>
      </c>
      <c r="D3179" t="s">
        <v>21</v>
      </c>
      <c r="E3179" t="s">
        <v>21</v>
      </c>
      <c r="F3179" t="s">
        <v>58</v>
      </c>
      <c r="G3179" s="2">
        <v>19</v>
      </c>
      <c r="H3179" t="s">
        <v>20</v>
      </c>
      <c r="I3179" t="s">
        <v>32</v>
      </c>
      <c r="J3179" t="s">
        <v>21</v>
      </c>
      <c r="K3179" t="s">
        <v>21</v>
      </c>
      <c r="L3179" t="s">
        <v>33</v>
      </c>
      <c r="M3179" t="s">
        <v>20</v>
      </c>
      <c r="N3179" t="s">
        <v>30</v>
      </c>
      <c r="O3179" s="1">
        <v>45.21</v>
      </c>
      <c r="P3179" s="1">
        <v>858.45</v>
      </c>
      <c r="Q3179">
        <v>0</v>
      </c>
      <c r="R3179" t="s">
        <v>21</v>
      </c>
      <c r="S3179" t="str">
        <f>IF(ChurnData[[#This Row],[MonthlyCharges]]&lt;=30,"1. Up to 30",IF(ChurnData[[#This Row],[MonthlyCharges]]&lt;=50,"2. 31-50",IF(ChurnData[[#This Row],[MonthlyCharges]]&lt;=70,"3. 51-70",IF(ChurnData[[#This Row],[MonthlyCharges]]&lt;=90,"4. 71-90","5. Over 90"))))</f>
        <v>2. 31-50</v>
      </c>
      <c r="T3179" t="str">
        <f>IF(AND(ChurnData[[#This Row],[Contract]]="Month-to-month",ChurnData[[#This Row],[InternetService]]="Fiber optic",ChurnData[[#This Row],[TenureMonths]]&lt;=11),"High-risk","Other")</f>
        <v>Other</v>
      </c>
      <c r="U3179" t="str">
        <f>IF(ChurnData[[#This Row],[TenureMonths]]&lt;=11,"0-11",IF(ChurnData[[#This Row],[TenureMonths]]&lt;=23,"12-23",IF(ChurnData[[#This Row],[TenureMonths]]&lt;=35,"24-35",IF(ChurnData[[#This Row],[TenureMonths]]&lt;=47,"36-47",IF(ChurnData[[#This Row],[TenureMonths]]&lt;=59,"48-59","60-72")))))</f>
        <v>12-23</v>
      </c>
      <c r="V3179">
        <f>IF(ChurnData[[#This Row],[Churn]]="Yes",1,0)</f>
        <v>0</v>
      </c>
    </row>
    <row r="3180" spans="1:22" x14ac:dyDescent="0.35">
      <c r="A3180" t="s">
        <v>3231</v>
      </c>
      <c r="B3180" t="s">
        <v>36</v>
      </c>
      <c r="C3180">
        <v>0</v>
      </c>
      <c r="D3180" t="s">
        <v>21</v>
      </c>
      <c r="E3180" t="s">
        <v>21</v>
      </c>
      <c r="F3180" t="s">
        <v>65</v>
      </c>
      <c r="G3180" s="2">
        <v>59</v>
      </c>
      <c r="H3180" t="s">
        <v>20</v>
      </c>
      <c r="I3180" t="s">
        <v>23</v>
      </c>
      <c r="J3180" t="s">
        <v>21</v>
      </c>
      <c r="K3180" t="s">
        <v>20</v>
      </c>
      <c r="L3180" t="s">
        <v>24</v>
      </c>
      <c r="M3180" t="s">
        <v>21</v>
      </c>
      <c r="N3180" t="s">
        <v>34</v>
      </c>
      <c r="O3180" s="1">
        <v>93.34</v>
      </c>
      <c r="P3180" s="1">
        <v>5625.79</v>
      </c>
      <c r="Q3180">
        <v>3</v>
      </c>
      <c r="R3180" t="s">
        <v>21</v>
      </c>
      <c r="S3180" t="str">
        <f>IF(ChurnData[[#This Row],[MonthlyCharges]]&lt;=30,"1. Up to 30",IF(ChurnData[[#This Row],[MonthlyCharges]]&lt;=50,"2. 31-50",IF(ChurnData[[#This Row],[MonthlyCharges]]&lt;=70,"3. 51-70",IF(ChurnData[[#This Row],[MonthlyCharges]]&lt;=90,"4. 71-90","5. Over 90"))))</f>
        <v>5. Over 90</v>
      </c>
      <c r="T3180" t="str">
        <f>IF(AND(ChurnData[[#This Row],[Contract]]="Month-to-month",ChurnData[[#This Row],[InternetService]]="Fiber optic",ChurnData[[#This Row],[TenureMonths]]&lt;=11),"High-risk","Other")</f>
        <v>Other</v>
      </c>
      <c r="U3180" t="str">
        <f>IF(ChurnData[[#This Row],[TenureMonths]]&lt;=11,"0-11",IF(ChurnData[[#This Row],[TenureMonths]]&lt;=23,"12-23",IF(ChurnData[[#This Row],[TenureMonths]]&lt;=35,"24-35",IF(ChurnData[[#This Row],[TenureMonths]]&lt;=47,"36-47",IF(ChurnData[[#This Row],[TenureMonths]]&lt;=59,"48-59","60-72")))))</f>
        <v>48-59</v>
      </c>
      <c r="V3180">
        <f>IF(ChurnData[[#This Row],[Churn]]="Yes",1,0)</f>
        <v>0</v>
      </c>
    </row>
    <row r="3181" spans="1:22" x14ac:dyDescent="0.35">
      <c r="A3181" t="s">
        <v>3232</v>
      </c>
      <c r="B3181" t="s">
        <v>36</v>
      </c>
      <c r="C3181">
        <v>0</v>
      </c>
      <c r="D3181" t="s">
        <v>20</v>
      </c>
      <c r="E3181" t="s">
        <v>21</v>
      </c>
      <c r="F3181" t="s">
        <v>39</v>
      </c>
      <c r="G3181" s="2">
        <v>22</v>
      </c>
      <c r="H3181" t="s">
        <v>20</v>
      </c>
      <c r="I3181" t="s">
        <v>23</v>
      </c>
      <c r="J3181" t="s">
        <v>21</v>
      </c>
      <c r="K3181" t="s">
        <v>20</v>
      </c>
      <c r="L3181" t="s">
        <v>33</v>
      </c>
      <c r="M3181" t="s">
        <v>21</v>
      </c>
      <c r="N3181" t="s">
        <v>34</v>
      </c>
      <c r="O3181" s="1">
        <v>87.49</v>
      </c>
      <c r="P3181" s="1">
        <v>1953.35</v>
      </c>
      <c r="Q3181">
        <v>3</v>
      </c>
      <c r="R3181" t="s">
        <v>21</v>
      </c>
      <c r="S3181" t="str">
        <f>IF(ChurnData[[#This Row],[MonthlyCharges]]&lt;=30,"1. Up to 30",IF(ChurnData[[#This Row],[MonthlyCharges]]&lt;=50,"2. 31-50",IF(ChurnData[[#This Row],[MonthlyCharges]]&lt;=70,"3. 51-70",IF(ChurnData[[#This Row],[MonthlyCharges]]&lt;=90,"4. 71-90","5. Over 90"))))</f>
        <v>4. 71-90</v>
      </c>
      <c r="T3181" t="str">
        <f>IF(AND(ChurnData[[#This Row],[Contract]]="Month-to-month",ChurnData[[#This Row],[InternetService]]="Fiber optic",ChurnData[[#This Row],[TenureMonths]]&lt;=11),"High-risk","Other")</f>
        <v>Other</v>
      </c>
      <c r="U3181" t="str">
        <f>IF(ChurnData[[#This Row],[TenureMonths]]&lt;=11,"0-11",IF(ChurnData[[#This Row],[TenureMonths]]&lt;=23,"12-23",IF(ChurnData[[#This Row],[TenureMonths]]&lt;=35,"24-35",IF(ChurnData[[#This Row],[TenureMonths]]&lt;=47,"36-47",IF(ChurnData[[#This Row],[TenureMonths]]&lt;=59,"48-59","60-72")))))</f>
        <v>12-23</v>
      </c>
      <c r="V3181">
        <f>IF(ChurnData[[#This Row],[Churn]]="Yes",1,0)</f>
        <v>0</v>
      </c>
    </row>
    <row r="3182" spans="1:22" x14ac:dyDescent="0.35">
      <c r="A3182" t="s">
        <v>3233</v>
      </c>
      <c r="B3182" t="s">
        <v>19</v>
      </c>
      <c r="C3182">
        <v>0</v>
      </c>
      <c r="D3182" t="s">
        <v>20</v>
      </c>
      <c r="E3182" t="s">
        <v>21</v>
      </c>
      <c r="F3182" t="s">
        <v>37</v>
      </c>
      <c r="G3182" s="2">
        <v>2</v>
      </c>
      <c r="H3182" t="s">
        <v>20</v>
      </c>
      <c r="I3182" t="s">
        <v>23</v>
      </c>
      <c r="J3182" t="s">
        <v>21</v>
      </c>
      <c r="K3182" t="s">
        <v>20</v>
      </c>
      <c r="L3182" t="s">
        <v>33</v>
      </c>
      <c r="M3182" t="s">
        <v>20</v>
      </c>
      <c r="N3182" t="s">
        <v>34</v>
      </c>
      <c r="O3182" s="1">
        <v>80.27</v>
      </c>
      <c r="P3182" s="1">
        <v>159.56</v>
      </c>
      <c r="Q3182">
        <v>3</v>
      </c>
      <c r="R3182" t="s">
        <v>20</v>
      </c>
      <c r="S3182" t="str">
        <f>IF(ChurnData[[#This Row],[MonthlyCharges]]&lt;=30,"1. Up to 30",IF(ChurnData[[#This Row],[MonthlyCharges]]&lt;=50,"2. 31-50",IF(ChurnData[[#This Row],[MonthlyCharges]]&lt;=70,"3. 51-70",IF(ChurnData[[#This Row],[MonthlyCharges]]&lt;=90,"4. 71-90","5. Over 90"))))</f>
        <v>4. 71-90</v>
      </c>
      <c r="T3182" t="str">
        <f>IF(AND(ChurnData[[#This Row],[Contract]]="Month-to-month",ChurnData[[#This Row],[InternetService]]="Fiber optic",ChurnData[[#This Row],[TenureMonths]]&lt;=11),"High-risk","Other")</f>
        <v>High-risk</v>
      </c>
      <c r="U3182" t="str">
        <f>IF(ChurnData[[#This Row],[TenureMonths]]&lt;=11,"0-11",IF(ChurnData[[#This Row],[TenureMonths]]&lt;=23,"12-23",IF(ChurnData[[#This Row],[TenureMonths]]&lt;=35,"24-35",IF(ChurnData[[#This Row],[TenureMonths]]&lt;=47,"36-47",IF(ChurnData[[#This Row],[TenureMonths]]&lt;=59,"48-59","60-72")))))</f>
        <v>0-11</v>
      </c>
      <c r="V3182">
        <f>IF(ChurnData[[#This Row],[Churn]]="Yes",1,0)</f>
        <v>1</v>
      </c>
    </row>
    <row r="3183" spans="1:22" x14ac:dyDescent="0.35">
      <c r="A3183" t="s">
        <v>3234</v>
      </c>
      <c r="B3183" t="s">
        <v>19</v>
      </c>
      <c r="C3183">
        <v>0</v>
      </c>
      <c r="D3183" t="s">
        <v>21</v>
      </c>
      <c r="E3183" t="s">
        <v>21</v>
      </c>
      <c r="F3183" t="s">
        <v>27</v>
      </c>
      <c r="G3183" s="2">
        <v>58</v>
      </c>
      <c r="H3183" t="s">
        <v>20</v>
      </c>
      <c r="I3183" t="s">
        <v>21</v>
      </c>
      <c r="J3183" t="s">
        <v>28</v>
      </c>
      <c r="K3183" t="s">
        <v>28</v>
      </c>
      <c r="L3183" t="s">
        <v>24</v>
      </c>
      <c r="M3183" t="s">
        <v>20</v>
      </c>
      <c r="N3183" t="s">
        <v>25</v>
      </c>
      <c r="O3183" s="1">
        <v>33.14</v>
      </c>
      <c r="P3183" s="1">
        <v>1916.93</v>
      </c>
      <c r="Q3183">
        <v>1</v>
      </c>
      <c r="R3183" t="s">
        <v>21</v>
      </c>
      <c r="S3183" t="str">
        <f>IF(ChurnData[[#This Row],[MonthlyCharges]]&lt;=30,"1. Up to 30",IF(ChurnData[[#This Row],[MonthlyCharges]]&lt;=50,"2. 31-50",IF(ChurnData[[#This Row],[MonthlyCharges]]&lt;=70,"3. 51-70",IF(ChurnData[[#This Row],[MonthlyCharges]]&lt;=90,"4. 71-90","5. Over 90"))))</f>
        <v>2. 31-50</v>
      </c>
      <c r="T3183" t="str">
        <f>IF(AND(ChurnData[[#This Row],[Contract]]="Month-to-month",ChurnData[[#This Row],[InternetService]]="Fiber optic",ChurnData[[#This Row],[TenureMonths]]&lt;=11),"High-risk","Other")</f>
        <v>Other</v>
      </c>
      <c r="U3183" t="str">
        <f>IF(ChurnData[[#This Row],[TenureMonths]]&lt;=11,"0-11",IF(ChurnData[[#This Row],[TenureMonths]]&lt;=23,"12-23",IF(ChurnData[[#This Row],[TenureMonths]]&lt;=35,"24-35",IF(ChurnData[[#This Row],[TenureMonths]]&lt;=47,"36-47",IF(ChurnData[[#This Row],[TenureMonths]]&lt;=59,"48-59","60-72")))))</f>
        <v>48-59</v>
      </c>
      <c r="V3183">
        <f>IF(ChurnData[[#This Row],[Churn]]="Yes",1,0)</f>
        <v>0</v>
      </c>
    </row>
    <row r="3184" spans="1:22" x14ac:dyDescent="0.35">
      <c r="A3184" t="s">
        <v>3235</v>
      </c>
      <c r="B3184" t="s">
        <v>19</v>
      </c>
      <c r="C3184">
        <v>0</v>
      </c>
      <c r="D3184" t="s">
        <v>21</v>
      </c>
      <c r="E3184" t="s">
        <v>21</v>
      </c>
      <c r="F3184" t="s">
        <v>37</v>
      </c>
      <c r="G3184" s="2">
        <v>13</v>
      </c>
      <c r="H3184" t="s">
        <v>20</v>
      </c>
      <c r="I3184" t="s">
        <v>23</v>
      </c>
      <c r="J3184" t="s">
        <v>20</v>
      </c>
      <c r="K3184" t="s">
        <v>21</v>
      </c>
      <c r="L3184" t="s">
        <v>33</v>
      </c>
      <c r="M3184" t="s">
        <v>20</v>
      </c>
      <c r="N3184" t="s">
        <v>34</v>
      </c>
      <c r="O3184" s="1">
        <v>91.26</v>
      </c>
      <c r="P3184" s="1">
        <v>1164.8900000000001</v>
      </c>
      <c r="Q3184">
        <v>2</v>
      </c>
      <c r="R3184" t="s">
        <v>20</v>
      </c>
      <c r="S3184" t="str">
        <f>IF(ChurnData[[#This Row],[MonthlyCharges]]&lt;=30,"1. Up to 30",IF(ChurnData[[#This Row],[MonthlyCharges]]&lt;=50,"2. 31-50",IF(ChurnData[[#This Row],[MonthlyCharges]]&lt;=70,"3. 51-70",IF(ChurnData[[#This Row],[MonthlyCharges]]&lt;=90,"4. 71-90","5. Over 90"))))</f>
        <v>5. Over 90</v>
      </c>
      <c r="T3184" t="str">
        <f>IF(AND(ChurnData[[#This Row],[Contract]]="Month-to-month",ChurnData[[#This Row],[InternetService]]="Fiber optic",ChurnData[[#This Row],[TenureMonths]]&lt;=11),"High-risk","Other")</f>
        <v>Other</v>
      </c>
      <c r="U3184" t="str">
        <f>IF(ChurnData[[#This Row],[TenureMonths]]&lt;=11,"0-11",IF(ChurnData[[#This Row],[TenureMonths]]&lt;=23,"12-23",IF(ChurnData[[#This Row],[TenureMonths]]&lt;=35,"24-35",IF(ChurnData[[#This Row],[TenureMonths]]&lt;=47,"36-47",IF(ChurnData[[#This Row],[TenureMonths]]&lt;=59,"48-59","60-72")))))</f>
        <v>12-23</v>
      </c>
      <c r="V3184">
        <f>IF(ChurnData[[#This Row],[Churn]]="Yes",1,0)</f>
        <v>1</v>
      </c>
    </row>
    <row r="3185" spans="1:22" x14ac:dyDescent="0.35">
      <c r="A3185" t="s">
        <v>3236</v>
      </c>
      <c r="B3185" t="s">
        <v>36</v>
      </c>
      <c r="C3185">
        <v>1</v>
      </c>
      <c r="D3185" t="s">
        <v>20</v>
      </c>
      <c r="E3185" t="s">
        <v>20</v>
      </c>
      <c r="F3185" t="s">
        <v>75</v>
      </c>
      <c r="G3185" s="2">
        <v>36</v>
      </c>
      <c r="H3185" t="s">
        <v>21</v>
      </c>
      <c r="I3185" t="s">
        <v>32</v>
      </c>
      <c r="J3185" t="s">
        <v>21</v>
      </c>
      <c r="K3185" t="s">
        <v>21</v>
      </c>
      <c r="L3185" t="s">
        <v>24</v>
      </c>
      <c r="M3185" t="s">
        <v>20</v>
      </c>
      <c r="N3185" t="s">
        <v>34</v>
      </c>
      <c r="O3185" s="1">
        <v>42.73</v>
      </c>
      <c r="P3185" s="1">
        <v>1511.91</v>
      </c>
      <c r="Q3185">
        <v>1</v>
      </c>
      <c r="R3185" t="s">
        <v>21</v>
      </c>
      <c r="S3185" t="str">
        <f>IF(ChurnData[[#This Row],[MonthlyCharges]]&lt;=30,"1. Up to 30",IF(ChurnData[[#This Row],[MonthlyCharges]]&lt;=50,"2. 31-50",IF(ChurnData[[#This Row],[MonthlyCharges]]&lt;=70,"3. 51-70",IF(ChurnData[[#This Row],[MonthlyCharges]]&lt;=90,"4. 71-90","5. Over 90"))))</f>
        <v>2. 31-50</v>
      </c>
      <c r="T3185" t="str">
        <f>IF(AND(ChurnData[[#This Row],[Contract]]="Month-to-month",ChurnData[[#This Row],[InternetService]]="Fiber optic",ChurnData[[#This Row],[TenureMonths]]&lt;=11),"High-risk","Other")</f>
        <v>Other</v>
      </c>
      <c r="U3185" t="str">
        <f>IF(ChurnData[[#This Row],[TenureMonths]]&lt;=11,"0-11",IF(ChurnData[[#This Row],[TenureMonths]]&lt;=23,"12-23",IF(ChurnData[[#This Row],[TenureMonths]]&lt;=35,"24-35",IF(ChurnData[[#This Row],[TenureMonths]]&lt;=47,"36-47",IF(ChurnData[[#This Row],[TenureMonths]]&lt;=59,"48-59","60-72")))))</f>
        <v>36-47</v>
      </c>
      <c r="V3185">
        <f>IF(ChurnData[[#This Row],[Churn]]="Yes",1,0)</f>
        <v>0</v>
      </c>
    </row>
    <row r="3186" spans="1:22" x14ac:dyDescent="0.35">
      <c r="A3186" t="s">
        <v>3237</v>
      </c>
      <c r="B3186" t="s">
        <v>36</v>
      </c>
      <c r="C3186">
        <v>1</v>
      </c>
      <c r="D3186" t="s">
        <v>20</v>
      </c>
      <c r="E3186" t="s">
        <v>21</v>
      </c>
      <c r="F3186" t="s">
        <v>49</v>
      </c>
      <c r="G3186" s="2">
        <v>23</v>
      </c>
      <c r="H3186" t="s">
        <v>20</v>
      </c>
      <c r="I3186" t="s">
        <v>21</v>
      </c>
      <c r="J3186" t="s">
        <v>28</v>
      </c>
      <c r="K3186" t="s">
        <v>28</v>
      </c>
      <c r="L3186" t="s">
        <v>33</v>
      </c>
      <c r="M3186" t="s">
        <v>21</v>
      </c>
      <c r="N3186" t="s">
        <v>25</v>
      </c>
      <c r="O3186" s="1">
        <v>29.73</v>
      </c>
      <c r="P3186" s="1">
        <v>684.17</v>
      </c>
      <c r="Q3186">
        <v>1</v>
      </c>
      <c r="R3186" t="s">
        <v>21</v>
      </c>
      <c r="S3186" t="str">
        <f>IF(ChurnData[[#This Row],[MonthlyCharges]]&lt;=30,"1. Up to 30",IF(ChurnData[[#This Row],[MonthlyCharges]]&lt;=50,"2. 31-50",IF(ChurnData[[#This Row],[MonthlyCharges]]&lt;=70,"3. 51-70",IF(ChurnData[[#This Row],[MonthlyCharges]]&lt;=90,"4. 71-90","5. Over 90"))))</f>
        <v>1. Up to 30</v>
      </c>
      <c r="T3186" t="str">
        <f>IF(AND(ChurnData[[#This Row],[Contract]]="Month-to-month",ChurnData[[#This Row],[InternetService]]="Fiber optic",ChurnData[[#This Row],[TenureMonths]]&lt;=11),"High-risk","Other")</f>
        <v>Other</v>
      </c>
      <c r="U3186" t="str">
        <f>IF(ChurnData[[#This Row],[TenureMonths]]&lt;=11,"0-11",IF(ChurnData[[#This Row],[TenureMonths]]&lt;=23,"12-23",IF(ChurnData[[#This Row],[TenureMonths]]&lt;=35,"24-35",IF(ChurnData[[#This Row],[TenureMonths]]&lt;=47,"36-47",IF(ChurnData[[#This Row],[TenureMonths]]&lt;=59,"48-59","60-72")))))</f>
        <v>12-23</v>
      </c>
      <c r="V3186">
        <f>IF(ChurnData[[#This Row],[Churn]]="Yes",1,0)</f>
        <v>0</v>
      </c>
    </row>
    <row r="3187" spans="1:22" x14ac:dyDescent="0.35">
      <c r="A3187" t="s">
        <v>3238</v>
      </c>
      <c r="B3187" t="s">
        <v>36</v>
      </c>
      <c r="C3187">
        <v>0</v>
      </c>
      <c r="D3187" t="s">
        <v>21</v>
      </c>
      <c r="E3187" t="s">
        <v>21</v>
      </c>
      <c r="F3187" t="s">
        <v>37</v>
      </c>
      <c r="G3187" s="2">
        <v>27</v>
      </c>
      <c r="H3187" t="s">
        <v>20</v>
      </c>
      <c r="I3187" t="s">
        <v>23</v>
      </c>
      <c r="J3187" t="s">
        <v>20</v>
      </c>
      <c r="K3187" t="s">
        <v>20</v>
      </c>
      <c r="L3187" t="s">
        <v>33</v>
      </c>
      <c r="M3187" t="s">
        <v>21</v>
      </c>
      <c r="N3187" t="s">
        <v>25</v>
      </c>
      <c r="O3187" s="1">
        <v>105.08</v>
      </c>
      <c r="P3187" s="1">
        <v>2873.72</v>
      </c>
      <c r="Q3187">
        <v>1</v>
      </c>
      <c r="R3187" t="s">
        <v>21</v>
      </c>
      <c r="S3187" t="str">
        <f>IF(ChurnData[[#This Row],[MonthlyCharges]]&lt;=30,"1. Up to 30",IF(ChurnData[[#This Row],[MonthlyCharges]]&lt;=50,"2. 31-50",IF(ChurnData[[#This Row],[MonthlyCharges]]&lt;=70,"3. 51-70",IF(ChurnData[[#This Row],[MonthlyCharges]]&lt;=90,"4. 71-90","5. Over 90"))))</f>
        <v>5. Over 90</v>
      </c>
      <c r="T3187" t="str">
        <f>IF(AND(ChurnData[[#This Row],[Contract]]="Month-to-month",ChurnData[[#This Row],[InternetService]]="Fiber optic",ChurnData[[#This Row],[TenureMonths]]&lt;=11),"High-risk","Other")</f>
        <v>Other</v>
      </c>
      <c r="U3187" t="str">
        <f>IF(ChurnData[[#This Row],[TenureMonths]]&lt;=11,"0-11",IF(ChurnData[[#This Row],[TenureMonths]]&lt;=23,"12-23",IF(ChurnData[[#This Row],[TenureMonths]]&lt;=35,"24-35",IF(ChurnData[[#This Row],[TenureMonths]]&lt;=47,"36-47",IF(ChurnData[[#This Row],[TenureMonths]]&lt;=59,"48-59","60-72")))))</f>
        <v>24-35</v>
      </c>
      <c r="V3187">
        <f>IF(ChurnData[[#This Row],[Churn]]="Yes",1,0)</f>
        <v>0</v>
      </c>
    </row>
    <row r="3188" spans="1:22" x14ac:dyDescent="0.35">
      <c r="A3188" t="s">
        <v>3239</v>
      </c>
      <c r="B3188" t="s">
        <v>36</v>
      </c>
      <c r="C3188">
        <v>0</v>
      </c>
      <c r="D3188" t="s">
        <v>20</v>
      </c>
      <c r="E3188" t="s">
        <v>20</v>
      </c>
      <c r="F3188" t="s">
        <v>56</v>
      </c>
      <c r="G3188" s="2">
        <v>30</v>
      </c>
      <c r="H3188" t="s">
        <v>20</v>
      </c>
      <c r="I3188" t="s">
        <v>32</v>
      </c>
      <c r="J3188" t="s">
        <v>20</v>
      </c>
      <c r="K3188" t="s">
        <v>20</v>
      </c>
      <c r="L3188" t="s">
        <v>33</v>
      </c>
      <c r="M3188" t="s">
        <v>20</v>
      </c>
      <c r="N3188" t="s">
        <v>30</v>
      </c>
      <c r="O3188" s="1">
        <v>59.72</v>
      </c>
      <c r="P3188" s="1">
        <v>0</v>
      </c>
      <c r="Q3188">
        <v>3</v>
      </c>
      <c r="R3188" t="s">
        <v>21</v>
      </c>
      <c r="S3188" t="str">
        <f>IF(ChurnData[[#This Row],[MonthlyCharges]]&lt;=30,"1. Up to 30",IF(ChurnData[[#This Row],[MonthlyCharges]]&lt;=50,"2. 31-50",IF(ChurnData[[#This Row],[MonthlyCharges]]&lt;=70,"3. 51-70",IF(ChurnData[[#This Row],[MonthlyCharges]]&lt;=90,"4. 71-90","5. Over 90"))))</f>
        <v>3. 51-70</v>
      </c>
      <c r="T3188" t="str">
        <f>IF(AND(ChurnData[[#This Row],[Contract]]="Month-to-month",ChurnData[[#This Row],[InternetService]]="Fiber optic",ChurnData[[#This Row],[TenureMonths]]&lt;=11),"High-risk","Other")</f>
        <v>Other</v>
      </c>
      <c r="U3188" t="str">
        <f>IF(ChurnData[[#This Row],[TenureMonths]]&lt;=11,"0-11",IF(ChurnData[[#This Row],[TenureMonths]]&lt;=23,"12-23",IF(ChurnData[[#This Row],[TenureMonths]]&lt;=35,"24-35",IF(ChurnData[[#This Row],[TenureMonths]]&lt;=47,"36-47",IF(ChurnData[[#This Row],[TenureMonths]]&lt;=59,"48-59","60-72")))))</f>
        <v>24-35</v>
      </c>
      <c r="V3188">
        <f>IF(ChurnData[[#This Row],[Churn]]="Yes",1,0)</f>
        <v>0</v>
      </c>
    </row>
    <row r="3189" spans="1:22" x14ac:dyDescent="0.35">
      <c r="A3189" t="s">
        <v>3240</v>
      </c>
      <c r="B3189" t="s">
        <v>36</v>
      </c>
      <c r="C3189">
        <v>0</v>
      </c>
      <c r="D3189" t="s">
        <v>21</v>
      </c>
      <c r="E3189" t="s">
        <v>21</v>
      </c>
      <c r="F3189" t="s">
        <v>49</v>
      </c>
      <c r="G3189" s="2">
        <v>16</v>
      </c>
      <c r="H3189" t="s">
        <v>20</v>
      </c>
      <c r="I3189" t="s">
        <v>23</v>
      </c>
      <c r="J3189" t="s">
        <v>21</v>
      </c>
      <c r="K3189" t="s">
        <v>21</v>
      </c>
      <c r="L3189" t="s">
        <v>33</v>
      </c>
      <c r="M3189" t="s">
        <v>20</v>
      </c>
      <c r="N3189" t="s">
        <v>30</v>
      </c>
      <c r="O3189" s="1">
        <v>83.42</v>
      </c>
      <c r="P3189" s="1">
        <v>1313.44</v>
      </c>
      <c r="Q3189">
        <v>2</v>
      </c>
      <c r="R3189" t="s">
        <v>20</v>
      </c>
      <c r="S3189" t="str">
        <f>IF(ChurnData[[#This Row],[MonthlyCharges]]&lt;=30,"1. Up to 30",IF(ChurnData[[#This Row],[MonthlyCharges]]&lt;=50,"2. 31-50",IF(ChurnData[[#This Row],[MonthlyCharges]]&lt;=70,"3. 51-70",IF(ChurnData[[#This Row],[MonthlyCharges]]&lt;=90,"4. 71-90","5. Over 90"))))</f>
        <v>4. 71-90</v>
      </c>
      <c r="T3189" t="str">
        <f>IF(AND(ChurnData[[#This Row],[Contract]]="Month-to-month",ChurnData[[#This Row],[InternetService]]="Fiber optic",ChurnData[[#This Row],[TenureMonths]]&lt;=11),"High-risk","Other")</f>
        <v>Other</v>
      </c>
      <c r="U3189" t="str">
        <f>IF(ChurnData[[#This Row],[TenureMonths]]&lt;=11,"0-11",IF(ChurnData[[#This Row],[TenureMonths]]&lt;=23,"12-23",IF(ChurnData[[#This Row],[TenureMonths]]&lt;=35,"24-35",IF(ChurnData[[#This Row],[TenureMonths]]&lt;=47,"36-47",IF(ChurnData[[#This Row],[TenureMonths]]&lt;=59,"48-59","60-72")))))</f>
        <v>12-23</v>
      </c>
      <c r="V3189">
        <f>IF(ChurnData[[#This Row],[Churn]]="Yes",1,0)</f>
        <v>1</v>
      </c>
    </row>
    <row r="3190" spans="1:22" x14ac:dyDescent="0.35">
      <c r="A3190" t="s">
        <v>3241</v>
      </c>
      <c r="B3190" t="s">
        <v>19</v>
      </c>
      <c r="C3190">
        <v>0</v>
      </c>
      <c r="D3190" t="s">
        <v>21</v>
      </c>
      <c r="E3190" t="s">
        <v>21</v>
      </c>
      <c r="F3190" t="s">
        <v>56</v>
      </c>
      <c r="G3190" s="2">
        <v>46</v>
      </c>
      <c r="H3190" t="s">
        <v>20</v>
      </c>
      <c r="I3190" t="s">
        <v>21</v>
      </c>
      <c r="J3190" t="s">
        <v>28</v>
      </c>
      <c r="K3190" t="s">
        <v>28</v>
      </c>
      <c r="L3190" t="s">
        <v>24</v>
      </c>
      <c r="M3190" t="s">
        <v>20</v>
      </c>
      <c r="N3190" t="s">
        <v>43</v>
      </c>
      <c r="O3190" s="1">
        <v>34.94</v>
      </c>
      <c r="P3190" s="1">
        <v>1563.33</v>
      </c>
      <c r="Q3190">
        <v>0</v>
      </c>
      <c r="R3190" t="s">
        <v>21</v>
      </c>
      <c r="S3190" t="str">
        <f>IF(ChurnData[[#This Row],[MonthlyCharges]]&lt;=30,"1. Up to 30",IF(ChurnData[[#This Row],[MonthlyCharges]]&lt;=50,"2. 31-50",IF(ChurnData[[#This Row],[MonthlyCharges]]&lt;=70,"3. 51-70",IF(ChurnData[[#This Row],[MonthlyCharges]]&lt;=90,"4. 71-90","5. Over 90"))))</f>
        <v>2. 31-50</v>
      </c>
      <c r="T3190" t="str">
        <f>IF(AND(ChurnData[[#This Row],[Contract]]="Month-to-month",ChurnData[[#This Row],[InternetService]]="Fiber optic",ChurnData[[#This Row],[TenureMonths]]&lt;=11),"High-risk","Other")</f>
        <v>Other</v>
      </c>
      <c r="U3190" t="str">
        <f>IF(ChurnData[[#This Row],[TenureMonths]]&lt;=11,"0-11",IF(ChurnData[[#This Row],[TenureMonths]]&lt;=23,"12-23",IF(ChurnData[[#This Row],[TenureMonths]]&lt;=35,"24-35",IF(ChurnData[[#This Row],[TenureMonths]]&lt;=47,"36-47",IF(ChurnData[[#This Row],[TenureMonths]]&lt;=59,"48-59","60-72")))))</f>
        <v>36-47</v>
      </c>
      <c r="V3190">
        <f>IF(ChurnData[[#This Row],[Churn]]="Yes",1,0)</f>
        <v>0</v>
      </c>
    </row>
    <row r="3191" spans="1:22" x14ac:dyDescent="0.35">
      <c r="A3191" t="s">
        <v>3242</v>
      </c>
      <c r="B3191" t="s">
        <v>36</v>
      </c>
      <c r="C3191">
        <v>1</v>
      </c>
      <c r="D3191" t="s">
        <v>21</v>
      </c>
      <c r="E3191" t="s">
        <v>21</v>
      </c>
      <c r="F3191" t="s">
        <v>41</v>
      </c>
      <c r="G3191" s="2">
        <v>14</v>
      </c>
      <c r="H3191" t="s">
        <v>20</v>
      </c>
      <c r="I3191" t="s">
        <v>21</v>
      </c>
      <c r="J3191" t="s">
        <v>28</v>
      </c>
      <c r="K3191" t="s">
        <v>28</v>
      </c>
      <c r="L3191" t="s">
        <v>33</v>
      </c>
      <c r="M3191" t="s">
        <v>20</v>
      </c>
      <c r="N3191" t="s">
        <v>30</v>
      </c>
      <c r="O3191" s="1">
        <v>27.7</v>
      </c>
      <c r="P3191" s="1">
        <v>383.84</v>
      </c>
      <c r="Q3191">
        <v>3</v>
      </c>
      <c r="R3191" t="s">
        <v>20</v>
      </c>
      <c r="S3191" t="str">
        <f>IF(ChurnData[[#This Row],[MonthlyCharges]]&lt;=30,"1. Up to 30",IF(ChurnData[[#This Row],[MonthlyCharges]]&lt;=50,"2. 31-50",IF(ChurnData[[#This Row],[MonthlyCharges]]&lt;=70,"3. 51-70",IF(ChurnData[[#This Row],[MonthlyCharges]]&lt;=90,"4. 71-90","5. Over 90"))))</f>
        <v>1. Up to 30</v>
      </c>
      <c r="T3191" t="str">
        <f>IF(AND(ChurnData[[#This Row],[Contract]]="Month-to-month",ChurnData[[#This Row],[InternetService]]="Fiber optic",ChurnData[[#This Row],[TenureMonths]]&lt;=11),"High-risk","Other")</f>
        <v>Other</v>
      </c>
      <c r="U3191" t="str">
        <f>IF(ChurnData[[#This Row],[TenureMonths]]&lt;=11,"0-11",IF(ChurnData[[#This Row],[TenureMonths]]&lt;=23,"12-23",IF(ChurnData[[#This Row],[TenureMonths]]&lt;=35,"24-35",IF(ChurnData[[#This Row],[TenureMonths]]&lt;=47,"36-47",IF(ChurnData[[#This Row],[TenureMonths]]&lt;=59,"48-59","60-72")))))</f>
        <v>12-23</v>
      </c>
      <c r="V3191">
        <f>IF(ChurnData[[#This Row],[Churn]]="Yes",1,0)</f>
        <v>1</v>
      </c>
    </row>
    <row r="3192" spans="1:22" x14ac:dyDescent="0.35">
      <c r="A3192" t="s">
        <v>3243</v>
      </c>
      <c r="B3192" t="s">
        <v>19</v>
      </c>
      <c r="C3192">
        <v>0</v>
      </c>
      <c r="D3192" t="s">
        <v>20</v>
      </c>
      <c r="E3192" t="s">
        <v>21</v>
      </c>
      <c r="F3192" t="s">
        <v>37</v>
      </c>
      <c r="G3192" s="2">
        <v>38</v>
      </c>
      <c r="H3192" t="s">
        <v>20</v>
      </c>
      <c r="I3192" t="s">
        <v>21</v>
      </c>
      <c r="J3192" t="s">
        <v>28</v>
      </c>
      <c r="K3192" t="s">
        <v>28</v>
      </c>
      <c r="L3192" t="s">
        <v>33</v>
      </c>
      <c r="M3192" t="s">
        <v>21</v>
      </c>
      <c r="N3192" t="s">
        <v>25</v>
      </c>
      <c r="O3192" s="1">
        <v>33.99</v>
      </c>
      <c r="P3192" s="1">
        <v>1272.68</v>
      </c>
      <c r="Q3192">
        <v>1</v>
      </c>
      <c r="R3192" t="s">
        <v>21</v>
      </c>
      <c r="S3192" t="str">
        <f>IF(ChurnData[[#This Row],[MonthlyCharges]]&lt;=30,"1. Up to 30",IF(ChurnData[[#This Row],[MonthlyCharges]]&lt;=50,"2. 31-50",IF(ChurnData[[#This Row],[MonthlyCharges]]&lt;=70,"3. 51-70",IF(ChurnData[[#This Row],[MonthlyCharges]]&lt;=90,"4. 71-90","5. Over 90"))))</f>
        <v>2. 31-50</v>
      </c>
      <c r="T3192" t="str">
        <f>IF(AND(ChurnData[[#This Row],[Contract]]="Month-to-month",ChurnData[[#This Row],[InternetService]]="Fiber optic",ChurnData[[#This Row],[TenureMonths]]&lt;=11),"High-risk","Other")</f>
        <v>Other</v>
      </c>
      <c r="U3192" t="str">
        <f>IF(ChurnData[[#This Row],[TenureMonths]]&lt;=11,"0-11",IF(ChurnData[[#This Row],[TenureMonths]]&lt;=23,"12-23",IF(ChurnData[[#This Row],[TenureMonths]]&lt;=35,"24-35",IF(ChurnData[[#This Row],[TenureMonths]]&lt;=47,"36-47",IF(ChurnData[[#This Row],[TenureMonths]]&lt;=59,"48-59","60-72")))))</f>
        <v>36-47</v>
      </c>
      <c r="V3192">
        <f>IF(ChurnData[[#This Row],[Churn]]="Yes",1,0)</f>
        <v>0</v>
      </c>
    </row>
    <row r="3193" spans="1:22" x14ac:dyDescent="0.35">
      <c r="A3193" t="s">
        <v>3244</v>
      </c>
      <c r="B3193" t="s">
        <v>36</v>
      </c>
      <c r="C3193">
        <v>1</v>
      </c>
      <c r="D3193" t="s">
        <v>20</v>
      </c>
      <c r="E3193" t="s">
        <v>21</v>
      </c>
      <c r="F3193" t="s">
        <v>27</v>
      </c>
      <c r="G3193" s="2">
        <v>47</v>
      </c>
      <c r="H3193" t="s">
        <v>21</v>
      </c>
      <c r="I3193" t="s">
        <v>23</v>
      </c>
      <c r="J3193" t="s">
        <v>21</v>
      </c>
      <c r="K3193" t="s">
        <v>21</v>
      </c>
      <c r="L3193" t="s">
        <v>29</v>
      </c>
      <c r="M3193" t="s">
        <v>20</v>
      </c>
      <c r="N3193" t="s">
        <v>43</v>
      </c>
      <c r="O3193" s="1">
        <v>60.73</v>
      </c>
      <c r="P3193" s="1">
        <v>2872.95</v>
      </c>
      <c r="Q3193">
        <v>1</v>
      </c>
      <c r="R3193" t="s">
        <v>20</v>
      </c>
      <c r="S3193" t="str">
        <f>IF(ChurnData[[#This Row],[MonthlyCharges]]&lt;=30,"1. Up to 30",IF(ChurnData[[#This Row],[MonthlyCharges]]&lt;=50,"2. 31-50",IF(ChurnData[[#This Row],[MonthlyCharges]]&lt;=70,"3. 51-70",IF(ChurnData[[#This Row],[MonthlyCharges]]&lt;=90,"4. 71-90","5. Over 90"))))</f>
        <v>3. 51-70</v>
      </c>
      <c r="T3193" t="str">
        <f>IF(AND(ChurnData[[#This Row],[Contract]]="Month-to-month",ChurnData[[#This Row],[InternetService]]="Fiber optic",ChurnData[[#This Row],[TenureMonths]]&lt;=11),"High-risk","Other")</f>
        <v>Other</v>
      </c>
      <c r="U3193" t="str">
        <f>IF(ChurnData[[#This Row],[TenureMonths]]&lt;=11,"0-11",IF(ChurnData[[#This Row],[TenureMonths]]&lt;=23,"12-23",IF(ChurnData[[#This Row],[TenureMonths]]&lt;=35,"24-35",IF(ChurnData[[#This Row],[TenureMonths]]&lt;=47,"36-47",IF(ChurnData[[#This Row],[TenureMonths]]&lt;=59,"48-59","60-72")))))</f>
        <v>36-47</v>
      </c>
      <c r="V3193">
        <f>IF(ChurnData[[#This Row],[Churn]]="Yes",1,0)</f>
        <v>1</v>
      </c>
    </row>
    <row r="3194" spans="1:22" x14ac:dyDescent="0.35">
      <c r="A3194" t="s">
        <v>3245</v>
      </c>
      <c r="B3194" t="s">
        <v>36</v>
      </c>
      <c r="C3194">
        <v>0</v>
      </c>
      <c r="D3194" t="s">
        <v>20</v>
      </c>
      <c r="E3194" t="s">
        <v>21</v>
      </c>
      <c r="F3194" t="s">
        <v>58</v>
      </c>
      <c r="G3194" s="2">
        <v>28</v>
      </c>
      <c r="H3194" t="s">
        <v>20</v>
      </c>
      <c r="I3194" t="s">
        <v>32</v>
      </c>
      <c r="J3194" t="s">
        <v>20</v>
      </c>
      <c r="K3194" t="s">
        <v>21</v>
      </c>
      <c r="L3194" t="s">
        <v>24</v>
      </c>
      <c r="M3194" t="s">
        <v>20</v>
      </c>
      <c r="N3194" t="s">
        <v>43</v>
      </c>
      <c r="O3194" s="1">
        <v>68.28</v>
      </c>
      <c r="P3194" s="1">
        <v>1909.51</v>
      </c>
      <c r="Q3194">
        <v>0</v>
      </c>
      <c r="R3194" t="s">
        <v>21</v>
      </c>
      <c r="S3194" t="str">
        <f>IF(ChurnData[[#This Row],[MonthlyCharges]]&lt;=30,"1. Up to 30",IF(ChurnData[[#This Row],[MonthlyCharges]]&lt;=50,"2. 31-50",IF(ChurnData[[#This Row],[MonthlyCharges]]&lt;=70,"3. 51-70",IF(ChurnData[[#This Row],[MonthlyCharges]]&lt;=90,"4. 71-90","5. Over 90"))))</f>
        <v>3. 51-70</v>
      </c>
      <c r="T3194" t="str">
        <f>IF(AND(ChurnData[[#This Row],[Contract]]="Month-to-month",ChurnData[[#This Row],[InternetService]]="Fiber optic",ChurnData[[#This Row],[TenureMonths]]&lt;=11),"High-risk","Other")</f>
        <v>Other</v>
      </c>
      <c r="U3194" t="str">
        <f>IF(ChurnData[[#This Row],[TenureMonths]]&lt;=11,"0-11",IF(ChurnData[[#This Row],[TenureMonths]]&lt;=23,"12-23",IF(ChurnData[[#This Row],[TenureMonths]]&lt;=35,"24-35",IF(ChurnData[[#This Row],[TenureMonths]]&lt;=47,"36-47",IF(ChurnData[[#This Row],[TenureMonths]]&lt;=59,"48-59","60-72")))))</f>
        <v>24-35</v>
      </c>
      <c r="V3194">
        <f>IF(ChurnData[[#This Row],[Churn]]="Yes",1,0)</f>
        <v>0</v>
      </c>
    </row>
    <row r="3195" spans="1:22" x14ac:dyDescent="0.35">
      <c r="A3195" t="s">
        <v>3246</v>
      </c>
      <c r="B3195" t="s">
        <v>19</v>
      </c>
      <c r="C3195">
        <v>0</v>
      </c>
      <c r="D3195" t="s">
        <v>20</v>
      </c>
      <c r="E3195" t="s">
        <v>21</v>
      </c>
      <c r="F3195" t="s">
        <v>58</v>
      </c>
      <c r="G3195" s="2">
        <v>15</v>
      </c>
      <c r="H3195" t="s">
        <v>20</v>
      </c>
      <c r="I3195" t="s">
        <v>32</v>
      </c>
      <c r="J3195" t="s">
        <v>21</v>
      </c>
      <c r="K3195" t="s">
        <v>21</v>
      </c>
      <c r="L3195" t="s">
        <v>33</v>
      </c>
      <c r="M3195" t="s">
        <v>20</v>
      </c>
      <c r="N3195" t="s">
        <v>30</v>
      </c>
      <c r="O3195" s="1">
        <v>63.3</v>
      </c>
      <c r="P3195" s="1">
        <v>941.26</v>
      </c>
      <c r="Q3195">
        <v>1</v>
      </c>
      <c r="R3195" t="s">
        <v>21</v>
      </c>
      <c r="S3195" t="str">
        <f>IF(ChurnData[[#This Row],[MonthlyCharges]]&lt;=30,"1. Up to 30",IF(ChurnData[[#This Row],[MonthlyCharges]]&lt;=50,"2. 31-50",IF(ChurnData[[#This Row],[MonthlyCharges]]&lt;=70,"3. 51-70",IF(ChurnData[[#This Row],[MonthlyCharges]]&lt;=90,"4. 71-90","5. Over 90"))))</f>
        <v>3. 51-70</v>
      </c>
      <c r="T3195" t="str">
        <f>IF(AND(ChurnData[[#This Row],[Contract]]="Month-to-month",ChurnData[[#This Row],[InternetService]]="Fiber optic",ChurnData[[#This Row],[TenureMonths]]&lt;=11),"High-risk","Other")</f>
        <v>Other</v>
      </c>
      <c r="U3195" t="str">
        <f>IF(ChurnData[[#This Row],[TenureMonths]]&lt;=11,"0-11",IF(ChurnData[[#This Row],[TenureMonths]]&lt;=23,"12-23",IF(ChurnData[[#This Row],[TenureMonths]]&lt;=35,"24-35",IF(ChurnData[[#This Row],[TenureMonths]]&lt;=47,"36-47",IF(ChurnData[[#This Row],[TenureMonths]]&lt;=59,"48-59","60-72")))))</f>
        <v>12-23</v>
      </c>
      <c r="V3195">
        <f>IF(ChurnData[[#This Row],[Churn]]="Yes",1,0)</f>
        <v>0</v>
      </c>
    </row>
    <row r="3196" spans="1:22" x14ac:dyDescent="0.35">
      <c r="A3196" t="s">
        <v>3247</v>
      </c>
      <c r="B3196" t="s">
        <v>19</v>
      </c>
      <c r="C3196">
        <v>0</v>
      </c>
      <c r="D3196" t="s">
        <v>20</v>
      </c>
      <c r="E3196" t="s">
        <v>21</v>
      </c>
      <c r="F3196" t="s">
        <v>37</v>
      </c>
      <c r="G3196" s="2">
        <v>6</v>
      </c>
      <c r="H3196" t="s">
        <v>20</v>
      </c>
      <c r="I3196" t="s">
        <v>23</v>
      </c>
      <c r="J3196" t="s">
        <v>21</v>
      </c>
      <c r="K3196" t="s">
        <v>20</v>
      </c>
      <c r="L3196" t="s">
        <v>33</v>
      </c>
      <c r="M3196" t="s">
        <v>20</v>
      </c>
      <c r="N3196" t="s">
        <v>25</v>
      </c>
      <c r="O3196" s="1">
        <v>102.42</v>
      </c>
      <c r="P3196" s="1">
        <v>630</v>
      </c>
      <c r="Q3196">
        <v>2</v>
      </c>
      <c r="R3196" t="s">
        <v>21</v>
      </c>
      <c r="S3196" t="str">
        <f>IF(ChurnData[[#This Row],[MonthlyCharges]]&lt;=30,"1. Up to 30",IF(ChurnData[[#This Row],[MonthlyCharges]]&lt;=50,"2. 31-50",IF(ChurnData[[#This Row],[MonthlyCharges]]&lt;=70,"3. 51-70",IF(ChurnData[[#This Row],[MonthlyCharges]]&lt;=90,"4. 71-90","5. Over 90"))))</f>
        <v>5. Over 90</v>
      </c>
      <c r="T3196" t="str">
        <f>IF(AND(ChurnData[[#This Row],[Contract]]="Month-to-month",ChurnData[[#This Row],[InternetService]]="Fiber optic",ChurnData[[#This Row],[TenureMonths]]&lt;=11),"High-risk","Other")</f>
        <v>High-risk</v>
      </c>
      <c r="U3196" t="str">
        <f>IF(ChurnData[[#This Row],[TenureMonths]]&lt;=11,"0-11",IF(ChurnData[[#This Row],[TenureMonths]]&lt;=23,"12-23",IF(ChurnData[[#This Row],[TenureMonths]]&lt;=35,"24-35",IF(ChurnData[[#This Row],[TenureMonths]]&lt;=47,"36-47",IF(ChurnData[[#This Row],[TenureMonths]]&lt;=59,"48-59","60-72")))))</f>
        <v>0-11</v>
      </c>
      <c r="V3196">
        <f>IF(ChurnData[[#This Row],[Churn]]="Yes",1,0)</f>
        <v>0</v>
      </c>
    </row>
    <row r="3197" spans="1:22" x14ac:dyDescent="0.35">
      <c r="A3197" t="s">
        <v>3248</v>
      </c>
      <c r="B3197" t="s">
        <v>36</v>
      </c>
      <c r="C3197">
        <v>0</v>
      </c>
      <c r="D3197" t="s">
        <v>20</v>
      </c>
      <c r="E3197" t="s">
        <v>21</v>
      </c>
      <c r="F3197" t="s">
        <v>58</v>
      </c>
      <c r="G3197" s="2">
        <v>38</v>
      </c>
      <c r="H3197" t="s">
        <v>20</v>
      </c>
      <c r="I3197" t="s">
        <v>21</v>
      </c>
      <c r="J3197" t="s">
        <v>28</v>
      </c>
      <c r="K3197" t="s">
        <v>28</v>
      </c>
      <c r="L3197" t="s">
        <v>24</v>
      </c>
      <c r="M3197" t="s">
        <v>20</v>
      </c>
      <c r="N3197" t="s">
        <v>43</v>
      </c>
      <c r="O3197" s="1">
        <v>24.62</v>
      </c>
      <c r="P3197" s="1">
        <v>918.46</v>
      </c>
      <c r="Q3197">
        <v>0</v>
      </c>
      <c r="R3197" t="s">
        <v>21</v>
      </c>
      <c r="S3197" t="str">
        <f>IF(ChurnData[[#This Row],[MonthlyCharges]]&lt;=30,"1. Up to 30",IF(ChurnData[[#This Row],[MonthlyCharges]]&lt;=50,"2. 31-50",IF(ChurnData[[#This Row],[MonthlyCharges]]&lt;=70,"3. 51-70",IF(ChurnData[[#This Row],[MonthlyCharges]]&lt;=90,"4. 71-90","5. Over 90"))))</f>
        <v>1. Up to 30</v>
      </c>
      <c r="T3197" t="str">
        <f>IF(AND(ChurnData[[#This Row],[Contract]]="Month-to-month",ChurnData[[#This Row],[InternetService]]="Fiber optic",ChurnData[[#This Row],[TenureMonths]]&lt;=11),"High-risk","Other")</f>
        <v>Other</v>
      </c>
      <c r="U3197" t="str">
        <f>IF(ChurnData[[#This Row],[TenureMonths]]&lt;=11,"0-11",IF(ChurnData[[#This Row],[TenureMonths]]&lt;=23,"12-23",IF(ChurnData[[#This Row],[TenureMonths]]&lt;=35,"24-35",IF(ChurnData[[#This Row],[TenureMonths]]&lt;=47,"36-47",IF(ChurnData[[#This Row],[TenureMonths]]&lt;=59,"48-59","60-72")))))</f>
        <v>36-47</v>
      </c>
      <c r="V3197">
        <f>IF(ChurnData[[#This Row],[Churn]]="Yes",1,0)</f>
        <v>0</v>
      </c>
    </row>
    <row r="3198" spans="1:22" x14ac:dyDescent="0.35">
      <c r="A3198" t="s">
        <v>3249</v>
      </c>
      <c r="B3198" t="s">
        <v>19</v>
      </c>
      <c r="C3198">
        <v>0</v>
      </c>
      <c r="D3198" t="s">
        <v>21</v>
      </c>
      <c r="E3198" t="s">
        <v>21</v>
      </c>
      <c r="F3198" t="s">
        <v>58</v>
      </c>
      <c r="G3198" s="2">
        <v>27</v>
      </c>
      <c r="H3198" t="s">
        <v>21</v>
      </c>
      <c r="I3198" t="s">
        <v>21</v>
      </c>
      <c r="J3198" t="s">
        <v>28</v>
      </c>
      <c r="K3198" t="s">
        <v>28</v>
      </c>
      <c r="L3198" t="s">
        <v>29</v>
      </c>
      <c r="M3198" t="s">
        <v>21</v>
      </c>
      <c r="N3198" t="s">
        <v>25</v>
      </c>
      <c r="O3198" s="1">
        <v>21.88</v>
      </c>
      <c r="P3198" s="1">
        <v>581.17999999999995</v>
      </c>
      <c r="Q3198">
        <v>4</v>
      </c>
      <c r="R3198" t="s">
        <v>20</v>
      </c>
      <c r="S3198" t="str">
        <f>IF(ChurnData[[#This Row],[MonthlyCharges]]&lt;=30,"1. Up to 30",IF(ChurnData[[#This Row],[MonthlyCharges]]&lt;=50,"2. 31-50",IF(ChurnData[[#This Row],[MonthlyCharges]]&lt;=70,"3. 51-70",IF(ChurnData[[#This Row],[MonthlyCharges]]&lt;=90,"4. 71-90","5. Over 90"))))</f>
        <v>1. Up to 30</v>
      </c>
      <c r="T3198" t="str">
        <f>IF(AND(ChurnData[[#This Row],[Contract]]="Month-to-month",ChurnData[[#This Row],[InternetService]]="Fiber optic",ChurnData[[#This Row],[TenureMonths]]&lt;=11),"High-risk","Other")</f>
        <v>Other</v>
      </c>
      <c r="U3198" t="str">
        <f>IF(ChurnData[[#This Row],[TenureMonths]]&lt;=11,"0-11",IF(ChurnData[[#This Row],[TenureMonths]]&lt;=23,"12-23",IF(ChurnData[[#This Row],[TenureMonths]]&lt;=35,"24-35",IF(ChurnData[[#This Row],[TenureMonths]]&lt;=47,"36-47",IF(ChurnData[[#This Row],[TenureMonths]]&lt;=59,"48-59","60-72")))))</f>
        <v>24-35</v>
      </c>
      <c r="V3198">
        <f>IF(ChurnData[[#This Row],[Churn]]="Yes",1,0)</f>
        <v>1</v>
      </c>
    </row>
    <row r="3199" spans="1:22" x14ac:dyDescent="0.35">
      <c r="A3199" t="s">
        <v>3250</v>
      </c>
      <c r="B3199" t="s">
        <v>36</v>
      </c>
      <c r="C3199">
        <v>0</v>
      </c>
      <c r="D3199" t="s">
        <v>21</v>
      </c>
      <c r="E3199" t="s">
        <v>21</v>
      </c>
      <c r="F3199" t="s">
        <v>27</v>
      </c>
      <c r="G3199" s="2">
        <v>8</v>
      </c>
      <c r="H3199" t="s">
        <v>20</v>
      </c>
      <c r="I3199" t="s">
        <v>23</v>
      </c>
      <c r="J3199" t="s">
        <v>20</v>
      </c>
      <c r="K3199" t="s">
        <v>20</v>
      </c>
      <c r="L3199" t="s">
        <v>33</v>
      </c>
      <c r="M3199" t="s">
        <v>21</v>
      </c>
      <c r="N3199" t="s">
        <v>34</v>
      </c>
      <c r="O3199" s="1">
        <v>95.06</v>
      </c>
      <c r="P3199" s="1">
        <v>769.13</v>
      </c>
      <c r="Q3199">
        <v>2</v>
      </c>
      <c r="R3199" t="s">
        <v>21</v>
      </c>
      <c r="S3199" t="str">
        <f>IF(ChurnData[[#This Row],[MonthlyCharges]]&lt;=30,"1. Up to 30",IF(ChurnData[[#This Row],[MonthlyCharges]]&lt;=50,"2. 31-50",IF(ChurnData[[#This Row],[MonthlyCharges]]&lt;=70,"3. 51-70",IF(ChurnData[[#This Row],[MonthlyCharges]]&lt;=90,"4. 71-90","5. Over 90"))))</f>
        <v>5. Over 90</v>
      </c>
      <c r="T3199" t="str">
        <f>IF(AND(ChurnData[[#This Row],[Contract]]="Month-to-month",ChurnData[[#This Row],[InternetService]]="Fiber optic",ChurnData[[#This Row],[TenureMonths]]&lt;=11),"High-risk","Other")</f>
        <v>High-risk</v>
      </c>
      <c r="U3199" t="str">
        <f>IF(ChurnData[[#This Row],[TenureMonths]]&lt;=11,"0-11",IF(ChurnData[[#This Row],[TenureMonths]]&lt;=23,"12-23",IF(ChurnData[[#This Row],[TenureMonths]]&lt;=35,"24-35",IF(ChurnData[[#This Row],[TenureMonths]]&lt;=47,"36-47",IF(ChurnData[[#This Row],[TenureMonths]]&lt;=59,"48-59","60-72")))))</f>
        <v>0-11</v>
      </c>
      <c r="V3199">
        <f>IF(ChurnData[[#This Row],[Churn]]="Yes",1,0)</f>
        <v>0</v>
      </c>
    </row>
    <row r="3200" spans="1:22" x14ac:dyDescent="0.35">
      <c r="A3200" t="s">
        <v>3251</v>
      </c>
      <c r="B3200" t="s">
        <v>36</v>
      </c>
      <c r="C3200">
        <v>0</v>
      </c>
      <c r="D3200" t="s">
        <v>20</v>
      </c>
      <c r="E3200" t="s">
        <v>21</v>
      </c>
      <c r="F3200" t="s">
        <v>56</v>
      </c>
      <c r="G3200" s="2">
        <v>47</v>
      </c>
      <c r="H3200" t="s">
        <v>20</v>
      </c>
      <c r="I3200" t="s">
        <v>23</v>
      </c>
      <c r="J3200" t="s">
        <v>20</v>
      </c>
      <c r="K3200" t="s">
        <v>21</v>
      </c>
      <c r="L3200" t="s">
        <v>29</v>
      </c>
      <c r="M3200" t="s">
        <v>20</v>
      </c>
      <c r="N3200" t="s">
        <v>25</v>
      </c>
      <c r="O3200" s="1">
        <v>102.64</v>
      </c>
      <c r="P3200" s="1">
        <v>4928.2299999999996</v>
      </c>
      <c r="Q3200">
        <v>3</v>
      </c>
      <c r="R3200" t="s">
        <v>21</v>
      </c>
      <c r="S3200" t="str">
        <f>IF(ChurnData[[#This Row],[MonthlyCharges]]&lt;=30,"1. Up to 30",IF(ChurnData[[#This Row],[MonthlyCharges]]&lt;=50,"2. 31-50",IF(ChurnData[[#This Row],[MonthlyCharges]]&lt;=70,"3. 51-70",IF(ChurnData[[#This Row],[MonthlyCharges]]&lt;=90,"4. 71-90","5. Over 90"))))</f>
        <v>5. Over 90</v>
      </c>
      <c r="T3200" t="str">
        <f>IF(AND(ChurnData[[#This Row],[Contract]]="Month-to-month",ChurnData[[#This Row],[InternetService]]="Fiber optic",ChurnData[[#This Row],[TenureMonths]]&lt;=11),"High-risk","Other")</f>
        <v>Other</v>
      </c>
      <c r="U3200" t="str">
        <f>IF(ChurnData[[#This Row],[TenureMonths]]&lt;=11,"0-11",IF(ChurnData[[#This Row],[TenureMonths]]&lt;=23,"12-23",IF(ChurnData[[#This Row],[TenureMonths]]&lt;=35,"24-35",IF(ChurnData[[#This Row],[TenureMonths]]&lt;=47,"36-47",IF(ChurnData[[#This Row],[TenureMonths]]&lt;=59,"48-59","60-72")))))</f>
        <v>36-47</v>
      </c>
      <c r="V3200">
        <f>IF(ChurnData[[#This Row],[Churn]]="Yes",1,0)</f>
        <v>0</v>
      </c>
    </row>
    <row r="3201" spans="1:22" x14ac:dyDescent="0.35">
      <c r="A3201" t="s">
        <v>3252</v>
      </c>
      <c r="B3201" t="s">
        <v>36</v>
      </c>
      <c r="C3201">
        <v>0</v>
      </c>
      <c r="D3201" t="s">
        <v>20</v>
      </c>
      <c r="E3201" t="s">
        <v>21</v>
      </c>
      <c r="F3201" t="s">
        <v>45</v>
      </c>
      <c r="G3201" s="2">
        <v>4</v>
      </c>
      <c r="H3201" t="s">
        <v>20</v>
      </c>
      <c r="I3201" t="s">
        <v>21</v>
      </c>
      <c r="J3201" t="s">
        <v>28</v>
      </c>
      <c r="K3201" t="s">
        <v>28</v>
      </c>
      <c r="L3201" t="s">
        <v>33</v>
      </c>
      <c r="M3201" t="s">
        <v>21</v>
      </c>
      <c r="N3201" t="s">
        <v>43</v>
      </c>
      <c r="O3201" s="1">
        <v>33.49</v>
      </c>
      <c r="P3201" s="1">
        <v>130.11000000000001</v>
      </c>
      <c r="Q3201">
        <v>1</v>
      </c>
      <c r="R3201" t="s">
        <v>21</v>
      </c>
      <c r="S3201" t="str">
        <f>IF(ChurnData[[#This Row],[MonthlyCharges]]&lt;=30,"1. Up to 30",IF(ChurnData[[#This Row],[MonthlyCharges]]&lt;=50,"2. 31-50",IF(ChurnData[[#This Row],[MonthlyCharges]]&lt;=70,"3. 51-70",IF(ChurnData[[#This Row],[MonthlyCharges]]&lt;=90,"4. 71-90","5. Over 90"))))</f>
        <v>2. 31-50</v>
      </c>
      <c r="T3201" t="str">
        <f>IF(AND(ChurnData[[#This Row],[Contract]]="Month-to-month",ChurnData[[#This Row],[InternetService]]="Fiber optic",ChurnData[[#This Row],[TenureMonths]]&lt;=11),"High-risk","Other")</f>
        <v>Other</v>
      </c>
      <c r="U3201" t="str">
        <f>IF(ChurnData[[#This Row],[TenureMonths]]&lt;=11,"0-11",IF(ChurnData[[#This Row],[TenureMonths]]&lt;=23,"12-23",IF(ChurnData[[#This Row],[TenureMonths]]&lt;=35,"24-35",IF(ChurnData[[#This Row],[TenureMonths]]&lt;=47,"36-47",IF(ChurnData[[#This Row],[TenureMonths]]&lt;=59,"48-59","60-72")))))</f>
        <v>0-11</v>
      </c>
      <c r="V3201">
        <f>IF(ChurnData[[#This Row],[Churn]]="Yes",1,0)</f>
        <v>0</v>
      </c>
    </row>
    <row r="3202" spans="1:22" x14ac:dyDescent="0.35">
      <c r="A3202" t="s">
        <v>3253</v>
      </c>
      <c r="B3202" t="s">
        <v>36</v>
      </c>
      <c r="C3202">
        <v>0</v>
      </c>
      <c r="D3202" t="s">
        <v>21</v>
      </c>
      <c r="E3202" t="s">
        <v>21</v>
      </c>
      <c r="F3202" t="s">
        <v>47</v>
      </c>
      <c r="G3202" s="2">
        <v>51</v>
      </c>
      <c r="H3202" t="s">
        <v>20</v>
      </c>
      <c r="I3202" t="s">
        <v>21</v>
      </c>
      <c r="J3202" t="s">
        <v>28</v>
      </c>
      <c r="K3202" t="s">
        <v>28</v>
      </c>
      <c r="L3202" t="s">
        <v>29</v>
      </c>
      <c r="M3202" t="s">
        <v>21</v>
      </c>
      <c r="N3202" t="s">
        <v>30</v>
      </c>
      <c r="O3202" s="1">
        <v>47.11</v>
      </c>
      <c r="P3202" s="1">
        <v>2407.5</v>
      </c>
      <c r="Q3202">
        <v>2</v>
      </c>
      <c r="R3202" t="s">
        <v>21</v>
      </c>
      <c r="S3202" t="str">
        <f>IF(ChurnData[[#This Row],[MonthlyCharges]]&lt;=30,"1. Up to 30",IF(ChurnData[[#This Row],[MonthlyCharges]]&lt;=50,"2. 31-50",IF(ChurnData[[#This Row],[MonthlyCharges]]&lt;=70,"3. 51-70",IF(ChurnData[[#This Row],[MonthlyCharges]]&lt;=90,"4. 71-90","5. Over 90"))))</f>
        <v>2. 31-50</v>
      </c>
      <c r="T3202" t="str">
        <f>IF(AND(ChurnData[[#This Row],[Contract]]="Month-to-month",ChurnData[[#This Row],[InternetService]]="Fiber optic",ChurnData[[#This Row],[TenureMonths]]&lt;=11),"High-risk","Other")</f>
        <v>Other</v>
      </c>
      <c r="U3202" t="str">
        <f>IF(ChurnData[[#This Row],[TenureMonths]]&lt;=11,"0-11",IF(ChurnData[[#This Row],[TenureMonths]]&lt;=23,"12-23",IF(ChurnData[[#This Row],[TenureMonths]]&lt;=35,"24-35",IF(ChurnData[[#This Row],[TenureMonths]]&lt;=47,"36-47",IF(ChurnData[[#This Row],[TenureMonths]]&lt;=59,"48-59","60-72")))))</f>
        <v>48-59</v>
      </c>
      <c r="V3202">
        <f>IF(ChurnData[[#This Row],[Churn]]="Yes",1,0)</f>
        <v>0</v>
      </c>
    </row>
    <row r="3203" spans="1:22" x14ac:dyDescent="0.35">
      <c r="A3203" t="s">
        <v>3254</v>
      </c>
      <c r="B3203" t="s">
        <v>36</v>
      </c>
      <c r="C3203">
        <v>0</v>
      </c>
      <c r="D3203" t="s">
        <v>21</v>
      </c>
      <c r="E3203" t="s">
        <v>21</v>
      </c>
      <c r="F3203" t="s">
        <v>39</v>
      </c>
      <c r="G3203" s="2">
        <v>72</v>
      </c>
      <c r="H3203" t="s">
        <v>20</v>
      </c>
      <c r="I3203" t="s">
        <v>23</v>
      </c>
      <c r="J3203" t="s">
        <v>21</v>
      </c>
      <c r="K3203" t="s">
        <v>20</v>
      </c>
      <c r="L3203" t="s">
        <v>24</v>
      </c>
      <c r="M3203" t="s">
        <v>20</v>
      </c>
      <c r="N3203" t="s">
        <v>34</v>
      </c>
      <c r="O3203" s="1">
        <v>87.93</v>
      </c>
      <c r="P3203" s="1">
        <v>6197.27</v>
      </c>
      <c r="Q3203">
        <v>1</v>
      </c>
      <c r="R3203" t="s">
        <v>21</v>
      </c>
      <c r="S3203" t="str">
        <f>IF(ChurnData[[#This Row],[MonthlyCharges]]&lt;=30,"1. Up to 30",IF(ChurnData[[#This Row],[MonthlyCharges]]&lt;=50,"2. 31-50",IF(ChurnData[[#This Row],[MonthlyCharges]]&lt;=70,"3. 51-70",IF(ChurnData[[#This Row],[MonthlyCharges]]&lt;=90,"4. 71-90","5. Over 90"))))</f>
        <v>4. 71-90</v>
      </c>
      <c r="T3203" t="str">
        <f>IF(AND(ChurnData[[#This Row],[Contract]]="Month-to-month",ChurnData[[#This Row],[InternetService]]="Fiber optic",ChurnData[[#This Row],[TenureMonths]]&lt;=11),"High-risk","Other")</f>
        <v>Other</v>
      </c>
      <c r="U3203" t="str">
        <f>IF(ChurnData[[#This Row],[TenureMonths]]&lt;=11,"0-11",IF(ChurnData[[#This Row],[TenureMonths]]&lt;=23,"12-23",IF(ChurnData[[#This Row],[TenureMonths]]&lt;=35,"24-35",IF(ChurnData[[#This Row],[TenureMonths]]&lt;=47,"36-47",IF(ChurnData[[#This Row],[TenureMonths]]&lt;=59,"48-59","60-72")))))</f>
        <v>60-72</v>
      </c>
      <c r="V3203">
        <f>IF(ChurnData[[#This Row],[Churn]]="Yes",1,0)</f>
        <v>0</v>
      </c>
    </row>
    <row r="3204" spans="1:22" x14ac:dyDescent="0.35">
      <c r="A3204" t="s">
        <v>3255</v>
      </c>
      <c r="B3204" t="s">
        <v>19</v>
      </c>
      <c r="C3204">
        <v>0</v>
      </c>
      <c r="D3204" t="s">
        <v>21</v>
      </c>
      <c r="E3204" t="s">
        <v>21</v>
      </c>
      <c r="F3204" t="s">
        <v>41</v>
      </c>
      <c r="G3204" s="2">
        <v>28</v>
      </c>
      <c r="H3204" t="s">
        <v>20</v>
      </c>
      <c r="I3204" t="s">
        <v>23</v>
      </c>
      <c r="J3204" t="s">
        <v>20</v>
      </c>
      <c r="K3204" t="s">
        <v>20</v>
      </c>
      <c r="L3204" t="s">
        <v>29</v>
      </c>
      <c r="M3204" t="s">
        <v>20</v>
      </c>
      <c r="N3204" t="s">
        <v>25</v>
      </c>
      <c r="O3204" s="1">
        <v>102.15</v>
      </c>
      <c r="P3204" s="1">
        <v>2894.41</v>
      </c>
      <c r="Q3204">
        <v>1</v>
      </c>
      <c r="R3204" t="s">
        <v>21</v>
      </c>
      <c r="S3204" t="str">
        <f>IF(ChurnData[[#This Row],[MonthlyCharges]]&lt;=30,"1. Up to 30",IF(ChurnData[[#This Row],[MonthlyCharges]]&lt;=50,"2. 31-50",IF(ChurnData[[#This Row],[MonthlyCharges]]&lt;=70,"3. 51-70",IF(ChurnData[[#This Row],[MonthlyCharges]]&lt;=90,"4. 71-90","5. Over 90"))))</f>
        <v>5. Over 90</v>
      </c>
      <c r="T3204" t="str">
        <f>IF(AND(ChurnData[[#This Row],[Contract]]="Month-to-month",ChurnData[[#This Row],[InternetService]]="Fiber optic",ChurnData[[#This Row],[TenureMonths]]&lt;=11),"High-risk","Other")</f>
        <v>Other</v>
      </c>
      <c r="U3204" t="str">
        <f>IF(ChurnData[[#This Row],[TenureMonths]]&lt;=11,"0-11",IF(ChurnData[[#This Row],[TenureMonths]]&lt;=23,"12-23",IF(ChurnData[[#This Row],[TenureMonths]]&lt;=35,"24-35",IF(ChurnData[[#This Row],[TenureMonths]]&lt;=47,"36-47",IF(ChurnData[[#This Row],[TenureMonths]]&lt;=59,"48-59","60-72")))))</f>
        <v>24-35</v>
      </c>
      <c r="V3204">
        <f>IF(ChurnData[[#This Row],[Churn]]="Yes",1,0)</f>
        <v>0</v>
      </c>
    </row>
    <row r="3205" spans="1:22" x14ac:dyDescent="0.35">
      <c r="A3205" t="s">
        <v>3256</v>
      </c>
      <c r="B3205" t="s">
        <v>36</v>
      </c>
      <c r="C3205">
        <v>0</v>
      </c>
      <c r="D3205" t="s">
        <v>21</v>
      </c>
      <c r="E3205" t="s">
        <v>21</v>
      </c>
      <c r="F3205" t="s">
        <v>65</v>
      </c>
      <c r="G3205" s="2">
        <v>14</v>
      </c>
      <c r="H3205" t="s">
        <v>20</v>
      </c>
      <c r="I3205" t="s">
        <v>23</v>
      </c>
      <c r="J3205" t="s">
        <v>21</v>
      </c>
      <c r="K3205" t="s">
        <v>21</v>
      </c>
      <c r="L3205" t="s">
        <v>33</v>
      </c>
      <c r="M3205" t="s">
        <v>20</v>
      </c>
      <c r="N3205" t="s">
        <v>34</v>
      </c>
      <c r="O3205" s="1">
        <v>83.19</v>
      </c>
      <c r="P3205" s="1">
        <v>1158.3499999999999</v>
      </c>
      <c r="Q3205">
        <v>1</v>
      </c>
      <c r="R3205" t="s">
        <v>20</v>
      </c>
      <c r="S3205" t="str">
        <f>IF(ChurnData[[#This Row],[MonthlyCharges]]&lt;=30,"1. Up to 30",IF(ChurnData[[#This Row],[MonthlyCharges]]&lt;=50,"2. 31-50",IF(ChurnData[[#This Row],[MonthlyCharges]]&lt;=70,"3. 51-70",IF(ChurnData[[#This Row],[MonthlyCharges]]&lt;=90,"4. 71-90","5. Over 90"))))</f>
        <v>4. 71-90</v>
      </c>
      <c r="T3205" t="str">
        <f>IF(AND(ChurnData[[#This Row],[Contract]]="Month-to-month",ChurnData[[#This Row],[InternetService]]="Fiber optic",ChurnData[[#This Row],[TenureMonths]]&lt;=11),"High-risk","Other")</f>
        <v>Other</v>
      </c>
      <c r="U3205" t="str">
        <f>IF(ChurnData[[#This Row],[TenureMonths]]&lt;=11,"0-11",IF(ChurnData[[#This Row],[TenureMonths]]&lt;=23,"12-23",IF(ChurnData[[#This Row],[TenureMonths]]&lt;=35,"24-35",IF(ChurnData[[#This Row],[TenureMonths]]&lt;=47,"36-47",IF(ChurnData[[#This Row],[TenureMonths]]&lt;=59,"48-59","60-72")))))</f>
        <v>12-23</v>
      </c>
      <c r="V3205">
        <f>IF(ChurnData[[#This Row],[Churn]]="Yes",1,0)</f>
        <v>1</v>
      </c>
    </row>
    <row r="3206" spans="1:22" x14ac:dyDescent="0.35">
      <c r="A3206" t="s">
        <v>3257</v>
      </c>
      <c r="B3206" t="s">
        <v>19</v>
      </c>
      <c r="C3206">
        <v>0</v>
      </c>
      <c r="D3206" t="s">
        <v>21</v>
      </c>
      <c r="E3206" t="s">
        <v>21</v>
      </c>
      <c r="F3206" t="s">
        <v>58</v>
      </c>
      <c r="G3206" s="2">
        <v>3</v>
      </c>
      <c r="H3206" t="s">
        <v>20</v>
      </c>
      <c r="I3206" t="s">
        <v>23</v>
      </c>
      <c r="J3206" t="s">
        <v>21</v>
      </c>
      <c r="K3206" t="s">
        <v>21</v>
      </c>
      <c r="L3206" t="s">
        <v>33</v>
      </c>
      <c r="M3206" t="s">
        <v>21</v>
      </c>
      <c r="N3206" t="s">
        <v>25</v>
      </c>
      <c r="O3206" s="1">
        <v>96.01</v>
      </c>
      <c r="P3206" s="1">
        <v>296.47000000000003</v>
      </c>
      <c r="Q3206">
        <v>3</v>
      </c>
      <c r="R3206" t="s">
        <v>21</v>
      </c>
      <c r="S3206" t="str">
        <f>IF(ChurnData[[#This Row],[MonthlyCharges]]&lt;=30,"1. Up to 30",IF(ChurnData[[#This Row],[MonthlyCharges]]&lt;=50,"2. 31-50",IF(ChurnData[[#This Row],[MonthlyCharges]]&lt;=70,"3. 51-70",IF(ChurnData[[#This Row],[MonthlyCharges]]&lt;=90,"4. 71-90","5. Over 90"))))</f>
        <v>5. Over 90</v>
      </c>
      <c r="T3206" t="str">
        <f>IF(AND(ChurnData[[#This Row],[Contract]]="Month-to-month",ChurnData[[#This Row],[InternetService]]="Fiber optic",ChurnData[[#This Row],[TenureMonths]]&lt;=11),"High-risk","Other")</f>
        <v>High-risk</v>
      </c>
      <c r="U3206" t="str">
        <f>IF(ChurnData[[#This Row],[TenureMonths]]&lt;=11,"0-11",IF(ChurnData[[#This Row],[TenureMonths]]&lt;=23,"12-23",IF(ChurnData[[#This Row],[TenureMonths]]&lt;=35,"24-35",IF(ChurnData[[#This Row],[TenureMonths]]&lt;=47,"36-47",IF(ChurnData[[#This Row],[TenureMonths]]&lt;=59,"48-59","60-72")))))</f>
        <v>0-11</v>
      </c>
      <c r="V3206">
        <f>IF(ChurnData[[#This Row],[Churn]]="Yes",1,0)</f>
        <v>0</v>
      </c>
    </row>
    <row r="3207" spans="1:22" x14ac:dyDescent="0.35">
      <c r="A3207" t="s">
        <v>3258</v>
      </c>
      <c r="B3207" t="s">
        <v>36</v>
      </c>
      <c r="C3207">
        <v>0</v>
      </c>
      <c r="D3207" t="s">
        <v>21</v>
      </c>
      <c r="E3207" t="s">
        <v>20</v>
      </c>
      <c r="F3207" t="s">
        <v>49</v>
      </c>
      <c r="G3207" s="2">
        <v>51</v>
      </c>
      <c r="H3207" t="s">
        <v>20</v>
      </c>
      <c r="I3207" t="s">
        <v>21</v>
      </c>
      <c r="J3207" t="s">
        <v>28</v>
      </c>
      <c r="K3207" t="s">
        <v>28</v>
      </c>
      <c r="L3207" t="s">
        <v>24</v>
      </c>
      <c r="M3207" t="s">
        <v>21</v>
      </c>
      <c r="N3207" t="s">
        <v>25</v>
      </c>
      <c r="O3207" s="1">
        <v>30.86</v>
      </c>
      <c r="P3207" s="1">
        <v>1595.64</v>
      </c>
      <c r="Q3207">
        <v>0</v>
      </c>
      <c r="R3207" t="s">
        <v>21</v>
      </c>
      <c r="S3207" t="str">
        <f>IF(ChurnData[[#This Row],[MonthlyCharges]]&lt;=30,"1. Up to 30",IF(ChurnData[[#This Row],[MonthlyCharges]]&lt;=50,"2. 31-50",IF(ChurnData[[#This Row],[MonthlyCharges]]&lt;=70,"3. 51-70",IF(ChurnData[[#This Row],[MonthlyCharges]]&lt;=90,"4. 71-90","5. Over 90"))))</f>
        <v>2. 31-50</v>
      </c>
      <c r="T3207" t="str">
        <f>IF(AND(ChurnData[[#This Row],[Contract]]="Month-to-month",ChurnData[[#This Row],[InternetService]]="Fiber optic",ChurnData[[#This Row],[TenureMonths]]&lt;=11),"High-risk","Other")</f>
        <v>Other</v>
      </c>
      <c r="U3207" t="str">
        <f>IF(ChurnData[[#This Row],[TenureMonths]]&lt;=11,"0-11",IF(ChurnData[[#This Row],[TenureMonths]]&lt;=23,"12-23",IF(ChurnData[[#This Row],[TenureMonths]]&lt;=35,"24-35",IF(ChurnData[[#This Row],[TenureMonths]]&lt;=47,"36-47",IF(ChurnData[[#This Row],[TenureMonths]]&lt;=59,"48-59","60-72")))))</f>
        <v>48-59</v>
      </c>
      <c r="V3207">
        <f>IF(ChurnData[[#This Row],[Churn]]="Yes",1,0)</f>
        <v>0</v>
      </c>
    </row>
    <row r="3208" spans="1:22" x14ac:dyDescent="0.35">
      <c r="A3208" t="s">
        <v>3259</v>
      </c>
      <c r="B3208" t="s">
        <v>36</v>
      </c>
      <c r="C3208">
        <v>0</v>
      </c>
      <c r="D3208" t="s">
        <v>21</v>
      </c>
      <c r="E3208" t="s">
        <v>21</v>
      </c>
      <c r="F3208" t="s">
        <v>27</v>
      </c>
      <c r="G3208" s="2">
        <v>25</v>
      </c>
      <c r="H3208" t="s">
        <v>20</v>
      </c>
      <c r="I3208" t="s">
        <v>23</v>
      </c>
      <c r="J3208" t="s">
        <v>21</v>
      </c>
      <c r="K3208" t="s">
        <v>20</v>
      </c>
      <c r="L3208" t="s">
        <v>33</v>
      </c>
      <c r="M3208" t="s">
        <v>21</v>
      </c>
      <c r="N3208" t="s">
        <v>43</v>
      </c>
      <c r="O3208" s="1">
        <v>96.67</v>
      </c>
      <c r="P3208" s="1">
        <v>2382.8200000000002</v>
      </c>
      <c r="Q3208">
        <v>4</v>
      </c>
      <c r="R3208" t="s">
        <v>20</v>
      </c>
      <c r="S3208" t="str">
        <f>IF(ChurnData[[#This Row],[MonthlyCharges]]&lt;=30,"1. Up to 30",IF(ChurnData[[#This Row],[MonthlyCharges]]&lt;=50,"2. 31-50",IF(ChurnData[[#This Row],[MonthlyCharges]]&lt;=70,"3. 51-70",IF(ChurnData[[#This Row],[MonthlyCharges]]&lt;=90,"4. 71-90","5. Over 90"))))</f>
        <v>5. Over 90</v>
      </c>
      <c r="T3208" t="str">
        <f>IF(AND(ChurnData[[#This Row],[Contract]]="Month-to-month",ChurnData[[#This Row],[InternetService]]="Fiber optic",ChurnData[[#This Row],[TenureMonths]]&lt;=11),"High-risk","Other")</f>
        <v>Other</v>
      </c>
      <c r="U3208" t="str">
        <f>IF(ChurnData[[#This Row],[TenureMonths]]&lt;=11,"0-11",IF(ChurnData[[#This Row],[TenureMonths]]&lt;=23,"12-23",IF(ChurnData[[#This Row],[TenureMonths]]&lt;=35,"24-35",IF(ChurnData[[#This Row],[TenureMonths]]&lt;=47,"36-47",IF(ChurnData[[#This Row],[TenureMonths]]&lt;=59,"48-59","60-72")))))</f>
        <v>24-35</v>
      </c>
      <c r="V3208">
        <f>IF(ChurnData[[#This Row],[Churn]]="Yes",1,0)</f>
        <v>1</v>
      </c>
    </row>
    <row r="3209" spans="1:22" x14ac:dyDescent="0.35">
      <c r="A3209" t="s">
        <v>3260</v>
      </c>
      <c r="B3209" t="s">
        <v>36</v>
      </c>
      <c r="C3209">
        <v>0</v>
      </c>
      <c r="D3209" t="s">
        <v>21</v>
      </c>
      <c r="E3209" t="s">
        <v>21</v>
      </c>
      <c r="F3209" t="s">
        <v>45</v>
      </c>
      <c r="G3209" s="2">
        <v>2</v>
      </c>
      <c r="H3209" t="s">
        <v>20</v>
      </c>
      <c r="I3209" t="s">
        <v>23</v>
      </c>
      <c r="J3209" t="s">
        <v>21</v>
      </c>
      <c r="K3209" t="s">
        <v>20</v>
      </c>
      <c r="L3209" t="s">
        <v>33</v>
      </c>
      <c r="M3209" t="s">
        <v>20</v>
      </c>
      <c r="N3209" t="s">
        <v>25</v>
      </c>
      <c r="O3209" s="1">
        <v>98.47</v>
      </c>
      <c r="P3209" s="1">
        <v>196.38</v>
      </c>
      <c r="Q3209">
        <v>6</v>
      </c>
      <c r="R3209" t="s">
        <v>20</v>
      </c>
      <c r="S3209" t="str">
        <f>IF(ChurnData[[#This Row],[MonthlyCharges]]&lt;=30,"1. Up to 30",IF(ChurnData[[#This Row],[MonthlyCharges]]&lt;=50,"2. 31-50",IF(ChurnData[[#This Row],[MonthlyCharges]]&lt;=70,"3. 51-70",IF(ChurnData[[#This Row],[MonthlyCharges]]&lt;=90,"4. 71-90","5. Over 90"))))</f>
        <v>5. Over 90</v>
      </c>
      <c r="T3209" t="str">
        <f>IF(AND(ChurnData[[#This Row],[Contract]]="Month-to-month",ChurnData[[#This Row],[InternetService]]="Fiber optic",ChurnData[[#This Row],[TenureMonths]]&lt;=11),"High-risk","Other")</f>
        <v>High-risk</v>
      </c>
      <c r="U3209" t="str">
        <f>IF(ChurnData[[#This Row],[TenureMonths]]&lt;=11,"0-11",IF(ChurnData[[#This Row],[TenureMonths]]&lt;=23,"12-23",IF(ChurnData[[#This Row],[TenureMonths]]&lt;=35,"24-35",IF(ChurnData[[#This Row],[TenureMonths]]&lt;=47,"36-47",IF(ChurnData[[#This Row],[TenureMonths]]&lt;=59,"48-59","60-72")))))</f>
        <v>0-11</v>
      </c>
      <c r="V3209">
        <f>IF(ChurnData[[#This Row],[Churn]]="Yes",1,0)</f>
        <v>1</v>
      </c>
    </row>
    <row r="3210" spans="1:22" x14ac:dyDescent="0.35">
      <c r="A3210" t="s">
        <v>3261</v>
      </c>
      <c r="B3210" t="s">
        <v>36</v>
      </c>
      <c r="C3210">
        <v>0</v>
      </c>
      <c r="D3210" t="s">
        <v>21</v>
      </c>
      <c r="E3210" t="s">
        <v>21</v>
      </c>
      <c r="F3210" t="s">
        <v>39</v>
      </c>
      <c r="G3210" s="2">
        <v>43</v>
      </c>
      <c r="H3210" t="s">
        <v>20</v>
      </c>
      <c r="I3210" t="s">
        <v>32</v>
      </c>
      <c r="J3210" t="s">
        <v>21</v>
      </c>
      <c r="K3210" t="s">
        <v>20</v>
      </c>
      <c r="L3210" t="s">
        <v>29</v>
      </c>
      <c r="M3210" t="s">
        <v>21</v>
      </c>
      <c r="N3210" t="s">
        <v>43</v>
      </c>
      <c r="O3210" s="1">
        <v>66.05</v>
      </c>
      <c r="P3210" s="1">
        <v>2757.56</v>
      </c>
      <c r="Q3210">
        <v>0</v>
      </c>
      <c r="R3210" t="s">
        <v>21</v>
      </c>
      <c r="S3210" t="str">
        <f>IF(ChurnData[[#This Row],[MonthlyCharges]]&lt;=30,"1. Up to 30",IF(ChurnData[[#This Row],[MonthlyCharges]]&lt;=50,"2. 31-50",IF(ChurnData[[#This Row],[MonthlyCharges]]&lt;=70,"3. 51-70",IF(ChurnData[[#This Row],[MonthlyCharges]]&lt;=90,"4. 71-90","5. Over 90"))))</f>
        <v>3. 51-70</v>
      </c>
      <c r="T3210" t="str">
        <f>IF(AND(ChurnData[[#This Row],[Contract]]="Month-to-month",ChurnData[[#This Row],[InternetService]]="Fiber optic",ChurnData[[#This Row],[TenureMonths]]&lt;=11),"High-risk","Other")</f>
        <v>Other</v>
      </c>
      <c r="U3210" t="str">
        <f>IF(ChurnData[[#This Row],[TenureMonths]]&lt;=11,"0-11",IF(ChurnData[[#This Row],[TenureMonths]]&lt;=23,"12-23",IF(ChurnData[[#This Row],[TenureMonths]]&lt;=35,"24-35",IF(ChurnData[[#This Row],[TenureMonths]]&lt;=47,"36-47",IF(ChurnData[[#This Row],[TenureMonths]]&lt;=59,"48-59","60-72")))))</f>
        <v>36-47</v>
      </c>
      <c r="V3210">
        <f>IF(ChurnData[[#This Row],[Churn]]="Yes",1,0)</f>
        <v>0</v>
      </c>
    </row>
    <row r="3211" spans="1:22" x14ac:dyDescent="0.35">
      <c r="A3211" t="s">
        <v>3262</v>
      </c>
      <c r="B3211" t="s">
        <v>19</v>
      </c>
      <c r="C3211">
        <v>0</v>
      </c>
      <c r="D3211" t="s">
        <v>21</v>
      </c>
      <c r="E3211" t="s">
        <v>20</v>
      </c>
      <c r="F3211" t="s">
        <v>45</v>
      </c>
      <c r="G3211" s="2">
        <v>54</v>
      </c>
      <c r="H3211" t="s">
        <v>20</v>
      </c>
      <c r="I3211" t="s">
        <v>23</v>
      </c>
      <c r="J3211" t="s">
        <v>21</v>
      </c>
      <c r="K3211" t="s">
        <v>21</v>
      </c>
      <c r="L3211" t="s">
        <v>29</v>
      </c>
      <c r="M3211" t="s">
        <v>21</v>
      </c>
      <c r="N3211" t="s">
        <v>34</v>
      </c>
      <c r="O3211" s="1">
        <v>94.45</v>
      </c>
      <c r="P3211" s="1">
        <v>5072.8900000000003</v>
      </c>
      <c r="Q3211">
        <v>4</v>
      </c>
      <c r="R3211" t="s">
        <v>21</v>
      </c>
      <c r="S3211" t="str">
        <f>IF(ChurnData[[#This Row],[MonthlyCharges]]&lt;=30,"1. Up to 30",IF(ChurnData[[#This Row],[MonthlyCharges]]&lt;=50,"2. 31-50",IF(ChurnData[[#This Row],[MonthlyCharges]]&lt;=70,"3. 51-70",IF(ChurnData[[#This Row],[MonthlyCharges]]&lt;=90,"4. 71-90","5. Over 90"))))</f>
        <v>5. Over 90</v>
      </c>
      <c r="T3211" t="str">
        <f>IF(AND(ChurnData[[#This Row],[Contract]]="Month-to-month",ChurnData[[#This Row],[InternetService]]="Fiber optic",ChurnData[[#This Row],[TenureMonths]]&lt;=11),"High-risk","Other")</f>
        <v>Other</v>
      </c>
      <c r="U3211" t="str">
        <f>IF(ChurnData[[#This Row],[TenureMonths]]&lt;=11,"0-11",IF(ChurnData[[#This Row],[TenureMonths]]&lt;=23,"12-23",IF(ChurnData[[#This Row],[TenureMonths]]&lt;=35,"24-35",IF(ChurnData[[#This Row],[TenureMonths]]&lt;=47,"36-47",IF(ChurnData[[#This Row],[TenureMonths]]&lt;=59,"48-59","60-72")))))</f>
        <v>48-59</v>
      </c>
      <c r="V3211">
        <f>IF(ChurnData[[#This Row],[Churn]]="Yes",1,0)</f>
        <v>0</v>
      </c>
    </row>
    <row r="3212" spans="1:22" x14ac:dyDescent="0.35">
      <c r="A3212" t="s">
        <v>3263</v>
      </c>
      <c r="B3212" t="s">
        <v>36</v>
      </c>
      <c r="C3212">
        <v>0</v>
      </c>
      <c r="D3212" t="s">
        <v>21</v>
      </c>
      <c r="E3212" t="s">
        <v>21</v>
      </c>
      <c r="F3212" t="s">
        <v>41</v>
      </c>
      <c r="G3212" s="2">
        <v>6</v>
      </c>
      <c r="H3212" t="s">
        <v>20</v>
      </c>
      <c r="I3212" t="s">
        <v>23</v>
      </c>
      <c r="J3212" t="s">
        <v>20</v>
      </c>
      <c r="K3212" t="s">
        <v>21</v>
      </c>
      <c r="L3212" t="s">
        <v>33</v>
      </c>
      <c r="M3212" t="s">
        <v>21</v>
      </c>
      <c r="N3212" t="s">
        <v>43</v>
      </c>
      <c r="O3212" s="1">
        <v>91.68</v>
      </c>
      <c r="P3212" s="1">
        <v>566.01</v>
      </c>
      <c r="Q3212">
        <v>2</v>
      </c>
      <c r="R3212" t="s">
        <v>20</v>
      </c>
      <c r="S3212" t="str">
        <f>IF(ChurnData[[#This Row],[MonthlyCharges]]&lt;=30,"1. Up to 30",IF(ChurnData[[#This Row],[MonthlyCharges]]&lt;=50,"2. 31-50",IF(ChurnData[[#This Row],[MonthlyCharges]]&lt;=70,"3. 51-70",IF(ChurnData[[#This Row],[MonthlyCharges]]&lt;=90,"4. 71-90","5. Over 90"))))</f>
        <v>5. Over 90</v>
      </c>
      <c r="T3212" t="str">
        <f>IF(AND(ChurnData[[#This Row],[Contract]]="Month-to-month",ChurnData[[#This Row],[InternetService]]="Fiber optic",ChurnData[[#This Row],[TenureMonths]]&lt;=11),"High-risk","Other")</f>
        <v>High-risk</v>
      </c>
      <c r="U3212" t="str">
        <f>IF(ChurnData[[#This Row],[TenureMonths]]&lt;=11,"0-11",IF(ChurnData[[#This Row],[TenureMonths]]&lt;=23,"12-23",IF(ChurnData[[#This Row],[TenureMonths]]&lt;=35,"24-35",IF(ChurnData[[#This Row],[TenureMonths]]&lt;=47,"36-47",IF(ChurnData[[#This Row],[TenureMonths]]&lt;=59,"48-59","60-72")))))</f>
        <v>0-11</v>
      </c>
      <c r="V3212">
        <f>IF(ChurnData[[#This Row],[Churn]]="Yes",1,0)</f>
        <v>1</v>
      </c>
    </row>
    <row r="3213" spans="1:22" x14ac:dyDescent="0.35">
      <c r="A3213" t="s">
        <v>3264</v>
      </c>
      <c r="B3213" t="s">
        <v>36</v>
      </c>
      <c r="C3213">
        <v>0</v>
      </c>
      <c r="D3213" t="s">
        <v>21</v>
      </c>
      <c r="E3213" t="s">
        <v>21</v>
      </c>
      <c r="F3213" t="s">
        <v>58</v>
      </c>
      <c r="G3213" s="2">
        <v>25</v>
      </c>
      <c r="H3213" t="s">
        <v>20</v>
      </c>
      <c r="I3213" t="s">
        <v>32</v>
      </c>
      <c r="J3213" t="s">
        <v>21</v>
      </c>
      <c r="K3213" t="s">
        <v>20</v>
      </c>
      <c r="L3213" t="s">
        <v>29</v>
      </c>
      <c r="M3213" t="s">
        <v>21</v>
      </c>
      <c r="N3213" t="s">
        <v>43</v>
      </c>
      <c r="O3213" s="1">
        <v>72.959999999999994</v>
      </c>
      <c r="P3213" s="1">
        <v>1875.92</v>
      </c>
      <c r="Q3213">
        <v>1</v>
      </c>
      <c r="R3213" t="s">
        <v>21</v>
      </c>
      <c r="S3213" t="str">
        <f>IF(ChurnData[[#This Row],[MonthlyCharges]]&lt;=30,"1. Up to 30",IF(ChurnData[[#This Row],[MonthlyCharges]]&lt;=50,"2. 31-50",IF(ChurnData[[#This Row],[MonthlyCharges]]&lt;=70,"3. 51-70",IF(ChurnData[[#This Row],[MonthlyCharges]]&lt;=90,"4. 71-90","5. Over 90"))))</f>
        <v>4. 71-90</v>
      </c>
      <c r="T3213" t="str">
        <f>IF(AND(ChurnData[[#This Row],[Contract]]="Month-to-month",ChurnData[[#This Row],[InternetService]]="Fiber optic",ChurnData[[#This Row],[TenureMonths]]&lt;=11),"High-risk","Other")</f>
        <v>Other</v>
      </c>
      <c r="U3213" t="str">
        <f>IF(ChurnData[[#This Row],[TenureMonths]]&lt;=11,"0-11",IF(ChurnData[[#This Row],[TenureMonths]]&lt;=23,"12-23",IF(ChurnData[[#This Row],[TenureMonths]]&lt;=35,"24-35",IF(ChurnData[[#This Row],[TenureMonths]]&lt;=47,"36-47",IF(ChurnData[[#This Row],[TenureMonths]]&lt;=59,"48-59","60-72")))))</f>
        <v>24-35</v>
      </c>
      <c r="V3213">
        <f>IF(ChurnData[[#This Row],[Churn]]="Yes",1,0)</f>
        <v>0</v>
      </c>
    </row>
    <row r="3214" spans="1:22" x14ac:dyDescent="0.35">
      <c r="A3214" t="s">
        <v>3265</v>
      </c>
      <c r="B3214" t="s">
        <v>36</v>
      </c>
      <c r="C3214">
        <v>0</v>
      </c>
      <c r="D3214" t="s">
        <v>21</v>
      </c>
      <c r="E3214" t="s">
        <v>21</v>
      </c>
      <c r="F3214" t="s">
        <v>65</v>
      </c>
      <c r="G3214" s="2">
        <v>34</v>
      </c>
      <c r="H3214" t="s">
        <v>20</v>
      </c>
      <c r="I3214" t="s">
        <v>23</v>
      </c>
      <c r="J3214" t="s">
        <v>20</v>
      </c>
      <c r="K3214" t="s">
        <v>20</v>
      </c>
      <c r="L3214" t="s">
        <v>24</v>
      </c>
      <c r="M3214" t="s">
        <v>20</v>
      </c>
      <c r="N3214" t="s">
        <v>34</v>
      </c>
      <c r="O3214" s="1">
        <v>100.97</v>
      </c>
      <c r="P3214" s="1">
        <v>3470.56</v>
      </c>
      <c r="Q3214">
        <v>1</v>
      </c>
      <c r="R3214" t="s">
        <v>21</v>
      </c>
      <c r="S3214" t="str">
        <f>IF(ChurnData[[#This Row],[MonthlyCharges]]&lt;=30,"1. Up to 30",IF(ChurnData[[#This Row],[MonthlyCharges]]&lt;=50,"2. 31-50",IF(ChurnData[[#This Row],[MonthlyCharges]]&lt;=70,"3. 51-70",IF(ChurnData[[#This Row],[MonthlyCharges]]&lt;=90,"4. 71-90","5. Over 90"))))</f>
        <v>5. Over 90</v>
      </c>
      <c r="T3214" t="str">
        <f>IF(AND(ChurnData[[#This Row],[Contract]]="Month-to-month",ChurnData[[#This Row],[InternetService]]="Fiber optic",ChurnData[[#This Row],[TenureMonths]]&lt;=11),"High-risk","Other")</f>
        <v>Other</v>
      </c>
      <c r="U3214" t="str">
        <f>IF(ChurnData[[#This Row],[TenureMonths]]&lt;=11,"0-11",IF(ChurnData[[#This Row],[TenureMonths]]&lt;=23,"12-23",IF(ChurnData[[#This Row],[TenureMonths]]&lt;=35,"24-35",IF(ChurnData[[#This Row],[TenureMonths]]&lt;=47,"36-47",IF(ChurnData[[#This Row],[TenureMonths]]&lt;=59,"48-59","60-72")))))</f>
        <v>24-35</v>
      </c>
      <c r="V3214">
        <f>IF(ChurnData[[#This Row],[Churn]]="Yes",1,0)</f>
        <v>0</v>
      </c>
    </row>
    <row r="3215" spans="1:22" x14ac:dyDescent="0.35">
      <c r="A3215" t="s">
        <v>3266</v>
      </c>
      <c r="B3215" t="s">
        <v>36</v>
      </c>
      <c r="C3215">
        <v>0</v>
      </c>
      <c r="D3215" t="s">
        <v>20</v>
      </c>
      <c r="E3215" t="s">
        <v>20</v>
      </c>
      <c r="F3215" t="s">
        <v>37</v>
      </c>
      <c r="G3215" s="2">
        <v>20</v>
      </c>
      <c r="H3215" t="s">
        <v>20</v>
      </c>
      <c r="I3215" t="s">
        <v>21</v>
      </c>
      <c r="J3215" t="s">
        <v>28</v>
      </c>
      <c r="K3215" t="s">
        <v>28</v>
      </c>
      <c r="L3215" t="s">
        <v>33</v>
      </c>
      <c r="M3215" t="s">
        <v>21</v>
      </c>
      <c r="N3215" t="s">
        <v>34</v>
      </c>
      <c r="O3215" s="1">
        <v>34.729999999999997</v>
      </c>
      <c r="P3215" s="1">
        <v>708.13</v>
      </c>
      <c r="Q3215">
        <v>1</v>
      </c>
      <c r="R3215" t="s">
        <v>21</v>
      </c>
      <c r="S3215" t="str">
        <f>IF(ChurnData[[#This Row],[MonthlyCharges]]&lt;=30,"1. Up to 30",IF(ChurnData[[#This Row],[MonthlyCharges]]&lt;=50,"2. 31-50",IF(ChurnData[[#This Row],[MonthlyCharges]]&lt;=70,"3. 51-70",IF(ChurnData[[#This Row],[MonthlyCharges]]&lt;=90,"4. 71-90","5. Over 90"))))</f>
        <v>2. 31-50</v>
      </c>
      <c r="T3215" t="str">
        <f>IF(AND(ChurnData[[#This Row],[Contract]]="Month-to-month",ChurnData[[#This Row],[InternetService]]="Fiber optic",ChurnData[[#This Row],[TenureMonths]]&lt;=11),"High-risk","Other")</f>
        <v>Other</v>
      </c>
      <c r="U3215" t="str">
        <f>IF(ChurnData[[#This Row],[TenureMonths]]&lt;=11,"0-11",IF(ChurnData[[#This Row],[TenureMonths]]&lt;=23,"12-23",IF(ChurnData[[#This Row],[TenureMonths]]&lt;=35,"24-35",IF(ChurnData[[#This Row],[TenureMonths]]&lt;=47,"36-47",IF(ChurnData[[#This Row],[TenureMonths]]&lt;=59,"48-59","60-72")))))</f>
        <v>12-23</v>
      </c>
      <c r="V3215">
        <f>IF(ChurnData[[#This Row],[Churn]]="Yes",1,0)</f>
        <v>0</v>
      </c>
    </row>
    <row r="3216" spans="1:22" x14ac:dyDescent="0.35">
      <c r="A3216" t="s">
        <v>3267</v>
      </c>
      <c r="B3216" t="s">
        <v>36</v>
      </c>
      <c r="C3216">
        <v>0</v>
      </c>
      <c r="D3216" t="s">
        <v>20</v>
      </c>
      <c r="E3216" t="s">
        <v>20</v>
      </c>
      <c r="F3216" t="s">
        <v>47</v>
      </c>
      <c r="G3216" s="2">
        <v>54</v>
      </c>
      <c r="H3216" t="s">
        <v>20</v>
      </c>
      <c r="I3216" t="s">
        <v>23</v>
      </c>
      <c r="J3216" t="s">
        <v>21</v>
      </c>
      <c r="K3216" t="s">
        <v>21</v>
      </c>
      <c r="L3216" t="s">
        <v>24</v>
      </c>
      <c r="M3216" t="s">
        <v>21</v>
      </c>
      <c r="N3216" t="s">
        <v>43</v>
      </c>
      <c r="O3216" s="1">
        <v>91.7</v>
      </c>
      <c r="P3216" s="1">
        <v>4889.42</v>
      </c>
      <c r="Q3216">
        <v>4</v>
      </c>
      <c r="R3216" t="s">
        <v>21</v>
      </c>
      <c r="S3216" t="str">
        <f>IF(ChurnData[[#This Row],[MonthlyCharges]]&lt;=30,"1. Up to 30",IF(ChurnData[[#This Row],[MonthlyCharges]]&lt;=50,"2. 31-50",IF(ChurnData[[#This Row],[MonthlyCharges]]&lt;=70,"3. 51-70",IF(ChurnData[[#This Row],[MonthlyCharges]]&lt;=90,"4. 71-90","5. Over 90"))))</f>
        <v>5. Over 90</v>
      </c>
      <c r="T3216" t="str">
        <f>IF(AND(ChurnData[[#This Row],[Contract]]="Month-to-month",ChurnData[[#This Row],[InternetService]]="Fiber optic",ChurnData[[#This Row],[TenureMonths]]&lt;=11),"High-risk","Other")</f>
        <v>Other</v>
      </c>
      <c r="U3216" t="str">
        <f>IF(ChurnData[[#This Row],[TenureMonths]]&lt;=11,"0-11",IF(ChurnData[[#This Row],[TenureMonths]]&lt;=23,"12-23",IF(ChurnData[[#This Row],[TenureMonths]]&lt;=35,"24-35",IF(ChurnData[[#This Row],[TenureMonths]]&lt;=47,"36-47",IF(ChurnData[[#This Row],[TenureMonths]]&lt;=59,"48-59","60-72")))))</f>
        <v>48-59</v>
      </c>
      <c r="V3216">
        <f>IF(ChurnData[[#This Row],[Churn]]="Yes",1,0)</f>
        <v>0</v>
      </c>
    </row>
    <row r="3217" spans="1:22" x14ac:dyDescent="0.35">
      <c r="A3217" t="s">
        <v>3268</v>
      </c>
      <c r="B3217" t="s">
        <v>36</v>
      </c>
      <c r="C3217">
        <v>0</v>
      </c>
      <c r="D3217" t="s">
        <v>20</v>
      </c>
      <c r="E3217" t="s">
        <v>21</v>
      </c>
      <c r="F3217" t="s">
        <v>58</v>
      </c>
      <c r="G3217" s="2">
        <v>15</v>
      </c>
      <c r="H3217" t="s">
        <v>20</v>
      </c>
      <c r="I3217" t="s">
        <v>23</v>
      </c>
      <c r="J3217" t="s">
        <v>21</v>
      </c>
      <c r="K3217" t="s">
        <v>21</v>
      </c>
      <c r="L3217" t="s">
        <v>33</v>
      </c>
      <c r="M3217" t="s">
        <v>21</v>
      </c>
      <c r="N3217" t="s">
        <v>34</v>
      </c>
      <c r="O3217" s="1">
        <v>91.91</v>
      </c>
      <c r="P3217" s="1">
        <v>1367.72</v>
      </c>
      <c r="Q3217">
        <v>3</v>
      </c>
      <c r="R3217" t="s">
        <v>21</v>
      </c>
      <c r="S3217" t="str">
        <f>IF(ChurnData[[#This Row],[MonthlyCharges]]&lt;=30,"1. Up to 30",IF(ChurnData[[#This Row],[MonthlyCharges]]&lt;=50,"2. 31-50",IF(ChurnData[[#This Row],[MonthlyCharges]]&lt;=70,"3. 51-70",IF(ChurnData[[#This Row],[MonthlyCharges]]&lt;=90,"4. 71-90","5. Over 90"))))</f>
        <v>5. Over 90</v>
      </c>
      <c r="T3217" t="str">
        <f>IF(AND(ChurnData[[#This Row],[Contract]]="Month-to-month",ChurnData[[#This Row],[InternetService]]="Fiber optic",ChurnData[[#This Row],[TenureMonths]]&lt;=11),"High-risk","Other")</f>
        <v>Other</v>
      </c>
      <c r="U3217" t="str">
        <f>IF(ChurnData[[#This Row],[TenureMonths]]&lt;=11,"0-11",IF(ChurnData[[#This Row],[TenureMonths]]&lt;=23,"12-23",IF(ChurnData[[#This Row],[TenureMonths]]&lt;=35,"24-35",IF(ChurnData[[#This Row],[TenureMonths]]&lt;=47,"36-47",IF(ChurnData[[#This Row],[TenureMonths]]&lt;=59,"48-59","60-72")))))</f>
        <v>12-23</v>
      </c>
      <c r="V3217">
        <f>IF(ChurnData[[#This Row],[Churn]]="Yes",1,0)</f>
        <v>0</v>
      </c>
    </row>
    <row r="3218" spans="1:22" x14ac:dyDescent="0.35">
      <c r="A3218" t="s">
        <v>3269</v>
      </c>
      <c r="B3218" t="s">
        <v>36</v>
      </c>
      <c r="C3218">
        <v>1</v>
      </c>
      <c r="D3218" t="s">
        <v>21</v>
      </c>
      <c r="E3218" t="s">
        <v>21</v>
      </c>
      <c r="F3218" t="s">
        <v>49</v>
      </c>
      <c r="G3218" s="2">
        <v>38</v>
      </c>
      <c r="H3218" t="s">
        <v>20</v>
      </c>
      <c r="I3218" t="s">
        <v>32</v>
      </c>
      <c r="J3218" t="s">
        <v>20</v>
      </c>
      <c r="K3218" t="s">
        <v>21</v>
      </c>
      <c r="L3218" t="s">
        <v>29</v>
      </c>
      <c r="M3218" t="s">
        <v>20</v>
      </c>
      <c r="N3218" t="s">
        <v>30</v>
      </c>
      <c r="O3218" s="1">
        <v>56.63</v>
      </c>
      <c r="P3218" s="1">
        <v>2109.81</v>
      </c>
      <c r="Q3218">
        <v>3</v>
      </c>
      <c r="R3218" t="s">
        <v>21</v>
      </c>
      <c r="S3218" t="str">
        <f>IF(ChurnData[[#This Row],[MonthlyCharges]]&lt;=30,"1. Up to 30",IF(ChurnData[[#This Row],[MonthlyCharges]]&lt;=50,"2. 31-50",IF(ChurnData[[#This Row],[MonthlyCharges]]&lt;=70,"3. 51-70",IF(ChurnData[[#This Row],[MonthlyCharges]]&lt;=90,"4. 71-90","5. Over 90"))))</f>
        <v>3. 51-70</v>
      </c>
      <c r="T3218" t="str">
        <f>IF(AND(ChurnData[[#This Row],[Contract]]="Month-to-month",ChurnData[[#This Row],[InternetService]]="Fiber optic",ChurnData[[#This Row],[TenureMonths]]&lt;=11),"High-risk","Other")</f>
        <v>Other</v>
      </c>
      <c r="U3218" t="str">
        <f>IF(ChurnData[[#This Row],[TenureMonths]]&lt;=11,"0-11",IF(ChurnData[[#This Row],[TenureMonths]]&lt;=23,"12-23",IF(ChurnData[[#This Row],[TenureMonths]]&lt;=35,"24-35",IF(ChurnData[[#This Row],[TenureMonths]]&lt;=47,"36-47",IF(ChurnData[[#This Row],[TenureMonths]]&lt;=59,"48-59","60-72")))))</f>
        <v>36-47</v>
      </c>
      <c r="V3218">
        <f>IF(ChurnData[[#This Row],[Churn]]="Yes",1,0)</f>
        <v>0</v>
      </c>
    </row>
    <row r="3219" spans="1:22" x14ac:dyDescent="0.35">
      <c r="A3219" t="s">
        <v>3270</v>
      </c>
      <c r="B3219" t="s">
        <v>19</v>
      </c>
      <c r="C3219">
        <v>0</v>
      </c>
      <c r="D3219" t="s">
        <v>21</v>
      </c>
      <c r="E3219" t="s">
        <v>21</v>
      </c>
      <c r="F3219" t="s">
        <v>39</v>
      </c>
      <c r="G3219" s="2">
        <v>12</v>
      </c>
      <c r="H3219" t="s">
        <v>20</v>
      </c>
      <c r="I3219" t="s">
        <v>23</v>
      </c>
      <c r="J3219" t="s">
        <v>21</v>
      </c>
      <c r="K3219" t="s">
        <v>21</v>
      </c>
      <c r="L3219" t="s">
        <v>33</v>
      </c>
      <c r="M3219" t="s">
        <v>21</v>
      </c>
      <c r="N3219" t="s">
        <v>25</v>
      </c>
      <c r="O3219" s="1">
        <v>83.31</v>
      </c>
      <c r="P3219" s="1">
        <v>1026.73</v>
      </c>
      <c r="Q3219">
        <v>5</v>
      </c>
      <c r="R3219" t="s">
        <v>20</v>
      </c>
      <c r="S3219" t="str">
        <f>IF(ChurnData[[#This Row],[MonthlyCharges]]&lt;=30,"1. Up to 30",IF(ChurnData[[#This Row],[MonthlyCharges]]&lt;=50,"2. 31-50",IF(ChurnData[[#This Row],[MonthlyCharges]]&lt;=70,"3. 51-70",IF(ChurnData[[#This Row],[MonthlyCharges]]&lt;=90,"4. 71-90","5. Over 90"))))</f>
        <v>4. 71-90</v>
      </c>
      <c r="T3219" t="str">
        <f>IF(AND(ChurnData[[#This Row],[Contract]]="Month-to-month",ChurnData[[#This Row],[InternetService]]="Fiber optic",ChurnData[[#This Row],[TenureMonths]]&lt;=11),"High-risk","Other")</f>
        <v>Other</v>
      </c>
      <c r="U3219" t="str">
        <f>IF(ChurnData[[#This Row],[TenureMonths]]&lt;=11,"0-11",IF(ChurnData[[#This Row],[TenureMonths]]&lt;=23,"12-23",IF(ChurnData[[#This Row],[TenureMonths]]&lt;=35,"24-35",IF(ChurnData[[#This Row],[TenureMonths]]&lt;=47,"36-47",IF(ChurnData[[#This Row],[TenureMonths]]&lt;=59,"48-59","60-72")))))</f>
        <v>12-23</v>
      </c>
      <c r="V3219">
        <f>IF(ChurnData[[#This Row],[Churn]]="Yes",1,0)</f>
        <v>1</v>
      </c>
    </row>
    <row r="3220" spans="1:22" x14ac:dyDescent="0.35">
      <c r="A3220" t="s">
        <v>3271</v>
      </c>
      <c r="B3220" t="s">
        <v>19</v>
      </c>
      <c r="C3220">
        <v>0</v>
      </c>
      <c r="D3220" t="s">
        <v>21</v>
      </c>
      <c r="E3220" t="s">
        <v>21</v>
      </c>
      <c r="F3220" t="s">
        <v>39</v>
      </c>
      <c r="G3220" s="2">
        <v>43</v>
      </c>
      <c r="H3220" t="s">
        <v>20</v>
      </c>
      <c r="I3220" t="s">
        <v>23</v>
      </c>
      <c r="J3220" t="s">
        <v>21</v>
      </c>
      <c r="K3220" t="s">
        <v>21</v>
      </c>
      <c r="L3220" t="s">
        <v>24</v>
      </c>
      <c r="M3220" t="s">
        <v>20</v>
      </c>
      <c r="N3220" t="s">
        <v>25</v>
      </c>
      <c r="O3220" s="1">
        <v>90.02</v>
      </c>
      <c r="P3220" s="1">
        <v>3829.53</v>
      </c>
      <c r="Q3220">
        <v>3</v>
      </c>
      <c r="R3220" t="s">
        <v>21</v>
      </c>
      <c r="S3220" t="str">
        <f>IF(ChurnData[[#This Row],[MonthlyCharges]]&lt;=30,"1. Up to 30",IF(ChurnData[[#This Row],[MonthlyCharges]]&lt;=50,"2. 31-50",IF(ChurnData[[#This Row],[MonthlyCharges]]&lt;=70,"3. 51-70",IF(ChurnData[[#This Row],[MonthlyCharges]]&lt;=90,"4. 71-90","5. Over 90"))))</f>
        <v>5. Over 90</v>
      </c>
      <c r="T3220" t="str">
        <f>IF(AND(ChurnData[[#This Row],[Contract]]="Month-to-month",ChurnData[[#This Row],[InternetService]]="Fiber optic",ChurnData[[#This Row],[TenureMonths]]&lt;=11),"High-risk","Other")</f>
        <v>Other</v>
      </c>
      <c r="U3220" t="str">
        <f>IF(ChurnData[[#This Row],[TenureMonths]]&lt;=11,"0-11",IF(ChurnData[[#This Row],[TenureMonths]]&lt;=23,"12-23",IF(ChurnData[[#This Row],[TenureMonths]]&lt;=35,"24-35",IF(ChurnData[[#This Row],[TenureMonths]]&lt;=47,"36-47",IF(ChurnData[[#This Row],[TenureMonths]]&lt;=59,"48-59","60-72")))))</f>
        <v>36-47</v>
      </c>
      <c r="V3220">
        <f>IF(ChurnData[[#This Row],[Churn]]="Yes",1,0)</f>
        <v>0</v>
      </c>
    </row>
    <row r="3221" spans="1:22" x14ac:dyDescent="0.35">
      <c r="A3221" t="s">
        <v>3272</v>
      </c>
      <c r="B3221" t="s">
        <v>19</v>
      </c>
      <c r="C3221">
        <v>0</v>
      </c>
      <c r="D3221" t="s">
        <v>20</v>
      </c>
      <c r="E3221" t="s">
        <v>21</v>
      </c>
      <c r="F3221" t="s">
        <v>49</v>
      </c>
      <c r="G3221" s="2">
        <v>50</v>
      </c>
      <c r="H3221" t="s">
        <v>20</v>
      </c>
      <c r="I3221" t="s">
        <v>23</v>
      </c>
      <c r="J3221" t="s">
        <v>21</v>
      </c>
      <c r="K3221" t="s">
        <v>21</v>
      </c>
      <c r="L3221" t="s">
        <v>24</v>
      </c>
      <c r="M3221" t="s">
        <v>20</v>
      </c>
      <c r="N3221" t="s">
        <v>30</v>
      </c>
      <c r="O3221" s="1">
        <v>82.37</v>
      </c>
      <c r="P3221" s="1">
        <v>4002.08</v>
      </c>
      <c r="Q3221">
        <v>2</v>
      </c>
      <c r="R3221" t="s">
        <v>21</v>
      </c>
      <c r="S3221" t="str">
        <f>IF(ChurnData[[#This Row],[MonthlyCharges]]&lt;=30,"1. Up to 30",IF(ChurnData[[#This Row],[MonthlyCharges]]&lt;=50,"2. 31-50",IF(ChurnData[[#This Row],[MonthlyCharges]]&lt;=70,"3. 51-70",IF(ChurnData[[#This Row],[MonthlyCharges]]&lt;=90,"4. 71-90","5. Over 90"))))</f>
        <v>4. 71-90</v>
      </c>
      <c r="T3221" t="str">
        <f>IF(AND(ChurnData[[#This Row],[Contract]]="Month-to-month",ChurnData[[#This Row],[InternetService]]="Fiber optic",ChurnData[[#This Row],[TenureMonths]]&lt;=11),"High-risk","Other")</f>
        <v>Other</v>
      </c>
      <c r="U3221" t="str">
        <f>IF(ChurnData[[#This Row],[TenureMonths]]&lt;=11,"0-11",IF(ChurnData[[#This Row],[TenureMonths]]&lt;=23,"12-23",IF(ChurnData[[#This Row],[TenureMonths]]&lt;=35,"24-35",IF(ChurnData[[#This Row],[TenureMonths]]&lt;=47,"36-47",IF(ChurnData[[#This Row],[TenureMonths]]&lt;=59,"48-59","60-72")))))</f>
        <v>48-59</v>
      </c>
      <c r="V3221">
        <f>IF(ChurnData[[#This Row],[Churn]]="Yes",1,0)</f>
        <v>0</v>
      </c>
    </row>
    <row r="3222" spans="1:22" x14ac:dyDescent="0.35">
      <c r="A3222" t="s">
        <v>3273</v>
      </c>
      <c r="B3222" t="s">
        <v>19</v>
      </c>
      <c r="C3222">
        <v>0</v>
      </c>
      <c r="D3222" t="s">
        <v>21</v>
      </c>
      <c r="E3222" t="s">
        <v>21</v>
      </c>
      <c r="F3222" t="s">
        <v>39</v>
      </c>
      <c r="G3222" s="2">
        <v>36</v>
      </c>
      <c r="H3222" t="s">
        <v>20</v>
      </c>
      <c r="I3222" t="s">
        <v>23</v>
      </c>
      <c r="J3222" t="s">
        <v>20</v>
      </c>
      <c r="K3222" t="s">
        <v>21</v>
      </c>
      <c r="L3222" t="s">
        <v>24</v>
      </c>
      <c r="M3222" t="s">
        <v>20</v>
      </c>
      <c r="N3222" t="s">
        <v>25</v>
      </c>
      <c r="O3222" s="1">
        <v>77.72</v>
      </c>
      <c r="P3222" s="1">
        <v>2809.12</v>
      </c>
      <c r="Q3222">
        <v>0</v>
      </c>
      <c r="R3222" t="s">
        <v>21</v>
      </c>
      <c r="S3222" t="str">
        <f>IF(ChurnData[[#This Row],[MonthlyCharges]]&lt;=30,"1. Up to 30",IF(ChurnData[[#This Row],[MonthlyCharges]]&lt;=50,"2. 31-50",IF(ChurnData[[#This Row],[MonthlyCharges]]&lt;=70,"3. 51-70",IF(ChurnData[[#This Row],[MonthlyCharges]]&lt;=90,"4. 71-90","5. Over 90"))))</f>
        <v>4. 71-90</v>
      </c>
      <c r="T3222" t="str">
        <f>IF(AND(ChurnData[[#This Row],[Contract]]="Month-to-month",ChurnData[[#This Row],[InternetService]]="Fiber optic",ChurnData[[#This Row],[TenureMonths]]&lt;=11),"High-risk","Other")</f>
        <v>Other</v>
      </c>
      <c r="U3222" t="str">
        <f>IF(ChurnData[[#This Row],[TenureMonths]]&lt;=11,"0-11",IF(ChurnData[[#This Row],[TenureMonths]]&lt;=23,"12-23",IF(ChurnData[[#This Row],[TenureMonths]]&lt;=35,"24-35",IF(ChurnData[[#This Row],[TenureMonths]]&lt;=47,"36-47",IF(ChurnData[[#This Row],[TenureMonths]]&lt;=59,"48-59","60-72")))))</f>
        <v>36-47</v>
      </c>
      <c r="V3222">
        <f>IF(ChurnData[[#This Row],[Churn]]="Yes",1,0)</f>
        <v>0</v>
      </c>
    </row>
    <row r="3223" spans="1:22" x14ac:dyDescent="0.35">
      <c r="A3223" t="s">
        <v>3274</v>
      </c>
      <c r="B3223" t="s">
        <v>36</v>
      </c>
      <c r="C3223">
        <v>1</v>
      </c>
      <c r="D3223" t="s">
        <v>20</v>
      </c>
      <c r="E3223" t="s">
        <v>21</v>
      </c>
      <c r="F3223" t="s">
        <v>47</v>
      </c>
      <c r="G3223" s="2">
        <v>55</v>
      </c>
      <c r="H3223" t="s">
        <v>20</v>
      </c>
      <c r="I3223" t="s">
        <v>32</v>
      </c>
      <c r="J3223" t="s">
        <v>21</v>
      </c>
      <c r="K3223" t="s">
        <v>21</v>
      </c>
      <c r="L3223" t="s">
        <v>24</v>
      </c>
      <c r="M3223" t="s">
        <v>20</v>
      </c>
      <c r="N3223" t="s">
        <v>43</v>
      </c>
      <c r="O3223" s="1">
        <v>57.8</v>
      </c>
      <c r="P3223" s="1">
        <v>3189.6</v>
      </c>
      <c r="Q3223">
        <v>0</v>
      </c>
      <c r="R3223" t="s">
        <v>21</v>
      </c>
      <c r="S3223" t="str">
        <f>IF(ChurnData[[#This Row],[MonthlyCharges]]&lt;=30,"1. Up to 30",IF(ChurnData[[#This Row],[MonthlyCharges]]&lt;=50,"2. 31-50",IF(ChurnData[[#This Row],[MonthlyCharges]]&lt;=70,"3. 51-70",IF(ChurnData[[#This Row],[MonthlyCharges]]&lt;=90,"4. 71-90","5. Over 90"))))</f>
        <v>3. 51-70</v>
      </c>
      <c r="T3223" t="str">
        <f>IF(AND(ChurnData[[#This Row],[Contract]]="Month-to-month",ChurnData[[#This Row],[InternetService]]="Fiber optic",ChurnData[[#This Row],[TenureMonths]]&lt;=11),"High-risk","Other")</f>
        <v>Other</v>
      </c>
      <c r="U3223" t="str">
        <f>IF(ChurnData[[#This Row],[TenureMonths]]&lt;=11,"0-11",IF(ChurnData[[#This Row],[TenureMonths]]&lt;=23,"12-23",IF(ChurnData[[#This Row],[TenureMonths]]&lt;=35,"24-35",IF(ChurnData[[#This Row],[TenureMonths]]&lt;=47,"36-47",IF(ChurnData[[#This Row],[TenureMonths]]&lt;=59,"48-59","60-72")))))</f>
        <v>48-59</v>
      </c>
      <c r="V3223">
        <f>IF(ChurnData[[#This Row],[Churn]]="Yes",1,0)</f>
        <v>0</v>
      </c>
    </row>
    <row r="3224" spans="1:22" x14ac:dyDescent="0.35">
      <c r="A3224" t="s">
        <v>3275</v>
      </c>
      <c r="B3224" t="s">
        <v>19</v>
      </c>
      <c r="C3224">
        <v>0</v>
      </c>
      <c r="D3224" t="s">
        <v>21</v>
      </c>
      <c r="E3224" t="s">
        <v>20</v>
      </c>
      <c r="F3224" t="s">
        <v>75</v>
      </c>
      <c r="G3224" s="2">
        <v>8</v>
      </c>
      <c r="H3224" t="s">
        <v>20</v>
      </c>
      <c r="I3224" t="s">
        <v>23</v>
      </c>
      <c r="J3224" t="s">
        <v>20</v>
      </c>
      <c r="K3224" t="s">
        <v>20</v>
      </c>
      <c r="L3224" t="s">
        <v>33</v>
      </c>
      <c r="M3224" t="s">
        <v>20</v>
      </c>
      <c r="N3224" t="s">
        <v>43</v>
      </c>
      <c r="O3224" s="1">
        <v>102.99</v>
      </c>
      <c r="P3224" s="1">
        <v>836.9</v>
      </c>
      <c r="Q3224">
        <v>1</v>
      </c>
      <c r="R3224" t="s">
        <v>21</v>
      </c>
      <c r="S3224" t="str">
        <f>IF(ChurnData[[#This Row],[MonthlyCharges]]&lt;=30,"1. Up to 30",IF(ChurnData[[#This Row],[MonthlyCharges]]&lt;=50,"2. 31-50",IF(ChurnData[[#This Row],[MonthlyCharges]]&lt;=70,"3. 51-70",IF(ChurnData[[#This Row],[MonthlyCharges]]&lt;=90,"4. 71-90","5. Over 90"))))</f>
        <v>5. Over 90</v>
      </c>
      <c r="T3224" t="str">
        <f>IF(AND(ChurnData[[#This Row],[Contract]]="Month-to-month",ChurnData[[#This Row],[InternetService]]="Fiber optic",ChurnData[[#This Row],[TenureMonths]]&lt;=11),"High-risk","Other")</f>
        <v>High-risk</v>
      </c>
      <c r="U3224" t="str">
        <f>IF(ChurnData[[#This Row],[TenureMonths]]&lt;=11,"0-11",IF(ChurnData[[#This Row],[TenureMonths]]&lt;=23,"12-23",IF(ChurnData[[#This Row],[TenureMonths]]&lt;=35,"24-35",IF(ChurnData[[#This Row],[TenureMonths]]&lt;=47,"36-47",IF(ChurnData[[#This Row],[TenureMonths]]&lt;=59,"48-59","60-72")))))</f>
        <v>0-11</v>
      </c>
      <c r="V3224">
        <f>IF(ChurnData[[#This Row],[Churn]]="Yes",1,0)</f>
        <v>0</v>
      </c>
    </row>
    <row r="3225" spans="1:22" x14ac:dyDescent="0.35">
      <c r="A3225" t="s">
        <v>3276</v>
      </c>
      <c r="B3225" t="s">
        <v>36</v>
      </c>
      <c r="C3225">
        <v>0</v>
      </c>
      <c r="D3225" t="s">
        <v>21</v>
      </c>
      <c r="E3225" t="s">
        <v>21</v>
      </c>
      <c r="F3225" t="s">
        <v>27</v>
      </c>
      <c r="G3225" s="2">
        <v>23</v>
      </c>
      <c r="H3225" t="s">
        <v>20</v>
      </c>
      <c r="I3225" t="s">
        <v>23</v>
      </c>
      <c r="J3225" t="s">
        <v>21</v>
      </c>
      <c r="K3225" t="s">
        <v>21</v>
      </c>
      <c r="L3225" t="s">
        <v>33</v>
      </c>
      <c r="M3225" t="s">
        <v>20</v>
      </c>
      <c r="N3225" t="s">
        <v>34</v>
      </c>
      <c r="O3225" s="1">
        <v>86.9</v>
      </c>
      <c r="P3225" s="1">
        <v>2022.39</v>
      </c>
      <c r="Q3225">
        <v>1</v>
      </c>
      <c r="R3225" t="s">
        <v>20</v>
      </c>
      <c r="S3225" t="str">
        <f>IF(ChurnData[[#This Row],[MonthlyCharges]]&lt;=30,"1. Up to 30",IF(ChurnData[[#This Row],[MonthlyCharges]]&lt;=50,"2. 31-50",IF(ChurnData[[#This Row],[MonthlyCharges]]&lt;=70,"3. 51-70",IF(ChurnData[[#This Row],[MonthlyCharges]]&lt;=90,"4. 71-90","5. Over 90"))))</f>
        <v>4. 71-90</v>
      </c>
      <c r="T3225" t="str">
        <f>IF(AND(ChurnData[[#This Row],[Contract]]="Month-to-month",ChurnData[[#This Row],[InternetService]]="Fiber optic",ChurnData[[#This Row],[TenureMonths]]&lt;=11),"High-risk","Other")</f>
        <v>Other</v>
      </c>
      <c r="U3225" t="str">
        <f>IF(ChurnData[[#This Row],[TenureMonths]]&lt;=11,"0-11",IF(ChurnData[[#This Row],[TenureMonths]]&lt;=23,"12-23",IF(ChurnData[[#This Row],[TenureMonths]]&lt;=35,"24-35",IF(ChurnData[[#This Row],[TenureMonths]]&lt;=47,"36-47",IF(ChurnData[[#This Row],[TenureMonths]]&lt;=59,"48-59","60-72")))))</f>
        <v>12-23</v>
      </c>
      <c r="V3225">
        <f>IF(ChurnData[[#This Row],[Churn]]="Yes",1,0)</f>
        <v>1</v>
      </c>
    </row>
    <row r="3226" spans="1:22" x14ac:dyDescent="0.35">
      <c r="A3226" t="s">
        <v>3277</v>
      </c>
      <c r="B3226" t="s">
        <v>19</v>
      </c>
      <c r="C3226">
        <v>0</v>
      </c>
      <c r="D3226" t="s">
        <v>20</v>
      </c>
      <c r="E3226" t="s">
        <v>21</v>
      </c>
      <c r="F3226" t="s">
        <v>56</v>
      </c>
      <c r="G3226" s="2">
        <v>49</v>
      </c>
      <c r="H3226" t="s">
        <v>20</v>
      </c>
      <c r="I3226" t="s">
        <v>23</v>
      </c>
      <c r="J3226" t="s">
        <v>20</v>
      </c>
      <c r="K3226" t="s">
        <v>21</v>
      </c>
      <c r="L3226" t="s">
        <v>29</v>
      </c>
      <c r="M3226" t="s">
        <v>20</v>
      </c>
      <c r="N3226" t="s">
        <v>25</v>
      </c>
      <c r="O3226" s="1">
        <v>94.01</v>
      </c>
      <c r="P3226" s="1">
        <v>4493.6400000000003</v>
      </c>
      <c r="Q3226">
        <v>2</v>
      </c>
      <c r="R3226" t="s">
        <v>21</v>
      </c>
      <c r="S3226" t="str">
        <f>IF(ChurnData[[#This Row],[MonthlyCharges]]&lt;=30,"1. Up to 30",IF(ChurnData[[#This Row],[MonthlyCharges]]&lt;=50,"2. 31-50",IF(ChurnData[[#This Row],[MonthlyCharges]]&lt;=70,"3. 51-70",IF(ChurnData[[#This Row],[MonthlyCharges]]&lt;=90,"4. 71-90","5. Over 90"))))</f>
        <v>5. Over 90</v>
      </c>
      <c r="T3226" t="str">
        <f>IF(AND(ChurnData[[#This Row],[Contract]]="Month-to-month",ChurnData[[#This Row],[InternetService]]="Fiber optic",ChurnData[[#This Row],[TenureMonths]]&lt;=11),"High-risk","Other")</f>
        <v>Other</v>
      </c>
      <c r="U3226" t="str">
        <f>IF(ChurnData[[#This Row],[TenureMonths]]&lt;=11,"0-11",IF(ChurnData[[#This Row],[TenureMonths]]&lt;=23,"12-23",IF(ChurnData[[#This Row],[TenureMonths]]&lt;=35,"24-35",IF(ChurnData[[#This Row],[TenureMonths]]&lt;=47,"36-47",IF(ChurnData[[#This Row],[TenureMonths]]&lt;=59,"48-59","60-72")))))</f>
        <v>48-59</v>
      </c>
      <c r="V3226">
        <f>IF(ChurnData[[#This Row],[Churn]]="Yes",1,0)</f>
        <v>0</v>
      </c>
    </row>
    <row r="3227" spans="1:22" x14ac:dyDescent="0.35">
      <c r="A3227" t="s">
        <v>3278</v>
      </c>
      <c r="B3227" t="s">
        <v>19</v>
      </c>
      <c r="C3227">
        <v>0</v>
      </c>
      <c r="D3227" t="s">
        <v>21</v>
      </c>
      <c r="E3227" t="s">
        <v>21</v>
      </c>
      <c r="F3227" t="s">
        <v>37</v>
      </c>
      <c r="G3227" s="2">
        <v>18</v>
      </c>
      <c r="H3227" t="s">
        <v>20</v>
      </c>
      <c r="I3227" t="s">
        <v>23</v>
      </c>
      <c r="J3227" t="s">
        <v>21</v>
      </c>
      <c r="K3227" t="s">
        <v>21</v>
      </c>
      <c r="L3227" t="s">
        <v>33</v>
      </c>
      <c r="M3227" t="s">
        <v>20</v>
      </c>
      <c r="N3227" t="s">
        <v>34</v>
      </c>
      <c r="O3227" s="1">
        <v>76.12</v>
      </c>
      <c r="P3227" s="1">
        <v>1409.16</v>
      </c>
      <c r="Q3227">
        <v>2</v>
      </c>
      <c r="R3227" t="s">
        <v>21</v>
      </c>
      <c r="S3227" t="str">
        <f>IF(ChurnData[[#This Row],[MonthlyCharges]]&lt;=30,"1. Up to 30",IF(ChurnData[[#This Row],[MonthlyCharges]]&lt;=50,"2. 31-50",IF(ChurnData[[#This Row],[MonthlyCharges]]&lt;=70,"3. 51-70",IF(ChurnData[[#This Row],[MonthlyCharges]]&lt;=90,"4. 71-90","5. Over 90"))))</f>
        <v>4. 71-90</v>
      </c>
      <c r="T3227" t="str">
        <f>IF(AND(ChurnData[[#This Row],[Contract]]="Month-to-month",ChurnData[[#This Row],[InternetService]]="Fiber optic",ChurnData[[#This Row],[TenureMonths]]&lt;=11),"High-risk","Other")</f>
        <v>Other</v>
      </c>
      <c r="U3227" t="str">
        <f>IF(ChurnData[[#This Row],[TenureMonths]]&lt;=11,"0-11",IF(ChurnData[[#This Row],[TenureMonths]]&lt;=23,"12-23",IF(ChurnData[[#This Row],[TenureMonths]]&lt;=35,"24-35",IF(ChurnData[[#This Row],[TenureMonths]]&lt;=47,"36-47",IF(ChurnData[[#This Row],[TenureMonths]]&lt;=59,"48-59","60-72")))))</f>
        <v>12-23</v>
      </c>
      <c r="V3227">
        <f>IF(ChurnData[[#This Row],[Churn]]="Yes",1,0)</f>
        <v>0</v>
      </c>
    </row>
    <row r="3228" spans="1:22" x14ac:dyDescent="0.35">
      <c r="A3228" t="s">
        <v>3279</v>
      </c>
      <c r="B3228" t="s">
        <v>36</v>
      </c>
      <c r="C3228">
        <v>1</v>
      </c>
      <c r="D3228" t="s">
        <v>20</v>
      </c>
      <c r="E3228" t="s">
        <v>21</v>
      </c>
      <c r="F3228" t="s">
        <v>22</v>
      </c>
      <c r="G3228" s="2">
        <v>53</v>
      </c>
      <c r="H3228" t="s">
        <v>20</v>
      </c>
      <c r="I3228" t="s">
        <v>32</v>
      </c>
      <c r="J3228" t="s">
        <v>21</v>
      </c>
      <c r="K3228" t="s">
        <v>21</v>
      </c>
      <c r="L3228" t="s">
        <v>24</v>
      </c>
      <c r="M3228" t="s">
        <v>21</v>
      </c>
      <c r="N3228" t="s">
        <v>25</v>
      </c>
      <c r="O3228" s="1">
        <v>54.31</v>
      </c>
      <c r="P3228" s="1">
        <v>2867.29</v>
      </c>
      <c r="Q3228">
        <v>0</v>
      </c>
      <c r="R3228" t="s">
        <v>21</v>
      </c>
      <c r="S3228" t="str">
        <f>IF(ChurnData[[#This Row],[MonthlyCharges]]&lt;=30,"1. Up to 30",IF(ChurnData[[#This Row],[MonthlyCharges]]&lt;=50,"2. 31-50",IF(ChurnData[[#This Row],[MonthlyCharges]]&lt;=70,"3. 51-70",IF(ChurnData[[#This Row],[MonthlyCharges]]&lt;=90,"4. 71-90","5. Over 90"))))</f>
        <v>3. 51-70</v>
      </c>
      <c r="T3228" t="str">
        <f>IF(AND(ChurnData[[#This Row],[Contract]]="Month-to-month",ChurnData[[#This Row],[InternetService]]="Fiber optic",ChurnData[[#This Row],[TenureMonths]]&lt;=11),"High-risk","Other")</f>
        <v>Other</v>
      </c>
      <c r="U3228" t="str">
        <f>IF(ChurnData[[#This Row],[TenureMonths]]&lt;=11,"0-11",IF(ChurnData[[#This Row],[TenureMonths]]&lt;=23,"12-23",IF(ChurnData[[#This Row],[TenureMonths]]&lt;=35,"24-35",IF(ChurnData[[#This Row],[TenureMonths]]&lt;=47,"36-47",IF(ChurnData[[#This Row],[TenureMonths]]&lt;=59,"48-59","60-72")))))</f>
        <v>48-59</v>
      </c>
      <c r="V3228">
        <f>IF(ChurnData[[#This Row],[Churn]]="Yes",1,0)</f>
        <v>0</v>
      </c>
    </row>
    <row r="3229" spans="1:22" x14ac:dyDescent="0.35">
      <c r="A3229" t="s">
        <v>3280</v>
      </c>
      <c r="B3229" t="s">
        <v>19</v>
      </c>
      <c r="C3229">
        <v>0</v>
      </c>
      <c r="D3229" t="s">
        <v>21</v>
      </c>
      <c r="E3229" t="s">
        <v>21</v>
      </c>
      <c r="F3229" t="s">
        <v>56</v>
      </c>
      <c r="G3229" s="2">
        <v>17</v>
      </c>
      <c r="H3229" t="s">
        <v>20</v>
      </c>
      <c r="I3229" t="s">
        <v>23</v>
      </c>
      <c r="J3229" t="s">
        <v>20</v>
      </c>
      <c r="K3229" t="s">
        <v>21</v>
      </c>
      <c r="L3229" t="s">
        <v>33</v>
      </c>
      <c r="M3229" t="s">
        <v>20</v>
      </c>
      <c r="N3229" t="s">
        <v>43</v>
      </c>
      <c r="O3229" s="1">
        <v>94.61</v>
      </c>
      <c r="P3229" s="1">
        <v>1602.68</v>
      </c>
      <c r="Q3229">
        <v>3</v>
      </c>
      <c r="R3229" t="s">
        <v>20</v>
      </c>
      <c r="S3229" t="str">
        <f>IF(ChurnData[[#This Row],[MonthlyCharges]]&lt;=30,"1. Up to 30",IF(ChurnData[[#This Row],[MonthlyCharges]]&lt;=50,"2. 31-50",IF(ChurnData[[#This Row],[MonthlyCharges]]&lt;=70,"3. 51-70",IF(ChurnData[[#This Row],[MonthlyCharges]]&lt;=90,"4. 71-90","5. Over 90"))))</f>
        <v>5. Over 90</v>
      </c>
      <c r="T3229" t="str">
        <f>IF(AND(ChurnData[[#This Row],[Contract]]="Month-to-month",ChurnData[[#This Row],[InternetService]]="Fiber optic",ChurnData[[#This Row],[TenureMonths]]&lt;=11),"High-risk","Other")</f>
        <v>Other</v>
      </c>
      <c r="U3229" t="str">
        <f>IF(ChurnData[[#This Row],[TenureMonths]]&lt;=11,"0-11",IF(ChurnData[[#This Row],[TenureMonths]]&lt;=23,"12-23",IF(ChurnData[[#This Row],[TenureMonths]]&lt;=35,"24-35",IF(ChurnData[[#This Row],[TenureMonths]]&lt;=47,"36-47",IF(ChurnData[[#This Row],[TenureMonths]]&lt;=59,"48-59","60-72")))))</f>
        <v>12-23</v>
      </c>
      <c r="V3229">
        <f>IF(ChurnData[[#This Row],[Churn]]="Yes",1,0)</f>
        <v>1</v>
      </c>
    </row>
    <row r="3230" spans="1:22" x14ac:dyDescent="0.35">
      <c r="A3230" t="s">
        <v>3281</v>
      </c>
      <c r="B3230" t="s">
        <v>36</v>
      </c>
      <c r="C3230">
        <v>0</v>
      </c>
      <c r="D3230" t="s">
        <v>21</v>
      </c>
      <c r="E3230" t="s">
        <v>21</v>
      </c>
      <c r="F3230" t="s">
        <v>45</v>
      </c>
      <c r="G3230" s="2">
        <v>32</v>
      </c>
      <c r="H3230" t="s">
        <v>21</v>
      </c>
      <c r="I3230" t="s">
        <v>23</v>
      </c>
      <c r="J3230" t="s">
        <v>21</v>
      </c>
      <c r="K3230" t="s">
        <v>20</v>
      </c>
      <c r="L3230" t="s">
        <v>33</v>
      </c>
      <c r="M3230" t="s">
        <v>20</v>
      </c>
      <c r="N3230" t="s">
        <v>43</v>
      </c>
      <c r="O3230" s="1">
        <v>77.05</v>
      </c>
      <c r="P3230" s="1">
        <v>2493.44</v>
      </c>
      <c r="Q3230">
        <v>3</v>
      </c>
      <c r="R3230" t="s">
        <v>20</v>
      </c>
      <c r="S3230" t="str">
        <f>IF(ChurnData[[#This Row],[MonthlyCharges]]&lt;=30,"1. Up to 30",IF(ChurnData[[#This Row],[MonthlyCharges]]&lt;=50,"2. 31-50",IF(ChurnData[[#This Row],[MonthlyCharges]]&lt;=70,"3. 51-70",IF(ChurnData[[#This Row],[MonthlyCharges]]&lt;=90,"4. 71-90","5. Over 90"))))</f>
        <v>4. 71-90</v>
      </c>
      <c r="T3230" t="str">
        <f>IF(AND(ChurnData[[#This Row],[Contract]]="Month-to-month",ChurnData[[#This Row],[InternetService]]="Fiber optic",ChurnData[[#This Row],[TenureMonths]]&lt;=11),"High-risk","Other")</f>
        <v>Other</v>
      </c>
      <c r="U3230" t="str">
        <f>IF(ChurnData[[#This Row],[TenureMonths]]&lt;=11,"0-11",IF(ChurnData[[#This Row],[TenureMonths]]&lt;=23,"12-23",IF(ChurnData[[#This Row],[TenureMonths]]&lt;=35,"24-35",IF(ChurnData[[#This Row],[TenureMonths]]&lt;=47,"36-47",IF(ChurnData[[#This Row],[TenureMonths]]&lt;=59,"48-59","60-72")))))</f>
        <v>24-35</v>
      </c>
      <c r="V3230">
        <f>IF(ChurnData[[#This Row],[Churn]]="Yes",1,0)</f>
        <v>1</v>
      </c>
    </row>
    <row r="3231" spans="1:22" x14ac:dyDescent="0.35">
      <c r="A3231" t="s">
        <v>3282</v>
      </c>
      <c r="B3231" t="s">
        <v>19</v>
      </c>
      <c r="C3231">
        <v>0</v>
      </c>
      <c r="D3231" t="s">
        <v>21</v>
      </c>
      <c r="E3231" t="s">
        <v>21</v>
      </c>
      <c r="F3231" t="s">
        <v>49</v>
      </c>
      <c r="G3231" s="2">
        <v>7</v>
      </c>
      <c r="H3231" t="s">
        <v>20</v>
      </c>
      <c r="I3231" t="s">
        <v>32</v>
      </c>
      <c r="J3231" t="s">
        <v>20</v>
      </c>
      <c r="K3231" t="s">
        <v>21</v>
      </c>
      <c r="L3231" t="s">
        <v>33</v>
      </c>
      <c r="M3231" t="s">
        <v>21</v>
      </c>
      <c r="N3231" t="s">
        <v>43</v>
      </c>
      <c r="O3231" s="1">
        <v>58.59</v>
      </c>
      <c r="P3231" s="1">
        <v>404.29</v>
      </c>
      <c r="Q3231">
        <v>1</v>
      </c>
      <c r="R3231" t="s">
        <v>20</v>
      </c>
      <c r="S3231" t="str">
        <f>IF(ChurnData[[#This Row],[MonthlyCharges]]&lt;=30,"1. Up to 30",IF(ChurnData[[#This Row],[MonthlyCharges]]&lt;=50,"2. 31-50",IF(ChurnData[[#This Row],[MonthlyCharges]]&lt;=70,"3. 51-70",IF(ChurnData[[#This Row],[MonthlyCharges]]&lt;=90,"4. 71-90","5. Over 90"))))</f>
        <v>3. 51-70</v>
      </c>
      <c r="T3231" t="str">
        <f>IF(AND(ChurnData[[#This Row],[Contract]]="Month-to-month",ChurnData[[#This Row],[InternetService]]="Fiber optic",ChurnData[[#This Row],[TenureMonths]]&lt;=11),"High-risk","Other")</f>
        <v>Other</v>
      </c>
      <c r="U3231" t="str">
        <f>IF(ChurnData[[#This Row],[TenureMonths]]&lt;=11,"0-11",IF(ChurnData[[#This Row],[TenureMonths]]&lt;=23,"12-23",IF(ChurnData[[#This Row],[TenureMonths]]&lt;=35,"24-35",IF(ChurnData[[#This Row],[TenureMonths]]&lt;=47,"36-47",IF(ChurnData[[#This Row],[TenureMonths]]&lt;=59,"48-59","60-72")))))</f>
        <v>0-11</v>
      </c>
      <c r="V3231">
        <f>IF(ChurnData[[#This Row],[Churn]]="Yes",1,0)</f>
        <v>1</v>
      </c>
    </row>
    <row r="3232" spans="1:22" x14ac:dyDescent="0.35">
      <c r="A3232" t="s">
        <v>3283</v>
      </c>
      <c r="B3232" t="s">
        <v>36</v>
      </c>
      <c r="C3232">
        <v>0</v>
      </c>
      <c r="D3232" t="s">
        <v>21</v>
      </c>
      <c r="E3232" t="s">
        <v>21</v>
      </c>
      <c r="F3232" t="s">
        <v>37</v>
      </c>
      <c r="G3232" s="2">
        <v>17</v>
      </c>
      <c r="H3232" t="s">
        <v>20</v>
      </c>
      <c r="I3232" t="s">
        <v>32</v>
      </c>
      <c r="J3232" t="s">
        <v>21</v>
      </c>
      <c r="K3232" t="s">
        <v>20</v>
      </c>
      <c r="L3232" t="s">
        <v>33</v>
      </c>
      <c r="M3232" t="s">
        <v>21</v>
      </c>
      <c r="N3232" t="s">
        <v>34</v>
      </c>
      <c r="O3232" s="1">
        <v>58.92</v>
      </c>
      <c r="P3232" s="1">
        <v>1007.17</v>
      </c>
      <c r="Q3232">
        <v>0</v>
      </c>
      <c r="R3232" t="s">
        <v>21</v>
      </c>
      <c r="S3232" t="str">
        <f>IF(ChurnData[[#This Row],[MonthlyCharges]]&lt;=30,"1. Up to 30",IF(ChurnData[[#This Row],[MonthlyCharges]]&lt;=50,"2. 31-50",IF(ChurnData[[#This Row],[MonthlyCharges]]&lt;=70,"3. 51-70",IF(ChurnData[[#This Row],[MonthlyCharges]]&lt;=90,"4. 71-90","5. Over 90"))))</f>
        <v>3. 51-70</v>
      </c>
      <c r="T3232" t="str">
        <f>IF(AND(ChurnData[[#This Row],[Contract]]="Month-to-month",ChurnData[[#This Row],[InternetService]]="Fiber optic",ChurnData[[#This Row],[TenureMonths]]&lt;=11),"High-risk","Other")</f>
        <v>Other</v>
      </c>
      <c r="U3232" t="str">
        <f>IF(ChurnData[[#This Row],[TenureMonths]]&lt;=11,"0-11",IF(ChurnData[[#This Row],[TenureMonths]]&lt;=23,"12-23",IF(ChurnData[[#This Row],[TenureMonths]]&lt;=35,"24-35",IF(ChurnData[[#This Row],[TenureMonths]]&lt;=47,"36-47",IF(ChurnData[[#This Row],[TenureMonths]]&lt;=59,"48-59","60-72")))))</f>
        <v>12-23</v>
      </c>
      <c r="V3232">
        <f>IF(ChurnData[[#This Row],[Churn]]="Yes",1,0)</f>
        <v>0</v>
      </c>
    </row>
    <row r="3233" spans="1:22" x14ac:dyDescent="0.35">
      <c r="A3233" t="s">
        <v>3284</v>
      </c>
      <c r="B3233" t="s">
        <v>36</v>
      </c>
      <c r="C3233">
        <v>1</v>
      </c>
      <c r="D3233" t="s">
        <v>20</v>
      </c>
      <c r="E3233" t="s">
        <v>21</v>
      </c>
      <c r="F3233" t="s">
        <v>45</v>
      </c>
      <c r="G3233" s="2">
        <v>48</v>
      </c>
      <c r="H3233" t="s">
        <v>20</v>
      </c>
      <c r="I3233" t="s">
        <v>21</v>
      </c>
      <c r="J3233" t="s">
        <v>28</v>
      </c>
      <c r="K3233" t="s">
        <v>28</v>
      </c>
      <c r="L3233" t="s">
        <v>24</v>
      </c>
      <c r="M3233" t="s">
        <v>20</v>
      </c>
      <c r="N3233" t="s">
        <v>43</v>
      </c>
      <c r="O3233" s="1">
        <v>36.83</v>
      </c>
      <c r="P3233" s="1">
        <v>1722.58</v>
      </c>
      <c r="Q3233">
        <v>5</v>
      </c>
      <c r="R3233" t="s">
        <v>21</v>
      </c>
      <c r="S3233" t="str">
        <f>IF(ChurnData[[#This Row],[MonthlyCharges]]&lt;=30,"1. Up to 30",IF(ChurnData[[#This Row],[MonthlyCharges]]&lt;=50,"2. 31-50",IF(ChurnData[[#This Row],[MonthlyCharges]]&lt;=70,"3. 51-70",IF(ChurnData[[#This Row],[MonthlyCharges]]&lt;=90,"4. 71-90","5. Over 90"))))</f>
        <v>2. 31-50</v>
      </c>
      <c r="T3233" t="str">
        <f>IF(AND(ChurnData[[#This Row],[Contract]]="Month-to-month",ChurnData[[#This Row],[InternetService]]="Fiber optic",ChurnData[[#This Row],[TenureMonths]]&lt;=11),"High-risk","Other")</f>
        <v>Other</v>
      </c>
      <c r="U3233" t="str">
        <f>IF(ChurnData[[#This Row],[TenureMonths]]&lt;=11,"0-11",IF(ChurnData[[#This Row],[TenureMonths]]&lt;=23,"12-23",IF(ChurnData[[#This Row],[TenureMonths]]&lt;=35,"24-35",IF(ChurnData[[#This Row],[TenureMonths]]&lt;=47,"36-47",IF(ChurnData[[#This Row],[TenureMonths]]&lt;=59,"48-59","60-72")))))</f>
        <v>48-59</v>
      </c>
      <c r="V3233">
        <f>IF(ChurnData[[#This Row],[Churn]]="Yes",1,0)</f>
        <v>0</v>
      </c>
    </row>
    <row r="3234" spans="1:22" x14ac:dyDescent="0.35">
      <c r="A3234" t="s">
        <v>3285</v>
      </c>
      <c r="B3234" t="s">
        <v>36</v>
      </c>
      <c r="C3234">
        <v>0</v>
      </c>
      <c r="D3234" t="s">
        <v>20</v>
      </c>
      <c r="E3234" t="s">
        <v>21</v>
      </c>
      <c r="F3234" t="s">
        <v>56</v>
      </c>
      <c r="G3234" s="2">
        <v>50</v>
      </c>
      <c r="H3234" t="s">
        <v>21</v>
      </c>
      <c r="I3234" t="s">
        <v>23</v>
      </c>
      <c r="J3234" t="s">
        <v>20</v>
      </c>
      <c r="K3234" t="s">
        <v>21</v>
      </c>
      <c r="L3234" t="s">
        <v>24</v>
      </c>
      <c r="M3234" t="s">
        <v>21</v>
      </c>
      <c r="N3234" t="s">
        <v>34</v>
      </c>
      <c r="O3234" s="1">
        <v>74.430000000000007</v>
      </c>
      <c r="P3234" s="1">
        <v>3618.16</v>
      </c>
      <c r="Q3234">
        <v>3</v>
      </c>
      <c r="R3234" t="s">
        <v>21</v>
      </c>
      <c r="S3234" t="str">
        <f>IF(ChurnData[[#This Row],[MonthlyCharges]]&lt;=30,"1. Up to 30",IF(ChurnData[[#This Row],[MonthlyCharges]]&lt;=50,"2. 31-50",IF(ChurnData[[#This Row],[MonthlyCharges]]&lt;=70,"3. 51-70",IF(ChurnData[[#This Row],[MonthlyCharges]]&lt;=90,"4. 71-90","5. Over 90"))))</f>
        <v>4. 71-90</v>
      </c>
      <c r="T3234" t="str">
        <f>IF(AND(ChurnData[[#This Row],[Contract]]="Month-to-month",ChurnData[[#This Row],[InternetService]]="Fiber optic",ChurnData[[#This Row],[TenureMonths]]&lt;=11),"High-risk","Other")</f>
        <v>Other</v>
      </c>
      <c r="U3234" t="str">
        <f>IF(ChurnData[[#This Row],[TenureMonths]]&lt;=11,"0-11",IF(ChurnData[[#This Row],[TenureMonths]]&lt;=23,"12-23",IF(ChurnData[[#This Row],[TenureMonths]]&lt;=35,"24-35",IF(ChurnData[[#This Row],[TenureMonths]]&lt;=47,"36-47",IF(ChurnData[[#This Row],[TenureMonths]]&lt;=59,"48-59","60-72")))))</f>
        <v>48-59</v>
      </c>
      <c r="V3234">
        <f>IF(ChurnData[[#This Row],[Churn]]="Yes",1,0)</f>
        <v>0</v>
      </c>
    </row>
    <row r="3235" spans="1:22" x14ac:dyDescent="0.35">
      <c r="A3235" t="s">
        <v>3286</v>
      </c>
      <c r="B3235" t="s">
        <v>19</v>
      </c>
      <c r="C3235">
        <v>0</v>
      </c>
      <c r="D3235" t="s">
        <v>21</v>
      </c>
      <c r="E3235" t="s">
        <v>21</v>
      </c>
      <c r="F3235" t="s">
        <v>27</v>
      </c>
      <c r="G3235" s="2">
        <v>72</v>
      </c>
      <c r="H3235" t="s">
        <v>20</v>
      </c>
      <c r="I3235" t="s">
        <v>23</v>
      </c>
      <c r="J3235" t="s">
        <v>21</v>
      </c>
      <c r="K3235" t="s">
        <v>20</v>
      </c>
      <c r="L3235" t="s">
        <v>24</v>
      </c>
      <c r="M3235" t="s">
        <v>21</v>
      </c>
      <c r="N3235" t="s">
        <v>30</v>
      </c>
      <c r="O3235" s="1">
        <v>96.39</v>
      </c>
      <c r="P3235" s="1">
        <v>6881.69</v>
      </c>
      <c r="Q3235">
        <v>0</v>
      </c>
      <c r="R3235" t="s">
        <v>21</v>
      </c>
      <c r="S3235" t="str">
        <f>IF(ChurnData[[#This Row],[MonthlyCharges]]&lt;=30,"1. Up to 30",IF(ChurnData[[#This Row],[MonthlyCharges]]&lt;=50,"2. 31-50",IF(ChurnData[[#This Row],[MonthlyCharges]]&lt;=70,"3. 51-70",IF(ChurnData[[#This Row],[MonthlyCharges]]&lt;=90,"4. 71-90","5. Over 90"))))</f>
        <v>5. Over 90</v>
      </c>
      <c r="T3235" t="str">
        <f>IF(AND(ChurnData[[#This Row],[Contract]]="Month-to-month",ChurnData[[#This Row],[InternetService]]="Fiber optic",ChurnData[[#This Row],[TenureMonths]]&lt;=11),"High-risk","Other")</f>
        <v>Other</v>
      </c>
      <c r="U3235" t="str">
        <f>IF(ChurnData[[#This Row],[TenureMonths]]&lt;=11,"0-11",IF(ChurnData[[#This Row],[TenureMonths]]&lt;=23,"12-23",IF(ChurnData[[#This Row],[TenureMonths]]&lt;=35,"24-35",IF(ChurnData[[#This Row],[TenureMonths]]&lt;=47,"36-47",IF(ChurnData[[#This Row],[TenureMonths]]&lt;=59,"48-59","60-72")))))</f>
        <v>60-72</v>
      </c>
      <c r="V3235">
        <f>IF(ChurnData[[#This Row],[Churn]]="Yes",1,0)</f>
        <v>0</v>
      </c>
    </row>
    <row r="3236" spans="1:22" x14ac:dyDescent="0.35">
      <c r="A3236" t="s">
        <v>3287</v>
      </c>
      <c r="B3236" t="s">
        <v>19</v>
      </c>
      <c r="C3236">
        <v>0</v>
      </c>
      <c r="D3236" t="s">
        <v>20</v>
      </c>
      <c r="E3236" t="s">
        <v>20</v>
      </c>
      <c r="F3236" t="s">
        <v>27</v>
      </c>
      <c r="G3236" s="2">
        <v>10</v>
      </c>
      <c r="H3236" t="s">
        <v>20</v>
      </c>
      <c r="I3236" t="s">
        <v>32</v>
      </c>
      <c r="J3236" t="s">
        <v>21</v>
      </c>
      <c r="K3236" t="s">
        <v>21</v>
      </c>
      <c r="L3236" t="s">
        <v>33</v>
      </c>
      <c r="M3236" t="s">
        <v>20</v>
      </c>
      <c r="N3236" t="s">
        <v>34</v>
      </c>
      <c r="O3236" s="1">
        <v>59.71</v>
      </c>
      <c r="P3236" s="1">
        <v>592.01</v>
      </c>
      <c r="Q3236">
        <v>1</v>
      </c>
      <c r="R3236" t="s">
        <v>20</v>
      </c>
      <c r="S3236" t="str">
        <f>IF(ChurnData[[#This Row],[MonthlyCharges]]&lt;=30,"1. Up to 30",IF(ChurnData[[#This Row],[MonthlyCharges]]&lt;=50,"2. 31-50",IF(ChurnData[[#This Row],[MonthlyCharges]]&lt;=70,"3. 51-70",IF(ChurnData[[#This Row],[MonthlyCharges]]&lt;=90,"4. 71-90","5. Over 90"))))</f>
        <v>3. 51-70</v>
      </c>
      <c r="T3236" t="str">
        <f>IF(AND(ChurnData[[#This Row],[Contract]]="Month-to-month",ChurnData[[#This Row],[InternetService]]="Fiber optic",ChurnData[[#This Row],[TenureMonths]]&lt;=11),"High-risk","Other")</f>
        <v>Other</v>
      </c>
      <c r="U3236" t="str">
        <f>IF(ChurnData[[#This Row],[TenureMonths]]&lt;=11,"0-11",IF(ChurnData[[#This Row],[TenureMonths]]&lt;=23,"12-23",IF(ChurnData[[#This Row],[TenureMonths]]&lt;=35,"24-35",IF(ChurnData[[#This Row],[TenureMonths]]&lt;=47,"36-47",IF(ChurnData[[#This Row],[TenureMonths]]&lt;=59,"48-59","60-72")))))</f>
        <v>0-11</v>
      </c>
      <c r="V3236">
        <f>IF(ChurnData[[#This Row],[Churn]]="Yes",1,0)</f>
        <v>1</v>
      </c>
    </row>
    <row r="3237" spans="1:22" x14ac:dyDescent="0.35">
      <c r="A3237" t="s">
        <v>3288</v>
      </c>
      <c r="B3237" t="s">
        <v>19</v>
      </c>
      <c r="C3237">
        <v>0</v>
      </c>
      <c r="D3237" t="s">
        <v>21</v>
      </c>
      <c r="E3237" t="s">
        <v>21</v>
      </c>
      <c r="F3237" t="s">
        <v>22</v>
      </c>
      <c r="G3237" s="2">
        <v>68</v>
      </c>
      <c r="H3237" t="s">
        <v>20</v>
      </c>
      <c r="I3237" t="s">
        <v>23</v>
      </c>
      <c r="J3237" t="s">
        <v>20</v>
      </c>
      <c r="K3237" t="s">
        <v>21</v>
      </c>
      <c r="L3237" t="s">
        <v>24</v>
      </c>
      <c r="M3237" t="s">
        <v>21</v>
      </c>
      <c r="N3237" t="s">
        <v>43</v>
      </c>
      <c r="O3237" s="1">
        <v>95.4</v>
      </c>
      <c r="P3237" s="1">
        <v>6425.93</v>
      </c>
      <c r="Q3237">
        <v>2</v>
      </c>
      <c r="R3237" t="s">
        <v>21</v>
      </c>
      <c r="S3237" t="str">
        <f>IF(ChurnData[[#This Row],[MonthlyCharges]]&lt;=30,"1. Up to 30",IF(ChurnData[[#This Row],[MonthlyCharges]]&lt;=50,"2. 31-50",IF(ChurnData[[#This Row],[MonthlyCharges]]&lt;=70,"3. 51-70",IF(ChurnData[[#This Row],[MonthlyCharges]]&lt;=90,"4. 71-90","5. Over 90"))))</f>
        <v>5. Over 90</v>
      </c>
      <c r="T3237" t="str">
        <f>IF(AND(ChurnData[[#This Row],[Contract]]="Month-to-month",ChurnData[[#This Row],[InternetService]]="Fiber optic",ChurnData[[#This Row],[TenureMonths]]&lt;=11),"High-risk","Other")</f>
        <v>Other</v>
      </c>
      <c r="U3237" t="str">
        <f>IF(ChurnData[[#This Row],[TenureMonths]]&lt;=11,"0-11",IF(ChurnData[[#This Row],[TenureMonths]]&lt;=23,"12-23",IF(ChurnData[[#This Row],[TenureMonths]]&lt;=35,"24-35",IF(ChurnData[[#This Row],[TenureMonths]]&lt;=47,"36-47",IF(ChurnData[[#This Row],[TenureMonths]]&lt;=59,"48-59","60-72")))))</f>
        <v>60-72</v>
      </c>
      <c r="V3237">
        <f>IF(ChurnData[[#This Row],[Churn]]="Yes",1,0)</f>
        <v>0</v>
      </c>
    </row>
    <row r="3238" spans="1:22" x14ac:dyDescent="0.35">
      <c r="A3238" t="s">
        <v>3289</v>
      </c>
      <c r="B3238" t="s">
        <v>36</v>
      </c>
      <c r="C3238">
        <v>0</v>
      </c>
      <c r="D3238" t="s">
        <v>21</v>
      </c>
      <c r="E3238" t="s">
        <v>21</v>
      </c>
      <c r="F3238" t="s">
        <v>49</v>
      </c>
      <c r="G3238" s="2">
        <v>51</v>
      </c>
      <c r="H3238" t="s">
        <v>20</v>
      </c>
      <c r="I3238" t="s">
        <v>32</v>
      </c>
      <c r="J3238" t="s">
        <v>21</v>
      </c>
      <c r="K3238" t="s">
        <v>21</v>
      </c>
      <c r="L3238" t="s">
        <v>24</v>
      </c>
      <c r="M3238" t="s">
        <v>20</v>
      </c>
      <c r="N3238" t="s">
        <v>34</v>
      </c>
      <c r="O3238" s="1">
        <v>53.19</v>
      </c>
      <c r="P3238" s="1">
        <v>2646.05</v>
      </c>
      <c r="Q3238">
        <v>3</v>
      </c>
      <c r="R3238" t="s">
        <v>21</v>
      </c>
      <c r="S3238" t="str">
        <f>IF(ChurnData[[#This Row],[MonthlyCharges]]&lt;=30,"1. Up to 30",IF(ChurnData[[#This Row],[MonthlyCharges]]&lt;=50,"2. 31-50",IF(ChurnData[[#This Row],[MonthlyCharges]]&lt;=70,"3. 51-70",IF(ChurnData[[#This Row],[MonthlyCharges]]&lt;=90,"4. 71-90","5. Over 90"))))</f>
        <v>3. 51-70</v>
      </c>
      <c r="T3238" t="str">
        <f>IF(AND(ChurnData[[#This Row],[Contract]]="Month-to-month",ChurnData[[#This Row],[InternetService]]="Fiber optic",ChurnData[[#This Row],[TenureMonths]]&lt;=11),"High-risk","Other")</f>
        <v>Other</v>
      </c>
      <c r="U3238" t="str">
        <f>IF(ChurnData[[#This Row],[TenureMonths]]&lt;=11,"0-11",IF(ChurnData[[#This Row],[TenureMonths]]&lt;=23,"12-23",IF(ChurnData[[#This Row],[TenureMonths]]&lt;=35,"24-35",IF(ChurnData[[#This Row],[TenureMonths]]&lt;=47,"36-47",IF(ChurnData[[#This Row],[TenureMonths]]&lt;=59,"48-59","60-72")))))</f>
        <v>48-59</v>
      </c>
      <c r="V3238">
        <f>IF(ChurnData[[#This Row],[Churn]]="Yes",1,0)</f>
        <v>0</v>
      </c>
    </row>
    <row r="3239" spans="1:22" x14ac:dyDescent="0.35">
      <c r="A3239" t="s">
        <v>3290</v>
      </c>
      <c r="B3239" t="s">
        <v>19</v>
      </c>
      <c r="C3239">
        <v>0</v>
      </c>
      <c r="D3239" t="s">
        <v>20</v>
      </c>
      <c r="E3239" t="s">
        <v>21</v>
      </c>
      <c r="F3239" t="s">
        <v>45</v>
      </c>
      <c r="G3239" s="2">
        <v>16</v>
      </c>
      <c r="H3239" t="s">
        <v>21</v>
      </c>
      <c r="I3239" t="s">
        <v>32</v>
      </c>
      <c r="J3239" t="s">
        <v>20</v>
      </c>
      <c r="K3239" t="s">
        <v>21</v>
      </c>
      <c r="L3239" t="s">
        <v>33</v>
      </c>
      <c r="M3239" t="s">
        <v>20</v>
      </c>
      <c r="N3239" t="s">
        <v>43</v>
      </c>
      <c r="O3239" s="1">
        <v>49.01</v>
      </c>
      <c r="P3239" s="1">
        <v>777.71</v>
      </c>
      <c r="Q3239">
        <v>4</v>
      </c>
      <c r="R3239" t="s">
        <v>21</v>
      </c>
      <c r="S3239" t="str">
        <f>IF(ChurnData[[#This Row],[MonthlyCharges]]&lt;=30,"1. Up to 30",IF(ChurnData[[#This Row],[MonthlyCharges]]&lt;=50,"2. 31-50",IF(ChurnData[[#This Row],[MonthlyCharges]]&lt;=70,"3. 51-70",IF(ChurnData[[#This Row],[MonthlyCharges]]&lt;=90,"4. 71-90","5. Over 90"))))</f>
        <v>2. 31-50</v>
      </c>
      <c r="T3239" t="str">
        <f>IF(AND(ChurnData[[#This Row],[Contract]]="Month-to-month",ChurnData[[#This Row],[InternetService]]="Fiber optic",ChurnData[[#This Row],[TenureMonths]]&lt;=11),"High-risk","Other")</f>
        <v>Other</v>
      </c>
      <c r="U3239" t="str">
        <f>IF(ChurnData[[#This Row],[TenureMonths]]&lt;=11,"0-11",IF(ChurnData[[#This Row],[TenureMonths]]&lt;=23,"12-23",IF(ChurnData[[#This Row],[TenureMonths]]&lt;=35,"24-35",IF(ChurnData[[#This Row],[TenureMonths]]&lt;=47,"36-47",IF(ChurnData[[#This Row],[TenureMonths]]&lt;=59,"48-59","60-72")))))</f>
        <v>12-23</v>
      </c>
      <c r="V3239">
        <f>IF(ChurnData[[#This Row],[Churn]]="Yes",1,0)</f>
        <v>0</v>
      </c>
    </row>
    <row r="3240" spans="1:22" x14ac:dyDescent="0.35">
      <c r="A3240" t="s">
        <v>3291</v>
      </c>
      <c r="B3240" t="s">
        <v>19</v>
      </c>
      <c r="C3240">
        <v>0</v>
      </c>
      <c r="D3240" t="s">
        <v>20</v>
      </c>
      <c r="E3240" t="s">
        <v>20</v>
      </c>
      <c r="F3240" t="s">
        <v>45</v>
      </c>
      <c r="G3240" s="2">
        <v>18</v>
      </c>
      <c r="H3240" t="s">
        <v>21</v>
      </c>
      <c r="I3240" t="s">
        <v>32</v>
      </c>
      <c r="J3240" t="s">
        <v>21</v>
      </c>
      <c r="K3240" t="s">
        <v>21</v>
      </c>
      <c r="L3240" t="s">
        <v>33</v>
      </c>
      <c r="M3240" t="s">
        <v>20</v>
      </c>
      <c r="N3240" t="s">
        <v>34</v>
      </c>
      <c r="O3240" s="1">
        <v>49.09</v>
      </c>
      <c r="P3240" s="1">
        <v>868.11</v>
      </c>
      <c r="Q3240">
        <v>0</v>
      </c>
      <c r="R3240" t="s">
        <v>21</v>
      </c>
      <c r="S3240" t="str">
        <f>IF(ChurnData[[#This Row],[MonthlyCharges]]&lt;=30,"1. Up to 30",IF(ChurnData[[#This Row],[MonthlyCharges]]&lt;=50,"2. 31-50",IF(ChurnData[[#This Row],[MonthlyCharges]]&lt;=70,"3. 51-70",IF(ChurnData[[#This Row],[MonthlyCharges]]&lt;=90,"4. 71-90","5. Over 90"))))</f>
        <v>2. 31-50</v>
      </c>
      <c r="T3240" t="str">
        <f>IF(AND(ChurnData[[#This Row],[Contract]]="Month-to-month",ChurnData[[#This Row],[InternetService]]="Fiber optic",ChurnData[[#This Row],[TenureMonths]]&lt;=11),"High-risk","Other")</f>
        <v>Other</v>
      </c>
      <c r="U3240" t="str">
        <f>IF(ChurnData[[#This Row],[TenureMonths]]&lt;=11,"0-11",IF(ChurnData[[#This Row],[TenureMonths]]&lt;=23,"12-23",IF(ChurnData[[#This Row],[TenureMonths]]&lt;=35,"24-35",IF(ChurnData[[#This Row],[TenureMonths]]&lt;=47,"36-47",IF(ChurnData[[#This Row],[TenureMonths]]&lt;=59,"48-59","60-72")))))</f>
        <v>12-23</v>
      </c>
      <c r="V3240">
        <f>IF(ChurnData[[#This Row],[Churn]]="Yes",1,0)</f>
        <v>0</v>
      </c>
    </row>
    <row r="3241" spans="1:22" x14ac:dyDescent="0.35">
      <c r="A3241" t="s">
        <v>3292</v>
      </c>
      <c r="B3241" t="s">
        <v>36</v>
      </c>
      <c r="C3241">
        <v>0</v>
      </c>
      <c r="D3241" t="s">
        <v>20</v>
      </c>
      <c r="E3241" t="s">
        <v>21</v>
      </c>
      <c r="F3241" t="s">
        <v>27</v>
      </c>
      <c r="G3241" s="2">
        <v>19</v>
      </c>
      <c r="H3241" t="s">
        <v>20</v>
      </c>
      <c r="I3241" t="s">
        <v>23</v>
      </c>
      <c r="J3241" t="s">
        <v>20</v>
      </c>
      <c r="K3241" t="s">
        <v>21</v>
      </c>
      <c r="L3241" t="s">
        <v>33</v>
      </c>
      <c r="M3241" t="s">
        <v>20</v>
      </c>
      <c r="N3241" t="s">
        <v>30</v>
      </c>
      <c r="O3241" s="1">
        <v>94.07</v>
      </c>
      <c r="P3241" s="1">
        <v>1790.42</v>
      </c>
      <c r="Q3241">
        <v>3</v>
      </c>
      <c r="R3241" t="s">
        <v>20</v>
      </c>
      <c r="S3241" t="str">
        <f>IF(ChurnData[[#This Row],[MonthlyCharges]]&lt;=30,"1. Up to 30",IF(ChurnData[[#This Row],[MonthlyCharges]]&lt;=50,"2. 31-50",IF(ChurnData[[#This Row],[MonthlyCharges]]&lt;=70,"3. 51-70",IF(ChurnData[[#This Row],[MonthlyCharges]]&lt;=90,"4. 71-90","5. Over 90"))))</f>
        <v>5. Over 90</v>
      </c>
      <c r="T3241" t="str">
        <f>IF(AND(ChurnData[[#This Row],[Contract]]="Month-to-month",ChurnData[[#This Row],[InternetService]]="Fiber optic",ChurnData[[#This Row],[TenureMonths]]&lt;=11),"High-risk","Other")</f>
        <v>Other</v>
      </c>
      <c r="U3241" t="str">
        <f>IF(ChurnData[[#This Row],[TenureMonths]]&lt;=11,"0-11",IF(ChurnData[[#This Row],[TenureMonths]]&lt;=23,"12-23",IF(ChurnData[[#This Row],[TenureMonths]]&lt;=35,"24-35",IF(ChurnData[[#This Row],[TenureMonths]]&lt;=47,"36-47",IF(ChurnData[[#This Row],[TenureMonths]]&lt;=59,"48-59","60-72")))))</f>
        <v>12-23</v>
      </c>
      <c r="V3241">
        <f>IF(ChurnData[[#This Row],[Churn]]="Yes",1,0)</f>
        <v>1</v>
      </c>
    </row>
    <row r="3242" spans="1:22" x14ac:dyDescent="0.35">
      <c r="A3242" t="s">
        <v>3293</v>
      </c>
      <c r="B3242" t="s">
        <v>19</v>
      </c>
      <c r="C3242">
        <v>0</v>
      </c>
      <c r="D3242" t="s">
        <v>20</v>
      </c>
      <c r="E3242" t="s">
        <v>20</v>
      </c>
      <c r="F3242" t="s">
        <v>75</v>
      </c>
      <c r="G3242" s="2">
        <v>16</v>
      </c>
      <c r="H3242" t="s">
        <v>20</v>
      </c>
      <c r="I3242" t="s">
        <v>32</v>
      </c>
      <c r="J3242" t="s">
        <v>20</v>
      </c>
      <c r="K3242" t="s">
        <v>21</v>
      </c>
      <c r="L3242" t="s">
        <v>33</v>
      </c>
      <c r="M3242" t="s">
        <v>20</v>
      </c>
      <c r="N3242" t="s">
        <v>43</v>
      </c>
      <c r="O3242" s="1">
        <v>59.95</v>
      </c>
      <c r="P3242" s="1">
        <v>966.67</v>
      </c>
      <c r="Q3242">
        <v>2</v>
      </c>
      <c r="R3242" t="s">
        <v>21</v>
      </c>
      <c r="S3242" t="str">
        <f>IF(ChurnData[[#This Row],[MonthlyCharges]]&lt;=30,"1. Up to 30",IF(ChurnData[[#This Row],[MonthlyCharges]]&lt;=50,"2. 31-50",IF(ChurnData[[#This Row],[MonthlyCharges]]&lt;=70,"3. 51-70",IF(ChurnData[[#This Row],[MonthlyCharges]]&lt;=90,"4. 71-90","5. Over 90"))))</f>
        <v>3. 51-70</v>
      </c>
      <c r="T3242" t="str">
        <f>IF(AND(ChurnData[[#This Row],[Contract]]="Month-to-month",ChurnData[[#This Row],[InternetService]]="Fiber optic",ChurnData[[#This Row],[TenureMonths]]&lt;=11),"High-risk","Other")</f>
        <v>Other</v>
      </c>
      <c r="U3242" t="str">
        <f>IF(ChurnData[[#This Row],[TenureMonths]]&lt;=11,"0-11",IF(ChurnData[[#This Row],[TenureMonths]]&lt;=23,"12-23",IF(ChurnData[[#This Row],[TenureMonths]]&lt;=35,"24-35",IF(ChurnData[[#This Row],[TenureMonths]]&lt;=47,"36-47",IF(ChurnData[[#This Row],[TenureMonths]]&lt;=59,"48-59","60-72")))))</f>
        <v>12-23</v>
      </c>
      <c r="V3242">
        <f>IF(ChurnData[[#This Row],[Churn]]="Yes",1,0)</f>
        <v>0</v>
      </c>
    </row>
    <row r="3243" spans="1:22" x14ac:dyDescent="0.35">
      <c r="A3243" t="s">
        <v>3294</v>
      </c>
      <c r="B3243" t="s">
        <v>36</v>
      </c>
      <c r="C3243">
        <v>0</v>
      </c>
      <c r="D3243" t="s">
        <v>21</v>
      </c>
      <c r="E3243" t="s">
        <v>21</v>
      </c>
      <c r="F3243" t="s">
        <v>65</v>
      </c>
      <c r="G3243" s="2">
        <v>72</v>
      </c>
      <c r="H3243" t="s">
        <v>20</v>
      </c>
      <c r="I3243" t="s">
        <v>32</v>
      </c>
      <c r="J3243" t="s">
        <v>20</v>
      </c>
      <c r="K3243" t="s">
        <v>20</v>
      </c>
      <c r="L3243" t="s">
        <v>24</v>
      </c>
      <c r="M3243" t="s">
        <v>20</v>
      </c>
      <c r="N3243" t="s">
        <v>30</v>
      </c>
      <c r="O3243" s="1">
        <v>63.17</v>
      </c>
      <c r="P3243" s="1">
        <v>4530.3100000000004</v>
      </c>
      <c r="Q3243">
        <v>0</v>
      </c>
      <c r="R3243" t="s">
        <v>21</v>
      </c>
      <c r="S3243" t="str">
        <f>IF(ChurnData[[#This Row],[MonthlyCharges]]&lt;=30,"1. Up to 30",IF(ChurnData[[#This Row],[MonthlyCharges]]&lt;=50,"2. 31-50",IF(ChurnData[[#This Row],[MonthlyCharges]]&lt;=70,"3. 51-70",IF(ChurnData[[#This Row],[MonthlyCharges]]&lt;=90,"4. 71-90","5. Over 90"))))</f>
        <v>3. 51-70</v>
      </c>
      <c r="T3243" t="str">
        <f>IF(AND(ChurnData[[#This Row],[Contract]]="Month-to-month",ChurnData[[#This Row],[InternetService]]="Fiber optic",ChurnData[[#This Row],[TenureMonths]]&lt;=11),"High-risk","Other")</f>
        <v>Other</v>
      </c>
      <c r="U3243" t="str">
        <f>IF(ChurnData[[#This Row],[TenureMonths]]&lt;=11,"0-11",IF(ChurnData[[#This Row],[TenureMonths]]&lt;=23,"12-23",IF(ChurnData[[#This Row],[TenureMonths]]&lt;=35,"24-35",IF(ChurnData[[#This Row],[TenureMonths]]&lt;=47,"36-47",IF(ChurnData[[#This Row],[TenureMonths]]&lt;=59,"48-59","60-72")))))</f>
        <v>60-72</v>
      </c>
      <c r="V3243">
        <f>IF(ChurnData[[#This Row],[Churn]]="Yes",1,0)</f>
        <v>0</v>
      </c>
    </row>
    <row r="3244" spans="1:22" x14ac:dyDescent="0.35">
      <c r="A3244" t="s">
        <v>3295</v>
      </c>
      <c r="B3244" t="s">
        <v>36</v>
      </c>
      <c r="C3244">
        <v>0</v>
      </c>
      <c r="D3244" t="s">
        <v>20</v>
      </c>
      <c r="E3244" t="s">
        <v>20</v>
      </c>
      <c r="F3244" t="s">
        <v>56</v>
      </c>
      <c r="G3244" s="2">
        <v>36</v>
      </c>
      <c r="H3244" t="s">
        <v>20</v>
      </c>
      <c r="I3244" t="s">
        <v>23</v>
      </c>
      <c r="J3244" t="s">
        <v>21</v>
      </c>
      <c r="K3244" t="s">
        <v>21</v>
      </c>
      <c r="L3244" t="s">
        <v>29</v>
      </c>
      <c r="M3244" t="s">
        <v>21</v>
      </c>
      <c r="N3244" t="s">
        <v>34</v>
      </c>
      <c r="O3244" s="1">
        <v>85.12</v>
      </c>
      <c r="P3244" s="1">
        <v>3141.08</v>
      </c>
      <c r="Q3244">
        <v>3</v>
      </c>
      <c r="R3244" t="s">
        <v>20</v>
      </c>
      <c r="S3244" t="str">
        <f>IF(ChurnData[[#This Row],[MonthlyCharges]]&lt;=30,"1. Up to 30",IF(ChurnData[[#This Row],[MonthlyCharges]]&lt;=50,"2. 31-50",IF(ChurnData[[#This Row],[MonthlyCharges]]&lt;=70,"3. 51-70",IF(ChurnData[[#This Row],[MonthlyCharges]]&lt;=90,"4. 71-90","5. Over 90"))))</f>
        <v>4. 71-90</v>
      </c>
      <c r="T3244" t="str">
        <f>IF(AND(ChurnData[[#This Row],[Contract]]="Month-to-month",ChurnData[[#This Row],[InternetService]]="Fiber optic",ChurnData[[#This Row],[TenureMonths]]&lt;=11),"High-risk","Other")</f>
        <v>Other</v>
      </c>
      <c r="U3244" t="str">
        <f>IF(ChurnData[[#This Row],[TenureMonths]]&lt;=11,"0-11",IF(ChurnData[[#This Row],[TenureMonths]]&lt;=23,"12-23",IF(ChurnData[[#This Row],[TenureMonths]]&lt;=35,"24-35",IF(ChurnData[[#This Row],[TenureMonths]]&lt;=47,"36-47",IF(ChurnData[[#This Row],[TenureMonths]]&lt;=59,"48-59","60-72")))))</f>
        <v>36-47</v>
      </c>
      <c r="V3244">
        <f>IF(ChurnData[[#This Row],[Churn]]="Yes",1,0)</f>
        <v>1</v>
      </c>
    </row>
    <row r="3245" spans="1:22" x14ac:dyDescent="0.35">
      <c r="A3245" t="s">
        <v>3296</v>
      </c>
      <c r="B3245" t="s">
        <v>36</v>
      </c>
      <c r="C3245">
        <v>0</v>
      </c>
      <c r="D3245" t="s">
        <v>20</v>
      </c>
      <c r="E3245" t="s">
        <v>20</v>
      </c>
      <c r="F3245" t="s">
        <v>39</v>
      </c>
      <c r="G3245" s="2">
        <v>56</v>
      </c>
      <c r="H3245" t="s">
        <v>20</v>
      </c>
      <c r="I3245" t="s">
        <v>23</v>
      </c>
      <c r="J3245" t="s">
        <v>20</v>
      </c>
      <c r="K3245" t="s">
        <v>21</v>
      </c>
      <c r="L3245" t="s">
        <v>24</v>
      </c>
      <c r="M3245" t="s">
        <v>20</v>
      </c>
      <c r="N3245" t="s">
        <v>30</v>
      </c>
      <c r="O3245" s="1">
        <v>87.67</v>
      </c>
      <c r="P3245" s="1">
        <v>4913.99</v>
      </c>
      <c r="Q3245">
        <v>1</v>
      </c>
      <c r="R3245" t="s">
        <v>21</v>
      </c>
      <c r="S3245" t="str">
        <f>IF(ChurnData[[#This Row],[MonthlyCharges]]&lt;=30,"1. Up to 30",IF(ChurnData[[#This Row],[MonthlyCharges]]&lt;=50,"2. 31-50",IF(ChurnData[[#This Row],[MonthlyCharges]]&lt;=70,"3. 51-70",IF(ChurnData[[#This Row],[MonthlyCharges]]&lt;=90,"4. 71-90","5. Over 90"))))</f>
        <v>4. 71-90</v>
      </c>
      <c r="T3245" t="str">
        <f>IF(AND(ChurnData[[#This Row],[Contract]]="Month-to-month",ChurnData[[#This Row],[InternetService]]="Fiber optic",ChurnData[[#This Row],[TenureMonths]]&lt;=11),"High-risk","Other")</f>
        <v>Other</v>
      </c>
      <c r="U3245" t="str">
        <f>IF(ChurnData[[#This Row],[TenureMonths]]&lt;=11,"0-11",IF(ChurnData[[#This Row],[TenureMonths]]&lt;=23,"12-23",IF(ChurnData[[#This Row],[TenureMonths]]&lt;=35,"24-35",IF(ChurnData[[#This Row],[TenureMonths]]&lt;=47,"36-47",IF(ChurnData[[#This Row],[TenureMonths]]&lt;=59,"48-59","60-72")))))</f>
        <v>48-59</v>
      </c>
      <c r="V3245">
        <f>IF(ChurnData[[#This Row],[Churn]]="Yes",1,0)</f>
        <v>0</v>
      </c>
    </row>
    <row r="3246" spans="1:22" x14ac:dyDescent="0.35">
      <c r="A3246" t="s">
        <v>3297</v>
      </c>
      <c r="B3246" t="s">
        <v>36</v>
      </c>
      <c r="C3246">
        <v>1</v>
      </c>
      <c r="D3246" t="s">
        <v>20</v>
      </c>
      <c r="E3246" t="s">
        <v>20</v>
      </c>
      <c r="F3246" t="s">
        <v>27</v>
      </c>
      <c r="G3246" s="2">
        <v>22</v>
      </c>
      <c r="H3246" t="s">
        <v>20</v>
      </c>
      <c r="I3246" t="s">
        <v>32</v>
      </c>
      <c r="J3246" t="s">
        <v>21</v>
      </c>
      <c r="K3246" t="s">
        <v>20</v>
      </c>
      <c r="L3246" t="s">
        <v>33</v>
      </c>
      <c r="M3246" t="s">
        <v>21</v>
      </c>
      <c r="N3246" t="s">
        <v>34</v>
      </c>
      <c r="O3246" s="1">
        <v>59.91</v>
      </c>
      <c r="P3246" s="1">
        <v>1318.81</v>
      </c>
      <c r="Q3246">
        <v>1</v>
      </c>
      <c r="R3246" t="s">
        <v>20</v>
      </c>
      <c r="S3246" t="str">
        <f>IF(ChurnData[[#This Row],[MonthlyCharges]]&lt;=30,"1. Up to 30",IF(ChurnData[[#This Row],[MonthlyCharges]]&lt;=50,"2. 31-50",IF(ChurnData[[#This Row],[MonthlyCharges]]&lt;=70,"3. 51-70",IF(ChurnData[[#This Row],[MonthlyCharges]]&lt;=90,"4. 71-90","5. Over 90"))))</f>
        <v>3. 51-70</v>
      </c>
      <c r="T3246" t="str">
        <f>IF(AND(ChurnData[[#This Row],[Contract]]="Month-to-month",ChurnData[[#This Row],[InternetService]]="Fiber optic",ChurnData[[#This Row],[TenureMonths]]&lt;=11),"High-risk","Other")</f>
        <v>Other</v>
      </c>
      <c r="U3246" t="str">
        <f>IF(ChurnData[[#This Row],[TenureMonths]]&lt;=11,"0-11",IF(ChurnData[[#This Row],[TenureMonths]]&lt;=23,"12-23",IF(ChurnData[[#This Row],[TenureMonths]]&lt;=35,"24-35",IF(ChurnData[[#This Row],[TenureMonths]]&lt;=47,"36-47",IF(ChurnData[[#This Row],[TenureMonths]]&lt;=59,"48-59","60-72")))))</f>
        <v>12-23</v>
      </c>
      <c r="V3246">
        <f>IF(ChurnData[[#This Row],[Churn]]="Yes",1,0)</f>
        <v>1</v>
      </c>
    </row>
    <row r="3247" spans="1:22" x14ac:dyDescent="0.35">
      <c r="A3247" t="s">
        <v>3298</v>
      </c>
      <c r="B3247" t="s">
        <v>36</v>
      </c>
      <c r="C3247">
        <v>0</v>
      </c>
      <c r="D3247" t="s">
        <v>20</v>
      </c>
      <c r="E3247" t="s">
        <v>21</v>
      </c>
      <c r="F3247" t="s">
        <v>58</v>
      </c>
      <c r="G3247" s="2">
        <v>4</v>
      </c>
      <c r="H3247" t="s">
        <v>20</v>
      </c>
      <c r="I3247" t="s">
        <v>23</v>
      </c>
      <c r="J3247" t="s">
        <v>20</v>
      </c>
      <c r="K3247" t="s">
        <v>21</v>
      </c>
      <c r="L3247" t="s">
        <v>33</v>
      </c>
      <c r="M3247" t="s">
        <v>21</v>
      </c>
      <c r="N3247" t="s">
        <v>25</v>
      </c>
      <c r="O3247" s="1">
        <v>80.459999999999994</v>
      </c>
      <c r="P3247" s="1">
        <v>314.48</v>
      </c>
      <c r="Q3247">
        <v>1</v>
      </c>
      <c r="R3247" t="s">
        <v>21</v>
      </c>
      <c r="S3247" t="str">
        <f>IF(ChurnData[[#This Row],[MonthlyCharges]]&lt;=30,"1. Up to 30",IF(ChurnData[[#This Row],[MonthlyCharges]]&lt;=50,"2. 31-50",IF(ChurnData[[#This Row],[MonthlyCharges]]&lt;=70,"3. 51-70",IF(ChurnData[[#This Row],[MonthlyCharges]]&lt;=90,"4. 71-90","5. Over 90"))))</f>
        <v>4. 71-90</v>
      </c>
      <c r="T3247" t="str">
        <f>IF(AND(ChurnData[[#This Row],[Contract]]="Month-to-month",ChurnData[[#This Row],[InternetService]]="Fiber optic",ChurnData[[#This Row],[TenureMonths]]&lt;=11),"High-risk","Other")</f>
        <v>High-risk</v>
      </c>
      <c r="U3247" t="str">
        <f>IF(ChurnData[[#This Row],[TenureMonths]]&lt;=11,"0-11",IF(ChurnData[[#This Row],[TenureMonths]]&lt;=23,"12-23",IF(ChurnData[[#This Row],[TenureMonths]]&lt;=35,"24-35",IF(ChurnData[[#This Row],[TenureMonths]]&lt;=47,"36-47",IF(ChurnData[[#This Row],[TenureMonths]]&lt;=59,"48-59","60-72")))))</f>
        <v>0-11</v>
      </c>
      <c r="V3247">
        <f>IF(ChurnData[[#This Row],[Churn]]="Yes",1,0)</f>
        <v>0</v>
      </c>
    </row>
    <row r="3248" spans="1:22" x14ac:dyDescent="0.35">
      <c r="A3248" t="s">
        <v>3299</v>
      </c>
      <c r="B3248" t="s">
        <v>19</v>
      </c>
      <c r="C3248">
        <v>0</v>
      </c>
      <c r="D3248" t="s">
        <v>20</v>
      </c>
      <c r="E3248" t="s">
        <v>21</v>
      </c>
      <c r="F3248" t="s">
        <v>75</v>
      </c>
      <c r="G3248" s="2">
        <v>24</v>
      </c>
      <c r="H3248" t="s">
        <v>20</v>
      </c>
      <c r="I3248" t="s">
        <v>21</v>
      </c>
      <c r="J3248" t="s">
        <v>28</v>
      </c>
      <c r="K3248" t="s">
        <v>28</v>
      </c>
      <c r="L3248" t="s">
        <v>33</v>
      </c>
      <c r="M3248" t="s">
        <v>20</v>
      </c>
      <c r="N3248" t="s">
        <v>34</v>
      </c>
      <c r="O3248" s="1">
        <v>33.229999999999997</v>
      </c>
      <c r="P3248" s="1">
        <v>778.45</v>
      </c>
      <c r="Q3248">
        <v>1</v>
      </c>
      <c r="R3248" t="s">
        <v>21</v>
      </c>
      <c r="S3248" t="str">
        <f>IF(ChurnData[[#This Row],[MonthlyCharges]]&lt;=30,"1. Up to 30",IF(ChurnData[[#This Row],[MonthlyCharges]]&lt;=50,"2. 31-50",IF(ChurnData[[#This Row],[MonthlyCharges]]&lt;=70,"3. 51-70",IF(ChurnData[[#This Row],[MonthlyCharges]]&lt;=90,"4. 71-90","5. Over 90"))))</f>
        <v>2. 31-50</v>
      </c>
      <c r="T3248" t="str">
        <f>IF(AND(ChurnData[[#This Row],[Contract]]="Month-to-month",ChurnData[[#This Row],[InternetService]]="Fiber optic",ChurnData[[#This Row],[TenureMonths]]&lt;=11),"High-risk","Other")</f>
        <v>Other</v>
      </c>
      <c r="U3248" t="str">
        <f>IF(ChurnData[[#This Row],[TenureMonths]]&lt;=11,"0-11",IF(ChurnData[[#This Row],[TenureMonths]]&lt;=23,"12-23",IF(ChurnData[[#This Row],[TenureMonths]]&lt;=35,"24-35",IF(ChurnData[[#This Row],[TenureMonths]]&lt;=47,"36-47",IF(ChurnData[[#This Row],[TenureMonths]]&lt;=59,"48-59","60-72")))))</f>
        <v>24-35</v>
      </c>
      <c r="V3248">
        <f>IF(ChurnData[[#This Row],[Churn]]="Yes",1,0)</f>
        <v>0</v>
      </c>
    </row>
    <row r="3249" spans="1:22" x14ac:dyDescent="0.35">
      <c r="A3249" t="s">
        <v>3300</v>
      </c>
      <c r="B3249" t="s">
        <v>36</v>
      </c>
      <c r="C3249">
        <v>0</v>
      </c>
      <c r="D3249" t="s">
        <v>20</v>
      </c>
      <c r="E3249" t="s">
        <v>20</v>
      </c>
      <c r="F3249" t="s">
        <v>37</v>
      </c>
      <c r="G3249" s="2">
        <v>72</v>
      </c>
      <c r="H3249" t="s">
        <v>20</v>
      </c>
      <c r="I3249" t="s">
        <v>32</v>
      </c>
      <c r="J3249" t="s">
        <v>20</v>
      </c>
      <c r="K3249" t="s">
        <v>20</v>
      </c>
      <c r="L3249" t="s">
        <v>24</v>
      </c>
      <c r="M3249" t="s">
        <v>20</v>
      </c>
      <c r="N3249" t="s">
        <v>25</v>
      </c>
      <c r="O3249" s="1">
        <v>72.81</v>
      </c>
      <c r="P3249" s="1">
        <v>5354.14</v>
      </c>
      <c r="Q3249">
        <v>0</v>
      </c>
      <c r="R3249" t="s">
        <v>21</v>
      </c>
      <c r="S3249" t="str">
        <f>IF(ChurnData[[#This Row],[MonthlyCharges]]&lt;=30,"1. Up to 30",IF(ChurnData[[#This Row],[MonthlyCharges]]&lt;=50,"2. 31-50",IF(ChurnData[[#This Row],[MonthlyCharges]]&lt;=70,"3. 51-70",IF(ChurnData[[#This Row],[MonthlyCharges]]&lt;=90,"4. 71-90","5. Over 90"))))</f>
        <v>4. 71-90</v>
      </c>
      <c r="T3249" t="str">
        <f>IF(AND(ChurnData[[#This Row],[Contract]]="Month-to-month",ChurnData[[#This Row],[InternetService]]="Fiber optic",ChurnData[[#This Row],[TenureMonths]]&lt;=11),"High-risk","Other")</f>
        <v>Other</v>
      </c>
      <c r="U3249" t="str">
        <f>IF(ChurnData[[#This Row],[TenureMonths]]&lt;=11,"0-11",IF(ChurnData[[#This Row],[TenureMonths]]&lt;=23,"12-23",IF(ChurnData[[#This Row],[TenureMonths]]&lt;=35,"24-35",IF(ChurnData[[#This Row],[TenureMonths]]&lt;=47,"36-47",IF(ChurnData[[#This Row],[TenureMonths]]&lt;=59,"48-59","60-72")))))</f>
        <v>60-72</v>
      </c>
      <c r="V3249">
        <f>IF(ChurnData[[#This Row],[Churn]]="Yes",1,0)</f>
        <v>0</v>
      </c>
    </row>
    <row r="3250" spans="1:22" x14ac:dyDescent="0.35">
      <c r="A3250" t="s">
        <v>3301</v>
      </c>
      <c r="B3250" t="s">
        <v>36</v>
      </c>
      <c r="C3250">
        <v>1</v>
      </c>
      <c r="D3250" t="s">
        <v>20</v>
      </c>
      <c r="E3250" t="s">
        <v>21</v>
      </c>
      <c r="F3250" t="s">
        <v>58</v>
      </c>
      <c r="G3250" s="2">
        <v>0</v>
      </c>
      <c r="H3250" t="s">
        <v>20</v>
      </c>
      <c r="I3250" t="s">
        <v>32</v>
      </c>
      <c r="J3250" t="s">
        <v>20</v>
      </c>
      <c r="K3250" t="s">
        <v>21</v>
      </c>
      <c r="L3250" t="s">
        <v>29</v>
      </c>
      <c r="M3250" t="s">
        <v>21</v>
      </c>
      <c r="N3250" t="s">
        <v>34</v>
      </c>
      <c r="O3250" s="1">
        <v>59.23</v>
      </c>
      <c r="P3250" s="1">
        <v>0</v>
      </c>
      <c r="Q3250">
        <v>1</v>
      </c>
      <c r="R3250" t="s">
        <v>21</v>
      </c>
      <c r="S3250" t="str">
        <f>IF(ChurnData[[#This Row],[MonthlyCharges]]&lt;=30,"1. Up to 30",IF(ChurnData[[#This Row],[MonthlyCharges]]&lt;=50,"2. 31-50",IF(ChurnData[[#This Row],[MonthlyCharges]]&lt;=70,"3. 51-70",IF(ChurnData[[#This Row],[MonthlyCharges]]&lt;=90,"4. 71-90","5. Over 90"))))</f>
        <v>3. 51-70</v>
      </c>
      <c r="T3250" t="str">
        <f>IF(AND(ChurnData[[#This Row],[Contract]]="Month-to-month",ChurnData[[#This Row],[InternetService]]="Fiber optic",ChurnData[[#This Row],[TenureMonths]]&lt;=11),"High-risk","Other")</f>
        <v>Other</v>
      </c>
      <c r="U3250" t="str">
        <f>IF(ChurnData[[#This Row],[TenureMonths]]&lt;=11,"0-11",IF(ChurnData[[#This Row],[TenureMonths]]&lt;=23,"12-23",IF(ChurnData[[#This Row],[TenureMonths]]&lt;=35,"24-35",IF(ChurnData[[#This Row],[TenureMonths]]&lt;=47,"36-47",IF(ChurnData[[#This Row],[TenureMonths]]&lt;=59,"48-59","60-72")))))</f>
        <v>0-11</v>
      </c>
      <c r="V3250">
        <f>IF(ChurnData[[#This Row],[Churn]]="Yes",1,0)</f>
        <v>0</v>
      </c>
    </row>
    <row r="3251" spans="1:22" x14ac:dyDescent="0.35">
      <c r="A3251" t="s">
        <v>3302</v>
      </c>
      <c r="B3251" t="s">
        <v>19</v>
      </c>
      <c r="C3251">
        <v>0</v>
      </c>
      <c r="D3251" t="s">
        <v>20</v>
      </c>
      <c r="E3251" t="s">
        <v>20</v>
      </c>
      <c r="F3251" t="s">
        <v>65</v>
      </c>
      <c r="G3251" s="2">
        <v>20</v>
      </c>
      <c r="H3251" t="s">
        <v>20</v>
      </c>
      <c r="I3251" t="s">
        <v>32</v>
      </c>
      <c r="J3251" t="s">
        <v>21</v>
      </c>
      <c r="K3251" t="s">
        <v>20</v>
      </c>
      <c r="L3251" t="s">
        <v>29</v>
      </c>
      <c r="M3251" t="s">
        <v>21</v>
      </c>
      <c r="N3251" t="s">
        <v>34</v>
      </c>
      <c r="O3251" s="1">
        <v>59.95</v>
      </c>
      <c r="P3251" s="1">
        <v>1195.78</v>
      </c>
      <c r="Q3251">
        <v>0</v>
      </c>
      <c r="R3251" t="s">
        <v>21</v>
      </c>
      <c r="S3251" t="str">
        <f>IF(ChurnData[[#This Row],[MonthlyCharges]]&lt;=30,"1. Up to 30",IF(ChurnData[[#This Row],[MonthlyCharges]]&lt;=50,"2. 31-50",IF(ChurnData[[#This Row],[MonthlyCharges]]&lt;=70,"3. 51-70",IF(ChurnData[[#This Row],[MonthlyCharges]]&lt;=90,"4. 71-90","5. Over 90"))))</f>
        <v>3. 51-70</v>
      </c>
      <c r="T3251" t="str">
        <f>IF(AND(ChurnData[[#This Row],[Contract]]="Month-to-month",ChurnData[[#This Row],[InternetService]]="Fiber optic",ChurnData[[#This Row],[TenureMonths]]&lt;=11),"High-risk","Other")</f>
        <v>Other</v>
      </c>
      <c r="U3251" t="str">
        <f>IF(ChurnData[[#This Row],[TenureMonths]]&lt;=11,"0-11",IF(ChurnData[[#This Row],[TenureMonths]]&lt;=23,"12-23",IF(ChurnData[[#This Row],[TenureMonths]]&lt;=35,"24-35",IF(ChurnData[[#This Row],[TenureMonths]]&lt;=47,"36-47",IF(ChurnData[[#This Row],[TenureMonths]]&lt;=59,"48-59","60-72")))))</f>
        <v>12-23</v>
      </c>
      <c r="V3251">
        <f>IF(ChurnData[[#This Row],[Churn]]="Yes",1,0)</f>
        <v>0</v>
      </c>
    </row>
    <row r="3252" spans="1:22" x14ac:dyDescent="0.35">
      <c r="A3252" t="s">
        <v>3303</v>
      </c>
      <c r="B3252" t="s">
        <v>36</v>
      </c>
      <c r="C3252">
        <v>1</v>
      </c>
      <c r="D3252" t="s">
        <v>21</v>
      </c>
      <c r="E3252" t="s">
        <v>21</v>
      </c>
      <c r="F3252" t="s">
        <v>41</v>
      </c>
      <c r="G3252" s="2">
        <v>48</v>
      </c>
      <c r="H3252" t="s">
        <v>20</v>
      </c>
      <c r="I3252" t="s">
        <v>21</v>
      </c>
      <c r="J3252" t="s">
        <v>28</v>
      </c>
      <c r="K3252" t="s">
        <v>28</v>
      </c>
      <c r="L3252" t="s">
        <v>24</v>
      </c>
      <c r="M3252" t="s">
        <v>20</v>
      </c>
      <c r="N3252" t="s">
        <v>30</v>
      </c>
      <c r="O3252" s="1">
        <v>32.1</v>
      </c>
      <c r="P3252" s="1">
        <v>1530.89</v>
      </c>
      <c r="Q3252">
        <v>1</v>
      </c>
      <c r="R3252" t="s">
        <v>21</v>
      </c>
      <c r="S3252" t="str">
        <f>IF(ChurnData[[#This Row],[MonthlyCharges]]&lt;=30,"1. Up to 30",IF(ChurnData[[#This Row],[MonthlyCharges]]&lt;=50,"2. 31-50",IF(ChurnData[[#This Row],[MonthlyCharges]]&lt;=70,"3. 51-70",IF(ChurnData[[#This Row],[MonthlyCharges]]&lt;=90,"4. 71-90","5. Over 90"))))</f>
        <v>2. 31-50</v>
      </c>
      <c r="T3252" t="str">
        <f>IF(AND(ChurnData[[#This Row],[Contract]]="Month-to-month",ChurnData[[#This Row],[InternetService]]="Fiber optic",ChurnData[[#This Row],[TenureMonths]]&lt;=11),"High-risk","Other")</f>
        <v>Other</v>
      </c>
      <c r="U3252" t="str">
        <f>IF(ChurnData[[#This Row],[TenureMonths]]&lt;=11,"0-11",IF(ChurnData[[#This Row],[TenureMonths]]&lt;=23,"12-23",IF(ChurnData[[#This Row],[TenureMonths]]&lt;=35,"24-35",IF(ChurnData[[#This Row],[TenureMonths]]&lt;=47,"36-47",IF(ChurnData[[#This Row],[TenureMonths]]&lt;=59,"48-59","60-72")))))</f>
        <v>48-59</v>
      </c>
      <c r="V3252">
        <f>IF(ChurnData[[#This Row],[Churn]]="Yes",1,0)</f>
        <v>0</v>
      </c>
    </row>
    <row r="3253" spans="1:22" x14ac:dyDescent="0.35">
      <c r="A3253" t="s">
        <v>3304</v>
      </c>
      <c r="B3253" t="s">
        <v>36</v>
      </c>
      <c r="C3253">
        <v>0</v>
      </c>
      <c r="D3253" t="s">
        <v>21</v>
      </c>
      <c r="E3253" t="s">
        <v>20</v>
      </c>
      <c r="F3253" t="s">
        <v>49</v>
      </c>
      <c r="G3253" s="2">
        <v>49</v>
      </c>
      <c r="H3253" t="s">
        <v>21</v>
      </c>
      <c r="I3253" t="s">
        <v>32</v>
      </c>
      <c r="J3253" t="s">
        <v>20</v>
      </c>
      <c r="K3253" t="s">
        <v>20</v>
      </c>
      <c r="L3253" t="s">
        <v>29</v>
      </c>
      <c r="M3253" t="s">
        <v>20</v>
      </c>
      <c r="N3253" t="s">
        <v>34</v>
      </c>
      <c r="O3253" s="1">
        <v>56.79</v>
      </c>
      <c r="P3253" s="1">
        <v>2841.13</v>
      </c>
      <c r="Q3253">
        <v>0</v>
      </c>
      <c r="R3253" t="s">
        <v>21</v>
      </c>
      <c r="S3253" t="str">
        <f>IF(ChurnData[[#This Row],[MonthlyCharges]]&lt;=30,"1. Up to 30",IF(ChurnData[[#This Row],[MonthlyCharges]]&lt;=50,"2. 31-50",IF(ChurnData[[#This Row],[MonthlyCharges]]&lt;=70,"3. 51-70",IF(ChurnData[[#This Row],[MonthlyCharges]]&lt;=90,"4. 71-90","5. Over 90"))))</f>
        <v>3. 51-70</v>
      </c>
      <c r="T3253" t="str">
        <f>IF(AND(ChurnData[[#This Row],[Contract]]="Month-to-month",ChurnData[[#This Row],[InternetService]]="Fiber optic",ChurnData[[#This Row],[TenureMonths]]&lt;=11),"High-risk","Other")</f>
        <v>Other</v>
      </c>
      <c r="U3253" t="str">
        <f>IF(ChurnData[[#This Row],[TenureMonths]]&lt;=11,"0-11",IF(ChurnData[[#This Row],[TenureMonths]]&lt;=23,"12-23",IF(ChurnData[[#This Row],[TenureMonths]]&lt;=35,"24-35",IF(ChurnData[[#This Row],[TenureMonths]]&lt;=47,"36-47",IF(ChurnData[[#This Row],[TenureMonths]]&lt;=59,"48-59","60-72")))))</f>
        <v>48-59</v>
      </c>
      <c r="V3253">
        <f>IF(ChurnData[[#This Row],[Churn]]="Yes",1,0)</f>
        <v>0</v>
      </c>
    </row>
    <row r="3254" spans="1:22" x14ac:dyDescent="0.35">
      <c r="A3254" t="s">
        <v>3305</v>
      </c>
      <c r="B3254" t="s">
        <v>19</v>
      </c>
      <c r="C3254">
        <v>0</v>
      </c>
      <c r="D3254" t="s">
        <v>21</v>
      </c>
      <c r="E3254" t="s">
        <v>21</v>
      </c>
      <c r="F3254" t="s">
        <v>22</v>
      </c>
      <c r="G3254" s="2">
        <v>9</v>
      </c>
      <c r="H3254" t="s">
        <v>20</v>
      </c>
      <c r="I3254" t="s">
        <v>32</v>
      </c>
      <c r="J3254" t="s">
        <v>20</v>
      </c>
      <c r="K3254" t="s">
        <v>21</v>
      </c>
      <c r="L3254" t="s">
        <v>33</v>
      </c>
      <c r="M3254" t="s">
        <v>21</v>
      </c>
      <c r="N3254" t="s">
        <v>30</v>
      </c>
      <c r="O3254" s="1">
        <v>60.75</v>
      </c>
      <c r="P3254" s="1">
        <v>559.91</v>
      </c>
      <c r="Q3254">
        <v>2</v>
      </c>
      <c r="R3254" t="s">
        <v>20</v>
      </c>
      <c r="S3254" t="str">
        <f>IF(ChurnData[[#This Row],[MonthlyCharges]]&lt;=30,"1. Up to 30",IF(ChurnData[[#This Row],[MonthlyCharges]]&lt;=50,"2. 31-50",IF(ChurnData[[#This Row],[MonthlyCharges]]&lt;=70,"3. 51-70",IF(ChurnData[[#This Row],[MonthlyCharges]]&lt;=90,"4. 71-90","5. Over 90"))))</f>
        <v>3. 51-70</v>
      </c>
      <c r="T3254" t="str">
        <f>IF(AND(ChurnData[[#This Row],[Contract]]="Month-to-month",ChurnData[[#This Row],[InternetService]]="Fiber optic",ChurnData[[#This Row],[TenureMonths]]&lt;=11),"High-risk","Other")</f>
        <v>Other</v>
      </c>
      <c r="U3254" t="str">
        <f>IF(ChurnData[[#This Row],[TenureMonths]]&lt;=11,"0-11",IF(ChurnData[[#This Row],[TenureMonths]]&lt;=23,"12-23",IF(ChurnData[[#This Row],[TenureMonths]]&lt;=35,"24-35",IF(ChurnData[[#This Row],[TenureMonths]]&lt;=47,"36-47",IF(ChurnData[[#This Row],[TenureMonths]]&lt;=59,"48-59","60-72")))))</f>
        <v>0-11</v>
      </c>
      <c r="V3254">
        <f>IF(ChurnData[[#This Row],[Churn]]="Yes",1,0)</f>
        <v>1</v>
      </c>
    </row>
    <row r="3255" spans="1:22" x14ac:dyDescent="0.35">
      <c r="A3255" t="s">
        <v>3306</v>
      </c>
      <c r="B3255" t="s">
        <v>36</v>
      </c>
      <c r="C3255">
        <v>0</v>
      </c>
      <c r="D3255" t="s">
        <v>20</v>
      </c>
      <c r="E3255" t="s">
        <v>21</v>
      </c>
      <c r="F3255" t="s">
        <v>27</v>
      </c>
      <c r="G3255" s="2">
        <v>23</v>
      </c>
      <c r="H3255" t="s">
        <v>20</v>
      </c>
      <c r="I3255" t="s">
        <v>23</v>
      </c>
      <c r="J3255" t="s">
        <v>21</v>
      </c>
      <c r="K3255" t="s">
        <v>21</v>
      </c>
      <c r="L3255" t="s">
        <v>33</v>
      </c>
      <c r="M3255" t="s">
        <v>20</v>
      </c>
      <c r="N3255" t="s">
        <v>30</v>
      </c>
      <c r="O3255" s="1">
        <v>76.569999999999993</v>
      </c>
      <c r="P3255" s="1">
        <v>1748.96</v>
      </c>
      <c r="Q3255">
        <v>0</v>
      </c>
      <c r="R3255" t="s">
        <v>20</v>
      </c>
      <c r="S3255" t="str">
        <f>IF(ChurnData[[#This Row],[MonthlyCharges]]&lt;=30,"1. Up to 30",IF(ChurnData[[#This Row],[MonthlyCharges]]&lt;=50,"2. 31-50",IF(ChurnData[[#This Row],[MonthlyCharges]]&lt;=70,"3. 51-70",IF(ChurnData[[#This Row],[MonthlyCharges]]&lt;=90,"4. 71-90","5. Over 90"))))</f>
        <v>4. 71-90</v>
      </c>
      <c r="T3255" t="str">
        <f>IF(AND(ChurnData[[#This Row],[Contract]]="Month-to-month",ChurnData[[#This Row],[InternetService]]="Fiber optic",ChurnData[[#This Row],[TenureMonths]]&lt;=11),"High-risk","Other")</f>
        <v>Other</v>
      </c>
      <c r="U3255" t="str">
        <f>IF(ChurnData[[#This Row],[TenureMonths]]&lt;=11,"0-11",IF(ChurnData[[#This Row],[TenureMonths]]&lt;=23,"12-23",IF(ChurnData[[#This Row],[TenureMonths]]&lt;=35,"24-35",IF(ChurnData[[#This Row],[TenureMonths]]&lt;=47,"36-47",IF(ChurnData[[#This Row],[TenureMonths]]&lt;=59,"48-59","60-72")))))</f>
        <v>12-23</v>
      </c>
      <c r="V3255">
        <f>IF(ChurnData[[#This Row],[Churn]]="Yes",1,0)</f>
        <v>1</v>
      </c>
    </row>
    <row r="3256" spans="1:22" x14ac:dyDescent="0.35">
      <c r="A3256" t="s">
        <v>3307</v>
      </c>
      <c r="B3256" t="s">
        <v>36</v>
      </c>
      <c r="C3256">
        <v>1</v>
      </c>
      <c r="D3256" t="s">
        <v>21</v>
      </c>
      <c r="E3256" t="s">
        <v>21</v>
      </c>
      <c r="F3256" t="s">
        <v>37</v>
      </c>
      <c r="G3256" s="2">
        <v>60</v>
      </c>
      <c r="H3256" t="s">
        <v>20</v>
      </c>
      <c r="I3256" t="s">
        <v>32</v>
      </c>
      <c r="J3256" t="s">
        <v>20</v>
      </c>
      <c r="K3256" t="s">
        <v>21</v>
      </c>
      <c r="L3256" t="s">
        <v>29</v>
      </c>
      <c r="M3256" t="s">
        <v>21</v>
      </c>
      <c r="N3256" t="s">
        <v>34</v>
      </c>
      <c r="O3256" s="1">
        <v>58.88</v>
      </c>
      <c r="P3256" s="1">
        <v>3432.94</v>
      </c>
      <c r="Q3256">
        <v>1</v>
      </c>
      <c r="R3256" t="s">
        <v>21</v>
      </c>
      <c r="S3256" t="str">
        <f>IF(ChurnData[[#This Row],[MonthlyCharges]]&lt;=30,"1. Up to 30",IF(ChurnData[[#This Row],[MonthlyCharges]]&lt;=50,"2. 31-50",IF(ChurnData[[#This Row],[MonthlyCharges]]&lt;=70,"3. 51-70",IF(ChurnData[[#This Row],[MonthlyCharges]]&lt;=90,"4. 71-90","5. Over 90"))))</f>
        <v>3. 51-70</v>
      </c>
      <c r="T3256" t="str">
        <f>IF(AND(ChurnData[[#This Row],[Contract]]="Month-to-month",ChurnData[[#This Row],[InternetService]]="Fiber optic",ChurnData[[#This Row],[TenureMonths]]&lt;=11),"High-risk","Other")</f>
        <v>Other</v>
      </c>
      <c r="U3256" t="str">
        <f>IF(ChurnData[[#This Row],[TenureMonths]]&lt;=11,"0-11",IF(ChurnData[[#This Row],[TenureMonths]]&lt;=23,"12-23",IF(ChurnData[[#This Row],[TenureMonths]]&lt;=35,"24-35",IF(ChurnData[[#This Row],[TenureMonths]]&lt;=47,"36-47",IF(ChurnData[[#This Row],[TenureMonths]]&lt;=59,"48-59","60-72")))))</f>
        <v>60-72</v>
      </c>
      <c r="V3256">
        <f>IF(ChurnData[[#This Row],[Churn]]="Yes",1,0)</f>
        <v>0</v>
      </c>
    </row>
    <row r="3257" spans="1:22" x14ac:dyDescent="0.35">
      <c r="A3257" t="s">
        <v>3308</v>
      </c>
      <c r="B3257" t="s">
        <v>19</v>
      </c>
      <c r="C3257">
        <v>0</v>
      </c>
      <c r="D3257" t="s">
        <v>21</v>
      </c>
      <c r="E3257" t="s">
        <v>21</v>
      </c>
      <c r="F3257" t="s">
        <v>39</v>
      </c>
      <c r="G3257" s="2">
        <v>34</v>
      </c>
      <c r="H3257" t="s">
        <v>20</v>
      </c>
      <c r="I3257" t="s">
        <v>21</v>
      </c>
      <c r="J3257" t="s">
        <v>28</v>
      </c>
      <c r="K3257" t="s">
        <v>28</v>
      </c>
      <c r="L3257" t="s">
        <v>33</v>
      </c>
      <c r="M3257" t="s">
        <v>20</v>
      </c>
      <c r="N3257" t="s">
        <v>34</v>
      </c>
      <c r="O3257" s="1">
        <v>38.299999999999997</v>
      </c>
      <c r="P3257" s="1">
        <v>1310.85</v>
      </c>
      <c r="Q3257">
        <v>1</v>
      </c>
      <c r="R3257" t="s">
        <v>21</v>
      </c>
      <c r="S3257" t="str">
        <f>IF(ChurnData[[#This Row],[MonthlyCharges]]&lt;=30,"1. Up to 30",IF(ChurnData[[#This Row],[MonthlyCharges]]&lt;=50,"2. 31-50",IF(ChurnData[[#This Row],[MonthlyCharges]]&lt;=70,"3. 51-70",IF(ChurnData[[#This Row],[MonthlyCharges]]&lt;=90,"4. 71-90","5. Over 90"))))</f>
        <v>2. 31-50</v>
      </c>
      <c r="T3257" t="str">
        <f>IF(AND(ChurnData[[#This Row],[Contract]]="Month-to-month",ChurnData[[#This Row],[InternetService]]="Fiber optic",ChurnData[[#This Row],[TenureMonths]]&lt;=11),"High-risk","Other")</f>
        <v>Other</v>
      </c>
      <c r="U3257" t="str">
        <f>IF(ChurnData[[#This Row],[TenureMonths]]&lt;=11,"0-11",IF(ChurnData[[#This Row],[TenureMonths]]&lt;=23,"12-23",IF(ChurnData[[#This Row],[TenureMonths]]&lt;=35,"24-35",IF(ChurnData[[#This Row],[TenureMonths]]&lt;=47,"36-47",IF(ChurnData[[#This Row],[TenureMonths]]&lt;=59,"48-59","60-72")))))</f>
        <v>24-35</v>
      </c>
      <c r="V3257">
        <f>IF(ChurnData[[#This Row],[Churn]]="Yes",1,0)</f>
        <v>0</v>
      </c>
    </row>
    <row r="3258" spans="1:22" x14ac:dyDescent="0.35">
      <c r="A3258" t="s">
        <v>3309</v>
      </c>
      <c r="B3258" t="s">
        <v>19</v>
      </c>
      <c r="C3258">
        <v>0</v>
      </c>
      <c r="D3258" t="s">
        <v>21</v>
      </c>
      <c r="E3258" t="s">
        <v>20</v>
      </c>
      <c r="F3258" t="s">
        <v>75</v>
      </c>
      <c r="G3258" s="2">
        <v>39</v>
      </c>
      <c r="H3258" t="s">
        <v>20</v>
      </c>
      <c r="I3258" t="s">
        <v>21</v>
      </c>
      <c r="J3258" t="s">
        <v>28</v>
      </c>
      <c r="K3258" t="s">
        <v>28</v>
      </c>
      <c r="L3258" t="s">
        <v>29</v>
      </c>
      <c r="M3258" t="s">
        <v>20</v>
      </c>
      <c r="N3258" t="s">
        <v>43</v>
      </c>
      <c r="O3258" s="1">
        <v>24.86</v>
      </c>
      <c r="P3258" s="1">
        <v>967.74</v>
      </c>
      <c r="Q3258">
        <v>0</v>
      </c>
      <c r="R3258" t="s">
        <v>21</v>
      </c>
      <c r="S3258" t="str">
        <f>IF(ChurnData[[#This Row],[MonthlyCharges]]&lt;=30,"1. Up to 30",IF(ChurnData[[#This Row],[MonthlyCharges]]&lt;=50,"2. 31-50",IF(ChurnData[[#This Row],[MonthlyCharges]]&lt;=70,"3. 51-70",IF(ChurnData[[#This Row],[MonthlyCharges]]&lt;=90,"4. 71-90","5. Over 90"))))</f>
        <v>1. Up to 30</v>
      </c>
      <c r="T3258" t="str">
        <f>IF(AND(ChurnData[[#This Row],[Contract]]="Month-to-month",ChurnData[[#This Row],[InternetService]]="Fiber optic",ChurnData[[#This Row],[TenureMonths]]&lt;=11),"High-risk","Other")</f>
        <v>Other</v>
      </c>
      <c r="U3258" t="str">
        <f>IF(ChurnData[[#This Row],[TenureMonths]]&lt;=11,"0-11",IF(ChurnData[[#This Row],[TenureMonths]]&lt;=23,"12-23",IF(ChurnData[[#This Row],[TenureMonths]]&lt;=35,"24-35",IF(ChurnData[[#This Row],[TenureMonths]]&lt;=47,"36-47",IF(ChurnData[[#This Row],[TenureMonths]]&lt;=59,"48-59","60-72")))))</f>
        <v>36-47</v>
      </c>
      <c r="V3258">
        <f>IF(ChurnData[[#This Row],[Churn]]="Yes",1,0)</f>
        <v>0</v>
      </c>
    </row>
    <row r="3259" spans="1:22" x14ac:dyDescent="0.35">
      <c r="A3259" t="s">
        <v>3310</v>
      </c>
      <c r="B3259" t="s">
        <v>19</v>
      </c>
      <c r="C3259">
        <v>0</v>
      </c>
      <c r="D3259" t="s">
        <v>20</v>
      </c>
      <c r="E3259" t="s">
        <v>20</v>
      </c>
      <c r="F3259" t="s">
        <v>47</v>
      </c>
      <c r="G3259" s="2">
        <v>51</v>
      </c>
      <c r="H3259" t="s">
        <v>20</v>
      </c>
      <c r="I3259" t="s">
        <v>21</v>
      </c>
      <c r="J3259" t="s">
        <v>28</v>
      </c>
      <c r="K3259" t="s">
        <v>28</v>
      </c>
      <c r="L3259" t="s">
        <v>24</v>
      </c>
      <c r="M3259" t="s">
        <v>20</v>
      </c>
      <c r="N3259" t="s">
        <v>30</v>
      </c>
      <c r="O3259" s="1">
        <v>35.32</v>
      </c>
      <c r="P3259" s="1">
        <v>1760.73</v>
      </c>
      <c r="Q3259">
        <v>2</v>
      </c>
      <c r="R3259" t="s">
        <v>21</v>
      </c>
      <c r="S3259" t="str">
        <f>IF(ChurnData[[#This Row],[MonthlyCharges]]&lt;=30,"1. Up to 30",IF(ChurnData[[#This Row],[MonthlyCharges]]&lt;=50,"2. 31-50",IF(ChurnData[[#This Row],[MonthlyCharges]]&lt;=70,"3. 51-70",IF(ChurnData[[#This Row],[MonthlyCharges]]&lt;=90,"4. 71-90","5. Over 90"))))</f>
        <v>2. 31-50</v>
      </c>
      <c r="T3259" t="str">
        <f>IF(AND(ChurnData[[#This Row],[Contract]]="Month-to-month",ChurnData[[#This Row],[InternetService]]="Fiber optic",ChurnData[[#This Row],[TenureMonths]]&lt;=11),"High-risk","Other")</f>
        <v>Other</v>
      </c>
      <c r="U3259" t="str">
        <f>IF(ChurnData[[#This Row],[TenureMonths]]&lt;=11,"0-11",IF(ChurnData[[#This Row],[TenureMonths]]&lt;=23,"12-23",IF(ChurnData[[#This Row],[TenureMonths]]&lt;=35,"24-35",IF(ChurnData[[#This Row],[TenureMonths]]&lt;=47,"36-47",IF(ChurnData[[#This Row],[TenureMonths]]&lt;=59,"48-59","60-72")))))</f>
        <v>48-59</v>
      </c>
      <c r="V3259">
        <f>IF(ChurnData[[#This Row],[Churn]]="Yes",1,0)</f>
        <v>0</v>
      </c>
    </row>
    <row r="3260" spans="1:22" x14ac:dyDescent="0.35">
      <c r="A3260" t="s">
        <v>3311</v>
      </c>
      <c r="B3260" t="s">
        <v>19</v>
      </c>
      <c r="C3260">
        <v>0</v>
      </c>
      <c r="D3260" t="s">
        <v>21</v>
      </c>
      <c r="E3260" t="s">
        <v>21</v>
      </c>
      <c r="F3260" t="s">
        <v>45</v>
      </c>
      <c r="G3260" s="2">
        <v>64</v>
      </c>
      <c r="H3260" t="s">
        <v>20</v>
      </c>
      <c r="I3260" t="s">
        <v>23</v>
      </c>
      <c r="J3260" t="s">
        <v>21</v>
      </c>
      <c r="K3260" t="s">
        <v>20</v>
      </c>
      <c r="L3260" t="s">
        <v>24</v>
      </c>
      <c r="M3260" t="s">
        <v>21</v>
      </c>
      <c r="N3260" t="s">
        <v>34</v>
      </c>
      <c r="O3260" s="1">
        <v>87.15</v>
      </c>
      <c r="P3260" s="1">
        <v>5476.43</v>
      </c>
      <c r="Q3260">
        <v>3</v>
      </c>
      <c r="R3260" t="s">
        <v>21</v>
      </c>
      <c r="S3260" t="str">
        <f>IF(ChurnData[[#This Row],[MonthlyCharges]]&lt;=30,"1. Up to 30",IF(ChurnData[[#This Row],[MonthlyCharges]]&lt;=50,"2. 31-50",IF(ChurnData[[#This Row],[MonthlyCharges]]&lt;=70,"3. 51-70",IF(ChurnData[[#This Row],[MonthlyCharges]]&lt;=90,"4. 71-90","5. Over 90"))))</f>
        <v>4. 71-90</v>
      </c>
      <c r="T3260" t="str">
        <f>IF(AND(ChurnData[[#This Row],[Contract]]="Month-to-month",ChurnData[[#This Row],[InternetService]]="Fiber optic",ChurnData[[#This Row],[TenureMonths]]&lt;=11),"High-risk","Other")</f>
        <v>Other</v>
      </c>
      <c r="U3260" t="str">
        <f>IF(ChurnData[[#This Row],[TenureMonths]]&lt;=11,"0-11",IF(ChurnData[[#This Row],[TenureMonths]]&lt;=23,"12-23",IF(ChurnData[[#This Row],[TenureMonths]]&lt;=35,"24-35",IF(ChurnData[[#This Row],[TenureMonths]]&lt;=47,"36-47",IF(ChurnData[[#This Row],[TenureMonths]]&lt;=59,"48-59","60-72")))))</f>
        <v>60-72</v>
      </c>
      <c r="V3260">
        <f>IF(ChurnData[[#This Row],[Churn]]="Yes",1,0)</f>
        <v>0</v>
      </c>
    </row>
    <row r="3261" spans="1:22" x14ac:dyDescent="0.35">
      <c r="A3261" t="s">
        <v>3312</v>
      </c>
      <c r="B3261" t="s">
        <v>19</v>
      </c>
      <c r="C3261">
        <v>0</v>
      </c>
      <c r="D3261" t="s">
        <v>20</v>
      </c>
      <c r="E3261" t="s">
        <v>21</v>
      </c>
      <c r="F3261" t="s">
        <v>56</v>
      </c>
      <c r="G3261" s="2">
        <v>23</v>
      </c>
      <c r="H3261" t="s">
        <v>20</v>
      </c>
      <c r="I3261" t="s">
        <v>23</v>
      </c>
      <c r="J3261" t="s">
        <v>21</v>
      </c>
      <c r="K3261" t="s">
        <v>21</v>
      </c>
      <c r="L3261" t="s">
        <v>33</v>
      </c>
      <c r="M3261" t="s">
        <v>20</v>
      </c>
      <c r="N3261" t="s">
        <v>34</v>
      </c>
      <c r="O3261" s="1">
        <v>73.290000000000006</v>
      </c>
      <c r="P3261" s="1">
        <v>1729.45</v>
      </c>
      <c r="Q3261">
        <v>1</v>
      </c>
      <c r="R3261" t="s">
        <v>20</v>
      </c>
      <c r="S3261" t="str">
        <f>IF(ChurnData[[#This Row],[MonthlyCharges]]&lt;=30,"1. Up to 30",IF(ChurnData[[#This Row],[MonthlyCharges]]&lt;=50,"2. 31-50",IF(ChurnData[[#This Row],[MonthlyCharges]]&lt;=70,"3. 51-70",IF(ChurnData[[#This Row],[MonthlyCharges]]&lt;=90,"4. 71-90","5. Over 90"))))</f>
        <v>4. 71-90</v>
      </c>
      <c r="T3261" t="str">
        <f>IF(AND(ChurnData[[#This Row],[Contract]]="Month-to-month",ChurnData[[#This Row],[InternetService]]="Fiber optic",ChurnData[[#This Row],[TenureMonths]]&lt;=11),"High-risk","Other")</f>
        <v>Other</v>
      </c>
      <c r="U3261" t="str">
        <f>IF(ChurnData[[#This Row],[TenureMonths]]&lt;=11,"0-11",IF(ChurnData[[#This Row],[TenureMonths]]&lt;=23,"12-23",IF(ChurnData[[#This Row],[TenureMonths]]&lt;=35,"24-35",IF(ChurnData[[#This Row],[TenureMonths]]&lt;=47,"36-47",IF(ChurnData[[#This Row],[TenureMonths]]&lt;=59,"48-59","60-72")))))</f>
        <v>12-23</v>
      </c>
      <c r="V3261">
        <f>IF(ChurnData[[#This Row],[Churn]]="Yes",1,0)</f>
        <v>1</v>
      </c>
    </row>
    <row r="3262" spans="1:22" x14ac:dyDescent="0.35">
      <c r="A3262" t="s">
        <v>3313</v>
      </c>
      <c r="B3262" t="s">
        <v>19</v>
      </c>
      <c r="C3262">
        <v>0</v>
      </c>
      <c r="D3262" t="s">
        <v>20</v>
      </c>
      <c r="E3262" t="s">
        <v>20</v>
      </c>
      <c r="F3262" t="s">
        <v>39</v>
      </c>
      <c r="G3262" s="2">
        <v>6</v>
      </c>
      <c r="H3262" t="s">
        <v>20</v>
      </c>
      <c r="I3262" t="s">
        <v>23</v>
      </c>
      <c r="J3262" t="s">
        <v>21</v>
      </c>
      <c r="K3262" t="s">
        <v>20</v>
      </c>
      <c r="L3262" t="s">
        <v>33</v>
      </c>
      <c r="M3262" t="s">
        <v>20</v>
      </c>
      <c r="N3262" t="s">
        <v>34</v>
      </c>
      <c r="O3262" s="1">
        <v>88</v>
      </c>
      <c r="P3262" s="1">
        <v>543.30999999999995</v>
      </c>
      <c r="Q3262">
        <v>2</v>
      </c>
      <c r="R3262" t="s">
        <v>20</v>
      </c>
      <c r="S3262" t="str">
        <f>IF(ChurnData[[#This Row],[MonthlyCharges]]&lt;=30,"1. Up to 30",IF(ChurnData[[#This Row],[MonthlyCharges]]&lt;=50,"2. 31-50",IF(ChurnData[[#This Row],[MonthlyCharges]]&lt;=70,"3. 51-70",IF(ChurnData[[#This Row],[MonthlyCharges]]&lt;=90,"4. 71-90","5. Over 90"))))</f>
        <v>4. 71-90</v>
      </c>
      <c r="T3262" t="str">
        <f>IF(AND(ChurnData[[#This Row],[Contract]]="Month-to-month",ChurnData[[#This Row],[InternetService]]="Fiber optic",ChurnData[[#This Row],[TenureMonths]]&lt;=11),"High-risk","Other")</f>
        <v>High-risk</v>
      </c>
      <c r="U3262" t="str">
        <f>IF(ChurnData[[#This Row],[TenureMonths]]&lt;=11,"0-11",IF(ChurnData[[#This Row],[TenureMonths]]&lt;=23,"12-23",IF(ChurnData[[#This Row],[TenureMonths]]&lt;=35,"24-35",IF(ChurnData[[#This Row],[TenureMonths]]&lt;=47,"36-47",IF(ChurnData[[#This Row],[TenureMonths]]&lt;=59,"48-59","60-72")))))</f>
        <v>0-11</v>
      </c>
      <c r="V3262">
        <f>IF(ChurnData[[#This Row],[Churn]]="Yes",1,0)</f>
        <v>1</v>
      </c>
    </row>
    <row r="3263" spans="1:22" x14ac:dyDescent="0.35">
      <c r="A3263" t="s">
        <v>3314</v>
      </c>
      <c r="B3263" t="s">
        <v>19</v>
      </c>
      <c r="C3263">
        <v>0</v>
      </c>
      <c r="D3263" t="s">
        <v>21</v>
      </c>
      <c r="E3263" t="s">
        <v>21</v>
      </c>
      <c r="F3263" t="s">
        <v>45</v>
      </c>
      <c r="G3263" s="2">
        <v>51</v>
      </c>
      <c r="H3263" t="s">
        <v>20</v>
      </c>
      <c r="I3263" t="s">
        <v>23</v>
      </c>
      <c r="J3263" t="s">
        <v>21</v>
      </c>
      <c r="K3263" t="s">
        <v>20</v>
      </c>
      <c r="L3263" t="s">
        <v>24</v>
      </c>
      <c r="M3263" t="s">
        <v>20</v>
      </c>
      <c r="N3263" t="s">
        <v>34</v>
      </c>
      <c r="O3263" s="1">
        <v>88.34</v>
      </c>
      <c r="P3263" s="1">
        <v>4443.01</v>
      </c>
      <c r="Q3263">
        <v>2</v>
      </c>
      <c r="R3263" t="s">
        <v>21</v>
      </c>
      <c r="S3263" t="str">
        <f>IF(ChurnData[[#This Row],[MonthlyCharges]]&lt;=30,"1. Up to 30",IF(ChurnData[[#This Row],[MonthlyCharges]]&lt;=50,"2. 31-50",IF(ChurnData[[#This Row],[MonthlyCharges]]&lt;=70,"3. 51-70",IF(ChurnData[[#This Row],[MonthlyCharges]]&lt;=90,"4. 71-90","5. Over 90"))))</f>
        <v>4. 71-90</v>
      </c>
      <c r="T3263" t="str">
        <f>IF(AND(ChurnData[[#This Row],[Contract]]="Month-to-month",ChurnData[[#This Row],[InternetService]]="Fiber optic",ChurnData[[#This Row],[TenureMonths]]&lt;=11),"High-risk","Other")</f>
        <v>Other</v>
      </c>
      <c r="U3263" t="str">
        <f>IF(ChurnData[[#This Row],[TenureMonths]]&lt;=11,"0-11",IF(ChurnData[[#This Row],[TenureMonths]]&lt;=23,"12-23",IF(ChurnData[[#This Row],[TenureMonths]]&lt;=35,"24-35",IF(ChurnData[[#This Row],[TenureMonths]]&lt;=47,"36-47",IF(ChurnData[[#This Row],[TenureMonths]]&lt;=59,"48-59","60-72")))))</f>
        <v>48-59</v>
      </c>
      <c r="V3263">
        <f>IF(ChurnData[[#This Row],[Churn]]="Yes",1,0)</f>
        <v>0</v>
      </c>
    </row>
    <row r="3264" spans="1:22" x14ac:dyDescent="0.35">
      <c r="A3264" t="s">
        <v>3315</v>
      </c>
      <c r="B3264" t="s">
        <v>19</v>
      </c>
      <c r="C3264">
        <v>0</v>
      </c>
      <c r="D3264" t="s">
        <v>20</v>
      </c>
      <c r="E3264" t="s">
        <v>21</v>
      </c>
      <c r="F3264" t="s">
        <v>39</v>
      </c>
      <c r="G3264" s="2">
        <v>31</v>
      </c>
      <c r="H3264" t="s">
        <v>20</v>
      </c>
      <c r="I3264" t="s">
        <v>21</v>
      </c>
      <c r="J3264" t="s">
        <v>28</v>
      </c>
      <c r="K3264" t="s">
        <v>28</v>
      </c>
      <c r="L3264" t="s">
        <v>33</v>
      </c>
      <c r="M3264" t="s">
        <v>21</v>
      </c>
      <c r="N3264" t="s">
        <v>30</v>
      </c>
      <c r="O3264" s="1">
        <v>29.05</v>
      </c>
      <c r="P3264" s="1">
        <v>922.63</v>
      </c>
      <c r="Q3264">
        <v>2</v>
      </c>
      <c r="R3264" t="s">
        <v>21</v>
      </c>
      <c r="S3264" t="str">
        <f>IF(ChurnData[[#This Row],[MonthlyCharges]]&lt;=30,"1. Up to 30",IF(ChurnData[[#This Row],[MonthlyCharges]]&lt;=50,"2. 31-50",IF(ChurnData[[#This Row],[MonthlyCharges]]&lt;=70,"3. 51-70",IF(ChurnData[[#This Row],[MonthlyCharges]]&lt;=90,"4. 71-90","5. Over 90"))))</f>
        <v>1. Up to 30</v>
      </c>
      <c r="T3264" t="str">
        <f>IF(AND(ChurnData[[#This Row],[Contract]]="Month-to-month",ChurnData[[#This Row],[InternetService]]="Fiber optic",ChurnData[[#This Row],[TenureMonths]]&lt;=11),"High-risk","Other")</f>
        <v>Other</v>
      </c>
      <c r="U3264" t="str">
        <f>IF(ChurnData[[#This Row],[TenureMonths]]&lt;=11,"0-11",IF(ChurnData[[#This Row],[TenureMonths]]&lt;=23,"12-23",IF(ChurnData[[#This Row],[TenureMonths]]&lt;=35,"24-35",IF(ChurnData[[#This Row],[TenureMonths]]&lt;=47,"36-47",IF(ChurnData[[#This Row],[TenureMonths]]&lt;=59,"48-59","60-72")))))</f>
        <v>24-35</v>
      </c>
      <c r="V3264">
        <f>IF(ChurnData[[#This Row],[Churn]]="Yes",1,0)</f>
        <v>0</v>
      </c>
    </row>
    <row r="3265" spans="1:22" x14ac:dyDescent="0.35">
      <c r="A3265" t="s">
        <v>3316</v>
      </c>
      <c r="B3265" t="s">
        <v>36</v>
      </c>
      <c r="C3265">
        <v>1</v>
      </c>
      <c r="D3265" t="s">
        <v>20</v>
      </c>
      <c r="E3265" t="s">
        <v>20</v>
      </c>
      <c r="F3265" t="s">
        <v>65</v>
      </c>
      <c r="G3265" s="2">
        <v>72</v>
      </c>
      <c r="H3265" t="s">
        <v>20</v>
      </c>
      <c r="I3265" t="s">
        <v>21</v>
      </c>
      <c r="J3265" t="s">
        <v>28</v>
      </c>
      <c r="K3265" t="s">
        <v>28</v>
      </c>
      <c r="L3265" t="s">
        <v>24</v>
      </c>
      <c r="M3265" t="s">
        <v>21</v>
      </c>
      <c r="N3265" t="s">
        <v>34</v>
      </c>
      <c r="O3265" s="1">
        <v>24.33</v>
      </c>
      <c r="P3265" s="1">
        <v>1737.23</v>
      </c>
      <c r="Q3265">
        <v>1</v>
      </c>
      <c r="R3265" t="s">
        <v>21</v>
      </c>
      <c r="S3265" t="str">
        <f>IF(ChurnData[[#This Row],[MonthlyCharges]]&lt;=30,"1. Up to 30",IF(ChurnData[[#This Row],[MonthlyCharges]]&lt;=50,"2. 31-50",IF(ChurnData[[#This Row],[MonthlyCharges]]&lt;=70,"3. 51-70",IF(ChurnData[[#This Row],[MonthlyCharges]]&lt;=90,"4. 71-90","5. Over 90"))))</f>
        <v>1. Up to 30</v>
      </c>
      <c r="T3265" t="str">
        <f>IF(AND(ChurnData[[#This Row],[Contract]]="Month-to-month",ChurnData[[#This Row],[InternetService]]="Fiber optic",ChurnData[[#This Row],[TenureMonths]]&lt;=11),"High-risk","Other")</f>
        <v>Other</v>
      </c>
      <c r="U3265" t="str">
        <f>IF(ChurnData[[#This Row],[TenureMonths]]&lt;=11,"0-11",IF(ChurnData[[#This Row],[TenureMonths]]&lt;=23,"12-23",IF(ChurnData[[#This Row],[TenureMonths]]&lt;=35,"24-35",IF(ChurnData[[#This Row],[TenureMonths]]&lt;=47,"36-47",IF(ChurnData[[#This Row],[TenureMonths]]&lt;=59,"48-59","60-72")))))</f>
        <v>60-72</v>
      </c>
      <c r="V3265">
        <f>IF(ChurnData[[#This Row],[Churn]]="Yes",1,0)</f>
        <v>0</v>
      </c>
    </row>
    <row r="3266" spans="1:22" x14ac:dyDescent="0.35">
      <c r="A3266" t="s">
        <v>3317</v>
      </c>
      <c r="B3266" t="s">
        <v>19</v>
      </c>
      <c r="C3266">
        <v>1</v>
      </c>
      <c r="D3266" t="s">
        <v>21</v>
      </c>
      <c r="E3266" t="s">
        <v>21</v>
      </c>
      <c r="F3266" t="s">
        <v>45</v>
      </c>
      <c r="G3266" s="2">
        <v>10</v>
      </c>
      <c r="H3266" t="s">
        <v>20</v>
      </c>
      <c r="I3266" t="s">
        <v>21</v>
      </c>
      <c r="J3266" t="s">
        <v>28</v>
      </c>
      <c r="K3266" t="s">
        <v>28</v>
      </c>
      <c r="L3266" t="s">
        <v>33</v>
      </c>
      <c r="M3266" t="s">
        <v>20</v>
      </c>
      <c r="N3266" t="s">
        <v>25</v>
      </c>
      <c r="O3266" s="1">
        <v>28.97</v>
      </c>
      <c r="P3266" s="1">
        <v>296.29000000000002</v>
      </c>
      <c r="Q3266">
        <v>1</v>
      </c>
      <c r="R3266" t="s">
        <v>20</v>
      </c>
      <c r="S3266" t="str">
        <f>IF(ChurnData[[#This Row],[MonthlyCharges]]&lt;=30,"1. Up to 30",IF(ChurnData[[#This Row],[MonthlyCharges]]&lt;=50,"2. 31-50",IF(ChurnData[[#This Row],[MonthlyCharges]]&lt;=70,"3. 51-70",IF(ChurnData[[#This Row],[MonthlyCharges]]&lt;=90,"4. 71-90","5. Over 90"))))</f>
        <v>1. Up to 30</v>
      </c>
      <c r="T3266" t="str">
        <f>IF(AND(ChurnData[[#This Row],[Contract]]="Month-to-month",ChurnData[[#This Row],[InternetService]]="Fiber optic",ChurnData[[#This Row],[TenureMonths]]&lt;=11),"High-risk","Other")</f>
        <v>Other</v>
      </c>
      <c r="U3266" t="str">
        <f>IF(ChurnData[[#This Row],[TenureMonths]]&lt;=11,"0-11",IF(ChurnData[[#This Row],[TenureMonths]]&lt;=23,"12-23",IF(ChurnData[[#This Row],[TenureMonths]]&lt;=35,"24-35",IF(ChurnData[[#This Row],[TenureMonths]]&lt;=47,"36-47",IF(ChurnData[[#This Row],[TenureMonths]]&lt;=59,"48-59","60-72")))))</f>
        <v>0-11</v>
      </c>
      <c r="V3266">
        <f>IF(ChurnData[[#This Row],[Churn]]="Yes",1,0)</f>
        <v>1</v>
      </c>
    </row>
    <row r="3267" spans="1:22" x14ac:dyDescent="0.35">
      <c r="A3267" t="s">
        <v>3318</v>
      </c>
      <c r="B3267" t="s">
        <v>36</v>
      </c>
      <c r="C3267">
        <v>0</v>
      </c>
      <c r="D3267" t="s">
        <v>21</v>
      </c>
      <c r="E3267" t="s">
        <v>21</v>
      </c>
      <c r="F3267" t="s">
        <v>49</v>
      </c>
      <c r="G3267" s="2">
        <v>24</v>
      </c>
      <c r="H3267" t="s">
        <v>20</v>
      </c>
      <c r="I3267" t="s">
        <v>32</v>
      </c>
      <c r="J3267" t="s">
        <v>21</v>
      </c>
      <c r="K3267" t="s">
        <v>21</v>
      </c>
      <c r="L3267" t="s">
        <v>33</v>
      </c>
      <c r="M3267" t="s">
        <v>20</v>
      </c>
      <c r="N3267" t="s">
        <v>34</v>
      </c>
      <c r="O3267" s="1">
        <v>43.3</v>
      </c>
      <c r="P3267" s="1">
        <v>1048.07</v>
      </c>
      <c r="Q3267">
        <v>1</v>
      </c>
      <c r="R3267" t="s">
        <v>21</v>
      </c>
      <c r="S3267" t="str">
        <f>IF(ChurnData[[#This Row],[MonthlyCharges]]&lt;=30,"1. Up to 30",IF(ChurnData[[#This Row],[MonthlyCharges]]&lt;=50,"2. 31-50",IF(ChurnData[[#This Row],[MonthlyCharges]]&lt;=70,"3. 51-70",IF(ChurnData[[#This Row],[MonthlyCharges]]&lt;=90,"4. 71-90","5. Over 90"))))</f>
        <v>2. 31-50</v>
      </c>
      <c r="T3267" t="str">
        <f>IF(AND(ChurnData[[#This Row],[Contract]]="Month-to-month",ChurnData[[#This Row],[InternetService]]="Fiber optic",ChurnData[[#This Row],[TenureMonths]]&lt;=11),"High-risk","Other")</f>
        <v>Other</v>
      </c>
      <c r="U3267" t="str">
        <f>IF(ChurnData[[#This Row],[TenureMonths]]&lt;=11,"0-11",IF(ChurnData[[#This Row],[TenureMonths]]&lt;=23,"12-23",IF(ChurnData[[#This Row],[TenureMonths]]&lt;=35,"24-35",IF(ChurnData[[#This Row],[TenureMonths]]&lt;=47,"36-47",IF(ChurnData[[#This Row],[TenureMonths]]&lt;=59,"48-59","60-72")))))</f>
        <v>24-35</v>
      </c>
      <c r="V3267">
        <f>IF(ChurnData[[#This Row],[Churn]]="Yes",1,0)</f>
        <v>0</v>
      </c>
    </row>
    <row r="3268" spans="1:22" x14ac:dyDescent="0.35">
      <c r="A3268" t="s">
        <v>3319</v>
      </c>
      <c r="B3268" t="s">
        <v>19</v>
      </c>
      <c r="C3268">
        <v>0</v>
      </c>
      <c r="D3268" t="s">
        <v>20</v>
      </c>
      <c r="E3268" t="s">
        <v>21</v>
      </c>
      <c r="F3268" t="s">
        <v>47</v>
      </c>
      <c r="G3268" s="2">
        <v>5</v>
      </c>
      <c r="H3268" t="s">
        <v>20</v>
      </c>
      <c r="I3268" t="s">
        <v>32</v>
      </c>
      <c r="J3268" t="s">
        <v>21</v>
      </c>
      <c r="K3268" t="s">
        <v>21</v>
      </c>
      <c r="L3268" t="s">
        <v>33</v>
      </c>
      <c r="M3268" t="s">
        <v>20</v>
      </c>
      <c r="N3268" t="s">
        <v>30</v>
      </c>
      <c r="O3268" s="1">
        <v>51.73</v>
      </c>
      <c r="P3268" s="1">
        <v>253.92</v>
      </c>
      <c r="Q3268">
        <v>1</v>
      </c>
      <c r="R3268" t="s">
        <v>20</v>
      </c>
      <c r="S3268" t="str">
        <f>IF(ChurnData[[#This Row],[MonthlyCharges]]&lt;=30,"1. Up to 30",IF(ChurnData[[#This Row],[MonthlyCharges]]&lt;=50,"2. 31-50",IF(ChurnData[[#This Row],[MonthlyCharges]]&lt;=70,"3. 51-70",IF(ChurnData[[#This Row],[MonthlyCharges]]&lt;=90,"4. 71-90","5. Over 90"))))</f>
        <v>3. 51-70</v>
      </c>
      <c r="T3268" t="str">
        <f>IF(AND(ChurnData[[#This Row],[Contract]]="Month-to-month",ChurnData[[#This Row],[InternetService]]="Fiber optic",ChurnData[[#This Row],[TenureMonths]]&lt;=11),"High-risk","Other")</f>
        <v>Other</v>
      </c>
      <c r="U3268" t="str">
        <f>IF(ChurnData[[#This Row],[TenureMonths]]&lt;=11,"0-11",IF(ChurnData[[#This Row],[TenureMonths]]&lt;=23,"12-23",IF(ChurnData[[#This Row],[TenureMonths]]&lt;=35,"24-35",IF(ChurnData[[#This Row],[TenureMonths]]&lt;=47,"36-47",IF(ChurnData[[#This Row],[TenureMonths]]&lt;=59,"48-59","60-72")))))</f>
        <v>0-11</v>
      </c>
      <c r="V3268">
        <f>IF(ChurnData[[#This Row],[Churn]]="Yes",1,0)</f>
        <v>1</v>
      </c>
    </row>
    <row r="3269" spans="1:22" x14ac:dyDescent="0.35">
      <c r="A3269" t="s">
        <v>3320</v>
      </c>
      <c r="B3269" t="s">
        <v>19</v>
      </c>
      <c r="C3269">
        <v>0</v>
      </c>
      <c r="D3269" t="s">
        <v>20</v>
      </c>
      <c r="E3269" t="s">
        <v>20</v>
      </c>
      <c r="F3269" t="s">
        <v>37</v>
      </c>
      <c r="G3269" s="2">
        <v>60</v>
      </c>
      <c r="H3269" t="s">
        <v>20</v>
      </c>
      <c r="I3269" t="s">
        <v>23</v>
      </c>
      <c r="J3269" t="s">
        <v>21</v>
      </c>
      <c r="K3269" t="s">
        <v>20</v>
      </c>
      <c r="L3269" t="s">
        <v>24</v>
      </c>
      <c r="M3269" t="s">
        <v>21</v>
      </c>
      <c r="N3269" t="s">
        <v>25</v>
      </c>
      <c r="O3269" s="1">
        <v>90.6</v>
      </c>
      <c r="P3269" s="1">
        <v>5525.54</v>
      </c>
      <c r="Q3269">
        <v>3</v>
      </c>
      <c r="R3269" t="s">
        <v>21</v>
      </c>
      <c r="S3269" t="str">
        <f>IF(ChurnData[[#This Row],[MonthlyCharges]]&lt;=30,"1. Up to 30",IF(ChurnData[[#This Row],[MonthlyCharges]]&lt;=50,"2. 31-50",IF(ChurnData[[#This Row],[MonthlyCharges]]&lt;=70,"3. 51-70",IF(ChurnData[[#This Row],[MonthlyCharges]]&lt;=90,"4. 71-90","5. Over 90"))))</f>
        <v>5. Over 90</v>
      </c>
      <c r="T3269" t="str">
        <f>IF(AND(ChurnData[[#This Row],[Contract]]="Month-to-month",ChurnData[[#This Row],[InternetService]]="Fiber optic",ChurnData[[#This Row],[TenureMonths]]&lt;=11),"High-risk","Other")</f>
        <v>Other</v>
      </c>
      <c r="U3269" t="str">
        <f>IF(ChurnData[[#This Row],[TenureMonths]]&lt;=11,"0-11",IF(ChurnData[[#This Row],[TenureMonths]]&lt;=23,"12-23",IF(ChurnData[[#This Row],[TenureMonths]]&lt;=35,"24-35",IF(ChurnData[[#This Row],[TenureMonths]]&lt;=47,"36-47",IF(ChurnData[[#This Row],[TenureMonths]]&lt;=59,"48-59","60-72")))))</f>
        <v>60-72</v>
      </c>
      <c r="V3269">
        <f>IF(ChurnData[[#This Row],[Churn]]="Yes",1,0)</f>
        <v>0</v>
      </c>
    </row>
    <row r="3270" spans="1:22" x14ac:dyDescent="0.35">
      <c r="A3270" t="s">
        <v>3321</v>
      </c>
      <c r="B3270" t="s">
        <v>19</v>
      </c>
      <c r="C3270">
        <v>0</v>
      </c>
      <c r="D3270" t="s">
        <v>21</v>
      </c>
      <c r="E3270" t="s">
        <v>21</v>
      </c>
      <c r="F3270" t="s">
        <v>27</v>
      </c>
      <c r="G3270" s="2">
        <v>42</v>
      </c>
      <c r="H3270" t="s">
        <v>20</v>
      </c>
      <c r="I3270" t="s">
        <v>23</v>
      </c>
      <c r="J3270" t="s">
        <v>21</v>
      </c>
      <c r="K3270" t="s">
        <v>21</v>
      </c>
      <c r="L3270" t="s">
        <v>29</v>
      </c>
      <c r="M3270" t="s">
        <v>20</v>
      </c>
      <c r="N3270" t="s">
        <v>30</v>
      </c>
      <c r="O3270" s="1">
        <v>78.22</v>
      </c>
      <c r="P3270" s="1">
        <v>3296.91</v>
      </c>
      <c r="Q3270">
        <v>3</v>
      </c>
      <c r="R3270" t="s">
        <v>21</v>
      </c>
      <c r="S3270" t="str">
        <f>IF(ChurnData[[#This Row],[MonthlyCharges]]&lt;=30,"1. Up to 30",IF(ChurnData[[#This Row],[MonthlyCharges]]&lt;=50,"2. 31-50",IF(ChurnData[[#This Row],[MonthlyCharges]]&lt;=70,"3. 51-70",IF(ChurnData[[#This Row],[MonthlyCharges]]&lt;=90,"4. 71-90","5. Over 90"))))</f>
        <v>4. 71-90</v>
      </c>
      <c r="T3270" t="str">
        <f>IF(AND(ChurnData[[#This Row],[Contract]]="Month-to-month",ChurnData[[#This Row],[InternetService]]="Fiber optic",ChurnData[[#This Row],[TenureMonths]]&lt;=11),"High-risk","Other")</f>
        <v>Other</v>
      </c>
      <c r="U3270" t="str">
        <f>IF(ChurnData[[#This Row],[TenureMonths]]&lt;=11,"0-11",IF(ChurnData[[#This Row],[TenureMonths]]&lt;=23,"12-23",IF(ChurnData[[#This Row],[TenureMonths]]&lt;=35,"24-35",IF(ChurnData[[#This Row],[TenureMonths]]&lt;=47,"36-47",IF(ChurnData[[#This Row],[TenureMonths]]&lt;=59,"48-59","60-72")))))</f>
        <v>36-47</v>
      </c>
      <c r="V3270">
        <f>IF(ChurnData[[#This Row],[Churn]]="Yes",1,0)</f>
        <v>0</v>
      </c>
    </row>
    <row r="3271" spans="1:22" x14ac:dyDescent="0.35">
      <c r="A3271" t="s">
        <v>3322</v>
      </c>
      <c r="B3271" t="s">
        <v>36</v>
      </c>
      <c r="C3271">
        <v>1</v>
      </c>
      <c r="D3271" t="s">
        <v>21</v>
      </c>
      <c r="E3271" t="s">
        <v>21</v>
      </c>
      <c r="F3271" t="s">
        <v>56</v>
      </c>
      <c r="G3271" s="2">
        <v>16</v>
      </c>
      <c r="H3271" t="s">
        <v>20</v>
      </c>
      <c r="I3271" t="s">
        <v>32</v>
      </c>
      <c r="J3271" t="s">
        <v>21</v>
      </c>
      <c r="K3271" t="s">
        <v>21</v>
      </c>
      <c r="L3271" t="s">
        <v>33</v>
      </c>
      <c r="M3271" t="s">
        <v>21</v>
      </c>
      <c r="N3271" t="s">
        <v>43</v>
      </c>
      <c r="O3271" s="1">
        <v>46.05</v>
      </c>
      <c r="P3271" s="1">
        <v>733.22</v>
      </c>
      <c r="Q3271">
        <v>5</v>
      </c>
      <c r="R3271" t="s">
        <v>21</v>
      </c>
      <c r="S3271" t="str">
        <f>IF(ChurnData[[#This Row],[MonthlyCharges]]&lt;=30,"1. Up to 30",IF(ChurnData[[#This Row],[MonthlyCharges]]&lt;=50,"2. 31-50",IF(ChurnData[[#This Row],[MonthlyCharges]]&lt;=70,"3. 51-70",IF(ChurnData[[#This Row],[MonthlyCharges]]&lt;=90,"4. 71-90","5. Over 90"))))</f>
        <v>2. 31-50</v>
      </c>
      <c r="T3271" t="str">
        <f>IF(AND(ChurnData[[#This Row],[Contract]]="Month-to-month",ChurnData[[#This Row],[InternetService]]="Fiber optic",ChurnData[[#This Row],[TenureMonths]]&lt;=11),"High-risk","Other")</f>
        <v>Other</v>
      </c>
      <c r="U3271" t="str">
        <f>IF(ChurnData[[#This Row],[TenureMonths]]&lt;=11,"0-11",IF(ChurnData[[#This Row],[TenureMonths]]&lt;=23,"12-23",IF(ChurnData[[#This Row],[TenureMonths]]&lt;=35,"24-35",IF(ChurnData[[#This Row],[TenureMonths]]&lt;=47,"36-47",IF(ChurnData[[#This Row],[TenureMonths]]&lt;=59,"48-59","60-72")))))</f>
        <v>12-23</v>
      </c>
      <c r="V3271">
        <f>IF(ChurnData[[#This Row],[Churn]]="Yes",1,0)</f>
        <v>0</v>
      </c>
    </row>
    <row r="3272" spans="1:22" x14ac:dyDescent="0.35">
      <c r="A3272" t="s">
        <v>3323</v>
      </c>
      <c r="B3272" t="s">
        <v>19</v>
      </c>
      <c r="C3272">
        <v>0</v>
      </c>
      <c r="D3272" t="s">
        <v>21</v>
      </c>
      <c r="E3272" t="s">
        <v>20</v>
      </c>
      <c r="F3272" t="s">
        <v>49</v>
      </c>
      <c r="G3272" s="2">
        <v>36</v>
      </c>
      <c r="H3272" t="s">
        <v>20</v>
      </c>
      <c r="I3272" t="s">
        <v>23</v>
      </c>
      <c r="J3272" t="s">
        <v>21</v>
      </c>
      <c r="K3272" t="s">
        <v>20</v>
      </c>
      <c r="L3272" t="s">
        <v>33</v>
      </c>
      <c r="M3272" t="s">
        <v>20</v>
      </c>
      <c r="N3272" t="s">
        <v>43</v>
      </c>
      <c r="O3272" s="1">
        <v>95.33</v>
      </c>
      <c r="P3272" s="1">
        <v>3467.69</v>
      </c>
      <c r="Q3272">
        <v>1</v>
      </c>
      <c r="R3272" t="s">
        <v>21</v>
      </c>
      <c r="S3272" t="str">
        <f>IF(ChurnData[[#This Row],[MonthlyCharges]]&lt;=30,"1. Up to 30",IF(ChurnData[[#This Row],[MonthlyCharges]]&lt;=50,"2. 31-50",IF(ChurnData[[#This Row],[MonthlyCharges]]&lt;=70,"3. 51-70",IF(ChurnData[[#This Row],[MonthlyCharges]]&lt;=90,"4. 71-90","5. Over 90"))))</f>
        <v>5. Over 90</v>
      </c>
      <c r="T3272" t="str">
        <f>IF(AND(ChurnData[[#This Row],[Contract]]="Month-to-month",ChurnData[[#This Row],[InternetService]]="Fiber optic",ChurnData[[#This Row],[TenureMonths]]&lt;=11),"High-risk","Other")</f>
        <v>Other</v>
      </c>
      <c r="U3272" t="str">
        <f>IF(ChurnData[[#This Row],[TenureMonths]]&lt;=11,"0-11",IF(ChurnData[[#This Row],[TenureMonths]]&lt;=23,"12-23",IF(ChurnData[[#This Row],[TenureMonths]]&lt;=35,"24-35",IF(ChurnData[[#This Row],[TenureMonths]]&lt;=47,"36-47",IF(ChurnData[[#This Row],[TenureMonths]]&lt;=59,"48-59","60-72")))))</f>
        <v>36-47</v>
      </c>
      <c r="V3272">
        <f>IF(ChurnData[[#This Row],[Churn]]="Yes",1,0)</f>
        <v>0</v>
      </c>
    </row>
    <row r="3273" spans="1:22" x14ac:dyDescent="0.35">
      <c r="A3273" t="s">
        <v>3324</v>
      </c>
      <c r="B3273" t="s">
        <v>19</v>
      </c>
      <c r="C3273">
        <v>1</v>
      </c>
      <c r="D3273" t="s">
        <v>21</v>
      </c>
      <c r="E3273" t="s">
        <v>21</v>
      </c>
      <c r="F3273" t="s">
        <v>56</v>
      </c>
      <c r="G3273" s="2">
        <v>72</v>
      </c>
      <c r="H3273" t="s">
        <v>20</v>
      </c>
      <c r="I3273" t="s">
        <v>32</v>
      </c>
      <c r="J3273" t="s">
        <v>21</v>
      </c>
      <c r="K3273" t="s">
        <v>21</v>
      </c>
      <c r="L3273" t="s">
        <v>24</v>
      </c>
      <c r="M3273" t="s">
        <v>21</v>
      </c>
      <c r="N3273" t="s">
        <v>25</v>
      </c>
      <c r="O3273" s="1">
        <v>58.67</v>
      </c>
      <c r="P3273" s="1">
        <v>4240.67</v>
      </c>
      <c r="Q3273">
        <v>2</v>
      </c>
      <c r="R3273" t="s">
        <v>21</v>
      </c>
      <c r="S3273" t="str">
        <f>IF(ChurnData[[#This Row],[MonthlyCharges]]&lt;=30,"1. Up to 30",IF(ChurnData[[#This Row],[MonthlyCharges]]&lt;=50,"2. 31-50",IF(ChurnData[[#This Row],[MonthlyCharges]]&lt;=70,"3. 51-70",IF(ChurnData[[#This Row],[MonthlyCharges]]&lt;=90,"4. 71-90","5. Over 90"))))</f>
        <v>3. 51-70</v>
      </c>
      <c r="T3273" t="str">
        <f>IF(AND(ChurnData[[#This Row],[Contract]]="Month-to-month",ChurnData[[#This Row],[InternetService]]="Fiber optic",ChurnData[[#This Row],[TenureMonths]]&lt;=11),"High-risk","Other")</f>
        <v>Other</v>
      </c>
      <c r="U3273" t="str">
        <f>IF(ChurnData[[#This Row],[TenureMonths]]&lt;=11,"0-11",IF(ChurnData[[#This Row],[TenureMonths]]&lt;=23,"12-23",IF(ChurnData[[#This Row],[TenureMonths]]&lt;=35,"24-35",IF(ChurnData[[#This Row],[TenureMonths]]&lt;=47,"36-47",IF(ChurnData[[#This Row],[TenureMonths]]&lt;=59,"48-59","60-72")))))</f>
        <v>60-72</v>
      </c>
      <c r="V3273">
        <f>IF(ChurnData[[#This Row],[Churn]]="Yes",1,0)</f>
        <v>0</v>
      </c>
    </row>
    <row r="3274" spans="1:22" x14ac:dyDescent="0.35">
      <c r="A3274" t="s">
        <v>3325</v>
      </c>
      <c r="B3274" t="s">
        <v>19</v>
      </c>
      <c r="C3274">
        <v>0</v>
      </c>
      <c r="D3274" t="s">
        <v>20</v>
      </c>
      <c r="E3274" t="s">
        <v>21</v>
      </c>
      <c r="F3274" t="s">
        <v>58</v>
      </c>
      <c r="G3274" s="2">
        <v>55</v>
      </c>
      <c r="H3274" t="s">
        <v>20</v>
      </c>
      <c r="I3274" t="s">
        <v>23</v>
      </c>
      <c r="J3274" t="s">
        <v>20</v>
      </c>
      <c r="K3274" t="s">
        <v>21</v>
      </c>
      <c r="L3274" t="s">
        <v>24</v>
      </c>
      <c r="M3274" t="s">
        <v>20</v>
      </c>
      <c r="N3274" t="s">
        <v>43</v>
      </c>
      <c r="O3274" s="1">
        <v>90.8</v>
      </c>
      <c r="P3274" s="1">
        <v>5082.25</v>
      </c>
      <c r="Q3274">
        <v>3</v>
      </c>
      <c r="R3274" t="s">
        <v>21</v>
      </c>
      <c r="S3274" t="str">
        <f>IF(ChurnData[[#This Row],[MonthlyCharges]]&lt;=30,"1. Up to 30",IF(ChurnData[[#This Row],[MonthlyCharges]]&lt;=50,"2. 31-50",IF(ChurnData[[#This Row],[MonthlyCharges]]&lt;=70,"3. 51-70",IF(ChurnData[[#This Row],[MonthlyCharges]]&lt;=90,"4. 71-90","5. Over 90"))))</f>
        <v>5. Over 90</v>
      </c>
      <c r="T3274" t="str">
        <f>IF(AND(ChurnData[[#This Row],[Contract]]="Month-to-month",ChurnData[[#This Row],[InternetService]]="Fiber optic",ChurnData[[#This Row],[TenureMonths]]&lt;=11),"High-risk","Other")</f>
        <v>Other</v>
      </c>
      <c r="U3274" t="str">
        <f>IF(ChurnData[[#This Row],[TenureMonths]]&lt;=11,"0-11",IF(ChurnData[[#This Row],[TenureMonths]]&lt;=23,"12-23",IF(ChurnData[[#This Row],[TenureMonths]]&lt;=35,"24-35",IF(ChurnData[[#This Row],[TenureMonths]]&lt;=47,"36-47",IF(ChurnData[[#This Row],[TenureMonths]]&lt;=59,"48-59","60-72")))))</f>
        <v>48-59</v>
      </c>
      <c r="V3274">
        <f>IF(ChurnData[[#This Row],[Churn]]="Yes",1,0)</f>
        <v>0</v>
      </c>
    </row>
    <row r="3275" spans="1:22" x14ac:dyDescent="0.35">
      <c r="A3275" t="s">
        <v>3326</v>
      </c>
      <c r="B3275" t="s">
        <v>19</v>
      </c>
      <c r="C3275">
        <v>0</v>
      </c>
      <c r="D3275" t="s">
        <v>21</v>
      </c>
      <c r="E3275" t="s">
        <v>21</v>
      </c>
      <c r="F3275" t="s">
        <v>27</v>
      </c>
      <c r="G3275" s="2">
        <v>35</v>
      </c>
      <c r="H3275" t="s">
        <v>20</v>
      </c>
      <c r="I3275" t="s">
        <v>21</v>
      </c>
      <c r="J3275" t="s">
        <v>28</v>
      </c>
      <c r="K3275" t="s">
        <v>28</v>
      </c>
      <c r="L3275" t="s">
        <v>29</v>
      </c>
      <c r="M3275" t="s">
        <v>20</v>
      </c>
      <c r="N3275" t="s">
        <v>43</v>
      </c>
      <c r="O3275" s="1">
        <v>28.98</v>
      </c>
      <c r="P3275" s="1">
        <v>1018.44</v>
      </c>
      <c r="Q3275">
        <v>0</v>
      </c>
      <c r="R3275" t="s">
        <v>21</v>
      </c>
      <c r="S3275" t="str">
        <f>IF(ChurnData[[#This Row],[MonthlyCharges]]&lt;=30,"1. Up to 30",IF(ChurnData[[#This Row],[MonthlyCharges]]&lt;=50,"2. 31-50",IF(ChurnData[[#This Row],[MonthlyCharges]]&lt;=70,"3. 51-70",IF(ChurnData[[#This Row],[MonthlyCharges]]&lt;=90,"4. 71-90","5. Over 90"))))</f>
        <v>1. Up to 30</v>
      </c>
      <c r="T3275" t="str">
        <f>IF(AND(ChurnData[[#This Row],[Contract]]="Month-to-month",ChurnData[[#This Row],[InternetService]]="Fiber optic",ChurnData[[#This Row],[TenureMonths]]&lt;=11),"High-risk","Other")</f>
        <v>Other</v>
      </c>
      <c r="U3275" t="str">
        <f>IF(ChurnData[[#This Row],[TenureMonths]]&lt;=11,"0-11",IF(ChurnData[[#This Row],[TenureMonths]]&lt;=23,"12-23",IF(ChurnData[[#This Row],[TenureMonths]]&lt;=35,"24-35",IF(ChurnData[[#This Row],[TenureMonths]]&lt;=47,"36-47",IF(ChurnData[[#This Row],[TenureMonths]]&lt;=59,"48-59","60-72")))))</f>
        <v>24-35</v>
      </c>
      <c r="V3275">
        <f>IF(ChurnData[[#This Row],[Churn]]="Yes",1,0)</f>
        <v>0</v>
      </c>
    </row>
    <row r="3276" spans="1:22" x14ac:dyDescent="0.35">
      <c r="A3276" t="s">
        <v>3327</v>
      </c>
      <c r="B3276" t="s">
        <v>36</v>
      </c>
      <c r="C3276">
        <v>0</v>
      </c>
      <c r="D3276" t="s">
        <v>20</v>
      </c>
      <c r="E3276" t="s">
        <v>20</v>
      </c>
      <c r="F3276" t="s">
        <v>47</v>
      </c>
      <c r="G3276" s="2">
        <v>5</v>
      </c>
      <c r="H3276" t="s">
        <v>20</v>
      </c>
      <c r="I3276" t="s">
        <v>23</v>
      </c>
      <c r="J3276" t="s">
        <v>21</v>
      </c>
      <c r="K3276" t="s">
        <v>21</v>
      </c>
      <c r="L3276" t="s">
        <v>33</v>
      </c>
      <c r="M3276" t="s">
        <v>20</v>
      </c>
      <c r="N3276" t="s">
        <v>43</v>
      </c>
      <c r="O3276" s="1">
        <v>79.47</v>
      </c>
      <c r="P3276" s="1">
        <v>401.87</v>
      </c>
      <c r="Q3276">
        <v>3</v>
      </c>
      <c r="R3276" t="s">
        <v>20</v>
      </c>
      <c r="S3276" t="str">
        <f>IF(ChurnData[[#This Row],[MonthlyCharges]]&lt;=30,"1. Up to 30",IF(ChurnData[[#This Row],[MonthlyCharges]]&lt;=50,"2. 31-50",IF(ChurnData[[#This Row],[MonthlyCharges]]&lt;=70,"3. 51-70",IF(ChurnData[[#This Row],[MonthlyCharges]]&lt;=90,"4. 71-90","5. Over 90"))))</f>
        <v>4. 71-90</v>
      </c>
      <c r="T3276" t="str">
        <f>IF(AND(ChurnData[[#This Row],[Contract]]="Month-to-month",ChurnData[[#This Row],[InternetService]]="Fiber optic",ChurnData[[#This Row],[TenureMonths]]&lt;=11),"High-risk","Other")</f>
        <v>High-risk</v>
      </c>
      <c r="U3276" t="str">
        <f>IF(ChurnData[[#This Row],[TenureMonths]]&lt;=11,"0-11",IF(ChurnData[[#This Row],[TenureMonths]]&lt;=23,"12-23",IF(ChurnData[[#This Row],[TenureMonths]]&lt;=35,"24-35",IF(ChurnData[[#This Row],[TenureMonths]]&lt;=47,"36-47",IF(ChurnData[[#This Row],[TenureMonths]]&lt;=59,"48-59","60-72")))))</f>
        <v>0-11</v>
      </c>
      <c r="V3276">
        <f>IF(ChurnData[[#This Row],[Churn]]="Yes",1,0)</f>
        <v>1</v>
      </c>
    </row>
    <row r="3277" spans="1:22" x14ac:dyDescent="0.35">
      <c r="A3277" t="s">
        <v>3328</v>
      </c>
      <c r="B3277" t="s">
        <v>19</v>
      </c>
      <c r="C3277">
        <v>0</v>
      </c>
      <c r="D3277" t="s">
        <v>20</v>
      </c>
      <c r="E3277" t="s">
        <v>20</v>
      </c>
      <c r="F3277" t="s">
        <v>41</v>
      </c>
      <c r="G3277" s="2">
        <v>4</v>
      </c>
      <c r="H3277" t="s">
        <v>20</v>
      </c>
      <c r="I3277" t="s">
        <v>32</v>
      </c>
      <c r="J3277" t="s">
        <v>21</v>
      </c>
      <c r="K3277" t="s">
        <v>20</v>
      </c>
      <c r="L3277" t="s">
        <v>33</v>
      </c>
      <c r="M3277" t="s">
        <v>21</v>
      </c>
      <c r="N3277" t="s">
        <v>30</v>
      </c>
      <c r="O3277" s="1">
        <v>67.489999999999995</v>
      </c>
      <c r="P3277" s="1">
        <v>277.62</v>
      </c>
      <c r="Q3277">
        <v>1</v>
      </c>
      <c r="R3277" t="s">
        <v>20</v>
      </c>
      <c r="S3277" t="str">
        <f>IF(ChurnData[[#This Row],[MonthlyCharges]]&lt;=30,"1. Up to 30",IF(ChurnData[[#This Row],[MonthlyCharges]]&lt;=50,"2. 31-50",IF(ChurnData[[#This Row],[MonthlyCharges]]&lt;=70,"3. 51-70",IF(ChurnData[[#This Row],[MonthlyCharges]]&lt;=90,"4. 71-90","5. Over 90"))))</f>
        <v>3. 51-70</v>
      </c>
      <c r="T3277" t="str">
        <f>IF(AND(ChurnData[[#This Row],[Contract]]="Month-to-month",ChurnData[[#This Row],[InternetService]]="Fiber optic",ChurnData[[#This Row],[TenureMonths]]&lt;=11),"High-risk","Other")</f>
        <v>Other</v>
      </c>
      <c r="U3277" t="str">
        <f>IF(ChurnData[[#This Row],[TenureMonths]]&lt;=11,"0-11",IF(ChurnData[[#This Row],[TenureMonths]]&lt;=23,"12-23",IF(ChurnData[[#This Row],[TenureMonths]]&lt;=35,"24-35",IF(ChurnData[[#This Row],[TenureMonths]]&lt;=47,"36-47",IF(ChurnData[[#This Row],[TenureMonths]]&lt;=59,"48-59","60-72")))))</f>
        <v>0-11</v>
      </c>
      <c r="V3277">
        <f>IF(ChurnData[[#This Row],[Churn]]="Yes",1,0)</f>
        <v>1</v>
      </c>
    </row>
    <row r="3278" spans="1:22" x14ac:dyDescent="0.35">
      <c r="A3278" t="s">
        <v>3329</v>
      </c>
      <c r="B3278" t="s">
        <v>36</v>
      </c>
      <c r="C3278">
        <v>0</v>
      </c>
      <c r="D3278" t="s">
        <v>21</v>
      </c>
      <c r="E3278" t="s">
        <v>21</v>
      </c>
      <c r="F3278" t="s">
        <v>47</v>
      </c>
      <c r="G3278" s="2">
        <v>22</v>
      </c>
      <c r="H3278" t="s">
        <v>20</v>
      </c>
      <c r="I3278" t="s">
        <v>23</v>
      </c>
      <c r="J3278" t="s">
        <v>20</v>
      </c>
      <c r="K3278" t="s">
        <v>20</v>
      </c>
      <c r="L3278" t="s">
        <v>33</v>
      </c>
      <c r="M3278" t="s">
        <v>20</v>
      </c>
      <c r="N3278" t="s">
        <v>34</v>
      </c>
      <c r="O3278" s="1">
        <v>80.89</v>
      </c>
      <c r="P3278" s="1">
        <v>1803.95</v>
      </c>
      <c r="Q3278">
        <v>2</v>
      </c>
      <c r="R3278" t="s">
        <v>21</v>
      </c>
      <c r="S3278" t="str">
        <f>IF(ChurnData[[#This Row],[MonthlyCharges]]&lt;=30,"1. Up to 30",IF(ChurnData[[#This Row],[MonthlyCharges]]&lt;=50,"2. 31-50",IF(ChurnData[[#This Row],[MonthlyCharges]]&lt;=70,"3. 51-70",IF(ChurnData[[#This Row],[MonthlyCharges]]&lt;=90,"4. 71-90","5. Over 90"))))</f>
        <v>4. 71-90</v>
      </c>
      <c r="T3278" t="str">
        <f>IF(AND(ChurnData[[#This Row],[Contract]]="Month-to-month",ChurnData[[#This Row],[InternetService]]="Fiber optic",ChurnData[[#This Row],[TenureMonths]]&lt;=11),"High-risk","Other")</f>
        <v>Other</v>
      </c>
      <c r="U3278" t="str">
        <f>IF(ChurnData[[#This Row],[TenureMonths]]&lt;=11,"0-11",IF(ChurnData[[#This Row],[TenureMonths]]&lt;=23,"12-23",IF(ChurnData[[#This Row],[TenureMonths]]&lt;=35,"24-35",IF(ChurnData[[#This Row],[TenureMonths]]&lt;=47,"36-47",IF(ChurnData[[#This Row],[TenureMonths]]&lt;=59,"48-59","60-72")))))</f>
        <v>12-23</v>
      </c>
      <c r="V3278">
        <f>IF(ChurnData[[#This Row],[Churn]]="Yes",1,0)</f>
        <v>0</v>
      </c>
    </row>
    <row r="3279" spans="1:22" x14ac:dyDescent="0.35">
      <c r="A3279" t="s">
        <v>3330</v>
      </c>
      <c r="B3279" t="s">
        <v>36</v>
      </c>
      <c r="C3279">
        <v>0</v>
      </c>
      <c r="D3279" t="s">
        <v>20</v>
      </c>
      <c r="E3279" t="s">
        <v>21</v>
      </c>
      <c r="F3279" t="s">
        <v>41</v>
      </c>
      <c r="G3279" s="2">
        <v>7</v>
      </c>
      <c r="H3279" t="s">
        <v>21</v>
      </c>
      <c r="I3279" t="s">
        <v>23</v>
      </c>
      <c r="J3279" t="s">
        <v>21</v>
      </c>
      <c r="K3279" t="s">
        <v>21</v>
      </c>
      <c r="L3279" t="s">
        <v>33</v>
      </c>
      <c r="M3279" t="s">
        <v>20</v>
      </c>
      <c r="N3279" t="s">
        <v>25</v>
      </c>
      <c r="O3279" s="1">
        <v>77.959999999999994</v>
      </c>
      <c r="P3279" s="1">
        <v>534.87</v>
      </c>
      <c r="Q3279">
        <v>3</v>
      </c>
      <c r="R3279" t="s">
        <v>20</v>
      </c>
      <c r="S3279" t="str">
        <f>IF(ChurnData[[#This Row],[MonthlyCharges]]&lt;=30,"1. Up to 30",IF(ChurnData[[#This Row],[MonthlyCharges]]&lt;=50,"2. 31-50",IF(ChurnData[[#This Row],[MonthlyCharges]]&lt;=70,"3. 51-70",IF(ChurnData[[#This Row],[MonthlyCharges]]&lt;=90,"4. 71-90","5. Over 90"))))</f>
        <v>4. 71-90</v>
      </c>
      <c r="T3279" t="str">
        <f>IF(AND(ChurnData[[#This Row],[Contract]]="Month-to-month",ChurnData[[#This Row],[InternetService]]="Fiber optic",ChurnData[[#This Row],[TenureMonths]]&lt;=11),"High-risk","Other")</f>
        <v>High-risk</v>
      </c>
      <c r="U3279" t="str">
        <f>IF(ChurnData[[#This Row],[TenureMonths]]&lt;=11,"0-11",IF(ChurnData[[#This Row],[TenureMonths]]&lt;=23,"12-23",IF(ChurnData[[#This Row],[TenureMonths]]&lt;=35,"24-35",IF(ChurnData[[#This Row],[TenureMonths]]&lt;=47,"36-47",IF(ChurnData[[#This Row],[TenureMonths]]&lt;=59,"48-59","60-72")))))</f>
        <v>0-11</v>
      </c>
      <c r="V3279">
        <f>IF(ChurnData[[#This Row],[Churn]]="Yes",1,0)</f>
        <v>1</v>
      </c>
    </row>
    <row r="3280" spans="1:22" x14ac:dyDescent="0.35">
      <c r="A3280" t="s">
        <v>3331</v>
      </c>
      <c r="B3280" t="s">
        <v>19</v>
      </c>
      <c r="C3280">
        <v>1</v>
      </c>
      <c r="D3280" t="s">
        <v>21</v>
      </c>
      <c r="E3280" t="s">
        <v>21</v>
      </c>
      <c r="F3280" t="s">
        <v>45</v>
      </c>
      <c r="G3280" s="2">
        <v>26</v>
      </c>
      <c r="H3280" t="s">
        <v>20</v>
      </c>
      <c r="I3280" t="s">
        <v>23</v>
      </c>
      <c r="J3280" t="s">
        <v>21</v>
      </c>
      <c r="K3280" t="s">
        <v>21</v>
      </c>
      <c r="L3280" t="s">
        <v>29</v>
      </c>
      <c r="M3280" t="s">
        <v>21</v>
      </c>
      <c r="N3280" t="s">
        <v>34</v>
      </c>
      <c r="O3280" s="1">
        <v>84.82</v>
      </c>
      <c r="P3280" s="1">
        <v>2210.41</v>
      </c>
      <c r="Q3280">
        <v>1</v>
      </c>
      <c r="R3280" t="s">
        <v>21</v>
      </c>
      <c r="S3280" t="str">
        <f>IF(ChurnData[[#This Row],[MonthlyCharges]]&lt;=30,"1. Up to 30",IF(ChurnData[[#This Row],[MonthlyCharges]]&lt;=50,"2. 31-50",IF(ChurnData[[#This Row],[MonthlyCharges]]&lt;=70,"3. 51-70",IF(ChurnData[[#This Row],[MonthlyCharges]]&lt;=90,"4. 71-90","5. Over 90"))))</f>
        <v>4. 71-90</v>
      </c>
      <c r="T3280" t="str">
        <f>IF(AND(ChurnData[[#This Row],[Contract]]="Month-to-month",ChurnData[[#This Row],[InternetService]]="Fiber optic",ChurnData[[#This Row],[TenureMonths]]&lt;=11),"High-risk","Other")</f>
        <v>Other</v>
      </c>
      <c r="U3280" t="str">
        <f>IF(ChurnData[[#This Row],[TenureMonths]]&lt;=11,"0-11",IF(ChurnData[[#This Row],[TenureMonths]]&lt;=23,"12-23",IF(ChurnData[[#This Row],[TenureMonths]]&lt;=35,"24-35",IF(ChurnData[[#This Row],[TenureMonths]]&lt;=47,"36-47",IF(ChurnData[[#This Row],[TenureMonths]]&lt;=59,"48-59","60-72")))))</f>
        <v>24-35</v>
      </c>
      <c r="V3280">
        <f>IF(ChurnData[[#This Row],[Churn]]="Yes",1,0)</f>
        <v>0</v>
      </c>
    </row>
    <row r="3281" spans="1:22" x14ac:dyDescent="0.35">
      <c r="A3281" t="s">
        <v>3332</v>
      </c>
      <c r="B3281" t="s">
        <v>19</v>
      </c>
      <c r="C3281">
        <v>0</v>
      </c>
      <c r="D3281" t="s">
        <v>21</v>
      </c>
      <c r="E3281" t="s">
        <v>21</v>
      </c>
      <c r="F3281" t="s">
        <v>41</v>
      </c>
      <c r="G3281" s="2">
        <v>6</v>
      </c>
      <c r="H3281" t="s">
        <v>20</v>
      </c>
      <c r="I3281" t="s">
        <v>23</v>
      </c>
      <c r="J3281" t="s">
        <v>20</v>
      </c>
      <c r="K3281" t="s">
        <v>20</v>
      </c>
      <c r="L3281" t="s">
        <v>33</v>
      </c>
      <c r="M3281" t="s">
        <v>20</v>
      </c>
      <c r="N3281" t="s">
        <v>30</v>
      </c>
      <c r="O3281" s="1">
        <v>104.85</v>
      </c>
      <c r="P3281" s="1">
        <v>616.22</v>
      </c>
      <c r="Q3281">
        <v>1</v>
      </c>
      <c r="R3281" t="s">
        <v>20</v>
      </c>
      <c r="S3281" t="str">
        <f>IF(ChurnData[[#This Row],[MonthlyCharges]]&lt;=30,"1. Up to 30",IF(ChurnData[[#This Row],[MonthlyCharges]]&lt;=50,"2. 31-50",IF(ChurnData[[#This Row],[MonthlyCharges]]&lt;=70,"3. 51-70",IF(ChurnData[[#This Row],[MonthlyCharges]]&lt;=90,"4. 71-90","5. Over 90"))))</f>
        <v>5. Over 90</v>
      </c>
      <c r="T3281" t="str">
        <f>IF(AND(ChurnData[[#This Row],[Contract]]="Month-to-month",ChurnData[[#This Row],[InternetService]]="Fiber optic",ChurnData[[#This Row],[TenureMonths]]&lt;=11),"High-risk","Other")</f>
        <v>High-risk</v>
      </c>
      <c r="U3281" t="str">
        <f>IF(ChurnData[[#This Row],[TenureMonths]]&lt;=11,"0-11",IF(ChurnData[[#This Row],[TenureMonths]]&lt;=23,"12-23",IF(ChurnData[[#This Row],[TenureMonths]]&lt;=35,"24-35",IF(ChurnData[[#This Row],[TenureMonths]]&lt;=47,"36-47",IF(ChurnData[[#This Row],[TenureMonths]]&lt;=59,"48-59","60-72")))))</f>
        <v>0-11</v>
      </c>
      <c r="V3281">
        <f>IF(ChurnData[[#This Row],[Churn]]="Yes",1,0)</f>
        <v>1</v>
      </c>
    </row>
    <row r="3282" spans="1:22" x14ac:dyDescent="0.35">
      <c r="A3282" t="s">
        <v>3333</v>
      </c>
      <c r="B3282" t="s">
        <v>19</v>
      </c>
      <c r="C3282">
        <v>1</v>
      </c>
      <c r="D3282" t="s">
        <v>20</v>
      </c>
      <c r="E3282" t="s">
        <v>20</v>
      </c>
      <c r="F3282" t="s">
        <v>56</v>
      </c>
      <c r="G3282" s="2">
        <v>62</v>
      </c>
      <c r="H3282" t="s">
        <v>20</v>
      </c>
      <c r="I3282" t="s">
        <v>32</v>
      </c>
      <c r="J3282" t="s">
        <v>21</v>
      </c>
      <c r="K3282" t="s">
        <v>20</v>
      </c>
      <c r="L3282" t="s">
        <v>24</v>
      </c>
      <c r="M3282" t="s">
        <v>20</v>
      </c>
      <c r="N3282" t="s">
        <v>25</v>
      </c>
      <c r="O3282" s="1">
        <v>60.43</v>
      </c>
      <c r="P3282" s="1">
        <v>0</v>
      </c>
      <c r="Q3282">
        <v>1</v>
      </c>
      <c r="R3282" t="s">
        <v>21</v>
      </c>
      <c r="S3282" t="str">
        <f>IF(ChurnData[[#This Row],[MonthlyCharges]]&lt;=30,"1. Up to 30",IF(ChurnData[[#This Row],[MonthlyCharges]]&lt;=50,"2. 31-50",IF(ChurnData[[#This Row],[MonthlyCharges]]&lt;=70,"3. 51-70",IF(ChurnData[[#This Row],[MonthlyCharges]]&lt;=90,"4. 71-90","5. Over 90"))))</f>
        <v>3. 51-70</v>
      </c>
      <c r="T3282" t="str">
        <f>IF(AND(ChurnData[[#This Row],[Contract]]="Month-to-month",ChurnData[[#This Row],[InternetService]]="Fiber optic",ChurnData[[#This Row],[TenureMonths]]&lt;=11),"High-risk","Other")</f>
        <v>Other</v>
      </c>
      <c r="U3282" t="str">
        <f>IF(ChurnData[[#This Row],[TenureMonths]]&lt;=11,"0-11",IF(ChurnData[[#This Row],[TenureMonths]]&lt;=23,"12-23",IF(ChurnData[[#This Row],[TenureMonths]]&lt;=35,"24-35",IF(ChurnData[[#This Row],[TenureMonths]]&lt;=47,"36-47",IF(ChurnData[[#This Row],[TenureMonths]]&lt;=59,"48-59","60-72")))))</f>
        <v>60-72</v>
      </c>
      <c r="V3282">
        <f>IF(ChurnData[[#This Row],[Churn]]="Yes",1,0)</f>
        <v>0</v>
      </c>
    </row>
    <row r="3283" spans="1:22" x14ac:dyDescent="0.35">
      <c r="A3283" t="s">
        <v>3334</v>
      </c>
      <c r="B3283" t="s">
        <v>19</v>
      </c>
      <c r="C3283">
        <v>0</v>
      </c>
      <c r="D3283" t="s">
        <v>21</v>
      </c>
      <c r="E3283" t="s">
        <v>21</v>
      </c>
      <c r="F3283" t="s">
        <v>58</v>
      </c>
      <c r="G3283" s="2">
        <v>54</v>
      </c>
      <c r="H3283" t="s">
        <v>20</v>
      </c>
      <c r="I3283" t="s">
        <v>21</v>
      </c>
      <c r="J3283" t="s">
        <v>28</v>
      </c>
      <c r="K3283" t="s">
        <v>28</v>
      </c>
      <c r="L3283" t="s">
        <v>29</v>
      </c>
      <c r="M3283" t="s">
        <v>21</v>
      </c>
      <c r="N3283" t="s">
        <v>43</v>
      </c>
      <c r="O3283" s="1">
        <v>32.06</v>
      </c>
      <c r="P3283" s="1">
        <v>1737.65</v>
      </c>
      <c r="Q3283">
        <v>1</v>
      </c>
      <c r="R3283" t="s">
        <v>21</v>
      </c>
      <c r="S3283" t="str">
        <f>IF(ChurnData[[#This Row],[MonthlyCharges]]&lt;=30,"1. Up to 30",IF(ChurnData[[#This Row],[MonthlyCharges]]&lt;=50,"2. 31-50",IF(ChurnData[[#This Row],[MonthlyCharges]]&lt;=70,"3. 51-70",IF(ChurnData[[#This Row],[MonthlyCharges]]&lt;=90,"4. 71-90","5. Over 90"))))</f>
        <v>2. 31-50</v>
      </c>
      <c r="T3283" t="str">
        <f>IF(AND(ChurnData[[#This Row],[Contract]]="Month-to-month",ChurnData[[#This Row],[InternetService]]="Fiber optic",ChurnData[[#This Row],[TenureMonths]]&lt;=11),"High-risk","Other")</f>
        <v>Other</v>
      </c>
      <c r="U3283" t="str">
        <f>IF(ChurnData[[#This Row],[TenureMonths]]&lt;=11,"0-11",IF(ChurnData[[#This Row],[TenureMonths]]&lt;=23,"12-23",IF(ChurnData[[#This Row],[TenureMonths]]&lt;=35,"24-35",IF(ChurnData[[#This Row],[TenureMonths]]&lt;=47,"36-47",IF(ChurnData[[#This Row],[TenureMonths]]&lt;=59,"48-59","60-72")))))</f>
        <v>48-59</v>
      </c>
      <c r="V3283">
        <f>IF(ChurnData[[#This Row],[Churn]]="Yes",1,0)</f>
        <v>0</v>
      </c>
    </row>
    <row r="3284" spans="1:22" x14ac:dyDescent="0.35">
      <c r="A3284" t="s">
        <v>3335</v>
      </c>
      <c r="B3284" t="s">
        <v>19</v>
      </c>
      <c r="C3284">
        <v>0</v>
      </c>
      <c r="D3284" t="s">
        <v>20</v>
      </c>
      <c r="E3284" t="s">
        <v>20</v>
      </c>
      <c r="F3284" t="s">
        <v>41</v>
      </c>
      <c r="G3284" s="2">
        <v>16</v>
      </c>
      <c r="H3284" t="s">
        <v>20</v>
      </c>
      <c r="I3284" t="s">
        <v>21</v>
      </c>
      <c r="J3284" t="s">
        <v>28</v>
      </c>
      <c r="K3284" t="s">
        <v>28</v>
      </c>
      <c r="L3284" t="s">
        <v>33</v>
      </c>
      <c r="M3284" t="s">
        <v>21</v>
      </c>
      <c r="N3284" t="s">
        <v>25</v>
      </c>
      <c r="O3284" s="1">
        <v>28.93</v>
      </c>
      <c r="P3284" s="1">
        <v>463.03</v>
      </c>
      <c r="Q3284">
        <v>1</v>
      </c>
      <c r="R3284" t="s">
        <v>20</v>
      </c>
      <c r="S3284" t="str">
        <f>IF(ChurnData[[#This Row],[MonthlyCharges]]&lt;=30,"1. Up to 30",IF(ChurnData[[#This Row],[MonthlyCharges]]&lt;=50,"2. 31-50",IF(ChurnData[[#This Row],[MonthlyCharges]]&lt;=70,"3. 51-70",IF(ChurnData[[#This Row],[MonthlyCharges]]&lt;=90,"4. 71-90","5. Over 90"))))</f>
        <v>1. Up to 30</v>
      </c>
      <c r="T3284" t="str">
        <f>IF(AND(ChurnData[[#This Row],[Contract]]="Month-to-month",ChurnData[[#This Row],[InternetService]]="Fiber optic",ChurnData[[#This Row],[TenureMonths]]&lt;=11),"High-risk","Other")</f>
        <v>Other</v>
      </c>
      <c r="U3284" t="str">
        <f>IF(ChurnData[[#This Row],[TenureMonths]]&lt;=11,"0-11",IF(ChurnData[[#This Row],[TenureMonths]]&lt;=23,"12-23",IF(ChurnData[[#This Row],[TenureMonths]]&lt;=35,"24-35",IF(ChurnData[[#This Row],[TenureMonths]]&lt;=47,"36-47",IF(ChurnData[[#This Row],[TenureMonths]]&lt;=59,"48-59","60-72")))))</f>
        <v>12-23</v>
      </c>
      <c r="V3284">
        <f>IF(ChurnData[[#This Row],[Churn]]="Yes",1,0)</f>
        <v>1</v>
      </c>
    </row>
    <row r="3285" spans="1:22" x14ac:dyDescent="0.35">
      <c r="A3285" t="s">
        <v>3336</v>
      </c>
      <c r="B3285" t="s">
        <v>36</v>
      </c>
      <c r="C3285">
        <v>0</v>
      </c>
      <c r="D3285" t="s">
        <v>21</v>
      </c>
      <c r="E3285" t="s">
        <v>21</v>
      </c>
      <c r="F3285" t="s">
        <v>37</v>
      </c>
      <c r="G3285" s="2">
        <v>57</v>
      </c>
      <c r="H3285" t="s">
        <v>20</v>
      </c>
      <c r="I3285" t="s">
        <v>21</v>
      </c>
      <c r="J3285" t="s">
        <v>28</v>
      </c>
      <c r="K3285" t="s">
        <v>28</v>
      </c>
      <c r="L3285" t="s">
        <v>29</v>
      </c>
      <c r="M3285" t="s">
        <v>21</v>
      </c>
      <c r="N3285" t="s">
        <v>30</v>
      </c>
      <c r="O3285" s="1">
        <v>28.59</v>
      </c>
      <c r="P3285" s="1">
        <v>1619.78</v>
      </c>
      <c r="Q3285">
        <v>2</v>
      </c>
      <c r="R3285" t="s">
        <v>21</v>
      </c>
      <c r="S3285" t="str">
        <f>IF(ChurnData[[#This Row],[MonthlyCharges]]&lt;=30,"1. Up to 30",IF(ChurnData[[#This Row],[MonthlyCharges]]&lt;=50,"2. 31-50",IF(ChurnData[[#This Row],[MonthlyCharges]]&lt;=70,"3. 51-70",IF(ChurnData[[#This Row],[MonthlyCharges]]&lt;=90,"4. 71-90","5. Over 90"))))</f>
        <v>1. Up to 30</v>
      </c>
      <c r="T3285" t="str">
        <f>IF(AND(ChurnData[[#This Row],[Contract]]="Month-to-month",ChurnData[[#This Row],[InternetService]]="Fiber optic",ChurnData[[#This Row],[TenureMonths]]&lt;=11),"High-risk","Other")</f>
        <v>Other</v>
      </c>
      <c r="U3285" t="str">
        <f>IF(ChurnData[[#This Row],[TenureMonths]]&lt;=11,"0-11",IF(ChurnData[[#This Row],[TenureMonths]]&lt;=23,"12-23",IF(ChurnData[[#This Row],[TenureMonths]]&lt;=35,"24-35",IF(ChurnData[[#This Row],[TenureMonths]]&lt;=47,"36-47",IF(ChurnData[[#This Row],[TenureMonths]]&lt;=59,"48-59","60-72")))))</f>
        <v>48-59</v>
      </c>
      <c r="V3285">
        <f>IF(ChurnData[[#This Row],[Churn]]="Yes",1,0)</f>
        <v>0</v>
      </c>
    </row>
    <row r="3286" spans="1:22" x14ac:dyDescent="0.35">
      <c r="A3286" t="s">
        <v>3337</v>
      </c>
      <c r="B3286" t="s">
        <v>19</v>
      </c>
      <c r="C3286">
        <v>0</v>
      </c>
      <c r="D3286" t="s">
        <v>20</v>
      </c>
      <c r="E3286" t="s">
        <v>20</v>
      </c>
      <c r="F3286" t="s">
        <v>47</v>
      </c>
      <c r="G3286" s="2">
        <v>35</v>
      </c>
      <c r="H3286" t="s">
        <v>20</v>
      </c>
      <c r="I3286" t="s">
        <v>21</v>
      </c>
      <c r="J3286" t="s">
        <v>28</v>
      </c>
      <c r="K3286" t="s">
        <v>28</v>
      </c>
      <c r="L3286" t="s">
        <v>29</v>
      </c>
      <c r="M3286" t="s">
        <v>20</v>
      </c>
      <c r="N3286" t="s">
        <v>34</v>
      </c>
      <c r="O3286" s="1">
        <v>29.84</v>
      </c>
      <c r="P3286" s="1">
        <v>1059.71</v>
      </c>
      <c r="Q3286">
        <v>2</v>
      </c>
      <c r="R3286" t="s">
        <v>21</v>
      </c>
      <c r="S3286" t="str">
        <f>IF(ChurnData[[#This Row],[MonthlyCharges]]&lt;=30,"1. Up to 30",IF(ChurnData[[#This Row],[MonthlyCharges]]&lt;=50,"2. 31-50",IF(ChurnData[[#This Row],[MonthlyCharges]]&lt;=70,"3. 51-70",IF(ChurnData[[#This Row],[MonthlyCharges]]&lt;=90,"4. 71-90","5. Over 90"))))</f>
        <v>1. Up to 30</v>
      </c>
      <c r="T3286" t="str">
        <f>IF(AND(ChurnData[[#This Row],[Contract]]="Month-to-month",ChurnData[[#This Row],[InternetService]]="Fiber optic",ChurnData[[#This Row],[TenureMonths]]&lt;=11),"High-risk","Other")</f>
        <v>Other</v>
      </c>
      <c r="U3286" t="str">
        <f>IF(ChurnData[[#This Row],[TenureMonths]]&lt;=11,"0-11",IF(ChurnData[[#This Row],[TenureMonths]]&lt;=23,"12-23",IF(ChurnData[[#This Row],[TenureMonths]]&lt;=35,"24-35",IF(ChurnData[[#This Row],[TenureMonths]]&lt;=47,"36-47",IF(ChurnData[[#This Row],[TenureMonths]]&lt;=59,"48-59","60-72")))))</f>
        <v>24-35</v>
      </c>
      <c r="V3286">
        <f>IF(ChurnData[[#This Row],[Churn]]="Yes",1,0)</f>
        <v>0</v>
      </c>
    </row>
    <row r="3287" spans="1:22" x14ac:dyDescent="0.35">
      <c r="A3287" t="s">
        <v>3338</v>
      </c>
      <c r="B3287" t="s">
        <v>36</v>
      </c>
      <c r="C3287">
        <v>0</v>
      </c>
      <c r="D3287" t="s">
        <v>20</v>
      </c>
      <c r="E3287" t="s">
        <v>21</v>
      </c>
      <c r="F3287" t="s">
        <v>27</v>
      </c>
      <c r="G3287" s="2">
        <v>58</v>
      </c>
      <c r="H3287" t="s">
        <v>20</v>
      </c>
      <c r="I3287" t="s">
        <v>23</v>
      </c>
      <c r="J3287" t="s">
        <v>21</v>
      </c>
      <c r="K3287" t="s">
        <v>21</v>
      </c>
      <c r="L3287" t="s">
        <v>33</v>
      </c>
      <c r="M3287" t="s">
        <v>21</v>
      </c>
      <c r="N3287" t="s">
        <v>43</v>
      </c>
      <c r="O3287" s="1">
        <v>84.35</v>
      </c>
      <c r="P3287" s="1">
        <v>4959.4799999999996</v>
      </c>
      <c r="Q3287">
        <v>1</v>
      </c>
      <c r="R3287" t="s">
        <v>21</v>
      </c>
      <c r="S3287" t="str">
        <f>IF(ChurnData[[#This Row],[MonthlyCharges]]&lt;=30,"1. Up to 30",IF(ChurnData[[#This Row],[MonthlyCharges]]&lt;=50,"2. 31-50",IF(ChurnData[[#This Row],[MonthlyCharges]]&lt;=70,"3. 51-70",IF(ChurnData[[#This Row],[MonthlyCharges]]&lt;=90,"4. 71-90","5. Over 90"))))</f>
        <v>4. 71-90</v>
      </c>
      <c r="T3287" t="str">
        <f>IF(AND(ChurnData[[#This Row],[Contract]]="Month-to-month",ChurnData[[#This Row],[InternetService]]="Fiber optic",ChurnData[[#This Row],[TenureMonths]]&lt;=11),"High-risk","Other")</f>
        <v>Other</v>
      </c>
      <c r="U3287" t="str">
        <f>IF(ChurnData[[#This Row],[TenureMonths]]&lt;=11,"0-11",IF(ChurnData[[#This Row],[TenureMonths]]&lt;=23,"12-23",IF(ChurnData[[#This Row],[TenureMonths]]&lt;=35,"24-35",IF(ChurnData[[#This Row],[TenureMonths]]&lt;=47,"36-47",IF(ChurnData[[#This Row],[TenureMonths]]&lt;=59,"48-59","60-72")))))</f>
        <v>48-59</v>
      </c>
      <c r="V3287">
        <f>IF(ChurnData[[#This Row],[Churn]]="Yes",1,0)</f>
        <v>0</v>
      </c>
    </row>
    <row r="3288" spans="1:22" x14ac:dyDescent="0.35">
      <c r="A3288" t="s">
        <v>3339</v>
      </c>
      <c r="B3288" t="s">
        <v>19</v>
      </c>
      <c r="C3288">
        <v>0</v>
      </c>
      <c r="D3288" t="s">
        <v>20</v>
      </c>
      <c r="E3288" t="s">
        <v>21</v>
      </c>
      <c r="F3288" t="s">
        <v>58</v>
      </c>
      <c r="G3288" s="2">
        <v>10</v>
      </c>
      <c r="H3288" t="s">
        <v>20</v>
      </c>
      <c r="I3288" t="s">
        <v>32</v>
      </c>
      <c r="J3288" t="s">
        <v>21</v>
      </c>
      <c r="K3288" t="s">
        <v>20</v>
      </c>
      <c r="L3288" t="s">
        <v>33</v>
      </c>
      <c r="M3288" t="s">
        <v>21</v>
      </c>
      <c r="N3288" t="s">
        <v>34</v>
      </c>
      <c r="O3288" s="1">
        <v>74.38</v>
      </c>
      <c r="P3288" s="1">
        <v>738.9</v>
      </c>
      <c r="Q3288">
        <v>1</v>
      </c>
      <c r="R3288" t="s">
        <v>21</v>
      </c>
      <c r="S3288" t="str">
        <f>IF(ChurnData[[#This Row],[MonthlyCharges]]&lt;=30,"1. Up to 30",IF(ChurnData[[#This Row],[MonthlyCharges]]&lt;=50,"2. 31-50",IF(ChurnData[[#This Row],[MonthlyCharges]]&lt;=70,"3. 51-70",IF(ChurnData[[#This Row],[MonthlyCharges]]&lt;=90,"4. 71-90","5. Over 90"))))</f>
        <v>4. 71-90</v>
      </c>
      <c r="T3288" t="str">
        <f>IF(AND(ChurnData[[#This Row],[Contract]]="Month-to-month",ChurnData[[#This Row],[InternetService]]="Fiber optic",ChurnData[[#This Row],[TenureMonths]]&lt;=11),"High-risk","Other")</f>
        <v>Other</v>
      </c>
      <c r="U3288" t="str">
        <f>IF(ChurnData[[#This Row],[TenureMonths]]&lt;=11,"0-11",IF(ChurnData[[#This Row],[TenureMonths]]&lt;=23,"12-23",IF(ChurnData[[#This Row],[TenureMonths]]&lt;=35,"24-35",IF(ChurnData[[#This Row],[TenureMonths]]&lt;=47,"36-47",IF(ChurnData[[#This Row],[TenureMonths]]&lt;=59,"48-59","60-72")))))</f>
        <v>0-11</v>
      </c>
      <c r="V3288">
        <f>IF(ChurnData[[#This Row],[Churn]]="Yes",1,0)</f>
        <v>0</v>
      </c>
    </row>
    <row r="3289" spans="1:22" x14ac:dyDescent="0.35">
      <c r="A3289" t="s">
        <v>3340</v>
      </c>
      <c r="B3289" t="s">
        <v>36</v>
      </c>
      <c r="C3289">
        <v>0</v>
      </c>
      <c r="D3289" t="s">
        <v>21</v>
      </c>
      <c r="E3289" t="s">
        <v>21</v>
      </c>
      <c r="F3289" t="s">
        <v>47</v>
      </c>
      <c r="G3289" s="2">
        <v>72</v>
      </c>
      <c r="H3289" t="s">
        <v>20</v>
      </c>
      <c r="I3289" t="s">
        <v>21</v>
      </c>
      <c r="J3289" t="s">
        <v>28</v>
      </c>
      <c r="K3289" t="s">
        <v>28</v>
      </c>
      <c r="L3289" t="s">
        <v>29</v>
      </c>
      <c r="M3289" t="s">
        <v>20</v>
      </c>
      <c r="N3289" t="s">
        <v>30</v>
      </c>
      <c r="O3289" s="1">
        <v>29.5</v>
      </c>
      <c r="P3289" s="1">
        <v>2119.63</v>
      </c>
      <c r="Q3289">
        <v>2</v>
      </c>
      <c r="R3289" t="s">
        <v>21</v>
      </c>
      <c r="S3289" t="str">
        <f>IF(ChurnData[[#This Row],[MonthlyCharges]]&lt;=30,"1. Up to 30",IF(ChurnData[[#This Row],[MonthlyCharges]]&lt;=50,"2. 31-50",IF(ChurnData[[#This Row],[MonthlyCharges]]&lt;=70,"3. 51-70",IF(ChurnData[[#This Row],[MonthlyCharges]]&lt;=90,"4. 71-90","5. Over 90"))))</f>
        <v>1. Up to 30</v>
      </c>
      <c r="T3289" t="str">
        <f>IF(AND(ChurnData[[#This Row],[Contract]]="Month-to-month",ChurnData[[#This Row],[InternetService]]="Fiber optic",ChurnData[[#This Row],[TenureMonths]]&lt;=11),"High-risk","Other")</f>
        <v>Other</v>
      </c>
      <c r="U3289" t="str">
        <f>IF(ChurnData[[#This Row],[TenureMonths]]&lt;=11,"0-11",IF(ChurnData[[#This Row],[TenureMonths]]&lt;=23,"12-23",IF(ChurnData[[#This Row],[TenureMonths]]&lt;=35,"24-35",IF(ChurnData[[#This Row],[TenureMonths]]&lt;=47,"36-47",IF(ChurnData[[#This Row],[TenureMonths]]&lt;=59,"48-59","60-72")))))</f>
        <v>60-72</v>
      </c>
      <c r="V3289">
        <f>IF(ChurnData[[#This Row],[Churn]]="Yes",1,0)</f>
        <v>0</v>
      </c>
    </row>
    <row r="3290" spans="1:22" x14ac:dyDescent="0.35">
      <c r="A3290" t="s">
        <v>3341</v>
      </c>
      <c r="B3290" t="s">
        <v>36</v>
      </c>
      <c r="C3290">
        <v>0</v>
      </c>
      <c r="D3290" t="s">
        <v>21</v>
      </c>
      <c r="E3290" t="s">
        <v>21</v>
      </c>
      <c r="F3290" t="s">
        <v>45</v>
      </c>
      <c r="G3290" s="2">
        <v>9</v>
      </c>
      <c r="H3290" t="s">
        <v>20</v>
      </c>
      <c r="I3290" t="s">
        <v>32</v>
      </c>
      <c r="J3290" t="s">
        <v>21</v>
      </c>
      <c r="K3290" t="s">
        <v>20</v>
      </c>
      <c r="L3290" t="s">
        <v>33</v>
      </c>
      <c r="M3290" t="s">
        <v>21</v>
      </c>
      <c r="N3290" t="s">
        <v>43</v>
      </c>
      <c r="O3290" s="1">
        <v>50.14</v>
      </c>
      <c r="P3290" s="1">
        <v>447.01</v>
      </c>
      <c r="Q3290">
        <v>2</v>
      </c>
      <c r="R3290" t="s">
        <v>21</v>
      </c>
      <c r="S3290" t="str">
        <f>IF(ChurnData[[#This Row],[MonthlyCharges]]&lt;=30,"1. Up to 30",IF(ChurnData[[#This Row],[MonthlyCharges]]&lt;=50,"2. 31-50",IF(ChurnData[[#This Row],[MonthlyCharges]]&lt;=70,"3. 51-70",IF(ChurnData[[#This Row],[MonthlyCharges]]&lt;=90,"4. 71-90","5. Over 90"))))</f>
        <v>3. 51-70</v>
      </c>
      <c r="T3290" t="str">
        <f>IF(AND(ChurnData[[#This Row],[Contract]]="Month-to-month",ChurnData[[#This Row],[InternetService]]="Fiber optic",ChurnData[[#This Row],[TenureMonths]]&lt;=11),"High-risk","Other")</f>
        <v>Other</v>
      </c>
      <c r="U3290" t="str">
        <f>IF(ChurnData[[#This Row],[TenureMonths]]&lt;=11,"0-11",IF(ChurnData[[#This Row],[TenureMonths]]&lt;=23,"12-23",IF(ChurnData[[#This Row],[TenureMonths]]&lt;=35,"24-35",IF(ChurnData[[#This Row],[TenureMonths]]&lt;=47,"36-47",IF(ChurnData[[#This Row],[TenureMonths]]&lt;=59,"48-59","60-72")))))</f>
        <v>0-11</v>
      </c>
      <c r="V3290">
        <f>IF(ChurnData[[#This Row],[Churn]]="Yes",1,0)</f>
        <v>0</v>
      </c>
    </row>
    <row r="3291" spans="1:22" x14ac:dyDescent="0.35">
      <c r="A3291" t="s">
        <v>3342</v>
      </c>
      <c r="B3291" t="s">
        <v>36</v>
      </c>
      <c r="C3291">
        <v>1</v>
      </c>
      <c r="D3291" t="s">
        <v>20</v>
      </c>
      <c r="E3291" t="s">
        <v>20</v>
      </c>
      <c r="F3291" t="s">
        <v>22</v>
      </c>
      <c r="G3291" s="2">
        <v>30</v>
      </c>
      <c r="H3291" t="s">
        <v>20</v>
      </c>
      <c r="I3291" t="s">
        <v>21</v>
      </c>
      <c r="J3291" t="s">
        <v>28</v>
      </c>
      <c r="K3291" t="s">
        <v>28</v>
      </c>
      <c r="L3291" t="s">
        <v>33</v>
      </c>
      <c r="M3291" t="s">
        <v>20</v>
      </c>
      <c r="N3291" t="s">
        <v>34</v>
      </c>
      <c r="O3291" s="1">
        <v>21.57</v>
      </c>
      <c r="P3291" s="1">
        <v>636.08000000000004</v>
      </c>
      <c r="Q3291">
        <v>1</v>
      </c>
      <c r="R3291" t="s">
        <v>20</v>
      </c>
      <c r="S3291" t="str">
        <f>IF(ChurnData[[#This Row],[MonthlyCharges]]&lt;=30,"1. Up to 30",IF(ChurnData[[#This Row],[MonthlyCharges]]&lt;=50,"2. 31-50",IF(ChurnData[[#This Row],[MonthlyCharges]]&lt;=70,"3. 51-70",IF(ChurnData[[#This Row],[MonthlyCharges]]&lt;=90,"4. 71-90","5. Over 90"))))</f>
        <v>1. Up to 30</v>
      </c>
      <c r="T3291" t="str">
        <f>IF(AND(ChurnData[[#This Row],[Contract]]="Month-to-month",ChurnData[[#This Row],[InternetService]]="Fiber optic",ChurnData[[#This Row],[TenureMonths]]&lt;=11),"High-risk","Other")</f>
        <v>Other</v>
      </c>
      <c r="U3291" t="str">
        <f>IF(ChurnData[[#This Row],[TenureMonths]]&lt;=11,"0-11",IF(ChurnData[[#This Row],[TenureMonths]]&lt;=23,"12-23",IF(ChurnData[[#This Row],[TenureMonths]]&lt;=35,"24-35",IF(ChurnData[[#This Row],[TenureMonths]]&lt;=47,"36-47",IF(ChurnData[[#This Row],[TenureMonths]]&lt;=59,"48-59","60-72")))))</f>
        <v>24-35</v>
      </c>
      <c r="V3291">
        <f>IF(ChurnData[[#This Row],[Churn]]="Yes",1,0)</f>
        <v>1</v>
      </c>
    </row>
    <row r="3292" spans="1:22" x14ac:dyDescent="0.35">
      <c r="A3292" t="s">
        <v>3343</v>
      </c>
      <c r="B3292" t="s">
        <v>19</v>
      </c>
      <c r="C3292">
        <v>0</v>
      </c>
      <c r="D3292" t="s">
        <v>21</v>
      </c>
      <c r="E3292" t="s">
        <v>21</v>
      </c>
      <c r="F3292" t="s">
        <v>47</v>
      </c>
      <c r="G3292" s="2">
        <v>46</v>
      </c>
      <c r="H3292" t="s">
        <v>20</v>
      </c>
      <c r="I3292" t="s">
        <v>23</v>
      </c>
      <c r="J3292" t="s">
        <v>21</v>
      </c>
      <c r="K3292" t="s">
        <v>21</v>
      </c>
      <c r="L3292" t="s">
        <v>33</v>
      </c>
      <c r="M3292" t="s">
        <v>20</v>
      </c>
      <c r="N3292" t="s">
        <v>34</v>
      </c>
      <c r="O3292" s="1">
        <v>73.02</v>
      </c>
      <c r="P3292" s="1">
        <v>3350.24</v>
      </c>
      <c r="Q3292">
        <v>1</v>
      </c>
      <c r="R3292" t="s">
        <v>21</v>
      </c>
      <c r="S3292" t="str">
        <f>IF(ChurnData[[#This Row],[MonthlyCharges]]&lt;=30,"1. Up to 30",IF(ChurnData[[#This Row],[MonthlyCharges]]&lt;=50,"2. 31-50",IF(ChurnData[[#This Row],[MonthlyCharges]]&lt;=70,"3. 51-70",IF(ChurnData[[#This Row],[MonthlyCharges]]&lt;=90,"4. 71-90","5. Over 90"))))</f>
        <v>4. 71-90</v>
      </c>
      <c r="T3292" t="str">
        <f>IF(AND(ChurnData[[#This Row],[Contract]]="Month-to-month",ChurnData[[#This Row],[InternetService]]="Fiber optic",ChurnData[[#This Row],[TenureMonths]]&lt;=11),"High-risk","Other")</f>
        <v>Other</v>
      </c>
      <c r="U3292" t="str">
        <f>IF(ChurnData[[#This Row],[TenureMonths]]&lt;=11,"0-11",IF(ChurnData[[#This Row],[TenureMonths]]&lt;=23,"12-23",IF(ChurnData[[#This Row],[TenureMonths]]&lt;=35,"24-35",IF(ChurnData[[#This Row],[TenureMonths]]&lt;=47,"36-47",IF(ChurnData[[#This Row],[TenureMonths]]&lt;=59,"48-59","60-72")))))</f>
        <v>36-47</v>
      </c>
      <c r="V3292">
        <f>IF(ChurnData[[#This Row],[Churn]]="Yes",1,0)</f>
        <v>0</v>
      </c>
    </row>
    <row r="3293" spans="1:22" x14ac:dyDescent="0.35">
      <c r="A3293" t="s">
        <v>3344</v>
      </c>
      <c r="B3293" t="s">
        <v>19</v>
      </c>
      <c r="C3293">
        <v>0</v>
      </c>
      <c r="D3293" t="s">
        <v>20</v>
      </c>
      <c r="E3293" t="s">
        <v>21</v>
      </c>
      <c r="F3293" t="s">
        <v>65</v>
      </c>
      <c r="G3293" s="2">
        <v>37</v>
      </c>
      <c r="H3293" t="s">
        <v>20</v>
      </c>
      <c r="I3293" t="s">
        <v>21</v>
      </c>
      <c r="J3293" t="s">
        <v>28</v>
      </c>
      <c r="K3293" t="s">
        <v>28</v>
      </c>
      <c r="L3293" t="s">
        <v>29</v>
      </c>
      <c r="M3293" t="s">
        <v>21</v>
      </c>
      <c r="N3293" t="s">
        <v>25</v>
      </c>
      <c r="O3293" s="1">
        <v>20.54</v>
      </c>
      <c r="P3293" s="1">
        <v>772.29</v>
      </c>
      <c r="Q3293">
        <v>1</v>
      </c>
      <c r="R3293" t="s">
        <v>21</v>
      </c>
      <c r="S3293" t="str">
        <f>IF(ChurnData[[#This Row],[MonthlyCharges]]&lt;=30,"1. Up to 30",IF(ChurnData[[#This Row],[MonthlyCharges]]&lt;=50,"2. 31-50",IF(ChurnData[[#This Row],[MonthlyCharges]]&lt;=70,"3. 51-70",IF(ChurnData[[#This Row],[MonthlyCharges]]&lt;=90,"4. 71-90","5. Over 90"))))</f>
        <v>1. Up to 30</v>
      </c>
      <c r="T3293" t="str">
        <f>IF(AND(ChurnData[[#This Row],[Contract]]="Month-to-month",ChurnData[[#This Row],[InternetService]]="Fiber optic",ChurnData[[#This Row],[TenureMonths]]&lt;=11),"High-risk","Other")</f>
        <v>Other</v>
      </c>
      <c r="U3293" t="str">
        <f>IF(ChurnData[[#This Row],[TenureMonths]]&lt;=11,"0-11",IF(ChurnData[[#This Row],[TenureMonths]]&lt;=23,"12-23",IF(ChurnData[[#This Row],[TenureMonths]]&lt;=35,"24-35",IF(ChurnData[[#This Row],[TenureMonths]]&lt;=47,"36-47",IF(ChurnData[[#This Row],[TenureMonths]]&lt;=59,"48-59","60-72")))))</f>
        <v>36-47</v>
      </c>
      <c r="V3293">
        <f>IF(ChurnData[[#This Row],[Churn]]="Yes",1,0)</f>
        <v>0</v>
      </c>
    </row>
    <row r="3294" spans="1:22" x14ac:dyDescent="0.35">
      <c r="A3294" t="s">
        <v>3345</v>
      </c>
      <c r="B3294" t="s">
        <v>19</v>
      </c>
      <c r="C3294">
        <v>1</v>
      </c>
      <c r="D3294" t="s">
        <v>20</v>
      </c>
      <c r="E3294" t="s">
        <v>20</v>
      </c>
      <c r="F3294" t="s">
        <v>47</v>
      </c>
      <c r="G3294" s="2">
        <v>11</v>
      </c>
      <c r="H3294" t="s">
        <v>21</v>
      </c>
      <c r="I3294" t="s">
        <v>23</v>
      </c>
      <c r="J3294" t="s">
        <v>21</v>
      </c>
      <c r="K3294" t="s">
        <v>21</v>
      </c>
      <c r="L3294" t="s">
        <v>33</v>
      </c>
      <c r="M3294" t="s">
        <v>21</v>
      </c>
      <c r="N3294" t="s">
        <v>34</v>
      </c>
      <c r="O3294" s="1">
        <v>69.39</v>
      </c>
      <c r="P3294" s="1">
        <v>772.81</v>
      </c>
      <c r="Q3294">
        <v>3</v>
      </c>
      <c r="R3294" t="s">
        <v>20</v>
      </c>
      <c r="S3294" t="str">
        <f>IF(ChurnData[[#This Row],[MonthlyCharges]]&lt;=30,"1. Up to 30",IF(ChurnData[[#This Row],[MonthlyCharges]]&lt;=50,"2. 31-50",IF(ChurnData[[#This Row],[MonthlyCharges]]&lt;=70,"3. 51-70",IF(ChurnData[[#This Row],[MonthlyCharges]]&lt;=90,"4. 71-90","5. Over 90"))))</f>
        <v>3. 51-70</v>
      </c>
      <c r="T3294" t="str">
        <f>IF(AND(ChurnData[[#This Row],[Contract]]="Month-to-month",ChurnData[[#This Row],[InternetService]]="Fiber optic",ChurnData[[#This Row],[TenureMonths]]&lt;=11),"High-risk","Other")</f>
        <v>High-risk</v>
      </c>
      <c r="U3294" t="str">
        <f>IF(ChurnData[[#This Row],[TenureMonths]]&lt;=11,"0-11",IF(ChurnData[[#This Row],[TenureMonths]]&lt;=23,"12-23",IF(ChurnData[[#This Row],[TenureMonths]]&lt;=35,"24-35",IF(ChurnData[[#This Row],[TenureMonths]]&lt;=47,"36-47",IF(ChurnData[[#This Row],[TenureMonths]]&lt;=59,"48-59","60-72")))))</f>
        <v>0-11</v>
      </c>
      <c r="V3294">
        <f>IF(ChurnData[[#This Row],[Churn]]="Yes",1,0)</f>
        <v>1</v>
      </c>
    </row>
    <row r="3295" spans="1:22" x14ac:dyDescent="0.35">
      <c r="A3295" t="s">
        <v>3346</v>
      </c>
      <c r="B3295" t="s">
        <v>36</v>
      </c>
      <c r="C3295">
        <v>0</v>
      </c>
      <c r="D3295" t="s">
        <v>21</v>
      </c>
      <c r="E3295" t="s">
        <v>21</v>
      </c>
      <c r="F3295" t="s">
        <v>22</v>
      </c>
      <c r="G3295" s="2">
        <v>21</v>
      </c>
      <c r="H3295" t="s">
        <v>21</v>
      </c>
      <c r="I3295" t="s">
        <v>21</v>
      </c>
      <c r="J3295" t="s">
        <v>28</v>
      </c>
      <c r="K3295" t="s">
        <v>28</v>
      </c>
      <c r="L3295" t="s">
        <v>33</v>
      </c>
      <c r="M3295" t="s">
        <v>20</v>
      </c>
      <c r="N3295" t="s">
        <v>34</v>
      </c>
      <c r="O3295" s="1">
        <v>18</v>
      </c>
      <c r="P3295" s="1">
        <v>369.1</v>
      </c>
      <c r="Q3295">
        <v>1</v>
      </c>
      <c r="R3295" t="s">
        <v>21</v>
      </c>
      <c r="S3295" t="str">
        <f>IF(ChurnData[[#This Row],[MonthlyCharges]]&lt;=30,"1. Up to 30",IF(ChurnData[[#This Row],[MonthlyCharges]]&lt;=50,"2. 31-50",IF(ChurnData[[#This Row],[MonthlyCharges]]&lt;=70,"3. 51-70",IF(ChurnData[[#This Row],[MonthlyCharges]]&lt;=90,"4. 71-90","5. Over 90"))))</f>
        <v>1. Up to 30</v>
      </c>
      <c r="T3295" t="str">
        <f>IF(AND(ChurnData[[#This Row],[Contract]]="Month-to-month",ChurnData[[#This Row],[InternetService]]="Fiber optic",ChurnData[[#This Row],[TenureMonths]]&lt;=11),"High-risk","Other")</f>
        <v>Other</v>
      </c>
      <c r="U3295" t="str">
        <f>IF(ChurnData[[#This Row],[TenureMonths]]&lt;=11,"0-11",IF(ChurnData[[#This Row],[TenureMonths]]&lt;=23,"12-23",IF(ChurnData[[#This Row],[TenureMonths]]&lt;=35,"24-35",IF(ChurnData[[#This Row],[TenureMonths]]&lt;=47,"36-47",IF(ChurnData[[#This Row],[TenureMonths]]&lt;=59,"48-59","60-72")))))</f>
        <v>12-23</v>
      </c>
      <c r="V3295">
        <f>IF(ChurnData[[#This Row],[Churn]]="Yes",1,0)</f>
        <v>0</v>
      </c>
    </row>
    <row r="3296" spans="1:22" x14ac:dyDescent="0.35">
      <c r="A3296" t="s">
        <v>3347</v>
      </c>
      <c r="B3296" t="s">
        <v>19</v>
      </c>
      <c r="C3296">
        <v>0</v>
      </c>
      <c r="D3296" t="s">
        <v>21</v>
      </c>
      <c r="E3296" t="s">
        <v>20</v>
      </c>
      <c r="F3296" t="s">
        <v>45</v>
      </c>
      <c r="G3296" s="2">
        <v>60</v>
      </c>
      <c r="H3296" t="s">
        <v>20</v>
      </c>
      <c r="I3296" t="s">
        <v>32</v>
      </c>
      <c r="J3296" t="s">
        <v>20</v>
      </c>
      <c r="K3296" t="s">
        <v>21</v>
      </c>
      <c r="L3296" t="s">
        <v>24</v>
      </c>
      <c r="M3296" t="s">
        <v>20</v>
      </c>
      <c r="N3296" t="s">
        <v>43</v>
      </c>
      <c r="O3296" s="1">
        <v>64.599999999999994</v>
      </c>
      <c r="P3296" s="1">
        <v>3890.08</v>
      </c>
      <c r="Q3296">
        <v>1</v>
      </c>
      <c r="R3296" t="s">
        <v>21</v>
      </c>
      <c r="S3296" t="str">
        <f>IF(ChurnData[[#This Row],[MonthlyCharges]]&lt;=30,"1. Up to 30",IF(ChurnData[[#This Row],[MonthlyCharges]]&lt;=50,"2. 31-50",IF(ChurnData[[#This Row],[MonthlyCharges]]&lt;=70,"3. 51-70",IF(ChurnData[[#This Row],[MonthlyCharges]]&lt;=90,"4. 71-90","5. Over 90"))))</f>
        <v>3. 51-70</v>
      </c>
      <c r="T3296" t="str">
        <f>IF(AND(ChurnData[[#This Row],[Contract]]="Month-to-month",ChurnData[[#This Row],[InternetService]]="Fiber optic",ChurnData[[#This Row],[TenureMonths]]&lt;=11),"High-risk","Other")</f>
        <v>Other</v>
      </c>
      <c r="U3296" t="str">
        <f>IF(ChurnData[[#This Row],[TenureMonths]]&lt;=11,"0-11",IF(ChurnData[[#This Row],[TenureMonths]]&lt;=23,"12-23",IF(ChurnData[[#This Row],[TenureMonths]]&lt;=35,"24-35",IF(ChurnData[[#This Row],[TenureMonths]]&lt;=47,"36-47",IF(ChurnData[[#This Row],[TenureMonths]]&lt;=59,"48-59","60-72")))))</f>
        <v>60-72</v>
      </c>
      <c r="V3296">
        <f>IF(ChurnData[[#This Row],[Churn]]="Yes",1,0)</f>
        <v>0</v>
      </c>
    </row>
    <row r="3297" spans="1:22" x14ac:dyDescent="0.35">
      <c r="A3297" t="s">
        <v>3348</v>
      </c>
      <c r="B3297" t="s">
        <v>19</v>
      </c>
      <c r="C3297">
        <v>0</v>
      </c>
      <c r="D3297" t="s">
        <v>20</v>
      </c>
      <c r="E3297" t="s">
        <v>20</v>
      </c>
      <c r="F3297" t="s">
        <v>47</v>
      </c>
      <c r="G3297" s="2">
        <v>53</v>
      </c>
      <c r="H3297" t="s">
        <v>20</v>
      </c>
      <c r="I3297" t="s">
        <v>32</v>
      </c>
      <c r="J3297" t="s">
        <v>21</v>
      </c>
      <c r="K3297" t="s">
        <v>20</v>
      </c>
      <c r="L3297" t="s">
        <v>24</v>
      </c>
      <c r="M3297" t="s">
        <v>21</v>
      </c>
      <c r="N3297" t="s">
        <v>43</v>
      </c>
      <c r="O3297" s="1">
        <v>58.78</v>
      </c>
      <c r="P3297" s="1">
        <v>3079.48</v>
      </c>
      <c r="Q3297">
        <v>2</v>
      </c>
      <c r="R3297" t="s">
        <v>21</v>
      </c>
      <c r="S3297" t="str">
        <f>IF(ChurnData[[#This Row],[MonthlyCharges]]&lt;=30,"1. Up to 30",IF(ChurnData[[#This Row],[MonthlyCharges]]&lt;=50,"2. 31-50",IF(ChurnData[[#This Row],[MonthlyCharges]]&lt;=70,"3. 51-70",IF(ChurnData[[#This Row],[MonthlyCharges]]&lt;=90,"4. 71-90","5. Over 90"))))</f>
        <v>3. 51-70</v>
      </c>
      <c r="T3297" t="str">
        <f>IF(AND(ChurnData[[#This Row],[Contract]]="Month-to-month",ChurnData[[#This Row],[InternetService]]="Fiber optic",ChurnData[[#This Row],[TenureMonths]]&lt;=11),"High-risk","Other")</f>
        <v>Other</v>
      </c>
      <c r="U3297" t="str">
        <f>IF(ChurnData[[#This Row],[TenureMonths]]&lt;=11,"0-11",IF(ChurnData[[#This Row],[TenureMonths]]&lt;=23,"12-23",IF(ChurnData[[#This Row],[TenureMonths]]&lt;=35,"24-35",IF(ChurnData[[#This Row],[TenureMonths]]&lt;=47,"36-47",IF(ChurnData[[#This Row],[TenureMonths]]&lt;=59,"48-59","60-72")))))</f>
        <v>48-59</v>
      </c>
      <c r="V3297">
        <f>IF(ChurnData[[#This Row],[Churn]]="Yes",1,0)</f>
        <v>0</v>
      </c>
    </row>
    <row r="3298" spans="1:22" x14ac:dyDescent="0.35">
      <c r="A3298" t="s">
        <v>3349</v>
      </c>
      <c r="B3298" t="s">
        <v>19</v>
      </c>
      <c r="C3298">
        <v>0</v>
      </c>
      <c r="D3298" t="s">
        <v>20</v>
      </c>
      <c r="E3298" t="s">
        <v>21</v>
      </c>
      <c r="F3298" t="s">
        <v>27</v>
      </c>
      <c r="G3298" s="2">
        <v>3</v>
      </c>
      <c r="H3298" t="s">
        <v>20</v>
      </c>
      <c r="I3298" t="s">
        <v>32</v>
      </c>
      <c r="J3298" t="s">
        <v>20</v>
      </c>
      <c r="K3298" t="s">
        <v>20</v>
      </c>
      <c r="L3298" t="s">
        <v>33</v>
      </c>
      <c r="M3298" t="s">
        <v>20</v>
      </c>
      <c r="N3298" t="s">
        <v>25</v>
      </c>
      <c r="O3298" s="1">
        <v>68.11</v>
      </c>
      <c r="P3298" s="1">
        <v>207.22</v>
      </c>
      <c r="Q3298">
        <v>1</v>
      </c>
      <c r="R3298" t="s">
        <v>21</v>
      </c>
      <c r="S3298" t="str">
        <f>IF(ChurnData[[#This Row],[MonthlyCharges]]&lt;=30,"1. Up to 30",IF(ChurnData[[#This Row],[MonthlyCharges]]&lt;=50,"2. 31-50",IF(ChurnData[[#This Row],[MonthlyCharges]]&lt;=70,"3. 51-70",IF(ChurnData[[#This Row],[MonthlyCharges]]&lt;=90,"4. 71-90","5. Over 90"))))</f>
        <v>3. 51-70</v>
      </c>
      <c r="T3298" t="str">
        <f>IF(AND(ChurnData[[#This Row],[Contract]]="Month-to-month",ChurnData[[#This Row],[InternetService]]="Fiber optic",ChurnData[[#This Row],[TenureMonths]]&lt;=11),"High-risk","Other")</f>
        <v>Other</v>
      </c>
      <c r="U3298" t="str">
        <f>IF(ChurnData[[#This Row],[TenureMonths]]&lt;=11,"0-11",IF(ChurnData[[#This Row],[TenureMonths]]&lt;=23,"12-23",IF(ChurnData[[#This Row],[TenureMonths]]&lt;=35,"24-35",IF(ChurnData[[#This Row],[TenureMonths]]&lt;=47,"36-47",IF(ChurnData[[#This Row],[TenureMonths]]&lt;=59,"48-59","60-72")))))</f>
        <v>0-11</v>
      </c>
      <c r="V3298">
        <f>IF(ChurnData[[#This Row],[Churn]]="Yes",1,0)</f>
        <v>0</v>
      </c>
    </row>
    <row r="3299" spans="1:22" x14ac:dyDescent="0.35">
      <c r="A3299" t="s">
        <v>3350</v>
      </c>
      <c r="B3299" t="s">
        <v>36</v>
      </c>
      <c r="C3299">
        <v>0</v>
      </c>
      <c r="D3299" t="s">
        <v>21</v>
      </c>
      <c r="E3299" t="s">
        <v>21</v>
      </c>
      <c r="F3299" t="s">
        <v>41</v>
      </c>
      <c r="G3299" s="2">
        <v>16</v>
      </c>
      <c r="H3299" t="s">
        <v>21</v>
      </c>
      <c r="I3299" t="s">
        <v>21</v>
      </c>
      <c r="J3299" t="s">
        <v>28</v>
      </c>
      <c r="K3299" t="s">
        <v>28</v>
      </c>
      <c r="L3299" t="s">
        <v>33</v>
      </c>
      <c r="M3299" t="s">
        <v>21</v>
      </c>
      <c r="N3299" t="s">
        <v>43</v>
      </c>
      <c r="O3299" s="1">
        <v>24.3</v>
      </c>
      <c r="P3299" s="1">
        <v>394.66</v>
      </c>
      <c r="Q3299">
        <v>1</v>
      </c>
      <c r="R3299" t="s">
        <v>21</v>
      </c>
      <c r="S3299" t="str">
        <f>IF(ChurnData[[#This Row],[MonthlyCharges]]&lt;=30,"1. Up to 30",IF(ChurnData[[#This Row],[MonthlyCharges]]&lt;=50,"2. 31-50",IF(ChurnData[[#This Row],[MonthlyCharges]]&lt;=70,"3. 51-70",IF(ChurnData[[#This Row],[MonthlyCharges]]&lt;=90,"4. 71-90","5. Over 90"))))</f>
        <v>1. Up to 30</v>
      </c>
      <c r="T3299" t="str">
        <f>IF(AND(ChurnData[[#This Row],[Contract]]="Month-to-month",ChurnData[[#This Row],[InternetService]]="Fiber optic",ChurnData[[#This Row],[TenureMonths]]&lt;=11),"High-risk","Other")</f>
        <v>Other</v>
      </c>
      <c r="U3299" t="str">
        <f>IF(ChurnData[[#This Row],[TenureMonths]]&lt;=11,"0-11",IF(ChurnData[[#This Row],[TenureMonths]]&lt;=23,"12-23",IF(ChurnData[[#This Row],[TenureMonths]]&lt;=35,"24-35",IF(ChurnData[[#This Row],[TenureMonths]]&lt;=47,"36-47",IF(ChurnData[[#This Row],[TenureMonths]]&lt;=59,"48-59","60-72")))))</f>
        <v>12-23</v>
      </c>
      <c r="V3299">
        <f>IF(ChurnData[[#This Row],[Churn]]="Yes",1,0)</f>
        <v>0</v>
      </c>
    </row>
    <row r="3300" spans="1:22" x14ac:dyDescent="0.35">
      <c r="A3300" t="s">
        <v>3351</v>
      </c>
      <c r="B3300" t="s">
        <v>36</v>
      </c>
      <c r="C3300">
        <v>0</v>
      </c>
      <c r="D3300" t="s">
        <v>20</v>
      </c>
      <c r="E3300" t="s">
        <v>21</v>
      </c>
      <c r="F3300" t="s">
        <v>37</v>
      </c>
      <c r="G3300" s="2">
        <v>34</v>
      </c>
      <c r="H3300" t="s">
        <v>20</v>
      </c>
      <c r="I3300" t="s">
        <v>32</v>
      </c>
      <c r="J3300" t="s">
        <v>20</v>
      </c>
      <c r="K3300" t="s">
        <v>21</v>
      </c>
      <c r="L3300" t="s">
        <v>33</v>
      </c>
      <c r="M3300" t="s">
        <v>20</v>
      </c>
      <c r="N3300" t="s">
        <v>43</v>
      </c>
      <c r="O3300" s="1">
        <v>57.47</v>
      </c>
      <c r="P3300" s="1">
        <v>2008.46</v>
      </c>
      <c r="Q3300">
        <v>2</v>
      </c>
      <c r="R3300" t="s">
        <v>21</v>
      </c>
      <c r="S3300" t="str">
        <f>IF(ChurnData[[#This Row],[MonthlyCharges]]&lt;=30,"1. Up to 30",IF(ChurnData[[#This Row],[MonthlyCharges]]&lt;=50,"2. 31-50",IF(ChurnData[[#This Row],[MonthlyCharges]]&lt;=70,"3. 51-70",IF(ChurnData[[#This Row],[MonthlyCharges]]&lt;=90,"4. 71-90","5. Over 90"))))</f>
        <v>3. 51-70</v>
      </c>
      <c r="T3300" t="str">
        <f>IF(AND(ChurnData[[#This Row],[Contract]]="Month-to-month",ChurnData[[#This Row],[InternetService]]="Fiber optic",ChurnData[[#This Row],[TenureMonths]]&lt;=11),"High-risk","Other")</f>
        <v>Other</v>
      </c>
      <c r="U3300" t="str">
        <f>IF(ChurnData[[#This Row],[TenureMonths]]&lt;=11,"0-11",IF(ChurnData[[#This Row],[TenureMonths]]&lt;=23,"12-23",IF(ChurnData[[#This Row],[TenureMonths]]&lt;=35,"24-35",IF(ChurnData[[#This Row],[TenureMonths]]&lt;=47,"36-47",IF(ChurnData[[#This Row],[TenureMonths]]&lt;=59,"48-59","60-72")))))</f>
        <v>24-35</v>
      </c>
      <c r="V3300">
        <f>IF(ChurnData[[#This Row],[Churn]]="Yes",1,0)</f>
        <v>0</v>
      </c>
    </row>
    <row r="3301" spans="1:22" x14ac:dyDescent="0.35">
      <c r="A3301" t="s">
        <v>3352</v>
      </c>
      <c r="B3301" t="s">
        <v>19</v>
      </c>
      <c r="C3301">
        <v>0</v>
      </c>
      <c r="D3301" t="s">
        <v>21</v>
      </c>
      <c r="E3301" t="s">
        <v>21</v>
      </c>
      <c r="F3301" t="s">
        <v>65</v>
      </c>
      <c r="G3301" s="2">
        <v>24</v>
      </c>
      <c r="H3301" t="s">
        <v>21</v>
      </c>
      <c r="I3301" t="s">
        <v>32</v>
      </c>
      <c r="J3301" t="s">
        <v>21</v>
      </c>
      <c r="K3301" t="s">
        <v>21</v>
      </c>
      <c r="L3301" t="s">
        <v>33</v>
      </c>
      <c r="M3301" t="s">
        <v>21</v>
      </c>
      <c r="N3301" t="s">
        <v>34</v>
      </c>
      <c r="O3301" s="1">
        <v>46.98</v>
      </c>
      <c r="P3301" s="1">
        <v>1107.07</v>
      </c>
      <c r="Q3301">
        <v>1</v>
      </c>
      <c r="R3301" t="s">
        <v>21</v>
      </c>
      <c r="S3301" t="str">
        <f>IF(ChurnData[[#This Row],[MonthlyCharges]]&lt;=30,"1. Up to 30",IF(ChurnData[[#This Row],[MonthlyCharges]]&lt;=50,"2. 31-50",IF(ChurnData[[#This Row],[MonthlyCharges]]&lt;=70,"3. 51-70",IF(ChurnData[[#This Row],[MonthlyCharges]]&lt;=90,"4. 71-90","5. Over 90"))))</f>
        <v>2. 31-50</v>
      </c>
      <c r="T3301" t="str">
        <f>IF(AND(ChurnData[[#This Row],[Contract]]="Month-to-month",ChurnData[[#This Row],[InternetService]]="Fiber optic",ChurnData[[#This Row],[TenureMonths]]&lt;=11),"High-risk","Other")</f>
        <v>Other</v>
      </c>
      <c r="U3301" t="str">
        <f>IF(ChurnData[[#This Row],[TenureMonths]]&lt;=11,"0-11",IF(ChurnData[[#This Row],[TenureMonths]]&lt;=23,"12-23",IF(ChurnData[[#This Row],[TenureMonths]]&lt;=35,"24-35",IF(ChurnData[[#This Row],[TenureMonths]]&lt;=47,"36-47",IF(ChurnData[[#This Row],[TenureMonths]]&lt;=59,"48-59","60-72")))))</f>
        <v>24-35</v>
      </c>
      <c r="V3301">
        <f>IF(ChurnData[[#This Row],[Churn]]="Yes",1,0)</f>
        <v>0</v>
      </c>
    </row>
    <row r="3302" spans="1:22" x14ac:dyDescent="0.35">
      <c r="A3302" t="s">
        <v>3353</v>
      </c>
      <c r="B3302" t="s">
        <v>19</v>
      </c>
      <c r="C3302">
        <v>0</v>
      </c>
      <c r="D3302" t="s">
        <v>21</v>
      </c>
      <c r="E3302" t="s">
        <v>21</v>
      </c>
      <c r="F3302" t="s">
        <v>58</v>
      </c>
      <c r="G3302" s="2">
        <v>30</v>
      </c>
      <c r="H3302" t="s">
        <v>20</v>
      </c>
      <c r="I3302" t="s">
        <v>32</v>
      </c>
      <c r="J3302" t="s">
        <v>21</v>
      </c>
      <c r="K3302" t="s">
        <v>21</v>
      </c>
      <c r="L3302" t="s">
        <v>29</v>
      </c>
      <c r="M3302" t="s">
        <v>20</v>
      </c>
      <c r="N3302" t="s">
        <v>25</v>
      </c>
      <c r="O3302" s="1">
        <v>52.21</v>
      </c>
      <c r="P3302" s="1">
        <v>1570.51</v>
      </c>
      <c r="Q3302">
        <v>2</v>
      </c>
      <c r="R3302" t="s">
        <v>21</v>
      </c>
      <c r="S3302" t="str">
        <f>IF(ChurnData[[#This Row],[MonthlyCharges]]&lt;=30,"1. Up to 30",IF(ChurnData[[#This Row],[MonthlyCharges]]&lt;=50,"2. 31-50",IF(ChurnData[[#This Row],[MonthlyCharges]]&lt;=70,"3. 51-70",IF(ChurnData[[#This Row],[MonthlyCharges]]&lt;=90,"4. 71-90","5. Over 90"))))</f>
        <v>3. 51-70</v>
      </c>
      <c r="T3302" t="str">
        <f>IF(AND(ChurnData[[#This Row],[Contract]]="Month-to-month",ChurnData[[#This Row],[InternetService]]="Fiber optic",ChurnData[[#This Row],[TenureMonths]]&lt;=11),"High-risk","Other")</f>
        <v>Other</v>
      </c>
      <c r="U3302" t="str">
        <f>IF(ChurnData[[#This Row],[TenureMonths]]&lt;=11,"0-11",IF(ChurnData[[#This Row],[TenureMonths]]&lt;=23,"12-23",IF(ChurnData[[#This Row],[TenureMonths]]&lt;=35,"24-35",IF(ChurnData[[#This Row],[TenureMonths]]&lt;=47,"36-47",IF(ChurnData[[#This Row],[TenureMonths]]&lt;=59,"48-59","60-72")))))</f>
        <v>24-35</v>
      </c>
      <c r="V3302">
        <f>IF(ChurnData[[#This Row],[Churn]]="Yes",1,0)</f>
        <v>0</v>
      </c>
    </row>
    <row r="3303" spans="1:22" x14ac:dyDescent="0.35">
      <c r="A3303" t="s">
        <v>3354</v>
      </c>
      <c r="B3303" t="s">
        <v>36</v>
      </c>
      <c r="C3303">
        <v>0</v>
      </c>
      <c r="D3303" t="s">
        <v>21</v>
      </c>
      <c r="E3303" t="s">
        <v>20</v>
      </c>
      <c r="F3303" t="s">
        <v>75</v>
      </c>
      <c r="G3303" s="2">
        <v>72</v>
      </c>
      <c r="H3303" t="s">
        <v>20</v>
      </c>
      <c r="I3303" t="s">
        <v>21</v>
      </c>
      <c r="J3303" t="s">
        <v>28</v>
      </c>
      <c r="K3303" t="s">
        <v>28</v>
      </c>
      <c r="L3303" t="s">
        <v>24</v>
      </c>
      <c r="M3303" t="s">
        <v>21</v>
      </c>
      <c r="N3303" t="s">
        <v>34</v>
      </c>
      <c r="O3303" s="1">
        <v>37.22</v>
      </c>
      <c r="P3303" s="1">
        <v>2670.35</v>
      </c>
      <c r="Q3303">
        <v>0</v>
      </c>
      <c r="R3303" t="s">
        <v>21</v>
      </c>
      <c r="S3303" t="str">
        <f>IF(ChurnData[[#This Row],[MonthlyCharges]]&lt;=30,"1. Up to 30",IF(ChurnData[[#This Row],[MonthlyCharges]]&lt;=50,"2. 31-50",IF(ChurnData[[#This Row],[MonthlyCharges]]&lt;=70,"3. 51-70",IF(ChurnData[[#This Row],[MonthlyCharges]]&lt;=90,"4. 71-90","5. Over 90"))))</f>
        <v>2. 31-50</v>
      </c>
      <c r="T3303" t="str">
        <f>IF(AND(ChurnData[[#This Row],[Contract]]="Month-to-month",ChurnData[[#This Row],[InternetService]]="Fiber optic",ChurnData[[#This Row],[TenureMonths]]&lt;=11),"High-risk","Other")</f>
        <v>Other</v>
      </c>
      <c r="U3303" t="str">
        <f>IF(ChurnData[[#This Row],[TenureMonths]]&lt;=11,"0-11",IF(ChurnData[[#This Row],[TenureMonths]]&lt;=23,"12-23",IF(ChurnData[[#This Row],[TenureMonths]]&lt;=35,"24-35",IF(ChurnData[[#This Row],[TenureMonths]]&lt;=47,"36-47",IF(ChurnData[[#This Row],[TenureMonths]]&lt;=59,"48-59","60-72")))))</f>
        <v>60-72</v>
      </c>
      <c r="V3303">
        <f>IF(ChurnData[[#This Row],[Churn]]="Yes",1,0)</f>
        <v>0</v>
      </c>
    </row>
    <row r="3304" spans="1:22" x14ac:dyDescent="0.35">
      <c r="A3304" t="s">
        <v>3355</v>
      </c>
      <c r="B3304" t="s">
        <v>36</v>
      </c>
      <c r="C3304">
        <v>1</v>
      </c>
      <c r="D3304" t="s">
        <v>21</v>
      </c>
      <c r="E3304" t="s">
        <v>20</v>
      </c>
      <c r="F3304" t="s">
        <v>56</v>
      </c>
      <c r="G3304" s="2">
        <v>58</v>
      </c>
      <c r="H3304" t="s">
        <v>20</v>
      </c>
      <c r="I3304" t="s">
        <v>23</v>
      </c>
      <c r="J3304" t="s">
        <v>20</v>
      </c>
      <c r="K3304" t="s">
        <v>21</v>
      </c>
      <c r="L3304" t="s">
        <v>29</v>
      </c>
      <c r="M3304" t="s">
        <v>20</v>
      </c>
      <c r="N3304" t="s">
        <v>30</v>
      </c>
      <c r="O3304" s="1">
        <v>97.78</v>
      </c>
      <c r="P3304" s="1">
        <v>5668.41</v>
      </c>
      <c r="Q3304">
        <v>1</v>
      </c>
      <c r="R3304" t="s">
        <v>21</v>
      </c>
      <c r="S3304" t="str">
        <f>IF(ChurnData[[#This Row],[MonthlyCharges]]&lt;=30,"1. Up to 30",IF(ChurnData[[#This Row],[MonthlyCharges]]&lt;=50,"2. 31-50",IF(ChurnData[[#This Row],[MonthlyCharges]]&lt;=70,"3. 51-70",IF(ChurnData[[#This Row],[MonthlyCharges]]&lt;=90,"4. 71-90","5. Over 90"))))</f>
        <v>5. Over 90</v>
      </c>
      <c r="T3304" t="str">
        <f>IF(AND(ChurnData[[#This Row],[Contract]]="Month-to-month",ChurnData[[#This Row],[InternetService]]="Fiber optic",ChurnData[[#This Row],[TenureMonths]]&lt;=11),"High-risk","Other")</f>
        <v>Other</v>
      </c>
      <c r="U3304" t="str">
        <f>IF(ChurnData[[#This Row],[TenureMonths]]&lt;=11,"0-11",IF(ChurnData[[#This Row],[TenureMonths]]&lt;=23,"12-23",IF(ChurnData[[#This Row],[TenureMonths]]&lt;=35,"24-35",IF(ChurnData[[#This Row],[TenureMonths]]&lt;=47,"36-47",IF(ChurnData[[#This Row],[TenureMonths]]&lt;=59,"48-59","60-72")))))</f>
        <v>48-59</v>
      </c>
      <c r="V3304">
        <f>IF(ChurnData[[#This Row],[Churn]]="Yes",1,0)</f>
        <v>0</v>
      </c>
    </row>
    <row r="3305" spans="1:22" x14ac:dyDescent="0.35">
      <c r="A3305" t="s">
        <v>3356</v>
      </c>
      <c r="B3305" t="s">
        <v>36</v>
      </c>
      <c r="C3305">
        <v>0</v>
      </c>
      <c r="D3305" t="s">
        <v>20</v>
      </c>
      <c r="E3305" t="s">
        <v>20</v>
      </c>
      <c r="F3305" t="s">
        <v>58</v>
      </c>
      <c r="G3305" s="2">
        <v>25</v>
      </c>
      <c r="H3305" t="s">
        <v>20</v>
      </c>
      <c r="I3305" t="s">
        <v>32</v>
      </c>
      <c r="J3305" t="s">
        <v>21</v>
      </c>
      <c r="K3305" t="s">
        <v>21</v>
      </c>
      <c r="L3305" t="s">
        <v>24</v>
      </c>
      <c r="M3305" t="s">
        <v>20</v>
      </c>
      <c r="N3305" t="s">
        <v>34</v>
      </c>
      <c r="O3305" s="1">
        <v>46.86</v>
      </c>
      <c r="P3305" s="1">
        <v>1153.1300000000001</v>
      </c>
      <c r="Q3305">
        <v>0</v>
      </c>
      <c r="R3305" t="s">
        <v>21</v>
      </c>
      <c r="S3305" t="str">
        <f>IF(ChurnData[[#This Row],[MonthlyCharges]]&lt;=30,"1. Up to 30",IF(ChurnData[[#This Row],[MonthlyCharges]]&lt;=50,"2. 31-50",IF(ChurnData[[#This Row],[MonthlyCharges]]&lt;=70,"3. 51-70",IF(ChurnData[[#This Row],[MonthlyCharges]]&lt;=90,"4. 71-90","5. Over 90"))))</f>
        <v>2. 31-50</v>
      </c>
      <c r="T3305" t="str">
        <f>IF(AND(ChurnData[[#This Row],[Contract]]="Month-to-month",ChurnData[[#This Row],[InternetService]]="Fiber optic",ChurnData[[#This Row],[TenureMonths]]&lt;=11),"High-risk","Other")</f>
        <v>Other</v>
      </c>
      <c r="U3305" t="str">
        <f>IF(ChurnData[[#This Row],[TenureMonths]]&lt;=11,"0-11",IF(ChurnData[[#This Row],[TenureMonths]]&lt;=23,"12-23",IF(ChurnData[[#This Row],[TenureMonths]]&lt;=35,"24-35",IF(ChurnData[[#This Row],[TenureMonths]]&lt;=47,"36-47",IF(ChurnData[[#This Row],[TenureMonths]]&lt;=59,"48-59","60-72")))))</f>
        <v>24-35</v>
      </c>
      <c r="V3305">
        <f>IF(ChurnData[[#This Row],[Churn]]="Yes",1,0)</f>
        <v>0</v>
      </c>
    </row>
    <row r="3306" spans="1:22" x14ac:dyDescent="0.35">
      <c r="A3306" t="s">
        <v>3357</v>
      </c>
      <c r="B3306" t="s">
        <v>36</v>
      </c>
      <c r="C3306">
        <v>0</v>
      </c>
      <c r="D3306" t="s">
        <v>20</v>
      </c>
      <c r="E3306" t="s">
        <v>20</v>
      </c>
      <c r="F3306" t="s">
        <v>27</v>
      </c>
      <c r="G3306" s="2">
        <v>10</v>
      </c>
      <c r="H3306" t="s">
        <v>20</v>
      </c>
      <c r="I3306" t="s">
        <v>32</v>
      </c>
      <c r="J3306" t="s">
        <v>21</v>
      </c>
      <c r="K3306" t="s">
        <v>21</v>
      </c>
      <c r="L3306" t="s">
        <v>33</v>
      </c>
      <c r="M3306" t="s">
        <v>20</v>
      </c>
      <c r="N3306" t="s">
        <v>34</v>
      </c>
      <c r="O3306" s="1">
        <v>50.3</v>
      </c>
      <c r="P3306" s="1">
        <v>504.92</v>
      </c>
      <c r="Q3306">
        <v>2</v>
      </c>
      <c r="R3306" t="s">
        <v>20</v>
      </c>
      <c r="S3306" t="str">
        <f>IF(ChurnData[[#This Row],[MonthlyCharges]]&lt;=30,"1. Up to 30",IF(ChurnData[[#This Row],[MonthlyCharges]]&lt;=50,"2. 31-50",IF(ChurnData[[#This Row],[MonthlyCharges]]&lt;=70,"3. 51-70",IF(ChurnData[[#This Row],[MonthlyCharges]]&lt;=90,"4. 71-90","5. Over 90"))))</f>
        <v>3. 51-70</v>
      </c>
      <c r="T3306" t="str">
        <f>IF(AND(ChurnData[[#This Row],[Contract]]="Month-to-month",ChurnData[[#This Row],[InternetService]]="Fiber optic",ChurnData[[#This Row],[TenureMonths]]&lt;=11),"High-risk","Other")</f>
        <v>Other</v>
      </c>
      <c r="U3306" t="str">
        <f>IF(ChurnData[[#This Row],[TenureMonths]]&lt;=11,"0-11",IF(ChurnData[[#This Row],[TenureMonths]]&lt;=23,"12-23",IF(ChurnData[[#This Row],[TenureMonths]]&lt;=35,"24-35",IF(ChurnData[[#This Row],[TenureMonths]]&lt;=47,"36-47",IF(ChurnData[[#This Row],[TenureMonths]]&lt;=59,"48-59","60-72")))))</f>
        <v>0-11</v>
      </c>
      <c r="V3306">
        <f>IF(ChurnData[[#This Row],[Churn]]="Yes",1,0)</f>
        <v>1</v>
      </c>
    </row>
    <row r="3307" spans="1:22" x14ac:dyDescent="0.35">
      <c r="A3307" t="s">
        <v>3358</v>
      </c>
      <c r="B3307" t="s">
        <v>19</v>
      </c>
      <c r="C3307">
        <v>0</v>
      </c>
      <c r="D3307" t="s">
        <v>21</v>
      </c>
      <c r="E3307" t="s">
        <v>21</v>
      </c>
      <c r="F3307" t="s">
        <v>47</v>
      </c>
      <c r="G3307" s="2">
        <v>5</v>
      </c>
      <c r="H3307" t="s">
        <v>20</v>
      </c>
      <c r="I3307" t="s">
        <v>23</v>
      </c>
      <c r="J3307" t="s">
        <v>20</v>
      </c>
      <c r="K3307" t="s">
        <v>21</v>
      </c>
      <c r="L3307" t="s">
        <v>33</v>
      </c>
      <c r="M3307" t="s">
        <v>20</v>
      </c>
      <c r="N3307" t="s">
        <v>34</v>
      </c>
      <c r="O3307" s="1">
        <v>92.98</v>
      </c>
      <c r="P3307" s="1">
        <v>456.4</v>
      </c>
      <c r="Q3307">
        <v>2</v>
      </c>
      <c r="R3307" t="s">
        <v>20</v>
      </c>
      <c r="S3307" t="str">
        <f>IF(ChurnData[[#This Row],[MonthlyCharges]]&lt;=30,"1. Up to 30",IF(ChurnData[[#This Row],[MonthlyCharges]]&lt;=50,"2. 31-50",IF(ChurnData[[#This Row],[MonthlyCharges]]&lt;=70,"3. 51-70",IF(ChurnData[[#This Row],[MonthlyCharges]]&lt;=90,"4. 71-90","5. Over 90"))))</f>
        <v>5. Over 90</v>
      </c>
      <c r="T3307" t="str">
        <f>IF(AND(ChurnData[[#This Row],[Contract]]="Month-to-month",ChurnData[[#This Row],[InternetService]]="Fiber optic",ChurnData[[#This Row],[TenureMonths]]&lt;=11),"High-risk","Other")</f>
        <v>High-risk</v>
      </c>
      <c r="U3307" t="str">
        <f>IF(ChurnData[[#This Row],[TenureMonths]]&lt;=11,"0-11",IF(ChurnData[[#This Row],[TenureMonths]]&lt;=23,"12-23",IF(ChurnData[[#This Row],[TenureMonths]]&lt;=35,"24-35",IF(ChurnData[[#This Row],[TenureMonths]]&lt;=47,"36-47",IF(ChurnData[[#This Row],[TenureMonths]]&lt;=59,"48-59","60-72")))))</f>
        <v>0-11</v>
      </c>
      <c r="V3307">
        <f>IF(ChurnData[[#This Row],[Churn]]="Yes",1,0)</f>
        <v>1</v>
      </c>
    </row>
    <row r="3308" spans="1:22" x14ac:dyDescent="0.35">
      <c r="A3308" t="s">
        <v>3359</v>
      </c>
      <c r="B3308" t="s">
        <v>19</v>
      </c>
      <c r="C3308">
        <v>0</v>
      </c>
      <c r="D3308" t="s">
        <v>21</v>
      </c>
      <c r="E3308" t="s">
        <v>21</v>
      </c>
      <c r="F3308" t="s">
        <v>37</v>
      </c>
      <c r="G3308" s="2">
        <v>34</v>
      </c>
      <c r="H3308" t="s">
        <v>20</v>
      </c>
      <c r="I3308" t="s">
        <v>23</v>
      </c>
      <c r="J3308" t="s">
        <v>21</v>
      </c>
      <c r="K3308" t="s">
        <v>21</v>
      </c>
      <c r="L3308" t="s">
        <v>29</v>
      </c>
      <c r="M3308" t="s">
        <v>20</v>
      </c>
      <c r="N3308" t="s">
        <v>34</v>
      </c>
      <c r="O3308" s="1">
        <v>79.09</v>
      </c>
      <c r="P3308" s="1">
        <v>2678.9</v>
      </c>
      <c r="Q3308">
        <v>3</v>
      </c>
      <c r="R3308" t="s">
        <v>20</v>
      </c>
      <c r="S3308" t="str">
        <f>IF(ChurnData[[#This Row],[MonthlyCharges]]&lt;=30,"1. Up to 30",IF(ChurnData[[#This Row],[MonthlyCharges]]&lt;=50,"2. 31-50",IF(ChurnData[[#This Row],[MonthlyCharges]]&lt;=70,"3. 51-70",IF(ChurnData[[#This Row],[MonthlyCharges]]&lt;=90,"4. 71-90","5. Over 90"))))</f>
        <v>4. 71-90</v>
      </c>
      <c r="T3308" t="str">
        <f>IF(AND(ChurnData[[#This Row],[Contract]]="Month-to-month",ChurnData[[#This Row],[InternetService]]="Fiber optic",ChurnData[[#This Row],[TenureMonths]]&lt;=11),"High-risk","Other")</f>
        <v>Other</v>
      </c>
      <c r="U3308" t="str">
        <f>IF(ChurnData[[#This Row],[TenureMonths]]&lt;=11,"0-11",IF(ChurnData[[#This Row],[TenureMonths]]&lt;=23,"12-23",IF(ChurnData[[#This Row],[TenureMonths]]&lt;=35,"24-35",IF(ChurnData[[#This Row],[TenureMonths]]&lt;=47,"36-47",IF(ChurnData[[#This Row],[TenureMonths]]&lt;=59,"48-59","60-72")))))</f>
        <v>24-35</v>
      </c>
      <c r="V3308">
        <f>IF(ChurnData[[#This Row],[Churn]]="Yes",1,0)</f>
        <v>1</v>
      </c>
    </row>
    <row r="3309" spans="1:22" x14ac:dyDescent="0.35">
      <c r="A3309" t="s">
        <v>3360</v>
      </c>
      <c r="B3309" t="s">
        <v>19</v>
      </c>
      <c r="C3309">
        <v>0</v>
      </c>
      <c r="D3309" t="s">
        <v>21</v>
      </c>
      <c r="E3309" t="s">
        <v>21</v>
      </c>
      <c r="F3309" t="s">
        <v>75</v>
      </c>
      <c r="G3309" s="2">
        <v>4</v>
      </c>
      <c r="H3309" t="s">
        <v>21</v>
      </c>
      <c r="I3309" t="s">
        <v>23</v>
      </c>
      <c r="J3309" t="s">
        <v>21</v>
      </c>
      <c r="K3309" t="s">
        <v>21</v>
      </c>
      <c r="L3309" t="s">
        <v>29</v>
      </c>
      <c r="M3309" t="s">
        <v>21</v>
      </c>
      <c r="N3309" t="s">
        <v>30</v>
      </c>
      <c r="O3309" s="1">
        <v>69.56</v>
      </c>
      <c r="P3309" s="1">
        <v>273.8</v>
      </c>
      <c r="Q3309">
        <v>0</v>
      </c>
      <c r="R3309" t="s">
        <v>21</v>
      </c>
      <c r="S3309" t="str">
        <f>IF(ChurnData[[#This Row],[MonthlyCharges]]&lt;=30,"1. Up to 30",IF(ChurnData[[#This Row],[MonthlyCharges]]&lt;=50,"2. 31-50",IF(ChurnData[[#This Row],[MonthlyCharges]]&lt;=70,"3. 51-70",IF(ChurnData[[#This Row],[MonthlyCharges]]&lt;=90,"4. 71-90","5. Over 90"))))</f>
        <v>3. 51-70</v>
      </c>
      <c r="T3309" t="str">
        <f>IF(AND(ChurnData[[#This Row],[Contract]]="Month-to-month",ChurnData[[#This Row],[InternetService]]="Fiber optic",ChurnData[[#This Row],[TenureMonths]]&lt;=11),"High-risk","Other")</f>
        <v>Other</v>
      </c>
      <c r="U3309" t="str">
        <f>IF(ChurnData[[#This Row],[TenureMonths]]&lt;=11,"0-11",IF(ChurnData[[#This Row],[TenureMonths]]&lt;=23,"12-23",IF(ChurnData[[#This Row],[TenureMonths]]&lt;=35,"24-35",IF(ChurnData[[#This Row],[TenureMonths]]&lt;=47,"36-47",IF(ChurnData[[#This Row],[TenureMonths]]&lt;=59,"48-59","60-72")))))</f>
        <v>0-11</v>
      </c>
      <c r="V3309">
        <f>IF(ChurnData[[#This Row],[Churn]]="Yes",1,0)</f>
        <v>0</v>
      </c>
    </row>
    <row r="3310" spans="1:22" x14ac:dyDescent="0.35">
      <c r="A3310" t="s">
        <v>3361</v>
      </c>
      <c r="B3310" t="s">
        <v>19</v>
      </c>
      <c r="C3310">
        <v>0</v>
      </c>
      <c r="D3310" t="s">
        <v>21</v>
      </c>
      <c r="E3310" t="s">
        <v>21</v>
      </c>
      <c r="F3310" t="s">
        <v>75</v>
      </c>
      <c r="G3310" s="2">
        <v>7</v>
      </c>
      <c r="H3310" t="s">
        <v>20</v>
      </c>
      <c r="I3310" t="s">
        <v>23</v>
      </c>
      <c r="J3310" t="s">
        <v>21</v>
      </c>
      <c r="K3310" t="s">
        <v>21</v>
      </c>
      <c r="L3310" t="s">
        <v>33</v>
      </c>
      <c r="M3310" t="s">
        <v>20</v>
      </c>
      <c r="N3310" t="s">
        <v>34</v>
      </c>
      <c r="O3310" s="1">
        <v>87.44</v>
      </c>
      <c r="P3310" s="1">
        <v>620.34</v>
      </c>
      <c r="Q3310">
        <v>3</v>
      </c>
      <c r="R3310" t="s">
        <v>20</v>
      </c>
      <c r="S3310" t="str">
        <f>IF(ChurnData[[#This Row],[MonthlyCharges]]&lt;=30,"1. Up to 30",IF(ChurnData[[#This Row],[MonthlyCharges]]&lt;=50,"2. 31-50",IF(ChurnData[[#This Row],[MonthlyCharges]]&lt;=70,"3. 51-70",IF(ChurnData[[#This Row],[MonthlyCharges]]&lt;=90,"4. 71-90","5. Over 90"))))</f>
        <v>4. 71-90</v>
      </c>
      <c r="T3310" t="str">
        <f>IF(AND(ChurnData[[#This Row],[Contract]]="Month-to-month",ChurnData[[#This Row],[InternetService]]="Fiber optic",ChurnData[[#This Row],[TenureMonths]]&lt;=11),"High-risk","Other")</f>
        <v>High-risk</v>
      </c>
      <c r="U3310" t="str">
        <f>IF(ChurnData[[#This Row],[TenureMonths]]&lt;=11,"0-11",IF(ChurnData[[#This Row],[TenureMonths]]&lt;=23,"12-23",IF(ChurnData[[#This Row],[TenureMonths]]&lt;=35,"24-35",IF(ChurnData[[#This Row],[TenureMonths]]&lt;=47,"36-47",IF(ChurnData[[#This Row],[TenureMonths]]&lt;=59,"48-59","60-72")))))</f>
        <v>0-11</v>
      </c>
      <c r="V3310">
        <f>IF(ChurnData[[#This Row],[Churn]]="Yes",1,0)</f>
        <v>1</v>
      </c>
    </row>
    <row r="3311" spans="1:22" x14ac:dyDescent="0.35">
      <c r="A3311" t="s">
        <v>3362</v>
      </c>
      <c r="B3311" t="s">
        <v>36</v>
      </c>
      <c r="C3311">
        <v>1</v>
      </c>
      <c r="D3311" t="s">
        <v>21</v>
      </c>
      <c r="E3311" t="s">
        <v>21</v>
      </c>
      <c r="F3311" t="s">
        <v>41</v>
      </c>
      <c r="G3311" s="2">
        <v>58</v>
      </c>
      <c r="H3311" t="s">
        <v>21</v>
      </c>
      <c r="I3311" t="s">
        <v>21</v>
      </c>
      <c r="J3311" t="s">
        <v>28</v>
      </c>
      <c r="K3311" t="s">
        <v>28</v>
      </c>
      <c r="L3311" t="s">
        <v>24</v>
      </c>
      <c r="M3311" t="s">
        <v>20</v>
      </c>
      <c r="N3311" t="s">
        <v>30</v>
      </c>
      <c r="O3311" s="1">
        <v>18</v>
      </c>
      <c r="P3311" s="1">
        <v>1034.3399999999999</v>
      </c>
      <c r="Q3311">
        <v>2</v>
      </c>
      <c r="R3311" t="s">
        <v>21</v>
      </c>
      <c r="S3311" t="str">
        <f>IF(ChurnData[[#This Row],[MonthlyCharges]]&lt;=30,"1. Up to 30",IF(ChurnData[[#This Row],[MonthlyCharges]]&lt;=50,"2. 31-50",IF(ChurnData[[#This Row],[MonthlyCharges]]&lt;=70,"3. 51-70",IF(ChurnData[[#This Row],[MonthlyCharges]]&lt;=90,"4. 71-90","5. Over 90"))))</f>
        <v>1. Up to 30</v>
      </c>
      <c r="T3311" t="str">
        <f>IF(AND(ChurnData[[#This Row],[Contract]]="Month-to-month",ChurnData[[#This Row],[InternetService]]="Fiber optic",ChurnData[[#This Row],[TenureMonths]]&lt;=11),"High-risk","Other")</f>
        <v>Other</v>
      </c>
      <c r="U3311" t="str">
        <f>IF(ChurnData[[#This Row],[TenureMonths]]&lt;=11,"0-11",IF(ChurnData[[#This Row],[TenureMonths]]&lt;=23,"12-23",IF(ChurnData[[#This Row],[TenureMonths]]&lt;=35,"24-35",IF(ChurnData[[#This Row],[TenureMonths]]&lt;=47,"36-47",IF(ChurnData[[#This Row],[TenureMonths]]&lt;=59,"48-59","60-72")))))</f>
        <v>48-59</v>
      </c>
      <c r="V3311">
        <f>IF(ChurnData[[#This Row],[Churn]]="Yes",1,0)</f>
        <v>0</v>
      </c>
    </row>
    <row r="3312" spans="1:22" x14ac:dyDescent="0.35">
      <c r="A3312" t="s">
        <v>3364</v>
      </c>
      <c r="B3312" t="s">
        <v>36</v>
      </c>
      <c r="C3312">
        <v>0</v>
      </c>
      <c r="D3312" t="s">
        <v>20</v>
      </c>
      <c r="E3312" t="s">
        <v>21</v>
      </c>
      <c r="F3312" t="s">
        <v>37</v>
      </c>
      <c r="G3312" s="2">
        <v>35</v>
      </c>
      <c r="H3312" t="s">
        <v>20</v>
      </c>
      <c r="I3312" t="s">
        <v>32</v>
      </c>
      <c r="J3312" t="s">
        <v>21</v>
      </c>
      <c r="K3312" t="s">
        <v>21</v>
      </c>
      <c r="L3312" t="s">
        <v>33</v>
      </c>
      <c r="M3312" t="s">
        <v>20</v>
      </c>
      <c r="N3312" t="s">
        <v>30</v>
      </c>
      <c r="O3312" s="1">
        <v>53.41</v>
      </c>
      <c r="P3312" s="1">
        <v>1819.61</v>
      </c>
      <c r="Q3312">
        <v>1</v>
      </c>
      <c r="R3312" t="s">
        <v>21</v>
      </c>
      <c r="S3312" t="str">
        <f>IF(ChurnData[[#This Row],[MonthlyCharges]]&lt;=30,"1. Up to 30",IF(ChurnData[[#This Row],[MonthlyCharges]]&lt;=50,"2. 31-50",IF(ChurnData[[#This Row],[MonthlyCharges]]&lt;=70,"3. 51-70",IF(ChurnData[[#This Row],[MonthlyCharges]]&lt;=90,"4. 71-90","5. Over 90"))))</f>
        <v>3. 51-70</v>
      </c>
      <c r="T3312" t="str">
        <f>IF(AND(ChurnData[[#This Row],[Contract]]="Month-to-month",ChurnData[[#This Row],[InternetService]]="Fiber optic",ChurnData[[#This Row],[TenureMonths]]&lt;=11),"High-risk","Other")</f>
        <v>Other</v>
      </c>
      <c r="U3312" t="str">
        <f>IF(ChurnData[[#This Row],[TenureMonths]]&lt;=11,"0-11",IF(ChurnData[[#This Row],[TenureMonths]]&lt;=23,"12-23",IF(ChurnData[[#This Row],[TenureMonths]]&lt;=35,"24-35",IF(ChurnData[[#This Row],[TenureMonths]]&lt;=47,"36-47",IF(ChurnData[[#This Row],[TenureMonths]]&lt;=59,"48-59","60-72")))))</f>
        <v>24-35</v>
      </c>
      <c r="V3312">
        <f>IF(ChurnData[[#This Row],[Churn]]="Yes",1,0)</f>
        <v>0</v>
      </c>
    </row>
    <row r="3313" spans="1:22" x14ac:dyDescent="0.35">
      <c r="A3313" t="s">
        <v>3365</v>
      </c>
      <c r="B3313" t="s">
        <v>19</v>
      </c>
      <c r="C3313">
        <v>0</v>
      </c>
      <c r="D3313" t="s">
        <v>21</v>
      </c>
      <c r="E3313" t="s">
        <v>21</v>
      </c>
      <c r="F3313" t="s">
        <v>39</v>
      </c>
      <c r="G3313" s="2">
        <v>15</v>
      </c>
      <c r="H3313" t="s">
        <v>20</v>
      </c>
      <c r="I3313" t="s">
        <v>21</v>
      </c>
      <c r="J3313" t="s">
        <v>28</v>
      </c>
      <c r="K3313" t="s">
        <v>28</v>
      </c>
      <c r="L3313" t="s">
        <v>29</v>
      </c>
      <c r="M3313" t="s">
        <v>21</v>
      </c>
      <c r="N3313" t="s">
        <v>30</v>
      </c>
      <c r="O3313" s="1">
        <v>24.51</v>
      </c>
      <c r="P3313" s="1">
        <v>375.47</v>
      </c>
      <c r="Q3313">
        <v>1</v>
      </c>
      <c r="R3313" t="s">
        <v>21</v>
      </c>
      <c r="S3313" t="str">
        <f>IF(ChurnData[[#This Row],[MonthlyCharges]]&lt;=30,"1. Up to 30",IF(ChurnData[[#This Row],[MonthlyCharges]]&lt;=50,"2. 31-50",IF(ChurnData[[#This Row],[MonthlyCharges]]&lt;=70,"3. 51-70",IF(ChurnData[[#This Row],[MonthlyCharges]]&lt;=90,"4. 71-90","5. Over 90"))))</f>
        <v>1. Up to 30</v>
      </c>
      <c r="T3313" t="str">
        <f>IF(AND(ChurnData[[#This Row],[Contract]]="Month-to-month",ChurnData[[#This Row],[InternetService]]="Fiber optic",ChurnData[[#This Row],[TenureMonths]]&lt;=11),"High-risk","Other")</f>
        <v>Other</v>
      </c>
      <c r="U3313" t="str">
        <f>IF(ChurnData[[#This Row],[TenureMonths]]&lt;=11,"0-11",IF(ChurnData[[#This Row],[TenureMonths]]&lt;=23,"12-23",IF(ChurnData[[#This Row],[TenureMonths]]&lt;=35,"24-35",IF(ChurnData[[#This Row],[TenureMonths]]&lt;=47,"36-47",IF(ChurnData[[#This Row],[TenureMonths]]&lt;=59,"48-59","60-72")))))</f>
        <v>12-23</v>
      </c>
      <c r="V3313">
        <f>IF(ChurnData[[#This Row],[Churn]]="Yes",1,0)</f>
        <v>0</v>
      </c>
    </row>
    <row r="3314" spans="1:22" x14ac:dyDescent="0.35">
      <c r="A3314" t="s">
        <v>3366</v>
      </c>
      <c r="B3314" t="s">
        <v>36</v>
      </c>
      <c r="C3314">
        <v>0</v>
      </c>
      <c r="D3314" t="s">
        <v>21</v>
      </c>
      <c r="E3314" t="s">
        <v>21</v>
      </c>
      <c r="F3314" t="s">
        <v>41</v>
      </c>
      <c r="G3314" s="2">
        <v>50</v>
      </c>
      <c r="H3314" t="s">
        <v>20</v>
      </c>
      <c r="I3314" t="s">
        <v>21</v>
      </c>
      <c r="J3314" t="s">
        <v>28</v>
      </c>
      <c r="K3314" t="s">
        <v>28</v>
      </c>
      <c r="L3314" t="s">
        <v>24</v>
      </c>
      <c r="M3314" t="s">
        <v>20</v>
      </c>
      <c r="N3314" t="s">
        <v>43</v>
      </c>
      <c r="O3314" s="1">
        <v>32.950000000000003</v>
      </c>
      <c r="P3314" s="1">
        <v>1626.52</v>
      </c>
      <c r="Q3314">
        <v>4</v>
      </c>
      <c r="R3314" t="s">
        <v>21</v>
      </c>
      <c r="S3314" t="str">
        <f>IF(ChurnData[[#This Row],[MonthlyCharges]]&lt;=30,"1. Up to 30",IF(ChurnData[[#This Row],[MonthlyCharges]]&lt;=50,"2. 31-50",IF(ChurnData[[#This Row],[MonthlyCharges]]&lt;=70,"3. 51-70",IF(ChurnData[[#This Row],[MonthlyCharges]]&lt;=90,"4. 71-90","5. Over 90"))))</f>
        <v>2. 31-50</v>
      </c>
      <c r="T3314" t="str">
        <f>IF(AND(ChurnData[[#This Row],[Contract]]="Month-to-month",ChurnData[[#This Row],[InternetService]]="Fiber optic",ChurnData[[#This Row],[TenureMonths]]&lt;=11),"High-risk","Other")</f>
        <v>Other</v>
      </c>
      <c r="U3314" t="str">
        <f>IF(ChurnData[[#This Row],[TenureMonths]]&lt;=11,"0-11",IF(ChurnData[[#This Row],[TenureMonths]]&lt;=23,"12-23",IF(ChurnData[[#This Row],[TenureMonths]]&lt;=35,"24-35",IF(ChurnData[[#This Row],[TenureMonths]]&lt;=47,"36-47",IF(ChurnData[[#This Row],[TenureMonths]]&lt;=59,"48-59","60-72")))))</f>
        <v>48-59</v>
      </c>
      <c r="V3314">
        <f>IF(ChurnData[[#This Row],[Churn]]="Yes",1,0)</f>
        <v>0</v>
      </c>
    </row>
    <row r="3315" spans="1:22" x14ac:dyDescent="0.35">
      <c r="A3315" t="s">
        <v>3367</v>
      </c>
      <c r="B3315" t="s">
        <v>19</v>
      </c>
      <c r="C3315">
        <v>1</v>
      </c>
      <c r="D3315" t="s">
        <v>21</v>
      </c>
      <c r="E3315" t="s">
        <v>21</v>
      </c>
      <c r="F3315" t="s">
        <v>65</v>
      </c>
      <c r="G3315" s="2">
        <v>23</v>
      </c>
      <c r="H3315" t="s">
        <v>21</v>
      </c>
      <c r="I3315" t="s">
        <v>32</v>
      </c>
      <c r="J3315" t="s">
        <v>20</v>
      </c>
      <c r="K3315" t="s">
        <v>21</v>
      </c>
      <c r="L3315" t="s">
        <v>24</v>
      </c>
      <c r="M3315" t="s">
        <v>20</v>
      </c>
      <c r="N3315" t="s">
        <v>43</v>
      </c>
      <c r="O3315" s="1">
        <v>43.7</v>
      </c>
      <c r="P3315" s="1">
        <v>984.03</v>
      </c>
      <c r="Q3315">
        <v>2</v>
      </c>
      <c r="R3315" t="s">
        <v>21</v>
      </c>
      <c r="S3315" t="str">
        <f>IF(ChurnData[[#This Row],[MonthlyCharges]]&lt;=30,"1. Up to 30",IF(ChurnData[[#This Row],[MonthlyCharges]]&lt;=50,"2. 31-50",IF(ChurnData[[#This Row],[MonthlyCharges]]&lt;=70,"3. 51-70",IF(ChurnData[[#This Row],[MonthlyCharges]]&lt;=90,"4. 71-90","5. Over 90"))))</f>
        <v>2. 31-50</v>
      </c>
      <c r="T3315" t="str">
        <f>IF(AND(ChurnData[[#This Row],[Contract]]="Month-to-month",ChurnData[[#This Row],[InternetService]]="Fiber optic",ChurnData[[#This Row],[TenureMonths]]&lt;=11),"High-risk","Other")</f>
        <v>Other</v>
      </c>
      <c r="U3315" t="str">
        <f>IF(ChurnData[[#This Row],[TenureMonths]]&lt;=11,"0-11",IF(ChurnData[[#This Row],[TenureMonths]]&lt;=23,"12-23",IF(ChurnData[[#This Row],[TenureMonths]]&lt;=35,"24-35",IF(ChurnData[[#This Row],[TenureMonths]]&lt;=47,"36-47",IF(ChurnData[[#This Row],[TenureMonths]]&lt;=59,"48-59","60-72")))))</f>
        <v>12-23</v>
      </c>
      <c r="V3315">
        <f>IF(ChurnData[[#This Row],[Churn]]="Yes",1,0)</f>
        <v>0</v>
      </c>
    </row>
    <row r="3316" spans="1:22" x14ac:dyDescent="0.35">
      <c r="A3316" t="s">
        <v>3368</v>
      </c>
      <c r="B3316" t="s">
        <v>36</v>
      </c>
      <c r="C3316">
        <v>0</v>
      </c>
      <c r="D3316" t="s">
        <v>20</v>
      </c>
      <c r="E3316" t="s">
        <v>21</v>
      </c>
      <c r="F3316" t="s">
        <v>47</v>
      </c>
      <c r="G3316" s="2">
        <v>53</v>
      </c>
      <c r="H3316" t="s">
        <v>20</v>
      </c>
      <c r="I3316" t="s">
        <v>21</v>
      </c>
      <c r="J3316" t="s">
        <v>28</v>
      </c>
      <c r="K3316" t="s">
        <v>28</v>
      </c>
      <c r="L3316" t="s">
        <v>24</v>
      </c>
      <c r="M3316" t="s">
        <v>20</v>
      </c>
      <c r="N3316" t="s">
        <v>34</v>
      </c>
      <c r="O3316" s="1">
        <v>27.91</v>
      </c>
      <c r="P3316" s="1">
        <v>1471.9</v>
      </c>
      <c r="Q3316">
        <v>0</v>
      </c>
      <c r="R3316" t="s">
        <v>21</v>
      </c>
      <c r="S3316" t="str">
        <f>IF(ChurnData[[#This Row],[MonthlyCharges]]&lt;=30,"1. Up to 30",IF(ChurnData[[#This Row],[MonthlyCharges]]&lt;=50,"2. 31-50",IF(ChurnData[[#This Row],[MonthlyCharges]]&lt;=70,"3. 51-70",IF(ChurnData[[#This Row],[MonthlyCharges]]&lt;=90,"4. 71-90","5. Over 90"))))</f>
        <v>1. Up to 30</v>
      </c>
      <c r="T3316" t="str">
        <f>IF(AND(ChurnData[[#This Row],[Contract]]="Month-to-month",ChurnData[[#This Row],[InternetService]]="Fiber optic",ChurnData[[#This Row],[TenureMonths]]&lt;=11),"High-risk","Other")</f>
        <v>Other</v>
      </c>
      <c r="U3316" t="str">
        <f>IF(ChurnData[[#This Row],[TenureMonths]]&lt;=11,"0-11",IF(ChurnData[[#This Row],[TenureMonths]]&lt;=23,"12-23",IF(ChurnData[[#This Row],[TenureMonths]]&lt;=35,"24-35",IF(ChurnData[[#This Row],[TenureMonths]]&lt;=47,"36-47",IF(ChurnData[[#This Row],[TenureMonths]]&lt;=59,"48-59","60-72")))))</f>
        <v>48-59</v>
      </c>
      <c r="V3316">
        <f>IF(ChurnData[[#This Row],[Churn]]="Yes",1,0)</f>
        <v>0</v>
      </c>
    </row>
    <row r="3317" spans="1:22" x14ac:dyDescent="0.35">
      <c r="A3317" t="s">
        <v>3369</v>
      </c>
      <c r="B3317" t="s">
        <v>19</v>
      </c>
      <c r="C3317">
        <v>0</v>
      </c>
      <c r="D3317" t="s">
        <v>20</v>
      </c>
      <c r="E3317" t="s">
        <v>20</v>
      </c>
      <c r="F3317" t="s">
        <v>37</v>
      </c>
      <c r="G3317" s="2">
        <v>9</v>
      </c>
      <c r="H3317" t="s">
        <v>20</v>
      </c>
      <c r="I3317" t="s">
        <v>32</v>
      </c>
      <c r="J3317" t="s">
        <v>21</v>
      </c>
      <c r="K3317" t="s">
        <v>21</v>
      </c>
      <c r="L3317" t="s">
        <v>33</v>
      </c>
      <c r="M3317" t="s">
        <v>20</v>
      </c>
      <c r="N3317" t="s">
        <v>25</v>
      </c>
      <c r="O3317" s="1">
        <v>59.53</v>
      </c>
      <c r="P3317" s="1">
        <v>548.14</v>
      </c>
      <c r="Q3317">
        <v>1</v>
      </c>
      <c r="R3317" t="s">
        <v>20</v>
      </c>
      <c r="S3317" t="str">
        <f>IF(ChurnData[[#This Row],[MonthlyCharges]]&lt;=30,"1. Up to 30",IF(ChurnData[[#This Row],[MonthlyCharges]]&lt;=50,"2. 31-50",IF(ChurnData[[#This Row],[MonthlyCharges]]&lt;=70,"3. 51-70",IF(ChurnData[[#This Row],[MonthlyCharges]]&lt;=90,"4. 71-90","5. Over 90"))))</f>
        <v>3. 51-70</v>
      </c>
      <c r="T3317" t="str">
        <f>IF(AND(ChurnData[[#This Row],[Contract]]="Month-to-month",ChurnData[[#This Row],[InternetService]]="Fiber optic",ChurnData[[#This Row],[TenureMonths]]&lt;=11),"High-risk","Other")</f>
        <v>Other</v>
      </c>
      <c r="U3317" t="str">
        <f>IF(ChurnData[[#This Row],[TenureMonths]]&lt;=11,"0-11",IF(ChurnData[[#This Row],[TenureMonths]]&lt;=23,"12-23",IF(ChurnData[[#This Row],[TenureMonths]]&lt;=35,"24-35",IF(ChurnData[[#This Row],[TenureMonths]]&lt;=47,"36-47",IF(ChurnData[[#This Row],[TenureMonths]]&lt;=59,"48-59","60-72")))))</f>
        <v>0-11</v>
      </c>
      <c r="V3317">
        <f>IF(ChurnData[[#This Row],[Churn]]="Yes",1,0)</f>
        <v>1</v>
      </c>
    </row>
    <row r="3318" spans="1:22" x14ac:dyDescent="0.35">
      <c r="A3318" t="s">
        <v>3370</v>
      </c>
      <c r="B3318" t="s">
        <v>36</v>
      </c>
      <c r="C3318">
        <v>0</v>
      </c>
      <c r="D3318" t="s">
        <v>21</v>
      </c>
      <c r="E3318" t="s">
        <v>21</v>
      </c>
      <c r="F3318" t="s">
        <v>41</v>
      </c>
      <c r="G3318" s="2">
        <v>13</v>
      </c>
      <c r="H3318" t="s">
        <v>20</v>
      </c>
      <c r="I3318" t="s">
        <v>32</v>
      </c>
      <c r="J3318" t="s">
        <v>21</v>
      </c>
      <c r="K3318" t="s">
        <v>20</v>
      </c>
      <c r="L3318" t="s">
        <v>33</v>
      </c>
      <c r="M3318" t="s">
        <v>20</v>
      </c>
      <c r="N3318" t="s">
        <v>43</v>
      </c>
      <c r="O3318" s="1">
        <v>57.65</v>
      </c>
      <c r="P3318" s="1">
        <v>728.71</v>
      </c>
      <c r="Q3318">
        <v>0</v>
      </c>
      <c r="R3318" t="s">
        <v>21</v>
      </c>
      <c r="S3318" t="str">
        <f>IF(ChurnData[[#This Row],[MonthlyCharges]]&lt;=30,"1. Up to 30",IF(ChurnData[[#This Row],[MonthlyCharges]]&lt;=50,"2. 31-50",IF(ChurnData[[#This Row],[MonthlyCharges]]&lt;=70,"3. 51-70",IF(ChurnData[[#This Row],[MonthlyCharges]]&lt;=90,"4. 71-90","5. Over 90"))))</f>
        <v>3. 51-70</v>
      </c>
      <c r="T3318" t="str">
        <f>IF(AND(ChurnData[[#This Row],[Contract]]="Month-to-month",ChurnData[[#This Row],[InternetService]]="Fiber optic",ChurnData[[#This Row],[TenureMonths]]&lt;=11),"High-risk","Other")</f>
        <v>Other</v>
      </c>
      <c r="U3318" t="str">
        <f>IF(ChurnData[[#This Row],[TenureMonths]]&lt;=11,"0-11",IF(ChurnData[[#This Row],[TenureMonths]]&lt;=23,"12-23",IF(ChurnData[[#This Row],[TenureMonths]]&lt;=35,"24-35",IF(ChurnData[[#This Row],[TenureMonths]]&lt;=47,"36-47",IF(ChurnData[[#This Row],[TenureMonths]]&lt;=59,"48-59","60-72")))))</f>
        <v>12-23</v>
      </c>
      <c r="V3318">
        <f>IF(ChurnData[[#This Row],[Churn]]="Yes",1,0)</f>
        <v>0</v>
      </c>
    </row>
    <row r="3319" spans="1:22" x14ac:dyDescent="0.35">
      <c r="A3319" t="s">
        <v>3371</v>
      </c>
      <c r="B3319" t="s">
        <v>36</v>
      </c>
      <c r="C3319">
        <v>0</v>
      </c>
      <c r="D3319" t="s">
        <v>20</v>
      </c>
      <c r="E3319" t="s">
        <v>21</v>
      </c>
      <c r="F3319" t="s">
        <v>49</v>
      </c>
      <c r="G3319" s="2">
        <v>64</v>
      </c>
      <c r="H3319" t="s">
        <v>20</v>
      </c>
      <c r="I3319" t="s">
        <v>32</v>
      </c>
      <c r="J3319" t="s">
        <v>20</v>
      </c>
      <c r="K3319" t="s">
        <v>21</v>
      </c>
      <c r="L3319" t="s">
        <v>24</v>
      </c>
      <c r="M3319" t="s">
        <v>21</v>
      </c>
      <c r="N3319" t="s">
        <v>34</v>
      </c>
      <c r="O3319" s="1">
        <v>63.7</v>
      </c>
      <c r="P3319" s="1">
        <v>4142.8999999999996</v>
      </c>
      <c r="Q3319">
        <v>1</v>
      </c>
      <c r="R3319" t="s">
        <v>21</v>
      </c>
      <c r="S3319" t="str">
        <f>IF(ChurnData[[#This Row],[MonthlyCharges]]&lt;=30,"1. Up to 30",IF(ChurnData[[#This Row],[MonthlyCharges]]&lt;=50,"2. 31-50",IF(ChurnData[[#This Row],[MonthlyCharges]]&lt;=70,"3. 51-70",IF(ChurnData[[#This Row],[MonthlyCharges]]&lt;=90,"4. 71-90","5. Over 90"))))</f>
        <v>3. 51-70</v>
      </c>
      <c r="T3319" t="str">
        <f>IF(AND(ChurnData[[#This Row],[Contract]]="Month-to-month",ChurnData[[#This Row],[InternetService]]="Fiber optic",ChurnData[[#This Row],[TenureMonths]]&lt;=11),"High-risk","Other")</f>
        <v>Other</v>
      </c>
      <c r="U3319" t="str">
        <f>IF(ChurnData[[#This Row],[TenureMonths]]&lt;=11,"0-11",IF(ChurnData[[#This Row],[TenureMonths]]&lt;=23,"12-23",IF(ChurnData[[#This Row],[TenureMonths]]&lt;=35,"24-35",IF(ChurnData[[#This Row],[TenureMonths]]&lt;=47,"36-47",IF(ChurnData[[#This Row],[TenureMonths]]&lt;=59,"48-59","60-72")))))</f>
        <v>60-72</v>
      </c>
      <c r="V3319">
        <f>IF(ChurnData[[#This Row],[Churn]]="Yes",1,0)</f>
        <v>0</v>
      </c>
    </row>
    <row r="3320" spans="1:22" x14ac:dyDescent="0.35">
      <c r="A3320" t="s">
        <v>3372</v>
      </c>
      <c r="B3320" t="s">
        <v>36</v>
      </c>
      <c r="C3320">
        <v>0</v>
      </c>
      <c r="D3320" t="s">
        <v>20</v>
      </c>
      <c r="E3320" t="s">
        <v>21</v>
      </c>
      <c r="F3320" t="s">
        <v>58</v>
      </c>
      <c r="G3320" s="2">
        <v>23</v>
      </c>
      <c r="H3320" t="s">
        <v>20</v>
      </c>
      <c r="I3320" t="s">
        <v>21</v>
      </c>
      <c r="J3320" t="s">
        <v>28</v>
      </c>
      <c r="K3320" t="s">
        <v>28</v>
      </c>
      <c r="L3320" t="s">
        <v>29</v>
      </c>
      <c r="M3320" t="s">
        <v>20</v>
      </c>
      <c r="N3320" t="s">
        <v>43</v>
      </c>
      <c r="O3320" s="1">
        <v>35.36</v>
      </c>
      <c r="P3320" s="1">
        <v>805.79</v>
      </c>
      <c r="Q3320">
        <v>1</v>
      </c>
      <c r="R3320" t="s">
        <v>21</v>
      </c>
      <c r="S3320" t="str">
        <f>IF(ChurnData[[#This Row],[MonthlyCharges]]&lt;=30,"1. Up to 30",IF(ChurnData[[#This Row],[MonthlyCharges]]&lt;=50,"2. 31-50",IF(ChurnData[[#This Row],[MonthlyCharges]]&lt;=70,"3. 51-70",IF(ChurnData[[#This Row],[MonthlyCharges]]&lt;=90,"4. 71-90","5. Over 90"))))</f>
        <v>2. 31-50</v>
      </c>
      <c r="T3320" t="str">
        <f>IF(AND(ChurnData[[#This Row],[Contract]]="Month-to-month",ChurnData[[#This Row],[InternetService]]="Fiber optic",ChurnData[[#This Row],[TenureMonths]]&lt;=11),"High-risk","Other")</f>
        <v>Other</v>
      </c>
      <c r="U3320" t="str">
        <f>IF(ChurnData[[#This Row],[TenureMonths]]&lt;=11,"0-11",IF(ChurnData[[#This Row],[TenureMonths]]&lt;=23,"12-23",IF(ChurnData[[#This Row],[TenureMonths]]&lt;=35,"24-35",IF(ChurnData[[#This Row],[TenureMonths]]&lt;=47,"36-47",IF(ChurnData[[#This Row],[TenureMonths]]&lt;=59,"48-59","60-72")))))</f>
        <v>12-23</v>
      </c>
      <c r="V3320">
        <f>IF(ChurnData[[#This Row],[Churn]]="Yes",1,0)</f>
        <v>0</v>
      </c>
    </row>
    <row r="3321" spans="1:22" x14ac:dyDescent="0.35">
      <c r="A3321" t="s">
        <v>3373</v>
      </c>
      <c r="B3321" t="s">
        <v>36</v>
      </c>
      <c r="C3321">
        <v>0</v>
      </c>
      <c r="D3321" t="s">
        <v>21</v>
      </c>
      <c r="E3321" t="s">
        <v>21</v>
      </c>
      <c r="F3321" t="s">
        <v>41</v>
      </c>
      <c r="G3321" s="2">
        <v>9</v>
      </c>
      <c r="H3321" t="s">
        <v>20</v>
      </c>
      <c r="I3321" t="s">
        <v>32</v>
      </c>
      <c r="J3321" t="s">
        <v>21</v>
      </c>
      <c r="K3321" t="s">
        <v>21</v>
      </c>
      <c r="L3321" t="s">
        <v>33</v>
      </c>
      <c r="M3321" t="s">
        <v>20</v>
      </c>
      <c r="N3321" t="s">
        <v>43</v>
      </c>
      <c r="O3321" s="1">
        <v>55.52</v>
      </c>
      <c r="P3321" s="1">
        <v>501.71</v>
      </c>
      <c r="Q3321">
        <v>3</v>
      </c>
      <c r="R3321" t="s">
        <v>20</v>
      </c>
      <c r="S3321" t="str">
        <f>IF(ChurnData[[#This Row],[MonthlyCharges]]&lt;=30,"1. Up to 30",IF(ChurnData[[#This Row],[MonthlyCharges]]&lt;=50,"2. 31-50",IF(ChurnData[[#This Row],[MonthlyCharges]]&lt;=70,"3. 51-70",IF(ChurnData[[#This Row],[MonthlyCharges]]&lt;=90,"4. 71-90","5. Over 90"))))</f>
        <v>3. 51-70</v>
      </c>
      <c r="T3321" t="str">
        <f>IF(AND(ChurnData[[#This Row],[Contract]]="Month-to-month",ChurnData[[#This Row],[InternetService]]="Fiber optic",ChurnData[[#This Row],[TenureMonths]]&lt;=11),"High-risk","Other")</f>
        <v>Other</v>
      </c>
      <c r="U3321" t="str">
        <f>IF(ChurnData[[#This Row],[TenureMonths]]&lt;=11,"0-11",IF(ChurnData[[#This Row],[TenureMonths]]&lt;=23,"12-23",IF(ChurnData[[#This Row],[TenureMonths]]&lt;=35,"24-35",IF(ChurnData[[#This Row],[TenureMonths]]&lt;=47,"36-47",IF(ChurnData[[#This Row],[TenureMonths]]&lt;=59,"48-59","60-72")))))</f>
        <v>0-11</v>
      </c>
      <c r="V3321">
        <f>IF(ChurnData[[#This Row],[Churn]]="Yes",1,0)</f>
        <v>1</v>
      </c>
    </row>
    <row r="3322" spans="1:22" x14ac:dyDescent="0.35">
      <c r="A3322" t="s">
        <v>3374</v>
      </c>
      <c r="B3322" t="s">
        <v>36</v>
      </c>
      <c r="C3322">
        <v>0</v>
      </c>
      <c r="D3322" t="s">
        <v>21</v>
      </c>
      <c r="E3322" t="s">
        <v>21</v>
      </c>
      <c r="F3322" t="s">
        <v>41</v>
      </c>
      <c r="G3322" s="2">
        <v>24</v>
      </c>
      <c r="H3322" t="s">
        <v>20</v>
      </c>
      <c r="I3322" t="s">
        <v>21</v>
      </c>
      <c r="J3322" t="s">
        <v>28</v>
      </c>
      <c r="K3322" t="s">
        <v>28</v>
      </c>
      <c r="L3322" t="s">
        <v>33</v>
      </c>
      <c r="M3322" t="s">
        <v>20</v>
      </c>
      <c r="N3322" t="s">
        <v>25</v>
      </c>
      <c r="O3322" s="1">
        <v>25.82</v>
      </c>
      <c r="P3322" s="1">
        <v>616.26</v>
      </c>
      <c r="Q3322">
        <v>0</v>
      </c>
      <c r="R3322" t="s">
        <v>21</v>
      </c>
      <c r="S3322" t="str">
        <f>IF(ChurnData[[#This Row],[MonthlyCharges]]&lt;=30,"1. Up to 30",IF(ChurnData[[#This Row],[MonthlyCharges]]&lt;=50,"2. 31-50",IF(ChurnData[[#This Row],[MonthlyCharges]]&lt;=70,"3. 51-70",IF(ChurnData[[#This Row],[MonthlyCharges]]&lt;=90,"4. 71-90","5. Over 90"))))</f>
        <v>1. Up to 30</v>
      </c>
      <c r="T3322" t="str">
        <f>IF(AND(ChurnData[[#This Row],[Contract]]="Month-to-month",ChurnData[[#This Row],[InternetService]]="Fiber optic",ChurnData[[#This Row],[TenureMonths]]&lt;=11),"High-risk","Other")</f>
        <v>Other</v>
      </c>
      <c r="U3322" t="str">
        <f>IF(ChurnData[[#This Row],[TenureMonths]]&lt;=11,"0-11",IF(ChurnData[[#This Row],[TenureMonths]]&lt;=23,"12-23",IF(ChurnData[[#This Row],[TenureMonths]]&lt;=35,"24-35",IF(ChurnData[[#This Row],[TenureMonths]]&lt;=47,"36-47",IF(ChurnData[[#This Row],[TenureMonths]]&lt;=59,"48-59","60-72")))))</f>
        <v>24-35</v>
      </c>
      <c r="V3322">
        <f>IF(ChurnData[[#This Row],[Churn]]="Yes",1,0)</f>
        <v>0</v>
      </c>
    </row>
    <row r="3323" spans="1:22" x14ac:dyDescent="0.35">
      <c r="A3323" t="s">
        <v>3375</v>
      </c>
      <c r="B3323" t="s">
        <v>36</v>
      </c>
      <c r="C3323">
        <v>0</v>
      </c>
      <c r="D3323" t="s">
        <v>21</v>
      </c>
      <c r="E3323" t="s">
        <v>21</v>
      </c>
      <c r="F3323" t="s">
        <v>41</v>
      </c>
      <c r="G3323" s="2">
        <v>36</v>
      </c>
      <c r="H3323" t="s">
        <v>20</v>
      </c>
      <c r="I3323" t="s">
        <v>21</v>
      </c>
      <c r="J3323" t="s">
        <v>28</v>
      </c>
      <c r="K3323" t="s">
        <v>28</v>
      </c>
      <c r="L3323" t="s">
        <v>29</v>
      </c>
      <c r="M3323" t="s">
        <v>21</v>
      </c>
      <c r="N3323" t="s">
        <v>25</v>
      </c>
      <c r="O3323" s="1">
        <v>31.66</v>
      </c>
      <c r="P3323" s="1">
        <v>1140.56</v>
      </c>
      <c r="Q3323">
        <v>1</v>
      </c>
      <c r="R3323" t="s">
        <v>21</v>
      </c>
      <c r="S3323" t="str">
        <f>IF(ChurnData[[#This Row],[MonthlyCharges]]&lt;=30,"1. Up to 30",IF(ChurnData[[#This Row],[MonthlyCharges]]&lt;=50,"2. 31-50",IF(ChurnData[[#This Row],[MonthlyCharges]]&lt;=70,"3. 51-70",IF(ChurnData[[#This Row],[MonthlyCharges]]&lt;=90,"4. 71-90","5. Over 90"))))</f>
        <v>2. 31-50</v>
      </c>
      <c r="T3323" t="str">
        <f>IF(AND(ChurnData[[#This Row],[Contract]]="Month-to-month",ChurnData[[#This Row],[InternetService]]="Fiber optic",ChurnData[[#This Row],[TenureMonths]]&lt;=11),"High-risk","Other")</f>
        <v>Other</v>
      </c>
      <c r="U3323" t="str">
        <f>IF(ChurnData[[#This Row],[TenureMonths]]&lt;=11,"0-11",IF(ChurnData[[#This Row],[TenureMonths]]&lt;=23,"12-23",IF(ChurnData[[#This Row],[TenureMonths]]&lt;=35,"24-35",IF(ChurnData[[#This Row],[TenureMonths]]&lt;=47,"36-47",IF(ChurnData[[#This Row],[TenureMonths]]&lt;=59,"48-59","60-72")))))</f>
        <v>36-47</v>
      </c>
      <c r="V3323">
        <f>IF(ChurnData[[#This Row],[Churn]]="Yes",1,0)</f>
        <v>0</v>
      </c>
    </row>
    <row r="3324" spans="1:22" x14ac:dyDescent="0.35">
      <c r="A3324" t="s">
        <v>3376</v>
      </c>
      <c r="B3324" t="s">
        <v>19</v>
      </c>
      <c r="C3324">
        <v>1</v>
      </c>
      <c r="D3324" t="s">
        <v>21</v>
      </c>
      <c r="E3324" t="s">
        <v>21</v>
      </c>
      <c r="F3324" t="s">
        <v>45</v>
      </c>
      <c r="G3324" s="2">
        <v>54</v>
      </c>
      <c r="H3324" t="s">
        <v>20</v>
      </c>
      <c r="I3324" t="s">
        <v>21</v>
      </c>
      <c r="J3324" t="s">
        <v>28</v>
      </c>
      <c r="K3324" t="s">
        <v>28</v>
      </c>
      <c r="L3324" t="s">
        <v>24</v>
      </c>
      <c r="M3324" t="s">
        <v>21</v>
      </c>
      <c r="N3324" t="s">
        <v>30</v>
      </c>
      <c r="O3324" s="1">
        <v>37.58</v>
      </c>
      <c r="P3324" s="1">
        <v>2059.48</v>
      </c>
      <c r="Q3324">
        <v>1</v>
      </c>
      <c r="R3324" t="s">
        <v>21</v>
      </c>
      <c r="S3324" t="str">
        <f>IF(ChurnData[[#This Row],[MonthlyCharges]]&lt;=30,"1. Up to 30",IF(ChurnData[[#This Row],[MonthlyCharges]]&lt;=50,"2. 31-50",IF(ChurnData[[#This Row],[MonthlyCharges]]&lt;=70,"3. 51-70",IF(ChurnData[[#This Row],[MonthlyCharges]]&lt;=90,"4. 71-90","5. Over 90"))))</f>
        <v>2. 31-50</v>
      </c>
      <c r="T3324" t="str">
        <f>IF(AND(ChurnData[[#This Row],[Contract]]="Month-to-month",ChurnData[[#This Row],[InternetService]]="Fiber optic",ChurnData[[#This Row],[TenureMonths]]&lt;=11),"High-risk","Other")</f>
        <v>Other</v>
      </c>
      <c r="U3324" t="str">
        <f>IF(ChurnData[[#This Row],[TenureMonths]]&lt;=11,"0-11",IF(ChurnData[[#This Row],[TenureMonths]]&lt;=23,"12-23",IF(ChurnData[[#This Row],[TenureMonths]]&lt;=35,"24-35",IF(ChurnData[[#This Row],[TenureMonths]]&lt;=47,"36-47",IF(ChurnData[[#This Row],[TenureMonths]]&lt;=59,"48-59","60-72")))))</f>
        <v>48-59</v>
      </c>
      <c r="V3324">
        <f>IF(ChurnData[[#This Row],[Churn]]="Yes",1,0)</f>
        <v>0</v>
      </c>
    </row>
    <row r="3325" spans="1:22" x14ac:dyDescent="0.35">
      <c r="A3325" t="s">
        <v>3377</v>
      </c>
      <c r="B3325" t="s">
        <v>36</v>
      </c>
      <c r="C3325">
        <v>1</v>
      </c>
      <c r="D3325" t="s">
        <v>21</v>
      </c>
      <c r="E3325" t="s">
        <v>21</v>
      </c>
      <c r="F3325" t="s">
        <v>47</v>
      </c>
      <c r="G3325" s="2">
        <v>8</v>
      </c>
      <c r="H3325" t="s">
        <v>20</v>
      </c>
      <c r="I3325" t="s">
        <v>32</v>
      </c>
      <c r="J3325" t="s">
        <v>21</v>
      </c>
      <c r="K3325" t="s">
        <v>20</v>
      </c>
      <c r="L3325" t="s">
        <v>33</v>
      </c>
      <c r="M3325" t="s">
        <v>21</v>
      </c>
      <c r="N3325" t="s">
        <v>34</v>
      </c>
      <c r="O3325" s="1">
        <v>59.36</v>
      </c>
      <c r="P3325" s="1">
        <v>474.57</v>
      </c>
      <c r="Q3325">
        <v>0</v>
      </c>
      <c r="R3325" t="s">
        <v>21</v>
      </c>
      <c r="S3325" t="str">
        <f>IF(ChurnData[[#This Row],[MonthlyCharges]]&lt;=30,"1. Up to 30",IF(ChurnData[[#This Row],[MonthlyCharges]]&lt;=50,"2. 31-50",IF(ChurnData[[#This Row],[MonthlyCharges]]&lt;=70,"3. 51-70",IF(ChurnData[[#This Row],[MonthlyCharges]]&lt;=90,"4. 71-90","5. Over 90"))))</f>
        <v>3. 51-70</v>
      </c>
      <c r="T3325" t="str">
        <f>IF(AND(ChurnData[[#This Row],[Contract]]="Month-to-month",ChurnData[[#This Row],[InternetService]]="Fiber optic",ChurnData[[#This Row],[TenureMonths]]&lt;=11),"High-risk","Other")</f>
        <v>Other</v>
      </c>
      <c r="U3325" t="str">
        <f>IF(ChurnData[[#This Row],[TenureMonths]]&lt;=11,"0-11",IF(ChurnData[[#This Row],[TenureMonths]]&lt;=23,"12-23",IF(ChurnData[[#This Row],[TenureMonths]]&lt;=35,"24-35",IF(ChurnData[[#This Row],[TenureMonths]]&lt;=47,"36-47",IF(ChurnData[[#This Row],[TenureMonths]]&lt;=59,"48-59","60-72")))))</f>
        <v>0-11</v>
      </c>
      <c r="V3325">
        <f>IF(ChurnData[[#This Row],[Churn]]="Yes",1,0)</f>
        <v>0</v>
      </c>
    </row>
    <row r="3326" spans="1:22" x14ac:dyDescent="0.35">
      <c r="A3326" t="s">
        <v>3378</v>
      </c>
      <c r="B3326" t="s">
        <v>19</v>
      </c>
      <c r="C3326">
        <v>0</v>
      </c>
      <c r="D3326" t="s">
        <v>20</v>
      </c>
      <c r="E3326" t="s">
        <v>21</v>
      </c>
      <c r="F3326" t="s">
        <v>45</v>
      </c>
      <c r="G3326" s="2">
        <v>36</v>
      </c>
      <c r="H3326" t="s">
        <v>20</v>
      </c>
      <c r="I3326" t="s">
        <v>21</v>
      </c>
      <c r="J3326" t="s">
        <v>28</v>
      </c>
      <c r="K3326" t="s">
        <v>28</v>
      </c>
      <c r="L3326" t="s">
        <v>33</v>
      </c>
      <c r="M3326" t="s">
        <v>20</v>
      </c>
      <c r="N3326" t="s">
        <v>34</v>
      </c>
      <c r="O3326" s="1">
        <v>22.97</v>
      </c>
      <c r="P3326" s="1">
        <v>843.76</v>
      </c>
      <c r="Q3326">
        <v>0</v>
      </c>
      <c r="R3326" t="s">
        <v>21</v>
      </c>
      <c r="S3326" t="str">
        <f>IF(ChurnData[[#This Row],[MonthlyCharges]]&lt;=30,"1. Up to 30",IF(ChurnData[[#This Row],[MonthlyCharges]]&lt;=50,"2. 31-50",IF(ChurnData[[#This Row],[MonthlyCharges]]&lt;=70,"3. 51-70",IF(ChurnData[[#This Row],[MonthlyCharges]]&lt;=90,"4. 71-90","5. Over 90"))))</f>
        <v>1. Up to 30</v>
      </c>
      <c r="T3326" t="str">
        <f>IF(AND(ChurnData[[#This Row],[Contract]]="Month-to-month",ChurnData[[#This Row],[InternetService]]="Fiber optic",ChurnData[[#This Row],[TenureMonths]]&lt;=11),"High-risk","Other")</f>
        <v>Other</v>
      </c>
      <c r="U3326" t="str">
        <f>IF(ChurnData[[#This Row],[TenureMonths]]&lt;=11,"0-11",IF(ChurnData[[#This Row],[TenureMonths]]&lt;=23,"12-23",IF(ChurnData[[#This Row],[TenureMonths]]&lt;=35,"24-35",IF(ChurnData[[#This Row],[TenureMonths]]&lt;=47,"36-47",IF(ChurnData[[#This Row],[TenureMonths]]&lt;=59,"48-59","60-72")))))</f>
        <v>36-47</v>
      </c>
      <c r="V3326">
        <f>IF(ChurnData[[#This Row],[Churn]]="Yes",1,0)</f>
        <v>0</v>
      </c>
    </row>
    <row r="3327" spans="1:22" x14ac:dyDescent="0.35">
      <c r="A3327" t="s">
        <v>3379</v>
      </c>
      <c r="B3327" t="s">
        <v>36</v>
      </c>
      <c r="C3327">
        <v>0</v>
      </c>
      <c r="D3327" t="s">
        <v>21</v>
      </c>
      <c r="E3327" t="s">
        <v>21</v>
      </c>
      <c r="F3327" t="s">
        <v>49</v>
      </c>
      <c r="G3327" s="2">
        <v>35</v>
      </c>
      <c r="H3327" t="s">
        <v>20</v>
      </c>
      <c r="I3327" t="s">
        <v>32</v>
      </c>
      <c r="J3327" t="s">
        <v>20</v>
      </c>
      <c r="K3327" t="s">
        <v>21</v>
      </c>
      <c r="L3327" t="s">
        <v>24</v>
      </c>
      <c r="M3327" t="s">
        <v>20</v>
      </c>
      <c r="N3327" t="s">
        <v>43</v>
      </c>
      <c r="O3327" s="1">
        <v>52.15</v>
      </c>
      <c r="P3327" s="1">
        <v>1835.29</v>
      </c>
      <c r="Q3327">
        <v>2</v>
      </c>
      <c r="R3327" t="s">
        <v>21</v>
      </c>
      <c r="S3327" t="str">
        <f>IF(ChurnData[[#This Row],[MonthlyCharges]]&lt;=30,"1. Up to 30",IF(ChurnData[[#This Row],[MonthlyCharges]]&lt;=50,"2. 31-50",IF(ChurnData[[#This Row],[MonthlyCharges]]&lt;=70,"3. 51-70",IF(ChurnData[[#This Row],[MonthlyCharges]]&lt;=90,"4. 71-90","5. Over 90"))))</f>
        <v>3. 51-70</v>
      </c>
      <c r="T3327" t="str">
        <f>IF(AND(ChurnData[[#This Row],[Contract]]="Month-to-month",ChurnData[[#This Row],[InternetService]]="Fiber optic",ChurnData[[#This Row],[TenureMonths]]&lt;=11),"High-risk","Other")</f>
        <v>Other</v>
      </c>
      <c r="U3327" t="str">
        <f>IF(ChurnData[[#This Row],[TenureMonths]]&lt;=11,"0-11",IF(ChurnData[[#This Row],[TenureMonths]]&lt;=23,"12-23",IF(ChurnData[[#This Row],[TenureMonths]]&lt;=35,"24-35",IF(ChurnData[[#This Row],[TenureMonths]]&lt;=47,"36-47",IF(ChurnData[[#This Row],[TenureMonths]]&lt;=59,"48-59","60-72")))))</f>
        <v>24-35</v>
      </c>
      <c r="V3327">
        <f>IF(ChurnData[[#This Row],[Churn]]="Yes",1,0)</f>
        <v>0</v>
      </c>
    </row>
    <row r="3328" spans="1:22" x14ac:dyDescent="0.35">
      <c r="A3328" t="s">
        <v>3380</v>
      </c>
      <c r="B3328" t="s">
        <v>36</v>
      </c>
      <c r="C3328">
        <v>0</v>
      </c>
      <c r="D3328" t="s">
        <v>21</v>
      </c>
      <c r="E3328" t="s">
        <v>21</v>
      </c>
      <c r="F3328" t="s">
        <v>22</v>
      </c>
      <c r="G3328" s="2">
        <v>20</v>
      </c>
      <c r="H3328" t="s">
        <v>20</v>
      </c>
      <c r="I3328" t="s">
        <v>32</v>
      </c>
      <c r="J3328" t="s">
        <v>21</v>
      </c>
      <c r="K3328" t="s">
        <v>21</v>
      </c>
      <c r="L3328" t="s">
        <v>33</v>
      </c>
      <c r="M3328" t="s">
        <v>20</v>
      </c>
      <c r="N3328" t="s">
        <v>25</v>
      </c>
      <c r="O3328" s="1">
        <v>60.62</v>
      </c>
      <c r="P3328" s="1">
        <v>1202.1099999999999</v>
      </c>
      <c r="Q3328">
        <v>2</v>
      </c>
      <c r="R3328" t="s">
        <v>20</v>
      </c>
      <c r="S3328" t="str">
        <f>IF(ChurnData[[#This Row],[MonthlyCharges]]&lt;=30,"1. Up to 30",IF(ChurnData[[#This Row],[MonthlyCharges]]&lt;=50,"2. 31-50",IF(ChurnData[[#This Row],[MonthlyCharges]]&lt;=70,"3. 51-70",IF(ChurnData[[#This Row],[MonthlyCharges]]&lt;=90,"4. 71-90","5. Over 90"))))</f>
        <v>3. 51-70</v>
      </c>
      <c r="T3328" t="str">
        <f>IF(AND(ChurnData[[#This Row],[Contract]]="Month-to-month",ChurnData[[#This Row],[InternetService]]="Fiber optic",ChurnData[[#This Row],[TenureMonths]]&lt;=11),"High-risk","Other")</f>
        <v>Other</v>
      </c>
      <c r="U3328" t="str">
        <f>IF(ChurnData[[#This Row],[TenureMonths]]&lt;=11,"0-11",IF(ChurnData[[#This Row],[TenureMonths]]&lt;=23,"12-23",IF(ChurnData[[#This Row],[TenureMonths]]&lt;=35,"24-35",IF(ChurnData[[#This Row],[TenureMonths]]&lt;=47,"36-47",IF(ChurnData[[#This Row],[TenureMonths]]&lt;=59,"48-59","60-72")))))</f>
        <v>12-23</v>
      </c>
      <c r="V3328">
        <f>IF(ChurnData[[#This Row],[Churn]]="Yes",1,0)</f>
        <v>1</v>
      </c>
    </row>
    <row r="3329" spans="1:22" x14ac:dyDescent="0.35">
      <c r="A3329" t="s">
        <v>3381</v>
      </c>
      <c r="B3329" t="s">
        <v>19</v>
      </c>
      <c r="C3329">
        <v>0</v>
      </c>
      <c r="D3329" t="s">
        <v>20</v>
      </c>
      <c r="E3329" t="s">
        <v>21</v>
      </c>
      <c r="F3329" t="s">
        <v>27</v>
      </c>
      <c r="G3329" s="2">
        <v>28</v>
      </c>
      <c r="H3329" t="s">
        <v>20</v>
      </c>
      <c r="I3329" t="s">
        <v>32</v>
      </c>
      <c r="J3329" t="s">
        <v>20</v>
      </c>
      <c r="K3329" t="s">
        <v>20</v>
      </c>
      <c r="L3329" t="s">
        <v>33</v>
      </c>
      <c r="M3329" t="s">
        <v>21</v>
      </c>
      <c r="N3329" t="s">
        <v>34</v>
      </c>
      <c r="O3329" s="1">
        <v>63.99</v>
      </c>
      <c r="P3329" s="1">
        <v>1799.99</v>
      </c>
      <c r="Q3329">
        <v>2</v>
      </c>
      <c r="R3329" t="s">
        <v>21</v>
      </c>
      <c r="S3329" t="str">
        <f>IF(ChurnData[[#This Row],[MonthlyCharges]]&lt;=30,"1. Up to 30",IF(ChurnData[[#This Row],[MonthlyCharges]]&lt;=50,"2. 31-50",IF(ChurnData[[#This Row],[MonthlyCharges]]&lt;=70,"3. 51-70",IF(ChurnData[[#This Row],[MonthlyCharges]]&lt;=90,"4. 71-90","5. Over 90"))))</f>
        <v>3. 51-70</v>
      </c>
      <c r="T3329" t="str">
        <f>IF(AND(ChurnData[[#This Row],[Contract]]="Month-to-month",ChurnData[[#This Row],[InternetService]]="Fiber optic",ChurnData[[#This Row],[TenureMonths]]&lt;=11),"High-risk","Other")</f>
        <v>Other</v>
      </c>
      <c r="U3329" t="str">
        <f>IF(ChurnData[[#This Row],[TenureMonths]]&lt;=11,"0-11",IF(ChurnData[[#This Row],[TenureMonths]]&lt;=23,"12-23",IF(ChurnData[[#This Row],[TenureMonths]]&lt;=35,"24-35",IF(ChurnData[[#This Row],[TenureMonths]]&lt;=47,"36-47",IF(ChurnData[[#This Row],[TenureMonths]]&lt;=59,"48-59","60-72")))))</f>
        <v>24-35</v>
      </c>
      <c r="V3329">
        <f>IF(ChurnData[[#This Row],[Churn]]="Yes",1,0)</f>
        <v>0</v>
      </c>
    </row>
    <row r="3330" spans="1:22" x14ac:dyDescent="0.35">
      <c r="A3330" t="s">
        <v>3382</v>
      </c>
      <c r="B3330" t="s">
        <v>36</v>
      </c>
      <c r="C3330">
        <v>0</v>
      </c>
      <c r="D3330" t="s">
        <v>20</v>
      </c>
      <c r="E3330" t="s">
        <v>20</v>
      </c>
      <c r="F3330" t="s">
        <v>39</v>
      </c>
      <c r="G3330" s="2">
        <v>37</v>
      </c>
      <c r="H3330" t="s">
        <v>20</v>
      </c>
      <c r="I3330" t="s">
        <v>32</v>
      </c>
      <c r="J3330" t="s">
        <v>21</v>
      </c>
      <c r="K3330" t="s">
        <v>21</v>
      </c>
      <c r="L3330" t="s">
        <v>24</v>
      </c>
      <c r="M3330" t="s">
        <v>21</v>
      </c>
      <c r="N3330" t="s">
        <v>34</v>
      </c>
      <c r="O3330" s="1">
        <v>55.22</v>
      </c>
      <c r="P3330" s="1">
        <v>2059</v>
      </c>
      <c r="Q3330">
        <v>2</v>
      </c>
      <c r="R3330" t="s">
        <v>21</v>
      </c>
      <c r="S3330" t="str">
        <f>IF(ChurnData[[#This Row],[MonthlyCharges]]&lt;=30,"1. Up to 30",IF(ChurnData[[#This Row],[MonthlyCharges]]&lt;=50,"2. 31-50",IF(ChurnData[[#This Row],[MonthlyCharges]]&lt;=70,"3. 51-70",IF(ChurnData[[#This Row],[MonthlyCharges]]&lt;=90,"4. 71-90","5. Over 90"))))</f>
        <v>3. 51-70</v>
      </c>
      <c r="T3330" t="str">
        <f>IF(AND(ChurnData[[#This Row],[Contract]]="Month-to-month",ChurnData[[#This Row],[InternetService]]="Fiber optic",ChurnData[[#This Row],[TenureMonths]]&lt;=11),"High-risk","Other")</f>
        <v>Other</v>
      </c>
      <c r="U3330" t="str">
        <f>IF(ChurnData[[#This Row],[TenureMonths]]&lt;=11,"0-11",IF(ChurnData[[#This Row],[TenureMonths]]&lt;=23,"12-23",IF(ChurnData[[#This Row],[TenureMonths]]&lt;=35,"24-35",IF(ChurnData[[#This Row],[TenureMonths]]&lt;=47,"36-47",IF(ChurnData[[#This Row],[TenureMonths]]&lt;=59,"48-59","60-72")))))</f>
        <v>36-47</v>
      </c>
      <c r="V3330">
        <f>IF(ChurnData[[#This Row],[Churn]]="Yes",1,0)</f>
        <v>0</v>
      </c>
    </row>
    <row r="3331" spans="1:22" x14ac:dyDescent="0.35">
      <c r="A3331" t="s">
        <v>3383</v>
      </c>
      <c r="B3331" t="s">
        <v>19</v>
      </c>
      <c r="C3331">
        <v>0</v>
      </c>
      <c r="D3331" t="s">
        <v>20</v>
      </c>
      <c r="E3331" t="s">
        <v>21</v>
      </c>
      <c r="F3331" t="s">
        <v>56</v>
      </c>
      <c r="G3331" s="2">
        <v>44</v>
      </c>
      <c r="H3331" t="s">
        <v>20</v>
      </c>
      <c r="I3331" t="s">
        <v>23</v>
      </c>
      <c r="J3331" t="s">
        <v>21</v>
      </c>
      <c r="K3331" t="s">
        <v>21</v>
      </c>
      <c r="L3331" t="s">
        <v>29</v>
      </c>
      <c r="M3331" t="s">
        <v>20</v>
      </c>
      <c r="N3331" t="s">
        <v>34</v>
      </c>
      <c r="O3331" s="1">
        <v>88.77</v>
      </c>
      <c r="P3331" s="1">
        <v>3820.82</v>
      </c>
      <c r="Q3331">
        <v>1</v>
      </c>
      <c r="R3331" t="s">
        <v>21</v>
      </c>
      <c r="S3331" t="str">
        <f>IF(ChurnData[[#This Row],[MonthlyCharges]]&lt;=30,"1. Up to 30",IF(ChurnData[[#This Row],[MonthlyCharges]]&lt;=50,"2. 31-50",IF(ChurnData[[#This Row],[MonthlyCharges]]&lt;=70,"3. 51-70",IF(ChurnData[[#This Row],[MonthlyCharges]]&lt;=90,"4. 71-90","5. Over 90"))))</f>
        <v>4. 71-90</v>
      </c>
      <c r="T3331" t="str">
        <f>IF(AND(ChurnData[[#This Row],[Contract]]="Month-to-month",ChurnData[[#This Row],[InternetService]]="Fiber optic",ChurnData[[#This Row],[TenureMonths]]&lt;=11),"High-risk","Other")</f>
        <v>Other</v>
      </c>
      <c r="U3331" t="str">
        <f>IF(ChurnData[[#This Row],[TenureMonths]]&lt;=11,"0-11",IF(ChurnData[[#This Row],[TenureMonths]]&lt;=23,"12-23",IF(ChurnData[[#This Row],[TenureMonths]]&lt;=35,"24-35",IF(ChurnData[[#This Row],[TenureMonths]]&lt;=47,"36-47",IF(ChurnData[[#This Row],[TenureMonths]]&lt;=59,"48-59","60-72")))))</f>
        <v>36-47</v>
      </c>
      <c r="V3331">
        <f>IF(ChurnData[[#This Row],[Churn]]="Yes",1,0)</f>
        <v>0</v>
      </c>
    </row>
    <row r="3332" spans="1:22" x14ac:dyDescent="0.35">
      <c r="A3332" t="s">
        <v>3384</v>
      </c>
      <c r="B3332" t="s">
        <v>36</v>
      </c>
      <c r="C3332">
        <v>0</v>
      </c>
      <c r="D3332" t="s">
        <v>20</v>
      </c>
      <c r="E3332" t="s">
        <v>21</v>
      </c>
      <c r="F3332" t="s">
        <v>41</v>
      </c>
      <c r="G3332" s="2">
        <v>12</v>
      </c>
      <c r="H3332" t="s">
        <v>20</v>
      </c>
      <c r="I3332" t="s">
        <v>23</v>
      </c>
      <c r="J3332" t="s">
        <v>20</v>
      </c>
      <c r="K3332" t="s">
        <v>21</v>
      </c>
      <c r="L3332" t="s">
        <v>33</v>
      </c>
      <c r="M3332" t="s">
        <v>20</v>
      </c>
      <c r="N3332" t="s">
        <v>30</v>
      </c>
      <c r="O3332" s="1">
        <v>77.59</v>
      </c>
      <c r="P3332" s="1">
        <v>947.98</v>
      </c>
      <c r="Q3332">
        <v>2</v>
      </c>
      <c r="R3332" t="s">
        <v>21</v>
      </c>
      <c r="S3332" t="str">
        <f>IF(ChurnData[[#This Row],[MonthlyCharges]]&lt;=30,"1. Up to 30",IF(ChurnData[[#This Row],[MonthlyCharges]]&lt;=50,"2. 31-50",IF(ChurnData[[#This Row],[MonthlyCharges]]&lt;=70,"3. 51-70",IF(ChurnData[[#This Row],[MonthlyCharges]]&lt;=90,"4. 71-90","5. Over 90"))))</f>
        <v>4. 71-90</v>
      </c>
      <c r="T3332" t="str">
        <f>IF(AND(ChurnData[[#This Row],[Contract]]="Month-to-month",ChurnData[[#This Row],[InternetService]]="Fiber optic",ChurnData[[#This Row],[TenureMonths]]&lt;=11),"High-risk","Other")</f>
        <v>Other</v>
      </c>
      <c r="U3332" t="str">
        <f>IF(ChurnData[[#This Row],[TenureMonths]]&lt;=11,"0-11",IF(ChurnData[[#This Row],[TenureMonths]]&lt;=23,"12-23",IF(ChurnData[[#This Row],[TenureMonths]]&lt;=35,"24-35",IF(ChurnData[[#This Row],[TenureMonths]]&lt;=47,"36-47",IF(ChurnData[[#This Row],[TenureMonths]]&lt;=59,"48-59","60-72")))))</f>
        <v>12-23</v>
      </c>
      <c r="V3332">
        <f>IF(ChurnData[[#This Row],[Churn]]="Yes",1,0)</f>
        <v>0</v>
      </c>
    </row>
    <row r="3333" spans="1:22" x14ac:dyDescent="0.35">
      <c r="A3333" t="s">
        <v>3385</v>
      </c>
      <c r="B3333" t="s">
        <v>36</v>
      </c>
      <c r="C3333">
        <v>0</v>
      </c>
      <c r="D3333" t="s">
        <v>20</v>
      </c>
      <c r="E3333" t="s">
        <v>20</v>
      </c>
      <c r="F3333" t="s">
        <v>58</v>
      </c>
      <c r="G3333" s="2">
        <v>4</v>
      </c>
      <c r="H3333" t="s">
        <v>20</v>
      </c>
      <c r="I3333" t="s">
        <v>23</v>
      </c>
      <c r="J3333" t="s">
        <v>21</v>
      </c>
      <c r="K3333" t="s">
        <v>20</v>
      </c>
      <c r="L3333" t="s">
        <v>33</v>
      </c>
      <c r="M3333" t="s">
        <v>20</v>
      </c>
      <c r="N3333" t="s">
        <v>25</v>
      </c>
      <c r="O3333" s="1">
        <v>90.74</v>
      </c>
      <c r="P3333" s="1">
        <v>363.4</v>
      </c>
      <c r="Q3333">
        <v>4</v>
      </c>
      <c r="R3333" t="s">
        <v>20</v>
      </c>
      <c r="S3333" t="str">
        <f>IF(ChurnData[[#This Row],[MonthlyCharges]]&lt;=30,"1. Up to 30",IF(ChurnData[[#This Row],[MonthlyCharges]]&lt;=50,"2. 31-50",IF(ChurnData[[#This Row],[MonthlyCharges]]&lt;=70,"3. 51-70",IF(ChurnData[[#This Row],[MonthlyCharges]]&lt;=90,"4. 71-90","5. Over 90"))))</f>
        <v>5. Over 90</v>
      </c>
      <c r="T3333" t="str">
        <f>IF(AND(ChurnData[[#This Row],[Contract]]="Month-to-month",ChurnData[[#This Row],[InternetService]]="Fiber optic",ChurnData[[#This Row],[TenureMonths]]&lt;=11),"High-risk","Other")</f>
        <v>High-risk</v>
      </c>
      <c r="U3333" t="str">
        <f>IF(ChurnData[[#This Row],[TenureMonths]]&lt;=11,"0-11",IF(ChurnData[[#This Row],[TenureMonths]]&lt;=23,"12-23",IF(ChurnData[[#This Row],[TenureMonths]]&lt;=35,"24-35",IF(ChurnData[[#This Row],[TenureMonths]]&lt;=47,"36-47",IF(ChurnData[[#This Row],[TenureMonths]]&lt;=59,"48-59","60-72")))))</f>
        <v>0-11</v>
      </c>
      <c r="V3333">
        <f>IF(ChurnData[[#This Row],[Churn]]="Yes",1,0)</f>
        <v>1</v>
      </c>
    </row>
    <row r="3334" spans="1:22" x14ac:dyDescent="0.35">
      <c r="A3334" t="s">
        <v>3386</v>
      </c>
      <c r="B3334" t="s">
        <v>19</v>
      </c>
      <c r="C3334">
        <v>0</v>
      </c>
      <c r="D3334" t="s">
        <v>20</v>
      </c>
      <c r="E3334" t="s">
        <v>21</v>
      </c>
      <c r="F3334" t="s">
        <v>39</v>
      </c>
      <c r="G3334" s="2">
        <v>25</v>
      </c>
      <c r="H3334" t="s">
        <v>20</v>
      </c>
      <c r="I3334" t="s">
        <v>23</v>
      </c>
      <c r="J3334" t="s">
        <v>21</v>
      </c>
      <c r="K3334" t="s">
        <v>21</v>
      </c>
      <c r="L3334" t="s">
        <v>24</v>
      </c>
      <c r="M3334" t="s">
        <v>20</v>
      </c>
      <c r="N3334" t="s">
        <v>43</v>
      </c>
      <c r="O3334" s="1">
        <v>78.69</v>
      </c>
      <c r="P3334" s="1">
        <v>2002.28</v>
      </c>
      <c r="Q3334">
        <v>1</v>
      </c>
      <c r="R3334" t="s">
        <v>21</v>
      </c>
      <c r="S3334" t="str">
        <f>IF(ChurnData[[#This Row],[MonthlyCharges]]&lt;=30,"1. Up to 30",IF(ChurnData[[#This Row],[MonthlyCharges]]&lt;=50,"2. 31-50",IF(ChurnData[[#This Row],[MonthlyCharges]]&lt;=70,"3. 51-70",IF(ChurnData[[#This Row],[MonthlyCharges]]&lt;=90,"4. 71-90","5. Over 90"))))</f>
        <v>4. 71-90</v>
      </c>
      <c r="T3334" t="str">
        <f>IF(AND(ChurnData[[#This Row],[Contract]]="Month-to-month",ChurnData[[#This Row],[InternetService]]="Fiber optic",ChurnData[[#This Row],[TenureMonths]]&lt;=11),"High-risk","Other")</f>
        <v>Other</v>
      </c>
      <c r="U3334" t="str">
        <f>IF(ChurnData[[#This Row],[TenureMonths]]&lt;=11,"0-11",IF(ChurnData[[#This Row],[TenureMonths]]&lt;=23,"12-23",IF(ChurnData[[#This Row],[TenureMonths]]&lt;=35,"24-35",IF(ChurnData[[#This Row],[TenureMonths]]&lt;=47,"36-47",IF(ChurnData[[#This Row],[TenureMonths]]&lt;=59,"48-59","60-72")))))</f>
        <v>24-35</v>
      </c>
      <c r="V3334">
        <f>IF(ChurnData[[#This Row],[Churn]]="Yes",1,0)</f>
        <v>0</v>
      </c>
    </row>
    <row r="3335" spans="1:22" x14ac:dyDescent="0.35">
      <c r="A3335" t="s">
        <v>3387</v>
      </c>
      <c r="B3335" t="s">
        <v>36</v>
      </c>
      <c r="C3335">
        <v>1</v>
      </c>
      <c r="D3335" t="s">
        <v>21</v>
      </c>
      <c r="E3335" t="s">
        <v>20</v>
      </c>
      <c r="F3335" t="s">
        <v>41</v>
      </c>
      <c r="G3335" s="2">
        <v>48</v>
      </c>
      <c r="H3335" t="s">
        <v>20</v>
      </c>
      <c r="I3335" t="s">
        <v>21</v>
      </c>
      <c r="J3335" t="s">
        <v>28</v>
      </c>
      <c r="K3335" t="s">
        <v>28</v>
      </c>
      <c r="L3335" t="s">
        <v>33</v>
      </c>
      <c r="M3335" t="s">
        <v>21</v>
      </c>
      <c r="N3335" t="s">
        <v>25</v>
      </c>
      <c r="O3335" s="1">
        <v>36.33</v>
      </c>
      <c r="P3335" s="1">
        <v>1702.21</v>
      </c>
      <c r="Q3335">
        <v>0</v>
      </c>
      <c r="R3335" t="s">
        <v>21</v>
      </c>
      <c r="S3335" t="str">
        <f>IF(ChurnData[[#This Row],[MonthlyCharges]]&lt;=30,"1. Up to 30",IF(ChurnData[[#This Row],[MonthlyCharges]]&lt;=50,"2. 31-50",IF(ChurnData[[#This Row],[MonthlyCharges]]&lt;=70,"3. 51-70",IF(ChurnData[[#This Row],[MonthlyCharges]]&lt;=90,"4. 71-90","5. Over 90"))))</f>
        <v>2. 31-50</v>
      </c>
      <c r="T3335" t="str">
        <f>IF(AND(ChurnData[[#This Row],[Contract]]="Month-to-month",ChurnData[[#This Row],[InternetService]]="Fiber optic",ChurnData[[#This Row],[TenureMonths]]&lt;=11),"High-risk","Other")</f>
        <v>Other</v>
      </c>
      <c r="U3335" t="str">
        <f>IF(ChurnData[[#This Row],[TenureMonths]]&lt;=11,"0-11",IF(ChurnData[[#This Row],[TenureMonths]]&lt;=23,"12-23",IF(ChurnData[[#This Row],[TenureMonths]]&lt;=35,"24-35",IF(ChurnData[[#This Row],[TenureMonths]]&lt;=47,"36-47",IF(ChurnData[[#This Row],[TenureMonths]]&lt;=59,"48-59","60-72")))))</f>
        <v>48-59</v>
      </c>
      <c r="V3335">
        <f>IF(ChurnData[[#This Row],[Churn]]="Yes",1,0)</f>
        <v>0</v>
      </c>
    </row>
    <row r="3336" spans="1:22" x14ac:dyDescent="0.35">
      <c r="A3336" t="s">
        <v>3388</v>
      </c>
      <c r="B3336" t="s">
        <v>36</v>
      </c>
      <c r="C3336">
        <v>0</v>
      </c>
      <c r="D3336" t="s">
        <v>20</v>
      </c>
      <c r="E3336" t="s">
        <v>21</v>
      </c>
      <c r="F3336" t="s">
        <v>47</v>
      </c>
      <c r="G3336" s="2">
        <v>18</v>
      </c>
      <c r="H3336" t="s">
        <v>20</v>
      </c>
      <c r="I3336" t="s">
        <v>32</v>
      </c>
      <c r="J3336" t="s">
        <v>21</v>
      </c>
      <c r="K3336" t="s">
        <v>21</v>
      </c>
      <c r="L3336" t="s">
        <v>33</v>
      </c>
      <c r="M3336" t="s">
        <v>21</v>
      </c>
      <c r="N3336" t="s">
        <v>25</v>
      </c>
      <c r="O3336" s="1">
        <v>49.8</v>
      </c>
      <c r="P3336" s="1">
        <v>906.23</v>
      </c>
      <c r="Q3336">
        <v>3</v>
      </c>
      <c r="R3336" t="s">
        <v>21</v>
      </c>
      <c r="S3336" t="str">
        <f>IF(ChurnData[[#This Row],[MonthlyCharges]]&lt;=30,"1. Up to 30",IF(ChurnData[[#This Row],[MonthlyCharges]]&lt;=50,"2. 31-50",IF(ChurnData[[#This Row],[MonthlyCharges]]&lt;=70,"3. 51-70",IF(ChurnData[[#This Row],[MonthlyCharges]]&lt;=90,"4. 71-90","5. Over 90"))))</f>
        <v>2. 31-50</v>
      </c>
      <c r="T3336" t="str">
        <f>IF(AND(ChurnData[[#This Row],[Contract]]="Month-to-month",ChurnData[[#This Row],[InternetService]]="Fiber optic",ChurnData[[#This Row],[TenureMonths]]&lt;=11),"High-risk","Other")</f>
        <v>Other</v>
      </c>
      <c r="U3336" t="str">
        <f>IF(ChurnData[[#This Row],[TenureMonths]]&lt;=11,"0-11",IF(ChurnData[[#This Row],[TenureMonths]]&lt;=23,"12-23",IF(ChurnData[[#This Row],[TenureMonths]]&lt;=35,"24-35",IF(ChurnData[[#This Row],[TenureMonths]]&lt;=47,"36-47",IF(ChurnData[[#This Row],[TenureMonths]]&lt;=59,"48-59","60-72")))))</f>
        <v>12-23</v>
      </c>
      <c r="V3336">
        <f>IF(ChurnData[[#This Row],[Churn]]="Yes",1,0)</f>
        <v>0</v>
      </c>
    </row>
    <row r="3337" spans="1:22" x14ac:dyDescent="0.35">
      <c r="A3337" t="s">
        <v>3389</v>
      </c>
      <c r="B3337" t="s">
        <v>19</v>
      </c>
      <c r="C3337">
        <v>0</v>
      </c>
      <c r="D3337" t="s">
        <v>21</v>
      </c>
      <c r="E3337" t="s">
        <v>21</v>
      </c>
      <c r="F3337" t="s">
        <v>56</v>
      </c>
      <c r="G3337" s="2">
        <v>4</v>
      </c>
      <c r="H3337" t="s">
        <v>20</v>
      </c>
      <c r="I3337" t="s">
        <v>32</v>
      </c>
      <c r="J3337" t="s">
        <v>21</v>
      </c>
      <c r="K3337" t="s">
        <v>21</v>
      </c>
      <c r="L3337" t="s">
        <v>33</v>
      </c>
      <c r="M3337" t="s">
        <v>21</v>
      </c>
      <c r="N3337" t="s">
        <v>34</v>
      </c>
      <c r="O3337" s="1">
        <v>47.05</v>
      </c>
      <c r="P3337" s="1">
        <v>183.98</v>
      </c>
      <c r="Q3337">
        <v>1</v>
      </c>
      <c r="R3337" t="s">
        <v>21</v>
      </c>
      <c r="S3337" t="str">
        <f>IF(ChurnData[[#This Row],[MonthlyCharges]]&lt;=30,"1. Up to 30",IF(ChurnData[[#This Row],[MonthlyCharges]]&lt;=50,"2. 31-50",IF(ChurnData[[#This Row],[MonthlyCharges]]&lt;=70,"3. 51-70",IF(ChurnData[[#This Row],[MonthlyCharges]]&lt;=90,"4. 71-90","5. Over 90"))))</f>
        <v>2. 31-50</v>
      </c>
      <c r="T3337" t="str">
        <f>IF(AND(ChurnData[[#This Row],[Contract]]="Month-to-month",ChurnData[[#This Row],[InternetService]]="Fiber optic",ChurnData[[#This Row],[TenureMonths]]&lt;=11),"High-risk","Other")</f>
        <v>Other</v>
      </c>
      <c r="U3337" t="str">
        <f>IF(ChurnData[[#This Row],[TenureMonths]]&lt;=11,"0-11",IF(ChurnData[[#This Row],[TenureMonths]]&lt;=23,"12-23",IF(ChurnData[[#This Row],[TenureMonths]]&lt;=35,"24-35",IF(ChurnData[[#This Row],[TenureMonths]]&lt;=47,"36-47",IF(ChurnData[[#This Row],[TenureMonths]]&lt;=59,"48-59","60-72")))))</f>
        <v>0-11</v>
      </c>
      <c r="V3337">
        <f>IF(ChurnData[[#This Row],[Churn]]="Yes",1,0)</f>
        <v>0</v>
      </c>
    </row>
    <row r="3338" spans="1:22" x14ac:dyDescent="0.35">
      <c r="A3338" t="s">
        <v>3390</v>
      </c>
      <c r="B3338" t="s">
        <v>19</v>
      </c>
      <c r="C3338">
        <v>0</v>
      </c>
      <c r="D3338" t="s">
        <v>20</v>
      </c>
      <c r="E3338" t="s">
        <v>20</v>
      </c>
      <c r="F3338" t="s">
        <v>37</v>
      </c>
      <c r="G3338" s="2">
        <v>5</v>
      </c>
      <c r="H3338" t="s">
        <v>20</v>
      </c>
      <c r="I3338" t="s">
        <v>23</v>
      </c>
      <c r="J3338" t="s">
        <v>20</v>
      </c>
      <c r="K3338" t="s">
        <v>20</v>
      </c>
      <c r="L3338" t="s">
        <v>33</v>
      </c>
      <c r="M3338" t="s">
        <v>20</v>
      </c>
      <c r="N3338" t="s">
        <v>30</v>
      </c>
      <c r="O3338" s="1">
        <v>98.91</v>
      </c>
      <c r="P3338" s="1">
        <v>488.34</v>
      </c>
      <c r="Q3338">
        <v>1</v>
      </c>
      <c r="R3338" t="s">
        <v>20</v>
      </c>
      <c r="S3338" t="str">
        <f>IF(ChurnData[[#This Row],[MonthlyCharges]]&lt;=30,"1. Up to 30",IF(ChurnData[[#This Row],[MonthlyCharges]]&lt;=50,"2. 31-50",IF(ChurnData[[#This Row],[MonthlyCharges]]&lt;=70,"3. 51-70",IF(ChurnData[[#This Row],[MonthlyCharges]]&lt;=90,"4. 71-90","5. Over 90"))))</f>
        <v>5. Over 90</v>
      </c>
      <c r="T3338" t="str">
        <f>IF(AND(ChurnData[[#This Row],[Contract]]="Month-to-month",ChurnData[[#This Row],[InternetService]]="Fiber optic",ChurnData[[#This Row],[TenureMonths]]&lt;=11),"High-risk","Other")</f>
        <v>High-risk</v>
      </c>
      <c r="U3338" t="str">
        <f>IF(ChurnData[[#This Row],[TenureMonths]]&lt;=11,"0-11",IF(ChurnData[[#This Row],[TenureMonths]]&lt;=23,"12-23",IF(ChurnData[[#This Row],[TenureMonths]]&lt;=35,"24-35",IF(ChurnData[[#This Row],[TenureMonths]]&lt;=47,"36-47",IF(ChurnData[[#This Row],[TenureMonths]]&lt;=59,"48-59","60-72")))))</f>
        <v>0-11</v>
      </c>
      <c r="V3338">
        <f>IF(ChurnData[[#This Row],[Churn]]="Yes",1,0)</f>
        <v>1</v>
      </c>
    </row>
    <row r="3339" spans="1:22" x14ac:dyDescent="0.35">
      <c r="A3339" t="s">
        <v>3391</v>
      </c>
      <c r="B3339" t="s">
        <v>36</v>
      </c>
      <c r="C3339">
        <v>0</v>
      </c>
      <c r="D3339" t="s">
        <v>21</v>
      </c>
      <c r="E3339" t="s">
        <v>21</v>
      </c>
      <c r="F3339" t="s">
        <v>37</v>
      </c>
      <c r="G3339" s="2">
        <v>12</v>
      </c>
      <c r="H3339" t="s">
        <v>21</v>
      </c>
      <c r="I3339" t="s">
        <v>32</v>
      </c>
      <c r="J3339" t="s">
        <v>21</v>
      </c>
      <c r="K3339" t="s">
        <v>21</v>
      </c>
      <c r="L3339" t="s">
        <v>33</v>
      </c>
      <c r="M3339" t="s">
        <v>21</v>
      </c>
      <c r="N3339" t="s">
        <v>43</v>
      </c>
      <c r="O3339" s="1">
        <v>44.5</v>
      </c>
      <c r="P3339" s="1">
        <v>542.53</v>
      </c>
      <c r="Q3339">
        <v>1</v>
      </c>
      <c r="R3339" t="s">
        <v>21</v>
      </c>
      <c r="S3339" t="str">
        <f>IF(ChurnData[[#This Row],[MonthlyCharges]]&lt;=30,"1. Up to 30",IF(ChurnData[[#This Row],[MonthlyCharges]]&lt;=50,"2. 31-50",IF(ChurnData[[#This Row],[MonthlyCharges]]&lt;=70,"3. 51-70",IF(ChurnData[[#This Row],[MonthlyCharges]]&lt;=90,"4. 71-90","5. Over 90"))))</f>
        <v>2. 31-50</v>
      </c>
      <c r="T3339" t="str">
        <f>IF(AND(ChurnData[[#This Row],[Contract]]="Month-to-month",ChurnData[[#This Row],[InternetService]]="Fiber optic",ChurnData[[#This Row],[TenureMonths]]&lt;=11),"High-risk","Other")</f>
        <v>Other</v>
      </c>
      <c r="U3339" t="str">
        <f>IF(ChurnData[[#This Row],[TenureMonths]]&lt;=11,"0-11",IF(ChurnData[[#This Row],[TenureMonths]]&lt;=23,"12-23",IF(ChurnData[[#This Row],[TenureMonths]]&lt;=35,"24-35",IF(ChurnData[[#This Row],[TenureMonths]]&lt;=47,"36-47",IF(ChurnData[[#This Row],[TenureMonths]]&lt;=59,"48-59","60-72")))))</f>
        <v>12-23</v>
      </c>
      <c r="V3339">
        <f>IF(ChurnData[[#This Row],[Churn]]="Yes",1,0)</f>
        <v>0</v>
      </c>
    </row>
    <row r="3340" spans="1:22" x14ac:dyDescent="0.35">
      <c r="A3340" t="s">
        <v>3392</v>
      </c>
      <c r="B3340" t="s">
        <v>36</v>
      </c>
      <c r="C3340">
        <v>1</v>
      </c>
      <c r="D3340" t="s">
        <v>20</v>
      </c>
      <c r="E3340" t="s">
        <v>21</v>
      </c>
      <c r="F3340" t="s">
        <v>47</v>
      </c>
      <c r="G3340" s="2">
        <v>26</v>
      </c>
      <c r="H3340" t="s">
        <v>20</v>
      </c>
      <c r="I3340" t="s">
        <v>32</v>
      </c>
      <c r="J3340" t="s">
        <v>21</v>
      </c>
      <c r="K3340" t="s">
        <v>20</v>
      </c>
      <c r="L3340" t="s">
        <v>33</v>
      </c>
      <c r="M3340" t="s">
        <v>20</v>
      </c>
      <c r="N3340" t="s">
        <v>34</v>
      </c>
      <c r="O3340" s="1">
        <v>62.46</v>
      </c>
      <c r="P3340" s="1">
        <v>1600.33</v>
      </c>
      <c r="Q3340">
        <v>0</v>
      </c>
      <c r="R3340" t="s">
        <v>20</v>
      </c>
      <c r="S3340" t="str">
        <f>IF(ChurnData[[#This Row],[MonthlyCharges]]&lt;=30,"1. Up to 30",IF(ChurnData[[#This Row],[MonthlyCharges]]&lt;=50,"2. 31-50",IF(ChurnData[[#This Row],[MonthlyCharges]]&lt;=70,"3. 51-70",IF(ChurnData[[#This Row],[MonthlyCharges]]&lt;=90,"4. 71-90","5. Over 90"))))</f>
        <v>3. 51-70</v>
      </c>
      <c r="T3340" t="str">
        <f>IF(AND(ChurnData[[#This Row],[Contract]]="Month-to-month",ChurnData[[#This Row],[InternetService]]="Fiber optic",ChurnData[[#This Row],[TenureMonths]]&lt;=11),"High-risk","Other")</f>
        <v>Other</v>
      </c>
      <c r="U3340" t="str">
        <f>IF(ChurnData[[#This Row],[TenureMonths]]&lt;=11,"0-11",IF(ChurnData[[#This Row],[TenureMonths]]&lt;=23,"12-23",IF(ChurnData[[#This Row],[TenureMonths]]&lt;=35,"24-35",IF(ChurnData[[#This Row],[TenureMonths]]&lt;=47,"36-47",IF(ChurnData[[#This Row],[TenureMonths]]&lt;=59,"48-59","60-72")))))</f>
        <v>24-35</v>
      </c>
      <c r="V3340">
        <f>IF(ChurnData[[#This Row],[Churn]]="Yes",1,0)</f>
        <v>1</v>
      </c>
    </row>
    <row r="3341" spans="1:22" x14ac:dyDescent="0.35">
      <c r="A3341" t="s">
        <v>3393</v>
      </c>
      <c r="B3341" t="s">
        <v>19</v>
      </c>
      <c r="C3341">
        <v>1</v>
      </c>
      <c r="D3341" t="s">
        <v>21</v>
      </c>
      <c r="E3341" t="s">
        <v>21</v>
      </c>
      <c r="F3341" t="s">
        <v>65</v>
      </c>
      <c r="G3341" s="2">
        <v>31</v>
      </c>
      <c r="H3341" t="s">
        <v>20</v>
      </c>
      <c r="I3341" t="s">
        <v>32</v>
      </c>
      <c r="J3341" t="s">
        <v>20</v>
      </c>
      <c r="K3341" t="s">
        <v>21</v>
      </c>
      <c r="L3341" t="s">
        <v>33</v>
      </c>
      <c r="M3341" t="s">
        <v>20</v>
      </c>
      <c r="N3341" t="s">
        <v>25</v>
      </c>
      <c r="O3341" s="1">
        <v>60.89</v>
      </c>
      <c r="P3341" s="1">
        <v>1835.42</v>
      </c>
      <c r="Q3341">
        <v>3</v>
      </c>
      <c r="R3341" t="s">
        <v>21</v>
      </c>
      <c r="S3341" t="str">
        <f>IF(ChurnData[[#This Row],[MonthlyCharges]]&lt;=30,"1. Up to 30",IF(ChurnData[[#This Row],[MonthlyCharges]]&lt;=50,"2. 31-50",IF(ChurnData[[#This Row],[MonthlyCharges]]&lt;=70,"3. 51-70",IF(ChurnData[[#This Row],[MonthlyCharges]]&lt;=90,"4. 71-90","5. Over 90"))))</f>
        <v>3. 51-70</v>
      </c>
      <c r="T3341" t="str">
        <f>IF(AND(ChurnData[[#This Row],[Contract]]="Month-to-month",ChurnData[[#This Row],[InternetService]]="Fiber optic",ChurnData[[#This Row],[TenureMonths]]&lt;=11),"High-risk","Other")</f>
        <v>Other</v>
      </c>
      <c r="U3341" t="str">
        <f>IF(ChurnData[[#This Row],[TenureMonths]]&lt;=11,"0-11",IF(ChurnData[[#This Row],[TenureMonths]]&lt;=23,"12-23",IF(ChurnData[[#This Row],[TenureMonths]]&lt;=35,"24-35",IF(ChurnData[[#This Row],[TenureMonths]]&lt;=47,"36-47",IF(ChurnData[[#This Row],[TenureMonths]]&lt;=59,"48-59","60-72")))))</f>
        <v>24-35</v>
      </c>
      <c r="V3341">
        <f>IF(ChurnData[[#This Row],[Churn]]="Yes",1,0)</f>
        <v>0</v>
      </c>
    </row>
    <row r="3342" spans="1:22" x14ac:dyDescent="0.35">
      <c r="A3342" t="s">
        <v>3394</v>
      </c>
      <c r="B3342" t="s">
        <v>36</v>
      </c>
      <c r="C3342">
        <v>0</v>
      </c>
      <c r="D3342" t="s">
        <v>21</v>
      </c>
      <c r="E3342" t="s">
        <v>21</v>
      </c>
      <c r="F3342" t="s">
        <v>56</v>
      </c>
      <c r="G3342" s="2">
        <v>6</v>
      </c>
      <c r="H3342" t="s">
        <v>20</v>
      </c>
      <c r="I3342" t="s">
        <v>32</v>
      </c>
      <c r="J3342" t="s">
        <v>21</v>
      </c>
      <c r="K3342" t="s">
        <v>20</v>
      </c>
      <c r="L3342" t="s">
        <v>33</v>
      </c>
      <c r="M3342" t="s">
        <v>21</v>
      </c>
      <c r="N3342" t="s">
        <v>30</v>
      </c>
      <c r="O3342" s="1">
        <v>70.260000000000005</v>
      </c>
      <c r="P3342" s="1">
        <v>427.64</v>
      </c>
      <c r="Q3342">
        <v>0</v>
      </c>
      <c r="R3342" t="s">
        <v>20</v>
      </c>
      <c r="S3342" t="str">
        <f>IF(ChurnData[[#This Row],[MonthlyCharges]]&lt;=30,"1. Up to 30",IF(ChurnData[[#This Row],[MonthlyCharges]]&lt;=50,"2. 31-50",IF(ChurnData[[#This Row],[MonthlyCharges]]&lt;=70,"3. 51-70",IF(ChurnData[[#This Row],[MonthlyCharges]]&lt;=90,"4. 71-90","5. Over 90"))))</f>
        <v>4. 71-90</v>
      </c>
      <c r="T3342" t="str">
        <f>IF(AND(ChurnData[[#This Row],[Contract]]="Month-to-month",ChurnData[[#This Row],[InternetService]]="Fiber optic",ChurnData[[#This Row],[TenureMonths]]&lt;=11),"High-risk","Other")</f>
        <v>Other</v>
      </c>
      <c r="U3342" t="str">
        <f>IF(ChurnData[[#This Row],[TenureMonths]]&lt;=11,"0-11",IF(ChurnData[[#This Row],[TenureMonths]]&lt;=23,"12-23",IF(ChurnData[[#This Row],[TenureMonths]]&lt;=35,"24-35",IF(ChurnData[[#This Row],[TenureMonths]]&lt;=47,"36-47",IF(ChurnData[[#This Row],[TenureMonths]]&lt;=59,"48-59","60-72")))))</f>
        <v>0-11</v>
      </c>
      <c r="V3342">
        <f>IF(ChurnData[[#This Row],[Churn]]="Yes",1,0)</f>
        <v>1</v>
      </c>
    </row>
    <row r="3343" spans="1:22" x14ac:dyDescent="0.35">
      <c r="A3343" t="s">
        <v>3395</v>
      </c>
      <c r="B3343" t="s">
        <v>19</v>
      </c>
      <c r="C3343">
        <v>0</v>
      </c>
      <c r="D3343" t="s">
        <v>21</v>
      </c>
      <c r="E3343" t="s">
        <v>21</v>
      </c>
      <c r="F3343" t="s">
        <v>41</v>
      </c>
      <c r="G3343" s="2">
        <v>28</v>
      </c>
      <c r="H3343" t="s">
        <v>20</v>
      </c>
      <c r="I3343" t="s">
        <v>23</v>
      </c>
      <c r="J3343" t="s">
        <v>21</v>
      </c>
      <c r="K3343" t="s">
        <v>21</v>
      </c>
      <c r="L3343" t="s">
        <v>33</v>
      </c>
      <c r="M3343" t="s">
        <v>20</v>
      </c>
      <c r="N3343" t="s">
        <v>34</v>
      </c>
      <c r="O3343" s="1">
        <v>73.7</v>
      </c>
      <c r="P3343" s="1">
        <v>2100.7199999999998</v>
      </c>
      <c r="Q3343">
        <v>2</v>
      </c>
      <c r="R3343" t="s">
        <v>20</v>
      </c>
      <c r="S3343" t="str">
        <f>IF(ChurnData[[#This Row],[MonthlyCharges]]&lt;=30,"1. Up to 30",IF(ChurnData[[#This Row],[MonthlyCharges]]&lt;=50,"2. 31-50",IF(ChurnData[[#This Row],[MonthlyCharges]]&lt;=70,"3. 51-70",IF(ChurnData[[#This Row],[MonthlyCharges]]&lt;=90,"4. 71-90","5. Over 90"))))</f>
        <v>4. 71-90</v>
      </c>
      <c r="T3343" t="str">
        <f>IF(AND(ChurnData[[#This Row],[Contract]]="Month-to-month",ChurnData[[#This Row],[InternetService]]="Fiber optic",ChurnData[[#This Row],[TenureMonths]]&lt;=11),"High-risk","Other")</f>
        <v>Other</v>
      </c>
      <c r="U3343" t="str">
        <f>IF(ChurnData[[#This Row],[TenureMonths]]&lt;=11,"0-11",IF(ChurnData[[#This Row],[TenureMonths]]&lt;=23,"12-23",IF(ChurnData[[#This Row],[TenureMonths]]&lt;=35,"24-35",IF(ChurnData[[#This Row],[TenureMonths]]&lt;=47,"36-47",IF(ChurnData[[#This Row],[TenureMonths]]&lt;=59,"48-59","60-72")))))</f>
        <v>24-35</v>
      </c>
      <c r="V3343">
        <f>IF(ChurnData[[#This Row],[Churn]]="Yes",1,0)</f>
        <v>1</v>
      </c>
    </row>
    <row r="3344" spans="1:22" x14ac:dyDescent="0.35">
      <c r="A3344" t="s">
        <v>3396</v>
      </c>
      <c r="B3344" t="s">
        <v>19</v>
      </c>
      <c r="C3344">
        <v>0</v>
      </c>
      <c r="D3344" t="s">
        <v>21</v>
      </c>
      <c r="E3344" t="s">
        <v>21</v>
      </c>
      <c r="F3344" t="s">
        <v>27</v>
      </c>
      <c r="G3344" s="2">
        <v>17</v>
      </c>
      <c r="H3344" t="s">
        <v>20</v>
      </c>
      <c r="I3344" t="s">
        <v>23</v>
      </c>
      <c r="J3344" t="s">
        <v>20</v>
      </c>
      <c r="K3344" t="s">
        <v>21</v>
      </c>
      <c r="L3344" t="s">
        <v>33</v>
      </c>
      <c r="M3344" t="s">
        <v>21</v>
      </c>
      <c r="N3344" t="s">
        <v>34</v>
      </c>
      <c r="O3344" s="1">
        <v>91.88</v>
      </c>
      <c r="P3344" s="1">
        <v>0</v>
      </c>
      <c r="Q3344">
        <v>1</v>
      </c>
      <c r="R3344" t="s">
        <v>20</v>
      </c>
      <c r="S3344" t="str">
        <f>IF(ChurnData[[#This Row],[MonthlyCharges]]&lt;=30,"1. Up to 30",IF(ChurnData[[#This Row],[MonthlyCharges]]&lt;=50,"2. 31-50",IF(ChurnData[[#This Row],[MonthlyCharges]]&lt;=70,"3. 51-70",IF(ChurnData[[#This Row],[MonthlyCharges]]&lt;=90,"4. 71-90","5. Over 90"))))</f>
        <v>5. Over 90</v>
      </c>
      <c r="T3344" t="str">
        <f>IF(AND(ChurnData[[#This Row],[Contract]]="Month-to-month",ChurnData[[#This Row],[InternetService]]="Fiber optic",ChurnData[[#This Row],[TenureMonths]]&lt;=11),"High-risk","Other")</f>
        <v>Other</v>
      </c>
      <c r="U3344" t="str">
        <f>IF(ChurnData[[#This Row],[TenureMonths]]&lt;=11,"0-11",IF(ChurnData[[#This Row],[TenureMonths]]&lt;=23,"12-23",IF(ChurnData[[#This Row],[TenureMonths]]&lt;=35,"24-35",IF(ChurnData[[#This Row],[TenureMonths]]&lt;=47,"36-47",IF(ChurnData[[#This Row],[TenureMonths]]&lt;=59,"48-59","60-72")))))</f>
        <v>12-23</v>
      </c>
      <c r="V3344">
        <f>IF(ChurnData[[#This Row],[Churn]]="Yes",1,0)</f>
        <v>1</v>
      </c>
    </row>
    <row r="3345" spans="1:22" x14ac:dyDescent="0.35">
      <c r="A3345" t="s">
        <v>3397</v>
      </c>
      <c r="B3345" t="s">
        <v>19</v>
      </c>
      <c r="C3345">
        <v>0</v>
      </c>
      <c r="D3345" t="s">
        <v>21</v>
      </c>
      <c r="E3345" t="s">
        <v>21</v>
      </c>
      <c r="F3345" t="s">
        <v>27</v>
      </c>
      <c r="G3345" s="2">
        <v>16</v>
      </c>
      <c r="H3345" t="s">
        <v>20</v>
      </c>
      <c r="I3345" t="s">
        <v>23</v>
      </c>
      <c r="J3345" t="s">
        <v>20</v>
      </c>
      <c r="K3345" t="s">
        <v>21</v>
      </c>
      <c r="L3345" t="s">
        <v>33</v>
      </c>
      <c r="M3345" t="s">
        <v>20</v>
      </c>
      <c r="N3345" t="s">
        <v>34</v>
      </c>
      <c r="O3345" s="1">
        <v>90.92</v>
      </c>
      <c r="P3345" s="1">
        <v>1467.6</v>
      </c>
      <c r="Q3345">
        <v>2</v>
      </c>
      <c r="R3345" t="s">
        <v>21</v>
      </c>
      <c r="S3345" t="str">
        <f>IF(ChurnData[[#This Row],[MonthlyCharges]]&lt;=30,"1. Up to 30",IF(ChurnData[[#This Row],[MonthlyCharges]]&lt;=50,"2. 31-50",IF(ChurnData[[#This Row],[MonthlyCharges]]&lt;=70,"3. 51-70",IF(ChurnData[[#This Row],[MonthlyCharges]]&lt;=90,"4. 71-90","5. Over 90"))))</f>
        <v>5. Over 90</v>
      </c>
      <c r="T3345" t="str">
        <f>IF(AND(ChurnData[[#This Row],[Contract]]="Month-to-month",ChurnData[[#This Row],[InternetService]]="Fiber optic",ChurnData[[#This Row],[TenureMonths]]&lt;=11),"High-risk","Other")</f>
        <v>Other</v>
      </c>
      <c r="U3345" t="str">
        <f>IF(ChurnData[[#This Row],[TenureMonths]]&lt;=11,"0-11",IF(ChurnData[[#This Row],[TenureMonths]]&lt;=23,"12-23",IF(ChurnData[[#This Row],[TenureMonths]]&lt;=35,"24-35",IF(ChurnData[[#This Row],[TenureMonths]]&lt;=47,"36-47",IF(ChurnData[[#This Row],[TenureMonths]]&lt;=59,"48-59","60-72")))))</f>
        <v>12-23</v>
      </c>
      <c r="V3345">
        <f>IF(ChurnData[[#This Row],[Churn]]="Yes",1,0)</f>
        <v>0</v>
      </c>
    </row>
    <row r="3346" spans="1:22" x14ac:dyDescent="0.35">
      <c r="A3346" t="s">
        <v>3398</v>
      </c>
      <c r="B3346" t="s">
        <v>19</v>
      </c>
      <c r="C3346">
        <v>1</v>
      </c>
      <c r="D3346" t="s">
        <v>20</v>
      </c>
      <c r="E3346" t="s">
        <v>20</v>
      </c>
      <c r="F3346" t="s">
        <v>47</v>
      </c>
      <c r="G3346" s="2">
        <v>42</v>
      </c>
      <c r="H3346" t="s">
        <v>20</v>
      </c>
      <c r="I3346" t="s">
        <v>21</v>
      </c>
      <c r="J3346" t="s">
        <v>28</v>
      </c>
      <c r="K3346" t="s">
        <v>28</v>
      </c>
      <c r="L3346" t="s">
        <v>29</v>
      </c>
      <c r="M3346" t="s">
        <v>21</v>
      </c>
      <c r="N3346" t="s">
        <v>43</v>
      </c>
      <c r="O3346" s="1">
        <v>38.03</v>
      </c>
      <c r="P3346" s="1">
        <v>1632.52</v>
      </c>
      <c r="Q3346">
        <v>1</v>
      </c>
      <c r="R3346" t="s">
        <v>21</v>
      </c>
      <c r="S3346" t="str">
        <f>IF(ChurnData[[#This Row],[MonthlyCharges]]&lt;=30,"1. Up to 30",IF(ChurnData[[#This Row],[MonthlyCharges]]&lt;=50,"2. 31-50",IF(ChurnData[[#This Row],[MonthlyCharges]]&lt;=70,"3. 51-70",IF(ChurnData[[#This Row],[MonthlyCharges]]&lt;=90,"4. 71-90","5. Over 90"))))</f>
        <v>2. 31-50</v>
      </c>
      <c r="T3346" t="str">
        <f>IF(AND(ChurnData[[#This Row],[Contract]]="Month-to-month",ChurnData[[#This Row],[InternetService]]="Fiber optic",ChurnData[[#This Row],[TenureMonths]]&lt;=11),"High-risk","Other")</f>
        <v>Other</v>
      </c>
      <c r="U3346" t="str">
        <f>IF(ChurnData[[#This Row],[TenureMonths]]&lt;=11,"0-11",IF(ChurnData[[#This Row],[TenureMonths]]&lt;=23,"12-23",IF(ChurnData[[#This Row],[TenureMonths]]&lt;=35,"24-35",IF(ChurnData[[#This Row],[TenureMonths]]&lt;=47,"36-47",IF(ChurnData[[#This Row],[TenureMonths]]&lt;=59,"48-59","60-72")))))</f>
        <v>36-47</v>
      </c>
      <c r="V3346">
        <f>IF(ChurnData[[#This Row],[Churn]]="Yes",1,0)</f>
        <v>0</v>
      </c>
    </row>
    <row r="3347" spans="1:22" x14ac:dyDescent="0.35">
      <c r="A3347" t="s">
        <v>3399</v>
      </c>
      <c r="B3347" t="s">
        <v>19</v>
      </c>
      <c r="C3347">
        <v>0</v>
      </c>
      <c r="D3347" t="s">
        <v>21</v>
      </c>
      <c r="E3347" t="s">
        <v>20</v>
      </c>
      <c r="F3347" t="s">
        <v>27</v>
      </c>
      <c r="G3347" s="2">
        <v>3</v>
      </c>
      <c r="H3347" t="s">
        <v>20</v>
      </c>
      <c r="I3347" t="s">
        <v>23</v>
      </c>
      <c r="J3347" t="s">
        <v>21</v>
      </c>
      <c r="K3347" t="s">
        <v>21</v>
      </c>
      <c r="L3347" t="s">
        <v>33</v>
      </c>
      <c r="M3347" t="s">
        <v>20</v>
      </c>
      <c r="N3347" t="s">
        <v>34</v>
      </c>
      <c r="O3347" s="1">
        <v>88.95</v>
      </c>
      <c r="P3347" s="1">
        <v>262.52</v>
      </c>
      <c r="Q3347">
        <v>3</v>
      </c>
      <c r="R3347" t="s">
        <v>20</v>
      </c>
      <c r="S3347" t="str">
        <f>IF(ChurnData[[#This Row],[MonthlyCharges]]&lt;=30,"1. Up to 30",IF(ChurnData[[#This Row],[MonthlyCharges]]&lt;=50,"2. 31-50",IF(ChurnData[[#This Row],[MonthlyCharges]]&lt;=70,"3. 51-70",IF(ChurnData[[#This Row],[MonthlyCharges]]&lt;=90,"4. 71-90","5. Over 90"))))</f>
        <v>4. 71-90</v>
      </c>
      <c r="T3347" t="str">
        <f>IF(AND(ChurnData[[#This Row],[Contract]]="Month-to-month",ChurnData[[#This Row],[InternetService]]="Fiber optic",ChurnData[[#This Row],[TenureMonths]]&lt;=11),"High-risk","Other")</f>
        <v>High-risk</v>
      </c>
      <c r="U3347" t="str">
        <f>IF(ChurnData[[#This Row],[TenureMonths]]&lt;=11,"0-11",IF(ChurnData[[#This Row],[TenureMonths]]&lt;=23,"12-23",IF(ChurnData[[#This Row],[TenureMonths]]&lt;=35,"24-35",IF(ChurnData[[#This Row],[TenureMonths]]&lt;=47,"36-47",IF(ChurnData[[#This Row],[TenureMonths]]&lt;=59,"48-59","60-72")))))</f>
        <v>0-11</v>
      </c>
      <c r="V3347">
        <f>IF(ChurnData[[#This Row],[Churn]]="Yes",1,0)</f>
        <v>1</v>
      </c>
    </row>
    <row r="3348" spans="1:22" x14ac:dyDescent="0.35">
      <c r="A3348" t="s">
        <v>3400</v>
      </c>
      <c r="B3348" t="s">
        <v>36</v>
      </c>
      <c r="C3348">
        <v>0</v>
      </c>
      <c r="D3348" t="s">
        <v>21</v>
      </c>
      <c r="E3348" t="s">
        <v>21</v>
      </c>
      <c r="F3348" t="s">
        <v>47</v>
      </c>
      <c r="G3348" s="2">
        <v>16</v>
      </c>
      <c r="H3348" t="s">
        <v>20</v>
      </c>
      <c r="I3348" t="s">
        <v>21</v>
      </c>
      <c r="J3348" t="s">
        <v>28</v>
      </c>
      <c r="K3348" t="s">
        <v>28</v>
      </c>
      <c r="L3348" t="s">
        <v>33</v>
      </c>
      <c r="M3348" t="s">
        <v>21</v>
      </c>
      <c r="N3348" t="s">
        <v>34</v>
      </c>
      <c r="O3348" s="1">
        <v>33.15</v>
      </c>
      <c r="P3348" s="1">
        <v>531.94000000000005</v>
      </c>
      <c r="Q3348">
        <v>0</v>
      </c>
      <c r="R3348" t="s">
        <v>21</v>
      </c>
      <c r="S3348" t="str">
        <f>IF(ChurnData[[#This Row],[MonthlyCharges]]&lt;=30,"1. Up to 30",IF(ChurnData[[#This Row],[MonthlyCharges]]&lt;=50,"2. 31-50",IF(ChurnData[[#This Row],[MonthlyCharges]]&lt;=70,"3. 51-70",IF(ChurnData[[#This Row],[MonthlyCharges]]&lt;=90,"4. 71-90","5. Over 90"))))</f>
        <v>2. 31-50</v>
      </c>
      <c r="T3348" t="str">
        <f>IF(AND(ChurnData[[#This Row],[Contract]]="Month-to-month",ChurnData[[#This Row],[InternetService]]="Fiber optic",ChurnData[[#This Row],[TenureMonths]]&lt;=11),"High-risk","Other")</f>
        <v>Other</v>
      </c>
      <c r="U3348" t="str">
        <f>IF(ChurnData[[#This Row],[TenureMonths]]&lt;=11,"0-11",IF(ChurnData[[#This Row],[TenureMonths]]&lt;=23,"12-23",IF(ChurnData[[#This Row],[TenureMonths]]&lt;=35,"24-35",IF(ChurnData[[#This Row],[TenureMonths]]&lt;=47,"36-47",IF(ChurnData[[#This Row],[TenureMonths]]&lt;=59,"48-59","60-72")))))</f>
        <v>12-23</v>
      </c>
      <c r="V3348">
        <f>IF(ChurnData[[#This Row],[Churn]]="Yes",1,0)</f>
        <v>0</v>
      </c>
    </row>
    <row r="3349" spans="1:22" x14ac:dyDescent="0.35">
      <c r="A3349" t="s">
        <v>3401</v>
      </c>
      <c r="B3349" t="s">
        <v>19</v>
      </c>
      <c r="C3349">
        <v>1</v>
      </c>
      <c r="D3349" t="s">
        <v>20</v>
      </c>
      <c r="E3349" t="s">
        <v>20</v>
      </c>
      <c r="F3349" t="s">
        <v>58</v>
      </c>
      <c r="G3349" s="2">
        <v>36</v>
      </c>
      <c r="H3349" t="s">
        <v>20</v>
      </c>
      <c r="I3349" t="s">
        <v>23</v>
      </c>
      <c r="J3349" t="s">
        <v>20</v>
      </c>
      <c r="K3349" t="s">
        <v>21</v>
      </c>
      <c r="L3349" t="s">
        <v>29</v>
      </c>
      <c r="M3349" t="s">
        <v>21</v>
      </c>
      <c r="N3349" t="s">
        <v>30</v>
      </c>
      <c r="O3349" s="1">
        <v>85.7</v>
      </c>
      <c r="P3349" s="1">
        <v>3105.04</v>
      </c>
      <c r="Q3349">
        <v>5</v>
      </c>
      <c r="R3349" t="s">
        <v>21</v>
      </c>
      <c r="S3349" t="str">
        <f>IF(ChurnData[[#This Row],[MonthlyCharges]]&lt;=30,"1. Up to 30",IF(ChurnData[[#This Row],[MonthlyCharges]]&lt;=50,"2. 31-50",IF(ChurnData[[#This Row],[MonthlyCharges]]&lt;=70,"3. 51-70",IF(ChurnData[[#This Row],[MonthlyCharges]]&lt;=90,"4. 71-90","5. Over 90"))))</f>
        <v>4. 71-90</v>
      </c>
      <c r="T3349" t="str">
        <f>IF(AND(ChurnData[[#This Row],[Contract]]="Month-to-month",ChurnData[[#This Row],[InternetService]]="Fiber optic",ChurnData[[#This Row],[TenureMonths]]&lt;=11),"High-risk","Other")</f>
        <v>Other</v>
      </c>
      <c r="U3349" t="str">
        <f>IF(ChurnData[[#This Row],[TenureMonths]]&lt;=11,"0-11",IF(ChurnData[[#This Row],[TenureMonths]]&lt;=23,"12-23",IF(ChurnData[[#This Row],[TenureMonths]]&lt;=35,"24-35",IF(ChurnData[[#This Row],[TenureMonths]]&lt;=47,"36-47",IF(ChurnData[[#This Row],[TenureMonths]]&lt;=59,"48-59","60-72")))))</f>
        <v>36-47</v>
      </c>
      <c r="V3349">
        <f>IF(ChurnData[[#This Row],[Churn]]="Yes",1,0)</f>
        <v>0</v>
      </c>
    </row>
    <row r="3350" spans="1:22" x14ac:dyDescent="0.35">
      <c r="A3350" t="s">
        <v>3402</v>
      </c>
      <c r="B3350" t="s">
        <v>19</v>
      </c>
      <c r="C3350">
        <v>0</v>
      </c>
      <c r="D3350" t="s">
        <v>21</v>
      </c>
      <c r="E3350" t="s">
        <v>21</v>
      </c>
      <c r="F3350" t="s">
        <v>75</v>
      </c>
      <c r="G3350" s="2">
        <v>22</v>
      </c>
      <c r="H3350" t="s">
        <v>20</v>
      </c>
      <c r="I3350" t="s">
        <v>32</v>
      </c>
      <c r="J3350" t="s">
        <v>21</v>
      </c>
      <c r="K3350" t="s">
        <v>21</v>
      </c>
      <c r="L3350" t="s">
        <v>33</v>
      </c>
      <c r="M3350" t="s">
        <v>21</v>
      </c>
      <c r="N3350" t="s">
        <v>43</v>
      </c>
      <c r="O3350" s="1">
        <v>56.37</v>
      </c>
      <c r="P3350" s="1">
        <v>1221.0999999999999</v>
      </c>
      <c r="Q3350">
        <v>1</v>
      </c>
      <c r="R3350" t="s">
        <v>21</v>
      </c>
      <c r="S3350" t="str">
        <f>IF(ChurnData[[#This Row],[MonthlyCharges]]&lt;=30,"1. Up to 30",IF(ChurnData[[#This Row],[MonthlyCharges]]&lt;=50,"2. 31-50",IF(ChurnData[[#This Row],[MonthlyCharges]]&lt;=70,"3. 51-70",IF(ChurnData[[#This Row],[MonthlyCharges]]&lt;=90,"4. 71-90","5. Over 90"))))</f>
        <v>3. 51-70</v>
      </c>
      <c r="T3350" t="str">
        <f>IF(AND(ChurnData[[#This Row],[Contract]]="Month-to-month",ChurnData[[#This Row],[InternetService]]="Fiber optic",ChurnData[[#This Row],[TenureMonths]]&lt;=11),"High-risk","Other")</f>
        <v>Other</v>
      </c>
      <c r="U3350" t="str">
        <f>IF(ChurnData[[#This Row],[TenureMonths]]&lt;=11,"0-11",IF(ChurnData[[#This Row],[TenureMonths]]&lt;=23,"12-23",IF(ChurnData[[#This Row],[TenureMonths]]&lt;=35,"24-35",IF(ChurnData[[#This Row],[TenureMonths]]&lt;=47,"36-47",IF(ChurnData[[#This Row],[TenureMonths]]&lt;=59,"48-59","60-72")))))</f>
        <v>12-23</v>
      </c>
      <c r="V3350">
        <f>IF(ChurnData[[#This Row],[Churn]]="Yes",1,0)</f>
        <v>0</v>
      </c>
    </row>
    <row r="3351" spans="1:22" x14ac:dyDescent="0.35">
      <c r="A3351" t="s">
        <v>3403</v>
      </c>
      <c r="B3351" t="s">
        <v>19</v>
      </c>
      <c r="C3351">
        <v>0</v>
      </c>
      <c r="D3351" t="s">
        <v>21</v>
      </c>
      <c r="E3351" t="s">
        <v>21</v>
      </c>
      <c r="F3351" t="s">
        <v>65</v>
      </c>
      <c r="G3351" s="2">
        <v>72</v>
      </c>
      <c r="H3351" t="s">
        <v>20</v>
      </c>
      <c r="I3351" t="s">
        <v>21</v>
      </c>
      <c r="J3351" t="s">
        <v>28</v>
      </c>
      <c r="K3351" t="s">
        <v>28</v>
      </c>
      <c r="L3351" t="s">
        <v>24</v>
      </c>
      <c r="M3351" t="s">
        <v>20</v>
      </c>
      <c r="N3351" t="s">
        <v>30</v>
      </c>
      <c r="O3351" s="1">
        <v>29.07</v>
      </c>
      <c r="P3351" s="1">
        <v>2154.9899999999998</v>
      </c>
      <c r="Q3351">
        <v>0</v>
      </c>
      <c r="R3351" t="s">
        <v>21</v>
      </c>
      <c r="S3351" t="str">
        <f>IF(ChurnData[[#This Row],[MonthlyCharges]]&lt;=30,"1. Up to 30",IF(ChurnData[[#This Row],[MonthlyCharges]]&lt;=50,"2. 31-50",IF(ChurnData[[#This Row],[MonthlyCharges]]&lt;=70,"3. 51-70",IF(ChurnData[[#This Row],[MonthlyCharges]]&lt;=90,"4. 71-90","5. Over 90"))))</f>
        <v>1. Up to 30</v>
      </c>
      <c r="T3351" t="str">
        <f>IF(AND(ChurnData[[#This Row],[Contract]]="Month-to-month",ChurnData[[#This Row],[InternetService]]="Fiber optic",ChurnData[[#This Row],[TenureMonths]]&lt;=11),"High-risk","Other")</f>
        <v>Other</v>
      </c>
      <c r="U3351" t="str">
        <f>IF(ChurnData[[#This Row],[TenureMonths]]&lt;=11,"0-11",IF(ChurnData[[#This Row],[TenureMonths]]&lt;=23,"12-23",IF(ChurnData[[#This Row],[TenureMonths]]&lt;=35,"24-35",IF(ChurnData[[#This Row],[TenureMonths]]&lt;=47,"36-47",IF(ChurnData[[#This Row],[TenureMonths]]&lt;=59,"48-59","60-72")))))</f>
        <v>60-72</v>
      </c>
      <c r="V3351">
        <f>IF(ChurnData[[#This Row],[Churn]]="Yes",1,0)</f>
        <v>0</v>
      </c>
    </row>
    <row r="3352" spans="1:22" x14ac:dyDescent="0.35">
      <c r="A3352" t="s">
        <v>3404</v>
      </c>
      <c r="B3352" t="s">
        <v>19</v>
      </c>
      <c r="C3352">
        <v>0</v>
      </c>
      <c r="D3352" t="s">
        <v>20</v>
      </c>
      <c r="E3352" t="s">
        <v>20</v>
      </c>
      <c r="F3352" t="s">
        <v>56</v>
      </c>
      <c r="G3352" s="2">
        <v>13</v>
      </c>
      <c r="H3352" t="s">
        <v>20</v>
      </c>
      <c r="I3352" t="s">
        <v>23</v>
      </c>
      <c r="J3352" t="s">
        <v>21</v>
      </c>
      <c r="K3352" t="s">
        <v>21</v>
      </c>
      <c r="L3352" t="s">
        <v>33</v>
      </c>
      <c r="M3352" t="s">
        <v>20</v>
      </c>
      <c r="N3352" t="s">
        <v>34</v>
      </c>
      <c r="O3352" s="1">
        <v>84.5</v>
      </c>
      <c r="P3352" s="1">
        <v>1084.54</v>
      </c>
      <c r="Q3352">
        <v>4</v>
      </c>
      <c r="R3352" t="s">
        <v>21</v>
      </c>
      <c r="S3352" t="str">
        <f>IF(ChurnData[[#This Row],[MonthlyCharges]]&lt;=30,"1. Up to 30",IF(ChurnData[[#This Row],[MonthlyCharges]]&lt;=50,"2. 31-50",IF(ChurnData[[#This Row],[MonthlyCharges]]&lt;=70,"3. 51-70",IF(ChurnData[[#This Row],[MonthlyCharges]]&lt;=90,"4. 71-90","5. Over 90"))))</f>
        <v>4. 71-90</v>
      </c>
      <c r="T3352" t="str">
        <f>IF(AND(ChurnData[[#This Row],[Contract]]="Month-to-month",ChurnData[[#This Row],[InternetService]]="Fiber optic",ChurnData[[#This Row],[TenureMonths]]&lt;=11),"High-risk","Other")</f>
        <v>Other</v>
      </c>
      <c r="U3352" t="str">
        <f>IF(ChurnData[[#This Row],[TenureMonths]]&lt;=11,"0-11",IF(ChurnData[[#This Row],[TenureMonths]]&lt;=23,"12-23",IF(ChurnData[[#This Row],[TenureMonths]]&lt;=35,"24-35",IF(ChurnData[[#This Row],[TenureMonths]]&lt;=47,"36-47",IF(ChurnData[[#This Row],[TenureMonths]]&lt;=59,"48-59","60-72")))))</f>
        <v>12-23</v>
      </c>
      <c r="V3352">
        <f>IF(ChurnData[[#This Row],[Churn]]="Yes",1,0)</f>
        <v>0</v>
      </c>
    </row>
    <row r="3353" spans="1:22" x14ac:dyDescent="0.35">
      <c r="A3353" t="s">
        <v>3405</v>
      </c>
      <c r="B3353" t="s">
        <v>36</v>
      </c>
      <c r="C3353">
        <v>0</v>
      </c>
      <c r="D3353" t="s">
        <v>21</v>
      </c>
      <c r="E3353" t="s">
        <v>21</v>
      </c>
      <c r="F3353" t="s">
        <v>39</v>
      </c>
      <c r="G3353" s="2">
        <v>8</v>
      </c>
      <c r="H3353" t="s">
        <v>20</v>
      </c>
      <c r="I3353" t="s">
        <v>21</v>
      </c>
      <c r="J3353" t="s">
        <v>28</v>
      </c>
      <c r="K3353" t="s">
        <v>28</v>
      </c>
      <c r="L3353" t="s">
        <v>33</v>
      </c>
      <c r="M3353" t="s">
        <v>20</v>
      </c>
      <c r="N3353" t="s">
        <v>34</v>
      </c>
      <c r="O3353" s="1">
        <v>34.25</v>
      </c>
      <c r="P3353" s="1">
        <v>277.32</v>
      </c>
      <c r="Q3353">
        <v>1</v>
      </c>
      <c r="R3353" t="s">
        <v>21</v>
      </c>
      <c r="S3353" t="str">
        <f>IF(ChurnData[[#This Row],[MonthlyCharges]]&lt;=30,"1. Up to 30",IF(ChurnData[[#This Row],[MonthlyCharges]]&lt;=50,"2. 31-50",IF(ChurnData[[#This Row],[MonthlyCharges]]&lt;=70,"3. 51-70",IF(ChurnData[[#This Row],[MonthlyCharges]]&lt;=90,"4. 71-90","5. Over 90"))))</f>
        <v>2. 31-50</v>
      </c>
      <c r="T3353" t="str">
        <f>IF(AND(ChurnData[[#This Row],[Contract]]="Month-to-month",ChurnData[[#This Row],[InternetService]]="Fiber optic",ChurnData[[#This Row],[TenureMonths]]&lt;=11),"High-risk","Other")</f>
        <v>Other</v>
      </c>
      <c r="U3353" t="str">
        <f>IF(ChurnData[[#This Row],[TenureMonths]]&lt;=11,"0-11",IF(ChurnData[[#This Row],[TenureMonths]]&lt;=23,"12-23",IF(ChurnData[[#This Row],[TenureMonths]]&lt;=35,"24-35",IF(ChurnData[[#This Row],[TenureMonths]]&lt;=47,"36-47",IF(ChurnData[[#This Row],[TenureMonths]]&lt;=59,"48-59","60-72")))))</f>
        <v>0-11</v>
      </c>
      <c r="V3353">
        <f>IF(ChurnData[[#This Row],[Churn]]="Yes",1,0)</f>
        <v>0</v>
      </c>
    </row>
    <row r="3354" spans="1:22" x14ac:dyDescent="0.35">
      <c r="A3354" t="s">
        <v>3406</v>
      </c>
      <c r="B3354" t="s">
        <v>36</v>
      </c>
      <c r="C3354">
        <v>0</v>
      </c>
      <c r="D3354" t="s">
        <v>20</v>
      </c>
      <c r="E3354" t="s">
        <v>20</v>
      </c>
      <c r="F3354" t="s">
        <v>75</v>
      </c>
      <c r="G3354" s="2">
        <v>11</v>
      </c>
      <c r="H3354" t="s">
        <v>20</v>
      </c>
      <c r="I3354" t="s">
        <v>32</v>
      </c>
      <c r="J3354" t="s">
        <v>21</v>
      </c>
      <c r="K3354" t="s">
        <v>20</v>
      </c>
      <c r="L3354" t="s">
        <v>33</v>
      </c>
      <c r="M3354" t="s">
        <v>20</v>
      </c>
      <c r="N3354" t="s">
        <v>43</v>
      </c>
      <c r="O3354" s="1">
        <v>66.27</v>
      </c>
      <c r="P3354" s="1">
        <v>711</v>
      </c>
      <c r="Q3354">
        <v>1</v>
      </c>
      <c r="R3354" t="s">
        <v>21</v>
      </c>
      <c r="S3354" t="str">
        <f>IF(ChurnData[[#This Row],[MonthlyCharges]]&lt;=30,"1. Up to 30",IF(ChurnData[[#This Row],[MonthlyCharges]]&lt;=50,"2. 31-50",IF(ChurnData[[#This Row],[MonthlyCharges]]&lt;=70,"3. 51-70",IF(ChurnData[[#This Row],[MonthlyCharges]]&lt;=90,"4. 71-90","5. Over 90"))))</f>
        <v>3. 51-70</v>
      </c>
      <c r="T3354" t="str">
        <f>IF(AND(ChurnData[[#This Row],[Contract]]="Month-to-month",ChurnData[[#This Row],[InternetService]]="Fiber optic",ChurnData[[#This Row],[TenureMonths]]&lt;=11),"High-risk","Other")</f>
        <v>Other</v>
      </c>
      <c r="U3354" t="str">
        <f>IF(ChurnData[[#This Row],[TenureMonths]]&lt;=11,"0-11",IF(ChurnData[[#This Row],[TenureMonths]]&lt;=23,"12-23",IF(ChurnData[[#This Row],[TenureMonths]]&lt;=35,"24-35",IF(ChurnData[[#This Row],[TenureMonths]]&lt;=47,"36-47",IF(ChurnData[[#This Row],[TenureMonths]]&lt;=59,"48-59","60-72")))))</f>
        <v>0-11</v>
      </c>
      <c r="V3354">
        <f>IF(ChurnData[[#This Row],[Churn]]="Yes",1,0)</f>
        <v>0</v>
      </c>
    </row>
    <row r="3355" spans="1:22" x14ac:dyDescent="0.35">
      <c r="A3355" t="s">
        <v>3407</v>
      </c>
      <c r="B3355" t="s">
        <v>19</v>
      </c>
      <c r="C3355">
        <v>0</v>
      </c>
      <c r="D3355" t="s">
        <v>20</v>
      </c>
      <c r="E3355" t="s">
        <v>20</v>
      </c>
      <c r="F3355" t="s">
        <v>22</v>
      </c>
      <c r="G3355" s="2">
        <v>36</v>
      </c>
      <c r="H3355" t="s">
        <v>20</v>
      </c>
      <c r="I3355" t="s">
        <v>32</v>
      </c>
      <c r="J3355" t="s">
        <v>20</v>
      </c>
      <c r="K3355" t="s">
        <v>20</v>
      </c>
      <c r="L3355" t="s">
        <v>24</v>
      </c>
      <c r="M3355" t="s">
        <v>20</v>
      </c>
      <c r="N3355" t="s">
        <v>34</v>
      </c>
      <c r="O3355" s="1">
        <v>71.37</v>
      </c>
      <c r="P3355" s="1">
        <v>2605.88</v>
      </c>
      <c r="Q3355">
        <v>1</v>
      </c>
      <c r="R3355" t="s">
        <v>21</v>
      </c>
      <c r="S3355" t="str">
        <f>IF(ChurnData[[#This Row],[MonthlyCharges]]&lt;=30,"1. Up to 30",IF(ChurnData[[#This Row],[MonthlyCharges]]&lt;=50,"2. 31-50",IF(ChurnData[[#This Row],[MonthlyCharges]]&lt;=70,"3. 51-70",IF(ChurnData[[#This Row],[MonthlyCharges]]&lt;=90,"4. 71-90","5. Over 90"))))</f>
        <v>4. 71-90</v>
      </c>
      <c r="T3355" t="str">
        <f>IF(AND(ChurnData[[#This Row],[Contract]]="Month-to-month",ChurnData[[#This Row],[InternetService]]="Fiber optic",ChurnData[[#This Row],[TenureMonths]]&lt;=11),"High-risk","Other")</f>
        <v>Other</v>
      </c>
      <c r="U3355" t="str">
        <f>IF(ChurnData[[#This Row],[TenureMonths]]&lt;=11,"0-11",IF(ChurnData[[#This Row],[TenureMonths]]&lt;=23,"12-23",IF(ChurnData[[#This Row],[TenureMonths]]&lt;=35,"24-35",IF(ChurnData[[#This Row],[TenureMonths]]&lt;=47,"36-47",IF(ChurnData[[#This Row],[TenureMonths]]&lt;=59,"48-59","60-72")))))</f>
        <v>36-47</v>
      </c>
      <c r="V3355">
        <f>IF(ChurnData[[#This Row],[Churn]]="Yes",1,0)</f>
        <v>0</v>
      </c>
    </row>
    <row r="3356" spans="1:22" x14ac:dyDescent="0.35">
      <c r="A3356" t="s">
        <v>3408</v>
      </c>
      <c r="B3356" t="s">
        <v>36</v>
      </c>
      <c r="C3356">
        <v>0</v>
      </c>
      <c r="D3356" t="s">
        <v>21</v>
      </c>
      <c r="E3356" t="s">
        <v>21</v>
      </c>
      <c r="F3356" t="s">
        <v>58</v>
      </c>
      <c r="G3356" s="2">
        <v>14</v>
      </c>
      <c r="H3356" t="s">
        <v>20</v>
      </c>
      <c r="I3356" t="s">
        <v>23</v>
      </c>
      <c r="J3356" t="s">
        <v>20</v>
      </c>
      <c r="K3356" t="s">
        <v>20</v>
      </c>
      <c r="L3356" t="s">
        <v>33</v>
      </c>
      <c r="M3356" t="s">
        <v>20</v>
      </c>
      <c r="N3356" t="s">
        <v>25</v>
      </c>
      <c r="O3356" s="1">
        <v>101.9</v>
      </c>
      <c r="P3356" s="1">
        <v>1455.3</v>
      </c>
      <c r="Q3356">
        <v>2</v>
      </c>
      <c r="R3356" t="s">
        <v>21</v>
      </c>
      <c r="S3356" t="str">
        <f>IF(ChurnData[[#This Row],[MonthlyCharges]]&lt;=30,"1. Up to 30",IF(ChurnData[[#This Row],[MonthlyCharges]]&lt;=50,"2. 31-50",IF(ChurnData[[#This Row],[MonthlyCharges]]&lt;=70,"3. 51-70",IF(ChurnData[[#This Row],[MonthlyCharges]]&lt;=90,"4. 71-90","5. Over 90"))))</f>
        <v>5. Over 90</v>
      </c>
      <c r="T3356" t="str">
        <f>IF(AND(ChurnData[[#This Row],[Contract]]="Month-to-month",ChurnData[[#This Row],[InternetService]]="Fiber optic",ChurnData[[#This Row],[TenureMonths]]&lt;=11),"High-risk","Other")</f>
        <v>Other</v>
      </c>
      <c r="U3356" t="str">
        <f>IF(ChurnData[[#This Row],[TenureMonths]]&lt;=11,"0-11",IF(ChurnData[[#This Row],[TenureMonths]]&lt;=23,"12-23",IF(ChurnData[[#This Row],[TenureMonths]]&lt;=35,"24-35",IF(ChurnData[[#This Row],[TenureMonths]]&lt;=47,"36-47",IF(ChurnData[[#This Row],[TenureMonths]]&lt;=59,"48-59","60-72")))))</f>
        <v>12-23</v>
      </c>
      <c r="V3356">
        <f>IF(ChurnData[[#This Row],[Churn]]="Yes",1,0)</f>
        <v>0</v>
      </c>
    </row>
    <row r="3357" spans="1:22" x14ac:dyDescent="0.35">
      <c r="A3357" t="s">
        <v>3409</v>
      </c>
      <c r="B3357" t="s">
        <v>36</v>
      </c>
      <c r="C3357">
        <v>1</v>
      </c>
      <c r="D3357" t="s">
        <v>20</v>
      </c>
      <c r="E3357" t="s">
        <v>21</v>
      </c>
      <c r="F3357" t="s">
        <v>45</v>
      </c>
      <c r="G3357" s="2">
        <v>19</v>
      </c>
      <c r="H3357" t="s">
        <v>20</v>
      </c>
      <c r="I3357" t="s">
        <v>23</v>
      </c>
      <c r="J3357" t="s">
        <v>20</v>
      </c>
      <c r="K3357" t="s">
        <v>21</v>
      </c>
      <c r="L3357" t="s">
        <v>33</v>
      </c>
      <c r="M3357" t="s">
        <v>20</v>
      </c>
      <c r="N3357" t="s">
        <v>43</v>
      </c>
      <c r="O3357" s="1">
        <v>100.26</v>
      </c>
      <c r="P3357" s="1">
        <v>1950.73</v>
      </c>
      <c r="Q3357">
        <v>5</v>
      </c>
      <c r="R3357" t="s">
        <v>21</v>
      </c>
      <c r="S3357" t="str">
        <f>IF(ChurnData[[#This Row],[MonthlyCharges]]&lt;=30,"1. Up to 30",IF(ChurnData[[#This Row],[MonthlyCharges]]&lt;=50,"2. 31-50",IF(ChurnData[[#This Row],[MonthlyCharges]]&lt;=70,"3. 51-70",IF(ChurnData[[#This Row],[MonthlyCharges]]&lt;=90,"4. 71-90","5. Over 90"))))</f>
        <v>5. Over 90</v>
      </c>
      <c r="T3357" t="str">
        <f>IF(AND(ChurnData[[#This Row],[Contract]]="Month-to-month",ChurnData[[#This Row],[InternetService]]="Fiber optic",ChurnData[[#This Row],[TenureMonths]]&lt;=11),"High-risk","Other")</f>
        <v>Other</v>
      </c>
      <c r="U3357" t="str">
        <f>IF(ChurnData[[#This Row],[TenureMonths]]&lt;=11,"0-11",IF(ChurnData[[#This Row],[TenureMonths]]&lt;=23,"12-23",IF(ChurnData[[#This Row],[TenureMonths]]&lt;=35,"24-35",IF(ChurnData[[#This Row],[TenureMonths]]&lt;=47,"36-47",IF(ChurnData[[#This Row],[TenureMonths]]&lt;=59,"48-59","60-72")))))</f>
        <v>12-23</v>
      </c>
      <c r="V3357">
        <f>IF(ChurnData[[#This Row],[Churn]]="Yes",1,0)</f>
        <v>0</v>
      </c>
    </row>
    <row r="3358" spans="1:22" x14ac:dyDescent="0.35">
      <c r="A3358" t="s">
        <v>3410</v>
      </c>
      <c r="B3358" t="s">
        <v>36</v>
      </c>
      <c r="C3358">
        <v>1</v>
      </c>
      <c r="D3358" t="s">
        <v>20</v>
      </c>
      <c r="E3358" t="s">
        <v>21</v>
      </c>
      <c r="F3358" t="s">
        <v>45</v>
      </c>
      <c r="G3358" s="2">
        <v>10</v>
      </c>
      <c r="H3358" t="s">
        <v>20</v>
      </c>
      <c r="I3358" t="s">
        <v>23</v>
      </c>
      <c r="J3358" t="s">
        <v>20</v>
      </c>
      <c r="K3358" t="s">
        <v>20</v>
      </c>
      <c r="L3358" t="s">
        <v>29</v>
      </c>
      <c r="M3358" t="s">
        <v>20</v>
      </c>
      <c r="N3358" t="s">
        <v>25</v>
      </c>
      <c r="O3358" s="1">
        <v>92.26</v>
      </c>
      <c r="P3358" s="1">
        <v>932.73</v>
      </c>
      <c r="Q3358">
        <v>3</v>
      </c>
      <c r="R3358" t="s">
        <v>21</v>
      </c>
      <c r="S3358" t="str">
        <f>IF(ChurnData[[#This Row],[MonthlyCharges]]&lt;=30,"1. Up to 30",IF(ChurnData[[#This Row],[MonthlyCharges]]&lt;=50,"2. 31-50",IF(ChurnData[[#This Row],[MonthlyCharges]]&lt;=70,"3. 51-70",IF(ChurnData[[#This Row],[MonthlyCharges]]&lt;=90,"4. 71-90","5. Over 90"))))</f>
        <v>5. Over 90</v>
      </c>
      <c r="T3358" t="str">
        <f>IF(AND(ChurnData[[#This Row],[Contract]]="Month-to-month",ChurnData[[#This Row],[InternetService]]="Fiber optic",ChurnData[[#This Row],[TenureMonths]]&lt;=11),"High-risk","Other")</f>
        <v>Other</v>
      </c>
      <c r="U3358" t="str">
        <f>IF(ChurnData[[#This Row],[TenureMonths]]&lt;=11,"0-11",IF(ChurnData[[#This Row],[TenureMonths]]&lt;=23,"12-23",IF(ChurnData[[#This Row],[TenureMonths]]&lt;=35,"24-35",IF(ChurnData[[#This Row],[TenureMonths]]&lt;=47,"36-47",IF(ChurnData[[#This Row],[TenureMonths]]&lt;=59,"48-59","60-72")))))</f>
        <v>0-11</v>
      </c>
      <c r="V3358">
        <f>IF(ChurnData[[#This Row],[Churn]]="Yes",1,0)</f>
        <v>0</v>
      </c>
    </row>
    <row r="3359" spans="1:22" x14ac:dyDescent="0.35">
      <c r="A3359" t="s">
        <v>3411</v>
      </c>
      <c r="B3359" t="s">
        <v>19</v>
      </c>
      <c r="C3359">
        <v>0</v>
      </c>
      <c r="D3359" t="s">
        <v>21</v>
      </c>
      <c r="E3359" t="s">
        <v>21</v>
      </c>
      <c r="F3359" t="s">
        <v>27</v>
      </c>
      <c r="G3359" s="2">
        <v>47</v>
      </c>
      <c r="H3359" t="s">
        <v>20</v>
      </c>
      <c r="I3359" t="s">
        <v>32</v>
      </c>
      <c r="J3359" t="s">
        <v>20</v>
      </c>
      <c r="K3359" t="s">
        <v>21</v>
      </c>
      <c r="L3359" t="s">
        <v>24</v>
      </c>
      <c r="M3359" t="s">
        <v>20</v>
      </c>
      <c r="N3359" t="s">
        <v>43</v>
      </c>
      <c r="O3359" s="1">
        <v>61.82</v>
      </c>
      <c r="P3359" s="1">
        <v>2957.18</v>
      </c>
      <c r="Q3359">
        <v>0</v>
      </c>
      <c r="R3359" t="s">
        <v>21</v>
      </c>
      <c r="S3359" t="str">
        <f>IF(ChurnData[[#This Row],[MonthlyCharges]]&lt;=30,"1. Up to 30",IF(ChurnData[[#This Row],[MonthlyCharges]]&lt;=50,"2. 31-50",IF(ChurnData[[#This Row],[MonthlyCharges]]&lt;=70,"3. 51-70",IF(ChurnData[[#This Row],[MonthlyCharges]]&lt;=90,"4. 71-90","5. Over 90"))))</f>
        <v>3. 51-70</v>
      </c>
      <c r="T3359" t="str">
        <f>IF(AND(ChurnData[[#This Row],[Contract]]="Month-to-month",ChurnData[[#This Row],[InternetService]]="Fiber optic",ChurnData[[#This Row],[TenureMonths]]&lt;=11),"High-risk","Other")</f>
        <v>Other</v>
      </c>
      <c r="U3359" t="str">
        <f>IF(ChurnData[[#This Row],[TenureMonths]]&lt;=11,"0-11",IF(ChurnData[[#This Row],[TenureMonths]]&lt;=23,"12-23",IF(ChurnData[[#This Row],[TenureMonths]]&lt;=35,"24-35",IF(ChurnData[[#This Row],[TenureMonths]]&lt;=47,"36-47",IF(ChurnData[[#This Row],[TenureMonths]]&lt;=59,"48-59","60-72")))))</f>
        <v>36-47</v>
      </c>
      <c r="V3359">
        <f>IF(ChurnData[[#This Row],[Churn]]="Yes",1,0)</f>
        <v>0</v>
      </c>
    </row>
    <row r="3360" spans="1:22" x14ac:dyDescent="0.35">
      <c r="A3360" t="s">
        <v>3412</v>
      </c>
      <c r="B3360" t="s">
        <v>19</v>
      </c>
      <c r="C3360">
        <v>0</v>
      </c>
      <c r="D3360" t="s">
        <v>20</v>
      </c>
      <c r="E3360" t="s">
        <v>21</v>
      </c>
      <c r="F3360" t="s">
        <v>22</v>
      </c>
      <c r="G3360" s="2">
        <v>46</v>
      </c>
      <c r="H3360" t="s">
        <v>20</v>
      </c>
      <c r="I3360" t="s">
        <v>23</v>
      </c>
      <c r="J3360" t="s">
        <v>20</v>
      </c>
      <c r="K3360" t="s">
        <v>21</v>
      </c>
      <c r="L3360" t="s">
        <v>33</v>
      </c>
      <c r="M3360" t="s">
        <v>20</v>
      </c>
      <c r="N3360" t="s">
        <v>34</v>
      </c>
      <c r="O3360" s="1">
        <v>81.569999999999993</v>
      </c>
      <c r="P3360" s="1">
        <v>3819.82</v>
      </c>
      <c r="Q3360">
        <v>3</v>
      </c>
      <c r="R3360" t="s">
        <v>20</v>
      </c>
      <c r="S3360" t="str">
        <f>IF(ChurnData[[#This Row],[MonthlyCharges]]&lt;=30,"1. Up to 30",IF(ChurnData[[#This Row],[MonthlyCharges]]&lt;=50,"2. 31-50",IF(ChurnData[[#This Row],[MonthlyCharges]]&lt;=70,"3. 51-70",IF(ChurnData[[#This Row],[MonthlyCharges]]&lt;=90,"4. 71-90","5. Over 90"))))</f>
        <v>4. 71-90</v>
      </c>
      <c r="T3360" t="str">
        <f>IF(AND(ChurnData[[#This Row],[Contract]]="Month-to-month",ChurnData[[#This Row],[InternetService]]="Fiber optic",ChurnData[[#This Row],[TenureMonths]]&lt;=11),"High-risk","Other")</f>
        <v>Other</v>
      </c>
      <c r="U3360" t="str">
        <f>IF(ChurnData[[#This Row],[TenureMonths]]&lt;=11,"0-11",IF(ChurnData[[#This Row],[TenureMonths]]&lt;=23,"12-23",IF(ChurnData[[#This Row],[TenureMonths]]&lt;=35,"24-35",IF(ChurnData[[#This Row],[TenureMonths]]&lt;=47,"36-47",IF(ChurnData[[#This Row],[TenureMonths]]&lt;=59,"48-59","60-72")))))</f>
        <v>36-47</v>
      </c>
      <c r="V3360">
        <f>IF(ChurnData[[#This Row],[Churn]]="Yes",1,0)</f>
        <v>1</v>
      </c>
    </row>
    <row r="3361" spans="1:22" x14ac:dyDescent="0.35">
      <c r="A3361" t="s">
        <v>3413</v>
      </c>
      <c r="B3361" t="s">
        <v>36</v>
      </c>
      <c r="C3361">
        <v>0</v>
      </c>
      <c r="D3361" t="s">
        <v>20</v>
      </c>
      <c r="E3361" t="s">
        <v>20</v>
      </c>
      <c r="F3361" t="s">
        <v>58</v>
      </c>
      <c r="G3361" s="2">
        <v>22</v>
      </c>
      <c r="H3361" t="s">
        <v>20</v>
      </c>
      <c r="I3361" t="s">
        <v>23</v>
      </c>
      <c r="J3361" t="s">
        <v>21</v>
      </c>
      <c r="K3361" t="s">
        <v>21</v>
      </c>
      <c r="L3361" t="s">
        <v>33</v>
      </c>
      <c r="M3361" t="s">
        <v>21</v>
      </c>
      <c r="N3361" t="s">
        <v>30</v>
      </c>
      <c r="O3361" s="1">
        <v>82.13</v>
      </c>
      <c r="P3361" s="1">
        <v>1845.03</v>
      </c>
      <c r="Q3361">
        <v>3</v>
      </c>
      <c r="R3361" t="s">
        <v>21</v>
      </c>
      <c r="S3361" t="str">
        <f>IF(ChurnData[[#This Row],[MonthlyCharges]]&lt;=30,"1. Up to 30",IF(ChurnData[[#This Row],[MonthlyCharges]]&lt;=50,"2. 31-50",IF(ChurnData[[#This Row],[MonthlyCharges]]&lt;=70,"3. 51-70",IF(ChurnData[[#This Row],[MonthlyCharges]]&lt;=90,"4. 71-90","5. Over 90"))))</f>
        <v>4. 71-90</v>
      </c>
      <c r="T3361" t="str">
        <f>IF(AND(ChurnData[[#This Row],[Contract]]="Month-to-month",ChurnData[[#This Row],[InternetService]]="Fiber optic",ChurnData[[#This Row],[TenureMonths]]&lt;=11),"High-risk","Other")</f>
        <v>Other</v>
      </c>
      <c r="U3361" t="str">
        <f>IF(ChurnData[[#This Row],[TenureMonths]]&lt;=11,"0-11",IF(ChurnData[[#This Row],[TenureMonths]]&lt;=23,"12-23",IF(ChurnData[[#This Row],[TenureMonths]]&lt;=35,"24-35",IF(ChurnData[[#This Row],[TenureMonths]]&lt;=47,"36-47",IF(ChurnData[[#This Row],[TenureMonths]]&lt;=59,"48-59","60-72")))))</f>
        <v>12-23</v>
      </c>
      <c r="V3361">
        <f>IF(ChurnData[[#This Row],[Churn]]="Yes",1,0)</f>
        <v>0</v>
      </c>
    </row>
    <row r="3362" spans="1:22" x14ac:dyDescent="0.35">
      <c r="A3362" t="s">
        <v>3414</v>
      </c>
      <c r="B3362" t="s">
        <v>19</v>
      </c>
      <c r="C3362">
        <v>0</v>
      </c>
      <c r="D3362" t="s">
        <v>21</v>
      </c>
      <c r="E3362" t="s">
        <v>21</v>
      </c>
      <c r="F3362" t="s">
        <v>75</v>
      </c>
      <c r="G3362" s="2">
        <v>8</v>
      </c>
      <c r="H3362" t="s">
        <v>20</v>
      </c>
      <c r="I3362" t="s">
        <v>21</v>
      </c>
      <c r="J3362" t="s">
        <v>28</v>
      </c>
      <c r="K3362" t="s">
        <v>28</v>
      </c>
      <c r="L3362" t="s">
        <v>33</v>
      </c>
      <c r="M3362" t="s">
        <v>21</v>
      </c>
      <c r="N3362" t="s">
        <v>25</v>
      </c>
      <c r="O3362" s="1">
        <v>32.520000000000003</v>
      </c>
      <c r="P3362" s="1">
        <v>256.38</v>
      </c>
      <c r="Q3362">
        <v>0</v>
      </c>
      <c r="R3362" t="s">
        <v>20</v>
      </c>
      <c r="S3362" t="str">
        <f>IF(ChurnData[[#This Row],[MonthlyCharges]]&lt;=30,"1. Up to 30",IF(ChurnData[[#This Row],[MonthlyCharges]]&lt;=50,"2. 31-50",IF(ChurnData[[#This Row],[MonthlyCharges]]&lt;=70,"3. 51-70",IF(ChurnData[[#This Row],[MonthlyCharges]]&lt;=90,"4. 71-90","5. Over 90"))))</f>
        <v>2. 31-50</v>
      </c>
      <c r="T3362" t="str">
        <f>IF(AND(ChurnData[[#This Row],[Contract]]="Month-to-month",ChurnData[[#This Row],[InternetService]]="Fiber optic",ChurnData[[#This Row],[TenureMonths]]&lt;=11),"High-risk","Other")</f>
        <v>Other</v>
      </c>
      <c r="U3362" t="str">
        <f>IF(ChurnData[[#This Row],[TenureMonths]]&lt;=11,"0-11",IF(ChurnData[[#This Row],[TenureMonths]]&lt;=23,"12-23",IF(ChurnData[[#This Row],[TenureMonths]]&lt;=35,"24-35",IF(ChurnData[[#This Row],[TenureMonths]]&lt;=47,"36-47",IF(ChurnData[[#This Row],[TenureMonths]]&lt;=59,"48-59","60-72")))))</f>
        <v>0-11</v>
      </c>
      <c r="V3362">
        <f>IF(ChurnData[[#This Row],[Churn]]="Yes",1,0)</f>
        <v>1</v>
      </c>
    </row>
    <row r="3363" spans="1:22" x14ac:dyDescent="0.35">
      <c r="A3363" t="s">
        <v>3415</v>
      </c>
      <c r="B3363" t="s">
        <v>36</v>
      </c>
      <c r="C3363">
        <v>0</v>
      </c>
      <c r="D3363" t="s">
        <v>21</v>
      </c>
      <c r="E3363" t="s">
        <v>21</v>
      </c>
      <c r="F3363" t="s">
        <v>56</v>
      </c>
      <c r="G3363" s="2">
        <v>10</v>
      </c>
      <c r="H3363" t="s">
        <v>21</v>
      </c>
      <c r="I3363" t="s">
        <v>32</v>
      </c>
      <c r="J3363" t="s">
        <v>21</v>
      </c>
      <c r="K3363" t="s">
        <v>21</v>
      </c>
      <c r="L3363" t="s">
        <v>33</v>
      </c>
      <c r="M3363" t="s">
        <v>20</v>
      </c>
      <c r="N3363" t="s">
        <v>34</v>
      </c>
      <c r="O3363" s="1">
        <v>44.89</v>
      </c>
      <c r="P3363" s="1">
        <v>443.77</v>
      </c>
      <c r="Q3363">
        <v>1</v>
      </c>
      <c r="R3363" t="s">
        <v>21</v>
      </c>
      <c r="S3363" t="str">
        <f>IF(ChurnData[[#This Row],[MonthlyCharges]]&lt;=30,"1. Up to 30",IF(ChurnData[[#This Row],[MonthlyCharges]]&lt;=50,"2. 31-50",IF(ChurnData[[#This Row],[MonthlyCharges]]&lt;=70,"3. 51-70",IF(ChurnData[[#This Row],[MonthlyCharges]]&lt;=90,"4. 71-90","5. Over 90"))))</f>
        <v>2. 31-50</v>
      </c>
      <c r="T3363" t="str">
        <f>IF(AND(ChurnData[[#This Row],[Contract]]="Month-to-month",ChurnData[[#This Row],[InternetService]]="Fiber optic",ChurnData[[#This Row],[TenureMonths]]&lt;=11),"High-risk","Other")</f>
        <v>Other</v>
      </c>
      <c r="U3363" t="str">
        <f>IF(ChurnData[[#This Row],[TenureMonths]]&lt;=11,"0-11",IF(ChurnData[[#This Row],[TenureMonths]]&lt;=23,"12-23",IF(ChurnData[[#This Row],[TenureMonths]]&lt;=35,"24-35",IF(ChurnData[[#This Row],[TenureMonths]]&lt;=47,"36-47",IF(ChurnData[[#This Row],[TenureMonths]]&lt;=59,"48-59","60-72")))))</f>
        <v>0-11</v>
      </c>
      <c r="V3363">
        <f>IF(ChurnData[[#This Row],[Churn]]="Yes",1,0)</f>
        <v>0</v>
      </c>
    </row>
    <row r="3364" spans="1:22" x14ac:dyDescent="0.35">
      <c r="A3364" t="s">
        <v>3416</v>
      </c>
      <c r="B3364" t="s">
        <v>36</v>
      </c>
      <c r="C3364">
        <v>0</v>
      </c>
      <c r="D3364" t="s">
        <v>20</v>
      </c>
      <c r="E3364" t="s">
        <v>20</v>
      </c>
      <c r="F3364" t="s">
        <v>56</v>
      </c>
      <c r="G3364" s="2">
        <v>51</v>
      </c>
      <c r="H3364" t="s">
        <v>20</v>
      </c>
      <c r="I3364" t="s">
        <v>23</v>
      </c>
      <c r="J3364" t="s">
        <v>21</v>
      </c>
      <c r="K3364" t="s">
        <v>21</v>
      </c>
      <c r="L3364" t="s">
        <v>33</v>
      </c>
      <c r="M3364" t="s">
        <v>20</v>
      </c>
      <c r="N3364" t="s">
        <v>34</v>
      </c>
      <c r="O3364" s="1">
        <v>82</v>
      </c>
      <c r="P3364" s="1">
        <v>4300.1400000000003</v>
      </c>
      <c r="Q3364">
        <v>4</v>
      </c>
      <c r="R3364" t="s">
        <v>20</v>
      </c>
      <c r="S3364" t="str">
        <f>IF(ChurnData[[#This Row],[MonthlyCharges]]&lt;=30,"1. Up to 30",IF(ChurnData[[#This Row],[MonthlyCharges]]&lt;=50,"2. 31-50",IF(ChurnData[[#This Row],[MonthlyCharges]]&lt;=70,"3. 51-70",IF(ChurnData[[#This Row],[MonthlyCharges]]&lt;=90,"4. 71-90","5. Over 90"))))</f>
        <v>4. 71-90</v>
      </c>
      <c r="T3364" t="str">
        <f>IF(AND(ChurnData[[#This Row],[Contract]]="Month-to-month",ChurnData[[#This Row],[InternetService]]="Fiber optic",ChurnData[[#This Row],[TenureMonths]]&lt;=11),"High-risk","Other")</f>
        <v>Other</v>
      </c>
      <c r="U3364" t="str">
        <f>IF(ChurnData[[#This Row],[TenureMonths]]&lt;=11,"0-11",IF(ChurnData[[#This Row],[TenureMonths]]&lt;=23,"12-23",IF(ChurnData[[#This Row],[TenureMonths]]&lt;=35,"24-35",IF(ChurnData[[#This Row],[TenureMonths]]&lt;=47,"36-47",IF(ChurnData[[#This Row],[TenureMonths]]&lt;=59,"48-59","60-72")))))</f>
        <v>48-59</v>
      </c>
      <c r="V3364">
        <f>IF(ChurnData[[#This Row],[Churn]]="Yes",1,0)</f>
        <v>1</v>
      </c>
    </row>
    <row r="3365" spans="1:22" x14ac:dyDescent="0.35">
      <c r="A3365" t="s">
        <v>3417</v>
      </c>
      <c r="B3365" t="s">
        <v>19</v>
      </c>
      <c r="C3365">
        <v>0</v>
      </c>
      <c r="D3365" t="s">
        <v>20</v>
      </c>
      <c r="E3365" t="s">
        <v>21</v>
      </c>
      <c r="F3365" t="s">
        <v>49</v>
      </c>
      <c r="G3365" s="2">
        <v>32</v>
      </c>
      <c r="H3365" t="s">
        <v>20</v>
      </c>
      <c r="I3365" t="s">
        <v>32</v>
      </c>
      <c r="J3365" t="s">
        <v>21</v>
      </c>
      <c r="K3365" t="s">
        <v>21</v>
      </c>
      <c r="L3365" t="s">
        <v>29</v>
      </c>
      <c r="M3365" t="s">
        <v>21</v>
      </c>
      <c r="N3365" t="s">
        <v>34</v>
      </c>
      <c r="O3365" s="1">
        <v>62.58</v>
      </c>
      <c r="P3365" s="1">
        <v>1998.93</v>
      </c>
      <c r="Q3365">
        <v>1</v>
      </c>
      <c r="R3365" t="s">
        <v>21</v>
      </c>
      <c r="S3365" t="str">
        <f>IF(ChurnData[[#This Row],[MonthlyCharges]]&lt;=30,"1. Up to 30",IF(ChurnData[[#This Row],[MonthlyCharges]]&lt;=50,"2. 31-50",IF(ChurnData[[#This Row],[MonthlyCharges]]&lt;=70,"3. 51-70",IF(ChurnData[[#This Row],[MonthlyCharges]]&lt;=90,"4. 71-90","5. Over 90"))))</f>
        <v>3. 51-70</v>
      </c>
      <c r="T3365" t="str">
        <f>IF(AND(ChurnData[[#This Row],[Contract]]="Month-to-month",ChurnData[[#This Row],[InternetService]]="Fiber optic",ChurnData[[#This Row],[TenureMonths]]&lt;=11),"High-risk","Other")</f>
        <v>Other</v>
      </c>
      <c r="U3365" t="str">
        <f>IF(ChurnData[[#This Row],[TenureMonths]]&lt;=11,"0-11",IF(ChurnData[[#This Row],[TenureMonths]]&lt;=23,"12-23",IF(ChurnData[[#This Row],[TenureMonths]]&lt;=35,"24-35",IF(ChurnData[[#This Row],[TenureMonths]]&lt;=47,"36-47",IF(ChurnData[[#This Row],[TenureMonths]]&lt;=59,"48-59","60-72")))))</f>
        <v>24-35</v>
      </c>
      <c r="V3365">
        <f>IF(ChurnData[[#This Row],[Churn]]="Yes",1,0)</f>
        <v>0</v>
      </c>
    </row>
    <row r="3366" spans="1:22" x14ac:dyDescent="0.35">
      <c r="A3366" t="s">
        <v>3418</v>
      </c>
      <c r="B3366" t="s">
        <v>36</v>
      </c>
      <c r="C3366">
        <v>0</v>
      </c>
      <c r="D3366" t="s">
        <v>21</v>
      </c>
      <c r="E3366" t="s">
        <v>21</v>
      </c>
      <c r="F3366" t="s">
        <v>22</v>
      </c>
      <c r="G3366" s="2">
        <v>22</v>
      </c>
      <c r="H3366" t="s">
        <v>20</v>
      </c>
      <c r="I3366" t="s">
        <v>32</v>
      </c>
      <c r="J3366" t="s">
        <v>21</v>
      </c>
      <c r="K3366" t="s">
        <v>21</v>
      </c>
      <c r="L3366" t="s">
        <v>29</v>
      </c>
      <c r="M3366" t="s">
        <v>20</v>
      </c>
      <c r="N3366" t="s">
        <v>34</v>
      </c>
      <c r="O3366" s="1">
        <v>57.6</v>
      </c>
      <c r="P3366" s="1">
        <v>1294.25</v>
      </c>
      <c r="Q3366">
        <v>0</v>
      </c>
      <c r="R3366" t="s">
        <v>21</v>
      </c>
      <c r="S3366" t="str">
        <f>IF(ChurnData[[#This Row],[MonthlyCharges]]&lt;=30,"1. Up to 30",IF(ChurnData[[#This Row],[MonthlyCharges]]&lt;=50,"2. 31-50",IF(ChurnData[[#This Row],[MonthlyCharges]]&lt;=70,"3. 51-70",IF(ChurnData[[#This Row],[MonthlyCharges]]&lt;=90,"4. 71-90","5. Over 90"))))</f>
        <v>3. 51-70</v>
      </c>
      <c r="T3366" t="str">
        <f>IF(AND(ChurnData[[#This Row],[Contract]]="Month-to-month",ChurnData[[#This Row],[InternetService]]="Fiber optic",ChurnData[[#This Row],[TenureMonths]]&lt;=11),"High-risk","Other")</f>
        <v>Other</v>
      </c>
      <c r="U3366" t="str">
        <f>IF(ChurnData[[#This Row],[TenureMonths]]&lt;=11,"0-11",IF(ChurnData[[#This Row],[TenureMonths]]&lt;=23,"12-23",IF(ChurnData[[#This Row],[TenureMonths]]&lt;=35,"24-35",IF(ChurnData[[#This Row],[TenureMonths]]&lt;=47,"36-47",IF(ChurnData[[#This Row],[TenureMonths]]&lt;=59,"48-59","60-72")))))</f>
        <v>12-23</v>
      </c>
      <c r="V3366">
        <f>IF(ChurnData[[#This Row],[Churn]]="Yes",1,0)</f>
        <v>0</v>
      </c>
    </row>
    <row r="3367" spans="1:22" x14ac:dyDescent="0.35">
      <c r="A3367" t="s">
        <v>3419</v>
      </c>
      <c r="B3367" t="s">
        <v>19</v>
      </c>
      <c r="C3367">
        <v>1</v>
      </c>
      <c r="D3367" t="s">
        <v>20</v>
      </c>
      <c r="E3367" t="s">
        <v>20</v>
      </c>
      <c r="F3367" t="s">
        <v>37</v>
      </c>
      <c r="G3367" s="2">
        <v>25</v>
      </c>
      <c r="H3367" t="s">
        <v>21</v>
      </c>
      <c r="I3367" t="s">
        <v>21</v>
      </c>
      <c r="J3367" t="s">
        <v>28</v>
      </c>
      <c r="K3367" t="s">
        <v>28</v>
      </c>
      <c r="L3367" t="s">
        <v>33</v>
      </c>
      <c r="M3367" t="s">
        <v>20</v>
      </c>
      <c r="N3367" t="s">
        <v>43</v>
      </c>
      <c r="O3367" s="1">
        <v>18</v>
      </c>
      <c r="P3367" s="1">
        <v>461.84</v>
      </c>
      <c r="Q3367">
        <v>0</v>
      </c>
      <c r="R3367" t="s">
        <v>21</v>
      </c>
      <c r="S3367" t="str">
        <f>IF(ChurnData[[#This Row],[MonthlyCharges]]&lt;=30,"1. Up to 30",IF(ChurnData[[#This Row],[MonthlyCharges]]&lt;=50,"2. 31-50",IF(ChurnData[[#This Row],[MonthlyCharges]]&lt;=70,"3. 51-70",IF(ChurnData[[#This Row],[MonthlyCharges]]&lt;=90,"4. 71-90","5. Over 90"))))</f>
        <v>1. Up to 30</v>
      </c>
      <c r="T3367" t="str">
        <f>IF(AND(ChurnData[[#This Row],[Contract]]="Month-to-month",ChurnData[[#This Row],[InternetService]]="Fiber optic",ChurnData[[#This Row],[TenureMonths]]&lt;=11),"High-risk","Other")</f>
        <v>Other</v>
      </c>
      <c r="U3367" t="str">
        <f>IF(ChurnData[[#This Row],[TenureMonths]]&lt;=11,"0-11",IF(ChurnData[[#This Row],[TenureMonths]]&lt;=23,"12-23",IF(ChurnData[[#This Row],[TenureMonths]]&lt;=35,"24-35",IF(ChurnData[[#This Row],[TenureMonths]]&lt;=47,"36-47",IF(ChurnData[[#This Row],[TenureMonths]]&lt;=59,"48-59","60-72")))))</f>
        <v>24-35</v>
      </c>
      <c r="V3367">
        <f>IF(ChurnData[[#This Row],[Churn]]="Yes",1,0)</f>
        <v>0</v>
      </c>
    </row>
    <row r="3368" spans="1:22" x14ac:dyDescent="0.35">
      <c r="A3368" t="s">
        <v>3420</v>
      </c>
      <c r="B3368" t="s">
        <v>36</v>
      </c>
      <c r="C3368">
        <v>0</v>
      </c>
      <c r="D3368" t="s">
        <v>21</v>
      </c>
      <c r="E3368" t="s">
        <v>21</v>
      </c>
      <c r="F3368" t="s">
        <v>39</v>
      </c>
      <c r="G3368" s="2">
        <v>18</v>
      </c>
      <c r="H3368" t="s">
        <v>20</v>
      </c>
      <c r="I3368" t="s">
        <v>32</v>
      </c>
      <c r="J3368" t="s">
        <v>21</v>
      </c>
      <c r="K3368" t="s">
        <v>21</v>
      </c>
      <c r="L3368" t="s">
        <v>33</v>
      </c>
      <c r="M3368" t="s">
        <v>20</v>
      </c>
      <c r="N3368" t="s">
        <v>30</v>
      </c>
      <c r="O3368" s="1">
        <v>50.51</v>
      </c>
      <c r="P3368" s="1">
        <v>897.22</v>
      </c>
      <c r="Q3368">
        <v>0</v>
      </c>
      <c r="R3368" t="s">
        <v>21</v>
      </c>
      <c r="S3368" t="str">
        <f>IF(ChurnData[[#This Row],[MonthlyCharges]]&lt;=30,"1. Up to 30",IF(ChurnData[[#This Row],[MonthlyCharges]]&lt;=50,"2. 31-50",IF(ChurnData[[#This Row],[MonthlyCharges]]&lt;=70,"3. 51-70",IF(ChurnData[[#This Row],[MonthlyCharges]]&lt;=90,"4. 71-90","5. Over 90"))))</f>
        <v>3. 51-70</v>
      </c>
      <c r="T3368" t="str">
        <f>IF(AND(ChurnData[[#This Row],[Contract]]="Month-to-month",ChurnData[[#This Row],[InternetService]]="Fiber optic",ChurnData[[#This Row],[TenureMonths]]&lt;=11),"High-risk","Other")</f>
        <v>Other</v>
      </c>
      <c r="U3368" t="str">
        <f>IF(ChurnData[[#This Row],[TenureMonths]]&lt;=11,"0-11",IF(ChurnData[[#This Row],[TenureMonths]]&lt;=23,"12-23",IF(ChurnData[[#This Row],[TenureMonths]]&lt;=35,"24-35",IF(ChurnData[[#This Row],[TenureMonths]]&lt;=47,"36-47",IF(ChurnData[[#This Row],[TenureMonths]]&lt;=59,"48-59","60-72")))))</f>
        <v>12-23</v>
      </c>
      <c r="V3368">
        <f>IF(ChurnData[[#This Row],[Churn]]="Yes",1,0)</f>
        <v>0</v>
      </c>
    </row>
    <row r="3369" spans="1:22" x14ac:dyDescent="0.35">
      <c r="A3369" t="s">
        <v>3421</v>
      </c>
      <c r="B3369" t="s">
        <v>36</v>
      </c>
      <c r="C3369">
        <v>0</v>
      </c>
      <c r="D3369" t="s">
        <v>21</v>
      </c>
      <c r="E3369" t="s">
        <v>21</v>
      </c>
      <c r="F3369" t="s">
        <v>75</v>
      </c>
      <c r="G3369" s="2">
        <v>13</v>
      </c>
      <c r="H3369" t="s">
        <v>20</v>
      </c>
      <c r="I3369" t="s">
        <v>21</v>
      </c>
      <c r="J3369" t="s">
        <v>28</v>
      </c>
      <c r="K3369" t="s">
        <v>28</v>
      </c>
      <c r="L3369" t="s">
        <v>33</v>
      </c>
      <c r="M3369" t="s">
        <v>20</v>
      </c>
      <c r="N3369" t="s">
        <v>34</v>
      </c>
      <c r="O3369" s="1">
        <v>35.33</v>
      </c>
      <c r="P3369" s="1">
        <v>451.47</v>
      </c>
      <c r="Q3369">
        <v>0</v>
      </c>
      <c r="R3369" t="s">
        <v>21</v>
      </c>
      <c r="S3369" t="str">
        <f>IF(ChurnData[[#This Row],[MonthlyCharges]]&lt;=30,"1. Up to 30",IF(ChurnData[[#This Row],[MonthlyCharges]]&lt;=50,"2. 31-50",IF(ChurnData[[#This Row],[MonthlyCharges]]&lt;=70,"3. 51-70",IF(ChurnData[[#This Row],[MonthlyCharges]]&lt;=90,"4. 71-90","5. Over 90"))))</f>
        <v>2. 31-50</v>
      </c>
      <c r="T3369" t="str">
        <f>IF(AND(ChurnData[[#This Row],[Contract]]="Month-to-month",ChurnData[[#This Row],[InternetService]]="Fiber optic",ChurnData[[#This Row],[TenureMonths]]&lt;=11),"High-risk","Other")</f>
        <v>Other</v>
      </c>
      <c r="U3369" t="str">
        <f>IF(ChurnData[[#This Row],[TenureMonths]]&lt;=11,"0-11",IF(ChurnData[[#This Row],[TenureMonths]]&lt;=23,"12-23",IF(ChurnData[[#This Row],[TenureMonths]]&lt;=35,"24-35",IF(ChurnData[[#This Row],[TenureMonths]]&lt;=47,"36-47",IF(ChurnData[[#This Row],[TenureMonths]]&lt;=59,"48-59","60-72")))))</f>
        <v>12-23</v>
      </c>
      <c r="V3369">
        <f>IF(ChurnData[[#This Row],[Churn]]="Yes",1,0)</f>
        <v>0</v>
      </c>
    </row>
    <row r="3370" spans="1:22" x14ac:dyDescent="0.35">
      <c r="A3370" t="s">
        <v>3422</v>
      </c>
      <c r="B3370" t="s">
        <v>36</v>
      </c>
      <c r="C3370">
        <v>0</v>
      </c>
      <c r="D3370" t="s">
        <v>21</v>
      </c>
      <c r="E3370" t="s">
        <v>21</v>
      </c>
      <c r="F3370" t="s">
        <v>27</v>
      </c>
      <c r="G3370" s="2">
        <v>28</v>
      </c>
      <c r="H3370" t="s">
        <v>20</v>
      </c>
      <c r="I3370" t="s">
        <v>32</v>
      </c>
      <c r="J3370" t="s">
        <v>21</v>
      </c>
      <c r="K3370" t="s">
        <v>21</v>
      </c>
      <c r="L3370" t="s">
        <v>33</v>
      </c>
      <c r="M3370" t="s">
        <v>21</v>
      </c>
      <c r="N3370" t="s">
        <v>30</v>
      </c>
      <c r="O3370" s="1">
        <v>57.85</v>
      </c>
      <c r="P3370" s="1">
        <v>1654.43</v>
      </c>
      <c r="Q3370">
        <v>2</v>
      </c>
      <c r="R3370" t="s">
        <v>21</v>
      </c>
      <c r="S3370" t="str">
        <f>IF(ChurnData[[#This Row],[MonthlyCharges]]&lt;=30,"1. Up to 30",IF(ChurnData[[#This Row],[MonthlyCharges]]&lt;=50,"2. 31-50",IF(ChurnData[[#This Row],[MonthlyCharges]]&lt;=70,"3. 51-70",IF(ChurnData[[#This Row],[MonthlyCharges]]&lt;=90,"4. 71-90","5. Over 90"))))</f>
        <v>3. 51-70</v>
      </c>
      <c r="T3370" t="str">
        <f>IF(AND(ChurnData[[#This Row],[Contract]]="Month-to-month",ChurnData[[#This Row],[InternetService]]="Fiber optic",ChurnData[[#This Row],[TenureMonths]]&lt;=11),"High-risk","Other")</f>
        <v>Other</v>
      </c>
      <c r="U3370" t="str">
        <f>IF(ChurnData[[#This Row],[TenureMonths]]&lt;=11,"0-11",IF(ChurnData[[#This Row],[TenureMonths]]&lt;=23,"12-23",IF(ChurnData[[#This Row],[TenureMonths]]&lt;=35,"24-35",IF(ChurnData[[#This Row],[TenureMonths]]&lt;=47,"36-47",IF(ChurnData[[#This Row],[TenureMonths]]&lt;=59,"48-59","60-72")))))</f>
        <v>24-35</v>
      </c>
      <c r="V3370">
        <f>IF(ChurnData[[#This Row],[Churn]]="Yes",1,0)</f>
        <v>0</v>
      </c>
    </row>
    <row r="3371" spans="1:22" x14ac:dyDescent="0.35">
      <c r="A3371" t="s">
        <v>3423</v>
      </c>
      <c r="B3371" t="s">
        <v>36</v>
      </c>
      <c r="C3371">
        <v>0</v>
      </c>
      <c r="D3371" t="s">
        <v>20</v>
      </c>
      <c r="E3371" t="s">
        <v>21</v>
      </c>
      <c r="F3371" t="s">
        <v>65</v>
      </c>
      <c r="G3371" s="2">
        <v>21</v>
      </c>
      <c r="H3371" t="s">
        <v>20</v>
      </c>
      <c r="I3371" t="s">
        <v>32</v>
      </c>
      <c r="J3371" t="s">
        <v>21</v>
      </c>
      <c r="K3371" t="s">
        <v>20</v>
      </c>
      <c r="L3371" t="s">
        <v>24</v>
      </c>
      <c r="M3371" t="s">
        <v>21</v>
      </c>
      <c r="N3371" t="s">
        <v>30</v>
      </c>
      <c r="O3371" s="1">
        <v>49.67</v>
      </c>
      <c r="P3371" s="1">
        <v>1044.29</v>
      </c>
      <c r="Q3371">
        <v>1</v>
      </c>
      <c r="R3371" t="s">
        <v>21</v>
      </c>
      <c r="S3371" t="str">
        <f>IF(ChurnData[[#This Row],[MonthlyCharges]]&lt;=30,"1. Up to 30",IF(ChurnData[[#This Row],[MonthlyCharges]]&lt;=50,"2. 31-50",IF(ChurnData[[#This Row],[MonthlyCharges]]&lt;=70,"3. 51-70",IF(ChurnData[[#This Row],[MonthlyCharges]]&lt;=90,"4. 71-90","5. Over 90"))))</f>
        <v>2. 31-50</v>
      </c>
      <c r="T3371" t="str">
        <f>IF(AND(ChurnData[[#This Row],[Contract]]="Month-to-month",ChurnData[[#This Row],[InternetService]]="Fiber optic",ChurnData[[#This Row],[TenureMonths]]&lt;=11),"High-risk","Other")</f>
        <v>Other</v>
      </c>
      <c r="U3371" t="str">
        <f>IF(ChurnData[[#This Row],[TenureMonths]]&lt;=11,"0-11",IF(ChurnData[[#This Row],[TenureMonths]]&lt;=23,"12-23",IF(ChurnData[[#This Row],[TenureMonths]]&lt;=35,"24-35",IF(ChurnData[[#This Row],[TenureMonths]]&lt;=47,"36-47",IF(ChurnData[[#This Row],[TenureMonths]]&lt;=59,"48-59","60-72")))))</f>
        <v>12-23</v>
      </c>
      <c r="V3371">
        <f>IF(ChurnData[[#This Row],[Churn]]="Yes",1,0)</f>
        <v>0</v>
      </c>
    </row>
    <row r="3372" spans="1:22" x14ac:dyDescent="0.35">
      <c r="A3372" t="s">
        <v>3424</v>
      </c>
      <c r="B3372" t="s">
        <v>36</v>
      </c>
      <c r="C3372">
        <v>0</v>
      </c>
      <c r="D3372" t="s">
        <v>20</v>
      </c>
      <c r="E3372" t="s">
        <v>20</v>
      </c>
      <c r="F3372" t="s">
        <v>37</v>
      </c>
      <c r="G3372" s="2">
        <v>17</v>
      </c>
      <c r="H3372" t="s">
        <v>20</v>
      </c>
      <c r="I3372" t="s">
        <v>32</v>
      </c>
      <c r="J3372" t="s">
        <v>21</v>
      </c>
      <c r="K3372" t="s">
        <v>21</v>
      </c>
      <c r="L3372" t="s">
        <v>33</v>
      </c>
      <c r="M3372" t="s">
        <v>21</v>
      </c>
      <c r="N3372" t="s">
        <v>34</v>
      </c>
      <c r="O3372" s="1">
        <v>48.66</v>
      </c>
      <c r="P3372" s="1">
        <v>812.68</v>
      </c>
      <c r="Q3372">
        <v>1</v>
      </c>
      <c r="R3372" t="s">
        <v>20</v>
      </c>
      <c r="S3372" t="str">
        <f>IF(ChurnData[[#This Row],[MonthlyCharges]]&lt;=30,"1. Up to 30",IF(ChurnData[[#This Row],[MonthlyCharges]]&lt;=50,"2. 31-50",IF(ChurnData[[#This Row],[MonthlyCharges]]&lt;=70,"3. 51-70",IF(ChurnData[[#This Row],[MonthlyCharges]]&lt;=90,"4. 71-90","5. Over 90"))))</f>
        <v>2. 31-50</v>
      </c>
      <c r="T3372" t="str">
        <f>IF(AND(ChurnData[[#This Row],[Contract]]="Month-to-month",ChurnData[[#This Row],[InternetService]]="Fiber optic",ChurnData[[#This Row],[TenureMonths]]&lt;=11),"High-risk","Other")</f>
        <v>Other</v>
      </c>
      <c r="U3372" t="str">
        <f>IF(ChurnData[[#This Row],[TenureMonths]]&lt;=11,"0-11",IF(ChurnData[[#This Row],[TenureMonths]]&lt;=23,"12-23",IF(ChurnData[[#This Row],[TenureMonths]]&lt;=35,"24-35",IF(ChurnData[[#This Row],[TenureMonths]]&lt;=47,"36-47",IF(ChurnData[[#This Row],[TenureMonths]]&lt;=59,"48-59","60-72")))))</f>
        <v>12-23</v>
      </c>
      <c r="V3372">
        <f>IF(ChurnData[[#This Row],[Churn]]="Yes",1,0)</f>
        <v>1</v>
      </c>
    </row>
    <row r="3373" spans="1:22" x14ac:dyDescent="0.35">
      <c r="A3373" t="s">
        <v>3425</v>
      </c>
      <c r="B3373" t="s">
        <v>19</v>
      </c>
      <c r="C3373">
        <v>0</v>
      </c>
      <c r="D3373" t="s">
        <v>20</v>
      </c>
      <c r="E3373" t="s">
        <v>20</v>
      </c>
      <c r="F3373" t="s">
        <v>75</v>
      </c>
      <c r="G3373" s="2">
        <v>66</v>
      </c>
      <c r="H3373" t="s">
        <v>21</v>
      </c>
      <c r="I3373" t="s">
        <v>23</v>
      </c>
      <c r="J3373" t="s">
        <v>21</v>
      </c>
      <c r="K3373" t="s">
        <v>21</v>
      </c>
      <c r="L3373" t="s">
        <v>24</v>
      </c>
      <c r="M3373" t="s">
        <v>20</v>
      </c>
      <c r="N3373" t="s">
        <v>34</v>
      </c>
      <c r="O3373" s="1">
        <v>79.62</v>
      </c>
      <c r="P3373" s="1">
        <v>5391.35</v>
      </c>
      <c r="Q3373">
        <v>3</v>
      </c>
      <c r="R3373" t="s">
        <v>21</v>
      </c>
      <c r="S3373" t="str">
        <f>IF(ChurnData[[#This Row],[MonthlyCharges]]&lt;=30,"1. Up to 30",IF(ChurnData[[#This Row],[MonthlyCharges]]&lt;=50,"2. 31-50",IF(ChurnData[[#This Row],[MonthlyCharges]]&lt;=70,"3. 51-70",IF(ChurnData[[#This Row],[MonthlyCharges]]&lt;=90,"4. 71-90","5. Over 90"))))</f>
        <v>4. 71-90</v>
      </c>
      <c r="T3373" t="str">
        <f>IF(AND(ChurnData[[#This Row],[Contract]]="Month-to-month",ChurnData[[#This Row],[InternetService]]="Fiber optic",ChurnData[[#This Row],[TenureMonths]]&lt;=11),"High-risk","Other")</f>
        <v>Other</v>
      </c>
      <c r="U3373" t="str">
        <f>IF(ChurnData[[#This Row],[TenureMonths]]&lt;=11,"0-11",IF(ChurnData[[#This Row],[TenureMonths]]&lt;=23,"12-23",IF(ChurnData[[#This Row],[TenureMonths]]&lt;=35,"24-35",IF(ChurnData[[#This Row],[TenureMonths]]&lt;=47,"36-47",IF(ChurnData[[#This Row],[TenureMonths]]&lt;=59,"48-59","60-72")))))</f>
        <v>60-72</v>
      </c>
      <c r="V3373">
        <f>IF(ChurnData[[#This Row],[Churn]]="Yes",1,0)</f>
        <v>0</v>
      </c>
    </row>
    <row r="3374" spans="1:22" x14ac:dyDescent="0.35">
      <c r="A3374" t="s">
        <v>3426</v>
      </c>
      <c r="B3374" t="s">
        <v>19</v>
      </c>
      <c r="C3374">
        <v>1</v>
      </c>
      <c r="D3374" t="s">
        <v>20</v>
      </c>
      <c r="E3374" t="s">
        <v>21</v>
      </c>
      <c r="F3374" t="s">
        <v>65</v>
      </c>
      <c r="G3374" s="2">
        <v>19</v>
      </c>
      <c r="H3374" t="s">
        <v>20</v>
      </c>
      <c r="I3374" t="s">
        <v>23</v>
      </c>
      <c r="J3374" t="s">
        <v>21</v>
      </c>
      <c r="K3374" t="s">
        <v>21</v>
      </c>
      <c r="L3374" t="s">
        <v>33</v>
      </c>
      <c r="M3374" t="s">
        <v>21</v>
      </c>
      <c r="N3374" t="s">
        <v>25</v>
      </c>
      <c r="O3374" s="1">
        <v>85.06</v>
      </c>
      <c r="P3374" s="1">
        <v>1627.01</v>
      </c>
      <c r="Q3374">
        <v>2</v>
      </c>
      <c r="R3374" t="s">
        <v>20</v>
      </c>
      <c r="S3374" t="str">
        <f>IF(ChurnData[[#This Row],[MonthlyCharges]]&lt;=30,"1. Up to 30",IF(ChurnData[[#This Row],[MonthlyCharges]]&lt;=50,"2. 31-50",IF(ChurnData[[#This Row],[MonthlyCharges]]&lt;=70,"3. 51-70",IF(ChurnData[[#This Row],[MonthlyCharges]]&lt;=90,"4. 71-90","5. Over 90"))))</f>
        <v>4. 71-90</v>
      </c>
      <c r="T3374" t="str">
        <f>IF(AND(ChurnData[[#This Row],[Contract]]="Month-to-month",ChurnData[[#This Row],[InternetService]]="Fiber optic",ChurnData[[#This Row],[TenureMonths]]&lt;=11),"High-risk","Other")</f>
        <v>Other</v>
      </c>
      <c r="U3374" t="str">
        <f>IF(ChurnData[[#This Row],[TenureMonths]]&lt;=11,"0-11",IF(ChurnData[[#This Row],[TenureMonths]]&lt;=23,"12-23",IF(ChurnData[[#This Row],[TenureMonths]]&lt;=35,"24-35",IF(ChurnData[[#This Row],[TenureMonths]]&lt;=47,"36-47",IF(ChurnData[[#This Row],[TenureMonths]]&lt;=59,"48-59","60-72")))))</f>
        <v>12-23</v>
      </c>
      <c r="V3374">
        <f>IF(ChurnData[[#This Row],[Churn]]="Yes",1,0)</f>
        <v>1</v>
      </c>
    </row>
    <row r="3375" spans="1:22" x14ac:dyDescent="0.35">
      <c r="A3375" t="s">
        <v>3427</v>
      </c>
      <c r="B3375" t="s">
        <v>36</v>
      </c>
      <c r="C3375">
        <v>0</v>
      </c>
      <c r="D3375" t="s">
        <v>21</v>
      </c>
      <c r="E3375" t="s">
        <v>21</v>
      </c>
      <c r="F3375" t="s">
        <v>37</v>
      </c>
      <c r="G3375" s="2">
        <v>9</v>
      </c>
      <c r="H3375" t="s">
        <v>20</v>
      </c>
      <c r="I3375" t="s">
        <v>23</v>
      </c>
      <c r="J3375" t="s">
        <v>20</v>
      </c>
      <c r="K3375" t="s">
        <v>20</v>
      </c>
      <c r="L3375" t="s">
        <v>33</v>
      </c>
      <c r="M3375" t="s">
        <v>20</v>
      </c>
      <c r="N3375" t="s">
        <v>34</v>
      </c>
      <c r="O3375" s="1">
        <v>99.25</v>
      </c>
      <c r="P3375" s="1">
        <v>898.93</v>
      </c>
      <c r="Q3375">
        <v>1</v>
      </c>
      <c r="R3375" t="s">
        <v>21</v>
      </c>
      <c r="S3375" t="str">
        <f>IF(ChurnData[[#This Row],[MonthlyCharges]]&lt;=30,"1. Up to 30",IF(ChurnData[[#This Row],[MonthlyCharges]]&lt;=50,"2. 31-50",IF(ChurnData[[#This Row],[MonthlyCharges]]&lt;=70,"3. 51-70",IF(ChurnData[[#This Row],[MonthlyCharges]]&lt;=90,"4. 71-90","5. Over 90"))))</f>
        <v>5. Over 90</v>
      </c>
      <c r="T3375" t="str">
        <f>IF(AND(ChurnData[[#This Row],[Contract]]="Month-to-month",ChurnData[[#This Row],[InternetService]]="Fiber optic",ChurnData[[#This Row],[TenureMonths]]&lt;=11),"High-risk","Other")</f>
        <v>High-risk</v>
      </c>
      <c r="U3375" t="str">
        <f>IF(ChurnData[[#This Row],[TenureMonths]]&lt;=11,"0-11",IF(ChurnData[[#This Row],[TenureMonths]]&lt;=23,"12-23",IF(ChurnData[[#This Row],[TenureMonths]]&lt;=35,"24-35",IF(ChurnData[[#This Row],[TenureMonths]]&lt;=47,"36-47",IF(ChurnData[[#This Row],[TenureMonths]]&lt;=59,"48-59","60-72")))))</f>
        <v>0-11</v>
      </c>
      <c r="V3375">
        <f>IF(ChurnData[[#This Row],[Churn]]="Yes",1,0)</f>
        <v>0</v>
      </c>
    </row>
    <row r="3376" spans="1:22" x14ac:dyDescent="0.35">
      <c r="A3376" t="s">
        <v>3428</v>
      </c>
      <c r="B3376" t="s">
        <v>19</v>
      </c>
      <c r="C3376">
        <v>0</v>
      </c>
      <c r="D3376" t="s">
        <v>21</v>
      </c>
      <c r="E3376" t="s">
        <v>21</v>
      </c>
      <c r="F3376" t="s">
        <v>41</v>
      </c>
      <c r="G3376" s="2">
        <v>41</v>
      </c>
      <c r="H3376" t="s">
        <v>20</v>
      </c>
      <c r="I3376" t="s">
        <v>21</v>
      </c>
      <c r="J3376" t="s">
        <v>28</v>
      </c>
      <c r="K3376" t="s">
        <v>28</v>
      </c>
      <c r="L3376" t="s">
        <v>24</v>
      </c>
      <c r="M3376" t="s">
        <v>21</v>
      </c>
      <c r="N3376" t="s">
        <v>34</v>
      </c>
      <c r="O3376" s="1">
        <v>30.82</v>
      </c>
      <c r="P3376" s="1">
        <v>1285.3399999999999</v>
      </c>
      <c r="Q3376">
        <v>1</v>
      </c>
      <c r="R3376" t="s">
        <v>21</v>
      </c>
      <c r="S3376" t="str">
        <f>IF(ChurnData[[#This Row],[MonthlyCharges]]&lt;=30,"1. Up to 30",IF(ChurnData[[#This Row],[MonthlyCharges]]&lt;=50,"2. 31-50",IF(ChurnData[[#This Row],[MonthlyCharges]]&lt;=70,"3. 51-70",IF(ChurnData[[#This Row],[MonthlyCharges]]&lt;=90,"4. 71-90","5. Over 90"))))</f>
        <v>2. 31-50</v>
      </c>
      <c r="T3376" t="str">
        <f>IF(AND(ChurnData[[#This Row],[Contract]]="Month-to-month",ChurnData[[#This Row],[InternetService]]="Fiber optic",ChurnData[[#This Row],[TenureMonths]]&lt;=11),"High-risk","Other")</f>
        <v>Other</v>
      </c>
      <c r="U3376" t="str">
        <f>IF(ChurnData[[#This Row],[TenureMonths]]&lt;=11,"0-11",IF(ChurnData[[#This Row],[TenureMonths]]&lt;=23,"12-23",IF(ChurnData[[#This Row],[TenureMonths]]&lt;=35,"24-35",IF(ChurnData[[#This Row],[TenureMonths]]&lt;=47,"36-47",IF(ChurnData[[#This Row],[TenureMonths]]&lt;=59,"48-59","60-72")))))</f>
        <v>36-47</v>
      </c>
      <c r="V3376">
        <f>IF(ChurnData[[#This Row],[Churn]]="Yes",1,0)</f>
        <v>0</v>
      </c>
    </row>
    <row r="3377" spans="1:22" x14ac:dyDescent="0.35">
      <c r="A3377" t="s">
        <v>3429</v>
      </c>
      <c r="B3377" t="s">
        <v>19</v>
      </c>
      <c r="C3377">
        <v>1</v>
      </c>
      <c r="D3377" t="s">
        <v>21</v>
      </c>
      <c r="E3377" t="s">
        <v>21</v>
      </c>
      <c r="F3377" t="s">
        <v>56</v>
      </c>
      <c r="G3377" s="2">
        <v>65</v>
      </c>
      <c r="H3377" t="s">
        <v>20</v>
      </c>
      <c r="I3377" t="s">
        <v>32</v>
      </c>
      <c r="J3377" t="s">
        <v>21</v>
      </c>
      <c r="K3377" t="s">
        <v>21</v>
      </c>
      <c r="L3377" t="s">
        <v>29</v>
      </c>
      <c r="M3377" t="s">
        <v>20</v>
      </c>
      <c r="N3377" t="s">
        <v>43</v>
      </c>
      <c r="O3377" s="1">
        <v>57.81</v>
      </c>
      <c r="P3377" s="1">
        <v>3763.51</v>
      </c>
      <c r="Q3377">
        <v>1</v>
      </c>
      <c r="R3377" t="s">
        <v>21</v>
      </c>
      <c r="S3377" t="str">
        <f>IF(ChurnData[[#This Row],[MonthlyCharges]]&lt;=30,"1. Up to 30",IF(ChurnData[[#This Row],[MonthlyCharges]]&lt;=50,"2. 31-50",IF(ChurnData[[#This Row],[MonthlyCharges]]&lt;=70,"3. 51-70",IF(ChurnData[[#This Row],[MonthlyCharges]]&lt;=90,"4. 71-90","5. Over 90"))))</f>
        <v>3. 51-70</v>
      </c>
      <c r="T3377" t="str">
        <f>IF(AND(ChurnData[[#This Row],[Contract]]="Month-to-month",ChurnData[[#This Row],[InternetService]]="Fiber optic",ChurnData[[#This Row],[TenureMonths]]&lt;=11),"High-risk","Other")</f>
        <v>Other</v>
      </c>
      <c r="U3377" t="str">
        <f>IF(ChurnData[[#This Row],[TenureMonths]]&lt;=11,"0-11",IF(ChurnData[[#This Row],[TenureMonths]]&lt;=23,"12-23",IF(ChurnData[[#This Row],[TenureMonths]]&lt;=35,"24-35",IF(ChurnData[[#This Row],[TenureMonths]]&lt;=47,"36-47",IF(ChurnData[[#This Row],[TenureMonths]]&lt;=59,"48-59","60-72")))))</f>
        <v>60-72</v>
      </c>
      <c r="V3377">
        <f>IF(ChurnData[[#This Row],[Churn]]="Yes",1,0)</f>
        <v>0</v>
      </c>
    </row>
    <row r="3378" spans="1:22" x14ac:dyDescent="0.35">
      <c r="A3378" t="s">
        <v>3430</v>
      </c>
      <c r="B3378" t="s">
        <v>19</v>
      </c>
      <c r="C3378">
        <v>0</v>
      </c>
      <c r="D3378" t="s">
        <v>20</v>
      </c>
      <c r="E3378" t="s">
        <v>20</v>
      </c>
      <c r="F3378" t="s">
        <v>65</v>
      </c>
      <c r="G3378" s="2">
        <v>18</v>
      </c>
      <c r="H3378" t="s">
        <v>20</v>
      </c>
      <c r="I3378" t="s">
        <v>32</v>
      </c>
      <c r="J3378" t="s">
        <v>20</v>
      </c>
      <c r="K3378" t="s">
        <v>20</v>
      </c>
      <c r="L3378" t="s">
        <v>33</v>
      </c>
      <c r="M3378" t="s">
        <v>20</v>
      </c>
      <c r="N3378" t="s">
        <v>34</v>
      </c>
      <c r="O3378" s="1">
        <v>66.069999999999993</v>
      </c>
      <c r="P3378" s="1">
        <v>1181.47</v>
      </c>
      <c r="Q3378">
        <v>2</v>
      </c>
      <c r="R3378" t="s">
        <v>21</v>
      </c>
      <c r="S3378" t="str">
        <f>IF(ChurnData[[#This Row],[MonthlyCharges]]&lt;=30,"1. Up to 30",IF(ChurnData[[#This Row],[MonthlyCharges]]&lt;=50,"2. 31-50",IF(ChurnData[[#This Row],[MonthlyCharges]]&lt;=70,"3. 51-70",IF(ChurnData[[#This Row],[MonthlyCharges]]&lt;=90,"4. 71-90","5. Over 90"))))</f>
        <v>3. 51-70</v>
      </c>
      <c r="T3378" t="str">
        <f>IF(AND(ChurnData[[#This Row],[Contract]]="Month-to-month",ChurnData[[#This Row],[InternetService]]="Fiber optic",ChurnData[[#This Row],[TenureMonths]]&lt;=11),"High-risk","Other")</f>
        <v>Other</v>
      </c>
      <c r="U3378" t="str">
        <f>IF(ChurnData[[#This Row],[TenureMonths]]&lt;=11,"0-11",IF(ChurnData[[#This Row],[TenureMonths]]&lt;=23,"12-23",IF(ChurnData[[#This Row],[TenureMonths]]&lt;=35,"24-35",IF(ChurnData[[#This Row],[TenureMonths]]&lt;=47,"36-47",IF(ChurnData[[#This Row],[TenureMonths]]&lt;=59,"48-59","60-72")))))</f>
        <v>12-23</v>
      </c>
      <c r="V3378">
        <f>IF(ChurnData[[#This Row],[Churn]]="Yes",1,0)</f>
        <v>0</v>
      </c>
    </row>
    <row r="3379" spans="1:22" x14ac:dyDescent="0.35">
      <c r="A3379" t="s">
        <v>3431</v>
      </c>
      <c r="B3379" t="s">
        <v>36</v>
      </c>
      <c r="C3379">
        <v>0</v>
      </c>
      <c r="D3379" t="s">
        <v>21</v>
      </c>
      <c r="E3379" t="s">
        <v>21</v>
      </c>
      <c r="F3379" t="s">
        <v>27</v>
      </c>
      <c r="G3379" s="2">
        <v>14</v>
      </c>
      <c r="H3379" t="s">
        <v>21</v>
      </c>
      <c r="I3379" t="s">
        <v>32</v>
      </c>
      <c r="J3379" t="s">
        <v>20</v>
      </c>
      <c r="K3379" t="s">
        <v>21</v>
      </c>
      <c r="L3379" t="s">
        <v>33</v>
      </c>
      <c r="M3379" t="s">
        <v>21</v>
      </c>
      <c r="N3379" t="s">
        <v>34</v>
      </c>
      <c r="O3379" s="1">
        <v>60.46</v>
      </c>
      <c r="P3379" s="1">
        <v>854.46</v>
      </c>
      <c r="Q3379">
        <v>2</v>
      </c>
      <c r="R3379" t="s">
        <v>21</v>
      </c>
      <c r="S3379" t="str">
        <f>IF(ChurnData[[#This Row],[MonthlyCharges]]&lt;=30,"1. Up to 30",IF(ChurnData[[#This Row],[MonthlyCharges]]&lt;=50,"2. 31-50",IF(ChurnData[[#This Row],[MonthlyCharges]]&lt;=70,"3. 51-70",IF(ChurnData[[#This Row],[MonthlyCharges]]&lt;=90,"4. 71-90","5. Over 90"))))</f>
        <v>3. 51-70</v>
      </c>
      <c r="T3379" t="str">
        <f>IF(AND(ChurnData[[#This Row],[Contract]]="Month-to-month",ChurnData[[#This Row],[InternetService]]="Fiber optic",ChurnData[[#This Row],[TenureMonths]]&lt;=11),"High-risk","Other")</f>
        <v>Other</v>
      </c>
      <c r="U3379" t="str">
        <f>IF(ChurnData[[#This Row],[TenureMonths]]&lt;=11,"0-11",IF(ChurnData[[#This Row],[TenureMonths]]&lt;=23,"12-23",IF(ChurnData[[#This Row],[TenureMonths]]&lt;=35,"24-35",IF(ChurnData[[#This Row],[TenureMonths]]&lt;=47,"36-47",IF(ChurnData[[#This Row],[TenureMonths]]&lt;=59,"48-59","60-72")))))</f>
        <v>12-23</v>
      </c>
      <c r="V3379">
        <f>IF(ChurnData[[#This Row],[Churn]]="Yes",1,0)</f>
        <v>0</v>
      </c>
    </row>
    <row r="3380" spans="1:22" x14ac:dyDescent="0.35">
      <c r="A3380" t="s">
        <v>3432</v>
      </c>
      <c r="B3380" t="s">
        <v>19</v>
      </c>
      <c r="C3380">
        <v>0</v>
      </c>
      <c r="D3380" t="s">
        <v>20</v>
      </c>
      <c r="E3380" t="s">
        <v>20</v>
      </c>
      <c r="F3380" t="s">
        <v>37</v>
      </c>
      <c r="G3380" s="2">
        <v>61</v>
      </c>
      <c r="H3380" t="s">
        <v>21</v>
      </c>
      <c r="I3380" t="s">
        <v>32</v>
      </c>
      <c r="J3380" t="s">
        <v>20</v>
      </c>
      <c r="K3380" t="s">
        <v>20</v>
      </c>
      <c r="L3380" t="s">
        <v>24</v>
      </c>
      <c r="M3380" t="s">
        <v>20</v>
      </c>
      <c r="N3380" t="s">
        <v>34</v>
      </c>
      <c r="O3380" s="1">
        <v>54.41</v>
      </c>
      <c r="P3380" s="1">
        <v>3406.93</v>
      </c>
      <c r="Q3380">
        <v>0</v>
      </c>
      <c r="R3380" t="s">
        <v>21</v>
      </c>
      <c r="S3380" t="str">
        <f>IF(ChurnData[[#This Row],[MonthlyCharges]]&lt;=30,"1. Up to 30",IF(ChurnData[[#This Row],[MonthlyCharges]]&lt;=50,"2. 31-50",IF(ChurnData[[#This Row],[MonthlyCharges]]&lt;=70,"3. 51-70",IF(ChurnData[[#This Row],[MonthlyCharges]]&lt;=90,"4. 71-90","5. Over 90"))))</f>
        <v>3. 51-70</v>
      </c>
      <c r="T3380" t="str">
        <f>IF(AND(ChurnData[[#This Row],[Contract]]="Month-to-month",ChurnData[[#This Row],[InternetService]]="Fiber optic",ChurnData[[#This Row],[TenureMonths]]&lt;=11),"High-risk","Other")</f>
        <v>Other</v>
      </c>
      <c r="U3380" t="str">
        <f>IF(ChurnData[[#This Row],[TenureMonths]]&lt;=11,"0-11",IF(ChurnData[[#This Row],[TenureMonths]]&lt;=23,"12-23",IF(ChurnData[[#This Row],[TenureMonths]]&lt;=35,"24-35",IF(ChurnData[[#This Row],[TenureMonths]]&lt;=47,"36-47",IF(ChurnData[[#This Row],[TenureMonths]]&lt;=59,"48-59","60-72")))))</f>
        <v>60-72</v>
      </c>
      <c r="V3380">
        <f>IF(ChurnData[[#This Row],[Churn]]="Yes",1,0)</f>
        <v>0</v>
      </c>
    </row>
    <row r="3381" spans="1:22" x14ac:dyDescent="0.35">
      <c r="A3381" t="s">
        <v>3433</v>
      </c>
      <c r="B3381" t="s">
        <v>36</v>
      </c>
      <c r="C3381">
        <v>1</v>
      </c>
      <c r="D3381" t="s">
        <v>21</v>
      </c>
      <c r="E3381" t="s">
        <v>21</v>
      </c>
      <c r="F3381" t="s">
        <v>41</v>
      </c>
      <c r="G3381" s="2">
        <v>3</v>
      </c>
      <c r="H3381" t="s">
        <v>20</v>
      </c>
      <c r="I3381" t="s">
        <v>21</v>
      </c>
      <c r="J3381" t="s">
        <v>28</v>
      </c>
      <c r="K3381" t="s">
        <v>28</v>
      </c>
      <c r="L3381" t="s">
        <v>33</v>
      </c>
      <c r="M3381" t="s">
        <v>20</v>
      </c>
      <c r="N3381" t="s">
        <v>43</v>
      </c>
      <c r="O3381" s="1">
        <v>25.15</v>
      </c>
      <c r="P3381" s="1">
        <v>73.62</v>
      </c>
      <c r="Q3381">
        <v>2</v>
      </c>
      <c r="R3381" t="s">
        <v>20</v>
      </c>
      <c r="S3381" t="str">
        <f>IF(ChurnData[[#This Row],[MonthlyCharges]]&lt;=30,"1. Up to 30",IF(ChurnData[[#This Row],[MonthlyCharges]]&lt;=50,"2. 31-50",IF(ChurnData[[#This Row],[MonthlyCharges]]&lt;=70,"3. 51-70",IF(ChurnData[[#This Row],[MonthlyCharges]]&lt;=90,"4. 71-90","5. Over 90"))))</f>
        <v>1. Up to 30</v>
      </c>
      <c r="T3381" t="str">
        <f>IF(AND(ChurnData[[#This Row],[Contract]]="Month-to-month",ChurnData[[#This Row],[InternetService]]="Fiber optic",ChurnData[[#This Row],[TenureMonths]]&lt;=11),"High-risk","Other")</f>
        <v>Other</v>
      </c>
      <c r="U3381" t="str">
        <f>IF(ChurnData[[#This Row],[TenureMonths]]&lt;=11,"0-11",IF(ChurnData[[#This Row],[TenureMonths]]&lt;=23,"12-23",IF(ChurnData[[#This Row],[TenureMonths]]&lt;=35,"24-35",IF(ChurnData[[#This Row],[TenureMonths]]&lt;=47,"36-47",IF(ChurnData[[#This Row],[TenureMonths]]&lt;=59,"48-59","60-72")))))</f>
        <v>0-11</v>
      </c>
      <c r="V3381">
        <f>IF(ChurnData[[#This Row],[Churn]]="Yes",1,0)</f>
        <v>1</v>
      </c>
    </row>
    <row r="3382" spans="1:22" x14ac:dyDescent="0.35">
      <c r="A3382" t="s">
        <v>3434</v>
      </c>
      <c r="B3382" t="s">
        <v>19</v>
      </c>
      <c r="C3382">
        <v>0</v>
      </c>
      <c r="D3382" t="s">
        <v>20</v>
      </c>
      <c r="E3382" t="s">
        <v>21</v>
      </c>
      <c r="F3382" t="s">
        <v>65</v>
      </c>
      <c r="G3382" s="2">
        <v>9</v>
      </c>
      <c r="H3382" t="s">
        <v>20</v>
      </c>
      <c r="I3382" t="s">
        <v>32</v>
      </c>
      <c r="J3382" t="s">
        <v>21</v>
      </c>
      <c r="K3382" t="s">
        <v>21</v>
      </c>
      <c r="L3382" t="s">
        <v>33</v>
      </c>
      <c r="M3382" t="s">
        <v>20</v>
      </c>
      <c r="N3382" t="s">
        <v>34</v>
      </c>
      <c r="O3382" s="1">
        <v>63.94</v>
      </c>
      <c r="P3382" s="1">
        <v>589.04999999999995</v>
      </c>
      <c r="Q3382">
        <v>2</v>
      </c>
      <c r="R3382" t="s">
        <v>20</v>
      </c>
      <c r="S3382" t="str">
        <f>IF(ChurnData[[#This Row],[MonthlyCharges]]&lt;=30,"1. Up to 30",IF(ChurnData[[#This Row],[MonthlyCharges]]&lt;=50,"2. 31-50",IF(ChurnData[[#This Row],[MonthlyCharges]]&lt;=70,"3. 51-70",IF(ChurnData[[#This Row],[MonthlyCharges]]&lt;=90,"4. 71-90","5. Over 90"))))</f>
        <v>3. 51-70</v>
      </c>
      <c r="T3382" t="str">
        <f>IF(AND(ChurnData[[#This Row],[Contract]]="Month-to-month",ChurnData[[#This Row],[InternetService]]="Fiber optic",ChurnData[[#This Row],[TenureMonths]]&lt;=11),"High-risk","Other")</f>
        <v>Other</v>
      </c>
      <c r="U3382" t="str">
        <f>IF(ChurnData[[#This Row],[TenureMonths]]&lt;=11,"0-11",IF(ChurnData[[#This Row],[TenureMonths]]&lt;=23,"12-23",IF(ChurnData[[#This Row],[TenureMonths]]&lt;=35,"24-35",IF(ChurnData[[#This Row],[TenureMonths]]&lt;=47,"36-47",IF(ChurnData[[#This Row],[TenureMonths]]&lt;=59,"48-59","60-72")))))</f>
        <v>0-11</v>
      </c>
      <c r="V3382">
        <f>IF(ChurnData[[#This Row],[Churn]]="Yes",1,0)</f>
        <v>1</v>
      </c>
    </row>
    <row r="3383" spans="1:22" x14ac:dyDescent="0.35">
      <c r="A3383" t="s">
        <v>3435</v>
      </c>
      <c r="B3383" t="s">
        <v>19</v>
      </c>
      <c r="C3383">
        <v>1</v>
      </c>
      <c r="D3383" t="s">
        <v>21</v>
      </c>
      <c r="E3383" t="s">
        <v>20</v>
      </c>
      <c r="F3383" t="s">
        <v>58</v>
      </c>
      <c r="G3383" s="2">
        <v>29</v>
      </c>
      <c r="H3383" t="s">
        <v>20</v>
      </c>
      <c r="I3383" t="s">
        <v>21</v>
      </c>
      <c r="J3383" t="s">
        <v>28</v>
      </c>
      <c r="K3383" t="s">
        <v>28</v>
      </c>
      <c r="L3383" t="s">
        <v>33</v>
      </c>
      <c r="M3383" t="s">
        <v>21</v>
      </c>
      <c r="N3383" t="s">
        <v>34</v>
      </c>
      <c r="O3383" s="1">
        <v>26.89</v>
      </c>
      <c r="P3383" s="1">
        <v>774.6</v>
      </c>
      <c r="Q3383">
        <v>0</v>
      </c>
      <c r="R3383" t="s">
        <v>21</v>
      </c>
      <c r="S3383" t="str">
        <f>IF(ChurnData[[#This Row],[MonthlyCharges]]&lt;=30,"1. Up to 30",IF(ChurnData[[#This Row],[MonthlyCharges]]&lt;=50,"2. 31-50",IF(ChurnData[[#This Row],[MonthlyCharges]]&lt;=70,"3. 51-70",IF(ChurnData[[#This Row],[MonthlyCharges]]&lt;=90,"4. 71-90","5. Over 90"))))</f>
        <v>1. Up to 30</v>
      </c>
      <c r="T3383" t="str">
        <f>IF(AND(ChurnData[[#This Row],[Contract]]="Month-to-month",ChurnData[[#This Row],[InternetService]]="Fiber optic",ChurnData[[#This Row],[TenureMonths]]&lt;=11),"High-risk","Other")</f>
        <v>Other</v>
      </c>
      <c r="U3383" t="str">
        <f>IF(ChurnData[[#This Row],[TenureMonths]]&lt;=11,"0-11",IF(ChurnData[[#This Row],[TenureMonths]]&lt;=23,"12-23",IF(ChurnData[[#This Row],[TenureMonths]]&lt;=35,"24-35",IF(ChurnData[[#This Row],[TenureMonths]]&lt;=47,"36-47",IF(ChurnData[[#This Row],[TenureMonths]]&lt;=59,"48-59","60-72")))))</f>
        <v>24-35</v>
      </c>
      <c r="V3383">
        <f>IF(ChurnData[[#This Row],[Churn]]="Yes",1,0)</f>
        <v>0</v>
      </c>
    </row>
    <row r="3384" spans="1:22" x14ac:dyDescent="0.35">
      <c r="A3384" t="s">
        <v>3436</v>
      </c>
      <c r="B3384" t="s">
        <v>36</v>
      </c>
      <c r="C3384">
        <v>0</v>
      </c>
      <c r="D3384" t="s">
        <v>20</v>
      </c>
      <c r="E3384" t="s">
        <v>20</v>
      </c>
      <c r="F3384" t="s">
        <v>27</v>
      </c>
      <c r="G3384" s="2">
        <v>6</v>
      </c>
      <c r="H3384" t="s">
        <v>20</v>
      </c>
      <c r="I3384" t="s">
        <v>23</v>
      </c>
      <c r="J3384" t="s">
        <v>20</v>
      </c>
      <c r="K3384" t="s">
        <v>20</v>
      </c>
      <c r="L3384" t="s">
        <v>33</v>
      </c>
      <c r="M3384" t="s">
        <v>20</v>
      </c>
      <c r="N3384" t="s">
        <v>34</v>
      </c>
      <c r="O3384" s="1">
        <v>93.24</v>
      </c>
      <c r="P3384" s="1">
        <v>547.79</v>
      </c>
      <c r="Q3384">
        <v>2</v>
      </c>
      <c r="R3384" t="s">
        <v>20</v>
      </c>
      <c r="S3384" t="str">
        <f>IF(ChurnData[[#This Row],[MonthlyCharges]]&lt;=30,"1. Up to 30",IF(ChurnData[[#This Row],[MonthlyCharges]]&lt;=50,"2. 31-50",IF(ChurnData[[#This Row],[MonthlyCharges]]&lt;=70,"3. 51-70",IF(ChurnData[[#This Row],[MonthlyCharges]]&lt;=90,"4. 71-90","5. Over 90"))))</f>
        <v>5. Over 90</v>
      </c>
      <c r="T3384" t="str">
        <f>IF(AND(ChurnData[[#This Row],[Contract]]="Month-to-month",ChurnData[[#This Row],[InternetService]]="Fiber optic",ChurnData[[#This Row],[TenureMonths]]&lt;=11),"High-risk","Other")</f>
        <v>High-risk</v>
      </c>
      <c r="U3384" t="str">
        <f>IF(ChurnData[[#This Row],[TenureMonths]]&lt;=11,"0-11",IF(ChurnData[[#This Row],[TenureMonths]]&lt;=23,"12-23",IF(ChurnData[[#This Row],[TenureMonths]]&lt;=35,"24-35",IF(ChurnData[[#This Row],[TenureMonths]]&lt;=47,"36-47",IF(ChurnData[[#This Row],[TenureMonths]]&lt;=59,"48-59","60-72")))))</f>
        <v>0-11</v>
      </c>
      <c r="V3384">
        <f>IF(ChurnData[[#This Row],[Churn]]="Yes",1,0)</f>
        <v>1</v>
      </c>
    </row>
    <row r="3385" spans="1:22" x14ac:dyDescent="0.35">
      <c r="A3385" t="s">
        <v>3437</v>
      </c>
      <c r="B3385" t="s">
        <v>36</v>
      </c>
      <c r="C3385">
        <v>0</v>
      </c>
      <c r="D3385" t="s">
        <v>21</v>
      </c>
      <c r="E3385" t="s">
        <v>21</v>
      </c>
      <c r="F3385" t="s">
        <v>45</v>
      </c>
      <c r="G3385" s="2">
        <v>26</v>
      </c>
      <c r="H3385" t="s">
        <v>20</v>
      </c>
      <c r="I3385" t="s">
        <v>23</v>
      </c>
      <c r="J3385" t="s">
        <v>21</v>
      </c>
      <c r="K3385" t="s">
        <v>20</v>
      </c>
      <c r="L3385" t="s">
        <v>24</v>
      </c>
      <c r="M3385" t="s">
        <v>20</v>
      </c>
      <c r="N3385" t="s">
        <v>43</v>
      </c>
      <c r="O3385" s="1">
        <v>89.08</v>
      </c>
      <c r="P3385" s="1">
        <v>2304.9</v>
      </c>
      <c r="Q3385">
        <v>1</v>
      </c>
      <c r="R3385" t="s">
        <v>21</v>
      </c>
      <c r="S3385" t="str">
        <f>IF(ChurnData[[#This Row],[MonthlyCharges]]&lt;=30,"1. Up to 30",IF(ChurnData[[#This Row],[MonthlyCharges]]&lt;=50,"2. 31-50",IF(ChurnData[[#This Row],[MonthlyCharges]]&lt;=70,"3. 51-70",IF(ChurnData[[#This Row],[MonthlyCharges]]&lt;=90,"4. 71-90","5. Over 90"))))</f>
        <v>4. 71-90</v>
      </c>
      <c r="T3385" t="str">
        <f>IF(AND(ChurnData[[#This Row],[Contract]]="Month-to-month",ChurnData[[#This Row],[InternetService]]="Fiber optic",ChurnData[[#This Row],[TenureMonths]]&lt;=11),"High-risk","Other")</f>
        <v>Other</v>
      </c>
      <c r="U3385" t="str">
        <f>IF(ChurnData[[#This Row],[TenureMonths]]&lt;=11,"0-11",IF(ChurnData[[#This Row],[TenureMonths]]&lt;=23,"12-23",IF(ChurnData[[#This Row],[TenureMonths]]&lt;=35,"24-35",IF(ChurnData[[#This Row],[TenureMonths]]&lt;=47,"36-47",IF(ChurnData[[#This Row],[TenureMonths]]&lt;=59,"48-59","60-72")))))</f>
        <v>24-35</v>
      </c>
      <c r="V3385">
        <f>IF(ChurnData[[#This Row],[Churn]]="Yes",1,0)</f>
        <v>0</v>
      </c>
    </row>
    <row r="3386" spans="1:22" x14ac:dyDescent="0.35">
      <c r="A3386" t="s">
        <v>3438</v>
      </c>
      <c r="B3386" t="s">
        <v>36</v>
      </c>
      <c r="C3386">
        <v>0</v>
      </c>
      <c r="D3386" t="s">
        <v>21</v>
      </c>
      <c r="E3386" t="s">
        <v>21</v>
      </c>
      <c r="F3386" t="s">
        <v>27</v>
      </c>
      <c r="G3386" s="2">
        <v>72</v>
      </c>
      <c r="H3386" t="s">
        <v>20</v>
      </c>
      <c r="I3386" t="s">
        <v>21</v>
      </c>
      <c r="J3386" t="s">
        <v>28</v>
      </c>
      <c r="K3386" t="s">
        <v>28</v>
      </c>
      <c r="L3386" t="s">
        <v>29</v>
      </c>
      <c r="M3386" t="s">
        <v>20</v>
      </c>
      <c r="N3386" t="s">
        <v>43</v>
      </c>
      <c r="O3386" s="1">
        <v>26.56</v>
      </c>
      <c r="P3386" s="1">
        <v>1931.93</v>
      </c>
      <c r="Q3386">
        <v>0</v>
      </c>
      <c r="R3386" t="s">
        <v>21</v>
      </c>
      <c r="S3386" t="str">
        <f>IF(ChurnData[[#This Row],[MonthlyCharges]]&lt;=30,"1. Up to 30",IF(ChurnData[[#This Row],[MonthlyCharges]]&lt;=50,"2. 31-50",IF(ChurnData[[#This Row],[MonthlyCharges]]&lt;=70,"3. 51-70",IF(ChurnData[[#This Row],[MonthlyCharges]]&lt;=90,"4. 71-90","5. Over 90"))))</f>
        <v>1. Up to 30</v>
      </c>
      <c r="T3386" t="str">
        <f>IF(AND(ChurnData[[#This Row],[Contract]]="Month-to-month",ChurnData[[#This Row],[InternetService]]="Fiber optic",ChurnData[[#This Row],[TenureMonths]]&lt;=11),"High-risk","Other")</f>
        <v>Other</v>
      </c>
      <c r="U3386" t="str">
        <f>IF(ChurnData[[#This Row],[TenureMonths]]&lt;=11,"0-11",IF(ChurnData[[#This Row],[TenureMonths]]&lt;=23,"12-23",IF(ChurnData[[#This Row],[TenureMonths]]&lt;=35,"24-35",IF(ChurnData[[#This Row],[TenureMonths]]&lt;=47,"36-47",IF(ChurnData[[#This Row],[TenureMonths]]&lt;=59,"48-59","60-72")))))</f>
        <v>60-72</v>
      </c>
      <c r="V3386">
        <f>IF(ChurnData[[#This Row],[Churn]]="Yes",1,0)</f>
        <v>0</v>
      </c>
    </row>
    <row r="3387" spans="1:22" x14ac:dyDescent="0.35">
      <c r="A3387" t="s">
        <v>3439</v>
      </c>
      <c r="B3387" t="s">
        <v>36</v>
      </c>
      <c r="C3387">
        <v>0</v>
      </c>
      <c r="D3387" t="s">
        <v>20</v>
      </c>
      <c r="E3387" t="s">
        <v>21</v>
      </c>
      <c r="F3387" t="s">
        <v>75</v>
      </c>
      <c r="G3387" s="2">
        <v>8</v>
      </c>
      <c r="H3387" t="s">
        <v>20</v>
      </c>
      <c r="I3387" t="s">
        <v>23</v>
      </c>
      <c r="J3387" t="s">
        <v>20</v>
      </c>
      <c r="K3387" t="s">
        <v>21</v>
      </c>
      <c r="L3387" t="s">
        <v>33</v>
      </c>
      <c r="M3387" t="s">
        <v>20</v>
      </c>
      <c r="N3387" t="s">
        <v>43</v>
      </c>
      <c r="O3387" s="1">
        <v>101.34</v>
      </c>
      <c r="P3387" s="1">
        <v>820.65</v>
      </c>
      <c r="Q3387">
        <v>3</v>
      </c>
      <c r="R3387" t="s">
        <v>20</v>
      </c>
      <c r="S3387" t="str">
        <f>IF(ChurnData[[#This Row],[MonthlyCharges]]&lt;=30,"1. Up to 30",IF(ChurnData[[#This Row],[MonthlyCharges]]&lt;=50,"2. 31-50",IF(ChurnData[[#This Row],[MonthlyCharges]]&lt;=70,"3. 51-70",IF(ChurnData[[#This Row],[MonthlyCharges]]&lt;=90,"4. 71-90","5. Over 90"))))</f>
        <v>5. Over 90</v>
      </c>
      <c r="T3387" t="str">
        <f>IF(AND(ChurnData[[#This Row],[Contract]]="Month-to-month",ChurnData[[#This Row],[InternetService]]="Fiber optic",ChurnData[[#This Row],[TenureMonths]]&lt;=11),"High-risk","Other")</f>
        <v>High-risk</v>
      </c>
      <c r="U3387" t="str">
        <f>IF(ChurnData[[#This Row],[TenureMonths]]&lt;=11,"0-11",IF(ChurnData[[#This Row],[TenureMonths]]&lt;=23,"12-23",IF(ChurnData[[#This Row],[TenureMonths]]&lt;=35,"24-35",IF(ChurnData[[#This Row],[TenureMonths]]&lt;=47,"36-47",IF(ChurnData[[#This Row],[TenureMonths]]&lt;=59,"48-59","60-72")))))</f>
        <v>0-11</v>
      </c>
      <c r="V3387">
        <f>IF(ChurnData[[#This Row],[Churn]]="Yes",1,0)</f>
        <v>1</v>
      </c>
    </row>
    <row r="3388" spans="1:22" x14ac:dyDescent="0.35">
      <c r="A3388" t="s">
        <v>3440</v>
      </c>
      <c r="B3388" t="s">
        <v>19</v>
      </c>
      <c r="C3388">
        <v>1</v>
      </c>
      <c r="D3388" t="s">
        <v>21</v>
      </c>
      <c r="E3388" t="s">
        <v>21</v>
      </c>
      <c r="F3388" t="s">
        <v>39</v>
      </c>
      <c r="G3388" s="2">
        <v>3</v>
      </c>
      <c r="H3388" t="s">
        <v>20</v>
      </c>
      <c r="I3388" t="s">
        <v>32</v>
      </c>
      <c r="J3388" t="s">
        <v>21</v>
      </c>
      <c r="K3388" t="s">
        <v>21</v>
      </c>
      <c r="L3388" t="s">
        <v>33</v>
      </c>
      <c r="M3388" t="s">
        <v>21</v>
      </c>
      <c r="N3388" t="s">
        <v>34</v>
      </c>
      <c r="O3388" s="1">
        <v>61.17</v>
      </c>
      <c r="P3388" s="1">
        <v>181.74</v>
      </c>
      <c r="Q3388">
        <v>2</v>
      </c>
      <c r="R3388" t="s">
        <v>21</v>
      </c>
      <c r="S3388" t="str">
        <f>IF(ChurnData[[#This Row],[MonthlyCharges]]&lt;=30,"1. Up to 30",IF(ChurnData[[#This Row],[MonthlyCharges]]&lt;=50,"2. 31-50",IF(ChurnData[[#This Row],[MonthlyCharges]]&lt;=70,"3. 51-70",IF(ChurnData[[#This Row],[MonthlyCharges]]&lt;=90,"4. 71-90","5. Over 90"))))</f>
        <v>3. 51-70</v>
      </c>
      <c r="T3388" t="str">
        <f>IF(AND(ChurnData[[#This Row],[Contract]]="Month-to-month",ChurnData[[#This Row],[InternetService]]="Fiber optic",ChurnData[[#This Row],[TenureMonths]]&lt;=11),"High-risk","Other")</f>
        <v>Other</v>
      </c>
      <c r="U3388" t="str">
        <f>IF(ChurnData[[#This Row],[TenureMonths]]&lt;=11,"0-11",IF(ChurnData[[#This Row],[TenureMonths]]&lt;=23,"12-23",IF(ChurnData[[#This Row],[TenureMonths]]&lt;=35,"24-35",IF(ChurnData[[#This Row],[TenureMonths]]&lt;=47,"36-47",IF(ChurnData[[#This Row],[TenureMonths]]&lt;=59,"48-59","60-72")))))</f>
        <v>0-11</v>
      </c>
      <c r="V3388">
        <f>IF(ChurnData[[#This Row],[Churn]]="Yes",1,0)</f>
        <v>0</v>
      </c>
    </row>
    <row r="3389" spans="1:22" x14ac:dyDescent="0.35">
      <c r="A3389" t="s">
        <v>3441</v>
      </c>
      <c r="B3389" t="s">
        <v>19</v>
      </c>
      <c r="C3389">
        <v>0</v>
      </c>
      <c r="D3389" t="s">
        <v>21</v>
      </c>
      <c r="E3389" t="s">
        <v>21</v>
      </c>
      <c r="F3389" t="s">
        <v>75</v>
      </c>
      <c r="G3389" s="2">
        <v>57</v>
      </c>
      <c r="H3389" t="s">
        <v>20</v>
      </c>
      <c r="I3389" t="s">
        <v>23</v>
      </c>
      <c r="J3389" t="s">
        <v>20</v>
      </c>
      <c r="K3389" t="s">
        <v>21</v>
      </c>
      <c r="L3389" t="s">
        <v>24</v>
      </c>
      <c r="M3389" t="s">
        <v>21</v>
      </c>
      <c r="N3389" t="s">
        <v>34</v>
      </c>
      <c r="O3389" s="1">
        <v>96.61</v>
      </c>
      <c r="P3389" s="1">
        <v>5378.3</v>
      </c>
      <c r="Q3389">
        <v>1</v>
      </c>
      <c r="R3389" t="s">
        <v>21</v>
      </c>
      <c r="S3389" t="str">
        <f>IF(ChurnData[[#This Row],[MonthlyCharges]]&lt;=30,"1. Up to 30",IF(ChurnData[[#This Row],[MonthlyCharges]]&lt;=50,"2. 31-50",IF(ChurnData[[#This Row],[MonthlyCharges]]&lt;=70,"3. 51-70",IF(ChurnData[[#This Row],[MonthlyCharges]]&lt;=90,"4. 71-90","5. Over 90"))))</f>
        <v>5. Over 90</v>
      </c>
      <c r="T3389" t="str">
        <f>IF(AND(ChurnData[[#This Row],[Contract]]="Month-to-month",ChurnData[[#This Row],[InternetService]]="Fiber optic",ChurnData[[#This Row],[TenureMonths]]&lt;=11),"High-risk","Other")</f>
        <v>Other</v>
      </c>
      <c r="U3389" t="str">
        <f>IF(ChurnData[[#This Row],[TenureMonths]]&lt;=11,"0-11",IF(ChurnData[[#This Row],[TenureMonths]]&lt;=23,"12-23",IF(ChurnData[[#This Row],[TenureMonths]]&lt;=35,"24-35",IF(ChurnData[[#This Row],[TenureMonths]]&lt;=47,"36-47",IF(ChurnData[[#This Row],[TenureMonths]]&lt;=59,"48-59","60-72")))))</f>
        <v>48-59</v>
      </c>
      <c r="V3389">
        <f>IF(ChurnData[[#This Row],[Churn]]="Yes",1,0)</f>
        <v>0</v>
      </c>
    </row>
    <row r="3390" spans="1:22" x14ac:dyDescent="0.35">
      <c r="A3390" t="s">
        <v>3442</v>
      </c>
      <c r="B3390" t="s">
        <v>19</v>
      </c>
      <c r="C3390">
        <v>1</v>
      </c>
      <c r="D3390" t="s">
        <v>20</v>
      </c>
      <c r="E3390" t="s">
        <v>21</v>
      </c>
      <c r="F3390" t="s">
        <v>49</v>
      </c>
      <c r="G3390" s="2">
        <v>55</v>
      </c>
      <c r="H3390" t="s">
        <v>20</v>
      </c>
      <c r="I3390" t="s">
        <v>23</v>
      </c>
      <c r="J3390" t="s">
        <v>21</v>
      </c>
      <c r="K3390" t="s">
        <v>20</v>
      </c>
      <c r="L3390" t="s">
        <v>29</v>
      </c>
      <c r="M3390" t="s">
        <v>21</v>
      </c>
      <c r="N3390" t="s">
        <v>25</v>
      </c>
      <c r="O3390" s="1">
        <v>94.37</v>
      </c>
      <c r="P3390" s="1">
        <v>5144.03</v>
      </c>
      <c r="Q3390">
        <v>2</v>
      </c>
      <c r="R3390" t="s">
        <v>20</v>
      </c>
      <c r="S3390" t="str">
        <f>IF(ChurnData[[#This Row],[MonthlyCharges]]&lt;=30,"1. Up to 30",IF(ChurnData[[#This Row],[MonthlyCharges]]&lt;=50,"2. 31-50",IF(ChurnData[[#This Row],[MonthlyCharges]]&lt;=70,"3. 51-70",IF(ChurnData[[#This Row],[MonthlyCharges]]&lt;=90,"4. 71-90","5. Over 90"))))</f>
        <v>5. Over 90</v>
      </c>
      <c r="T3390" t="str">
        <f>IF(AND(ChurnData[[#This Row],[Contract]]="Month-to-month",ChurnData[[#This Row],[InternetService]]="Fiber optic",ChurnData[[#This Row],[TenureMonths]]&lt;=11),"High-risk","Other")</f>
        <v>Other</v>
      </c>
      <c r="U3390" t="str">
        <f>IF(ChurnData[[#This Row],[TenureMonths]]&lt;=11,"0-11",IF(ChurnData[[#This Row],[TenureMonths]]&lt;=23,"12-23",IF(ChurnData[[#This Row],[TenureMonths]]&lt;=35,"24-35",IF(ChurnData[[#This Row],[TenureMonths]]&lt;=47,"36-47",IF(ChurnData[[#This Row],[TenureMonths]]&lt;=59,"48-59","60-72")))))</f>
        <v>48-59</v>
      </c>
      <c r="V3390">
        <f>IF(ChurnData[[#This Row],[Churn]]="Yes",1,0)</f>
        <v>1</v>
      </c>
    </row>
    <row r="3391" spans="1:22" x14ac:dyDescent="0.35">
      <c r="A3391" t="s">
        <v>3443</v>
      </c>
      <c r="B3391" t="s">
        <v>36</v>
      </c>
      <c r="C3391">
        <v>0</v>
      </c>
      <c r="D3391" t="s">
        <v>20</v>
      </c>
      <c r="E3391" t="s">
        <v>21</v>
      </c>
      <c r="F3391" t="s">
        <v>39</v>
      </c>
      <c r="G3391" s="2">
        <v>49</v>
      </c>
      <c r="H3391" t="s">
        <v>20</v>
      </c>
      <c r="I3391" t="s">
        <v>32</v>
      </c>
      <c r="J3391" t="s">
        <v>21</v>
      </c>
      <c r="K3391" t="s">
        <v>20</v>
      </c>
      <c r="L3391" t="s">
        <v>29</v>
      </c>
      <c r="M3391" t="s">
        <v>20</v>
      </c>
      <c r="N3391" t="s">
        <v>34</v>
      </c>
      <c r="O3391" s="1">
        <v>62.25</v>
      </c>
      <c r="P3391" s="1">
        <v>3064.83</v>
      </c>
      <c r="Q3391">
        <v>1</v>
      </c>
      <c r="R3391" t="s">
        <v>21</v>
      </c>
      <c r="S3391" t="str">
        <f>IF(ChurnData[[#This Row],[MonthlyCharges]]&lt;=30,"1. Up to 30",IF(ChurnData[[#This Row],[MonthlyCharges]]&lt;=50,"2. 31-50",IF(ChurnData[[#This Row],[MonthlyCharges]]&lt;=70,"3. 51-70",IF(ChurnData[[#This Row],[MonthlyCharges]]&lt;=90,"4. 71-90","5. Over 90"))))</f>
        <v>3. 51-70</v>
      </c>
      <c r="T3391" t="str">
        <f>IF(AND(ChurnData[[#This Row],[Contract]]="Month-to-month",ChurnData[[#This Row],[InternetService]]="Fiber optic",ChurnData[[#This Row],[TenureMonths]]&lt;=11),"High-risk","Other")</f>
        <v>Other</v>
      </c>
      <c r="U3391" t="str">
        <f>IF(ChurnData[[#This Row],[TenureMonths]]&lt;=11,"0-11",IF(ChurnData[[#This Row],[TenureMonths]]&lt;=23,"12-23",IF(ChurnData[[#This Row],[TenureMonths]]&lt;=35,"24-35",IF(ChurnData[[#This Row],[TenureMonths]]&lt;=47,"36-47",IF(ChurnData[[#This Row],[TenureMonths]]&lt;=59,"48-59","60-72")))))</f>
        <v>48-59</v>
      </c>
      <c r="V3391">
        <f>IF(ChurnData[[#This Row],[Churn]]="Yes",1,0)</f>
        <v>0</v>
      </c>
    </row>
    <row r="3392" spans="1:22" x14ac:dyDescent="0.35">
      <c r="A3392" t="s">
        <v>3444</v>
      </c>
      <c r="B3392" t="s">
        <v>36</v>
      </c>
      <c r="C3392">
        <v>0</v>
      </c>
      <c r="D3392" t="s">
        <v>20</v>
      </c>
      <c r="E3392" t="s">
        <v>21</v>
      </c>
      <c r="F3392" t="s">
        <v>41</v>
      </c>
      <c r="G3392" s="2">
        <v>50</v>
      </c>
      <c r="H3392" t="s">
        <v>21</v>
      </c>
      <c r="I3392" t="s">
        <v>23</v>
      </c>
      <c r="J3392" t="s">
        <v>21</v>
      </c>
      <c r="K3392" t="s">
        <v>21</v>
      </c>
      <c r="L3392" t="s">
        <v>29</v>
      </c>
      <c r="M3392" t="s">
        <v>20</v>
      </c>
      <c r="N3392" t="s">
        <v>43</v>
      </c>
      <c r="O3392" s="1">
        <v>75.760000000000005</v>
      </c>
      <c r="P3392" s="1">
        <v>3869.14</v>
      </c>
      <c r="Q3392">
        <v>1</v>
      </c>
      <c r="R3392" t="s">
        <v>21</v>
      </c>
      <c r="S3392" t="str">
        <f>IF(ChurnData[[#This Row],[MonthlyCharges]]&lt;=30,"1. Up to 30",IF(ChurnData[[#This Row],[MonthlyCharges]]&lt;=50,"2. 31-50",IF(ChurnData[[#This Row],[MonthlyCharges]]&lt;=70,"3. 51-70",IF(ChurnData[[#This Row],[MonthlyCharges]]&lt;=90,"4. 71-90","5. Over 90"))))</f>
        <v>4. 71-90</v>
      </c>
      <c r="T3392" t="str">
        <f>IF(AND(ChurnData[[#This Row],[Contract]]="Month-to-month",ChurnData[[#This Row],[InternetService]]="Fiber optic",ChurnData[[#This Row],[TenureMonths]]&lt;=11),"High-risk","Other")</f>
        <v>Other</v>
      </c>
      <c r="U3392" t="str">
        <f>IF(ChurnData[[#This Row],[TenureMonths]]&lt;=11,"0-11",IF(ChurnData[[#This Row],[TenureMonths]]&lt;=23,"12-23",IF(ChurnData[[#This Row],[TenureMonths]]&lt;=35,"24-35",IF(ChurnData[[#This Row],[TenureMonths]]&lt;=47,"36-47",IF(ChurnData[[#This Row],[TenureMonths]]&lt;=59,"48-59","60-72")))))</f>
        <v>48-59</v>
      </c>
      <c r="V3392">
        <f>IF(ChurnData[[#This Row],[Churn]]="Yes",1,0)</f>
        <v>0</v>
      </c>
    </row>
    <row r="3393" spans="1:22" x14ac:dyDescent="0.35">
      <c r="A3393" t="s">
        <v>3445</v>
      </c>
      <c r="B3393" t="s">
        <v>19</v>
      </c>
      <c r="C3393">
        <v>0</v>
      </c>
      <c r="D3393" t="s">
        <v>20</v>
      </c>
      <c r="E3393" t="s">
        <v>21</v>
      </c>
      <c r="F3393" t="s">
        <v>65</v>
      </c>
      <c r="G3393" s="2">
        <v>7</v>
      </c>
      <c r="H3393" t="s">
        <v>20</v>
      </c>
      <c r="I3393" t="s">
        <v>23</v>
      </c>
      <c r="J3393" t="s">
        <v>21</v>
      </c>
      <c r="K3393" t="s">
        <v>21</v>
      </c>
      <c r="L3393" t="s">
        <v>33</v>
      </c>
      <c r="M3393" t="s">
        <v>20</v>
      </c>
      <c r="N3393" t="s">
        <v>34</v>
      </c>
      <c r="O3393" s="1">
        <v>92.56</v>
      </c>
      <c r="P3393" s="1">
        <v>656.31</v>
      </c>
      <c r="Q3393">
        <v>1</v>
      </c>
      <c r="R3393" t="s">
        <v>20</v>
      </c>
      <c r="S3393" t="str">
        <f>IF(ChurnData[[#This Row],[MonthlyCharges]]&lt;=30,"1. Up to 30",IF(ChurnData[[#This Row],[MonthlyCharges]]&lt;=50,"2. 31-50",IF(ChurnData[[#This Row],[MonthlyCharges]]&lt;=70,"3. 51-70",IF(ChurnData[[#This Row],[MonthlyCharges]]&lt;=90,"4. 71-90","5. Over 90"))))</f>
        <v>5. Over 90</v>
      </c>
      <c r="T3393" t="str">
        <f>IF(AND(ChurnData[[#This Row],[Contract]]="Month-to-month",ChurnData[[#This Row],[InternetService]]="Fiber optic",ChurnData[[#This Row],[TenureMonths]]&lt;=11),"High-risk","Other")</f>
        <v>High-risk</v>
      </c>
      <c r="U3393" t="str">
        <f>IF(ChurnData[[#This Row],[TenureMonths]]&lt;=11,"0-11",IF(ChurnData[[#This Row],[TenureMonths]]&lt;=23,"12-23",IF(ChurnData[[#This Row],[TenureMonths]]&lt;=35,"24-35",IF(ChurnData[[#This Row],[TenureMonths]]&lt;=47,"36-47",IF(ChurnData[[#This Row],[TenureMonths]]&lt;=59,"48-59","60-72")))))</f>
        <v>0-11</v>
      </c>
      <c r="V3393">
        <f>IF(ChurnData[[#This Row],[Churn]]="Yes",1,0)</f>
        <v>1</v>
      </c>
    </row>
    <row r="3394" spans="1:22" x14ac:dyDescent="0.35">
      <c r="A3394" t="s">
        <v>3446</v>
      </c>
      <c r="B3394" t="s">
        <v>19</v>
      </c>
      <c r="C3394">
        <v>0</v>
      </c>
      <c r="D3394" t="s">
        <v>21</v>
      </c>
      <c r="E3394" t="s">
        <v>21</v>
      </c>
      <c r="F3394" t="s">
        <v>49</v>
      </c>
      <c r="G3394" s="2">
        <v>43</v>
      </c>
      <c r="H3394" t="s">
        <v>20</v>
      </c>
      <c r="I3394" t="s">
        <v>23</v>
      </c>
      <c r="J3394" t="s">
        <v>21</v>
      </c>
      <c r="K3394" t="s">
        <v>20</v>
      </c>
      <c r="L3394" t="s">
        <v>29</v>
      </c>
      <c r="M3394" t="s">
        <v>20</v>
      </c>
      <c r="N3394" t="s">
        <v>34</v>
      </c>
      <c r="O3394" s="1">
        <v>95.13</v>
      </c>
      <c r="P3394" s="1">
        <v>4153.46</v>
      </c>
      <c r="Q3394">
        <v>0</v>
      </c>
      <c r="R3394" t="s">
        <v>21</v>
      </c>
      <c r="S3394" t="str">
        <f>IF(ChurnData[[#This Row],[MonthlyCharges]]&lt;=30,"1. Up to 30",IF(ChurnData[[#This Row],[MonthlyCharges]]&lt;=50,"2. 31-50",IF(ChurnData[[#This Row],[MonthlyCharges]]&lt;=70,"3. 51-70",IF(ChurnData[[#This Row],[MonthlyCharges]]&lt;=90,"4. 71-90","5. Over 90"))))</f>
        <v>5. Over 90</v>
      </c>
      <c r="T3394" t="str">
        <f>IF(AND(ChurnData[[#This Row],[Contract]]="Month-to-month",ChurnData[[#This Row],[InternetService]]="Fiber optic",ChurnData[[#This Row],[TenureMonths]]&lt;=11),"High-risk","Other")</f>
        <v>Other</v>
      </c>
      <c r="U3394" t="str">
        <f>IF(ChurnData[[#This Row],[TenureMonths]]&lt;=11,"0-11",IF(ChurnData[[#This Row],[TenureMonths]]&lt;=23,"12-23",IF(ChurnData[[#This Row],[TenureMonths]]&lt;=35,"24-35",IF(ChurnData[[#This Row],[TenureMonths]]&lt;=47,"36-47",IF(ChurnData[[#This Row],[TenureMonths]]&lt;=59,"48-59","60-72")))))</f>
        <v>36-47</v>
      </c>
      <c r="V3394">
        <f>IF(ChurnData[[#This Row],[Churn]]="Yes",1,0)</f>
        <v>0</v>
      </c>
    </row>
    <row r="3395" spans="1:22" x14ac:dyDescent="0.35">
      <c r="A3395" t="s">
        <v>3447</v>
      </c>
      <c r="B3395" t="s">
        <v>36</v>
      </c>
      <c r="C3395">
        <v>0</v>
      </c>
      <c r="D3395" t="s">
        <v>21</v>
      </c>
      <c r="E3395" t="s">
        <v>21</v>
      </c>
      <c r="F3395" t="s">
        <v>56</v>
      </c>
      <c r="G3395" s="2">
        <v>36</v>
      </c>
      <c r="H3395" t="s">
        <v>20</v>
      </c>
      <c r="I3395" t="s">
        <v>32</v>
      </c>
      <c r="J3395" t="s">
        <v>21</v>
      </c>
      <c r="K3395" t="s">
        <v>21</v>
      </c>
      <c r="L3395" t="s">
        <v>29</v>
      </c>
      <c r="M3395" t="s">
        <v>20</v>
      </c>
      <c r="N3395" t="s">
        <v>43</v>
      </c>
      <c r="O3395" s="1">
        <v>50.97</v>
      </c>
      <c r="P3395" s="1">
        <v>1785.65</v>
      </c>
      <c r="Q3395">
        <v>2</v>
      </c>
      <c r="R3395" t="s">
        <v>21</v>
      </c>
      <c r="S3395" t="str">
        <f>IF(ChurnData[[#This Row],[MonthlyCharges]]&lt;=30,"1. Up to 30",IF(ChurnData[[#This Row],[MonthlyCharges]]&lt;=50,"2. 31-50",IF(ChurnData[[#This Row],[MonthlyCharges]]&lt;=70,"3. 51-70",IF(ChurnData[[#This Row],[MonthlyCharges]]&lt;=90,"4. 71-90","5. Over 90"))))</f>
        <v>3. 51-70</v>
      </c>
      <c r="T3395" t="str">
        <f>IF(AND(ChurnData[[#This Row],[Contract]]="Month-to-month",ChurnData[[#This Row],[InternetService]]="Fiber optic",ChurnData[[#This Row],[TenureMonths]]&lt;=11),"High-risk","Other")</f>
        <v>Other</v>
      </c>
      <c r="U3395" t="str">
        <f>IF(ChurnData[[#This Row],[TenureMonths]]&lt;=11,"0-11",IF(ChurnData[[#This Row],[TenureMonths]]&lt;=23,"12-23",IF(ChurnData[[#This Row],[TenureMonths]]&lt;=35,"24-35",IF(ChurnData[[#This Row],[TenureMonths]]&lt;=47,"36-47",IF(ChurnData[[#This Row],[TenureMonths]]&lt;=59,"48-59","60-72")))))</f>
        <v>36-47</v>
      </c>
      <c r="V3395">
        <f>IF(ChurnData[[#This Row],[Churn]]="Yes",1,0)</f>
        <v>0</v>
      </c>
    </row>
    <row r="3396" spans="1:22" x14ac:dyDescent="0.35">
      <c r="A3396" t="s">
        <v>3448</v>
      </c>
      <c r="B3396" t="s">
        <v>36</v>
      </c>
      <c r="C3396">
        <v>0</v>
      </c>
      <c r="D3396" t="s">
        <v>21</v>
      </c>
      <c r="E3396" t="s">
        <v>21</v>
      </c>
      <c r="F3396" t="s">
        <v>45</v>
      </c>
      <c r="G3396" s="2">
        <v>46</v>
      </c>
      <c r="H3396" t="s">
        <v>20</v>
      </c>
      <c r="I3396" t="s">
        <v>21</v>
      </c>
      <c r="J3396" t="s">
        <v>28</v>
      </c>
      <c r="K3396" t="s">
        <v>28</v>
      </c>
      <c r="L3396" t="s">
        <v>24</v>
      </c>
      <c r="M3396" t="s">
        <v>21</v>
      </c>
      <c r="N3396" t="s">
        <v>43</v>
      </c>
      <c r="O3396" s="1">
        <v>24.33</v>
      </c>
      <c r="P3396" s="1">
        <v>1102.17</v>
      </c>
      <c r="Q3396">
        <v>2</v>
      </c>
      <c r="R3396" t="s">
        <v>21</v>
      </c>
      <c r="S3396" t="str">
        <f>IF(ChurnData[[#This Row],[MonthlyCharges]]&lt;=30,"1. Up to 30",IF(ChurnData[[#This Row],[MonthlyCharges]]&lt;=50,"2. 31-50",IF(ChurnData[[#This Row],[MonthlyCharges]]&lt;=70,"3. 51-70",IF(ChurnData[[#This Row],[MonthlyCharges]]&lt;=90,"4. 71-90","5. Over 90"))))</f>
        <v>1. Up to 30</v>
      </c>
      <c r="T3396" t="str">
        <f>IF(AND(ChurnData[[#This Row],[Contract]]="Month-to-month",ChurnData[[#This Row],[InternetService]]="Fiber optic",ChurnData[[#This Row],[TenureMonths]]&lt;=11),"High-risk","Other")</f>
        <v>Other</v>
      </c>
      <c r="U3396" t="str">
        <f>IF(ChurnData[[#This Row],[TenureMonths]]&lt;=11,"0-11",IF(ChurnData[[#This Row],[TenureMonths]]&lt;=23,"12-23",IF(ChurnData[[#This Row],[TenureMonths]]&lt;=35,"24-35",IF(ChurnData[[#This Row],[TenureMonths]]&lt;=47,"36-47",IF(ChurnData[[#This Row],[TenureMonths]]&lt;=59,"48-59","60-72")))))</f>
        <v>36-47</v>
      </c>
      <c r="V3396">
        <f>IF(ChurnData[[#This Row],[Churn]]="Yes",1,0)</f>
        <v>0</v>
      </c>
    </row>
    <row r="3397" spans="1:22" x14ac:dyDescent="0.35">
      <c r="A3397" t="s">
        <v>3449</v>
      </c>
      <c r="B3397" t="s">
        <v>19</v>
      </c>
      <c r="C3397">
        <v>0</v>
      </c>
      <c r="D3397" t="s">
        <v>21</v>
      </c>
      <c r="E3397" t="s">
        <v>21</v>
      </c>
      <c r="F3397" t="s">
        <v>56</v>
      </c>
      <c r="G3397" s="2">
        <v>24</v>
      </c>
      <c r="H3397" t="s">
        <v>20</v>
      </c>
      <c r="I3397" t="s">
        <v>21</v>
      </c>
      <c r="J3397" t="s">
        <v>28</v>
      </c>
      <c r="K3397" t="s">
        <v>28</v>
      </c>
      <c r="L3397" t="s">
        <v>33</v>
      </c>
      <c r="M3397" t="s">
        <v>21</v>
      </c>
      <c r="N3397" t="s">
        <v>34</v>
      </c>
      <c r="O3397" s="1">
        <v>32.17</v>
      </c>
      <c r="P3397" s="1">
        <v>754.12</v>
      </c>
      <c r="Q3397">
        <v>1</v>
      </c>
      <c r="R3397" t="s">
        <v>20</v>
      </c>
      <c r="S3397" t="str">
        <f>IF(ChurnData[[#This Row],[MonthlyCharges]]&lt;=30,"1. Up to 30",IF(ChurnData[[#This Row],[MonthlyCharges]]&lt;=50,"2. 31-50",IF(ChurnData[[#This Row],[MonthlyCharges]]&lt;=70,"3. 51-70",IF(ChurnData[[#This Row],[MonthlyCharges]]&lt;=90,"4. 71-90","5. Over 90"))))</f>
        <v>2. 31-50</v>
      </c>
      <c r="T3397" t="str">
        <f>IF(AND(ChurnData[[#This Row],[Contract]]="Month-to-month",ChurnData[[#This Row],[InternetService]]="Fiber optic",ChurnData[[#This Row],[TenureMonths]]&lt;=11),"High-risk","Other")</f>
        <v>Other</v>
      </c>
      <c r="U3397" t="str">
        <f>IF(ChurnData[[#This Row],[TenureMonths]]&lt;=11,"0-11",IF(ChurnData[[#This Row],[TenureMonths]]&lt;=23,"12-23",IF(ChurnData[[#This Row],[TenureMonths]]&lt;=35,"24-35",IF(ChurnData[[#This Row],[TenureMonths]]&lt;=47,"36-47",IF(ChurnData[[#This Row],[TenureMonths]]&lt;=59,"48-59","60-72")))))</f>
        <v>24-35</v>
      </c>
      <c r="V3397">
        <f>IF(ChurnData[[#This Row],[Churn]]="Yes",1,0)</f>
        <v>1</v>
      </c>
    </row>
    <row r="3398" spans="1:22" x14ac:dyDescent="0.35">
      <c r="A3398" t="s">
        <v>3450</v>
      </c>
      <c r="B3398" t="s">
        <v>19</v>
      </c>
      <c r="C3398">
        <v>0</v>
      </c>
      <c r="D3398" t="s">
        <v>20</v>
      </c>
      <c r="E3398" t="s">
        <v>21</v>
      </c>
      <c r="F3398" t="s">
        <v>75</v>
      </c>
      <c r="G3398" s="2">
        <v>15</v>
      </c>
      <c r="H3398" t="s">
        <v>20</v>
      </c>
      <c r="I3398" t="s">
        <v>23</v>
      </c>
      <c r="J3398" t="s">
        <v>21</v>
      </c>
      <c r="K3398" t="s">
        <v>21</v>
      </c>
      <c r="L3398" t="s">
        <v>33</v>
      </c>
      <c r="M3398" t="s">
        <v>20</v>
      </c>
      <c r="N3398" t="s">
        <v>25</v>
      </c>
      <c r="O3398" s="1">
        <v>84.53</v>
      </c>
      <c r="P3398" s="1">
        <v>1260.01</v>
      </c>
      <c r="Q3398">
        <v>3</v>
      </c>
      <c r="R3398" t="s">
        <v>20</v>
      </c>
      <c r="S3398" t="str">
        <f>IF(ChurnData[[#This Row],[MonthlyCharges]]&lt;=30,"1. Up to 30",IF(ChurnData[[#This Row],[MonthlyCharges]]&lt;=50,"2. 31-50",IF(ChurnData[[#This Row],[MonthlyCharges]]&lt;=70,"3. 51-70",IF(ChurnData[[#This Row],[MonthlyCharges]]&lt;=90,"4. 71-90","5. Over 90"))))</f>
        <v>4. 71-90</v>
      </c>
      <c r="T3398" t="str">
        <f>IF(AND(ChurnData[[#This Row],[Contract]]="Month-to-month",ChurnData[[#This Row],[InternetService]]="Fiber optic",ChurnData[[#This Row],[TenureMonths]]&lt;=11),"High-risk","Other")</f>
        <v>Other</v>
      </c>
      <c r="U3398" t="str">
        <f>IF(ChurnData[[#This Row],[TenureMonths]]&lt;=11,"0-11",IF(ChurnData[[#This Row],[TenureMonths]]&lt;=23,"12-23",IF(ChurnData[[#This Row],[TenureMonths]]&lt;=35,"24-35",IF(ChurnData[[#This Row],[TenureMonths]]&lt;=47,"36-47",IF(ChurnData[[#This Row],[TenureMonths]]&lt;=59,"48-59","60-72")))))</f>
        <v>12-23</v>
      </c>
      <c r="V3398">
        <f>IF(ChurnData[[#This Row],[Churn]]="Yes",1,0)</f>
        <v>1</v>
      </c>
    </row>
    <row r="3399" spans="1:22" x14ac:dyDescent="0.35">
      <c r="A3399" t="s">
        <v>3451</v>
      </c>
      <c r="B3399" t="s">
        <v>19</v>
      </c>
      <c r="C3399">
        <v>0</v>
      </c>
      <c r="D3399" t="s">
        <v>20</v>
      </c>
      <c r="E3399" t="s">
        <v>21</v>
      </c>
      <c r="F3399" t="s">
        <v>47</v>
      </c>
      <c r="G3399" s="2">
        <v>51</v>
      </c>
      <c r="H3399" t="s">
        <v>20</v>
      </c>
      <c r="I3399" t="s">
        <v>32</v>
      </c>
      <c r="J3399" t="s">
        <v>21</v>
      </c>
      <c r="K3399" t="s">
        <v>20</v>
      </c>
      <c r="L3399" t="s">
        <v>24</v>
      </c>
      <c r="M3399" t="s">
        <v>20</v>
      </c>
      <c r="N3399" t="s">
        <v>30</v>
      </c>
      <c r="O3399" s="1">
        <v>50.53</v>
      </c>
      <c r="P3399" s="1">
        <v>2653.56</v>
      </c>
      <c r="Q3399">
        <v>1</v>
      </c>
      <c r="R3399" t="s">
        <v>21</v>
      </c>
      <c r="S3399" t="str">
        <f>IF(ChurnData[[#This Row],[MonthlyCharges]]&lt;=30,"1. Up to 30",IF(ChurnData[[#This Row],[MonthlyCharges]]&lt;=50,"2. 31-50",IF(ChurnData[[#This Row],[MonthlyCharges]]&lt;=70,"3. 51-70",IF(ChurnData[[#This Row],[MonthlyCharges]]&lt;=90,"4. 71-90","5. Over 90"))))</f>
        <v>3. 51-70</v>
      </c>
      <c r="T3399" t="str">
        <f>IF(AND(ChurnData[[#This Row],[Contract]]="Month-to-month",ChurnData[[#This Row],[InternetService]]="Fiber optic",ChurnData[[#This Row],[TenureMonths]]&lt;=11),"High-risk","Other")</f>
        <v>Other</v>
      </c>
      <c r="U3399" t="str">
        <f>IF(ChurnData[[#This Row],[TenureMonths]]&lt;=11,"0-11",IF(ChurnData[[#This Row],[TenureMonths]]&lt;=23,"12-23",IF(ChurnData[[#This Row],[TenureMonths]]&lt;=35,"24-35",IF(ChurnData[[#This Row],[TenureMonths]]&lt;=47,"36-47",IF(ChurnData[[#This Row],[TenureMonths]]&lt;=59,"48-59","60-72")))))</f>
        <v>48-59</v>
      </c>
      <c r="V3399">
        <f>IF(ChurnData[[#This Row],[Churn]]="Yes",1,0)</f>
        <v>0</v>
      </c>
    </row>
    <row r="3400" spans="1:22" x14ac:dyDescent="0.35">
      <c r="A3400" t="s">
        <v>3452</v>
      </c>
      <c r="B3400" t="s">
        <v>19</v>
      </c>
      <c r="C3400">
        <v>0</v>
      </c>
      <c r="D3400" t="s">
        <v>20</v>
      </c>
      <c r="E3400" t="s">
        <v>21</v>
      </c>
      <c r="F3400" t="s">
        <v>27</v>
      </c>
      <c r="G3400" s="2">
        <v>21</v>
      </c>
      <c r="H3400" t="s">
        <v>20</v>
      </c>
      <c r="I3400" t="s">
        <v>32</v>
      </c>
      <c r="J3400" t="s">
        <v>21</v>
      </c>
      <c r="K3400" t="s">
        <v>21</v>
      </c>
      <c r="L3400" t="s">
        <v>24</v>
      </c>
      <c r="M3400" t="s">
        <v>20</v>
      </c>
      <c r="N3400" t="s">
        <v>30</v>
      </c>
      <c r="O3400" s="1">
        <v>43.14</v>
      </c>
      <c r="P3400" s="1">
        <v>927.45</v>
      </c>
      <c r="Q3400">
        <v>2</v>
      </c>
      <c r="R3400" t="s">
        <v>21</v>
      </c>
      <c r="S3400" t="str">
        <f>IF(ChurnData[[#This Row],[MonthlyCharges]]&lt;=30,"1. Up to 30",IF(ChurnData[[#This Row],[MonthlyCharges]]&lt;=50,"2. 31-50",IF(ChurnData[[#This Row],[MonthlyCharges]]&lt;=70,"3. 51-70",IF(ChurnData[[#This Row],[MonthlyCharges]]&lt;=90,"4. 71-90","5. Over 90"))))</f>
        <v>2. 31-50</v>
      </c>
      <c r="T3400" t="str">
        <f>IF(AND(ChurnData[[#This Row],[Contract]]="Month-to-month",ChurnData[[#This Row],[InternetService]]="Fiber optic",ChurnData[[#This Row],[TenureMonths]]&lt;=11),"High-risk","Other")</f>
        <v>Other</v>
      </c>
      <c r="U3400" t="str">
        <f>IF(ChurnData[[#This Row],[TenureMonths]]&lt;=11,"0-11",IF(ChurnData[[#This Row],[TenureMonths]]&lt;=23,"12-23",IF(ChurnData[[#This Row],[TenureMonths]]&lt;=35,"24-35",IF(ChurnData[[#This Row],[TenureMonths]]&lt;=47,"36-47",IF(ChurnData[[#This Row],[TenureMonths]]&lt;=59,"48-59","60-72")))))</f>
        <v>12-23</v>
      </c>
      <c r="V3400">
        <f>IF(ChurnData[[#This Row],[Churn]]="Yes",1,0)</f>
        <v>0</v>
      </c>
    </row>
    <row r="3401" spans="1:22" x14ac:dyDescent="0.35">
      <c r="A3401" t="s">
        <v>3453</v>
      </c>
      <c r="B3401" t="s">
        <v>36</v>
      </c>
      <c r="C3401">
        <v>0</v>
      </c>
      <c r="D3401" t="s">
        <v>20</v>
      </c>
      <c r="E3401" t="s">
        <v>20</v>
      </c>
      <c r="F3401" t="s">
        <v>37</v>
      </c>
      <c r="G3401" s="2">
        <v>52</v>
      </c>
      <c r="H3401" t="s">
        <v>20</v>
      </c>
      <c r="I3401" t="s">
        <v>23</v>
      </c>
      <c r="J3401" t="s">
        <v>21</v>
      </c>
      <c r="K3401" t="s">
        <v>21</v>
      </c>
      <c r="L3401" t="s">
        <v>29</v>
      </c>
      <c r="M3401" t="s">
        <v>20</v>
      </c>
      <c r="N3401" t="s">
        <v>34</v>
      </c>
      <c r="O3401" s="1">
        <v>93.47</v>
      </c>
      <c r="P3401" s="1">
        <v>4781.82</v>
      </c>
      <c r="Q3401">
        <v>5</v>
      </c>
      <c r="R3401" t="s">
        <v>20</v>
      </c>
      <c r="S3401" t="str">
        <f>IF(ChurnData[[#This Row],[MonthlyCharges]]&lt;=30,"1. Up to 30",IF(ChurnData[[#This Row],[MonthlyCharges]]&lt;=50,"2. 31-50",IF(ChurnData[[#This Row],[MonthlyCharges]]&lt;=70,"3. 51-70",IF(ChurnData[[#This Row],[MonthlyCharges]]&lt;=90,"4. 71-90","5. Over 90"))))</f>
        <v>5. Over 90</v>
      </c>
      <c r="T3401" t="str">
        <f>IF(AND(ChurnData[[#This Row],[Contract]]="Month-to-month",ChurnData[[#This Row],[InternetService]]="Fiber optic",ChurnData[[#This Row],[TenureMonths]]&lt;=11),"High-risk","Other")</f>
        <v>Other</v>
      </c>
      <c r="U3401" t="str">
        <f>IF(ChurnData[[#This Row],[TenureMonths]]&lt;=11,"0-11",IF(ChurnData[[#This Row],[TenureMonths]]&lt;=23,"12-23",IF(ChurnData[[#This Row],[TenureMonths]]&lt;=35,"24-35",IF(ChurnData[[#This Row],[TenureMonths]]&lt;=47,"36-47",IF(ChurnData[[#This Row],[TenureMonths]]&lt;=59,"48-59","60-72")))))</f>
        <v>48-59</v>
      </c>
      <c r="V3401">
        <f>IF(ChurnData[[#This Row],[Churn]]="Yes",1,0)</f>
        <v>1</v>
      </c>
    </row>
    <row r="3402" spans="1:22" x14ac:dyDescent="0.35">
      <c r="A3402" t="s">
        <v>3454</v>
      </c>
      <c r="B3402" t="s">
        <v>19</v>
      </c>
      <c r="C3402">
        <v>1</v>
      </c>
      <c r="D3402" t="s">
        <v>21</v>
      </c>
      <c r="E3402" t="s">
        <v>21</v>
      </c>
      <c r="F3402" t="s">
        <v>45</v>
      </c>
      <c r="G3402" s="2">
        <v>57</v>
      </c>
      <c r="H3402" t="s">
        <v>20</v>
      </c>
      <c r="I3402" t="s">
        <v>23</v>
      </c>
      <c r="J3402" t="s">
        <v>21</v>
      </c>
      <c r="K3402" t="s">
        <v>21</v>
      </c>
      <c r="L3402" t="s">
        <v>29</v>
      </c>
      <c r="M3402" t="s">
        <v>21</v>
      </c>
      <c r="N3402" t="s">
        <v>30</v>
      </c>
      <c r="O3402" s="1">
        <v>89.68</v>
      </c>
      <c r="P3402" s="1">
        <v>5202.2700000000004</v>
      </c>
      <c r="Q3402">
        <v>6</v>
      </c>
      <c r="R3402" t="s">
        <v>21</v>
      </c>
      <c r="S3402" t="str">
        <f>IF(ChurnData[[#This Row],[MonthlyCharges]]&lt;=30,"1. Up to 30",IF(ChurnData[[#This Row],[MonthlyCharges]]&lt;=50,"2. 31-50",IF(ChurnData[[#This Row],[MonthlyCharges]]&lt;=70,"3. 51-70",IF(ChurnData[[#This Row],[MonthlyCharges]]&lt;=90,"4. 71-90","5. Over 90"))))</f>
        <v>4. 71-90</v>
      </c>
      <c r="T3402" t="str">
        <f>IF(AND(ChurnData[[#This Row],[Contract]]="Month-to-month",ChurnData[[#This Row],[InternetService]]="Fiber optic",ChurnData[[#This Row],[TenureMonths]]&lt;=11),"High-risk","Other")</f>
        <v>Other</v>
      </c>
      <c r="U3402" t="str">
        <f>IF(ChurnData[[#This Row],[TenureMonths]]&lt;=11,"0-11",IF(ChurnData[[#This Row],[TenureMonths]]&lt;=23,"12-23",IF(ChurnData[[#This Row],[TenureMonths]]&lt;=35,"24-35",IF(ChurnData[[#This Row],[TenureMonths]]&lt;=47,"36-47",IF(ChurnData[[#This Row],[TenureMonths]]&lt;=59,"48-59","60-72")))))</f>
        <v>48-59</v>
      </c>
      <c r="V3402">
        <f>IF(ChurnData[[#This Row],[Churn]]="Yes",1,0)</f>
        <v>0</v>
      </c>
    </row>
    <row r="3403" spans="1:22" x14ac:dyDescent="0.35">
      <c r="A3403" t="s">
        <v>3455</v>
      </c>
      <c r="B3403" t="s">
        <v>36</v>
      </c>
      <c r="C3403">
        <v>0</v>
      </c>
      <c r="D3403" t="s">
        <v>21</v>
      </c>
      <c r="E3403" t="s">
        <v>21</v>
      </c>
      <c r="F3403" t="s">
        <v>65</v>
      </c>
      <c r="G3403" s="2">
        <v>23</v>
      </c>
      <c r="H3403" t="s">
        <v>20</v>
      </c>
      <c r="I3403" t="s">
        <v>23</v>
      </c>
      <c r="J3403" t="s">
        <v>21</v>
      </c>
      <c r="K3403" t="s">
        <v>20</v>
      </c>
      <c r="L3403" t="s">
        <v>33</v>
      </c>
      <c r="M3403" t="s">
        <v>20</v>
      </c>
      <c r="N3403" t="s">
        <v>25</v>
      </c>
      <c r="O3403" s="1">
        <v>89.25</v>
      </c>
      <c r="P3403" s="1">
        <v>2095.63</v>
      </c>
      <c r="Q3403">
        <v>3</v>
      </c>
      <c r="R3403" t="s">
        <v>20</v>
      </c>
      <c r="S3403" t="str">
        <f>IF(ChurnData[[#This Row],[MonthlyCharges]]&lt;=30,"1. Up to 30",IF(ChurnData[[#This Row],[MonthlyCharges]]&lt;=50,"2. 31-50",IF(ChurnData[[#This Row],[MonthlyCharges]]&lt;=70,"3. 51-70",IF(ChurnData[[#This Row],[MonthlyCharges]]&lt;=90,"4. 71-90","5. Over 90"))))</f>
        <v>4. 71-90</v>
      </c>
      <c r="T3403" t="str">
        <f>IF(AND(ChurnData[[#This Row],[Contract]]="Month-to-month",ChurnData[[#This Row],[InternetService]]="Fiber optic",ChurnData[[#This Row],[TenureMonths]]&lt;=11),"High-risk","Other")</f>
        <v>Other</v>
      </c>
      <c r="U3403" t="str">
        <f>IF(ChurnData[[#This Row],[TenureMonths]]&lt;=11,"0-11",IF(ChurnData[[#This Row],[TenureMonths]]&lt;=23,"12-23",IF(ChurnData[[#This Row],[TenureMonths]]&lt;=35,"24-35",IF(ChurnData[[#This Row],[TenureMonths]]&lt;=47,"36-47",IF(ChurnData[[#This Row],[TenureMonths]]&lt;=59,"48-59","60-72")))))</f>
        <v>12-23</v>
      </c>
      <c r="V3403">
        <f>IF(ChurnData[[#This Row],[Churn]]="Yes",1,0)</f>
        <v>1</v>
      </c>
    </row>
    <row r="3404" spans="1:22" x14ac:dyDescent="0.35">
      <c r="A3404" t="s">
        <v>3456</v>
      </c>
      <c r="B3404" t="s">
        <v>36</v>
      </c>
      <c r="C3404">
        <v>0</v>
      </c>
      <c r="D3404" t="s">
        <v>20</v>
      </c>
      <c r="E3404" t="s">
        <v>21</v>
      </c>
      <c r="F3404" t="s">
        <v>49</v>
      </c>
      <c r="G3404" s="2">
        <v>63</v>
      </c>
      <c r="H3404" t="s">
        <v>20</v>
      </c>
      <c r="I3404" t="s">
        <v>32</v>
      </c>
      <c r="J3404" t="s">
        <v>21</v>
      </c>
      <c r="K3404" t="s">
        <v>20</v>
      </c>
      <c r="L3404" t="s">
        <v>24</v>
      </c>
      <c r="M3404" t="s">
        <v>20</v>
      </c>
      <c r="N3404" t="s">
        <v>30</v>
      </c>
      <c r="O3404" s="1">
        <v>64.09</v>
      </c>
      <c r="P3404" s="1">
        <v>3931.7</v>
      </c>
      <c r="Q3404">
        <v>0</v>
      </c>
      <c r="R3404" t="s">
        <v>21</v>
      </c>
      <c r="S3404" t="str">
        <f>IF(ChurnData[[#This Row],[MonthlyCharges]]&lt;=30,"1. Up to 30",IF(ChurnData[[#This Row],[MonthlyCharges]]&lt;=50,"2. 31-50",IF(ChurnData[[#This Row],[MonthlyCharges]]&lt;=70,"3. 51-70",IF(ChurnData[[#This Row],[MonthlyCharges]]&lt;=90,"4. 71-90","5. Over 90"))))</f>
        <v>3. 51-70</v>
      </c>
      <c r="T3404" t="str">
        <f>IF(AND(ChurnData[[#This Row],[Contract]]="Month-to-month",ChurnData[[#This Row],[InternetService]]="Fiber optic",ChurnData[[#This Row],[TenureMonths]]&lt;=11),"High-risk","Other")</f>
        <v>Other</v>
      </c>
      <c r="U3404" t="str">
        <f>IF(ChurnData[[#This Row],[TenureMonths]]&lt;=11,"0-11",IF(ChurnData[[#This Row],[TenureMonths]]&lt;=23,"12-23",IF(ChurnData[[#This Row],[TenureMonths]]&lt;=35,"24-35",IF(ChurnData[[#This Row],[TenureMonths]]&lt;=47,"36-47",IF(ChurnData[[#This Row],[TenureMonths]]&lt;=59,"48-59","60-72")))))</f>
        <v>60-72</v>
      </c>
      <c r="V3404">
        <f>IF(ChurnData[[#This Row],[Churn]]="Yes",1,0)</f>
        <v>0</v>
      </c>
    </row>
    <row r="3405" spans="1:22" x14ac:dyDescent="0.35">
      <c r="A3405" t="s">
        <v>3457</v>
      </c>
      <c r="B3405" t="s">
        <v>19</v>
      </c>
      <c r="C3405">
        <v>0</v>
      </c>
      <c r="D3405" t="s">
        <v>21</v>
      </c>
      <c r="E3405" t="s">
        <v>21</v>
      </c>
      <c r="F3405" t="s">
        <v>37</v>
      </c>
      <c r="G3405" s="2">
        <v>72</v>
      </c>
      <c r="H3405" t="s">
        <v>20</v>
      </c>
      <c r="I3405" t="s">
        <v>32</v>
      </c>
      <c r="J3405" t="s">
        <v>20</v>
      </c>
      <c r="K3405" t="s">
        <v>21</v>
      </c>
      <c r="L3405" t="s">
        <v>24</v>
      </c>
      <c r="M3405" t="s">
        <v>20</v>
      </c>
      <c r="N3405" t="s">
        <v>43</v>
      </c>
      <c r="O3405" s="1">
        <v>64.47</v>
      </c>
      <c r="P3405" s="1">
        <v>4550.99</v>
      </c>
      <c r="Q3405">
        <v>2</v>
      </c>
      <c r="R3405" t="s">
        <v>21</v>
      </c>
      <c r="S3405" t="str">
        <f>IF(ChurnData[[#This Row],[MonthlyCharges]]&lt;=30,"1. Up to 30",IF(ChurnData[[#This Row],[MonthlyCharges]]&lt;=50,"2. 31-50",IF(ChurnData[[#This Row],[MonthlyCharges]]&lt;=70,"3. 51-70",IF(ChurnData[[#This Row],[MonthlyCharges]]&lt;=90,"4. 71-90","5. Over 90"))))</f>
        <v>3. 51-70</v>
      </c>
      <c r="T3405" t="str">
        <f>IF(AND(ChurnData[[#This Row],[Contract]]="Month-to-month",ChurnData[[#This Row],[InternetService]]="Fiber optic",ChurnData[[#This Row],[TenureMonths]]&lt;=11),"High-risk","Other")</f>
        <v>Other</v>
      </c>
      <c r="U3405" t="str">
        <f>IF(ChurnData[[#This Row],[TenureMonths]]&lt;=11,"0-11",IF(ChurnData[[#This Row],[TenureMonths]]&lt;=23,"12-23",IF(ChurnData[[#This Row],[TenureMonths]]&lt;=35,"24-35",IF(ChurnData[[#This Row],[TenureMonths]]&lt;=47,"36-47",IF(ChurnData[[#This Row],[TenureMonths]]&lt;=59,"48-59","60-72")))))</f>
        <v>60-72</v>
      </c>
      <c r="V3405">
        <f>IF(ChurnData[[#This Row],[Churn]]="Yes",1,0)</f>
        <v>0</v>
      </c>
    </row>
    <row r="3406" spans="1:22" x14ac:dyDescent="0.35">
      <c r="A3406" t="s">
        <v>3458</v>
      </c>
      <c r="B3406" t="s">
        <v>36</v>
      </c>
      <c r="C3406">
        <v>0</v>
      </c>
      <c r="D3406" t="s">
        <v>20</v>
      </c>
      <c r="E3406" t="s">
        <v>21</v>
      </c>
      <c r="F3406" t="s">
        <v>56</v>
      </c>
      <c r="G3406" s="2">
        <v>38</v>
      </c>
      <c r="H3406" t="s">
        <v>20</v>
      </c>
      <c r="I3406" t="s">
        <v>23</v>
      </c>
      <c r="J3406" t="s">
        <v>20</v>
      </c>
      <c r="K3406" t="s">
        <v>21</v>
      </c>
      <c r="L3406" t="s">
        <v>29</v>
      </c>
      <c r="M3406" t="s">
        <v>20</v>
      </c>
      <c r="N3406" t="s">
        <v>43</v>
      </c>
      <c r="O3406" s="1">
        <v>78.33</v>
      </c>
      <c r="P3406" s="1">
        <v>2986.49</v>
      </c>
      <c r="Q3406">
        <v>4</v>
      </c>
      <c r="R3406" t="s">
        <v>21</v>
      </c>
      <c r="S3406" t="str">
        <f>IF(ChurnData[[#This Row],[MonthlyCharges]]&lt;=30,"1. Up to 30",IF(ChurnData[[#This Row],[MonthlyCharges]]&lt;=50,"2. 31-50",IF(ChurnData[[#This Row],[MonthlyCharges]]&lt;=70,"3. 51-70",IF(ChurnData[[#This Row],[MonthlyCharges]]&lt;=90,"4. 71-90","5. Over 90"))))</f>
        <v>4. 71-90</v>
      </c>
      <c r="T3406" t="str">
        <f>IF(AND(ChurnData[[#This Row],[Contract]]="Month-to-month",ChurnData[[#This Row],[InternetService]]="Fiber optic",ChurnData[[#This Row],[TenureMonths]]&lt;=11),"High-risk","Other")</f>
        <v>Other</v>
      </c>
      <c r="U3406" t="str">
        <f>IF(ChurnData[[#This Row],[TenureMonths]]&lt;=11,"0-11",IF(ChurnData[[#This Row],[TenureMonths]]&lt;=23,"12-23",IF(ChurnData[[#This Row],[TenureMonths]]&lt;=35,"24-35",IF(ChurnData[[#This Row],[TenureMonths]]&lt;=47,"36-47",IF(ChurnData[[#This Row],[TenureMonths]]&lt;=59,"48-59","60-72")))))</f>
        <v>36-47</v>
      </c>
      <c r="V3406">
        <f>IF(ChurnData[[#This Row],[Churn]]="Yes",1,0)</f>
        <v>0</v>
      </c>
    </row>
    <row r="3407" spans="1:22" x14ac:dyDescent="0.35">
      <c r="A3407" t="s">
        <v>3459</v>
      </c>
      <c r="B3407" t="s">
        <v>36</v>
      </c>
      <c r="C3407">
        <v>0</v>
      </c>
      <c r="D3407" t="s">
        <v>21</v>
      </c>
      <c r="E3407" t="s">
        <v>21</v>
      </c>
      <c r="F3407" t="s">
        <v>49</v>
      </c>
      <c r="G3407" s="2">
        <v>4</v>
      </c>
      <c r="H3407" t="s">
        <v>21</v>
      </c>
      <c r="I3407" t="s">
        <v>32</v>
      </c>
      <c r="J3407" t="s">
        <v>20</v>
      </c>
      <c r="K3407" t="s">
        <v>21</v>
      </c>
      <c r="L3407" t="s">
        <v>33</v>
      </c>
      <c r="M3407" t="s">
        <v>20</v>
      </c>
      <c r="N3407" t="s">
        <v>34</v>
      </c>
      <c r="O3407" s="1">
        <v>52.56</v>
      </c>
      <c r="P3407" s="1">
        <v>207.36</v>
      </c>
      <c r="Q3407">
        <v>0</v>
      </c>
      <c r="R3407" t="s">
        <v>21</v>
      </c>
      <c r="S3407" t="str">
        <f>IF(ChurnData[[#This Row],[MonthlyCharges]]&lt;=30,"1. Up to 30",IF(ChurnData[[#This Row],[MonthlyCharges]]&lt;=50,"2. 31-50",IF(ChurnData[[#This Row],[MonthlyCharges]]&lt;=70,"3. 51-70",IF(ChurnData[[#This Row],[MonthlyCharges]]&lt;=90,"4. 71-90","5. Over 90"))))</f>
        <v>3. 51-70</v>
      </c>
      <c r="T3407" t="str">
        <f>IF(AND(ChurnData[[#This Row],[Contract]]="Month-to-month",ChurnData[[#This Row],[InternetService]]="Fiber optic",ChurnData[[#This Row],[TenureMonths]]&lt;=11),"High-risk","Other")</f>
        <v>Other</v>
      </c>
      <c r="U3407" t="str">
        <f>IF(ChurnData[[#This Row],[TenureMonths]]&lt;=11,"0-11",IF(ChurnData[[#This Row],[TenureMonths]]&lt;=23,"12-23",IF(ChurnData[[#This Row],[TenureMonths]]&lt;=35,"24-35",IF(ChurnData[[#This Row],[TenureMonths]]&lt;=47,"36-47",IF(ChurnData[[#This Row],[TenureMonths]]&lt;=59,"48-59","60-72")))))</f>
        <v>0-11</v>
      </c>
      <c r="V3407">
        <f>IF(ChurnData[[#This Row],[Churn]]="Yes",1,0)</f>
        <v>0</v>
      </c>
    </row>
    <row r="3408" spans="1:22" x14ac:dyDescent="0.35">
      <c r="A3408" t="s">
        <v>3460</v>
      </c>
      <c r="B3408" t="s">
        <v>19</v>
      </c>
      <c r="C3408">
        <v>1</v>
      </c>
      <c r="D3408" t="s">
        <v>20</v>
      </c>
      <c r="E3408" t="s">
        <v>21</v>
      </c>
      <c r="F3408" t="s">
        <v>41</v>
      </c>
      <c r="G3408" s="2">
        <v>2</v>
      </c>
      <c r="H3408" t="s">
        <v>20</v>
      </c>
      <c r="I3408" t="s">
        <v>32</v>
      </c>
      <c r="J3408" t="s">
        <v>21</v>
      </c>
      <c r="K3408" t="s">
        <v>20</v>
      </c>
      <c r="L3408" t="s">
        <v>33</v>
      </c>
      <c r="M3408" t="s">
        <v>20</v>
      </c>
      <c r="N3408" t="s">
        <v>30</v>
      </c>
      <c r="O3408" s="1">
        <v>52.07</v>
      </c>
      <c r="P3408" s="1">
        <v>102.87</v>
      </c>
      <c r="Q3408">
        <v>4</v>
      </c>
      <c r="R3408" t="s">
        <v>20</v>
      </c>
      <c r="S3408" t="str">
        <f>IF(ChurnData[[#This Row],[MonthlyCharges]]&lt;=30,"1. Up to 30",IF(ChurnData[[#This Row],[MonthlyCharges]]&lt;=50,"2. 31-50",IF(ChurnData[[#This Row],[MonthlyCharges]]&lt;=70,"3. 51-70",IF(ChurnData[[#This Row],[MonthlyCharges]]&lt;=90,"4. 71-90","5. Over 90"))))</f>
        <v>3. 51-70</v>
      </c>
      <c r="T3408" t="str">
        <f>IF(AND(ChurnData[[#This Row],[Contract]]="Month-to-month",ChurnData[[#This Row],[InternetService]]="Fiber optic",ChurnData[[#This Row],[TenureMonths]]&lt;=11),"High-risk","Other")</f>
        <v>Other</v>
      </c>
      <c r="U3408" t="str">
        <f>IF(ChurnData[[#This Row],[TenureMonths]]&lt;=11,"0-11",IF(ChurnData[[#This Row],[TenureMonths]]&lt;=23,"12-23",IF(ChurnData[[#This Row],[TenureMonths]]&lt;=35,"24-35",IF(ChurnData[[#This Row],[TenureMonths]]&lt;=47,"36-47",IF(ChurnData[[#This Row],[TenureMonths]]&lt;=59,"48-59","60-72")))))</f>
        <v>0-11</v>
      </c>
      <c r="V3408">
        <f>IF(ChurnData[[#This Row],[Churn]]="Yes",1,0)</f>
        <v>1</v>
      </c>
    </row>
    <row r="3409" spans="1:22" x14ac:dyDescent="0.35">
      <c r="A3409" t="s">
        <v>3461</v>
      </c>
      <c r="B3409" t="s">
        <v>36</v>
      </c>
      <c r="C3409">
        <v>1</v>
      </c>
      <c r="D3409" t="s">
        <v>20</v>
      </c>
      <c r="E3409" t="s">
        <v>21</v>
      </c>
      <c r="F3409" t="s">
        <v>27</v>
      </c>
      <c r="G3409" s="2">
        <v>52</v>
      </c>
      <c r="H3409" t="s">
        <v>20</v>
      </c>
      <c r="I3409" t="s">
        <v>32</v>
      </c>
      <c r="J3409" t="s">
        <v>21</v>
      </c>
      <c r="K3409" t="s">
        <v>20</v>
      </c>
      <c r="L3409" t="s">
        <v>24</v>
      </c>
      <c r="M3409" t="s">
        <v>20</v>
      </c>
      <c r="N3409" t="s">
        <v>34</v>
      </c>
      <c r="O3409" s="1">
        <v>41.18</v>
      </c>
      <c r="P3409" s="1">
        <v>2183.19</v>
      </c>
      <c r="Q3409">
        <v>2</v>
      </c>
      <c r="R3409" t="s">
        <v>21</v>
      </c>
      <c r="S3409" t="str">
        <f>IF(ChurnData[[#This Row],[MonthlyCharges]]&lt;=30,"1. Up to 30",IF(ChurnData[[#This Row],[MonthlyCharges]]&lt;=50,"2. 31-50",IF(ChurnData[[#This Row],[MonthlyCharges]]&lt;=70,"3. 51-70",IF(ChurnData[[#This Row],[MonthlyCharges]]&lt;=90,"4. 71-90","5. Over 90"))))</f>
        <v>2. 31-50</v>
      </c>
      <c r="T3409" t="str">
        <f>IF(AND(ChurnData[[#This Row],[Contract]]="Month-to-month",ChurnData[[#This Row],[InternetService]]="Fiber optic",ChurnData[[#This Row],[TenureMonths]]&lt;=11),"High-risk","Other")</f>
        <v>Other</v>
      </c>
      <c r="U3409" t="str">
        <f>IF(ChurnData[[#This Row],[TenureMonths]]&lt;=11,"0-11",IF(ChurnData[[#This Row],[TenureMonths]]&lt;=23,"12-23",IF(ChurnData[[#This Row],[TenureMonths]]&lt;=35,"24-35",IF(ChurnData[[#This Row],[TenureMonths]]&lt;=47,"36-47",IF(ChurnData[[#This Row],[TenureMonths]]&lt;=59,"48-59","60-72")))))</f>
        <v>48-59</v>
      </c>
      <c r="V3409">
        <f>IF(ChurnData[[#This Row],[Churn]]="Yes",1,0)</f>
        <v>0</v>
      </c>
    </row>
    <row r="3410" spans="1:22" x14ac:dyDescent="0.35">
      <c r="A3410" t="s">
        <v>3462</v>
      </c>
      <c r="B3410" t="s">
        <v>19</v>
      </c>
      <c r="C3410">
        <v>1</v>
      </c>
      <c r="D3410" t="s">
        <v>21</v>
      </c>
      <c r="E3410" t="s">
        <v>21</v>
      </c>
      <c r="F3410" t="s">
        <v>39</v>
      </c>
      <c r="G3410" s="2">
        <v>43</v>
      </c>
      <c r="H3410" t="s">
        <v>21</v>
      </c>
      <c r="I3410" t="s">
        <v>32</v>
      </c>
      <c r="J3410" t="s">
        <v>21</v>
      </c>
      <c r="K3410" t="s">
        <v>21</v>
      </c>
      <c r="L3410" t="s">
        <v>29</v>
      </c>
      <c r="M3410" t="s">
        <v>20</v>
      </c>
      <c r="N3410" t="s">
        <v>43</v>
      </c>
      <c r="O3410" s="1">
        <v>42.48</v>
      </c>
      <c r="P3410" s="1">
        <v>1838.8</v>
      </c>
      <c r="Q3410">
        <v>1</v>
      </c>
      <c r="R3410" t="s">
        <v>21</v>
      </c>
      <c r="S3410" t="str">
        <f>IF(ChurnData[[#This Row],[MonthlyCharges]]&lt;=30,"1. Up to 30",IF(ChurnData[[#This Row],[MonthlyCharges]]&lt;=50,"2. 31-50",IF(ChurnData[[#This Row],[MonthlyCharges]]&lt;=70,"3. 51-70",IF(ChurnData[[#This Row],[MonthlyCharges]]&lt;=90,"4. 71-90","5. Over 90"))))</f>
        <v>2. 31-50</v>
      </c>
      <c r="T3410" t="str">
        <f>IF(AND(ChurnData[[#This Row],[Contract]]="Month-to-month",ChurnData[[#This Row],[InternetService]]="Fiber optic",ChurnData[[#This Row],[TenureMonths]]&lt;=11),"High-risk","Other")</f>
        <v>Other</v>
      </c>
      <c r="U3410" t="str">
        <f>IF(ChurnData[[#This Row],[TenureMonths]]&lt;=11,"0-11",IF(ChurnData[[#This Row],[TenureMonths]]&lt;=23,"12-23",IF(ChurnData[[#This Row],[TenureMonths]]&lt;=35,"24-35",IF(ChurnData[[#This Row],[TenureMonths]]&lt;=47,"36-47",IF(ChurnData[[#This Row],[TenureMonths]]&lt;=59,"48-59","60-72")))))</f>
        <v>36-47</v>
      </c>
      <c r="V3410">
        <f>IF(ChurnData[[#This Row],[Churn]]="Yes",1,0)</f>
        <v>0</v>
      </c>
    </row>
    <row r="3411" spans="1:22" x14ac:dyDescent="0.35">
      <c r="A3411" t="s">
        <v>3463</v>
      </c>
      <c r="B3411" t="s">
        <v>19</v>
      </c>
      <c r="C3411">
        <v>1</v>
      </c>
      <c r="D3411" t="s">
        <v>20</v>
      </c>
      <c r="E3411" t="s">
        <v>21</v>
      </c>
      <c r="F3411" t="s">
        <v>45</v>
      </c>
      <c r="G3411" s="2">
        <v>15</v>
      </c>
      <c r="H3411" t="s">
        <v>21</v>
      </c>
      <c r="I3411" t="s">
        <v>32</v>
      </c>
      <c r="J3411" t="s">
        <v>20</v>
      </c>
      <c r="K3411" t="s">
        <v>21</v>
      </c>
      <c r="L3411" t="s">
        <v>33</v>
      </c>
      <c r="M3411" t="s">
        <v>20</v>
      </c>
      <c r="N3411" t="s">
        <v>34</v>
      </c>
      <c r="O3411" s="1">
        <v>55.78</v>
      </c>
      <c r="P3411" s="1">
        <v>813.72</v>
      </c>
      <c r="Q3411">
        <v>2</v>
      </c>
      <c r="R3411" t="s">
        <v>20</v>
      </c>
      <c r="S3411" t="str">
        <f>IF(ChurnData[[#This Row],[MonthlyCharges]]&lt;=30,"1. Up to 30",IF(ChurnData[[#This Row],[MonthlyCharges]]&lt;=50,"2. 31-50",IF(ChurnData[[#This Row],[MonthlyCharges]]&lt;=70,"3. 51-70",IF(ChurnData[[#This Row],[MonthlyCharges]]&lt;=90,"4. 71-90","5. Over 90"))))</f>
        <v>3. 51-70</v>
      </c>
      <c r="T3411" t="str">
        <f>IF(AND(ChurnData[[#This Row],[Contract]]="Month-to-month",ChurnData[[#This Row],[InternetService]]="Fiber optic",ChurnData[[#This Row],[TenureMonths]]&lt;=11),"High-risk","Other")</f>
        <v>Other</v>
      </c>
      <c r="U3411" t="str">
        <f>IF(ChurnData[[#This Row],[TenureMonths]]&lt;=11,"0-11",IF(ChurnData[[#This Row],[TenureMonths]]&lt;=23,"12-23",IF(ChurnData[[#This Row],[TenureMonths]]&lt;=35,"24-35",IF(ChurnData[[#This Row],[TenureMonths]]&lt;=47,"36-47",IF(ChurnData[[#This Row],[TenureMonths]]&lt;=59,"48-59","60-72")))))</f>
        <v>12-23</v>
      </c>
      <c r="V3411">
        <f>IF(ChurnData[[#This Row],[Churn]]="Yes",1,0)</f>
        <v>1</v>
      </c>
    </row>
    <row r="3412" spans="1:22" x14ac:dyDescent="0.35">
      <c r="A3412" t="s">
        <v>3464</v>
      </c>
      <c r="B3412" t="s">
        <v>19</v>
      </c>
      <c r="C3412">
        <v>0</v>
      </c>
      <c r="D3412" t="s">
        <v>21</v>
      </c>
      <c r="E3412" t="s">
        <v>21</v>
      </c>
      <c r="F3412" t="s">
        <v>56</v>
      </c>
      <c r="G3412" s="2">
        <v>54</v>
      </c>
      <c r="H3412" t="s">
        <v>20</v>
      </c>
      <c r="I3412" t="s">
        <v>32</v>
      </c>
      <c r="J3412" t="s">
        <v>20</v>
      </c>
      <c r="K3412" t="s">
        <v>20</v>
      </c>
      <c r="L3412" t="s">
        <v>24</v>
      </c>
      <c r="M3412" t="s">
        <v>20</v>
      </c>
      <c r="N3412" t="s">
        <v>34</v>
      </c>
      <c r="O3412" s="1">
        <v>59.59</v>
      </c>
      <c r="P3412" s="1">
        <v>3238.95</v>
      </c>
      <c r="Q3412">
        <v>2</v>
      </c>
      <c r="R3412" t="s">
        <v>21</v>
      </c>
      <c r="S3412" t="str">
        <f>IF(ChurnData[[#This Row],[MonthlyCharges]]&lt;=30,"1. Up to 30",IF(ChurnData[[#This Row],[MonthlyCharges]]&lt;=50,"2. 31-50",IF(ChurnData[[#This Row],[MonthlyCharges]]&lt;=70,"3. 51-70",IF(ChurnData[[#This Row],[MonthlyCharges]]&lt;=90,"4. 71-90","5. Over 90"))))</f>
        <v>3. 51-70</v>
      </c>
      <c r="T3412" t="str">
        <f>IF(AND(ChurnData[[#This Row],[Contract]]="Month-to-month",ChurnData[[#This Row],[InternetService]]="Fiber optic",ChurnData[[#This Row],[TenureMonths]]&lt;=11),"High-risk","Other")</f>
        <v>Other</v>
      </c>
      <c r="U3412" t="str">
        <f>IF(ChurnData[[#This Row],[TenureMonths]]&lt;=11,"0-11",IF(ChurnData[[#This Row],[TenureMonths]]&lt;=23,"12-23",IF(ChurnData[[#This Row],[TenureMonths]]&lt;=35,"24-35",IF(ChurnData[[#This Row],[TenureMonths]]&lt;=47,"36-47",IF(ChurnData[[#This Row],[TenureMonths]]&lt;=59,"48-59","60-72")))))</f>
        <v>48-59</v>
      </c>
      <c r="V3412">
        <f>IF(ChurnData[[#This Row],[Churn]]="Yes",1,0)</f>
        <v>0</v>
      </c>
    </row>
    <row r="3413" spans="1:22" x14ac:dyDescent="0.35">
      <c r="A3413" t="s">
        <v>3465</v>
      </c>
      <c r="B3413" t="s">
        <v>19</v>
      </c>
      <c r="C3413">
        <v>0</v>
      </c>
      <c r="D3413" t="s">
        <v>20</v>
      </c>
      <c r="E3413" t="s">
        <v>21</v>
      </c>
      <c r="F3413" t="s">
        <v>37</v>
      </c>
      <c r="G3413" s="2">
        <v>18</v>
      </c>
      <c r="H3413" t="s">
        <v>20</v>
      </c>
      <c r="I3413" t="s">
        <v>32</v>
      </c>
      <c r="J3413" t="s">
        <v>21</v>
      </c>
      <c r="K3413" t="s">
        <v>21</v>
      </c>
      <c r="L3413" t="s">
        <v>33</v>
      </c>
      <c r="M3413" t="s">
        <v>21</v>
      </c>
      <c r="N3413" t="s">
        <v>34</v>
      </c>
      <c r="O3413" s="1">
        <v>61.28</v>
      </c>
      <c r="P3413" s="1">
        <v>1121.4100000000001</v>
      </c>
      <c r="Q3413">
        <v>1</v>
      </c>
      <c r="R3413" t="s">
        <v>21</v>
      </c>
      <c r="S3413" t="str">
        <f>IF(ChurnData[[#This Row],[MonthlyCharges]]&lt;=30,"1. Up to 30",IF(ChurnData[[#This Row],[MonthlyCharges]]&lt;=50,"2. 31-50",IF(ChurnData[[#This Row],[MonthlyCharges]]&lt;=70,"3. 51-70",IF(ChurnData[[#This Row],[MonthlyCharges]]&lt;=90,"4. 71-90","5. Over 90"))))</f>
        <v>3. 51-70</v>
      </c>
      <c r="T3413" t="str">
        <f>IF(AND(ChurnData[[#This Row],[Contract]]="Month-to-month",ChurnData[[#This Row],[InternetService]]="Fiber optic",ChurnData[[#This Row],[TenureMonths]]&lt;=11),"High-risk","Other")</f>
        <v>Other</v>
      </c>
      <c r="U3413" t="str">
        <f>IF(ChurnData[[#This Row],[TenureMonths]]&lt;=11,"0-11",IF(ChurnData[[#This Row],[TenureMonths]]&lt;=23,"12-23",IF(ChurnData[[#This Row],[TenureMonths]]&lt;=35,"24-35",IF(ChurnData[[#This Row],[TenureMonths]]&lt;=47,"36-47",IF(ChurnData[[#This Row],[TenureMonths]]&lt;=59,"48-59","60-72")))))</f>
        <v>12-23</v>
      </c>
      <c r="V3413">
        <f>IF(ChurnData[[#This Row],[Churn]]="Yes",1,0)</f>
        <v>0</v>
      </c>
    </row>
    <row r="3414" spans="1:22" x14ac:dyDescent="0.35">
      <c r="A3414" t="s">
        <v>3466</v>
      </c>
      <c r="B3414" t="s">
        <v>36</v>
      </c>
      <c r="C3414">
        <v>0</v>
      </c>
      <c r="D3414" t="s">
        <v>21</v>
      </c>
      <c r="E3414" t="s">
        <v>21</v>
      </c>
      <c r="F3414" t="s">
        <v>41</v>
      </c>
      <c r="G3414" s="2">
        <v>17</v>
      </c>
      <c r="H3414" t="s">
        <v>20</v>
      </c>
      <c r="I3414" t="s">
        <v>21</v>
      </c>
      <c r="J3414" t="s">
        <v>28</v>
      </c>
      <c r="K3414" t="s">
        <v>28</v>
      </c>
      <c r="L3414" t="s">
        <v>29</v>
      </c>
      <c r="M3414" t="s">
        <v>20</v>
      </c>
      <c r="N3414" t="s">
        <v>34</v>
      </c>
      <c r="O3414" s="1">
        <v>28.4</v>
      </c>
      <c r="P3414" s="1">
        <v>497.11</v>
      </c>
      <c r="Q3414">
        <v>2</v>
      </c>
      <c r="R3414" t="s">
        <v>21</v>
      </c>
      <c r="S3414" t="str">
        <f>IF(ChurnData[[#This Row],[MonthlyCharges]]&lt;=30,"1. Up to 30",IF(ChurnData[[#This Row],[MonthlyCharges]]&lt;=50,"2. 31-50",IF(ChurnData[[#This Row],[MonthlyCharges]]&lt;=70,"3. 51-70",IF(ChurnData[[#This Row],[MonthlyCharges]]&lt;=90,"4. 71-90","5. Over 90"))))</f>
        <v>1. Up to 30</v>
      </c>
      <c r="T3414" t="str">
        <f>IF(AND(ChurnData[[#This Row],[Contract]]="Month-to-month",ChurnData[[#This Row],[InternetService]]="Fiber optic",ChurnData[[#This Row],[TenureMonths]]&lt;=11),"High-risk","Other")</f>
        <v>Other</v>
      </c>
      <c r="U3414" t="str">
        <f>IF(ChurnData[[#This Row],[TenureMonths]]&lt;=11,"0-11",IF(ChurnData[[#This Row],[TenureMonths]]&lt;=23,"12-23",IF(ChurnData[[#This Row],[TenureMonths]]&lt;=35,"24-35",IF(ChurnData[[#This Row],[TenureMonths]]&lt;=47,"36-47",IF(ChurnData[[#This Row],[TenureMonths]]&lt;=59,"48-59","60-72")))))</f>
        <v>12-23</v>
      </c>
      <c r="V3414">
        <f>IF(ChurnData[[#This Row],[Churn]]="Yes",1,0)</f>
        <v>0</v>
      </c>
    </row>
    <row r="3415" spans="1:22" x14ac:dyDescent="0.35">
      <c r="A3415" t="s">
        <v>3467</v>
      </c>
      <c r="B3415" t="s">
        <v>19</v>
      </c>
      <c r="C3415">
        <v>0</v>
      </c>
      <c r="D3415" t="s">
        <v>21</v>
      </c>
      <c r="E3415" t="s">
        <v>21</v>
      </c>
      <c r="F3415" t="s">
        <v>65</v>
      </c>
      <c r="G3415" s="2">
        <v>72</v>
      </c>
      <c r="H3415" t="s">
        <v>20</v>
      </c>
      <c r="I3415" t="s">
        <v>32</v>
      </c>
      <c r="J3415" t="s">
        <v>21</v>
      </c>
      <c r="K3415" t="s">
        <v>20</v>
      </c>
      <c r="L3415" t="s">
        <v>24</v>
      </c>
      <c r="M3415" t="s">
        <v>20</v>
      </c>
      <c r="N3415" t="s">
        <v>43</v>
      </c>
      <c r="O3415" s="1">
        <v>46.1</v>
      </c>
      <c r="P3415" s="1">
        <v>3227.02</v>
      </c>
      <c r="Q3415">
        <v>1</v>
      </c>
      <c r="R3415" t="s">
        <v>21</v>
      </c>
      <c r="S3415" t="str">
        <f>IF(ChurnData[[#This Row],[MonthlyCharges]]&lt;=30,"1. Up to 30",IF(ChurnData[[#This Row],[MonthlyCharges]]&lt;=50,"2. 31-50",IF(ChurnData[[#This Row],[MonthlyCharges]]&lt;=70,"3. 51-70",IF(ChurnData[[#This Row],[MonthlyCharges]]&lt;=90,"4. 71-90","5. Over 90"))))</f>
        <v>2. 31-50</v>
      </c>
      <c r="T3415" t="str">
        <f>IF(AND(ChurnData[[#This Row],[Contract]]="Month-to-month",ChurnData[[#This Row],[InternetService]]="Fiber optic",ChurnData[[#This Row],[TenureMonths]]&lt;=11),"High-risk","Other")</f>
        <v>Other</v>
      </c>
      <c r="U3415" t="str">
        <f>IF(ChurnData[[#This Row],[TenureMonths]]&lt;=11,"0-11",IF(ChurnData[[#This Row],[TenureMonths]]&lt;=23,"12-23",IF(ChurnData[[#This Row],[TenureMonths]]&lt;=35,"24-35",IF(ChurnData[[#This Row],[TenureMonths]]&lt;=47,"36-47",IF(ChurnData[[#This Row],[TenureMonths]]&lt;=59,"48-59","60-72")))))</f>
        <v>60-72</v>
      </c>
      <c r="V3415">
        <f>IF(ChurnData[[#This Row],[Churn]]="Yes",1,0)</f>
        <v>0</v>
      </c>
    </row>
    <row r="3416" spans="1:22" x14ac:dyDescent="0.35">
      <c r="A3416" t="s">
        <v>3468</v>
      </c>
      <c r="B3416" t="s">
        <v>36</v>
      </c>
      <c r="C3416">
        <v>0</v>
      </c>
      <c r="D3416" t="s">
        <v>21</v>
      </c>
      <c r="E3416" t="s">
        <v>21</v>
      </c>
      <c r="F3416" t="s">
        <v>37</v>
      </c>
      <c r="G3416" s="2">
        <v>7</v>
      </c>
      <c r="H3416" t="s">
        <v>20</v>
      </c>
      <c r="I3416" t="s">
        <v>32</v>
      </c>
      <c r="J3416" t="s">
        <v>21</v>
      </c>
      <c r="K3416" t="s">
        <v>21</v>
      </c>
      <c r="L3416" t="s">
        <v>33</v>
      </c>
      <c r="M3416" t="s">
        <v>21</v>
      </c>
      <c r="N3416" t="s">
        <v>43</v>
      </c>
      <c r="O3416" s="1">
        <v>49.35</v>
      </c>
      <c r="P3416" s="1">
        <v>339.1</v>
      </c>
      <c r="Q3416">
        <v>1</v>
      </c>
      <c r="R3416" t="s">
        <v>21</v>
      </c>
      <c r="S3416" t="str">
        <f>IF(ChurnData[[#This Row],[MonthlyCharges]]&lt;=30,"1. Up to 30",IF(ChurnData[[#This Row],[MonthlyCharges]]&lt;=50,"2. 31-50",IF(ChurnData[[#This Row],[MonthlyCharges]]&lt;=70,"3. 51-70",IF(ChurnData[[#This Row],[MonthlyCharges]]&lt;=90,"4. 71-90","5. Over 90"))))</f>
        <v>2. 31-50</v>
      </c>
      <c r="T3416" t="str">
        <f>IF(AND(ChurnData[[#This Row],[Contract]]="Month-to-month",ChurnData[[#This Row],[InternetService]]="Fiber optic",ChurnData[[#This Row],[TenureMonths]]&lt;=11),"High-risk","Other")</f>
        <v>Other</v>
      </c>
      <c r="U3416" t="str">
        <f>IF(ChurnData[[#This Row],[TenureMonths]]&lt;=11,"0-11",IF(ChurnData[[#This Row],[TenureMonths]]&lt;=23,"12-23",IF(ChurnData[[#This Row],[TenureMonths]]&lt;=35,"24-35",IF(ChurnData[[#This Row],[TenureMonths]]&lt;=47,"36-47",IF(ChurnData[[#This Row],[TenureMonths]]&lt;=59,"48-59","60-72")))))</f>
        <v>0-11</v>
      </c>
      <c r="V3416">
        <f>IF(ChurnData[[#This Row],[Churn]]="Yes",1,0)</f>
        <v>0</v>
      </c>
    </row>
    <row r="3417" spans="1:22" x14ac:dyDescent="0.35">
      <c r="A3417" t="s">
        <v>3469</v>
      </c>
      <c r="B3417" t="s">
        <v>36</v>
      </c>
      <c r="C3417">
        <v>0</v>
      </c>
      <c r="D3417" t="s">
        <v>21</v>
      </c>
      <c r="E3417" t="s">
        <v>21</v>
      </c>
      <c r="F3417" t="s">
        <v>22</v>
      </c>
      <c r="G3417" s="2">
        <v>63</v>
      </c>
      <c r="H3417" t="s">
        <v>20</v>
      </c>
      <c r="I3417" t="s">
        <v>32</v>
      </c>
      <c r="J3417" t="s">
        <v>20</v>
      </c>
      <c r="K3417" t="s">
        <v>20</v>
      </c>
      <c r="L3417" t="s">
        <v>24</v>
      </c>
      <c r="M3417" t="s">
        <v>21</v>
      </c>
      <c r="N3417" t="s">
        <v>34</v>
      </c>
      <c r="O3417" s="1">
        <v>66.599999999999994</v>
      </c>
      <c r="P3417" s="1">
        <v>4170.8599999999997</v>
      </c>
      <c r="Q3417">
        <v>0</v>
      </c>
      <c r="R3417" t="s">
        <v>21</v>
      </c>
      <c r="S3417" t="str">
        <f>IF(ChurnData[[#This Row],[MonthlyCharges]]&lt;=30,"1. Up to 30",IF(ChurnData[[#This Row],[MonthlyCharges]]&lt;=50,"2. 31-50",IF(ChurnData[[#This Row],[MonthlyCharges]]&lt;=70,"3. 51-70",IF(ChurnData[[#This Row],[MonthlyCharges]]&lt;=90,"4. 71-90","5. Over 90"))))</f>
        <v>3. 51-70</v>
      </c>
      <c r="T3417" t="str">
        <f>IF(AND(ChurnData[[#This Row],[Contract]]="Month-to-month",ChurnData[[#This Row],[InternetService]]="Fiber optic",ChurnData[[#This Row],[TenureMonths]]&lt;=11),"High-risk","Other")</f>
        <v>Other</v>
      </c>
      <c r="U3417" t="str">
        <f>IF(ChurnData[[#This Row],[TenureMonths]]&lt;=11,"0-11",IF(ChurnData[[#This Row],[TenureMonths]]&lt;=23,"12-23",IF(ChurnData[[#This Row],[TenureMonths]]&lt;=35,"24-35",IF(ChurnData[[#This Row],[TenureMonths]]&lt;=47,"36-47",IF(ChurnData[[#This Row],[TenureMonths]]&lt;=59,"48-59","60-72")))))</f>
        <v>60-72</v>
      </c>
      <c r="V3417">
        <f>IF(ChurnData[[#This Row],[Churn]]="Yes",1,0)</f>
        <v>0</v>
      </c>
    </row>
    <row r="3418" spans="1:22" x14ac:dyDescent="0.35">
      <c r="A3418" t="s">
        <v>3470</v>
      </c>
      <c r="B3418" t="s">
        <v>19</v>
      </c>
      <c r="C3418">
        <v>1</v>
      </c>
      <c r="D3418" t="s">
        <v>20</v>
      </c>
      <c r="E3418" t="s">
        <v>21</v>
      </c>
      <c r="F3418" t="s">
        <v>65</v>
      </c>
      <c r="G3418" s="2">
        <v>7</v>
      </c>
      <c r="H3418" t="s">
        <v>20</v>
      </c>
      <c r="I3418" t="s">
        <v>21</v>
      </c>
      <c r="J3418" t="s">
        <v>28</v>
      </c>
      <c r="K3418" t="s">
        <v>28</v>
      </c>
      <c r="L3418" t="s">
        <v>33</v>
      </c>
      <c r="M3418" t="s">
        <v>21</v>
      </c>
      <c r="N3418" t="s">
        <v>30</v>
      </c>
      <c r="O3418" s="1">
        <v>36.82</v>
      </c>
      <c r="P3418" s="1">
        <v>252.42</v>
      </c>
      <c r="Q3418">
        <v>0</v>
      </c>
      <c r="R3418" t="s">
        <v>20</v>
      </c>
      <c r="S3418" t="str">
        <f>IF(ChurnData[[#This Row],[MonthlyCharges]]&lt;=30,"1. Up to 30",IF(ChurnData[[#This Row],[MonthlyCharges]]&lt;=50,"2. 31-50",IF(ChurnData[[#This Row],[MonthlyCharges]]&lt;=70,"3. 51-70",IF(ChurnData[[#This Row],[MonthlyCharges]]&lt;=90,"4. 71-90","5. Over 90"))))</f>
        <v>2. 31-50</v>
      </c>
      <c r="T3418" t="str">
        <f>IF(AND(ChurnData[[#This Row],[Contract]]="Month-to-month",ChurnData[[#This Row],[InternetService]]="Fiber optic",ChurnData[[#This Row],[TenureMonths]]&lt;=11),"High-risk","Other")</f>
        <v>Other</v>
      </c>
      <c r="U3418" t="str">
        <f>IF(ChurnData[[#This Row],[TenureMonths]]&lt;=11,"0-11",IF(ChurnData[[#This Row],[TenureMonths]]&lt;=23,"12-23",IF(ChurnData[[#This Row],[TenureMonths]]&lt;=35,"24-35",IF(ChurnData[[#This Row],[TenureMonths]]&lt;=47,"36-47",IF(ChurnData[[#This Row],[TenureMonths]]&lt;=59,"48-59","60-72")))))</f>
        <v>0-11</v>
      </c>
      <c r="V3418">
        <f>IF(ChurnData[[#This Row],[Churn]]="Yes",1,0)</f>
        <v>1</v>
      </c>
    </row>
    <row r="3419" spans="1:22" x14ac:dyDescent="0.35">
      <c r="A3419" t="s">
        <v>3471</v>
      </c>
      <c r="B3419" t="s">
        <v>19</v>
      </c>
      <c r="C3419">
        <v>0</v>
      </c>
      <c r="D3419" t="s">
        <v>21</v>
      </c>
      <c r="E3419" t="s">
        <v>21</v>
      </c>
      <c r="F3419" t="s">
        <v>56</v>
      </c>
      <c r="G3419" s="2">
        <v>16</v>
      </c>
      <c r="H3419" t="s">
        <v>20</v>
      </c>
      <c r="I3419" t="s">
        <v>23</v>
      </c>
      <c r="J3419" t="s">
        <v>21</v>
      </c>
      <c r="K3419" t="s">
        <v>20</v>
      </c>
      <c r="L3419" t="s">
        <v>29</v>
      </c>
      <c r="M3419" t="s">
        <v>20</v>
      </c>
      <c r="N3419" t="s">
        <v>34</v>
      </c>
      <c r="O3419" s="1">
        <v>94.03</v>
      </c>
      <c r="P3419" s="1">
        <v>1510.13</v>
      </c>
      <c r="Q3419">
        <v>2</v>
      </c>
      <c r="R3419" t="s">
        <v>20</v>
      </c>
      <c r="S3419" t="str">
        <f>IF(ChurnData[[#This Row],[MonthlyCharges]]&lt;=30,"1. Up to 30",IF(ChurnData[[#This Row],[MonthlyCharges]]&lt;=50,"2. 31-50",IF(ChurnData[[#This Row],[MonthlyCharges]]&lt;=70,"3. 51-70",IF(ChurnData[[#This Row],[MonthlyCharges]]&lt;=90,"4. 71-90","5. Over 90"))))</f>
        <v>5. Over 90</v>
      </c>
      <c r="T3419" t="str">
        <f>IF(AND(ChurnData[[#This Row],[Contract]]="Month-to-month",ChurnData[[#This Row],[InternetService]]="Fiber optic",ChurnData[[#This Row],[TenureMonths]]&lt;=11),"High-risk","Other")</f>
        <v>Other</v>
      </c>
      <c r="U3419" t="str">
        <f>IF(ChurnData[[#This Row],[TenureMonths]]&lt;=11,"0-11",IF(ChurnData[[#This Row],[TenureMonths]]&lt;=23,"12-23",IF(ChurnData[[#This Row],[TenureMonths]]&lt;=35,"24-35",IF(ChurnData[[#This Row],[TenureMonths]]&lt;=47,"36-47",IF(ChurnData[[#This Row],[TenureMonths]]&lt;=59,"48-59","60-72")))))</f>
        <v>12-23</v>
      </c>
      <c r="V3419">
        <f>IF(ChurnData[[#This Row],[Churn]]="Yes",1,0)</f>
        <v>1</v>
      </c>
    </row>
    <row r="3420" spans="1:22" x14ac:dyDescent="0.35">
      <c r="A3420" t="s">
        <v>3472</v>
      </c>
      <c r="B3420" t="s">
        <v>19</v>
      </c>
      <c r="C3420">
        <v>0</v>
      </c>
      <c r="D3420" t="s">
        <v>21</v>
      </c>
      <c r="E3420" t="s">
        <v>21</v>
      </c>
      <c r="F3420" t="s">
        <v>41</v>
      </c>
      <c r="G3420" s="2">
        <v>31</v>
      </c>
      <c r="H3420" t="s">
        <v>20</v>
      </c>
      <c r="I3420" t="s">
        <v>32</v>
      </c>
      <c r="J3420" t="s">
        <v>21</v>
      </c>
      <c r="K3420" t="s">
        <v>20</v>
      </c>
      <c r="L3420" t="s">
        <v>29</v>
      </c>
      <c r="M3420" t="s">
        <v>21</v>
      </c>
      <c r="N3420" t="s">
        <v>34</v>
      </c>
      <c r="O3420" s="1">
        <v>57.31</v>
      </c>
      <c r="P3420" s="1">
        <v>0</v>
      </c>
      <c r="Q3420">
        <v>1</v>
      </c>
      <c r="R3420" t="s">
        <v>21</v>
      </c>
      <c r="S3420" t="str">
        <f>IF(ChurnData[[#This Row],[MonthlyCharges]]&lt;=30,"1. Up to 30",IF(ChurnData[[#This Row],[MonthlyCharges]]&lt;=50,"2. 31-50",IF(ChurnData[[#This Row],[MonthlyCharges]]&lt;=70,"3. 51-70",IF(ChurnData[[#This Row],[MonthlyCharges]]&lt;=90,"4. 71-90","5. Over 90"))))</f>
        <v>3. 51-70</v>
      </c>
      <c r="T3420" t="str">
        <f>IF(AND(ChurnData[[#This Row],[Contract]]="Month-to-month",ChurnData[[#This Row],[InternetService]]="Fiber optic",ChurnData[[#This Row],[TenureMonths]]&lt;=11),"High-risk","Other")</f>
        <v>Other</v>
      </c>
      <c r="U3420" t="str">
        <f>IF(ChurnData[[#This Row],[TenureMonths]]&lt;=11,"0-11",IF(ChurnData[[#This Row],[TenureMonths]]&lt;=23,"12-23",IF(ChurnData[[#This Row],[TenureMonths]]&lt;=35,"24-35",IF(ChurnData[[#This Row],[TenureMonths]]&lt;=47,"36-47",IF(ChurnData[[#This Row],[TenureMonths]]&lt;=59,"48-59","60-72")))))</f>
        <v>24-35</v>
      </c>
      <c r="V3420">
        <f>IF(ChurnData[[#This Row],[Churn]]="Yes",1,0)</f>
        <v>0</v>
      </c>
    </row>
    <row r="3421" spans="1:22" x14ac:dyDescent="0.35">
      <c r="A3421" t="s">
        <v>3473</v>
      </c>
      <c r="B3421" t="s">
        <v>36</v>
      </c>
      <c r="C3421">
        <v>0</v>
      </c>
      <c r="D3421" t="s">
        <v>20</v>
      </c>
      <c r="E3421" t="s">
        <v>20</v>
      </c>
      <c r="F3421" t="s">
        <v>56</v>
      </c>
      <c r="G3421" s="2">
        <v>44</v>
      </c>
      <c r="H3421" t="s">
        <v>20</v>
      </c>
      <c r="I3421" t="s">
        <v>23</v>
      </c>
      <c r="J3421" t="s">
        <v>20</v>
      </c>
      <c r="K3421" t="s">
        <v>21</v>
      </c>
      <c r="L3421" t="s">
        <v>24</v>
      </c>
      <c r="M3421" t="s">
        <v>20</v>
      </c>
      <c r="N3421" t="s">
        <v>25</v>
      </c>
      <c r="O3421" s="1">
        <v>93.29</v>
      </c>
      <c r="P3421" s="1">
        <v>4119</v>
      </c>
      <c r="Q3421">
        <v>4</v>
      </c>
      <c r="R3421" t="s">
        <v>21</v>
      </c>
      <c r="S3421" t="str">
        <f>IF(ChurnData[[#This Row],[MonthlyCharges]]&lt;=30,"1. Up to 30",IF(ChurnData[[#This Row],[MonthlyCharges]]&lt;=50,"2. 31-50",IF(ChurnData[[#This Row],[MonthlyCharges]]&lt;=70,"3. 51-70",IF(ChurnData[[#This Row],[MonthlyCharges]]&lt;=90,"4. 71-90","5. Over 90"))))</f>
        <v>5. Over 90</v>
      </c>
      <c r="T3421" t="str">
        <f>IF(AND(ChurnData[[#This Row],[Contract]]="Month-to-month",ChurnData[[#This Row],[InternetService]]="Fiber optic",ChurnData[[#This Row],[TenureMonths]]&lt;=11),"High-risk","Other")</f>
        <v>Other</v>
      </c>
      <c r="U3421" t="str">
        <f>IF(ChurnData[[#This Row],[TenureMonths]]&lt;=11,"0-11",IF(ChurnData[[#This Row],[TenureMonths]]&lt;=23,"12-23",IF(ChurnData[[#This Row],[TenureMonths]]&lt;=35,"24-35",IF(ChurnData[[#This Row],[TenureMonths]]&lt;=47,"36-47",IF(ChurnData[[#This Row],[TenureMonths]]&lt;=59,"48-59","60-72")))))</f>
        <v>36-47</v>
      </c>
      <c r="V3421">
        <f>IF(ChurnData[[#This Row],[Churn]]="Yes",1,0)</f>
        <v>0</v>
      </c>
    </row>
    <row r="3422" spans="1:22" x14ac:dyDescent="0.35">
      <c r="A3422" t="s">
        <v>3474</v>
      </c>
      <c r="B3422" t="s">
        <v>19</v>
      </c>
      <c r="C3422">
        <v>1</v>
      </c>
      <c r="D3422" t="s">
        <v>21</v>
      </c>
      <c r="E3422" t="s">
        <v>21</v>
      </c>
      <c r="F3422" t="s">
        <v>37</v>
      </c>
      <c r="G3422" s="2">
        <v>11</v>
      </c>
      <c r="H3422" t="s">
        <v>20</v>
      </c>
      <c r="I3422" t="s">
        <v>21</v>
      </c>
      <c r="J3422" t="s">
        <v>28</v>
      </c>
      <c r="K3422" t="s">
        <v>28</v>
      </c>
      <c r="L3422" t="s">
        <v>33</v>
      </c>
      <c r="M3422" t="s">
        <v>20</v>
      </c>
      <c r="N3422" t="s">
        <v>30</v>
      </c>
      <c r="O3422" s="1">
        <v>33.64</v>
      </c>
      <c r="P3422" s="1">
        <v>372.05</v>
      </c>
      <c r="Q3422">
        <v>1</v>
      </c>
      <c r="R3422" t="s">
        <v>20</v>
      </c>
      <c r="S3422" t="str">
        <f>IF(ChurnData[[#This Row],[MonthlyCharges]]&lt;=30,"1. Up to 30",IF(ChurnData[[#This Row],[MonthlyCharges]]&lt;=50,"2. 31-50",IF(ChurnData[[#This Row],[MonthlyCharges]]&lt;=70,"3. 51-70",IF(ChurnData[[#This Row],[MonthlyCharges]]&lt;=90,"4. 71-90","5. Over 90"))))</f>
        <v>2. 31-50</v>
      </c>
      <c r="T3422" t="str">
        <f>IF(AND(ChurnData[[#This Row],[Contract]]="Month-to-month",ChurnData[[#This Row],[InternetService]]="Fiber optic",ChurnData[[#This Row],[TenureMonths]]&lt;=11),"High-risk","Other")</f>
        <v>Other</v>
      </c>
      <c r="U3422" t="str">
        <f>IF(ChurnData[[#This Row],[TenureMonths]]&lt;=11,"0-11",IF(ChurnData[[#This Row],[TenureMonths]]&lt;=23,"12-23",IF(ChurnData[[#This Row],[TenureMonths]]&lt;=35,"24-35",IF(ChurnData[[#This Row],[TenureMonths]]&lt;=47,"36-47",IF(ChurnData[[#This Row],[TenureMonths]]&lt;=59,"48-59","60-72")))))</f>
        <v>0-11</v>
      </c>
      <c r="V3422">
        <f>IF(ChurnData[[#This Row],[Churn]]="Yes",1,0)</f>
        <v>1</v>
      </c>
    </row>
    <row r="3423" spans="1:22" x14ac:dyDescent="0.35">
      <c r="A3423" t="s">
        <v>3475</v>
      </c>
      <c r="B3423" t="s">
        <v>19</v>
      </c>
      <c r="C3423">
        <v>0</v>
      </c>
      <c r="D3423" t="s">
        <v>20</v>
      </c>
      <c r="E3423" t="s">
        <v>21</v>
      </c>
      <c r="F3423" t="s">
        <v>47</v>
      </c>
      <c r="G3423" s="2">
        <v>15</v>
      </c>
      <c r="H3423" t="s">
        <v>20</v>
      </c>
      <c r="I3423" t="s">
        <v>23</v>
      </c>
      <c r="J3423" t="s">
        <v>21</v>
      </c>
      <c r="K3423" t="s">
        <v>21</v>
      </c>
      <c r="L3423" t="s">
        <v>33</v>
      </c>
      <c r="M3423" t="s">
        <v>20</v>
      </c>
      <c r="N3423" t="s">
        <v>43</v>
      </c>
      <c r="O3423" s="1">
        <v>86.34</v>
      </c>
      <c r="P3423" s="1">
        <v>1269.0999999999999</v>
      </c>
      <c r="Q3423">
        <v>3</v>
      </c>
      <c r="R3423" t="s">
        <v>20</v>
      </c>
      <c r="S3423" t="str">
        <f>IF(ChurnData[[#This Row],[MonthlyCharges]]&lt;=30,"1. Up to 30",IF(ChurnData[[#This Row],[MonthlyCharges]]&lt;=50,"2. 31-50",IF(ChurnData[[#This Row],[MonthlyCharges]]&lt;=70,"3. 51-70",IF(ChurnData[[#This Row],[MonthlyCharges]]&lt;=90,"4. 71-90","5. Over 90"))))</f>
        <v>4. 71-90</v>
      </c>
      <c r="T3423" t="str">
        <f>IF(AND(ChurnData[[#This Row],[Contract]]="Month-to-month",ChurnData[[#This Row],[InternetService]]="Fiber optic",ChurnData[[#This Row],[TenureMonths]]&lt;=11),"High-risk","Other")</f>
        <v>Other</v>
      </c>
      <c r="U3423" t="str">
        <f>IF(ChurnData[[#This Row],[TenureMonths]]&lt;=11,"0-11",IF(ChurnData[[#This Row],[TenureMonths]]&lt;=23,"12-23",IF(ChurnData[[#This Row],[TenureMonths]]&lt;=35,"24-35",IF(ChurnData[[#This Row],[TenureMonths]]&lt;=47,"36-47",IF(ChurnData[[#This Row],[TenureMonths]]&lt;=59,"48-59","60-72")))))</f>
        <v>12-23</v>
      </c>
      <c r="V3423">
        <f>IF(ChurnData[[#This Row],[Churn]]="Yes",1,0)</f>
        <v>1</v>
      </c>
    </row>
    <row r="3424" spans="1:22" x14ac:dyDescent="0.35">
      <c r="A3424" t="s">
        <v>3476</v>
      </c>
      <c r="B3424" t="s">
        <v>36</v>
      </c>
      <c r="C3424">
        <v>0</v>
      </c>
      <c r="D3424" t="s">
        <v>20</v>
      </c>
      <c r="E3424" t="s">
        <v>20</v>
      </c>
      <c r="F3424" t="s">
        <v>75</v>
      </c>
      <c r="G3424" s="2">
        <v>17</v>
      </c>
      <c r="H3424" t="s">
        <v>20</v>
      </c>
      <c r="I3424" t="s">
        <v>32</v>
      </c>
      <c r="J3424" t="s">
        <v>20</v>
      </c>
      <c r="K3424" t="s">
        <v>20</v>
      </c>
      <c r="L3424" t="s">
        <v>29</v>
      </c>
      <c r="M3424" t="s">
        <v>21</v>
      </c>
      <c r="N3424" t="s">
        <v>43</v>
      </c>
      <c r="O3424" s="1">
        <v>67.72</v>
      </c>
      <c r="P3424" s="1">
        <v>1179.32</v>
      </c>
      <c r="Q3424">
        <v>3</v>
      </c>
      <c r="R3424" t="s">
        <v>21</v>
      </c>
      <c r="S3424" t="str">
        <f>IF(ChurnData[[#This Row],[MonthlyCharges]]&lt;=30,"1. Up to 30",IF(ChurnData[[#This Row],[MonthlyCharges]]&lt;=50,"2. 31-50",IF(ChurnData[[#This Row],[MonthlyCharges]]&lt;=70,"3. 51-70",IF(ChurnData[[#This Row],[MonthlyCharges]]&lt;=90,"4. 71-90","5. Over 90"))))</f>
        <v>3. 51-70</v>
      </c>
      <c r="T3424" t="str">
        <f>IF(AND(ChurnData[[#This Row],[Contract]]="Month-to-month",ChurnData[[#This Row],[InternetService]]="Fiber optic",ChurnData[[#This Row],[TenureMonths]]&lt;=11),"High-risk","Other")</f>
        <v>Other</v>
      </c>
      <c r="U3424" t="str">
        <f>IF(ChurnData[[#This Row],[TenureMonths]]&lt;=11,"0-11",IF(ChurnData[[#This Row],[TenureMonths]]&lt;=23,"12-23",IF(ChurnData[[#This Row],[TenureMonths]]&lt;=35,"24-35",IF(ChurnData[[#This Row],[TenureMonths]]&lt;=47,"36-47",IF(ChurnData[[#This Row],[TenureMonths]]&lt;=59,"48-59","60-72")))))</f>
        <v>12-23</v>
      </c>
      <c r="V3424">
        <f>IF(ChurnData[[#This Row],[Churn]]="Yes",1,0)</f>
        <v>0</v>
      </c>
    </row>
    <row r="3425" spans="1:22" x14ac:dyDescent="0.35">
      <c r="A3425" t="s">
        <v>3477</v>
      </c>
      <c r="B3425" t="s">
        <v>19</v>
      </c>
      <c r="C3425">
        <v>0</v>
      </c>
      <c r="D3425" t="s">
        <v>21</v>
      </c>
      <c r="E3425" t="s">
        <v>21</v>
      </c>
      <c r="F3425" t="s">
        <v>47</v>
      </c>
      <c r="G3425" s="2">
        <v>6</v>
      </c>
      <c r="H3425" t="s">
        <v>20</v>
      </c>
      <c r="I3425" t="s">
        <v>23</v>
      </c>
      <c r="J3425" t="s">
        <v>21</v>
      </c>
      <c r="K3425" t="s">
        <v>21</v>
      </c>
      <c r="L3425" t="s">
        <v>33</v>
      </c>
      <c r="M3425" t="s">
        <v>20</v>
      </c>
      <c r="N3425" t="s">
        <v>43</v>
      </c>
      <c r="O3425" s="1">
        <v>76.55</v>
      </c>
      <c r="P3425" s="1">
        <v>447.3</v>
      </c>
      <c r="Q3425">
        <v>2</v>
      </c>
      <c r="R3425" t="s">
        <v>20</v>
      </c>
      <c r="S3425" t="str">
        <f>IF(ChurnData[[#This Row],[MonthlyCharges]]&lt;=30,"1. Up to 30",IF(ChurnData[[#This Row],[MonthlyCharges]]&lt;=50,"2. 31-50",IF(ChurnData[[#This Row],[MonthlyCharges]]&lt;=70,"3. 51-70",IF(ChurnData[[#This Row],[MonthlyCharges]]&lt;=90,"4. 71-90","5. Over 90"))))</f>
        <v>4. 71-90</v>
      </c>
      <c r="T3425" t="str">
        <f>IF(AND(ChurnData[[#This Row],[Contract]]="Month-to-month",ChurnData[[#This Row],[InternetService]]="Fiber optic",ChurnData[[#This Row],[TenureMonths]]&lt;=11),"High-risk","Other")</f>
        <v>High-risk</v>
      </c>
      <c r="U3425" t="str">
        <f>IF(ChurnData[[#This Row],[TenureMonths]]&lt;=11,"0-11",IF(ChurnData[[#This Row],[TenureMonths]]&lt;=23,"12-23",IF(ChurnData[[#This Row],[TenureMonths]]&lt;=35,"24-35",IF(ChurnData[[#This Row],[TenureMonths]]&lt;=47,"36-47",IF(ChurnData[[#This Row],[TenureMonths]]&lt;=59,"48-59","60-72")))))</f>
        <v>0-11</v>
      </c>
      <c r="V3425">
        <f>IF(ChurnData[[#This Row],[Churn]]="Yes",1,0)</f>
        <v>1</v>
      </c>
    </row>
    <row r="3426" spans="1:22" x14ac:dyDescent="0.35">
      <c r="A3426" t="s">
        <v>3478</v>
      </c>
      <c r="B3426" t="s">
        <v>36</v>
      </c>
      <c r="C3426">
        <v>0</v>
      </c>
      <c r="D3426" t="s">
        <v>21</v>
      </c>
      <c r="E3426" t="s">
        <v>21</v>
      </c>
      <c r="F3426" t="s">
        <v>58</v>
      </c>
      <c r="G3426" s="2">
        <v>24</v>
      </c>
      <c r="H3426" t="s">
        <v>20</v>
      </c>
      <c r="I3426" t="s">
        <v>21</v>
      </c>
      <c r="J3426" t="s">
        <v>28</v>
      </c>
      <c r="K3426" t="s">
        <v>28</v>
      </c>
      <c r="L3426" t="s">
        <v>24</v>
      </c>
      <c r="M3426" t="s">
        <v>20</v>
      </c>
      <c r="N3426" t="s">
        <v>43</v>
      </c>
      <c r="O3426" s="1">
        <v>30.51</v>
      </c>
      <c r="P3426" s="1">
        <v>751.38</v>
      </c>
      <c r="Q3426">
        <v>2</v>
      </c>
      <c r="R3426" t="s">
        <v>21</v>
      </c>
      <c r="S3426" t="str">
        <f>IF(ChurnData[[#This Row],[MonthlyCharges]]&lt;=30,"1. Up to 30",IF(ChurnData[[#This Row],[MonthlyCharges]]&lt;=50,"2. 31-50",IF(ChurnData[[#This Row],[MonthlyCharges]]&lt;=70,"3. 51-70",IF(ChurnData[[#This Row],[MonthlyCharges]]&lt;=90,"4. 71-90","5. Over 90"))))</f>
        <v>2. 31-50</v>
      </c>
      <c r="T3426" t="str">
        <f>IF(AND(ChurnData[[#This Row],[Contract]]="Month-to-month",ChurnData[[#This Row],[InternetService]]="Fiber optic",ChurnData[[#This Row],[TenureMonths]]&lt;=11),"High-risk","Other")</f>
        <v>Other</v>
      </c>
      <c r="U3426" t="str">
        <f>IF(ChurnData[[#This Row],[TenureMonths]]&lt;=11,"0-11",IF(ChurnData[[#This Row],[TenureMonths]]&lt;=23,"12-23",IF(ChurnData[[#This Row],[TenureMonths]]&lt;=35,"24-35",IF(ChurnData[[#This Row],[TenureMonths]]&lt;=47,"36-47",IF(ChurnData[[#This Row],[TenureMonths]]&lt;=59,"48-59","60-72")))))</f>
        <v>24-35</v>
      </c>
      <c r="V3426">
        <f>IF(ChurnData[[#This Row],[Churn]]="Yes",1,0)</f>
        <v>0</v>
      </c>
    </row>
    <row r="3427" spans="1:22" x14ac:dyDescent="0.35">
      <c r="A3427" t="s">
        <v>3479</v>
      </c>
      <c r="B3427" t="s">
        <v>36</v>
      </c>
      <c r="C3427">
        <v>0</v>
      </c>
      <c r="D3427" t="s">
        <v>21</v>
      </c>
      <c r="E3427" t="s">
        <v>20</v>
      </c>
      <c r="F3427" t="s">
        <v>37</v>
      </c>
      <c r="G3427" s="2">
        <v>54</v>
      </c>
      <c r="H3427" t="s">
        <v>20</v>
      </c>
      <c r="I3427" t="s">
        <v>32</v>
      </c>
      <c r="J3427" t="s">
        <v>21</v>
      </c>
      <c r="K3427" t="s">
        <v>20</v>
      </c>
      <c r="L3427" t="s">
        <v>29</v>
      </c>
      <c r="M3427" t="s">
        <v>20</v>
      </c>
      <c r="N3427" t="s">
        <v>30</v>
      </c>
      <c r="O3427" s="1">
        <v>62.73</v>
      </c>
      <c r="P3427" s="1">
        <v>3474.42</v>
      </c>
      <c r="Q3427">
        <v>0</v>
      </c>
      <c r="R3427" t="s">
        <v>21</v>
      </c>
      <c r="S3427" t="str">
        <f>IF(ChurnData[[#This Row],[MonthlyCharges]]&lt;=30,"1. Up to 30",IF(ChurnData[[#This Row],[MonthlyCharges]]&lt;=50,"2. 31-50",IF(ChurnData[[#This Row],[MonthlyCharges]]&lt;=70,"3. 51-70",IF(ChurnData[[#This Row],[MonthlyCharges]]&lt;=90,"4. 71-90","5. Over 90"))))</f>
        <v>3. 51-70</v>
      </c>
      <c r="T3427" t="str">
        <f>IF(AND(ChurnData[[#This Row],[Contract]]="Month-to-month",ChurnData[[#This Row],[InternetService]]="Fiber optic",ChurnData[[#This Row],[TenureMonths]]&lt;=11),"High-risk","Other")</f>
        <v>Other</v>
      </c>
      <c r="U3427" t="str">
        <f>IF(ChurnData[[#This Row],[TenureMonths]]&lt;=11,"0-11",IF(ChurnData[[#This Row],[TenureMonths]]&lt;=23,"12-23",IF(ChurnData[[#This Row],[TenureMonths]]&lt;=35,"24-35",IF(ChurnData[[#This Row],[TenureMonths]]&lt;=47,"36-47",IF(ChurnData[[#This Row],[TenureMonths]]&lt;=59,"48-59","60-72")))))</f>
        <v>48-59</v>
      </c>
      <c r="V3427">
        <f>IF(ChurnData[[#This Row],[Churn]]="Yes",1,0)</f>
        <v>0</v>
      </c>
    </row>
    <row r="3428" spans="1:22" x14ac:dyDescent="0.35">
      <c r="A3428" t="s">
        <v>3480</v>
      </c>
      <c r="B3428" t="s">
        <v>36</v>
      </c>
      <c r="C3428">
        <v>1</v>
      </c>
      <c r="D3428" t="s">
        <v>20</v>
      </c>
      <c r="E3428" t="s">
        <v>21</v>
      </c>
      <c r="F3428" t="s">
        <v>58</v>
      </c>
      <c r="G3428" s="2">
        <v>48</v>
      </c>
      <c r="H3428" t="s">
        <v>20</v>
      </c>
      <c r="I3428" t="s">
        <v>23</v>
      </c>
      <c r="J3428" t="s">
        <v>20</v>
      </c>
      <c r="K3428" t="s">
        <v>20</v>
      </c>
      <c r="L3428" t="s">
        <v>24</v>
      </c>
      <c r="M3428" t="s">
        <v>21</v>
      </c>
      <c r="N3428" t="s">
        <v>43</v>
      </c>
      <c r="O3428" s="1">
        <v>98.03</v>
      </c>
      <c r="P3428" s="1">
        <v>4618.54</v>
      </c>
      <c r="Q3428">
        <v>3</v>
      </c>
      <c r="R3428" t="s">
        <v>21</v>
      </c>
      <c r="S3428" t="str">
        <f>IF(ChurnData[[#This Row],[MonthlyCharges]]&lt;=30,"1. Up to 30",IF(ChurnData[[#This Row],[MonthlyCharges]]&lt;=50,"2. 31-50",IF(ChurnData[[#This Row],[MonthlyCharges]]&lt;=70,"3. 51-70",IF(ChurnData[[#This Row],[MonthlyCharges]]&lt;=90,"4. 71-90","5. Over 90"))))</f>
        <v>5. Over 90</v>
      </c>
      <c r="T3428" t="str">
        <f>IF(AND(ChurnData[[#This Row],[Contract]]="Month-to-month",ChurnData[[#This Row],[InternetService]]="Fiber optic",ChurnData[[#This Row],[TenureMonths]]&lt;=11),"High-risk","Other")</f>
        <v>Other</v>
      </c>
      <c r="U3428" t="str">
        <f>IF(ChurnData[[#This Row],[TenureMonths]]&lt;=11,"0-11",IF(ChurnData[[#This Row],[TenureMonths]]&lt;=23,"12-23",IF(ChurnData[[#This Row],[TenureMonths]]&lt;=35,"24-35",IF(ChurnData[[#This Row],[TenureMonths]]&lt;=47,"36-47",IF(ChurnData[[#This Row],[TenureMonths]]&lt;=59,"48-59","60-72")))))</f>
        <v>48-59</v>
      </c>
      <c r="V3428">
        <f>IF(ChurnData[[#This Row],[Churn]]="Yes",1,0)</f>
        <v>0</v>
      </c>
    </row>
    <row r="3429" spans="1:22" x14ac:dyDescent="0.35">
      <c r="A3429" t="s">
        <v>3481</v>
      </c>
      <c r="B3429" t="s">
        <v>19</v>
      </c>
      <c r="C3429">
        <v>0</v>
      </c>
      <c r="D3429" t="s">
        <v>20</v>
      </c>
      <c r="E3429" t="s">
        <v>20</v>
      </c>
      <c r="F3429" t="s">
        <v>37</v>
      </c>
      <c r="G3429" s="2">
        <v>50</v>
      </c>
      <c r="H3429" t="s">
        <v>20</v>
      </c>
      <c r="I3429" t="s">
        <v>21</v>
      </c>
      <c r="J3429" t="s">
        <v>28</v>
      </c>
      <c r="K3429" t="s">
        <v>28</v>
      </c>
      <c r="L3429" t="s">
        <v>24</v>
      </c>
      <c r="M3429" t="s">
        <v>21</v>
      </c>
      <c r="N3429" t="s">
        <v>30</v>
      </c>
      <c r="O3429" s="1">
        <v>30.9</v>
      </c>
      <c r="P3429" s="1">
        <v>1538.4</v>
      </c>
      <c r="Q3429">
        <v>0</v>
      </c>
      <c r="R3429" t="s">
        <v>21</v>
      </c>
      <c r="S3429" t="str">
        <f>IF(ChurnData[[#This Row],[MonthlyCharges]]&lt;=30,"1. Up to 30",IF(ChurnData[[#This Row],[MonthlyCharges]]&lt;=50,"2. 31-50",IF(ChurnData[[#This Row],[MonthlyCharges]]&lt;=70,"3. 51-70",IF(ChurnData[[#This Row],[MonthlyCharges]]&lt;=90,"4. 71-90","5. Over 90"))))</f>
        <v>2. 31-50</v>
      </c>
      <c r="T3429" t="str">
        <f>IF(AND(ChurnData[[#This Row],[Contract]]="Month-to-month",ChurnData[[#This Row],[InternetService]]="Fiber optic",ChurnData[[#This Row],[TenureMonths]]&lt;=11),"High-risk","Other")</f>
        <v>Other</v>
      </c>
      <c r="U3429" t="str">
        <f>IF(ChurnData[[#This Row],[TenureMonths]]&lt;=11,"0-11",IF(ChurnData[[#This Row],[TenureMonths]]&lt;=23,"12-23",IF(ChurnData[[#This Row],[TenureMonths]]&lt;=35,"24-35",IF(ChurnData[[#This Row],[TenureMonths]]&lt;=47,"36-47",IF(ChurnData[[#This Row],[TenureMonths]]&lt;=59,"48-59","60-72")))))</f>
        <v>48-59</v>
      </c>
      <c r="V3429">
        <f>IF(ChurnData[[#This Row],[Churn]]="Yes",1,0)</f>
        <v>0</v>
      </c>
    </row>
    <row r="3430" spans="1:22" x14ac:dyDescent="0.35">
      <c r="A3430" t="s">
        <v>3482</v>
      </c>
      <c r="B3430" t="s">
        <v>19</v>
      </c>
      <c r="C3430">
        <v>1</v>
      </c>
      <c r="D3430" t="s">
        <v>21</v>
      </c>
      <c r="E3430" t="s">
        <v>21</v>
      </c>
      <c r="F3430" t="s">
        <v>49</v>
      </c>
      <c r="G3430" s="2">
        <v>1</v>
      </c>
      <c r="H3430" t="s">
        <v>20</v>
      </c>
      <c r="I3430" t="s">
        <v>32</v>
      </c>
      <c r="J3430" t="s">
        <v>20</v>
      </c>
      <c r="K3430" t="s">
        <v>20</v>
      </c>
      <c r="L3430" t="s">
        <v>33</v>
      </c>
      <c r="M3430" t="s">
        <v>21</v>
      </c>
      <c r="N3430" t="s">
        <v>30</v>
      </c>
      <c r="O3430" s="1">
        <v>64.05</v>
      </c>
      <c r="P3430" s="1">
        <v>64.11</v>
      </c>
      <c r="Q3430">
        <v>0</v>
      </c>
      <c r="R3430" t="s">
        <v>21</v>
      </c>
      <c r="S3430" t="str">
        <f>IF(ChurnData[[#This Row],[MonthlyCharges]]&lt;=30,"1. Up to 30",IF(ChurnData[[#This Row],[MonthlyCharges]]&lt;=50,"2. 31-50",IF(ChurnData[[#This Row],[MonthlyCharges]]&lt;=70,"3. 51-70",IF(ChurnData[[#This Row],[MonthlyCharges]]&lt;=90,"4. 71-90","5. Over 90"))))</f>
        <v>3. 51-70</v>
      </c>
      <c r="T3430" t="str">
        <f>IF(AND(ChurnData[[#This Row],[Contract]]="Month-to-month",ChurnData[[#This Row],[InternetService]]="Fiber optic",ChurnData[[#This Row],[TenureMonths]]&lt;=11),"High-risk","Other")</f>
        <v>Other</v>
      </c>
      <c r="U3430" t="str">
        <f>IF(ChurnData[[#This Row],[TenureMonths]]&lt;=11,"0-11",IF(ChurnData[[#This Row],[TenureMonths]]&lt;=23,"12-23",IF(ChurnData[[#This Row],[TenureMonths]]&lt;=35,"24-35",IF(ChurnData[[#This Row],[TenureMonths]]&lt;=47,"36-47",IF(ChurnData[[#This Row],[TenureMonths]]&lt;=59,"48-59","60-72")))))</f>
        <v>0-11</v>
      </c>
      <c r="V3430">
        <f>IF(ChurnData[[#This Row],[Churn]]="Yes",1,0)</f>
        <v>0</v>
      </c>
    </row>
    <row r="3431" spans="1:22" x14ac:dyDescent="0.35">
      <c r="A3431" t="s">
        <v>3483</v>
      </c>
      <c r="B3431" t="s">
        <v>19</v>
      </c>
      <c r="C3431">
        <v>0</v>
      </c>
      <c r="D3431" t="s">
        <v>21</v>
      </c>
      <c r="E3431" t="s">
        <v>21</v>
      </c>
      <c r="F3431" t="s">
        <v>45</v>
      </c>
      <c r="G3431" s="2">
        <v>38</v>
      </c>
      <c r="H3431" t="s">
        <v>20</v>
      </c>
      <c r="I3431" t="s">
        <v>21</v>
      </c>
      <c r="J3431" t="s">
        <v>28</v>
      </c>
      <c r="K3431" t="s">
        <v>28</v>
      </c>
      <c r="L3431" t="s">
        <v>29</v>
      </c>
      <c r="M3431" t="s">
        <v>21</v>
      </c>
      <c r="N3431" t="s">
        <v>30</v>
      </c>
      <c r="O3431" s="1">
        <v>25.33</v>
      </c>
      <c r="P3431" s="1">
        <v>964.03</v>
      </c>
      <c r="Q3431">
        <v>1</v>
      </c>
      <c r="R3431" t="s">
        <v>21</v>
      </c>
      <c r="S3431" t="str">
        <f>IF(ChurnData[[#This Row],[MonthlyCharges]]&lt;=30,"1. Up to 30",IF(ChurnData[[#This Row],[MonthlyCharges]]&lt;=50,"2. 31-50",IF(ChurnData[[#This Row],[MonthlyCharges]]&lt;=70,"3. 51-70",IF(ChurnData[[#This Row],[MonthlyCharges]]&lt;=90,"4. 71-90","5. Over 90"))))</f>
        <v>1. Up to 30</v>
      </c>
      <c r="T3431" t="str">
        <f>IF(AND(ChurnData[[#This Row],[Contract]]="Month-to-month",ChurnData[[#This Row],[InternetService]]="Fiber optic",ChurnData[[#This Row],[TenureMonths]]&lt;=11),"High-risk","Other")</f>
        <v>Other</v>
      </c>
      <c r="U3431" t="str">
        <f>IF(ChurnData[[#This Row],[TenureMonths]]&lt;=11,"0-11",IF(ChurnData[[#This Row],[TenureMonths]]&lt;=23,"12-23",IF(ChurnData[[#This Row],[TenureMonths]]&lt;=35,"24-35",IF(ChurnData[[#This Row],[TenureMonths]]&lt;=47,"36-47",IF(ChurnData[[#This Row],[TenureMonths]]&lt;=59,"48-59","60-72")))))</f>
        <v>36-47</v>
      </c>
      <c r="V3431">
        <f>IF(ChurnData[[#This Row],[Churn]]="Yes",1,0)</f>
        <v>0</v>
      </c>
    </row>
    <row r="3432" spans="1:22" x14ac:dyDescent="0.35">
      <c r="A3432" t="s">
        <v>3484</v>
      </c>
      <c r="B3432" t="s">
        <v>36</v>
      </c>
      <c r="C3432">
        <v>1</v>
      </c>
      <c r="D3432" t="s">
        <v>20</v>
      </c>
      <c r="E3432" t="s">
        <v>21</v>
      </c>
      <c r="F3432" t="s">
        <v>65</v>
      </c>
      <c r="G3432" s="2">
        <v>58</v>
      </c>
      <c r="H3432" t="s">
        <v>21</v>
      </c>
      <c r="I3432" t="s">
        <v>21</v>
      </c>
      <c r="J3432" t="s">
        <v>28</v>
      </c>
      <c r="K3432" t="s">
        <v>28</v>
      </c>
      <c r="L3432" t="s">
        <v>24</v>
      </c>
      <c r="M3432" t="s">
        <v>20</v>
      </c>
      <c r="N3432" t="s">
        <v>25</v>
      </c>
      <c r="O3432" s="1">
        <v>18</v>
      </c>
      <c r="P3432" s="1">
        <v>1053.06</v>
      </c>
      <c r="Q3432">
        <v>0</v>
      </c>
      <c r="R3432" t="s">
        <v>21</v>
      </c>
      <c r="S3432" t="str">
        <f>IF(ChurnData[[#This Row],[MonthlyCharges]]&lt;=30,"1. Up to 30",IF(ChurnData[[#This Row],[MonthlyCharges]]&lt;=50,"2. 31-50",IF(ChurnData[[#This Row],[MonthlyCharges]]&lt;=70,"3. 51-70",IF(ChurnData[[#This Row],[MonthlyCharges]]&lt;=90,"4. 71-90","5. Over 90"))))</f>
        <v>1. Up to 30</v>
      </c>
      <c r="T3432" t="str">
        <f>IF(AND(ChurnData[[#This Row],[Contract]]="Month-to-month",ChurnData[[#This Row],[InternetService]]="Fiber optic",ChurnData[[#This Row],[TenureMonths]]&lt;=11),"High-risk","Other")</f>
        <v>Other</v>
      </c>
      <c r="U3432" t="str">
        <f>IF(ChurnData[[#This Row],[TenureMonths]]&lt;=11,"0-11",IF(ChurnData[[#This Row],[TenureMonths]]&lt;=23,"12-23",IF(ChurnData[[#This Row],[TenureMonths]]&lt;=35,"24-35",IF(ChurnData[[#This Row],[TenureMonths]]&lt;=47,"36-47",IF(ChurnData[[#This Row],[TenureMonths]]&lt;=59,"48-59","60-72")))))</f>
        <v>48-59</v>
      </c>
      <c r="V3432">
        <f>IF(ChurnData[[#This Row],[Churn]]="Yes",1,0)</f>
        <v>0</v>
      </c>
    </row>
    <row r="3433" spans="1:22" x14ac:dyDescent="0.35">
      <c r="A3433" t="s">
        <v>3485</v>
      </c>
      <c r="B3433" t="s">
        <v>36</v>
      </c>
      <c r="C3433">
        <v>0</v>
      </c>
      <c r="D3433" t="s">
        <v>20</v>
      </c>
      <c r="E3433" t="s">
        <v>20</v>
      </c>
      <c r="F3433" t="s">
        <v>49</v>
      </c>
      <c r="G3433" s="2">
        <v>45</v>
      </c>
      <c r="H3433" t="s">
        <v>20</v>
      </c>
      <c r="I3433" t="s">
        <v>32</v>
      </c>
      <c r="J3433" t="s">
        <v>21</v>
      </c>
      <c r="K3433" t="s">
        <v>21</v>
      </c>
      <c r="L3433" t="s">
        <v>29</v>
      </c>
      <c r="M3433" t="s">
        <v>20</v>
      </c>
      <c r="N3433" t="s">
        <v>30</v>
      </c>
      <c r="O3433" s="1">
        <v>45.68</v>
      </c>
      <c r="P3433" s="1">
        <v>2042.29</v>
      </c>
      <c r="Q3433">
        <v>3</v>
      </c>
      <c r="R3433" t="s">
        <v>21</v>
      </c>
      <c r="S3433" t="str">
        <f>IF(ChurnData[[#This Row],[MonthlyCharges]]&lt;=30,"1. Up to 30",IF(ChurnData[[#This Row],[MonthlyCharges]]&lt;=50,"2. 31-50",IF(ChurnData[[#This Row],[MonthlyCharges]]&lt;=70,"3. 51-70",IF(ChurnData[[#This Row],[MonthlyCharges]]&lt;=90,"4. 71-90","5. Over 90"))))</f>
        <v>2. 31-50</v>
      </c>
      <c r="T3433" t="str">
        <f>IF(AND(ChurnData[[#This Row],[Contract]]="Month-to-month",ChurnData[[#This Row],[InternetService]]="Fiber optic",ChurnData[[#This Row],[TenureMonths]]&lt;=11),"High-risk","Other")</f>
        <v>Other</v>
      </c>
      <c r="U3433" t="str">
        <f>IF(ChurnData[[#This Row],[TenureMonths]]&lt;=11,"0-11",IF(ChurnData[[#This Row],[TenureMonths]]&lt;=23,"12-23",IF(ChurnData[[#This Row],[TenureMonths]]&lt;=35,"24-35",IF(ChurnData[[#This Row],[TenureMonths]]&lt;=47,"36-47",IF(ChurnData[[#This Row],[TenureMonths]]&lt;=59,"48-59","60-72")))))</f>
        <v>36-47</v>
      </c>
      <c r="V3433">
        <f>IF(ChurnData[[#This Row],[Churn]]="Yes",1,0)</f>
        <v>0</v>
      </c>
    </row>
    <row r="3434" spans="1:22" x14ac:dyDescent="0.35">
      <c r="A3434" t="s">
        <v>3486</v>
      </c>
      <c r="B3434" t="s">
        <v>19</v>
      </c>
      <c r="C3434">
        <v>1</v>
      </c>
      <c r="D3434" t="s">
        <v>21</v>
      </c>
      <c r="E3434" t="s">
        <v>21</v>
      </c>
      <c r="F3434" t="s">
        <v>47</v>
      </c>
      <c r="G3434" s="2">
        <v>20</v>
      </c>
      <c r="H3434" t="s">
        <v>20</v>
      </c>
      <c r="I3434" t="s">
        <v>23</v>
      </c>
      <c r="J3434" t="s">
        <v>20</v>
      </c>
      <c r="K3434" t="s">
        <v>20</v>
      </c>
      <c r="L3434" t="s">
        <v>33</v>
      </c>
      <c r="M3434" t="s">
        <v>21</v>
      </c>
      <c r="N3434" t="s">
        <v>25</v>
      </c>
      <c r="O3434" s="1">
        <v>101.08</v>
      </c>
      <c r="P3434" s="1">
        <v>1974.47</v>
      </c>
      <c r="Q3434">
        <v>2</v>
      </c>
      <c r="R3434" t="s">
        <v>20</v>
      </c>
      <c r="S3434" t="str">
        <f>IF(ChurnData[[#This Row],[MonthlyCharges]]&lt;=30,"1. Up to 30",IF(ChurnData[[#This Row],[MonthlyCharges]]&lt;=50,"2. 31-50",IF(ChurnData[[#This Row],[MonthlyCharges]]&lt;=70,"3. 51-70",IF(ChurnData[[#This Row],[MonthlyCharges]]&lt;=90,"4. 71-90","5. Over 90"))))</f>
        <v>5. Over 90</v>
      </c>
      <c r="T3434" t="str">
        <f>IF(AND(ChurnData[[#This Row],[Contract]]="Month-to-month",ChurnData[[#This Row],[InternetService]]="Fiber optic",ChurnData[[#This Row],[TenureMonths]]&lt;=11),"High-risk","Other")</f>
        <v>Other</v>
      </c>
      <c r="U3434" t="str">
        <f>IF(ChurnData[[#This Row],[TenureMonths]]&lt;=11,"0-11",IF(ChurnData[[#This Row],[TenureMonths]]&lt;=23,"12-23",IF(ChurnData[[#This Row],[TenureMonths]]&lt;=35,"24-35",IF(ChurnData[[#This Row],[TenureMonths]]&lt;=47,"36-47",IF(ChurnData[[#This Row],[TenureMonths]]&lt;=59,"48-59","60-72")))))</f>
        <v>12-23</v>
      </c>
      <c r="V3434">
        <f>IF(ChurnData[[#This Row],[Churn]]="Yes",1,0)</f>
        <v>1</v>
      </c>
    </row>
    <row r="3435" spans="1:22" x14ac:dyDescent="0.35">
      <c r="A3435" t="s">
        <v>3487</v>
      </c>
      <c r="B3435" t="s">
        <v>36</v>
      </c>
      <c r="C3435">
        <v>0</v>
      </c>
      <c r="D3435" t="s">
        <v>20</v>
      </c>
      <c r="E3435" t="s">
        <v>21</v>
      </c>
      <c r="F3435" t="s">
        <v>56</v>
      </c>
      <c r="G3435" s="2">
        <v>30</v>
      </c>
      <c r="H3435" t="s">
        <v>20</v>
      </c>
      <c r="I3435" t="s">
        <v>32</v>
      </c>
      <c r="J3435" t="s">
        <v>20</v>
      </c>
      <c r="K3435" t="s">
        <v>21</v>
      </c>
      <c r="L3435" t="s">
        <v>33</v>
      </c>
      <c r="M3435" t="s">
        <v>20</v>
      </c>
      <c r="N3435" t="s">
        <v>43</v>
      </c>
      <c r="O3435" s="1">
        <v>57.3</v>
      </c>
      <c r="P3435" s="1">
        <v>1709.56</v>
      </c>
      <c r="Q3435">
        <v>1</v>
      </c>
      <c r="R3435" t="s">
        <v>21</v>
      </c>
      <c r="S3435" t="str">
        <f>IF(ChurnData[[#This Row],[MonthlyCharges]]&lt;=30,"1. Up to 30",IF(ChurnData[[#This Row],[MonthlyCharges]]&lt;=50,"2. 31-50",IF(ChurnData[[#This Row],[MonthlyCharges]]&lt;=70,"3. 51-70",IF(ChurnData[[#This Row],[MonthlyCharges]]&lt;=90,"4. 71-90","5. Over 90"))))</f>
        <v>3. 51-70</v>
      </c>
      <c r="T3435" t="str">
        <f>IF(AND(ChurnData[[#This Row],[Contract]]="Month-to-month",ChurnData[[#This Row],[InternetService]]="Fiber optic",ChurnData[[#This Row],[TenureMonths]]&lt;=11),"High-risk","Other")</f>
        <v>Other</v>
      </c>
      <c r="U3435" t="str">
        <f>IF(ChurnData[[#This Row],[TenureMonths]]&lt;=11,"0-11",IF(ChurnData[[#This Row],[TenureMonths]]&lt;=23,"12-23",IF(ChurnData[[#This Row],[TenureMonths]]&lt;=35,"24-35",IF(ChurnData[[#This Row],[TenureMonths]]&lt;=47,"36-47",IF(ChurnData[[#This Row],[TenureMonths]]&lt;=59,"48-59","60-72")))))</f>
        <v>24-35</v>
      </c>
      <c r="V3435">
        <f>IF(ChurnData[[#This Row],[Churn]]="Yes",1,0)</f>
        <v>0</v>
      </c>
    </row>
    <row r="3436" spans="1:22" x14ac:dyDescent="0.35">
      <c r="A3436" t="s">
        <v>3488</v>
      </c>
      <c r="B3436" t="s">
        <v>19</v>
      </c>
      <c r="C3436">
        <v>0</v>
      </c>
      <c r="D3436" t="s">
        <v>20</v>
      </c>
      <c r="E3436" t="s">
        <v>20</v>
      </c>
      <c r="F3436" t="s">
        <v>65</v>
      </c>
      <c r="G3436" s="2">
        <v>25</v>
      </c>
      <c r="H3436" t="s">
        <v>20</v>
      </c>
      <c r="I3436" t="s">
        <v>23</v>
      </c>
      <c r="J3436" t="s">
        <v>21</v>
      </c>
      <c r="K3436" t="s">
        <v>20</v>
      </c>
      <c r="L3436" t="s">
        <v>29</v>
      </c>
      <c r="M3436" t="s">
        <v>21</v>
      </c>
      <c r="N3436" t="s">
        <v>34</v>
      </c>
      <c r="O3436" s="1">
        <v>90.99</v>
      </c>
      <c r="P3436" s="1">
        <v>2328.1999999999998</v>
      </c>
      <c r="Q3436">
        <v>2</v>
      </c>
      <c r="R3436" t="s">
        <v>21</v>
      </c>
      <c r="S3436" t="str">
        <f>IF(ChurnData[[#This Row],[MonthlyCharges]]&lt;=30,"1. Up to 30",IF(ChurnData[[#This Row],[MonthlyCharges]]&lt;=50,"2. 31-50",IF(ChurnData[[#This Row],[MonthlyCharges]]&lt;=70,"3. 51-70",IF(ChurnData[[#This Row],[MonthlyCharges]]&lt;=90,"4. 71-90","5. Over 90"))))</f>
        <v>5. Over 90</v>
      </c>
      <c r="T3436" t="str">
        <f>IF(AND(ChurnData[[#This Row],[Contract]]="Month-to-month",ChurnData[[#This Row],[InternetService]]="Fiber optic",ChurnData[[#This Row],[TenureMonths]]&lt;=11),"High-risk","Other")</f>
        <v>Other</v>
      </c>
      <c r="U3436" t="str">
        <f>IF(ChurnData[[#This Row],[TenureMonths]]&lt;=11,"0-11",IF(ChurnData[[#This Row],[TenureMonths]]&lt;=23,"12-23",IF(ChurnData[[#This Row],[TenureMonths]]&lt;=35,"24-35",IF(ChurnData[[#This Row],[TenureMonths]]&lt;=47,"36-47",IF(ChurnData[[#This Row],[TenureMonths]]&lt;=59,"48-59","60-72")))))</f>
        <v>24-35</v>
      </c>
      <c r="V3436">
        <f>IF(ChurnData[[#This Row],[Churn]]="Yes",1,0)</f>
        <v>0</v>
      </c>
    </row>
    <row r="3437" spans="1:22" x14ac:dyDescent="0.35">
      <c r="A3437" t="s">
        <v>3489</v>
      </c>
      <c r="B3437" t="s">
        <v>19</v>
      </c>
      <c r="C3437">
        <v>0</v>
      </c>
      <c r="D3437" t="s">
        <v>20</v>
      </c>
      <c r="E3437" t="s">
        <v>20</v>
      </c>
      <c r="F3437" t="s">
        <v>75</v>
      </c>
      <c r="G3437" s="2">
        <v>72</v>
      </c>
      <c r="H3437" t="s">
        <v>20</v>
      </c>
      <c r="I3437" t="s">
        <v>32</v>
      </c>
      <c r="J3437" t="s">
        <v>21</v>
      </c>
      <c r="K3437" t="s">
        <v>20</v>
      </c>
      <c r="L3437" t="s">
        <v>24</v>
      </c>
      <c r="M3437" t="s">
        <v>20</v>
      </c>
      <c r="N3437" t="s">
        <v>43</v>
      </c>
      <c r="O3437" s="1">
        <v>56.85</v>
      </c>
      <c r="P3437" s="1">
        <v>4131.33</v>
      </c>
      <c r="Q3437">
        <v>1</v>
      </c>
      <c r="R3437" t="s">
        <v>21</v>
      </c>
      <c r="S3437" t="str">
        <f>IF(ChurnData[[#This Row],[MonthlyCharges]]&lt;=30,"1. Up to 30",IF(ChurnData[[#This Row],[MonthlyCharges]]&lt;=50,"2. 31-50",IF(ChurnData[[#This Row],[MonthlyCharges]]&lt;=70,"3. 51-70",IF(ChurnData[[#This Row],[MonthlyCharges]]&lt;=90,"4. 71-90","5. Over 90"))))</f>
        <v>3. 51-70</v>
      </c>
      <c r="T3437" t="str">
        <f>IF(AND(ChurnData[[#This Row],[Contract]]="Month-to-month",ChurnData[[#This Row],[InternetService]]="Fiber optic",ChurnData[[#This Row],[TenureMonths]]&lt;=11),"High-risk","Other")</f>
        <v>Other</v>
      </c>
      <c r="U3437" t="str">
        <f>IF(ChurnData[[#This Row],[TenureMonths]]&lt;=11,"0-11",IF(ChurnData[[#This Row],[TenureMonths]]&lt;=23,"12-23",IF(ChurnData[[#This Row],[TenureMonths]]&lt;=35,"24-35",IF(ChurnData[[#This Row],[TenureMonths]]&lt;=47,"36-47",IF(ChurnData[[#This Row],[TenureMonths]]&lt;=59,"48-59","60-72")))))</f>
        <v>60-72</v>
      </c>
      <c r="V3437">
        <f>IF(ChurnData[[#This Row],[Churn]]="Yes",1,0)</f>
        <v>0</v>
      </c>
    </row>
    <row r="3438" spans="1:22" x14ac:dyDescent="0.35">
      <c r="A3438" t="s">
        <v>3490</v>
      </c>
      <c r="B3438" t="s">
        <v>19</v>
      </c>
      <c r="C3438">
        <v>0</v>
      </c>
      <c r="D3438" t="s">
        <v>20</v>
      </c>
      <c r="E3438" t="s">
        <v>21</v>
      </c>
      <c r="F3438" t="s">
        <v>27</v>
      </c>
      <c r="G3438" s="2">
        <v>58</v>
      </c>
      <c r="H3438" t="s">
        <v>20</v>
      </c>
      <c r="I3438" t="s">
        <v>23</v>
      </c>
      <c r="J3438" t="s">
        <v>21</v>
      </c>
      <c r="K3438" t="s">
        <v>21</v>
      </c>
      <c r="L3438" t="s">
        <v>33</v>
      </c>
      <c r="M3438" t="s">
        <v>21</v>
      </c>
      <c r="N3438" t="s">
        <v>43</v>
      </c>
      <c r="O3438" s="1">
        <v>83.06</v>
      </c>
      <c r="P3438" s="1">
        <v>4905.16</v>
      </c>
      <c r="Q3438">
        <v>2</v>
      </c>
      <c r="R3438" t="s">
        <v>20</v>
      </c>
      <c r="S3438" t="str">
        <f>IF(ChurnData[[#This Row],[MonthlyCharges]]&lt;=30,"1. Up to 30",IF(ChurnData[[#This Row],[MonthlyCharges]]&lt;=50,"2. 31-50",IF(ChurnData[[#This Row],[MonthlyCharges]]&lt;=70,"3. 51-70",IF(ChurnData[[#This Row],[MonthlyCharges]]&lt;=90,"4. 71-90","5. Over 90"))))</f>
        <v>4. 71-90</v>
      </c>
      <c r="T3438" t="str">
        <f>IF(AND(ChurnData[[#This Row],[Contract]]="Month-to-month",ChurnData[[#This Row],[InternetService]]="Fiber optic",ChurnData[[#This Row],[TenureMonths]]&lt;=11),"High-risk","Other")</f>
        <v>Other</v>
      </c>
      <c r="U3438" t="str">
        <f>IF(ChurnData[[#This Row],[TenureMonths]]&lt;=11,"0-11",IF(ChurnData[[#This Row],[TenureMonths]]&lt;=23,"12-23",IF(ChurnData[[#This Row],[TenureMonths]]&lt;=35,"24-35",IF(ChurnData[[#This Row],[TenureMonths]]&lt;=47,"36-47",IF(ChurnData[[#This Row],[TenureMonths]]&lt;=59,"48-59","60-72")))))</f>
        <v>48-59</v>
      </c>
      <c r="V3438">
        <f>IF(ChurnData[[#This Row],[Churn]]="Yes",1,0)</f>
        <v>1</v>
      </c>
    </row>
    <row r="3439" spans="1:22" x14ac:dyDescent="0.35">
      <c r="A3439" t="s">
        <v>3491</v>
      </c>
      <c r="B3439" t="s">
        <v>19</v>
      </c>
      <c r="C3439">
        <v>0</v>
      </c>
      <c r="D3439" t="s">
        <v>20</v>
      </c>
      <c r="E3439" t="s">
        <v>21</v>
      </c>
      <c r="F3439" t="s">
        <v>58</v>
      </c>
      <c r="G3439" s="2">
        <v>54</v>
      </c>
      <c r="H3439" t="s">
        <v>20</v>
      </c>
      <c r="I3439" t="s">
        <v>23</v>
      </c>
      <c r="J3439" t="s">
        <v>21</v>
      </c>
      <c r="K3439" t="s">
        <v>21</v>
      </c>
      <c r="L3439" t="s">
        <v>29</v>
      </c>
      <c r="M3439" t="s">
        <v>20</v>
      </c>
      <c r="N3439" t="s">
        <v>30</v>
      </c>
      <c r="O3439" s="1">
        <v>83.46</v>
      </c>
      <c r="P3439" s="1">
        <v>4480.13</v>
      </c>
      <c r="Q3439">
        <v>2</v>
      </c>
      <c r="R3439" t="s">
        <v>21</v>
      </c>
      <c r="S3439" t="str">
        <f>IF(ChurnData[[#This Row],[MonthlyCharges]]&lt;=30,"1. Up to 30",IF(ChurnData[[#This Row],[MonthlyCharges]]&lt;=50,"2. 31-50",IF(ChurnData[[#This Row],[MonthlyCharges]]&lt;=70,"3. 51-70",IF(ChurnData[[#This Row],[MonthlyCharges]]&lt;=90,"4. 71-90","5. Over 90"))))</f>
        <v>4. 71-90</v>
      </c>
      <c r="T3439" t="str">
        <f>IF(AND(ChurnData[[#This Row],[Contract]]="Month-to-month",ChurnData[[#This Row],[InternetService]]="Fiber optic",ChurnData[[#This Row],[TenureMonths]]&lt;=11),"High-risk","Other")</f>
        <v>Other</v>
      </c>
      <c r="U3439" t="str">
        <f>IF(ChurnData[[#This Row],[TenureMonths]]&lt;=11,"0-11",IF(ChurnData[[#This Row],[TenureMonths]]&lt;=23,"12-23",IF(ChurnData[[#This Row],[TenureMonths]]&lt;=35,"24-35",IF(ChurnData[[#This Row],[TenureMonths]]&lt;=47,"36-47",IF(ChurnData[[#This Row],[TenureMonths]]&lt;=59,"48-59","60-72")))))</f>
        <v>48-59</v>
      </c>
      <c r="V3439">
        <f>IF(ChurnData[[#This Row],[Churn]]="Yes",1,0)</f>
        <v>0</v>
      </c>
    </row>
    <row r="3440" spans="1:22" x14ac:dyDescent="0.35">
      <c r="A3440" t="s">
        <v>3492</v>
      </c>
      <c r="B3440" t="s">
        <v>19</v>
      </c>
      <c r="C3440">
        <v>0</v>
      </c>
      <c r="D3440" t="s">
        <v>21</v>
      </c>
      <c r="E3440" t="s">
        <v>21</v>
      </c>
      <c r="F3440" t="s">
        <v>56</v>
      </c>
      <c r="G3440" s="2">
        <v>7</v>
      </c>
      <c r="H3440" t="s">
        <v>20</v>
      </c>
      <c r="I3440" t="s">
        <v>32</v>
      </c>
      <c r="J3440" t="s">
        <v>21</v>
      </c>
      <c r="K3440" t="s">
        <v>21</v>
      </c>
      <c r="L3440" t="s">
        <v>33</v>
      </c>
      <c r="M3440" t="s">
        <v>21</v>
      </c>
      <c r="N3440" t="s">
        <v>34</v>
      </c>
      <c r="O3440" s="1">
        <v>50.99</v>
      </c>
      <c r="P3440" s="1">
        <v>358.31</v>
      </c>
      <c r="Q3440">
        <v>0</v>
      </c>
      <c r="R3440" t="s">
        <v>21</v>
      </c>
      <c r="S3440" t="str">
        <f>IF(ChurnData[[#This Row],[MonthlyCharges]]&lt;=30,"1. Up to 30",IF(ChurnData[[#This Row],[MonthlyCharges]]&lt;=50,"2. 31-50",IF(ChurnData[[#This Row],[MonthlyCharges]]&lt;=70,"3. 51-70",IF(ChurnData[[#This Row],[MonthlyCharges]]&lt;=90,"4. 71-90","5. Over 90"))))</f>
        <v>3. 51-70</v>
      </c>
      <c r="T3440" t="str">
        <f>IF(AND(ChurnData[[#This Row],[Contract]]="Month-to-month",ChurnData[[#This Row],[InternetService]]="Fiber optic",ChurnData[[#This Row],[TenureMonths]]&lt;=11),"High-risk","Other")</f>
        <v>Other</v>
      </c>
      <c r="U3440" t="str">
        <f>IF(ChurnData[[#This Row],[TenureMonths]]&lt;=11,"0-11",IF(ChurnData[[#This Row],[TenureMonths]]&lt;=23,"12-23",IF(ChurnData[[#This Row],[TenureMonths]]&lt;=35,"24-35",IF(ChurnData[[#This Row],[TenureMonths]]&lt;=47,"36-47",IF(ChurnData[[#This Row],[TenureMonths]]&lt;=59,"48-59","60-72")))))</f>
        <v>0-11</v>
      </c>
      <c r="V3440">
        <f>IF(ChurnData[[#This Row],[Churn]]="Yes",1,0)</f>
        <v>0</v>
      </c>
    </row>
    <row r="3441" spans="1:22" x14ac:dyDescent="0.35">
      <c r="A3441" t="s">
        <v>3493</v>
      </c>
      <c r="B3441" t="s">
        <v>36</v>
      </c>
      <c r="C3441">
        <v>0</v>
      </c>
      <c r="D3441" t="s">
        <v>20</v>
      </c>
      <c r="E3441" t="s">
        <v>21</v>
      </c>
      <c r="F3441" t="s">
        <v>37</v>
      </c>
      <c r="G3441" s="2">
        <v>22</v>
      </c>
      <c r="H3441" t="s">
        <v>20</v>
      </c>
      <c r="I3441" t="s">
        <v>32</v>
      </c>
      <c r="J3441" t="s">
        <v>20</v>
      </c>
      <c r="K3441" t="s">
        <v>20</v>
      </c>
      <c r="L3441" t="s">
        <v>33</v>
      </c>
      <c r="M3441" t="s">
        <v>21</v>
      </c>
      <c r="N3441" t="s">
        <v>34</v>
      </c>
      <c r="O3441" s="1">
        <v>63.47</v>
      </c>
      <c r="P3441" s="1">
        <v>1389.83</v>
      </c>
      <c r="Q3441">
        <v>1</v>
      </c>
      <c r="R3441" t="s">
        <v>21</v>
      </c>
      <c r="S3441" t="str">
        <f>IF(ChurnData[[#This Row],[MonthlyCharges]]&lt;=30,"1. Up to 30",IF(ChurnData[[#This Row],[MonthlyCharges]]&lt;=50,"2. 31-50",IF(ChurnData[[#This Row],[MonthlyCharges]]&lt;=70,"3. 51-70",IF(ChurnData[[#This Row],[MonthlyCharges]]&lt;=90,"4. 71-90","5. Over 90"))))</f>
        <v>3. 51-70</v>
      </c>
      <c r="T3441" t="str">
        <f>IF(AND(ChurnData[[#This Row],[Contract]]="Month-to-month",ChurnData[[#This Row],[InternetService]]="Fiber optic",ChurnData[[#This Row],[TenureMonths]]&lt;=11),"High-risk","Other")</f>
        <v>Other</v>
      </c>
      <c r="U3441" t="str">
        <f>IF(ChurnData[[#This Row],[TenureMonths]]&lt;=11,"0-11",IF(ChurnData[[#This Row],[TenureMonths]]&lt;=23,"12-23",IF(ChurnData[[#This Row],[TenureMonths]]&lt;=35,"24-35",IF(ChurnData[[#This Row],[TenureMonths]]&lt;=47,"36-47",IF(ChurnData[[#This Row],[TenureMonths]]&lt;=59,"48-59","60-72")))))</f>
        <v>12-23</v>
      </c>
      <c r="V3441">
        <f>IF(ChurnData[[#This Row],[Churn]]="Yes",1,0)</f>
        <v>0</v>
      </c>
    </row>
    <row r="3442" spans="1:22" x14ac:dyDescent="0.35">
      <c r="A3442" t="s">
        <v>3494</v>
      </c>
      <c r="B3442" t="s">
        <v>19</v>
      </c>
      <c r="C3442">
        <v>0</v>
      </c>
      <c r="D3442" t="s">
        <v>21</v>
      </c>
      <c r="E3442" t="s">
        <v>21</v>
      </c>
      <c r="F3442" t="s">
        <v>56</v>
      </c>
      <c r="G3442" s="2">
        <v>13</v>
      </c>
      <c r="H3442" t="s">
        <v>20</v>
      </c>
      <c r="I3442" t="s">
        <v>23</v>
      </c>
      <c r="J3442" t="s">
        <v>21</v>
      </c>
      <c r="K3442" t="s">
        <v>20</v>
      </c>
      <c r="L3442" t="s">
        <v>33</v>
      </c>
      <c r="M3442" t="s">
        <v>20</v>
      </c>
      <c r="N3442" t="s">
        <v>43</v>
      </c>
      <c r="O3442" s="1">
        <v>90.75</v>
      </c>
      <c r="P3442" s="1">
        <v>1204.3800000000001</v>
      </c>
      <c r="Q3442">
        <v>4</v>
      </c>
      <c r="R3442" t="s">
        <v>20</v>
      </c>
      <c r="S3442" t="str">
        <f>IF(ChurnData[[#This Row],[MonthlyCharges]]&lt;=30,"1. Up to 30",IF(ChurnData[[#This Row],[MonthlyCharges]]&lt;=50,"2. 31-50",IF(ChurnData[[#This Row],[MonthlyCharges]]&lt;=70,"3. 51-70",IF(ChurnData[[#This Row],[MonthlyCharges]]&lt;=90,"4. 71-90","5. Over 90"))))</f>
        <v>5. Over 90</v>
      </c>
      <c r="T3442" t="str">
        <f>IF(AND(ChurnData[[#This Row],[Contract]]="Month-to-month",ChurnData[[#This Row],[InternetService]]="Fiber optic",ChurnData[[#This Row],[TenureMonths]]&lt;=11),"High-risk","Other")</f>
        <v>Other</v>
      </c>
      <c r="U3442" t="str">
        <f>IF(ChurnData[[#This Row],[TenureMonths]]&lt;=11,"0-11",IF(ChurnData[[#This Row],[TenureMonths]]&lt;=23,"12-23",IF(ChurnData[[#This Row],[TenureMonths]]&lt;=35,"24-35",IF(ChurnData[[#This Row],[TenureMonths]]&lt;=47,"36-47",IF(ChurnData[[#This Row],[TenureMonths]]&lt;=59,"48-59","60-72")))))</f>
        <v>12-23</v>
      </c>
      <c r="V3442">
        <f>IF(ChurnData[[#This Row],[Churn]]="Yes",1,0)</f>
        <v>1</v>
      </c>
    </row>
    <row r="3443" spans="1:22" x14ac:dyDescent="0.35">
      <c r="A3443" t="s">
        <v>3495</v>
      </c>
      <c r="B3443" t="s">
        <v>19</v>
      </c>
      <c r="C3443">
        <v>0</v>
      </c>
      <c r="D3443" t="s">
        <v>21</v>
      </c>
      <c r="E3443" t="s">
        <v>21</v>
      </c>
      <c r="F3443" t="s">
        <v>41</v>
      </c>
      <c r="G3443" s="2">
        <v>48</v>
      </c>
      <c r="H3443" t="s">
        <v>20</v>
      </c>
      <c r="I3443" t="s">
        <v>23</v>
      </c>
      <c r="J3443" t="s">
        <v>20</v>
      </c>
      <c r="K3443" t="s">
        <v>20</v>
      </c>
      <c r="L3443" t="s">
        <v>24</v>
      </c>
      <c r="M3443" t="s">
        <v>21</v>
      </c>
      <c r="N3443" t="s">
        <v>34</v>
      </c>
      <c r="O3443" s="1">
        <v>95.22</v>
      </c>
      <c r="P3443" s="1">
        <v>4624.3100000000004</v>
      </c>
      <c r="Q3443">
        <v>1</v>
      </c>
      <c r="R3443" t="s">
        <v>21</v>
      </c>
      <c r="S3443" t="str">
        <f>IF(ChurnData[[#This Row],[MonthlyCharges]]&lt;=30,"1. Up to 30",IF(ChurnData[[#This Row],[MonthlyCharges]]&lt;=50,"2. 31-50",IF(ChurnData[[#This Row],[MonthlyCharges]]&lt;=70,"3. 51-70",IF(ChurnData[[#This Row],[MonthlyCharges]]&lt;=90,"4. 71-90","5. Over 90"))))</f>
        <v>5. Over 90</v>
      </c>
      <c r="T3443" t="str">
        <f>IF(AND(ChurnData[[#This Row],[Contract]]="Month-to-month",ChurnData[[#This Row],[InternetService]]="Fiber optic",ChurnData[[#This Row],[TenureMonths]]&lt;=11),"High-risk","Other")</f>
        <v>Other</v>
      </c>
      <c r="U3443" t="str">
        <f>IF(ChurnData[[#This Row],[TenureMonths]]&lt;=11,"0-11",IF(ChurnData[[#This Row],[TenureMonths]]&lt;=23,"12-23",IF(ChurnData[[#This Row],[TenureMonths]]&lt;=35,"24-35",IF(ChurnData[[#This Row],[TenureMonths]]&lt;=47,"36-47",IF(ChurnData[[#This Row],[TenureMonths]]&lt;=59,"48-59","60-72")))))</f>
        <v>48-59</v>
      </c>
      <c r="V3443">
        <f>IF(ChurnData[[#This Row],[Churn]]="Yes",1,0)</f>
        <v>0</v>
      </c>
    </row>
    <row r="3444" spans="1:22" x14ac:dyDescent="0.35">
      <c r="A3444" t="s">
        <v>3496</v>
      </c>
      <c r="B3444" t="s">
        <v>36</v>
      </c>
      <c r="C3444">
        <v>0</v>
      </c>
      <c r="D3444" t="s">
        <v>21</v>
      </c>
      <c r="E3444" t="s">
        <v>21</v>
      </c>
      <c r="F3444" t="s">
        <v>65</v>
      </c>
      <c r="G3444" s="2">
        <v>3</v>
      </c>
      <c r="H3444" t="s">
        <v>21</v>
      </c>
      <c r="I3444" t="s">
        <v>23</v>
      </c>
      <c r="J3444" t="s">
        <v>21</v>
      </c>
      <c r="K3444" t="s">
        <v>20</v>
      </c>
      <c r="L3444" t="s">
        <v>33</v>
      </c>
      <c r="M3444" t="s">
        <v>21</v>
      </c>
      <c r="N3444" t="s">
        <v>25</v>
      </c>
      <c r="O3444" s="1">
        <v>76.67</v>
      </c>
      <c r="P3444" s="1">
        <v>231.35</v>
      </c>
      <c r="Q3444">
        <v>1</v>
      </c>
      <c r="R3444" t="s">
        <v>20</v>
      </c>
      <c r="S3444" t="str">
        <f>IF(ChurnData[[#This Row],[MonthlyCharges]]&lt;=30,"1. Up to 30",IF(ChurnData[[#This Row],[MonthlyCharges]]&lt;=50,"2. 31-50",IF(ChurnData[[#This Row],[MonthlyCharges]]&lt;=70,"3. 51-70",IF(ChurnData[[#This Row],[MonthlyCharges]]&lt;=90,"4. 71-90","5. Over 90"))))</f>
        <v>4. 71-90</v>
      </c>
      <c r="T3444" t="str">
        <f>IF(AND(ChurnData[[#This Row],[Contract]]="Month-to-month",ChurnData[[#This Row],[InternetService]]="Fiber optic",ChurnData[[#This Row],[TenureMonths]]&lt;=11),"High-risk","Other")</f>
        <v>High-risk</v>
      </c>
      <c r="U3444" t="str">
        <f>IF(ChurnData[[#This Row],[TenureMonths]]&lt;=11,"0-11",IF(ChurnData[[#This Row],[TenureMonths]]&lt;=23,"12-23",IF(ChurnData[[#This Row],[TenureMonths]]&lt;=35,"24-35",IF(ChurnData[[#This Row],[TenureMonths]]&lt;=47,"36-47",IF(ChurnData[[#This Row],[TenureMonths]]&lt;=59,"48-59","60-72")))))</f>
        <v>0-11</v>
      </c>
      <c r="V3444">
        <f>IF(ChurnData[[#This Row],[Churn]]="Yes",1,0)</f>
        <v>1</v>
      </c>
    </row>
    <row r="3445" spans="1:22" x14ac:dyDescent="0.35">
      <c r="A3445" t="s">
        <v>3497</v>
      </c>
      <c r="B3445" t="s">
        <v>36</v>
      </c>
      <c r="C3445">
        <v>0</v>
      </c>
      <c r="D3445" t="s">
        <v>20</v>
      </c>
      <c r="E3445" t="s">
        <v>20</v>
      </c>
      <c r="F3445" t="s">
        <v>47</v>
      </c>
      <c r="G3445" s="2">
        <v>9</v>
      </c>
      <c r="H3445" t="s">
        <v>20</v>
      </c>
      <c r="I3445" t="s">
        <v>23</v>
      </c>
      <c r="J3445" t="s">
        <v>21</v>
      </c>
      <c r="K3445" t="s">
        <v>21</v>
      </c>
      <c r="L3445" t="s">
        <v>33</v>
      </c>
      <c r="M3445" t="s">
        <v>20</v>
      </c>
      <c r="N3445" t="s">
        <v>43</v>
      </c>
      <c r="O3445" s="1">
        <v>80.98</v>
      </c>
      <c r="P3445" s="1">
        <v>735.13</v>
      </c>
      <c r="Q3445">
        <v>3</v>
      </c>
      <c r="R3445" t="s">
        <v>20</v>
      </c>
      <c r="S3445" t="str">
        <f>IF(ChurnData[[#This Row],[MonthlyCharges]]&lt;=30,"1. Up to 30",IF(ChurnData[[#This Row],[MonthlyCharges]]&lt;=50,"2. 31-50",IF(ChurnData[[#This Row],[MonthlyCharges]]&lt;=70,"3. 51-70",IF(ChurnData[[#This Row],[MonthlyCharges]]&lt;=90,"4. 71-90","5. Over 90"))))</f>
        <v>4. 71-90</v>
      </c>
      <c r="T3445" t="str">
        <f>IF(AND(ChurnData[[#This Row],[Contract]]="Month-to-month",ChurnData[[#This Row],[InternetService]]="Fiber optic",ChurnData[[#This Row],[TenureMonths]]&lt;=11),"High-risk","Other")</f>
        <v>High-risk</v>
      </c>
      <c r="U3445" t="str">
        <f>IF(ChurnData[[#This Row],[TenureMonths]]&lt;=11,"0-11",IF(ChurnData[[#This Row],[TenureMonths]]&lt;=23,"12-23",IF(ChurnData[[#This Row],[TenureMonths]]&lt;=35,"24-35",IF(ChurnData[[#This Row],[TenureMonths]]&lt;=47,"36-47",IF(ChurnData[[#This Row],[TenureMonths]]&lt;=59,"48-59","60-72")))))</f>
        <v>0-11</v>
      </c>
      <c r="V3445">
        <f>IF(ChurnData[[#This Row],[Churn]]="Yes",1,0)</f>
        <v>1</v>
      </c>
    </row>
    <row r="3446" spans="1:22" x14ac:dyDescent="0.35">
      <c r="A3446" t="s">
        <v>3498</v>
      </c>
      <c r="B3446" t="s">
        <v>36</v>
      </c>
      <c r="C3446">
        <v>0</v>
      </c>
      <c r="D3446" t="s">
        <v>20</v>
      </c>
      <c r="E3446" t="s">
        <v>20</v>
      </c>
      <c r="F3446" t="s">
        <v>39</v>
      </c>
      <c r="G3446" s="2">
        <v>33</v>
      </c>
      <c r="H3446" t="s">
        <v>20</v>
      </c>
      <c r="I3446" t="s">
        <v>21</v>
      </c>
      <c r="J3446" t="s">
        <v>28</v>
      </c>
      <c r="K3446" t="s">
        <v>28</v>
      </c>
      <c r="L3446" t="s">
        <v>29</v>
      </c>
      <c r="M3446" t="s">
        <v>21</v>
      </c>
      <c r="N3446" t="s">
        <v>43</v>
      </c>
      <c r="O3446" s="1">
        <v>27.24</v>
      </c>
      <c r="P3446" s="1">
        <v>878.36</v>
      </c>
      <c r="Q3446">
        <v>1</v>
      </c>
      <c r="R3446" t="s">
        <v>21</v>
      </c>
      <c r="S3446" t="str">
        <f>IF(ChurnData[[#This Row],[MonthlyCharges]]&lt;=30,"1. Up to 30",IF(ChurnData[[#This Row],[MonthlyCharges]]&lt;=50,"2. 31-50",IF(ChurnData[[#This Row],[MonthlyCharges]]&lt;=70,"3. 51-70",IF(ChurnData[[#This Row],[MonthlyCharges]]&lt;=90,"4. 71-90","5. Over 90"))))</f>
        <v>1. Up to 30</v>
      </c>
      <c r="T3446" t="str">
        <f>IF(AND(ChurnData[[#This Row],[Contract]]="Month-to-month",ChurnData[[#This Row],[InternetService]]="Fiber optic",ChurnData[[#This Row],[TenureMonths]]&lt;=11),"High-risk","Other")</f>
        <v>Other</v>
      </c>
      <c r="U3446" t="str">
        <f>IF(ChurnData[[#This Row],[TenureMonths]]&lt;=11,"0-11",IF(ChurnData[[#This Row],[TenureMonths]]&lt;=23,"12-23",IF(ChurnData[[#This Row],[TenureMonths]]&lt;=35,"24-35",IF(ChurnData[[#This Row],[TenureMonths]]&lt;=47,"36-47",IF(ChurnData[[#This Row],[TenureMonths]]&lt;=59,"48-59","60-72")))))</f>
        <v>24-35</v>
      </c>
      <c r="V3446">
        <f>IF(ChurnData[[#This Row],[Churn]]="Yes",1,0)</f>
        <v>0</v>
      </c>
    </row>
    <row r="3447" spans="1:22" x14ac:dyDescent="0.35">
      <c r="A3447" t="s">
        <v>3499</v>
      </c>
      <c r="B3447" t="s">
        <v>36</v>
      </c>
      <c r="C3447">
        <v>0</v>
      </c>
      <c r="D3447" t="s">
        <v>20</v>
      </c>
      <c r="E3447" t="s">
        <v>21</v>
      </c>
      <c r="F3447" t="s">
        <v>45</v>
      </c>
      <c r="G3447" s="2">
        <v>32</v>
      </c>
      <c r="H3447" t="s">
        <v>20</v>
      </c>
      <c r="I3447" t="s">
        <v>23</v>
      </c>
      <c r="J3447" t="s">
        <v>20</v>
      </c>
      <c r="K3447" t="s">
        <v>20</v>
      </c>
      <c r="L3447" t="s">
        <v>33</v>
      </c>
      <c r="M3447" t="s">
        <v>20</v>
      </c>
      <c r="N3447" t="s">
        <v>34</v>
      </c>
      <c r="O3447" s="1">
        <v>85.25</v>
      </c>
      <c r="P3447" s="1">
        <v>2779.07</v>
      </c>
      <c r="Q3447">
        <v>2</v>
      </c>
      <c r="R3447" t="s">
        <v>21</v>
      </c>
      <c r="S3447" t="str">
        <f>IF(ChurnData[[#This Row],[MonthlyCharges]]&lt;=30,"1. Up to 30",IF(ChurnData[[#This Row],[MonthlyCharges]]&lt;=50,"2. 31-50",IF(ChurnData[[#This Row],[MonthlyCharges]]&lt;=70,"3. 51-70",IF(ChurnData[[#This Row],[MonthlyCharges]]&lt;=90,"4. 71-90","5. Over 90"))))</f>
        <v>4. 71-90</v>
      </c>
      <c r="T3447" t="str">
        <f>IF(AND(ChurnData[[#This Row],[Contract]]="Month-to-month",ChurnData[[#This Row],[InternetService]]="Fiber optic",ChurnData[[#This Row],[TenureMonths]]&lt;=11),"High-risk","Other")</f>
        <v>Other</v>
      </c>
      <c r="U3447" t="str">
        <f>IF(ChurnData[[#This Row],[TenureMonths]]&lt;=11,"0-11",IF(ChurnData[[#This Row],[TenureMonths]]&lt;=23,"12-23",IF(ChurnData[[#This Row],[TenureMonths]]&lt;=35,"24-35",IF(ChurnData[[#This Row],[TenureMonths]]&lt;=47,"36-47",IF(ChurnData[[#This Row],[TenureMonths]]&lt;=59,"48-59","60-72")))))</f>
        <v>24-35</v>
      </c>
      <c r="V3447">
        <f>IF(ChurnData[[#This Row],[Churn]]="Yes",1,0)</f>
        <v>0</v>
      </c>
    </row>
    <row r="3448" spans="1:22" x14ac:dyDescent="0.35">
      <c r="A3448" t="s">
        <v>3500</v>
      </c>
      <c r="B3448" t="s">
        <v>36</v>
      </c>
      <c r="C3448">
        <v>0</v>
      </c>
      <c r="D3448" t="s">
        <v>21</v>
      </c>
      <c r="E3448" t="s">
        <v>21</v>
      </c>
      <c r="F3448" t="s">
        <v>37</v>
      </c>
      <c r="G3448" s="2">
        <v>41</v>
      </c>
      <c r="H3448" t="s">
        <v>20</v>
      </c>
      <c r="I3448" t="s">
        <v>23</v>
      </c>
      <c r="J3448" t="s">
        <v>20</v>
      </c>
      <c r="K3448" t="s">
        <v>20</v>
      </c>
      <c r="L3448" t="s">
        <v>24</v>
      </c>
      <c r="M3448" t="s">
        <v>20</v>
      </c>
      <c r="N3448" t="s">
        <v>43</v>
      </c>
      <c r="O3448" s="1">
        <v>96.9</v>
      </c>
      <c r="P3448" s="1">
        <v>3926.79</v>
      </c>
      <c r="Q3448">
        <v>3</v>
      </c>
      <c r="R3448" t="s">
        <v>20</v>
      </c>
      <c r="S3448" t="str">
        <f>IF(ChurnData[[#This Row],[MonthlyCharges]]&lt;=30,"1. Up to 30",IF(ChurnData[[#This Row],[MonthlyCharges]]&lt;=50,"2. 31-50",IF(ChurnData[[#This Row],[MonthlyCharges]]&lt;=70,"3. 51-70",IF(ChurnData[[#This Row],[MonthlyCharges]]&lt;=90,"4. 71-90","5. Over 90"))))</f>
        <v>5. Over 90</v>
      </c>
      <c r="T3448" t="str">
        <f>IF(AND(ChurnData[[#This Row],[Contract]]="Month-to-month",ChurnData[[#This Row],[InternetService]]="Fiber optic",ChurnData[[#This Row],[TenureMonths]]&lt;=11),"High-risk","Other")</f>
        <v>Other</v>
      </c>
      <c r="U3448" t="str">
        <f>IF(ChurnData[[#This Row],[TenureMonths]]&lt;=11,"0-11",IF(ChurnData[[#This Row],[TenureMonths]]&lt;=23,"12-23",IF(ChurnData[[#This Row],[TenureMonths]]&lt;=35,"24-35",IF(ChurnData[[#This Row],[TenureMonths]]&lt;=47,"36-47",IF(ChurnData[[#This Row],[TenureMonths]]&lt;=59,"48-59","60-72")))))</f>
        <v>36-47</v>
      </c>
      <c r="V3448">
        <f>IF(ChurnData[[#This Row],[Churn]]="Yes",1,0)</f>
        <v>1</v>
      </c>
    </row>
    <row r="3449" spans="1:22" x14ac:dyDescent="0.35">
      <c r="A3449" t="s">
        <v>3501</v>
      </c>
      <c r="B3449" t="s">
        <v>19</v>
      </c>
      <c r="C3449">
        <v>0</v>
      </c>
      <c r="D3449" t="s">
        <v>21</v>
      </c>
      <c r="E3449" t="s">
        <v>21</v>
      </c>
      <c r="F3449" t="s">
        <v>27</v>
      </c>
      <c r="G3449" s="2">
        <v>47</v>
      </c>
      <c r="H3449" t="s">
        <v>20</v>
      </c>
      <c r="I3449" t="s">
        <v>32</v>
      </c>
      <c r="J3449" t="s">
        <v>21</v>
      </c>
      <c r="K3449" t="s">
        <v>21</v>
      </c>
      <c r="L3449" t="s">
        <v>33</v>
      </c>
      <c r="M3449" t="s">
        <v>20</v>
      </c>
      <c r="N3449" t="s">
        <v>43</v>
      </c>
      <c r="O3449" s="1">
        <v>39.11</v>
      </c>
      <c r="P3449" s="1">
        <v>1801.32</v>
      </c>
      <c r="Q3449">
        <v>3</v>
      </c>
      <c r="R3449" t="s">
        <v>21</v>
      </c>
      <c r="S3449" t="str">
        <f>IF(ChurnData[[#This Row],[MonthlyCharges]]&lt;=30,"1. Up to 30",IF(ChurnData[[#This Row],[MonthlyCharges]]&lt;=50,"2. 31-50",IF(ChurnData[[#This Row],[MonthlyCharges]]&lt;=70,"3. 51-70",IF(ChurnData[[#This Row],[MonthlyCharges]]&lt;=90,"4. 71-90","5. Over 90"))))</f>
        <v>2. 31-50</v>
      </c>
      <c r="T3449" t="str">
        <f>IF(AND(ChurnData[[#This Row],[Contract]]="Month-to-month",ChurnData[[#This Row],[InternetService]]="Fiber optic",ChurnData[[#This Row],[TenureMonths]]&lt;=11),"High-risk","Other")</f>
        <v>Other</v>
      </c>
      <c r="U3449" t="str">
        <f>IF(ChurnData[[#This Row],[TenureMonths]]&lt;=11,"0-11",IF(ChurnData[[#This Row],[TenureMonths]]&lt;=23,"12-23",IF(ChurnData[[#This Row],[TenureMonths]]&lt;=35,"24-35",IF(ChurnData[[#This Row],[TenureMonths]]&lt;=47,"36-47",IF(ChurnData[[#This Row],[TenureMonths]]&lt;=59,"48-59","60-72")))))</f>
        <v>36-47</v>
      </c>
      <c r="V3449">
        <f>IF(ChurnData[[#This Row],[Churn]]="Yes",1,0)</f>
        <v>0</v>
      </c>
    </row>
    <row r="3450" spans="1:22" x14ac:dyDescent="0.35">
      <c r="A3450" t="s">
        <v>3502</v>
      </c>
      <c r="B3450" t="s">
        <v>19</v>
      </c>
      <c r="C3450">
        <v>0</v>
      </c>
      <c r="D3450" t="s">
        <v>21</v>
      </c>
      <c r="E3450" t="s">
        <v>21</v>
      </c>
      <c r="F3450" t="s">
        <v>65</v>
      </c>
      <c r="G3450" s="2">
        <v>17</v>
      </c>
      <c r="H3450" t="s">
        <v>21</v>
      </c>
      <c r="I3450" t="s">
        <v>23</v>
      </c>
      <c r="J3450" t="s">
        <v>21</v>
      </c>
      <c r="K3450" t="s">
        <v>21</v>
      </c>
      <c r="L3450" t="s">
        <v>33</v>
      </c>
      <c r="M3450" t="s">
        <v>21</v>
      </c>
      <c r="N3450" t="s">
        <v>25</v>
      </c>
      <c r="O3450" s="1">
        <v>75.430000000000007</v>
      </c>
      <c r="P3450" s="1">
        <v>1313.87</v>
      </c>
      <c r="Q3450">
        <v>0</v>
      </c>
      <c r="R3450" t="s">
        <v>20</v>
      </c>
      <c r="S3450" t="str">
        <f>IF(ChurnData[[#This Row],[MonthlyCharges]]&lt;=30,"1. Up to 30",IF(ChurnData[[#This Row],[MonthlyCharges]]&lt;=50,"2. 31-50",IF(ChurnData[[#This Row],[MonthlyCharges]]&lt;=70,"3. 51-70",IF(ChurnData[[#This Row],[MonthlyCharges]]&lt;=90,"4. 71-90","5. Over 90"))))</f>
        <v>4. 71-90</v>
      </c>
      <c r="T3450" t="str">
        <f>IF(AND(ChurnData[[#This Row],[Contract]]="Month-to-month",ChurnData[[#This Row],[InternetService]]="Fiber optic",ChurnData[[#This Row],[TenureMonths]]&lt;=11),"High-risk","Other")</f>
        <v>Other</v>
      </c>
      <c r="U3450" t="str">
        <f>IF(ChurnData[[#This Row],[TenureMonths]]&lt;=11,"0-11",IF(ChurnData[[#This Row],[TenureMonths]]&lt;=23,"12-23",IF(ChurnData[[#This Row],[TenureMonths]]&lt;=35,"24-35",IF(ChurnData[[#This Row],[TenureMonths]]&lt;=47,"36-47",IF(ChurnData[[#This Row],[TenureMonths]]&lt;=59,"48-59","60-72")))))</f>
        <v>12-23</v>
      </c>
      <c r="V3450">
        <f>IF(ChurnData[[#This Row],[Churn]]="Yes",1,0)</f>
        <v>1</v>
      </c>
    </row>
    <row r="3451" spans="1:22" x14ac:dyDescent="0.35">
      <c r="A3451" t="s">
        <v>3503</v>
      </c>
      <c r="B3451" t="s">
        <v>19</v>
      </c>
      <c r="C3451">
        <v>0</v>
      </c>
      <c r="D3451" t="s">
        <v>20</v>
      </c>
      <c r="E3451" t="s">
        <v>20</v>
      </c>
      <c r="F3451" t="s">
        <v>45</v>
      </c>
      <c r="G3451" s="2">
        <v>48</v>
      </c>
      <c r="H3451" t="s">
        <v>20</v>
      </c>
      <c r="I3451" t="s">
        <v>21</v>
      </c>
      <c r="J3451" t="s">
        <v>28</v>
      </c>
      <c r="K3451" t="s">
        <v>28</v>
      </c>
      <c r="L3451" t="s">
        <v>24</v>
      </c>
      <c r="M3451" t="s">
        <v>21</v>
      </c>
      <c r="N3451" t="s">
        <v>25</v>
      </c>
      <c r="O3451" s="1">
        <v>28.78</v>
      </c>
      <c r="P3451" s="1">
        <v>1344.18</v>
      </c>
      <c r="Q3451">
        <v>2</v>
      </c>
      <c r="R3451" t="s">
        <v>21</v>
      </c>
      <c r="S3451" t="str">
        <f>IF(ChurnData[[#This Row],[MonthlyCharges]]&lt;=30,"1. Up to 30",IF(ChurnData[[#This Row],[MonthlyCharges]]&lt;=50,"2. 31-50",IF(ChurnData[[#This Row],[MonthlyCharges]]&lt;=70,"3. 51-70",IF(ChurnData[[#This Row],[MonthlyCharges]]&lt;=90,"4. 71-90","5. Over 90"))))</f>
        <v>1. Up to 30</v>
      </c>
      <c r="T3451" t="str">
        <f>IF(AND(ChurnData[[#This Row],[Contract]]="Month-to-month",ChurnData[[#This Row],[InternetService]]="Fiber optic",ChurnData[[#This Row],[TenureMonths]]&lt;=11),"High-risk","Other")</f>
        <v>Other</v>
      </c>
      <c r="U3451" t="str">
        <f>IF(ChurnData[[#This Row],[TenureMonths]]&lt;=11,"0-11",IF(ChurnData[[#This Row],[TenureMonths]]&lt;=23,"12-23",IF(ChurnData[[#This Row],[TenureMonths]]&lt;=35,"24-35",IF(ChurnData[[#This Row],[TenureMonths]]&lt;=47,"36-47",IF(ChurnData[[#This Row],[TenureMonths]]&lt;=59,"48-59","60-72")))))</f>
        <v>48-59</v>
      </c>
      <c r="V3451">
        <f>IF(ChurnData[[#This Row],[Churn]]="Yes",1,0)</f>
        <v>0</v>
      </c>
    </row>
    <row r="3452" spans="1:22" x14ac:dyDescent="0.35">
      <c r="A3452" t="s">
        <v>3504</v>
      </c>
      <c r="B3452" t="s">
        <v>36</v>
      </c>
      <c r="C3452">
        <v>0</v>
      </c>
      <c r="D3452" t="s">
        <v>20</v>
      </c>
      <c r="E3452" t="s">
        <v>20</v>
      </c>
      <c r="F3452" t="s">
        <v>27</v>
      </c>
      <c r="G3452" s="2">
        <v>15</v>
      </c>
      <c r="H3452" t="s">
        <v>20</v>
      </c>
      <c r="I3452" t="s">
        <v>32</v>
      </c>
      <c r="J3452" t="s">
        <v>21</v>
      </c>
      <c r="K3452" t="s">
        <v>21</v>
      </c>
      <c r="L3452" t="s">
        <v>33</v>
      </c>
      <c r="M3452" t="s">
        <v>21</v>
      </c>
      <c r="N3452" t="s">
        <v>43</v>
      </c>
      <c r="O3452" s="1">
        <v>51.9</v>
      </c>
      <c r="P3452" s="1">
        <v>766.43</v>
      </c>
      <c r="Q3452">
        <v>1</v>
      </c>
      <c r="R3452" t="s">
        <v>20</v>
      </c>
      <c r="S3452" t="str">
        <f>IF(ChurnData[[#This Row],[MonthlyCharges]]&lt;=30,"1. Up to 30",IF(ChurnData[[#This Row],[MonthlyCharges]]&lt;=50,"2. 31-50",IF(ChurnData[[#This Row],[MonthlyCharges]]&lt;=70,"3. 51-70",IF(ChurnData[[#This Row],[MonthlyCharges]]&lt;=90,"4. 71-90","5. Over 90"))))</f>
        <v>3. 51-70</v>
      </c>
      <c r="T3452" t="str">
        <f>IF(AND(ChurnData[[#This Row],[Contract]]="Month-to-month",ChurnData[[#This Row],[InternetService]]="Fiber optic",ChurnData[[#This Row],[TenureMonths]]&lt;=11),"High-risk","Other")</f>
        <v>Other</v>
      </c>
      <c r="U3452" t="str">
        <f>IF(ChurnData[[#This Row],[TenureMonths]]&lt;=11,"0-11",IF(ChurnData[[#This Row],[TenureMonths]]&lt;=23,"12-23",IF(ChurnData[[#This Row],[TenureMonths]]&lt;=35,"24-35",IF(ChurnData[[#This Row],[TenureMonths]]&lt;=47,"36-47",IF(ChurnData[[#This Row],[TenureMonths]]&lt;=59,"48-59","60-72")))))</f>
        <v>12-23</v>
      </c>
      <c r="V3452">
        <f>IF(ChurnData[[#This Row],[Churn]]="Yes",1,0)</f>
        <v>1</v>
      </c>
    </row>
    <row r="3453" spans="1:22" x14ac:dyDescent="0.35">
      <c r="A3453" t="s">
        <v>3505</v>
      </c>
      <c r="B3453" t="s">
        <v>36</v>
      </c>
      <c r="C3453">
        <v>0</v>
      </c>
      <c r="D3453" t="s">
        <v>20</v>
      </c>
      <c r="E3453" t="s">
        <v>20</v>
      </c>
      <c r="F3453" t="s">
        <v>58</v>
      </c>
      <c r="G3453" s="2">
        <v>21</v>
      </c>
      <c r="H3453" t="s">
        <v>20</v>
      </c>
      <c r="I3453" t="s">
        <v>21</v>
      </c>
      <c r="J3453" t="s">
        <v>28</v>
      </c>
      <c r="K3453" t="s">
        <v>28</v>
      </c>
      <c r="L3453" t="s">
        <v>33</v>
      </c>
      <c r="M3453" t="s">
        <v>20</v>
      </c>
      <c r="N3453" t="s">
        <v>34</v>
      </c>
      <c r="O3453" s="1">
        <v>33.369999999999997</v>
      </c>
      <c r="P3453" s="1">
        <v>690.34</v>
      </c>
      <c r="Q3453">
        <v>3</v>
      </c>
      <c r="R3453" t="s">
        <v>21</v>
      </c>
      <c r="S3453" t="str">
        <f>IF(ChurnData[[#This Row],[MonthlyCharges]]&lt;=30,"1. Up to 30",IF(ChurnData[[#This Row],[MonthlyCharges]]&lt;=50,"2. 31-50",IF(ChurnData[[#This Row],[MonthlyCharges]]&lt;=70,"3. 51-70",IF(ChurnData[[#This Row],[MonthlyCharges]]&lt;=90,"4. 71-90","5. Over 90"))))</f>
        <v>2. 31-50</v>
      </c>
      <c r="T3453" t="str">
        <f>IF(AND(ChurnData[[#This Row],[Contract]]="Month-to-month",ChurnData[[#This Row],[InternetService]]="Fiber optic",ChurnData[[#This Row],[TenureMonths]]&lt;=11),"High-risk","Other")</f>
        <v>Other</v>
      </c>
      <c r="U3453" t="str">
        <f>IF(ChurnData[[#This Row],[TenureMonths]]&lt;=11,"0-11",IF(ChurnData[[#This Row],[TenureMonths]]&lt;=23,"12-23",IF(ChurnData[[#This Row],[TenureMonths]]&lt;=35,"24-35",IF(ChurnData[[#This Row],[TenureMonths]]&lt;=47,"36-47",IF(ChurnData[[#This Row],[TenureMonths]]&lt;=59,"48-59","60-72")))))</f>
        <v>12-23</v>
      </c>
      <c r="V3453">
        <f>IF(ChurnData[[#This Row],[Churn]]="Yes",1,0)</f>
        <v>0</v>
      </c>
    </row>
    <row r="3454" spans="1:22" x14ac:dyDescent="0.35">
      <c r="A3454" t="s">
        <v>3506</v>
      </c>
      <c r="B3454" t="s">
        <v>36</v>
      </c>
      <c r="C3454">
        <v>0</v>
      </c>
      <c r="D3454" t="s">
        <v>21</v>
      </c>
      <c r="E3454" t="s">
        <v>21</v>
      </c>
      <c r="F3454" t="s">
        <v>49</v>
      </c>
      <c r="G3454" s="2">
        <v>8</v>
      </c>
      <c r="H3454" t="s">
        <v>20</v>
      </c>
      <c r="I3454" t="s">
        <v>21</v>
      </c>
      <c r="J3454" t="s">
        <v>28</v>
      </c>
      <c r="K3454" t="s">
        <v>28</v>
      </c>
      <c r="L3454" t="s">
        <v>29</v>
      </c>
      <c r="M3454" t="s">
        <v>20</v>
      </c>
      <c r="N3454" t="s">
        <v>30</v>
      </c>
      <c r="O3454" s="1">
        <v>25.16</v>
      </c>
      <c r="P3454" s="1">
        <v>195.97</v>
      </c>
      <c r="Q3454">
        <v>2</v>
      </c>
      <c r="R3454" t="s">
        <v>20</v>
      </c>
      <c r="S3454" t="str">
        <f>IF(ChurnData[[#This Row],[MonthlyCharges]]&lt;=30,"1. Up to 30",IF(ChurnData[[#This Row],[MonthlyCharges]]&lt;=50,"2. 31-50",IF(ChurnData[[#This Row],[MonthlyCharges]]&lt;=70,"3. 51-70",IF(ChurnData[[#This Row],[MonthlyCharges]]&lt;=90,"4. 71-90","5. Over 90"))))</f>
        <v>1. Up to 30</v>
      </c>
      <c r="T3454" t="str">
        <f>IF(AND(ChurnData[[#This Row],[Contract]]="Month-to-month",ChurnData[[#This Row],[InternetService]]="Fiber optic",ChurnData[[#This Row],[TenureMonths]]&lt;=11),"High-risk","Other")</f>
        <v>Other</v>
      </c>
      <c r="U3454" t="str">
        <f>IF(ChurnData[[#This Row],[TenureMonths]]&lt;=11,"0-11",IF(ChurnData[[#This Row],[TenureMonths]]&lt;=23,"12-23",IF(ChurnData[[#This Row],[TenureMonths]]&lt;=35,"24-35",IF(ChurnData[[#This Row],[TenureMonths]]&lt;=47,"36-47",IF(ChurnData[[#This Row],[TenureMonths]]&lt;=59,"48-59","60-72")))))</f>
        <v>0-11</v>
      </c>
      <c r="V3454">
        <f>IF(ChurnData[[#This Row],[Churn]]="Yes",1,0)</f>
        <v>1</v>
      </c>
    </row>
    <row r="3455" spans="1:22" x14ac:dyDescent="0.35">
      <c r="A3455" t="s">
        <v>3507</v>
      </c>
      <c r="B3455" t="s">
        <v>36</v>
      </c>
      <c r="C3455">
        <v>0</v>
      </c>
      <c r="D3455" t="s">
        <v>20</v>
      </c>
      <c r="E3455" t="s">
        <v>21</v>
      </c>
      <c r="F3455" t="s">
        <v>27</v>
      </c>
      <c r="G3455" s="2">
        <v>8</v>
      </c>
      <c r="H3455" t="s">
        <v>20</v>
      </c>
      <c r="I3455" t="s">
        <v>21</v>
      </c>
      <c r="J3455" t="s">
        <v>28</v>
      </c>
      <c r="K3455" t="s">
        <v>28</v>
      </c>
      <c r="L3455" t="s">
        <v>33</v>
      </c>
      <c r="M3455" t="s">
        <v>21</v>
      </c>
      <c r="N3455" t="s">
        <v>34</v>
      </c>
      <c r="O3455" s="1">
        <v>33.700000000000003</v>
      </c>
      <c r="P3455" s="1">
        <v>277.06</v>
      </c>
      <c r="Q3455">
        <v>0</v>
      </c>
      <c r="R3455" t="s">
        <v>21</v>
      </c>
      <c r="S3455" t="str">
        <f>IF(ChurnData[[#This Row],[MonthlyCharges]]&lt;=30,"1. Up to 30",IF(ChurnData[[#This Row],[MonthlyCharges]]&lt;=50,"2. 31-50",IF(ChurnData[[#This Row],[MonthlyCharges]]&lt;=70,"3. 51-70",IF(ChurnData[[#This Row],[MonthlyCharges]]&lt;=90,"4. 71-90","5. Over 90"))))</f>
        <v>2. 31-50</v>
      </c>
      <c r="T3455" t="str">
        <f>IF(AND(ChurnData[[#This Row],[Contract]]="Month-to-month",ChurnData[[#This Row],[InternetService]]="Fiber optic",ChurnData[[#This Row],[TenureMonths]]&lt;=11),"High-risk","Other")</f>
        <v>Other</v>
      </c>
      <c r="U3455" t="str">
        <f>IF(ChurnData[[#This Row],[TenureMonths]]&lt;=11,"0-11",IF(ChurnData[[#This Row],[TenureMonths]]&lt;=23,"12-23",IF(ChurnData[[#This Row],[TenureMonths]]&lt;=35,"24-35",IF(ChurnData[[#This Row],[TenureMonths]]&lt;=47,"36-47",IF(ChurnData[[#This Row],[TenureMonths]]&lt;=59,"48-59","60-72")))))</f>
        <v>0-11</v>
      </c>
      <c r="V3455">
        <f>IF(ChurnData[[#This Row],[Churn]]="Yes",1,0)</f>
        <v>0</v>
      </c>
    </row>
    <row r="3456" spans="1:22" x14ac:dyDescent="0.35">
      <c r="A3456" t="s">
        <v>3508</v>
      </c>
      <c r="B3456" t="s">
        <v>19</v>
      </c>
      <c r="C3456">
        <v>0</v>
      </c>
      <c r="D3456" t="s">
        <v>20</v>
      </c>
      <c r="E3456" t="s">
        <v>21</v>
      </c>
      <c r="F3456" t="s">
        <v>27</v>
      </c>
      <c r="G3456" s="2">
        <v>34</v>
      </c>
      <c r="H3456" t="s">
        <v>20</v>
      </c>
      <c r="I3456" t="s">
        <v>21</v>
      </c>
      <c r="J3456" t="s">
        <v>28</v>
      </c>
      <c r="K3456" t="s">
        <v>28</v>
      </c>
      <c r="L3456" t="s">
        <v>24</v>
      </c>
      <c r="M3456" t="s">
        <v>20</v>
      </c>
      <c r="N3456" t="s">
        <v>25</v>
      </c>
      <c r="O3456" s="1">
        <v>28.56</v>
      </c>
      <c r="P3456" s="1">
        <v>954.37</v>
      </c>
      <c r="Q3456">
        <v>1</v>
      </c>
      <c r="R3456" t="s">
        <v>21</v>
      </c>
      <c r="S3456" t="str">
        <f>IF(ChurnData[[#This Row],[MonthlyCharges]]&lt;=30,"1. Up to 30",IF(ChurnData[[#This Row],[MonthlyCharges]]&lt;=50,"2. 31-50",IF(ChurnData[[#This Row],[MonthlyCharges]]&lt;=70,"3. 51-70",IF(ChurnData[[#This Row],[MonthlyCharges]]&lt;=90,"4. 71-90","5. Over 90"))))</f>
        <v>1. Up to 30</v>
      </c>
      <c r="T3456" t="str">
        <f>IF(AND(ChurnData[[#This Row],[Contract]]="Month-to-month",ChurnData[[#This Row],[InternetService]]="Fiber optic",ChurnData[[#This Row],[TenureMonths]]&lt;=11),"High-risk","Other")</f>
        <v>Other</v>
      </c>
      <c r="U3456" t="str">
        <f>IF(ChurnData[[#This Row],[TenureMonths]]&lt;=11,"0-11",IF(ChurnData[[#This Row],[TenureMonths]]&lt;=23,"12-23",IF(ChurnData[[#This Row],[TenureMonths]]&lt;=35,"24-35",IF(ChurnData[[#This Row],[TenureMonths]]&lt;=47,"36-47",IF(ChurnData[[#This Row],[TenureMonths]]&lt;=59,"48-59","60-72")))))</f>
        <v>24-35</v>
      </c>
      <c r="V3456">
        <f>IF(ChurnData[[#This Row],[Churn]]="Yes",1,0)</f>
        <v>0</v>
      </c>
    </row>
    <row r="3457" spans="1:22" x14ac:dyDescent="0.35">
      <c r="A3457" t="s">
        <v>3509</v>
      </c>
      <c r="B3457" t="s">
        <v>36</v>
      </c>
      <c r="C3457">
        <v>0</v>
      </c>
      <c r="D3457" t="s">
        <v>21</v>
      </c>
      <c r="E3457" t="s">
        <v>21</v>
      </c>
      <c r="F3457" t="s">
        <v>39</v>
      </c>
      <c r="G3457" s="2">
        <v>45</v>
      </c>
      <c r="H3457" t="s">
        <v>20</v>
      </c>
      <c r="I3457" t="s">
        <v>32</v>
      </c>
      <c r="J3457" t="s">
        <v>21</v>
      </c>
      <c r="K3457" t="s">
        <v>20</v>
      </c>
      <c r="L3457" t="s">
        <v>33</v>
      </c>
      <c r="M3457" t="s">
        <v>20</v>
      </c>
      <c r="N3457" t="s">
        <v>30</v>
      </c>
      <c r="O3457" s="1">
        <v>67.099999999999994</v>
      </c>
      <c r="P3457" s="1">
        <v>3043.93</v>
      </c>
      <c r="Q3457">
        <v>2</v>
      </c>
      <c r="R3457" t="s">
        <v>21</v>
      </c>
      <c r="S3457" t="str">
        <f>IF(ChurnData[[#This Row],[MonthlyCharges]]&lt;=30,"1. Up to 30",IF(ChurnData[[#This Row],[MonthlyCharges]]&lt;=50,"2. 31-50",IF(ChurnData[[#This Row],[MonthlyCharges]]&lt;=70,"3. 51-70",IF(ChurnData[[#This Row],[MonthlyCharges]]&lt;=90,"4. 71-90","5. Over 90"))))</f>
        <v>3. 51-70</v>
      </c>
      <c r="T3457" t="str">
        <f>IF(AND(ChurnData[[#This Row],[Contract]]="Month-to-month",ChurnData[[#This Row],[InternetService]]="Fiber optic",ChurnData[[#This Row],[TenureMonths]]&lt;=11),"High-risk","Other")</f>
        <v>Other</v>
      </c>
      <c r="U3457" t="str">
        <f>IF(ChurnData[[#This Row],[TenureMonths]]&lt;=11,"0-11",IF(ChurnData[[#This Row],[TenureMonths]]&lt;=23,"12-23",IF(ChurnData[[#This Row],[TenureMonths]]&lt;=35,"24-35",IF(ChurnData[[#This Row],[TenureMonths]]&lt;=47,"36-47",IF(ChurnData[[#This Row],[TenureMonths]]&lt;=59,"48-59","60-72")))))</f>
        <v>36-47</v>
      </c>
      <c r="V3457">
        <f>IF(ChurnData[[#This Row],[Churn]]="Yes",1,0)</f>
        <v>0</v>
      </c>
    </row>
    <row r="3458" spans="1:22" x14ac:dyDescent="0.35">
      <c r="A3458" t="s">
        <v>3510</v>
      </c>
      <c r="B3458" t="s">
        <v>19</v>
      </c>
      <c r="C3458">
        <v>0</v>
      </c>
      <c r="D3458" t="s">
        <v>20</v>
      </c>
      <c r="E3458" t="s">
        <v>20</v>
      </c>
      <c r="F3458" t="s">
        <v>45</v>
      </c>
      <c r="G3458" s="2">
        <v>5</v>
      </c>
      <c r="H3458" t="s">
        <v>20</v>
      </c>
      <c r="I3458" t="s">
        <v>23</v>
      </c>
      <c r="J3458" t="s">
        <v>21</v>
      </c>
      <c r="K3458" t="s">
        <v>21</v>
      </c>
      <c r="L3458" t="s">
        <v>33</v>
      </c>
      <c r="M3458" t="s">
        <v>21</v>
      </c>
      <c r="N3458" t="s">
        <v>30</v>
      </c>
      <c r="O3458" s="1">
        <v>87.48</v>
      </c>
      <c r="P3458" s="1">
        <v>435.55</v>
      </c>
      <c r="Q3458">
        <v>2</v>
      </c>
      <c r="R3458" t="s">
        <v>20</v>
      </c>
      <c r="S3458" t="str">
        <f>IF(ChurnData[[#This Row],[MonthlyCharges]]&lt;=30,"1. Up to 30",IF(ChurnData[[#This Row],[MonthlyCharges]]&lt;=50,"2. 31-50",IF(ChurnData[[#This Row],[MonthlyCharges]]&lt;=70,"3. 51-70",IF(ChurnData[[#This Row],[MonthlyCharges]]&lt;=90,"4. 71-90","5. Over 90"))))</f>
        <v>4. 71-90</v>
      </c>
      <c r="T3458" t="str">
        <f>IF(AND(ChurnData[[#This Row],[Contract]]="Month-to-month",ChurnData[[#This Row],[InternetService]]="Fiber optic",ChurnData[[#This Row],[TenureMonths]]&lt;=11),"High-risk","Other")</f>
        <v>High-risk</v>
      </c>
      <c r="U3458" t="str">
        <f>IF(ChurnData[[#This Row],[TenureMonths]]&lt;=11,"0-11",IF(ChurnData[[#This Row],[TenureMonths]]&lt;=23,"12-23",IF(ChurnData[[#This Row],[TenureMonths]]&lt;=35,"24-35",IF(ChurnData[[#This Row],[TenureMonths]]&lt;=47,"36-47",IF(ChurnData[[#This Row],[TenureMonths]]&lt;=59,"48-59","60-72")))))</f>
        <v>0-11</v>
      </c>
      <c r="V3458">
        <f>IF(ChurnData[[#This Row],[Churn]]="Yes",1,0)</f>
        <v>1</v>
      </c>
    </row>
    <row r="3459" spans="1:22" x14ac:dyDescent="0.35">
      <c r="A3459" t="s">
        <v>3511</v>
      </c>
      <c r="B3459" t="s">
        <v>36</v>
      </c>
      <c r="C3459">
        <v>0</v>
      </c>
      <c r="D3459" t="s">
        <v>21</v>
      </c>
      <c r="E3459" t="s">
        <v>21</v>
      </c>
      <c r="F3459" t="s">
        <v>45</v>
      </c>
      <c r="G3459" s="2">
        <v>45</v>
      </c>
      <c r="H3459" t="s">
        <v>20</v>
      </c>
      <c r="I3459" t="s">
        <v>23</v>
      </c>
      <c r="J3459" t="s">
        <v>21</v>
      </c>
      <c r="K3459" t="s">
        <v>20</v>
      </c>
      <c r="L3459" t="s">
        <v>24</v>
      </c>
      <c r="M3459" t="s">
        <v>20</v>
      </c>
      <c r="N3459" t="s">
        <v>30</v>
      </c>
      <c r="O3459" s="1">
        <v>85.21</v>
      </c>
      <c r="P3459" s="1">
        <v>3925.43</v>
      </c>
      <c r="Q3459">
        <v>3</v>
      </c>
      <c r="R3459" t="s">
        <v>21</v>
      </c>
      <c r="S3459" t="str">
        <f>IF(ChurnData[[#This Row],[MonthlyCharges]]&lt;=30,"1. Up to 30",IF(ChurnData[[#This Row],[MonthlyCharges]]&lt;=50,"2. 31-50",IF(ChurnData[[#This Row],[MonthlyCharges]]&lt;=70,"3. 51-70",IF(ChurnData[[#This Row],[MonthlyCharges]]&lt;=90,"4. 71-90","5. Over 90"))))</f>
        <v>4. 71-90</v>
      </c>
      <c r="T3459" t="str">
        <f>IF(AND(ChurnData[[#This Row],[Contract]]="Month-to-month",ChurnData[[#This Row],[InternetService]]="Fiber optic",ChurnData[[#This Row],[TenureMonths]]&lt;=11),"High-risk","Other")</f>
        <v>Other</v>
      </c>
      <c r="U3459" t="str">
        <f>IF(ChurnData[[#This Row],[TenureMonths]]&lt;=11,"0-11",IF(ChurnData[[#This Row],[TenureMonths]]&lt;=23,"12-23",IF(ChurnData[[#This Row],[TenureMonths]]&lt;=35,"24-35",IF(ChurnData[[#This Row],[TenureMonths]]&lt;=47,"36-47",IF(ChurnData[[#This Row],[TenureMonths]]&lt;=59,"48-59","60-72")))))</f>
        <v>36-47</v>
      </c>
      <c r="V3459">
        <f>IF(ChurnData[[#This Row],[Churn]]="Yes",1,0)</f>
        <v>0</v>
      </c>
    </row>
    <row r="3460" spans="1:22" x14ac:dyDescent="0.35">
      <c r="A3460" t="s">
        <v>3512</v>
      </c>
      <c r="B3460" t="s">
        <v>19</v>
      </c>
      <c r="C3460">
        <v>0</v>
      </c>
      <c r="D3460" t="s">
        <v>21</v>
      </c>
      <c r="E3460" t="s">
        <v>21</v>
      </c>
      <c r="F3460" t="s">
        <v>37</v>
      </c>
      <c r="G3460" s="2">
        <v>14</v>
      </c>
      <c r="H3460" t="s">
        <v>20</v>
      </c>
      <c r="I3460" t="s">
        <v>32</v>
      </c>
      <c r="J3460" t="s">
        <v>21</v>
      </c>
      <c r="K3460" t="s">
        <v>21</v>
      </c>
      <c r="L3460" t="s">
        <v>33</v>
      </c>
      <c r="M3460" t="s">
        <v>21</v>
      </c>
      <c r="N3460" t="s">
        <v>25</v>
      </c>
      <c r="O3460" s="1">
        <v>50.29</v>
      </c>
      <c r="P3460" s="1">
        <v>701.36</v>
      </c>
      <c r="Q3460">
        <v>2</v>
      </c>
      <c r="R3460" t="s">
        <v>20</v>
      </c>
      <c r="S3460" t="str">
        <f>IF(ChurnData[[#This Row],[MonthlyCharges]]&lt;=30,"1. Up to 30",IF(ChurnData[[#This Row],[MonthlyCharges]]&lt;=50,"2. 31-50",IF(ChurnData[[#This Row],[MonthlyCharges]]&lt;=70,"3. 51-70",IF(ChurnData[[#This Row],[MonthlyCharges]]&lt;=90,"4. 71-90","5. Over 90"))))</f>
        <v>3. 51-70</v>
      </c>
      <c r="T3460" t="str">
        <f>IF(AND(ChurnData[[#This Row],[Contract]]="Month-to-month",ChurnData[[#This Row],[InternetService]]="Fiber optic",ChurnData[[#This Row],[TenureMonths]]&lt;=11),"High-risk","Other")</f>
        <v>Other</v>
      </c>
      <c r="U3460" t="str">
        <f>IF(ChurnData[[#This Row],[TenureMonths]]&lt;=11,"0-11",IF(ChurnData[[#This Row],[TenureMonths]]&lt;=23,"12-23",IF(ChurnData[[#This Row],[TenureMonths]]&lt;=35,"24-35",IF(ChurnData[[#This Row],[TenureMonths]]&lt;=47,"36-47",IF(ChurnData[[#This Row],[TenureMonths]]&lt;=59,"48-59","60-72")))))</f>
        <v>12-23</v>
      </c>
      <c r="V3460">
        <f>IF(ChurnData[[#This Row],[Churn]]="Yes",1,0)</f>
        <v>1</v>
      </c>
    </row>
    <row r="3461" spans="1:22" x14ac:dyDescent="0.35">
      <c r="A3461" t="s">
        <v>3513</v>
      </c>
      <c r="B3461" t="s">
        <v>19</v>
      </c>
      <c r="C3461">
        <v>0</v>
      </c>
      <c r="D3461" t="s">
        <v>20</v>
      </c>
      <c r="E3461" t="s">
        <v>21</v>
      </c>
      <c r="F3461" t="s">
        <v>37</v>
      </c>
      <c r="G3461" s="2">
        <v>39</v>
      </c>
      <c r="H3461" t="s">
        <v>21</v>
      </c>
      <c r="I3461" t="s">
        <v>23</v>
      </c>
      <c r="J3461" t="s">
        <v>21</v>
      </c>
      <c r="K3461" t="s">
        <v>21</v>
      </c>
      <c r="L3461" t="s">
        <v>33</v>
      </c>
      <c r="M3461" t="s">
        <v>20</v>
      </c>
      <c r="N3461" t="s">
        <v>43</v>
      </c>
      <c r="O3461" s="1">
        <v>67.81</v>
      </c>
      <c r="P3461" s="1">
        <v>2575.71</v>
      </c>
      <c r="Q3461">
        <v>6</v>
      </c>
      <c r="R3461" t="s">
        <v>20</v>
      </c>
      <c r="S3461" t="str">
        <f>IF(ChurnData[[#This Row],[MonthlyCharges]]&lt;=30,"1. Up to 30",IF(ChurnData[[#This Row],[MonthlyCharges]]&lt;=50,"2. 31-50",IF(ChurnData[[#This Row],[MonthlyCharges]]&lt;=70,"3. 51-70",IF(ChurnData[[#This Row],[MonthlyCharges]]&lt;=90,"4. 71-90","5. Over 90"))))</f>
        <v>3. 51-70</v>
      </c>
      <c r="T3461" t="str">
        <f>IF(AND(ChurnData[[#This Row],[Contract]]="Month-to-month",ChurnData[[#This Row],[InternetService]]="Fiber optic",ChurnData[[#This Row],[TenureMonths]]&lt;=11),"High-risk","Other")</f>
        <v>Other</v>
      </c>
      <c r="U3461" t="str">
        <f>IF(ChurnData[[#This Row],[TenureMonths]]&lt;=11,"0-11",IF(ChurnData[[#This Row],[TenureMonths]]&lt;=23,"12-23",IF(ChurnData[[#This Row],[TenureMonths]]&lt;=35,"24-35",IF(ChurnData[[#This Row],[TenureMonths]]&lt;=47,"36-47",IF(ChurnData[[#This Row],[TenureMonths]]&lt;=59,"48-59","60-72")))))</f>
        <v>36-47</v>
      </c>
      <c r="V3461">
        <f>IF(ChurnData[[#This Row],[Churn]]="Yes",1,0)</f>
        <v>1</v>
      </c>
    </row>
    <row r="3462" spans="1:22" x14ac:dyDescent="0.35">
      <c r="A3462" t="s">
        <v>3514</v>
      </c>
      <c r="B3462" t="s">
        <v>19</v>
      </c>
      <c r="C3462">
        <v>0</v>
      </c>
      <c r="D3462" t="s">
        <v>21</v>
      </c>
      <c r="E3462" t="s">
        <v>21</v>
      </c>
      <c r="F3462" t="s">
        <v>56</v>
      </c>
      <c r="G3462" s="2">
        <v>35</v>
      </c>
      <c r="H3462" t="s">
        <v>20</v>
      </c>
      <c r="I3462" t="s">
        <v>23</v>
      </c>
      <c r="J3462" t="s">
        <v>20</v>
      </c>
      <c r="K3462" t="s">
        <v>20</v>
      </c>
      <c r="L3462" t="s">
        <v>24</v>
      </c>
      <c r="M3462" t="s">
        <v>21</v>
      </c>
      <c r="N3462" t="s">
        <v>25</v>
      </c>
      <c r="O3462" s="1">
        <v>104.82</v>
      </c>
      <c r="P3462" s="1">
        <v>3560.11</v>
      </c>
      <c r="Q3462">
        <v>3</v>
      </c>
      <c r="R3462" t="s">
        <v>21</v>
      </c>
      <c r="S3462" t="str">
        <f>IF(ChurnData[[#This Row],[MonthlyCharges]]&lt;=30,"1. Up to 30",IF(ChurnData[[#This Row],[MonthlyCharges]]&lt;=50,"2. 31-50",IF(ChurnData[[#This Row],[MonthlyCharges]]&lt;=70,"3. 51-70",IF(ChurnData[[#This Row],[MonthlyCharges]]&lt;=90,"4. 71-90","5. Over 90"))))</f>
        <v>5. Over 90</v>
      </c>
      <c r="T3462" t="str">
        <f>IF(AND(ChurnData[[#This Row],[Contract]]="Month-to-month",ChurnData[[#This Row],[InternetService]]="Fiber optic",ChurnData[[#This Row],[TenureMonths]]&lt;=11),"High-risk","Other")</f>
        <v>Other</v>
      </c>
      <c r="U3462" t="str">
        <f>IF(ChurnData[[#This Row],[TenureMonths]]&lt;=11,"0-11",IF(ChurnData[[#This Row],[TenureMonths]]&lt;=23,"12-23",IF(ChurnData[[#This Row],[TenureMonths]]&lt;=35,"24-35",IF(ChurnData[[#This Row],[TenureMonths]]&lt;=47,"36-47",IF(ChurnData[[#This Row],[TenureMonths]]&lt;=59,"48-59","60-72")))))</f>
        <v>24-35</v>
      </c>
      <c r="V3462">
        <f>IF(ChurnData[[#This Row],[Churn]]="Yes",1,0)</f>
        <v>0</v>
      </c>
    </row>
    <row r="3463" spans="1:22" x14ac:dyDescent="0.35">
      <c r="A3463" t="s">
        <v>3515</v>
      </c>
      <c r="B3463" t="s">
        <v>19</v>
      </c>
      <c r="C3463">
        <v>0</v>
      </c>
      <c r="D3463" t="s">
        <v>21</v>
      </c>
      <c r="E3463" t="s">
        <v>21</v>
      </c>
      <c r="F3463" t="s">
        <v>22</v>
      </c>
      <c r="G3463" s="2">
        <v>5</v>
      </c>
      <c r="H3463" t="s">
        <v>20</v>
      </c>
      <c r="I3463" t="s">
        <v>23</v>
      </c>
      <c r="J3463" t="s">
        <v>20</v>
      </c>
      <c r="K3463" t="s">
        <v>21</v>
      </c>
      <c r="L3463" t="s">
        <v>33</v>
      </c>
      <c r="M3463" t="s">
        <v>21</v>
      </c>
      <c r="N3463" t="s">
        <v>30</v>
      </c>
      <c r="O3463" s="1">
        <v>89.1</v>
      </c>
      <c r="P3463" s="1">
        <v>435.03</v>
      </c>
      <c r="Q3463">
        <v>3</v>
      </c>
      <c r="R3463" t="s">
        <v>20</v>
      </c>
      <c r="S3463" t="str">
        <f>IF(ChurnData[[#This Row],[MonthlyCharges]]&lt;=30,"1. Up to 30",IF(ChurnData[[#This Row],[MonthlyCharges]]&lt;=50,"2. 31-50",IF(ChurnData[[#This Row],[MonthlyCharges]]&lt;=70,"3. 51-70",IF(ChurnData[[#This Row],[MonthlyCharges]]&lt;=90,"4. 71-90","5. Over 90"))))</f>
        <v>4. 71-90</v>
      </c>
      <c r="T3463" t="str">
        <f>IF(AND(ChurnData[[#This Row],[Contract]]="Month-to-month",ChurnData[[#This Row],[InternetService]]="Fiber optic",ChurnData[[#This Row],[TenureMonths]]&lt;=11),"High-risk","Other")</f>
        <v>High-risk</v>
      </c>
      <c r="U3463" t="str">
        <f>IF(ChurnData[[#This Row],[TenureMonths]]&lt;=11,"0-11",IF(ChurnData[[#This Row],[TenureMonths]]&lt;=23,"12-23",IF(ChurnData[[#This Row],[TenureMonths]]&lt;=35,"24-35",IF(ChurnData[[#This Row],[TenureMonths]]&lt;=47,"36-47",IF(ChurnData[[#This Row],[TenureMonths]]&lt;=59,"48-59","60-72")))))</f>
        <v>0-11</v>
      </c>
      <c r="V3463">
        <f>IF(ChurnData[[#This Row],[Churn]]="Yes",1,0)</f>
        <v>1</v>
      </c>
    </row>
    <row r="3464" spans="1:22" x14ac:dyDescent="0.35">
      <c r="A3464" t="s">
        <v>3516</v>
      </c>
      <c r="B3464" t="s">
        <v>19</v>
      </c>
      <c r="C3464">
        <v>0</v>
      </c>
      <c r="D3464" t="s">
        <v>20</v>
      </c>
      <c r="E3464" t="s">
        <v>21</v>
      </c>
      <c r="F3464" t="s">
        <v>41</v>
      </c>
      <c r="G3464" s="2">
        <v>9</v>
      </c>
      <c r="H3464" t="s">
        <v>20</v>
      </c>
      <c r="I3464" t="s">
        <v>32</v>
      </c>
      <c r="J3464" t="s">
        <v>20</v>
      </c>
      <c r="K3464" t="s">
        <v>20</v>
      </c>
      <c r="L3464" t="s">
        <v>33</v>
      </c>
      <c r="M3464" t="s">
        <v>20</v>
      </c>
      <c r="N3464" t="s">
        <v>34</v>
      </c>
      <c r="O3464" s="1">
        <v>74.89</v>
      </c>
      <c r="P3464" s="1">
        <v>658.7</v>
      </c>
      <c r="Q3464">
        <v>1</v>
      </c>
      <c r="R3464" t="s">
        <v>21</v>
      </c>
      <c r="S3464" t="str">
        <f>IF(ChurnData[[#This Row],[MonthlyCharges]]&lt;=30,"1. Up to 30",IF(ChurnData[[#This Row],[MonthlyCharges]]&lt;=50,"2. 31-50",IF(ChurnData[[#This Row],[MonthlyCharges]]&lt;=70,"3. 51-70",IF(ChurnData[[#This Row],[MonthlyCharges]]&lt;=90,"4. 71-90","5. Over 90"))))</f>
        <v>4. 71-90</v>
      </c>
      <c r="T3464" t="str">
        <f>IF(AND(ChurnData[[#This Row],[Contract]]="Month-to-month",ChurnData[[#This Row],[InternetService]]="Fiber optic",ChurnData[[#This Row],[TenureMonths]]&lt;=11),"High-risk","Other")</f>
        <v>Other</v>
      </c>
      <c r="U3464" t="str">
        <f>IF(ChurnData[[#This Row],[TenureMonths]]&lt;=11,"0-11",IF(ChurnData[[#This Row],[TenureMonths]]&lt;=23,"12-23",IF(ChurnData[[#This Row],[TenureMonths]]&lt;=35,"24-35",IF(ChurnData[[#This Row],[TenureMonths]]&lt;=47,"36-47",IF(ChurnData[[#This Row],[TenureMonths]]&lt;=59,"48-59","60-72")))))</f>
        <v>0-11</v>
      </c>
      <c r="V3464">
        <f>IF(ChurnData[[#This Row],[Churn]]="Yes",1,0)</f>
        <v>0</v>
      </c>
    </row>
    <row r="3465" spans="1:22" x14ac:dyDescent="0.35">
      <c r="A3465" t="s">
        <v>3517</v>
      </c>
      <c r="B3465" t="s">
        <v>36</v>
      </c>
      <c r="C3465">
        <v>0</v>
      </c>
      <c r="D3465" t="s">
        <v>21</v>
      </c>
      <c r="E3465" t="s">
        <v>21</v>
      </c>
      <c r="F3465" t="s">
        <v>49</v>
      </c>
      <c r="G3465" s="2">
        <v>23</v>
      </c>
      <c r="H3465" t="s">
        <v>20</v>
      </c>
      <c r="I3465" t="s">
        <v>21</v>
      </c>
      <c r="J3465" t="s">
        <v>28</v>
      </c>
      <c r="K3465" t="s">
        <v>28</v>
      </c>
      <c r="L3465" t="s">
        <v>33</v>
      </c>
      <c r="M3465" t="s">
        <v>21</v>
      </c>
      <c r="N3465" t="s">
        <v>25</v>
      </c>
      <c r="O3465" s="1">
        <v>24.22</v>
      </c>
      <c r="P3465" s="1">
        <v>557.02</v>
      </c>
      <c r="Q3465">
        <v>4</v>
      </c>
      <c r="R3465" t="s">
        <v>20</v>
      </c>
      <c r="S3465" t="str">
        <f>IF(ChurnData[[#This Row],[MonthlyCharges]]&lt;=30,"1. Up to 30",IF(ChurnData[[#This Row],[MonthlyCharges]]&lt;=50,"2. 31-50",IF(ChurnData[[#This Row],[MonthlyCharges]]&lt;=70,"3. 51-70",IF(ChurnData[[#This Row],[MonthlyCharges]]&lt;=90,"4. 71-90","5. Over 90"))))</f>
        <v>1. Up to 30</v>
      </c>
      <c r="T3465" t="str">
        <f>IF(AND(ChurnData[[#This Row],[Contract]]="Month-to-month",ChurnData[[#This Row],[InternetService]]="Fiber optic",ChurnData[[#This Row],[TenureMonths]]&lt;=11),"High-risk","Other")</f>
        <v>Other</v>
      </c>
      <c r="U3465" t="str">
        <f>IF(ChurnData[[#This Row],[TenureMonths]]&lt;=11,"0-11",IF(ChurnData[[#This Row],[TenureMonths]]&lt;=23,"12-23",IF(ChurnData[[#This Row],[TenureMonths]]&lt;=35,"24-35",IF(ChurnData[[#This Row],[TenureMonths]]&lt;=47,"36-47",IF(ChurnData[[#This Row],[TenureMonths]]&lt;=59,"48-59","60-72")))))</f>
        <v>12-23</v>
      </c>
      <c r="V3465">
        <f>IF(ChurnData[[#This Row],[Churn]]="Yes",1,0)</f>
        <v>1</v>
      </c>
    </row>
    <row r="3466" spans="1:22" x14ac:dyDescent="0.35">
      <c r="A3466" t="s">
        <v>3518</v>
      </c>
      <c r="B3466" t="s">
        <v>36</v>
      </c>
      <c r="C3466">
        <v>1</v>
      </c>
      <c r="D3466" t="s">
        <v>21</v>
      </c>
      <c r="E3466" t="s">
        <v>21</v>
      </c>
      <c r="F3466" t="s">
        <v>45</v>
      </c>
      <c r="G3466" s="2">
        <v>10</v>
      </c>
      <c r="H3466" t="s">
        <v>20</v>
      </c>
      <c r="I3466" t="s">
        <v>23</v>
      </c>
      <c r="J3466" t="s">
        <v>20</v>
      </c>
      <c r="K3466" t="s">
        <v>20</v>
      </c>
      <c r="L3466" t="s">
        <v>33</v>
      </c>
      <c r="M3466" t="s">
        <v>20</v>
      </c>
      <c r="N3466" t="s">
        <v>34</v>
      </c>
      <c r="O3466" s="1">
        <v>101.55</v>
      </c>
      <c r="P3466" s="1">
        <v>1022.15</v>
      </c>
      <c r="Q3466">
        <v>1</v>
      </c>
      <c r="R3466" t="s">
        <v>21</v>
      </c>
      <c r="S3466" t="str">
        <f>IF(ChurnData[[#This Row],[MonthlyCharges]]&lt;=30,"1. Up to 30",IF(ChurnData[[#This Row],[MonthlyCharges]]&lt;=50,"2. 31-50",IF(ChurnData[[#This Row],[MonthlyCharges]]&lt;=70,"3. 51-70",IF(ChurnData[[#This Row],[MonthlyCharges]]&lt;=90,"4. 71-90","5. Over 90"))))</f>
        <v>5. Over 90</v>
      </c>
      <c r="T3466" t="str">
        <f>IF(AND(ChurnData[[#This Row],[Contract]]="Month-to-month",ChurnData[[#This Row],[InternetService]]="Fiber optic",ChurnData[[#This Row],[TenureMonths]]&lt;=11),"High-risk","Other")</f>
        <v>High-risk</v>
      </c>
      <c r="U3466" t="str">
        <f>IF(ChurnData[[#This Row],[TenureMonths]]&lt;=11,"0-11",IF(ChurnData[[#This Row],[TenureMonths]]&lt;=23,"12-23",IF(ChurnData[[#This Row],[TenureMonths]]&lt;=35,"24-35",IF(ChurnData[[#This Row],[TenureMonths]]&lt;=47,"36-47",IF(ChurnData[[#This Row],[TenureMonths]]&lt;=59,"48-59","60-72")))))</f>
        <v>0-11</v>
      </c>
      <c r="V3466">
        <f>IF(ChurnData[[#This Row],[Churn]]="Yes",1,0)</f>
        <v>0</v>
      </c>
    </row>
    <row r="3467" spans="1:22" x14ac:dyDescent="0.35">
      <c r="A3467" t="s">
        <v>3519</v>
      </c>
      <c r="B3467" t="s">
        <v>36</v>
      </c>
      <c r="C3467">
        <v>0</v>
      </c>
      <c r="D3467" t="s">
        <v>20</v>
      </c>
      <c r="E3467" t="s">
        <v>20</v>
      </c>
      <c r="F3467" t="s">
        <v>41</v>
      </c>
      <c r="G3467" s="2">
        <v>5</v>
      </c>
      <c r="H3467" t="s">
        <v>20</v>
      </c>
      <c r="I3467" t="s">
        <v>32</v>
      </c>
      <c r="J3467" t="s">
        <v>21</v>
      </c>
      <c r="K3467" t="s">
        <v>21</v>
      </c>
      <c r="L3467" t="s">
        <v>33</v>
      </c>
      <c r="M3467" t="s">
        <v>20</v>
      </c>
      <c r="N3467" t="s">
        <v>34</v>
      </c>
      <c r="O3467" s="1">
        <v>54.66</v>
      </c>
      <c r="P3467" s="1">
        <v>279.58999999999997</v>
      </c>
      <c r="Q3467">
        <v>1</v>
      </c>
      <c r="R3467" t="s">
        <v>20</v>
      </c>
      <c r="S3467" t="str">
        <f>IF(ChurnData[[#This Row],[MonthlyCharges]]&lt;=30,"1. Up to 30",IF(ChurnData[[#This Row],[MonthlyCharges]]&lt;=50,"2. 31-50",IF(ChurnData[[#This Row],[MonthlyCharges]]&lt;=70,"3. 51-70",IF(ChurnData[[#This Row],[MonthlyCharges]]&lt;=90,"4. 71-90","5. Over 90"))))</f>
        <v>3. 51-70</v>
      </c>
      <c r="T3467" t="str">
        <f>IF(AND(ChurnData[[#This Row],[Contract]]="Month-to-month",ChurnData[[#This Row],[InternetService]]="Fiber optic",ChurnData[[#This Row],[TenureMonths]]&lt;=11),"High-risk","Other")</f>
        <v>Other</v>
      </c>
      <c r="U3467" t="str">
        <f>IF(ChurnData[[#This Row],[TenureMonths]]&lt;=11,"0-11",IF(ChurnData[[#This Row],[TenureMonths]]&lt;=23,"12-23",IF(ChurnData[[#This Row],[TenureMonths]]&lt;=35,"24-35",IF(ChurnData[[#This Row],[TenureMonths]]&lt;=47,"36-47",IF(ChurnData[[#This Row],[TenureMonths]]&lt;=59,"48-59","60-72")))))</f>
        <v>0-11</v>
      </c>
      <c r="V3467">
        <f>IF(ChurnData[[#This Row],[Churn]]="Yes",1,0)</f>
        <v>1</v>
      </c>
    </row>
    <row r="3468" spans="1:22" x14ac:dyDescent="0.35">
      <c r="A3468" t="s">
        <v>3520</v>
      </c>
      <c r="B3468" t="s">
        <v>19</v>
      </c>
      <c r="C3468">
        <v>0</v>
      </c>
      <c r="D3468" t="s">
        <v>20</v>
      </c>
      <c r="E3468" t="s">
        <v>20</v>
      </c>
      <c r="F3468" t="s">
        <v>45</v>
      </c>
      <c r="G3468" s="2">
        <v>43</v>
      </c>
      <c r="H3468" t="s">
        <v>20</v>
      </c>
      <c r="I3468" t="s">
        <v>21</v>
      </c>
      <c r="J3468" t="s">
        <v>28</v>
      </c>
      <c r="K3468" t="s">
        <v>28</v>
      </c>
      <c r="L3468" t="s">
        <v>33</v>
      </c>
      <c r="M3468" t="s">
        <v>21</v>
      </c>
      <c r="N3468" t="s">
        <v>43</v>
      </c>
      <c r="O3468" s="1">
        <v>29.12</v>
      </c>
      <c r="P3468" s="1">
        <v>1218.75</v>
      </c>
      <c r="Q3468">
        <v>1</v>
      </c>
      <c r="R3468" t="s">
        <v>21</v>
      </c>
      <c r="S3468" t="str">
        <f>IF(ChurnData[[#This Row],[MonthlyCharges]]&lt;=30,"1. Up to 30",IF(ChurnData[[#This Row],[MonthlyCharges]]&lt;=50,"2. 31-50",IF(ChurnData[[#This Row],[MonthlyCharges]]&lt;=70,"3. 51-70",IF(ChurnData[[#This Row],[MonthlyCharges]]&lt;=90,"4. 71-90","5. Over 90"))))</f>
        <v>1. Up to 30</v>
      </c>
      <c r="T3468" t="str">
        <f>IF(AND(ChurnData[[#This Row],[Contract]]="Month-to-month",ChurnData[[#This Row],[InternetService]]="Fiber optic",ChurnData[[#This Row],[TenureMonths]]&lt;=11),"High-risk","Other")</f>
        <v>Other</v>
      </c>
      <c r="U3468" t="str">
        <f>IF(ChurnData[[#This Row],[TenureMonths]]&lt;=11,"0-11",IF(ChurnData[[#This Row],[TenureMonths]]&lt;=23,"12-23",IF(ChurnData[[#This Row],[TenureMonths]]&lt;=35,"24-35",IF(ChurnData[[#This Row],[TenureMonths]]&lt;=47,"36-47",IF(ChurnData[[#This Row],[TenureMonths]]&lt;=59,"48-59","60-72")))))</f>
        <v>36-47</v>
      </c>
      <c r="V3468">
        <f>IF(ChurnData[[#This Row],[Churn]]="Yes",1,0)</f>
        <v>0</v>
      </c>
    </row>
    <row r="3469" spans="1:22" x14ac:dyDescent="0.35">
      <c r="A3469" t="s">
        <v>3521</v>
      </c>
      <c r="B3469" t="s">
        <v>19</v>
      </c>
      <c r="C3469">
        <v>1</v>
      </c>
      <c r="D3469" t="s">
        <v>20</v>
      </c>
      <c r="E3469" t="s">
        <v>21</v>
      </c>
      <c r="F3469" t="s">
        <v>65</v>
      </c>
      <c r="G3469" s="2">
        <v>35</v>
      </c>
      <c r="H3469" t="s">
        <v>20</v>
      </c>
      <c r="I3469" t="s">
        <v>23</v>
      </c>
      <c r="J3469" t="s">
        <v>20</v>
      </c>
      <c r="K3469" t="s">
        <v>20</v>
      </c>
      <c r="L3469" t="s">
        <v>29</v>
      </c>
      <c r="M3469" t="s">
        <v>20</v>
      </c>
      <c r="N3469" t="s">
        <v>30</v>
      </c>
      <c r="O3469" s="1">
        <v>89.76</v>
      </c>
      <c r="P3469" s="1">
        <v>3151.98</v>
      </c>
      <c r="Q3469">
        <v>2</v>
      </c>
      <c r="R3469" t="s">
        <v>21</v>
      </c>
      <c r="S3469" t="str">
        <f>IF(ChurnData[[#This Row],[MonthlyCharges]]&lt;=30,"1. Up to 30",IF(ChurnData[[#This Row],[MonthlyCharges]]&lt;=50,"2. 31-50",IF(ChurnData[[#This Row],[MonthlyCharges]]&lt;=70,"3. 51-70",IF(ChurnData[[#This Row],[MonthlyCharges]]&lt;=90,"4. 71-90","5. Over 90"))))</f>
        <v>4. 71-90</v>
      </c>
      <c r="T3469" t="str">
        <f>IF(AND(ChurnData[[#This Row],[Contract]]="Month-to-month",ChurnData[[#This Row],[InternetService]]="Fiber optic",ChurnData[[#This Row],[TenureMonths]]&lt;=11),"High-risk","Other")</f>
        <v>Other</v>
      </c>
      <c r="U3469" t="str">
        <f>IF(ChurnData[[#This Row],[TenureMonths]]&lt;=11,"0-11",IF(ChurnData[[#This Row],[TenureMonths]]&lt;=23,"12-23",IF(ChurnData[[#This Row],[TenureMonths]]&lt;=35,"24-35",IF(ChurnData[[#This Row],[TenureMonths]]&lt;=47,"36-47",IF(ChurnData[[#This Row],[TenureMonths]]&lt;=59,"48-59","60-72")))))</f>
        <v>24-35</v>
      </c>
      <c r="V3469">
        <f>IF(ChurnData[[#This Row],[Churn]]="Yes",1,0)</f>
        <v>0</v>
      </c>
    </row>
    <row r="3470" spans="1:22" x14ac:dyDescent="0.35">
      <c r="A3470" t="s">
        <v>3522</v>
      </c>
      <c r="B3470" t="s">
        <v>36</v>
      </c>
      <c r="C3470">
        <v>0</v>
      </c>
      <c r="D3470" t="s">
        <v>21</v>
      </c>
      <c r="E3470" t="s">
        <v>21</v>
      </c>
      <c r="F3470" t="s">
        <v>58</v>
      </c>
      <c r="G3470" s="2">
        <v>30</v>
      </c>
      <c r="H3470" t="s">
        <v>20</v>
      </c>
      <c r="I3470" t="s">
        <v>32</v>
      </c>
      <c r="J3470" t="s">
        <v>21</v>
      </c>
      <c r="K3470" t="s">
        <v>21</v>
      </c>
      <c r="L3470" t="s">
        <v>33</v>
      </c>
      <c r="M3470" t="s">
        <v>20</v>
      </c>
      <c r="N3470" t="s">
        <v>30</v>
      </c>
      <c r="O3470" s="1">
        <v>53.95</v>
      </c>
      <c r="P3470" s="1">
        <v>1599.91</v>
      </c>
      <c r="Q3470">
        <v>1</v>
      </c>
      <c r="R3470" t="s">
        <v>20</v>
      </c>
      <c r="S3470" t="str">
        <f>IF(ChurnData[[#This Row],[MonthlyCharges]]&lt;=30,"1. Up to 30",IF(ChurnData[[#This Row],[MonthlyCharges]]&lt;=50,"2. 31-50",IF(ChurnData[[#This Row],[MonthlyCharges]]&lt;=70,"3. 51-70",IF(ChurnData[[#This Row],[MonthlyCharges]]&lt;=90,"4. 71-90","5. Over 90"))))</f>
        <v>3. 51-70</v>
      </c>
      <c r="T3470" t="str">
        <f>IF(AND(ChurnData[[#This Row],[Contract]]="Month-to-month",ChurnData[[#This Row],[InternetService]]="Fiber optic",ChurnData[[#This Row],[TenureMonths]]&lt;=11),"High-risk","Other")</f>
        <v>Other</v>
      </c>
      <c r="U3470" t="str">
        <f>IF(ChurnData[[#This Row],[TenureMonths]]&lt;=11,"0-11",IF(ChurnData[[#This Row],[TenureMonths]]&lt;=23,"12-23",IF(ChurnData[[#This Row],[TenureMonths]]&lt;=35,"24-35",IF(ChurnData[[#This Row],[TenureMonths]]&lt;=47,"36-47",IF(ChurnData[[#This Row],[TenureMonths]]&lt;=59,"48-59","60-72")))))</f>
        <v>24-35</v>
      </c>
      <c r="V3470">
        <f>IF(ChurnData[[#This Row],[Churn]]="Yes",1,0)</f>
        <v>1</v>
      </c>
    </row>
    <row r="3471" spans="1:22" x14ac:dyDescent="0.35">
      <c r="A3471" t="s">
        <v>3523</v>
      </c>
      <c r="B3471" t="s">
        <v>19</v>
      </c>
      <c r="C3471">
        <v>0</v>
      </c>
      <c r="D3471" t="s">
        <v>21</v>
      </c>
      <c r="E3471" t="s">
        <v>21</v>
      </c>
      <c r="F3471" t="s">
        <v>27</v>
      </c>
      <c r="G3471" s="2">
        <v>54</v>
      </c>
      <c r="H3471" t="s">
        <v>20</v>
      </c>
      <c r="I3471" t="s">
        <v>23</v>
      </c>
      <c r="J3471" t="s">
        <v>21</v>
      </c>
      <c r="K3471" t="s">
        <v>20</v>
      </c>
      <c r="L3471" t="s">
        <v>24</v>
      </c>
      <c r="M3471" t="s">
        <v>21</v>
      </c>
      <c r="N3471" t="s">
        <v>34</v>
      </c>
      <c r="O3471" s="1">
        <v>85.99</v>
      </c>
      <c r="P3471" s="1">
        <v>4665.6899999999996</v>
      </c>
      <c r="Q3471">
        <v>0</v>
      </c>
      <c r="R3471" t="s">
        <v>21</v>
      </c>
      <c r="S3471" t="str">
        <f>IF(ChurnData[[#This Row],[MonthlyCharges]]&lt;=30,"1. Up to 30",IF(ChurnData[[#This Row],[MonthlyCharges]]&lt;=50,"2. 31-50",IF(ChurnData[[#This Row],[MonthlyCharges]]&lt;=70,"3. 51-70",IF(ChurnData[[#This Row],[MonthlyCharges]]&lt;=90,"4. 71-90","5. Over 90"))))</f>
        <v>4. 71-90</v>
      </c>
      <c r="T3471" t="str">
        <f>IF(AND(ChurnData[[#This Row],[Contract]]="Month-to-month",ChurnData[[#This Row],[InternetService]]="Fiber optic",ChurnData[[#This Row],[TenureMonths]]&lt;=11),"High-risk","Other")</f>
        <v>Other</v>
      </c>
      <c r="U3471" t="str">
        <f>IF(ChurnData[[#This Row],[TenureMonths]]&lt;=11,"0-11",IF(ChurnData[[#This Row],[TenureMonths]]&lt;=23,"12-23",IF(ChurnData[[#This Row],[TenureMonths]]&lt;=35,"24-35",IF(ChurnData[[#This Row],[TenureMonths]]&lt;=47,"36-47",IF(ChurnData[[#This Row],[TenureMonths]]&lt;=59,"48-59","60-72")))))</f>
        <v>48-59</v>
      </c>
      <c r="V3471">
        <f>IF(ChurnData[[#This Row],[Churn]]="Yes",1,0)</f>
        <v>0</v>
      </c>
    </row>
    <row r="3472" spans="1:22" x14ac:dyDescent="0.35">
      <c r="A3472" t="s">
        <v>3524</v>
      </c>
      <c r="B3472" t="s">
        <v>19</v>
      </c>
      <c r="C3472">
        <v>0</v>
      </c>
      <c r="D3472" t="s">
        <v>21</v>
      </c>
      <c r="E3472" t="s">
        <v>21</v>
      </c>
      <c r="F3472" t="s">
        <v>49</v>
      </c>
      <c r="G3472" s="2">
        <v>72</v>
      </c>
      <c r="H3472" t="s">
        <v>20</v>
      </c>
      <c r="I3472" t="s">
        <v>21</v>
      </c>
      <c r="J3472" t="s">
        <v>28</v>
      </c>
      <c r="K3472" t="s">
        <v>28</v>
      </c>
      <c r="L3472" t="s">
        <v>24</v>
      </c>
      <c r="M3472" t="s">
        <v>20</v>
      </c>
      <c r="N3472" t="s">
        <v>25</v>
      </c>
      <c r="O3472" s="1">
        <v>34.659999999999997</v>
      </c>
      <c r="P3472" s="1">
        <v>2462.08</v>
      </c>
      <c r="Q3472">
        <v>0</v>
      </c>
      <c r="R3472" t="s">
        <v>21</v>
      </c>
      <c r="S3472" t="str">
        <f>IF(ChurnData[[#This Row],[MonthlyCharges]]&lt;=30,"1. Up to 30",IF(ChurnData[[#This Row],[MonthlyCharges]]&lt;=50,"2. 31-50",IF(ChurnData[[#This Row],[MonthlyCharges]]&lt;=70,"3. 51-70",IF(ChurnData[[#This Row],[MonthlyCharges]]&lt;=90,"4. 71-90","5. Over 90"))))</f>
        <v>2. 31-50</v>
      </c>
      <c r="T3472" t="str">
        <f>IF(AND(ChurnData[[#This Row],[Contract]]="Month-to-month",ChurnData[[#This Row],[InternetService]]="Fiber optic",ChurnData[[#This Row],[TenureMonths]]&lt;=11),"High-risk","Other")</f>
        <v>Other</v>
      </c>
      <c r="U3472" t="str">
        <f>IF(ChurnData[[#This Row],[TenureMonths]]&lt;=11,"0-11",IF(ChurnData[[#This Row],[TenureMonths]]&lt;=23,"12-23",IF(ChurnData[[#This Row],[TenureMonths]]&lt;=35,"24-35",IF(ChurnData[[#This Row],[TenureMonths]]&lt;=47,"36-47",IF(ChurnData[[#This Row],[TenureMonths]]&lt;=59,"48-59","60-72")))))</f>
        <v>60-72</v>
      </c>
      <c r="V3472">
        <f>IF(ChurnData[[#This Row],[Churn]]="Yes",1,0)</f>
        <v>0</v>
      </c>
    </row>
    <row r="3473" spans="1:22" x14ac:dyDescent="0.35">
      <c r="A3473" t="s">
        <v>3525</v>
      </c>
      <c r="B3473" t="s">
        <v>36</v>
      </c>
      <c r="C3473">
        <v>0</v>
      </c>
      <c r="D3473" t="s">
        <v>20</v>
      </c>
      <c r="E3473" t="s">
        <v>20</v>
      </c>
      <c r="F3473" t="s">
        <v>47</v>
      </c>
      <c r="G3473" s="2">
        <v>19</v>
      </c>
      <c r="H3473" t="s">
        <v>20</v>
      </c>
      <c r="I3473" t="s">
        <v>32</v>
      </c>
      <c r="J3473" t="s">
        <v>20</v>
      </c>
      <c r="K3473" t="s">
        <v>20</v>
      </c>
      <c r="L3473" t="s">
        <v>33</v>
      </c>
      <c r="M3473" t="s">
        <v>21</v>
      </c>
      <c r="N3473" t="s">
        <v>34</v>
      </c>
      <c r="O3473" s="1">
        <v>63.2</v>
      </c>
      <c r="P3473" s="1">
        <v>1190.53</v>
      </c>
      <c r="Q3473">
        <v>1</v>
      </c>
      <c r="R3473" t="s">
        <v>21</v>
      </c>
      <c r="S3473" t="str">
        <f>IF(ChurnData[[#This Row],[MonthlyCharges]]&lt;=30,"1. Up to 30",IF(ChurnData[[#This Row],[MonthlyCharges]]&lt;=50,"2. 31-50",IF(ChurnData[[#This Row],[MonthlyCharges]]&lt;=70,"3. 51-70",IF(ChurnData[[#This Row],[MonthlyCharges]]&lt;=90,"4. 71-90","5. Over 90"))))</f>
        <v>3. 51-70</v>
      </c>
      <c r="T3473" t="str">
        <f>IF(AND(ChurnData[[#This Row],[Contract]]="Month-to-month",ChurnData[[#This Row],[InternetService]]="Fiber optic",ChurnData[[#This Row],[TenureMonths]]&lt;=11),"High-risk","Other")</f>
        <v>Other</v>
      </c>
      <c r="U3473" t="str">
        <f>IF(ChurnData[[#This Row],[TenureMonths]]&lt;=11,"0-11",IF(ChurnData[[#This Row],[TenureMonths]]&lt;=23,"12-23",IF(ChurnData[[#This Row],[TenureMonths]]&lt;=35,"24-35",IF(ChurnData[[#This Row],[TenureMonths]]&lt;=47,"36-47",IF(ChurnData[[#This Row],[TenureMonths]]&lt;=59,"48-59","60-72")))))</f>
        <v>12-23</v>
      </c>
      <c r="V3473">
        <f>IF(ChurnData[[#This Row],[Churn]]="Yes",1,0)</f>
        <v>0</v>
      </c>
    </row>
    <row r="3474" spans="1:22" x14ac:dyDescent="0.35">
      <c r="A3474" t="s">
        <v>3526</v>
      </c>
      <c r="B3474" t="s">
        <v>19</v>
      </c>
      <c r="C3474">
        <v>0</v>
      </c>
      <c r="D3474" t="s">
        <v>21</v>
      </c>
      <c r="E3474" t="s">
        <v>21</v>
      </c>
      <c r="F3474" t="s">
        <v>22</v>
      </c>
      <c r="G3474" s="2">
        <v>37</v>
      </c>
      <c r="H3474" t="s">
        <v>20</v>
      </c>
      <c r="I3474" t="s">
        <v>32</v>
      </c>
      <c r="J3474" t="s">
        <v>20</v>
      </c>
      <c r="K3474" t="s">
        <v>21</v>
      </c>
      <c r="L3474" t="s">
        <v>24</v>
      </c>
      <c r="M3474" t="s">
        <v>20</v>
      </c>
      <c r="N3474" t="s">
        <v>43</v>
      </c>
      <c r="O3474" s="1">
        <v>65.05</v>
      </c>
      <c r="P3474" s="1">
        <v>2460.2800000000002</v>
      </c>
      <c r="Q3474">
        <v>0</v>
      </c>
      <c r="R3474" t="s">
        <v>21</v>
      </c>
      <c r="S3474" t="str">
        <f>IF(ChurnData[[#This Row],[MonthlyCharges]]&lt;=30,"1. Up to 30",IF(ChurnData[[#This Row],[MonthlyCharges]]&lt;=50,"2. 31-50",IF(ChurnData[[#This Row],[MonthlyCharges]]&lt;=70,"3. 51-70",IF(ChurnData[[#This Row],[MonthlyCharges]]&lt;=90,"4. 71-90","5. Over 90"))))</f>
        <v>3. 51-70</v>
      </c>
      <c r="T3474" t="str">
        <f>IF(AND(ChurnData[[#This Row],[Contract]]="Month-to-month",ChurnData[[#This Row],[InternetService]]="Fiber optic",ChurnData[[#This Row],[TenureMonths]]&lt;=11),"High-risk","Other")</f>
        <v>Other</v>
      </c>
      <c r="U3474" t="str">
        <f>IF(ChurnData[[#This Row],[TenureMonths]]&lt;=11,"0-11",IF(ChurnData[[#This Row],[TenureMonths]]&lt;=23,"12-23",IF(ChurnData[[#This Row],[TenureMonths]]&lt;=35,"24-35",IF(ChurnData[[#This Row],[TenureMonths]]&lt;=47,"36-47",IF(ChurnData[[#This Row],[TenureMonths]]&lt;=59,"48-59","60-72")))))</f>
        <v>36-47</v>
      </c>
      <c r="V3474">
        <f>IF(ChurnData[[#This Row],[Churn]]="Yes",1,0)</f>
        <v>0</v>
      </c>
    </row>
    <row r="3475" spans="1:22" x14ac:dyDescent="0.35">
      <c r="A3475" t="s">
        <v>3527</v>
      </c>
      <c r="B3475" t="s">
        <v>19</v>
      </c>
      <c r="C3475">
        <v>0</v>
      </c>
      <c r="D3475" t="s">
        <v>21</v>
      </c>
      <c r="E3475" t="s">
        <v>21</v>
      </c>
      <c r="F3475" t="s">
        <v>75</v>
      </c>
      <c r="G3475" s="2">
        <v>3</v>
      </c>
      <c r="H3475" t="s">
        <v>20</v>
      </c>
      <c r="I3475" t="s">
        <v>32</v>
      </c>
      <c r="J3475" t="s">
        <v>21</v>
      </c>
      <c r="K3475" t="s">
        <v>21</v>
      </c>
      <c r="L3475" t="s">
        <v>29</v>
      </c>
      <c r="M3475" t="s">
        <v>21</v>
      </c>
      <c r="N3475" t="s">
        <v>30</v>
      </c>
      <c r="O3475" s="1">
        <v>56.23</v>
      </c>
      <c r="P3475" s="1">
        <v>170.45</v>
      </c>
      <c r="Q3475">
        <v>1</v>
      </c>
      <c r="R3475" t="s">
        <v>20</v>
      </c>
      <c r="S3475" t="str">
        <f>IF(ChurnData[[#This Row],[MonthlyCharges]]&lt;=30,"1. Up to 30",IF(ChurnData[[#This Row],[MonthlyCharges]]&lt;=50,"2. 31-50",IF(ChurnData[[#This Row],[MonthlyCharges]]&lt;=70,"3. 51-70",IF(ChurnData[[#This Row],[MonthlyCharges]]&lt;=90,"4. 71-90","5. Over 90"))))</f>
        <v>3. 51-70</v>
      </c>
      <c r="T3475" t="str">
        <f>IF(AND(ChurnData[[#This Row],[Contract]]="Month-to-month",ChurnData[[#This Row],[InternetService]]="Fiber optic",ChurnData[[#This Row],[TenureMonths]]&lt;=11),"High-risk","Other")</f>
        <v>Other</v>
      </c>
      <c r="U3475" t="str">
        <f>IF(ChurnData[[#This Row],[TenureMonths]]&lt;=11,"0-11",IF(ChurnData[[#This Row],[TenureMonths]]&lt;=23,"12-23",IF(ChurnData[[#This Row],[TenureMonths]]&lt;=35,"24-35",IF(ChurnData[[#This Row],[TenureMonths]]&lt;=47,"36-47",IF(ChurnData[[#This Row],[TenureMonths]]&lt;=59,"48-59","60-72")))))</f>
        <v>0-11</v>
      </c>
      <c r="V3475">
        <f>IF(ChurnData[[#This Row],[Churn]]="Yes",1,0)</f>
        <v>1</v>
      </c>
    </row>
    <row r="3476" spans="1:22" x14ac:dyDescent="0.35">
      <c r="A3476" t="s">
        <v>3528</v>
      </c>
      <c r="B3476" t="s">
        <v>36</v>
      </c>
      <c r="C3476">
        <v>0</v>
      </c>
      <c r="D3476" t="s">
        <v>20</v>
      </c>
      <c r="E3476" t="s">
        <v>21</v>
      </c>
      <c r="F3476" t="s">
        <v>56</v>
      </c>
      <c r="G3476" s="2">
        <v>4</v>
      </c>
      <c r="H3476" t="s">
        <v>20</v>
      </c>
      <c r="I3476" t="s">
        <v>23</v>
      </c>
      <c r="J3476" t="s">
        <v>20</v>
      </c>
      <c r="K3476" t="s">
        <v>21</v>
      </c>
      <c r="L3476" t="s">
        <v>29</v>
      </c>
      <c r="M3476" t="s">
        <v>20</v>
      </c>
      <c r="N3476" t="s">
        <v>34</v>
      </c>
      <c r="O3476" s="1">
        <v>93.16</v>
      </c>
      <c r="P3476" s="1">
        <v>369.95</v>
      </c>
      <c r="Q3476">
        <v>1</v>
      </c>
      <c r="R3476" t="s">
        <v>20</v>
      </c>
      <c r="S3476" t="str">
        <f>IF(ChurnData[[#This Row],[MonthlyCharges]]&lt;=30,"1. Up to 30",IF(ChurnData[[#This Row],[MonthlyCharges]]&lt;=50,"2. 31-50",IF(ChurnData[[#This Row],[MonthlyCharges]]&lt;=70,"3. 51-70",IF(ChurnData[[#This Row],[MonthlyCharges]]&lt;=90,"4. 71-90","5. Over 90"))))</f>
        <v>5. Over 90</v>
      </c>
      <c r="T3476" t="str">
        <f>IF(AND(ChurnData[[#This Row],[Contract]]="Month-to-month",ChurnData[[#This Row],[InternetService]]="Fiber optic",ChurnData[[#This Row],[TenureMonths]]&lt;=11),"High-risk","Other")</f>
        <v>Other</v>
      </c>
      <c r="U3476" t="str">
        <f>IF(ChurnData[[#This Row],[TenureMonths]]&lt;=11,"0-11",IF(ChurnData[[#This Row],[TenureMonths]]&lt;=23,"12-23",IF(ChurnData[[#This Row],[TenureMonths]]&lt;=35,"24-35",IF(ChurnData[[#This Row],[TenureMonths]]&lt;=47,"36-47",IF(ChurnData[[#This Row],[TenureMonths]]&lt;=59,"48-59","60-72")))))</f>
        <v>0-11</v>
      </c>
      <c r="V3476">
        <f>IF(ChurnData[[#This Row],[Churn]]="Yes",1,0)</f>
        <v>1</v>
      </c>
    </row>
    <row r="3477" spans="1:22" x14ac:dyDescent="0.35">
      <c r="A3477" t="s">
        <v>3529</v>
      </c>
      <c r="B3477" t="s">
        <v>36</v>
      </c>
      <c r="C3477">
        <v>0</v>
      </c>
      <c r="D3477" t="s">
        <v>20</v>
      </c>
      <c r="E3477" t="s">
        <v>21</v>
      </c>
      <c r="F3477" t="s">
        <v>27</v>
      </c>
      <c r="G3477" s="2">
        <v>14</v>
      </c>
      <c r="H3477" t="s">
        <v>20</v>
      </c>
      <c r="I3477" t="s">
        <v>32</v>
      </c>
      <c r="J3477" t="s">
        <v>20</v>
      </c>
      <c r="K3477" t="s">
        <v>20</v>
      </c>
      <c r="L3477" t="s">
        <v>33</v>
      </c>
      <c r="M3477" t="s">
        <v>21</v>
      </c>
      <c r="N3477" t="s">
        <v>30</v>
      </c>
      <c r="O3477" s="1">
        <v>68.11</v>
      </c>
      <c r="P3477" s="1">
        <v>927.3</v>
      </c>
      <c r="Q3477">
        <v>0</v>
      </c>
      <c r="R3477" t="s">
        <v>21</v>
      </c>
      <c r="S3477" t="str">
        <f>IF(ChurnData[[#This Row],[MonthlyCharges]]&lt;=30,"1. Up to 30",IF(ChurnData[[#This Row],[MonthlyCharges]]&lt;=50,"2. 31-50",IF(ChurnData[[#This Row],[MonthlyCharges]]&lt;=70,"3. 51-70",IF(ChurnData[[#This Row],[MonthlyCharges]]&lt;=90,"4. 71-90","5. Over 90"))))</f>
        <v>3. 51-70</v>
      </c>
      <c r="T3477" t="str">
        <f>IF(AND(ChurnData[[#This Row],[Contract]]="Month-to-month",ChurnData[[#This Row],[InternetService]]="Fiber optic",ChurnData[[#This Row],[TenureMonths]]&lt;=11),"High-risk","Other")</f>
        <v>Other</v>
      </c>
      <c r="U3477" t="str">
        <f>IF(ChurnData[[#This Row],[TenureMonths]]&lt;=11,"0-11",IF(ChurnData[[#This Row],[TenureMonths]]&lt;=23,"12-23",IF(ChurnData[[#This Row],[TenureMonths]]&lt;=35,"24-35",IF(ChurnData[[#This Row],[TenureMonths]]&lt;=47,"36-47",IF(ChurnData[[#This Row],[TenureMonths]]&lt;=59,"48-59","60-72")))))</f>
        <v>12-23</v>
      </c>
      <c r="V3477">
        <f>IF(ChurnData[[#This Row],[Churn]]="Yes",1,0)</f>
        <v>0</v>
      </c>
    </row>
    <row r="3478" spans="1:22" x14ac:dyDescent="0.35">
      <c r="A3478" t="s">
        <v>3530</v>
      </c>
      <c r="B3478" t="s">
        <v>36</v>
      </c>
      <c r="C3478">
        <v>0</v>
      </c>
      <c r="D3478" t="s">
        <v>21</v>
      </c>
      <c r="E3478" t="s">
        <v>21</v>
      </c>
      <c r="F3478" t="s">
        <v>49</v>
      </c>
      <c r="G3478" s="2">
        <v>17</v>
      </c>
      <c r="H3478" t="s">
        <v>20</v>
      </c>
      <c r="I3478" t="s">
        <v>32</v>
      </c>
      <c r="J3478" t="s">
        <v>20</v>
      </c>
      <c r="K3478" t="s">
        <v>20</v>
      </c>
      <c r="L3478" t="s">
        <v>33</v>
      </c>
      <c r="M3478" t="s">
        <v>21</v>
      </c>
      <c r="N3478" t="s">
        <v>43</v>
      </c>
      <c r="O3478" s="1">
        <v>72.97</v>
      </c>
      <c r="P3478" s="1">
        <v>1258.48</v>
      </c>
      <c r="Q3478">
        <v>0</v>
      </c>
      <c r="R3478" t="s">
        <v>21</v>
      </c>
      <c r="S3478" t="str">
        <f>IF(ChurnData[[#This Row],[MonthlyCharges]]&lt;=30,"1. Up to 30",IF(ChurnData[[#This Row],[MonthlyCharges]]&lt;=50,"2. 31-50",IF(ChurnData[[#This Row],[MonthlyCharges]]&lt;=70,"3. 51-70",IF(ChurnData[[#This Row],[MonthlyCharges]]&lt;=90,"4. 71-90","5. Over 90"))))</f>
        <v>4. 71-90</v>
      </c>
      <c r="T3478" t="str">
        <f>IF(AND(ChurnData[[#This Row],[Contract]]="Month-to-month",ChurnData[[#This Row],[InternetService]]="Fiber optic",ChurnData[[#This Row],[TenureMonths]]&lt;=11),"High-risk","Other")</f>
        <v>Other</v>
      </c>
      <c r="U3478" t="str">
        <f>IF(ChurnData[[#This Row],[TenureMonths]]&lt;=11,"0-11",IF(ChurnData[[#This Row],[TenureMonths]]&lt;=23,"12-23",IF(ChurnData[[#This Row],[TenureMonths]]&lt;=35,"24-35",IF(ChurnData[[#This Row],[TenureMonths]]&lt;=47,"36-47",IF(ChurnData[[#This Row],[TenureMonths]]&lt;=59,"48-59","60-72")))))</f>
        <v>12-23</v>
      </c>
      <c r="V3478">
        <f>IF(ChurnData[[#This Row],[Churn]]="Yes",1,0)</f>
        <v>0</v>
      </c>
    </row>
    <row r="3479" spans="1:22" x14ac:dyDescent="0.35">
      <c r="A3479" t="s">
        <v>3531</v>
      </c>
      <c r="B3479" t="s">
        <v>36</v>
      </c>
      <c r="C3479">
        <v>1</v>
      </c>
      <c r="D3479" t="s">
        <v>20</v>
      </c>
      <c r="E3479" t="s">
        <v>21</v>
      </c>
      <c r="F3479" t="s">
        <v>22</v>
      </c>
      <c r="G3479" s="2">
        <v>5</v>
      </c>
      <c r="H3479" t="s">
        <v>20</v>
      </c>
      <c r="I3479" t="s">
        <v>21</v>
      </c>
      <c r="J3479" t="s">
        <v>28</v>
      </c>
      <c r="K3479" t="s">
        <v>28</v>
      </c>
      <c r="L3479" t="s">
        <v>33</v>
      </c>
      <c r="M3479" t="s">
        <v>20</v>
      </c>
      <c r="N3479" t="s">
        <v>30</v>
      </c>
      <c r="O3479" s="1">
        <v>26.74</v>
      </c>
      <c r="P3479" s="1">
        <v>136.94</v>
      </c>
      <c r="Q3479">
        <v>0</v>
      </c>
      <c r="R3479" t="s">
        <v>21</v>
      </c>
      <c r="S3479" t="str">
        <f>IF(ChurnData[[#This Row],[MonthlyCharges]]&lt;=30,"1. Up to 30",IF(ChurnData[[#This Row],[MonthlyCharges]]&lt;=50,"2. 31-50",IF(ChurnData[[#This Row],[MonthlyCharges]]&lt;=70,"3. 51-70",IF(ChurnData[[#This Row],[MonthlyCharges]]&lt;=90,"4. 71-90","5. Over 90"))))</f>
        <v>1. Up to 30</v>
      </c>
      <c r="T3479" t="str">
        <f>IF(AND(ChurnData[[#This Row],[Contract]]="Month-to-month",ChurnData[[#This Row],[InternetService]]="Fiber optic",ChurnData[[#This Row],[TenureMonths]]&lt;=11),"High-risk","Other")</f>
        <v>Other</v>
      </c>
      <c r="U3479" t="str">
        <f>IF(ChurnData[[#This Row],[TenureMonths]]&lt;=11,"0-11",IF(ChurnData[[#This Row],[TenureMonths]]&lt;=23,"12-23",IF(ChurnData[[#This Row],[TenureMonths]]&lt;=35,"24-35",IF(ChurnData[[#This Row],[TenureMonths]]&lt;=47,"36-47",IF(ChurnData[[#This Row],[TenureMonths]]&lt;=59,"48-59","60-72")))))</f>
        <v>0-11</v>
      </c>
      <c r="V3479">
        <f>IF(ChurnData[[#This Row],[Churn]]="Yes",1,0)</f>
        <v>0</v>
      </c>
    </row>
    <row r="3480" spans="1:22" x14ac:dyDescent="0.35">
      <c r="A3480" t="s">
        <v>3532</v>
      </c>
      <c r="B3480" t="s">
        <v>19</v>
      </c>
      <c r="C3480">
        <v>0</v>
      </c>
      <c r="D3480" t="s">
        <v>21</v>
      </c>
      <c r="E3480" t="s">
        <v>21</v>
      </c>
      <c r="F3480" t="s">
        <v>49</v>
      </c>
      <c r="G3480" s="2">
        <v>33</v>
      </c>
      <c r="H3480" t="s">
        <v>20</v>
      </c>
      <c r="I3480" t="s">
        <v>23</v>
      </c>
      <c r="J3480" t="s">
        <v>21</v>
      </c>
      <c r="K3480" t="s">
        <v>21</v>
      </c>
      <c r="L3480" t="s">
        <v>24</v>
      </c>
      <c r="M3480" t="s">
        <v>20</v>
      </c>
      <c r="N3480" t="s">
        <v>25</v>
      </c>
      <c r="O3480" s="1">
        <v>83.53</v>
      </c>
      <c r="P3480" s="1">
        <v>2796.31</v>
      </c>
      <c r="Q3480">
        <v>3</v>
      </c>
      <c r="R3480" t="s">
        <v>21</v>
      </c>
      <c r="S3480" t="str">
        <f>IF(ChurnData[[#This Row],[MonthlyCharges]]&lt;=30,"1. Up to 30",IF(ChurnData[[#This Row],[MonthlyCharges]]&lt;=50,"2. 31-50",IF(ChurnData[[#This Row],[MonthlyCharges]]&lt;=70,"3. 51-70",IF(ChurnData[[#This Row],[MonthlyCharges]]&lt;=90,"4. 71-90","5. Over 90"))))</f>
        <v>4. 71-90</v>
      </c>
      <c r="T3480" t="str">
        <f>IF(AND(ChurnData[[#This Row],[Contract]]="Month-to-month",ChurnData[[#This Row],[InternetService]]="Fiber optic",ChurnData[[#This Row],[TenureMonths]]&lt;=11),"High-risk","Other")</f>
        <v>Other</v>
      </c>
      <c r="U3480" t="str">
        <f>IF(ChurnData[[#This Row],[TenureMonths]]&lt;=11,"0-11",IF(ChurnData[[#This Row],[TenureMonths]]&lt;=23,"12-23",IF(ChurnData[[#This Row],[TenureMonths]]&lt;=35,"24-35",IF(ChurnData[[#This Row],[TenureMonths]]&lt;=47,"36-47",IF(ChurnData[[#This Row],[TenureMonths]]&lt;=59,"48-59","60-72")))))</f>
        <v>24-35</v>
      </c>
      <c r="V3480">
        <f>IF(ChurnData[[#This Row],[Churn]]="Yes",1,0)</f>
        <v>0</v>
      </c>
    </row>
    <row r="3481" spans="1:22" x14ac:dyDescent="0.35">
      <c r="A3481" t="s">
        <v>3533</v>
      </c>
      <c r="B3481" t="s">
        <v>36</v>
      </c>
      <c r="C3481">
        <v>1</v>
      </c>
      <c r="D3481" t="s">
        <v>20</v>
      </c>
      <c r="E3481" t="s">
        <v>20</v>
      </c>
      <c r="F3481" t="s">
        <v>49</v>
      </c>
      <c r="G3481" s="2">
        <v>37</v>
      </c>
      <c r="H3481" t="s">
        <v>20</v>
      </c>
      <c r="I3481" t="s">
        <v>23</v>
      </c>
      <c r="J3481" t="s">
        <v>21</v>
      </c>
      <c r="K3481" t="s">
        <v>21</v>
      </c>
      <c r="L3481" t="s">
        <v>29</v>
      </c>
      <c r="M3481" t="s">
        <v>20</v>
      </c>
      <c r="N3481" t="s">
        <v>34</v>
      </c>
      <c r="O3481" s="1">
        <v>93.79</v>
      </c>
      <c r="P3481" s="1">
        <v>3370.31</v>
      </c>
      <c r="Q3481">
        <v>1</v>
      </c>
      <c r="R3481" t="s">
        <v>21</v>
      </c>
      <c r="S3481" t="str">
        <f>IF(ChurnData[[#This Row],[MonthlyCharges]]&lt;=30,"1. Up to 30",IF(ChurnData[[#This Row],[MonthlyCharges]]&lt;=50,"2. 31-50",IF(ChurnData[[#This Row],[MonthlyCharges]]&lt;=70,"3. 51-70",IF(ChurnData[[#This Row],[MonthlyCharges]]&lt;=90,"4. 71-90","5. Over 90"))))</f>
        <v>5. Over 90</v>
      </c>
      <c r="T3481" t="str">
        <f>IF(AND(ChurnData[[#This Row],[Contract]]="Month-to-month",ChurnData[[#This Row],[InternetService]]="Fiber optic",ChurnData[[#This Row],[TenureMonths]]&lt;=11),"High-risk","Other")</f>
        <v>Other</v>
      </c>
      <c r="U3481" t="str">
        <f>IF(ChurnData[[#This Row],[TenureMonths]]&lt;=11,"0-11",IF(ChurnData[[#This Row],[TenureMonths]]&lt;=23,"12-23",IF(ChurnData[[#This Row],[TenureMonths]]&lt;=35,"24-35",IF(ChurnData[[#This Row],[TenureMonths]]&lt;=47,"36-47",IF(ChurnData[[#This Row],[TenureMonths]]&lt;=59,"48-59","60-72")))))</f>
        <v>36-47</v>
      </c>
      <c r="V3481">
        <f>IF(ChurnData[[#This Row],[Churn]]="Yes",1,0)</f>
        <v>0</v>
      </c>
    </row>
    <row r="3482" spans="1:22" x14ac:dyDescent="0.35">
      <c r="A3482" t="s">
        <v>3534</v>
      </c>
      <c r="B3482" t="s">
        <v>36</v>
      </c>
      <c r="C3482">
        <v>1</v>
      </c>
      <c r="D3482" t="s">
        <v>20</v>
      </c>
      <c r="E3482" t="s">
        <v>21</v>
      </c>
      <c r="F3482" t="s">
        <v>45</v>
      </c>
      <c r="G3482" s="2">
        <v>52</v>
      </c>
      <c r="H3482" t="s">
        <v>20</v>
      </c>
      <c r="I3482" t="s">
        <v>23</v>
      </c>
      <c r="J3482" t="s">
        <v>20</v>
      </c>
      <c r="K3482" t="s">
        <v>21</v>
      </c>
      <c r="L3482" t="s">
        <v>29</v>
      </c>
      <c r="M3482" t="s">
        <v>21</v>
      </c>
      <c r="N3482" t="s">
        <v>43</v>
      </c>
      <c r="O3482" s="1">
        <v>83.97</v>
      </c>
      <c r="P3482" s="1">
        <v>4439.16</v>
      </c>
      <c r="Q3482">
        <v>4</v>
      </c>
      <c r="R3482" t="s">
        <v>21</v>
      </c>
      <c r="S3482" t="str">
        <f>IF(ChurnData[[#This Row],[MonthlyCharges]]&lt;=30,"1. Up to 30",IF(ChurnData[[#This Row],[MonthlyCharges]]&lt;=50,"2. 31-50",IF(ChurnData[[#This Row],[MonthlyCharges]]&lt;=70,"3. 51-70",IF(ChurnData[[#This Row],[MonthlyCharges]]&lt;=90,"4. 71-90","5. Over 90"))))</f>
        <v>4. 71-90</v>
      </c>
      <c r="T3482" t="str">
        <f>IF(AND(ChurnData[[#This Row],[Contract]]="Month-to-month",ChurnData[[#This Row],[InternetService]]="Fiber optic",ChurnData[[#This Row],[TenureMonths]]&lt;=11),"High-risk","Other")</f>
        <v>Other</v>
      </c>
      <c r="U3482" t="str">
        <f>IF(ChurnData[[#This Row],[TenureMonths]]&lt;=11,"0-11",IF(ChurnData[[#This Row],[TenureMonths]]&lt;=23,"12-23",IF(ChurnData[[#This Row],[TenureMonths]]&lt;=35,"24-35",IF(ChurnData[[#This Row],[TenureMonths]]&lt;=47,"36-47",IF(ChurnData[[#This Row],[TenureMonths]]&lt;=59,"48-59","60-72")))))</f>
        <v>48-59</v>
      </c>
      <c r="V3482">
        <f>IF(ChurnData[[#This Row],[Churn]]="Yes",1,0)</f>
        <v>0</v>
      </c>
    </row>
    <row r="3483" spans="1:22" x14ac:dyDescent="0.35">
      <c r="A3483" t="s">
        <v>3535</v>
      </c>
      <c r="B3483" t="s">
        <v>36</v>
      </c>
      <c r="C3483">
        <v>0</v>
      </c>
      <c r="D3483" t="s">
        <v>20</v>
      </c>
      <c r="E3483" t="s">
        <v>20</v>
      </c>
      <c r="F3483" t="s">
        <v>45</v>
      </c>
      <c r="G3483" s="2">
        <v>40</v>
      </c>
      <c r="H3483" t="s">
        <v>20</v>
      </c>
      <c r="I3483" t="s">
        <v>32</v>
      </c>
      <c r="J3483" t="s">
        <v>21</v>
      </c>
      <c r="K3483" t="s">
        <v>20</v>
      </c>
      <c r="L3483" t="s">
        <v>33</v>
      </c>
      <c r="M3483" t="s">
        <v>20</v>
      </c>
      <c r="N3483" t="s">
        <v>34</v>
      </c>
      <c r="O3483" s="1">
        <v>56.64</v>
      </c>
      <c r="P3483" s="1">
        <v>2250.27</v>
      </c>
      <c r="Q3483">
        <v>1</v>
      </c>
      <c r="R3483" t="s">
        <v>21</v>
      </c>
      <c r="S3483" t="str">
        <f>IF(ChurnData[[#This Row],[MonthlyCharges]]&lt;=30,"1. Up to 30",IF(ChurnData[[#This Row],[MonthlyCharges]]&lt;=50,"2. 31-50",IF(ChurnData[[#This Row],[MonthlyCharges]]&lt;=70,"3. 51-70",IF(ChurnData[[#This Row],[MonthlyCharges]]&lt;=90,"4. 71-90","5. Over 90"))))</f>
        <v>3. 51-70</v>
      </c>
      <c r="T3483" t="str">
        <f>IF(AND(ChurnData[[#This Row],[Contract]]="Month-to-month",ChurnData[[#This Row],[InternetService]]="Fiber optic",ChurnData[[#This Row],[TenureMonths]]&lt;=11),"High-risk","Other")</f>
        <v>Other</v>
      </c>
      <c r="U3483" t="str">
        <f>IF(ChurnData[[#This Row],[TenureMonths]]&lt;=11,"0-11",IF(ChurnData[[#This Row],[TenureMonths]]&lt;=23,"12-23",IF(ChurnData[[#This Row],[TenureMonths]]&lt;=35,"24-35",IF(ChurnData[[#This Row],[TenureMonths]]&lt;=47,"36-47",IF(ChurnData[[#This Row],[TenureMonths]]&lt;=59,"48-59","60-72")))))</f>
        <v>36-47</v>
      </c>
      <c r="V3483">
        <f>IF(ChurnData[[#This Row],[Churn]]="Yes",1,0)</f>
        <v>0</v>
      </c>
    </row>
    <row r="3484" spans="1:22" x14ac:dyDescent="0.35">
      <c r="A3484" t="s">
        <v>3536</v>
      </c>
      <c r="B3484" t="s">
        <v>19</v>
      </c>
      <c r="C3484">
        <v>0</v>
      </c>
      <c r="D3484" t="s">
        <v>20</v>
      </c>
      <c r="E3484" t="s">
        <v>21</v>
      </c>
      <c r="F3484" t="s">
        <v>41</v>
      </c>
      <c r="G3484" s="2">
        <v>42</v>
      </c>
      <c r="H3484" t="s">
        <v>20</v>
      </c>
      <c r="I3484" t="s">
        <v>21</v>
      </c>
      <c r="J3484" t="s">
        <v>28</v>
      </c>
      <c r="K3484" t="s">
        <v>28</v>
      </c>
      <c r="L3484" t="s">
        <v>29</v>
      </c>
      <c r="M3484" t="s">
        <v>20</v>
      </c>
      <c r="N3484" t="s">
        <v>34</v>
      </c>
      <c r="O3484" s="1">
        <v>23.51</v>
      </c>
      <c r="P3484" s="1">
        <v>964.84</v>
      </c>
      <c r="Q3484">
        <v>1</v>
      </c>
      <c r="R3484" t="s">
        <v>21</v>
      </c>
      <c r="S3484" t="str">
        <f>IF(ChurnData[[#This Row],[MonthlyCharges]]&lt;=30,"1. Up to 30",IF(ChurnData[[#This Row],[MonthlyCharges]]&lt;=50,"2. 31-50",IF(ChurnData[[#This Row],[MonthlyCharges]]&lt;=70,"3. 51-70",IF(ChurnData[[#This Row],[MonthlyCharges]]&lt;=90,"4. 71-90","5. Over 90"))))</f>
        <v>1. Up to 30</v>
      </c>
      <c r="T3484" t="str">
        <f>IF(AND(ChurnData[[#This Row],[Contract]]="Month-to-month",ChurnData[[#This Row],[InternetService]]="Fiber optic",ChurnData[[#This Row],[TenureMonths]]&lt;=11),"High-risk","Other")</f>
        <v>Other</v>
      </c>
      <c r="U3484" t="str">
        <f>IF(ChurnData[[#This Row],[TenureMonths]]&lt;=11,"0-11",IF(ChurnData[[#This Row],[TenureMonths]]&lt;=23,"12-23",IF(ChurnData[[#This Row],[TenureMonths]]&lt;=35,"24-35",IF(ChurnData[[#This Row],[TenureMonths]]&lt;=47,"36-47",IF(ChurnData[[#This Row],[TenureMonths]]&lt;=59,"48-59","60-72")))))</f>
        <v>36-47</v>
      </c>
      <c r="V3484">
        <f>IF(ChurnData[[#This Row],[Churn]]="Yes",1,0)</f>
        <v>0</v>
      </c>
    </row>
    <row r="3485" spans="1:22" x14ac:dyDescent="0.35">
      <c r="A3485" t="s">
        <v>3537</v>
      </c>
      <c r="B3485" t="s">
        <v>36</v>
      </c>
      <c r="C3485">
        <v>0</v>
      </c>
      <c r="D3485" t="s">
        <v>21</v>
      </c>
      <c r="E3485" t="s">
        <v>21</v>
      </c>
      <c r="F3485" t="s">
        <v>58</v>
      </c>
      <c r="G3485" s="2">
        <v>14</v>
      </c>
      <c r="H3485" t="s">
        <v>20</v>
      </c>
      <c r="I3485" t="s">
        <v>32</v>
      </c>
      <c r="J3485" t="s">
        <v>21</v>
      </c>
      <c r="K3485" t="s">
        <v>21</v>
      </c>
      <c r="L3485" t="s">
        <v>33</v>
      </c>
      <c r="M3485" t="s">
        <v>20</v>
      </c>
      <c r="N3485" t="s">
        <v>43</v>
      </c>
      <c r="O3485" s="1">
        <v>50.06</v>
      </c>
      <c r="P3485" s="1">
        <v>687.74</v>
      </c>
      <c r="Q3485">
        <v>1</v>
      </c>
      <c r="R3485" t="s">
        <v>21</v>
      </c>
      <c r="S3485" t="str">
        <f>IF(ChurnData[[#This Row],[MonthlyCharges]]&lt;=30,"1. Up to 30",IF(ChurnData[[#This Row],[MonthlyCharges]]&lt;=50,"2. 31-50",IF(ChurnData[[#This Row],[MonthlyCharges]]&lt;=70,"3. 51-70",IF(ChurnData[[#This Row],[MonthlyCharges]]&lt;=90,"4. 71-90","5. Over 90"))))</f>
        <v>3. 51-70</v>
      </c>
      <c r="T3485" t="str">
        <f>IF(AND(ChurnData[[#This Row],[Contract]]="Month-to-month",ChurnData[[#This Row],[InternetService]]="Fiber optic",ChurnData[[#This Row],[TenureMonths]]&lt;=11),"High-risk","Other")</f>
        <v>Other</v>
      </c>
      <c r="U3485" t="str">
        <f>IF(ChurnData[[#This Row],[TenureMonths]]&lt;=11,"0-11",IF(ChurnData[[#This Row],[TenureMonths]]&lt;=23,"12-23",IF(ChurnData[[#This Row],[TenureMonths]]&lt;=35,"24-35",IF(ChurnData[[#This Row],[TenureMonths]]&lt;=47,"36-47",IF(ChurnData[[#This Row],[TenureMonths]]&lt;=59,"48-59","60-72")))))</f>
        <v>12-23</v>
      </c>
      <c r="V3485">
        <f>IF(ChurnData[[#This Row],[Churn]]="Yes",1,0)</f>
        <v>0</v>
      </c>
    </row>
    <row r="3486" spans="1:22" x14ac:dyDescent="0.35">
      <c r="A3486" t="s">
        <v>3538</v>
      </c>
      <c r="B3486" t="s">
        <v>36</v>
      </c>
      <c r="C3486">
        <v>0</v>
      </c>
      <c r="D3486" t="s">
        <v>21</v>
      </c>
      <c r="E3486" t="s">
        <v>21</v>
      </c>
      <c r="F3486" t="s">
        <v>37</v>
      </c>
      <c r="G3486" s="2">
        <v>28</v>
      </c>
      <c r="H3486" t="s">
        <v>20</v>
      </c>
      <c r="I3486" t="s">
        <v>21</v>
      </c>
      <c r="J3486" t="s">
        <v>28</v>
      </c>
      <c r="K3486" t="s">
        <v>28</v>
      </c>
      <c r="L3486" t="s">
        <v>29</v>
      </c>
      <c r="M3486" t="s">
        <v>21</v>
      </c>
      <c r="N3486" t="s">
        <v>34</v>
      </c>
      <c r="O3486" s="1">
        <v>31.36</v>
      </c>
      <c r="P3486" s="1">
        <v>883.31</v>
      </c>
      <c r="Q3486">
        <v>3</v>
      </c>
      <c r="R3486" t="s">
        <v>21</v>
      </c>
      <c r="S3486" t="str">
        <f>IF(ChurnData[[#This Row],[MonthlyCharges]]&lt;=30,"1. Up to 30",IF(ChurnData[[#This Row],[MonthlyCharges]]&lt;=50,"2. 31-50",IF(ChurnData[[#This Row],[MonthlyCharges]]&lt;=70,"3. 51-70",IF(ChurnData[[#This Row],[MonthlyCharges]]&lt;=90,"4. 71-90","5. Over 90"))))</f>
        <v>2. 31-50</v>
      </c>
      <c r="T3486" t="str">
        <f>IF(AND(ChurnData[[#This Row],[Contract]]="Month-to-month",ChurnData[[#This Row],[InternetService]]="Fiber optic",ChurnData[[#This Row],[TenureMonths]]&lt;=11),"High-risk","Other")</f>
        <v>Other</v>
      </c>
      <c r="U3486" t="str">
        <f>IF(ChurnData[[#This Row],[TenureMonths]]&lt;=11,"0-11",IF(ChurnData[[#This Row],[TenureMonths]]&lt;=23,"12-23",IF(ChurnData[[#This Row],[TenureMonths]]&lt;=35,"24-35",IF(ChurnData[[#This Row],[TenureMonths]]&lt;=47,"36-47",IF(ChurnData[[#This Row],[TenureMonths]]&lt;=59,"48-59","60-72")))))</f>
        <v>24-35</v>
      </c>
      <c r="V3486">
        <f>IF(ChurnData[[#This Row],[Churn]]="Yes",1,0)</f>
        <v>0</v>
      </c>
    </row>
    <row r="3487" spans="1:22" x14ac:dyDescent="0.35">
      <c r="A3487" t="s">
        <v>3539</v>
      </c>
      <c r="B3487" t="s">
        <v>19</v>
      </c>
      <c r="C3487">
        <v>0</v>
      </c>
      <c r="D3487" t="s">
        <v>21</v>
      </c>
      <c r="E3487" t="s">
        <v>21</v>
      </c>
      <c r="F3487" t="s">
        <v>22</v>
      </c>
      <c r="G3487" s="2">
        <v>46</v>
      </c>
      <c r="H3487" t="s">
        <v>20</v>
      </c>
      <c r="I3487" t="s">
        <v>21</v>
      </c>
      <c r="J3487" t="s">
        <v>28</v>
      </c>
      <c r="K3487" t="s">
        <v>28</v>
      </c>
      <c r="L3487" t="s">
        <v>24</v>
      </c>
      <c r="M3487" t="s">
        <v>20</v>
      </c>
      <c r="N3487" t="s">
        <v>34</v>
      </c>
      <c r="O3487" s="1">
        <v>40.369999999999997</v>
      </c>
      <c r="P3487" s="1">
        <v>1890.46</v>
      </c>
      <c r="Q3487">
        <v>1</v>
      </c>
      <c r="R3487" t="s">
        <v>21</v>
      </c>
      <c r="S3487" t="str">
        <f>IF(ChurnData[[#This Row],[MonthlyCharges]]&lt;=30,"1. Up to 30",IF(ChurnData[[#This Row],[MonthlyCharges]]&lt;=50,"2. 31-50",IF(ChurnData[[#This Row],[MonthlyCharges]]&lt;=70,"3. 51-70",IF(ChurnData[[#This Row],[MonthlyCharges]]&lt;=90,"4. 71-90","5. Over 90"))))</f>
        <v>2. 31-50</v>
      </c>
      <c r="T3487" t="str">
        <f>IF(AND(ChurnData[[#This Row],[Contract]]="Month-to-month",ChurnData[[#This Row],[InternetService]]="Fiber optic",ChurnData[[#This Row],[TenureMonths]]&lt;=11),"High-risk","Other")</f>
        <v>Other</v>
      </c>
      <c r="U3487" t="str">
        <f>IF(ChurnData[[#This Row],[TenureMonths]]&lt;=11,"0-11",IF(ChurnData[[#This Row],[TenureMonths]]&lt;=23,"12-23",IF(ChurnData[[#This Row],[TenureMonths]]&lt;=35,"24-35",IF(ChurnData[[#This Row],[TenureMonths]]&lt;=47,"36-47",IF(ChurnData[[#This Row],[TenureMonths]]&lt;=59,"48-59","60-72")))))</f>
        <v>36-47</v>
      </c>
      <c r="V3487">
        <f>IF(ChurnData[[#This Row],[Churn]]="Yes",1,0)</f>
        <v>0</v>
      </c>
    </row>
    <row r="3488" spans="1:22" x14ac:dyDescent="0.35">
      <c r="A3488" t="s">
        <v>3540</v>
      </c>
      <c r="B3488" t="s">
        <v>19</v>
      </c>
      <c r="C3488">
        <v>0</v>
      </c>
      <c r="D3488" t="s">
        <v>21</v>
      </c>
      <c r="E3488" t="s">
        <v>21</v>
      </c>
      <c r="F3488" t="s">
        <v>41</v>
      </c>
      <c r="G3488" s="2">
        <v>28</v>
      </c>
      <c r="H3488" t="s">
        <v>20</v>
      </c>
      <c r="I3488" t="s">
        <v>32</v>
      </c>
      <c r="J3488" t="s">
        <v>21</v>
      </c>
      <c r="K3488" t="s">
        <v>20</v>
      </c>
      <c r="L3488" t="s">
        <v>33</v>
      </c>
      <c r="M3488" t="s">
        <v>20</v>
      </c>
      <c r="N3488" t="s">
        <v>30</v>
      </c>
      <c r="O3488" s="1">
        <v>66.069999999999993</v>
      </c>
      <c r="P3488" s="1">
        <v>1814.4</v>
      </c>
      <c r="Q3488">
        <v>2</v>
      </c>
      <c r="R3488" t="s">
        <v>21</v>
      </c>
      <c r="S3488" t="str">
        <f>IF(ChurnData[[#This Row],[MonthlyCharges]]&lt;=30,"1. Up to 30",IF(ChurnData[[#This Row],[MonthlyCharges]]&lt;=50,"2. 31-50",IF(ChurnData[[#This Row],[MonthlyCharges]]&lt;=70,"3. 51-70",IF(ChurnData[[#This Row],[MonthlyCharges]]&lt;=90,"4. 71-90","5. Over 90"))))</f>
        <v>3. 51-70</v>
      </c>
      <c r="T3488" t="str">
        <f>IF(AND(ChurnData[[#This Row],[Contract]]="Month-to-month",ChurnData[[#This Row],[InternetService]]="Fiber optic",ChurnData[[#This Row],[TenureMonths]]&lt;=11),"High-risk","Other")</f>
        <v>Other</v>
      </c>
      <c r="U3488" t="str">
        <f>IF(ChurnData[[#This Row],[TenureMonths]]&lt;=11,"0-11",IF(ChurnData[[#This Row],[TenureMonths]]&lt;=23,"12-23",IF(ChurnData[[#This Row],[TenureMonths]]&lt;=35,"24-35",IF(ChurnData[[#This Row],[TenureMonths]]&lt;=47,"36-47",IF(ChurnData[[#This Row],[TenureMonths]]&lt;=59,"48-59","60-72")))))</f>
        <v>24-35</v>
      </c>
      <c r="V3488">
        <f>IF(ChurnData[[#This Row],[Churn]]="Yes",1,0)</f>
        <v>0</v>
      </c>
    </row>
    <row r="3489" spans="1:22" x14ac:dyDescent="0.35">
      <c r="A3489" t="s">
        <v>3541</v>
      </c>
      <c r="B3489" t="s">
        <v>19</v>
      </c>
      <c r="C3489">
        <v>0</v>
      </c>
      <c r="D3489" t="s">
        <v>20</v>
      </c>
      <c r="E3489" t="s">
        <v>21</v>
      </c>
      <c r="F3489" t="s">
        <v>75</v>
      </c>
      <c r="G3489" s="2">
        <v>51</v>
      </c>
      <c r="H3489" t="s">
        <v>20</v>
      </c>
      <c r="I3489" t="s">
        <v>21</v>
      </c>
      <c r="J3489" t="s">
        <v>28</v>
      </c>
      <c r="K3489" t="s">
        <v>28</v>
      </c>
      <c r="L3489" t="s">
        <v>24</v>
      </c>
      <c r="M3489" t="s">
        <v>21</v>
      </c>
      <c r="N3489" t="s">
        <v>43</v>
      </c>
      <c r="O3489" s="1">
        <v>42.15</v>
      </c>
      <c r="P3489" s="1">
        <v>2164.5500000000002</v>
      </c>
      <c r="Q3489">
        <v>2</v>
      </c>
      <c r="R3489" t="s">
        <v>21</v>
      </c>
      <c r="S3489" t="str">
        <f>IF(ChurnData[[#This Row],[MonthlyCharges]]&lt;=30,"1. Up to 30",IF(ChurnData[[#This Row],[MonthlyCharges]]&lt;=50,"2. 31-50",IF(ChurnData[[#This Row],[MonthlyCharges]]&lt;=70,"3. 51-70",IF(ChurnData[[#This Row],[MonthlyCharges]]&lt;=90,"4. 71-90","5. Over 90"))))</f>
        <v>2. 31-50</v>
      </c>
      <c r="T3489" t="str">
        <f>IF(AND(ChurnData[[#This Row],[Contract]]="Month-to-month",ChurnData[[#This Row],[InternetService]]="Fiber optic",ChurnData[[#This Row],[TenureMonths]]&lt;=11),"High-risk","Other")</f>
        <v>Other</v>
      </c>
      <c r="U3489" t="str">
        <f>IF(ChurnData[[#This Row],[TenureMonths]]&lt;=11,"0-11",IF(ChurnData[[#This Row],[TenureMonths]]&lt;=23,"12-23",IF(ChurnData[[#This Row],[TenureMonths]]&lt;=35,"24-35",IF(ChurnData[[#This Row],[TenureMonths]]&lt;=47,"36-47",IF(ChurnData[[#This Row],[TenureMonths]]&lt;=59,"48-59","60-72")))))</f>
        <v>48-59</v>
      </c>
      <c r="V3489">
        <f>IF(ChurnData[[#This Row],[Churn]]="Yes",1,0)</f>
        <v>0</v>
      </c>
    </row>
    <row r="3490" spans="1:22" x14ac:dyDescent="0.35">
      <c r="A3490" t="s">
        <v>3542</v>
      </c>
      <c r="B3490" t="s">
        <v>36</v>
      </c>
      <c r="C3490">
        <v>0</v>
      </c>
      <c r="D3490" t="s">
        <v>20</v>
      </c>
      <c r="E3490" t="s">
        <v>20</v>
      </c>
      <c r="F3490" t="s">
        <v>47</v>
      </c>
      <c r="G3490" s="2">
        <v>19</v>
      </c>
      <c r="H3490" t="s">
        <v>20</v>
      </c>
      <c r="I3490" t="s">
        <v>23</v>
      </c>
      <c r="J3490" t="s">
        <v>20</v>
      </c>
      <c r="K3490" t="s">
        <v>20</v>
      </c>
      <c r="L3490" t="s">
        <v>29</v>
      </c>
      <c r="M3490" t="s">
        <v>20</v>
      </c>
      <c r="N3490" t="s">
        <v>25</v>
      </c>
      <c r="O3490" s="1">
        <v>105.2</v>
      </c>
      <c r="P3490" s="1">
        <v>2050.7399999999998</v>
      </c>
      <c r="Q3490">
        <v>4</v>
      </c>
      <c r="R3490" t="s">
        <v>21</v>
      </c>
      <c r="S3490" t="str">
        <f>IF(ChurnData[[#This Row],[MonthlyCharges]]&lt;=30,"1. Up to 30",IF(ChurnData[[#This Row],[MonthlyCharges]]&lt;=50,"2. 31-50",IF(ChurnData[[#This Row],[MonthlyCharges]]&lt;=70,"3. 51-70",IF(ChurnData[[#This Row],[MonthlyCharges]]&lt;=90,"4. 71-90","5. Over 90"))))</f>
        <v>5. Over 90</v>
      </c>
      <c r="T3490" t="str">
        <f>IF(AND(ChurnData[[#This Row],[Contract]]="Month-to-month",ChurnData[[#This Row],[InternetService]]="Fiber optic",ChurnData[[#This Row],[TenureMonths]]&lt;=11),"High-risk","Other")</f>
        <v>Other</v>
      </c>
      <c r="U3490" t="str">
        <f>IF(ChurnData[[#This Row],[TenureMonths]]&lt;=11,"0-11",IF(ChurnData[[#This Row],[TenureMonths]]&lt;=23,"12-23",IF(ChurnData[[#This Row],[TenureMonths]]&lt;=35,"24-35",IF(ChurnData[[#This Row],[TenureMonths]]&lt;=47,"36-47",IF(ChurnData[[#This Row],[TenureMonths]]&lt;=59,"48-59","60-72")))))</f>
        <v>12-23</v>
      </c>
      <c r="V3490">
        <f>IF(ChurnData[[#This Row],[Churn]]="Yes",1,0)</f>
        <v>0</v>
      </c>
    </row>
    <row r="3491" spans="1:22" x14ac:dyDescent="0.35">
      <c r="A3491" t="s">
        <v>3543</v>
      </c>
      <c r="B3491" t="s">
        <v>36</v>
      </c>
      <c r="C3491">
        <v>0</v>
      </c>
      <c r="D3491" t="s">
        <v>20</v>
      </c>
      <c r="E3491" t="s">
        <v>21</v>
      </c>
      <c r="F3491" t="s">
        <v>75</v>
      </c>
      <c r="G3491" s="2">
        <v>11</v>
      </c>
      <c r="H3491" t="s">
        <v>20</v>
      </c>
      <c r="I3491" t="s">
        <v>23</v>
      </c>
      <c r="J3491" t="s">
        <v>20</v>
      </c>
      <c r="K3491" t="s">
        <v>20</v>
      </c>
      <c r="L3491" t="s">
        <v>33</v>
      </c>
      <c r="M3491" t="s">
        <v>21</v>
      </c>
      <c r="N3491" t="s">
        <v>30</v>
      </c>
      <c r="O3491" s="1">
        <v>90.03</v>
      </c>
      <c r="P3491" s="1">
        <v>984.78</v>
      </c>
      <c r="Q3491">
        <v>2</v>
      </c>
      <c r="R3491" t="s">
        <v>20</v>
      </c>
      <c r="S3491" t="str">
        <f>IF(ChurnData[[#This Row],[MonthlyCharges]]&lt;=30,"1. Up to 30",IF(ChurnData[[#This Row],[MonthlyCharges]]&lt;=50,"2. 31-50",IF(ChurnData[[#This Row],[MonthlyCharges]]&lt;=70,"3. 51-70",IF(ChurnData[[#This Row],[MonthlyCharges]]&lt;=90,"4. 71-90","5. Over 90"))))</f>
        <v>5. Over 90</v>
      </c>
      <c r="T3491" t="str">
        <f>IF(AND(ChurnData[[#This Row],[Contract]]="Month-to-month",ChurnData[[#This Row],[InternetService]]="Fiber optic",ChurnData[[#This Row],[TenureMonths]]&lt;=11),"High-risk","Other")</f>
        <v>High-risk</v>
      </c>
      <c r="U3491" t="str">
        <f>IF(ChurnData[[#This Row],[TenureMonths]]&lt;=11,"0-11",IF(ChurnData[[#This Row],[TenureMonths]]&lt;=23,"12-23",IF(ChurnData[[#This Row],[TenureMonths]]&lt;=35,"24-35",IF(ChurnData[[#This Row],[TenureMonths]]&lt;=47,"36-47",IF(ChurnData[[#This Row],[TenureMonths]]&lt;=59,"48-59","60-72")))))</f>
        <v>0-11</v>
      </c>
      <c r="V3491">
        <f>IF(ChurnData[[#This Row],[Churn]]="Yes",1,0)</f>
        <v>1</v>
      </c>
    </row>
    <row r="3492" spans="1:22" x14ac:dyDescent="0.35">
      <c r="A3492" t="s">
        <v>3544</v>
      </c>
      <c r="B3492" t="s">
        <v>36</v>
      </c>
      <c r="C3492">
        <v>1</v>
      </c>
      <c r="D3492" t="s">
        <v>20</v>
      </c>
      <c r="E3492" t="s">
        <v>21</v>
      </c>
      <c r="F3492" t="s">
        <v>65</v>
      </c>
      <c r="G3492" s="2">
        <v>59</v>
      </c>
      <c r="H3492" t="s">
        <v>20</v>
      </c>
      <c r="I3492" t="s">
        <v>21</v>
      </c>
      <c r="J3492" t="s">
        <v>28</v>
      </c>
      <c r="K3492" t="s">
        <v>28</v>
      </c>
      <c r="L3492" t="s">
        <v>24</v>
      </c>
      <c r="M3492" t="s">
        <v>21</v>
      </c>
      <c r="N3492" t="s">
        <v>43</v>
      </c>
      <c r="O3492" s="1">
        <v>31.25</v>
      </c>
      <c r="P3492" s="1">
        <v>1816.27</v>
      </c>
      <c r="Q3492">
        <v>1</v>
      </c>
      <c r="R3492" t="s">
        <v>21</v>
      </c>
      <c r="S3492" t="str">
        <f>IF(ChurnData[[#This Row],[MonthlyCharges]]&lt;=30,"1. Up to 30",IF(ChurnData[[#This Row],[MonthlyCharges]]&lt;=50,"2. 31-50",IF(ChurnData[[#This Row],[MonthlyCharges]]&lt;=70,"3. 51-70",IF(ChurnData[[#This Row],[MonthlyCharges]]&lt;=90,"4. 71-90","5. Over 90"))))</f>
        <v>2. 31-50</v>
      </c>
      <c r="T3492" t="str">
        <f>IF(AND(ChurnData[[#This Row],[Contract]]="Month-to-month",ChurnData[[#This Row],[InternetService]]="Fiber optic",ChurnData[[#This Row],[TenureMonths]]&lt;=11),"High-risk","Other")</f>
        <v>Other</v>
      </c>
      <c r="U3492" t="str">
        <f>IF(ChurnData[[#This Row],[TenureMonths]]&lt;=11,"0-11",IF(ChurnData[[#This Row],[TenureMonths]]&lt;=23,"12-23",IF(ChurnData[[#This Row],[TenureMonths]]&lt;=35,"24-35",IF(ChurnData[[#This Row],[TenureMonths]]&lt;=47,"36-47",IF(ChurnData[[#This Row],[TenureMonths]]&lt;=59,"48-59","60-72")))))</f>
        <v>48-59</v>
      </c>
      <c r="V3492">
        <f>IF(ChurnData[[#This Row],[Churn]]="Yes",1,0)</f>
        <v>0</v>
      </c>
    </row>
    <row r="3493" spans="1:22" x14ac:dyDescent="0.35">
      <c r="A3493" t="s">
        <v>3545</v>
      </c>
      <c r="B3493" t="s">
        <v>36</v>
      </c>
      <c r="C3493">
        <v>1</v>
      </c>
      <c r="D3493" t="s">
        <v>20</v>
      </c>
      <c r="E3493" t="s">
        <v>20</v>
      </c>
      <c r="F3493" t="s">
        <v>47</v>
      </c>
      <c r="G3493" s="2">
        <v>3</v>
      </c>
      <c r="H3493" t="s">
        <v>20</v>
      </c>
      <c r="I3493" t="s">
        <v>23</v>
      </c>
      <c r="J3493" t="s">
        <v>20</v>
      </c>
      <c r="K3493" t="s">
        <v>20</v>
      </c>
      <c r="L3493" t="s">
        <v>33</v>
      </c>
      <c r="M3493" t="s">
        <v>20</v>
      </c>
      <c r="N3493" t="s">
        <v>43</v>
      </c>
      <c r="O3493" s="1">
        <v>92.46</v>
      </c>
      <c r="P3493" s="1">
        <v>271.04000000000002</v>
      </c>
      <c r="Q3493">
        <v>5</v>
      </c>
      <c r="R3493" t="s">
        <v>21</v>
      </c>
      <c r="S3493" t="str">
        <f>IF(ChurnData[[#This Row],[MonthlyCharges]]&lt;=30,"1. Up to 30",IF(ChurnData[[#This Row],[MonthlyCharges]]&lt;=50,"2. 31-50",IF(ChurnData[[#This Row],[MonthlyCharges]]&lt;=70,"3. 51-70",IF(ChurnData[[#This Row],[MonthlyCharges]]&lt;=90,"4. 71-90","5. Over 90"))))</f>
        <v>5. Over 90</v>
      </c>
      <c r="T3493" t="str">
        <f>IF(AND(ChurnData[[#This Row],[Contract]]="Month-to-month",ChurnData[[#This Row],[InternetService]]="Fiber optic",ChurnData[[#This Row],[TenureMonths]]&lt;=11),"High-risk","Other")</f>
        <v>High-risk</v>
      </c>
      <c r="U3493" t="str">
        <f>IF(ChurnData[[#This Row],[TenureMonths]]&lt;=11,"0-11",IF(ChurnData[[#This Row],[TenureMonths]]&lt;=23,"12-23",IF(ChurnData[[#This Row],[TenureMonths]]&lt;=35,"24-35",IF(ChurnData[[#This Row],[TenureMonths]]&lt;=47,"36-47",IF(ChurnData[[#This Row],[TenureMonths]]&lt;=59,"48-59","60-72")))))</f>
        <v>0-11</v>
      </c>
      <c r="V3493">
        <f>IF(ChurnData[[#This Row],[Churn]]="Yes",1,0)</f>
        <v>0</v>
      </c>
    </row>
    <row r="3494" spans="1:22" x14ac:dyDescent="0.35">
      <c r="A3494" t="s">
        <v>3546</v>
      </c>
      <c r="B3494" t="s">
        <v>19</v>
      </c>
      <c r="C3494">
        <v>0</v>
      </c>
      <c r="D3494" t="s">
        <v>21</v>
      </c>
      <c r="E3494" t="s">
        <v>21</v>
      </c>
      <c r="F3494" t="s">
        <v>39</v>
      </c>
      <c r="G3494" s="2">
        <v>7</v>
      </c>
      <c r="H3494" t="s">
        <v>20</v>
      </c>
      <c r="I3494" t="s">
        <v>32</v>
      </c>
      <c r="J3494" t="s">
        <v>20</v>
      </c>
      <c r="K3494" t="s">
        <v>21</v>
      </c>
      <c r="L3494" t="s">
        <v>29</v>
      </c>
      <c r="M3494" t="s">
        <v>21</v>
      </c>
      <c r="N3494" t="s">
        <v>43</v>
      </c>
      <c r="O3494" s="1">
        <v>57.21</v>
      </c>
      <c r="P3494" s="1">
        <v>406.42</v>
      </c>
      <c r="Q3494">
        <v>3</v>
      </c>
      <c r="R3494" t="s">
        <v>21</v>
      </c>
      <c r="S3494" t="str">
        <f>IF(ChurnData[[#This Row],[MonthlyCharges]]&lt;=30,"1. Up to 30",IF(ChurnData[[#This Row],[MonthlyCharges]]&lt;=50,"2. 31-50",IF(ChurnData[[#This Row],[MonthlyCharges]]&lt;=70,"3. 51-70",IF(ChurnData[[#This Row],[MonthlyCharges]]&lt;=90,"4. 71-90","5. Over 90"))))</f>
        <v>3. 51-70</v>
      </c>
      <c r="T3494" t="str">
        <f>IF(AND(ChurnData[[#This Row],[Contract]]="Month-to-month",ChurnData[[#This Row],[InternetService]]="Fiber optic",ChurnData[[#This Row],[TenureMonths]]&lt;=11),"High-risk","Other")</f>
        <v>Other</v>
      </c>
      <c r="U3494" t="str">
        <f>IF(ChurnData[[#This Row],[TenureMonths]]&lt;=11,"0-11",IF(ChurnData[[#This Row],[TenureMonths]]&lt;=23,"12-23",IF(ChurnData[[#This Row],[TenureMonths]]&lt;=35,"24-35",IF(ChurnData[[#This Row],[TenureMonths]]&lt;=47,"36-47",IF(ChurnData[[#This Row],[TenureMonths]]&lt;=59,"48-59","60-72")))))</f>
        <v>0-11</v>
      </c>
      <c r="V3494">
        <f>IF(ChurnData[[#This Row],[Churn]]="Yes",1,0)</f>
        <v>0</v>
      </c>
    </row>
    <row r="3495" spans="1:22" x14ac:dyDescent="0.35">
      <c r="A3495" t="s">
        <v>3547</v>
      </c>
      <c r="B3495" t="s">
        <v>36</v>
      </c>
      <c r="C3495">
        <v>1</v>
      </c>
      <c r="D3495" t="s">
        <v>21</v>
      </c>
      <c r="E3495" t="s">
        <v>20</v>
      </c>
      <c r="F3495" t="s">
        <v>49</v>
      </c>
      <c r="G3495" s="2">
        <v>4</v>
      </c>
      <c r="H3495" t="s">
        <v>21</v>
      </c>
      <c r="I3495" t="s">
        <v>23</v>
      </c>
      <c r="J3495" t="s">
        <v>21</v>
      </c>
      <c r="K3495" t="s">
        <v>21</v>
      </c>
      <c r="L3495" t="s">
        <v>33</v>
      </c>
      <c r="M3495" t="s">
        <v>21</v>
      </c>
      <c r="N3495" t="s">
        <v>43</v>
      </c>
      <c r="O3495" s="1">
        <v>81.33</v>
      </c>
      <c r="P3495" s="1">
        <v>318.81</v>
      </c>
      <c r="Q3495">
        <v>4</v>
      </c>
      <c r="R3495" t="s">
        <v>21</v>
      </c>
      <c r="S3495" t="str">
        <f>IF(ChurnData[[#This Row],[MonthlyCharges]]&lt;=30,"1. Up to 30",IF(ChurnData[[#This Row],[MonthlyCharges]]&lt;=50,"2. 31-50",IF(ChurnData[[#This Row],[MonthlyCharges]]&lt;=70,"3. 51-70",IF(ChurnData[[#This Row],[MonthlyCharges]]&lt;=90,"4. 71-90","5. Over 90"))))</f>
        <v>4. 71-90</v>
      </c>
      <c r="T3495" t="str">
        <f>IF(AND(ChurnData[[#This Row],[Contract]]="Month-to-month",ChurnData[[#This Row],[InternetService]]="Fiber optic",ChurnData[[#This Row],[TenureMonths]]&lt;=11),"High-risk","Other")</f>
        <v>High-risk</v>
      </c>
      <c r="U3495" t="str">
        <f>IF(ChurnData[[#This Row],[TenureMonths]]&lt;=11,"0-11",IF(ChurnData[[#This Row],[TenureMonths]]&lt;=23,"12-23",IF(ChurnData[[#This Row],[TenureMonths]]&lt;=35,"24-35",IF(ChurnData[[#This Row],[TenureMonths]]&lt;=47,"36-47",IF(ChurnData[[#This Row],[TenureMonths]]&lt;=59,"48-59","60-72")))))</f>
        <v>0-11</v>
      </c>
      <c r="V3495">
        <f>IF(ChurnData[[#This Row],[Churn]]="Yes",1,0)</f>
        <v>0</v>
      </c>
    </row>
    <row r="3496" spans="1:22" x14ac:dyDescent="0.35">
      <c r="A3496" t="s">
        <v>3548</v>
      </c>
      <c r="B3496" t="s">
        <v>19</v>
      </c>
      <c r="C3496">
        <v>1</v>
      </c>
      <c r="D3496" t="s">
        <v>21</v>
      </c>
      <c r="E3496" t="s">
        <v>21</v>
      </c>
      <c r="F3496" t="s">
        <v>41</v>
      </c>
      <c r="G3496" s="2">
        <v>21</v>
      </c>
      <c r="H3496" t="s">
        <v>20</v>
      </c>
      <c r="I3496" t="s">
        <v>32</v>
      </c>
      <c r="J3496" t="s">
        <v>21</v>
      </c>
      <c r="K3496" t="s">
        <v>21</v>
      </c>
      <c r="L3496" t="s">
        <v>24</v>
      </c>
      <c r="M3496" t="s">
        <v>20</v>
      </c>
      <c r="N3496" t="s">
        <v>25</v>
      </c>
      <c r="O3496" s="1">
        <v>45.96</v>
      </c>
      <c r="P3496" s="1">
        <v>944.41</v>
      </c>
      <c r="Q3496">
        <v>1</v>
      </c>
      <c r="R3496" t="s">
        <v>21</v>
      </c>
      <c r="S3496" t="str">
        <f>IF(ChurnData[[#This Row],[MonthlyCharges]]&lt;=30,"1. Up to 30",IF(ChurnData[[#This Row],[MonthlyCharges]]&lt;=50,"2. 31-50",IF(ChurnData[[#This Row],[MonthlyCharges]]&lt;=70,"3. 51-70",IF(ChurnData[[#This Row],[MonthlyCharges]]&lt;=90,"4. 71-90","5. Over 90"))))</f>
        <v>2. 31-50</v>
      </c>
      <c r="T3496" t="str">
        <f>IF(AND(ChurnData[[#This Row],[Contract]]="Month-to-month",ChurnData[[#This Row],[InternetService]]="Fiber optic",ChurnData[[#This Row],[TenureMonths]]&lt;=11),"High-risk","Other")</f>
        <v>Other</v>
      </c>
      <c r="U3496" t="str">
        <f>IF(ChurnData[[#This Row],[TenureMonths]]&lt;=11,"0-11",IF(ChurnData[[#This Row],[TenureMonths]]&lt;=23,"12-23",IF(ChurnData[[#This Row],[TenureMonths]]&lt;=35,"24-35",IF(ChurnData[[#This Row],[TenureMonths]]&lt;=47,"36-47",IF(ChurnData[[#This Row],[TenureMonths]]&lt;=59,"48-59","60-72")))))</f>
        <v>12-23</v>
      </c>
      <c r="V3496">
        <f>IF(ChurnData[[#This Row],[Churn]]="Yes",1,0)</f>
        <v>0</v>
      </c>
    </row>
    <row r="3497" spans="1:22" x14ac:dyDescent="0.35">
      <c r="A3497" t="s">
        <v>3549</v>
      </c>
      <c r="B3497" t="s">
        <v>19</v>
      </c>
      <c r="C3497">
        <v>0</v>
      </c>
      <c r="D3497" t="s">
        <v>20</v>
      </c>
      <c r="E3497" t="s">
        <v>20</v>
      </c>
      <c r="F3497" t="s">
        <v>41</v>
      </c>
      <c r="G3497" s="2">
        <v>35</v>
      </c>
      <c r="H3497" t="s">
        <v>20</v>
      </c>
      <c r="I3497" t="s">
        <v>32</v>
      </c>
      <c r="J3497" t="s">
        <v>21</v>
      </c>
      <c r="K3497" t="s">
        <v>21</v>
      </c>
      <c r="L3497" t="s">
        <v>29</v>
      </c>
      <c r="M3497" t="s">
        <v>20</v>
      </c>
      <c r="N3497" t="s">
        <v>25</v>
      </c>
      <c r="O3497" s="1">
        <v>73.569999999999993</v>
      </c>
      <c r="P3497" s="1">
        <v>2579.62</v>
      </c>
      <c r="Q3497">
        <v>4</v>
      </c>
      <c r="R3497" t="s">
        <v>21</v>
      </c>
      <c r="S3497" t="str">
        <f>IF(ChurnData[[#This Row],[MonthlyCharges]]&lt;=30,"1. Up to 30",IF(ChurnData[[#This Row],[MonthlyCharges]]&lt;=50,"2. 31-50",IF(ChurnData[[#This Row],[MonthlyCharges]]&lt;=70,"3. 51-70",IF(ChurnData[[#This Row],[MonthlyCharges]]&lt;=90,"4. 71-90","5. Over 90"))))</f>
        <v>4. 71-90</v>
      </c>
      <c r="T3497" t="str">
        <f>IF(AND(ChurnData[[#This Row],[Contract]]="Month-to-month",ChurnData[[#This Row],[InternetService]]="Fiber optic",ChurnData[[#This Row],[TenureMonths]]&lt;=11),"High-risk","Other")</f>
        <v>Other</v>
      </c>
      <c r="U3497" t="str">
        <f>IF(ChurnData[[#This Row],[TenureMonths]]&lt;=11,"0-11",IF(ChurnData[[#This Row],[TenureMonths]]&lt;=23,"12-23",IF(ChurnData[[#This Row],[TenureMonths]]&lt;=35,"24-35",IF(ChurnData[[#This Row],[TenureMonths]]&lt;=47,"36-47",IF(ChurnData[[#This Row],[TenureMonths]]&lt;=59,"48-59","60-72")))))</f>
        <v>24-35</v>
      </c>
      <c r="V3497">
        <f>IF(ChurnData[[#This Row],[Churn]]="Yes",1,0)</f>
        <v>0</v>
      </c>
    </row>
    <row r="3498" spans="1:22" x14ac:dyDescent="0.35">
      <c r="A3498" t="s">
        <v>3550</v>
      </c>
      <c r="B3498" t="s">
        <v>19</v>
      </c>
      <c r="C3498">
        <v>0</v>
      </c>
      <c r="D3498" t="s">
        <v>20</v>
      </c>
      <c r="E3498" t="s">
        <v>21</v>
      </c>
      <c r="F3498" t="s">
        <v>27</v>
      </c>
      <c r="G3498" s="2">
        <v>38</v>
      </c>
      <c r="H3498" t="s">
        <v>20</v>
      </c>
      <c r="I3498" t="s">
        <v>23</v>
      </c>
      <c r="J3498" t="s">
        <v>20</v>
      </c>
      <c r="K3498" t="s">
        <v>21</v>
      </c>
      <c r="L3498" t="s">
        <v>29</v>
      </c>
      <c r="M3498" t="s">
        <v>20</v>
      </c>
      <c r="N3498" t="s">
        <v>34</v>
      </c>
      <c r="O3498" s="1">
        <v>84.74</v>
      </c>
      <c r="P3498" s="1">
        <v>3246.19</v>
      </c>
      <c r="Q3498">
        <v>1</v>
      </c>
      <c r="R3498" t="s">
        <v>21</v>
      </c>
      <c r="S3498" t="str">
        <f>IF(ChurnData[[#This Row],[MonthlyCharges]]&lt;=30,"1. Up to 30",IF(ChurnData[[#This Row],[MonthlyCharges]]&lt;=50,"2. 31-50",IF(ChurnData[[#This Row],[MonthlyCharges]]&lt;=70,"3. 51-70",IF(ChurnData[[#This Row],[MonthlyCharges]]&lt;=90,"4. 71-90","5. Over 90"))))</f>
        <v>4. 71-90</v>
      </c>
      <c r="T3498" t="str">
        <f>IF(AND(ChurnData[[#This Row],[Contract]]="Month-to-month",ChurnData[[#This Row],[InternetService]]="Fiber optic",ChurnData[[#This Row],[TenureMonths]]&lt;=11),"High-risk","Other")</f>
        <v>Other</v>
      </c>
      <c r="U3498" t="str">
        <f>IF(ChurnData[[#This Row],[TenureMonths]]&lt;=11,"0-11",IF(ChurnData[[#This Row],[TenureMonths]]&lt;=23,"12-23",IF(ChurnData[[#This Row],[TenureMonths]]&lt;=35,"24-35",IF(ChurnData[[#This Row],[TenureMonths]]&lt;=47,"36-47",IF(ChurnData[[#This Row],[TenureMonths]]&lt;=59,"48-59","60-72")))))</f>
        <v>36-47</v>
      </c>
      <c r="V3498">
        <f>IF(ChurnData[[#This Row],[Churn]]="Yes",1,0)</f>
        <v>0</v>
      </c>
    </row>
    <row r="3499" spans="1:22" x14ac:dyDescent="0.35">
      <c r="A3499" t="s">
        <v>3551</v>
      </c>
      <c r="B3499" t="s">
        <v>19</v>
      </c>
      <c r="C3499">
        <v>0</v>
      </c>
      <c r="D3499" t="s">
        <v>20</v>
      </c>
      <c r="E3499" t="s">
        <v>21</v>
      </c>
      <c r="F3499" t="s">
        <v>56</v>
      </c>
      <c r="G3499" s="2">
        <v>33</v>
      </c>
      <c r="H3499" t="s">
        <v>21</v>
      </c>
      <c r="I3499" t="s">
        <v>21</v>
      </c>
      <c r="J3499" t="s">
        <v>28</v>
      </c>
      <c r="K3499" t="s">
        <v>28</v>
      </c>
      <c r="L3499" t="s">
        <v>29</v>
      </c>
      <c r="M3499" t="s">
        <v>21</v>
      </c>
      <c r="N3499" t="s">
        <v>34</v>
      </c>
      <c r="O3499" s="1">
        <v>23.24</v>
      </c>
      <c r="P3499" s="1">
        <v>782.75</v>
      </c>
      <c r="Q3499">
        <v>0</v>
      </c>
      <c r="R3499" t="s">
        <v>21</v>
      </c>
      <c r="S3499" t="str">
        <f>IF(ChurnData[[#This Row],[MonthlyCharges]]&lt;=30,"1. Up to 30",IF(ChurnData[[#This Row],[MonthlyCharges]]&lt;=50,"2. 31-50",IF(ChurnData[[#This Row],[MonthlyCharges]]&lt;=70,"3. 51-70",IF(ChurnData[[#This Row],[MonthlyCharges]]&lt;=90,"4. 71-90","5. Over 90"))))</f>
        <v>1. Up to 30</v>
      </c>
      <c r="T3499" t="str">
        <f>IF(AND(ChurnData[[#This Row],[Contract]]="Month-to-month",ChurnData[[#This Row],[InternetService]]="Fiber optic",ChurnData[[#This Row],[TenureMonths]]&lt;=11),"High-risk","Other")</f>
        <v>Other</v>
      </c>
      <c r="U3499" t="str">
        <f>IF(ChurnData[[#This Row],[TenureMonths]]&lt;=11,"0-11",IF(ChurnData[[#This Row],[TenureMonths]]&lt;=23,"12-23",IF(ChurnData[[#This Row],[TenureMonths]]&lt;=35,"24-35",IF(ChurnData[[#This Row],[TenureMonths]]&lt;=47,"36-47",IF(ChurnData[[#This Row],[TenureMonths]]&lt;=59,"48-59","60-72")))))</f>
        <v>24-35</v>
      </c>
      <c r="V3499">
        <f>IF(ChurnData[[#This Row],[Churn]]="Yes",1,0)</f>
        <v>0</v>
      </c>
    </row>
    <row r="3500" spans="1:22" x14ac:dyDescent="0.35">
      <c r="A3500" t="s">
        <v>3552</v>
      </c>
      <c r="B3500" t="s">
        <v>36</v>
      </c>
      <c r="C3500">
        <v>1</v>
      </c>
      <c r="D3500" t="s">
        <v>21</v>
      </c>
      <c r="E3500" t="s">
        <v>21</v>
      </c>
      <c r="F3500" t="s">
        <v>58</v>
      </c>
      <c r="G3500" s="2">
        <v>65</v>
      </c>
      <c r="H3500" t="s">
        <v>20</v>
      </c>
      <c r="I3500" t="s">
        <v>23</v>
      </c>
      <c r="J3500" t="s">
        <v>21</v>
      </c>
      <c r="K3500" t="s">
        <v>21</v>
      </c>
      <c r="L3500" t="s">
        <v>24</v>
      </c>
      <c r="M3500" t="s">
        <v>20</v>
      </c>
      <c r="N3500" t="s">
        <v>25</v>
      </c>
      <c r="O3500" s="1">
        <v>88</v>
      </c>
      <c r="P3500" s="1">
        <v>5774.19</v>
      </c>
      <c r="Q3500">
        <v>4</v>
      </c>
      <c r="R3500" t="s">
        <v>21</v>
      </c>
      <c r="S3500" t="str">
        <f>IF(ChurnData[[#This Row],[MonthlyCharges]]&lt;=30,"1. Up to 30",IF(ChurnData[[#This Row],[MonthlyCharges]]&lt;=50,"2. 31-50",IF(ChurnData[[#This Row],[MonthlyCharges]]&lt;=70,"3. 51-70",IF(ChurnData[[#This Row],[MonthlyCharges]]&lt;=90,"4. 71-90","5. Over 90"))))</f>
        <v>4. 71-90</v>
      </c>
      <c r="T3500" t="str">
        <f>IF(AND(ChurnData[[#This Row],[Contract]]="Month-to-month",ChurnData[[#This Row],[InternetService]]="Fiber optic",ChurnData[[#This Row],[TenureMonths]]&lt;=11),"High-risk","Other")</f>
        <v>Other</v>
      </c>
      <c r="U3500" t="str">
        <f>IF(ChurnData[[#This Row],[TenureMonths]]&lt;=11,"0-11",IF(ChurnData[[#This Row],[TenureMonths]]&lt;=23,"12-23",IF(ChurnData[[#This Row],[TenureMonths]]&lt;=35,"24-35",IF(ChurnData[[#This Row],[TenureMonths]]&lt;=47,"36-47",IF(ChurnData[[#This Row],[TenureMonths]]&lt;=59,"48-59","60-72")))))</f>
        <v>60-72</v>
      </c>
      <c r="V3500">
        <f>IF(ChurnData[[#This Row],[Churn]]="Yes",1,0)</f>
        <v>0</v>
      </c>
    </row>
    <row r="3501" spans="1:22" x14ac:dyDescent="0.35">
      <c r="A3501" t="s">
        <v>3553</v>
      </c>
      <c r="B3501" t="s">
        <v>19</v>
      </c>
      <c r="C3501">
        <v>1</v>
      </c>
      <c r="D3501" t="s">
        <v>21</v>
      </c>
      <c r="E3501" t="s">
        <v>21</v>
      </c>
      <c r="F3501" t="s">
        <v>41</v>
      </c>
      <c r="G3501" s="2">
        <v>11</v>
      </c>
      <c r="H3501" t="s">
        <v>20</v>
      </c>
      <c r="I3501" t="s">
        <v>21</v>
      </c>
      <c r="J3501" t="s">
        <v>28</v>
      </c>
      <c r="K3501" t="s">
        <v>28</v>
      </c>
      <c r="L3501" t="s">
        <v>33</v>
      </c>
      <c r="M3501" t="s">
        <v>21</v>
      </c>
      <c r="N3501" t="s">
        <v>34</v>
      </c>
      <c r="O3501" s="1">
        <v>45.09</v>
      </c>
      <c r="P3501" s="1">
        <v>498.93</v>
      </c>
      <c r="Q3501">
        <v>0</v>
      </c>
      <c r="R3501" t="s">
        <v>20</v>
      </c>
      <c r="S3501" t="str">
        <f>IF(ChurnData[[#This Row],[MonthlyCharges]]&lt;=30,"1. Up to 30",IF(ChurnData[[#This Row],[MonthlyCharges]]&lt;=50,"2. 31-50",IF(ChurnData[[#This Row],[MonthlyCharges]]&lt;=70,"3. 51-70",IF(ChurnData[[#This Row],[MonthlyCharges]]&lt;=90,"4. 71-90","5. Over 90"))))</f>
        <v>2. 31-50</v>
      </c>
      <c r="T3501" t="str">
        <f>IF(AND(ChurnData[[#This Row],[Contract]]="Month-to-month",ChurnData[[#This Row],[InternetService]]="Fiber optic",ChurnData[[#This Row],[TenureMonths]]&lt;=11),"High-risk","Other")</f>
        <v>Other</v>
      </c>
      <c r="U3501" t="str">
        <f>IF(ChurnData[[#This Row],[TenureMonths]]&lt;=11,"0-11",IF(ChurnData[[#This Row],[TenureMonths]]&lt;=23,"12-23",IF(ChurnData[[#This Row],[TenureMonths]]&lt;=35,"24-35",IF(ChurnData[[#This Row],[TenureMonths]]&lt;=47,"36-47",IF(ChurnData[[#This Row],[TenureMonths]]&lt;=59,"48-59","60-72")))))</f>
        <v>0-11</v>
      </c>
      <c r="V3501">
        <f>IF(ChurnData[[#This Row],[Churn]]="Yes",1,0)</f>
        <v>1</v>
      </c>
    </row>
    <row r="3502" spans="1:22" x14ac:dyDescent="0.35">
      <c r="A3502" t="s">
        <v>3554</v>
      </c>
      <c r="B3502" t="s">
        <v>19</v>
      </c>
      <c r="C3502">
        <v>0</v>
      </c>
      <c r="D3502" t="s">
        <v>21</v>
      </c>
      <c r="E3502" t="s">
        <v>21</v>
      </c>
      <c r="F3502" t="s">
        <v>65</v>
      </c>
      <c r="G3502" s="2">
        <v>36</v>
      </c>
      <c r="H3502" t="s">
        <v>20</v>
      </c>
      <c r="I3502" t="s">
        <v>23</v>
      </c>
      <c r="J3502" t="s">
        <v>20</v>
      </c>
      <c r="K3502" t="s">
        <v>20</v>
      </c>
      <c r="L3502" t="s">
        <v>24</v>
      </c>
      <c r="M3502" t="s">
        <v>20</v>
      </c>
      <c r="N3502" t="s">
        <v>34</v>
      </c>
      <c r="O3502" s="1">
        <v>94.34</v>
      </c>
      <c r="P3502" s="1">
        <v>3386.92</v>
      </c>
      <c r="Q3502">
        <v>2</v>
      </c>
      <c r="R3502" t="s">
        <v>21</v>
      </c>
      <c r="S3502" t="str">
        <f>IF(ChurnData[[#This Row],[MonthlyCharges]]&lt;=30,"1. Up to 30",IF(ChurnData[[#This Row],[MonthlyCharges]]&lt;=50,"2. 31-50",IF(ChurnData[[#This Row],[MonthlyCharges]]&lt;=70,"3. 51-70",IF(ChurnData[[#This Row],[MonthlyCharges]]&lt;=90,"4. 71-90","5. Over 90"))))</f>
        <v>5. Over 90</v>
      </c>
      <c r="T3502" t="str">
        <f>IF(AND(ChurnData[[#This Row],[Contract]]="Month-to-month",ChurnData[[#This Row],[InternetService]]="Fiber optic",ChurnData[[#This Row],[TenureMonths]]&lt;=11),"High-risk","Other")</f>
        <v>Other</v>
      </c>
      <c r="U3502" t="str">
        <f>IF(ChurnData[[#This Row],[TenureMonths]]&lt;=11,"0-11",IF(ChurnData[[#This Row],[TenureMonths]]&lt;=23,"12-23",IF(ChurnData[[#This Row],[TenureMonths]]&lt;=35,"24-35",IF(ChurnData[[#This Row],[TenureMonths]]&lt;=47,"36-47",IF(ChurnData[[#This Row],[TenureMonths]]&lt;=59,"48-59","60-72")))))</f>
        <v>36-47</v>
      </c>
      <c r="V3502">
        <f>IF(ChurnData[[#This Row],[Churn]]="Yes",1,0)</f>
        <v>0</v>
      </c>
    </row>
    <row r="3503" spans="1:22" x14ac:dyDescent="0.35">
      <c r="A3503" t="s">
        <v>3555</v>
      </c>
      <c r="B3503" t="s">
        <v>19</v>
      </c>
      <c r="C3503">
        <v>0</v>
      </c>
      <c r="D3503" t="s">
        <v>20</v>
      </c>
      <c r="E3503" t="s">
        <v>20</v>
      </c>
      <c r="F3503" t="s">
        <v>45</v>
      </c>
      <c r="G3503" s="2">
        <v>29</v>
      </c>
      <c r="H3503" t="s">
        <v>20</v>
      </c>
      <c r="I3503" t="s">
        <v>32</v>
      </c>
      <c r="J3503" t="s">
        <v>20</v>
      </c>
      <c r="K3503" t="s">
        <v>21</v>
      </c>
      <c r="L3503" t="s">
        <v>29</v>
      </c>
      <c r="M3503" t="s">
        <v>21</v>
      </c>
      <c r="N3503" t="s">
        <v>43</v>
      </c>
      <c r="O3503" s="1">
        <v>63.66</v>
      </c>
      <c r="P3503" s="1">
        <v>1874.85</v>
      </c>
      <c r="Q3503">
        <v>0</v>
      </c>
      <c r="R3503" t="s">
        <v>21</v>
      </c>
      <c r="S3503" t="str">
        <f>IF(ChurnData[[#This Row],[MonthlyCharges]]&lt;=30,"1. Up to 30",IF(ChurnData[[#This Row],[MonthlyCharges]]&lt;=50,"2. 31-50",IF(ChurnData[[#This Row],[MonthlyCharges]]&lt;=70,"3. 51-70",IF(ChurnData[[#This Row],[MonthlyCharges]]&lt;=90,"4. 71-90","5. Over 90"))))</f>
        <v>3. 51-70</v>
      </c>
      <c r="T3503" t="str">
        <f>IF(AND(ChurnData[[#This Row],[Contract]]="Month-to-month",ChurnData[[#This Row],[InternetService]]="Fiber optic",ChurnData[[#This Row],[TenureMonths]]&lt;=11),"High-risk","Other")</f>
        <v>Other</v>
      </c>
      <c r="U3503" t="str">
        <f>IF(ChurnData[[#This Row],[TenureMonths]]&lt;=11,"0-11",IF(ChurnData[[#This Row],[TenureMonths]]&lt;=23,"12-23",IF(ChurnData[[#This Row],[TenureMonths]]&lt;=35,"24-35",IF(ChurnData[[#This Row],[TenureMonths]]&lt;=47,"36-47",IF(ChurnData[[#This Row],[TenureMonths]]&lt;=59,"48-59","60-72")))))</f>
        <v>24-35</v>
      </c>
      <c r="V3503">
        <f>IF(ChurnData[[#This Row],[Churn]]="Yes",1,0)</f>
        <v>0</v>
      </c>
    </row>
    <row r="3504" spans="1:22" x14ac:dyDescent="0.35">
      <c r="A3504" t="s">
        <v>3556</v>
      </c>
      <c r="B3504" t="s">
        <v>36</v>
      </c>
      <c r="C3504">
        <v>1</v>
      </c>
      <c r="D3504" t="s">
        <v>20</v>
      </c>
      <c r="E3504" t="s">
        <v>21</v>
      </c>
      <c r="F3504" t="s">
        <v>27</v>
      </c>
      <c r="G3504" s="2">
        <v>60</v>
      </c>
      <c r="H3504" t="s">
        <v>20</v>
      </c>
      <c r="I3504" t="s">
        <v>23</v>
      </c>
      <c r="J3504" t="s">
        <v>21</v>
      </c>
      <c r="K3504" t="s">
        <v>21</v>
      </c>
      <c r="L3504" t="s">
        <v>24</v>
      </c>
      <c r="M3504" t="s">
        <v>21</v>
      </c>
      <c r="N3504" t="s">
        <v>34</v>
      </c>
      <c r="O3504" s="1">
        <v>84.27</v>
      </c>
      <c r="P3504" s="1">
        <v>5166.1499999999996</v>
      </c>
      <c r="Q3504">
        <v>0</v>
      </c>
      <c r="R3504" t="s">
        <v>21</v>
      </c>
      <c r="S3504" t="str">
        <f>IF(ChurnData[[#This Row],[MonthlyCharges]]&lt;=30,"1. Up to 30",IF(ChurnData[[#This Row],[MonthlyCharges]]&lt;=50,"2. 31-50",IF(ChurnData[[#This Row],[MonthlyCharges]]&lt;=70,"3. 51-70",IF(ChurnData[[#This Row],[MonthlyCharges]]&lt;=90,"4. 71-90","5. Over 90"))))</f>
        <v>4. 71-90</v>
      </c>
      <c r="T3504" t="str">
        <f>IF(AND(ChurnData[[#This Row],[Contract]]="Month-to-month",ChurnData[[#This Row],[InternetService]]="Fiber optic",ChurnData[[#This Row],[TenureMonths]]&lt;=11),"High-risk","Other")</f>
        <v>Other</v>
      </c>
      <c r="U3504" t="str">
        <f>IF(ChurnData[[#This Row],[TenureMonths]]&lt;=11,"0-11",IF(ChurnData[[#This Row],[TenureMonths]]&lt;=23,"12-23",IF(ChurnData[[#This Row],[TenureMonths]]&lt;=35,"24-35",IF(ChurnData[[#This Row],[TenureMonths]]&lt;=47,"36-47",IF(ChurnData[[#This Row],[TenureMonths]]&lt;=59,"48-59","60-72")))))</f>
        <v>60-72</v>
      </c>
      <c r="V3504">
        <f>IF(ChurnData[[#This Row],[Churn]]="Yes",1,0)</f>
        <v>0</v>
      </c>
    </row>
    <row r="3505" spans="1:22" x14ac:dyDescent="0.35">
      <c r="A3505" t="s">
        <v>3557</v>
      </c>
      <c r="B3505" t="s">
        <v>19</v>
      </c>
      <c r="C3505">
        <v>0</v>
      </c>
      <c r="D3505" t="s">
        <v>20</v>
      </c>
      <c r="E3505" t="s">
        <v>20</v>
      </c>
      <c r="F3505" t="s">
        <v>65</v>
      </c>
      <c r="G3505" s="2">
        <v>14</v>
      </c>
      <c r="H3505" t="s">
        <v>20</v>
      </c>
      <c r="I3505" t="s">
        <v>32</v>
      </c>
      <c r="J3505" t="s">
        <v>21</v>
      </c>
      <c r="K3505" t="s">
        <v>20</v>
      </c>
      <c r="L3505" t="s">
        <v>33</v>
      </c>
      <c r="M3505" t="s">
        <v>20</v>
      </c>
      <c r="N3505" t="s">
        <v>30</v>
      </c>
      <c r="O3505" s="1">
        <v>63.28</v>
      </c>
      <c r="P3505" s="1">
        <v>865.62</v>
      </c>
      <c r="Q3505">
        <v>2</v>
      </c>
      <c r="R3505" t="s">
        <v>21</v>
      </c>
      <c r="S3505" t="str">
        <f>IF(ChurnData[[#This Row],[MonthlyCharges]]&lt;=30,"1. Up to 30",IF(ChurnData[[#This Row],[MonthlyCharges]]&lt;=50,"2. 31-50",IF(ChurnData[[#This Row],[MonthlyCharges]]&lt;=70,"3. 51-70",IF(ChurnData[[#This Row],[MonthlyCharges]]&lt;=90,"4. 71-90","5. Over 90"))))</f>
        <v>3. 51-70</v>
      </c>
      <c r="T3505" t="str">
        <f>IF(AND(ChurnData[[#This Row],[Contract]]="Month-to-month",ChurnData[[#This Row],[InternetService]]="Fiber optic",ChurnData[[#This Row],[TenureMonths]]&lt;=11),"High-risk","Other")</f>
        <v>Other</v>
      </c>
      <c r="U3505" t="str">
        <f>IF(ChurnData[[#This Row],[TenureMonths]]&lt;=11,"0-11",IF(ChurnData[[#This Row],[TenureMonths]]&lt;=23,"12-23",IF(ChurnData[[#This Row],[TenureMonths]]&lt;=35,"24-35",IF(ChurnData[[#This Row],[TenureMonths]]&lt;=47,"36-47",IF(ChurnData[[#This Row],[TenureMonths]]&lt;=59,"48-59","60-72")))))</f>
        <v>12-23</v>
      </c>
      <c r="V3505">
        <f>IF(ChurnData[[#This Row],[Churn]]="Yes",1,0)</f>
        <v>0</v>
      </c>
    </row>
    <row r="3506" spans="1:22" x14ac:dyDescent="0.35">
      <c r="A3506" t="s">
        <v>3558</v>
      </c>
      <c r="B3506" t="s">
        <v>36</v>
      </c>
      <c r="C3506">
        <v>0</v>
      </c>
      <c r="D3506" t="s">
        <v>21</v>
      </c>
      <c r="E3506" t="s">
        <v>21</v>
      </c>
      <c r="F3506" t="s">
        <v>47</v>
      </c>
      <c r="G3506" s="2">
        <v>17</v>
      </c>
      <c r="H3506" t="s">
        <v>20</v>
      </c>
      <c r="I3506" t="s">
        <v>23</v>
      </c>
      <c r="J3506" t="s">
        <v>21</v>
      </c>
      <c r="K3506" t="s">
        <v>20</v>
      </c>
      <c r="L3506" t="s">
        <v>33</v>
      </c>
      <c r="M3506" t="s">
        <v>20</v>
      </c>
      <c r="N3506" t="s">
        <v>34</v>
      </c>
      <c r="O3506" s="1">
        <v>97.49</v>
      </c>
      <c r="P3506" s="1">
        <v>1660.19</v>
      </c>
      <c r="Q3506">
        <v>3</v>
      </c>
      <c r="R3506" t="s">
        <v>21</v>
      </c>
      <c r="S3506" t="str">
        <f>IF(ChurnData[[#This Row],[MonthlyCharges]]&lt;=30,"1. Up to 30",IF(ChurnData[[#This Row],[MonthlyCharges]]&lt;=50,"2. 31-50",IF(ChurnData[[#This Row],[MonthlyCharges]]&lt;=70,"3. 51-70",IF(ChurnData[[#This Row],[MonthlyCharges]]&lt;=90,"4. 71-90","5. Over 90"))))</f>
        <v>5. Over 90</v>
      </c>
      <c r="T3506" t="str">
        <f>IF(AND(ChurnData[[#This Row],[Contract]]="Month-to-month",ChurnData[[#This Row],[InternetService]]="Fiber optic",ChurnData[[#This Row],[TenureMonths]]&lt;=11),"High-risk","Other")</f>
        <v>Other</v>
      </c>
      <c r="U3506" t="str">
        <f>IF(ChurnData[[#This Row],[TenureMonths]]&lt;=11,"0-11",IF(ChurnData[[#This Row],[TenureMonths]]&lt;=23,"12-23",IF(ChurnData[[#This Row],[TenureMonths]]&lt;=35,"24-35",IF(ChurnData[[#This Row],[TenureMonths]]&lt;=47,"36-47",IF(ChurnData[[#This Row],[TenureMonths]]&lt;=59,"48-59","60-72")))))</f>
        <v>12-23</v>
      </c>
      <c r="V3506">
        <f>IF(ChurnData[[#This Row],[Churn]]="Yes",1,0)</f>
        <v>0</v>
      </c>
    </row>
    <row r="3507" spans="1:22" x14ac:dyDescent="0.35">
      <c r="A3507" t="s">
        <v>3559</v>
      </c>
      <c r="B3507" t="s">
        <v>19</v>
      </c>
      <c r="C3507">
        <v>0</v>
      </c>
      <c r="D3507" t="s">
        <v>20</v>
      </c>
      <c r="E3507" t="s">
        <v>21</v>
      </c>
      <c r="F3507" t="s">
        <v>65</v>
      </c>
      <c r="G3507" s="2">
        <v>2</v>
      </c>
      <c r="H3507" t="s">
        <v>20</v>
      </c>
      <c r="I3507" t="s">
        <v>23</v>
      </c>
      <c r="J3507" t="s">
        <v>21</v>
      </c>
      <c r="K3507" t="s">
        <v>20</v>
      </c>
      <c r="L3507" t="s">
        <v>29</v>
      </c>
      <c r="M3507" t="s">
        <v>20</v>
      </c>
      <c r="N3507" t="s">
        <v>25</v>
      </c>
      <c r="O3507" s="1">
        <v>94.85</v>
      </c>
      <c r="P3507" s="1">
        <v>195.15</v>
      </c>
      <c r="Q3507">
        <v>4</v>
      </c>
      <c r="R3507" t="s">
        <v>20</v>
      </c>
      <c r="S3507" t="str">
        <f>IF(ChurnData[[#This Row],[MonthlyCharges]]&lt;=30,"1. Up to 30",IF(ChurnData[[#This Row],[MonthlyCharges]]&lt;=50,"2. 31-50",IF(ChurnData[[#This Row],[MonthlyCharges]]&lt;=70,"3. 51-70",IF(ChurnData[[#This Row],[MonthlyCharges]]&lt;=90,"4. 71-90","5. Over 90"))))</f>
        <v>5. Over 90</v>
      </c>
      <c r="T3507" t="str">
        <f>IF(AND(ChurnData[[#This Row],[Contract]]="Month-to-month",ChurnData[[#This Row],[InternetService]]="Fiber optic",ChurnData[[#This Row],[TenureMonths]]&lt;=11),"High-risk","Other")</f>
        <v>Other</v>
      </c>
      <c r="U3507" t="str">
        <f>IF(ChurnData[[#This Row],[TenureMonths]]&lt;=11,"0-11",IF(ChurnData[[#This Row],[TenureMonths]]&lt;=23,"12-23",IF(ChurnData[[#This Row],[TenureMonths]]&lt;=35,"24-35",IF(ChurnData[[#This Row],[TenureMonths]]&lt;=47,"36-47",IF(ChurnData[[#This Row],[TenureMonths]]&lt;=59,"48-59","60-72")))))</f>
        <v>0-11</v>
      </c>
      <c r="V3507">
        <f>IF(ChurnData[[#This Row],[Churn]]="Yes",1,0)</f>
        <v>1</v>
      </c>
    </row>
    <row r="3508" spans="1:22" x14ac:dyDescent="0.35">
      <c r="A3508" t="s">
        <v>3560</v>
      </c>
      <c r="B3508" t="s">
        <v>19</v>
      </c>
      <c r="C3508">
        <v>0</v>
      </c>
      <c r="D3508" t="s">
        <v>20</v>
      </c>
      <c r="E3508" t="s">
        <v>21</v>
      </c>
      <c r="F3508" t="s">
        <v>58</v>
      </c>
      <c r="G3508" s="2">
        <v>59</v>
      </c>
      <c r="H3508" t="s">
        <v>20</v>
      </c>
      <c r="I3508" t="s">
        <v>23</v>
      </c>
      <c r="J3508" t="s">
        <v>21</v>
      </c>
      <c r="K3508" t="s">
        <v>20</v>
      </c>
      <c r="L3508" t="s">
        <v>24</v>
      </c>
      <c r="M3508" t="s">
        <v>21</v>
      </c>
      <c r="N3508" t="s">
        <v>30</v>
      </c>
      <c r="O3508" s="1">
        <v>97.29</v>
      </c>
      <c r="P3508" s="1">
        <v>5609.95</v>
      </c>
      <c r="Q3508">
        <v>0</v>
      </c>
      <c r="R3508" t="s">
        <v>21</v>
      </c>
      <c r="S3508" t="str">
        <f>IF(ChurnData[[#This Row],[MonthlyCharges]]&lt;=30,"1. Up to 30",IF(ChurnData[[#This Row],[MonthlyCharges]]&lt;=50,"2. 31-50",IF(ChurnData[[#This Row],[MonthlyCharges]]&lt;=70,"3. 51-70",IF(ChurnData[[#This Row],[MonthlyCharges]]&lt;=90,"4. 71-90","5. Over 90"))))</f>
        <v>5. Over 90</v>
      </c>
      <c r="T3508" t="str">
        <f>IF(AND(ChurnData[[#This Row],[Contract]]="Month-to-month",ChurnData[[#This Row],[InternetService]]="Fiber optic",ChurnData[[#This Row],[TenureMonths]]&lt;=11),"High-risk","Other")</f>
        <v>Other</v>
      </c>
      <c r="U3508" t="str">
        <f>IF(ChurnData[[#This Row],[TenureMonths]]&lt;=11,"0-11",IF(ChurnData[[#This Row],[TenureMonths]]&lt;=23,"12-23",IF(ChurnData[[#This Row],[TenureMonths]]&lt;=35,"24-35",IF(ChurnData[[#This Row],[TenureMonths]]&lt;=47,"36-47",IF(ChurnData[[#This Row],[TenureMonths]]&lt;=59,"48-59","60-72")))))</f>
        <v>48-59</v>
      </c>
      <c r="V3508">
        <f>IF(ChurnData[[#This Row],[Churn]]="Yes",1,0)</f>
        <v>0</v>
      </c>
    </row>
    <row r="3509" spans="1:22" x14ac:dyDescent="0.35">
      <c r="A3509" t="s">
        <v>3561</v>
      </c>
      <c r="B3509" t="s">
        <v>19</v>
      </c>
      <c r="C3509">
        <v>0</v>
      </c>
      <c r="D3509" t="s">
        <v>21</v>
      </c>
      <c r="E3509" t="s">
        <v>21</v>
      </c>
      <c r="F3509" t="s">
        <v>49</v>
      </c>
      <c r="G3509" s="2">
        <v>60</v>
      </c>
      <c r="H3509" t="s">
        <v>20</v>
      </c>
      <c r="I3509" t="s">
        <v>21</v>
      </c>
      <c r="J3509" t="s">
        <v>28</v>
      </c>
      <c r="K3509" t="s">
        <v>28</v>
      </c>
      <c r="L3509" t="s">
        <v>24</v>
      </c>
      <c r="M3509" t="s">
        <v>20</v>
      </c>
      <c r="N3509" t="s">
        <v>25</v>
      </c>
      <c r="O3509" s="1">
        <v>30.86</v>
      </c>
      <c r="P3509" s="1">
        <v>1802.51</v>
      </c>
      <c r="Q3509">
        <v>0</v>
      </c>
      <c r="R3509" t="s">
        <v>21</v>
      </c>
      <c r="S3509" t="str">
        <f>IF(ChurnData[[#This Row],[MonthlyCharges]]&lt;=30,"1. Up to 30",IF(ChurnData[[#This Row],[MonthlyCharges]]&lt;=50,"2. 31-50",IF(ChurnData[[#This Row],[MonthlyCharges]]&lt;=70,"3. 51-70",IF(ChurnData[[#This Row],[MonthlyCharges]]&lt;=90,"4. 71-90","5. Over 90"))))</f>
        <v>2. 31-50</v>
      </c>
      <c r="T3509" t="str">
        <f>IF(AND(ChurnData[[#This Row],[Contract]]="Month-to-month",ChurnData[[#This Row],[InternetService]]="Fiber optic",ChurnData[[#This Row],[TenureMonths]]&lt;=11),"High-risk","Other")</f>
        <v>Other</v>
      </c>
      <c r="U3509" t="str">
        <f>IF(ChurnData[[#This Row],[TenureMonths]]&lt;=11,"0-11",IF(ChurnData[[#This Row],[TenureMonths]]&lt;=23,"12-23",IF(ChurnData[[#This Row],[TenureMonths]]&lt;=35,"24-35",IF(ChurnData[[#This Row],[TenureMonths]]&lt;=47,"36-47",IF(ChurnData[[#This Row],[TenureMonths]]&lt;=59,"48-59","60-72")))))</f>
        <v>60-72</v>
      </c>
      <c r="V3509">
        <f>IF(ChurnData[[#This Row],[Churn]]="Yes",1,0)</f>
        <v>0</v>
      </c>
    </row>
    <row r="3510" spans="1:22" x14ac:dyDescent="0.35">
      <c r="A3510" t="s">
        <v>3562</v>
      </c>
      <c r="B3510" t="s">
        <v>19</v>
      </c>
      <c r="C3510">
        <v>0</v>
      </c>
      <c r="D3510" t="s">
        <v>20</v>
      </c>
      <c r="E3510" t="s">
        <v>20</v>
      </c>
      <c r="F3510" t="s">
        <v>56</v>
      </c>
      <c r="G3510" s="2">
        <v>33</v>
      </c>
      <c r="H3510" t="s">
        <v>20</v>
      </c>
      <c r="I3510" t="s">
        <v>32</v>
      </c>
      <c r="J3510" t="s">
        <v>21</v>
      </c>
      <c r="K3510" t="s">
        <v>21</v>
      </c>
      <c r="L3510" t="s">
        <v>29</v>
      </c>
      <c r="M3510" t="s">
        <v>20</v>
      </c>
      <c r="N3510" t="s">
        <v>43</v>
      </c>
      <c r="O3510" s="1">
        <v>52.61</v>
      </c>
      <c r="P3510" s="1">
        <v>1707.48</v>
      </c>
      <c r="Q3510">
        <v>1</v>
      </c>
      <c r="R3510" t="s">
        <v>21</v>
      </c>
      <c r="S3510" t="str">
        <f>IF(ChurnData[[#This Row],[MonthlyCharges]]&lt;=30,"1. Up to 30",IF(ChurnData[[#This Row],[MonthlyCharges]]&lt;=50,"2. 31-50",IF(ChurnData[[#This Row],[MonthlyCharges]]&lt;=70,"3. 51-70",IF(ChurnData[[#This Row],[MonthlyCharges]]&lt;=90,"4. 71-90","5. Over 90"))))</f>
        <v>3. 51-70</v>
      </c>
      <c r="T3510" t="str">
        <f>IF(AND(ChurnData[[#This Row],[Contract]]="Month-to-month",ChurnData[[#This Row],[InternetService]]="Fiber optic",ChurnData[[#This Row],[TenureMonths]]&lt;=11),"High-risk","Other")</f>
        <v>Other</v>
      </c>
      <c r="U3510" t="str">
        <f>IF(ChurnData[[#This Row],[TenureMonths]]&lt;=11,"0-11",IF(ChurnData[[#This Row],[TenureMonths]]&lt;=23,"12-23",IF(ChurnData[[#This Row],[TenureMonths]]&lt;=35,"24-35",IF(ChurnData[[#This Row],[TenureMonths]]&lt;=47,"36-47",IF(ChurnData[[#This Row],[TenureMonths]]&lt;=59,"48-59","60-72")))))</f>
        <v>24-35</v>
      </c>
      <c r="V3510">
        <f>IF(ChurnData[[#This Row],[Churn]]="Yes",1,0)</f>
        <v>0</v>
      </c>
    </row>
    <row r="3511" spans="1:22" x14ac:dyDescent="0.35">
      <c r="A3511" t="s">
        <v>3563</v>
      </c>
      <c r="B3511" t="s">
        <v>19</v>
      </c>
      <c r="C3511">
        <v>0</v>
      </c>
      <c r="D3511" t="s">
        <v>21</v>
      </c>
      <c r="E3511" t="s">
        <v>21</v>
      </c>
      <c r="F3511" t="s">
        <v>65</v>
      </c>
      <c r="G3511" s="2">
        <v>21</v>
      </c>
      <c r="H3511" t="s">
        <v>20</v>
      </c>
      <c r="I3511" t="s">
        <v>23</v>
      </c>
      <c r="J3511" t="s">
        <v>21</v>
      </c>
      <c r="K3511" t="s">
        <v>20</v>
      </c>
      <c r="L3511" t="s">
        <v>33</v>
      </c>
      <c r="M3511" t="s">
        <v>20</v>
      </c>
      <c r="N3511" t="s">
        <v>34</v>
      </c>
      <c r="O3511" s="1">
        <v>98.28</v>
      </c>
      <c r="P3511" s="1">
        <v>2104.79</v>
      </c>
      <c r="Q3511">
        <v>4</v>
      </c>
      <c r="R3511" t="s">
        <v>20</v>
      </c>
      <c r="S3511" t="str">
        <f>IF(ChurnData[[#This Row],[MonthlyCharges]]&lt;=30,"1. Up to 30",IF(ChurnData[[#This Row],[MonthlyCharges]]&lt;=50,"2. 31-50",IF(ChurnData[[#This Row],[MonthlyCharges]]&lt;=70,"3. 51-70",IF(ChurnData[[#This Row],[MonthlyCharges]]&lt;=90,"4. 71-90","5. Over 90"))))</f>
        <v>5. Over 90</v>
      </c>
      <c r="T3511" t="str">
        <f>IF(AND(ChurnData[[#This Row],[Contract]]="Month-to-month",ChurnData[[#This Row],[InternetService]]="Fiber optic",ChurnData[[#This Row],[TenureMonths]]&lt;=11),"High-risk","Other")</f>
        <v>Other</v>
      </c>
      <c r="U3511" t="str">
        <f>IF(ChurnData[[#This Row],[TenureMonths]]&lt;=11,"0-11",IF(ChurnData[[#This Row],[TenureMonths]]&lt;=23,"12-23",IF(ChurnData[[#This Row],[TenureMonths]]&lt;=35,"24-35",IF(ChurnData[[#This Row],[TenureMonths]]&lt;=47,"36-47",IF(ChurnData[[#This Row],[TenureMonths]]&lt;=59,"48-59","60-72")))))</f>
        <v>12-23</v>
      </c>
      <c r="V3511">
        <f>IF(ChurnData[[#This Row],[Churn]]="Yes",1,0)</f>
        <v>1</v>
      </c>
    </row>
    <row r="3512" spans="1:22" x14ac:dyDescent="0.35">
      <c r="A3512" t="s">
        <v>3564</v>
      </c>
      <c r="B3512" t="s">
        <v>36</v>
      </c>
      <c r="C3512">
        <v>0</v>
      </c>
      <c r="D3512" t="s">
        <v>21</v>
      </c>
      <c r="E3512" t="s">
        <v>21</v>
      </c>
      <c r="F3512" t="s">
        <v>45</v>
      </c>
      <c r="G3512" s="2">
        <v>23</v>
      </c>
      <c r="H3512" t="s">
        <v>20</v>
      </c>
      <c r="I3512" t="s">
        <v>23</v>
      </c>
      <c r="J3512" t="s">
        <v>20</v>
      </c>
      <c r="K3512" t="s">
        <v>21</v>
      </c>
      <c r="L3512" t="s">
        <v>33</v>
      </c>
      <c r="M3512" t="s">
        <v>20</v>
      </c>
      <c r="N3512" t="s">
        <v>34</v>
      </c>
      <c r="O3512" s="1">
        <v>93</v>
      </c>
      <c r="P3512" s="1">
        <v>2176.0300000000002</v>
      </c>
      <c r="Q3512">
        <v>3</v>
      </c>
      <c r="R3512" t="s">
        <v>21</v>
      </c>
      <c r="S3512" t="str">
        <f>IF(ChurnData[[#This Row],[MonthlyCharges]]&lt;=30,"1. Up to 30",IF(ChurnData[[#This Row],[MonthlyCharges]]&lt;=50,"2. 31-50",IF(ChurnData[[#This Row],[MonthlyCharges]]&lt;=70,"3. 51-70",IF(ChurnData[[#This Row],[MonthlyCharges]]&lt;=90,"4. 71-90","5. Over 90"))))</f>
        <v>5. Over 90</v>
      </c>
      <c r="T3512" t="str">
        <f>IF(AND(ChurnData[[#This Row],[Contract]]="Month-to-month",ChurnData[[#This Row],[InternetService]]="Fiber optic",ChurnData[[#This Row],[TenureMonths]]&lt;=11),"High-risk","Other")</f>
        <v>Other</v>
      </c>
      <c r="U3512" t="str">
        <f>IF(ChurnData[[#This Row],[TenureMonths]]&lt;=11,"0-11",IF(ChurnData[[#This Row],[TenureMonths]]&lt;=23,"12-23",IF(ChurnData[[#This Row],[TenureMonths]]&lt;=35,"24-35",IF(ChurnData[[#This Row],[TenureMonths]]&lt;=47,"36-47",IF(ChurnData[[#This Row],[TenureMonths]]&lt;=59,"48-59","60-72")))))</f>
        <v>12-23</v>
      </c>
      <c r="V3512">
        <f>IF(ChurnData[[#This Row],[Churn]]="Yes",1,0)</f>
        <v>0</v>
      </c>
    </row>
    <row r="3513" spans="1:22" x14ac:dyDescent="0.35">
      <c r="A3513" t="s">
        <v>3565</v>
      </c>
      <c r="B3513" t="s">
        <v>36</v>
      </c>
      <c r="C3513">
        <v>0</v>
      </c>
      <c r="D3513" t="s">
        <v>21</v>
      </c>
      <c r="E3513" t="s">
        <v>21</v>
      </c>
      <c r="F3513" t="s">
        <v>39</v>
      </c>
      <c r="G3513" s="2">
        <v>36</v>
      </c>
      <c r="H3513" t="s">
        <v>20</v>
      </c>
      <c r="I3513" t="s">
        <v>32</v>
      </c>
      <c r="J3513" t="s">
        <v>21</v>
      </c>
      <c r="K3513" t="s">
        <v>21</v>
      </c>
      <c r="L3513" t="s">
        <v>29</v>
      </c>
      <c r="M3513" t="s">
        <v>20</v>
      </c>
      <c r="N3513" t="s">
        <v>34</v>
      </c>
      <c r="O3513" s="1">
        <v>49.58</v>
      </c>
      <c r="P3513" s="1">
        <v>1745.76</v>
      </c>
      <c r="Q3513">
        <v>0</v>
      </c>
      <c r="R3513" t="s">
        <v>21</v>
      </c>
      <c r="S3513" t="str">
        <f>IF(ChurnData[[#This Row],[MonthlyCharges]]&lt;=30,"1. Up to 30",IF(ChurnData[[#This Row],[MonthlyCharges]]&lt;=50,"2. 31-50",IF(ChurnData[[#This Row],[MonthlyCharges]]&lt;=70,"3. 51-70",IF(ChurnData[[#This Row],[MonthlyCharges]]&lt;=90,"4. 71-90","5. Over 90"))))</f>
        <v>2. 31-50</v>
      </c>
      <c r="T3513" t="str">
        <f>IF(AND(ChurnData[[#This Row],[Contract]]="Month-to-month",ChurnData[[#This Row],[InternetService]]="Fiber optic",ChurnData[[#This Row],[TenureMonths]]&lt;=11),"High-risk","Other")</f>
        <v>Other</v>
      </c>
      <c r="U3513" t="str">
        <f>IF(ChurnData[[#This Row],[TenureMonths]]&lt;=11,"0-11",IF(ChurnData[[#This Row],[TenureMonths]]&lt;=23,"12-23",IF(ChurnData[[#This Row],[TenureMonths]]&lt;=35,"24-35",IF(ChurnData[[#This Row],[TenureMonths]]&lt;=47,"36-47",IF(ChurnData[[#This Row],[TenureMonths]]&lt;=59,"48-59","60-72")))))</f>
        <v>36-47</v>
      </c>
      <c r="V3513">
        <f>IF(ChurnData[[#This Row],[Churn]]="Yes",1,0)</f>
        <v>0</v>
      </c>
    </row>
    <row r="3514" spans="1:22" x14ac:dyDescent="0.35">
      <c r="A3514" t="s">
        <v>3566</v>
      </c>
      <c r="B3514" t="s">
        <v>19</v>
      </c>
      <c r="C3514">
        <v>0</v>
      </c>
      <c r="D3514" t="s">
        <v>20</v>
      </c>
      <c r="E3514" t="s">
        <v>20</v>
      </c>
      <c r="F3514" t="s">
        <v>56</v>
      </c>
      <c r="G3514" s="2">
        <v>41</v>
      </c>
      <c r="H3514" t="s">
        <v>20</v>
      </c>
      <c r="I3514" t="s">
        <v>32</v>
      </c>
      <c r="J3514" t="s">
        <v>21</v>
      </c>
      <c r="K3514" t="s">
        <v>21</v>
      </c>
      <c r="L3514" t="s">
        <v>33</v>
      </c>
      <c r="M3514" t="s">
        <v>21</v>
      </c>
      <c r="N3514" t="s">
        <v>34</v>
      </c>
      <c r="O3514" s="1">
        <v>52.12</v>
      </c>
      <c r="P3514" s="1">
        <v>2186.6</v>
      </c>
      <c r="Q3514">
        <v>2</v>
      </c>
      <c r="R3514" t="s">
        <v>21</v>
      </c>
      <c r="S3514" t="str">
        <f>IF(ChurnData[[#This Row],[MonthlyCharges]]&lt;=30,"1. Up to 30",IF(ChurnData[[#This Row],[MonthlyCharges]]&lt;=50,"2. 31-50",IF(ChurnData[[#This Row],[MonthlyCharges]]&lt;=70,"3. 51-70",IF(ChurnData[[#This Row],[MonthlyCharges]]&lt;=90,"4. 71-90","5. Over 90"))))</f>
        <v>3. 51-70</v>
      </c>
      <c r="T3514" t="str">
        <f>IF(AND(ChurnData[[#This Row],[Contract]]="Month-to-month",ChurnData[[#This Row],[InternetService]]="Fiber optic",ChurnData[[#This Row],[TenureMonths]]&lt;=11),"High-risk","Other")</f>
        <v>Other</v>
      </c>
      <c r="U3514" t="str">
        <f>IF(ChurnData[[#This Row],[TenureMonths]]&lt;=11,"0-11",IF(ChurnData[[#This Row],[TenureMonths]]&lt;=23,"12-23",IF(ChurnData[[#This Row],[TenureMonths]]&lt;=35,"24-35",IF(ChurnData[[#This Row],[TenureMonths]]&lt;=47,"36-47",IF(ChurnData[[#This Row],[TenureMonths]]&lt;=59,"48-59","60-72")))))</f>
        <v>36-47</v>
      </c>
      <c r="V3514">
        <f>IF(ChurnData[[#This Row],[Churn]]="Yes",1,0)</f>
        <v>0</v>
      </c>
    </row>
    <row r="3515" spans="1:22" x14ac:dyDescent="0.35">
      <c r="A3515" t="s">
        <v>3567</v>
      </c>
      <c r="B3515" t="s">
        <v>19</v>
      </c>
      <c r="C3515">
        <v>0</v>
      </c>
      <c r="D3515" t="s">
        <v>20</v>
      </c>
      <c r="E3515" t="s">
        <v>21</v>
      </c>
      <c r="F3515" t="s">
        <v>39</v>
      </c>
      <c r="G3515" s="2">
        <v>61</v>
      </c>
      <c r="H3515" t="s">
        <v>20</v>
      </c>
      <c r="I3515" t="s">
        <v>21</v>
      </c>
      <c r="J3515" t="s">
        <v>28</v>
      </c>
      <c r="K3515" t="s">
        <v>28</v>
      </c>
      <c r="L3515" t="s">
        <v>29</v>
      </c>
      <c r="M3515" t="s">
        <v>21</v>
      </c>
      <c r="N3515" t="s">
        <v>34</v>
      </c>
      <c r="O3515" s="1">
        <v>33.869999999999997</v>
      </c>
      <c r="P3515" s="1">
        <v>2081.0500000000002</v>
      </c>
      <c r="Q3515">
        <v>2</v>
      </c>
      <c r="R3515" t="s">
        <v>20</v>
      </c>
      <c r="S3515" t="str">
        <f>IF(ChurnData[[#This Row],[MonthlyCharges]]&lt;=30,"1. Up to 30",IF(ChurnData[[#This Row],[MonthlyCharges]]&lt;=50,"2. 31-50",IF(ChurnData[[#This Row],[MonthlyCharges]]&lt;=70,"3. 51-70",IF(ChurnData[[#This Row],[MonthlyCharges]]&lt;=90,"4. 71-90","5. Over 90"))))</f>
        <v>2. 31-50</v>
      </c>
      <c r="T3515" t="str">
        <f>IF(AND(ChurnData[[#This Row],[Contract]]="Month-to-month",ChurnData[[#This Row],[InternetService]]="Fiber optic",ChurnData[[#This Row],[TenureMonths]]&lt;=11),"High-risk","Other")</f>
        <v>Other</v>
      </c>
      <c r="U3515" t="str">
        <f>IF(ChurnData[[#This Row],[TenureMonths]]&lt;=11,"0-11",IF(ChurnData[[#This Row],[TenureMonths]]&lt;=23,"12-23",IF(ChurnData[[#This Row],[TenureMonths]]&lt;=35,"24-35",IF(ChurnData[[#This Row],[TenureMonths]]&lt;=47,"36-47",IF(ChurnData[[#This Row],[TenureMonths]]&lt;=59,"48-59","60-72")))))</f>
        <v>60-72</v>
      </c>
      <c r="V3515">
        <f>IF(ChurnData[[#This Row],[Churn]]="Yes",1,0)</f>
        <v>1</v>
      </c>
    </row>
    <row r="3516" spans="1:22" x14ac:dyDescent="0.35">
      <c r="A3516" t="s">
        <v>3568</v>
      </c>
      <c r="B3516" t="s">
        <v>36</v>
      </c>
      <c r="C3516">
        <v>0</v>
      </c>
      <c r="D3516" t="s">
        <v>20</v>
      </c>
      <c r="E3516" t="s">
        <v>21</v>
      </c>
      <c r="F3516" t="s">
        <v>37</v>
      </c>
      <c r="G3516" s="2">
        <v>33</v>
      </c>
      <c r="H3516" t="s">
        <v>20</v>
      </c>
      <c r="I3516" t="s">
        <v>32</v>
      </c>
      <c r="J3516" t="s">
        <v>21</v>
      </c>
      <c r="K3516" t="s">
        <v>21</v>
      </c>
      <c r="L3516" t="s">
        <v>33</v>
      </c>
      <c r="M3516" t="s">
        <v>20</v>
      </c>
      <c r="N3516" t="s">
        <v>25</v>
      </c>
      <c r="O3516" s="1">
        <v>50.32</v>
      </c>
      <c r="P3516" s="1">
        <v>1617.51</v>
      </c>
      <c r="Q3516">
        <v>2</v>
      </c>
      <c r="R3516" t="s">
        <v>21</v>
      </c>
      <c r="S3516" t="str">
        <f>IF(ChurnData[[#This Row],[MonthlyCharges]]&lt;=30,"1. Up to 30",IF(ChurnData[[#This Row],[MonthlyCharges]]&lt;=50,"2. 31-50",IF(ChurnData[[#This Row],[MonthlyCharges]]&lt;=70,"3. 51-70",IF(ChurnData[[#This Row],[MonthlyCharges]]&lt;=90,"4. 71-90","5. Over 90"))))</f>
        <v>3. 51-70</v>
      </c>
      <c r="T3516" t="str">
        <f>IF(AND(ChurnData[[#This Row],[Contract]]="Month-to-month",ChurnData[[#This Row],[InternetService]]="Fiber optic",ChurnData[[#This Row],[TenureMonths]]&lt;=11),"High-risk","Other")</f>
        <v>Other</v>
      </c>
      <c r="U3516" t="str">
        <f>IF(ChurnData[[#This Row],[TenureMonths]]&lt;=11,"0-11",IF(ChurnData[[#This Row],[TenureMonths]]&lt;=23,"12-23",IF(ChurnData[[#This Row],[TenureMonths]]&lt;=35,"24-35",IF(ChurnData[[#This Row],[TenureMonths]]&lt;=47,"36-47",IF(ChurnData[[#This Row],[TenureMonths]]&lt;=59,"48-59","60-72")))))</f>
        <v>24-35</v>
      </c>
      <c r="V3516">
        <f>IF(ChurnData[[#This Row],[Churn]]="Yes",1,0)</f>
        <v>0</v>
      </c>
    </row>
    <row r="3517" spans="1:22" x14ac:dyDescent="0.35">
      <c r="A3517" t="s">
        <v>3569</v>
      </c>
      <c r="B3517" t="s">
        <v>36</v>
      </c>
      <c r="C3517">
        <v>1</v>
      </c>
      <c r="D3517" t="s">
        <v>21</v>
      </c>
      <c r="E3517" t="s">
        <v>21</v>
      </c>
      <c r="F3517" t="s">
        <v>41</v>
      </c>
      <c r="G3517" s="2">
        <v>55</v>
      </c>
      <c r="H3517" t="s">
        <v>20</v>
      </c>
      <c r="I3517" t="s">
        <v>23</v>
      </c>
      <c r="J3517" t="s">
        <v>20</v>
      </c>
      <c r="K3517" t="s">
        <v>21</v>
      </c>
      <c r="L3517" t="s">
        <v>29</v>
      </c>
      <c r="M3517" t="s">
        <v>20</v>
      </c>
      <c r="N3517" t="s">
        <v>43</v>
      </c>
      <c r="O3517" s="1">
        <v>84.86</v>
      </c>
      <c r="P3517" s="1">
        <v>4772.1499999999996</v>
      </c>
      <c r="Q3517">
        <v>1</v>
      </c>
      <c r="R3517" t="s">
        <v>21</v>
      </c>
      <c r="S3517" t="str">
        <f>IF(ChurnData[[#This Row],[MonthlyCharges]]&lt;=30,"1. Up to 30",IF(ChurnData[[#This Row],[MonthlyCharges]]&lt;=50,"2. 31-50",IF(ChurnData[[#This Row],[MonthlyCharges]]&lt;=70,"3. 51-70",IF(ChurnData[[#This Row],[MonthlyCharges]]&lt;=90,"4. 71-90","5. Over 90"))))</f>
        <v>4. 71-90</v>
      </c>
      <c r="T3517" t="str">
        <f>IF(AND(ChurnData[[#This Row],[Contract]]="Month-to-month",ChurnData[[#This Row],[InternetService]]="Fiber optic",ChurnData[[#This Row],[TenureMonths]]&lt;=11),"High-risk","Other")</f>
        <v>Other</v>
      </c>
      <c r="U3517" t="str">
        <f>IF(ChurnData[[#This Row],[TenureMonths]]&lt;=11,"0-11",IF(ChurnData[[#This Row],[TenureMonths]]&lt;=23,"12-23",IF(ChurnData[[#This Row],[TenureMonths]]&lt;=35,"24-35",IF(ChurnData[[#This Row],[TenureMonths]]&lt;=47,"36-47",IF(ChurnData[[#This Row],[TenureMonths]]&lt;=59,"48-59","60-72")))))</f>
        <v>48-59</v>
      </c>
      <c r="V3517">
        <f>IF(ChurnData[[#This Row],[Churn]]="Yes",1,0)</f>
        <v>0</v>
      </c>
    </row>
    <row r="3518" spans="1:22" x14ac:dyDescent="0.35">
      <c r="A3518" t="s">
        <v>3570</v>
      </c>
      <c r="B3518" t="s">
        <v>36</v>
      </c>
      <c r="C3518">
        <v>0</v>
      </c>
      <c r="D3518" t="s">
        <v>20</v>
      </c>
      <c r="E3518" t="s">
        <v>20</v>
      </c>
      <c r="F3518" t="s">
        <v>56</v>
      </c>
      <c r="G3518" s="2">
        <v>19</v>
      </c>
      <c r="H3518" t="s">
        <v>20</v>
      </c>
      <c r="I3518" t="s">
        <v>21</v>
      </c>
      <c r="J3518" t="s">
        <v>28</v>
      </c>
      <c r="K3518" t="s">
        <v>28</v>
      </c>
      <c r="L3518" t="s">
        <v>33</v>
      </c>
      <c r="M3518" t="s">
        <v>20</v>
      </c>
      <c r="N3518" t="s">
        <v>25</v>
      </c>
      <c r="O3518" s="1">
        <v>36.01</v>
      </c>
      <c r="P3518" s="1">
        <v>680.36</v>
      </c>
      <c r="Q3518">
        <v>1</v>
      </c>
      <c r="R3518" t="s">
        <v>21</v>
      </c>
      <c r="S3518" t="str">
        <f>IF(ChurnData[[#This Row],[MonthlyCharges]]&lt;=30,"1. Up to 30",IF(ChurnData[[#This Row],[MonthlyCharges]]&lt;=50,"2. 31-50",IF(ChurnData[[#This Row],[MonthlyCharges]]&lt;=70,"3. 51-70",IF(ChurnData[[#This Row],[MonthlyCharges]]&lt;=90,"4. 71-90","5. Over 90"))))</f>
        <v>2. 31-50</v>
      </c>
      <c r="T3518" t="str">
        <f>IF(AND(ChurnData[[#This Row],[Contract]]="Month-to-month",ChurnData[[#This Row],[InternetService]]="Fiber optic",ChurnData[[#This Row],[TenureMonths]]&lt;=11),"High-risk","Other")</f>
        <v>Other</v>
      </c>
      <c r="U3518" t="str">
        <f>IF(ChurnData[[#This Row],[TenureMonths]]&lt;=11,"0-11",IF(ChurnData[[#This Row],[TenureMonths]]&lt;=23,"12-23",IF(ChurnData[[#This Row],[TenureMonths]]&lt;=35,"24-35",IF(ChurnData[[#This Row],[TenureMonths]]&lt;=47,"36-47",IF(ChurnData[[#This Row],[TenureMonths]]&lt;=59,"48-59","60-72")))))</f>
        <v>12-23</v>
      </c>
      <c r="V3518">
        <f>IF(ChurnData[[#This Row],[Churn]]="Yes",1,0)</f>
        <v>0</v>
      </c>
    </row>
    <row r="3519" spans="1:22" x14ac:dyDescent="0.35">
      <c r="A3519" t="s">
        <v>3571</v>
      </c>
      <c r="B3519" t="s">
        <v>36</v>
      </c>
      <c r="C3519">
        <v>0</v>
      </c>
      <c r="D3519" t="s">
        <v>20</v>
      </c>
      <c r="E3519" t="s">
        <v>20</v>
      </c>
      <c r="F3519" t="s">
        <v>75</v>
      </c>
      <c r="G3519" s="2">
        <v>41</v>
      </c>
      <c r="H3519" t="s">
        <v>20</v>
      </c>
      <c r="I3519" t="s">
        <v>32</v>
      </c>
      <c r="J3519" t="s">
        <v>20</v>
      </c>
      <c r="K3519" t="s">
        <v>21</v>
      </c>
      <c r="L3519" t="s">
        <v>33</v>
      </c>
      <c r="M3519" t="s">
        <v>20</v>
      </c>
      <c r="N3519" t="s">
        <v>43</v>
      </c>
      <c r="O3519" s="1">
        <v>59.45</v>
      </c>
      <c r="P3519" s="1">
        <v>2490.58</v>
      </c>
      <c r="Q3519">
        <v>2</v>
      </c>
      <c r="R3519" t="s">
        <v>21</v>
      </c>
      <c r="S3519" t="str">
        <f>IF(ChurnData[[#This Row],[MonthlyCharges]]&lt;=30,"1. Up to 30",IF(ChurnData[[#This Row],[MonthlyCharges]]&lt;=50,"2. 31-50",IF(ChurnData[[#This Row],[MonthlyCharges]]&lt;=70,"3. 51-70",IF(ChurnData[[#This Row],[MonthlyCharges]]&lt;=90,"4. 71-90","5. Over 90"))))</f>
        <v>3. 51-70</v>
      </c>
      <c r="T3519" t="str">
        <f>IF(AND(ChurnData[[#This Row],[Contract]]="Month-to-month",ChurnData[[#This Row],[InternetService]]="Fiber optic",ChurnData[[#This Row],[TenureMonths]]&lt;=11),"High-risk","Other")</f>
        <v>Other</v>
      </c>
      <c r="U3519" t="str">
        <f>IF(ChurnData[[#This Row],[TenureMonths]]&lt;=11,"0-11",IF(ChurnData[[#This Row],[TenureMonths]]&lt;=23,"12-23",IF(ChurnData[[#This Row],[TenureMonths]]&lt;=35,"24-35",IF(ChurnData[[#This Row],[TenureMonths]]&lt;=47,"36-47",IF(ChurnData[[#This Row],[TenureMonths]]&lt;=59,"48-59","60-72")))))</f>
        <v>36-47</v>
      </c>
      <c r="V3519">
        <f>IF(ChurnData[[#This Row],[Churn]]="Yes",1,0)</f>
        <v>0</v>
      </c>
    </row>
    <row r="3520" spans="1:22" x14ac:dyDescent="0.35">
      <c r="A3520" t="s">
        <v>3572</v>
      </c>
      <c r="B3520" t="s">
        <v>19</v>
      </c>
      <c r="C3520">
        <v>0</v>
      </c>
      <c r="D3520" t="s">
        <v>20</v>
      </c>
      <c r="E3520" t="s">
        <v>21</v>
      </c>
      <c r="F3520" t="s">
        <v>75</v>
      </c>
      <c r="G3520" s="2">
        <v>13</v>
      </c>
      <c r="H3520" t="s">
        <v>21</v>
      </c>
      <c r="I3520" t="s">
        <v>21</v>
      </c>
      <c r="J3520" t="s">
        <v>28</v>
      </c>
      <c r="K3520" t="s">
        <v>28</v>
      </c>
      <c r="L3520" t="s">
        <v>29</v>
      </c>
      <c r="M3520" t="s">
        <v>21</v>
      </c>
      <c r="N3520" t="s">
        <v>34</v>
      </c>
      <c r="O3520" s="1">
        <v>23.89</v>
      </c>
      <c r="P3520" s="1">
        <v>304.01</v>
      </c>
      <c r="Q3520">
        <v>1</v>
      </c>
      <c r="R3520" t="s">
        <v>21</v>
      </c>
      <c r="S3520" t="str">
        <f>IF(ChurnData[[#This Row],[MonthlyCharges]]&lt;=30,"1. Up to 30",IF(ChurnData[[#This Row],[MonthlyCharges]]&lt;=50,"2. 31-50",IF(ChurnData[[#This Row],[MonthlyCharges]]&lt;=70,"3. 51-70",IF(ChurnData[[#This Row],[MonthlyCharges]]&lt;=90,"4. 71-90","5. Over 90"))))</f>
        <v>1. Up to 30</v>
      </c>
      <c r="T3520" t="str">
        <f>IF(AND(ChurnData[[#This Row],[Contract]]="Month-to-month",ChurnData[[#This Row],[InternetService]]="Fiber optic",ChurnData[[#This Row],[TenureMonths]]&lt;=11),"High-risk","Other")</f>
        <v>Other</v>
      </c>
      <c r="U3520" t="str">
        <f>IF(ChurnData[[#This Row],[TenureMonths]]&lt;=11,"0-11",IF(ChurnData[[#This Row],[TenureMonths]]&lt;=23,"12-23",IF(ChurnData[[#This Row],[TenureMonths]]&lt;=35,"24-35",IF(ChurnData[[#This Row],[TenureMonths]]&lt;=47,"36-47",IF(ChurnData[[#This Row],[TenureMonths]]&lt;=59,"48-59","60-72")))))</f>
        <v>12-23</v>
      </c>
      <c r="V3520">
        <f>IF(ChurnData[[#This Row],[Churn]]="Yes",1,0)</f>
        <v>0</v>
      </c>
    </row>
    <row r="3521" spans="1:22" x14ac:dyDescent="0.35">
      <c r="A3521" t="s">
        <v>3573</v>
      </c>
      <c r="B3521" t="s">
        <v>19</v>
      </c>
      <c r="C3521">
        <v>0</v>
      </c>
      <c r="D3521" t="s">
        <v>21</v>
      </c>
      <c r="E3521" t="s">
        <v>21</v>
      </c>
      <c r="F3521" t="s">
        <v>49</v>
      </c>
      <c r="G3521" s="2">
        <v>23</v>
      </c>
      <c r="H3521" t="s">
        <v>20</v>
      </c>
      <c r="I3521" t="s">
        <v>21</v>
      </c>
      <c r="J3521" t="s">
        <v>28</v>
      </c>
      <c r="K3521" t="s">
        <v>28</v>
      </c>
      <c r="L3521" t="s">
        <v>24</v>
      </c>
      <c r="M3521" t="s">
        <v>20</v>
      </c>
      <c r="N3521" t="s">
        <v>30</v>
      </c>
      <c r="O3521" s="1">
        <v>28.8</v>
      </c>
      <c r="P3521" s="1">
        <v>643</v>
      </c>
      <c r="Q3521">
        <v>2</v>
      </c>
      <c r="R3521" t="s">
        <v>21</v>
      </c>
      <c r="S3521" t="str">
        <f>IF(ChurnData[[#This Row],[MonthlyCharges]]&lt;=30,"1. Up to 30",IF(ChurnData[[#This Row],[MonthlyCharges]]&lt;=50,"2. 31-50",IF(ChurnData[[#This Row],[MonthlyCharges]]&lt;=70,"3. 51-70",IF(ChurnData[[#This Row],[MonthlyCharges]]&lt;=90,"4. 71-90","5. Over 90"))))</f>
        <v>1. Up to 30</v>
      </c>
      <c r="T3521" t="str">
        <f>IF(AND(ChurnData[[#This Row],[Contract]]="Month-to-month",ChurnData[[#This Row],[InternetService]]="Fiber optic",ChurnData[[#This Row],[TenureMonths]]&lt;=11),"High-risk","Other")</f>
        <v>Other</v>
      </c>
      <c r="U3521" t="str">
        <f>IF(ChurnData[[#This Row],[TenureMonths]]&lt;=11,"0-11",IF(ChurnData[[#This Row],[TenureMonths]]&lt;=23,"12-23",IF(ChurnData[[#This Row],[TenureMonths]]&lt;=35,"24-35",IF(ChurnData[[#This Row],[TenureMonths]]&lt;=47,"36-47",IF(ChurnData[[#This Row],[TenureMonths]]&lt;=59,"48-59","60-72")))))</f>
        <v>12-23</v>
      </c>
      <c r="V3521">
        <f>IF(ChurnData[[#This Row],[Churn]]="Yes",1,0)</f>
        <v>0</v>
      </c>
    </row>
    <row r="3522" spans="1:22" x14ac:dyDescent="0.35">
      <c r="A3522" t="s">
        <v>3574</v>
      </c>
      <c r="B3522" t="s">
        <v>19</v>
      </c>
      <c r="C3522">
        <v>0</v>
      </c>
      <c r="D3522" t="s">
        <v>20</v>
      </c>
      <c r="E3522" t="s">
        <v>21</v>
      </c>
      <c r="F3522" t="s">
        <v>58</v>
      </c>
      <c r="G3522" s="2">
        <v>46</v>
      </c>
      <c r="H3522" t="s">
        <v>20</v>
      </c>
      <c r="I3522" t="s">
        <v>23</v>
      </c>
      <c r="J3522" t="s">
        <v>21</v>
      </c>
      <c r="K3522" t="s">
        <v>21</v>
      </c>
      <c r="L3522" t="s">
        <v>33</v>
      </c>
      <c r="M3522" t="s">
        <v>21</v>
      </c>
      <c r="N3522" t="s">
        <v>34</v>
      </c>
      <c r="O3522" s="1">
        <v>71.88</v>
      </c>
      <c r="P3522" s="1">
        <v>3310.9</v>
      </c>
      <c r="Q3522">
        <v>2</v>
      </c>
      <c r="R3522" t="s">
        <v>21</v>
      </c>
      <c r="S3522" t="str">
        <f>IF(ChurnData[[#This Row],[MonthlyCharges]]&lt;=30,"1. Up to 30",IF(ChurnData[[#This Row],[MonthlyCharges]]&lt;=50,"2. 31-50",IF(ChurnData[[#This Row],[MonthlyCharges]]&lt;=70,"3. 51-70",IF(ChurnData[[#This Row],[MonthlyCharges]]&lt;=90,"4. 71-90","5. Over 90"))))</f>
        <v>4. 71-90</v>
      </c>
      <c r="T3522" t="str">
        <f>IF(AND(ChurnData[[#This Row],[Contract]]="Month-to-month",ChurnData[[#This Row],[InternetService]]="Fiber optic",ChurnData[[#This Row],[TenureMonths]]&lt;=11),"High-risk","Other")</f>
        <v>Other</v>
      </c>
      <c r="U3522" t="str">
        <f>IF(ChurnData[[#This Row],[TenureMonths]]&lt;=11,"0-11",IF(ChurnData[[#This Row],[TenureMonths]]&lt;=23,"12-23",IF(ChurnData[[#This Row],[TenureMonths]]&lt;=35,"24-35",IF(ChurnData[[#This Row],[TenureMonths]]&lt;=47,"36-47",IF(ChurnData[[#This Row],[TenureMonths]]&lt;=59,"48-59","60-72")))))</f>
        <v>36-47</v>
      </c>
      <c r="V3522">
        <f>IF(ChurnData[[#This Row],[Churn]]="Yes",1,0)</f>
        <v>0</v>
      </c>
    </row>
    <row r="3523" spans="1:22" x14ac:dyDescent="0.35">
      <c r="A3523" t="s">
        <v>3575</v>
      </c>
      <c r="B3523" t="s">
        <v>19</v>
      </c>
      <c r="C3523">
        <v>0</v>
      </c>
      <c r="D3523" t="s">
        <v>20</v>
      </c>
      <c r="E3523" t="s">
        <v>20</v>
      </c>
      <c r="F3523" t="s">
        <v>27</v>
      </c>
      <c r="G3523" s="2">
        <v>24</v>
      </c>
      <c r="H3523" t="s">
        <v>20</v>
      </c>
      <c r="I3523" t="s">
        <v>23</v>
      </c>
      <c r="J3523" t="s">
        <v>21</v>
      </c>
      <c r="K3523" t="s">
        <v>21</v>
      </c>
      <c r="L3523" t="s">
        <v>33</v>
      </c>
      <c r="M3523" t="s">
        <v>20</v>
      </c>
      <c r="N3523" t="s">
        <v>30</v>
      </c>
      <c r="O3523" s="1">
        <v>86.28</v>
      </c>
      <c r="P3523" s="1">
        <v>2071.62</v>
      </c>
      <c r="Q3523">
        <v>3</v>
      </c>
      <c r="R3523" t="s">
        <v>20</v>
      </c>
      <c r="S3523" t="str">
        <f>IF(ChurnData[[#This Row],[MonthlyCharges]]&lt;=30,"1. Up to 30",IF(ChurnData[[#This Row],[MonthlyCharges]]&lt;=50,"2. 31-50",IF(ChurnData[[#This Row],[MonthlyCharges]]&lt;=70,"3. 51-70",IF(ChurnData[[#This Row],[MonthlyCharges]]&lt;=90,"4. 71-90","5. Over 90"))))</f>
        <v>4. 71-90</v>
      </c>
      <c r="T3523" t="str">
        <f>IF(AND(ChurnData[[#This Row],[Contract]]="Month-to-month",ChurnData[[#This Row],[InternetService]]="Fiber optic",ChurnData[[#This Row],[TenureMonths]]&lt;=11),"High-risk","Other")</f>
        <v>Other</v>
      </c>
      <c r="U3523" t="str">
        <f>IF(ChurnData[[#This Row],[TenureMonths]]&lt;=11,"0-11",IF(ChurnData[[#This Row],[TenureMonths]]&lt;=23,"12-23",IF(ChurnData[[#This Row],[TenureMonths]]&lt;=35,"24-35",IF(ChurnData[[#This Row],[TenureMonths]]&lt;=47,"36-47",IF(ChurnData[[#This Row],[TenureMonths]]&lt;=59,"48-59","60-72")))))</f>
        <v>24-35</v>
      </c>
      <c r="V3523">
        <f>IF(ChurnData[[#This Row],[Churn]]="Yes",1,0)</f>
        <v>1</v>
      </c>
    </row>
    <row r="3524" spans="1:22" x14ac:dyDescent="0.35">
      <c r="A3524" t="s">
        <v>3576</v>
      </c>
      <c r="B3524" t="s">
        <v>19</v>
      </c>
      <c r="C3524">
        <v>1</v>
      </c>
      <c r="D3524" t="s">
        <v>20</v>
      </c>
      <c r="E3524" t="s">
        <v>21</v>
      </c>
      <c r="F3524" t="s">
        <v>49</v>
      </c>
      <c r="G3524" s="2">
        <v>30</v>
      </c>
      <c r="H3524" t="s">
        <v>20</v>
      </c>
      <c r="I3524" t="s">
        <v>32</v>
      </c>
      <c r="J3524" t="s">
        <v>21</v>
      </c>
      <c r="K3524" t="s">
        <v>20</v>
      </c>
      <c r="L3524" t="s">
        <v>24</v>
      </c>
      <c r="M3524" t="s">
        <v>20</v>
      </c>
      <c r="N3524" t="s">
        <v>43</v>
      </c>
      <c r="O3524" s="1">
        <v>55.17</v>
      </c>
      <c r="P3524" s="1">
        <v>1630.38</v>
      </c>
      <c r="Q3524">
        <v>2</v>
      </c>
      <c r="R3524" t="s">
        <v>21</v>
      </c>
      <c r="S3524" t="str">
        <f>IF(ChurnData[[#This Row],[MonthlyCharges]]&lt;=30,"1. Up to 30",IF(ChurnData[[#This Row],[MonthlyCharges]]&lt;=50,"2. 31-50",IF(ChurnData[[#This Row],[MonthlyCharges]]&lt;=70,"3. 51-70",IF(ChurnData[[#This Row],[MonthlyCharges]]&lt;=90,"4. 71-90","5. Over 90"))))</f>
        <v>3. 51-70</v>
      </c>
      <c r="T3524" t="str">
        <f>IF(AND(ChurnData[[#This Row],[Contract]]="Month-to-month",ChurnData[[#This Row],[InternetService]]="Fiber optic",ChurnData[[#This Row],[TenureMonths]]&lt;=11),"High-risk","Other")</f>
        <v>Other</v>
      </c>
      <c r="U3524" t="str">
        <f>IF(ChurnData[[#This Row],[TenureMonths]]&lt;=11,"0-11",IF(ChurnData[[#This Row],[TenureMonths]]&lt;=23,"12-23",IF(ChurnData[[#This Row],[TenureMonths]]&lt;=35,"24-35",IF(ChurnData[[#This Row],[TenureMonths]]&lt;=47,"36-47",IF(ChurnData[[#This Row],[TenureMonths]]&lt;=59,"48-59","60-72")))))</f>
        <v>24-35</v>
      </c>
      <c r="V3524">
        <f>IF(ChurnData[[#This Row],[Churn]]="Yes",1,0)</f>
        <v>0</v>
      </c>
    </row>
    <row r="3525" spans="1:22" x14ac:dyDescent="0.35">
      <c r="A3525" t="s">
        <v>3577</v>
      </c>
      <c r="B3525" t="s">
        <v>19</v>
      </c>
      <c r="C3525">
        <v>0</v>
      </c>
      <c r="D3525" t="s">
        <v>21</v>
      </c>
      <c r="E3525" t="s">
        <v>21</v>
      </c>
      <c r="F3525" t="s">
        <v>56</v>
      </c>
      <c r="G3525" s="2">
        <v>9</v>
      </c>
      <c r="H3525" t="s">
        <v>20</v>
      </c>
      <c r="I3525" t="s">
        <v>23</v>
      </c>
      <c r="J3525" t="s">
        <v>21</v>
      </c>
      <c r="K3525" t="s">
        <v>20</v>
      </c>
      <c r="L3525" t="s">
        <v>33</v>
      </c>
      <c r="M3525" t="s">
        <v>20</v>
      </c>
      <c r="N3525" t="s">
        <v>34</v>
      </c>
      <c r="O3525" s="1">
        <v>99.82</v>
      </c>
      <c r="P3525" s="1">
        <v>891.29</v>
      </c>
      <c r="Q3525">
        <v>3</v>
      </c>
      <c r="R3525" t="s">
        <v>20</v>
      </c>
      <c r="S3525" t="str">
        <f>IF(ChurnData[[#This Row],[MonthlyCharges]]&lt;=30,"1. Up to 30",IF(ChurnData[[#This Row],[MonthlyCharges]]&lt;=50,"2. 31-50",IF(ChurnData[[#This Row],[MonthlyCharges]]&lt;=70,"3. 51-70",IF(ChurnData[[#This Row],[MonthlyCharges]]&lt;=90,"4. 71-90","5. Over 90"))))</f>
        <v>5. Over 90</v>
      </c>
      <c r="T3525" t="str">
        <f>IF(AND(ChurnData[[#This Row],[Contract]]="Month-to-month",ChurnData[[#This Row],[InternetService]]="Fiber optic",ChurnData[[#This Row],[TenureMonths]]&lt;=11),"High-risk","Other")</f>
        <v>High-risk</v>
      </c>
      <c r="U3525" t="str">
        <f>IF(ChurnData[[#This Row],[TenureMonths]]&lt;=11,"0-11",IF(ChurnData[[#This Row],[TenureMonths]]&lt;=23,"12-23",IF(ChurnData[[#This Row],[TenureMonths]]&lt;=35,"24-35",IF(ChurnData[[#This Row],[TenureMonths]]&lt;=47,"36-47",IF(ChurnData[[#This Row],[TenureMonths]]&lt;=59,"48-59","60-72")))))</f>
        <v>0-11</v>
      </c>
      <c r="V3525">
        <f>IF(ChurnData[[#This Row],[Churn]]="Yes",1,0)</f>
        <v>1</v>
      </c>
    </row>
    <row r="3526" spans="1:22" x14ac:dyDescent="0.35">
      <c r="A3526" t="s">
        <v>3578</v>
      </c>
      <c r="B3526" t="s">
        <v>19</v>
      </c>
      <c r="C3526">
        <v>0</v>
      </c>
      <c r="D3526" t="s">
        <v>20</v>
      </c>
      <c r="E3526" t="s">
        <v>21</v>
      </c>
      <c r="F3526" t="s">
        <v>45</v>
      </c>
      <c r="G3526" s="2">
        <v>27</v>
      </c>
      <c r="H3526" t="s">
        <v>20</v>
      </c>
      <c r="I3526" t="s">
        <v>21</v>
      </c>
      <c r="J3526" t="s">
        <v>28</v>
      </c>
      <c r="K3526" t="s">
        <v>28</v>
      </c>
      <c r="L3526" t="s">
        <v>24</v>
      </c>
      <c r="M3526" t="s">
        <v>21</v>
      </c>
      <c r="N3526" t="s">
        <v>34</v>
      </c>
      <c r="O3526" s="1">
        <v>27.29</v>
      </c>
      <c r="P3526" s="1">
        <v>744.99</v>
      </c>
      <c r="Q3526">
        <v>3</v>
      </c>
      <c r="R3526" t="s">
        <v>21</v>
      </c>
      <c r="S3526" t="str">
        <f>IF(ChurnData[[#This Row],[MonthlyCharges]]&lt;=30,"1. Up to 30",IF(ChurnData[[#This Row],[MonthlyCharges]]&lt;=50,"2. 31-50",IF(ChurnData[[#This Row],[MonthlyCharges]]&lt;=70,"3. 51-70",IF(ChurnData[[#This Row],[MonthlyCharges]]&lt;=90,"4. 71-90","5. Over 90"))))</f>
        <v>1. Up to 30</v>
      </c>
      <c r="T3526" t="str">
        <f>IF(AND(ChurnData[[#This Row],[Contract]]="Month-to-month",ChurnData[[#This Row],[InternetService]]="Fiber optic",ChurnData[[#This Row],[TenureMonths]]&lt;=11),"High-risk","Other")</f>
        <v>Other</v>
      </c>
      <c r="U3526" t="str">
        <f>IF(ChurnData[[#This Row],[TenureMonths]]&lt;=11,"0-11",IF(ChurnData[[#This Row],[TenureMonths]]&lt;=23,"12-23",IF(ChurnData[[#This Row],[TenureMonths]]&lt;=35,"24-35",IF(ChurnData[[#This Row],[TenureMonths]]&lt;=47,"36-47",IF(ChurnData[[#This Row],[TenureMonths]]&lt;=59,"48-59","60-72")))))</f>
        <v>24-35</v>
      </c>
      <c r="V3526">
        <f>IF(ChurnData[[#This Row],[Churn]]="Yes",1,0)</f>
        <v>0</v>
      </c>
    </row>
    <row r="3527" spans="1:22" x14ac:dyDescent="0.35">
      <c r="A3527" t="s">
        <v>3579</v>
      </c>
      <c r="B3527" t="s">
        <v>19</v>
      </c>
      <c r="C3527">
        <v>0</v>
      </c>
      <c r="D3527" t="s">
        <v>20</v>
      </c>
      <c r="E3527" t="s">
        <v>21</v>
      </c>
      <c r="F3527" t="s">
        <v>56</v>
      </c>
      <c r="G3527" s="2">
        <v>9</v>
      </c>
      <c r="H3527" t="s">
        <v>20</v>
      </c>
      <c r="I3527" t="s">
        <v>21</v>
      </c>
      <c r="J3527" t="s">
        <v>28</v>
      </c>
      <c r="K3527" t="s">
        <v>28</v>
      </c>
      <c r="L3527" t="s">
        <v>33</v>
      </c>
      <c r="M3527" t="s">
        <v>20</v>
      </c>
      <c r="N3527" t="s">
        <v>43</v>
      </c>
      <c r="O3527" s="1">
        <v>22.05</v>
      </c>
      <c r="P3527" s="1">
        <v>195.46</v>
      </c>
      <c r="Q3527">
        <v>3</v>
      </c>
      <c r="R3527" t="s">
        <v>21</v>
      </c>
      <c r="S3527" t="str">
        <f>IF(ChurnData[[#This Row],[MonthlyCharges]]&lt;=30,"1. Up to 30",IF(ChurnData[[#This Row],[MonthlyCharges]]&lt;=50,"2. 31-50",IF(ChurnData[[#This Row],[MonthlyCharges]]&lt;=70,"3. 51-70",IF(ChurnData[[#This Row],[MonthlyCharges]]&lt;=90,"4. 71-90","5. Over 90"))))</f>
        <v>1. Up to 30</v>
      </c>
      <c r="T3527" t="str">
        <f>IF(AND(ChurnData[[#This Row],[Contract]]="Month-to-month",ChurnData[[#This Row],[InternetService]]="Fiber optic",ChurnData[[#This Row],[TenureMonths]]&lt;=11),"High-risk","Other")</f>
        <v>Other</v>
      </c>
      <c r="U3527" t="str">
        <f>IF(ChurnData[[#This Row],[TenureMonths]]&lt;=11,"0-11",IF(ChurnData[[#This Row],[TenureMonths]]&lt;=23,"12-23",IF(ChurnData[[#This Row],[TenureMonths]]&lt;=35,"24-35",IF(ChurnData[[#This Row],[TenureMonths]]&lt;=47,"36-47",IF(ChurnData[[#This Row],[TenureMonths]]&lt;=59,"48-59","60-72")))))</f>
        <v>0-11</v>
      </c>
      <c r="V3527">
        <f>IF(ChurnData[[#This Row],[Churn]]="Yes",1,0)</f>
        <v>0</v>
      </c>
    </row>
    <row r="3528" spans="1:22" x14ac:dyDescent="0.35">
      <c r="A3528" t="s">
        <v>3580</v>
      </c>
      <c r="B3528" t="s">
        <v>19</v>
      </c>
      <c r="C3528">
        <v>0</v>
      </c>
      <c r="D3528" t="s">
        <v>20</v>
      </c>
      <c r="E3528" t="s">
        <v>20</v>
      </c>
      <c r="F3528" t="s">
        <v>47</v>
      </c>
      <c r="G3528" s="2">
        <v>10</v>
      </c>
      <c r="H3528" t="s">
        <v>21</v>
      </c>
      <c r="I3528" t="s">
        <v>23</v>
      </c>
      <c r="J3528" t="s">
        <v>20</v>
      </c>
      <c r="K3528" t="s">
        <v>20</v>
      </c>
      <c r="L3528" t="s">
        <v>33</v>
      </c>
      <c r="M3528" t="s">
        <v>20</v>
      </c>
      <c r="N3528" t="s">
        <v>25</v>
      </c>
      <c r="O3528" s="1">
        <v>86.86</v>
      </c>
      <c r="P3528" s="1">
        <v>880.26</v>
      </c>
      <c r="Q3528">
        <v>4</v>
      </c>
      <c r="R3528" t="s">
        <v>20</v>
      </c>
      <c r="S3528" t="str">
        <f>IF(ChurnData[[#This Row],[MonthlyCharges]]&lt;=30,"1. Up to 30",IF(ChurnData[[#This Row],[MonthlyCharges]]&lt;=50,"2. 31-50",IF(ChurnData[[#This Row],[MonthlyCharges]]&lt;=70,"3. 51-70",IF(ChurnData[[#This Row],[MonthlyCharges]]&lt;=90,"4. 71-90","5. Over 90"))))</f>
        <v>4. 71-90</v>
      </c>
      <c r="T3528" t="str">
        <f>IF(AND(ChurnData[[#This Row],[Contract]]="Month-to-month",ChurnData[[#This Row],[InternetService]]="Fiber optic",ChurnData[[#This Row],[TenureMonths]]&lt;=11),"High-risk","Other")</f>
        <v>High-risk</v>
      </c>
      <c r="U3528" t="str">
        <f>IF(ChurnData[[#This Row],[TenureMonths]]&lt;=11,"0-11",IF(ChurnData[[#This Row],[TenureMonths]]&lt;=23,"12-23",IF(ChurnData[[#This Row],[TenureMonths]]&lt;=35,"24-35",IF(ChurnData[[#This Row],[TenureMonths]]&lt;=47,"36-47",IF(ChurnData[[#This Row],[TenureMonths]]&lt;=59,"48-59","60-72")))))</f>
        <v>0-11</v>
      </c>
      <c r="V3528">
        <f>IF(ChurnData[[#This Row],[Churn]]="Yes",1,0)</f>
        <v>1</v>
      </c>
    </row>
    <row r="3529" spans="1:22" x14ac:dyDescent="0.35">
      <c r="A3529" t="s">
        <v>3581</v>
      </c>
      <c r="B3529" t="s">
        <v>36</v>
      </c>
      <c r="C3529">
        <v>0</v>
      </c>
      <c r="D3529" t="s">
        <v>21</v>
      </c>
      <c r="E3529" t="s">
        <v>21</v>
      </c>
      <c r="F3529" t="s">
        <v>37</v>
      </c>
      <c r="G3529" s="2">
        <v>46</v>
      </c>
      <c r="H3529" t="s">
        <v>20</v>
      </c>
      <c r="I3529" t="s">
        <v>32</v>
      </c>
      <c r="J3529" t="s">
        <v>20</v>
      </c>
      <c r="K3529" t="s">
        <v>21</v>
      </c>
      <c r="L3529" t="s">
        <v>24</v>
      </c>
      <c r="M3529" t="s">
        <v>21</v>
      </c>
      <c r="N3529" t="s">
        <v>25</v>
      </c>
      <c r="O3529" s="1">
        <v>58.43</v>
      </c>
      <c r="P3529" s="1">
        <v>2672.28</v>
      </c>
      <c r="Q3529">
        <v>3</v>
      </c>
      <c r="R3529" t="s">
        <v>21</v>
      </c>
      <c r="S3529" t="str">
        <f>IF(ChurnData[[#This Row],[MonthlyCharges]]&lt;=30,"1. Up to 30",IF(ChurnData[[#This Row],[MonthlyCharges]]&lt;=50,"2. 31-50",IF(ChurnData[[#This Row],[MonthlyCharges]]&lt;=70,"3. 51-70",IF(ChurnData[[#This Row],[MonthlyCharges]]&lt;=90,"4. 71-90","5. Over 90"))))</f>
        <v>3. 51-70</v>
      </c>
      <c r="T3529" t="str">
        <f>IF(AND(ChurnData[[#This Row],[Contract]]="Month-to-month",ChurnData[[#This Row],[InternetService]]="Fiber optic",ChurnData[[#This Row],[TenureMonths]]&lt;=11),"High-risk","Other")</f>
        <v>Other</v>
      </c>
      <c r="U3529" t="str">
        <f>IF(ChurnData[[#This Row],[TenureMonths]]&lt;=11,"0-11",IF(ChurnData[[#This Row],[TenureMonths]]&lt;=23,"12-23",IF(ChurnData[[#This Row],[TenureMonths]]&lt;=35,"24-35",IF(ChurnData[[#This Row],[TenureMonths]]&lt;=47,"36-47",IF(ChurnData[[#This Row],[TenureMonths]]&lt;=59,"48-59","60-72")))))</f>
        <v>36-47</v>
      </c>
      <c r="V3529">
        <f>IF(ChurnData[[#This Row],[Churn]]="Yes",1,0)</f>
        <v>0</v>
      </c>
    </row>
    <row r="3530" spans="1:22" x14ac:dyDescent="0.35">
      <c r="A3530" t="s">
        <v>3582</v>
      </c>
      <c r="B3530" t="s">
        <v>36</v>
      </c>
      <c r="C3530">
        <v>0</v>
      </c>
      <c r="D3530" t="s">
        <v>20</v>
      </c>
      <c r="E3530" t="s">
        <v>21</v>
      </c>
      <c r="F3530" t="s">
        <v>56</v>
      </c>
      <c r="G3530" s="2">
        <v>13</v>
      </c>
      <c r="H3530" t="s">
        <v>21</v>
      </c>
      <c r="I3530" t="s">
        <v>32</v>
      </c>
      <c r="J3530" t="s">
        <v>21</v>
      </c>
      <c r="K3530" t="s">
        <v>21</v>
      </c>
      <c r="L3530" t="s">
        <v>33</v>
      </c>
      <c r="M3530" t="s">
        <v>21</v>
      </c>
      <c r="N3530" t="s">
        <v>43</v>
      </c>
      <c r="O3530" s="1">
        <v>47.48</v>
      </c>
      <c r="P3530" s="1">
        <v>605.38</v>
      </c>
      <c r="Q3530">
        <v>3</v>
      </c>
      <c r="R3530" t="s">
        <v>20</v>
      </c>
      <c r="S3530" t="str">
        <f>IF(ChurnData[[#This Row],[MonthlyCharges]]&lt;=30,"1. Up to 30",IF(ChurnData[[#This Row],[MonthlyCharges]]&lt;=50,"2. 31-50",IF(ChurnData[[#This Row],[MonthlyCharges]]&lt;=70,"3. 51-70",IF(ChurnData[[#This Row],[MonthlyCharges]]&lt;=90,"4. 71-90","5. Over 90"))))</f>
        <v>2. 31-50</v>
      </c>
      <c r="T3530" t="str">
        <f>IF(AND(ChurnData[[#This Row],[Contract]]="Month-to-month",ChurnData[[#This Row],[InternetService]]="Fiber optic",ChurnData[[#This Row],[TenureMonths]]&lt;=11),"High-risk","Other")</f>
        <v>Other</v>
      </c>
      <c r="U3530" t="str">
        <f>IF(ChurnData[[#This Row],[TenureMonths]]&lt;=11,"0-11",IF(ChurnData[[#This Row],[TenureMonths]]&lt;=23,"12-23",IF(ChurnData[[#This Row],[TenureMonths]]&lt;=35,"24-35",IF(ChurnData[[#This Row],[TenureMonths]]&lt;=47,"36-47",IF(ChurnData[[#This Row],[TenureMonths]]&lt;=59,"48-59","60-72")))))</f>
        <v>12-23</v>
      </c>
      <c r="V3530">
        <f>IF(ChurnData[[#This Row],[Churn]]="Yes",1,0)</f>
        <v>1</v>
      </c>
    </row>
    <row r="3531" spans="1:22" x14ac:dyDescent="0.35">
      <c r="A3531" t="s">
        <v>3583</v>
      </c>
      <c r="B3531" t="s">
        <v>19</v>
      </c>
      <c r="C3531">
        <v>0</v>
      </c>
      <c r="D3531" t="s">
        <v>20</v>
      </c>
      <c r="E3531" t="s">
        <v>21</v>
      </c>
      <c r="F3531" t="s">
        <v>47</v>
      </c>
      <c r="G3531" s="2">
        <v>42</v>
      </c>
      <c r="H3531" t="s">
        <v>20</v>
      </c>
      <c r="I3531" t="s">
        <v>32</v>
      </c>
      <c r="J3531" t="s">
        <v>21</v>
      </c>
      <c r="K3531" t="s">
        <v>21</v>
      </c>
      <c r="L3531" t="s">
        <v>24</v>
      </c>
      <c r="M3531" t="s">
        <v>21</v>
      </c>
      <c r="N3531" t="s">
        <v>30</v>
      </c>
      <c r="O3531" s="1">
        <v>44.27</v>
      </c>
      <c r="P3531" s="1">
        <v>1850.1</v>
      </c>
      <c r="Q3531">
        <v>0</v>
      </c>
      <c r="R3531" t="s">
        <v>21</v>
      </c>
      <c r="S3531" t="str">
        <f>IF(ChurnData[[#This Row],[MonthlyCharges]]&lt;=30,"1. Up to 30",IF(ChurnData[[#This Row],[MonthlyCharges]]&lt;=50,"2. 31-50",IF(ChurnData[[#This Row],[MonthlyCharges]]&lt;=70,"3. 51-70",IF(ChurnData[[#This Row],[MonthlyCharges]]&lt;=90,"4. 71-90","5. Over 90"))))</f>
        <v>2. 31-50</v>
      </c>
      <c r="T3531" t="str">
        <f>IF(AND(ChurnData[[#This Row],[Contract]]="Month-to-month",ChurnData[[#This Row],[InternetService]]="Fiber optic",ChurnData[[#This Row],[TenureMonths]]&lt;=11),"High-risk","Other")</f>
        <v>Other</v>
      </c>
      <c r="U3531" t="str">
        <f>IF(ChurnData[[#This Row],[TenureMonths]]&lt;=11,"0-11",IF(ChurnData[[#This Row],[TenureMonths]]&lt;=23,"12-23",IF(ChurnData[[#This Row],[TenureMonths]]&lt;=35,"24-35",IF(ChurnData[[#This Row],[TenureMonths]]&lt;=47,"36-47",IF(ChurnData[[#This Row],[TenureMonths]]&lt;=59,"48-59","60-72")))))</f>
        <v>36-47</v>
      </c>
      <c r="V3531">
        <f>IF(ChurnData[[#This Row],[Churn]]="Yes",1,0)</f>
        <v>0</v>
      </c>
    </row>
    <row r="3532" spans="1:22" x14ac:dyDescent="0.35">
      <c r="A3532" t="s">
        <v>3584</v>
      </c>
      <c r="B3532" t="s">
        <v>36</v>
      </c>
      <c r="C3532">
        <v>0</v>
      </c>
      <c r="D3532" t="s">
        <v>20</v>
      </c>
      <c r="E3532" t="s">
        <v>21</v>
      </c>
      <c r="F3532" t="s">
        <v>75</v>
      </c>
      <c r="G3532" s="2">
        <v>30</v>
      </c>
      <c r="H3532" t="s">
        <v>20</v>
      </c>
      <c r="I3532" t="s">
        <v>32</v>
      </c>
      <c r="J3532" t="s">
        <v>21</v>
      </c>
      <c r="K3532" t="s">
        <v>21</v>
      </c>
      <c r="L3532" t="s">
        <v>29</v>
      </c>
      <c r="M3532" t="s">
        <v>20</v>
      </c>
      <c r="N3532" t="s">
        <v>30</v>
      </c>
      <c r="O3532" s="1">
        <v>57.56</v>
      </c>
      <c r="P3532" s="1">
        <v>1713.83</v>
      </c>
      <c r="Q3532">
        <v>0</v>
      </c>
      <c r="R3532" t="s">
        <v>21</v>
      </c>
      <c r="S3532" t="str">
        <f>IF(ChurnData[[#This Row],[MonthlyCharges]]&lt;=30,"1. Up to 30",IF(ChurnData[[#This Row],[MonthlyCharges]]&lt;=50,"2. 31-50",IF(ChurnData[[#This Row],[MonthlyCharges]]&lt;=70,"3. 51-70",IF(ChurnData[[#This Row],[MonthlyCharges]]&lt;=90,"4. 71-90","5. Over 90"))))</f>
        <v>3. 51-70</v>
      </c>
      <c r="T3532" t="str">
        <f>IF(AND(ChurnData[[#This Row],[Contract]]="Month-to-month",ChurnData[[#This Row],[InternetService]]="Fiber optic",ChurnData[[#This Row],[TenureMonths]]&lt;=11),"High-risk","Other")</f>
        <v>Other</v>
      </c>
      <c r="U3532" t="str">
        <f>IF(ChurnData[[#This Row],[TenureMonths]]&lt;=11,"0-11",IF(ChurnData[[#This Row],[TenureMonths]]&lt;=23,"12-23",IF(ChurnData[[#This Row],[TenureMonths]]&lt;=35,"24-35",IF(ChurnData[[#This Row],[TenureMonths]]&lt;=47,"36-47",IF(ChurnData[[#This Row],[TenureMonths]]&lt;=59,"48-59","60-72")))))</f>
        <v>24-35</v>
      </c>
      <c r="V3532">
        <f>IF(ChurnData[[#This Row],[Churn]]="Yes",1,0)</f>
        <v>0</v>
      </c>
    </row>
    <row r="3533" spans="1:22" x14ac:dyDescent="0.35">
      <c r="A3533" t="s">
        <v>3585</v>
      </c>
      <c r="B3533" t="s">
        <v>36</v>
      </c>
      <c r="C3533">
        <v>1</v>
      </c>
      <c r="D3533" t="s">
        <v>20</v>
      </c>
      <c r="E3533" t="s">
        <v>20</v>
      </c>
      <c r="F3533" t="s">
        <v>39</v>
      </c>
      <c r="G3533" s="2">
        <v>52</v>
      </c>
      <c r="H3533" t="s">
        <v>20</v>
      </c>
      <c r="I3533" t="s">
        <v>21</v>
      </c>
      <c r="J3533" t="s">
        <v>28</v>
      </c>
      <c r="K3533" t="s">
        <v>28</v>
      </c>
      <c r="L3533" t="s">
        <v>29</v>
      </c>
      <c r="M3533" t="s">
        <v>20</v>
      </c>
      <c r="N3533" t="s">
        <v>43</v>
      </c>
      <c r="O3533" s="1">
        <v>24.71</v>
      </c>
      <c r="P3533" s="1">
        <v>1319.88</v>
      </c>
      <c r="Q3533">
        <v>0</v>
      </c>
      <c r="R3533" t="s">
        <v>21</v>
      </c>
      <c r="S3533" t="str">
        <f>IF(ChurnData[[#This Row],[MonthlyCharges]]&lt;=30,"1. Up to 30",IF(ChurnData[[#This Row],[MonthlyCharges]]&lt;=50,"2. 31-50",IF(ChurnData[[#This Row],[MonthlyCharges]]&lt;=70,"3. 51-70",IF(ChurnData[[#This Row],[MonthlyCharges]]&lt;=90,"4. 71-90","5. Over 90"))))</f>
        <v>1. Up to 30</v>
      </c>
      <c r="T3533" t="str">
        <f>IF(AND(ChurnData[[#This Row],[Contract]]="Month-to-month",ChurnData[[#This Row],[InternetService]]="Fiber optic",ChurnData[[#This Row],[TenureMonths]]&lt;=11),"High-risk","Other")</f>
        <v>Other</v>
      </c>
      <c r="U3533" t="str">
        <f>IF(ChurnData[[#This Row],[TenureMonths]]&lt;=11,"0-11",IF(ChurnData[[#This Row],[TenureMonths]]&lt;=23,"12-23",IF(ChurnData[[#This Row],[TenureMonths]]&lt;=35,"24-35",IF(ChurnData[[#This Row],[TenureMonths]]&lt;=47,"36-47",IF(ChurnData[[#This Row],[TenureMonths]]&lt;=59,"48-59","60-72")))))</f>
        <v>48-59</v>
      </c>
      <c r="V3533">
        <f>IF(ChurnData[[#This Row],[Churn]]="Yes",1,0)</f>
        <v>0</v>
      </c>
    </row>
    <row r="3534" spans="1:22" x14ac:dyDescent="0.35">
      <c r="A3534" t="s">
        <v>3586</v>
      </c>
      <c r="B3534" t="s">
        <v>36</v>
      </c>
      <c r="C3534">
        <v>0</v>
      </c>
      <c r="D3534" t="s">
        <v>21</v>
      </c>
      <c r="E3534" t="s">
        <v>21</v>
      </c>
      <c r="F3534" t="s">
        <v>45</v>
      </c>
      <c r="G3534" s="2">
        <v>13</v>
      </c>
      <c r="H3534" t="s">
        <v>20</v>
      </c>
      <c r="I3534" t="s">
        <v>23</v>
      </c>
      <c r="J3534" t="s">
        <v>21</v>
      </c>
      <c r="K3534" t="s">
        <v>21</v>
      </c>
      <c r="L3534" t="s">
        <v>33</v>
      </c>
      <c r="M3534" t="s">
        <v>20</v>
      </c>
      <c r="N3534" t="s">
        <v>30</v>
      </c>
      <c r="O3534" s="1">
        <v>94.58</v>
      </c>
      <c r="P3534" s="1">
        <v>1258.6400000000001</v>
      </c>
      <c r="Q3534">
        <v>2</v>
      </c>
      <c r="R3534" t="s">
        <v>21</v>
      </c>
      <c r="S3534" t="str">
        <f>IF(ChurnData[[#This Row],[MonthlyCharges]]&lt;=30,"1. Up to 30",IF(ChurnData[[#This Row],[MonthlyCharges]]&lt;=50,"2. 31-50",IF(ChurnData[[#This Row],[MonthlyCharges]]&lt;=70,"3. 51-70",IF(ChurnData[[#This Row],[MonthlyCharges]]&lt;=90,"4. 71-90","5. Over 90"))))</f>
        <v>5. Over 90</v>
      </c>
      <c r="T3534" t="str">
        <f>IF(AND(ChurnData[[#This Row],[Contract]]="Month-to-month",ChurnData[[#This Row],[InternetService]]="Fiber optic",ChurnData[[#This Row],[TenureMonths]]&lt;=11),"High-risk","Other")</f>
        <v>Other</v>
      </c>
      <c r="U3534" t="str">
        <f>IF(ChurnData[[#This Row],[TenureMonths]]&lt;=11,"0-11",IF(ChurnData[[#This Row],[TenureMonths]]&lt;=23,"12-23",IF(ChurnData[[#This Row],[TenureMonths]]&lt;=35,"24-35",IF(ChurnData[[#This Row],[TenureMonths]]&lt;=47,"36-47",IF(ChurnData[[#This Row],[TenureMonths]]&lt;=59,"48-59","60-72")))))</f>
        <v>12-23</v>
      </c>
      <c r="V3534">
        <f>IF(ChurnData[[#This Row],[Churn]]="Yes",1,0)</f>
        <v>0</v>
      </c>
    </row>
    <row r="3535" spans="1:22" x14ac:dyDescent="0.35">
      <c r="A3535" t="s">
        <v>3587</v>
      </c>
      <c r="B3535" t="s">
        <v>36</v>
      </c>
      <c r="C3535">
        <v>0</v>
      </c>
      <c r="D3535" t="s">
        <v>21</v>
      </c>
      <c r="E3535" t="s">
        <v>21</v>
      </c>
      <c r="F3535" t="s">
        <v>56</v>
      </c>
      <c r="G3535" s="2">
        <v>32</v>
      </c>
      <c r="H3535" t="s">
        <v>20</v>
      </c>
      <c r="I3535" t="s">
        <v>21</v>
      </c>
      <c r="J3535" t="s">
        <v>28</v>
      </c>
      <c r="K3535" t="s">
        <v>28</v>
      </c>
      <c r="L3535" t="s">
        <v>24</v>
      </c>
      <c r="M3535" t="s">
        <v>21</v>
      </c>
      <c r="N3535" t="s">
        <v>43</v>
      </c>
      <c r="O3535" s="1">
        <v>38.520000000000003</v>
      </c>
      <c r="P3535" s="1">
        <v>1226.77</v>
      </c>
      <c r="Q3535">
        <v>3</v>
      </c>
      <c r="R3535" t="s">
        <v>21</v>
      </c>
      <c r="S3535" t="str">
        <f>IF(ChurnData[[#This Row],[MonthlyCharges]]&lt;=30,"1. Up to 30",IF(ChurnData[[#This Row],[MonthlyCharges]]&lt;=50,"2. 31-50",IF(ChurnData[[#This Row],[MonthlyCharges]]&lt;=70,"3. 51-70",IF(ChurnData[[#This Row],[MonthlyCharges]]&lt;=90,"4. 71-90","5. Over 90"))))</f>
        <v>2. 31-50</v>
      </c>
      <c r="T3535" t="str">
        <f>IF(AND(ChurnData[[#This Row],[Contract]]="Month-to-month",ChurnData[[#This Row],[InternetService]]="Fiber optic",ChurnData[[#This Row],[TenureMonths]]&lt;=11),"High-risk","Other")</f>
        <v>Other</v>
      </c>
      <c r="U3535" t="str">
        <f>IF(ChurnData[[#This Row],[TenureMonths]]&lt;=11,"0-11",IF(ChurnData[[#This Row],[TenureMonths]]&lt;=23,"12-23",IF(ChurnData[[#This Row],[TenureMonths]]&lt;=35,"24-35",IF(ChurnData[[#This Row],[TenureMonths]]&lt;=47,"36-47",IF(ChurnData[[#This Row],[TenureMonths]]&lt;=59,"48-59","60-72")))))</f>
        <v>24-35</v>
      </c>
      <c r="V3535">
        <f>IF(ChurnData[[#This Row],[Churn]]="Yes",1,0)</f>
        <v>0</v>
      </c>
    </row>
    <row r="3536" spans="1:22" x14ac:dyDescent="0.35">
      <c r="A3536" t="s">
        <v>3588</v>
      </c>
      <c r="B3536" t="s">
        <v>19</v>
      </c>
      <c r="C3536">
        <v>1</v>
      </c>
      <c r="D3536" t="s">
        <v>20</v>
      </c>
      <c r="E3536" t="s">
        <v>21</v>
      </c>
      <c r="F3536" t="s">
        <v>58</v>
      </c>
      <c r="G3536" s="2">
        <v>7</v>
      </c>
      <c r="H3536" t="s">
        <v>21</v>
      </c>
      <c r="I3536" t="s">
        <v>23</v>
      </c>
      <c r="J3536" t="s">
        <v>21</v>
      </c>
      <c r="K3536" t="s">
        <v>21</v>
      </c>
      <c r="L3536" t="s">
        <v>33</v>
      </c>
      <c r="M3536" t="s">
        <v>21</v>
      </c>
      <c r="N3536" t="s">
        <v>34</v>
      </c>
      <c r="O3536" s="1">
        <v>87</v>
      </c>
      <c r="P3536" s="1">
        <v>596.53</v>
      </c>
      <c r="Q3536">
        <v>2</v>
      </c>
      <c r="R3536" t="s">
        <v>21</v>
      </c>
      <c r="S3536" t="str">
        <f>IF(ChurnData[[#This Row],[MonthlyCharges]]&lt;=30,"1. Up to 30",IF(ChurnData[[#This Row],[MonthlyCharges]]&lt;=50,"2. 31-50",IF(ChurnData[[#This Row],[MonthlyCharges]]&lt;=70,"3. 51-70",IF(ChurnData[[#This Row],[MonthlyCharges]]&lt;=90,"4. 71-90","5. Over 90"))))</f>
        <v>4. 71-90</v>
      </c>
      <c r="T3536" t="str">
        <f>IF(AND(ChurnData[[#This Row],[Contract]]="Month-to-month",ChurnData[[#This Row],[InternetService]]="Fiber optic",ChurnData[[#This Row],[TenureMonths]]&lt;=11),"High-risk","Other")</f>
        <v>High-risk</v>
      </c>
      <c r="U3536" t="str">
        <f>IF(ChurnData[[#This Row],[TenureMonths]]&lt;=11,"0-11",IF(ChurnData[[#This Row],[TenureMonths]]&lt;=23,"12-23",IF(ChurnData[[#This Row],[TenureMonths]]&lt;=35,"24-35",IF(ChurnData[[#This Row],[TenureMonths]]&lt;=47,"36-47",IF(ChurnData[[#This Row],[TenureMonths]]&lt;=59,"48-59","60-72")))))</f>
        <v>0-11</v>
      </c>
      <c r="V3536">
        <f>IF(ChurnData[[#This Row],[Churn]]="Yes",1,0)</f>
        <v>0</v>
      </c>
    </row>
    <row r="3537" spans="1:22" x14ac:dyDescent="0.35">
      <c r="A3537" t="s">
        <v>3589</v>
      </c>
      <c r="B3537" t="s">
        <v>36</v>
      </c>
      <c r="C3537">
        <v>1</v>
      </c>
      <c r="D3537" t="s">
        <v>20</v>
      </c>
      <c r="E3537" t="s">
        <v>20</v>
      </c>
      <c r="F3537" t="s">
        <v>39</v>
      </c>
      <c r="G3537" s="2">
        <v>19</v>
      </c>
      <c r="H3537" t="s">
        <v>20</v>
      </c>
      <c r="I3537" t="s">
        <v>32</v>
      </c>
      <c r="J3537" t="s">
        <v>21</v>
      </c>
      <c r="K3537" t="s">
        <v>20</v>
      </c>
      <c r="L3537" t="s">
        <v>33</v>
      </c>
      <c r="M3537" t="s">
        <v>21</v>
      </c>
      <c r="N3537" t="s">
        <v>30</v>
      </c>
      <c r="O3537" s="1">
        <v>55.58</v>
      </c>
      <c r="P3537" s="1">
        <v>1083.55</v>
      </c>
      <c r="Q3537">
        <v>2</v>
      </c>
      <c r="R3537" t="s">
        <v>21</v>
      </c>
      <c r="S3537" t="str">
        <f>IF(ChurnData[[#This Row],[MonthlyCharges]]&lt;=30,"1. Up to 30",IF(ChurnData[[#This Row],[MonthlyCharges]]&lt;=50,"2. 31-50",IF(ChurnData[[#This Row],[MonthlyCharges]]&lt;=70,"3. 51-70",IF(ChurnData[[#This Row],[MonthlyCharges]]&lt;=90,"4. 71-90","5. Over 90"))))</f>
        <v>3. 51-70</v>
      </c>
      <c r="T3537" t="str">
        <f>IF(AND(ChurnData[[#This Row],[Contract]]="Month-to-month",ChurnData[[#This Row],[InternetService]]="Fiber optic",ChurnData[[#This Row],[TenureMonths]]&lt;=11),"High-risk","Other")</f>
        <v>Other</v>
      </c>
      <c r="U3537" t="str">
        <f>IF(ChurnData[[#This Row],[TenureMonths]]&lt;=11,"0-11",IF(ChurnData[[#This Row],[TenureMonths]]&lt;=23,"12-23",IF(ChurnData[[#This Row],[TenureMonths]]&lt;=35,"24-35",IF(ChurnData[[#This Row],[TenureMonths]]&lt;=47,"36-47",IF(ChurnData[[#This Row],[TenureMonths]]&lt;=59,"48-59","60-72")))))</f>
        <v>12-23</v>
      </c>
      <c r="V3537">
        <f>IF(ChurnData[[#This Row],[Churn]]="Yes",1,0)</f>
        <v>0</v>
      </c>
    </row>
    <row r="3538" spans="1:22" x14ac:dyDescent="0.35">
      <c r="A3538" t="s">
        <v>3590</v>
      </c>
      <c r="B3538" t="s">
        <v>36</v>
      </c>
      <c r="C3538">
        <v>0</v>
      </c>
      <c r="D3538" t="s">
        <v>20</v>
      </c>
      <c r="E3538" t="s">
        <v>21</v>
      </c>
      <c r="F3538" t="s">
        <v>27</v>
      </c>
      <c r="G3538" s="2">
        <v>40</v>
      </c>
      <c r="H3538" t="s">
        <v>20</v>
      </c>
      <c r="I3538" t="s">
        <v>32</v>
      </c>
      <c r="J3538" t="s">
        <v>21</v>
      </c>
      <c r="K3538" t="s">
        <v>21</v>
      </c>
      <c r="L3538" t="s">
        <v>24</v>
      </c>
      <c r="M3538" t="s">
        <v>21</v>
      </c>
      <c r="N3538" t="s">
        <v>30</v>
      </c>
      <c r="O3538" s="1">
        <v>57.38</v>
      </c>
      <c r="P3538" s="1">
        <v>2339.3200000000002</v>
      </c>
      <c r="Q3538">
        <v>1</v>
      </c>
      <c r="R3538" t="s">
        <v>21</v>
      </c>
      <c r="S3538" t="str">
        <f>IF(ChurnData[[#This Row],[MonthlyCharges]]&lt;=30,"1. Up to 30",IF(ChurnData[[#This Row],[MonthlyCharges]]&lt;=50,"2. 31-50",IF(ChurnData[[#This Row],[MonthlyCharges]]&lt;=70,"3. 51-70",IF(ChurnData[[#This Row],[MonthlyCharges]]&lt;=90,"4. 71-90","5. Over 90"))))</f>
        <v>3. 51-70</v>
      </c>
      <c r="T3538" t="str">
        <f>IF(AND(ChurnData[[#This Row],[Contract]]="Month-to-month",ChurnData[[#This Row],[InternetService]]="Fiber optic",ChurnData[[#This Row],[TenureMonths]]&lt;=11),"High-risk","Other")</f>
        <v>Other</v>
      </c>
      <c r="U3538" t="str">
        <f>IF(ChurnData[[#This Row],[TenureMonths]]&lt;=11,"0-11",IF(ChurnData[[#This Row],[TenureMonths]]&lt;=23,"12-23",IF(ChurnData[[#This Row],[TenureMonths]]&lt;=35,"24-35",IF(ChurnData[[#This Row],[TenureMonths]]&lt;=47,"36-47",IF(ChurnData[[#This Row],[TenureMonths]]&lt;=59,"48-59","60-72")))))</f>
        <v>36-47</v>
      </c>
      <c r="V3538">
        <f>IF(ChurnData[[#This Row],[Churn]]="Yes",1,0)</f>
        <v>0</v>
      </c>
    </row>
    <row r="3539" spans="1:22" x14ac:dyDescent="0.35">
      <c r="A3539" t="s">
        <v>3591</v>
      </c>
      <c r="B3539" t="s">
        <v>36</v>
      </c>
      <c r="C3539">
        <v>0</v>
      </c>
      <c r="D3539" t="s">
        <v>20</v>
      </c>
      <c r="E3539" t="s">
        <v>20</v>
      </c>
      <c r="F3539" t="s">
        <v>41</v>
      </c>
      <c r="G3539" s="2">
        <v>30</v>
      </c>
      <c r="H3539" t="s">
        <v>20</v>
      </c>
      <c r="I3539" t="s">
        <v>23</v>
      </c>
      <c r="J3539" t="s">
        <v>21</v>
      </c>
      <c r="K3539" t="s">
        <v>21</v>
      </c>
      <c r="L3539" t="s">
        <v>29</v>
      </c>
      <c r="M3539" t="s">
        <v>21</v>
      </c>
      <c r="N3539" t="s">
        <v>34</v>
      </c>
      <c r="O3539" s="1">
        <v>79.53</v>
      </c>
      <c r="P3539" s="1">
        <v>2330.88</v>
      </c>
      <c r="Q3539">
        <v>5</v>
      </c>
      <c r="R3539" t="s">
        <v>21</v>
      </c>
      <c r="S3539" t="str">
        <f>IF(ChurnData[[#This Row],[MonthlyCharges]]&lt;=30,"1. Up to 30",IF(ChurnData[[#This Row],[MonthlyCharges]]&lt;=50,"2. 31-50",IF(ChurnData[[#This Row],[MonthlyCharges]]&lt;=70,"3. 51-70",IF(ChurnData[[#This Row],[MonthlyCharges]]&lt;=90,"4. 71-90","5. Over 90"))))</f>
        <v>4. 71-90</v>
      </c>
      <c r="T3539" t="str">
        <f>IF(AND(ChurnData[[#This Row],[Contract]]="Month-to-month",ChurnData[[#This Row],[InternetService]]="Fiber optic",ChurnData[[#This Row],[TenureMonths]]&lt;=11),"High-risk","Other")</f>
        <v>Other</v>
      </c>
      <c r="U3539" t="str">
        <f>IF(ChurnData[[#This Row],[TenureMonths]]&lt;=11,"0-11",IF(ChurnData[[#This Row],[TenureMonths]]&lt;=23,"12-23",IF(ChurnData[[#This Row],[TenureMonths]]&lt;=35,"24-35",IF(ChurnData[[#This Row],[TenureMonths]]&lt;=47,"36-47",IF(ChurnData[[#This Row],[TenureMonths]]&lt;=59,"48-59","60-72")))))</f>
        <v>24-35</v>
      </c>
      <c r="V3539">
        <f>IF(ChurnData[[#This Row],[Churn]]="Yes",1,0)</f>
        <v>0</v>
      </c>
    </row>
    <row r="3540" spans="1:22" x14ac:dyDescent="0.35">
      <c r="A3540" t="s">
        <v>3592</v>
      </c>
      <c r="B3540" t="s">
        <v>36</v>
      </c>
      <c r="C3540">
        <v>0</v>
      </c>
      <c r="D3540" t="s">
        <v>20</v>
      </c>
      <c r="E3540" t="s">
        <v>21</v>
      </c>
      <c r="F3540" t="s">
        <v>45</v>
      </c>
      <c r="G3540" s="2">
        <v>17</v>
      </c>
      <c r="H3540" t="s">
        <v>20</v>
      </c>
      <c r="I3540" t="s">
        <v>21</v>
      </c>
      <c r="J3540" t="s">
        <v>28</v>
      </c>
      <c r="K3540" t="s">
        <v>28</v>
      </c>
      <c r="L3540" t="s">
        <v>29</v>
      </c>
      <c r="M3540" t="s">
        <v>21</v>
      </c>
      <c r="N3540" t="s">
        <v>25</v>
      </c>
      <c r="O3540" s="1">
        <v>26.88</v>
      </c>
      <c r="P3540" s="1">
        <v>464.58</v>
      </c>
      <c r="Q3540">
        <v>1</v>
      </c>
      <c r="R3540" t="s">
        <v>21</v>
      </c>
      <c r="S3540" t="str">
        <f>IF(ChurnData[[#This Row],[MonthlyCharges]]&lt;=30,"1. Up to 30",IF(ChurnData[[#This Row],[MonthlyCharges]]&lt;=50,"2. 31-50",IF(ChurnData[[#This Row],[MonthlyCharges]]&lt;=70,"3. 51-70",IF(ChurnData[[#This Row],[MonthlyCharges]]&lt;=90,"4. 71-90","5. Over 90"))))</f>
        <v>1. Up to 30</v>
      </c>
      <c r="T3540" t="str">
        <f>IF(AND(ChurnData[[#This Row],[Contract]]="Month-to-month",ChurnData[[#This Row],[InternetService]]="Fiber optic",ChurnData[[#This Row],[TenureMonths]]&lt;=11),"High-risk","Other")</f>
        <v>Other</v>
      </c>
      <c r="U3540" t="str">
        <f>IF(ChurnData[[#This Row],[TenureMonths]]&lt;=11,"0-11",IF(ChurnData[[#This Row],[TenureMonths]]&lt;=23,"12-23",IF(ChurnData[[#This Row],[TenureMonths]]&lt;=35,"24-35",IF(ChurnData[[#This Row],[TenureMonths]]&lt;=47,"36-47",IF(ChurnData[[#This Row],[TenureMonths]]&lt;=59,"48-59","60-72")))))</f>
        <v>12-23</v>
      </c>
      <c r="V3540">
        <f>IF(ChurnData[[#This Row],[Churn]]="Yes",1,0)</f>
        <v>0</v>
      </c>
    </row>
    <row r="3541" spans="1:22" x14ac:dyDescent="0.35">
      <c r="A3541" t="s">
        <v>3593</v>
      </c>
      <c r="B3541" t="s">
        <v>36</v>
      </c>
      <c r="C3541">
        <v>0</v>
      </c>
      <c r="D3541" t="s">
        <v>20</v>
      </c>
      <c r="E3541" t="s">
        <v>20</v>
      </c>
      <c r="F3541" t="s">
        <v>22</v>
      </c>
      <c r="G3541" s="2">
        <v>37</v>
      </c>
      <c r="H3541" t="s">
        <v>20</v>
      </c>
      <c r="I3541" t="s">
        <v>23</v>
      </c>
      <c r="J3541" t="s">
        <v>21</v>
      </c>
      <c r="K3541" t="s">
        <v>21</v>
      </c>
      <c r="L3541" t="s">
        <v>29</v>
      </c>
      <c r="M3541" t="s">
        <v>20</v>
      </c>
      <c r="N3541" t="s">
        <v>30</v>
      </c>
      <c r="O3541" s="1">
        <v>87.82</v>
      </c>
      <c r="P3541" s="1">
        <v>3292.46</v>
      </c>
      <c r="Q3541">
        <v>0</v>
      </c>
      <c r="R3541" t="s">
        <v>21</v>
      </c>
      <c r="S3541" t="str">
        <f>IF(ChurnData[[#This Row],[MonthlyCharges]]&lt;=30,"1. Up to 30",IF(ChurnData[[#This Row],[MonthlyCharges]]&lt;=50,"2. 31-50",IF(ChurnData[[#This Row],[MonthlyCharges]]&lt;=70,"3. 51-70",IF(ChurnData[[#This Row],[MonthlyCharges]]&lt;=90,"4. 71-90","5. Over 90"))))</f>
        <v>4. 71-90</v>
      </c>
      <c r="T3541" t="str">
        <f>IF(AND(ChurnData[[#This Row],[Contract]]="Month-to-month",ChurnData[[#This Row],[InternetService]]="Fiber optic",ChurnData[[#This Row],[TenureMonths]]&lt;=11),"High-risk","Other")</f>
        <v>Other</v>
      </c>
      <c r="U3541" t="str">
        <f>IF(ChurnData[[#This Row],[TenureMonths]]&lt;=11,"0-11",IF(ChurnData[[#This Row],[TenureMonths]]&lt;=23,"12-23",IF(ChurnData[[#This Row],[TenureMonths]]&lt;=35,"24-35",IF(ChurnData[[#This Row],[TenureMonths]]&lt;=47,"36-47",IF(ChurnData[[#This Row],[TenureMonths]]&lt;=59,"48-59","60-72")))))</f>
        <v>36-47</v>
      </c>
      <c r="V3541">
        <f>IF(ChurnData[[#This Row],[Churn]]="Yes",1,0)</f>
        <v>0</v>
      </c>
    </row>
    <row r="3542" spans="1:22" x14ac:dyDescent="0.35">
      <c r="A3542" t="s">
        <v>3594</v>
      </c>
      <c r="B3542" t="s">
        <v>36</v>
      </c>
      <c r="C3542">
        <v>1</v>
      </c>
      <c r="D3542" t="s">
        <v>21</v>
      </c>
      <c r="E3542" t="s">
        <v>21</v>
      </c>
      <c r="F3542" t="s">
        <v>65</v>
      </c>
      <c r="G3542" s="2">
        <v>24</v>
      </c>
      <c r="H3542" t="s">
        <v>20</v>
      </c>
      <c r="I3542" t="s">
        <v>23</v>
      </c>
      <c r="J3542" t="s">
        <v>21</v>
      </c>
      <c r="K3542" t="s">
        <v>21</v>
      </c>
      <c r="L3542" t="s">
        <v>33</v>
      </c>
      <c r="M3542" t="s">
        <v>20</v>
      </c>
      <c r="N3542" t="s">
        <v>25</v>
      </c>
      <c r="O3542" s="1">
        <v>87.08</v>
      </c>
      <c r="P3542" s="1">
        <v>2052.9899999999998</v>
      </c>
      <c r="Q3542">
        <v>0</v>
      </c>
      <c r="R3542" t="s">
        <v>21</v>
      </c>
      <c r="S3542" t="str">
        <f>IF(ChurnData[[#This Row],[MonthlyCharges]]&lt;=30,"1. Up to 30",IF(ChurnData[[#This Row],[MonthlyCharges]]&lt;=50,"2. 31-50",IF(ChurnData[[#This Row],[MonthlyCharges]]&lt;=70,"3. 51-70",IF(ChurnData[[#This Row],[MonthlyCharges]]&lt;=90,"4. 71-90","5. Over 90"))))</f>
        <v>4. 71-90</v>
      </c>
      <c r="T3542" t="str">
        <f>IF(AND(ChurnData[[#This Row],[Contract]]="Month-to-month",ChurnData[[#This Row],[InternetService]]="Fiber optic",ChurnData[[#This Row],[TenureMonths]]&lt;=11),"High-risk","Other")</f>
        <v>Other</v>
      </c>
      <c r="U3542" t="str">
        <f>IF(ChurnData[[#This Row],[TenureMonths]]&lt;=11,"0-11",IF(ChurnData[[#This Row],[TenureMonths]]&lt;=23,"12-23",IF(ChurnData[[#This Row],[TenureMonths]]&lt;=35,"24-35",IF(ChurnData[[#This Row],[TenureMonths]]&lt;=47,"36-47",IF(ChurnData[[#This Row],[TenureMonths]]&lt;=59,"48-59","60-72")))))</f>
        <v>24-35</v>
      </c>
      <c r="V3542">
        <f>IF(ChurnData[[#This Row],[Churn]]="Yes",1,0)</f>
        <v>0</v>
      </c>
    </row>
    <row r="3543" spans="1:22" x14ac:dyDescent="0.35">
      <c r="A3543" t="s">
        <v>3595</v>
      </c>
      <c r="B3543" t="s">
        <v>19</v>
      </c>
      <c r="C3543">
        <v>0</v>
      </c>
      <c r="D3543" t="s">
        <v>21</v>
      </c>
      <c r="E3543" t="s">
        <v>21</v>
      </c>
      <c r="F3543" t="s">
        <v>39</v>
      </c>
      <c r="G3543" s="2">
        <v>30</v>
      </c>
      <c r="H3543" t="s">
        <v>20</v>
      </c>
      <c r="I3543" t="s">
        <v>23</v>
      </c>
      <c r="J3543" t="s">
        <v>21</v>
      </c>
      <c r="K3543" t="s">
        <v>20</v>
      </c>
      <c r="L3543" t="s">
        <v>33</v>
      </c>
      <c r="M3543" t="s">
        <v>21</v>
      </c>
      <c r="N3543" t="s">
        <v>34</v>
      </c>
      <c r="O3543" s="1">
        <v>85.37</v>
      </c>
      <c r="P3543" s="1">
        <v>2631.39</v>
      </c>
      <c r="Q3543">
        <v>1</v>
      </c>
      <c r="R3543" t="s">
        <v>20</v>
      </c>
      <c r="S3543" t="str">
        <f>IF(ChurnData[[#This Row],[MonthlyCharges]]&lt;=30,"1. Up to 30",IF(ChurnData[[#This Row],[MonthlyCharges]]&lt;=50,"2. 31-50",IF(ChurnData[[#This Row],[MonthlyCharges]]&lt;=70,"3. 51-70",IF(ChurnData[[#This Row],[MonthlyCharges]]&lt;=90,"4. 71-90","5. Over 90"))))</f>
        <v>4. 71-90</v>
      </c>
      <c r="T3543" t="str">
        <f>IF(AND(ChurnData[[#This Row],[Contract]]="Month-to-month",ChurnData[[#This Row],[InternetService]]="Fiber optic",ChurnData[[#This Row],[TenureMonths]]&lt;=11),"High-risk","Other")</f>
        <v>Other</v>
      </c>
      <c r="U3543" t="str">
        <f>IF(ChurnData[[#This Row],[TenureMonths]]&lt;=11,"0-11",IF(ChurnData[[#This Row],[TenureMonths]]&lt;=23,"12-23",IF(ChurnData[[#This Row],[TenureMonths]]&lt;=35,"24-35",IF(ChurnData[[#This Row],[TenureMonths]]&lt;=47,"36-47",IF(ChurnData[[#This Row],[TenureMonths]]&lt;=59,"48-59","60-72")))))</f>
        <v>24-35</v>
      </c>
      <c r="V3543">
        <f>IF(ChurnData[[#This Row],[Churn]]="Yes",1,0)</f>
        <v>1</v>
      </c>
    </row>
    <row r="3544" spans="1:22" x14ac:dyDescent="0.35">
      <c r="A3544" t="s">
        <v>3596</v>
      </c>
      <c r="B3544" t="s">
        <v>36</v>
      </c>
      <c r="C3544">
        <v>0</v>
      </c>
      <c r="D3544" t="s">
        <v>20</v>
      </c>
      <c r="E3544" t="s">
        <v>20</v>
      </c>
      <c r="F3544" t="s">
        <v>56</v>
      </c>
      <c r="G3544" s="2">
        <v>31</v>
      </c>
      <c r="H3544" t="s">
        <v>20</v>
      </c>
      <c r="I3544" t="s">
        <v>23</v>
      </c>
      <c r="J3544" t="s">
        <v>21</v>
      </c>
      <c r="K3544" t="s">
        <v>21</v>
      </c>
      <c r="L3544" t="s">
        <v>29</v>
      </c>
      <c r="M3544" t="s">
        <v>21</v>
      </c>
      <c r="N3544" t="s">
        <v>43</v>
      </c>
      <c r="O3544" s="1">
        <v>84.53</v>
      </c>
      <c r="P3544" s="1">
        <v>2567.21</v>
      </c>
      <c r="Q3544">
        <v>1</v>
      </c>
      <c r="R3544" t="s">
        <v>21</v>
      </c>
      <c r="S3544" t="str">
        <f>IF(ChurnData[[#This Row],[MonthlyCharges]]&lt;=30,"1. Up to 30",IF(ChurnData[[#This Row],[MonthlyCharges]]&lt;=50,"2. 31-50",IF(ChurnData[[#This Row],[MonthlyCharges]]&lt;=70,"3. 51-70",IF(ChurnData[[#This Row],[MonthlyCharges]]&lt;=90,"4. 71-90","5. Over 90"))))</f>
        <v>4. 71-90</v>
      </c>
      <c r="T3544" t="str">
        <f>IF(AND(ChurnData[[#This Row],[Contract]]="Month-to-month",ChurnData[[#This Row],[InternetService]]="Fiber optic",ChurnData[[#This Row],[TenureMonths]]&lt;=11),"High-risk","Other")</f>
        <v>Other</v>
      </c>
      <c r="U3544" t="str">
        <f>IF(ChurnData[[#This Row],[TenureMonths]]&lt;=11,"0-11",IF(ChurnData[[#This Row],[TenureMonths]]&lt;=23,"12-23",IF(ChurnData[[#This Row],[TenureMonths]]&lt;=35,"24-35",IF(ChurnData[[#This Row],[TenureMonths]]&lt;=47,"36-47",IF(ChurnData[[#This Row],[TenureMonths]]&lt;=59,"48-59","60-72")))))</f>
        <v>24-35</v>
      </c>
      <c r="V3544">
        <f>IF(ChurnData[[#This Row],[Churn]]="Yes",1,0)</f>
        <v>0</v>
      </c>
    </row>
    <row r="3545" spans="1:22" x14ac:dyDescent="0.35">
      <c r="A3545" t="s">
        <v>3597</v>
      </c>
      <c r="B3545" t="s">
        <v>36</v>
      </c>
      <c r="C3545">
        <v>0</v>
      </c>
      <c r="D3545" t="s">
        <v>20</v>
      </c>
      <c r="E3545" t="s">
        <v>21</v>
      </c>
      <c r="F3545" t="s">
        <v>27</v>
      </c>
      <c r="G3545" s="2">
        <v>25</v>
      </c>
      <c r="H3545" t="s">
        <v>20</v>
      </c>
      <c r="I3545" t="s">
        <v>23</v>
      </c>
      <c r="J3545" t="s">
        <v>21</v>
      </c>
      <c r="K3545" t="s">
        <v>21</v>
      </c>
      <c r="L3545" t="s">
        <v>24</v>
      </c>
      <c r="M3545" t="s">
        <v>21</v>
      </c>
      <c r="N3545" t="s">
        <v>25</v>
      </c>
      <c r="O3545" s="1">
        <v>88.77</v>
      </c>
      <c r="P3545" s="1">
        <v>2275.1999999999998</v>
      </c>
      <c r="Q3545">
        <v>2</v>
      </c>
      <c r="R3545" t="s">
        <v>21</v>
      </c>
      <c r="S3545" t="str">
        <f>IF(ChurnData[[#This Row],[MonthlyCharges]]&lt;=30,"1. Up to 30",IF(ChurnData[[#This Row],[MonthlyCharges]]&lt;=50,"2. 31-50",IF(ChurnData[[#This Row],[MonthlyCharges]]&lt;=70,"3. 51-70",IF(ChurnData[[#This Row],[MonthlyCharges]]&lt;=90,"4. 71-90","5. Over 90"))))</f>
        <v>4. 71-90</v>
      </c>
      <c r="T3545" t="str">
        <f>IF(AND(ChurnData[[#This Row],[Contract]]="Month-to-month",ChurnData[[#This Row],[InternetService]]="Fiber optic",ChurnData[[#This Row],[TenureMonths]]&lt;=11),"High-risk","Other")</f>
        <v>Other</v>
      </c>
      <c r="U3545" t="str">
        <f>IF(ChurnData[[#This Row],[TenureMonths]]&lt;=11,"0-11",IF(ChurnData[[#This Row],[TenureMonths]]&lt;=23,"12-23",IF(ChurnData[[#This Row],[TenureMonths]]&lt;=35,"24-35",IF(ChurnData[[#This Row],[TenureMonths]]&lt;=47,"36-47",IF(ChurnData[[#This Row],[TenureMonths]]&lt;=59,"48-59","60-72")))))</f>
        <v>24-35</v>
      </c>
      <c r="V3545">
        <f>IF(ChurnData[[#This Row],[Churn]]="Yes",1,0)</f>
        <v>0</v>
      </c>
    </row>
    <row r="3546" spans="1:22" x14ac:dyDescent="0.35">
      <c r="A3546" t="s">
        <v>3598</v>
      </c>
      <c r="B3546" t="s">
        <v>36</v>
      </c>
      <c r="C3546">
        <v>0</v>
      </c>
      <c r="D3546" t="s">
        <v>20</v>
      </c>
      <c r="E3546" t="s">
        <v>20</v>
      </c>
      <c r="F3546" t="s">
        <v>75</v>
      </c>
      <c r="G3546" s="2">
        <v>58</v>
      </c>
      <c r="H3546" t="s">
        <v>20</v>
      </c>
      <c r="I3546" t="s">
        <v>23</v>
      </c>
      <c r="J3546" t="s">
        <v>20</v>
      </c>
      <c r="K3546" t="s">
        <v>21</v>
      </c>
      <c r="L3546" t="s">
        <v>29</v>
      </c>
      <c r="M3546" t="s">
        <v>20</v>
      </c>
      <c r="N3546" t="s">
        <v>34</v>
      </c>
      <c r="O3546" s="1">
        <v>90.72</v>
      </c>
      <c r="P3546" s="1">
        <v>5225.5</v>
      </c>
      <c r="Q3546">
        <v>1</v>
      </c>
      <c r="R3546" t="s">
        <v>21</v>
      </c>
      <c r="S3546" t="str">
        <f>IF(ChurnData[[#This Row],[MonthlyCharges]]&lt;=30,"1. Up to 30",IF(ChurnData[[#This Row],[MonthlyCharges]]&lt;=50,"2. 31-50",IF(ChurnData[[#This Row],[MonthlyCharges]]&lt;=70,"3. 51-70",IF(ChurnData[[#This Row],[MonthlyCharges]]&lt;=90,"4. 71-90","5. Over 90"))))</f>
        <v>5. Over 90</v>
      </c>
      <c r="T3546" t="str">
        <f>IF(AND(ChurnData[[#This Row],[Contract]]="Month-to-month",ChurnData[[#This Row],[InternetService]]="Fiber optic",ChurnData[[#This Row],[TenureMonths]]&lt;=11),"High-risk","Other")</f>
        <v>Other</v>
      </c>
      <c r="U3546" t="str">
        <f>IF(ChurnData[[#This Row],[TenureMonths]]&lt;=11,"0-11",IF(ChurnData[[#This Row],[TenureMonths]]&lt;=23,"12-23",IF(ChurnData[[#This Row],[TenureMonths]]&lt;=35,"24-35",IF(ChurnData[[#This Row],[TenureMonths]]&lt;=47,"36-47",IF(ChurnData[[#This Row],[TenureMonths]]&lt;=59,"48-59","60-72")))))</f>
        <v>48-59</v>
      </c>
      <c r="V3546">
        <f>IF(ChurnData[[#This Row],[Churn]]="Yes",1,0)</f>
        <v>0</v>
      </c>
    </row>
    <row r="3547" spans="1:22" x14ac:dyDescent="0.35">
      <c r="A3547" t="s">
        <v>3599</v>
      </c>
      <c r="B3547" t="s">
        <v>36</v>
      </c>
      <c r="C3547">
        <v>1</v>
      </c>
      <c r="D3547" t="s">
        <v>21</v>
      </c>
      <c r="E3547" t="s">
        <v>20</v>
      </c>
      <c r="F3547" t="s">
        <v>45</v>
      </c>
      <c r="G3547" s="2">
        <v>7</v>
      </c>
      <c r="H3547" t="s">
        <v>20</v>
      </c>
      <c r="I3547" t="s">
        <v>32</v>
      </c>
      <c r="J3547" t="s">
        <v>21</v>
      </c>
      <c r="K3547" t="s">
        <v>21</v>
      </c>
      <c r="L3547" t="s">
        <v>33</v>
      </c>
      <c r="M3547" t="s">
        <v>20</v>
      </c>
      <c r="N3547" t="s">
        <v>34</v>
      </c>
      <c r="O3547" s="1">
        <v>55.57</v>
      </c>
      <c r="P3547" s="1">
        <v>389.13</v>
      </c>
      <c r="Q3547">
        <v>2</v>
      </c>
      <c r="R3547" t="s">
        <v>21</v>
      </c>
      <c r="S3547" t="str">
        <f>IF(ChurnData[[#This Row],[MonthlyCharges]]&lt;=30,"1. Up to 30",IF(ChurnData[[#This Row],[MonthlyCharges]]&lt;=50,"2. 31-50",IF(ChurnData[[#This Row],[MonthlyCharges]]&lt;=70,"3. 51-70",IF(ChurnData[[#This Row],[MonthlyCharges]]&lt;=90,"4. 71-90","5. Over 90"))))</f>
        <v>3. 51-70</v>
      </c>
      <c r="T3547" t="str">
        <f>IF(AND(ChurnData[[#This Row],[Contract]]="Month-to-month",ChurnData[[#This Row],[InternetService]]="Fiber optic",ChurnData[[#This Row],[TenureMonths]]&lt;=11),"High-risk","Other")</f>
        <v>Other</v>
      </c>
      <c r="U3547" t="str">
        <f>IF(ChurnData[[#This Row],[TenureMonths]]&lt;=11,"0-11",IF(ChurnData[[#This Row],[TenureMonths]]&lt;=23,"12-23",IF(ChurnData[[#This Row],[TenureMonths]]&lt;=35,"24-35",IF(ChurnData[[#This Row],[TenureMonths]]&lt;=47,"36-47",IF(ChurnData[[#This Row],[TenureMonths]]&lt;=59,"48-59","60-72")))))</f>
        <v>0-11</v>
      </c>
      <c r="V3547">
        <f>IF(ChurnData[[#This Row],[Churn]]="Yes",1,0)</f>
        <v>0</v>
      </c>
    </row>
    <row r="3548" spans="1:22" x14ac:dyDescent="0.35">
      <c r="A3548" t="s">
        <v>3600</v>
      </c>
      <c r="B3548" t="s">
        <v>36</v>
      </c>
      <c r="C3548">
        <v>1</v>
      </c>
      <c r="D3548" t="s">
        <v>20</v>
      </c>
      <c r="E3548" t="s">
        <v>21</v>
      </c>
      <c r="F3548" t="s">
        <v>37</v>
      </c>
      <c r="G3548" s="2">
        <v>34</v>
      </c>
      <c r="H3548" t="s">
        <v>20</v>
      </c>
      <c r="I3548" t="s">
        <v>23</v>
      </c>
      <c r="J3548" t="s">
        <v>21</v>
      </c>
      <c r="K3548" t="s">
        <v>21</v>
      </c>
      <c r="L3548" t="s">
        <v>24</v>
      </c>
      <c r="M3548" t="s">
        <v>20</v>
      </c>
      <c r="N3548" t="s">
        <v>34</v>
      </c>
      <c r="O3548" s="1">
        <v>89.93</v>
      </c>
      <c r="P3548" s="1">
        <v>3035.72</v>
      </c>
      <c r="Q3548">
        <v>4</v>
      </c>
      <c r="R3548" t="s">
        <v>21</v>
      </c>
      <c r="S3548" t="str">
        <f>IF(ChurnData[[#This Row],[MonthlyCharges]]&lt;=30,"1. Up to 30",IF(ChurnData[[#This Row],[MonthlyCharges]]&lt;=50,"2. 31-50",IF(ChurnData[[#This Row],[MonthlyCharges]]&lt;=70,"3. 51-70",IF(ChurnData[[#This Row],[MonthlyCharges]]&lt;=90,"4. 71-90","5. Over 90"))))</f>
        <v>4. 71-90</v>
      </c>
      <c r="T3548" t="str">
        <f>IF(AND(ChurnData[[#This Row],[Contract]]="Month-to-month",ChurnData[[#This Row],[InternetService]]="Fiber optic",ChurnData[[#This Row],[TenureMonths]]&lt;=11),"High-risk","Other")</f>
        <v>Other</v>
      </c>
      <c r="U3548" t="str">
        <f>IF(ChurnData[[#This Row],[TenureMonths]]&lt;=11,"0-11",IF(ChurnData[[#This Row],[TenureMonths]]&lt;=23,"12-23",IF(ChurnData[[#This Row],[TenureMonths]]&lt;=35,"24-35",IF(ChurnData[[#This Row],[TenureMonths]]&lt;=47,"36-47",IF(ChurnData[[#This Row],[TenureMonths]]&lt;=59,"48-59","60-72")))))</f>
        <v>24-35</v>
      </c>
      <c r="V3548">
        <f>IF(ChurnData[[#This Row],[Churn]]="Yes",1,0)</f>
        <v>0</v>
      </c>
    </row>
    <row r="3549" spans="1:22" x14ac:dyDescent="0.35">
      <c r="A3549" t="s">
        <v>3601</v>
      </c>
      <c r="B3549" t="s">
        <v>36</v>
      </c>
      <c r="C3549">
        <v>1</v>
      </c>
      <c r="D3549" t="s">
        <v>21</v>
      </c>
      <c r="E3549" t="s">
        <v>21</v>
      </c>
      <c r="F3549" t="s">
        <v>27</v>
      </c>
      <c r="G3549" s="2">
        <v>57</v>
      </c>
      <c r="H3549" t="s">
        <v>20</v>
      </c>
      <c r="I3549" t="s">
        <v>21</v>
      </c>
      <c r="J3549" t="s">
        <v>28</v>
      </c>
      <c r="K3549" t="s">
        <v>28</v>
      </c>
      <c r="L3549" t="s">
        <v>33</v>
      </c>
      <c r="M3549" t="s">
        <v>20</v>
      </c>
      <c r="N3549" t="s">
        <v>43</v>
      </c>
      <c r="O3549" s="1">
        <v>18.600000000000001</v>
      </c>
      <c r="P3549" s="1">
        <v>1075.25</v>
      </c>
      <c r="Q3549">
        <v>0</v>
      </c>
      <c r="R3549" t="s">
        <v>21</v>
      </c>
      <c r="S3549" t="str">
        <f>IF(ChurnData[[#This Row],[MonthlyCharges]]&lt;=30,"1. Up to 30",IF(ChurnData[[#This Row],[MonthlyCharges]]&lt;=50,"2. 31-50",IF(ChurnData[[#This Row],[MonthlyCharges]]&lt;=70,"3. 51-70",IF(ChurnData[[#This Row],[MonthlyCharges]]&lt;=90,"4. 71-90","5. Over 90"))))</f>
        <v>1. Up to 30</v>
      </c>
      <c r="T3549" t="str">
        <f>IF(AND(ChurnData[[#This Row],[Contract]]="Month-to-month",ChurnData[[#This Row],[InternetService]]="Fiber optic",ChurnData[[#This Row],[TenureMonths]]&lt;=11),"High-risk","Other")</f>
        <v>Other</v>
      </c>
      <c r="U3549" t="str">
        <f>IF(ChurnData[[#This Row],[TenureMonths]]&lt;=11,"0-11",IF(ChurnData[[#This Row],[TenureMonths]]&lt;=23,"12-23",IF(ChurnData[[#This Row],[TenureMonths]]&lt;=35,"24-35",IF(ChurnData[[#This Row],[TenureMonths]]&lt;=47,"36-47",IF(ChurnData[[#This Row],[TenureMonths]]&lt;=59,"48-59","60-72")))))</f>
        <v>48-59</v>
      </c>
      <c r="V3549">
        <f>IF(ChurnData[[#This Row],[Churn]]="Yes",1,0)</f>
        <v>0</v>
      </c>
    </row>
    <row r="3550" spans="1:22" x14ac:dyDescent="0.35">
      <c r="A3550" t="s">
        <v>3602</v>
      </c>
      <c r="B3550" t="s">
        <v>36</v>
      </c>
      <c r="C3550">
        <v>1</v>
      </c>
      <c r="D3550" t="s">
        <v>20</v>
      </c>
      <c r="E3550" t="s">
        <v>21</v>
      </c>
      <c r="F3550" t="s">
        <v>45</v>
      </c>
      <c r="G3550" s="2">
        <v>11</v>
      </c>
      <c r="H3550" t="s">
        <v>20</v>
      </c>
      <c r="I3550" t="s">
        <v>23</v>
      </c>
      <c r="J3550" t="s">
        <v>20</v>
      </c>
      <c r="K3550" t="s">
        <v>21</v>
      </c>
      <c r="L3550" t="s">
        <v>33</v>
      </c>
      <c r="M3550" t="s">
        <v>21</v>
      </c>
      <c r="N3550" t="s">
        <v>30</v>
      </c>
      <c r="O3550" s="1">
        <v>81.52</v>
      </c>
      <c r="P3550" s="1">
        <v>878.55</v>
      </c>
      <c r="Q3550">
        <v>5</v>
      </c>
      <c r="R3550" t="s">
        <v>20</v>
      </c>
      <c r="S3550" t="str">
        <f>IF(ChurnData[[#This Row],[MonthlyCharges]]&lt;=30,"1. Up to 30",IF(ChurnData[[#This Row],[MonthlyCharges]]&lt;=50,"2. 31-50",IF(ChurnData[[#This Row],[MonthlyCharges]]&lt;=70,"3. 51-70",IF(ChurnData[[#This Row],[MonthlyCharges]]&lt;=90,"4. 71-90","5. Over 90"))))</f>
        <v>4. 71-90</v>
      </c>
      <c r="T3550" t="str">
        <f>IF(AND(ChurnData[[#This Row],[Contract]]="Month-to-month",ChurnData[[#This Row],[InternetService]]="Fiber optic",ChurnData[[#This Row],[TenureMonths]]&lt;=11),"High-risk","Other")</f>
        <v>High-risk</v>
      </c>
      <c r="U3550" t="str">
        <f>IF(ChurnData[[#This Row],[TenureMonths]]&lt;=11,"0-11",IF(ChurnData[[#This Row],[TenureMonths]]&lt;=23,"12-23",IF(ChurnData[[#This Row],[TenureMonths]]&lt;=35,"24-35",IF(ChurnData[[#This Row],[TenureMonths]]&lt;=47,"36-47",IF(ChurnData[[#This Row],[TenureMonths]]&lt;=59,"48-59","60-72")))))</f>
        <v>0-11</v>
      </c>
      <c r="V3550">
        <f>IF(ChurnData[[#This Row],[Churn]]="Yes",1,0)</f>
        <v>1</v>
      </c>
    </row>
    <row r="3551" spans="1:22" x14ac:dyDescent="0.35">
      <c r="A3551" t="s">
        <v>3603</v>
      </c>
      <c r="B3551" t="s">
        <v>36</v>
      </c>
      <c r="C3551">
        <v>0</v>
      </c>
      <c r="D3551" t="s">
        <v>21</v>
      </c>
      <c r="E3551" t="s">
        <v>21</v>
      </c>
      <c r="F3551" t="s">
        <v>22</v>
      </c>
      <c r="G3551" s="2">
        <v>37</v>
      </c>
      <c r="H3551" t="s">
        <v>20</v>
      </c>
      <c r="I3551" t="s">
        <v>23</v>
      </c>
      <c r="J3551" t="s">
        <v>21</v>
      </c>
      <c r="K3551" t="s">
        <v>21</v>
      </c>
      <c r="L3551" t="s">
        <v>24</v>
      </c>
      <c r="M3551" t="s">
        <v>20</v>
      </c>
      <c r="N3551" t="s">
        <v>30</v>
      </c>
      <c r="O3551" s="1">
        <v>80.7</v>
      </c>
      <c r="P3551" s="1">
        <v>3052</v>
      </c>
      <c r="Q3551">
        <v>0</v>
      </c>
      <c r="R3551" t="s">
        <v>21</v>
      </c>
      <c r="S3551" t="str">
        <f>IF(ChurnData[[#This Row],[MonthlyCharges]]&lt;=30,"1. Up to 30",IF(ChurnData[[#This Row],[MonthlyCharges]]&lt;=50,"2. 31-50",IF(ChurnData[[#This Row],[MonthlyCharges]]&lt;=70,"3. 51-70",IF(ChurnData[[#This Row],[MonthlyCharges]]&lt;=90,"4. 71-90","5. Over 90"))))</f>
        <v>4. 71-90</v>
      </c>
      <c r="T3551" t="str">
        <f>IF(AND(ChurnData[[#This Row],[Contract]]="Month-to-month",ChurnData[[#This Row],[InternetService]]="Fiber optic",ChurnData[[#This Row],[TenureMonths]]&lt;=11),"High-risk","Other")</f>
        <v>Other</v>
      </c>
      <c r="U3551" t="str">
        <f>IF(ChurnData[[#This Row],[TenureMonths]]&lt;=11,"0-11",IF(ChurnData[[#This Row],[TenureMonths]]&lt;=23,"12-23",IF(ChurnData[[#This Row],[TenureMonths]]&lt;=35,"24-35",IF(ChurnData[[#This Row],[TenureMonths]]&lt;=47,"36-47",IF(ChurnData[[#This Row],[TenureMonths]]&lt;=59,"48-59","60-72")))))</f>
        <v>36-47</v>
      </c>
      <c r="V3551">
        <f>IF(ChurnData[[#This Row],[Churn]]="Yes",1,0)</f>
        <v>0</v>
      </c>
    </row>
    <row r="3552" spans="1:22" x14ac:dyDescent="0.35">
      <c r="A3552" t="s">
        <v>3604</v>
      </c>
      <c r="B3552" t="s">
        <v>19</v>
      </c>
      <c r="C3552">
        <v>0</v>
      </c>
      <c r="D3552" t="s">
        <v>21</v>
      </c>
      <c r="E3552" t="s">
        <v>21</v>
      </c>
      <c r="F3552" t="s">
        <v>47</v>
      </c>
      <c r="G3552" s="2">
        <v>16</v>
      </c>
      <c r="H3552" t="s">
        <v>20</v>
      </c>
      <c r="I3552" t="s">
        <v>32</v>
      </c>
      <c r="J3552" t="s">
        <v>21</v>
      </c>
      <c r="K3552" t="s">
        <v>20</v>
      </c>
      <c r="L3552" t="s">
        <v>24</v>
      </c>
      <c r="M3552" t="s">
        <v>20</v>
      </c>
      <c r="N3552" t="s">
        <v>30</v>
      </c>
      <c r="O3552" s="1">
        <v>70.819999999999993</v>
      </c>
      <c r="P3552" s="1">
        <v>1103.29</v>
      </c>
      <c r="Q3552">
        <v>0</v>
      </c>
      <c r="R3552" t="s">
        <v>21</v>
      </c>
      <c r="S3552" t="str">
        <f>IF(ChurnData[[#This Row],[MonthlyCharges]]&lt;=30,"1. Up to 30",IF(ChurnData[[#This Row],[MonthlyCharges]]&lt;=50,"2. 31-50",IF(ChurnData[[#This Row],[MonthlyCharges]]&lt;=70,"3. 51-70",IF(ChurnData[[#This Row],[MonthlyCharges]]&lt;=90,"4. 71-90","5. Over 90"))))</f>
        <v>4. 71-90</v>
      </c>
      <c r="T3552" t="str">
        <f>IF(AND(ChurnData[[#This Row],[Contract]]="Month-to-month",ChurnData[[#This Row],[InternetService]]="Fiber optic",ChurnData[[#This Row],[TenureMonths]]&lt;=11),"High-risk","Other")</f>
        <v>Other</v>
      </c>
      <c r="U3552" t="str">
        <f>IF(ChurnData[[#This Row],[TenureMonths]]&lt;=11,"0-11",IF(ChurnData[[#This Row],[TenureMonths]]&lt;=23,"12-23",IF(ChurnData[[#This Row],[TenureMonths]]&lt;=35,"24-35",IF(ChurnData[[#This Row],[TenureMonths]]&lt;=47,"36-47",IF(ChurnData[[#This Row],[TenureMonths]]&lt;=59,"48-59","60-72")))))</f>
        <v>12-23</v>
      </c>
      <c r="V3552">
        <f>IF(ChurnData[[#This Row],[Churn]]="Yes",1,0)</f>
        <v>0</v>
      </c>
    </row>
    <row r="3553" spans="1:22" x14ac:dyDescent="0.35">
      <c r="A3553" t="s">
        <v>3605</v>
      </c>
      <c r="B3553" t="s">
        <v>19</v>
      </c>
      <c r="C3553">
        <v>0</v>
      </c>
      <c r="D3553" t="s">
        <v>20</v>
      </c>
      <c r="E3553" t="s">
        <v>20</v>
      </c>
      <c r="F3553" t="s">
        <v>27</v>
      </c>
      <c r="G3553" s="2">
        <v>60</v>
      </c>
      <c r="H3553" t="s">
        <v>21</v>
      </c>
      <c r="I3553" t="s">
        <v>23</v>
      </c>
      <c r="J3553" t="s">
        <v>20</v>
      </c>
      <c r="K3553" t="s">
        <v>21</v>
      </c>
      <c r="L3553" t="s">
        <v>24</v>
      </c>
      <c r="M3553" t="s">
        <v>21</v>
      </c>
      <c r="N3553" t="s">
        <v>30</v>
      </c>
      <c r="O3553" s="1">
        <v>84.73</v>
      </c>
      <c r="P3553" s="1">
        <v>4963.71</v>
      </c>
      <c r="Q3553">
        <v>2</v>
      </c>
      <c r="R3553" t="s">
        <v>21</v>
      </c>
      <c r="S3553" t="str">
        <f>IF(ChurnData[[#This Row],[MonthlyCharges]]&lt;=30,"1. Up to 30",IF(ChurnData[[#This Row],[MonthlyCharges]]&lt;=50,"2. 31-50",IF(ChurnData[[#This Row],[MonthlyCharges]]&lt;=70,"3. 51-70",IF(ChurnData[[#This Row],[MonthlyCharges]]&lt;=90,"4. 71-90","5. Over 90"))))</f>
        <v>4. 71-90</v>
      </c>
      <c r="T3553" t="str">
        <f>IF(AND(ChurnData[[#This Row],[Contract]]="Month-to-month",ChurnData[[#This Row],[InternetService]]="Fiber optic",ChurnData[[#This Row],[TenureMonths]]&lt;=11),"High-risk","Other")</f>
        <v>Other</v>
      </c>
      <c r="U3553" t="str">
        <f>IF(ChurnData[[#This Row],[TenureMonths]]&lt;=11,"0-11",IF(ChurnData[[#This Row],[TenureMonths]]&lt;=23,"12-23",IF(ChurnData[[#This Row],[TenureMonths]]&lt;=35,"24-35",IF(ChurnData[[#This Row],[TenureMonths]]&lt;=47,"36-47",IF(ChurnData[[#This Row],[TenureMonths]]&lt;=59,"48-59","60-72")))))</f>
        <v>60-72</v>
      </c>
      <c r="V3553">
        <f>IF(ChurnData[[#This Row],[Churn]]="Yes",1,0)</f>
        <v>0</v>
      </c>
    </row>
    <row r="3554" spans="1:22" x14ac:dyDescent="0.35">
      <c r="A3554" t="s">
        <v>3606</v>
      </c>
      <c r="B3554" t="s">
        <v>19</v>
      </c>
      <c r="C3554">
        <v>1</v>
      </c>
      <c r="D3554" t="s">
        <v>21</v>
      </c>
      <c r="E3554" t="s">
        <v>21</v>
      </c>
      <c r="F3554" t="s">
        <v>75</v>
      </c>
      <c r="G3554" s="2">
        <v>39</v>
      </c>
      <c r="H3554" t="s">
        <v>20</v>
      </c>
      <c r="I3554" t="s">
        <v>32</v>
      </c>
      <c r="J3554" t="s">
        <v>20</v>
      </c>
      <c r="K3554" t="s">
        <v>21</v>
      </c>
      <c r="L3554" t="s">
        <v>24</v>
      </c>
      <c r="M3554" t="s">
        <v>20</v>
      </c>
      <c r="N3554" t="s">
        <v>43</v>
      </c>
      <c r="O3554" s="1">
        <v>78.41</v>
      </c>
      <c r="P3554" s="1">
        <v>3129.87</v>
      </c>
      <c r="Q3554">
        <v>2</v>
      </c>
      <c r="R3554" t="s">
        <v>21</v>
      </c>
      <c r="S3554" t="str">
        <f>IF(ChurnData[[#This Row],[MonthlyCharges]]&lt;=30,"1. Up to 30",IF(ChurnData[[#This Row],[MonthlyCharges]]&lt;=50,"2. 31-50",IF(ChurnData[[#This Row],[MonthlyCharges]]&lt;=70,"3. 51-70",IF(ChurnData[[#This Row],[MonthlyCharges]]&lt;=90,"4. 71-90","5. Over 90"))))</f>
        <v>4. 71-90</v>
      </c>
      <c r="T3554" t="str">
        <f>IF(AND(ChurnData[[#This Row],[Contract]]="Month-to-month",ChurnData[[#This Row],[InternetService]]="Fiber optic",ChurnData[[#This Row],[TenureMonths]]&lt;=11),"High-risk","Other")</f>
        <v>Other</v>
      </c>
      <c r="U3554" t="str">
        <f>IF(ChurnData[[#This Row],[TenureMonths]]&lt;=11,"0-11",IF(ChurnData[[#This Row],[TenureMonths]]&lt;=23,"12-23",IF(ChurnData[[#This Row],[TenureMonths]]&lt;=35,"24-35",IF(ChurnData[[#This Row],[TenureMonths]]&lt;=47,"36-47",IF(ChurnData[[#This Row],[TenureMonths]]&lt;=59,"48-59","60-72")))))</f>
        <v>36-47</v>
      </c>
      <c r="V3554">
        <f>IF(ChurnData[[#This Row],[Churn]]="Yes",1,0)</f>
        <v>0</v>
      </c>
    </row>
    <row r="3555" spans="1:22" x14ac:dyDescent="0.35">
      <c r="A3555" t="s">
        <v>3607</v>
      </c>
      <c r="B3555" t="s">
        <v>19</v>
      </c>
      <c r="C3555">
        <v>0</v>
      </c>
      <c r="D3555" t="s">
        <v>20</v>
      </c>
      <c r="E3555" t="s">
        <v>21</v>
      </c>
      <c r="F3555" t="s">
        <v>39</v>
      </c>
      <c r="G3555" s="2">
        <v>56</v>
      </c>
      <c r="H3555" t="s">
        <v>20</v>
      </c>
      <c r="I3555" t="s">
        <v>23</v>
      </c>
      <c r="J3555" t="s">
        <v>21</v>
      </c>
      <c r="K3555" t="s">
        <v>21</v>
      </c>
      <c r="L3555" t="s">
        <v>33</v>
      </c>
      <c r="M3555" t="s">
        <v>20</v>
      </c>
      <c r="N3555" t="s">
        <v>43</v>
      </c>
      <c r="O3555" s="1">
        <v>81.63</v>
      </c>
      <c r="P3555" s="1">
        <v>4452.34</v>
      </c>
      <c r="Q3555">
        <v>2</v>
      </c>
      <c r="R3555" t="s">
        <v>20</v>
      </c>
      <c r="S3555" t="str">
        <f>IF(ChurnData[[#This Row],[MonthlyCharges]]&lt;=30,"1. Up to 30",IF(ChurnData[[#This Row],[MonthlyCharges]]&lt;=50,"2. 31-50",IF(ChurnData[[#This Row],[MonthlyCharges]]&lt;=70,"3. 51-70",IF(ChurnData[[#This Row],[MonthlyCharges]]&lt;=90,"4. 71-90","5. Over 90"))))</f>
        <v>4. 71-90</v>
      </c>
      <c r="T3555" t="str">
        <f>IF(AND(ChurnData[[#This Row],[Contract]]="Month-to-month",ChurnData[[#This Row],[InternetService]]="Fiber optic",ChurnData[[#This Row],[TenureMonths]]&lt;=11),"High-risk","Other")</f>
        <v>Other</v>
      </c>
      <c r="U3555" t="str">
        <f>IF(ChurnData[[#This Row],[TenureMonths]]&lt;=11,"0-11",IF(ChurnData[[#This Row],[TenureMonths]]&lt;=23,"12-23",IF(ChurnData[[#This Row],[TenureMonths]]&lt;=35,"24-35",IF(ChurnData[[#This Row],[TenureMonths]]&lt;=47,"36-47",IF(ChurnData[[#This Row],[TenureMonths]]&lt;=59,"48-59","60-72")))))</f>
        <v>48-59</v>
      </c>
      <c r="V3555">
        <f>IF(ChurnData[[#This Row],[Churn]]="Yes",1,0)</f>
        <v>1</v>
      </c>
    </row>
    <row r="3556" spans="1:22" x14ac:dyDescent="0.35">
      <c r="A3556" t="s">
        <v>3608</v>
      </c>
      <c r="B3556" t="s">
        <v>19</v>
      </c>
      <c r="C3556">
        <v>1</v>
      </c>
      <c r="D3556" t="s">
        <v>21</v>
      </c>
      <c r="E3556" t="s">
        <v>21</v>
      </c>
      <c r="F3556" t="s">
        <v>56</v>
      </c>
      <c r="G3556" s="2">
        <v>16</v>
      </c>
      <c r="H3556" t="s">
        <v>20</v>
      </c>
      <c r="I3556" t="s">
        <v>32</v>
      </c>
      <c r="J3556" t="s">
        <v>20</v>
      </c>
      <c r="K3556" t="s">
        <v>21</v>
      </c>
      <c r="L3556" t="s">
        <v>33</v>
      </c>
      <c r="M3556" t="s">
        <v>21</v>
      </c>
      <c r="N3556" t="s">
        <v>34</v>
      </c>
      <c r="O3556" s="1">
        <v>57.13</v>
      </c>
      <c r="P3556" s="1">
        <v>926.36</v>
      </c>
      <c r="Q3556">
        <v>2</v>
      </c>
      <c r="R3556" t="s">
        <v>21</v>
      </c>
      <c r="S3556" t="str">
        <f>IF(ChurnData[[#This Row],[MonthlyCharges]]&lt;=30,"1. Up to 30",IF(ChurnData[[#This Row],[MonthlyCharges]]&lt;=50,"2. 31-50",IF(ChurnData[[#This Row],[MonthlyCharges]]&lt;=70,"3. 51-70",IF(ChurnData[[#This Row],[MonthlyCharges]]&lt;=90,"4. 71-90","5. Over 90"))))</f>
        <v>3. 51-70</v>
      </c>
      <c r="T3556" t="str">
        <f>IF(AND(ChurnData[[#This Row],[Contract]]="Month-to-month",ChurnData[[#This Row],[InternetService]]="Fiber optic",ChurnData[[#This Row],[TenureMonths]]&lt;=11),"High-risk","Other")</f>
        <v>Other</v>
      </c>
      <c r="U3556" t="str">
        <f>IF(ChurnData[[#This Row],[TenureMonths]]&lt;=11,"0-11",IF(ChurnData[[#This Row],[TenureMonths]]&lt;=23,"12-23",IF(ChurnData[[#This Row],[TenureMonths]]&lt;=35,"24-35",IF(ChurnData[[#This Row],[TenureMonths]]&lt;=47,"36-47",IF(ChurnData[[#This Row],[TenureMonths]]&lt;=59,"48-59","60-72")))))</f>
        <v>12-23</v>
      </c>
      <c r="V3556">
        <f>IF(ChurnData[[#This Row],[Churn]]="Yes",1,0)</f>
        <v>0</v>
      </c>
    </row>
    <row r="3557" spans="1:22" x14ac:dyDescent="0.35">
      <c r="A3557" t="s">
        <v>3609</v>
      </c>
      <c r="B3557" t="s">
        <v>36</v>
      </c>
      <c r="C3557">
        <v>0</v>
      </c>
      <c r="D3557" t="s">
        <v>21</v>
      </c>
      <c r="E3557" t="s">
        <v>21</v>
      </c>
      <c r="F3557" t="s">
        <v>56</v>
      </c>
      <c r="G3557" s="2">
        <v>9</v>
      </c>
      <c r="H3557" t="s">
        <v>21</v>
      </c>
      <c r="I3557" t="s">
        <v>32</v>
      </c>
      <c r="J3557" t="s">
        <v>21</v>
      </c>
      <c r="K3557" t="s">
        <v>21</v>
      </c>
      <c r="L3557" t="s">
        <v>33</v>
      </c>
      <c r="M3557" t="s">
        <v>21</v>
      </c>
      <c r="N3557" t="s">
        <v>43</v>
      </c>
      <c r="O3557" s="1">
        <v>52.26</v>
      </c>
      <c r="P3557" s="1">
        <v>463.39</v>
      </c>
      <c r="Q3557">
        <v>0</v>
      </c>
      <c r="R3557" t="s">
        <v>20</v>
      </c>
      <c r="S3557" t="str">
        <f>IF(ChurnData[[#This Row],[MonthlyCharges]]&lt;=30,"1. Up to 30",IF(ChurnData[[#This Row],[MonthlyCharges]]&lt;=50,"2. 31-50",IF(ChurnData[[#This Row],[MonthlyCharges]]&lt;=70,"3. 51-70",IF(ChurnData[[#This Row],[MonthlyCharges]]&lt;=90,"4. 71-90","5. Over 90"))))</f>
        <v>3. 51-70</v>
      </c>
      <c r="T3557" t="str">
        <f>IF(AND(ChurnData[[#This Row],[Contract]]="Month-to-month",ChurnData[[#This Row],[InternetService]]="Fiber optic",ChurnData[[#This Row],[TenureMonths]]&lt;=11),"High-risk","Other")</f>
        <v>Other</v>
      </c>
      <c r="U3557" t="str">
        <f>IF(ChurnData[[#This Row],[TenureMonths]]&lt;=11,"0-11",IF(ChurnData[[#This Row],[TenureMonths]]&lt;=23,"12-23",IF(ChurnData[[#This Row],[TenureMonths]]&lt;=35,"24-35",IF(ChurnData[[#This Row],[TenureMonths]]&lt;=47,"36-47",IF(ChurnData[[#This Row],[TenureMonths]]&lt;=59,"48-59","60-72")))))</f>
        <v>0-11</v>
      </c>
      <c r="V3557">
        <f>IF(ChurnData[[#This Row],[Churn]]="Yes",1,0)</f>
        <v>1</v>
      </c>
    </row>
    <row r="3558" spans="1:22" x14ac:dyDescent="0.35">
      <c r="A3558" t="s">
        <v>3610</v>
      </c>
      <c r="B3558" t="s">
        <v>19</v>
      </c>
      <c r="C3558">
        <v>0</v>
      </c>
      <c r="D3558" t="s">
        <v>21</v>
      </c>
      <c r="E3558" t="s">
        <v>21</v>
      </c>
      <c r="F3558" t="s">
        <v>75</v>
      </c>
      <c r="G3558" s="2">
        <v>19</v>
      </c>
      <c r="H3558" t="s">
        <v>20</v>
      </c>
      <c r="I3558" t="s">
        <v>21</v>
      </c>
      <c r="J3558" t="s">
        <v>28</v>
      </c>
      <c r="K3558" t="s">
        <v>28</v>
      </c>
      <c r="L3558" t="s">
        <v>33</v>
      </c>
      <c r="M3558" t="s">
        <v>20</v>
      </c>
      <c r="N3558" t="s">
        <v>25</v>
      </c>
      <c r="O3558" s="1">
        <v>33.29</v>
      </c>
      <c r="P3558" s="1">
        <v>641.27</v>
      </c>
      <c r="Q3558">
        <v>0</v>
      </c>
      <c r="R3558" t="s">
        <v>21</v>
      </c>
      <c r="S3558" t="str">
        <f>IF(ChurnData[[#This Row],[MonthlyCharges]]&lt;=30,"1. Up to 30",IF(ChurnData[[#This Row],[MonthlyCharges]]&lt;=50,"2. 31-50",IF(ChurnData[[#This Row],[MonthlyCharges]]&lt;=70,"3. 51-70",IF(ChurnData[[#This Row],[MonthlyCharges]]&lt;=90,"4. 71-90","5. Over 90"))))</f>
        <v>2. 31-50</v>
      </c>
      <c r="T3558" t="str">
        <f>IF(AND(ChurnData[[#This Row],[Contract]]="Month-to-month",ChurnData[[#This Row],[InternetService]]="Fiber optic",ChurnData[[#This Row],[TenureMonths]]&lt;=11),"High-risk","Other")</f>
        <v>Other</v>
      </c>
      <c r="U3558" t="str">
        <f>IF(ChurnData[[#This Row],[TenureMonths]]&lt;=11,"0-11",IF(ChurnData[[#This Row],[TenureMonths]]&lt;=23,"12-23",IF(ChurnData[[#This Row],[TenureMonths]]&lt;=35,"24-35",IF(ChurnData[[#This Row],[TenureMonths]]&lt;=47,"36-47",IF(ChurnData[[#This Row],[TenureMonths]]&lt;=59,"48-59","60-72")))))</f>
        <v>12-23</v>
      </c>
      <c r="V3558">
        <f>IF(ChurnData[[#This Row],[Churn]]="Yes",1,0)</f>
        <v>0</v>
      </c>
    </row>
    <row r="3559" spans="1:22" x14ac:dyDescent="0.35">
      <c r="A3559" t="s">
        <v>3611</v>
      </c>
      <c r="B3559" t="s">
        <v>19</v>
      </c>
      <c r="C3559">
        <v>0</v>
      </c>
      <c r="D3559" t="s">
        <v>21</v>
      </c>
      <c r="E3559" t="s">
        <v>21</v>
      </c>
      <c r="F3559" t="s">
        <v>65</v>
      </c>
      <c r="G3559" s="2">
        <v>20</v>
      </c>
      <c r="H3559" t="s">
        <v>20</v>
      </c>
      <c r="I3559" t="s">
        <v>21</v>
      </c>
      <c r="J3559" t="s">
        <v>28</v>
      </c>
      <c r="K3559" t="s">
        <v>28</v>
      </c>
      <c r="L3559" t="s">
        <v>33</v>
      </c>
      <c r="M3559" t="s">
        <v>21</v>
      </c>
      <c r="N3559" t="s">
        <v>43</v>
      </c>
      <c r="O3559" s="1">
        <v>34.340000000000003</v>
      </c>
      <c r="P3559" s="1">
        <v>697.84</v>
      </c>
      <c r="Q3559">
        <v>0</v>
      </c>
      <c r="R3559" t="s">
        <v>21</v>
      </c>
      <c r="S3559" t="str">
        <f>IF(ChurnData[[#This Row],[MonthlyCharges]]&lt;=30,"1. Up to 30",IF(ChurnData[[#This Row],[MonthlyCharges]]&lt;=50,"2. 31-50",IF(ChurnData[[#This Row],[MonthlyCharges]]&lt;=70,"3. 51-70",IF(ChurnData[[#This Row],[MonthlyCharges]]&lt;=90,"4. 71-90","5. Over 90"))))</f>
        <v>2. 31-50</v>
      </c>
      <c r="T3559" t="str">
        <f>IF(AND(ChurnData[[#This Row],[Contract]]="Month-to-month",ChurnData[[#This Row],[InternetService]]="Fiber optic",ChurnData[[#This Row],[TenureMonths]]&lt;=11),"High-risk","Other")</f>
        <v>Other</v>
      </c>
      <c r="U3559" t="str">
        <f>IF(ChurnData[[#This Row],[TenureMonths]]&lt;=11,"0-11",IF(ChurnData[[#This Row],[TenureMonths]]&lt;=23,"12-23",IF(ChurnData[[#This Row],[TenureMonths]]&lt;=35,"24-35",IF(ChurnData[[#This Row],[TenureMonths]]&lt;=47,"36-47",IF(ChurnData[[#This Row],[TenureMonths]]&lt;=59,"48-59","60-72")))))</f>
        <v>12-23</v>
      </c>
      <c r="V3559">
        <f>IF(ChurnData[[#This Row],[Churn]]="Yes",1,0)</f>
        <v>0</v>
      </c>
    </row>
    <row r="3560" spans="1:22" x14ac:dyDescent="0.35">
      <c r="A3560" t="s">
        <v>3612</v>
      </c>
      <c r="B3560" t="s">
        <v>19</v>
      </c>
      <c r="C3560">
        <v>0</v>
      </c>
      <c r="D3560" t="s">
        <v>21</v>
      </c>
      <c r="E3560" t="s">
        <v>21</v>
      </c>
      <c r="F3560" t="s">
        <v>56</v>
      </c>
      <c r="G3560" s="2">
        <v>5</v>
      </c>
      <c r="H3560" t="s">
        <v>20</v>
      </c>
      <c r="I3560" t="s">
        <v>32</v>
      </c>
      <c r="J3560" t="s">
        <v>20</v>
      </c>
      <c r="K3560" t="s">
        <v>21</v>
      </c>
      <c r="L3560" t="s">
        <v>33</v>
      </c>
      <c r="M3560" t="s">
        <v>20</v>
      </c>
      <c r="N3560" t="s">
        <v>34</v>
      </c>
      <c r="O3560" s="1">
        <v>67.31</v>
      </c>
      <c r="P3560" s="1">
        <v>331.92</v>
      </c>
      <c r="Q3560">
        <v>0</v>
      </c>
      <c r="R3560" t="s">
        <v>20</v>
      </c>
      <c r="S3560" t="str">
        <f>IF(ChurnData[[#This Row],[MonthlyCharges]]&lt;=30,"1. Up to 30",IF(ChurnData[[#This Row],[MonthlyCharges]]&lt;=50,"2. 31-50",IF(ChurnData[[#This Row],[MonthlyCharges]]&lt;=70,"3. 51-70",IF(ChurnData[[#This Row],[MonthlyCharges]]&lt;=90,"4. 71-90","5. Over 90"))))</f>
        <v>3. 51-70</v>
      </c>
      <c r="T3560" t="str">
        <f>IF(AND(ChurnData[[#This Row],[Contract]]="Month-to-month",ChurnData[[#This Row],[InternetService]]="Fiber optic",ChurnData[[#This Row],[TenureMonths]]&lt;=11),"High-risk","Other")</f>
        <v>Other</v>
      </c>
      <c r="U3560" t="str">
        <f>IF(ChurnData[[#This Row],[TenureMonths]]&lt;=11,"0-11",IF(ChurnData[[#This Row],[TenureMonths]]&lt;=23,"12-23",IF(ChurnData[[#This Row],[TenureMonths]]&lt;=35,"24-35",IF(ChurnData[[#This Row],[TenureMonths]]&lt;=47,"36-47",IF(ChurnData[[#This Row],[TenureMonths]]&lt;=59,"48-59","60-72")))))</f>
        <v>0-11</v>
      </c>
      <c r="V3560">
        <f>IF(ChurnData[[#This Row],[Churn]]="Yes",1,0)</f>
        <v>1</v>
      </c>
    </row>
    <row r="3561" spans="1:22" x14ac:dyDescent="0.35">
      <c r="A3561" t="s">
        <v>3613</v>
      </c>
      <c r="B3561" t="s">
        <v>19</v>
      </c>
      <c r="C3561">
        <v>1</v>
      </c>
      <c r="D3561" t="s">
        <v>21</v>
      </c>
      <c r="E3561" t="s">
        <v>21</v>
      </c>
      <c r="F3561" t="s">
        <v>39</v>
      </c>
      <c r="G3561" s="2">
        <v>20</v>
      </c>
      <c r="H3561" t="s">
        <v>20</v>
      </c>
      <c r="I3561" t="s">
        <v>32</v>
      </c>
      <c r="J3561" t="s">
        <v>20</v>
      </c>
      <c r="K3561" t="s">
        <v>20</v>
      </c>
      <c r="L3561" t="s">
        <v>33</v>
      </c>
      <c r="M3561" t="s">
        <v>21</v>
      </c>
      <c r="N3561" t="s">
        <v>30</v>
      </c>
      <c r="O3561" s="1">
        <v>64.22</v>
      </c>
      <c r="P3561" s="1">
        <v>1257.22</v>
      </c>
      <c r="Q3561">
        <v>0</v>
      </c>
      <c r="R3561" t="s">
        <v>20</v>
      </c>
      <c r="S3561" t="str">
        <f>IF(ChurnData[[#This Row],[MonthlyCharges]]&lt;=30,"1. Up to 30",IF(ChurnData[[#This Row],[MonthlyCharges]]&lt;=50,"2. 31-50",IF(ChurnData[[#This Row],[MonthlyCharges]]&lt;=70,"3. 51-70",IF(ChurnData[[#This Row],[MonthlyCharges]]&lt;=90,"4. 71-90","5. Over 90"))))</f>
        <v>3. 51-70</v>
      </c>
      <c r="T3561" t="str">
        <f>IF(AND(ChurnData[[#This Row],[Contract]]="Month-to-month",ChurnData[[#This Row],[InternetService]]="Fiber optic",ChurnData[[#This Row],[TenureMonths]]&lt;=11),"High-risk","Other")</f>
        <v>Other</v>
      </c>
      <c r="U3561" t="str">
        <f>IF(ChurnData[[#This Row],[TenureMonths]]&lt;=11,"0-11",IF(ChurnData[[#This Row],[TenureMonths]]&lt;=23,"12-23",IF(ChurnData[[#This Row],[TenureMonths]]&lt;=35,"24-35",IF(ChurnData[[#This Row],[TenureMonths]]&lt;=47,"36-47",IF(ChurnData[[#This Row],[TenureMonths]]&lt;=59,"48-59","60-72")))))</f>
        <v>12-23</v>
      </c>
      <c r="V3561">
        <f>IF(ChurnData[[#This Row],[Churn]]="Yes",1,0)</f>
        <v>1</v>
      </c>
    </row>
    <row r="3562" spans="1:22" x14ac:dyDescent="0.35">
      <c r="A3562" t="s">
        <v>3614</v>
      </c>
      <c r="B3562" t="s">
        <v>36</v>
      </c>
      <c r="C3562">
        <v>0</v>
      </c>
      <c r="D3562" t="s">
        <v>20</v>
      </c>
      <c r="E3562" t="s">
        <v>21</v>
      </c>
      <c r="F3562" t="s">
        <v>37</v>
      </c>
      <c r="G3562" s="2">
        <v>44</v>
      </c>
      <c r="H3562" t="s">
        <v>20</v>
      </c>
      <c r="I3562" t="s">
        <v>23</v>
      </c>
      <c r="J3562" t="s">
        <v>21</v>
      </c>
      <c r="K3562" t="s">
        <v>21</v>
      </c>
      <c r="L3562" t="s">
        <v>29</v>
      </c>
      <c r="M3562" t="s">
        <v>21</v>
      </c>
      <c r="N3562" t="s">
        <v>34</v>
      </c>
      <c r="O3562" s="1">
        <v>89.89</v>
      </c>
      <c r="P3562" s="1">
        <v>4026</v>
      </c>
      <c r="Q3562">
        <v>3</v>
      </c>
      <c r="R3562" t="s">
        <v>21</v>
      </c>
      <c r="S3562" t="str">
        <f>IF(ChurnData[[#This Row],[MonthlyCharges]]&lt;=30,"1. Up to 30",IF(ChurnData[[#This Row],[MonthlyCharges]]&lt;=50,"2. 31-50",IF(ChurnData[[#This Row],[MonthlyCharges]]&lt;=70,"3. 51-70",IF(ChurnData[[#This Row],[MonthlyCharges]]&lt;=90,"4. 71-90","5. Over 90"))))</f>
        <v>4. 71-90</v>
      </c>
      <c r="T3562" t="str">
        <f>IF(AND(ChurnData[[#This Row],[Contract]]="Month-to-month",ChurnData[[#This Row],[InternetService]]="Fiber optic",ChurnData[[#This Row],[TenureMonths]]&lt;=11),"High-risk","Other")</f>
        <v>Other</v>
      </c>
      <c r="U3562" t="str">
        <f>IF(ChurnData[[#This Row],[TenureMonths]]&lt;=11,"0-11",IF(ChurnData[[#This Row],[TenureMonths]]&lt;=23,"12-23",IF(ChurnData[[#This Row],[TenureMonths]]&lt;=35,"24-35",IF(ChurnData[[#This Row],[TenureMonths]]&lt;=47,"36-47",IF(ChurnData[[#This Row],[TenureMonths]]&lt;=59,"48-59","60-72")))))</f>
        <v>36-47</v>
      </c>
      <c r="V3562">
        <f>IF(ChurnData[[#This Row],[Churn]]="Yes",1,0)</f>
        <v>0</v>
      </c>
    </row>
    <row r="3563" spans="1:22" x14ac:dyDescent="0.35">
      <c r="A3563" t="s">
        <v>3615</v>
      </c>
      <c r="B3563" t="s">
        <v>36</v>
      </c>
      <c r="C3563">
        <v>0</v>
      </c>
      <c r="D3563" t="s">
        <v>20</v>
      </c>
      <c r="E3563" t="s">
        <v>21</v>
      </c>
      <c r="F3563" t="s">
        <v>37</v>
      </c>
      <c r="G3563" s="2">
        <v>45</v>
      </c>
      <c r="H3563" t="s">
        <v>20</v>
      </c>
      <c r="I3563" t="s">
        <v>32</v>
      </c>
      <c r="J3563" t="s">
        <v>21</v>
      </c>
      <c r="K3563" t="s">
        <v>20</v>
      </c>
      <c r="L3563" t="s">
        <v>33</v>
      </c>
      <c r="M3563" t="s">
        <v>20</v>
      </c>
      <c r="N3563" t="s">
        <v>25</v>
      </c>
      <c r="O3563" s="1">
        <v>61.61</v>
      </c>
      <c r="P3563" s="1">
        <v>2761.57</v>
      </c>
      <c r="Q3563">
        <v>2</v>
      </c>
      <c r="R3563" t="s">
        <v>21</v>
      </c>
      <c r="S3563" t="str">
        <f>IF(ChurnData[[#This Row],[MonthlyCharges]]&lt;=30,"1. Up to 30",IF(ChurnData[[#This Row],[MonthlyCharges]]&lt;=50,"2. 31-50",IF(ChurnData[[#This Row],[MonthlyCharges]]&lt;=70,"3. 51-70",IF(ChurnData[[#This Row],[MonthlyCharges]]&lt;=90,"4. 71-90","5. Over 90"))))</f>
        <v>3. 51-70</v>
      </c>
      <c r="T3563" t="str">
        <f>IF(AND(ChurnData[[#This Row],[Contract]]="Month-to-month",ChurnData[[#This Row],[InternetService]]="Fiber optic",ChurnData[[#This Row],[TenureMonths]]&lt;=11),"High-risk","Other")</f>
        <v>Other</v>
      </c>
      <c r="U3563" t="str">
        <f>IF(ChurnData[[#This Row],[TenureMonths]]&lt;=11,"0-11",IF(ChurnData[[#This Row],[TenureMonths]]&lt;=23,"12-23",IF(ChurnData[[#This Row],[TenureMonths]]&lt;=35,"24-35",IF(ChurnData[[#This Row],[TenureMonths]]&lt;=47,"36-47",IF(ChurnData[[#This Row],[TenureMonths]]&lt;=59,"48-59","60-72")))))</f>
        <v>36-47</v>
      </c>
      <c r="V3563">
        <f>IF(ChurnData[[#This Row],[Churn]]="Yes",1,0)</f>
        <v>0</v>
      </c>
    </row>
    <row r="3564" spans="1:22" x14ac:dyDescent="0.35">
      <c r="A3564" t="s">
        <v>3616</v>
      </c>
      <c r="B3564" t="s">
        <v>36</v>
      </c>
      <c r="C3564">
        <v>0</v>
      </c>
      <c r="D3564" t="s">
        <v>21</v>
      </c>
      <c r="E3564" t="s">
        <v>20</v>
      </c>
      <c r="F3564" t="s">
        <v>22</v>
      </c>
      <c r="G3564" s="2">
        <v>63</v>
      </c>
      <c r="H3564" t="s">
        <v>20</v>
      </c>
      <c r="I3564" t="s">
        <v>21</v>
      </c>
      <c r="J3564" t="s">
        <v>28</v>
      </c>
      <c r="K3564" t="s">
        <v>28</v>
      </c>
      <c r="L3564" t="s">
        <v>24</v>
      </c>
      <c r="M3564" t="s">
        <v>21</v>
      </c>
      <c r="N3564" t="s">
        <v>30</v>
      </c>
      <c r="O3564" s="1">
        <v>26.95</v>
      </c>
      <c r="P3564" s="1">
        <v>1708.81</v>
      </c>
      <c r="Q3564">
        <v>1</v>
      </c>
      <c r="R3564" t="s">
        <v>21</v>
      </c>
      <c r="S3564" t="str">
        <f>IF(ChurnData[[#This Row],[MonthlyCharges]]&lt;=30,"1. Up to 30",IF(ChurnData[[#This Row],[MonthlyCharges]]&lt;=50,"2. 31-50",IF(ChurnData[[#This Row],[MonthlyCharges]]&lt;=70,"3. 51-70",IF(ChurnData[[#This Row],[MonthlyCharges]]&lt;=90,"4. 71-90","5. Over 90"))))</f>
        <v>1. Up to 30</v>
      </c>
      <c r="T3564" t="str">
        <f>IF(AND(ChurnData[[#This Row],[Contract]]="Month-to-month",ChurnData[[#This Row],[InternetService]]="Fiber optic",ChurnData[[#This Row],[TenureMonths]]&lt;=11),"High-risk","Other")</f>
        <v>Other</v>
      </c>
      <c r="U3564" t="str">
        <f>IF(ChurnData[[#This Row],[TenureMonths]]&lt;=11,"0-11",IF(ChurnData[[#This Row],[TenureMonths]]&lt;=23,"12-23",IF(ChurnData[[#This Row],[TenureMonths]]&lt;=35,"24-35",IF(ChurnData[[#This Row],[TenureMonths]]&lt;=47,"36-47",IF(ChurnData[[#This Row],[TenureMonths]]&lt;=59,"48-59","60-72")))))</f>
        <v>60-72</v>
      </c>
      <c r="V3564">
        <f>IF(ChurnData[[#This Row],[Churn]]="Yes",1,0)</f>
        <v>0</v>
      </c>
    </row>
    <row r="3565" spans="1:22" x14ac:dyDescent="0.35">
      <c r="A3565" t="s">
        <v>3617</v>
      </c>
      <c r="B3565" t="s">
        <v>19</v>
      </c>
      <c r="C3565">
        <v>0</v>
      </c>
      <c r="D3565" t="s">
        <v>21</v>
      </c>
      <c r="E3565" t="s">
        <v>21</v>
      </c>
      <c r="F3565" t="s">
        <v>58</v>
      </c>
      <c r="G3565" s="2">
        <v>9</v>
      </c>
      <c r="H3565" t="s">
        <v>20</v>
      </c>
      <c r="I3565" t="s">
        <v>21</v>
      </c>
      <c r="J3565" t="s">
        <v>28</v>
      </c>
      <c r="K3565" t="s">
        <v>28</v>
      </c>
      <c r="L3565" t="s">
        <v>33</v>
      </c>
      <c r="M3565" t="s">
        <v>20</v>
      </c>
      <c r="N3565" t="s">
        <v>43</v>
      </c>
      <c r="O3565" s="1">
        <v>24.9</v>
      </c>
      <c r="P3565" s="1">
        <v>222.55</v>
      </c>
      <c r="Q3565">
        <v>2</v>
      </c>
      <c r="R3565" t="s">
        <v>20</v>
      </c>
      <c r="S3565" t="str">
        <f>IF(ChurnData[[#This Row],[MonthlyCharges]]&lt;=30,"1. Up to 30",IF(ChurnData[[#This Row],[MonthlyCharges]]&lt;=50,"2. 31-50",IF(ChurnData[[#This Row],[MonthlyCharges]]&lt;=70,"3. 51-70",IF(ChurnData[[#This Row],[MonthlyCharges]]&lt;=90,"4. 71-90","5. Over 90"))))</f>
        <v>1. Up to 30</v>
      </c>
      <c r="T3565" t="str">
        <f>IF(AND(ChurnData[[#This Row],[Contract]]="Month-to-month",ChurnData[[#This Row],[InternetService]]="Fiber optic",ChurnData[[#This Row],[TenureMonths]]&lt;=11),"High-risk","Other")</f>
        <v>Other</v>
      </c>
      <c r="U3565" t="str">
        <f>IF(ChurnData[[#This Row],[TenureMonths]]&lt;=11,"0-11",IF(ChurnData[[#This Row],[TenureMonths]]&lt;=23,"12-23",IF(ChurnData[[#This Row],[TenureMonths]]&lt;=35,"24-35",IF(ChurnData[[#This Row],[TenureMonths]]&lt;=47,"36-47",IF(ChurnData[[#This Row],[TenureMonths]]&lt;=59,"48-59","60-72")))))</f>
        <v>0-11</v>
      </c>
      <c r="V3565">
        <f>IF(ChurnData[[#This Row],[Churn]]="Yes",1,0)</f>
        <v>1</v>
      </c>
    </row>
    <row r="3566" spans="1:22" x14ac:dyDescent="0.35">
      <c r="A3566" t="s">
        <v>3618</v>
      </c>
      <c r="B3566" t="s">
        <v>19</v>
      </c>
      <c r="C3566">
        <v>0</v>
      </c>
      <c r="D3566" t="s">
        <v>20</v>
      </c>
      <c r="E3566" t="s">
        <v>20</v>
      </c>
      <c r="F3566" t="s">
        <v>47</v>
      </c>
      <c r="G3566" s="2">
        <v>30</v>
      </c>
      <c r="H3566" t="s">
        <v>20</v>
      </c>
      <c r="I3566" t="s">
        <v>23</v>
      </c>
      <c r="J3566" t="s">
        <v>21</v>
      </c>
      <c r="K3566" t="s">
        <v>21</v>
      </c>
      <c r="L3566" t="s">
        <v>33</v>
      </c>
      <c r="M3566" t="s">
        <v>21</v>
      </c>
      <c r="N3566" t="s">
        <v>34</v>
      </c>
      <c r="O3566" s="1">
        <v>83.49</v>
      </c>
      <c r="P3566" s="1">
        <v>2558.5</v>
      </c>
      <c r="Q3566">
        <v>2</v>
      </c>
      <c r="R3566" t="s">
        <v>20</v>
      </c>
      <c r="S3566" t="str">
        <f>IF(ChurnData[[#This Row],[MonthlyCharges]]&lt;=30,"1. Up to 30",IF(ChurnData[[#This Row],[MonthlyCharges]]&lt;=50,"2. 31-50",IF(ChurnData[[#This Row],[MonthlyCharges]]&lt;=70,"3. 51-70",IF(ChurnData[[#This Row],[MonthlyCharges]]&lt;=90,"4. 71-90","5. Over 90"))))</f>
        <v>4. 71-90</v>
      </c>
      <c r="T3566" t="str">
        <f>IF(AND(ChurnData[[#This Row],[Contract]]="Month-to-month",ChurnData[[#This Row],[InternetService]]="Fiber optic",ChurnData[[#This Row],[TenureMonths]]&lt;=11),"High-risk","Other")</f>
        <v>Other</v>
      </c>
      <c r="U3566" t="str">
        <f>IF(ChurnData[[#This Row],[TenureMonths]]&lt;=11,"0-11",IF(ChurnData[[#This Row],[TenureMonths]]&lt;=23,"12-23",IF(ChurnData[[#This Row],[TenureMonths]]&lt;=35,"24-35",IF(ChurnData[[#This Row],[TenureMonths]]&lt;=47,"36-47",IF(ChurnData[[#This Row],[TenureMonths]]&lt;=59,"48-59","60-72")))))</f>
        <v>24-35</v>
      </c>
      <c r="V3566">
        <f>IF(ChurnData[[#This Row],[Churn]]="Yes",1,0)</f>
        <v>1</v>
      </c>
    </row>
    <row r="3567" spans="1:22" x14ac:dyDescent="0.35">
      <c r="A3567" t="s">
        <v>3619</v>
      </c>
      <c r="B3567" t="s">
        <v>36</v>
      </c>
      <c r="C3567">
        <v>1</v>
      </c>
      <c r="D3567" t="s">
        <v>21</v>
      </c>
      <c r="E3567" t="s">
        <v>21</v>
      </c>
      <c r="F3567" t="s">
        <v>27</v>
      </c>
      <c r="G3567" s="2">
        <v>39</v>
      </c>
      <c r="H3567" t="s">
        <v>21</v>
      </c>
      <c r="I3567" t="s">
        <v>32</v>
      </c>
      <c r="J3567" t="s">
        <v>20</v>
      </c>
      <c r="K3567" t="s">
        <v>21</v>
      </c>
      <c r="L3567" t="s">
        <v>24</v>
      </c>
      <c r="M3567" t="s">
        <v>21</v>
      </c>
      <c r="N3567" t="s">
        <v>25</v>
      </c>
      <c r="O3567" s="1">
        <v>55.35</v>
      </c>
      <c r="P3567" s="1">
        <v>2223.0300000000002</v>
      </c>
      <c r="Q3567">
        <v>5</v>
      </c>
      <c r="R3567" t="s">
        <v>21</v>
      </c>
      <c r="S3567" t="str">
        <f>IF(ChurnData[[#This Row],[MonthlyCharges]]&lt;=30,"1. Up to 30",IF(ChurnData[[#This Row],[MonthlyCharges]]&lt;=50,"2. 31-50",IF(ChurnData[[#This Row],[MonthlyCharges]]&lt;=70,"3. 51-70",IF(ChurnData[[#This Row],[MonthlyCharges]]&lt;=90,"4. 71-90","5. Over 90"))))</f>
        <v>3. 51-70</v>
      </c>
      <c r="T3567" t="str">
        <f>IF(AND(ChurnData[[#This Row],[Contract]]="Month-to-month",ChurnData[[#This Row],[InternetService]]="Fiber optic",ChurnData[[#This Row],[TenureMonths]]&lt;=11),"High-risk","Other")</f>
        <v>Other</v>
      </c>
      <c r="U3567" t="str">
        <f>IF(ChurnData[[#This Row],[TenureMonths]]&lt;=11,"0-11",IF(ChurnData[[#This Row],[TenureMonths]]&lt;=23,"12-23",IF(ChurnData[[#This Row],[TenureMonths]]&lt;=35,"24-35",IF(ChurnData[[#This Row],[TenureMonths]]&lt;=47,"36-47",IF(ChurnData[[#This Row],[TenureMonths]]&lt;=59,"48-59","60-72")))))</f>
        <v>36-47</v>
      </c>
      <c r="V3567">
        <f>IF(ChurnData[[#This Row],[Churn]]="Yes",1,0)</f>
        <v>0</v>
      </c>
    </row>
    <row r="3568" spans="1:22" x14ac:dyDescent="0.35">
      <c r="A3568" t="s">
        <v>3620</v>
      </c>
      <c r="B3568" t="s">
        <v>36</v>
      </c>
      <c r="C3568">
        <v>0</v>
      </c>
      <c r="D3568" t="s">
        <v>20</v>
      </c>
      <c r="E3568" t="s">
        <v>21</v>
      </c>
      <c r="F3568" t="s">
        <v>41</v>
      </c>
      <c r="G3568" s="2">
        <v>13</v>
      </c>
      <c r="H3568" t="s">
        <v>20</v>
      </c>
      <c r="I3568" t="s">
        <v>32</v>
      </c>
      <c r="J3568" t="s">
        <v>21</v>
      </c>
      <c r="K3568" t="s">
        <v>20</v>
      </c>
      <c r="L3568" t="s">
        <v>33</v>
      </c>
      <c r="M3568" t="s">
        <v>21</v>
      </c>
      <c r="N3568" t="s">
        <v>34</v>
      </c>
      <c r="O3568" s="1">
        <v>57.33</v>
      </c>
      <c r="P3568" s="1">
        <v>758.93</v>
      </c>
      <c r="Q3568">
        <v>2</v>
      </c>
      <c r="R3568" t="s">
        <v>20</v>
      </c>
      <c r="S3568" t="str">
        <f>IF(ChurnData[[#This Row],[MonthlyCharges]]&lt;=30,"1. Up to 30",IF(ChurnData[[#This Row],[MonthlyCharges]]&lt;=50,"2. 31-50",IF(ChurnData[[#This Row],[MonthlyCharges]]&lt;=70,"3. 51-70",IF(ChurnData[[#This Row],[MonthlyCharges]]&lt;=90,"4. 71-90","5. Over 90"))))</f>
        <v>3. 51-70</v>
      </c>
      <c r="T3568" t="str">
        <f>IF(AND(ChurnData[[#This Row],[Contract]]="Month-to-month",ChurnData[[#This Row],[InternetService]]="Fiber optic",ChurnData[[#This Row],[TenureMonths]]&lt;=11),"High-risk","Other")</f>
        <v>Other</v>
      </c>
      <c r="U3568" t="str">
        <f>IF(ChurnData[[#This Row],[TenureMonths]]&lt;=11,"0-11",IF(ChurnData[[#This Row],[TenureMonths]]&lt;=23,"12-23",IF(ChurnData[[#This Row],[TenureMonths]]&lt;=35,"24-35",IF(ChurnData[[#This Row],[TenureMonths]]&lt;=47,"36-47",IF(ChurnData[[#This Row],[TenureMonths]]&lt;=59,"48-59","60-72")))))</f>
        <v>12-23</v>
      </c>
      <c r="V3568">
        <f>IF(ChurnData[[#This Row],[Churn]]="Yes",1,0)</f>
        <v>1</v>
      </c>
    </row>
    <row r="3569" spans="1:22" x14ac:dyDescent="0.35">
      <c r="A3569" t="s">
        <v>3621</v>
      </c>
      <c r="B3569" t="s">
        <v>19</v>
      </c>
      <c r="C3569">
        <v>0</v>
      </c>
      <c r="D3569" t="s">
        <v>21</v>
      </c>
      <c r="E3569" t="s">
        <v>21</v>
      </c>
      <c r="F3569" t="s">
        <v>22</v>
      </c>
      <c r="G3569" s="2">
        <v>18</v>
      </c>
      <c r="H3569" t="s">
        <v>20</v>
      </c>
      <c r="I3569" t="s">
        <v>21</v>
      </c>
      <c r="J3569" t="s">
        <v>28</v>
      </c>
      <c r="K3569" t="s">
        <v>28</v>
      </c>
      <c r="L3569" t="s">
        <v>33</v>
      </c>
      <c r="M3569" t="s">
        <v>21</v>
      </c>
      <c r="N3569" t="s">
        <v>43</v>
      </c>
      <c r="O3569" s="1">
        <v>31.09</v>
      </c>
      <c r="P3569" s="1">
        <v>567.87</v>
      </c>
      <c r="Q3569">
        <v>0</v>
      </c>
      <c r="R3569" t="s">
        <v>21</v>
      </c>
      <c r="S3569" t="str">
        <f>IF(ChurnData[[#This Row],[MonthlyCharges]]&lt;=30,"1. Up to 30",IF(ChurnData[[#This Row],[MonthlyCharges]]&lt;=50,"2. 31-50",IF(ChurnData[[#This Row],[MonthlyCharges]]&lt;=70,"3. 51-70",IF(ChurnData[[#This Row],[MonthlyCharges]]&lt;=90,"4. 71-90","5. Over 90"))))</f>
        <v>2. 31-50</v>
      </c>
      <c r="T3569" t="str">
        <f>IF(AND(ChurnData[[#This Row],[Contract]]="Month-to-month",ChurnData[[#This Row],[InternetService]]="Fiber optic",ChurnData[[#This Row],[TenureMonths]]&lt;=11),"High-risk","Other")</f>
        <v>Other</v>
      </c>
      <c r="U3569" t="str">
        <f>IF(ChurnData[[#This Row],[TenureMonths]]&lt;=11,"0-11",IF(ChurnData[[#This Row],[TenureMonths]]&lt;=23,"12-23",IF(ChurnData[[#This Row],[TenureMonths]]&lt;=35,"24-35",IF(ChurnData[[#This Row],[TenureMonths]]&lt;=47,"36-47",IF(ChurnData[[#This Row],[TenureMonths]]&lt;=59,"48-59","60-72")))))</f>
        <v>12-23</v>
      </c>
      <c r="V3569">
        <f>IF(ChurnData[[#This Row],[Churn]]="Yes",1,0)</f>
        <v>0</v>
      </c>
    </row>
    <row r="3570" spans="1:22" x14ac:dyDescent="0.35">
      <c r="A3570" t="s">
        <v>3622</v>
      </c>
      <c r="B3570" t="s">
        <v>36</v>
      </c>
      <c r="C3570">
        <v>0</v>
      </c>
      <c r="D3570" t="s">
        <v>21</v>
      </c>
      <c r="E3570" t="s">
        <v>20</v>
      </c>
      <c r="F3570" t="s">
        <v>56</v>
      </c>
      <c r="G3570" s="2">
        <v>46</v>
      </c>
      <c r="H3570" t="s">
        <v>20</v>
      </c>
      <c r="I3570" t="s">
        <v>23</v>
      </c>
      <c r="J3570" t="s">
        <v>21</v>
      </c>
      <c r="K3570" t="s">
        <v>21</v>
      </c>
      <c r="L3570" t="s">
        <v>29</v>
      </c>
      <c r="M3570" t="s">
        <v>20</v>
      </c>
      <c r="N3570" t="s">
        <v>34</v>
      </c>
      <c r="O3570" s="1">
        <v>82.93</v>
      </c>
      <c r="P3570" s="1">
        <v>3819.41</v>
      </c>
      <c r="Q3570">
        <v>1</v>
      </c>
      <c r="R3570" t="s">
        <v>21</v>
      </c>
      <c r="S3570" t="str">
        <f>IF(ChurnData[[#This Row],[MonthlyCharges]]&lt;=30,"1. Up to 30",IF(ChurnData[[#This Row],[MonthlyCharges]]&lt;=50,"2. 31-50",IF(ChurnData[[#This Row],[MonthlyCharges]]&lt;=70,"3. 51-70",IF(ChurnData[[#This Row],[MonthlyCharges]]&lt;=90,"4. 71-90","5. Over 90"))))</f>
        <v>4. 71-90</v>
      </c>
      <c r="T3570" t="str">
        <f>IF(AND(ChurnData[[#This Row],[Contract]]="Month-to-month",ChurnData[[#This Row],[InternetService]]="Fiber optic",ChurnData[[#This Row],[TenureMonths]]&lt;=11),"High-risk","Other")</f>
        <v>Other</v>
      </c>
      <c r="U3570" t="str">
        <f>IF(ChurnData[[#This Row],[TenureMonths]]&lt;=11,"0-11",IF(ChurnData[[#This Row],[TenureMonths]]&lt;=23,"12-23",IF(ChurnData[[#This Row],[TenureMonths]]&lt;=35,"24-35",IF(ChurnData[[#This Row],[TenureMonths]]&lt;=47,"36-47",IF(ChurnData[[#This Row],[TenureMonths]]&lt;=59,"48-59","60-72")))))</f>
        <v>36-47</v>
      </c>
      <c r="V3570">
        <f>IF(ChurnData[[#This Row],[Churn]]="Yes",1,0)</f>
        <v>0</v>
      </c>
    </row>
    <row r="3571" spans="1:22" x14ac:dyDescent="0.35">
      <c r="A3571" t="s">
        <v>3623</v>
      </c>
      <c r="B3571" t="s">
        <v>19</v>
      </c>
      <c r="C3571">
        <v>1</v>
      </c>
      <c r="D3571" t="s">
        <v>21</v>
      </c>
      <c r="E3571" t="s">
        <v>21</v>
      </c>
      <c r="F3571" t="s">
        <v>47</v>
      </c>
      <c r="G3571" s="2">
        <v>31</v>
      </c>
      <c r="H3571" t="s">
        <v>20</v>
      </c>
      <c r="I3571" t="s">
        <v>32</v>
      </c>
      <c r="J3571" t="s">
        <v>20</v>
      </c>
      <c r="K3571" t="s">
        <v>20</v>
      </c>
      <c r="L3571" t="s">
        <v>33</v>
      </c>
      <c r="M3571" t="s">
        <v>20</v>
      </c>
      <c r="N3571" t="s">
        <v>25</v>
      </c>
      <c r="O3571" s="1">
        <v>58.66</v>
      </c>
      <c r="P3571" s="1">
        <v>1848.11</v>
      </c>
      <c r="Q3571">
        <v>0</v>
      </c>
      <c r="R3571" t="s">
        <v>21</v>
      </c>
      <c r="S3571" t="str">
        <f>IF(ChurnData[[#This Row],[MonthlyCharges]]&lt;=30,"1. Up to 30",IF(ChurnData[[#This Row],[MonthlyCharges]]&lt;=50,"2. 31-50",IF(ChurnData[[#This Row],[MonthlyCharges]]&lt;=70,"3. 51-70",IF(ChurnData[[#This Row],[MonthlyCharges]]&lt;=90,"4. 71-90","5. Over 90"))))</f>
        <v>3. 51-70</v>
      </c>
      <c r="T3571" t="str">
        <f>IF(AND(ChurnData[[#This Row],[Contract]]="Month-to-month",ChurnData[[#This Row],[InternetService]]="Fiber optic",ChurnData[[#This Row],[TenureMonths]]&lt;=11),"High-risk","Other")</f>
        <v>Other</v>
      </c>
      <c r="U3571" t="str">
        <f>IF(ChurnData[[#This Row],[TenureMonths]]&lt;=11,"0-11",IF(ChurnData[[#This Row],[TenureMonths]]&lt;=23,"12-23",IF(ChurnData[[#This Row],[TenureMonths]]&lt;=35,"24-35",IF(ChurnData[[#This Row],[TenureMonths]]&lt;=47,"36-47",IF(ChurnData[[#This Row],[TenureMonths]]&lt;=59,"48-59","60-72")))))</f>
        <v>24-35</v>
      </c>
      <c r="V3571">
        <f>IF(ChurnData[[#This Row],[Churn]]="Yes",1,0)</f>
        <v>0</v>
      </c>
    </row>
    <row r="3572" spans="1:22" x14ac:dyDescent="0.35">
      <c r="A3572" t="s">
        <v>3624</v>
      </c>
      <c r="B3572" t="s">
        <v>19</v>
      </c>
      <c r="C3572">
        <v>1</v>
      </c>
      <c r="D3572" t="s">
        <v>20</v>
      </c>
      <c r="E3572" t="s">
        <v>20</v>
      </c>
      <c r="F3572" t="s">
        <v>47</v>
      </c>
      <c r="G3572" s="2">
        <v>9</v>
      </c>
      <c r="H3572" t="s">
        <v>20</v>
      </c>
      <c r="I3572" t="s">
        <v>32</v>
      </c>
      <c r="J3572" t="s">
        <v>21</v>
      </c>
      <c r="K3572" t="s">
        <v>20</v>
      </c>
      <c r="L3572" t="s">
        <v>33</v>
      </c>
      <c r="M3572" t="s">
        <v>20</v>
      </c>
      <c r="N3572" t="s">
        <v>43</v>
      </c>
      <c r="O3572" s="1">
        <v>57.23</v>
      </c>
      <c r="P3572" s="1">
        <v>503.35</v>
      </c>
      <c r="Q3572">
        <v>1</v>
      </c>
      <c r="R3572" t="s">
        <v>21</v>
      </c>
      <c r="S3572" t="str">
        <f>IF(ChurnData[[#This Row],[MonthlyCharges]]&lt;=30,"1. Up to 30",IF(ChurnData[[#This Row],[MonthlyCharges]]&lt;=50,"2. 31-50",IF(ChurnData[[#This Row],[MonthlyCharges]]&lt;=70,"3. 51-70",IF(ChurnData[[#This Row],[MonthlyCharges]]&lt;=90,"4. 71-90","5. Over 90"))))</f>
        <v>3. 51-70</v>
      </c>
      <c r="T3572" t="str">
        <f>IF(AND(ChurnData[[#This Row],[Contract]]="Month-to-month",ChurnData[[#This Row],[InternetService]]="Fiber optic",ChurnData[[#This Row],[TenureMonths]]&lt;=11),"High-risk","Other")</f>
        <v>Other</v>
      </c>
      <c r="U3572" t="str">
        <f>IF(ChurnData[[#This Row],[TenureMonths]]&lt;=11,"0-11",IF(ChurnData[[#This Row],[TenureMonths]]&lt;=23,"12-23",IF(ChurnData[[#This Row],[TenureMonths]]&lt;=35,"24-35",IF(ChurnData[[#This Row],[TenureMonths]]&lt;=47,"36-47",IF(ChurnData[[#This Row],[TenureMonths]]&lt;=59,"48-59","60-72")))))</f>
        <v>0-11</v>
      </c>
      <c r="V3572">
        <f>IF(ChurnData[[#This Row],[Churn]]="Yes",1,0)</f>
        <v>0</v>
      </c>
    </row>
    <row r="3573" spans="1:22" x14ac:dyDescent="0.35">
      <c r="A3573" t="s">
        <v>3625</v>
      </c>
      <c r="B3573" t="s">
        <v>36</v>
      </c>
      <c r="C3573">
        <v>0</v>
      </c>
      <c r="D3573" t="s">
        <v>21</v>
      </c>
      <c r="E3573" t="s">
        <v>21</v>
      </c>
      <c r="F3573" t="s">
        <v>37</v>
      </c>
      <c r="G3573" s="2">
        <v>25</v>
      </c>
      <c r="H3573" t="s">
        <v>20</v>
      </c>
      <c r="I3573" t="s">
        <v>23</v>
      </c>
      <c r="J3573" t="s">
        <v>20</v>
      </c>
      <c r="K3573" t="s">
        <v>21</v>
      </c>
      <c r="L3573" t="s">
        <v>33</v>
      </c>
      <c r="M3573" t="s">
        <v>21</v>
      </c>
      <c r="N3573" t="s">
        <v>30</v>
      </c>
      <c r="O3573" s="1">
        <v>90.2</v>
      </c>
      <c r="P3573" s="1">
        <v>2308.9</v>
      </c>
      <c r="Q3573">
        <v>4</v>
      </c>
      <c r="R3573" t="s">
        <v>21</v>
      </c>
      <c r="S3573" t="str">
        <f>IF(ChurnData[[#This Row],[MonthlyCharges]]&lt;=30,"1. Up to 30",IF(ChurnData[[#This Row],[MonthlyCharges]]&lt;=50,"2. 31-50",IF(ChurnData[[#This Row],[MonthlyCharges]]&lt;=70,"3. 51-70",IF(ChurnData[[#This Row],[MonthlyCharges]]&lt;=90,"4. 71-90","5. Over 90"))))</f>
        <v>5. Over 90</v>
      </c>
      <c r="T3573" t="str">
        <f>IF(AND(ChurnData[[#This Row],[Contract]]="Month-to-month",ChurnData[[#This Row],[InternetService]]="Fiber optic",ChurnData[[#This Row],[TenureMonths]]&lt;=11),"High-risk","Other")</f>
        <v>Other</v>
      </c>
      <c r="U3573" t="str">
        <f>IF(ChurnData[[#This Row],[TenureMonths]]&lt;=11,"0-11",IF(ChurnData[[#This Row],[TenureMonths]]&lt;=23,"12-23",IF(ChurnData[[#This Row],[TenureMonths]]&lt;=35,"24-35",IF(ChurnData[[#This Row],[TenureMonths]]&lt;=47,"36-47",IF(ChurnData[[#This Row],[TenureMonths]]&lt;=59,"48-59","60-72")))))</f>
        <v>24-35</v>
      </c>
      <c r="V3573">
        <f>IF(ChurnData[[#This Row],[Churn]]="Yes",1,0)</f>
        <v>0</v>
      </c>
    </row>
    <row r="3574" spans="1:22" x14ac:dyDescent="0.35">
      <c r="A3574" t="s">
        <v>3626</v>
      </c>
      <c r="B3574" t="s">
        <v>19</v>
      </c>
      <c r="C3574">
        <v>0</v>
      </c>
      <c r="D3574" t="s">
        <v>20</v>
      </c>
      <c r="E3574" t="s">
        <v>20</v>
      </c>
      <c r="F3574" t="s">
        <v>58</v>
      </c>
      <c r="G3574" s="2">
        <v>25</v>
      </c>
      <c r="H3574" t="s">
        <v>21</v>
      </c>
      <c r="I3574" t="s">
        <v>32</v>
      </c>
      <c r="J3574" t="s">
        <v>21</v>
      </c>
      <c r="K3574" t="s">
        <v>20</v>
      </c>
      <c r="L3574" t="s">
        <v>33</v>
      </c>
      <c r="M3574" t="s">
        <v>20</v>
      </c>
      <c r="N3574" t="s">
        <v>34</v>
      </c>
      <c r="O3574" s="1">
        <v>49.41</v>
      </c>
      <c r="P3574" s="1">
        <v>1270.69</v>
      </c>
      <c r="Q3574">
        <v>2</v>
      </c>
      <c r="R3574" t="s">
        <v>21</v>
      </c>
      <c r="S3574" t="str">
        <f>IF(ChurnData[[#This Row],[MonthlyCharges]]&lt;=30,"1. Up to 30",IF(ChurnData[[#This Row],[MonthlyCharges]]&lt;=50,"2. 31-50",IF(ChurnData[[#This Row],[MonthlyCharges]]&lt;=70,"3. 51-70",IF(ChurnData[[#This Row],[MonthlyCharges]]&lt;=90,"4. 71-90","5. Over 90"))))</f>
        <v>2. 31-50</v>
      </c>
      <c r="T3574" t="str">
        <f>IF(AND(ChurnData[[#This Row],[Contract]]="Month-to-month",ChurnData[[#This Row],[InternetService]]="Fiber optic",ChurnData[[#This Row],[TenureMonths]]&lt;=11),"High-risk","Other")</f>
        <v>Other</v>
      </c>
      <c r="U3574" t="str">
        <f>IF(ChurnData[[#This Row],[TenureMonths]]&lt;=11,"0-11",IF(ChurnData[[#This Row],[TenureMonths]]&lt;=23,"12-23",IF(ChurnData[[#This Row],[TenureMonths]]&lt;=35,"24-35",IF(ChurnData[[#This Row],[TenureMonths]]&lt;=47,"36-47",IF(ChurnData[[#This Row],[TenureMonths]]&lt;=59,"48-59","60-72")))))</f>
        <v>24-35</v>
      </c>
      <c r="V3574">
        <f>IF(ChurnData[[#This Row],[Churn]]="Yes",1,0)</f>
        <v>0</v>
      </c>
    </row>
    <row r="3575" spans="1:22" x14ac:dyDescent="0.35">
      <c r="A3575" t="s">
        <v>3627</v>
      </c>
      <c r="B3575" t="s">
        <v>19</v>
      </c>
      <c r="C3575">
        <v>0</v>
      </c>
      <c r="D3575" t="s">
        <v>20</v>
      </c>
      <c r="E3575" t="s">
        <v>21</v>
      </c>
      <c r="F3575" t="s">
        <v>27</v>
      </c>
      <c r="G3575" s="2">
        <v>14</v>
      </c>
      <c r="H3575" t="s">
        <v>20</v>
      </c>
      <c r="I3575" t="s">
        <v>23</v>
      </c>
      <c r="J3575" t="s">
        <v>21</v>
      </c>
      <c r="K3575" t="s">
        <v>20</v>
      </c>
      <c r="L3575" t="s">
        <v>33</v>
      </c>
      <c r="M3575" t="s">
        <v>20</v>
      </c>
      <c r="N3575" t="s">
        <v>30</v>
      </c>
      <c r="O3575" s="1">
        <v>95.8</v>
      </c>
      <c r="P3575" s="1">
        <v>1337.3</v>
      </c>
      <c r="Q3575">
        <v>3</v>
      </c>
      <c r="R3575" t="s">
        <v>20</v>
      </c>
      <c r="S3575" t="str">
        <f>IF(ChurnData[[#This Row],[MonthlyCharges]]&lt;=30,"1. Up to 30",IF(ChurnData[[#This Row],[MonthlyCharges]]&lt;=50,"2. 31-50",IF(ChurnData[[#This Row],[MonthlyCharges]]&lt;=70,"3. 51-70",IF(ChurnData[[#This Row],[MonthlyCharges]]&lt;=90,"4. 71-90","5. Over 90"))))</f>
        <v>5. Over 90</v>
      </c>
      <c r="T3575" t="str">
        <f>IF(AND(ChurnData[[#This Row],[Contract]]="Month-to-month",ChurnData[[#This Row],[InternetService]]="Fiber optic",ChurnData[[#This Row],[TenureMonths]]&lt;=11),"High-risk","Other")</f>
        <v>Other</v>
      </c>
      <c r="U3575" t="str">
        <f>IF(ChurnData[[#This Row],[TenureMonths]]&lt;=11,"0-11",IF(ChurnData[[#This Row],[TenureMonths]]&lt;=23,"12-23",IF(ChurnData[[#This Row],[TenureMonths]]&lt;=35,"24-35",IF(ChurnData[[#This Row],[TenureMonths]]&lt;=47,"36-47",IF(ChurnData[[#This Row],[TenureMonths]]&lt;=59,"48-59","60-72")))))</f>
        <v>12-23</v>
      </c>
      <c r="V3575">
        <f>IF(ChurnData[[#This Row],[Churn]]="Yes",1,0)</f>
        <v>1</v>
      </c>
    </row>
    <row r="3576" spans="1:22" x14ac:dyDescent="0.35">
      <c r="A3576" t="s">
        <v>3628</v>
      </c>
      <c r="B3576" t="s">
        <v>36</v>
      </c>
      <c r="C3576">
        <v>0</v>
      </c>
      <c r="D3576" t="s">
        <v>20</v>
      </c>
      <c r="E3576" t="s">
        <v>21</v>
      </c>
      <c r="F3576" t="s">
        <v>56</v>
      </c>
      <c r="G3576" s="2">
        <v>28</v>
      </c>
      <c r="H3576" t="s">
        <v>20</v>
      </c>
      <c r="I3576" t="s">
        <v>32</v>
      </c>
      <c r="J3576" t="s">
        <v>21</v>
      </c>
      <c r="K3576" t="s">
        <v>21</v>
      </c>
      <c r="L3576" t="s">
        <v>33</v>
      </c>
      <c r="M3576" t="s">
        <v>20</v>
      </c>
      <c r="N3576" t="s">
        <v>34</v>
      </c>
      <c r="O3576" s="1">
        <v>61.61</v>
      </c>
      <c r="P3576" s="1">
        <v>1683.66</v>
      </c>
      <c r="Q3576">
        <v>0</v>
      </c>
      <c r="R3576" t="s">
        <v>21</v>
      </c>
      <c r="S3576" t="str">
        <f>IF(ChurnData[[#This Row],[MonthlyCharges]]&lt;=30,"1. Up to 30",IF(ChurnData[[#This Row],[MonthlyCharges]]&lt;=50,"2. 31-50",IF(ChurnData[[#This Row],[MonthlyCharges]]&lt;=70,"3. 51-70",IF(ChurnData[[#This Row],[MonthlyCharges]]&lt;=90,"4. 71-90","5. Over 90"))))</f>
        <v>3. 51-70</v>
      </c>
      <c r="T3576" t="str">
        <f>IF(AND(ChurnData[[#This Row],[Contract]]="Month-to-month",ChurnData[[#This Row],[InternetService]]="Fiber optic",ChurnData[[#This Row],[TenureMonths]]&lt;=11),"High-risk","Other")</f>
        <v>Other</v>
      </c>
      <c r="U3576" t="str">
        <f>IF(ChurnData[[#This Row],[TenureMonths]]&lt;=11,"0-11",IF(ChurnData[[#This Row],[TenureMonths]]&lt;=23,"12-23",IF(ChurnData[[#This Row],[TenureMonths]]&lt;=35,"24-35",IF(ChurnData[[#This Row],[TenureMonths]]&lt;=47,"36-47",IF(ChurnData[[#This Row],[TenureMonths]]&lt;=59,"48-59","60-72")))))</f>
        <v>24-35</v>
      </c>
      <c r="V3576">
        <f>IF(ChurnData[[#This Row],[Churn]]="Yes",1,0)</f>
        <v>0</v>
      </c>
    </row>
    <row r="3577" spans="1:22" x14ac:dyDescent="0.35">
      <c r="A3577" t="s">
        <v>3629</v>
      </c>
      <c r="B3577" t="s">
        <v>19</v>
      </c>
      <c r="C3577">
        <v>0</v>
      </c>
      <c r="D3577" t="s">
        <v>20</v>
      </c>
      <c r="E3577" t="s">
        <v>20</v>
      </c>
      <c r="F3577" t="s">
        <v>65</v>
      </c>
      <c r="G3577" s="2">
        <v>14</v>
      </c>
      <c r="H3577" t="s">
        <v>20</v>
      </c>
      <c r="I3577" t="s">
        <v>21</v>
      </c>
      <c r="J3577" t="s">
        <v>28</v>
      </c>
      <c r="K3577" t="s">
        <v>28</v>
      </c>
      <c r="L3577" t="s">
        <v>29</v>
      </c>
      <c r="M3577" t="s">
        <v>20</v>
      </c>
      <c r="N3577" t="s">
        <v>34</v>
      </c>
      <c r="O3577" s="1">
        <v>32.659999999999997</v>
      </c>
      <c r="P3577" s="1">
        <v>447.15</v>
      </c>
      <c r="Q3577">
        <v>1</v>
      </c>
      <c r="R3577" t="s">
        <v>21</v>
      </c>
      <c r="S3577" t="str">
        <f>IF(ChurnData[[#This Row],[MonthlyCharges]]&lt;=30,"1. Up to 30",IF(ChurnData[[#This Row],[MonthlyCharges]]&lt;=50,"2. 31-50",IF(ChurnData[[#This Row],[MonthlyCharges]]&lt;=70,"3. 51-70",IF(ChurnData[[#This Row],[MonthlyCharges]]&lt;=90,"4. 71-90","5. Over 90"))))</f>
        <v>2. 31-50</v>
      </c>
      <c r="T3577" t="str">
        <f>IF(AND(ChurnData[[#This Row],[Contract]]="Month-to-month",ChurnData[[#This Row],[InternetService]]="Fiber optic",ChurnData[[#This Row],[TenureMonths]]&lt;=11),"High-risk","Other")</f>
        <v>Other</v>
      </c>
      <c r="U3577" t="str">
        <f>IF(ChurnData[[#This Row],[TenureMonths]]&lt;=11,"0-11",IF(ChurnData[[#This Row],[TenureMonths]]&lt;=23,"12-23",IF(ChurnData[[#This Row],[TenureMonths]]&lt;=35,"24-35",IF(ChurnData[[#This Row],[TenureMonths]]&lt;=47,"36-47",IF(ChurnData[[#This Row],[TenureMonths]]&lt;=59,"48-59","60-72")))))</f>
        <v>12-23</v>
      </c>
      <c r="V3577">
        <f>IF(ChurnData[[#This Row],[Churn]]="Yes",1,0)</f>
        <v>0</v>
      </c>
    </row>
    <row r="3578" spans="1:22" x14ac:dyDescent="0.35">
      <c r="A3578" t="s">
        <v>3630</v>
      </c>
      <c r="B3578" t="s">
        <v>19</v>
      </c>
      <c r="C3578">
        <v>0</v>
      </c>
      <c r="D3578" t="s">
        <v>21</v>
      </c>
      <c r="E3578" t="s">
        <v>21</v>
      </c>
      <c r="F3578" t="s">
        <v>22</v>
      </c>
      <c r="G3578" s="2">
        <v>17</v>
      </c>
      <c r="H3578" t="s">
        <v>20</v>
      </c>
      <c r="I3578" t="s">
        <v>21</v>
      </c>
      <c r="J3578" t="s">
        <v>28</v>
      </c>
      <c r="K3578" t="s">
        <v>28</v>
      </c>
      <c r="L3578" t="s">
        <v>33</v>
      </c>
      <c r="M3578" t="s">
        <v>21</v>
      </c>
      <c r="N3578" t="s">
        <v>30</v>
      </c>
      <c r="O3578" s="1">
        <v>45.83</v>
      </c>
      <c r="P3578" s="1">
        <v>757.57</v>
      </c>
      <c r="Q3578">
        <v>1</v>
      </c>
      <c r="R3578" t="s">
        <v>20</v>
      </c>
      <c r="S3578" t="str">
        <f>IF(ChurnData[[#This Row],[MonthlyCharges]]&lt;=30,"1. Up to 30",IF(ChurnData[[#This Row],[MonthlyCharges]]&lt;=50,"2. 31-50",IF(ChurnData[[#This Row],[MonthlyCharges]]&lt;=70,"3. 51-70",IF(ChurnData[[#This Row],[MonthlyCharges]]&lt;=90,"4. 71-90","5. Over 90"))))</f>
        <v>2. 31-50</v>
      </c>
      <c r="T3578" t="str">
        <f>IF(AND(ChurnData[[#This Row],[Contract]]="Month-to-month",ChurnData[[#This Row],[InternetService]]="Fiber optic",ChurnData[[#This Row],[TenureMonths]]&lt;=11),"High-risk","Other")</f>
        <v>Other</v>
      </c>
      <c r="U3578" t="str">
        <f>IF(ChurnData[[#This Row],[TenureMonths]]&lt;=11,"0-11",IF(ChurnData[[#This Row],[TenureMonths]]&lt;=23,"12-23",IF(ChurnData[[#This Row],[TenureMonths]]&lt;=35,"24-35",IF(ChurnData[[#This Row],[TenureMonths]]&lt;=47,"36-47",IF(ChurnData[[#This Row],[TenureMonths]]&lt;=59,"48-59","60-72")))))</f>
        <v>12-23</v>
      </c>
      <c r="V3578">
        <f>IF(ChurnData[[#This Row],[Churn]]="Yes",1,0)</f>
        <v>1</v>
      </c>
    </row>
    <row r="3579" spans="1:22" x14ac:dyDescent="0.35">
      <c r="A3579" t="s">
        <v>3631</v>
      </c>
      <c r="B3579" t="s">
        <v>19</v>
      </c>
      <c r="C3579">
        <v>0</v>
      </c>
      <c r="D3579" t="s">
        <v>20</v>
      </c>
      <c r="E3579" t="s">
        <v>20</v>
      </c>
      <c r="F3579" t="s">
        <v>45</v>
      </c>
      <c r="G3579" s="2">
        <v>70</v>
      </c>
      <c r="H3579" t="s">
        <v>20</v>
      </c>
      <c r="I3579" t="s">
        <v>23</v>
      </c>
      <c r="J3579" t="s">
        <v>21</v>
      </c>
      <c r="K3579" t="s">
        <v>21</v>
      </c>
      <c r="L3579" t="s">
        <v>24</v>
      </c>
      <c r="M3579" t="s">
        <v>21</v>
      </c>
      <c r="N3579" t="s">
        <v>34</v>
      </c>
      <c r="O3579" s="1">
        <v>91.85</v>
      </c>
      <c r="P3579" s="1">
        <v>6283.59</v>
      </c>
      <c r="Q3579">
        <v>0</v>
      </c>
      <c r="R3579" t="s">
        <v>21</v>
      </c>
      <c r="S3579" t="str">
        <f>IF(ChurnData[[#This Row],[MonthlyCharges]]&lt;=30,"1. Up to 30",IF(ChurnData[[#This Row],[MonthlyCharges]]&lt;=50,"2. 31-50",IF(ChurnData[[#This Row],[MonthlyCharges]]&lt;=70,"3. 51-70",IF(ChurnData[[#This Row],[MonthlyCharges]]&lt;=90,"4. 71-90","5. Over 90"))))</f>
        <v>5. Over 90</v>
      </c>
      <c r="T3579" t="str">
        <f>IF(AND(ChurnData[[#This Row],[Contract]]="Month-to-month",ChurnData[[#This Row],[InternetService]]="Fiber optic",ChurnData[[#This Row],[TenureMonths]]&lt;=11),"High-risk","Other")</f>
        <v>Other</v>
      </c>
      <c r="U3579" t="str">
        <f>IF(ChurnData[[#This Row],[TenureMonths]]&lt;=11,"0-11",IF(ChurnData[[#This Row],[TenureMonths]]&lt;=23,"12-23",IF(ChurnData[[#This Row],[TenureMonths]]&lt;=35,"24-35",IF(ChurnData[[#This Row],[TenureMonths]]&lt;=47,"36-47",IF(ChurnData[[#This Row],[TenureMonths]]&lt;=59,"48-59","60-72")))))</f>
        <v>60-72</v>
      </c>
      <c r="V3579">
        <f>IF(ChurnData[[#This Row],[Churn]]="Yes",1,0)</f>
        <v>0</v>
      </c>
    </row>
    <row r="3580" spans="1:22" x14ac:dyDescent="0.35">
      <c r="A3580" t="s">
        <v>3632</v>
      </c>
      <c r="B3580" t="s">
        <v>19</v>
      </c>
      <c r="C3580">
        <v>0</v>
      </c>
      <c r="D3580" t="s">
        <v>20</v>
      </c>
      <c r="E3580" t="s">
        <v>21</v>
      </c>
      <c r="F3580" t="s">
        <v>39</v>
      </c>
      <c r="G3580" s="2">
        <v>5</v>
      </c>
      <c r="H3580" t="s">
        <v>20</v>
      </c>
      <c r="I3580" t="s">
        <v>32</v>
      </c>
      <c r="J3580" t="s">
        <v>21</v>
      </c>
      <c r="K3580" t="s">
        <v>21</v>
      </c>
      <c r="L3580" t="s">
        <v>33</v>
      </c>
      <c r="M3580" t="s">
        <v>20</v>
      </c>
      <c r="N3580" t="s">
        <v>25</v>
      </c>
      <c r="O3580" s="1">
        <v>41.21</v>
      </c>
      <c r="P3580" s="1">
        <v>211.63</v>
      </c>
      <c r="Q3580">
        <v>1</v>
      </c>
      <c r="R3580" t="s">
        <v>20</v>
      </c>
      <c r="S3580" t="str">
        <f>IF(ChurnData[[#This Row],[MonthlyCharges]]&lt;=30,"1. Up to 30",IF(ChurnData[[#This Row],[MonthlyCharges]]&lt;=50,"2. 31-50",IF(ChurnData[[#This Row],[MonthlyCharges]]&lt;=70,"3. 51-70",IF(ChurnData[[#This Row],[MonthlyCharges]]&lt;=90,"4. 71-90","5. Over 90"))))</f>
        <v>2. 31-50</v>
      </c>
      <c r="T3580" t="str">
        <f>IF(AND(ChurnData[[#This Row],[Contract]]="Month-to-month",ChurnData[[#This Row],[InternetService]]="Fiber optic",ChurnData[[#This Row],[TenureMonths]]&lt;=11),"High-risk","Other")</f>
        <v>Other</v>
      </c>
      <c r="U3580" t="str">
        <f>IF(ChurnData[[#This Row],[TenureMonths]]&lt;=11,"0-11",IF(ChurnData[[#This Row],[TenureMonths]]&lt;=23,"12-23",IF(ChurnData[[#This Row],[TenureMonths]]&lt;=35,"24-35",IF(ChurnData[[#This Row],[TenureMonths]]&lt;=47,"36-47",IF(ChurnData[[#This Row],[TenureMonths]]&lt;=59,"48-59","60-72")))))</f>
        <v>0-11</v>
      </c>
      <c r="V3580">
        <f>IF(ChurnData[[#This Row],[Churn]]="Yes",1,0)</f>
        <v>1</v>
      </c>
    </row>
    <row r="3581" spans="1:22" x14ac:dyDescent="0.35">
      <c r="A3581" t="s">
        <v>3633</v>
      </c>
      <c r="B3581" t="s">
        <v>19</v>
      </c>
      <c r="C3581">
        <v>0</v>
      </c>
      <c r="D3581" t="s">
        <v>21</v>
      </c>
      <c r="E3581" t="s">
        <v>21</v>
      </c>
      <c r="F3581" t="s">
        <v>65</v>
      </c>
      <c r="G3581" s="2">
        <v>6</v>
      </c>
      <c r="H3581" t="s">
        <v>20</v>
      </c>
      <c r="I3581" t="s">
        <v>32</v>
      </c>
      <c r="J3581" t="s">
        <v>21</v>
      </c>
      <c r="K3581" t="s">
        <v>21</v>
      </c>
      <c r="L3581" t="s">
        <v>33</v>
      </c>
      <c r="M3581" t="s">
        <v>21</v>
      </c>
      <c r="N3581" t="s">
        <v>30</v>
      </c>
      <c r="O3581" s="1">
        <v>61.7</v>
      </c>
      <c r="P3581" s="1">
        <v>373.75</v>
      </c>
      <c r="Q3581">
        <v>1</v>
      </c>
      <c r="R3581" t="s">
        <v>20</v>
      </c>
      <c r="S3581" t="str">
        <f>IF(ChurnData[[#This Row],[MonthlyCharges]]&lt;=30,"1. Up to 30",IF(ChurnData[[#This Row],[MonthlyCharges]]&lt;=50,"2. 31-50",IF(ChurnData[[#This Row],[MonthlyCharges]]&lt;=70,"3. 51-70",IF(ChurnData[[#This Row],[MonthlyCharges]]&lt;=90,"4. 71-90","5. Over 90"))))</f>
        <v>3. 51-70</v>
      </c>
      <c r="T3581" t="str">
        <f>IF(AND(ChurnData[[#This Row],[Contract]]="Month-to-month",ChurnData[[#This Row],[InternetService]]="Fiber optic",ChurnData[[#This Row],[TenureMonths]]&lt;=11),"High-risk","Other")</f>
        <v>Other</v>
      </c>
      <c r="U3581" t="str">
        <f>IF(ChurnData[[#This Row],[TenureMonths]]&lt;=11,"0-11",IF(ChurnData[[#This Row],[TenureMonths]]&lt;=23,"12-23",IF(ChurnData[[#This Row],[TenureMonths]]&lt;=35,"24-35",IF(ChurnData[[#This Row],[TenureMonths]]&lt;=47,"36-47",IF(ChurnData[[#This Row],[TenureMonths]]&lt;=59,"48-59","60-72")))))</f>
        <v>0-11</v>
      </c>
      <c r="V3581">
        <f>IF(ChurnData[[#This Row],[Churn]]="Yes",1,0)</f>
        <v>1</v>
      </c>
    </row>
    <row r="3582" spans="1:22" x14ac:dyDescent="0.35">
      <c r="A3582" t="s">
        <v>3634</v>
      </c>
      <c r="B3582" t="s">
        <v>19</v>
      </c>
      <c r="C3582">
        <v>0</v>
      </c>
      <c r="D3582" t="s">
        <v>21</v>
      </c>
      <c r="E3582" t="s">
        <v>21</v>
      </c>
      <c r="F3582" t="s">
        <v>45</v>
      </c>
      <c r="G3582" s="2">
        <v>14</v>
      </c>
      <c r="H3582" t="s">
        <v>20</v>
      </c>
      <c r="I3582" t="s">
        <v>23</v>
      </c>
      <c r="J3582" t="s">
        <v>20</v>
      </c>
      <c r="K3582" t="s">
        <v>21</v>
      </c>
      <c r="L3582" t="s">
        <v>33</v>
      </c>
      <c r="M3582" t="s">
        <v>20</v>
      </c>
      <c r="N3582" t="s">
        <v>34</v>
      </c>
      <c r="O3582" s="1">
        <v>83.72</v>
      </c>
      <c r="P3582" s="1">
        <v>1137.17</v>
      </c>
      <c r="Q3582">
        <v>1</v>
      </c>
      <c r="R3582" t="s">
        <v>21</v>
      </c>
      <c r="S3582" t="str">
        <f>IF(ChurnData[[#This Row],[MonthlyCharges]]&lt;=30,"1. Up to 30",IF(ChurnData[[#This Row],[MonthlyCharges]]&lt;=50,"2. 31-50",IF(ChurnData[[#This Row],[MonthlyCharges]]&lt;=70,"3. 51-70",IF(ChurnData[[#This Row],[MonthlyCharges]]&lt;=90,"4. 71-90","5. Over 90"))))</f>
        <v>4. 71-90</v>
      </c>
      <c r="T3582" t="str">
        <f>IF(AND(ChurnData[[#This Row],[Contract]]="Month-to-month",ChurnData[[#This Row],[InternetService]]="Fiber optic",ChurnData[[#This Row],[TenureMonths]]&lt;=11),"High-risk","Other")</f>
        <v>Other</v>
      </c>
      <c r="U3582" t="str">
        <f>IF(ChurnData[[#This Row],[TenureMonths]]&lt;=11,"0-11",IF(ChurnData[[#This Row],[TenureMonths]]&lt;=23,"12-23",IF(ChurnData[[#This Row],[TenureMonths]]&lt;=35,"24-35",IF(ChurnData[[#This Row],[TenureMonths]]&lt;=47,"36-47",IF(ChurnData[[#This Row],[TenureMonths]]&lt;=59,"48-59","60-72")))))</f>
        <v>12-23</v>
      </c>
      <c r="V3582">
        <f>IF(ChurnData[[#This Row],[Churn]]="Yes",1,0)</f>
        <v>0</v>
      </c>
    </row>
    <row r="3583" spans="1:22" x14ac:dyDescent="0.35">
      <c r="A3583" t="s">
        <v>3635</v>
      </c>
      <c r="B3583" t="s">
        <v>19</v>
      </c>
      <c r="C3583">
        <v>0</v>
      </c>
      <c r="D3583" t="s">
        <v>21</v>
      </c>
      <c r="E3583" t="s">
        <v>21</v>
      </c>
      <c r="F3583" t="s">
        <v>58</v>
      </c>
      <c r="G3583" s="2">
        <v>15</v>
      </c>
      <c r="H3583" t="s">
        <v>20</v>
      </c>
      <c r="I3583" t="s">
        <v>32</v>
      </c>
      <c r="J3583" t="s">
        <v>20</v>
      </c>
      <c r="K3583" t="s">
        <v>21</v>
      </c>
      <c r="L3583" t="s">
        <v>33</v>
      </c>
      <c r="M3583" t="s">
        <v>21</v>
      </c>
      <c r="N3583" t="s">
        <v>43</v>
      </c>
      <c r="O3583" s="1">
        <v>56.17</v>
      </c>
      <c r="P3583" s="1">
        <v>821.43</v>
      </c>
      <c r="Q3583">
        <v>2</v>
      </c>
      <c r="R3583" t="s">
        <v>21</v>
      </c>
      <c r="S3583" t="str">
        <f>IF(ChurnData[[#This Row],[MonthlyCharges]]&lt;=30,"1. Up to 30",IF(ChurnData[[#This Row],[MonthlyCharges]]&lt;=50,"2. 31-50",IF(ChurnData[[#This Row],[MonthlyCharges]]&lt;=70,"3. 51-70",IF(ChurnData[[#This Row],[MonthlyCharges]]&lt;=90,"4. 71-90","5. Over 90"))))</f>
        <v>3. 51-70</v>
      </c>
      <c r="T3583" t="str">
        <f>IF(AND(ChurnData[[#This Row],[Contract]]="Month-to-month",ChurnData[[#This Row],[InternetService]]="Fiber optic",ChurnData[[#This Row],[TenureMonths]]&lt;=11),"High-risk","Other")</f>
        <v>Other</v>
      </c>
      <c r="U3583" t="str">
        <f>IF(ChurnData[[#This Row],[TenureMonths]]&lt;=11,"0-11",IF(ChurnData[[#This Row],[TenureMonths]]&lt;=23,"12-23",IF(ChurnData[[#This Row],[TenureMonths]]&lt;=35,"24-35",IF(ChurnData[[#This Row],[TenureMonths]]&lt;=47,"36-47",IF(ChurnData[[#This Row],[TenureMonths]]&lt;=59,"48-59","60-72")))))</f>
        <v>12-23</v>
      </c>
      <c r="V3583">
        <f>IF(ChurnData[[#This Row],[Churn]]="Yes",1,0)</f>
        <v>0</v>
      </c>
    </row>
    <row r="3584" spans="1:22" x14ac:dyDescent="0.35">
      <c r="A3584" t="s">
        <v>3636</v>
      </c>
      <c r="B3584" t="s">
        <v>19</v>
      </c>
      <c r="C3584">
        <v>1</v>
      </c>
      <c r="D3584" t="s">
        <v>20</v>
      </c>
      <c r="E3584" t="s">
        <v>20</v>
      </c>
      <c r="F3584" t="s">
        <v>22</v>
      </c>
      <c r="G3584" s="2">
        <v>19</v>
      </c>
      <c r="H3584" t="s">
        <v>21</v>
      </c>
      <c r="I3584" t="s">
        <v>32</v>
      </c>
      <c r="J3584" t="s">
        <v>21</v>
      </c>
      <c r="K3584" t="s">
        <v>21</v>
      </c>
      <c r="L3584" t="s">
        <v>33</v>
      </c>
      <c r="M3584" t="s">
        <v>21</v>
      </c>
      <c r="N3584" t="s">
        <v>30</v>
      </c>
      <c r="O3584" s="1">
        <v>46.04</v>
      </c>
      <c r="P3584" s="1">
        <v>869.28</v>
      </c>
      <c r="Q3584">
        <v>0</v>
      </c>
      <c r="R3584" t="s">
        <v>20</v>
      </c>
      <c r="S3584" t="str">
        <f>IF(ChurnData[[#This Row],[MonthlyCharges]]&lt;=30,"1. Up to 30",IF(ChurnData[[#This Row],[MonthlyCharges]]&lt;=50,"2. 31-50",IF(ChurnData[[#This Row],[MonthlyCharges]]&lt;=70,"3. 51-70",IF(ChurnData[[#This Row],[MonthlyCharges]]&lt;=90,"4. 71-90","5. Over 90"))))</f>
        <v>2. 31-50</v>
      </c>
      <c r="T3584" t="str">
        <f>IF(AND(ChurnData[[#This Row],[Contract]]="Month-to-month",ChurnData[[#This Row],[InternetService]]="Fiber optic",ChurnData[[#This Row],[TenureMonths]]&lt;=11),"High-risk","Other")</f>
        <v>Other</v>
      </c>
      <c r="U3584" t="str">
        <f>IF(ChurnData[[#This Row],[TenureMonths]]&lt;=11,"0-11",IF(ChurnData[[#This Row],[TenureMonths]]&lt;=23,"12-23",IF(ChurnData[[#This Row],[TenureMonths]]&lt;=35,"24-35",IF(ChurnData[[#This Row],[TenureMonths]]&lt;=47,"36-47",IF(ChurnData[[#This Row],[TenureMonths]]&lt;=59,"48-59","60-72")))))</f>
        <v>12-23</v>
      </c>
      <c r="V3584">
        <f>IF(ChurnData[[#This Row],[Churn]]="Yes",1,0)</f>
        <v>1</v>
      </c>
    </row>
    <row r="3585" spans="1:22" x14ac:dyDescent="0.35">
      <c r="A3585" t="s">
        <v>3637</v>
      </c>
      <c r="B3585" t="s">
        <v>36</v>
      </c>
      <c r="C3585">
        <v>0</v>
      </c>
      <c r="D3585" t="s">
        <v>20</v>
      </c>
      <c r="E3585" t="s">
        <v>20</v>
      </c>
      <c r="F3585" t="s">
        <v>47</v>
      </c>
      <c r="G3585" s="2">
        <v>6</v>
      </c>
      <c r="H3585" t="s">
        <v>20</v>
      </c>
      <c r="I3585" t="s">
        <v>23</v>
      </c>
      <c r="J3585" t="s">
        <v>21</v>
      </c>
      <c r="K3585" t="s">
        <v>20</v>
      </c>
      <c r="L3585" t="s">
        <v>33</v>
      </c>
      <c r="M3585" t="s">
        <v>21</v>
      </c>
      <c r="N3585" t="s">
        <v>34</v>
      </c>
      <c r="O3585" s="1">
        <v>88.73</v>
      </c>
      <c r="P3585" s="1">
        <v>519.57000000000005</v>
      </c>
      <c r="Q3585">
        <v>2</v>
      </c>
      <c r="R3585" t="s">
        <v>20</v>
      </c>
      <c r="S3585" t="str">
        <f>IF(ChurnData[[#This Row],[MonthlyCharges]]&lt;=30,"1. Up to 30",IF(ChurnData[[#This Row],[MonthlyCharges]]&lt;=50,"2. 31-50",IF(ChurnData[[#This Row],[MonthlyCharges]]&lt;=70,"3. 51-70",IF(ChurnData[[#This Row],[MonthlyCharges]]&lt;=90,"4. 71-90","5. Over 90"))))</f>
        <v>4. 71-90</v>
      </c>
      <c r="T3585" t="str">
        <f>IF(AND(ChurnData[[#This Row],[Contract]]="Month-to-month",ChurnData[[#This Row],[InternetService]]="Fiber optic",ChurnData[[#This Row],[TenureMonths]]&lt;=11),"High-risk","Other")</f>
        <v>High-risk</v>
      </c>
      <c r="U3585" t="str">
        <f>IF(ChurnData[[#This Row],[TenureMonths]]&lt;=11,"0-11",IF(ChurnData[[#This Row],[TenureMonths]]&lt;=23,"12-23",IF(ChurnData[[#This Row],[TenureMonths]]&lt;=35,"24-35",IF(ChurnData[[#This Row],[TenureMonths]]&lt;=47,"36-47",IF(ChurnData[[#This Row],[TenureMonths]]&lt;=59,"48-59","60-72")))))</f>
        <v>0-11</v>
      </c>
      <c r="V3585">
        <f>IF(ChurnData[[#This Row],[Churn]]="Yes",1,0)</f>
        <v>1</v>
      </c>
    </row>
    <row r="3586" spans="1:22" x14ac:dyDescent="0.35">
      <c r="A3586" t="s">
        <v>3638</v>
      </c>
      <c r="B3586" t="s">
        <v>36</v>
      </c>
      <c r="C3586">
        <v>0</v>
      </c>
      <c r="D3586" t="s">
        <v>21</v>
      </c>
      <c r="E3586" t="s">
        <v>21</v>
      </c>
      <c r="F3586" t="s">
        <v>41</v>
      </c>
      <c r="G3586" s="2">
        <v>11</v>
      </c>
      <c r="H3586" t="s">
        <v>20</v>
      </c>
      <c r="I3586" t="s">
        <v>23</v>
      </c>
      <c r="J3586" t="s">
        <v>21</v>
      </c>
      <c r="K3586" t="s">
        <v>21</v>
      </c>
      <c r="L3586" t="s">
        <v>33</v>
      </c>
      <c r="M3586" t="s">
        <v>21</v>
      </c>
      <c r="N3586" t="s">
        <v>25</v>
      </c>
      <c r="O3586" s="1">
        <v>78</v>
      </c>
      <c r="P3586" s="1">
        <v>861.25</v>
      </c>
      <c r="Q3586">
        <v>1</v>
      </c>
      <c r="R3586" t="s">
        <v>20</v>
      </c>
      <c r="S3586" t="str">
        <f>IF(ChurnData[[#This Row],[MonthlyCharges]]&lt;=30,"1. Up to 30",IF(ChurnData[[#This Row],[MonthlyCharges]]&lt;=50,"2. 31-50",IF(ChurnData[[#This Row],[MonthlyCharges]]&lt;=70,"3. 51-70",IF(ChurnData[[#This Row],[MonthlyCharges]]&lt;=90,"4. 71-90","5. Over 90"))))</f>
        <v>4. 71-90</v>
      </c>
      <c r="T3586" t="str">
        <f>IF(AND(ChurnData[[#This Row],[Contract]]="Month-to-month",ChurnData[[#This Row],[InternetService]]="Fiber optic",ChurnData[[#This Row],[TenureMonths]]&lt;=11),"High-risk","Other")</f>
        <v>High-risk</v>
      </c>
      <c r="U3586" t="str">
        <f>IF(ChurnData[[#This Row],[TenureMonths]]&lt;=11,"0-11",IF(ChurnData[[#This Row],[TenureMonths]]&lt;=23,"12-23",IF(ChurnData[[#This Row],[TenureMonths]]&lt;=35,"24-35",IF(ChurnData[[#This Row],[TenureMonths]]&lt;=47,"36-47",IF(ChurnData[[#This Row],[TenureMonths]]&lt;=59,"48-59","60-72")))))</f>
        <v>0-11</v>
      </c>
      <c r="V3586">
        <f>IF(ChurnData[[#This Row],[Churn]]="Yes",1,0)</f>
        <v>1</v>
      </c>
    </row>
    <row r="3587" spans="1:22" x14ac:dyDescent="0.35">
      <c r="A3587" t="s">
        <v>3639</v>
      </c>
      <c r="B3587" t="s">
        <v>36</v>
      </c>
      <c r="C3587">
        <v>1</v>
      </c>
      <c r="D3587" t="s">
        <v>21</v>
      </c>
      <c r="E3587" t="s">
        <v>21</v>
      </c>
      <c r="F3587" t="s">
        <v>47</v>
      </c>
      <c r="G3587" s="2">
        <v>37</v>
      </c>
      <c r="H3587" t="s">
        <v>20</v>
      </c>
      <c r="I3587" t="s">
        <v>21</v>
      </c>
      <c r="J3587" t="s">
        <v>28</v>
      </c>
      <c r="K3587" t="s">
        <v>28</v>
      </c>
      <c r="L3587" t="s">
        <v>29</v>
      </c>
      <c r="M3587" t="s">
        <v>20</v>
      </c>
      <c r="N3587" t="s">
        <v>25</v>
      </c>
      <c r="O3587" s="1">
        <v>31.69</v>
      </c>
      <c r="P3587" s="1">
        <v>1178.6199999999999</v>
      </c>
      <c r="Q3587">
        <v>3</v>
      </c>
      <c r="R3587" t="s">
        <v>20</v>
      </c>
      <c r="S3587" t="str">
        <f>IF(ChurnData[[#This Row],[MonthlyCharges]]&lt;=30,"1. Up to 30",IF(ChurnData[[#This Row],[MonthlyCharges]]&lt;=50,"2. 31-50",IF(ChurnData[[#This Row],[MonthlyCharges]]&lt;=70,"3. 51-70",IF(ChurnData[[#This Row],[MonthlyCharges]]&lt;=90,"4. 71-90","5. Over 90"))))</f>
        <v>2. 31-50</v>
      </c>
      <c r="T3587" t="str">
        <f>IF(AND(ChurnData[[#This Row],[Contract]]="Month-to-month",ChurnData[[#This Row],[InternetService]]="Fiber optic",ChurnData[[#This Row],[TenureMonths]]&lt;=11),"High-risk","Other")</f>
        <v>Other</v>
      </c>
      <c r="U3587" t="str">
        <f>IF(ChurnData[[#This Row],[TenureMonths]]&lt;=11,"0-11",IF(ChurnData[[#This Row],[TenureMonths]]&lt;=23,"12-23",IF(ChurnData[[#This Row],[TenureMonths]]&lt;=35,"24-35",IF(ChurnData[[#This Row],[TenureMonths]]&lt;=47,"36-47",IF(ChurnData[[#This Row],[TenureMonths]]&lt;=59,"48-59","60-72")))))</f>
        <v>36-47</v>
      </c>
      <c r="V3587">
        <f>IF(ChurnData[[#This Row],[Churn]]="Yes",1,0)</f>
        <v>1</v>
      </c>
    </row>
    <row r="3588" spans="1:22" x14ac:dyDescent="0.35">
      <c r="A3588" t="s">
        <v>3640</v>
      </c>
      <c r="B3588" t="s">
        <v>36</v>
      </c>
      <c r="C3588">
        <v>0</v>
      </c>
      <c r="D3588" t="s">
        <v>21</v>
      </c>
      <c r="E3588" t="s">
        <v>21</v>
      </c>
      <c r="F3588" t="s">
        <v>27</v>
      </c>
      <c r="G3588" s="2">
        <v>61</v>
      </c>
      <c r="H3588" t="s">
        <v>21</v>
      </c>
      <c r="I3588" t="s">
        <v>23</v>
      </c>
      <c r="J3588" t="s">
        <v>21</v>
      </c>
      <c r="K3588" t="s">
        <v>21</v>
      </c>
      <c r="L3588" t="s">
        <v>24</v>
      </c>
      <c r="M3588" t="s">
        <v>20</v>
      </c>
      <c r="N3588" t="s">
        <v>43</v>
      </c>
      <c r="O3588" s="1">
        <v>67.790000000000006</v>
      </c>
      <c r="P3588" s="1">
        <v>4032.51</v>
      </c>
      <c r="Q3588">
        <v>1</v>
      </c>
      <c r="R3588" t="s">
        <v>21</v>
      </c>
      <c r="S3588" t="str">
        <f>IF(ChurnData[[#This Row],[MonthlyCharges]]&lt;=30,"1. Up to 30",IF(ChurnData[[#This Row],[MonthlyCharges]]&lt;=50,"2. 31-50",IF(ChurnData[[#This Row],[MonthlyCharges]]&lt;=70,"3. 51-70",IF(ChurnData[[#This Row],[MonthlyCharges]]&lt;=90,"4. 71-90","5. Over 90"))))</f>
        <v>3. 51-70</v>
      </c>
      <c r="T3588" t="str">
        <f>IF(AND(ChurnData[[#This Row],[Contract]]="Month-to-month",ChurnData[[#This Row],[InternetService]]="Fiber optic",ChurnData[[#This Row],[TenureMonths]]&lt;=11),"High-risk","Other")</f>
        <v>Other</v>
      </c>
      <c r="U3588" t="str">
        <f>IF(ChurnData[[#This Row],[TenureMonths]]&lt;=11,"0-11",IF(ChurnData[[#This Row],[TenureMonths]]&lt;=23,"12-23",IF(ChurnData[[#This Row],[TenureMonths]]&lt;=35,"24-35",IF(ChurnData[[#This Row],[TenureMonths]]&lt;=47,"36-47",IF(ChurnData[[#This Row],[TenureMonths]]&lt;=59,"48-59","60-72")))))</f>
        <v>60-72</v>
      </c>
      <c r="V3588">
        <f>IF(ChurnData[[#This Row],[Churn]]="Yes",1,0)</f>
        <v>0</v>
      </c>
    </row>
    <row r="3589" spans="1:22" x14ac:dyDescent="0.35">
      <c r="A3589" t="s">
        <v>3641</v>
      </c>
      <c r="B3589" t="s">
        <v>19</v>
      </c>
      <c r="C3589">
        <v>0</v>
      </c>
      <c r="D3589" t="s">
        <v>21</v>
      </c>
      <c r="E3589" t="s">
        <v>21</v>
      </c>
      <c r="F3589" t="s">
        <v>56</v>
      </c>
      <c r="G3589" s="2">
        <v>20</v>
      </c>
      <c r="H3589" t="s">
        <v>20</v>
      </c>
      <c r="I3589" t="s">
        <v>23</v>
      </c>
      <c r="J3589" t="s">
        <v>21</v>
      </c>
      <c r="K3589" t="s">
        <v>20</v>
      </c>
      <c r="L3589" t="s">
        <v>33</v>
      </c>
      <c r="M3589" t="s">
        <v>21</v>
      </c>
      <c r="N3589" t="s">
        <v>30</v>
      </c>
      <c r="O3589" s="1">
        <v>94.1</v>
      </c>
      <c r="P3589" s="1">
        <v>1835.69</v>
      </c>
      <c r="Q3589">
        <v>2</v>
      </c>
      <c r="R3589" t="s">
        <v>20</v>
      </c>
      <c r="S3589" t="str">
        <f>IF(ChurnData[[#This Row],[MonthlyCharges]]&lt;=30,"1. Up to 30",IF(ChurnData[[#This Row],[MonthlyCharges]]&lt;=50,"2. 31-50",IF(ChurnData[[#This Row],[MonthlyCharges]]&lt;=70,"3. 51-70",IF(ChurnData[[#This Row],[MonthlyCharges]]&lt;=90,"4. 71-90","5. Over 90"))))</f>
        <v>5. Over 90</v>
      </c>
      <c r="T3589" t="str">
        <f>IF(AND(ChurnData[[#This Row],[Contract]]="Month-to-month",ChurnData[[#This Row],[InternetService]]="Fiber optic",ChurnData[[#This Row],[TenureMonths]]&lt;=11),"High-risk","Other")</f>
        <v>Other</v>
      </c>
      <c r="U3589" t="str">
        <f>IF(ChurnData[[#This Row],[TenureMonths]]&lt;=11,"0-11",IF(ChurnData[[#This Row],[TenureMonths]]&lt;=23,"12-23",IF(ChurnData[[#This Row],[TenureMonths]]&lt;=35,"24-35",IF(ChurnData[[#This Row],[TenureMonths]]&lt;=47,"36-47",IF(ChurnData[[#This Row],[TenureMonths]]&lt;=59,"48-59","60-72")))))</f>
        <v>12-23</v>
      </c>
      <c r="V3589">
        <f>IF(ChurnData[[#This Row],[Churn]]="Yes",1,0)</f>
        <v>1</v>
      </c>
    </row>
    <row r="3590" spans="1:22" x14ac:dyDescent="0.35">
      <c r="A3590" t="s">
        <v>3642</v>
      </c>
      <c r="B3590" t="s">
        <v>19</v>
      </c>
      <c r="C3590">
        <v>0</v>
      </c>
      <c r="D3590" t="s">
        <v>20</v>
      </c>
      <c r="E3590" t="s">
        <v>21</v>
      </c>
      <c r="F3590" t="s">
        <v>45</v>
      </c>
      <c r="G3590" s="2">
        <v>28</v>
      </c>
      <c r="H3590" t="s">
        <v>20</v>
      </c>
      <c r="I3590" t="s">
        <v>21</v>
      </c>
      <c r="J3590" t="s">
        <v>28</v>
      </c>
      <c r="K3590" t="s">
        <v>28</v>
      </c>
      <c r="L3590" t="s">
        <v>29</v>
      </c>
      <c r="M3590" t="s">
        <v>20</v>
      </c>
      <c r="N3590" t="s">
        <v>34</v>
      </c>
      <c r="O3590" s="1">
        <v>27.34</v>
      </c>
      <c r="P3590" s="1">
        <v>769.74</v>
      </c>
      <c r="Q3590">
        <v>2</v>
      </c>
      <c r="R3590" t="s">
        <v>21</v>
      </c>
      <c r="S3590" t="str">
        <f>IF(ChurnData[[#This Row],[MonthlyCharges]]&lt;=30,"1. Up to 30",IF(ChurnData[[#This Row],[MonthlyCharges]]&lt;=50,"2. 31-50",IF(ChurnData[[#This Row],[MonthlyCharges]]&lt;=70,"3. 51-70",IF(ChurnData[[#This Row],[MonthlyCharges]]&lt;=90,"4. 71-90","5. Over 90"))))</f>
        <v>1. Up to 30</v>
      </c>
      <c r="T3590" t="str">
        <f>IF(AND(ChurnData[[#This Row],[Contract]]="Month-to-month",ChurnData[[#This Row],[InternetService]]="Fiber optic",ChurnData[[#This Row],[TenureMonths]]&lt;=11),"High-risk","Other")</f>
        <v>Other</v>
      </c>
      <c r="U3590" t="str">
        <f>IF(ChurnData[[#This Row],[TenureMonths]]&lt;=11,"0-11",IF(ChurnData[[#This Row],[TenureMonths]]&lt;=23,"12-23",IF(ChurnData[[#This Row],[TenureMonths]]&lt;=35,"24-35",IF(ChurnData[[#This Row],[TenureMonths]]&lt;=47,"36-47",IF(ChurnData[[#This Row],[TenureMonths]]&lt;=59,"48-59","60-72")))))</f>
        <v>24-35</v>
      </c>
      <c r="V3590">
        <f>IF(ChurnData[[#This Row],[Churn]]="Yes",1,0)</f>
        <v>0</v>
      </c>
    </row>
    <row r="3591" spans="1:22" x14ac:dyDescent="0.35">
      <c r="A3591" t="s">
        <v>3643</v>
      </c>
      <c r="B3591" t="s">
        <v>19</v>
      </c>
      <c r="C3591">
        <v>0</v>
      </c>
      <c r="D3591" t="s">
        <v>21</v>
      </c>
      <c r="E3591" t="s">
        <v>21</v>
      </c>
      <c r="F3591" t="s">
        <v>56</v>
      </c>
      <c r="G3591" s="2">
        <v>53</v>
      </c>
      <c r="H3591" t="s">
        <v>20</v>
      </c>
      <c r="I3591" t="s">
        <v>23</v>
      </c>
      <c r="J3591" t="s">
        <v>21</v>
      </c>
      <c r="K3591" t="s">
        <v>21</v>
      </c>
      <c r="L3591" t="s">
        <v>33</v>
      </c>
      <c r="M3591" t="s">
        <v>21</v>
      </c>
      <c r="N3591" t="s">
        <v>30</v>
      </c>
      <c r="O3591" s="1">
        <v>89.74</v>
      </c>
      <c r="P3591" s="1">
        <v>4749.3500000000004</v>
      </c>
      <c r="Q3591">
        <v>2</v>
      </c>
      <c r="R3591" t="s">
        <v>20</v>
      </c>
      <c r="S3591" t="str">
        <f>IF(ChurnData[[#This Row],[MonthlyCharges]]&lt;=30,"1. Up to 30",IF(ChurnData[[#This Row],[MonthlyCharges]]&lt;=50,"2. 31-50",IF(ChurnData[[#This Row],[MonthlyCharges]]&lt;=70,"3. 51-70",IF(ChurnData[[#This Row],[MonthlyCharges]]&lt;=90,"4. 71-90","5. Over 90"))))</f>
        <v>4. 71-90</v>
      </c>
      <c r="T3591" t="str">
        <f>IF(AND(ChurnData[[#This Row],[Contract]]="Month-to-month",ChurnData[[#This Row],[InternetService]]="Fiber optic",ChurnData[[#This Row],[TenureMonths]]&lt;=11),"High-risk","Other")</f>
        <v>Other</v>
      </c>
      <c r="U3591" t="str">
        <f>IF(ChurnData[[#This Row],[TenureMonths]]&lt;=11,"0-11",IF(ChurnData[[#This Row],[TenureMonths]]&lt;=23,"12-23",IF(ChurnData[[#This Row],[TenureMonths]]&lt;=35,"24-35",IF(ChurnData[[#This Row],[TenureMonths]]&lt;=47,"36-47",IF(ChurnData[[#This Row],[TenureMonths]]&lt;=59,"48-59","60-72")))))</f>
        <v>48-59</v>
      </c>
      <c r="V3591">
        <f>IF(ChurnData[[#This Row],[Churn]]="Yes",1,0)</f>
        <v>1</v>
      </c>
    </row>
    <row r="3592" spans="1:22" x14ac:dyDescent="0.35">
      <c r="A3592" t="s">
        <v>3644</v>
      </c>
      <c r="B3592" t="s">
        <v>36</v>
      </c>
      <c r="C3592">
        <v>0</v>
      </c>
      <c r="D3592" t="s">
        <v>20</v>
      </c>
      <c r="E3592" t="s">
        <v>20</v>
      </c>
      <c r="F3592" t="s">
        <v>56</v>
      </c>
      <c r="G3592" s="2">
        <v>54</v>
      </c>
      <c r="H3592" t="s">
        <v>20</v>
      </c>
      <c r="I3592" t="s">
        <v>23</v>
      </c>
      <c r="J3592" t="s">
        <v>21</v>
      </c>
      <c r="K3592" t="s">
        <v>20</v>
      </c>
      <c r="L3592" t="s">
        <v>24</v>
      </c>
      <c r="M3592" t="s">
        <v>20</v>
      </c>
      <c r="N3592" t="s">
        <v>34</v>
      </c>
      <c r="O3592" s="1">
        <v>87.99</v>
      </c>
      <c r="P3592" s="1">
        <v>4718.1400000000003</v>
      </c>
      <c r="Q3592">
        <v>1</v>
      </c>
      <c r="R3592" t="s">
        <v>21</v>
      </c>
      <c r="S3592" t="str">
        <f>IF(ChurnData[[#This Row],[MonthlyCharges]]&lt;=30,"1. Up to 30",IF(ChurnData[[#This Row],[MonthlyCharges]]&lt;=50,"2. 31-50",IF(ChurnData[[#This Row],[MonthlyCharges]]&lt;=70,"3. 51-70",IF(ChurnData[[#This Row],[MonthlyCharges]]&lt;=90,"4. 71-90","5. Over 90"))))</f>
        <v>4. 71-90</v>
      </c>
      <c r="T3592" t="str">
        <f>IF(AND(ChurnData[[#This Row],[Contract]]="Month-to-month",ChurnData[[#This Row],[InternetService]]="Fiber optic",ChurnData[[#This Row],[TenureMonths]]&lt;=11),"High-risk","Other")</f>
        <v>Other</v>
      </c>
      <c r="U3592" t="str">
        <f>IF(ChurnData[[#This Row],[TenureMonths]]&lt;=11,"0-11",IF(ChurnData[[#This Row],[TenureMonths]]&lt;=23,"12-23",IF(ChurnData[[#This Row],[TenureMonths]]&lt;=35,"24-35",IF(ChurnData[[#This Row],[TenureMonths]]&lt;=47,"36-47",IF(ChurnData[[#This Row],[TenureMonths]]&lt;=59,"48-59","60-72")))))</f>
        <v>48-59</v>
      </c>
      <c r="V3592">
        <f>IF(ChurnData[[#This Row],[Churn]]="Yes",1,0)</f>
        <v>0</v>
      </c>
    </row>
    <row r="3593" spans="1:22" x14ac:dyDescent="0.35">
      <c r="A3593" t="s">
        <v>3645</v>
      </c>
      <c r="B3593" t="s">
        <v>36</v>
      </c>
      <c r="C3593">
        <v>1</v>
      </c>
      <c r="D3593" t="s">
        <v>21</v>
      </c>
      <c r="E3593" t="s">
        <v>20</v>
      </c>
      <c r="F3593" t="s">
        <v>39</v>
      </c>
      <c r="G3593" s="2">
        <v>13</v>
      </c>
      <c r="H3593" t="s">
        <v>20</v>
      </c>
      <c r="I3593" t="s">
        <v>23</v>
      </c>
      <c r="J3593" t="s">
        <v>21</v>
      </c>
      <c r="K3593" t="s">
        <v>21</v>
      </c>
      <c r="L3593" t="s">
        <v>33</v>
      </c>
      <c r="M3593" t="s">
        <v>21</v>
      </c>
      <c r="N3593" t="s">
        <v>43</v>
      </c>
      <c r="O3593" s="1">
        <v>87.57</v>
      </c>
      <c r="P3593" s="1">
        <v>1160.45</v>
      </c>
      <c r="Q3593">
        <v>0</v>
      </c>
      <c r="R3593" t="s">
        <v>21</v>
      </c>
      <c r="S3593" t="str">
        <f>IF(ChurnData[[#This Row],[MonthlyCharges]]&lt;=30,"1. Up to 30",IF(ChurnData[[#This Row],[MonthlyCharges]]&lt;=50,"2. 31-50",IF(ChurnData[[#This Row],[MonthlyCharges]]&lt;=70,"3. 51-70",IF(ChurnData[[#This Row],[MonthlyCharges]]&lt;=90,"4. 71-90","5. Over 90"))))</f>
        <v>4. 71-90</v>
      </c>
      <c r="T3593" t="str">
        <f>IF(AND(ChurnData[[#This Row],[Contract]]="Month-to-month",ChurnData[[#This Row],[InternetService]]="Fiber optic",ChurnData[[#This Row],[TenureMonths]]&lt;=11),"High-risk","Other")</f>
        <v>Other</v>
      </c>
      <c r="U3593" t="str">
        <f>IF(ChurnData[[#This Row],[TenureMonths]]&lt;=11,"0-11",IF(ChurnData[[#This Row],[TenureMonths]]&lt;=23,"12-23",IF(ChurnData[[#This Row],[TenureMonths]]&lt;=35,"24-35",IF(ChurnData[[#This Row],[TenureMonths]]&lt;=47,"36-47",IF(ChurnData[[#This Row],[TenureMonths]]&lt;=59,"48-59","60-72")))))</f>
        <v>12-23</v>
      </c>
      <c r="V3593">
        <f>IF(ChurnData[[#This Row],[Churn]]="Yes",1,0)</f>
        <v>0</v>
      </c>
    </row>
    <row r="3594" spans="1:22" x14ac:dyDescent="0.35">
      <c r="A3594" t="s">
        <v>3646</v>
      </c>
      <c r="B3594" t="s">
        <v>36</v>
      </c>
      <c r="C3594">
        <v>0</v>
      </c>
      <c r="D3594" t="s">
        <v>21</v>
      </c>
      <c r="E3594" t="s">
        <v>20</v>
      </c>
      <c r="F3594" t="s">
        <v>56</v>
      </c>
      <c r="G3594" s="2">
        <v>7</v>
      </c>
      <c r="H3594" t="s">
        <v>20</v>
      </c>
      <c r="I3594" t="s">
        <v>21</v>
      </c>
      <c r="J3594" t="s">
        <v>28</v>
      </c>
      <c r="K3594" t="s">
        <v>28</v>
      </c>
      <c r="L3594" t="s">
        <v>33</v>
      </c>
      <c r="M3594" t="s">
        <v>20</v>
      </c>
      <c r="N3594" t="s">
        <v>34</v>
      </c>
      <c r="O3594" s="1">
        <v>33.97</v>
      </c>
      <c r="P3594" s="1">
        <v>238.72</v>
      </c>
      <c r="Q3594">
        <v>2</v>
      </c>
      <c r="R3594" t="s">
        <v>20</v>
      </c>
      <c r="S3594" t="str">
        <f>IF(ChurnData[[#This Row],[MonthlyCharges]]&lt;=30,"1. Up to 30",IF(ChurnData[[#This Row],[MonthlyCharges]]&lt;=50,"2. 31-50",IF(ChurnData[[#This Row],[MonthlyCharges]]&lt;=70,"3. 51-70",IF(ChurnData[[#This Row],[MonthlyCharges]]&lt;=90,"4. 71-90","5. Over 90"))))</f>
        <v>2. 31-50</v>
      </c>
      <c r="T3594" t="str">
        <f>IF(AND(ChurnData[[#This Row],[Contract]]="Month-to-month",ChurnData[[#This Row],[InternetService]]="Fiber optic",ChurnData[[#This Row],[TenureMonths]]&lt;=11),"High-risk","Other")</f>
        <v>Other</v>
      </c>
      <c r="U3594" t="str">
        <f>IF(ChurnData[[#This Row],[TenureMonths]]&lt;=11,"0-11",IF(ChurnData[[#This Row],[TenureMonths]]&lt;=23,"12-23",IF(ChurnData[[#This Row],[TenureMonths]]&lt;=35,"24-35",IF(ChurnData[[#This Row],[TenureMonths]]&lt;=47,"36-47",IF(ChurnData[[#This Row],[TenureMonths]]&lt;=59,"48-59","60-72")))))</f>
        <v>0-11</v>
      </c>
      <c r="V3594">
        <f>IF(ChurnData[[#This Row],[Churn]]="Yes",1,0)</f>
        <v>1</v>
      </c>
    </row>
    <row r="3595" spans="1:22" x14ac:dyDescent="0.35">
      <c r="A3595" t="s">
        <v>3647</v>
      </c>
      <c r="B3595" t="s">
        <v>19</v>
      </c>
      <c r="C3595">
        <v>0</v>
      </c>
      <c r="D3595" t="s">
        <v>21</v>
      </c>
      <c r="E3595" t="s">
        <v>21</v>
      </c>
      <c r="F3595" t="s">
        <v>56</v>
      </c>
      <c r="G3595" s="2">
        <v>14</v>
      </c>
      <c r="H3595" t="s">
        <v>20</v>
      </c>
      <c r="I3595" t="s">
        <v>23</v>
      </c>
      <c r="J3595" t="s">
        <v>21</v>
      </c>
      <c r="K3595" t="s">
        <v>20</v>
      </c>
      <c r="L3595" t="s">
        <v>33</v>
      </c>
      <c r="M3595" t="s">
        <v>20</v>
      </c>
      <c r="N3595" t="s">
        <v>30</v>
      </c>
      <c r="O3595" s="1">
        <v>95.89</v>
      </c>
      <c r="P3595" s="1">
        <v>1342.04</v>
      </c>
      <c r="Q3595">
        <v>2</v>
      </c>
      <c r="R3595" t="s">
        <v>21</v>
      </c>
      <c r="S3595" t="str">
        <f>IF(ChurnData[[#This Row],[MonthlyCharges]]&lt;=30,"1. Up to 30",IF(ChurnData[[#This Row],[MonthlyCharges]]&lt;=50,"2. 31-50",IF(ChurnData[[#This Row],[MonthlyCharges]]&lt;=70,"3. 51-70",IF(ChurnData[[#This Row],[MonthlyCharges]]&lt;=90,"4. 71-90","5. Over 90"))))</f>
        <v>5. Over 90</v>
      </c>
      <c r="T3595" t="str">
        <f>IF(AND(ChurnData[[#This Row],[Contract]]="Month-to-month",ChurnData[[#This Row],[InternetService]]="Fiber optic",ChurnData[[#This Row],[TenureMonths]]&lt;=11),"High-risk","Other")</f>
        <v>Other</v>
      </c>
      <c r="U3595" t="str">
        <f>IF(ChurnData[[#This Row],[TenureMonths]]&lt;=11,"0-11",IF(ChurnData[[#This Row],[TenureMonths]]&lt;=23,"12-23",IF(ChurnData[[#This Row],[TenureMonths]]&lt;=35,"24-35",IF(ChurnData[[#This Row],[TenureMonths]]&lt;=47,"36-47",IF(ChurnData[[#This Row],[TenureMonths]]&lt;=59,"48-59","60-72")))))</f>
        <v>12-23</v>
      </c>
      <c r="V3595">
        <f>IF(ChurnData[[#This Row],[Churn]]="Yes",1,0)</f>
        <v>0</v>
      </c>
    </row>
    <row r="3596" spans="1:22" x14ac:dyDescent="0.35">
      <c r="A3596" t="s">
        <v>3648</v>
      </c>
      <c r="B3596" t="s">
        <v>36</v>
      </c>
      <c r="C3596">
        <v>0</v>
      </c>
      <c r="D3596" t="s">
        <v>20</v>
      </c>
      <c r="E3596" t="s">
        <v>20</v>
      </c>
      <c r="F3596" t="s">
        <v>41</v>
      </c>
      <c r="G3596" s="2">
        <v>18</v>
      </c>
      <c r="H3596" t="s">
        <v>20</v>
      </c>
      <c r="I3596" t="s">
        <v>23</v>
      </c>
      <c r="J3596" t="s">
        <v>21</v>
      </c>
      <c r="K3596" t="s">
        <v>20</v>
      </c>
      <c r="L3596" t="s">
        <v>33</v>
      </c>
      <c r="M3596" t="s">
        <v>21</v>
      </c>
      <c r="N3596" t="s">
        <v>25</v>
      </c>
      <c r="O3596" s="1">
        <v>103.03</v>
      </c>
      <c r="P3596" s="1">
        <v>1864.93</v>
      </c>
      <c r="Q3596">
        <v>2</v>
      </c>
      <c r="R3596" t="s">
        <v>20</v>
      </c>
      <c r="S3596" t="str">
        <f>IF(ChurnData[[#This Row],[MonthlyCharges]]&lt;=30,"1. Up to 30",IF(ChurnData[[#This Row],[MonthlyCharges]]&lt;=50,"2. 31-50",IF(ChurnData[[#This Row],[MonthlyCharges]]&lt;=70,"3. 51-70",IF(ChurnData[[#This Row],[MonthlyCharges]]&lt;=90,"4. 71-90","5. Over 90"))))</f>
        <v>5. Over 90</v>
      </c>
      <c r="T3596" t="str">
        <f>IF(AND(ChurnData[[#This Row],[Contract]]="Month-to-month",ChurnData[[#This Row],[InternetService]]="Fiber optic",ChurnData[[#This Row],[TenureMonths]]&lt;=11),"High-risk","Other")</f>
        <v>Other</v>
      </c>
      <c r="U3596" t="str">
        <f>IF(ChurnData[[#This Row],[TenureMonths]]&lt;=11,"0-11",IF(ChurnData[[#This Row],[TenureMonths]]&lt;=23,"12-23",IF(ChurnData[[#This Row],[TenureMonths]]&lt;=35,"24-35",IF(ChurnData[[#This Row],[TenureMonths]]&lt;=47,"36-47",IF(ChurnData[[#This Row],[TenureMonths]]&lt;=59,"48-59","60-72")))))</f>
        <v>12-23</v>
      </c>
      <c r="V3596">
        <f>IF(ChurnData[[#This Row],[Churn]]="Yes",1,0)</f>
        <v>1</v>
      </c>
    </row>
    <row r="3597" spans="1:22" x14ac:dyDescent="0.35">
      <c r="A3597" t="s">
        <v>3649</v>
      </c>
      <c r="B3597" t="s">
        <v>19</v>
      </c>
      <c r="C3597">
        <v>0</v>
      </c>
      <c r="D3597" t="s">
        <v>21</v>
      </c>
      <c r="E3597" t="s">
        <v>21</v>
      </c>
      <c r="F3597" t="s">
        <v>39</v>
      </c>
      <c r="G3597" s="2">
        <v>14</v>
      </c>
      <c r="H3597" t="s">
        <v>21</v>
      </c>
      <c r="I3597" t="s">
        <v>32</v>
      </c>
      <c r="J3597" t="s">
        <v>20</v>
      </c>
      <c r="K3597" t="s">
        <v>21</v>
      </c>
      <c r="L3597" t="s">
        <v>33</v>
      </c>
      <c r="M3597" t="s">
        <v>20</v>
      </c>
      <c r="N3597" t="s">
        <v>34</v>
      </c>
      <c r="O3597" s="1">
        <v>46.39</v>
      </c>
      <c r="P3597" s="1">
        <v>637.54999999999995</v>
      </c>
      <c r="Q3597">
        <v>3</v>
      </c>
      <c r="R3597" t="s">
        <v>20</v>
      </c>
      <c r="S3597" t="str">
        <f>IF(ChurnData[[#This Row],[MonthlyCharges]]&lt;=30,"1. Up to 30",IF(ChurnData[[#This Row],[MonthlyCharges]]&lt;=50,"2. 31-50",IF(ChurnData[[#This Row],[MonthlyCharges]]&lt;=70,"3. 51-70",IF(ChurnData[[#This Row],[MonthlyCharges]]&lt;=90,"4. 71-90","5. Over 90"))))</f>
        <v>2. 31-50</v>
      </c>
      <c r="T3597" t="str">
        <f>IF(AND(ChurnData[[#This Row],[Contract]]="Month-to-month",ChurnData[[#This Row],[InternetService]]="Fiber optic",ChurnData[[#This Row],[TenureMonths]]&lt;=11),"High-risk","Other")</f>
        <v>Other</v>
      </c>
      <c r="U3597" t="str">
        <f>IF(ChurnData[[#This Row],[TenureMonths]]&lt;=11,"0-11",IF(ChurnData[[#This Row],[TenureMonths]]&lt;=23,"12-23",IF(ChurnData[[#This Row],[TenureMonths]]&lt;=35,"24-35",IF(ChurnData[[#This Row],[TenureMonths]]&lt;=47,"36-47",IF(ChurnData[[#This Row],[TenureMonths]]&lt;=59,"48-59","60-72")))))</f>
        <v>12-23</v>
      </c>
      <c r="V3597">
        <f>IF(ChurnData[[#This Row],[Churn]]="Yes",1,0)</f>
        <v>1</v>
      </c>
    </row>
    <row r="3598" spans="1:22" x14ac:dyDescent="0.35">
      <c r="A3598" t="s">
        <v>3650</v>
      </c>
      <c r="B3598" t="s">
        <v>19</v>
      </c>
      <c r="C3598">
        <v>0</v>
      </c>
      <c r="D3598" t="s">
        <v>21</v>
      </c>
      <c r="E3598" t="s">
        <v>21</v>
      </c>
      <c r="F3598" t="s">
        <v>39</v>
      </c>
      <c r="G3598" s="2">
        <v>21</v>
      </c>
      <c r="H3598" t="s">
        <v>20</v>
      </c>
      <c r="I3598" t="s">
        <v>21</v>
      </c>
      <c r="J3598" t="s">
        <v>28</v>
      </c>
      <c r="K3598" t="s">
        <v>28</v>
      </c>
      <c r="L3598" t="s">
        <v>24</v>
      </c>
      <c r="M3598" t="s">
        <v>21</v>
      </c>
      <c r="N3598" t="s">
        <v>34</v>
      </c>
      <c r="O3598" s="1">
        <v>25.89</v>
      </c>
      <c r="P3598" s="1">
        <v>541.28</v>
      </c>
      <c r="Q3598">
        <v>1</v>
      </c>
      <c r="R3598" t="s">
        <v>21</v>
      </c>
      <c r="S3598" t="str">
        <f>IF(ChurnData[[#This Row],[MonthlyCharges]]&lt;=30,"1. Up to 30",IF(ChurnData[[#This Row],[MonthlyCharges]]&lt;=50,"2. 31-50",IF(ChurnData[[#This Row],[MonthlyCharges]]&lt;=70,"3. 51-70",IF(ChurnData[[#This Row],[MonthlyCharges]]&lt;=90,"4. 71-90","5. Over 90"))))</f>
        <v>1. Up to 30</v>
      </c>
      <c r="T3598" t="str">
        <f>IF(AND(ChurnData[[#This Row],[Contract]]="Month-to-month",ChurnData[[#This Row],[InternetService]]="Fiber optic",ChurnData[[#This Row],[TenureMonths]]&lt;=11),"High-risk","Other")</f>
        <v>Other</v>
      </c>
      <c r="U3598" t="str">
        <f>IF(ChurnData[[#This Row],[TenureMonths]]&lt;=11,"0-11",IF(ChurnData[[#This Row],[TenureMonths]]&lt;=23,"12-23",IF(ChurnData[[#This Row],[TenureMonths]]&lt;=35,"24-35",IF(ChurnData[[#This Row],[TenureMonths]]&lt;=47,"36-47",IF(ChurnData[[#This Row],[TenureMonths]]&lt;=59,"48-59","60-72")))))</f>
        <v>12-23</v>
      </c>
      <c r="V3598">
        <f>IF(ChurnData[[#This Row],[Churn]]="Yes",1,0)</f>
        <v>0</v>
      </c>
    </row>
    <row r="3599" spans="1:22" x14ac:dyDescent="0.35">
      <c r="A3599" t="s">
        <v>3651</v>
      </c>
      <c r="B3599" t="s">
        <v>19</v>
      </c>
      <c r="C3599">
        <v>0</v>
      </c>
      <c r="D3599" t="s">
        <v>21</v>
      </c>
      <c r="E3599" t="s">
        <v>21</v>
      </c>
      <c r="F3599" t="s">
        <v>58</v>
      </c>
      <c r="G3599" s="2">
        <v>19</v>
      </c>
      <c r="H3599" t="s">
        <v>20</v>
      </c>
      <c r="I3599" t="s">
        <v>32</v>
      </c>
      <c r="J3599" t="s">
        <v>21</v>
      </c>
      <c r="K3599" t="s">
        <v>21</v>
      </c>
      <c r="L3599" t="s">
        <v>33</v>
      </c>
      <c r="M3599" t="s">
        <v>20</v>
      </c>
      <c r="N3599" t="s">
        <v>43</v>
      </c>
      <c r="O3599" s="1">
        <v>55.1</v>
      </c>
      <c r="P3599" s="1">
        <v>1056.03</v>
      </c>
      <c r="Q3599">
        <v>1</v>
      </c>
      <c r="R3599" t="s">
        <v>21</v>
      </c>
      <c r="S3599" t="str">
        <f>IF(ChurnData[[#This Row],[MonthlyCharges]]&lt;=30,"1. Up to 30",IF(ChurnData[[#This Row],[MonthlyCharges]]&lt;=50,"2. 31-50",IF(ChurnData[[#This Row],[MonthlyCharges]]&lt;=70,"3. 51-70",IF(ChurnData[[#This Row],[MonthlyCharges]]&lt;=90,"4. 71-90","5. Over 90"))))</f>
        <v>3. 51-70</v>
      </c>
      <c r="T3599" t="str">
        <f>IF(AND(ChurnData[[#This Row],[Contract]]="Month-to-month",ChurnData[[#This Row],[InternetService]]="Fiber optic",ChurnData[[#This Row],[TenureMonths]]&lt;=11),"High-risk","Other")</f>
        <v>Other</v>
      </c>
      <c r="U3599" t="str">
        <f>IF(ChurnData[[#This Row],[TenureMonths]]&lt;=11,"0-11",IF(ChurnData[[#This Row],[TenureMonths]]&lt;=23,"12-23",IF(ChurnData[[#This Row],[TenureMonths]]&lt;=35,"24-35",IF(ChurnData[[#This Row],[TenureMonths]]&lt;=47,"36-47",IF(ChurnData[[#This Row],[TenureMonths]]&lt;=59,"48-59","60-72")))))</f>
        <v>12-23</v>
      </c>
      <c r="V3599">
        <f>IF(ChurnData[[#This Row],[Churn]]="Yes",1,0)</f>
        <v>0</v>
      </c>
    </row>
    <row r="3600" spans="1:22" x14ac:dyDescent="0.35">
      <c r="A3600" t="s">
        <v>3652</v>
      </c>
      <c r="B3600" t="s">
        <v>36</v>
      </c>
      <c r="C3600">
        <v>0</v>
      </c>
      <c r="D3600" t="s">
        <v>21</v>
      </c>
      <c r="E3600" t="s">
        <v>21</v>
      </c>
      <c r="F3600" t="s">
        <v>47</v>
      </c>
      <c r="G3600" s="2">
        <v>8</v>
      </c>
      <c r="H3600" t="s">
        <v>20</v>
      </c>
      <c r="I3600" t="s">
        <v>23</v>
      </c>
      <c r="J3600" t="s">
        <v>21</v>
      </c>
      <c r="K3600" t="s">
        <v>21</v>
      </c>
      <c r="L3600" t="s">
        <v>33</v>
      </c>
      <c r="M3600" t="s">
        <v>21</v>
      </c>
      <c r="N3600" t="s">
        <v>43</v>
      </c>
      <c r="O3600" s="1">
        <v>87.27</v>
      </c>
      <c r="P3600" s="1">
        <v>703.78</v>
      </c>
      <c r="Q3600">
        <v>4</v>
      </c>
      <c r="R3600" t="s">
        <v>20</v>
      </c>
      <c r="S3600" t="str">
        <f>IF(ChurnData[[#This Row],[MonthlyCharges]]&lt;=30,"1. Up to 30",IF(ChurnData[[#This Row],[MonthlyCharges]]&lt;=50,"2. 31-50",IF(ChurnData[[#This Row],[MonthlyCharges]]&lt;=70,"3. 51-70",IF(ChurnData[[#This Row],[MonthlyCharges]]&lt;=90,"4. 71-90","5. Over 90"))))</f>
        <v>4. 71-90</v>
      </c>
      <c r="T3600" t="str">
        <f>IF(AND(ChurnData[[#This Row],[Contract]]="Month-to-month",ChurnData[[#This Row],[InternetService]]="Fiber optic",ChurnData[[#This Row],[TenureMonths]]&lt;=11),"High-risk","Other")</f>
        <v>High-risk</v>
      </c>
      <c r="U3600" t="str">
        <f>IF(ChurnData[[#This Row],[TenureMonths]]&lt;=11,"0-11",IF(ChurnData[[#This Row],[TenureMonths]]&lt;=23,"12-23",IF(ChurnData[[#This Row],[TenureMonths]]&lt;=35,"24-35",IF(ChurnData[[#This Row],[TenureMonths]]&lt;=47,"36-47",IF(ChurnData[[#This Row],[TenureMonths]]&lt;=59,"48-59","60-72")))))</f>
        <v>0-11</v>
      </c>
      <c r="V3600">
        <f>IF(ChurnData[[#This Row],[Churn]]="Yes",1,0)</f>
        <v>1</v>
      </c>
    </row>
    <row r="3601" spans="1:22" x14ac:dyDescent="0.35">
      <c r="A3601" t="s">
        <v>3653</v>
      </c>
      <c r="B3601" t="s">
        <v>36</v>
      </c>
      <c r="C3601">
        <v>0</v>
      </c>
      <c r="D3601" t="s">
        <v>21</v>
      </c>
      <c r="E3601" t="s">
        <v>21</v>
      </c>
      <c r="F3601" t="s">
        <v>41</v>
      </c>
      <c r="G3601" s="2">
        <v>27</v>
      </c>
      <c r="H3601" t="s">
        <v>20</v>
      </c>
      <c r="I3601" t="s">
        <v>32</v>
      </c>
      <c r="J3601" t="s">
        <v>21</v>
      </c>
      <c r="K3601" t="s">
        <v>21</v>
      </c>
      <c r="L3601" t="s">
        <v>33</v>
      </c>
      <c r="M3601" t="s">
        <v>21</v>
      </c>
      <c r="N3601" t="s">
        <v>43</v>
      </c>
      <c r="O3601" s="1">
        <v>59.79</v>
      </c>
      <c r="P3601" s="1">
        <v>1624.1</v>
      </c>
      <c r="Q3601">
        <v>2</v>
      </c>
      <c r="R3601" t="s">
        <v>21</v>
      </c>
      <c r="S3601" t="str">
        <f>IF(ChurnData[[#This Row],[MonthlyCharges]]&lt;=30,"1. Up to 30",IF(ChurnData[[#This Row],[MonthlyCharges]]&lt;=50,"2. 31-50",IF(ChurnData[[#This Row],[MonthlyCharges]]&lt;=70,"3. 51-70",IF(ChurnData[[#This Row],[MonthlyCharges]]&lt;=90,"4. 71-90","5. Over 90"))))</f>
        <v>3. 51-70</v>
      </c>
      <c r="T3601" t="str">
        <f>IF(AND(ChurnData[[#This Row],[Contract]]="Month-to-month",ChurnData[[#This Row],[InternetService]]="Fiber optic",ChurnData[[#This Row],[TenureMonths]]&lt;=11),"High-risk","Other")</f>
        <v>Other</v>
      </c>
      <c r="U3601" t="str">
        <f>IF(ChurnData[[#This Row],[TenureMonths]]&lt;=11,"0-11",IF(ChurnData[[#This Row],[TenureMonths]]&lt;=23,"12-23",IF(ChurnData[[#This Row],[TenureMonths]]&lt;=35,"24-35",IF(ChurnData[[#This Row],[TenureMonths]]&lt;=47,"36-47",IF(ChurnData[[#This Row],[TenureMonths]]&lt;=59,"48-59","60-72")))))</f>
        <v>24-35</v>
      </c>
      <c r="V3601">
        <f>IF(ChurnData[[#This Row],[Churn]]="Yes",1,0)</f>
        <v>0</v>
      </c>
    </row>
    <row r="3602" spans="1:22" x14ac:dyDescent="0.35">
      <c r="A3602" t="s">
        <v>3654</v>
      </c>
      <c r="B3602" t="s">
        <v>19</v>
      </c>
      <c r="C3602">
        <v>1</v>
      </c>
      <c r="D3602" t="s">
        <v>21</v>
      </c>
      <c r="E3602" t="s">
        <v>20</v>
      </c>
      <c r="F3602" t="s">
        <v>75</v>
      </c>
      <c r="G3602" s="2">
        <v>42</v>
      </c>
      <c r="H3602" t="s">
        <v>20</v>
      </c>
      <c r="I3602" t="s">
        <v>23</v>
      </c>
      <c r="J3602" t="s">
        <v>21</v>
      </c>
      <c r="K3602" t="s">
        <v>21</v>
      </c>
      <c r="L3602" t="s">
        <v>29</v>
      </c>
      <c r="M3602" t="s">
        <v>21</v>
      </c>
      <c r="N3602" t="s">
        <v>34</v>
      </c>
      <c r="O3602" s="1">
        <v>85.13</v>
      </c>
      <c r="P3602" s="1">
        <v>3478.71</v>
      </c>
      <c r="Q3602">
        <v>3</v>
      </c>
      <c r="R3602" t="s">
        <v>21</v>
      </c>
      <c r="S3602" t="str">
        <f>IF(ChurnData[[#This Row],[MonthlyCharges]]&lt;=30,"1. Up to 30",IF(ChurnData[[#This Row],[MonthlyCharges]]&lt;=50,"2. 31-50",IF(ChurnData[[#This Row],[MonthlyCharges]]&lt;=70,"3. 51-70",IF(ChurnData[[#This Row],[MonthlyCharges]]&lt;=90,"4. 71-90","5. Over 90"))))</f>
        <v>4. 71-90</v>
      </c>
      <c r="T3602" t="str">
        <f>IF(AND(ChurnData[[#This Row],[Contract]]="Month-to-month",ChurnData[[#This Row],[InternetService]]="Fiber optic",ChurnData[[#This Row],[TenureMonths]]&lt;=11),"High-risk","Other")</f>
        <v>Other</v>
      </c>
      <c r="U3602" t="str">
        <f>IF(ChurnData[[#This Row],[TenureMonths]]&lt;=11,"0-11",IF(ChurnData[[#This Row],[TenureMonths]]&lt;=23,"12-23",IF(ChurnData[[#This Row],[TenureMonths]]&lt;=35,"24-35",IF(ChurnData[[#This Row],[TenureMonths]]&lt;=47,"36-47",IF(ChurnData[[#This Row],[TenureMonths]]&lt;=59,"48-59","60-72")))))</f>
        <v>36-47</v>
      </c>
      <c r="V3602">
        <f>IF(ChurnData[[#This Row],[Churn]]="Yes",1,0)</f>
        <v>0</v>
      </c>
    </row>
    <row r="3603" spans="1:22" x14ac:dyDescent="0.35">
      <c r="A3603" t="s">
        <v>3655</v>
      </c>
      <c r="B3603" t="s">
        <v>19</v>
      </c>
      <c r="C3603">
        <v>0</v>
      </c>
      <c r="D3603" t="s">
        <v>21</v>
      </c>
      <c r="E3603" t="s">
        <v>21</v>
      </c>
      <c r="F3603" t="s">
        <v>49</v>
      </c>
      <c r="G3603" s="2">
        <v>66</v>
      </c>
      <c r="H3603" t="s">
        <v>20</v>
      </c>
      <c r="I3603" t="s">
        <v>23</v>
      </c>
      <c r="J3603" t="s">
        <v>21</v>
      </c>
      <c r="K3603" t="s">
        <v>21</v>
      </c>
      <c r="L3603" t="s">
        <v>24</v>
      </c>
      <c r="M3603" t="s">
        <v>20</v>
      </c>
      <c r="N3603" t="s">
        <v>34</v>
      </c>
      <c r="O3603" s="1">
        <v>74.53</v>
      </c>
      <c r="P3603" s="1">
        <v>4789.88</v>
      </c>
      <c r="Q3603">
        <v>2</v>
      </c>
      <c r="R3603" t="s">
        <v>21</v>
      </c>
      <c r="S3603" t="str">
        <f>IF(ChurnData[[#This Row],[MonthlyCharges]]&lt;=30,"1. Up to 30",IF(ChurnData[[#This Row],[MonthlyCharges]]&lt;=50,"2. 31-50",IF(ChurnData[[#This Row],[MonthlyCharges]]&lt;=70,"3. 51-70",IF(ChurnData[[#This Row],[MonthlyCharges]]&lt;=90,"4. 71-90","5. Over 90"))))</f>
        <v>4. 71-90</v>
      </c>
      <c r="T3603" t="str">
        <f>IF(AND(ChurnData[[#This Row],[Contract]]="Month-to-month",ChurnData[[#This Row],[InternetService]]="Fiber optic",ChurnData[[#This Row],[TenureMonths]]&lt;=11),"High-risk","Other")</f>
        <v>Other</v>
      </c>
      <c r="U3603" t="str">
        <f>IF(ChurnData[[#This Row],[TenureMonths]]&lt;=11,"0-11",IF(ChurnData[[#This Row],[TenureMonths]]&lt;=23,"12-23",IF(ChurnData[[#This Row],[TenureMonths]]&lt;=35,"24-35",IF(ChurnData[[#This Row],[TenureMonths]]&lt;=47,"36-47",IF(ChurnData[[#This Row],[TenureMonths]]&lt;=59,"48-59","60-72")))))</f>
        <v>60-72</v>
      </c>
      <c r="V3603">
        <f>IF(ChurnData[[#This Row],[Churn]]="Yes",1,0)</f>
        <v>0</v>
      </c>
    </row>
    <row r="3604" spans="1:22" x14ac:dyDescent="0.35">
      <c r="A3604" t="s">
        <v>3656</v>
      </c>
      <c r="B3604" t="s">
        <v>36</v>
      </c>
      <c r="C3604">
        <v>1</v>
      </c>
      <c r="D3604" t="s">
        <v>20</v>
      </c>
      <c r="E3604" t="s">
        <v>21</v>
      </c>
      <c r="F3604" t="s">
        <v>45</v>
      </c>
      <c r="G3604" s="2">
        <v>14</v>
      </c>
      <c r="H3604" t="s">
        <v>20</v>
      </c>
      <c r="I3604" t="s">
        <v>23</v>
      </c>
      <c r="J3604" t="s">
        <v>21</v>
      </c>
      <c r="K3604" t="s">
        <v>21</v>
      </c>
      <c r="L3604" t="s">
        <v>33</v>
      </c>
      <c r="M3604" t="s">
        <v>20</v>
      </c>
      <c r="N3604" t="s">
        <v>43</v>
      </c>
      <c r="O3604" s="1">
        <v>73.319999999999993</v>
      </c>
      <c r="P3604" s="1">
        <v>1041.78</v>
      </c>
      <c r="Q3604">
        <v>3</v>
      </c>
      <c r="R3604" t="s">
        <v>20</v>
      </c>
      <c r="S3604" t="str">
        <f>IF(ChurnData[[#This Row],[MonthlyCharges]]&lt;=30,"1. Up to 30",IF(ChurnData[[#This Row],[MonthlyCharges]]&lt;=50,"2. 31-50",IF(ChurnData[[#This Row],[MonthlyCharges]]&lt;=70,"3. 51-70",IF(ChurnData[[#This Row],[MonthlyCharges]]&lt;=90,"4. 71-90","5. Over 90"))))</f>
        <v>4. 71-90</v>
      </c>
      <c r="T3604" t="str">
        <f>IF(AND(ChurnData[[#This Row],[Contract]]="Month-to-month",ChurnData[[#This Row],[InternetService]]="Fiber optic",ChurnData[[#This Row],[TenureMonths]]&lt;=11),"High-risk","Other")</f>
        <v>Other</v>
      </c>
      <c r="U3604" t="str">
        <f>IF(ChurnData[[#This Row],[TenureMonths]]&lt;=11,"0-11",IF(ChurnData[[#This Row],[TenureMonths]]&lt;=23,"12-23",IF(ChurnData[[#This Row],[TenureMonths]]&lt;=35,"24-35",IF(ChurnData[[#This Row],[TenureMonths]]&lt;=47,"36-47",IF(ChurnData[[#This Row],[TenureMonths]]&lt;=59,"48-59","60-72")))))</f>
        <v>12-23</v>
      </c>
      <c r="V3604">
        <f>IF(ChurnData[[#This Row],[Churn]]="Yes",1,0)</f>
        <v>1</v>
      </c>
    </row>
    <row r="3605" spans="1:22" x14ac:dyDescent="0.35">
      <c r="A3605" t="s">
        <v>3657</v>
      </c>
      <c r="B3605" t="s">
        <v>19</v>
      </c>
      <c r="C3605">
        <v>0</v>
      </c>
      <c r="D3605" t="s">
        <v>21</v>
      </c>
      <c r="E3605" t="s">
        <v>21</v>
      </c>
      <c r="F3605" t="s">
        <v>65</v>
      </c>
      <c r="G3605" s="2">
        <v>14</v>
      </c>
      <c r="H3605" t="s">
        <v>20</v>
      </c>
      <c r="I3605" t="s">
        <v>32</v>
      </c>
      <c r="J3605" t="s">
        <v>20</v>
      </c>
      <c r="K3605" t="s">
        <v>21</v>
      </c>
      <c r="L3605" t="s">
        <v>33</v>
      </c>
      <c r="M3605" t="s">
        <v>20</v>
      </c>
      <c r="N3605" t="s">
        <v>43</v>
      </c>
      <c r="O3605" s="1">
        <v>53.13</v>
      </c>
      <c r="P3605" s="1">
        <v>764.42</v>
      </c>
      <c r="Q3605">
        <v>0</v>
      </c>
      <c r="R3605" t="s">
        <v>20</v>
      </c>
      <c r="S3605" t="str">
        <f>IF(ChurnData[[#This Row],[MonthlyCharges]]&lt;=30,"1. Up to 30",IF(ChurnData[[#This Row],[MonthlyCharges]]&lt;=50,"2. 31-50",IF(ChurnData[[#This Row],[MonthlyCharges]]&lt;=70,"3. 51-70",IF(ChurnData[[#This Row],[MonthlyCharges]]&lt;=90,"4. 71-90","5. Over 90"))))</f>
        <v>3. 51-70</v>
      </c>
      <c r="T3605" t="str">
        <f>IF(AND(ChurnData[[#This Row],[Contract]]="Month-to-month",ChurnData[[#This Row],[InternetService]]="Fiber optic",ChurnData[[#This Row],[TenureMonths]]&lt;=11),"High-risk","Other")</f>
        <v>Other</v>
      </c>
      <c r="U3605" t="str">
        <f>IF(ChurnData[[#This Row],[TenureMonths]]&lt;=11,"0-11",IF(ChurnData[[#This Row],[TenureMonths]]&lt;=23,"12-23",IF(ChurnData[[#This Row],[TenureMonths]]&lt;=35,"24-35",IF(ChurnData[[#This Row],[TenureMonths]]&lt;=47,"36-47",IF(ChurnData[[#This Row],[TenureMonths]]&lt;=59,"48-59","60-72")))))</f>
        <v>12-23</v>
      </c>
      <c r="V3605">
        <f>IF(ChurnData[[#This Row],[Churn]]="Yes",1,0)</f>
        <v>1</v>
      </c>
    </row>
    <row r="3606" spans="1:22" x14ac:dyDescent="0.35">
      <c r="A3606" t="s">
        <v>3658</v>
      </c>
      <c r="B3606" t="s">
        <v>19</v>
      </c>
      <c r="C3606">
        <v>0</v>
      </c>
      <c r="D3606" t="s">
        <v>21</v>
      </c>
      <c r="E3606" t="s">
        <v>21</v>
      </c>
      <c r="F3606" t="s">
        <v>37</v>
      </c>
      <c r="G3606" s="2">
        <v>59</v>
      </c>
      <c r="H3606" t="s">
        <v>20</v>
      </c>
      <c r="I3606" t="s">
        <v>32</v>
      </c>
      <c r="J3606" t="s">
        <v>21</v>
      </c>
      <c r="K3606" t="s">
        <v>21</v>
      </c>
      <c r="L3606" t="s">
        <v>24</v>
      </c>
      <c r="M3606" t="s">
        <v>20</v>
      </c>
      <c r="N3606" t="s">
        <v>25</v>
      </c>
      <c r="O3606" s="1">
        <v>60.4</v>
      </c>
      <c r="P3606" s="1">
        <v>3664.69</v>
      </c>
      <c r="Q3606">
        <v>4</v>
      </c>
      <c r="R3606" t="s">
        <v>21</v>
      </c>
      <c r="S3606" t="str">
        <f>IF(ChurnData[[#This Row],[MonthlyCharges]]&lt;=30,"1. Up to 30",IF(ChurnData[[#This Row],[MonthlyCharges]]&lt;=50,"2. 31-50",IF(ChurnData[[#This Row],[MonthlyCharges]]&lt;=70,"3. 51-70",IF(ChurnData[[#This Row],[MonthlyCharges]]&lt;=90,"4. 71-90","5. Over 90"))))</f>
        <v>3. 51-70</v>
      </c>
      <c r="T3606" t="str">
        <f>IF(AND(ChurnData[[#This Row],[Contract]]="Month-to-month",ChurnData[[#This Row],[InternetService]]="Fiber optic",ChurnData[[#This Row],[TenureMonths]]&lt;=11),"High-risk","Other")</f>
        <v>Other</v>
      </c>
      <c r="U3606" t="str">
        <f>IF(ChurnData[[#This Row],[TenureMonths]]&lt;=11,"0-11",IF(ChurnData[[#This Row],[TenureMonths]]&lt;=23,"12-23",IF(ChurnData[[#This Row],[TenureMonths]]&lt;=35,"24-35",IF(ChurnData[[#This Row],[TenureMonths]]&lt;=47,"36-47",IF(ChurnData[[#This Row],[TenureMonths]]&lt;=59,"48-59","60-72")))))</f>
        <v>48-59</v>
      </c>
      <c r="V3606">
        <f>IF(ChurnData[[#This Row],[Churn]]="Yes",1,0)</f>
        <v>0</v>
      </c>
    </row>
    <row r="3607" spans="1:22" x14ac:dyDescent="0.35">
      <c r="A3607" t="s">
        <v>3659</v>
      </c>
      <c r="B3607" t="s">
        <v>19</v>
      </c>
      <c r="C3607">
        <v>0</v>
      </c>
      <c r="D3607" t="s">
        <v>20</v>
      </c>
      <c r="E3607" t="s">
        <v>21</v>
      </c>
      <c r="F3607" t="s">
        <v>22</v>
      </c>
      <c r="G3607" s="2">
        <v>23</v>
      </c>
      <c r="H3607" t="s">
        <v>20</v>
      </c>
      <c r="I3607" t="s">
        <v>21</v>
      </c>
      <c r="J3607" t="s">
        <v>28</v>
      </c>
      <c r="K3607" t="s">
        <v>28</v>
      </c>
      <c r="L3607" t="s">
        <v>33</v>
      </c>
      <c r="M3607" t="s">
        <v>20</v>
      </c>
      <c r="N3607" t="s">
        <v>34</v>
      </c>
      <c r="O3607" s="1">
        <v>22.13</v>
      </c>
      <c r="P3607" s="1">
        <v>516.16999999999996</v>
      </c>
      <c r="Q3607">
        <v>1</v>
      </c>
      <c r="R3607" t="s">
        <v>20</v>
      </c>
      <c r="S3607" t="str">
        <f>IF(ChurnData[[#This Row],[MonthlyCharges]]&lt;=30,"1. Up to 30",IF(ChurnData[[#This Row],[MonthlyCharges]]&lt;=50,"2. 31-50",IF(ChurnData[[#This Row],[MonthlyCharges]]&lt;=70,"3. 51-70",IF(ChurnData[[#This Row],[MonthlyCharges]]&lt;=90,"4. 71-90","5. Over 90"))))</f>
        <v>1. Up to 30</v>
      </c>
      <c r="T3607" t="str">
        <f>IF(AND(ChurnData[[#This Row],[Contract]]="Month-to-month",ChurnData[[#This Row],[InternetService]]="Fiber optic",ChurnData[[#This Row],[TenureMonths]]&lt;=11),"High-risk","Other")</f>
        <v>Other</v>
      </c>
      <c r="U3607" t="str">
        <f>IF(ChurnData[[#This Row],[TenureMonths]]&lt;=11,"0-11",IF(ChurnData[[#This Row],[TenureMonths]]&lt;=23,"12-23",IF(ChurnData[[#This Row],[TenureMonths]]&lt;=35,"24-35",IF(ChurnData[[#This Row],[TenureMonths]]&lt;=47,"36-47",IF(ChurnData[[#This Row],[TenureMonths]]&lt;=59,"48-59","60-72")))))</f>
        <v>12-23</v>
      </c>
      <c r="V3607">
        <f>IF(ChurnData[[#This Row],[Churn]]="Yes",1,0)</f>
        <v>1</v>
      </c>
    </row>
    <row r="3608" spans="1:22" x14ac:dyDescent="0.35">
      <c r="A3608" t="s">
        <v>3660</v>
      </c>
      <c r="B3608" t="s">
        <v>36</v>
      </c>
      <c r="C3608">
        <v>0</v>
      </c>
      <c r="D3608" t="s">
        <v>21</v>
      </c>
      <c r="E3608" t="s">
        <v>21</v>
      </c>
      <c r="F3608" t="s">
        <v>45</v>
      </c>
      <c r="G3608" s="2">
        <v>7</v>
      </c>
      <c r="H3608" t="s">
        <v>20</v>
      </c>
      <c r="I3608" t="s">
        <v>21</v>
      </c>
      <c r="J3608" t="s">
        <v>28</v>
      </c>
      <c r="K3608" t="s">
        <v>28</v>
      </c>
      <c r="L3608" t="s">
        <v>33</v>
      </c>
      <c r="M3608" t="s">
        <v>21</v>
      </c>
      <c r="N3608" t="s">
        <v>34</v>
      </c>
      <c r="O3608" s="1">
        <v>39.18</v>
      </c>
      <c r="P3608" s="1">
        <v>266.98</v>
      </c>
      <c r="Q3608">
        <v>1</v>
      </c>
      <c r="R3608" t="s">
        <v>20</v>
      </c>
      <c r="S3608" t="str">
        <f>IF(ChurnData[[#This Row],[MonthlyCharges]]&lt;=30,"1. Up to 30",IF(ChurnData[[#This Row],[MonthlyCharges]]&lt;=50,"2. 31-50",IF(ChurnData[[#This Row],[MonthlyCharges]]&lt;=70,"3. 51-70",IF(ChurnData[[#This Row],[MonthlyCharges]]&lt;=90,"4. 71-90","5. Over 90"))))</f>
        <v>2. 31-50</v>
      </c>
      <c r="T3608" t="str">
        <f>IF(AND(ChurnData[[#This Row],[Contract]]="Month-to-month",ChurnData[[#This Row],[InternetService]]="Fiber optic",ChurnData[[#This Row],[TenureMonths]]&lt;=11),"High-risk","Other")</f>
        <v>Other</v>
      </c>
      <c r="U3608" t="str">
        <f>IF(ChurnData[[#This Row],[TenureMonths]]&lt;=11,"0-11",IF(ChurnData[[#This Row],[TenureMonths]]&lt;=23,"12-23",IF(ChurnData[[#This Row],[TenureMonths]]&lt;=35,"24-35",IF(ChurnData[[#This Row],[TenureMonths]]&lt;=47,"36-47",IF(ChurnData[[#This Row],[TenureMonths]]&lt;=59,"48-59","60-72")))))</f>
        <v>0-11</v>
      </c>
      <c r="V3608">
        <f>IF(ChurnData[[#This Row],[Churn]]="Yes",1,0)</f>
        <v>1</v>
      </c>
    </row>
    <row r="3609" spans="1:22" x14ac:dyDescent="0.35">
      <c r="A3609" t="s">
        <v>3661</v>
      </c>
      <c r="B3609" t="s">
        <v>19</v>
      </c>
      <c r="C3609">
        <v>1</v>
      </c>
      <c r="D3609" t="s">
        <v>21</v>
      </c>
      <c r="E3609" t="s">
        <v>21</v>
      </c>
      <c r="F3609" t="s">
        <v>56</v>
      </c>
      <c r="G3609" s="2">
        <v>39</v>
      </c>
      <c r="H3609" t="s">
        <v>20</v>
      </c>
      <c r="I3609" t="s">
        <v>21</v>
      </c>
      <c r="J3609" t="s">
        <v>28</v>
      </c>
      <c r="K3609" t="s">
        <v>28</v>
      </c>
      <c r="L3609" t="s">
        <v>29</v>
      </c>
      <c r="M3609" t="s">
        <v>20</v>
      </c>
      <c r="N3609" t="s">
        <v>25</v>
      </c>
      <c r="O3609" s="1">
        <v>24.62</v>
      </c>
      <c r="P3609" s="1">
        <v>944.85</v>
      </c>
      <c r="Q3609">
        <v>0</v>
      </c>
      <c r="R3609" t="s">
        <v>21</v>
      </c>
      <c r="S3609" t="str">
        <f>IF(ChurnData[[#This Row],[MonthlyCharges]]&lt;=30,"1. Up to 30",IF(ChurnData[[#This Row],[MonthlyCharges]]&lt;=50,"2. 31-50",IF(ChurnData[[#This Row],[MonthlyCharges]]&lt;=70,"3. 51-70",IF(ChurnData[[#This Row],[MonthlyCharges]]&lt;=90,"4. 71-90","5. Over 90"))))</f>
        <v>1. Up to 30</v>
      </c>
      <c r="T3609" t="str">
        <f>IF(AND(ChurnData[[#This Row],[Contract]]="Month-to-month",ChurnData[[#This Row],[InternetService]]="Fiber optic",ChurnData[[#This Row],[TenureMonths]]&lt;=11),"High-risk","Other")</f>
        <v>Other</v>
      </c>
      <c r="U3609" t="str">
        <f>IF(ChurnData[[#This Row],[TenureMonths]]&lt;=11,"0-11",IF(ChurnData[[#This Row],[TenureMonths]]&lt;=23,"12-23",IF(ChurnData[[#This Row],[TenureMonths]]&lt;=35,"24-35",IF(ChurnData[[#This Row],[TenureMonths]]&lt;=47,"36-47",IF(ChurnData[[#This Row],[TenureMonths]]&lt;=59,"48-59","60-72")))))</f>
        <v>36-47</v>
      </c>
      <c r="V3609">
        <f>IF(ChurnData[[#This Row],[Churn]]="Yes",1,0)</f>
        <v>0</v>
      </c>
    </row>
    <row r="3610" spans="1:22" x14ac:dyDescent="0.35">
      <c r="A3610" t="s">
        <v>3662</v>
      </c>
      <c r="B3610" t="s">
        <v>19</v>
      </c>
      <c r="C3610">
        <v>0</v>
      </c>
      <c r="D3610" t="s">
        <v>20</v>
      </c>
      <c r="E3610" t="s">
        <v>21</v>
      </c>
      <c r="F3610" t="s">
        <v>37</v>
      </c>
      <c r="G3610" s="2">
        <v>31</v>
      </c>
      <c r="H3610" t="s">
        <v>20</v>
      </c>
      <c r="I3610" t="s">
        <v>21</v>
      </c>
      <c r="J3610" t="s">
        <v>28</v>
      </c>
      <c r="K3610" t="s">
        <v>28</v>
      </c>
      <c r="L3610" t="s">
        <v>29</v>
      </c>
      <c r="M3610" t="s">
        <v>21</v>
      </c>
      <c r="N3610" t="s">
        <v>25</v>
      </c>
      <c r="O3610" s="1">
        <v>35.58</v>
      </c>
      <c r="P3610" s="1">
        <v>1102.1500000000001</v>
      </c>
      <c r="Q3610">
        <v>1</v>
      </c>
      <c r="R3610" t="s">
        <v>21</v>
      </c>
      <c r="S3610" t="str">
        <f>IF(ChurnData[[#This Row],[MonthlyCharges]]&lt;=30,"1. Up to 30",IF(ChurnData[[#This Row],[MonthlyCharges]]&lt;=50,"2. 31-50",IF(ChurnData[[#This Row],[MonthlyCharges]]&lt;=70,"3. 51-70",IF(ChurnData[[#This Row],[MonthlyCharges]]&lt;=90,"4. 71-90","5. Over 90"))))</f>
        <v>2. 31-50</v>
      </c>
      <c r="T3610" t="str">
        <f>IF(AND(ChurnData[[#This Row],[Contract]]="Month-to-month",ChurnData[[#This Row],[InternetService]]="Fiber optic",ChurnData[[#This Row],[TenureMonths]]&lt;=11),"High-risk","Other")</f>
        <v>Other</v>
      </c>
      <c r="U3610" t="str">
        <f>IF(ChurnData[[#This Row],[TenureMonths]]&lt;=11,"0-11",IF(ChurnData[[#This Row],[TenureMonths]]&lt;=23,"12-23",IF(ChurnData[[#This Row],[TenureMonths]]&lt;=35,"24-35",IF(ChurnData[[#This Row],[TenureMonths]]&lt;=47,"36-47",IF(ChurnData[[#This Row],[TenureMonths]]&lt;=59,"48-59","60-72")))))</f>
        <v>24-35</v>
      </c>
      <c r="V3610">
        <f>IF(ChurnData[[#This Row],[Churn]]="Yes",1,0)</f>
        <v>0</v>
      </c>
    </row>
    <row r="3611" spans="1:22" x14ac:dyDescent="0.35">
      <c r="A3611" t="s">
        <v>3663</v>
      </c>
      <c r="B3611" t="s">
        <v>19</v>
      </c>
      <c r="C3611">
        <v>0</v>
      </c>
      <c r="D3611" t="s">
        <v>21</v>
      </c>
      <c r="E3611" t="s">
        <v>21</v>
      </c>
      <c r="F3611" t="s">
        <v>58</v>
      </c>
      <c r="G3611" s="2">
        <v>72</v>
      </c>
      <c r="H3611" t="s">
        <v>20</v>
      </c>
      <c r="I3611" t="s">
        <v>23</v>
      </c>
      <c r="J3611" t="s">
        <v>21</v>
      </c>
      <c r="K3611" t="s">
        <v>21</v>
      </c>
      <c r="L3611" t="s">
        <v>29</v>
      </c>
      <c r="M3611" t="s">
        <v>21</v>
      </c>
      <c r="N3611" t="s">
        <v>30</v>
      </c>
      <c r="O3611" s="1">
        <v>81.89</v>
      </c>
      <c r="P3611" s="1">
        <v>6045.98</v>
      </c>
      <c r="Q3611">
        <v>1</v>
      </c>
      <c r="R3611" t="s">
        <v>21</v>
      </c>
      <c r="S3611" t="str">
        <f>IF(ChurnData[[#This Row],[MonthlyCharges]]&lt;=30,"1. Up to 30",IF(ChurnData[[#This Row],[MonthlyCharges]]&lt;=50,"2. 31-50",IF(ChurnData[[#This Row],[MonthlyCharges]]&lt;=70,"3. 51-70",IF(ChurnData[[#This Row],[MonthlyCharges]]&lt;=90,"4. 71-90","5. Over 90"))))</f>
        <v>4. 71-90</v>
      </c>
      <c r="T3611" t="str">
        <f>IF(AND(ChurnData[[#This Row],[Contract]]="Month-to-month",ChurnData[[#This Row],[InternetService]]="Fiber optic",ChurnData[[#This Row],[TenureMonths]]&lt;=11),"High-risk","Other")</f>
        <v>Other</v>
      </c>
      <c r="U3611" t="str">
        <f>IF(ChurnData[[#This Row],[TenureMonths]]&lt;=11,"0-11",IF(ChurnData[[#This Row],[TenureMonths]]&lt;=23,"12-23",IF(ChurnData[[#This Row],[TenureMonths]]&lt;=35,"24-35",IF(ChurnData[[#This Row],[TenureMonths]]&lt;=47,"36-47",IF(ChurnData[[#This Row],[TenureMonths]]&lt;=59,"48-59","60-72")))))</f>
        <v>60-72</v>
      </c>
      <c r="V3611">
        <f>IF(ChurnData[[#This Row],[Churn]]="Yes",1,0)</f>
        <v>0</v>
      </c>
    </row>
    <row r="3612" spans="1:22" x14ac:dyDescent="0.35">
      <c r="A3612" t="s">
        <v>3664</v>
      </c>
      <c r="B3612" t="s">
        <v>36</v>
      </c>
      <c r="C3612">
        <v>1</v>
      </c>
      <c r="D3612" t="s">
        <v>21</v>
      </c>
      <c r="E3612" t="s">
        <v>21</v>
      </c>
      <c r="F3612" t="s">
        <v>45</v>
      </c>
      <c r="G3612" s="2">
        <v>31</v>
      </c>
      <c r="H3612" t="s">
        <v>21</v>
      </c>
      <c r="I3612" t="s">
        <v>23</v>
      </c>
      <c r="J3612" t="s">
        <v>20</v>
      </c>
      <c r="K3612" t="s">
        <v>20</v>
      </c>
      <c r="L3612" t="s">
        <v>29</v>
      </c>
      <c r="M3612" t="s">
        <v>21</v>
      </c>
      <c r="N3612" t="s">
        <v>34</v>
      </c>
      <c r="O3612" s="1">
        <v>70.58</v>
      </c>
      <c r="P3612" s="1">
        <v>2177.56</v>
      </c>
      <c r="Q3612">
        <v>1</v>
      </c>
      <c r="R3612" t="s">
        <v>21</v>
      </c>
      <c r="S3612" t="str">
        <f>IF(ChurnData[[#This Row],[MonthlyCharges]]&lt;=30,"1. Up to 30",IF(ChurnData[[#This Row],[MonthlyCharges]]&lt;=50,"2. 31-50",IF(ChurnData[[#This Row],[MonthlyCharges]]&lt;=70,"3. 51-70",IF(ChurnData[[#This Row],[MonthlyCharges]]&lt;=90,"4. 71-90","5. Over 90"))))</f>
        <v>4. 71-90</v>
      </c>
      <c r="T3612" t="str">
        <f>IF(AND(ChurnData[[#This Row],[Contract]]="Month-to-month",ChurnData[[#This Row],[InternetService]]="Fiber optic",ChurnData[[#This Row],[TenureMonths]]&lt;=11),"High-risk","Other")</f>
        <v>Other</v>
      </c>
      <c r="U3612" t="str">
        <f>IF(ChurnData[[#This Row],[TenureMonths]]&lt;=11,"0-11",IF(ChurnData[[#This Row],[TenureMonths]]&lt;=23,"12-23",IF(ChurnData[[#This Row],[TenureMonths]]&lt;=35,"24-35",IF(ChurnData[[#This Row],[TenureMonths]]&lt;=47,"36-47",IF(ChurnData[[#This Row],[TenureMonths]]&lt;=59,"48-59","60-72")))))</f>
        <v>24-35</v>
      </c>
      <c r="V3612">
        <f>IF(ChurnData[[#This Row],[Churn]]="Yes",1,0)</f>
        <v>0</v>
      </c>
    </row>
    <row r="3613" spans="1:22" x14ac:dyDescent="0.35">
      <c r="A3613" t="s">
        <v>3665</v>
      </c>
      <c r="B3613" t="s">
        <v>19</v>
      </c>
      <c r="C3613">
        <v>0</v>
      </c>
      <c r="D3613" t="s">
        <v>20</v>
      </c>
      <c r="E3613" t="s">
        <v>20</v>
      </c>
      <c r="F3613" t="s">
        <v>45</v>
      </c>
      <c r="G3613" s="2">
        <v>18</v>
      </c>
      <c r="H3613" t="s">
        <v>20</v>
      </c>
      <c r="I3613" t="s">
        <v>32</v>
      </c>
      <c r="J3613" t="s">
        <v>20</v>
      </c>
      <c r="K3613" t="s">
        <v>20</v>
      </c>
      <c r="L3613" t="s">
        <v>33</v>
      </c>
      <c r="M3613" t="s">
        <v>20</v>
      </c>
      <c r="N3613" t="s">
        <v>43</v>
      </c>
      <c r="O3613" s="1">
        <v>69.069999999999993</v>
      </c>
      <c r="P3613" s="1">
        <v>1228.67</v>
      </c>
      <c r="Q3613">
        <v>1</v>
      </c>
      <c r="R3613" t="s">
        <v>21</v>
      </c>
      <c r="S3613" t="str">
        <f>IF(ChurnData[[#This Row],[MonthlyCharges]]&lt;=30,"1. Up to 30",IF(ChurnData[[#This Row],[MonthlyCharges]]&lt;=50,"2. 31-50",IF(ChurnData[[#This Row],[MonthlyCharges]]&lt;=70,"3. 51-70",IF(ChurnData[[#This Row],[MonthlyCharges]]&lt;=90,"4. 71-90","5. Over 90"))))</f>
        <v>3. 51-70</v>
      </c>
      <c r="T3613" t="str">
        <f>IF(AND(ChurnData[[#This Row],[Contract]]="Month-to-month",ChurnData[[#This Row],[InternetService]]="Fiber optic",ChurnData[[#This Row],[TenureMonths]]&lt;=11),"High-risk","Other")</f>
        <v>Other</v>
      </c>
      <c r="U3613" t="str">
        <f>IF(ChurnData[[#This Row],[TenureMonths]]&lt;=11,"0-11",IF(ChurnData[[#This Row],[TenureMonths]]&lt;=23,"12-23",IF(ChurnData[[#This Row],[TenureMonths]]&lt;=35,"24-35",IF(ChurnData[[#This Row],[TenureMonths]]&lt;=47,"36-47",IF(ChurnData[[#This Row],[TenureMonths]]&lt;=59,"48-59","60-72")))))</f>
        <v>12-23</v>
      </c>
      <c r="V3613">
        <f>IF(ChurnData[[#This Row],[Churn]]="Yes",1,0)</f>
        <v>0</v>
      </c>
    </row>
    <row r="3614" spans="1:22" x14ac:dyDescent="0.35">
      <c r="A3614" t="s">
        <v>3666</v>
      </c>
      <c r="B3614" t="s">
        <v>19</v>
      </c>
      <c r="C3614">
        <v>0</v>
      </c>
      <c r="D3614" t="s">
        <v>20</v>
      </c>
      <c r="E3614" t="s">
        <v>21</v>
      </c>
      <c r="F3614" t="s">
        <v>41</v>
      </c>
      <c r="G3614" s="2">
        <v>45</v>
      </c>
      <c r="H3614" t="s">
        <v>20</v>
      </c>
      <c r="I3614" t="s">
        <v>21</v>
      </c>
      <c r="J3614" t="s">
        <v>28</v>
      </c>
      <c r="K3614" t="s">
        <v>28</v>
      </c>
      <c r="L3614" t="s">
        <v>29</v>
      </c>
      <c r="M3614" t="s">
        <v>21</v>
      </c>
      <c r="N3614" t="s">
        <v>34</v>
      </c>
      <c r="O3614" s="1">
        <v>41.49</v>
      </c>
      <c r="P3614" s="1">
        <v>1835.28</v>
      </c>
      <c r="Q3614">
        <v>0</v>
      </c>
      <c r="R3614" t="s">
        <v>21</v>
      </c>
      <c r="S3614" t="str">
        <f>IF(ChurnData[[#This Row],[MonthlyCharges]]&lt;=30,"1. Up to 30",IF(ChurnData[[#This Row],[MonthlyCharges]]&lt;=50,"2. 31-50",IF(ChurnData[[#This Row],[MonthlyCharges]]&lt;=70,"3. 51-70",IF(ChurnData[[#This Row],[MonthlyCharges]]&lt;=90,"4. 71-90","5. Over 90"))))</f>
        <v>2. 31-50</v>
      </c>
      <c r="T3614" t="str">
        <f>IF(AND(ChurnData[[#This Row],[Contract]]="Month-to-month",ChurnData[[#This Row],[InternetService]]="Fiber optic",ChurnData[[#This Row],[TenureMonths]]&lt;=11),"High-risk","Other")</f>
        <v>Other</v>
      </c>
      <c r="U3614" t="str">
        <f>IF(ChurnData[[#This Row],[TenureMonths]]&lt;=11,"0-11",IF(ChurnData[[#This Row],[TenureMonths]]&lt;=23,"12-23",IF(ChurnData[[#This Row],[TenureMonths]]&lt;=35,"24-35",IF(ChurnData[[#This Row],[TenureMonths]]&lt;=47,"36-47",IF(ChurnData[[#This Row],[TenureMonths]]&lt;=59,"48-59","60-72")))))</f>
        <v>36-47</v>
      </c>
      <c r="V3614">
        <f>IF(ChurnData[[#This Row],[Churn]]="Yes",1,0)</f>
        <v>0</v>
      </c>
    </row>
    <row r="3615" spans="1:22" x14ac:dyDescent="0.35">
      <c r="A3615" t="s">
        <v>3667</v>
      </c>
      <c r="B3615" t="s">
        <v>36</v>
      </c>
      <c r="C3615">
        <v>0</v>
      </c>
      <c r="D3615" t="s">
        <v>21</v>
      </c>
      <c r="E3615" t="s">
        <v>21</v>
      </c>
      <c r="F3615" t="s">
        <v>39</v>
      </c>
      <c r="G3615" s="2">
        <v>16</v>
      </c>
      <c r="H3615" t="s">
        <v>20</v>
      </c>
      <c r="I3615" t="s">
        <v>21</v>
      </c>
      <c r="J3615" t="s">
        <v>28</v>
      </c>
      <c r="K3615" t="s">
        <v>28</v>
      </c>
      <c r="L3615" t="s">
        <v>33</v>
      </c>
      <c r="M3615" t="s">
        <v>21</v>
      </c>
      <c r="N3615" t="s">
        <v>30</v>
      </c>
      <c r="O3615" s="1">
        <v>28.7</v>
      </c>
      <c r="P3615" s="1">
        <v>455.44</v>
      </c>
      <c r="Q3615">
        <v>2</v>
      </c>
      <c r="R3615" t="s">
        <v>20</v>
      </c>
      <c r="S3615" t="str">
        <f>IF(ChurnData[[#This Row],[MonthlyCharges]]&lt;=30,"1. Up to 30",IF(ChurnData[[#This Row],[MonthlyCharges]]&lt;=50,"2. 31-50",IF(ChurnData[[#This Row],[MonthlyCharges]]&lt;=70,"3. 51-70",IF(ChurnData[[#This Row],[MonthlyCharges]]&lt;=90,"4. 71-90","5. Over 90"))))</f>
        <v>1. Up to 30</v>
      </c>
      <c r="T3615" t="str">
        <f>IF(AND(ChurnData[[#This Row],[Contract]]="Month-to-month",ChurnData[[#This Row],[InternetService]]="Fiber optic",ChurnData[[#This Row],[TenureMonths]]&lt;=11),"High-risk","Other")</f>
        <v>Other</v>
      </c>
      <c r="U3615" t="str">
        <f>IF(ChurnData[[#This Row],[TenureMonths]]&lt;=11,"0-11",IF(ChurnData[[#This Row],[TenureMonths]]&lt;=23,"12-23",IF(ChurnData[[#This Row],[TenureMonths]]&lt;=35,"24-35",IF(ChurnData[[#This Row],[TenureMonths]]&lt;=47,"36-47",IF(ChurnData[[#This Row],[TenureMonths]]&lt;=59,"48-59","60-72")))))</f>
        <v>12-23</v>
      </c>
      <c r="V3615">
        <f>IF(ChurnData[[#This Row],[Churn]]="Yes",1,0)</f>
        <v>1</v>
      </c>
    </row>
    <row r="3616" spans="1:22" x14ac:dyDescent="0.35">
      <c r="A3616" t="s">
        <v>3668</v>
      </c>
      <c r="B3616" t="s">
        <v>36</v>
      </c>
      <c r="C3616">
        <v>0</v>
      </c>
      <c r="D3616" t="s">
        <v>20</v>
      </c>
      <c r="E3616" t="s">
        <v>20</v>
      </c>
      <c r="F3616" t="s">
        <v>22</v>
      </c>
      <c r="G3616" s="2">
        <v>19</v>
      </c>
      <c r="H3616" t="s">
        <v>20</v>
      </c>
      <c r="I3616" t="s">
        <v>32</v>
      </c>
      <c r="J3616" t="s">
        <v>21</v>
      </c>
      <c r="K3616" t="s">
        <v>20</v>
      </c>
      <c r="L3616" t="s">
        <v>29</v>
      </c>
      <c r="M3616" t="s">
        <v>21</v>
      </c>
      <c r="N3616" t="s">
        <v>34</v>
      </c>
      <c r="O3616" s="1">
        <v>57.84</v>
      </c>
      <c r="P3616" s="1">
        <v>1114.2</v>
      </c>
      <c r="Q3616">
        <v>0</v>
      </c>
      <c r="R3616" t="s">
        <v>21</v>
      </c>
      <c r="S3616" t="str">
        <f>IF(ChurnData[[#This Row],[MonthlyCharges]]&lt;=30,"1. Up to 30",IF(ChurnData[[#This Row],[MonthlyCharges]]&lt;=50,"2. 31-50",IF(ChurnData[[#This Row],[MonthlyCharges]]&lt;=70,"3. 51-70",IF(ChurnData[[#This Row],[MonthlyCharges]]&lt;=90,"4. 71-90","5. Over 90"))))</f>
        <v>3. 51-70</v>
      </c>
      <c r="T3616" t="str">
        <f>IF(AND(ChurnData[[#This Row],[Contract]]="Month-to-month",ChurnData[[#This Row],[InternetService]]="Fiber optic",ChurnData[[#This Row],[TenureMonths]]&lt;=11),"High-risk","Other")</f>
        <v>Other</v>
      </c>
      <c r="U3616" t="str">
        <f>IF(ChurnData[[#This Row],[TenureMonths]]&lt;=11,"0-11",IF(ChurnData[[#This Row],[TenureMonths]]&lt;=23,"12-23",IF(ChurnData[[#This Row],[TenureMonths]]&lt;=35,"24-35",IF(ChurnData[[#This Row],[TenureMonths]]&lt;=47,"36-47",IF(ChurnData[[#This Row],[TenureMonths]]&lt;=59,"48-59","60-72")))))</f>
        <v>12-23</v>
      </c>
      <c r="V3616">
        <f>IF(ChurnData[[#This Row],[Churn]]="Yes",1,0)</f>
        <v>0</v>
      </c>
    </row>
    <row r="3617" spans="1:22" x14ac:dyDescent="0.35">
      <c r="A3617" t="s">
        <v>3669</v>
      </c>
      <c r="B3617" t="s">
        <v>36</v>
      </c>
      <c r="C3617">
        <v>0</v>
      </c>
      <c r="D3617" t="s">
        <v>20</v>
      </c>
      <c r="E3617" t="s">
        <v>21</v>
      </c>
      <c r="F3617" t="s">
        <v>37</v>
      </c>
      <c r="G3617" s="2">
        <v>21</v>
      </c>
      <c r="H3617" t="s">
        <v>20</v>
      </c>
      <c r="I3617" t="s">
        <v>32</v>
      </c>
      <c r="J3617" t="s">
        <v>21</v>
      </c>
      <c r="K3617" t="s">
        <v>20</v>
      </c>
      <c r="L3617" t="s">
        <v>33</v>
      </c>
      <c r="M3617" t="s">
        <v>21</v>
      </c>
      <c r="N3617" t="s">
        <v>25</v>
      </c>
      <c r="O3617" s="1">
        <v>71.349999999999994</v>
      </c>
      <c r="P3617" s="1">
        <v>1459.5</v>
      </c>
      <c r="Q3617">
        <v>2</v>
      </c>
      <c r="R3617" t="s">
        <v>21</v>
      </c>
      <c r="S3617" t="str">
        <f>IF(ChurnData[[#This Row],[MonthlyCharges]]&lt;=30,"1. Up to 30",IF(ChurnData[[#This Row],[MonthlyCharges]]&lt;=50,"2. 31-50",IF(ChurnData[[#This Row],[MonthlyCharges]]&lt;=70,"3. 51-70",IF(ChurnData[[#This Row],[MonthlyCharges]]&lt;=90,"4. 71-90","5. Over 90"))))</f>
        <v>4. 71-90</v>
      </c>
      <c r="T3617" t="str">
        <f>IF(AND(ChurnData[[#This Row],[Contract]]="Month-to-month",ChurnData[[#This Row],[InternetService]]="Fiber optic",ChurnData[[#This Row],[TenureMonths]]&lt;=11),"High-risk","Other")</f>
        <v>Other</v>
      </c>
      <c r="U3617" t="str">
        <f>IF(ChurnData[[#This Row],[TenureMonths]]&lt;=11,"0-11",IF(ChurnData[[#This Row],[TenureMonths]]&lt;=23,"12-23",IF(ChurnData[[#This Row],[TenureMonths]]&lt;=35,"24-35",IF(ChurnData[[#This Row],[TenureMonths]]&lt;=47,"36-47",IF(ChurnData[[#This Row],[TenureMonths]]&lt;=59,"48-59","60-72")))))</f>
        <v>12-23</v>
      </c>
      <c r="V3617">
        <f>IF(ChurnData[[#This Row],[Churn]]="Yes",1,0)</f>
        <v>0</v>
      </c>
    </row>
    <row r="3618" spans="1:22" x14ac:dyDescent="0.35">
      <c r="A3618" t="s">
        <v>3670</v>
      </c>
      <c r="B3618" t="s">
        <v>19</v>
      </c>
      <c r="C3618">
        <v>1</v>
      </c>
      <c r="D3618" t="s">
        <v>21</v>
      </c>
      <c r="E3618" t="s">
        <v>21</v>
      </c>
      <c r="F3618" t="s">
        <v>47</v>
      </c>
      <c r="G3618" s="2">
        <v>11</v>
      </c>
      <c r="H3618" t="s">
        <v>21</v>
      </c>
      <c r="I3618" t="s">
        <v>23</v>
      </c>
      <c r="J3618" t="s">
        <v>21</v>
      </c>
      <c r="K3618" t="s">
        <v>21</v>
      </c>
      <c r="L3618" t="s">
        <v>33</v>
      </c>
      <c r="M3618" t="s">
        <v>20</v>
      </c>
      <c r="N3618" t="s">
        <v>25</v>
      </c>
      <c r="O3618" s="1">
        <v>77.27</v>
      </c>
      <c r="P3618" s="1">
        <v>843.51</v>
      </c>
      <c r="Q3618">
        <v>0</v>
      </c>
      <c r="R3618" t="s">
        <v>21</v>
      </c>
      <c r="S3618" t="str">
        <f>IF(ChurnData[[#This Row],[MonthlyCharges]]&lt;=30,"1. Up to 30",IF(ChurnData[[#This Row],[MonthlyCharges]]&lt;=50,"2. 31-50",IF(ChurnData[[#This Row],[MonthlyCharges]]&lt;=70,"3. 51-70",IF(ChurnData[[#This Row],[MonthlyCharges]]&lt;=90,"4. 71-90","5. Over 90"))))</f>
        <v>4. 71-90</v>
      </c>
      <c r="T3618" t="str">
        <f>IF(AND(ChurnData[[#This Row],[Contract]]="Month-to-month",ChurnData[[#This Row],[InternetService]]="Fiber optic",ChurnData[[#This Row],[TenureMonths]]&lt;=11),"High-risk","Other")</f>
        <v>High-risk</v>
      </c>
      <c r="U3618" t="str">
        <f>IF(ChurnData[[#This Row],[TenureMonths]]&lt;=11,"0-11",IF(ChurnData[[#This Row],[TenureMonths]]&lt;=23,"12-23",IF(ChurnData[[#This Row],[TenureMonths]]&lt;=35,"24-35",IF(ChurnData[[#This Row],[TenureMonths]]&lt;=47,"36-47",IF(ChurnData[[#This Row],[TenureMonths]]&lt;=59,"48-59","60-72")))))</f>
        <v>0-11</v>
      </c>
      <c r="V3618">
        <f>IF(ChurnData[[#This Row],[Churn]]="Yes",1,0)</f>
        <v>0</v>
      </c>
    </row>
    <row r="3619" spans="1:22" x14ac:dyDescent="0.35">
      <c r="A3619" t="s">
        <v>3671</v>
      </c>
      <c r="B3619" t="s">
        <v>36</v>
      </c>
      <c r="C3619">
        <v>0</v>
      </c>
      <c r="D3619" t="s">
        <v>20</v>
      </c>
      <c r="E3619" t="s">
        <v>21</v>
      </c>
      <c r="F3619" t="s">
        <v>45</v>
      </c>
      <c r="G3619" s="2">
        <v>19</v>
      </c>
      <c r="H3619" t="s">
        <v>20</v>
      </c>
      <c r="I3619" t="s">
        <v>23</v>
      </c>
      <c r="J3619" t="s">
        <v>20</v>
      </c>
      <c r="K3619" t="s">
        <v>21</v>
      </c>
      <c r="L3619" t="s">
        <v>33</v>
      </c>
      <c r="M3619" t="s">
        <v>20</v>
      </c>
      <c r="N3619" t="s">
        <v>34</v>
      </c>
      <c r="O3619" s="1">
        <v>92.21</v>
      </c>
      <c r="P3619" s="1">
        <v>1727.79</v>
      </c>
      <c r="Q3619">
        <v>2</v>
      </c>
      <c r="R3619" t="s">
        <v>21</v>
      </c>
      <c r="S3619" t="str">
        <f>IF(ChurnData[[#This Row],[MonthlyCharges]]&lt;=30,"1. Up to 30",IF(ChurnData[[#This Row],[MonthlyCharges]]&lt;=50,"2. 31-50",IF(ChurnData[[#This Row],[MonthlyCharges]]&lt;=70,"3. 51-70",IF(ChurnData[[#This Row],[MonthlyCharges]]&lt;=90,"4. 71-90","5. Over 90"))))</f>
        <v>5. Over 90</v>
      </c>
      <c r="T3619" t="str">
        <f>IF(AND(ChurnData[[#This Row],[Contract]]="Month-to-month",ChurnData[[#This Row],[InternetService]]="Fiber optic",ChurnData[[#This Row],[TenureMonths]]&lt;=11),"High-risk","Other")</f>
        <v>Other</v>
      </c>
      <c r="U3619" t="str">
        <f>IF(ChurnData[[#This Row],[TenureMonths]]&lt;=11,"0-11",IF(ChurnData[[#This Row],[TenureMonths]]&lt;=23,"12-23",IF(ChurnData[[#This Row],[TenureMonths]]&lt;=35,"24-35",IF(ChurnData[[#This Row],[TenureMonths]]&lt;=47,"36-47",IF(ChurnData[[#This Row],[TenureMonths]]&lt;=59,"48-59","60-72")))))</f>
        <v>12-23</v>
      </c>
      <c r="V3619">
        <f>IF(ChurnData[[#This Row],[Churn]]="Yes",1,0)</f>
        <v>0</v>
      </c>
    </row>
    <row r="3620" spans="1:22" x14ac:dyDescent="0.35">
      <c r="A3620" t="s">
        <v>3672</v>
      </c>
      <c r="B3620" t="s">
        <v>36</v>
      </c>
      <c r="C3620">
        <v>0</v>
      </c>
      <c r="D3620" t="s">
        <v>20</v>
      </c>
      <c r="E3620" t="s">
        <v>20</v>
      </c>
      <c r="F3620" t="s">
        <v>22</v>
      </c>
      <c r="G3620" s="2">
        <v>9</v>
      </c>
      <c r="H3620" t="s">
        <v>20</v>
      </c>
      <c r="I3620" t="s">
        <v>23</v>
      </c>
      <c r="J3620" t="s">
        <v>21</v>
      </c>
      <c r="K3620" t="s">
        <v>21</v>
      </c>
      <c r="L3620" t="s">
        <v>33</v>
      </c>
      <c r="M3620" t="s">
        <v>21</v>
      </c>
      <c r="N3620" t="s">
        <v>34</v>
      </c>
      <c r="O3620" s="1">
        <v>72.97</v>
      </c>
      <c r="P3620" s="1">
        <v>666.12</v>
      </c>
      <c r="Q3620">
        <v>2</v>
      </c>
      <c r="R3620" t="s">
        <v>20</v>
      </c>
      <c r="S3620" t="str">
        <f>IF(ChurnData[[#This Row],[MonthlyCharges]]&lt;=30,"1. Up to 30",IF(ChurnData[[#This Row],[MonthlyCharges]]&lt;=50,"2. 31-50",IF(ChurnData[[#This Row],[MonthlyCharges]]&lt;=70,"3. 51-70",IF(ChurnData[[#This Row],[MonthlyCharges]]&lt;=90,"4. 71-90","5. Over 90"))))</f>
        <v>4. 71-90</v>
      </c>
      <c r="T3620" t="str">
        <f>IF(AND(ChurnData[[#This Row],[Contract]]="Month-to-month",ChurnData[[#This Row],[InternetService]]="Fiber optic",ChurnData[[#This Row],[TenureMonths]]&lt;=11),"High-risk","Other")</f>
        <v>High-risk</v>
      </c>
      <c r="U3620" t="str">
        <f>IF(ChurnData[[#This Row],[TenureMonths]]&lt;=11,"0-11",IF(ChurnData[[#This Row],[TenureMonths]]&lt;=23,"12-23",IF(ChurnData[[#This Row],[TenureMonths]]&lt;=35,"24-35",IF(ChurnData[[#This Row],[TenureMonths]]&lt;=47,"36-47",IF(ChurnData[[#This Row],[TenureMonths]]&lt;=59,"48-59","60-72")))))</f>
        <v>0-11</v>
      </c>
      <c r="V3620">
        <f>IF(ChurnData[[#This Row],[Churn]]="Yes",1,0)</f>
        <v>1</v>
      </c>
    </row>
    <row r="3621" spans="1:22" x14ac:dyDescent="0.35">
      <c r="A3621" t="s">
        <v>3673</v>
      </c>
      <c r="B3621" t="s">
        <v>36</v>
      </c>
      <c r="C3621">
        <v>0</v>
      </c>
      <c r="D3621" t="s">
        <v>21</v>
      </c>
      <c r="E3621" t="s">
        <v>20</v>
      </c>
      <c r="F3621" t="s">
        <v>65</v>
      </c>
      <c r="G3621" s="2">
        <v>32</v>
      </c>
      <c r="H3621" t="s">
        <v>20</v>
      </c>
      <c r="I3621" t="s">
        <v>32</v>
      </c>
      <c r="J3621" t="s">
        <v>20</v>
      </c>
      <c r="K3621" t="s">
        <v>21</v>
      </c>
      <c r="L3621" t="s">
        <v>33</v>
      </c>
      <c r="M3621" t="s">
        <v>21</v>
      </c>
      <c r="N3621" t="s">
        <v>34</v>
      </c>
      <c r="O3621" s="1">
        <v>57.74</v>
      </c>
      <c r="P3621" s="1">
        <v>1852.26</v>
      </c>
      <c r="Q3621">
        <v>2</v>
      </c>
      <c r="R3621" t="s">
        <v>21</v>
      </c>
      <c r="S3621" t="str">
        <f>IF(ChurnData[[#This Row],[MonthlyCharges]]&lt;=30,"1. Up to 30",IF(ChurnData[[#This Row],[MonthlyCharges]]&lt;=50,"2. 31-50",IF(ChurnData[[#This Row],[MonthlyCharges]]&lt;=70,"3. 51-70",IF(ChurnData[[#This Row],[MonthlyCharges]]&lt;=90,"4. 71-90","5. Over 90"))))</f>
        <v>3. 51-70</v>
      </c>
      <c r="T3621" t="str">
        <f>IF(AND(ChurnData[[#This Row],[Contract]]="Month-to-month",ChurnData[[#This Row],[InternetService]]="Fiber optic",ChurnData[[#This Row],[TenureMonths]]&lt;=11),"High-risk","Other")</f>
        <v>Other</v>
      </c>
      <c r="U3621" t="str">
        <f>IF(ChurnData[[#This Row],[TenureMonths]]&lt;=11,"0-11",IF(ChurnData[[#This Row],[TenureMonths]]&lt;=23,"12-23",IF(ChurnData[[#This Row],[TenureMonths]]&lt;=35,"24-35",IF(ChurnData[[#This Row],[TenureMonths]]&lt;=47,"36-47",IF(ChurnData[[#This Row],[TenureMonths]]&lt;=59,"48-59","60-72")))))</f>
        <v>24-35</v>
      </c>
      <c r="V3621">
        <f>IF(ChurnData[[#This Row],[Churn]]="Yes",1,0)</f>
        <v>0</v>
      </c>
    </row>
    <row r="3622" spans="1:22" x14ac:dyDescent="0.35">
      <c r="A3622" t="s">
        <v>3674</v>
      </c>
      <c r="B3622" t="s">
        <v>36</v>
      </c>
      <c r="C3622">
        <v>0</v>
      </c>
      <c r="D3622" t="s">
        <v>20</v>
      </c>
      <c r="E3622" t="s">
        <v>20</v>
      </c>
      <c r="F3622" t="s">
        <v>47</v>
      </c>
      <c r="G3622" s="2">
        <v>27</v>
      </c>
      <c r="H3622" t="s">
        <v>20</v>
      </c>
      <c r="I3622" t="s">
        <v>32</v>
      </c>
      <c r="J3622" t="s">
        <v>21</v>
      </c>
      <c r="K3622" t="s">
        <v>20</v>
      </c>
      <c r="L3622" t="s">
        <v>33</v>
      </c>
      <c r="M3622" t="s">
        <v>20</v>
      </c>
      <c r="N3622" t="s">
        <v>25</v>
      </c>
      <c r="O3622" s="1">
        <v>57.93</v>
      </c>
      <c r="P3622" s="1">
        <v>1601.46</v>
      </c>
      <c r="Q3622">
        <v>2</v>
      </c>
      <c r="R3622" t="s">
        <v>21</v>
      </c>
      <c r="S3622" t="str">
        <f>IF(ChurnData[[#This Row],[MonthlyCharges]]&lt;=30,"1. Up to 30",IF(ChurnData[[#This Row],[MonthlyCharges]]&lt;=50,"2. 31-50",IF(ChurnData[[#This Row],[MonthlyCharges]]&lt;=70,"3. 51-70",IF(ChurnData[[#This Row],[MonthlyCharges]]&lt;=90,"4. 71-90","5. Over 90"))))</f>
        <v>3. 51-70</v>
      </c>
      <c r="T3622" t="str">
        <f>IF(AND(ChurnData[[#This Row],[Contract]]="Month-to-month",ChurnData[[#This Row],[InternetService]]="Fiber optic",ChurnData[[#This Row],[TenureMonths]]&lt;=11),"High-risk","Other")</f>
        <v>Other</v>
      </c>
      <c r="U3622" t="str">
        <f>IF(ChurnData[[#This Row],[TenureMonths]]&lt;=11,"0-11",IF(ChurnData[[#This Row],[TenureMonths]]&lt;=23,"12-23",IF(ChurnData[[#This Row],[TenureMonths]]&lt;=35,"24-35",IF(ChurnData[[#This Row],[TenureMonths]]&lt;=47,"36-47",IF(ChurnData[[#This Row],[TenureMonths]]&lt;=59,"48-59","60-72")))))</f>
        <v>24-35</v>
      </c>
      <c r="V3622">
        <f>IF(ChurnData[[#This Row],[Churn]]="Yes",1,0)</f>
        <v>0</v>
      </c>
    </row>
    <row r="3623" spans="1:22" x14ac:dyDescent="0.35">
      <c r="A3623" t="s">
        <v>3675</v>
      </c>
      <c r="B3623" t="s">
        <v>36</v>
      </c>
      <c r="C3623">
        <v>0</v>
      </c>
      <c r="D3623" t="s">
        <v>20</v>
      </c>
      <c r="E3623" t="s">
        <v>21</v>
      </c>
      <c r="F3623" t="s">
        <v>39</v>
      </c>
      <c r="G3623" s="2">
        <v>36</v>
      </c>
      <c r="H3623" t="s">
        <v>20</v>
      </c>
      <c r="I3623" t="s">
        <v>21</v>
      </c>
      <c r="J3623" t="s">
        <v>28</v>
      </c>
      <c r="K3623" t="s">
        <v>28</v>
      </c>
      <c r="L3623" t="s">
        <v>29</v>
      </c>
      <c r="M3623" t="s">
        <v>21</v>
      </c>
      <c r="N3623" t="s">
        <v>34</v>
      </c>
      <c r="O3623" s="1">
        <v>35.44</v>
      </c>
      <c r="P3623" s="1">
        <v>1248.27</v>
      </c>
      <c r="Q3623">
        <v>1</v>
      </c>
      <c r="R3623" t="s">
        <v>21</v>
      </c>
      <c r="S3623" t="str">
        <f>IF(ChurnData[[#This Row],[MonthlyCharges]]&lt;=30,"1. Up to 30",IF(ChurnData[[#This Row],[MonthlyCharges]]&lt;=50,"2. 31-50",IF(ChurnData[[#This Row],[MonthlyCharges]]&lt;=70,"3. 51-70",IF(ChurnData[[#This Row],[MonthlyCharges]]&lt;=90,"4. 71-90","5. Over 90"))))</f>
        <v>2. 31-50</v>
      </c>
      <c r="T3623" t="str">
        <f>IF(AND(ChurnData[[#This Row],[Contract]]="Month-to-month",ChurnData[[#This Row],[InternetService]]="Fiber optic",ChurnData[[#This Row],[TenureMonths]]&lt;=11),"High-risk","Other")</f>
        <v>Other</v>
      </c>
      <c r="U3623" t="str">
        <f>IF(ChurnData[[#This Row],[TenureMonths]]&lt;=11,"0-11",IF(ChurnData[[#This Row],[TenureMonths]]&lt;=23,"12-23",IF(ChurnData[[#This Row],[TenureMonths]]&lt;=35,"24-35",IF(ChurnData[[#This Row],[TenureMonths]]&lt;=47,"36-47",IF(ChurnData[[#This Row],[TenureMonths]]&lt;=59,"48-59","60-72")))))</f>
        <v>36-47</v>
      </c>
      <c r="V3623">
        <f>IF(ChurnData[[#This Row],[Churn]]="Yes",1,0)</f>
        <v>0</v>
      </c>
    </row>
    <row r="3624" spans="1:22" x14ac:dyDescent="0.35">
      <c r="A3624" t="s">
        <v>3676</v>
      </c>
      <c r="B3624" t="s">
        <v>36</v>
      </c>
      <c r="C3624">
        <v>0</v>
      </c>
      <c r="D3624" t="s">
        <v>21</v>
      </c>
      <c r="E3624" t="s">
        <v>21</v>
      </c>
      <c r="F3624" t="s">
        <v>47</v>
      </c>
      <c r="G3624" s="2">
        <v>8</v>
      </c>
      <c r="H3624" t="s">
        <v>20</v>
      </c>
      <c r="I3624" t="s">
        <v>23</v>
      </c>
      <c r="J3624" t="s">
        <v>21</v>
      </c>
      <c r="K3624" t="s">
        <v>21</v>
      </c>
      <c r="L3624" t="s">
        <v>33</v>
      </c>
      <c r="M3624" t="s">
        <v>20</v>
      </c>
      <c r="N3624" t="s">
        <v>30</v>
      </c>
      <c r="O3624" s="1">
        <v>79.47</v>
      </c>
      <c r="P3624" s="1">
        <v>635.19000000000005</v>
      </c>
      <c r="Q3624">
        <v>2</v>
      </c>
      <c r="R3624" t="s">
        <v>20</v>
      </c>
      <c r="S3624" t="str">
        <f>IF(ChurnData[[#This Row],[MonthlyCharges]]&lt;=30,"1. Up to 30",IF(ChurnData[[#This Row],[MonthlyCharges]]&lt;=50,"2. 31-50",IF(ChurnData[[#This Row],[MonthlyCharges]]&lt;=70,"3. 51-70",IF(ChurnData[[#This Row],[MonthlyCharges]]&lt;=90,"4. 71-90","5. Over 90"))))</f>
        <v>4. 71-90</v>
      </c>
      <c r="T3624" t="str">
        <f>IF(AND(ChurnData[[#This Row],[Contract]]="Month-to-month",ChurnData[[#This Row],[InternetService]]="Fiber optic",ChurnData[[#This Row],[TenureMonths]]&lt;=11),"High-risk","Other")</f>
        <v>High-risk</v>
      </c>
      <c r="U3624" t="str">
        <f>IF(ChurnData[[#This Row],[TenureMonths]]&lt;=11,"0-11",IF(ChurnData[[#This Row],[TenureMonths]]&lt;=23,"12-23",IF(ChurnData[[#This Row],[TenureMonths]]&lt;=35,"24-35",IF(ChurnData[[#This Row],[TenureMonths]]&lt;=47,"36-47",IF(ChurnData[[#This Row],[TenureMonths]]&lt;=59,"48-59","60-72")))))</f>
        <v>0-11</v>
      </c>
      <c r="V3624">
        <f>IF(ChurnData[[#This Row],[Churn]]="Yes",1,0)</f>
        <v>1</v>
      </c>
    </row>
    <row r="3625" spans="1:22" x14ac:dyDescent="0.35">
      <c r="A3625" t="s">
        <v>3677</v>
      </c>
      <c r="B3625" t="s">
        <v>36</v>
      </c>
      <c r="C3625">
        <v>0</v>
      </c>
      <c r="D3625" t="s">
        <v>20</v>
      </c>
      <c r="E3625" t="s">
        <v>21</v>
      </c>
      <c r="F3625" t="s">
        <v>45</v>
      </c>
      <c r="G3625" s="2">
        <v>38</v>
      </c>
      <c r="H3625" t="s">
        <v>20</v>
      </c>
      <c r="I3625" t="s">
        <v>23</v>
      </c>
      <c r="J3625" t="s">
        <v>20</v>
      </c>
      <c r="K3625" t="s">
        <v>20</v>
      </c>
      <c r="L3625" t="s">
        <v>33</v>
      </c>
      <c r="M3625" t="s">
        <v>20</v>
      </c>
      <c r="N3625" t="s">
        <v>25</v>
      </c>
      <c r="O3625" s="1">
        <v>107.24</v>
      </c>
      <c r="P3625" s="1">
        <v>4000.75</v>
      </c>
      <c r="Q3625">
        <v>2</v>
      </c>
      <c r="R3625" t="s">
        <v>20</v>
      </c>
      <c r="S3625" t="str">
        <f>IF(ChurnData[[#This Row],[MonthlyCharges]]&lt;=30,"1. Up to 30",IF(ChurnData[[#This Row],[MonthlyCharges]]&lt;=50,"2. 31-50",IF(ChurnData[[#This Row],[MonthlyCharges]]&lt;=70,"3. 51-70",IF(ChurnData[[#This Row],[MonthlyCharges]]&lt;=90,"4. 71-90","5. Over 90"))))</f>
        <v>5. Over 90</v>
      </c>
      <c r="T3625" t="str">
        <f>IF(AND(ChurnData[[#This Row],[Contract]]="Month-to-month",ChurnData[[#This Row],[InternetService]]="Fiber optic",ChurnData[[#This Row],[TenureMonths]]&lt;=11),"High-risk","Other")</f>
        <v>Other</v>
      </c>
      <c r="U3625" t="str">
        <f>IF(ChurnData[[#This Row],[TenureMonths]]&lt;=11,"0-11",IF(ChurnData[[#This Row],[TenureMonths]]&lt;=23,"12-23",IF(ChurnData[[#This Row],[TenureMonths]]&lt;=35,"24-35",IF(ChurnData[[#This Row],[TenureMonths]]&lt;=47,"36-47",IF(ChurnData[[#This Row],[TenureMonths]]&lt;=59,"48-59","60-72")))))</f>
        <v>36-47</v>
      </c>
      <c r="V3625">
        <f>IF(ChurnData[[#This Row],[Churn]]="Yes",1,0)</f>
        <v>1</v>
      </c>
    </row>
    <row r="3626" spans="1:22" x14ac:dyDescent="0.35">
      <c r="A3626" t="s">
        <v>3678</v>
      </c>
      <c r="B3626" t="s">
        <v>19</v>
      </c>
      <c r="C3626">
        <v>0</v>
      </c>
      <c r="D3626" t="s">
        <v>20</v>
      </c>
      <c r="E3626" t="s">
        <v>20</v>
      </c>
      <c r="F3626" t="s">
        <v>58</v>
      </c>
      <c r="G3626" s="2">
        <v>24</v>
      </c>
      <c r="H3626" t="s">
        <v>20</v>
      </c>
      <c r="I3626" t="s">
        <v>23</v>
      </c>
      <c r="J3626" t="s">
        <v>21</v>
      </c>
      <c r="K3626" t="s">
        <v>20</v>
      </c>
      <c r="L3626" t="s">
        <v>33</v>
      </c>
      <c r="M3626" t="s">
        <v>21</v>
      </c>
      <c r="N3626" t="s">
        <v>34</v>
      </c>
      <c r="O3626" s="1">
        <v>87.62</v>
      </c>
      <c r="P3626" s="1">
        <v>2058.9299999999998</v>
      </c>
      <c r="Q3626">
        <v>2</v>
      </c>
      <c r="R3626" t="s">
        <v>20</v>
      </c>
      <c r="S3626" t="str">
        <f>IF(ChurnData[[#This Row],[MonthlyCharges]]&lt;=30,"1. Up to 30",IF(ChurnData[[#This Row],[MonthlyCharges]]&lt;=50,"2. 31-50",IF(ChurnData[[#This Row],[MonthlyCharges]]&lt;=70,"3. 51-70",IF(ChurnData[[#This Row],[MonthlyCharges]]&lt;=90,"4. 71-90","5. Over 90"))))</f>
        <v>4. 71-90</v>
      </c>
      <c r="T3626" t="str">
        <f>IF(AND(ChurnData[[#This Row],[Contract]]="Month-to-month",ChurnData[[#This Row],[InternetService]]="Fiber optic",ChurnData[[#This Row],[TenureMonths]]&lt;=11),"High-risk","Other")</f>
        <v>Other</v>
      </c>
      <c r="U3626" t="str">
        <f>IF(ChurnData[[#This Row],[TenureMonths]]&lt;=11,"0-11",IF(ChurnData[[#This Row],[TenureMonths]]&lt;=23,"12-23",IF(ChurnData[[#This Row],[TenureMonths]]&lt;=35,"24-35",IF(ChurnData[[#This Row],[TenureMonths]]&lt;=47,"36-47",IF(ChurnData[[#This Row],[TenureMonths]]&lt;=59,"48-59","60-72")))))</f>
        <v>24-35</v>
      </c>
      <c r="V3626">
        <f>IF(ChurnData[[#This Row],[Churn]]="Yes",1,0)</f>
        <v>1</v>
      </c>
    </row>
    <row r="3627" spans="1:22" x14ac:dyDescent="0.35">
      <c r="A3627" t="s">
        <v>3679</v>
      </c>
      <c r="B3627" t="s">
        <v>19</v>
      </c>
      <c r="C3627">
        <v>0</v>
      </c>
      <c r="D3627" t="s">
        <v>20</v>
      </c>
      <c r="E3627" t="s">
        <v>21</v>
      </c>
      <c r="F3627" t="s">
        <v>27</v>
      </c>
      <c r="G3627" s="2">
        <v>6</v>
      </c>
      <c r="H3627" t="s">
        <v>20</v>
      </c>
      <c r="I3627" t="s">
        <v>23</v>
      </c>
      <c r="J3627" t="s">
        <v>21</v>
      </c>
      <c r="K3627" t="s">
        <v>21</v>
      </c>
      <c r="L3627" t="s">
        <v>29</v>
      </c>
      <c r="M3627" t="s">
        <v>20</v>
      </c>
      <c r="N3627" t="s">
        <v>34</v>
      </c>
      <c r="O3627" s="1">
        <v>90.74</v>
      </c>
      <c r="P3627" s="1">
        <v>541.23</v>
      </c>
      <c r="Q3627">
        <v>2</v>
      </c>
      <c r="R3627" t="s">
        <v>20</v>
      </c>
      <c r="S3627" t="str">
        <f>IF(ChurnData[[#This Row],[MonthlyCharges]]&lt;=30,"1. Up to 30",IF(ChurnData[[#This Row],[MonthlyCharges]]&lt;=50,"2. 31-50",IF(ChurnData[[#This Row],[MonthlyCharges]]&lt;=70,"3. 51-70",IF(ChurnData[[#This Row],[MonthlyCharges]]&lt;=90,"4. 71-90","5. Over 90"))))</f>
        <v>5. Over 90</v>
      </c>
      <c r="T3627" t="str">
        <f>IF(AND(ChurnData[[#This Row],[Contract]]="Month-to-month",ChurnData[[#This Row],[InternetService]]="Fiber optic",ChurnData[[#This Row],[TenureMonths]]&lt;=11),"High-risk","Other")</f>
        <v>Other</v>
      </c>
      <c r="U3627" t="str">
        <f>IF(ChurnData[[#This Row],[TenureMonths]]&lt;=11,"0-11",IF(ChurnData[[#This Row],[TenureMonths]]&lt;=23,"12-23",IF(ChurnData[[#This Row],[TenureMonths]]&lt;=35,"24-35",IF(ChurnData[[#This Row],[TenureMonths]]&lt;=47,"36-47",IF(ChurnData[[#This Row],[TenureMonths]]&lt;=59,"48-59","60-72")))))</f>
        <v>0-11</v>
      </c>
      <c r="V3627">
        <f>IF(ChurnData[[#This Row],[Churn]]="Yes",1,0)</f>
        <v>1</v>
      </c>
    </row>
    <row r="3628" spans="1:22" x14ac:dyDescent="0.35">
      <c r="A3628" t="s">
        <v>3680</v>
      </c>
      <c r="B3628" t="s">
        <v>36</v>
      </c>
      <c r="C3628">
        <v>0</v>
      </c>
      <c r="D3628" t="s">
        <v>20</v>
      </c>
      <c r="E3628" t="s">
        <v>20</v>
      </c>
      <c r="F3628" t="s">
        <v>65</v>
      </c>
      <c r="G3628" s="2">
        <v>8</v>
      </c>
      <c r="H3628" t="s">
        <v>20</v>
      </c>
      <c r="I3628" t="s">
        <v>21</v>
      </c>
      <c r="J3628" t="s">
        <v>28</v>
      </c>
      <c r="K3628" t="s">
        <v>28</v>
      </c>
      <c r="L3628" t="s">
        <v>33</v>
      </c>
      <c r="M3628" t="s">
        <v>21</v>
      </c>
      <c r="N3628" t="s">
        <v>43</v>
      </c>
      <c r="O3628" s="1">
        <v>24.89</v>
      </c>
      <c r="P3628" s="1">
        <v>200.61</v>
      </c>
      <c r="Q3628">
        <v>3</v>
      </c>
      <c r="R3628" t="s">
        <v>21</v>
      </c>
      <c r="S3628" t="str">
        <f>IF(ChurnData[[#This Row],[MonthlyCharges]]&lt;=30,"1. Up to 30",IF(ChurnData[[#This Row],[MonthlyCharges]]&lt;=50,"2. 31-50",IF(ChurnData[[#This Row],[MonthlyCharges]]&lt;=70,"3. 51-70",IF(ChurnData[[#This Row],[MonthlyCharges]]&lt;=90,"4. 71-90","5. Over 90"))))</f>
        <v>1. Up to 30</v>
      </c>
      <c r="T3628" t="str">
        <f>IF(AND(ChurnData[[#This Row],[Contract]]="Month-to-month",ChurnData[[#This Row],[InternetService]]="Fiber optic",ChurnData[[#This Row],[TenureMonths]]&lt;=11),"High-risk","Other")</f>
        <v>Other</v>
      </c>
      <c r="U3628" t="str">
        <f>IF(ChurnData[[#This Row],[TenureMonths]]&lt;=11,"0-11",IF(ChurnData[[#This Row],[TenureMonths]]&lt;=23,"12-23",IF(ChurnData[[#This Row],[TenureMonths]]&lt;=35,"24-35",IF(ChurnData[[#This Row],[TenureMonths]]&lt;=47,"36-47",IF(ChurnData[[#This Row],[TenureMonths]]&lt;=59,"48-59","60-72")))))</f>
        <v>0-11</v>
      </c>
      <c r="V3628">
        <f>IF(ChurnData[[#This Row],[Churn]]="Yes",1,0)</f>
        <v>0</v>
      </c>
    </row>
    <row r="3629" spans="1:22" x14ac:dyDescent="0.35">
      <c r="A3629" t="s">
        <v>3681</v>
      </c>
      <c r="B3629" t="s">
        <v>36</v>
      </c>
      <c r="C3629">
        <v>0</v>
      </c>
      <c r="D3629" t="s">
        <v>21</v>
      </c>
      <c r="E3629" t="s">
        <v>21</v>
      </c>
      <c r="F3629" t="s">
        <v>41</v>
      </c>
      <c r="G3629" s="2">
        <v>61</v>
      </c>
      <c r="H3629" t="s">
        <v>20</v>
      </c>
      <c r="I3629" t="s">
        <v>23</v>
      </c>
      <c r="J3629" t="s">
        <v>21</v>
      </c>
      <c r="K3629" t="s">
        <v>21</v>
      </c>
      <c r="L3629" t="s">
        <v>29</v>
      </c>
      <c r="M3629" t="s">
        <v>21</v>
      </c>
      <c r="N3629" t="s">
        <v>30</v>
      </c>
      <c r="O3629" s="1">
        <v>85.83</v>
      </c>
      <c r="P3629" s="1">
        <v>5185.1400000000003</v>
      </c>
      <c r="Q3629">
        <v>1</v>
      </c>
      <c r="R3629" t="s">
        <v>21</v>
      </c>
      <c r="S3629" t="str">
        <f>IF(ChurnData[[#This Row],[MonthlyCharges]]&lt;=30,"1. Up to 30",IF(ChurnData[[#This Row],[MonthlyCharges]]&lt;=50,"2. 31-50",IF(ChurnData[[#This Row],[MonthlyCharges]]&lt;=70,"3. 51-70",IF(ChurnData[[#This Row],[MonthlyCharges]]&lt;=90,"4. 71-90","5. Over 90"))))</f>
        <v>4. 71-90</v>
      </c>
      <c r="T3629" t="str">
        <f>IF(AND(ChurnData[[#This Row],[Contract]]="Month-to-month",ChurnData[[#This Row],[InternetService]]="Fiber optic",ChurnData[[#This Row],[TenureMonths]]&lt;=11),"High-risk","Other")</f>
        <v>Other</v>
      </c>
      <c r="U3629" t="str">
        <f>IF(ChurnData[[#This Row],[TenureMonths]]&lt;=11,"0-11",IF(ChurnData[[#This Row],[TenureMonths]]&lt;=23,"12-23",IF(ChurnData[[#This Row],[TenureMonths]]&lt;=35,"24-35",IF(ChurnData[[#This Row],[TenureMonths]]&lt;=47,"36-47",IF(ChurnData[[#This Row],[TenureMonths]]&lt;=59,"48-59","60-72")))))</f>
        <v>60-72</v>
      </c>
      <c r="V3629">
        <f>IF(ChurnData[[#This Row],[Churn]]="Yes",1,0)</f>
        <v>0</v>
      </c>
    </row>
    <row r="3630" spans="1:22" x14ac:dyDescent="0.35">
      <c r="A3630" t="s">
        <v>3682</v>
      </c>
      <c r="B3630" t="s">
        <v>19</v>
      </c>
      <c r="C3630">
        <v>0</v>
      </c>
      <c r="D3630" t="s">
        <v>20</v>
      </c>
      <c r="E3630" t="s">
        <v>21</v>
      </c>
      <c r="F3630" t="s">
        <v>39</v>
      </c>
      <c r="G3630" s="2">
        <v>42</v>
      </c>
      <c r="H3630" t="s">
        <v>20</v>
      </c>
      <c r="I3630" t="s">
        <v>23</v>
      </c>
      <c r="J3630" t="s">
        <v>20</v>
      </c>
      <c r="K3630" t="s">
        <v>21</v>
      </c>
      <c r="L3630" t="s">
        <v>33</v>
      </c>
      <c r="M3630" t="s">
        <v>20</v>
      </c>
      <c r="N3630" t="s">
        <v>34</v>
      </c>
      <c r="O3630" s="1">
        <v>85.02</v>
      </c>
      <c r="P3630" s="1">
        <v>3615.09</v>
      </c>
      <c r="Q3630">
        <v>1</v>
      </c>
      <c r="R3630" t="s">
        <v>20</v>
      </c>
      <c r="S3630" t="str">
        <f>IF(ChurnData[[#This Row],[MonthlyCharges]]&lt;=30,"1. Up to 30",IF(ChurnData[[#This Row],[MonthlyCharges]]&lt;=50,"2. 31-50",IF(ChurnData[[#This Row],[MonthlyCharges]]&lt;=70,"3. 51-70",IF(ChurnData[[#This Row],[MonthlyCharges]]&lt;=90,"4. 71-90","5. Over 90"))))</f>
        <v>4. 71-90</v>
      </c>
      <c r="T3630" t="str">
        <f>IF(AND(ChurnData[[#This Row],[Contract]]="Month-to-month",ChurnData[[#This Row],[InternetService]]="Fiber optic",ChurnData[[#This Row],[TenureMonths]]&lt;=11),"High-risk","Other")</f>
        <v>Other</v>
      </c>
      <c r="U3630" t="str">
        <f>IF(ChurnData[[#This Row],[TenureMonths]]&lt;=11,"0-11",IF(ChurnData[[#This Row],[TenureMonths]]&lt;=23,"12-23",IF(ChurnData[[#This Row],[TenureMonths]]&lt;=35,"24-35",IF(ChurnData[[#This Row],[TenureMonths]]&lt;=47,"36-47",IF(ChurnData[[#This Row],[TenureMonths]]&lt;=59,"48-59","60-72")))))</f>
        <v>36-47</v>
      </c>
      <c r="V3630">
        <f>IF(ChurnData[[#This Row],[Churn]]="Yes",1,0)</f>
        <v>1</v>
      </c>
    </row>
    <row r="3631" spans="1:22" x14ac:dyDescent="0.35">
      <c r="A3631" t="s">
        <v>3683</v>
      </c>
      <c r="B3631" t="s">
        <v>19</v>
      </c>
      <c r="C3631">
        <v>1</v>
      </c>
      <c r="D3631" t="s">
        <v>21</v>
      </c>
      <c r="E3631" t="s">
        <v>20</v>
      </c>
      <c r="F3631" t="s">
        <v>58</v>
      </c>
      <c r="G3631" s="2">
        <v>58</v>
      </c>
      <c r="H3631" t="s">
        <v>20</v>
      </c>
      <c r="I3631" t="s">
        <v>23</v>
      </c>
      <c r="J3631" t="s">
        <v>21</v>
      </c>
      <c r="K3631" t="s">
        <v>21</v>
      </c>
      <c r="L3631" t="s">
        <v>24</v>
      </c>
      <c r="M3631" t="s">
        <v>20</v>
      </c>
      <c r="N3631" t="s">
        <v>34</v>
      </c>
      <c r="O3631" s="1">
        <v>86.59</v>
      </c>
      <c r="P3631" s="1">
        <v>4928.82</v>
      </c>
      <c r="Q3631">
        <v>2</v>
      </c>
      <c r="R3631" t="s">
        <v>21</v>
      </c>
      <c r="S3631" t="str">
        <f>IF(ChurnData[[#This Row],[MonthlyCharges]]&lt;=30,"1. Up to 30",IF(ChurnData[[#This Row],[MonthlyCharges]]&lt;=50,"2. 31-50",IF(ChurnData[[#This Row],[MonthlyCharges]]&lt;=70,"3. 51-70",IF(ChurnData[[#This Row],[MonthlyCharges]]&lt;=90,"4. 71-90","5. Over 90"))))</f>
        <v>4. 71-90</v>
      </c>
      <c r="T3631" t="str">
        <f>IF(AND(ChurnData[[#This Row],[Contract]]="Month-to-month",ChurnData[[#This Row],[InternetService]]="Fiber optic",ChurnData[[#This Row],[TenureMonths]]&lt;=11),"High-risk","Other")</f>
        <v>Other</v>
      </c>
      <c r="U3631" t="str">
        <f>IF(ChurnData[[#This Row],[TenureMonths]]&lt;=11,"0-11",IF(ChurnData[[#This Row],[TenureMonths]]&lt;=23,"12-23",IF(ChurnData[[#This Row],[TenureMonths]]&lt;=35,"24-35",IF(ChurnData[[#This Row],[TenureMonths]]&lt;=47,"36-47",IF(ChurnData[[#This Row],[TenureMonths]]&lt;=59,"48-59","60-72")))))</f>
        <v>48-59</v>
      </c>
      <c r="V3631">
        <f>IF(ChurnData[[#This Row],[Churn]]="Yes",1,0)</f>
        <v>0</v>
      </c>
    </row>
    <row r="3632" spans="1:22" x14ac:dyDescent="0.35">
      <c r="A3632" t="s">
        <v>3684</v>
      </c>
      <c r="B3632" t="s">
        <v>19</v>
      </c>
      <c r="C3632">
        <v>0</v>
      </c>
      <c r="D3632" t="s">
        <v>20</v>
      </c>
      <c r="E3632" t="s">
        <v>20</v>
      </c>
      <c r="F3632" t="s">
        <v>75</v>
      </c>
      <c r="G3632" s="2">
        <v>24</v>
      </c>
      <c r="H3632" t="s">
        <v>20</v>
      </c>
      <c r="I3632" t="s">
        <v>23</v>
      </c>
      <c r="J3632" t="s">
        <v>21</v>
      </c>
      <c r="K3632" t="s">
        <v>21</v>
      </c>
      <c r="L3632" t="s">
        <v>29</v>
      </c>
      <c r="M3632" t="s">
        <v>20</v>
      </c>
      <c r="N3632" t="s">
        <v>34</v>
      </c>
      <c r="O3632" s="1">
        <v>82.77</v>
      </c>
      <c r="P3632" s="1">
        <v>2024.17</v>
      </c>
      <c r="Q3632">
        <v>2</v>
      </c>
      <c r="R3632" t="s">
        <v>21</v>
      </c>
      <c r="S3632" t="str">
        <f>IF(ChurnData[[#This Row],[MonthlyCharges]]&lt;=30,"1. Up to 30",IF(ChurnData[[#This Row],[MonthlyCharges]]&lt;=50,"2. 31-50",IF(ChurnData[[#This Row],[MonthlyCharges]]&lt;=70,"3. 51-70",IF(ChurnData[[#This Row],[MonthlyCharges]]&lt;=90,"4. 71-90","5. Over 90"))))</f>
        <v>4. 71-90</v>
      </c>
      <c r="T3632" t="str">
        <f>IF(AND(ChurnData[[#This Row],[Contract]]="Month-to-month",ChurnData[[#This Row],[InternetService]]="Fiber optic",ChurnData[[#This Row],[TenureMonths]]&lt;=11),"High-risk","Other")</f>
        <v>Other</v>
      </c>
      <c r="U3632" t="str">
        <f>IF(ChurnData[[#This Row],[TenureMonths]]&lt;=11,"0-11",IF(ChurnData[[#This Row],[TenureMonths]]&lt;=23,"12-23",IF(ChurnData[[#This Row],[TenureMonths]]&lt;=35,"24-35",IF(ChurnData[[#This Row],[TenureMonths]]&lt;=47,"36-47",IF(ChurnData[[#This Row],[TenureMonths]]&lt;=59,"48-59","60-72")))))</f>
        <v>24-35</v>
      </c>
      <c r="V3632">
        <f>IF(ChurnData[[#This Row],[Churn]]="Yes",1,0)</f>
        <v>0</v>
      </c>
    </row>
    <row r="3633" spans="1:22" x14ac:dyDescent="0.35">
      <c r="A3633" t="s">
        <v>3685</v>
      </c>
      <c r="B3633" t="s">
        <v>36</v>
      </c>
      <c r="C3633">
        <v>1</v>
      </c>
      <c r="D3633" t="s">
        <v>20</v>
      </c>
      <c r="E3633" t="s">
        <v>20</v>
      </c>
      <c r="F3633" t="s">
        <v>56</v>
      </c>
      <c r="G3633" s="2">
        <v>71</v>
      </c>
      <c r="H3633" t="s">
        <v>20</v>
      </c>
      <c r="I3633" t="s">
        <v>23</v>
      </c>
      <c r="J3633" t="s">
        <v>21</v>
      </c>
      <c r="K3633" t="s">
        <v>21</v>
      </c>
      <c r="L3633" t="s">
        <v>24</v>
      </c>
      <c r="M3633" t="s">
        <v>20</v>
      </c>
      <c r="N3633" t="s">
        <v>34</v>
      </c>
      <c r="O3633" s="1">
        <v>84.07</v>
      </c>
      <c r="P3633" s="1">
        <v>6131.69</v>
      </c>
      <c r="Q3633">
        <v>1</v>
      </c>
      <c r="R3633" t="s">
        <v>21</v>
      </c>
      <c r="S3633" t="str">
        <f>IF(ChurnData[[#This Row],[MonthlyCharges]]&lt;=30,"1. Up to 30",IF(ChurnData[[#This Row],[MonthlyCharges]]&lt;=50,"2. 31-50",IF(ChurnData[[#This Row],[MonthlyCharges]]&lt;=70,"3. 51-70",IF(ChurnData[[#This Row],[MonthlyCharges]]&lt;=90,"4. 71-90","5. Over 90"))))</f>
        <v>4. 71-90</v>
      </c>
      <c r="T3633" t="str">
        <f>IF(AND(ChurnData[[#This Row],[Contract]]="Month-to-month",ChurnData[[#This Row],[InternetService]]="Fiber optic",ChurnData[[#This Row],[TenureMonths]]&lt;=11),"High-risk","Other")</f>
        <v>Other</v>
      </c>
      <c r="U3633" t="str">
        <f>IF(ChurnData[[#This Row],[TenureMonths]]&lt;=11,"0-11",IF(ChurnData[[#This Row],[TenureMonths]]&lt;=23,"12-23",IF(ChurnData[[#This Row],[TenureMonths]]&lt;=35,"24-35",IF(ChurnData[[#This Row],[TenureMonths]]&lt;=47,"36-47",IF(ChurnData[[#This Row],[TenureMonths]]&lt;=59,"48-59","60-72")))))</f>
        <v>60-72</v>
      </c>
      <c r="V3633">
        <f>IF(ChurnData[[#This Row],[Churn]]="Yes",1,0)</f>
        <v>0</v>
      </c>
    </row>
    <row r="3634" spans="1:22" x14ac:dyDescent="0.35">
      <c r="A3634" t="s">
        <v>3686</v>
      </c>
      <c r="B3634" t="s">
        <v>36</v>
      </c>
      <c r="C3634">
        <v>0</v>
      </c>
      <c r="D3634" t="s">
        <v>20</v>
      </c>
      <c r="E3634" t="s">
        <v>21</v>
      </c>
      <c r="F3634" t="s">
        <v>41</v>
      </c>
      <c r="G3634" s="2">
        <v>59</v>
      </c>
      <c r="H3634" t="s">
        <v>20</v>
      </c>
      <c r="I3634" t="s">
        <v>32</v>
      </c>
      <c r="J3634" t="s">
        <v>21</v>
      </c>
      <c r="K3634" t="s">
        <v>20</v>
      </c>
      <c r="L3634" t="s">
        <v>24</v>
      </c>
      <c r="M3634" t="s">
        <v>20</v>
      </c>
      <c r="N3634" t="s">
        <v>34</v>
      </c>
      <c r="O3634" s="1">
        <v>58.87</v>
      </c>
      <c r="P3634" s="1">
        <v>3376.32</v>
      </c>
      <c r="Q3634">
        <v>1</v>
      </c>
      <c r="R3634" t="s">
        <v>21</v>
      </c>
      <c r="S3634" t="str">
        <f>IF(ChurnData[[#This Row],[MonthlyCharges]]&lt;=30,"1. Up to 30",IF(ChurnData[[#This Row],[MonthlyCharges]]&lt;=50,"2. 31-50",IF(ChurnData[[#This Row],[MonthlyCharges]]&lt;=70,"3. 51-70",IF(ChurnData[[#This Row],[MonthlyCharges]]&lt;=90,"4. 71-90","5. Over 90"))))</f>
        <v>3. 51-70</v>
      </c>
      <c r="T3634" t="str">
        <f>IF(AND(ChurnData[[#This Row],[Contract]]="Month-to-month",ChurnData[[#This Row],[InternetService]]="Fiber optic",ChurnData[[#This Row],[TenureMonths]]&lt;=11),"High-risk","Other")</f>
        <v>Other</v>
      </c>
      <c r="U3634" t="str">
        <f>IF(ChurnData[[#This Row],[TenureMonths]]&lt;=11,"0-11",IF(ChurnData[[#This Row],[TenureMonths]]&lt;=23,"12-23",IF(ChurnData[[#This Row],[TenureMonths]]&lt;=35,"24-35",IF(ChurnData[[#This Row],[TenureMonths]]&lt;=47,"36-47",IF(ChurnData[[#This Row],[TenureMonths]]&lt;=59,"48-59","60-72")))))</f>
        <v>48-59</v>
      </c>
      <c r="V3634">
        <f>IF(ChurnData[[#This Row],[Churn]]="Yes",1,0)</f>
        <v>0</v>
      </c>
    </row>
    <row r="3635" spans="1:22" x14ac:dyDescent="0.35">
      <c r="A3635" t="s">
        <v>3687</v>
      </c>
      <c r="B3635" t="s">
        <v>19</v>
      </c>
      <c r="C3635">
        <v>0</v>
      </c>
      <c r="D3635" t="s">
        <v>20</v>
      </c>
      <c r="E3635" t="s">
        <v>20</v>
      </c>
      <c r="F3635" t="s">
        <v>37</v>
      </c>
      <c r="G3635" s="2">
        <v>46</v>
      </c>
      <c r="H3635" t="s">
        <v>21</v>
      </c>
      <c r="I3635" t="s">
        <v>21</v>
      </c>
      <c r="J3635" t="s">
        <v>28</v>
      </c>
      <c r="K3635" t="s">
        <v>28</v>
      </c>
      <c r="L3635" t="s">
        <v>33</v>
      </c>
      <c r="M3635" t="s">
        <v>20</v>
      </c>
      <c r="N3635" t="s">
        <v>30</v>
      </c>
      <c r="O3635" s="1">
        <v>18.73</v>
      </c>
      <c r="P3635" s="1">
        <v>860.34</v>
      </c>
      <c r="Q3635">
        <v>2</v>
      </c>
      <c r="R3635" t="s">
        <v>21</v>
      </c>
      <c r="S3635" t="str">
        <f>IF(ChurnData[[#This Row],[MonthlyCharges]]&lt;=30,"1. Up to 30",IF(ChurnData[[#This Row],[MonthlyCharges]]&lt;=50,"2. 31-50",IF(ChurnData[[#This Row],[MonthlyCharges]]&lt;=70,"3. 51-70",IF(ChurnData[[#This Row],[MonthlyCharges]]&lt;=90,"4. 71-90","5. Over 90"))))</f>
        <v>1. Up to 30</v>
      </c>
      <c r="T3635" t="str">
        <f>IF(AND(ChurnData[[#This Row],[Contract]]="Month-to-month",ChurnData[[#This Row],[InternetService]]="Fiber optic",ChurnData[[#This Row],[TenureMonths]]&lt;=11),"High-risk","Other")</f>
        <v>Other</v>
      </c>
      <c r="U3635" t="str">
        <f>IF(ChurnData[[#This Row],[TenureMonths]]&lt;=11,"0-11",IF(ChurnData[[#This Row],[TenureMonths]]&lt;=23,"12-23",IF(ChurnData[[#This Row],[TenureMonths]]&lt;=35,"24-35",IF(ChurnData[[#This Row],[TenureMonths]]&lt;=47,"36-47",IF(ChurnData[[#This Row],[TenureMonths]]&lt;=59,"48-59","60-72")))))</f>
        <v>36-47</v>
      </c>
      <c r="V3635">
        <f>IF(ChurnData[[#This Row],[Churn]]="Yes",1,0)</f>
        <v>0</v>
      </c>
    </row>
    <row r="3636" spans="1:22" x14ac:dyDescent="0.35">
      <c r="A3636" t="s">
        <v>3688</v>
      </c>
      <c r="B3636" t="s">
        <v>19</v>
      </c>
      <c r="C3636">
        <v>0</v>
      </c>
      <c r="D3636" t="s">
        <v>21</v>
      </c>
      <c r="E3636" t="s">
        <v>21</v>
      </c>
      <c r="F3636" t="s">
        <v>65</v>
      </c>
      <c r="G3636" s="2">
        <v>4</v>
      </c>
      <c r="H3636" t="s">
        <v>20</v>
      </c>
      <c r="I3636" t="s">
        <v>21</v>
      </c>
      <c r="J3636" t="s">
        <v>28</v>
      </c>
      <c r="K3636" t="s">
        <v>28</v>
      </c>
      <c r="L3636" t="s">
        <v>33</v>
      </c>
      <c r="M3636" t="s">
        <v>20</v>
      </c>
      <c r="N3636" t="s">
        <v>34</v>
      </c>
      <c r="O3636" s="1">
        <v>44.02</v>
      </c>
      <c r="P3636" s="1">
        <v>181.13</v>
      </c>
      <c r="Q3636">
        <v>0</v>
      </c>
      <c r="R3636" t="s">
        <v>21</v>
      </c>
      <c r="S3636" t="str">
        <f>IF(ChurnData[[#This Row],[MonthlyCharges]]&lt;=30,"1. Up to 30",IF(ChurnData[[#This Row],[MonthlyCharges]]&lt;=50,"2. 31-50",IF(ChurnData[[#This Row],[MonthlyCharges]]&lt;=70,"3. 51-70",IF(ChurnData[[#This Row],[MonthlyCharges]]&lt;=90,"4. 71-90","5. Over 90"))))</f>
        <v>2. 31-50</v>
      </c>
      <c r="T3636" t="str">
        <f>IF(AND(ChurnData[[#This Row],[Contract]]="Month-to-month",ChurnData[[#This Row],[InternetService]]="Fiber optic",ChurnData[[#This Row],[TenureMonths]]&lt;=11),"High-risk","Other")</f>
        <v>Other</v>
      </c>
      <c r="U3636" t="str">
        <f>IF(ChurnData[[#This Row],[TenureMonths]]&lt;=11,"0-11",IF(ChurnData[[#This Row],[TenureMonths]]&lt;=23,"12-23",IF(ChurnData[[#This Row],[TenureMonths]]&lt;=35,"24-35",IF(ChurnData[[#This Row],[TenureMonths]]&lt;=47,"36-47",IF(ChurnData[[#This Row],[TenureMonths]]&lt;=59,"48-59","60-72")))))</f>
        <v>0-11</v>
      </c>
      <c r="V3636">
        <f>IF(ChurnData[[#This Row],[Churn]]="Yes",1,0)</f>
        <v>0</v>
      </c>
    </row>
    <row r="3637" spans="1:22" x14ac:dyDescent="0.35">
      <c r="A3637" t="s">
        <v>3689</v>
      </c>
      <c r="B3637" t="s">
        <v>36</v>
      </c>
      <c r="C3637">
        <v>0</v>
      </c>
      <c r="D3637" t="s">
        <v>21</v>
      </c>
      <c r="E3637" t="s">
        <v>21</v>
      </c>
      <c r="F3637" t="s">
        <v>56</v>
      </c>
      <c r="G3637" s="2">
        <v>55</v>
      </c>
      <c r="H3637" t="s">
        <v>20</v>
      </c>
      <c r="I3637" t="s">
        <v>23</v>
      </c>
      <c r="J3637" t="s">
        <v>20</v>
      </c>
      <c r="K3637" t="s">
        <v>21</v>
      </c>
      <c r="L3637" t="s">
        <v>24</v>
      </c>
      <c r="M3637" t="s">
        <v>20</v>
      </c>
      <c r="N3637" t="s">
        <v>25</v>
      </c>
      <c r="O3637" s="1">
        <v>91.98</v>
      </c>
      <c r="P3637" s="1">
        <v>5195.63</v>
      </c>
      <c r="Q3637">
        <v>0</v>
      </c>
      <c r="R3637" t="s">
        <v>21</v>
      </c>
      <c r="S3637" t="str">
        <f>IF(ChurnData[[#This Row],[MonthlyCharges]]&lt;=30,"1. Up to 30",IF(ChurnData[[#This Row],[MonthlyCharges]]&lt;=50,"2. 31-50",IF(ChurnData[[#This Row],[MonthlyCharges]]&lt;=70,"3. 51-70",IF(ChurnData[[#This Row],[MonthlyCharges]]&lt;=90,"4. 71-90","5. Over 90"))))</f>
        <v>5. Over 90</v>
      </c>
      <c r="T3637" t="str">
        <f>IF(AND(ChurnData[[#This Row],[Contract]]="Month-to-month",ChurnData[[#This Row],[InternetService]]="Fiber optic",ChurnData[[#This Row],[TenureMonths]]&lt;=11),"High-risk","Other")</f>
        <v>Other</v>
      </c>
      <c r="U3637" t="str">
        <f>IF(ChurnData[[#This Row],[TenureMonths]]&lt;=11,"0-11",IF(ChurnData[[#This Row],[TenureMonths]]&lt;=23,"12-23",IF(ChurnData[[#This Row],[TenureMonths]]&lt;=35,"24-35",IF(ChurnData[[#This Row],[TenureMonths]]&lt;=47,"36-47",IF(ChurnData[[#This Row],[TenureMonths]]&lt;=59,"48-59","60-72")))))</f>
        <v>48-59</v>
      </c>
      <c r="V3637">
        <f>IF(ChurnData[[#This Row],[Churn]]="Yes",1,0)</f>
        <v>0</v>
      </c>
    </row>
    <row r="3638" spans="1:22" x14ac:dyDescent="0.35">
      <c r="A3638" t="s">
        <v>3690</v>
      </c>
      <c r="B3638" t="s">
        <v>36</v>
      </c>
      <c r="C3638">
        <v>0</v>
      </c>
      <c r="D3638" t="s">
        <v>20</v>
      </c>
      <c r="E3638" t="s">
        <v>21</v>
      </c>
      <c r="F3638" t="s">
        <v>39</v>
      </c>
      <c r="G3638" s="2">
        <v>18</v>
      </c>
      <c r="H3638" t="s">
        <v>20</v>
      </c>
      <c r="I3638" t="s">
        <v>23</v>
      </c>
      <c r="J3638" t="s">
        <v>21</v>
      </c>
      <c r="K3638" t="s">
        <v>20</v>
      </c>
      <c r="L3638" t="s">
        <v>33</v>
      </c>
      <c r="M3638" t="s">
        <v>21</v>
      </c>
      <c r="N3638" t="s">
        <v>30</v>
      </c>
      <c r="O3638" s="1">
        <v>86.54</v>
      </c>
      <c r="P3638" s="1">
        <v>1528.86</v>
      </c>
      <c r="Q3638">
        <v>0</v>
      </c>
      <c r="R3638" t="s">
        <v>20</v>
      </c>
      <c r="S3638" t="str">
        <f>IF(ChurnData[[#This Row],[MonthlyCharges]]&lt;=30,"1. Up to 30",IF(ChurnData[[#This Row],[MonthlyCharges]]&lt;=50,"2. 31-50",IF(ChurnData[[#This Row],[MonthlyCharges]]&lt;=70,"3. 51-70",IF(ChurnData[[#This Row],[MonthlyCharges]]&lt;=90,"4. 71-90","5. Over 90"))))</f>
        <v>4. 71-90</v>
      </c>
      <c r="T3638" t="str">
        <f>IF(AND(ChurnData[[#This Row],[Contract]]="Month-to-month",ChurnData[[#This Row],[InternetService]]="Fiber optic",ChurnData[[#This Row],[TenureMonths]]&lt;=11),"High-risk","Other")</f>
        <v>Other</v>
      </c>
      <c r="U3638" t="str">
        <f>IF(ChurnData[[#This Row],[TenureMonths]]&lt;=11,"0-11",IF(ChurnData[[#This Row],[TenureMonths]]&lt;=23,"12-23",IF(ChurnData[[#This Row],[TenureMonths]]&lt;=35,"24-35",IF(ChurnData[[#This Row],[TenureMonths]]&lt;=47,"36-47",IF(ChurnData[[#This Row],[TenureMonths]]&lt;=59,"48-59","60-72")))))</f>
        <v>12-23</v>
      </c>
      <c r="V3638">
        <f>IF(ChurnData[[#This Row],[Churn]]="Yes",1,0)</f>
        <v>1</v>
      </c>
    </row>
    <row r="3639" spans="1:22" x14ac:dyDescent="0.35">
      <c r="A3639" t="s">
        <v>3691</v>
      </c>
      <c r="B3639" t="s">
        <v>19</v>
      </c>
      <c r="C3639">
        <v>0</v>
      </c>
      <c r="D3639" t="s">
        <v>20</v>
      </c>
      <c r="E3639" t="s">
        <v>21</v>
      </c>
      <c r="F3639" t="s">
        <v>56</v>
      </c>
      <c r="G3639" s="2">
        <v>15</v>
      </c>
      <c r="H3639" t="s">
        <v>20</v>
      </c>
      <c r="I3639" t="s">
        <v>23</v>
      </c>
      <c r="J3639" t="s">
        <v>20</v>
      </c>
      <c r="K3639" t="s">
        <v>20</v>
      </c>
      <c r="L3639" t="s">
        <v>33</v>
      </c>
      <c r="M3639" t="s">
        <v>21</v>
      </c>
      <c r="N3639" t="s">
        <v>25</v>
      </c>
      <c r="O3639" s="1">
        <v>93.51</v>
      </c>
      <c r="P3639" s="1">
        <v>1429.54</v>
      </c>
      <c r="Q3639">
        <v>1</v>
      </c>
      <c r="R3639" t="s">
        <v>20</v>
      </c>
      <c r="S3639" t="str">
        <f>IF(ChurnData[[#This Row],[MonthlyCharges]]&lt;=30,"1. Up to 30",IF(ChurnData[[#This Row],[MonthlyCharges]]&lt;=50,"2. 31-50",IF(ChurnData[[#This Row],[MonthlyCharges]]&lt;=70,"3. 51-70",IF(ChurnData[[#This Row],[MonthlyCharges]]&lt;=90,"4. 71-90","5. Over 90"))))</f>
        <v>5. Over 90</v>
      </c>
      <c r="T3639" t="str">
        <f>IF(AND(ChurnData[[#This Row],[Contract]]="Month-to-month",ChurnData[[#This Row],[InternetService]]="Fiber optic",ChurnData[[#This Row],[TenureMonths]]&lt;=11),"High-risk","Other")</f>
        <v>Other</v>
      </c>
      <c r="U3639" t="str">
        <f>IF(ChurnData[[#This Row],[TenureMonths]]&lt;=11,"0-11",IF(ChurnData[[#This Row],[TenureMonths]]&lt;=23,"12-23",IF(ChurnData[[#This Row],[TenureMonths]]&lt;=35,"24-35",IF(ChurnData[[#This Row],[TenureMonths]]&lt;=47,"36-47",IF(ChurnData[[#This Row],[TenureMonths]]&lt;=59,"48-59","60-72")))))</f>
        <v>12-23</v>
      </c>
      <c r="V3639">
        <f>IF(ChurnData[[#This Row],[Churn]]="Yes",1,0)</f>
        <v>1</v>
      </c>
    </row>
    <row r="3640" spans="1:22" x14ac:dyDescent="0.35">
      <c r="A3640" t="s">
        <v>3692</v>
      </c>
      <c r="B3640" t="s">
        <v>36</v>
      </c>
      <c r="C3640">
        <v>0</v>
      </c>
      <c r="D3640" t="s">
        <v>20</v>
      </c>
      <c r="E3640" t="s">
        <v>20</v>
      </c>
      <c r="F3640" t="s">
        <v>45</v>
      </c>
      <c r="G3640" s="2">
        <v>6</v>
      </c>
      <c r="H3640" t="s">
        <v>20</v>
      </c>
      <c r="I3640" t="s">
        <v>32</v>
      </c>
      <c r="J3640" t="s">
        <v>21</v>
      </c>
      <c r="K3640" t="s">
        <v>20</v>
      </c>
      <c r="L3640" t="s">
        <v>33</v>
      </c>
      <c r="M3640" t="s">
        <v>20</v>
      </c>
      <c r="N3640" t="s">
        <v>30</v>
      </c>
      <c r="O3640" s="1">
        <v>64.14</v>
      </c>
      <c r="P3640" s="1">
        <v>375.12</v>
      </c>
      <c r="Q3640">
        <v>3</v>
      </c>
      <c r="R3640" t="s">
        <v>21</v>
      </c>
      <c r="S3640" t="str">
        <f>IF(ChurnData[[#This Row],[MonthlyCharges]]&lt;=30,"1. Up to 30",IF(ChurnData[[#This Row],[MonthlyCharges]]&lt;=50,"2. 31-50",IF(ChurnData[[#This Row],[MonthlyCharges]]&lt;=70,"3. 51-70",IF(ChurnData[[#This Row],[MonthlyCharges]]&lt;=90,"4. 71-90","5. Over 90"))))</f>
        <v>3. 51-70</v>
      </c>
      <c r="T3640" t="str">
        <f>IF(AND(ChurnData[[#This Row],[Contract]]="Month-to-month",ChurnData[[#This Row],[InternetService]]="Fiber optic",ChurnData[[#This Row],[TenureMonths]]&lt;=11),"High-risk","Other")</f>
        <v>Other</v>
      </c>
      <c r="U3640" t="str">
        <f>IF(ChurnData[[#This Row],[TenureMonths]]&lt;=11,"0-11",IF(ChurnData[[#This Row],[TenureMonths]]&lt;=23,"12-23",IF(ChurnData[[#This Row],[TenureMonths]]&lt;=35,"24-35",IF(ChurnData[[#This Row],[TenureMonths]]&lt;=47,"36-47",IF(ChurnData[[#This Row],[TenureMonths]]&lt;=59,"48-59","60-72")))))</f>
        <v>0-11</v>
      </c>
      <c r="V3640">
        <f>IF(ChurnData[[#This Row],[Churn]]="Yes",1,0)</f>
        <v>0</v>
      </c>
    </row>
    <row r="3641" spans="1:22" x14ac:dyDescent="0.35">
      <c r="A3641" t="s">
        <v>3693</v>
      </c>
      <c r="B3641" t="s">
        <v>19</v>
      </c>
      <c r="C3641">
        <v>0</v>
      </c>
      <c r="D3641" t="s">
        <v>20</v>
      </c>
      <c r="E3641" t="s">
        <v>21</v>
      </c>
      <c r="F3641" t="s">
        <v>56</v>
      </c>
      <c r="G3641" s="2">
        <v>49</v>
      </c>
      <c r="H3641" t="s">
        <v>20</v>
      </c>
      <c r="I3641" t="s">
        <v>23</v>
      </c>
      <c r="J3641" t="s">
        <v>20</v>
      </c>
      <c r="K3641" t="s">
        <v>21</v>
      </c>
      <c r="L3641" t="s">
        <v>29</v>
      </c>
      <c r="M3641" t="s">
        <v>20</v>
      </c>
      <c r="N3641" t="s">
        <v>43</v>
      </c>
      <c r="O3641" s="1">
        <v>79.25</v>
      </c>
      <c r="P3641" s="1">
        <v>3867.22</v>
      </c>
      <c r="Q3641">
        <v>1</v>
      </c>
      <c r="R3641" t="s">
        <v>21</v>
      </c>
      <c r="S3641" t="str">
        <f>IF(ChurnData[[#This Row],[MonthlyCharges]]&lt;=30,"1. Up to 30",IF(ChurnData[[#This Row],[MonthlyCharges]]&lt;=50,"2. 31-50",IF(ChurnData[[#This Row],[MonthlyCharges]]&lt;=70,"3. 51-70",IF(ChurnData[[#This Row],[MonthlyCharges]]&lt;=90,"4. 71-90","5. Over 90"))))</f>
        <v>4. 71-90</v>
      </c>
      <c r="T3641" t="str">
        <f>IF(AND(ChurnData[[#This Row],[Contract]]="Month-to-month",ChurnData[[#This Row],[InternetService]]="Fiber optic",ChurnData[[#This Row],[TenureMonths]]&lt;=11),"High-risk","Other")</f>
        <v>Other</v>
      </c>
      <c r="U3641" t="str">
        <f>IF(ChurnData[[#This Row],[TenureMonths]]&lt;=11,"0-11",IF(ChurnData[[#This Row],[TenureMonths]]&lt;=23,"12-23",IF(ChurnData[[#This Row],[TenureMonths]]&lt;=35,"24-35",IF(ChurnData[[#This Row],[TenureMonths]]&lt;=47,"36-47",IF(ChurnData[[#This Row],[TenureMonths]]&lt;=59,"48-59","60-72")))))</f>
        <v>48-59</v>
      </c>
      <c r="V3641">
        <f>IF(ChurnData[[#This Row],[Churn]]="Yes",1,0)</f>
        <v>0</v>
      </c>
    </row>
    <row r="3642" spans="1:22" x14ac:dyDescent="0.35">
      <c r="A3642" t="s">
        <v>3694</v>
      </c>
      <c r="B3642" t="s">
        <v>19</v>
      </c>
      <c r="C3642">
        <v>0</v>
      </c>
      <c r="D3642" t="s">
        <v>20</v>
      </c>
      <c r="E3642" t="s">
        <v>21</v>
      </c>
      <c r="F3642" t="s">
        <v>58</v>
      </c>
      <c r="G3642" s="2">
        <v>35</v>
      </c>
      <c r="H3642" t="s">
        <v>21</v>
      </c>
      <c r="I3642" t="s">
        <v>23</v>
      </c>
      <c r="J3642" t="s">
        <v>20</v>
      </c>
      <c r="K3642" t="s">
        <v>21</v>
      </c>
      <c r="L3642" t="s">
        <v>24</v>
      </c>
      <c r="M3642" t="s">
        <v>21</v>
      </c>
      <c r="N3642" t="s">
        <v>34</v>
      </c>
      <c r="O3642" s="1">
        <v>68.98</v>
      </c>
      <c r="P3642" s="1">
        <v>2443.89</v>
      </c>
      <c r="Q3642">
        <v>2</v>
      </c>
      <c r="R3642" t="s">
        <v>21</v>
      </c>
      <c r="S3642" t="str">
        <f>IF(ChurnData[[#This Row],[MonthlyCharges]]&lt;=30,"1. Up to 30",IF(ChurnData[[#This Row],[MonthlyCharges]]&lt;=50,"2. 31-50",IF(ChurnData[[#This Row],[MonthlyCharges]]&lt;=70,"3. 51-70",IF(ChurnData[[#This Row],[MonthlyCharges]]&lt;=90,"4. 71-90","5. Over 90"))))</f>
        <v>3. 51-70</v>
      </c>
      <c r="T3642" t="str">
        <f>IF(AND(ChurnData[[#This Row],[Contract]]="Month-to-month",ChurnData[[#This Row],[InternetService]]="Fiber optic",ChurnData[[#This Row],[TenureMonths]]&lt;=11),"High-risk","Other")</f>
        <v>Other</v>
      </c>
      <c r="U3642" t="str">
        <f>IF(ChurnData[[#This Row],[TenureMonths]]&lt;=11,"0-11",IF(ChurnData[[#This Row],[TenureMonths]]&lt;=23,"12-23",IF(ChurnData[[#This Row],[TenureMonths]]&lt;=35,"24-35",IF(ChurnData[[#This Row],[TenureMonths]]&lt;=47,"36-47",IF(ChurnData[[#This Row],[TenureMonths]]&lt;=59,"48-59","60-72")))))</f>
        <v>24-35</v>
      </c>
      <c r="V3642">
        <f>IF(ChurnData[[#This Row],[Churn]]="Yes",1,0)</f>
        <v>0</v>
      </c>
    </row>
    <row r="3643" spans="1:22" x14ac:dyDescent="0.35">
      <c r="A3643" t="s">
        <v>3695</v>
      </c>
      <c r="B3643" t="s">
        <v>19</v>
      </c>
      <c r="C3643">
        <v>0</v>
      </c>
      <c r="D3643" t="s">
        <v>20</v>
      </c>
      <c r="E3643" t="s">
        <v>21</v>
      </c>
      <c r="F3643" t="s">
        <v>75</v>
      </c>
      <c r="G3643" s="2">
        <v>48</v>
      </c>
      <c r="H3643" t="s">
        <v>20</v>
      </c>
      <c r="I3643" t="s">
        <v>21</v>
      </c>
      <c r="J3643" t="s">
        <v>28</v>
      </c>
      <c r="K3643" t="s">
        <v>28</v>
      </c>
      <c r="L3643" t="s">
        <v>24</v>
      </c>
      <c r="M3643" t="s">
        <v>21</v>
      </c>
      <c r="N3643" t="s">
        <v>34</v>
      </c>
      <c r="O3643" s="1">
        <v>30.47</v>
      </c>
      <c r="P3643" s="1">
        <v>1456.65</v>
      </c>
      <c r="Q3643">
        <v>0</v>
      </c>
      <c r="R3643" t="s">
        <v>21</v>
      </c>
      <c r="S3643" t="str">
        <f>IF(ChurnData[[#This Row],[MonthlyCharges]]&lt;=30,"1. Up to 30",IF(ChurnData[[#This Row],[MonthlyCharges]]&lt;=50,"2. 31-50",IF(ChurnData[[#This Row],[MonthlyCharges]]&lt;=70,"3. 51-70",IF(ChurnData[[#This Row],[MonthlyCharges]]&lt;=90,"4. 71-90","5. Over 90"))))</f>
        <v>2. 31-50</v>
      </c>
      <c r="T3643" t="str">
        <f>IF(AND(ChurnData[[#This Row],[Contract]]="Month-to-month",ChurnData[[#This Row],[InternetService]]="Fiber optic",ChurnData[[#This Row],[TenureMonths]]&lt;=11),"High-risk","Other")</f>
        <v>Other</v>
      </c>
      <c r="U3643" t="str">
        <f>IF(ChurnData[[#This Row],[TenureMonths]]&lt;=11,"0-11",IF(ChurnData[[#This Row],[TenureMonths]]&lt;=23,"12-23",IF(ChurnData[[#This Row],[TenureMonths]]&lt;=35,"24-35",IF(ChurnData[[#This Row],[TenureMonths]]&lt;=47,"36-47",IF(ChurnData[[#This Row],[TenureMonths]]&lt;=59,"48-59","60-72")))))</f>
        <v>48-59</v>
      </c>
      <c r="V3643">
        <f>IF(ChurnData[[#This Row],[Churn]]="Yes",1,0)</f>
        <v>0</v>
      </c>
    </row>
    <row r="3644" spans="1:22" x14ac:dyDescent="0.35">
      <c r="A3644" t="s">
        <v>3696</v>
      </c>
      <c r="B3644" t="s">
        <v>19</v>
      </c>
      <c r="C3644">
        <v>0</v>
      </c>
      <c r="D3644" t="s">
        <v>21</v>
      </c>
      <c r="E3644" t="s">
        <v>21</v>
      </c>
      <c r="F3644" t="s">
        <v>56</v>
      </c>
      <c r="G3644" s="2">
        <v>53</v>
      </c>
      <c r="H3644" t="s">
        <v>20</v>
      </c>
      <c r="I3644" t="s">
        <v>32</v>
      </c>
      <c r="J3644" t="s">
        <v>20</v>
      </c>
      <c r="K3644" t="s">
        <v>20</v>
      </c>
      <c r="L3644" t="s">
        <v>24</v>
      </c>
      <c r="M3644" t="s">
        <v>21</v>
      </c>
      <c r="N3644" t="s">
        <v>25</v>
      </c>
      <c r="O3644" s="1">
        <v>48.81</v>
      </c>
      <c r="P3644" s="1">
        <v>2538.16</v>
      </c>
      <c r="Q3644">
        <v>1</v>
      </c>
      <c r="R3644" t="s">
        <v>21</v>
      </c>
      <c r="S3644" t="str">
        <f>IF(ChurnData[[#This Row],[MonthlyCharges]]&lt;=30,"1. Up to 30",IF(ChurnData[[#This Row],[MonthlyCharges]]&lt;=50,"2. 31-50",IF(ChurnData[[#This Row],[MonthlyCharges]]&lt;=70,"3. 51-70",IF(ChurnData[[#This Row],[MonthlyCharges]]&lt;=90,"4. 71-90","5. Over 90"))))</f>
        <v>2. 31-50</v>
      </c>
      <c r="T3644" t="str">
        <f>IF(AND(ChurnData[[#This Row],[Contract]]="Month-to-month",ChurnData[[#This Row],[InternetService]]="Fiber optic",ChurnData[[#This Row],[TenureMonths]]&lt;=11),"High-risk","Other")</f>
        <v>Other</v>
      </c>
      <c r="U3644" t="str">
        <f>IF(ChurnData[[#This Row],[TenureMonths]]&lt;=11,"0-11",IF(ChurnData[[#This Row],[TenureMonths]]&lt;=23,"12-23",IF(ChurnData[[#This Row],[TenureMonths]]&lt;=35,"24-35",IF(ChurnData[[#This Row],[TenureMonths]]&lt;=47,"36-47",IF(ChurnData[[#This Row],[TenureMonths]]&lt;=59,"48-59","60-72")))))</f>
        <v>48-59</v>
      </c>
      <c r="V3644">
        <f>IF(ChurnData[[#This Row],[Churn]]="Yes",1,0)</f>
        <v>0</v>
      </c>
    </row>
    <row r="3645" spans="1:22" x14ac:dyDescent="0.35">
      <c r="A3645" t="s">
        <v>3697</v>
      </c>
      <c r="B3645" t="s">
        <v>36</v>
      </c>
      <c r="C3645">
        <v>0</v>
      </c>
      <c r="D3645" t="s">
        <v>21</v>
      </c>
      <c r="E3645" t="s">
        <v>21</v>
      </c>
      <c r="F3645" t="s">
        <v>22</v>
      </c>
      <c r="G3645" s="2">
        <v>4</v>
      </c>
      <c r="H3645" t="s">
        <v>20</v>
      </c>
      <c r="I3645" t="s">
        <v>23</v>
      </c>
      <c r="J3645" t="s">
        <v>21</v>
      </c>
      <c r="K3645" t="s">
        <v>20</v>
      </c>
      <c r="L3645" t="s">
        <v>33</v>
      </c>
      <c r="M3645" t="s">
        <v>20</v>
      </c>
      <c r="N3645" t="s">
        <v>30</v>
      </c>
      <c r="O3645" s="1">
        <v>93.84</v>
      </c>
      <c r="P3645" s="1">
        <v>376.81</v>
      </c>
      <c r="Q3645">
        <v>2</v>
      </c>
      <c r="R3645" t="s">
        <v>20</v>
      </c>
      <c r="S3645" t="str">
        <f>IF(ChurnData[[#This Row],[MonthlyCharges]]&lt;=30,"1. Up to 30",IF(ChurnData[[#This Row],[MonthlyCharges]]&lt;=50,"2. 31-50",IF(ChurnData[[#This Row],[MonthlyCharges]]&lt;=70,"3. 51-70",IF(ChurnData[[#This Row],[MonthlyCharges]]&lt;=90,"4. 71-90","5. Over 90"))))</f>
        <v>5. Over 90</v>
      </c>
      <c r="T3645" t="str">
        <f>IF(AND(ChurnData[[#This Row],[Contract]]="Month-to-month",ChurnData[[#This Row],[InternetService]]="Fiber optic",ChurnData[[#This Row],[TenureMonths]]&lt;=11),"High-risk","Other")</f>
        <v>High-risk</v>
      </c>
      <c r="U3645" t="str">
        <f>IF(ChurnData[[#This Row],[TenureMonths]]&lt;=11,"0-11",IF(ChurnData[[#This Row],[TenureMonths]]&lt;=23,"12-23",IF(ChurnData[[#This Row],[TenureMonths]]&lt;=35,"24-35",IF(ChurnData[[#This Row],[TenureMonths]]&lt;=47,"36-47",IF(ChurnData[[#This Row],[TenureMonths]]&lt;=59,"48-59","60-72")))))</f>
        <v>0-11</v>
      </c>
      <c r="V3645">
        <f>IF(ChurnData[[#This Row],[Churn]]="Yes",1,0)</f>
        <v>1</v>
      </c>
    </row>
    <row r="3646" spans="1:22" x14ac:dyDescent="0.35">
      <c r="A3646" t="s">
        <v>3698</v>
      </c>
      <c r="B3646" t="s">
        <v>19</v>
      </c>
      <c r="C3646">
        <v>1</v>
      </c>
      <c r="D3646" t="s">
        <v>20</v>
      </c>
      <c r="E3646" t="s">
        <v>20</v>
      </c>
      <c r="F3646" t="s">
        <v>45</v>
      </c>
      <c r="G3646" s="2">
        <v>8</v>
      </c>
      <c r="H3646" t="s">
        <v>21</v>
      </c>
      <c r="I3646" t="s">
        <v>32</v>
      </c>
      <c r="J3646" t="s">
        <v>20</v>
      </c>
      <c r="K3646" t="s">
        <v>21</v>
      </c>
      <c r="L3646" t="s">
        <v>33</v>
      </c>
      <c r="M3646" t="s">
        <v>20</v>
      </c>
      <c r="N3646" t="s">
        <v>43</v>
      </c>
      <c r="O3646" s="1">
        <v>50.96</v>
      </c>
      <c r="P3646" s="1">
        <v>415.84</v>
      </c>
      <c r="Q3646">
        <v>1</v>
      </c>
      <c r="R3646" t="s">
        <v>20</v>
      </c>
      <c r="S3646" t="str">
        <f>IF(ChurnData[[#This Row],[MonthlyCharges]]&lt;=30,"1. Up to 30",IF(ChurnData[[#This Row],[MonthlyCharges]]&lt;=50,"2. 31-50",IF(ChurnData[[#This Row],[MonthlyCharges]]&lt;=70,"3. 51-70",IF(ChurnData[[#This Row],[MonthlyCharges]]&lt;=90,"4. 71-90","5. Over 90"))))</f>
        <v>3. 51-70</v>
      </c>
      <c r="T3646" t="str">
        <f>IF(AND(ChurnData[[#This Row],[Contract]]="Month-to-month",ChurnData[[#This Row],[InternetService]]="Fiber optic",ChurnData[[#This Row],[TenureMonths]]&lt;=11),"High-risk","Other")</f>
        <v>Other</v>
      </c>
      <c r="U3646" t="str">
        <f>IF(ChurnData[[#This Row],[TenureMonths]]&lt;=11,"0-11",IF(ChurnData[[#This Row],[TenureMonths]]&lt;=23,"12-23",IF(ChurnData[[#This Row],[TenureMonths]]&lt;=35,"24-35",IF(ChurnData[[#This Row],[TenureMonths]]&lt;=47,"36-47",IF(ChurnData[[#This Row],[TenureMonths]]&lt;=59,"48-59","60-72")))))</f>
        <v>0-11</v>
      </c>
      <c r="V3646">
        <f>IF(ChurnData[[#This Row],[Churn]]="Yes",1,0)</f>
        <v>1</v>
      </c>
    </row>
    <row r="3647" spans="1:22" x14ac:dyDescent="0.35">
      <c r="A3647" t="s">
        <v>3699</v>
      </c>
      <c r="B3647" t="s">
        <v>19</v>
      </c>
      <c r="C3647">
        <v>0</v>
      </c>
      <c r="D3647" t="s">
        <v>21</v>
      </c>
      <c r="E3647" t="s">
        <v>21</v>
      </c>
      <c r="F3647" t="s">
        <v>22</v>
      </c>
      <c r="G3647" s="2">
        <v>56</v>
      </c>
      <c r="H3647" t="s">
        <v>20</v>
      </c>
      <c r="I3647" t="s">
        <v>23</v>
      </c>
      <c r="J3647" t="s">
        <v>20</v>
      </c>
      <c r="K3647" t="s">
        <v>20</v>
      </c>
      <c r="L3647" t="s">
        <v>24</v>
      </c>
      <c r="M3647" t="s">
        <v>20</v>
      </c>
      <c r="N3647" t="s">
        <v>43</v>
      </c>
      <c r="O3647" s="1">
        <v>102.38</v>
      </c>
      <c r="P3647" s="1">
        <v>5678.86</v>
      </c>
      <c r="Q3647">
        <v>1</v>
      </c>
      <c r="R3647" t="s">
        <v>21</v>
      </c>
      <c r="S3647" t="str">
        <f>IF(ChurnData[[#This Row],[MonthlyCharges]]&lt;=30,"1. Up to 30",IF(ChurnData[[#This Row],[MonthlyCharges]]&lt;=50,"2. 31-50",IF(ChurnData[[#This Row],[MonthlyCharges]]&lt;=70,"3. 51-70",IF(ChurnData[[#This Row],[MonthlyCharges]]&lt;=90,"4. 71-90","5. Over 90"))))</f>
        <v>5. Over 90</v>
      </c>
      <c r="T3647" t="str">
        <f>IF(AND(ChurnData[[#This Row],[Contract]]="Month-to-month",ChurnData[[#This Row],[InternetService]]="Fiber optic",ChurnData[[#This Row],[TenureMonths]]&lt;=11),"High-risk","Other")</f>
        <v>Other</v>
      </c>
      <c r="U3647" t="str">
        <f>IF(ChurnData[[#This Row],[TenureMonths]]&lt;=11,"0-11",IF(ChurnData[[#This Row],[TenureMonths]]&lt;=23,"12-23",IF(ChurnData[[#This Row],[TenureMonths]]&lt;=35,"24-35",IF(ChurnData[[#This Row],[TenureMonths]]&lt;=47,"36-47",IF(ChurnData[[#This Row],[TenureMonths]]&lt;=59,"48-59","60-72")))))</f>
        <v>48-59</v>
      </c>
      <c r="V3647">
        <f>IF(ChurnData[[#This Row],[Churn]]="Yes",1,0)</f>
        <v>0</v>
      </c>
    </row>
    <row r="3648" spans="1:22" x14ac:dyDescent="0.35">
      <c r="A3648" t="s">
        <v>3700</v>
      </c>
      <c r="B3648" t="s">
        <v>36</v>
      </c>
      <c r="C3648">
        <v>1</v>
      </c>
      <c r="D3648" t="s">
        <v>20</v>
      </c>
      <c r="E3648" t="s">
        <v>20</v>
      </c>
      <c r="F3648" t="s">
        <v>65</v>
      </c>
      <c r="G3648" s="2">
        <v>47</v>
      </c>
      <c r="H3648" t="s">
        <v>20</v>
      </c>
      <c r="I3648" t="s">
        <v>32</v>
      </c>
      <c r="J3648" t="s">
        <v>21</v>
      </c>
      <c r="K3648" t="s">
        <v>21</v>
      </c>
      <c r="L3648" t="s">
        <v>29</v>
      </c>
      <c r="M3648" t="s">
        <v>21</v>
      </c>
      <c r="N3648" t="s">
        <v>25</v>
      </c>
      <c r="O3648" s="1">
        <v>50.28</v>
      </c>
      <c r="P3648" s="1">
        <v>2358.48</v>
      </c>
      <c r="Q3648">
        <v>1</v>
      </c>
      <c r="R3648" t="s">
        <v>21</v>
      </c>
      <c r="S3648" t="str">
        <f>IF(ChurnData[[#This Row],[MonthlyCharges]]&lt;=30,"1. Up to 30",IF(ChurnData[[#This Row],[MonthlyCharges]]&lt;=50,"2. 31-50",IF(ChurnData[[#This Row],[MonthlyCharges]]&lt;=70,"3. 51-70",IF(ChurnData[[#This Row],[MonthlyCharges]]&lt;=90,"4. 71-90","5. Over 90"))))</f>
        <v>3. 51-70</v>
      </c>
      <c r="T3648" t="str">
        <f>IF(AND(ChurnData[[#This Row],[Contract]]="Month-to-month",ChurnData[[#This Row],[InternetService]]="Fiber optic",ChurnData[[#This Row],[TenureMonths]]&lt;=11),"High-risk","Other")</f>
        <v>Other</v>
      </c>
      <c r="U3648" t="str">
        <f>IF(ChurnData[[#This Row],[TenureMonths]]&lt;=11,"0-11",IF(ChurnData[[#This Row],[TenureMonths]]&lt;=23,"12-23",IF(ChurnData[[#This Row],[TenureMonths]]&lt;=35,"24-35",IF(ChurnData[[#This Row],[TenureMonths]]&lt;=47,"36-47",IF(ChurnData[[#This Row],[TenureMonths]]&lt;=59,"48-59","60-72")))))</f>
        <v>36-47</v>
      </c>
      <c r="V3648">
        <f>IF(ChurnData[[#This Row],[Churn]]="Yes",1,0)</f>
        <v>0</v>
      </c>
    </row>
    <row r="3649" spans="1:22" x14ac:dyDescent="0.35">
      <c r="A3649" t="s">
        <v>3701</v>
      </c>
      <c r="B3649" t="s">
        <v>36</v>
      </c>
      <c r="C3649">
        <v>0</v>
      </c>
      <c r="D3649" t="s">
        <v>20</v>
      </c>
      <c r="E3649" t="s">
        <v>20</v>
      </c>
      <c r="F3649" t="s">
        <v>22</v>
      </c>
      <c r="G3649" s="2">
        <v>28</v>
      </c>
      <c r="H3649" t="s">
        <v>20</v>
      </c>
      <c r="I3649" t="s">
        <v>21</v>
      </c>
      <c r="J3649" t="s">
        <v>28</v>
      </c>
      <c r="K3649" t="s">
        <v>28</v>
      </c>
      <c r="L3649" t="s">
        <v>29</v>
      </c>
      <c r="M3649" t="s">
        <v>21</v>
      </c>
      <c r="N3649" t="s">
        <v>25</v>
      </c>
      <c r="O3649" s="1">
        <v>30.71</v>
      </c>
      <c r="P3649" s="1">
        <v>848.92</v>
      </c>
      <c r="Q3649">
        <v>2</v>
      </c>
      <c r="R3649" t="s">
        <v>21</v>
      </c>
      <c r="S3649" t="str">
        <f>IF(ChurnData[[#This Row],[MonthlyCharges]]&lt;=30,"1. Up to 30",IF(ChurnData[[#This Row],[MonthlyCharges]]&lt;=50,"2. 31-50",IF(ChurnData[[#This Row],[MonthlyCharges]]&lt;=70,"3. 51-70",IF(ChurnData[[#This Row],[MonthlyCharges]]&lt;=90,"4. 71-90","5. Over 90"))))</f>
        <v>2. 31-50</v>
      </c>
      <c r="T3649" t="str">
        <f>IF(AND(ChurnData[[#This Row],[Contract]]="Month-to-month",ChurnData[[#This Row],[InternetService]]="Fiber optic",ChurnData[[#This Row],[TenureMonths]]&lt;=11),"High-risk","Other")</f>
        <v>Other</v>
      </c>
      <c r="U3649" t="str">
        <f>IF(ChurnData[[#This Row],[TenureMonths]]&lt;=11,"0-11",IF(ChurnData[[#This Row],[TenureMonths]]&lt;=23,"12-23",IF(ChurnData[[#This Row],[TenureMonths]]&lt;=35,"24-35",IF(ChurnData[[#This Row],[TenureMonths]]&lt;=47,"36-47",IF(ChurnData[[#This Row],[TenureMonths]]&lt;=59,"48-59","60-72")))))</f>
        <v>24-35</v>
      </c>
      <c r="V3649">
        <f>IF(ChurnData[[#This Row],[Churn]]="Yes",1,0)</f>
        <v>0</v>
      </c>
    </row>
    <row r="3650" spans="1:22" x14ac:dyDescent="0.35">
      <c r="A3650" t="s">
        <v>3702</v>
      </c>
      <c r="B3650" t="s">
        <v>19</v>
      </c>
      <c r="C3650">
        <v>0</v>
      </c>
      <c r="D3650" t="s">
        <v>21</v>
      </c>
      <c r="E3650" t="s">
        <v>21</v>
      </c>
      <c r="F3650" t="s">
        <v>47</v>
      </c>
      <c r="G3650" s="2">
        <v>11</v>
      </c>
      <c r="H3650" t="s">
        <v>21</v>
      </c>
      <c r="I3650" t="s">
        <v>21</v>
      </c>
      <c r="J3650" t="s">
        <v>28</v>
      </c>
      <c r="K3650" t="s">
        <v>28</v>
      </c>
      <c r="L3650" t="s">
        <v>33</v>
      </c>
      <c r="M3650" t="s">
        <v>21</v>
      </c>
      <c r="N3650" t="s">
        <v>43</v>
      </c>
      <c r="O3650" s="1">
        <v>23.36</v>
      </c>
      <c r="P3650" s="1">
        <v>262.52</v>
      </c>
      <c r="Q3650">
        <v>2</v>
      </c>
      <c r="R3650" t="s">
        <v>20</v>
      </c>
      <c r="S3650" t="str">
        <f>IF(ChurnData[[#This Row],[MonthlyCharges]]&lt;=30,"1. Up to 30",IF(ChurnData[[#This Row],[MonthlyCharges]]&lt;=50,"2. 31-50",IF(ChurnData[[#This Row],[MonthlyCharges]]&lt;=70,"3. 51-70",IF(ChurnData[[#This Row],[MonthlyCharges]]&lt;=90,"4. 71-90","5. Over 90"))))</f>
        <v>1. Up to 30</v>
      </c>
      <c r="T3650" t="str">
        <f>IF(AND(ChurnData[[#This Row],[Contract]]="Month-to-month",ChurnData[[#This Row],[InternetService]]="Fiber optic",ChurnData[[#This Row],[TenureMonths]]&lt;=11),"High-risk","Other")</f>
        <v>Other</v>
      </c>
      <c r="U3650" t="str">
        <f>IF(ChurnData[[#This Row],[TenureMonths]]&lt;=11,"0-11",IF(ChurnData[[#This Row],[TenureMonths]]&lt;=23,"12-23",IF(ChurnData[[#This Row],[TenureMonths]]&lt;=35,"24-35",IF(ChurnData[[#This Row],[TenureMonths]]&lt;=47,"36-47",IF(ChurnData[[#This Row],[TenureMonths]]&lt;=59,"48-59","60-72")))))</f>
        <v>0-11</v>
      </c>
      <c r="V3650">
        <f>IF(ChurnData[[#This Row],[Churn]]="Yes",1,0)</f>
        <v>1</v>
      </c>
    </row>
    <row r="3651" spans="1:22" x14ac:dyDescent="0.35">
      <c r="A3651" t="s">
        <v>3703</v>
      </c>
      <c r="B3651" t="s">
        <v>19</v>
      </c>
      <c r="C3651">
        <v>0</v>
      </c>
      <c r="D3651" t="s">
        <v>20</v>
      </c>
      <c r="E3651" t="s">
        <v>21</v>
      </c>
      <c r="F3651" t="s">
        <v>75</v>
      </c>
      <c r="G3651" s="2">
        <v>23</v>
      </c>
      <c r="H3651" t="s">
        <v>20</v>
      </c>
      <c r="I3651" t="s">
        <v>23</v>
      </c>
      <c r="J3651" t="s">
        <v>21</v>
      </c>
      <c r="K3651" t="s">
        <v>20</v>
      </c>
      <c r="L3651" t="s">
        <v>29</v>
      </c>
      <c r="M3651" t="s">
        <v>20</v>
      </c>
      <c r="N3651" t="s">
        <v>34</v>
      </c>
      <c r="O3651" s="1">
        <v>88.38</v>
      </c>
      <c r="P3651" s="1">
        <v>2024.3</v>
      </c>
      <c r="Q3651">
        <v>1</v>
      </c>
      <c r="R3651" t="s">
        <v>21</v>
      </c>
      <c r="S3651" t="str">
        <f>IF(ChurnData[[#This Row],[MonthlyCharges]]&lt;=30,"1. Up to 30",IF(ChurnData[[#This Row],[MonthlyCharges]]&lt;=50,"2. 31-50",IF(ChurnData[[#This Row],[MonthlyCharges]]&lt;=70,"3. 51-70",IF(ChurnData[[#This Row],[MonthlyCharges]]&lt;=90,"4. 71-90","5. Over 90"))))</f>
        <v>4. 71-90</v>
      </c>
      <c r="T3651" t="str">
        <f>IF(AND(ChurnData[[#This Row],[Contract]]="Month-to-month",ChurnData[[#This Row],[InternetService]]="Fiber optic",ChurnData[[#This Row],[TenureMonths]]&lt;=11),"High-risk","Other")</f>
        <v>Other</v>
      </c>
      <c r="U3651" t="str">
        <f>IF(ChurnData[[#This Row],[TenureMonths]]&lt;=11,"0-11",IF(ChurnData[[#This Row],[TenureMonths]]&lt;=23,"12-23",IF(ChurnData[[#This Row],[TenureMonths]]&lt;=35,"24-35",IF(ChurnData[[#This Row],[TenureMonths]]&lt;=47,"36-47",IF(ChurnData[[#This Row],[TenureMonths]]&lt;=59,"48-59","60-72")))))</f>
        <v>12-23</v>
      </c>
      <c r="V3651">
        <f>IF(ChurnData[[#This Row],[Churn]]="Yes",1,0)</f>
        <v>0</v>
      </c>
    </row>
    <row r="3652" spans="1:22" x14ac:dyDescent="0.35">
      <c r="A3652" t="s">
        <v>3704</v>
      </c>
      <c r="B3652" t="s">
        <v>19</v>
      </c>
      <c r="C3652">
        <v>0</v>
      </c>
      <c r="D3652" t="s">
        <v>21</v>
      </c>
      <c r="E3652" t="s">
        <v>21</v>
      </c>
      <c r="F3652" t="s">
        <v>22</v>
      </c>
      <c r="G3652" s="2">
        <v>22</v>
      </c>
      <c r="H3652" t="s">
        <v>20</v>
      </c>
      <c r="I3652" t="s">
        <v>23</v>
      </c>
      <c r="J3652" t="s">
        <v>20</v>
      </c>
      <c r="K3652" t="s">
        <v>20</v>
      </c>
      <c r="L3652" t="s">
        <v>29</v>
      </c>
      <c r="M3652" t="s">
        <v>20</v>
      </c>
      <c r="N3652" t="s">
        <v>34</v>
      </c>
      <c r="O3652" s="1">
        <v>86.57</v>
      </c>
      <c r="P3652" s="1">
        <v>1853.77</v>
      </c>
      <c r="Q3652">
        <v>1</v>
      </c>
      <c r="R3652" t="s">
        <v>21</v>
      </c>
      <c r="S3652" t="str">
        <f>IF(ChurnData[[#This Row],[MonthlyCharges]]&lt;=30,"1. Up to 30",IF(ChurnData[[#This Row],[MonthlyCharges]]&lt;=50,"2. 31-50",IF(ChurnData[[#This Row],[MonthlyCharges]]&lt;=70,"3. 51-70",IF(ChurnData[[#This Row],[MonthlyCharges]]&lt;=90,"4. 71-90","5. Over 90"))))</f>
        <v>4. 71-90</v>
      </c>
      <c r="T3652" t="str">
        <f>IF(AND(ChurnData[[#This Row],[Contract]]="Month-to-month",ChurnData[[#This Row],[InternetService]]="Fiber optic",ChurnData[[#This Row],[TenureMonths]]&lt;=11),"High-risk","Other")</f>
        <v>Other</v>
      </c>
      <c r="U3652" t="str">
        <f>IF(ChurnData[[#This Row],[TenureMonths]]&lt;=11,"0-11",IF(ChurnData[[#This Row],[TenureMonths]]&lt;=23,"12-23",IF(ChurnData[[#This Row],[TenureMonths]]&lt;=35,"24-35",IF(ChurnData[[#This Row],[TenureMonths]]&lt;=47,"36-47",IF(ChurnData[[#This Row],[TenureMonths]]&lt;=59,"48-59","60-72")))))</f>
        <v>12-23</v>
      </c>
      <c r="V3652">
        <f>IF(ChurnData[[#This Row],[Churn]]="Yes",1,0)</f>
        <v>0</v>
      </c>
    </row>
    <row r="3653" spans="1:22" x14ac:dyDescent="0.35">
      <c r="A3653" t="s">
        <v>3705</v>
      </c>
      <c r="B3653" t="s">
        <v>36</v>
      </c>
      <c r="C3653">
        <v>1</v>
      </c>
      <c r="D3653" t="s">
        <v>20</v>
      </c>
      <c r="E3653" t="s">
        <v>20</v>
      </c>
      <c r="F3653" t="s">
        <v>27</v>
      </c>
      <c r="G3653" s="2">
        <v>12</v>
      </c>
      <c r="H3653" t="s">
        <v>20</v>
      </c>
      <c r="I3653" t="s">
        <v>32</v>
      </c>
      <c r="J3653" t="s">
        <v>21</v>
      </c>
      <c r="K3653" t="s">
        <v>21</v>
      </c>
      <c r="L3653" t="s">
        <v>33</v>
      </c>
      <c r="M3653" t="s">
        <v>20</v>
      </c>
      <c r="N3653" t="s">
        <v>25</v>
      </c>
      <c r="O3653" s="1">
        <v>57.57</v>
      </c>
      <c r="P3653" s="1">
        <v>694.11</v>
      </c>
      <c r="Q3653">
        <v>1</v>
      </c>
      <c r="R3653" t="s">
        <v>20</v>
      </c>
      <c r="S3653" t="str">
        <f>IF(ChurnData[[#This Row],[MonthlyCharges]]&lt;=30,"1. Up to 30",IF(ChurnData[[#This Row],[MonthlyCharges]]&lt;=50,"2. 31-50",IF(ChurnData[[#This Row],[MonthlyCharges]]&lt;=70,"3. 51-70",IF(ChurnData[[#This Row],[MonthlyCharges]]&lt;=90,"4. 71-90","5. Over 90"))))</f>
        <v>3. 51-70</v>
      </c>
      <c r="T3653" t="str">
        <f>IF(AND(ChurnData[[#This Row],[Contract]]="Month-to-month",ChurnData[[#This Row],[InternetService]]="Fiber optic",ChurnData[[#This Row],[TenureMonths]]&lt;=11),"High-risk","Other")</f>
        <v>Other</v>
      </c>
      <c r="U3653" t="str">
        <f>IF(ChurnData[[#This Row],[TenureMonths]]&lt;=11,"0-11",IF(ChurnData[[#This Row],[TenureMonths]]&lt;=23,"12-23",IF(ChurnData[[#This Row],[TenureMonths]]&lt;=35,"24-35",IF(ChurnData[[#This Row],[TenureMonths]]&lt;=47,"36-47",IF(ChurnData[[#This Row],[TenureMonths]]&lt;=59,"48-59","60-72")))))</f>
        <v>12-23</v>
      </c>
      <c r="V3653">
        <f>IF(ChurnData[[#This Row],[Churn]]="Yes",1,0)</f>
        <v>1</v>
      </c>
    </row>
    <row r="3654" spans="1:22" x14ac:dyDescent="0.35">
      <c r="A3654" t="s">
        <v>3706</v>
      </c>
      <c r="B3654" t="s">
        <v>36</v>
      </c>
      <c r="C3654">
        <v>0</v>
      </c>
      <c r="D3654" t="s">
        <v>21</v>
      </c>
      <c r="E3654" t="s">
        <v>21</v>
      </c>
      <c r="F3654" t="s">
        <v>41</v>
      </c>
      <c r="G3654" s="2">
        <v>1</v>
      </c>
      <c r="H3654" t="s">
        <v>20</v>
      </c>
      <c r="I3654" t="s">
        <v>23</v>
      </c>
      <c r="J3654" t="s">
        <v>20</v>
      </c>
      <c r="K3654" t="s">
        <v>21</v>
      </c>
      <c r="L3654" t="s">
        <v>33</v>
      </c>
      <c r="M3654" t="s">
        <v>20</v>
      </c>
      <c r="N3654" t="s">
        <v>34</v>
      </c>
      <c r="O3654" s="1">
        <v>92.11</v>
      </c>
      <c r="P3654" s="1">
        <v>92.69</v>
      </c>
      <c r="Q3654">
        <v>6</v>
      </c>
      <c r="R3654" t="s">
        <v>20</v>
      </c>
      <c r="S3654" t="str">
        <f>IF(ChurnData[[#This Row],[MonthlyCharges]]&lt;=30,"1. Up to 30",IF(ChurnData[[#This Row],[MonthlyCharges]]&lt;=50,"2. 31-50",IF(ChurnData[[#This Row],[MonthlyCharges]]&lt;=70,"3. 51-70",IF(ChurnData[[#This Row],[MonthlyCharges]]&lt;=90,"4. 71-90","5. Over 90"))))</f>
        <v>5. Over 90</v>
      </c>
      <c r="T3654" t="str">
        <f>IF(AND(ChurnData[[#This Row],[Contract]]="Month-to-month",ChurnData[[#This Row],[InternetService]]="Fiber optic",ChurnData[[#This Row],[TenureMonths]]&lt;=11),"High-risk","Other")</f>
        <v>High-risk</v>
      </c>
      <c r="U3654" t="str">
        <f>IF(ChurnData[[#This Row],[TenureMonths]]&lt;=11,"0-11",IF(ChurnData[[#This Row],[TenureMonths]]&lt;=23,"12-23",IF(ChurnData[[#This Row],[TenureMonths]]&lt;=35,"24-35",IF(ChurnData[[#This Row],[TenureMonths]]&lt;=47,"36-47",IF(ChurnData[[#This Row],[TenureMonths]]&lt;=59,"48-59","60-72")))))</f>
        <v>0-11</v>
      </c>
      <c r="V3654">
        <f>IF(ChurnData[[#This Row],[Churn]]="Yes",1,0)</f>
        <v>1</v>
      </c>
    </row>
    <row r="3655" spans="1:22" x14ac:dyDescent="0.35">
      <c r="A3655" t="s">
        <v>3707</v>
      </c>
      <c r="B3655" t="s">
        <v>36</v>
      </c>
      <c r="C3655">
        <v>0</v>
      </c>
      <c r="D3655" t="s">
        <v>21</v>
      </c>
      <c r="E3655" t="s">
        <v>21</v>
      </c>
      <c r="F3655" t="s">
        <v>22</v>
      </c>
      <c r="G3655" s="2">
        <v>10</v>
      </c>
      <c r="H3655" t="s">
        <v>20</v>
      </c>
      <c r="I3655" t="s">
        <v>23</v>
      </c>
      <c r="J3655" t="s">
        <v>20</v>
      </c>
      <c r="K3655" t="s">
        <v>21</v>
      </c>
      <c r="L3655" t="s">
        <v>33</v>
      </c>
      <c r="M3655" t="s">
        <v>21</v>
      </c>
      <c r="N3655" t="s">
        <v>34</v>
      </c>
      <c r="O3655" s="1">
        <v>93.6</v>
      </c>
      <c r="P3655" s="1">
        <v>938.23</v>
      </c>
      <c r="Q3655">
        <v>0</v>
      </c>
      <c r="R3655" t="s">
        <v>20</v>
      </c>
      <c r="S3655" t="str">
        <f>IF(ChurnData[[#This Row],[MonthlyCharges]]&lt;=30,"1. Up to 30",IF(ChurnData[[#This Row],[MonthlyCharges]]&lt;=50,"2. 31-50",IF(ChurnData[[#This Row],[MonthlyCharges]]&lt;=70,"3. 51-70",IF(ChurnData[[#This Row],[MonthlyCharges]]&lt;=90,"4. 71-90","5. Over 90"))))</f>
        <v>5. Over 90</v>
      </c>
      <c r="T3655" t="str">
        <f>IF(AND(ChurnData[[#This Row],[Contract]]="Month-to-month",ChurnData[[#This Row],[InternetService]]="Fiber optic",ChurnData[[#This Row],[TenureMonths]]&lt;=11),"High-risk","Other")</f>
        <v>High-risk</v>
      </c>
      <c r="U3655" t="str">
        <f>IF(ChurnData[[#This Row],[TenureMonths]]&lt;=11,"0-11",IF(ChurnData[[#This Row],[TenureMonths]]&lt;=23,"12-23",IF(ChurnData[[#This Row],[TenureMonths]]&lt;=35,"24-35",IF(ChurnData[[#This Row],[TenureMonths]]&lt;=47,"36-47",IF(ChurnData[[#This Row],[TenureMonths]]&lt;=59,"48-59","60-72")))))</f>
        <v>0-11</v>
      </c>
      <c r="V3655">
        <f>IF(ChurnData[[#This Row],[Churn]]="Yes",1,0)</f>
        <v>1</v>
      </c>
    </row>
    <row r="3656" spans="1:22" x14ac:dyDescent="0.35">
      <c r="A3656" t="s">
        <v>3708</v>
      </c>
      <c r="B3656" t="s">
        <v>36</v>
      </c>
      <c r="C3656">
        <v>1</v>
      </c>
      <c r="D3656" t="s">
        <v>21</v>
      </c>
      <c r="E3656" t="s">
        <v>21</v>
      </c>
      <c r="F3656" t="s">
        <v>65</v>
      </c>
      <c r="G3656" s="2">
        <v>43</v>
      </c>
      <c r="H3656" t="s">
        <v>20</v>
      </c>
      <c r="I3656" t="s">
        <v>21</v>
      </c>
      <c r="J3656" t="s">
        <v>28</v>
      </c>
      <c r="K3656" t="s">
        <v>28</v>
      </c>
      <c r="L3656" t="s">
        <v>29</v>
      </c>
      <c r="M3656" t="s">
        <v>20</v>
      </c>
      <c r="N3656" t="s">
        <v>30</v>
      </c>
      <c r="O3656" s="1">
        <v>20.149999999999999</v>
      </c>
      <c r="P3656" s="1">
        <v>857.32</v>
      </c>
      <c r="Q3656">
        <v>1</v>
      </c>
      <c r="R3656" t="s">
        <v>21</v>
      </c>
      <c r="S3656" t="str">
        <f>IF(ChurnData[[#This Row],[MonthlyCharges]]&lt;=30,"1. Up to 30",IF(ChurnData[[#This Row],[MonthlyCharges]]&lt;=50,"2. 31-50",IF(ChurnData[[#This Row],[MonthlyCharges]]&lt;=70,"3. 51-70",IF(ChurnData[[#This Row],[MonthlyCharges]]&lt;=90,"4. 71-90","5. Over 90"))))</f>
        <v>1. Up to 30</v>
      </c>
      <c r="T3656" t="str">
        <f>IF(AND(ChurnData[[#This Row],[Contract]]="Month-to-month",ChurnData[[#This Row],[InternetService]]="Fiber optic",ChurnData[[#This Row],[TenureMonths]]&lt;=11),"High-risk","Other")</f>
        <v>Other</v>
      </c>
      <c r="U3656" t="str">
        <f>IF(ChurnData[[#This Row],[TenureMonths]]&lt;=11,"0-11",IF(ChurnData[[#This Row],[TenureMonths]]&lt;=23,"12-23",IF(ChurnData[[#This Row],[TenureMonths]]&lt;=35,"24-35",IF(ChurnData[[#This Row],[TenureMonths]]&lt;=47,"36-47",IF(ChurnData[[#This Row],[TenureMonths]]&lt;=59,"48-59","60-72")))))</f>
        <v>36-47</v>
      </c>
      <c r="V3656">
        <f>IF(ChurnData[[#This Row],[Churn]]="Yes",1,0)</f>
        <v>0</v>
      </c>
    </row>
    <row r="3657" spans="1:22" x14ac:dyDescent="0.35">
      <c r="A3657" t="s">
        <v>3709</v>
      </c>
      <c r="B3657" t="s">
        <v>19</v>
      </c>
      <c r="C3657">
        <v>0</v>
      </c>
      <c r="D3657" t="s">
        <v>20</v>
      </c>
      <c r="E3657" t="s">
        <v>20</v>
      </c>
      <c r="F3657" t="s">
        <v>58</v>
      </c>
      <c r="G3657" s="2">
        <v>12</v>
      </c>
      <c r="H3657" t="s">
        <v>21</v>
      </c>
      <c r="I3657" t="s">
        <v>32</v>
      </c>
      <c r="J3657" t="s">
        <v>21</v>
      </c>
      <c r="K3657" t="s">
        <v>21</v>
      </c>
      <c r="L3657" t="s">
        <v>29</v>
      </c>
      <c r="M3657" t="s">
        <v>20</v>
      </c>
      <c r="N3657" t="s">
        <v>25</v>
      </c>
      <c r="O3657" s="1">
        <v>45.56</v>
      </c>
      <c r="P3657" s="1">
        <v>562.24</v>
      </c>
      <c r="Q3657">
        <v>0</v>
      </c>
      <c r="R3657" t="s">
        <v>21</v>
      </c>
      <c r="S3657" t="str">
        <f>IF(ChurnData[[#This Row],[MonthlyCharges]]&lt;=30,"1. Up to 30",IF(ChurnData[[#This Row],[MonthlyCharges]]&lt;=50,"2. 31-50",IF(ChurnData[[#This Row],[MonthlyCharges]]&lt;=70,"3. 51-70",IF(ChurnData[[#This Row],[MonthlyCharges]]&lt;=90,"4. 71-90","5. Over 90"))))</f>
        <v>2. 31-50</v>
      </c>
      <c r="T3657" t="str">
        <f>IF(AND(ChurnData[[#This Row],[Contract]]="Month-to-month",ChurnData[[#This Row],[InternetService]]="Fiber optic",ChurnData[[#This Row],[TenureMonths]]&lt;=11),"High-risk","Other")</f>
        <v>Other</v>
      </c>
      <c r="U3657" t="str">
        <f>IF(ChurnData[[#This Row],[TenureMonths]]&lt;=11,"0-11",IF(ChurnData[[#This Row],[TenureMonths]]&lt;=23,"12-23",IF(ChurnData[[#This Row],[TenureMonths]]&lt;=35,"24-35",IF(ChurnData[[#This Row],[TenureMonths]]&lt;=47,"36-47",IF(ChurnData[[#This Row],[TenureMonths]]&lt;=59,"48-59","60-72")))))</f>
        <v>12-23</v>
      </c>
      <c r="V3657">
        <f>IF(ChurnData[[#This Row],[Churn]]="Yes",1,0)</f>
        <v>0</v>
      </c>
    </row>
    <row r="3658" spans="1:22" x14ac:dyDescent="0.35">
      <c r="A3658" t="s">
        <v>3710</v>
      </c>
      <c r="B3658" t="s">
        <v>19</v>
      </c>
      <c r="C3658">
        <v>0</v>
      </c>
      <c r="D3658" t="s">
        <v>21</v>
      </c>
      <c r="E3658" t="s">
        <v>21</v>
      </c>
      <c r="F3658" t="s">
        <v>37</v>
      </c>
      <c r="G3658" s="2">
        <v>16</v>
      </c>
      <c r="H3658" t="s">
        <v>20</v>
      </c>
      <c r="I3658" t="s">
        <v>21</v>
      </c>
      <c r="J3658" t="s">
        <v>28</v>
      </c>
      <c r="K3658" t="s">
        <v>28</v>
      </c>
      <c r="L3658" t="s">
        <v>33</v>
      </c>
      <c r="M3658" t="s">
        <v>21</v>
      </c>
      <c r="N3658" t="s">
        <v>34</v>
      </c>
      <c r="O3658" s="1">
        <v>24.4</v>
      </c>
      <c r="P3658" s="1">
        <v>398.96</v>
      </c>
      <c r="Q3658">
        <v>2</v>
      </c>
      <c r="R3658" t="s">
        <v>20</v>
      </c>
      <c r="S3658" t="str">
        <f>IF(ChurnData[[#This Row],[MonthlyCharges]]&lt;=30,"1. Up to 30",IF(ChurnData[[#This Row],[MonthlyCharges]]&lt;=50,"2. 31-50",IF(ChurnData[[#This Row],[MonthlyCharges]]&lt;=70,"3. 51-70",IF(ChurnData[[#This Row],[MonthlyCharges]]&lt;=90,"4. 71-90","5. Over 90"))))</f>
        <v>1. Up to 30</v>
      </c>
      <c r="T3658" t="str">
        <f>IF(AND(ChurnData[[#This Row],[Contract]]="Month-to-month",ChurnData[[#This Row],[InternetService]]="Fiber optic",ChurnData[[#This Row],[TenureMonths]]&lt;=11),"High-risk","Other")</f>
        <v>Other</v>
      </c>
      <c r="U3658" t="str">
        <f>IF(ChurnData[[#This Row],[TenureMonths]]&lt;=11,"0-11",IF(ChurnData[[#This Row],[TenureMonths]]&lt;=23,"12-23",IF(ChurnData[[#This Row],[TenureMonths]]&lt;=35,"24-35",IF(ChurnData[[#This Row],[TenureMonths]]&lt;=47,"36-47",IF(ChurnData[[#This Row],[TenureMonths]]&lt;=59,"48-59","60-72")))))</f>
        <v>12-23</v>
      </c>
      <c r="V3658">
        <f>IF(ChurnData[[#This Row],[Churn]]="Yes",1,0)</f>
        <v>1</v>
      </c>
    </row>
    <row r="3659" spans="1:22" x14ac:dyDescent="0.35">
      <c r="A3659" t="s">
        <v>3711</v>
      </c>
      <c r="B3659" t="s">
        <v>19</v>
      </c>
      <c r="C3659">
        <v>1</v>
      </c>
      <c r="D3659" t="s">
        <v>20</v>
      </c>
      <c r="E3659" t="s">
        <v>21</v>
      </c>
      <c r="F3659" t="s">
        <v>75</v>
      </c>
      <c r="G3659" s="2">
        <v>31</v>
      </c>
      <c r="H3659" t="s">
        <v>20</v>
      </c>
      <c r="I3659" t="s">
        <v>32</v>
      </c>
      <c r="J3659" t="s">
        <v>20</v>
      </c>
      <c r="K3659" t="s">
        <v>21</v>
      </c>
      <c r="L3659" t="s">
        <v>29</v>
      </c>
      <c r="M3659" t="s">
        <v>21</v>
      </c>
      <c r="N3659" t="s">
        <v>34</v>
      </c>
      <c r="O3659" s="1">
        <v>52.72</v>
      </c>
      <c r="P3659" s="1">
        <v>1648.43</v>
      </c>
      <c r="Q3659">
        <v>3</v>
      </c>
      <c r="R3659" t="s">
        <v>21</v>
      </c>
      <c r="S3659" t="str">
        <f>IF(ChurnData[[#This Row],[MonthlyCharges]]&lt;=30,"1. Up to 30",IF(ChurnData[[#This Row],[MonthlyCharges]]&lt;=50,"2. 31-50",IF(ChurnData[[#This Row],[MonthlyCharges]]&lt;=70,"3. 51-70",IF(ChurnData[[#This Row],[MonthlyCharges]]&lt;=90,"4. 71-90","5. Over 90"))))</f>
        <v>3. 51-70</v>
      </c>
      <c r="T3659" t="str">
        <f>IF(AND(ChurnData[[#This Row],[Contract]]="Month-to-month",ChurnData[[#This Row],[InternetService]]="Fiber optic",ChurnData[[#This Row],[TenureMonths]]&lt;=11),"High-risk","Other")</f>
        <v>Other</v>
      </c>
      <c r="U3659" t="str">
        <f>IF(ChurnData[[#This Row],[TenureMonths]]&lt;=11,"0-11",IF(ChurnData[[#This Row],[TenureMonths]]&lt;=23,"12-23",IF(ChurnData[[#This Row],[TenureMonths]]&lt;=35,"24-35",IF(ChurnData[[#This Row],[TenureMonths]]&lt;=47,"36-47",IF(ChurnData[[#This Row],[TenureMonths]]&lt;=59,"48-59","60-72")))))</f>
        <v>24-35</v>
      </c>
      <c r="V3659">
        <f>IF(ChurnData[[#This Row],[Churn]]="Yes",1,0)</f>
        <v>0</v>
      </c>
    </row>
    <row r="3660" spans="1:22" x14ac:dyDescent="0.35">
      <c r="A3660" t="s">
        <v>3712</v>
      </c>
      <c r="B3660" t="s">
        <v>36</v>
      </c>
      <c r="C3660">
        <v>1</v>
      </c>
      <c r="D3660" t="s">
        <v>21</v>
      </c>
      <c r="E3660" t="s">
        <v>21</v>
      </c>
      <c r="F3660" t="s">
        <v>49</v>
      </c>
      <c r="G3660" s="2">
        <v>36</v>
      </c>
      <c r="H3660" t="s">
        <v>20</v>
      </c>
      <c r="I3660" t="s">
        <v>21</v>
      </c>
      <c r="J3660" t="s">
        <v>28</v>
      </c>
      <c r="K3660" t="s">
        <v>28</v>
      </c>
      <c r="L3660" t="s">
        <v>24</v>
      </c>
      <c r="M3660" t="s">
        <v>20</v>
      </c>
      <c r="N3660" t="s">
        <v>25</v>
      </c>
      <c r="O3660" s="1">
        <v>34.619999999999997</v>
      </c>
      <c r="P3660" s="1">
        <v>1209.24</v>
      </c>
      <c r="Q3660">
        <v>0</v>
      </c>
      <c r="R3660" t="s">
        <v>21</v>
      </c>
      <c r="S3660" t="str">
        <f>IF(ChurnData[[#This Row],[MonthlyCharges]]&lt;=30,"1. Up to 30",IF(ChurnData[[#This Row],[MonthlyCharges]]&lt;=50,"2. 31-50",IF(ChurnData[[#This Row],[MonthlyCharges]]&lt;=70,"3. 51-70",IF(ChurnData[[#This Row],[MonthlyCharges]]&lt;=90,"4. 71-90","5. Over 90"))))</f>
        <v>2. 31-50</v>
      </c>
      <c r="T3660" t="str">
        <f>IF(AND(ChurnData[[#This Row],[Contract]]="Month-to-month",ChurnData[[#This Row],[InternetService]]="Fiber optic",ChurnData[[#This Row],[TenureMonths]]&lt;=11),"High-risk","Other")</f>
        <v>Other</v>
      </c>
      <c r="U3660" t="str">
        <f>IF(ChurnData[[#This Row],[TenureMonths]]&lt;=11,"0-11",IF(ChurnData[[#This Row],[TenureMonths]]&lt;=23,"12-23",IF(ChurnData[[#This Row],[TenureMonths]]&lt;=35,"24-35",IF(ChurnData[[#This Row],[TenureMonths]]&lt;=47,"36-47",IF(ChurnData[[#This Row],[TenureMonths]]&lt;=59,"48-59","60-72")))))</f>
        <v>36-47</v>
      </c>
      <c r="V3660">
        <f>IF(ChurnData[[#This Row],[Churn]]="Yes",1,0)</f>
        <v>0</v>
      </c>
    </row>
    <row r="3661" spans="1:22" x14ac:dyDescent="0.35">
      <c r="A3661" t="s">
        <v>3713</v>
      </c>
      <c r="B3661" t="s">
        <v>36</v>
      </c>
      <c r="C3661">
        <v>1</v>
      </c>
      <c r="D3661" t="s">
        <v>21</v>
      </c>
      <c r="E3661" t="s">
        <v>21</v>
      </c>
      <c r="F3661" t="s">
        <v>37</v>
      </c>
      <c r="G3661" s="2">
        <v>24</v>
      </c>
      <c r="H3661" t="s">
        <v>20</v>
      </c>
      <c r="I3661" t="s">
        <v>23</v>
      </c>
      <c r="J3661" t="s">
        <v>21</v>
      </c>
      <c r="K3661" t="s">
        <v>20</v>
      </c>
      <c r="L3661" t="s">
        <v>33</v>
      </c>
      <c r="M3661" t="s">
        <v>20</v>
      </c>
      <c r="N3661" t="s">
        <v>25</v>
      </c>
      <c r="O3661" s="1">
        <v>92.48</v>
      </c>
      <c r="P3661" s="1">
        <v>2275.62</v>
      </c>
      <c r="Q3661">
        <v>4</v>
      </c>
      <c r="R3661" t="s">
        <v>21</v>
      </c>
      <c r="S3661" t="str">
        <f>IF(ChurnData[[#This Row],[MonthlyCharges]]&lt;=30,"1. Up to 30",IF(ChurnData[[#This Row],[MonthlyCharges]]&lt;=50,"2. 31-50",IF(ChurnData[[#This Row],[MonthlyCharges]]&lt;=70,"3. 51-70",IF(ChurnData[[#This Row],[MonthlyCharges]]&lt;=90,"4. 71-90","5. Over 90"))))</f>
        <v>5. Over 90</v>
      </c>
      <c r="T3661" t="str">
        <f>IF(AND(ChurnData[[#This Row],[Contract]]="Month-to-month",ChurnData[[#This Row],[InternetService]]="Fiber optic",ChurnData[[#This Row],[TenureMonths]]&lt;=11),"High-risk","Other")</f>
        <v>Other</v>
      </c>
      <c r="U3661" t="str">
        <f>IF(ChurnData[[#This Row],[TenureMonths]]&lt;=11,"0-11",IF(ChurnData[[#This Row],[TenureMonths]]&lt;=23,"12-23",IF(ChurnData[[#This Row],[TenureMonths]]&lt;=35,"24-35",IF(ChurnData[[#This Row],[TenureMonths]]&lt;=47,"36-47",IF(ChurnData[[#This Row],[TenureMonths]]&lt;=59,"48-59","60-72")))))</f>
        <v>24-35</v>
      </c>
      <c r="V3661">
        <f>IF(ChurnData[[#This Row],[Churn]]="Yes",1,0)</f>
        <v>0</v>
      </c>
    </row>
    <row r="3662" spans="1:22" x14ac:dyDescent="0.35">
      <c r="A3662" t="s">
        <v>3714</v>
      </c>
      <c r="B3662" t="s">
        <v>19</v>
      </c>
      <c r="C3662">
        <v>1</v>
      </c>
      <c r="D3662" t="s">
        <v>21</v>
      </c>
      <c r="E3662" t="s">
        <v>21</v>
      </c>
      <c r="F3662" t="s">
        <v>37</v>
      </c>
      <c r="G3662" s="2">
        <v>3</v>
      </c>
      <c r="H3662" t="s">
        <v>21</v>
      </c>
      <c r="I3662" t="s">
        <v>23</v>
      </c>
      <c r="J3662" t="s">
        <v>21</v>
      </c>
      <c r="K3662" t="s">
        <v>21</v>
      </c>
      <c r="L3662" t="s">
        <v>33</v>
      </c>
      <c r="M3662" t="s">
        <v>20</v>
      </c>
      <c r="N3662" t="s">
        <v>34</v>
      </c>
      <c r="O3662" s="1">
        <v>78.17</v>
      </c>
      <c r="P3662" s="1">
        <v>238.21</v>
      </c>
      <c r="Q3662">
        <v>3</v>
      </c>
      <c r="R3662" t="s">
        <v>20</v>
      </c>
      <c r="S3662" t="str">
        <f>IF(ChurnData[[#This Row],[MonthlyCharges]]&lt;=30,"1. Up to 30",IF(ChurnData[[#This Row],[MonthlyCharges]]&lt;=50,"2. 31-50",IF(ChurnData[[#This Row],[MonthlyCharges]]&lt;=70,"3. 51-70",IF(ChurnData[[#This Row],[MonthlyCharges]]&lt;=90,"4. 71-90","5. Over 90"))))</f>
        <v>4. 71-90</v>
      </c>
      <c r="T3662" t="str">
        <f>IF(AND(ChurnData[[#This Row],[Contract]]="Month-to-month",ChurnData[[#This Row],[InternetService]]="Fiber optic",ChurnData[[#This Row],[TenureMonths]]&lt;=11),"High-risk","Other")</f>
        <v>High-risk</v>
      </c>
      <c r="U3662" t="str">
        <f>IF(ChurnData[[#This Row],[TenureMonths]]&lt;=11,"0-11",IF(ChurnData[[#This Row],[TenureMonths]]&lt;=23,"12-23",IF(ChurnData[[#This Row],[TenureMonths]]&lt;=35,"24-35",IF(ChurnData[[#This Row],[TenureMonths]]&lt;=47,"36-47",IF(ChurnData[[#This Row],[TenureMonths]]&lt;=59,"48-59","60-72")))))</f>
        <v>0-11</v>
      </c>
      <c r="V3662">
        <f>IF(ChurnData[[#This Row],[Churn]]="Yes",1,0)</f>
        <v>1</v>
      </c>
    </row>
    <row r="3663" spans="1:22" x14ac:dyDescent="0.35">
      <c r="A3663" t="s">
        <v>3715</v>
      </c>
      <c r="B3663" t="s">
        <v>36</v>
      </c>
      <c r="C3663">
        <v>0</v>
      </c>
      <c r="D3663" t="s">
        <v>20</v>
      </c>
      <c r="E3663" t="s">
        <v>20</v>
      </c>
      <c r="F3663" t="s">
        <v>22</v>
      </c>
      <c r="G3663" s="2">
        <v>72</v>
      </c>
      <c r="H3663" t="s">
        <v>20</v>
      </c>
      <c r="I3663" t="s">
        <v>32</v>
      </c>
      <c r="J3663" t="s">
        <v>20</v>
      </c>
      <c r="K3663" t="s">
        <v>21</v>
      </c>
      <c r="L3663" t="s">
        <v>24</v>
      </c>
      <c r="M3663" t="s">
        <v>20</v>
      </c>
      <c r="N3663" t="s">
        <v>25</v>
      </c>
      <c r="O3663" s="1">
        <v>59.64</v>
      </c>
      <c r="P3663" s="1">
        <v>4192.79</v>
      </c>
      <c r="Q3663">
        <v>5</v>
      </c>
      <c r="R3663" t="s">
        <v>21</v>
      </c>
      <c r="S3663" t="str">
        <f>IF(ChurnData[[#This Row],[MonthlyCharges]]&lt;=30,"1. Up to 30",IF(ChurnData[[#This Row],[MonthlyCharges]]&lt;=50,"2. 31-50",IF(ChurnData[[#This Row],[MonthlyCharges]]&lt;=70,"3. 51-70",IF(ChurnData[[#This Row],[MonthlyCharges]]&lt;=90,"4. 71-90","5. Over 90"))))</f>
        <v>3. 51-70</v>
      </c>
      <c r="T3663" t="str">
        <f>IF(AND(ChurnData[[#This Row],[Contract]]="Month-to-month",ChurnData[[#This Row],[InternetService]]="Fiber optic",ChurnData[[#This Row],[TenureMonths]]&lt;=11),"High-risk","Other")</f>
        <v>Other</v>
      </c>
      <c r="U3663" t="str">
        <f>IF(ChurnData[[#This Row],[TenureMonths]]&lt;=11,"0-11",IF(ChurnData[[#This Row],[TenureMonths]]&lt;=23,"12-23",IF(ChurnData[[#This Row],[TenureMonths]]&lt;=35,"24-35",IF(ChurnData[[#This Row],[TenureMonths]]&lt;=47,"36-47",IF(ChurnData[[#This Row],[TenureMonths]]&lt;=59,"48-59","60-72")))))</f>
        <v>60-72</v>
      </c>
      <c r="V3663">
        <f>IF(ChurnData[[#This Row],[Churn]]="Yes",1,0)</f>
        <v>0</v>
      </c>
    </row>
    <row r="3664" spans="1:22" x14ac:dyDescent="0.35">
      <c r="A3664" t="s">
        <v>3716</v>
      </c>
      <c r="B3664" t="s">
        <v>36</v>
      </c>
      <c r="C3664">
        <v>0</v>
      </c>
      <c r="D3664" t="s">
        <v>20</v>
      </c>
      <c r="E3664" t="s">
        <v>20</v>
      </c>
      <c r="F3664" t="s">
        <v>22</v>
      </c>
      <c r="G3664" s="2">
        <v>29</v>
      </c>
      <c r="H3664" t="s">
        <v>20</v>
      </c>
      <c r="I3664" t="s">
        <v>21</v>
      </c>
      <c r="J3664" t="s">
        <v>28</v>
      </c>
      <c r="K3664" t="s">
        <v>28</v>
      </c>
      <c r="L3664" t="s">
        <v>29</v>
      </c>
      <c r="M3664" t="s">
        <v>20</v>
      </c>
      <c r="N3664" t="s">
        <v>30</v>
      </c>
      <c r="O3664" s="1">
        <v>18</v>
      </c>
      <c r="P3664" s="1">
        <v>527.13</v>
      </c>
      <c r="Q3664">
        <v>0</v>
      </c>
      <c r="R3664" t="s">
        <v>21</v>
      </c>
      <c r="S3664" t="str">
        <f>IF(ChurnData[[#This Row],[MonthlyCharges]]&lt;=30,"1. Up to 30",IF(ChurnData[[#This Row],[MonthlyCharges]]&lt;=50,"2. 31-50",IF(ChurnData[[#This Row],[MonthlyCharges]]&lt;=70,"3. 51-70",IF(ChurnData[[#This Row],[MonthlyCharges]]&lt;=90,"4. 71-90","5. Over 90"))))</f>
        <v>1. Up to 30</v>
      </c>
      <c r="T3664" t="str">
        <f>IF(AND(ChurnData[[#This Row],[Contract]]="Month-to-month",ChurnData[[#This Row],[InternetService]]="Fiber optic",ChurnData[[#This Row],[TenureMonths]]&lt;=11),"High-risk","Other")</f>
        <v>Other</v>
      </c>
      <c r="U3664" t="str">
        <f>IF(ChurnData[[#This Row],[TenureMonths]]&lt;=11,"0-11",IF(ChurnData[[#This Row],[TenureMonths]]&lt;=23,"12-23",IF(ChurnData[[#This Row],[TenureMonths]]&lt;=35,"24-35",IF(ChurnData[[#This Row],[TenureMonths]]&lt;=47,"36-47",IF(ChurnData[[#This Row],[TenureMonths]]&lt;=59,"48-59","60-72")))))</f>
        <v>24-35</v>
      </c>
      <c r="V3664">
        <f>IF(ChurnData[[#This Row],[Churn]]="Yes",1,0)</f>
        <v>0</v>
      </c>
    </row>
    <row r="3665" spans="1:22" x14ac:dyDescent="0.35">
      <c r="A3665" t="s">
        <v>3717</v>
      </c>
      <c r="B3665" t="s">
        <v>36</v>
      </c>
      <c r="C3665">
        <v>0</v>
      </c>
      <c r="D3665" t="s">
        <v>21</v>
      </c>
      <c r="E3665" t="s">
        <v>21</v>
      </c>
      <c r="F3665" t="s">
        <v>65</v>
      </c>
      <c r="G3665" s="2">
        <v>0</v>
      </c>
      <c r="H3665" t="s">
        <v>20</v>
      </c>
      <c r="I3665" t="s">
        <v>23</v>
      </c>
      <c r="J3665" t="s">
        <v>21</v>
      </c>
      <c r="K3665" t="s">
        <v>21</v>
      </c>
      <c r="L3665" t="s">
        <v>29</v>
      </c>
      <c r="M3665" t="s">
        <v>21</v>
      </c>
      <c r="N3665" t="s">
        <v>43</v>
      </c>
      <c r="O3665" s="1">
        <v>75.77</v>
      </c>
      <c r="P3665" s="1">
        <v>0</v>
      </c>
      <c r="Q3665">
        <v>2</v>
      </c>
      <c r="R3665" t="s">
        <v>21</v>
      </c>
      <c r="S3665" t="str">
        <f>IF(ChurnData[[#This Row],[MonthlyCharges]]&lt;=30,"1. Up to 30",IF(ChurnData[[#This Row],[MonthlyCharges]]&lt;=50,"2. 31-50",IF(ChurnData[[#This Row],[MonthlyCharges]]&lt;=70,"3. 51-70",IF(ChurnData[[#This Row],[MonthlyCharges]]&lt;=90,"4. 71-90","5. Over 90"))))</f>
        <v>4. 71-90</v>
      </c>
      <c r="T3665" t="str">
        <f>IF(AND(ChurnData[[#This Row],[Contract]]="Month-to-month",ChurnData[[#This Row],[InternetService]]="Fiber optic",ChurnData[[#This Row],[TenureMonths]]&lt;=11),"High-risk","Other")</f>
        <v>Other</v>
      </c>
      <c r="U3665" t="str">
        <f>IF(ChurnData[[#This Row],[TenureMonths]]&lt;=11,"0-11",IF(ChurnData[[#This Row],[TenureMonths]]&lt;=23,"12-23",IF(ChurnData[[#This Row],[TenureMonths]]&lt;=35,"24-35",IF(ChurnData[[#This Row],[TenureMonths]]&lt;=47,"36-47",IF(ChurnData[[#This Row],[TenureMonths]]&lt;=59,"48-59","60-72")))))</f>
        <v>0-11</v>
      </c>
      <c r="V3665">
        <f>IF(ChurnData[[#This Row],[Churn]]="Yes",1,0)</f>
        <v>0</v>
      </c>
    </row>
    <row r="3666" spans="1:22" x14ac:dyDescent="0.35">
      <c r="A3666" t="s">
        <v>3718</v>
      </c>
      <c r="B3666" t="s">
        <v>19</v>
      </c>
      <c r="C3666">
        <v>0</v>
      </c>
      <c r="D3666" t="s">
        <v>21</v>
      </c>
      <c r="E3666" t="s">
        <v>21</v>
      </c>
      <c r="F3666" t="s">
        <v>41</v>
      </c>
      <c r="G3666" s="2">
        <v>15</v>
      </c>
      <c r="H3666" t="s">
        <v>20</v>
      </c>
      <c r="I3666" t="s">
        <v>23</v>
      </c>
      <c r="J3666" t="s">
        <v>20</v>
      </c>
      <c r="K3666" t="s">
        <v>21</v>
      </c>
      <c r="L3666" t="s">
        <v>33</v>
      </c>
      <c r="M3666" t="s">
        <v>21</v>
      </c>
      <c r="N3666" t="s">
        <v>34</v>
      </c>
      <c r="O3666" s="1">
        <v>74.569999999999993</v>
      </c>
      <c r="P3666" s="1">
        <v>1137.48</v>
      </c>
      <c r="Q3666">
        <v>0</v>
      </c>
      <c r="R3666" t="s">
        <v>20</v>
      </c>
      <c r="S3666" t="str">
        <f>IF(ChurnData[[#This Row],[MonthlyCharges]]&lt;=30,"1. Up to 30",IF(ChurnData[[#This Row],[MonthlyCharges]]&lt;=50,"2. 31-50",IF(ChurnData[[#This Row],[MonthlyCharges]]&lt;=70,"3. 51-70",IF(ChurnData[[#This Row],[MonthlyCharges]]&lt;=90,"4. 71-90","5. Over 90"))))</f>
        <v>4. 71-90</v>
      </c>
      <c r="T3666" t="str">
        <f>IF(AND(ChurnData[[#This Row],[Contract]]="Month-to-month",ChurnData[[#This Row],[InternetService]]="Fiber optic",ChurnData[[#This Row],[TenureMonths]]&lt;=11),"High-risk","Other")</f>
        <v>Other</v>
      </c>
      <c r="U3666" t="str">
        <f>IF(ChurnData[[#This Row],[TenureMonths]]&lt;=11,"0-11",IF(ChurnData[[#This Row],[TenureMonths]]&lt;=23,"12-23",IF(ChurnData[[#This Row],[TenureMonths]]&lt;=35,"24-35",IF(ChurnData[[#This Row],[TenureMonths]]&lt;=47,"36-47",IF(ChurnData[[#This Row],[TenureMonths]]&lt;=59,"48-59","60-72")))))</f>
        <v>12-23</v>
      </c>
      <c r="V3666">
        <f>IF(ChurnData[[#This Row],[Churn]]="Yes",1,0)</f>
        <v>1</v>
      </c>
    </row>
    <row r="3667" spans="1:22" x14ac:dyDescent="0.35">
      <c r="A3667" t="s">
        <v>3719</v>
      </c>
      <c r="B3667" t="s">
        <v>19</v>
      </c>
      <c r="C3667">
        <v>0</v>
      </c>
      <c r="D3667" t="s">
        <v>20</v>
      </c>
      <c r="E3667" t="s">
        <v>21</v>
      </c>
      <c r="F3667" t="s">
        <v>45</v>
      </c>
      <c r="G3667" s="2">
        <v>16</v>
      </c>
      <c r="H3667" t="s">
        <v>20</v>
      </c>
      <c r="I3667" t="s">
        <v>23</v>
      </c>
      <c r="J3667" t="s">
        <v>21</v>
      </c>
      <c r="K3667" t="s">
        <v>21</v>
      </c>
      <c r="L3667" t="s">
        <v>29</v>
      </c>
      <c r="M3667" t="s">
        <v>20</v>
      </c>
      <c r="N3667" t="s">
        <v>34</v>
      </c>
      <c r="O3667" s="1">
        <v>85.76</v>
      </c>
      <c r="P3667" s="1">
        <v>1346.63</v>
      </c>
      <c r="Q3667">
        <v>2</v>
      </c>
      <c r="R3667" t="s">
        <v>20</v>
      </c>
      <c r="S3667" t="str">
        <f>IF(ChurnData[[#This Row],[MonthlyCharges]]&lt;=30,"1. Up to 30",IF(ChurnData[[#This Row],[MonthlyCharges]]&lt;=50,"2. 31-50",IF(ChurnData[[#This Row],[MonthlyCharges]]&lt;=70,"3. 51-70",IF(ChurnData[[#This Row],[MonthlyCharges]]&lt;=90,"4. 71-90","5. Over 90"))))</f>
        <v>4. 71-90</v>
      </c>
      <c r="T3667" t="str">
        <f>IF(AND(ChurnData[[#This Row],[Contract]]="Month-to-month",ChurnData[[#This Row],[InternetService]]="Fiber optic",ChurnData[[#This Row],[TenureMonths]]&lt;=11),"High-risk","Other")</f>
        <v>Other</v>
      </c>
      <c r="U3667" t="str">
        <f>IF(ChurnData[[#This Row],[TenureMonths]]&lt;=11,"0-11",IF(ChurnData[[#This Row],[TenureMonths]]&lt;=23,"12-23",IF(ChurnData[[#This Row],[TenureMonths]]&lt;=35,"24-35",IF(ChurnData[[#This Row],[TenureMonths]]&lt;=47,"36-47",IF(ChurnData[[#This Row],[TenureMonths]]&lt;=59,"48-59","60-72")))))</f>
        <v>12-23</v>
      </c>
      <c r="V3667">
        <f>IF(ChurnData[[#This Row],[Churn]]="Yes",1,0)</f>
        <v>1</v>
      </c>
    </row>
    <row r="3668" spans="1:22" x14ac:dyDescent="0.35">
      <c r="A3668" t="s">
        <v>3720</v>
      </c>
      <c r="B3668" t="s">
        <v>19</v>
      </c>
      <c r="C3668">
        <v>1</v>
      </c>
      <c r="D3668" t="s">
        <v>21</v>
      </c>
      <c r="E3668" t="s">
        <v>21</v>
      </c>
      <c r="F3668" t="s">
        <v>65</v>
      </c>
      <c r="G3668" s="2">
        <v>5</v>
      </c>
      <c r="H3668" t="s">
        <v>20</v>
      </c>
      <c r="I3668" t="s">
        <v>21</v>
      </c>
      <c r="J3668" t="s">
        <v>28</v>
      </c>
      <c r="K3668" t="s">
        <v>28</v>
      </c>
      <c r="L3668" t="s">
        <v>33</v>
      </c>
      <c r="M3668" t="s">
        <v>20</v>
      </c>
      <c r="N3668" t="s">
        <v>30</v>
      </c>
      <c r="O3668" s="1">
        <v>36.57</v>
      </c>
      <c r="P3668" s="1">
        <v>181.43</v>
      </c>
      <c r="Q3668">
        <v>2</v>
      </c>
      <c r="R3668" t="s">
        <v>20</v>
      </c>
      <c r="S3668" t="str">
        <f>IF(ChurnData[[#This Row],[MonthlyCharges]]&lt;=30,"1. Up to 30",IF(ChurnData[[#This Row],[MonthlyCharges]]&lt;=50,"2. 31-50",IF(ChurnData[[#This Row],[MonthlyCharges]]&lt;=70,"3. 51-70",IF(ChurnData[[#This Row],[MonthlyCharges]]&lt;=90,"4. 71-90","5. Over 90"))))</f>
        <v>2. 31-50</v>
      </c>
      <c r="T3668" t="str">
        <f>IF(AND(ChurnData[[#This Row],[Contract]]="Month-to-month",ChurnData[[#This Row],[InternetService]]="Fiber optic",ChurnData[[#This Row],[TenureMonths]]&lt;=11),"High-risk","Other")</f>
        <v>Other</v>
      </c>
      <c r="U3668" t="str">
        <f>IF(ChurnData[[#This Row],[TenureMonths]]&lt;=11,"0-11",IF(ChurnData[[#This Row],[TenureMonths]]&lt;=23,"12-23",IF(ChurnData[[#This Row],[TenureMonths]]&lt;=35,"24-35",IF(ChurnData[[#This Row],[TenureMonths]]&lt;=47,"36-47",IF(ChurnData[[#This Row],[TenureMonths]]&lt;=59,"48-59","60-72")))))</f>
        <v>0-11</v>
      </c>
      <c r="V3668">
        <f>IF(ChurnData[[#This Row],[Churn]]="Yes",1,0)</f>
        <v>1</v>
      </c>
    </row>
    <row r="3669" spans="1:22" x14ac:dyDescent="0.35">
      <c r="A3669" t="s">
        <v>3721</v>
      </c>
      <c r="B3669" t="s">
        <v>19</v>
      </c>
      <c r="C3669">
        <v>0</v>
      </c>
      <c r="D3669" t="s">
        <v>21</v>
      </c>
      <c r="E3669" t="s">
        <v>21</v>
      </c>
      <c r="F3669" t="s">
        <v>37</v>
      </c>
      <c r="G3669" s="2">
        <v>29</v>
      </c>
      <c r="H3669" t="s">
        <v>20</v>
      </c>
      <c r="I3669" t="s">
        <v>32</v>
      </c>
      <c r="J3669" t="s">
        <v>20</v>
      </c>
      <c r="K3669" t="s">
        <v>21</v>
      </c>
      <c r="L3669" t="s">
        <v>29</v>
      </c>
      <c r="M3669" t="s">
        <v>21</v>
      </c>
      <c r="N3669" t="s">
        <v>34</v>
      </c>
      <c r="O3669" s="1">
        <v>60.24</v>
      </c>
      <c r="P3669" s="1">
        <v>1723.21</v>
      </c>
      <c r="Q3669">
        <v>1</v>
      </c>
      <c r="R3669" t="s">
        <v>21</v>
      </c>
      <c r="S3669" t="str">
        <f>IF(ChurnData[[#This Row],[MonthlyCharges]]&lt;=30,"1. Up to 30",IF(ChurnData[[#This Row],[MonthlyCharges]]&lt;=50,"2. 31-50",IF(ChurnData[[#This Row],[MonthlyCharges]]&lt;=70,"3. 51-70",IF(ChurnData[[#This Row],[MonthlyCharges]]&lt;=90,"4. 71-90","5. Over 90"))))</f>
        <v>3. 51-70</v>
      </c>
      <c r="T3669" t="str">
        <f>IF(AND(ChurnData[[#This Row],[Contract]]="Month-to-month",ChurnData[[#This Row],[InternetService]]="Fiber optic",ChurnData[[#This Row],[TenureMonths]]&lt;=11),"High-risk","Other")</f>
        <v>Other</v>
      </c>
      <c r="U3669" t="str">
        <f>IF(ChurnData[[#This Row],[TenureMonths]]&lt;=11,"0-11",IF(ChurnData[[#This Row],[TenureMonths]]&lt;=23,"12-23",IF(ChurnData[[#This Row],[TenureMonths]]&lt;=35,"24-35",IF(ChurnData[[#This Row],[TenureMonths]]&lt;=47,"36-47",IF(ChurnData[[#This Row],[TenureMonths]]&lt;=59,"48-59","60-72")))))</f>
        <v>24-35</v>
      </c>
      <c r="V3669">
        <f>IF(ChurnData[[#This Row],[Churn]]="Yes",1,0)</f>
        <v>0</v>
      </c>
    </row>
    <row r="3670" spans="1:22" x14ac:dyDescent="0.35">
      <c r="A3670" t="s">
        <v>3722</v>
      </c>
      <c r="B3670" t="s">
        <v>36</v>
      </c>
      <c r="C3670">
        <v>0</v>
      </c>
      <c r="D3670" t="s">
        <v>20</v>
      </c>
      <c r="E3670" t="s">
        <v>20</v>
      </c>
      <c r="F3670" t="s">
        <v>58</v>
      </c>
      <c r="G3670" s="2">
        <v>43</v>
      </c>
      <c r="H3670" t="s">
        <v>20</v>
      </c>
      <c r="I3670" t="s">
        <v>23</v>
      </c>
      <c r="J3670" t="s">
        <v>21</v>
      </c>
      <c r="K3670" t="s">
        <v>21</v>
      </c>
      <c r="L3670" t="s">
        <v>24</v>
      </c>
      <c r="M3670" t="s">
        <v>20</v>
      </c>
      <c r="N3670" t="s">
        <v>30</v>
      </c>
      <c r="O3670" s="1">
        <v>87.17</v>
      </c>
      <c r="P3670" s="1">
        <v>3665.03</v>
      </c>
      <c r="Q3670">
        <v>4</v>
      </c>
      <c r="R3670" t="s">
        <v>21</v>
      </c>
      <c r="S3670" t="str">
        <f>IF(ChurnData[[#This Row],[MonthlyCharges]]&lt;=30,"1. Up to 30",IF(ChurnData[[#This Row],[MonthlyCharges]]&lt;=50,"2. 31-50",IF(ChurnData[[#This Row],[MonthlyCharges]]&lt;=70,"3. 51-70",IF(ChurnData[[#This Row],[MonthlyCharges]]&lt;=90,"4. 71-90","5. Over 90"))))</f>
        <v>4. 71-90</v>
      </c>
      <c r="T3670" t="str">
        <f>IF(AND(ChurnData[[#This Row],[Contract]]="Month-to-month",ChurnData[[#This Row],[InternetService]]="Fiber optic",ChurnData[[#This Row],[TenureMonths]]&lt;=11),"High-risk","Other")</f>
        <v>Other</v>
      </c>
      <c r="U3670" t="str">
        <f>IF(ChurnData[[#This Row],[TenureMonths]]&lt;=11,"0-11",IF(ChurnData[[#This Row],[TenureMonths]]&lt;=23,"12-23",IF(ChurnData[[#This Row],[TenureMonths]]&lt;=35,"24-35",IF(ChurnData[[#This Row],[TenureMonths]]&lt;=47,"36-47",IF(ChurnData[[#This Row],[TenureMonths]]&lt;=59,"48-59","60-72")))))</f>
        <v>36-47</v>
      </c>
      <c r="V3670">
        <f>IF(ChurnData[[#This Row],[Churn]]="Yes",1,0)</f>
        <v>0</v>
      </c>
    </row>
    <row r="3671" spans="1:22" x14ac:dyDescent="0.35">
      <c r="A3671" t="s">
        <v>3723</v>
      </c>
      <c r="B3671" t="s">
        <v>19</v>
      </c>
      <c r="C3671">
        <v>0</v>
      </c>
      <c r="D3671" t="s">
        <v>21</v>
      </c>
      <c r="E3671" t="s">
        <v>21</v>
      </c>
      <c r="F3671" t="s">
        <v>41</v>
      </c>
      <c r="G3671" s="2">
        <v>32</v>
      </c>
      <c r="H3671" t="s">
        <v>20</v>
      </c>
      <c r="I3671" t="s">
        <v>32</v>
      </c>
      <c r="J3671" t="s">
        <v>20</v>
      </c>
      <c r="K3671" t="s">
        <v>20</v>
      </c>
      <c r="L3671" t="s">
        <v>24</v>
      </c>
      <c r="M3671" t="s">
        <v>21</v>
      </c>
      <c r="N3671" t="s">
        <v>34</v>
      </c>
      <c r="O3671" s="1">
        <v>61.05</v>
      </c>
      <c r="P3671" s="1">
        <v>1966.21</v>
      </c>
      <c r="Q3671">
        <v>0</v>
      </c>
      <c r="R3671" t="s">
        <v>21</v>
      </c>
      <c r="S3671" t="str">
        <f>IF(ChurnData[[#This Row],[MonthlyCharges]]&lt;=30,"1. Up to 30",IF(ChurnData[[#This Row],[MonthlyCharges]]&lt;=50,"2. 31-50",IF(ChurnData[[#This Row],[MonthlyCharges]]&lt;=70,"3. 51-70",IF(ChurnData[[#This Row],[MonthlyCharges]]&lt;=90,"4. 71-90","5. Over 90"))))</f>
        <v>3. 51-70</v>
      </c>
      <c r="T3671" t="str">
        <f>IF(AND(ChurnData[[#This Row],[Contract]]="Month-to-month",ChurnData[[#This Row],[InternetService]]="Fiber optic",ChurnData[[#This Row],[TenureMonths]]&lt;=11),"High-risk","Other")</f>
        <v>Other</v>
      </c>
      <c r="U3671" t="str">
        <f>IF(ChurnData[[#This Row],[TenureMonths]]&lt;=11,"0-11",IF(ChurnData[[#This Row],[TenureMonths]]&lt;=23,"12-23",IF(ChurnData[[#This Row],[TenureMonths]]&lt;=35,"24-35",IF(ChurnData[[#This Row],[TenureMonths]]&lt;=47,"36-47",IF(ChurnData[[#This Row],[TenureMonths]]&lt;=59,"48-59","60-72")))))</f>
        <v>24-35</v>
      </c>
      <c r="V3671">
        <f>IF(ChurnData[[#This Row],[Churn]]="Yes",1,0)</f>
        <v>0</v>
      </c>
    </row>
    <row r="3672" spans="1:22" x14ac:dyDescent="0.35">
      <c r="A3672" t="s">
        <v>3724</v>
      </c>
      <c r="B3672" t="s">
        <v>19</v>
      </c>
      <c r="C3672">
        <v>0</v>
      </c>
      <c r="D3672" t="s">
        <v>20</v>
      </c>
      <c r="E3672" t="s">
        <v>21</v>
      </c>
      <c r="F3672" t="s">
        <v>41</v>
      </c>
      <c r="G3672" s="2">
        <v>3</v>
      </c>
      <c r="H3672" t="s">
        <v>20</v>
      </c>
      <c r="I3672" t="s">
        <v>23</v>
      </c>
      <c r="J3672" t="s">
        <v>20</v>
      </c>
      <c r="K3672" t="s">
        <v>21</v>
      </c>
      <c r="L3672" t="s">
        <v>33</v>
      </c>
      <c r="M3672" t="s">
        <v>20</v>
      </c>
      <c r="N3672" t="s">
        <v>25</v>
      </c>
      <c r="O3672" s="1">
        <v>90.12</v>
      </c>
      <c r="P3672" s="1">
        <v>267.12</v>
      </c>
      <c r="Q3672">
        <v>2</v>
      </c>
      <c r="R3672" t="s">
        <v>20</v>
      </c>
      <c r="S3672" t="str">
        <f>IF(ChurnData[[#This Row],[MonthlyCharges]]&lt;=30,"1. Up to 30",IF(ChurnData[[#This Row],[MonthlyCharges]]&lt;=50,"2. 31-50",IF(ChurnData[[#This Row],[MonthlyCharges]]&lt;=70,"3. 51-70",IF(ChurnData[[#This Row],[MonthlyCharges]]&lt;=90,"4. 71-90","5. Over 90"))))</f>
        <v>5. Over 90</v>
      </c>
      <c r="T3672" t="str">
        <f>IF(AND(ChurnData[[#This Row],[Contract]]="Month-to-month",ChurnData[[#This Row],[InternetService]]="Fiber optic",ChurnData[[#This Row],[TenureMonths]]&lt;=11),"High-risk","Other")</f>
        <v>High-risk</v>
      </c>
      <c r="U3672" t="str">
        <f>IF(ChurnData[[#This Row],[TenureMonths]]&lt;=11,"0-11",IF(ChurnData[[#This Row],[TenureMonths]]&lt;=23,"12-23",IF(ChurnData[[#This Row],[TenureMonths]]&lt;=35,"24-35",IF(ChurnData[[#This Row],[TenureMonths]]&lt;=47,"36-47",IF(ChurnData[[#This Row],[TenureMonths]]&lt;=59,"48-59","60-72")))))</f>
        <v>0-11</v>
      </c>
      <c r="V3672">
        <f>IF(ChurnData[[#This Row],[Churn]]="Yes",1,0)</f>
        <v>1</v>
      </c>
    </row>
    <row r="3673" spans="1:22" x14ac:dyDescent="0.35">
      <c r="A3673" t="s">
        <v>3725</v>
      </c>
      <c r="B3673" t="s">
        <v>19</v>
      </c>
      <c r="C3673">
        <v>1</v>
      </c>
      <c r="D3673" t="s">
        <v>21</v>
      </c>
      <c r="E3673" t="s">
        <v>20</v>
      </c>
      <c r="F3673" t="s">
        <v>22</v>
      </c>
      <c r="G3673" s="2">
        <v>61</v>
      </c>
      <c r="H3673" t="s">
        <v>20</v>
      </c>
      <c r="I3673" t="s">
        <v>32</v>
      </c>
      <c r="J3673" t="s">
        <v>21</v>
      </c>
      <c r="K3673" t="s">
        <v>21</v>
      </c>
      <c r="L3673" t="s">
        <v>29</v>
      </c>
      <c r="M3673" t="s">
        <v>21</v>
      </c>
      <c r="N3673" t="s">
        <v>30</v>
      </c>
      <c r="O3673" s="1">
        <v>53.58</v>
      </c>
      <c r="P3673" s="1">
        <v>3182.78</v>
      </c>
      <c r="Q3673">
        <v>1</v>
      </c>
      <c r="R3673" t="s">
        <v>21</v>
      </c>
      <c r="S3673" t="str">
        <f>IF(ChurnData[[#This Row],[MonthlyCharges]]&lt;=30,"1. Up to 30",IF(ChurnData[[#This Row],[MonthlyCharges]]&lt;=50,"2. 31-50",IF(ChurnData[[#This Row],[MonthlyCharges]]&lt;=70,"3. 51-70",IF(ChurnData[[#This Row],[MonthlyCharges]]&lt;=90,"4. 71-90","5. Over 90"))))</f>
        <v>3. 51-70</v>
      </c>
      <c r="T3673" t="str">
        <f>IF(AND(ChurnData[[#This Row],[Contract]]="Month-to-month",ChurnData[[#This Row],[InternetService]]="Fiber optic",ChurnData[[#This Row],[TenureMonths]]&lt;=11),"High-risk","Other")</f>
        <v>Other</v>
      </c>
      <c r="U3673" t="str">
        <f>IF(ChurnData[[#This Row],[TenureMonths]]&lt;=11,"0-11",IF(ChurnData[[#This Row],[TenureMonths]]&lt;=23,"12-23",IF(ChurnData[[#This Row],[TenureMonths]]&lt;=35,"24-35",IF(ChurnData[[#This Row],[TenureMonths]]&lt;=47,"36-47",IF(ChurnData[[#This Row],[TenureMonths]]&lt;=59,"48-59","60-72")))))</f>
        <v>60-72</v>
      </c>
      <c r="V3673">
        <f>IF(ChurnData[[#This Row],[Churn]]="Yes",1,0)</f>
        <v>0</v>
      </c>
    </row>
    <row r="3674" spans="1:22" x14ac:dyDescent="0.35">
      <c r="A3674" t="s">
        <v>3726</v>
      </c>
      <c r="B3674" t="s">
        <v>36</v>
      </c>
      <c r="C3674">
        <v>0</v>
      </c>
      <c r="D3674" t="s">
        <v>20</v>
      </c>
      <c r="E3674" t="s">
        <v>21</v>
      </c>
      <c r="F3674" t="s">
        <v>22</v>
      </c>
      <c r="G3674" s="2">
        <v>72</v>
      </c>
      <c r="H3674" t="s">
        <v>21</v>
      </c>
      <c r="I3674" t="s">
        <v>23</v>
      </c>
      <c r="J3674" t="s">
        <v>20</v>
      </c>
      <c r="K3674" t="s">
        <v>20</v>
      </c>
      <c r="L3674" t="s">
        <v>24</v>
      </c>
      <c r="M3674" t="s">
        <v>21</v>
      </c>
      <c r="N3674" t="s">
        <v>43</v>
      </c>
      <c r="O3674" s="1">
        <v>82.63</v>
      </c>
      <c r="P3674" s="1">
        <v>6072.33</v>
      </c>
      <c r="Q3674">
        <v>0</v>
      </c>
      <c r="R3674" t="s">
        <v>21</v>
      </c>
      <c r="S3674" t="str">
        <f>IF(ChurnData[[#This Row],[MonthlyCharges]]&lt;=30,"1. Up to 30",IF(ChurnData[[#This Row],[MonthlyCharges]]&lt;=50,"2. 31-50",IF(ChurnData[[#This Row],[MonthlyCharges]]&lt;=70,"3. 51-70",IF(ChurnData[[#This Row],[MonthlyCharges]]&lt;=90,"4. 71-90","5. Over 90"))))</f>
        <v>4. 71-90</v>
      </c>
      <c r="T3674" t="str">
        <f>IF(AND(ChurnData[[#This Row],[Contract]]="Month-to-month",ChurnData[[#This Row],[InternetService]]="Fiber optic",ChurnData[[#This Row],[TenureMonths]]&lt;=11),"High-risk","Other")</f>
        <v>Other</v>
      </c>
      <c r="U3674" t="str">
        <f>IF(ChurnData[[#This Row],[TenureMonths]]&lt;=11,"0-11",IF(ChurnData[[#This Row],[TenureMonths]]&lt;=23,"12-23",IF(ChurnData[[#This Row],[TenureMonths]]&lt;=35,"24-35",IF(ChurnData[[#This Row],[TenureMonths]]&lt;=47,"36-47",IF(ChurnData[[#This Row],[TenureMonths]]&lt;=59,"48-59","60-72")))))</f>
        <v>60-72</v>
      </c>
      <c r="V3674">
        <f>IF(ChurnData[[#This Row],[Churn]]="Yes",1,0)</f>
        <v>0</v>
      </c>
    </row>
    <row r="3675" spans="1:22" x14ac:dyDescent="0.35">
      <c r="A3675" t="s">
        <v>3727</v>
      </c>
      <c r="B3675" t="s">
        <v>19</v>
      </c>
      <c r="C3675">
        <v>0</v>
      </c>
      <c r="D3675" t="s">
        <v>20</v>
      </c>
      <c r="E3675" t="s">
        <v>20</v>
      </c>
      <c r="F3675" t="s">
        <v>65</v>
      </c>
      <c r="G3675" s="2">
        <v>21</v>
      </c>
      <c r="H3675" t="s">
        <v>20</v>
      </c>
      <c r="I3675" t="s">
        <v>23</v>
      </c>
      <c r="J3675" t="s">
        <v>20</v>
      </c>
      <c r="K3675" t="s">
        <v>21</v>
      </c>
      <c r="L3675" t="s">
        <v>33</v>
      </c>
      <c r="M3675" t="s">
        <v>21</v>
      </c>
      <c r="N3675" t="s">
        <v>25</v>
      </c>
      <c r="O3675" s="1">
        <v>90.53</v>
      </c>
      <c r="P3675" s="1">
        <v>1849.73</v>
      </c>
      <c r="Q3675">
        <v>3</v>
      </c>
      <c r="R3675" t="s">
        <v>20</v>
      </c>
      <c r="S3675" t="str">
        <f>IF(ChurnData[[#This Row],[MonthlyCharges]]&lt;=30,"1. Up to 30",IF(ChurnData[[#This Row],[MonthlyCharges]]&lt;=50,"2. 31-50",IF(ChurnData[[#This Row],[MonthlyCharges]]&lt;=70,"3. 51-70",IF(ChurnData[[#This Row],[MonthlyCharges]]&lt;=90,"4. 71-90","5. Over 90"))))</f>
        <v>5. Over 90</v>
      </c>
      <c r="T3675" t="str">
        <f>IF(AND(ChurnData[[#This Row],[Contract]]="Month-to-month",ChurnData[[#This Row],[InternetService]]="Fiber optic",ChurnData[[#This Row],[TenureMonths]]&lt;=11),"High-risk","Other")</f>
        <v>Other</v>
      </c>
      <c r="U3675" t="str">
        <f>IF(ChurnData[[#This Row],[TenureMonths]]&lt;=11,"0-11",IF(ChurnData[[#This Row],[TenureMonths]]&lt;=23,"12-23",IF(ChurnData[[#This Row],[TenureMonths]]&lt;=35,"24-35",IF(ChurnData[[#This Row],[TenureMonths]]&lt;=47,"36-47",IF(ChurnData[[#This Row],[TenureMonths]]&lt;=59,"48-59","60-72")))))</f>
        <v>12-23</v>
      </c>
      <c r="V3675">
        <f>IF(ChurnData[[#This Row],[Churn]]="Yes",1,0)</f>
        <v>1</v>
      </c>
    </row>
    <row r="3676" spans="1:22" x14ac:dyDescent="0.35">
      <c r="A3676" t="s">
        <v>3728</v>
      </c>
      <c r="B3676" t="s">
        <v>36</v>
      </c>
      <c r="C3676">
        <v>0</v>
      </c>
      <c r="D3676" t="s">
        <v>20</v>
      </c>
      <c r="E3676" t="s">
        <v>20</v>
      </c>
      <c r="F3676" t="s">
        <v>37</v>
      </c>
      <c r="G3676" s="2">
        <v>45</v>
      </c>
      <c r="H3676" t="s">
        <v>20</v>
      </c>
      <c r="I3676" t="s">
        <v>23</v>
      </c>
      <c r="J3676" t="s">
        <v>21</v>
      </c>
      <c r="K3676" t="s">
        <v>21</v>
      </c>
      <c r="L3676" t="s">
        <v>29</v>
      </c>
      <c r="M3676" t="s">
        <v>21</v>
      </c>
      <c r="N3676" t="s">
        <v>34</v>
      </c>
      <c r="O3676" s="1">
        <v>78.819999999999993</v>
      </c>
      <c r="P3676" s="1">
        <v>3633.39</v>
      </c>
      <c r="Q3676">
        <v>3</v>
      </c>
      <c r="R3676" t="s">
        <v>21</v>
      </c>
      <c r="S3676" t="str">
        <f>IF(ChurnData[[#This Row],[MonthlyCharges]]&lt;=30,"1. Up to 30",IF(ChurnData[[#This Row],[MonthlyCharges]]&lt;=50,"2. 31-50",IF(ChurnData[[#This Row],[MonthlyCharges]]&lt;=70,"3. 51-70",IF(ChurnData[[#This Row],[MonthlyCharges]]&lt;=90,"4. 71-90","5. Over 90"))))</f>
        <v>4. 71-90</v>
      </c>
      <c r="T3676" t="str">
        <f>IF(AND(ChurnData[[#This Row],[Contract]]="Month-to-month",ChurnData[[#This Row],[InternetService]]="Fiber optic",ChurnData[[#This Row],[TenureMonths]]&lt;=11),"High-risk","Other")</f>
        <v>Other</v>
      </c>
      <c r="U3676" t="str">
        <f>IF(ChurnData[[#This Row],[TenureMonths]]&lt;=11,"0-11",IF(ChurnData[[#This Row],[TenureMonths]]&lt;=23,"12-23",IF(ChurnData[[#This Row],[TenureMonths]]&lt;=35,"24-35",IF(ChurnData[[#This Row],[TenureMonths]]&lt;=47,"36-47",IF(ChurnData[[#This Row],[TenureMonths]]&lt;=59,"48-59","60-72")))))</f>
        <v>36-47</v>
      </c>
      <c r="V3676">
        <f>IF(ChurnData[[#This Row],[Churn]]="Yes",1,0)</f>
        <v>0</v>
      </c>
    </row>
    <row r="3677" spans="1:22" x14ac:dyDescent="0.35">
      <c r="A3677" t="s">
        <v>3729</v>
      </c>
      <c r="B3677" t="s">
        <v>19</v>
      </c>
      <c r="C3677">
        <v>0</v>
      </c>
      <c r="D3677" t="s">
        <v>20</v>
      </c>
      <c r="E3677" t="s">
        <v>20</v>
      </c>
      <c r="F3677" t="s">
        <v>49</v>
      </c>
      <c r="G3677" s="2">
        <v>22</v>
      </c>
      <c r="H3677" t="s">
        <v>20</v>
      </c>
      <c r="I3677" t="s">
        <v>23</v>
      </c>
      <c r="J3677" t="s">
        <v>21</v>
      </c>
      <c r="K3677" t="s">
        <v>21</v>
      </c>
      <c r="L3677" t="s">
        <v>29</v>
      </c>
      <c r="M3677" t="s">
        <v>20</v>
      </c>
      <c r="N3677" t="s">
        <v>25</v>
      </c>
      <c r="O3677" s="1">
        <v>86.37</v>
      </c>
      <c r="P3677" s="1">
        <v>1926.46</v>
      </c>
      <c r="Q3677">
        <v>3</v>
      </c>
      <c r="R3677" t="s">
        <v>21</v>
      </c>
      <c r="S3677" t="str">
        <f>IF(ChurnData[[#This Row],[MonthlyCharges]]&lt;=30,"1. Up to 30",IF(ChurnData[[#This Row],[MonthlyCharges]]&lt;=50,"2. 31-50",IF(ChurnData[[#This Row],[MonthlyCharges]]&lt;=70,"3. 51-70",IF(ChurnData[[#This Row],[MonthlyCharges]]&lt;=90,"4. 71-90","5. Over 90"))))</f>
        <v>4. 71-90</v>
      </c>
      <c r="T3677" t="str">
        <f>IF(AND(ChurnData[[#This Row],[Contract]]="Month-to-month",ChurnData[[#This Row],[InternetService]]="Fiber optic",ChurnData[[#This Row],[TenureMonths]]&lt;=11),"High-risk","Other")</f>
        <v>Other</v>
      </c>
      <c r="U3677" t="str">
        <f>IF(ChurnData[[#This Row],[TenureMonths]]&lt;=11,"0-11",IF(ChurnData[[#This Row],[TenureMonths]]&lt;=23,"12-23",IF(ChurnData[[#This Row],[TenureMonths]]&lt;=35,"24-35",IF(ChurnData[[#This Row],[TenureMonths]]&lt;=47,"36-47",IF(ChurnData[[#This Row],[TenureMonths]]&lt;=59,"48-59","60-72")))))</f>
        <v>12-23</v>
      </c>
      <c r="V3677">
        <f>IF(ChurnData[[#This Row],[Churn]]="Yes",1,0)</f>
        <v>0</v>
      </c>
    </row>
    <row r="3678" spans="1:22" x14ac:dyDescent="0.35">
      <c r="A3678" t="s">
        <v>3730</v>
      </c>
      <c r="B3678" t="s">
        <v>36</v>
      </c>
      <c r="C3678">
        <v>1</v>
      </c>
      <c r="D3678" t="s">
        <v>21</v>
      </c>
      <c r="E3678" t="s">
        <v>21</v>
      </c>
      <c r="F3678" t="s">
        <v>45</v>
      </c>
      <c r="G3678" s="2">
        <v>43</v>
      </c>
      <c r="H3678" t="s">
        <v>21</v>
      </c>
      <c r="I3678" t="s">
        <v>23</v>
      </c>
      <c r="J3678" t="s">
        <v>20</v>
      </c>
      <c r="K3678" t="s">
        <v>20</v>
      </c>
      <c r="L3678" t="s">
        <v>24</v>
      </c>
      <c r="M3678" t="s">
        <v>20</v>
      </c>
      <c r="N3678" t="s">
        <v>25</v>
      </c>
      <c r="O3678" s="1">
        <v>75.010000000000005</v>
      </c>
      <c r="P3678" s="1">
        <v>3180.9</v>
      </c>
      <c r="Q3678">
        <v>1</v>
      </c>
      <c r="R3678" t="s">
        <v>21</v>
      </c>
      <c r="S3678" t="str">
        <f>IF(ChurnData[[#This Row],[MonthlyCharges]]&lt;=30,"1. Up to 30",IF(ChurnData[[#This Row],[MonthlyCharges]]&lt;=50,"2. 31-50",IF(ChurnData[[#This Row],[MonthlyCharges]]&lt;=70,"3. 51-70",IF(ChurnData[[#This Row],[MonthlyCharges]]&lt;=90,"4. 71-90","5. Over 90"))))</f>
        <v>4. 71-90</v>
      </c>
      <c r="T3678" t="str">
        <f>IF(AND(ChurnData[[#This Row],[Contract]]="Month-to-month",ChurnData[[#This Row],[InternetService]]="Fiber optic",ChurnData[[#This Row],[TenureMonths]]&lt;=11),"High-risk","Other")</f>
        <v>Other</v>
      </c>
      <c r="U3678" t="str">
        <f>IF(ChurnData[[#This Row],[TenureMonths]]&lt;=11,"0-11",IF(ChurnData[[#This Row],[TenureMonths]]&lt;=23,"12-23",IF(ChurnData[[#This Row],[TenureMonths]]&lt;=35,"24-35",IF(ChurnData[[#This Row],[TenureMonths]]&lt;=47,"36-47",IF(ChurnData[[#This Row],[TenureMonths]]&lt;=59,"48-59","60-72")))))</f>
        <v>36-47</v>
      </c>
      <c r="V3678">
        <f>IF(ChurnData[[#This Row],[Churn]]="Yes",1,0)</f>
        <v>0</v>
      </c>
    </row>
    <row r="3679" spans="1:22" x14ac:dyDescent="0.35">
      <c r="A3679" t="s">
        <v>3731</v>
      </c>
      <c r="B3679" t="s">
        <v>36</v>
      </c>
      <c r="C3679">
        <v>1</v>
      </c>
      <c r="D3679" t="s">
        <v>21</v>
      </c>
      <c r="E3679" t="s">
        <v>21</v>
      </c>
      <c r="F3679" t="s">
        <v>56</v>
      </c>
      <c r="G3679" s="2">
        <v>32</v>
      </c>
      <c r="H3679" t="s">
        <v>20</v>
      </c>
      <c r="I3679" t="s">
        <v>23</v>
      </c>
      <c r="J3679" t="s">
        <v>20</v>
      </c>
      <c r="K3679" t="s">
        <v>20</v>
      </c>
      <c r="L3679" t="s">
        <v>29</v>
      </c>
      <c r="M3679" t="s">
        <v>20</v>
      </c>
      <c r="N3679" t="s">
        <v>30</v>
      </c>
      <c r="O3679" s="1">
        <v>100.85</v>
      </c>
      <c r="P3679" s="1">
        <v>3139.06</v>
      </c>
      <c r="Q3679">
        <v>5</v>
      </c>
      <c r="R3679" t="s">
        <v>21</v>
      </c>
      <c r="S3679" t="str">
        <f>IF(ChurnData[[#This Row],[MonthlyCharges]]&lt;=30,"1. Up to 30",IF(ChurnData[[#This Row],[MonthlyCharges]]&lt;=50,"2. 31-50",IF(ChurnData[[#This Row],[MonthlyCharges]]&lt;=70,"3. 51-70",IF(ChurnData[[#This Row],[MonthlyCharges]]&lt;=90,"4. 71-90","5. Over 90"))))</f>
        <v>5. Over 90</v>
      </c>
      <c r="T3679" t="str">
        <f>IF(AND(ChurnData[[#This Row],[Contract]]="Month-to-month",ChurnData[[#This Row],[InternetService]]="Fiber optic",ChurnData[[#This Row],[TenureMonths]]&lt;=11),"High-risk","Other")</f>
        <v>Other</v>
      </c>
      <c r="U3679" t="str">
        <f>IF(ChurnData[[#This Row],[TenureMonths]]&lt;=11,"0-11",IF(ChurnData[[#This Row],[TenureMonths]]&lt;=23,"12-23",IF(ChurnData[[#This Row],[TenureMonths]]&lt;=35,"24-35",IF(ChurnData[[#This Row],[TenureMonths]]&lt;=47,"36-47",IF(ChurnData[[#This Row],[TenureMonths]]&lt;=59,"48-59","60-72")))))</f>
        <v>24-35</v>
      </c>
      <c r="V3679">
        <f>IF(ChurnData[[#This Row],[Churn]]="Yes",1,0)</f>
        <v>0</v>
      </c>
    </row>
    <row r="3680" spans="1:22" x14ac:dyDescent="0.35">
      <c r="A3680" t="s">
        <v>3732</v>
      </c>
      <c r="B3680" t="s">
        <v>36</v>
      </c>
      <c r="C3680">
        <v>1</v>
      </c>
      <c r="D3680" t="s">
        <v>21</v>
      </c>
      <c r="E3680" t="s">
        <v>21</v>
      </c>
      <c r="F3680" t="s">
        <v>75</v>
      </c>
      <c r="G3680" s="2">
        <v>45</v>
      </c>
      <c r="H3680" t="s">
        <v>20</v>
      </c>
      <c r="I3680" t="s">
        <v>32</v>
      </c>
      <c r="J3680" t="s">
        <v>21</v>
      </c>
      <c r="K3680" t="s">
        <v>21</v>
      </c>
      <c r="L3680" t="s">
        <v>24</v>
      </c>
      <c r="M3680" t="s">
        <v>21</v>
      </c>
      <c r="N3680" t="s">
        <v>34</v>
      </c>
      <c r="O3680" s="1">
        <v>43.71</v>
      </c>
      <c r="P3680" s="1">
        <v>1981.6</v>
      </c>
      <c r="Q3680">
        <v>0</v>
      </c>
      <c r="R3680" t="s">
        <v>21</v>
      </c>
      <c r="S3680" t="str">
        <f>IF(ChurnData[[#This Row],[MonthlyCharges]]&lt;=30,"1. Up to 30",IF(ChurnData[[#This Row],[MonthlyCharges]]&lt;=50,"2. 31-50",IF(ChurnData[[#This Row],[MonthlyCharges]]&lt;=70,"3. 51-70",IF(ChurnData[[#This Row],[MonthlyCharges]]&lt;=90,"4. 71-90","5. Over 90"))))</f>
        <v>2. 31-50</v>
      </c>
      <c r="T3680" t="str">
        <f>IF(AND(ChurnData[[#This Row],[Contract]]="Month-to-month",ChurnData[[#This Row],[InternetService]]="Fiber optic",ChurnData[[#This Row],[TenureMonths]]&lt;=11),"High-risk","Other")</f>
        <v>Other</v>
      </c>
      <c r="U3680" t="str">
        <f>IF(ChurnData[[#This Row],[TenureMonths]]&lt;=11,"0-11",IF(ChurnData[[#This Row],[TenureMonths]]&lt;=23,"12-23",IF(ChurnData[[#This Row],[TenureMonths]]&lt;=35,"24-35",IF(ChurnData[[#This Row],[TenureMonths]]&lt;=47,"36-47",IF(ChurnData[[#This Row],[TenureMonths]]&lt;=59,"48-59","60-72")))))</f>
        <v>36-47</v>
      </c>
      <c r="V3680">
        <f>IF(ChurnData[[#This Row],[Churn]]="Yes",1,0)</f>
        <v>0</v>
      </c>
    </row>
    <row r="3681" spans="1:22" x14ac:dyDescent="0.35">
      <c r="A3681" t="s">
        <v>3733</v>
      </c>
      <c r="B3681" t="s">
        <v>36</v>
      </c>
      <c r="C3681">
        <v>0</v>
      </c>
      <c r="D3681" t="s">
        <v>20</v>
      </c>
      <c r="E3681" t="s">
        <v>21</v>
      </c>
      <c r="F3681" t="s">
        <v>75</v>
      </c>
      <c r="G3681" s="2">
        <v>38</v>
      </c>
      <c r="H3681" t="s">
        <v>20</v>
      </c>
      <c r="I3681" t="s">
        <v>32</v>
      </c>
      <c r="J3681" t="s">
        <v>20</v>
      </c>
      <c r="K3681" t="s">
        <v>21</v>
      </c>
      <c r="L3681" t="s">
        <v>24</v>
      </c>
      <c r="M3681" t="s">
        <v>20</v>
      </c>
      <c r="N3681" t="s">
        <v>30</v>
      </c>
      <c r="O3681" s="1">
        <v>66.510000000000005</v>
      </c>
      <c r="P3681" s="1">
        <v>2509.5100000000002</v>
      </c>
      <c r="Q3681">
        <v>1</v>
      </c>
      <c r="R3681" t="s">
        <v>21</v>
      </c>
      <c r="S3681" t="str">
        <f>IF(ChurnData[[#This Row],[MonthlyCharges]]&lt;=30,"1. Up to 30",IF(ChurnData[[#This Row],[MonthlyCharges]]&lt;=50,"2. 31-50",IF(ChurnData[[#This Row],[MonthlyCharges]]&lt;=70,"3. 51-70",IF(ChurnData[[#This Row],[MonthlyCharges]]&lt;=90,"4. 71-90","5. Over 90"))))</f>
        <v>3. 51-70</v>
      </c>
      <c r="T3681" t="str">
        <f>IF(AND(ChurnData[[#This Row],[Contract]]="Month-to-month",ChurnData[[#This Row],[InternetService]]="Fiber optic",ChurnData[[#This Row],[TenureMonths]]&lt;=11),"High-risk","Other")</f>
        <v>Other</v>
      </c>
      <c r="U3681" t="str">
        <f>IF(ChurnData[[#This Row],[TenureMonths]]&lt;=11,"0-11",IF(ChurnData[[#This Row],[TenureMonths]]&lt;=23,"12-23",IF(ChurnData[[#This Row],[TenureMonths]]&lt;=35,"24-35",IF(ChurnData[[#This Row],[TenureMonths]]&lt;=47,"36-47",IF(ChurnData[[#This Row],[TenureMonths]]&lt;=59,"48-59","60-72")))))</f>
        <v>36-47</v>
      </c>
      <c r="V3681">
        <f>IF(ChurnData[[#This Row],[Churn]]="Yes",1,0)</f>
        <v>0</v>
      </c>
    </row>
    <row r="3682" spans="1:22" x14ac:dyDescent="0.35">
      <c r="A3682" t="s">
        <v>3734</v>
      </c>
      <c r="B3682" t="s">
        <v>19</v>
      </c>
      <c r="C3682">
        <v>0</v>
      </c>
      <c r="D3682" t="s">
        <v>21</v>
      </c>
      <c r="E3682" t="s">
        <v>21</v>
      </c>
      <c r="F3682" t="s">
        <v>65</v>
      </c>
      <c r="G3682" s="2">
        <v>53</v>
      </c>
      <c r="H3682" t="s">
        <v>20</v>
      </c>
      <c r="I3682" t="s">
        <v>32</v>
      </c>
      <c r="J3682" t="s">
        <v>21</v>
      </c>
      <c r="K3682" t="s">
        <v>21</v>
      </c>
      <c r="L3682" t="s">
        <v>24</v>
      </c>
      <c r="M3682" t="s">
        <v>20</v>
      </c>
      <c r="N3682" t="s">
        <v>34</v>
      </c>
      <c r="O3682" s="1">
        <v>68.900000000000006</v>
      </c>
      <c r="P3682" s="1">
        <v>3562.93</v>
      </c>
      <c r="Q3682">
        <v>2</v>
      </c>
      <c r="R3682" t="s">
        <v>21</v>
      </c>
      <c r="S3682" t="str">
        <f>IF(ChurnData[[#This Row],[MonthlyCharges]]&lt;=30,"1. Up to 30",IF(ChurnData[[#This Row],[MonthlyCharges]]&lt;=50,"2. 31-50",IF(ChurnData[[#This Row],[MonthlyCharges]]&lt;=70,"3. 51-70",IF(ChurnData[[#This Row],[MonthlyCharges]]&lt;=90,"4. 71-90","5. Over 90"))))</f>
        <v>3. 51-70</v>
      </c>
      <c r="T3682" t="str">
        <f>IF(AND(ChurnData[[#This Row],[Contract]]="Month-to-month",ChurnData[[#This Row],[InternetService]]="Fiber optic",ChurnData[[#This Row],[TenureMonths]]&lt;=11),"High-risk","Other")</f>
        <v>Other</v>
      </c>
      <c r="U3682" t="str">
        <f>IF(ChurnData[[#This Row],[TenureMonths]]&lt;=11,"0-11",IF(ChurnData[[#This Row],[TenureMonths]]&lt;=23,"12-23",IF(ChurnData[[#This Row],[TenureMonths]]&lt;=35,"24-35",IF(ChurnData[[#This Row],[TenureMonths]]&lt;=47,"36-47",IF(ChurnData[[#This Row],[TenureMonths]]&lt;=59,"48-59","60-72")))))</f>
        <v>48-59</v>
      </c>
      <c r="V3682">
        <f>IF(ChurnData[[#This Row],[Churn]]="Yes",1,0)</f>
        <v>0</v>
      </c>
    </row>
    <row r="3683" spans="1:22" x14ac:dyDescent="0.35">
      <c r="A3683" t="s">
        <v>3735</v>
      </c>
      <c r="B3683" t="s">
        <v>19</v>
      </c>
      <c r="C3683">
        <v>0</v>
      </c>
      <c r="D3683" t="s">
        <v>20</v>
      </c>
      <c r="E3683" t="s">
        <v>21</v>
      </c>
      <c r="F3683" t="s">
        <v>65</v>
      </c>
      <c r="G3683" s="2">
        <v>67</v>
      </c>
      <c r="H3683" t="s">
        <v>20</v>
      </c>
      <c r="I3683" t="s">
        <v>23</v>
      </c>
      <c r="J3683" t="s">
        <v>21</v>
      </c>
      <c r="K3683" t="s">
        <v>21</v>
      </c>
      <c r="L3683" t="s">
        <v>24</v>
      </c>
      <c r="M3683" t="s">
        <v>20</v>
      </c>
      <c r="N3683" t="s">
        <v>43</v>
      </c>
      <c r="O3683" s="1">
        <v>86.91</v>
      </c>
      <c r="P3683" s="1">
        <v>5686.81</v>
      </c>
      <c r="Q3683">
        <v>2</v>
      </c>
      <c r="R3683" t="s">
        <v>21</v>
      </c>
      <c r="S3683" t="str">
        <f>IF(ChurnData[[#This Row],[MonthlyCharges]]&lt;=30,"1. Up to 30",IF(ChurnData[[#This Row],[MonthlyCharges]]&lt;=50,"2. 31-50",IF(ChurnData[[#This Row],[MonthlyCharges]]&lt;=70,"3. 51-70",IF(ChurnData[[#This Row],[MonthlyCharges]]&lt;=90,"4. 71-90","5. Over 90"))))</f>
        <v>4. 71-90</v>
      </c>
      <c r="T3683" t="str">
        <f>IF(AND(ChurnData[[#This Row],[Contract]]="Month-to-month",ChurnData[[#This Row],[InternetService]]="Fiber optic",ChurnData[[#This Row],[TenureMonths]]&lt;=11),"High-risk","Other")</f>
        <v>Other</v>
      </c>
      <c r="U3683" t="str">
        <f>IF(ChurnData[[#This Row],[TenureMonths]]&lt;=11,"0-11",IF(ChurnData[[#This Row],[TenureMonths]]&lt;=23,"12-23",IF(ChurnData[[#This Row],[TenureMonths]]&lt;=35,"24-35",IF(ChurnData[[#This Row],[TenureMonths]]&lt;=47,"36-47",IF(ChurnData[[#This Row],[TenureMonths]]&lt;=59,"48-59","60-72")))))</f>
        <v>60-72</v>
      </c>
      <c r="V3683">
        <f>IF(ChurnData[[#This Row],[Churn]]="Yes",1,0)</f>
        <v>0</v>
      </c>
    </row>
    <row r="3684" spans="1:22" x14ac:dyDescent="0.35">
      <c r="A3684" t="s">
        <v>3736</v>
      </c>
      <c r="B3684" t="s">
        <v>36</v>
      </c>
      <c r="C3684">
        <v>0</v>
      </c>
      <c r="D3684" t="s">
        <v>21</v>
      </c>
      <c r="E3684" t="s">
        <v>21</v>
      </c>
      <c r="F3684" t="s">
        <v>47</v>
      </c>
      <c r="G3684" s="2">
        <v>29</v>
      </c>
      <c r="H3684" t="s">
        <v>20</v>
      </c>
      <c r="I3684" t="s">
        <v>32</v>
      </c>
      <c r="J3684" t="s">
        <v>21</v>
      </c>
      <c r="K3684" t="s">
        <v>21</v>
      </c>
      <c r="L3684" t="s">
        <v>24</v>
      </c>
      <c r="M3684" t="s">
        <v>20</v>
      </c>
      <c r="N3684" t="s">
        <v>34</v>
      </c>
      <c r="O3684" s="1">
        <v>50.4</v>
      </c>
      <c r="P3684" s="1">
        <v>1463.02</v>
      </c>
      <c r="Q3684">
        <v>2</v>
      </c>
      <c r="R3684" t="s">
        <v>21</v>
      </c>
      <c r="S3684" t="str">
        <f>IF(ChurnData[[#This Row],[MonthlyCharges]]&lt;=30,"1. Up to 30",IF(ChurnData[[#This Row],[MonthlyCharges]]&lt;=50,"2. 31-50",IF(ChurnData[[#This Row],[MonthlyCharges]]&lt;=70,"3. 51-70",IF(ChurnData[[#This Row],[MonthlyCharges]]&lt;=90,"4. 71-90","5. Over 90"))))</f>
        <v>3. 51-70</v>
      </c>
      <c r="T3684" t="str">
        <f>IF(AND(ChurnData[[#This Row],[Contract]]="Month-to-month",ChurnData[[#This Row],[InternetService]]="Fiber optic",ChurnData[[#This Row],[TenureMonths]]&lt;=11),"High-risk","Other")</f>
        <v>Other</v>
      </c>
      <c r="U3684" t="str">
        <f>IF(ChurnData[[#This Row],[TenureMonths]]&lt;=11,"0-11",IF(ChurnData[[#This Row],[TenureMonths]]&lt;=23,"12-23",IF(ChurnData[[#This Row],[TenureMonths]]&lt;=35,"24-35",IF(ChurnData[[#This Row],[TenureMonths]]&lt;=47,"36-47",IF(ChurnData[[#This Row],[TenureMonths]]&lt;=59,"48-59","60-72")))))</f>
        <v>24-35</v>
      </c>
      <c r="V3684">
        <f>IF(ChurnData[[#This Row],[Churn]]="Yes",1,0)</f>
        <v>0</v>
      </c>
    </row>
    <row r="3685" spans="1:22" x14ac:dyDescent="0.35">
      <c r="A3685" t="s">
        <v>3737</v>
      </c>
      <c r="B3685" t="s">
        <v>36</v>
      </c>
      <c r="C3685">
        <v>0</v>
      </c>
      <c r="D3685" t="s">
        <v>20</v>
      </c>
      <c r="E3685" t="s">
        <v>21</v>
      </c>
      <c r="F3685" t="s">
        <v>22</v>
      </c>
      <c r="G3685" s="2">
        <v>64</v>
      </c>
      <c r="H3685" t="s">
        <v>20</v>
      </c>
      <c r="I3685" t="s">
        <v>23</v>
      </c>
      <c r="J3685" t="s">
        <v>21</v>
      </c>
      <c r="K3685" t="s">
        <v>20</v>
      </c>
      <c r="L3685" t="s">
        <v>24</v>
      </c>
      <c r="M3685" t="s">
        <v>20</v>
      </c>
      <c r="N3685" t="s">
        <v>34</v>
      </c>
      <c r="O3685" s="1">
        <v>94.07</v>
      </c>
      <c r="P3685" s="1">
        <v>6014.11</v>
      </c>
      <c r="Q3685">
        <v>1</v>
      </c>
      <c r="R3685" t="s">
        <v>21</v>
      </c>
      <c r="S3685" t="str">
        <f>IF(ChurnData[[#This Row],[MonthlyCharges]]&lt;=30,"1. Up to 30",IF(ChurnData[[#This Row],[MonthlyCharges]]&lt;=50,"2. 31-50",IF(ChurnData[[#This Row],[MonthlyCharges]]&lt;=70,"3. 51-70",IF(ChurnData[[#This Row],[MonthlyCharges]]&lt;=90,"4. 71-90","5. Over 90"))))</f>
        <v>5. Over 90</v>
      </c>
      <c r="T3685" t="str">
        <f>IF(AND(ChurnData[[#This Row],[Contract]]="Month-to-month",ChurnData[[#This Row],[InternetService]]="Fiber optic",ChurnData[[#This Row],[TenureMonths]]&lt;=11),"High-risk","Other")</f>
        <v>Other</v>
      </c>
      <c r="U3685" t="str">
        <f>IF(ChurnData[[#This Row],[TenureMonths]]&lt;=11,"0-11",IF(ChurnData[[#This Row],[TenureMonths]]&lt;=23,"12-23",IF(ChurnData[[#This Row],[TenureMonths]]&lt;=35,"24-35",IF(ChurnData[[#This Row],[TenureMonths]]&lt;=47,"36-47",IF(ChurnData[[#This Row],[TenureMonths]]&lt;=59,"48-59","60-72")))))</f>
        <v>60-72</v>
      </c>
      <c r="V3685">
        <f>IF(ChurnData[[#This Row],[Churn]]="Yes",1,0)</f>
        <v>0</v>
      </c>
    </row>
    <row r="3686" spans="1:22" x14ac:dyDescent="0.35">
      <c r="A3686" t="s">
        <v>3738</v>
      </c>
      <c r="B3686" t="s">
        <v>36</v>
      </c>
      <c r="C3686">
        <v>0</v>
      </c>
      <c r="D3686" t="s">
        <v>20</v>
      </c>
      <c r="E3686" t="s">
        <v>21</v>
      </c>
      <c r="F3686" t="s">
        <v>45</v>
      </c>
      <c r="G3686" s="2">
        <v>16</v>
      </c>
      <c r="H3686" t="s">
        <v>20</v>
      </c>
      <c r="I3686" t="s">
        <v>32</v>
      </c>
      <c r="J3686" t="s">
        <v>21</v>
      </c>
      <c r="K3686" t="s">
        <v>20</v>
      </c>
      <c r="L3686" t="s">
        <v>33</v>
      </c>
      <c r="M3686" t="s">
        <v>21</v>
      </c>
      <c r="N3686" t="s">
        <v>43</v>
      </c>
      <c r="O3686" s="1">
        <v>57.13</v>
      </c>
      <c r="P3686" s="1">
        <v>927.3</v>
      </c>
      <c r="Q3686">
        <v>1</v>
      </c>
      <c r="R3686" t="s">
        <v>20</v>
      </c>
      <c r="S3686" t="str">
        <f>IF(ChurnData[[#This Row],[MonthlyCharges]]&lt;=30,"1. Up to 30",IF(ChurnData[[#This Row],[MonthlyCharges]]&lt;=50,"2. 31-50",IF(ChurnData[[#This Row],[MonthlyCharges]]&lt;=70,"3. 51-70",IF(ChurnData[[#This Row],[MonthlyCharges]]&lt;=90,"4. 71-90","5. Over 90"))))</f>
        <v>3. 51-70</v>
      </c>
      <c r="T3686" t="str">
        <f>IF(AND(ChurnData[[#This Row],[Contract]]="Month-to-month",ChurnData[[#This Row],[InternetService]]="Fiber optic",ChurnData[[#This Row],[TenureMonths]]&lt;=11),"High-risk","Other")</f>
        <v>Other</v>
      </c>
      <c r="U3686" t="str">
        <f>IF(ChurnData[[#This Row],[TenureMonths]]&lt;=11,"0-11",IF(ChurnData[[#This Row],[TenureMonths]]&lt;=23,"12-23",IF(ChurnData[[#This Row],[TenureMonths]]&lt;=35,"24-35",IF(ChurnData[[#This Row],[TenureMonths]]&lt;=47,"36-47",IF(ChurnData[[#This Row],[TenureMonths]]&lt;=59,"48-59","60-72")))))</f>
        <v>12-23</v>
      </c>
      <c r="V3686">
        <f>IF(ChurnData[[#This Row],[Churn]]="Yes",1,0)</f>
        <v>1</v>
      </c>
    </row>
    <row r="3687" spans="1:22" x14ac:dyDescent="0.35">
      <c r="A3687" t="s">
        <v>3739</v>
      </c>
      <c r="B3687" t="s">
        <v>36</v>
      </c>
      <c r="C3687">
        <v>1</v>
      </c>
      <c r="D3687" t="s">
        <v>21</v>
      </c>
      <c r="E3687" t="s">
        <v>21</v>
      </c>
      <c r="F3687" t="s">
        <v>58</v>
      </c>
      <c r="G3687" s="2">
        <v>30</v>
      </c>
      <c r="H3687" t="s">
        <v>20</v>
      </c>
      <c r="I3687" t="s">
        <v>23</v>
      </c>
      <c r="J3687" t="s">
        <v>20</v>
      </c>
      <c r="K3687" t="s">
        <v>20</v>
      </c>
      <c r="L3687" t="s">
        <v>24</v>
      </c>
      <c r="M3687" t="s">
        <v>20</v>
      </c>
      <c r="N3687" t="s">
        <v>43</v>
      </c>
      <c r="O3687" s="1">
        <v>91.34</v>
      </c>
      <c r="P3687" s="1">
        <v>2671.15</v>
      </c>
      <c r="Q3687">
        <v>1</v>
      </c>
      <c r="R3687" t="s">
        <v>21</v>
      </c>
      <c r="S3687" t="str">
        <f>IF(ChurnData[[#This Row],[MonthlyCharges]]&lt;=30,"1. Up to 30",IF(ChurnData[[#This Row],[MonthlyCharges]]&lt;=50,"2. 31-50",IF(ChurnData[[#This Row],[MonthlyCharges]]&lt;=70,"3. 51-70",IF(ChurnData[[#This Row],[MonthlyCharges]]&lt;=90,"4. 71-90","5. Over 90"))))</f>
        <v>5. Over 90</v>
      </c>
      <c r="T3687" t="str">
        <f>IF(AND(ChurnData[[#This Row],[Contract]]="Month-to-month",ChurnData[[#This Row],[InternetService]]="Fiber optic",ChurnData[[#This Row],[TenureMonths]]&lt;=11),"High-risk","Other")</f>
        <v>Other</v>
      </c>
      <c r="U3687" t="str">
        <f>IF(ChurnData[[#This Row],[TenureMonths]]&lt;=11,"0-11",IF(ChurnData[[#This Row],[TenureMonths]]&lt;=23,"12-23",IF(ChurnData[[#This Row],[TenureMonths]]&lt;=35,"24-35",IF(ChurnData[[#This Row],[TenureMonths]]&lt;=47,"36-47",IF(ChurnData[[#This Row],[TenureMonths]]&lt;=59,"48-59","60-72")))))</f>
        <v>24-35</v>
      </c>
      <c r="V3687">
        <f>IF(ChurnData[[#This Row],[Churn]]="Yes",1,0)</f>
        <v>0</v>
      </c>
    </row>
    <row r="3688" spans="1:22" x14ac:dyDescent="0.35">
      <c r="A3688" t="s">
        <v>3740</v>
      </c>
      <c r="B3688" t="s">
        <v>36</v>
      </c>
      <c r="C3688">
        <v>0</v>
      </c>
      <c r="D3688" t="s">
        <v>20</v>
      </c>
      <c r="E3688" t="s">
        <v>20</v>
      </c>
      <c r="F3688" t="s">
        <v>22</v>
      </c>
      <c r="G3688" s="2">
        <v>52</v>
      </c>
      <c r="H3688" t="s">
        <v>20</v>
      </c>
      <c r="I3688" t="s">
        <v>23</v>
      </c>
      <c r="J3688" t="s">
        <v>21</v>
      </c>
      <c r="K3688" t="s">
        <v>20</v>
      </c>
      <c r="L3688" t="s">
        <v>24</v>
      </c>
      <c r="M3688" t="s">
        <v>20</v>
      </c>
      <c r="N3688" t="s">
        <v>43</v>
      </c>
      <c r="O3688" s="1">
        <v>87.15</v>
      </c>
      <c r="P3688" s="1">
        <v>4612.33</v>
      </c>
      <c r="Q3688">
        <v>0</v>
      </c>
      <c r="R3688" t="s">
        <v>21</v>
      </c>
      <c r="S3688" t="str">
        <f>IF(ChurnData[[#This Row],[MonthlyCharges]]&lt;=30,"1. Up to 30",IF(ChurnData[[#This Row],[MonthlyCharges]]&lt;=50,"2. 31-50",IF(ChurnData[[#This Row],[MonthlyCharges]]&lt;=70,"3. 51-70",IF(ChurnData[[#This Row],[MonthlyCharges]]&lt;=90,"4. 71-90","5. Over 90"))))</f>
        <v>4. 71-90</v>
      </c>
      <c r="T3688" t="str">
        <f>IF(AND(ChurnData[[#This Row],[Contract]]="Month-to-month",ChurnData[[#This Row],[InternetService]]="Fiber optic",ChurnData[[#This Row],[TenureMonths]]&lt;=11),"High-risk","Other")</f>
        <v>Other</v>
      </c>
      <c r="U3688" t="str">
        <f>IF(ChurnData[[#This Row],[TenureMonths]]&lt;=11,"0-11",IF(ChurnData[[#This Row],[TenureMonths]]&lt;=23,"12-23",IF(ChurnData[[#This Row],[TenureMonths]]&lt;=35,"24-35",IF(ChurnData[[#This Row],[TenureMonths]]&lt;=47,"36-47",IF(ChurnData[[#This Row],[TenureMonths]]&lt;=59,"48-59","60-72")))))</f>
        <v>48-59</v>
      </c>
      <c r="V3688">
        <f>IF(ChurnData[[#This Row],[Churn]]="Yes",1,0)</f>
        <v>0</v>
      </c>
    </row>
    <row r="3689" spans="1:22" x14ac:dyDescent="0.35">
      <c r="A3689" t="s">
        <v>3741</v>
      </c>
      <c r="B3689" t="s">
        <v>36</v>
      </c>
      <c r="C3689">
        <v>0</v>
      </c>
      <c r="D3689" t="s">
        <v>20</v>
      </c>
      <c r="E3689" t="s">
        <v>21</v>
      </c>
      <c r="F3689" t="s">
        <v>22</v>
      </c>
      <c r="G3689" s="2">
        <v>39</v>
      </c>
      <c r="H3689" t="s">
        <v>20</v>
      </c>
      <c r="I3689" t="s">
        <v>23</v>
      </c>
      <c r="J3689" t="s">
        <v>21</v>
      </c>
      <c r="K3689" t="s">
        <v>20</v>
      </c>
      <c r="L3689" t="s">
        <v>24</v>
      </c>
      <c r="M3689" t="s">
        <v>21</v>
      </c>
      <c r="N3689" t="s">
        <v>34</v>
      </c>
      <c r="O3689" s="1">
        <v>90.85</v>
      </c>
      <c r="P3689" s="1">
        <v>3485.05</v>
      </c>
      <c r="Q3689">
        <v>0</v>
      </c>
      <c r="R3689" t="s">
        <v>21</v>
      </c>
      <c r="S3689" t="str">
        <f>IF(ChurnData[[#This Row],[MonthlyCharges]]&lt;=30,"1. Up to 30",IF(ChurnData[[#This Row],[MonthlyCharges]]&lt;=50,"2. 31-50",IF(ChurnData[[#This Row],[MonthlyCharges]]&lt;=70,"3. 51-70",IF(ChurnData[[#This Row],[MonthlyCharges]]&lt;=90,"4. 71-90","5. Over 90"))))</f>
        <v>5. Over 90</v>
      </c>
      <c r="T3689" t="str">
        <f>IF(AND(ChurnData[[#This Row],[Contract]]="Month-to-month",ChurnData[[#This Row],[InternetService]]="Fiber optic",ChurnData[[#This Row],[TenureMonths]]&lt;=11),"High-risk","Other")</f>
        <v>Other</v>
      </c>
      <c r="U3689" t="str">
        <f>IF(ChurnData[[#This Row],[TenureMonths]]&lt;=11,"0-11",IF(ChurnData[[#This Row],[TenureMonths]]&lt;=23,"12-23",IF(ChurnData[[#This Row],[TenureMonths]]&lt;=35,"24-35",IF(ChurnData[[#This Row],[TenureMonths]]&lt;=47,"36-47",IF(ChurnData[[#This Row],[TenureMonths]]&lt;=59,"48-59","60-72")))))</f>
        <v>36-47</v>
      </c>
      <c r="V3689">
        <f>IF(ChurnData[[#This Row],[Churn]]="Yes",1,0)</f>
        <v>0</v>
      </c>
    </row>
    <row r="3690" spans="1:22" x14ac:dyDescent="0.35">
      <c r="A3690" t="s">
        <v>3742</v>
      </c>
      <c r="B3690" t="s">
        <v>36</v>
      </c>
      <c r="C3690">
        <v>0</v>
      </c>
      <c r="D3690" t="s">
        <v>21</v>
      </c>
      <c r="E3690" t="s">
        <v>21</v>
      </c>
      <c r="F3690" t="s">
        <v>56</v>
      </c>
      <c r="G3690" s="2">
        <v>10</v>
      </c>
      <c r="H3690" t="s">
        <v>20</v>
      </c>
      <c r="I3690" t="s">
        <v>23</v>
      </c>
      <c r="J3690" t="s">
        <v>21</v>
      </c>
      <c r="K3690" t="s">
        <v>20</v>
      </c>
      <c r="L3690" t="s">
        <v>33</v>
      </c>
      <c r="M3690" t="s">
        <v>20</v>
      </c>
      <c r="N3690" t="s">
        <v>34</v>
      </c>
      <c r="O3690" s="1">
        <v>93.82</v>
      </c>
      <c r="P3690" s="1">
        <v>943.56</v>
      </c>
      <c r="Q3690">
        <v>2</v>
      </c>
      <c r="R3690" t="s">
        <v>20</v>
      </c>
      <c r="S3690" t="str">
        <f>IF(ChurnData[[#This Row],[MonthlyCharges]]&lt;=30,"1. Up to 30",IF(ChurnData[[#This Row],[MonthlyCharges]]&lt;=50,"2. 31-50",IF(ChurnData[[#This Row],[MonthlyCharges]]&lt;=70,"3. 51-70",IF(ChurnData[[#This Row],[MonthlyCharges]]&lt;=90,"4. 71-90","5. Over 90"))))</f>
        <v>5. Over 90</v>
      </c>
      <c r="T3690" t="str">
        <f>IF(AND(ChurnData[[#This Row],[Contract]]="Month-to-month",ChurnData[[#This Row],[InternetService]]="Fiber optic",ChurnData[[#This Row],[TenureMonths]]&lt;=11),"High-risk","Other")</f>
        <v>High-risk</v>
      </c>
      <c r="U3690" t="str">
        <f>IF(ChurnData[[#This Row],[TenureMonths]]&lt;=11,"0-11",IF(ChurnData[[#This Row],[TenureMonths]]&lt;=23,"12-23",IF(ChurnData[[#This Row],[TenureMonths]]&lt;=35,"24-35",IF(ChurnData[[#This Row],[TenureMonths]]&lt;=47,"36-47",IF(ChurnData[[#This Row],[TenureMonths]]&lt;=59,"48-59","60-72")))))</f>
        <v>0-11</v>
      </c>
      <c r="V3690">
        <f>IF(ChurnData[[#This Row],[Churn]]="Yes",1,0)</f>
        <v>1</v>
      </c>
    </row>
    <row r="3691" spans="1:22" x14ac:dyDescent="0.35">
      <c r="A3691" t="s">
        <v>3743</v>
      </c>
      <c r="B3691" t="s">
        <v>19</v>
      </c>
      <c r="C3691">
        <v>1</v>
      </c>
      <c r="D3691" t="s">
        <v>20</v>
      </c>
      <c r="E3691" t="s">
        <v>21</v>
      </c>
      <c r="F3691" t="s">
        <v>27</v>
      </c>
      <c r="G3691" s="2">
        <v>23</v>
      </c>
      <c r="H3691" t="s">
        <v>20</v>
      </c>
      <c r="I3691" t="s">
        <v>23</v>
      </c>
      <c r="J3691" t="s">
        <v>21</v>
      </c>
      <c r="K3691" t="s">
        <v>21</v>
      </c>
      <c r="L3691" t="s">
        <v>24</v>
      </c>
      <c r="M3691" t="s">
        <v>21</v>
      </c>
      <c r="N3691" t="s">
        <v>43</v>
      </c>
      <c r="O3691" s="1">
        <v>85.4</v>
      </c>
      <c r="P3691" s="1">
        <v>1968.67</v>
      </c>
      <c r="Q3691">
        <v>4</v>
      </c>
      <c r="R3691" t="s">
        <v>21</v>
      </c>
      <c r="S3691" t="str">
        <f>IF(ChurnData[[#This Row],[MonthlyCharges]]&lt;=30,"1. Up to 30",IF(ChurnData[[#This Row],[MonthlyCharges]]&lt;=50,"2. 31-50",IF(ChurnData[[#This Row],[MonthlyCharges]]&lt;=70,"3. 51-70",IF(ChurnData[[#This Row],[MonthlyCharges]]&lt;=90,"4. 71-90","5. Over 90"))))</f>
        <v>4. 71-90</v>
      </c>
      <c r="T3691" t="str">
        <f>IF(AND(ChurnData[[#This Row],[Contract]]="Month-to-month",ChurnData[[#This Row],[InternetService]]="Fiber optic",ChurnData[[#This Row],[TenureMonths]]&lt;=11),"High-risk","Other")</f>
        <v>Other</v>
      </c>
      <c r="U3691" t="str">
        <f>IF(ChurnData[[#This Row],[TenureMonths]]&lt;=11,"0-11",IF(ChurnData[[#This Row],[TenureMonths]]&lt;=23,"12-23",IF(ChurnData[[#This Row],[TenureMonths]]&lt;=35,"24-35",IF(ChurnData[[#This Row],[TenureMonths]]&lt;=47,"36-47",IF(ChurnData[[#This Row],[TenureMonths]]&lt;=59,"48-59","60-72")))))</f>
        <v>12-23</v>
      </c>
      <c r="V3691">
        <f>IF(ChurnData[[#This Row],[Churn]]="Yes",1,0)</f>
        <v>0</v>
      </c>
    </row>
    <row r="3692" spans="1:22" x14ac:dyDescent="0.35">
      <c r="A3692" t="s">
        <v>3744</v>
      </c>
      <c r="B3692" t="s">
        <v>19</v>
      </c>
      <c r="C3692">
        <v>0</v>
      </c>
      <c r="D3692" t="s">
        <v>20</v>
      </c>
      <c r="E3692" t="s">
        <v>20</v>
      </c>
      <c r="F3692" t="s">
        <v>75</v>
      </c>
      <c r="G3692" s="2">
        <v>21</v>
      </c>
      <c r="H3692" t="s">
        <v>20</v>
      </c>
      <c r="I3692" t="s">
        <v>23</v>
      </c>
      <c r="J3692" t="s">
        <v>21</v>
      </c>
      <c r="K3692" t="s">
        <v>21</v>
      </c>
      <c r="L3692" t="s">
        <v>33</v>
      </c>
      <c r="M3692" t="s">
        <v>21</v>
      </c>
      <c r="N3692" t="s">
        <v>30</v>
      </c>
      <c r="O3692" s="1">
        <v>89.83</v>
      </c>
      <c r="P3692" s="1">
        <v>1882.97</v>
      </c>
      <c r="Q3692">
        <v>1</v>
      </c>
      <c r="R3692" t="s">
        <v>20</v>
      </c>
      <c r="S3692" t="str">
        <f>IF(ChurnData[[#This Row],[MonthlyCharges]]&lt;=30,"1. Up to 30",IF(ChurnData[[#This Row],[MonthlyCharges]]&lt;=50,"2. 31-50",IF(ChurnData[[#This Row],[MonthlyCharges]]&lt;=70,"3. 51-70",IF(ChurnData[[#This Row],[MonthlyCharges]]&lt;=90,"4. 71-90","5. Over 90"))))</f>
        <v>4. 71-90</v>
      </c>
      <c r="T3692" t="str">
        <f>IF(AND(ChurnData[[#This Row],[Contract]]="Month-to-month",ChurnData[[#This Row],[InternetService]]="Fiber optic",ChurnData[[#This Row],[TenureMonths]]&lt;=11),"High-risk","Other")</f>
        <v>Other</v>
      </c>
      <c r="U3692" t="str">
        <f>IF(ChurnData[[#This Row],[TenureMonths]]&lt;=11,"0-11",IF(ChurnData[[#This Row],[TenureMonths]]&lt;=23,"12-23",IF(ChurnData[[#This Row],[TenureMonths]]&lt;=35,"24-35",IF(ChurnData[[#This Row],[TenureMonths]]&lt;=47,"36-47",IF(ChurnData[[#This Row],[TenureMonths]]&lt;=59,"48-59","60-72")))))</f>
        <v>12-23</v>
      </c>
      <c r="V3692">
        <f>IF(ChurnData[[#This Row],[Churn]]="Yes",1,0)</f>
        <v>1</v>
      </c>
    </row>
    <row r="3693" spans="1:22" x14ac:dyDescent="0.35">
      <c r="A3693" t="s">
        <v>3745</v>
      </c>
      <c r="B3693" t="s">
        <v>19</v>
      </c>
      <c r="C3693">
        <v>0</v>
      </c>
      <c r="D3693" t="s">
        <v>20</v>
      </c>
      <c r="E3693" t="s">
        <v>20</v>
      </c>
      <c r="F3693" t="s">
        <v>45</v>
      </c>
      <c r="G3693" s="2">
        <v>31</v>
      </c>
      <c r="H3693" t="s">
        <v>20</v>
      </c>
      <c r="I3693" t="s">
        <v>32</v>
      </c>
      <c r="J3693" t="s">
        <v>21</v>
      </c>
      <c r="K3693" t="s">
        <v>21</v>
      </c>
      <c r="L3693" t="s">
        <v>29</v>
      </c>
      <c r="M3693" t="s">
        <v>20</v>
      </c>
      <c r="N3693" t="s">
        <v>25</v>
      </c>
      <c r="O3693" s="1">
        <v>64.959999999999994</v>
      </c>
      <c r="P3693" s="1">
        <v>2000.88</v>
      </c>
      <c r="Q3693">
        <v>3</v>
      </c>
      <c r="R3693" t="s">
        <v>21</v>
      </c>
      <c r="S3693" t="str">
        <f>IF(ChurnData[[#This Row],[MonthlyCharges]]&lt;=30,"1. Up to 30",IF(ChurnData[[#This Row],[MonthlyCharges]]&lt;=50,"2. 31-50",IF(ChurnData[[#This Row],[MonthlyCharges]]&lt;=70,"3. 51-70",IF(ChurnData[[#This Row],[MonthlyCharges]]&lt;=90,"4. 71-90","5. Over 90"))))</f>
        <v>3. 51-70</v>
      </c>
      <c r="T3693" t="str">
        <f>IF(AND(ChurnData[[#This Row],[Contract]]="Month-to-month",ChurnData[[#This Row],[InternetService]]="Fiber optic",ChurnData[[#This Row],[TenureMonths]]&lt;=11),"High-risk","Other")</f>
        <v>Other</v>
      </c>
      <c r="U3693" t="str">
        <f>IF(ChurnData[[#This Row],[TenureMonths]]&lt;=11,"0-11",IF(ChurnData[[#This Row],[TenureMonths]]&lt;=23,"12-23",IF(ChurnData[[#This Row],[TenureMonths]]&lt;=35,"24-35",IF(ChurnData[[#This Row],[TenureMonths]]&lt;=47,"36-47",IF(ChurnData[[#This Row],[TenureMonths]]&lt;=59,"48-59","60-72")))))</f>
        <v>24-35</v>
      </c>
      <c r="V3693">
        <f>IF(ChurnData[[#This Row],[Churn]]="Yes",1,0)</f>
        <v>0</v>
      </c>
    </row>
    <row r="3694" spans="1:22" x14ac:dyDescent="0.35">
      <c r="A3694" t="s">
        <v>3746</v>
      </c>
      <c r="B3694" t="s">
        <v>19</v>
      </c>
      <c r="C3694">
        <v>0</v>
      </c>
      <c r="D3694" t="s">
        <v>21</v>
      </c>
      <c r="E3694" t="s">
        <v>21</v>
      </c>
      <c r="F3694" t="s">
        <v>39</v>
      </c>
      <c r="G3694" s="2">
        <v>55</v>
      </c>
      <c r="H3694" t="s">
        <v>21</v>
      </c>
      <c r="I3694" t="s">
        <v>21</v>
      </c>
      <c r="J3694" t="s">
        <v>28</v>
      </c>
      <c r="K3694" t="s">
        <v>28</v>
      </c>
      <c r="L3694" t="s">
        <v>29</v>
      </c>
      <c r="M3694" t="s">
        <v>20</v>
      </c>
      <c r="N3694" t="s">
        <v>43</v>
      </c>
      <c r="O3694" s="1">
        <v>18.5</v>
      </c>
      <c r="P3694" s="1">
        <v>1023.09</v>
      </c>
      <c r="Q3694">
        <v>0</v>
      </c>
      <c r="R3694" t="s">
        <v>21</v>
      </c>
      <c r="S3694" t="str">
        <f>IF(ChurnData[[#This Row],[MonthlyCharges]]&lt;=30,"1. Up to 30",IF(ChurnData[[#This Row],[MonthlyCharges]]&lt;=50,"2. 31-50",IF(ChurnData[[#This Row],[MonthlyCharges]]&lt;=70,"3. 51-70",IF(ChurnData[[#This Row],[MonthlyCharges]]&lt;=90,"4. 71-90","5. Over 90"))))</f>
        <v>1. Up to 30</v>
      </c>
      <c r="T3694" t="str">
        <f>IF(AND(ChurnData[[#This Row],[Contract]]="Month-to-month",ChurnData[[#This Row],[InternetService]]="Fiber optic",ChurnData[[#This Row],[TenureMonths]]&lt;=11),"High-risk","Other")</f>
        <v>Other</v>
      </c>
      <c r="U3694" t="str">
        <f>IF(ChurnData[[#This Row],[TenureMonths]]&lt;=11,"0-11",IF(ChurnData[[#This Row],[TenureMonths]]&lt;=23,"12-23",IF(ChurnData[[#This Row],[TenureMonths]]&lt;=35,"24-35",IF(ChurnData[[#This Row],[TenureMonths]]&lt;=47,"36-47",IF(ChurnData[[#This Row],[TenureMonths]]&lt;=59,"48-59","60-72")))))</f>
        <v>48-59</v>
      </c>
      <c r="V3694">
        <f>IF(ChurnData[[#This Row],[Churn]]="Yes",1,0)</f>
        <v>0</v>
      </c>
    </row>
    <row r="3695" spans="1:22" x14ac:dyDescent="0.35">
      <c r="A3695" t="s">
        <v>3747</v>
      </c>
      <c r="B3695" t="s">
        <v>19</v>
      </c>
      <c r="C3695">
        <v>0</v>
      </c>
      <c r="D3695" t="s">
        <v>21</v>
      </c>
      <c r="E3695" t="s">
        <v>21</v>
      </c>
      <c r="F3695" t="s">
        <v>22</v>
      </c>
      <c r="G3695" s="2">
        <v>57</v>
      </c>
      <c r="H3695" t="s">
        <v>20</v>
      </c>
      <c r="I3695" t="s">
        <v>32</v>
      </c>
      <c r="J3695" t="s">
        <v>21</v>
      </c>
      <c r="K3695" t="s">
        <v>20</v>
      </c>
      <c r="L3695" t="s">
        <v>24</v>
      </c>
      <c r="M3695" t="s">
        <v>21</v>
      </c>
      <c r="N3695" t="s">
        <v>25</v>
      </c>
      <c r="O3695" s="1">
        <v>60.07</v>
      </c>
      <c r="P3695" s="1">
        <v>3324.12</v>
      </c>
      <c r="Q3695">
        <v>3</v>
      </c>
      <c r="R3695" t="s">
        <v>21</v>
      </c>
      <c r="S3695" t="str">
        <f>IF(ChurnData[[#This Row],[MonthlyCharges]]&lt;=30,"1. Up to 30",IF(ChurnData[[#This Row],[MonthlyCharges]]&lt;=50,"2. 31-50",IF(ChurnData[[#This Row],[MonthlyCharges]]&lt;=70,"3. 51-70",IF(ChurnData[[#This Row],[MonthlyCharges]]&lt;=90,"4. 71-90","5. Over 90"))))</f>
        <v>3. 51-70</v>
      </c>
      <c r="T3695" t="str">
        <f>IF(AND(ChurnData[[#This Row],[Contract]]="Month-to-month",ChurnData[[#This Row],[InternetService]]="Fiber optic",ChurnData[[#This Row],[TenureMonths]]&lt;=11),"High-risk","Other")</f>
        <v>Other</v>
      </c>
      <c r="U3695" t="str">
        <f>IF(ChurnData[[#This Row],[TenureMonths]]&lt;=11,"0-11",IF(ChurnData[[#This Row],[TenureMonths]]&lt;=23,"12-23",IF(ChurnData[[#This Row],[TenureMonths]]&lt;=35,"24-35",IF(ChurnData[[#This Row],[TenureMonths]]&lt;=47,"36-47",IF(ChurnData[[#This Row],[TenureMonths]]&lt;=59,"48-59","60-72")))))</f>
        <v>48-59</v>
      </c>
      <c r="V3695">
        <f>IF(ChurnData[[#This Row],[Churn]]="Yes",1,0)</f>
        <v>0</v>
      </c>
    </row>
    <row r="3696" spans="1:22" x14ac:dyDescent="0.35">
      <c r="A3696" t="s">
        <v>3748</v>
      </c>
      <c r="B3696" t="s">
        <v>19</v>
      </c>
      <c r="C3696">
        <v>0</v>
      </c>
      <c r="D3696" t="s">
        <v>20</v>
      </c>
      <c r="E3696" t="s">
        <v>20</v>
      </c>
      <c r="F3696" t="s">
        <v>56</v>
      </c>
      <c r="G3696" s="2">
        <v>46</v>
      </c>
      <c r="H3696" t="s">
        <v>20</v>
      </c>
      <c r="I3696" t="s">
        <v>23</v>
      </c>
      <c r="J3696" t="s">
        <v>21</v>
      </c>
      <c r="K3696" t="s">
        <v>21</v>
      </c>
      <c r="L3696" t="s">
        <v>24</v>
      </c>
      <c r="M3696" t="s">
        <v>20</v>
      </c>
      <c r="N3696" t="s">
        <v>25</v>
      </c>
      <c r="O3696" s="1">
        <v>82.45</v>
      </c>
      <c r="P3696" s="1">
        <v>3815.84</v>
      </c>
      <c r="Q3696">
        <v>3</v>
      </c>
      <c r="R3696" t="s">
        <v>20</v>
      </c>
      <c r="S3696" t="str">
        <f>IF(ChurnData[[#This Row],[MonthlyCharges]]&lt;=30,"1. Up to 30",IF(ChurnData[[#This Row],[MonthlyCharges]]&lt;=50,"2. 31-50",IF(ChurnData[[#This Row],[MonthlyCharges]]&lt;=70,"3. 51-70",IF(ChurnData[[#This Row],[MonthlyCharges]]&lt;=90,"4. 71-90","5. Over 90"))))</f>
        <v>4. 71-90</v>
      </c>
      <c r="T3696" t="str">
        <f>IF(AND(ChurnData[[#This Row],[Contract]]="Month-to-month",ChurnData[[#This Row],[InternetService]]="Fiber optic",ChurnData[[#This Row],[TenureMonths]]&lt;=11),"High-risk","Other")</f>
        <v>Other</v>
      </c>
      <c r="U3696" t="str">
        <f>IF(ChurnData[[#This Row],[TenureMonths]]&lt;=11,"0-11",IF(ChurnData[[#This Row],[TenureMonths]]&lt;=23,"12-23",IF(ChurnData[[#This Row],[TenureMonths]]&lt;=35,"24-35",IF(ChurnData[[#This Row],[TenureMonths]]&lt;=47,"36-47",IF(ChurnData[[#This Row],[TenureMonths]]&lt;=59,"48-59","60-72")))))</f>
        <v>36-47</v>
      </c>
      <c r="V3696">
        <f>IF(ChurnData[[#This Row],[Churn]]="Yes",1,0)</f>
        <v>1</v>
      </c>
    </row>
    <row r="3697" spans="1:22" x14ac:dyDescent="0.35">
      <c r="A3697" t="s">
        <v>3749</v>
      </c>
      <c r="B3697" t="s">
        <v>36</v>
      </c>
      <c r="C3697">
        <v>0</v>
      </c>
      <c r="D3697" t="s">
        <v>21</v>
      </c>
      <c r="E3697" t="s">
        <v>21</v>
      </c>
      <c r="F3697" t="s">
        <v>49</v>
      </c>
      <c r="G3697" s="2">
        <v>45</v>
      </c>
      <c r="H3697" t="s">
        <v>21</v>
      </c>
      <c r="I3697" t="s">
        <v>21</v>
      </c>
      <c r="J3697" t="s">
        <v>28</v>
      </c>
      <c r="K3697" t="s">
        <v>28</v>
      </c>
      <c r="L3697" t="s">
        <v>24</v>
      </c>
      <c r="M3697" t="s">
        <v>20</v>
      </c>
      <c r="N3697" t="s">
        <v>34</v>
      </c>
      <c r="O3697" s="1">
        <v>18</v>
      </c>
      <c r="P3697" s="1">
        <v>816.47</v>
      </c>
      <c r="Q3697">
        <v>1</v>
      </c>
      <c r="R3697" t="s">
        <v>21</v>
      </c>
      <c r="S3697" t="str">
        <f>IF(ChurnData[[#This Row],[MonthlyCharges]]&lt;=30,"1. Up to 30",IF(ChurnData[[#This Row],[MonthlyCharges]]&lt;=50,"2. 31-50",IF(ChurnData[[#This Row],[MonthlyCharges]]&lt;=70,"3. 51-70",IF(ChurnData[[#This Row],[MonthlyCharges]]&lt;=90,"4. 71-90","5. Over 90"))))</f>
        <v>1. Up to 30</v>
      </c>
      <c r="T3697" t="str">
        <f>IF(AND(ChurnData[[#This Row],[Contract]]="Month-to-month",ChurnData[[#This Row],[InternetService]]="Fiber optic",ChurnData[[#This Row],[TenureMonths]]&lt;=11),"High-risk","Other")</f>
        <v>Other</v>
      </c>
      <c r="U3697" t="str">
        <f>IF(ChurnData[[#This Row],[TenureMonths]]&lt;=11,"0-11",IF(ChurnData[[#This Row],[TenureMonths]]&lt;=23,"12-23",IF(ChurnData[[#This Row],[TenureMonths]]&lt;=35,"24-35",IF(ChurnData[[#This Row],[TenureMonths]]&lt;=47,"36-47",IF(ChurnData[[#This Row],[TenureMonths]]&lt;=59,"48-59","60-72")))))</f>
        <v>36-47</v>
      </c>
      <c r="V3697">
        <f>IF(ChurnData[[#This Row],[Churn]]="Yes",1,0)</f>
        <v>0</v>
      </c>
    </row>
    <row r="3698" spans="1:22" x14ac:dyDescent="0.35">
      <c r="A3698" t="s">
        <v>3750</v>
      </c>
      <c r="B3698" t="s">
        <v>36</v>
      </c>
      <c r="C3698">
        <v>0</v>
      </c>
      <c r="D3698" t="s">
        <v>21</v>
      </c>
      <c r="E3698" t="s">
        <v>21</v>
      </c>
      <c r="F3698" t="s">
        <v>75</v>
      </c>
      <c r="G3698" s="2">
        <v>34</v>
      </c>
      <c r="H3698" t="s">
        <v>21</v>
      </c>
      <c r="I3698" t="s">
        <v>21</v>
      </c>
      <c r="J3698" t="s">
        <v>28</v>
      </c>
      <c r="K3698" t="s">
        <v>28</v>
      </c>
      <c r="L3698" t="s">
        <v>29</v>
      </c>
      <c r="M3698" t="s">
        <v>21</v>
      </c>
      <c r="N3698" t="s">
        <v>25</v>
      </c>
      <c r="O3698" s="1">
        <v>28.66</v>
      </c>
      <c r="P3698" s="1">
        <v>976.95</v>
      </c>
      <c r="Q3698">
        <v>4</v>
      </c>
      <c r="R3698" t="s">
        <v>21</v>
      </c>
      <c r="S3698" t="str">
        <f>IF(ChurnData[[#This Row],[MonthlyCharges]]&lt;=30,"1. Up to 30",IF(ChurnData[[#This Row],[MonthlyCharges]]&lt;=50,"2. 31-50",IF(ChurnData[[#This Row],[MonthlyCharges]]&lt;=70,"3. 51-70",IF(ChurnData[[#This Row],[MonthlyCharges]]&lt;=90,"4. 71-90","5. Over 90"))))</f>
        <v>1. Up to 30</v>
      </c>
      <c r="T3698" t="str">
        <f>IF(AND(ChurnData[[#This Row],[Contract]]="Month-to-month",ChurnData[[#This Row],[InternetService]]="Fiber optic",ChurnData[[#This Row],[TenureMonths]]&lt;=11),"High-risk","Other")</f>
        <v>Other</v>
      </c>
      <c r="U3698" t="str">
        <f>IF(ChurnData[[#This Row],[TenureMonths]]&lt;=11,"0-11",IF(ChurnData[[#This Row],[TenureMonths]]&lt;=23,"12-23",IF(ChurnData[[#This Row],[TenureMonths]]&lt;=35,"24-35",IF(ChurnData[[#This Row],[TenureMonths]]&lt;=47,"36-47",IF(ChurnData[[#This Row],[TenureMonths]]&lt;=59,"48-59","60-72")))))</f>
        <v>24-35</v>
      </c>
      <c r="V3698">
        <f>IF(ChurnData[[#This Row],[Churn]]="Yes",1,0)</f>
        <v>0</v>
      </c>
    </row>
    <row r="3699" spans="1:22" x14ac:dyDescent="0.35">
      <c r="A3699" t="s">
        <v>3751</v>
      </c>
      <c r="B3699" t="s">
        <v>19</v>
      </c>
      <c r="C3699">
        <v>0</v>
      </c>
      <c r="D3699" t="s">
        <v>20</v>
      </c>
      <c r="E3699" t="s">
        <v>21</v>
      </c>
      <c r="F3699" t="s">
        <v>22</v>
      </c>
      <c r="G3699" s="2">
        <v>8</v>
      </c>
      <c r="H3699" t="s">
        <v>20</v>
      </c>
      <c r="I3699" t="s">
        <v>23</v>
      </c>
      <c r="J3699" t="s">
        <v>21</v>
      </c>
      <c r="K3699" t="s">
        <v>21</v>
      </c>
      <c r="L3699" t="s">
        <v>33</v>
      </c>
      <c r="M3699" t="s">
        <v>20</v>
      </c>
      <c r="N3699" t="s">
        <v>30</v>
      </c>
      <c r="O3699" s="1">
        <v>79.7</v>
      </c>
      <c r="P3699" s="1">
        <v>634.38</v>
      </c>
      <c r="Q3699">
        <v>3</v>
      </c>
      <c r="R3699" t="s">
        <v>20</v>
      </c>
      <c r="S3699" t="str">
        <f>IF(ChurnData[[#This Row],[MonthlyCharges]]&lt;=30,"1. Up to 30",IF(ChurnData[[#This Row],[MonthlyCharges]]&lt;=50,"2. 31-50",IF(ChurnData[[#This Row],[MonthlyCharges]]&lt;=70,"3. 51-70",IF(ChurnData[[#This Row],[MonthlyCharges]]&lt;=90,"4. 71-90","5. Over 90"))))</f>
        <v>4. 71-90</v>
      </c>
      <c r="T3699" t="str">
        <f>IF(AND(ChurnData[[#This Row],[Contract]]="Month-to-month",ChurnData[[#This Row],[InternetService]]="Fiber optic",ChurnData[[#This Row],[TenureMonths]]&lt;=11),"High-risk","Other")</f>
        <v>High-risk</v>
      </c>
      <c r="U3699" t="str">
        <f>IF(ChurnData[[#This Row],[TenureMonths]]&lt;=11,"0-11",IF(ChurnData[[#This Row],[TenureMonths]]&lt;=23,"12-23",IF(ChurnData[[#This Row],[TenureMonths]]&lt;=35,"24-35",IF(ChurnData[[#This Row],[TenureMonths]]&lt;=47,"36-47",IF(ChurnData[[#This Row],[TenureMonths]]&lt;=59,"48-59","60-72")))))</f>
        <v>0-11</v>
      </c>
      <c r="V3699">
        <f>IF(ChurnData[[#This Row],[Churn]]="Yes",1,0)</f>
        <v>1</v>
      </c>
    </row>
    <row r="3700" spans="1:22" x14ac:dyDescent="0.35">
      <c r="A3700" t="s">
        <v>3752</v>
      </c>
      <c r="B3700" t="s">
        <v>36</v>
      </c>
      <c r="C3700">
        <v>1</v>
      </c>
      <c r="D3700" t="s">
        <v>21</v>
      </c>
      <c r="E3700" t="s">
        <v>21</v>
      </c>
      <c r="F3700" t="s">
        <v>56</v>
      </c>
      <c r="G3700" s="2">
        <v>34</v>
      </c>
      <c r="H3700" t="s">
        <v>21</v>
      </c>
      <c r="I3700" t="s">
        <v>21</v>
      </c>
      <c r="J3700" t="s">
        <v>28</v>
      </c>
      <c r="K3700" t="s">
        <v>28</v>
      </c>
      <c r="L3700" t="s">
        <v>24</v>
      </c>
      <c r="M3700" t="s">
        <v>20</v>
      </c>
      <c r="N3700" t="s">
        <v>34</v>
      </c>
      <c r="O3700" s="1">
        <v>18</v>
      </c>
      <c r="P3700" s="1">
        <v>596.13</v>
      </c>
      <c r="Q3700">
        <v>0</v>
      </c>
      <c r="R3700" t="s">
        <v>21</v>
      </c>
      <c r="S3700" t="str">
        <f>IF(ChurnData[[#This Row],[MonthlyCharges]]&lt;=30,"1. Up to 30",IF(ChurnData[[#This Row],[MonthlyCharges]]&lt;=50,"2. 31-50",IF(ChurnData[[#This Row],[MonthlyCharges]]&lt;=70,"3. 51-70",IF(ChurnData[[#This Row],[MonthlyCharges]]&lt;=90,"4. 71-90","5. Over 90"))))</f>
        <v>1. Up to 30</v>
      </c>
      <c r="T3700" t="str">
        <f>IF(AND(ChurnData[[#This Row],[Contract]]="Month-to-month",ChurnData[[#This Row],[InternetService]]="Fiber optic",ChurnData[[#This Row],[TenureMonths]]&lt;=11),"High-risk","Other")</f>
        <v>Other</v>
      </c>
      <c r="U3700" t="str">
        <f>IF(ChurnData[[#This Row],[TenureMonths]]&lt;=11,"0-11",IF(ChurnData[[#This Row],[TenureMonths]]&lt;=23,"12-23",IF(ChurnData[[#This Row],[TenureMonths]]&lt;=35,"24-35",IF(ChurnData[[#This Row],[TenureMonths]]&lt;=47,"36-47",IF(ChurnData[[#This Row],[TenureMonths]]&lt;=59,"48-59","60-72")))))</f>
        <v>24-35</v>
      </c>
      <c r="V3700">
        <f>IF(ChurnData[[#This Row],[Churn]]="Yes",1,0)</f>
        <v>0</v>
      </c>
    </row>
    <row r="3701" spans="1:22" x14ac:dyDescent="0.35">
      <c r="A3701" t="s">
        <v>3753</v>
      </c>
      <c r="B3701" t="s">
        <v>19</v>
      </c>
      <c r="C3701">
        <v>1</v>
      </c>
      <c r="D3701" t="s">
        <v>21</v>
      </c>
      <c r="E3701" t="s">
        <v>21</v>
      </c>
      <c r="F3701" t="s">
        <v>65</v>
      </c>
      <c r="G3701" s="2">
        <v>25</v>
      </c>
      <c r="H3701" t="s">
        <v>20</v>
      </c>
      <c r="I3701" t="s">
        <v>32</v>
      </c>
      <c r="J3701" t="s">
        <v>21</v>
      </c>
      <c r="K3701" t="s">
        <v>20</v>
      </c>
      <c r="L3701" t="s">
        <v>24</v>
      </c>
      <c r="M3701" t="s">
        <v>20</v>
      </c>
      <c r="N3701" t="s">
        <v>25</v>
      </c>
      <c r="O3701" s="1">
        <v>72.55</v>
      </c>
      <c r="P3701" s="1">
        <v>1777.05</v>
      </c>
      <c r="Q3701">
        <v>1</v>
      </c>
      <c r="R3701" t="s">
        <v>21</v>
      </c>
      <c r="S3701" t="str">
        <f>IF(ChurnData[[#This Row],[MonthlyCharges]]&lt;=30,"1. Up to 30",IF(ChurnData[[#This Row],[MonthlyCharges]]&lt;=50,"2. 31-50",IF(ChurnData[[#This Row],[MonthlyCharges]]&lt;=70,"3. 51-70",IF(ChurnData[[#This Row],[MonthlyCharges]]&lt;=90,"4. 71-90","5. Over 90"))))</f>
        <v>4. 71-90</v>
      </c>
      <c r="T3701" t="str">
        <f>IF(AND(ChurnData[[#This Row],[Contract]]="Month-to-month",ChurnData[[#This Row],[InternetService]]="Fiber optic",ChurnData[[#This Row],[TenureMonths]]&lt;=11),"High-risk","Other")</f>
        <v>Other</v>
      </c>
      <c r="U3701" t="str">
        <f>IF(ChurnData[[#This Row],[TenureMonths]]&lt;=11,"0-11",IF(ChurnData[[#This Row],[TenureMonths]]&lt;=23,"12-23",IF(ChurnData[[#This Row],[TenureMonths]]&lt;=35,"24-35",IF(ChurnData[[#This Row],[TenureMonths]]&lt;=47,"36-47",IF(ChurnData[[#This Row],[TenureMonths]]&lt;=59,"48-59","60-72")))))</f>
        <v>24-35</v>
      </c>
      <c r="V3701">
        <f>IF(ChurnData[[#This Row],[Churn]]="Yes",1,0)</f>
        <v>0</v>
      </c>
    </row>
    <row r="3702" spans="1:22" x14ac:dyDescent="0.35">
      <c r="A3702" t="s">
        <v>3754</v>
      </c>
      <c r="B3702" t="s">
        <v>19</v>
      </c>
      <c r="C3702">
        <v>0</v>
      </c>
      <c r="D3702" t="s">
        <v>20</v>
      </c>
      <c r="E3702" t="s">
        <v>21</v>
      </c>
      <c r="F3702" t="s">
        <v>22</v>
      </c>
      <c r="G3702" s="2">
        <v>37</v>
      </c>
      <c r="H3702" t="s">
        <v>21</v>
      </c>
      <c r="I3702" t="s">
        <v>23</v>
      </c>
      <c r="J3702" t="s">
        <v>21</v>
      </c>
      <c r="K3702" t="s">
        <v>21</v>
      </c>
      <c r="L3702" t="s">
        <v>33</v>
      </c>
      <c r="M3702" t="s">
        <v>20</v>
      </c>
      <c r="N3702" t="s">
        <v>25</v>
      </c>
      <c r="O3702" s="1">
        <v>69.63</v>
      </c>
      <c r="P3702" s="1">
        <v>2528.1</v>
      </c>
      <c r="Q3702">
        <v>2</v>
      </c>
      <c r="R3702" t="s">
        <v>20</v>
      </c>
      <c r="S3702" t="str">
        <f>IF(ChurnData[[#This Row],[MonthlyCharges]]&lt;=30,"1. Up to 30",IF(ChurnData[[#This Row],[MonthlyCharges]]&lt;=50,"2. 31-50",IF(ChurnData[[#This Row],[MonthlyCharges]]&lt;=70,"3. 51-70",IF(ChurnData[[#This Row],[MonthlyCharges]]&lt;=90,"4. 71-90","5. Over 90"))))</f>
        <v>3. 51-70</v>
      </c>
      <c r="T3702" t="str">
        <f>IF(AND(ChurnData[[#This Row],[Contract]]="Month-to-month",ChurnData[[#This Row],[InternetService]]="Fiber optic",ChurnData[[#This Row],[TenureMonths]]&lt;=11),"High-risk","Other")</f>
        <v>Other</v>
      </c>
      <c r="U3702" t="str">
        <f>IF(ChurnData[[#This Row],[TenureMonths]]&lt;=11,"0-11",IF(ChurnData[[#This Row],[TenureMonths]]&lt;=23,"12-23",IF(ChurnData[[#This Row],[TenureMonths]]&lt;=35,"24-35",IF(ChurnData[[#This Row],[TenureMonths]]&lt;=47,"36-47",IF(ChurnData[[#This Row],[TenureMonths]]&lt;=59,"48-59","60-72")))))</f>
        <v>36-47</v>
      </c>
      <c r="V3702">
        <f>IF(ChurnData[[#This Row],[Churn]]="Yes",1,0)</f>
        <v>1</v>
      </c>
    </row>
    <row r="3703" spans="1:22" x14ac:dyDescent="0.35">
      <c r="A3703" t="s">
        <v>3755</v>
      </c>
      <c r="B3703" t="s">
        <v>19</v>
      </c>
      <c r="C3703">
        <v>0</v>
      </c>
      <c r="D3703" t="s">
        <v>21</v>
      </c>
      <c r="E3703" t="s">
        <v>21</v>
      </c>
      <c r="F3703" t="s">
        <v>56</v>
      </c>
      <c r="G3703" s="2">
        <v>8</v>
      </c>
      <c r="H3703" t="s">
        <v>20</v>
      </c>
      <c r="I3703" t="s">
        <v>23</v>
      </c>
      <c r="J3703" t="s">
        <v>20</v>
      </c>
      <c r="K3703" t="s">
        <v>21</v>
      </c>
      <c r="L3703" t="s">
        <v>33</v>
      </c>
      <c r="M3703" t="s">
        <v>21</v>
      </c>
      <c r="N3703" t="s">
        <v>30</v>
      </c>
      <c r="O3703" s="1">
        <v>96.83</v>
      </c>
      <c r="P3703" s="1">
        <v>752.86</v>
      </c>
      <c r="Q3703">
        <v>0</v>
      </c>
      <c r="R3703" t="s">
        <v>20</v>
      </c>
      <c r="S3703" t="str">
        <f>IF(ChurnData[[#This Row],[MonthlyCharges]]&lt;=30,"1. Up to 30",IF(ChurnData[[#This Row],[MonthlyCharges]]&lt;=50,"2. 31-50",IF(ChurnData[[#This Row],[MonthlyCharges]]&lt;=70,"3. 51-70",IF(ChurnData[[#This Row],[MonthlyCharges]]&lt;=90,"4. 71-90","5. Over 90"))))</f>
        <v>5. Over 90</v>
      </c>
      <c r="T3703" t="str">
        <f>IF(AND(ChurnData[[#This Row],[Contract]]="Month-to-month",ChurnData[[#This Row],[InternetService]]="Fiber optic",ChurnData[[#This Row],[TenureMonths]]&lt;=11),"High-risk","Other")</f>
        <v>High-risk</v>
      </c>
      <c r="U3703" t="str">
        <f>IF(ChurnData[[#This Row],[TenureMonths]]&lt;=11,"0-11",IF(ChurnData[[#This Row],[TenureMonths]]&lt;=23,"12-23",IF(ChurnData[[#This Row],[TenureMonths]]&lt;=35,"24-35",IF(ChurnData[[#This Row],[TenureMonths]]&lt;=47,"36-47",IF(ChurnData[[#This Row],[TenureMonths]]&lt;=59,"48-59","60-72")))))</f>
        <v>0-11</v>
      </c>
      <c r="V3703">
        <f>IF(ChurnData[[#This Row],[Churn]]="Yes",1,0)</f>
        <v>1</v>
      </c>
    </row>
    <row r="3704" spans="1:22" x14ac:dyDescent="0.35">
      <c r="A3704" t="s">
        <v>3756</v>
      </c>
      <c r="B3704" t="s">
        <v>36</v>
      </c>
      <c r="C3704">
        <v>0</v>
      </c>
      <c r="D3704" t="s">
        <v>20</v>
      </c>
      <c r="E3704" t="s">
        <v>20</v>
      </c>
      <c r="F3704" t="s">
        <v>27</v>
      </c>
      <c r="G3704" s="2">
        <v>47</v>
      </c>
      <c r="H3704" t="s">
        <v>20</v>
      </c>
      <c r="I3704" t="s">
        <v>23</v>
      </c>
      <c r="J3704" t="s">
        <v>21</v>
      </c>
      <c r="K3704" t="s">
        <v>21</v>
      </c>
      <c r="L3704" t="s">
        <v>24</v>
      </c>
      <c r="M3704" t="s">
        <v>20</v>
      </c>
      <c r="N3704" t="s">
        <v>43</v>
      </c>
      <c r="O3704" s="1">
        <v>77.510000000000005</v>
      </c>
      <c r="P3704" s="1">
        <v>3606.35</v>
      </c>
      <c r="Q3704">
        <v>2</v>
      </c>
      <c r="R3704" t="s">
        <v>21</v>
      </c>
      <c r="S3704" t="str">
        <f>IF(ChurnData[[#This Row],[MonthlyCharges]]&lt;=30,"1. Up to 30",IF(ChurnData[[#This Row],[MonthlyCharges]]&lt;=50,"2. 31-50",IF(ChurnData[[#This Row],[MonthlyCharges]]&lt;=70,"3. 51-70",IF(ChurnData[[#This Row],[MonthlyCharges]]&lt;=90,"4. 71-90","5. Over 90"))))</f>
        <v>4. 71-90</v>
      </c>
      <c r="T3704" t="str">
        <f>IF(AND(ChurnData[[#This Row],[Contract]]="Month-to-month",ChurnData[[#This Row],[InternetService]]="Fiber optic",ChurnData[[#This Row],[TenureMonths]]&lt;=11),"High-risk","Other")</f>
        <v>Other</v>
      </c>
      <c r="U3704" t="str">
        <f>IF(ChurnData[[#This Row],[TenureMonths]]&lt;=11,"0-11",IF(ChurnData[[#This Row],[TenureMonths]]&lt;=23,"12-23",IF(ChurnData[[#This Row],[TenureMonths]]&lt;=35,"24-35",IF(ChurnData[[#This Row],[TenureMonths]]&lt;=47,"36-47",IF(ChurnData[[#This Row],[TenureMonths]]&lt;=59,"48-59","60-72")))))</f>
        <v>36-47</v>
      </c>
      <c r="V3704">
        <f>IF(ChurnData[[#This Row],[Churn]]="Yes",1,0)</f>
        <v>0</v>
      </c>
    </row>
    <row r="3705" spans="1:22" x14ac:dyDescent="0.35">
      <c r="A3705" t="s">
        <v>3757</v>
      </c>
      <c r="B3705" t="s">
        <v>36</v>
      </c>
      <c r="C3705">
        <v>0</v>
      </c>
      <c r="D3705" t="s">
        <v>21</v>
      </c>
      <c r="E3705" t="s">
        <v>21</v>
      </c>
      <c r="F3705" t="s">
        <v>45</v>
      </c>
      <c r="G3705" s="2">
        <v>8</v>
      </c>
      <c r="H3705" t="s">
        <v>20</v>
      </c>
      <c r="I3705" t="s">
        <v>23</v>
      </c>
      <c r="J3705" t="s">
        <v>21</v>
      </c>
      <c r="K3705" t="s">
        <v>20</v>
      </c>
      <c r="L3705" t="s">
        <v>33</v>
      </c>
      <c r="M3705" t="s">
        <v>21</v>
      </c>
      <c r="N3705" t="s">
        <v>34</v>
      </c>
      <c r="O3705" s="1">
        <v>85.71</v>
      </c>
      <c r="P3705" s="1">
        <v>692.42</v>
      </c>
      <c r="Q3705">
        <v>0</v>
      </c>
      <c r="R3705" t="s">
        <v>21</v>
      </c>
      <c r="S3705" t="str">
        <f>IF(ChurnData[[#This Row],[MonthlyCharges]]&lt;=30,"1. Up to 30",IF(ChurnData[[#This Row],[MonthlyCharges]]&lt;=50,"2. 31-50",IF(ChurnData[[#This Row],[MonthlyCharges]]&lt;=70,"3. 51-70",IF(ChurnData[[#This Row],[MonthlyCharges]]&lt;=90,"4. 71-90","5. Over 90"))))</f>
        <v>4. 71-90</v>
      </c>
      <c r="T3705" t="str">
        <f>IF(AND(ChurnData[[#This Row],[Contract]]="Month-to-month",ChurnData[[#This Row],[InternetService]]="Fiber optic",ChurnData[[#This Row],[TenureMonths]]&lt;=11),"High-risk","Other")</f>
        <v>High-risk</v>
      </c>
      <c r="U3705" t="str">
        <f>IF(ChurnData[[#This Row],[TenureMonths]]&lt;=11,"0-11",IF(ChurnData[[#This Row],[TenureMonths]]&lt;=23,"12-23",IF(ChurnData[[#This Row],[TenureMonths]]&lt;=35,"24-35",IF(ChurnData[[#This Row],[TenureMonths]]&lt;=47,"36-47",IF(ChurnData[[#This Row],[TenureMonths]]&lt;=59,"48-59","60-72")))))</f>
        <v>0-11</v>
      </c>
      <c r="V3705">
        <f>IF(ChurnData[[#This Row],[Churn]]="Yes",1,0)</f>
        <v>0</v>
      </c>
    </row>
    <row r="3706" spans="1:22" x14ac:dyDescent="0.35">
      <c r="A3706" t="s">
        <v>3758</v>
      </c>
      <c r="B3706" t="s">
        <v>36</v>
      </c>
      <c r="C3706">
        <v>0</v>
      </c>
      <c r="D3706" t="s">
        <v>21</v>
      </c>
      <c r="E3706" t="s">
        <v>20</v>
      </c>
      <c r="F3706" t="s">
        <v>58</v>
      </c>
      <c r="G3706" s="2">
        <v>10</v>
      </c>
      <c r="H3706" t="s">
        <v>20</v>
      </c>
      <c r="I3706" t="s">
        <v>32</v>
      </c>
      <c r="J3706" t="s">
        <v>21</v>
      </c>
      <c r="K3706" t="s">
        <v>20</v>
      </c>
      <c r="L3706" t="s">
        <v>29</v>
      </c>
      <c r="M3706" t="s">
        <v>21</v>
      </c>
      <c r="N3706" t="s">
        <v>25</v>
      </c>
      <c r="O3706" s="1">
        <v>62.04</v>
      </c>
      <c r="P3706" s="1">
        <v>624.78</v>
      </c>
      <c r="Q3706">
        <v>1</v>
      </c>
      <c r="R3706" t="s">
        <v>21</v>
      </c>
      <c r="S3706" t="str">
        <f>IF(ChurnData[[#This Row],[MonthlyCharges]]&lt;=30,"1. Up to 30",IF(ChurnData[[#This Row],[MonthlyCharges]]&lt;=50,"2. 31-50",IF(ChurnData[[#This Row],[MonthlyCharges]]&lt;=70,"3. 51-70",IF(ChurnData[[#This Row],[MonthlyCharges]]&lt;=90,"4. 71-90","5. Over 90"))))</f>
        <v>3. 51-70</v>
      </c>
      <c r="T3706" t="str">
        <f>IF(AND(ChurnData[[#This Row],[Contract]]="Month-to-month",ChurnData[[#This Row],[InternetService]]="Fiber optic",ChurnData[[#This Row],[TenureMonths]]&lt;=11),"High-risk","Other")</f>
        <v>Other</v>
      </c>
      <c r="U3706" t="str">
        <f>IF(ChurnData[[#This Row],[TenureMonths]]&lt;=11,"0-11",IF(ChurnData[[#This Row],[TenureMonths]]&lt;=23,"12-23",IF(ChurnData[[#This Row],[TenureMonths]]&lt;=35,"24-35",IF(ChurnData[[#This Row],[TenureMonths]]&lt;=47,"36-47",IF(ChurnData[[#This Row],[TenureMonths]]&lt;=59,"48-59","60-72")))))</f>
        <v>0-11</v>
      </c>
      <c r="V3706">
        <f>IF(ChurnData[[#This Row],[Churn]]="Yes",1,0)</f>
        <v>0</v>
      </c>
    </row>
    <row r="3707" spans="1:22" x14ac:dyDescent="0.35">
      <c r="A3707" t="s">
        <v>3759</v>
      </c>
      <c r="B3707" t="s">
        <v>36</v>
      </c>
      <c r="C3707">
        <v>0</v>
      </c>
      <c r="D3707" t="s">
        <v>21</v>
      </c>
      <c r="E3707" t="s">
        <v>21</v>
      </c>
      <c r="F3707" t="s">
        <v>37</v>
      </c>
      <c r="G3707" s="2">
        <v>55</v>
      </c>
      <c r="H3707" t="s">
        <v>21</v>
      </c>
      <c r="I3707" t="s">
        <v>23</v>
      </c>
      <c r="J3707" t="s">
        <v>21</v>
      </c>
      <c r="K3707" t="s">
        <v>20</v>
      </c>
      <c r="L3707" t="s">
        <v>24</v>
      </c>
      <c r="M3707" t="s">
        <v>20</v>
      </c>
      <c r="N3707" t="s">
        <v>34</v>
      </c>
      <c r="O3707" s="1">
        <v>68.53</v>
      </c>
      <c r="P3707" s="1">
        <v>3805.53</v>
      </c>
      <c r="Q3707">
        <v>4</v>
      </c>
      <c r="R3707" t="s">
        <v>21</v>
      </c>
      <c r="S3707" t="str">
        <f>IF(ChurnData[[#This Row],[MonthlyCharges]]&lt;=30,"1. Up to 30",IF(ChurnData[[#This Row],[MonthlyCharges]]&lt;=50,"2. 31-50",IF(ChurnData[[#This Row],[MonthlyCharges]]&lt;=70,"3. 51-70",IF(ChurnData[[#This Row],[MonthlyCharges]]&lt;=90,"4. 71-90","5. Over 90"))))</f>
        <v>3. 51-70</v>
      </c>
      <c r="T3707" t="str">
        <f>IF(AND(ChurnData[[#This Row],[Contract]]="Month-to-month",ChurnData[[#This Row],[InternetService]]="Fiber optic",ChurnData[[#This Row],[TenureMonths]]&lt;=11),"High-risk","Other")</f>
        <v>Other</v>
      </c>
      <c r="U3707" t="str">
        <f>IF(ChurnData[[#This Row],[TenureMonths]]&lt;=11,"0-11",IF(ChurnData[[#This Row],[TenureMonths]]&lt;=23,"12-23",IF(ChurnData[[#This Row],[TenureMonths]]&lt;=35,"24-35",IF(ChurnData[[#This Row],[TenureMonths]]&lt;=47,"36-47",IF(ChurnData[[#This Row],[TenureMonths]]&lt;=59,"48-59","60-72")))))</f>
        <v>48-59</v>
      </c>
      <c r="V3707">
        <f>IF(ChurnData[[#This Row],[Churn]]="Yes",1,0)</f>
        <v>0</v>
      </c>
    </row>
    <row r="3708" spans="1:22" x14ac:dyDescent="0.35">
      <c r="A3708" t="s">
        <v>3760</v>
      </c>
      <c r="B3708" t="s">
        <v>19</v>
      </c>
      <c r="C3708">
        <v>0</v>
      </c>
      <c r="D3708" t="s">
        <v>20</v>
      </c>
      <c r="E3708" t="s">
        <v>21</v>
      </c>
      <c r="F3708" t="s">
        <v>27</v>
      </c>
      <c r="G3708" s="2">
        <v>27</v>
      </c>
      <c r="H3708" t="s">
        <v>20</v>
      </c>
      <c r="I3708" t="s">
        <v>23</v>
      </c>
      <c r="J3708" t="s">
        <v>21</v>
      </c>
      <c r="K3708" t="s">
        <v>21</v>
      </c>
      <c r="L3708" t="s">
        <v>33</v>
      </c>
      <c r="M3708" t="s">
        <v>20</v>
      </c>
      <c r="N3708" t="s">
        <v>25</v>
      </c>
      <c r="O3708" s="1">
        <v>84.79</v>
      </c>
      <c r="P3708" s="1">
        <v>2281.7199999999998</v>
      </c>
      <c r="Q3708">
        <v>1</v>
      </c>
      <c r="R3708" t="s">
        <v>21</v>
      </c>
      <c r="S3708" t="str">
        <f>IF(ChurnData[[#This Row],[MonthlyCharges]]&lt;=30,"1. Up to 30",IF(ChurnData[[#This Row],[MonthlyCharges]]&lt;=50,"2. 31-50",IF(ChurnData[[#This Row],[MonthlyCharges]]&lt;=70,"3. 51-70",IF(ChurnData[[#This Row],[MonthlyCharges]]&lt;=90,"4. 71-90","5. Over 90"))))</f>
        <v>4. 71-90</v>
      </c>
      <c r="T3708" t="str">
        <f>IF(AND(ChurnData[[#This Row],[Contract]]="Month-to-month",ChurnData[[#This Row],[InternetService]]="Fiber optic",ChurnData[[#This Row],[TenureMonths]]&lt;=11),"High-risk","Other")</f>
        <v>Other</v>
      </c>
      <c r="U3708" t="str">
        <f>IF(ChurnData[[#This Row],[TenureMonths]]&lt;=11,"0-11",IF(ChurnData[[#This Row],[TenureMonths]]&lt;=23,"12-23",IF(ChurnData[[#This Row],[TenureMonths]]&lt;=35,"24-35",IF(ChurnData[[#This Row],[TenureMonths]]&lt;=47,"36-47",IF(ChurnData[[#This Row],[TenureMonths]]&lt;=59,"48-59","60-72")))))</f>
        <v>24-35</v>
      </c>
      <c r="V3708">
        <f>IF(ChurnData[[#This Row],[Churn]]="Yes",1,0)</f>
        <v>0</v>
      </c>
    </row>
    <row r="3709" spans="1:22" x14ac:dyDescent="0.35">
      <c r="A3709" t="s">
        <v>3761</v>
      </c>
      <c r="B3709" t="s">
        <v>36</v>
      </c>
      <c r="C3709">
        <v>0</v>
      </c>
      <c r="D3709" t="s">
        <v>20</v>
      </c>
      <c r="E3709" t="s">
        <v>20</v>
      </c>
      <c r="F3709" t="s">
        <v>45</v>
      </c>
      <c r="G3709" s="2">
        <v>7</v>
      </c>
      <c r="H3709" t="s">
        <v>21</v>
      </c>
      <c r="I3709" t="s">
        <v>21</v>
      </c>
      <c r="J3709" t="s">
        <v>28</v>
      </c>
      <c r="K3709" t="s">
        <v>28</v>
      </c>
      <c r="L3709" t="s">
        <v>33</v>
      </c>
      <c r="M3709" t="s">
        <v>21</v>
      </c>
      <c r="N3709" t="s">
        <v>25</v>
      </c>
      <c r="O3709" s="1">
        <v>29.37</v>
      </c>
      <c r="P3709" s="1">
        <v>211.54</v>
      </c>
      <c r="Q3709">
        <v>3</v>
      </c>
      <c r="R3709" t="s">
        <v>20</v>
      </c>
      <c r="S3709" t="str">
        <f>IF(ChurnData[[#This Row],[MonthlyCharges]]&lt;=30,"1. Up to 30",IF(ChurnData[[#This Row],[MonthlyCharges]]&lt;=50,"2. 31-50",IF(ChurnData[[#This Row],[MonthlyCharges]]&lt;=70,"3. 51-70",IF(ChurnData[[#This Row],[MonthlyCharges]]&lt;=90,"4. 71-90","5. Over 90"))))</f>
        <v>1. Up to 30</v>
      </c>
      <c r="T3709" t="str">
        <f>IF(AND(ChurnData[[#This Row],[Contract]]="Month-to-month",ChurnData[[#This Row],[InternetService]]="Fiber optic",ChurnData[[#This Row],[TenureMonths]]&lt;=11),"High-risk","Other")</f>
        <v>Other</v>
      </c>
      <c r="U3709" t="str">
        <f>IF(ChurnData[[#This Row],[TenureMonths]]&lt;=11,"0-11",IF(ChurnData[[#This Row],[TenureMonths]]&lt;=23,"12-23",IF(ChurnData[[#This Row],[TenureMonths]]&lt;=35,"24-35",IF(ChurnData[[#This Row],[TenureMonths]]&lt;=47,"36-47",IF(ChurnData[[#This Row],[TenureMonths]]&lt;=59,"48-59","60-72")))))</f>
        <v>0-11</v>
      </c>
      <c r="V3709">
        <f>IF(ChurnData[[#This Row],[Churn]]="Yes",1,0)</f>
        <v>1</v>
      </c>
    </row>
    <row r="3710" spans="1:22" x14ac:dyDescent="0.35">
      <c r="A3710" t="s">
        <v>3762</v>
      </c>
      <c r="B3710" t="s">
        <v>19</v>
      </c>
      <c r="C3710">
        <v>0</v>
      </c>
      <c r="D3710" t="s">
        <v>20</v>
      </c>
      <c r="E3710" t="s">
        <v>20</v>
      </c>
      <c r="F3710" t="s">
        <v>75</v>
      </c>
      <c r="G3710" s="2">
        <v>36</v>
      </c>
      <c r="H3710" t="s">
        <v>20</v>
      </c>
      <c r="I3710" t="s">
        <v>32</v>
      </c>
      <c r="J3710" t="s">
        <v>21</v>
      </c>
      <c r="K3710" t="s">
        <v>21</v>
      </c>
      <c r="L3710" t="s">
        <v>33</v>
      </c>
      <c r="M3710" t="s">
        <v>20</v>
      </c>
      <c r="N3710" t="s">
        <v>30</v>
      </c>
      <c r="O3710" s="1">
        <v>66.209999999999994</v>
      </c>
      <c r="P3710" s="1">
        <v>2332.62</v>
      </c>
      <c r="Q3710">
        <v>2</v>
      </c>
      <c r="R3710" t="s">
        <v>20</v>
      </c>
      <c r="S3710" t="str">
        <f>IF(ChurnData[[#This Row],[MonthlyCharges]]&lt;=30,"1. Up to 30",IF(ChurnData[[#This Row],[MonthlyCharges]]&lt;=50,"2. 31-50",IF(ChurnData[[#This Row],[MonthlyCharges]]&lt;=70,"3. 51-70",IF(ChurnData[[#This Row],[MonthlyCharges]]&lt;=90,"4. 71-90","5. Over 90"))))</f>
        <v>3. 51-70</v>
      </c>
      <c r="T3710" t="str">
        <f>IF(AND(ChurnData[[#This Row],[Contract]]="Month-to-month",ChurnData[[#This Row],[InternetService]]="Fiber optic",ChurnData[[#This Row],[TenureMonths]]&lt;=11),"High-risk","Other")</f>
        <v>Other</v>
      </c>
      <c r="U3710" t="str">
        <f>IF(ChurnData[[#This Row],[TenureMonths]]&lt;=11,"0-11",IF(ChurnData[[#This Row],[TenureMonths]]&lt;=23,"12-23",IF(ChurnData[[#This Row],[TenureMonths]]&lt;=35,"24-35",IF(ChurnData[[#This Row],[TenureMonths]]&lt;=47,"36-47",IF(ChurnData[[#This Row],[TenureMonths]]&lt;=59,"48-59","60-72")))))</f>
        <v>36-47</v>
      </c>
      <c r="V3710">
        <f>IF(ChurnData[[#This Row],[Churn]]="Yes",1,0)</f>
        <v>1</v>
      </c>
    </row>
    <row r="3711" spans="1:22" x14ac:dyDescent="0.35">
      <c r="A3711" t="s">
        <v>3763</v>
      </c>
      <c r="B3711" t="s">
        <v>36</v>
      </c>
      <c r="C3711">
        <v>0</v>
      </c>
      <c r="D3711" t="s">
        <v>21</v>
      </c>
      <c r="E3711" t="s">
        <v>21</v>
      </c>
      <c r="F3711" t="s">
        <v>56</v>
      </c>
      <c r="G3711" s="2">
        <v>2</v>
      </c>
      <c r="H3711" t="s">
        <v>20</v>
      </c>
      <c r="I3711" t="s">
        <v>21</v>
      </c>
      <c r="J3711" t="s">
        <v>28</v>
      </c>
      <c r="K3711" t="s">
        <v>28</v>
      </c>
      <c r="L3711" t="s">
        <v>33</v>
      </c>
      <c r="M3711" t="s">
        <v>21</v>
      </c>
      <c r="N3711" t="s">
        <v>43</v>
      </c>
      <c r="O3711" s="1">
        <v>25.63</v>
      </c>
      <c r="P3711" s="1">
        <v>50.67</v>
      </c>
      <c r="Q3711">
        <v>0</v>
      </c>
      <c r="R3711" t="s">
        <v>21</v>
      </c>
      <c r="S3711" t="str">
        <f>IF(ChurnData[[#This Row],[MonthlyCharges]]&lt;=30,"1. Up to 30",IF(ChurnData[[#This Row],[MonthlyCharges]]&lt;=50,"2. 31-50",IF(ChurnData[[#This Row],[MonthlyCharges]]&lt;=70,"3. 51-70",IF(ChurnData[[#This Row],[MonthlyCharges]]&lt;=90,"4. 71-90","5. Over 90"))))</f>
        <v>1. Up to 30</v>
      </c>
      <c r="T3711" t="str">
        <f>IF(AND(ChurnData[[#This Row],[Contract]]="Month-to-month",ChurnData[[#This Row],[InternetService]]="Fiber optic",ChurnData[[#This Row],[TenureMonths]]&lt;=11),"High-risk","Other")</f>
        <v>Other</v>
      </c>
      <c r="U3711" t="str">
        <f>IF(ChurnData[[#This Row],[TenureMonths]]&lt;=11,"0-11",IF(ChurnData[[#This Row],[TenureMonths]]&lt;=23,"12-23",IF(ChurnData[[#This Row],[TenureMonths]]&lt;=35,"24-35",IF(ChurnData[[#This Row],[TenureMonths]]&lt;=47,"36-47",IF(ChurnData[[#This Row],[TenureMonths]]&lt;=59,"48-59","60-72")))))</f>
        <v>0-11</v>
      </c>
      <c r="V3711">
        <f>IF(ChurnData[[#This Row],[Churn]]="Yes",1,0)</f>
        <v>0</v>
      </c>
    </row>
    <row r="3712" spans="1:22" x14ac:dyDescent="0.35">
      <c r="A3712" t="s">
        <v>3764</v>
      </c>
      <c r="B3712" t="s">
        <v>36</v>
      </c>
      <c r="C3712">
        <v>0</v>
      </c>
      <c r="D3712" t="s">
        <v>21</v>
      </c>
      <c r="E3712" t="s">
        <v>21</v>
      </c>
      <c r="F3712" t="s">
        <v>58</v>
      </c>
      <c r="G3712" s="2">
        <v>70</v>
      </c>
      <c r="H3712" t="s">
        <v>20</v>
      </c>
      <c r="I3712" t="s">
        <v>23</v>
      </c>
      <c r="J3712" t="s">
        <v>21</v>
      </c>
      <c r="K3712" t="s">
        <v>20</v>
      </c>
      <c r="L3712" t="s">
        <v>24</v>
      </c>
      <c r="M3712" t="s">
        <v>20</v>
      </c>
      <c r="N3712" t="s">
        <v>43</v>
      </c>
      <c r="O3712" s="1">
        <v>87.1</v>
      </c>
      <c r="P3712" s="1">
        <v>6160.95</v>
      </c>
      <c r="Q3712">
        <v>2</v>
      </c>
      <c r="R3712" t="s">
        <v>21</v>
      </c>
      <c r="S3712" t="str">
        <f>IF(ChurnData[[#This Row],[MonthlyCharges]]&lt;=30,"1. Up to 30",IF(ChurnData[[#This Row],[MonthlyCharges]]&lt;=50,"2. 31-50",IF(ChurnData[[#This Row],[MonthlyCharges]]&lt;=70,"3. 51-70",IF(ChurnData[[#This Row],[MonthlyCharges]]&lt;=90,"4. 71-90","5. Over 90"))))</f>
        <v>4. 71-90</v>
      </c>
      <c r="T3712" t="str">
        <f>IF(AND(ChurnData[[#This Row],[Contract]]="Month-to-month",ChurnData[[#This Row],[InternetService]]="Fiber optic",ChurnData[[#This Row],[TenureMonths]]&lt;=11),"High-risk","Other")</f>
        <v>Other</v>
      </c>
      <c r="U3712" t="str">
        <f>IF(ChurnData[[#This Row],[TenureMonths]]&lt;=11,"0-11",IF(ChurnData[[#This Row],[TenureMonths]]&lt;=23,"12-23",IF(ChurnData[[#This Row],[TenureMonths]]&lt;=35,"24-35",IF(ChurnData[[#This Row],[TenureMonths]]&lt;=47,"36-47",IF(ChurnData[[#This Row],[TenureMonths]]&lt;=59,"48-59","60-72")))))</f>
        <v>60-72</v>
      </c>
      <c r="V3712">
        <f>IF(ChurnData[[#This Row],[Churn]]="Yes",1,0)</f>
        <v>0</v>
      </c>
    </row>
    <row r="3713" spans="1:22" x14ac:dyDescent="0.35">
      <c r="A3713" t="s">
        <v>3765</v>
      </c>
      <c r="B3713" t="s">
        <v>36</v>
      </c>
      <c r="C3713">
        <v>0</v>
      </c>
      <c r="D3713" t="s">
        <v>20</v>
      </c>
      <c r="E3713" t="s">
        <v>20</v>
      </c>
      <c r="F3713" t="s">
        <v>56</v>
      </c>
      <c r="G3713" s="2">
        <v>60</v>
      </c>
      <c r="H3713" t="s">
        <v>20</v>
      </c>
      <c r="I3713" t="s">
        <v>21</v>
      </c>
      <c r="J3713" t="s">
        <v>28</v>
      </c>
      <c r="K3713" t="s">
        <v>28</v>
      </c>
      <c r="L3713" t="s">
        <v>33</v>
      </c>
      <c r="M3713" t="s">
        <v>20</v>
      </c>
      <c r="N3713" t="s">
        <v>34</v>
      </c>
      <c r="O3713" s="1">
        <v>27.55</v>
      </c>
      <c r="P3713" s="1">
        <v>1647.58</v>
      </c>
      <c r="Q3713">
        <v>1</v>
      </c>
      <c r="R3713" t="s">
        <v>21</v>
      </c>
      <c r="S3713" t="str">
        <f>IF(ChurnData[[#This Row],[MonthlyCharges]]&lt;=30,"1. Up to 30",IF(ChurnData[[#This Row],[MonthlyCharges]]&lt;=50,"2. 31-50",IF(ChurnData[[#This Row],[MonthlyCharges]]&lt;=70,"3. 51-70",IF(ChurnData[[#This Row],[MonthlyCharges]]&lt;=90,"4. 71-90","5. Over 90"))))</f>
        <v>1. Up to 30</v>
      </c>
      <c r="T3713" t="str">
        <f>IF(AND(ChurnData[[#This Row],[Contract]]="Month-to-month",ChurnData[[#This Row],[InternetService]]="Fiber optic",ChurnData[[#This Row],[TenureMonths]]&lt;=11),"High-risk","Other")</f>
        <v>Other</v>
      </c>
      <c r="U3713" t="str">
        <f>IF(ChurnData[[#This Row],[TenureMonths]]&lt;=11,"0-11",IF(ChurnData[[#This Row],[TenureMonths]]&lt;=23,"12-23",IF(ChurnData[[#This Row],[TenureMonths]]&lt;=35,"24-35",IF(ChurnData[[#This Row],[TenureMonths]]&lt;=47,"36-47",IF(ChurnData[[#This Row],[TenureMonths]]&lt;=59,"48-59","60-72")))))</f>
        <v>60-72</v>
      </c>
      <c r="V3713">
        <f>IF(ChurnData[[#This Row],[Churn]]="Yes",1,0)</f>
        <v>0</v>
      </c>
    </row>
    <row r="3714" spans="1:22" x14ac:dyDescent="0.35">
      <c r="A3714" t="s">
        <v>3766</v>
      </c>
      <c r="B3714" t="s">
        <v>19</v>
      </c>
      <c r="C3714">
        <v>0</v>
      </c>
      <c r="D3714" t="s">
        <v>20</v>
      </c>
      <c r="E3714" t="s">
        <v>21</v>
      </c>
      <c r="F3714" t="s">
        <v>22</v>
      </c>
      <c r="G3714" s="2">
        <v>9</v>
      </c>
      <c r="H3714" t="s">
        <v>20</v>
      </c>
      <c r="I3714" t="s">
        <v>21</v>
      </c>
      <c r="J3714" t="s">
        <v>28</v>
      </c>
      <c r="K3714" t="s">
        <v>28</v>
      </c>
      <c r="L3714" t="s">
        <v>33</v>
      </c>
      <c r="M3714" t="s">
        <v>20</v>
      </c>
      <c r="N3714" t="s">
        <v>43</v>
      </c>
      <c r="O3714" s="1">
        <v>31.45</v>
      </c>
      <c r="P3714" s="1">
        <v>287.8</v>
      </c>
      <c r="Q3714">
        <v>0</v>
      </c>
      <c r="R3714" t="s">
        <v>21</v>
      </c>
      <c r="S3714" t="str">
        <f>IF(ChurnData[[#This Row],[MonthlyCharges]]&lt;=30,"1. Up to 30",IF(ChurnData[[#This Row],[MonthlyCharges]]&lt;=50,"2. 31-50",IF(ChurnData[[#This Row],[MonthlyCharges]]&lt;=70,"3. 51-70",IF(ChurnData[[#This Row],[MonthlyCharges]]&lt;=90,"4. 71-90","5. Over 90"))))</f>
        <v>2. 31-50</v>
      </c>
      <c r="T3714" t="str">
        <f>IF(AND(ChurnData[[#This Row],[Contract]]="Month-to-month",ChurnData[[#This Row],[InternetService]]="Fiber optic",ChurnData[[#This Row],[TenureMonths]]&lt;=11),"High-risk","Other")</f>
        <v>Other</v>
      </c>
      <c r="U3714" t="str">
        <f>IF(ChurnData[[#This Row],[TenureMonths]]&lt;=11,"0-11",IF(ChurnData[[#This Row],[TenureMonths]]&lt;=23,"12-23",IF(ChurnData[[#This Row],[TenureMonths]]&lt;=35,"24-35",IF(ChurnData[[#This Row],[TenureMonths]]&lt;=47,"36-47",IF(ChurnData[[#This Row],[TenureMonths]]&lt;=59,"48-59","60-72")))))</f>
        <v>0-11</v>
      </c>
      <c r="V3714">
        <f>IF(ChurnData[[#This Row],[Churn]]="Yes",1,0)</f>
        <v>0</v>
      </c>
    </row>
    <row r="3715" spans="1:22" x14ac:dyDescent="0.35">
      <c r="A3715" t="s">
        <v>3767</v>
      </c>
      <c r="B3715" t="s">
        <v>19</v>
      </c>
      <c r="C3715">
        <v>0</v>
      </c>
      <c r="D3715" t="s">
        <v>21</v>
      </c>
      <c r="E3715" t="s">
        <v>21</v>
      </c>
      <c r="F3715" t="s">
        <v>27</v>
      </c>
      <c r="G3715" s="2">
        <v>23</v>
      </c>
      <c r="H3715" t="s">
        <v>20</v>
      </c>
      <c r="I3715" t="s">
        <v>23</v>
      </c>
      <c r="J3715" t="s">
        <v>21</v>
      </c>
      <c r="K3715" t="s">
        <v>21</v>
      </c>
      <c r="L3715" t="s">
        <v>33</v>
      </c>
      <c r="M3715" t="s">
        <v>20</v>
      </c>
      <c r="N3715" t="s">
        <v>34</v>
      </c>
      <c r="O3715" s="1">
        <v>84.79</v>
      </c>
      <c r="P3715" s="1">
        <v>1985.3</v>
      </c>
      <c r="Q3715">
        <v>1</v>
      </c>
      <c r="R3715" t="s">
        <v>20</v>
      </c>
      <c r="S3715" t="str">
        <f>IF(ChurnData[[#This Row],[MonthlyCharges]]&lt;=30,"1. Up to 30",IF(ChurnData[[#This Row],[MonthlyCharges]]&lt;=50,"2. 31-50",IF(ChurnData[[#This Row],[MonthlyCharges]]&lt;=70,"3. 51-70",IF(ChurnData[[#This Row],[MonthlyCharges]]&lt;=90,"4. 71-90","5. Over 90"))))</f>
        <v>4. 71-90</v>
      </c>
      <c r="T3715" t="str">
        <f>IF(AND(ChurnData[[#This Row],[Contract]]="Month-to-month",ChurnData[[#This Row],[InternetService]]="Fiber optic",ChurnData[[#This Row],[TenureMonths]]&lt;=11),"High-risk","Other")</f>
        <v>Other</v>
      </c>
      <c r="U3715" t="str">
        <f>IF(ChurnData[[#This Row],[TenureMonths]]&lt;=11,"0-11",IF(ChurnData[[#This Row],[TenureMonths]]&lt;=23,"12-23",IF(ChurnData[[#This Row],[TenureMonths]]&lt;=35,"24-35",IF(ChurnData[[#This Row],[TenureMonths]]&lt;=47,"36-47",IF(ChurnData[[#This Row],[TenureMonths]]&lt;=59,"48-59","60-72")))))</f>
        <v>12-23</v>
      </c>
      <c r="V3715">
        <f>IF(ChurnData[[#This Row],[Churn]]="Yes",1,0)</f>
        <v>1</v>
      </c>
    </row>
    <row r="3716" spans="1:22" x14ac:dyDescent="0.35">
      <c r="A3716" t="s">
        <v>3768</v>
      </c>
      <c r="B3716" t="s">
        <v>19</v>
      </c>
      <c r="C3716">
        <v>0</v>
      </c>
      <c r="D3716" t="s">
        <v>20</v>
      </c>
      <c r="E3716" t="s">
        <v>21</v>
      </c>
      <c r="F3716" t="s">
        <v>65</v>
      </c>
      <c r="G3716" s="2">
        <v>26</v>
      </c>
      <c r="H3716" t="s">
        <v>20</v>
      </c>
      <c r="I3716" t="s">
        <v>32</v>
      </c>
      <c r="J3716" t="s">
        <v>21</v>
      </c>
      <c r="K3716" t="s">
        <v>20</v>
      </c>
      <c r="L3716" t="s">
        <v>33</v>
      </c>
      <c r="M3716" t="s">
        <v>20</v>
      </c>
      <c r="N3716" t="s">
        <v>25</v>
      </c>
      <c r="O3716" s="1">
        <v>61.03</v>
      </c>
      <c r="P3716" s="1">
        <v>1629.52</v>
      </c>
      <c r="Q3716">
        <v>3</v>
      </c>
      <c r="R3716" t="s">
        <v>21</v>
      </c>
      <c r="S3716" t="str">
        <f>IF(ChurnData[[#This Row],[MonthlyCharges]]&lt;=30,"1. Up to 30",IF(ChurnData[[#This Row],[MonthlyCharges]]&lt;=50,"2. 31-50",IF(ChurnData[[#This Row],[MonthlyCharges]]&lt;=70,"3. 51-70",IF(ChurnData[[#This Row],[MonthlyCharges]]&lt;=90,"4. 71-90","5. Over 90"))))</f>
        <v>3. 51-70</v>
      </c>
      <c r="T3716" t="str">
        <f>IF(AND(ChurnData[[#This Row],[Contract]]="Month-to-month",ChurnData[[#This Row],[InternetService]]="Fiber optic",ChurnData[[#This Row],[TenureMonths]]&lt;=11),"High-risk","Other")</f>
        <v>Other</v>
      </c>
      <c r="U3716" t="str">
        <f>IF(ChurnData[[#This Row],[TenureMonths]]&lt;=11,"0-11",IF(ChurnData[[#This Row],[TenureMonths]]&lt;=23,"12-23",IF(ChurnData[[#This Row],[TenureMonths]]&lt;=35,"24-35",IF(ChurnData[[#This Row],[TenureMonths]]&lt;=47,"36-47",IF(ChurnData[[#This Row],[TenureMonths]]&lt;=59,"48-59","60-72")))))</f>
        <v>24-35</v>
      </c>
      <c r="V3716">
        <f>IF(ChurnData[[#This Row],[Churn]]="Yes",1,0)</f>
        <v>0</v>
      </c>
    </row>
    <row r="3717" spans="1:22" x14ac:dyDescent="0.35">
      <c r="A3717" t="s">
        <v>3769</v>
      </c>
      <c r="B3717" t="s">
        <v>36</v>
      </c>
      <c r="C3717">
        <v>0</v>
      </c>
      <c r="D3717" t="s">
        <v>21</v>
      </c>
      <c r="E3717" t="s">
        <v>21</v>
      </c>
      <c r="F3717" t="s">
        <v>45</v>
      </c>
      <c r="G3717" s="2">
        <v>26</v>
      </c>
      <c r="H3717" t="s">
        <v>20</v>
      </c>
      <c r="I3717" t="s">
        <v>32</v>
      </c>
      <c r="J3717" t="s">
        <v>21</v>
      </c>
      <c r="K3717" t="s">
        <v>20</v>
      </c>
      <c r="L3717" t="s">
        <v>29</v>
      </c>
      <c r="M3717" t="s">
        <v>20</v>
      </c>
      <c r="N3717" t="s">
        <v>43</v>
      </c>
      <c r="O3717" s="1">
        <v>59.9</v>
      </c>
      <c r="P3717" s="1">
        <v>1536.71</v>
      </c>
      <c r="Q3717">
        <v>2</v>
      </c>
      <c r="R3717" t="s">
        <v>21</v>
      </c>
      <c r="S3717" t="str">
        <f>IF(ChurnData[[#This Row],[MonthlyCharges]]&lt;=30,"1. Up to 30",IF(ChurnData[[#This Row],[MonthlyCharges]]&lt;=50,"2. 31-50",IF(ChurnData[[#This Row],[MonthlyCharges]]&lt;=70,"3. 51-70",IF(ChurnData[[#This Row],[MonthlyCharges]]&lt;=90,"4. 71-90","5. Over 90"))))</f>
        <v>3. 51-70</v>
      </c>
      <c r="T3717" t="str">
        <f>IF(AND(ChurnData[[#This Row],[Contract]]="Month-to-month",ChurnData[[#This Row],[InternetService]]="Fiber optic",ChurnData[[#This Row],[TenureMonths]]&lt;=11),"High-risk","Other")</f>
        <v>Other</v>
      </c>
      <c r="U3717" t="str">
        <f>IF(ChurnData[[#This Row],[TenureMonths]]&lt;=11,"0-11",IF(ChurnData[[#This Row],[TenureMonths]]&lt;=23,"12-23",IF(ChurnData[[#This Row],[TenureMonths]]&lt;=35,"24-35",IF(ChurnData[[#This Row],[TenureMonths]]&lt;=47,"36-47",IF(ChurnData[[#This Row],[TenureMonths]]&lt;=59,"48-59","60-72")))))</f>
        <v>24-35</v>
      </c>
      <c r="V3717">
        <f>IF(ChurnData[[#This Row],[Churn]]="Yes",1,0)</f>
        <v>0</v>
      </c>
    </row>
    <row r="3718" spans="1:22" x14ac:dyDescent="0.35">
      <c r="A3718" t="s">
        <v>3770</v>
      </c>
      <c r="B3718" t="s">
        <v>19</v>
      </c>
      <c r="C3718">
        <v>0</v>
      </c>
      <c r="D3718" t="s">
        <v>20</v>
      </c>
      <c r="E3718" t="s">
        <v>20</v>
      </c>
      <c r="F3718" t="s">
        <v>37</v>
      </c>
      <c r="G3718" s="2">
        <v>31</v>
      </c>
      <c r="H3718" t="s">
        <v>20</v>
      </c>
      <c r="I3718" t="s">
        <v>32</v>
      </c>
      <c r="J3718" t="s">
        <v>21</v>
      </c>
      <c r="K3718" t="s">
        <v>21</v>
      </c>
      <c r="L3718" t="s">
        <v>29</v>
      </c>
      <c r="M3718" t="s">
        <v>20</v>
      </c>
      <c r="N3718" t="s">
        <v>30</v>
      </c>
      <c r="O3718" s="1">
        <v>50.72</v>
      </c>
      <c r="P3718" s="1">
        <v>1596.91</v>
      </c>
      <c r="Q3718">
        <v>0</v>
      </c>
      <c r="R3718" t="s">
        <v>21</v>
      </c>
      <c r="S3718" t="str">
        <f>IF(ChurnData[[#This Row],[MonthlyCharges]]&lt;=30,"1. Up to 30",IF(ChurnData[[#This Row],[MonthlyCharges]]&lt;=50,"2. 31-50",IF(ChurnData[[#This Row],[MonthlyCharges]]&lt;=70,"3. 51-70",IF(ChurnData[[#This Row],[MonthlyCharges]]&lt;=90,"4. 71-90","5. Over 90"))))</f>
        <v>3. 51-70</v>
      </c>
      <c r="T3718" t="str">
        <f>IF(AND(ChurnData[[#This Row],[Contract]]="Month-to-month",ChurnData[[#This Row],[InternetService]]="Fiber optic",ChurnData[[#This Row],[TenureMonths]]&lt;=11),"High-risk","Other")</f>
        <v>Other</v>
      </c>
      <c r="U3718" t="str">
        <f>IF(ChurnData[[#This Row],[TenureMonths]]&lt;=11,"0-11",IF(ChurnData[[#This Row],[TenureMonths]]&lt;=23,"12-23",IF(ChurnData[[#This Row],[TenureMonths]]&lt;=35,"24-35",IF(ChurnData[[#This Row],[TenureMonths]]&lt;=47,"36-47",IF(ChurnData[[#This Row],[TenureMonths]]&lt;=59,"48-59","60-72")))))</f>
        <v>24-35</v>
      </c>
      <c r="V3718">
        <f>IF(ChurnData[[#This Row],[Churn]]="Yes",1,0)</f>
        <v>0</v>
      </c>
    </row>
    <row r="3719" spans="1:22" x14ac:dyDescent="0.35">
      <c r="A3719" t="s">
        <v>3771</v>
      </c>
      <c r="B3719" t="s">
        <v>36</v>
      </c>
      <c r="C3719">
        <v>1</v>
      </c>
      <c r="D3719" t="s">
        <v>21</v>
      </c>
      <c r="E3719" t="s">
        <v>20</v>
      </c>
      <c r="F3719" t="s">
        <v>27</v>
      </c>
      <c r="G3719" s="2">
        <v>31</v>
      </c>
      <c r="H3719" t="s">
        <v>20</v>
      </c>
      <c r="I3719" t="s">
        <v>32</v>
      </c>
      <c r="J3719" t="s">
        <v>20</v>
      </c>
      <c r="K3719" t="s">
        <v>21</v>
      </c>
      <c r="L3719" t="s">
        <v>33</v>
      </c>
      <c r="M3719" t="s">
        <v>20</v>
      </c>
      <c r="N3719" t="s">
        <v>30</v>
      </c>
      <c r="O3719" s="1">
        <v>64.56</v>
      </c>
      <c r="P3719" s="1">
        <v>1942.12</v>
      </c>
      <c r="Q3719">
        <v>0</v>
      </c>
      <c r="R3719" t="s">
        <v>21</v>
      </c>
      <c r="S3719" t="str">
        <f>IF(ChurnData[[#This Row],[MonthlyCharges]]&lt;=30,"1. Up to 30",IF(ChurnData[[#This Row],[MonthlyCharges]]&lt;=50,"2. 31-50",IF(ChurnData[[#This Row],[MonthlyCharges]]&lt;=70,"3. 51-70",IF(ChurnData[[#This Row],[MonthlyCharges]]&lt;=90,"4. 71-90","5. Over 90"))))</f>
        <v>3. 51-70</v>
      </c>
      <c r="T3719" t="str">
        <f>IF(AND(ChurnData[[#This Row],[Contract]]="Month-to-month",ChurnData[[#This Row],[InternetService]]="Fiber optic",ChurnData[[#This Row],[TenureMonths]]&lt;=11),"High-risk","Other")</f>
        <v>Other</v>
      </c>
      <c r="U3719" t="str">
        <f>IF(ChurnData[[#This Row],[TenureMonths]]&lt;=11,"0-11",IF(ChurnData[[#This Row],[TenureMonths]]&lt;=23,"12-23",IF(ChurnData[[#This Row],[TenureMonths]]&lt;=35,"24-35",IF(ChurnData[[#This Row],[TenureMonths]]&lt;=47,"36-47",IF(ChurnData[[#This Row],[TenureMonths]]&lt;=59,"48-59","60-72")))))</f>
        <v>24-35</v>
      </c>
      <c r="V3719">
        <f>IF(ChurnData[[#This Row],[Churn]]="Yes",1,0)</f>
        <v>0</v>
      </c>
    </row>
    <row r="3720" spans="1:22" x14ac:dyDescent="0.35">
      <c r="A3720" t="s">
        <v>3772</v>
      </c>
      <c r="B3720" t="s">
        <v>19</v>
      </c>
      <c r="C3720">
        <v>0</v>
      </c>
      <c r="D3720" t="s">
        <v>21</v>
      </c>
      <c r="E3720" t="s">
        <v>21</v>
      </c>
      <c r="F3720" t="s">
        <v>39</v>
      </c>
      <c r="G3720" s="2">
        <v>26</v>
      </c>
      <c r="H3720" t="s">
        <v>20</v>
      </c>
      <c r="I3720" t="s">
        <v>21</v>
      </c>
      <c r="J3720" t="s">
        <v>28</v>
      </c>
      <c r="K3720" t="s">
        <v>28</v>
      </c>
      <c r="L3720" t="s">
        <v>33</v>
      </c>
      <c r="M3720" t="s">
        <v>20</v>
      </c>
      <c r="N3720" t="s">
        <v>43</v>
      </c>
      <c r="O3720" s="1">
        <v>40.85</v>
      </c>
      <c r="P3720" s="1">
        <v>1069.42</v>
      </c>
      <c r="Q3720">
        <v>2</v>
      </c>
      <c r="R3720" t="s">
        <v>20</v>
      </c>
      <c r="S3720" t="str">
        <f>IF(ChurnData[[#This Row],[MonthlyCharges]]&lt;=30,"1. Up to 30",IF(ChurnData[[#This Row],[MonthlyCharges]]&lt;=50,"2. 31-50",IF(ChurnData[[#This Row],[MonthlyCharges]]&lt;=70,"3. 51-70",IF(ChurnData[[#This Row],[MonthlyCharges]]&lt;=90,"4. 71-90","5. Over 90"))))</f>
        <v>2. 31-50</v>
      </c>
      <c r="T3720" t="str">
        <f>IF(AND(ChurnData[[#This Row],[Contract]]="Month-to-month",ChurnData[[#This Row],[InternetService]]="Fiber optic",ChurnData[[#This Row],[TenureMonths]]&lt;=11),"High-risk","Other")</f>
        <v>Other</v>
      </c>
      <c r="U3720" t="str">
        <f>IF(ChurnData[[#This Row],[TenureMonths]]&lt;=11,"0-11",IF(ChurnData[[#This Row],[TenureMonths]]&lt;=23,"12-23",IF(ChurnData[[#This Row],[TenureMonths]]&lt;=35,"24-35",IF(ChurnData[[#This Row],[TenureMonths]]&lt;=47,"36-47",IF(ChurnData[[#This Row],[TenureMonths]]&lt;=59,"48-59","60-72")))))</f>
        <v>24-35</v>
      </c>
      <c r="V3720">
        <f>IF(ChurnData[[#This Row],[Churn]]="Yes",1,0)</f>
        <v>1</v>
      </c>
    </row>
    <row r="3721" spans="1:22" x14ac:dyDescent="0.35">
      <c r="A3721" t="s">
        <v>3773</v>
      </c>
      <c r="B3721" t="s">
        <v>19</v>
      </c>
      <c r="C3721">
        <v>0</v>
      </c>
      <c r="D3721" t="s">
        <v>20</v>
      </c>
      <c r="E3721" t="s">
        <v>21</v>
      </c>
      <c r="F3721" t="s">
        <v>27</v>
      </c>
      <c r="G3721" s="2">
        <v>14</v>
      </c>
      <c r="H3721" t="s">
        <v>21</v>
      </c>
      <c r="I3721" t="s">
        <v>32</v>
      </c>
      <c r="J3721" t="s">
        <v>21</v>
      </c>
      <c r="K3721" t="s">
        <v>21</v>
      </c>
      <c r="L3721" t="s">
        <v>33</v>
      </c>
      <c r="M3721" t="s">
        <v>20</v>
      </c>
      <c r="N3721" t="s">
        <v>25</v>
      </c>
      <c r="O3721" s="1">
        <v>49.35</v>
      </c>
      <c r="P3721" s="1">
        <v>706.53</v>
      </c>
      <c r="Q3721">
        <v>3</v>
      </c>
      <c r="R3721" t="s">
        <v>20</v>
      </c>
      <c r="S3721" t="str">
        <f>IF(ChurnData[[#This Row],[MonthlyCharges]]&lt;=30,"1. Up to 30",IF(ChurnData[[#This Row],[MonthlyCharges]]&lt;=50,"2. 31-50",IF(ChurnData[[#This Row],[MonthlyCharges]]&lt;=70,"3. 51-70",IF(ChurnData[[#This Row],[MonthlyCharges]]&lt;=90,"4. 71-90","5. Over 90"))))</f>
        <v>2. 31-50</v>
      </c>
      <c r="T3721" t="str">
        <f>IF(AND(ChurnData[[#This Row],[Contract]]="Month-to-month",ChurnData[[#This Row],[InternetService]]="Fiber optic",ChurnData[[#This Row],[TenureMonths]]&lt;=11),"High-risk","Other")</f>
        <v>Other</v>
      </c>
      <c r="U3721" t="str">
        <f>IF(ChurnData[[#This Row],[TenureMonths]]&lt;=11,"0-11",IF(ChurnData[[#This Row],[TenureMonths]]&lt;=23,"12-23",IF(ChurnData[[#This Row],[TenureMonths]]&lt;=35,"24-35",IF(ChurnData[[#This Row],[TenureMonths]]&lt;=47,"36-47",IF(ChurnData[[#This Row],[TenureMonths]]&lt;=59,"48-59","60-72")))))</f>
        <v>12-23</v>
      </c>
      <c r="V3721">
        <f>IF(ChurnData[[#This Row],[Churn]]="Yes",1,0)</f>
        <v>1</v>
      </c>
    </row>
    <row r="3722" spans="1:22" x14ac:dyDescent="0.35">
      <c r="A3722" t="s">
        <v>3774</v>
      </c>
      <c r="B3722" t="s">
        <v>36</v>
      </c>
      <c r="C3722">
        <v>1</v>
      </c>
      <c r="D3722" t="s">
        <v>20</v>
      </c>
      <c r="E3722" t="s">
        <v>21</v>
      </c>
      <c r="F3722" t="s">
        <v>75</v>
      </c>
      <c r="G3722" s="2">
        <v>16</v>
      </c>
      <c r="H3722" t="s">
        <v>20</v>
      </c>
      <c r="I3722" t="s">
        <v>21</v>
      </c>
      <c r="J3722" t="s">
        <v>28</v>
      </c>
      <c r="K3722" t="s">
        <v>28</v>
      </c>
      <c r="L3722" t="s">
        <v>29</v>
      </c>
      <c r="M3722" t="s">
        <v>21</v>
      </c>
      <c r="N3722" t="s">
        <v>34</v>
      </c>
      <c r="O3722" s="1">
        <v>41.09</v>
      </c>
      <c r="P3722" s="1">
        <v>655.20000000000005</v>
      </c>
      <c r="Q3722">
        <v>1</v>
      </c>
      <c r="R3722" t="s">
        <v>21</v>
      </c>
      <c r="S3722" t="str">
        <f>IF(ChurnData[[#This Row],[MonthlyCharges]]&lt;=30,"1. Up to 30",IF(ChurnData[[#This Row],[MonthlyCharges]]&lt;=50,"2. 31-50",IF(ChurnData[[#This Row],[MonthlyCharges]]&lt;=70,"3. 51-70",IF(ChurnData[[#This Row],[MonthlyCharges]]&lt;=90,"4. 71-90","5. Over 90"))))</f>
        <v>2. 31-50</v>
      </c>
      <c r="T3722" t="str">
        <f>IF(AND(ChurnData[[#This Row],[Contract]]="Month-to-month",ChurnData[[#This Row],[InternetService]]="Fiber optic",ChurnData[[#This Row],[TenureMonths]]&lt;=11),"High-risk","Other")</f>
        <v>Other</v>
      </c>
      <c r="U3722" t="str">
        <f>IF(ChurnData[[#This Row],[TenureMonths]]&lt;=11,"0-11",IF(ChurnData[[#This Row],[TenureMonths]]&lt;=23,"12-23",IF(ChurnData[[#This Row],[TenureMonths]]&lt;=35,"24-35",IF(ChurnData[[#This Row],[TenureMonths]]&lt;=47,"36-47",IF(ChurnData[[#This Row],[TenureMonths]]&lt;=59,"48-59","60-72")))))</f>
        <v>12-23</v>
      </c>
      <c r="V3722">
        <f>IF(ChurnData[[#This Row],[Churn]]="Yes",1,0)</f>
        <v>0</v>
      </c>
    </row>
    <row r="3723" spans="1:22" x14ac:dyDescent="0.35">
      <c r="A3723" t="s">
        <v>3775</v>
      </c>
      <c r="B3723" t="s">
        <v>19</v>
      </c>
      <c r="C3723">
        <v>0</v>
      </c>
      <c r="D3723" t="s">
        <v>21</v>
      </c>
      <c r="E3723" t="s">
        <v>20</v>
      </c>
      <c r="F3723" t="s">
        <v>45</v>
      </c>
      <c r="G3723" s="2">
        <v>4</v>
      </c>
      <c r="H3723" t="s">
        <v>20</v>
      </c>
      <c r="I3723" t="s">
        <v>32</v>
      </c>
      <c r="J3723" t="s">
        <v>20</v>
      </c>
      <c r="K3723" t="s">
        <v>20</v>
      </c>
      <c r="L3723" t="s">
        <v>33</v>
      </c>
      <c r="M3723" t="s">
        <v>21</v>
      </c>
      <c r="N3723" t="s">
        <v>43</v>
      </c>
      <c r="O3723" s="1">
        <v>63.34</v>
      </c>
      <c r="P3723" s="1">
        <v>254.55</v>
      </c>
      <c r="Q3723">
        <v>1</v>
      </c>
      <c r="R3723" t="s">
        <v>21</v>
      </c>
      <c r="S3723" t="str">
        <f>IF(ChurnData[[#This Row],[MonthlyCharges]]&lt;=30,"1. Up to 30",IF(ChurnData[[#This Row],[MonthlyCharges]]&lt;=50,"2. 31-50",IF(ChurnData[[#This Row],[MonthlyCharges]]&lt;=70,"3. 51-70",IF(ChurnData[[#This Row],[MonthlyCharges]]&lt;=90,"4. 71-90","5. Over 90"))))</f>
        <v>3. 51-70</v>
      </c>
      <c r="T3723" t="str">
        <f>IF(AND(ChurnData[[#This Row],[Contract]]="Month-to-month",ChurnData[[#This Row],[InternetService]]="Fiber optic",ChurnData[[#This Row],[TenureMonths]]&lt;=11),"High-risk","Other")</f>
        <v>Other</v>
      </c>
      <c r="U3723" t="str">
        <f>IF(ChurnData[[#This Row],[TenureMonths]]&lt;=11,"0-11",IF(ChurnData[[#This Row],[TenureMonths]]&lt;=23,"12-23",IF(ChurnData[[#This Row],[TenureMonths]]&lt;=35,"24-35",IF(ChurnData[[#This Row],[TenureMonths]]&lt;=47,"36-47",IF(ChurnData[[#This Row],[TenureMonths]]&lt;=59,"48-59","60-72")))))</f>
        <v>0-11</v>
      </c>
      <c r="V3723">
        <f>IF(ChurnData[[#This Row],[Churn]]="Yes",1,0)</f>
        <v>0</v>
      </c>
    </row>
    <row r="3724" spans="1:22" x14ac:dyDescent="0.35">
      <c r="A3724" t="s">
        <v>3776</v>
      </c>
      <c r="B3724" t="s">
        <v>19</v>
      </c>
      <c r="C3724">
        <v>0</v>
      </c>
      <c r="D3724" t="s">
        <v>20</v>
      </c>
      <c r="E3724" t="s">
        <v>21</v>
      </c>
      <c r="F3724" t="s">
        <v>45</v>
      </c>
      <c r="G3724" s="2">
        <v>50</v>
      </c>
      <c r="H3724" t="s">
        <v>20</v>
      </c>
      <c r="I3724" t="s">
        <v>23</v>
      </c>
      <c r="J3724" t="s">
        <v>20</v>
      </c>
      <c r="K3724" t="s">
        <v>21</v>
      </c>
      <c r="L3724" t="s">
        <v>24</v>
      </c>
      <c r="M3724" t="s">
        <v>21</v>
      </c>
      <c r="N3724" t="s">
        <v>25</v>
      </c>
      <c r="O3724" s="1">
        <v>78.72</v>
      </c>
      <c r="P3724" s="1">
        <v>4038.97</v>
      </c>
      <c r="Q3724">
        <v>4</v>
      </c>
      <c r="R3724" t="s">
        <v>21</v>
      </c>
      <c r="S3724" t="str">
        <f>IF(ChurnData[[#This Row],[MonthlyCharges]]&lt;=30,"1. Up to 30",IF(ChurnData[[#This Row],[MonthlyCharges]]&lt;=50,"2. 31-50",IF(ChurnData[[#This Row],[MonthlyCharges]]&lt;=70,"3. 51-70",IF(ChurnData[[#This Row],[MonthlyCharges]]&lt;=90,"4. 71-90","5. Over 90"))))</f>
        <v>4. 71-90</v>
      </c>
      <c r="T3724" t="str">
        <f>IF(AND(ChurnData[[#This Row],[Contract]]="Month-to-month",ChurnData[[#This Row],[InternetService]]="Fiber optic",ChurnData[[#This Row],[TenureMonths]]&lt;=11),"High-risk","Other")</f>
        <v>Other</v>
      </c>
      <c r="U3724" t="str">
        <f>IF(ChurnData[[#This Row],[TenureMonths]]&lt;=11,"0-11",IF(ChurnData[[#This Row],[TenureMonths]]&lt;=23,"12-23",IF(ChurnData[[#This Row],[TenureMonths]]&lt;=35,"24-35",IF(ChurnData[[#This Row],[TenureMonths]]&lt;=47,"36-47",IF(ChurnData[[#This Row],[TenureMonths]]&lt;=59,"48-59","60-72")))))</f>
        <v>48-59</v>
      </c>
      <c r="V3724">
        <f>IF(ChurnData[[#This Row],[Churn]]="Yes",1,0)</f>
        <v>0</v>
      </c>
    </row>
    <row r="3725" spans="1:22" x14ac:dyDescent="0.35">
      <c r="A3725" t="s">
        <v>3777</v>
      </c>
      <c r="B3725" t="s">
        <v>36</v>
      </c>
      <c r="C3725">
        <v>0</v>
      </c>
      <c r="D3725" t="s">
        <v>21</v>
      </c>
      <c r="E3725" t="s">
        <v>21</v>
      </c>
      <c r="F3725" t="s">
        <v>45</v>
      </c>
      <c r="G3725" s="2">
        <v>11</v>
      </c>
      <c r="H3725" t="s">
        <v>20</v>
      </c>
      <c r="I3725" t="s">
        <v>23</v>
      </c>
      <c r="J3725" t="s">
        <v>21</v>
      </c>
      <c r="K3725" t="s">
        <v>20</v>
      </c>
      <c r="L3725" t="s">
        <v>33</v>
      </c>
      <c r="M3725" t="s">
        <v>21</v>
      </c>
      <c r="N3725" t="s">
        <v>43</v>
      </c>
      <c r="O3725" s="1">
        <v>96.69</v>
      </c>
      <c r="P3725" s="1">
        <v>1067.27</v>
      </c>
      <c r="Q3725">
        <v>0</v>
      </c>
      <c r="R3725" t="s">
        <v>20</v>
      </c>
      <c r="S3725" t="str">
        <f>IF(ChurnData[[#This Row],[MonthlyCharges]]&lt;=30,"1. Up to 30",IF(ChurnData[[#This Row],[MonthlyCharges]]&lt;=50,"2. 31-50",IF(ChurnData[[#This Row],[MonthlyCharges]]&lt;=70,"3. 51-70",IF(ChurnData[[#This Row],[MonthlyCharges]]&lt;=90,"4. 71-90","5. Over 90"))))</f>
        <v>5. Over 90</v>
      </c>
      <c r="T3725" t="str">
        <f>IF(AND(ChurnData[[#This Row],[Contract]]="Month-to-month",ChurnData[[#This Row],[InternetService]]="Fiber optic",ChurnData[[#This Row],[TenureMonths]]&lt;=11),"High-risk","Other")</f>
        <v>High-risk</v>
      </c>
      <c r="U3725" t="str">
        <f>IF(ChurnData[[#This Row],[TenureMonths]]&lt;=11,"0-11",IF(ChurnData[[#This Row],[TenureMonths]]&lt;=23,"12-23",IF(ChurnData[[#This Row],[TenureMonths]]&lt;=35,"24-35",IF(ChurnData[[#This Row],[TenureMonths]]&lt;=47,"36-47",IF(ChurnData[[#This Row],[TenureMonths]]&lt;=59,"48-59","60-72")))))</f>
        <v>0-11</v>
      </c>
      <c r="V3725">
        <f>IF(ChurnData[[#This Row],[Churn]]="Yes",1,0)</f>
        <v>1</v>
      </c>
    </row>
    <row r="3726" spans="1:22" x14ac:dyDescent="0.35">
      <c r="A3726" t="s">
        <v>3778</v>
      </c>
      <c r="B3726" t="s">
        <v>36</v>
      </c>
      <c r="C3726">
        <v>0</v>
      </c>
      <c r="D3726" t="s">
        <v>20</v>
      </c>
      <c r="E3726" t="s">
        <v>20</v>
      </c>
      <c r="F3726" t="s">
        <v>45</v>
      </c>
      <c r="G3726" s="2">
        <v>13</v>
      </c>
      <c r="H3726" t="s">
        <v>20</v>
      </c>
      <c r="I3726" t="s">
        <v>21</v>
      </c>
      <c r="J3726" t="s">
        <v>28</v>
      </c>
      <c r="K3726" t="s">
        <v>28</v>
      </c>
      <c r="L3726" t="s">
        <v>33</v>
      </c>
      <c r="M3726" t="s">
        <v>20</v>
      </c>
      <c r="N3726" t="s">
        <v>43</v>
      </c>
      <c r="O3726" s="1">
        <v>25.4</v>
      </c>
      <c r="P3726" s="1">
        <v>323.12</v>
      </c>
      <c r="Q3726">
        <v>2</v>
      </c>
      <c r="R3726" t="s">
        <v>21</v>
      </c>
      <c r="S3726" t="str">
        <f>IF(ChurnData[[#This Row],[MonthlyCharges]]&lt;=30,"1. Up to 30",IF(ChurnData[[#This Row],[MonthlyCharges]]&lt;=50,"2. 31-50",IF(ChurnData[[#This Row],[MonthlyCharges]]&lt;=70,"3. 51-70",IF(ChurnData[[#This Row],[MonthlyCharges]]&lt;=90,"4. 71-90","5. Over 90"))))</f>
        <v>1. Up to 30</v>
      </c>
      <c r="T3726" t="str">
        <f>IF(AND(ChurnData[[#This Row],[Contract]]="Month-to-month",ChurnData[[#This Row],[InternetService]]="Fiber optic",ChurnData[[#This Row],[TenureMonths]]&lt;=11),"High-risk","Other")</f>
        <v>Other</v>
      </c>
      <c r="U3726" t="str">
        <f>IF(ChurnData[[#This Row],[TenureMonths]]&lt;=11,"0-11",IF(ChurnData[[#This Row],[TenureMonths]]&lt;=23,"12-23",IF(ChurnData[[#This Row],[TenureMonths]]&lt;=35,"24-35",IF(ChurnData[[#This Row],[TenureMonths]]&lt;=47,"36-47",IF(ChurnData[[#This Row],[TenureMonths]]&lt;=59,"48-59","60-72")))))</f>
        <v>12-23</v>
      </c>
      <c r="V3726">
        <f>IF(ChurnData[[#This Row],[Churn]]="Yes",1,0)</f>
        <v>0</v>
      </c>
    </row>
    <row r="3727" spans="1:22" x14ac:dyDescent="0.35">
      <c r="A3727" t="s">
        <v>3779</v>
      </c>
      <c r="B3727" t="s">
        <v>36</v>
      </c>
      <c r="C3727">
        <v>0</v>
      </c>
      <c r="D3727" t="s">
        <v>21</v>
      </c>
      <c r="E3727" t="s">
        <v>21</v>
      </c>
      <c r="F3727" t="s">
        <v>56</v>
      </c>
      <c r="G3727" s="2">
        <v>32</v>
      </c>
      <c r="H3727" t="s">
        <v>20</v>
      </c>
      <c r="I3727" t="s">
        <v>23</v>
      </c>
      <c r="J3727" t="s">
        <v>20</v>
      </c>
      <c r="K3727" t="s">
        <v>21</v>
      </c>
      <c r="L3727" t="s">
        <v>24</v>
      </c>
      <c r="M3727" t="s">
        <v>21</v>
      </c>
      <c r="N3727" t="s">
        <v>43</v>
      </c>
      <c r="O3727" s="1">
        <v>81.99</v>
      </c>
      <c r="P3727" s="1">
        <v>2573.85</v>
      </c>
      <c r="Q3727">
        <v>2</v>
      </c>
      <c r="R3727" t="s">
        <v>21</v>
      </c>
      <c r="S3727" t="str">
        <f>IF(ChurnData[[#This Row],[MonthlyCharges]]&lt;=30,"1. Up to 30",IF(ChurnData[[#This Row],[MonthlyCharges]]&lt;=50,"2. 31-50",IF(ChurnData[[#This Row],[MonthlyCharges]]&lt;=70,"3. 51-70",IF(ChurnData[[#This Row],[MonthlyCharges]]&lt;=90,"4. 71-90","5. Over 90"))))</f>
        <v>4. 71-90</v>
      </c>
      <c r="T3727" t="str">
        <f>IF(AND(ChurnData[[#This Row],[Contract]]="Month-to-month",ChurnData[[#This Row],[InternetService]]="Fiber optic",ChurnData[[#This Row],[TenureMonths]]&lt;=11),"High-risk","Other")</f>
        <v>Other</v>
      </c>
      <c r="U3727" t="str">
        <f>IF(ChurnData[[#This Row],[TenureMonths]]&lt;=11,"0-11",IF(ChurnData[[#This Row],[TenureMonths]]&lt;=23,"12-23",IF(ChurnData[[#This Row],[TenureMonths]]&lt;=35,"24-35",IF(ChurnData[[#This Row],[TenureMonths]]&lt;=47,"36-47",IF(ChurnData[[#This Row],[TenureMonths]]&lt;=59,"48-59","60-72")))))</f>
        <v>24-35</v>
      </c>
      <c r="V3727">
        <f>IF(ChurnData[[#This Row],[Churn]]="Yes",1,0)</f>
        <v>0</v>
      </c>
    </row>
    <row r="3728" spans="1:22" x14ac:dyDescent="0.35">
      <c r="A3728" t="s">
        <v>3780</v>
      </c>
      <c r="B3728" t="s">
        <v>36</v>
      </c>
      <c r="C3728">
        <v>0</v>
      </c>
      <c r="D3728" t="s">
        <v>20</v>
      </c>
      <c r="E3728" t="s">
        <v>21</v>
      </c>
      <c r="F3728" t="s">
        <v>22</v>
      </c>
      <c r="G3728" s="2">
        <v>56</v>
      </c>
      <c r="H3728" t="s">
        <v>20</v>
      </c>
      <c r="I3728" t="s">
        <v>32</v>
      </c>
      <c r="J3728" t="s">
        <v>21</v>
      </c>
      <c r="K3728" t="s">
        <v>21</v>
      </c>
      <c r="L3728" t="s">
        <v>24</v>
      </c>
      <c r="M3728" t="s">
        <v>20</v>
      </c>
      <c r="N3728" t="s">
        <v>30</v>
      </c>
      <c r="O3728" s="1">
        <v>51.26</v>
      </c>
      <c r="P3728" s="1">
        <v>2903.2</v>
      </c>
      <c r="Q3728">
        <v>3</v>
      </c>
      <c r="R3728" t="s">
        <v>21</v>
      </c>
      <c r="S3728" t="str">
        <f>IF(ChurnData[[#This Row],[MonthlyCharges]]&lt;=30,"1. Up to 30",IF(ChurnData[[#This Row],[MonthlyCharges]]&lt;=50,"2. 31-50",IF(ChurnData[[#This Row],[MonthlyCharges]]&lt;=70,"3. 51-70",IF(ChurnData[[#This Row],[MonthlyCharges]]&lt;=90,"4. 71-90","5. Over 90"))))</f>
        <v>3. 51-70</v>
      </c>
      <c r="T3728" t="str">
        <f>IF(AND(ChurnData[[#This Row],[Contract]]="Month-to-month",ChurnData[[#This Row],[InternetService]]="Fiber optic",ChurnData[[#This Row],[TenureMonths]]&lt;=11),"High-risk","Other")</f>
        <v>Other</v>
      </c>
      <c r="U3728" t="str">
        <f>IF(ChurnData[[#This Row],[TenureMonths]]&lt;=11,"0-11",IF(ChurnData[[#This Row],[TenureMonths]]&lt;=23,"12-23",IF(ChurnData[[#This Row],[TenureMonths]]&lt;=35,"24-35",IF(ChurnData[[#This Row],[TenureMonths]]&lt;=47,"36-47",IF(ChurnData[[#This Row],[TenureMonths]]&lt;=59,"48-59","60-72")))))</f>
        <v>48-59</v>
      </c>
      <c r="V3728">
        <f>IF(ChurnData[[#This Row],[Churn]]="Yes",1,0)</f>
        <v>0</v>
      </c>
    </row>
    <row r="3729" spans="1:22" x14ac:dyDescent="0.35">
      <c r="A3729" t="s">
        <v>3781</v>
      </c>
      <c r="B3729" t="s">
        <v>36</v>
      </c>
      <c r="C3729">
        <v>0</v>
      </c>
      <c r="D3729" t="s">
        <v>20</v>
      </c>
      <c r="E3729" t="s">
        <v>20</v>
      </c>
      <c r="F3729" t="s">
        <v>45</v>
      </c>
      <c r="G3729" s="2">
        <v>4</v>
      </c>
      <c r="H3729" t="s">
        <v>20</v>
      </c>
      <c r="I3729" t="s">
        <v>32</v>
      </c>
      <c r="J3729" t="s">
        <v>21</v>
      </c>
      <c r="K3729" t="s">
        <v>21</v>
      </c>
      <c r="L3729" t="s">
        <v>33</v>
      </c>
      <c r="M3729" t="s">
        <v>20</v>
      </c>
      <c r="N3729" t="s">
        <v>43</v>
      </c>
      <c r="O3729" s="1">
        <v>57.74</v>
      </c>
      <c r="P3729" s="1">
        <v>226.94</v>
      </c>
      <c r="Q3729">
        <v>2</v>
      </c>
      <c r="R3729" t="s">
        <v>20</v>
      </c>
      <c r="S3729" t="str">
        <f>IF(ChurnData[[#This Row],[MonthlyCharges]]&lt;=30,"1. Up to 30",IF(ChurnData[[#This Row],[MonthlyCharges]]&lt;=50,"2. 31-50",IF(ChurnData[[#This Row],[MonthlyCharges]]&lt;=70,"3. 51-70",IF(ChurnData[[#This Row],[MonthlyCharges]]&lt;=90,"4. 71-90","5. Over 90"))))</f>
        <v>3. 51-70</v>
      </c>
      <c r="T3729" t="str">
        <f>IF(AND(ChurnData[[#This Row],[Contract]]="Month-to-month",ChurnData[[#This Row],[InternetService]]="Fiber optic",ChurnData[[#This Row],[TenureMonths]]&lt;=11),"High-risk","Other")</f>
        <v>Other</v>
      </c>
      <c r="U3729" t="str">
        <f>IF(ChurnData[[#This Row],[TenureMonths]]&lt;=11,"0-11",IF(ChurnData[[#This Row],[TenureMonths]]&lt;=23,"12-23",IF(ChurnData[[#This Row],[TenureMonths]]&lt;=35,"24-35",IF(ChurnData[[#This Row],[TenureMonths]]&lt;=47,"36-47",IF(ChurnData[[#This Row],[TenureMonths]]&lt;=59,"48-59","60-72")))))</f>
        <v>0-11</v>
      </c>
      <c r="V3729">
        <f>IF(ChurnData[[#This Row],[Churn]]="Yes",1,0)</f>
        <v>1</v>
      </c>
    </row>
    <row r="3730" spans="1:22" x14ac:dyDescent="0.35">
      <c r="A3730" t="s">
        <v>3782</v>
      </c>
      <c r="B3730" t="s">
        <v>36</v>
      </c>
      <c r="C3730">
        <v>0</v>
      </c>
      <c r="D3730" t="s">
        <v>20</v>
      </c>
      <c r="E3730" t="s">
        <v>20</v>
      </c>
      <c r="F3730" t="s">
        <v>39</v>
      </c>
      <c r="G3730" s="2">
        <v>42</v>
      </c>
      <c r="H3730" t="s">
        <v>20</v>
      </c>
      <c r="I3730" t="s">
        <v>23</v>
      </c>
      <c r="J3730" t="s">
        <v>20</v>
      </c>
      <c r="K3730" t="s">
        <v>21</v>
      </c>
      <c r="L3730" t="s">
        <v>29</v>
      </c>
      <c r="M3730" t="s">
        <v>20</v>
      </c>
      <c r="N3730" t="s">
        <v>34</v>
      </c>
      <c r="O3730" s="1">
        <v>89.74</v>
      </c>
      <c r="P3730" s="1">
        <v>3776.23</v>
      </c>
      <c r="Q3730">
        <v>3</v>
      </c>
      <c r="R3730" t="s">
        <v>21</v>
      </c>
      <c r="S3730" t="str">
        <f>IF(ChurnData[[#This Row],[MonthlyCharges]]&lt;=30,"1. Up to 30",IF(ChurnData[[#This Row],[MonthlyCharges]]&lt;=50,"2. 31-50",IF(ChurnData[[#This Row],[MonthlyCharges]]&lt;=70,"3. 51-70",IF(ChurnData[[#This Row],[MonthlyCharges]]&lt;=90,"4. 71-90","5. Over 90"))))</f>
        <v>4. 71-90</v>
      </c>
      <c r="T3730" t="str">
        <f>IF(AND(ChurnData[[#This Row],[Contract]]="Month-to-month",ChurnData[[#This Row],[InternetService]]="Fiber optic",ChurnData[[#This Row],[TenureMonths]]&lt;=11),"High-risk","Other")</f>
        <v>Other</v>
      </c>
      <c r="U3730" t="str">
        <f>IF(ChurnData[[#This Row],[TenureMonths]]&lt;=11,"0-11",IF(ChurnData[[#This Row],[TenureMonths]]&lt;=23,"12-23",IF(ChurnData[[#This Row],[TenureMonths]]&lt;=35,"24-35",IF(ChurnData[[#This Row],[TenureMonths]]&lt;=47,"36-47",IF(ChurnData[[#This Row],[TenureMonths]]&lt;=59,"48-59","60-72")))))</f>
        <v>36-47</v>
      </c>
      <c r="V3730">
        <f>IF(ChurnData[[#This Row],[Churn]]="Yes",1,0)</f>
        <v>0</v>
      </c>
    </row>
    <row r="3731" spans="1:22" x14ac:dyDescent="0.35">
      <c r="A3731" t="s">
        <v>3783</v>
      </c>
      <c r="B3731" t="s">
        <v>36</v>
      </c>
      <c r="C3731">
        <v>0</v>
      </c>
      <c r="D3731" t="s">
        <v>20</v>
      </c>
      <c r="E3731" t="s">
        <v>20</v>
      </c>
      <c r="F3731" t="s">
        <v>27</v>
      </c>
      <c r="G3731" s="2">
        <v>33</v>
      </c>
      <c r="H3731" t="s">
        <v>20</v>
      </c>
      <c r="I3731" t="s">
        <v>23</v>
      </c>
      <c r="J3731" t="s">
        <v>20</v>
      </c>
      <c r="K3731" t="s">
        <v>21</v>
      </c>
      <c r="L3731" t="s">
        <v>29</v>
      </c>
      <c r="M3731" t="s">
        <v>20</v>
      </c>
      <c r="N3731" t="s">
        <v>30</v>
      </c>
      <c r="O3731" s="1">
        <v>81.34</v>
      </c>
      <c r="P3731" s="1">
        <v>2732.38</v>
      </c>
      <c r="Q3731">
        <v>1</v>
      </c>
      <c r="R3731" t="s">
        <v>21</v>
      </c>
      <c r="S3731" t="str">
        <f>IF(ChurnData[[#This Row],[MonthlyCharges]]&lt;=30,"1. Up to 30",IF(ChurnData[[#This Row],[MonthlyCharges]]&lt;=50,"2. 31-50",IF(ChurnData[[#This Row],[MonthlyCharges]]&lt;=70,"3. 51-70",IF(ChurnData[[#This Row],[MonthlyCharges]]&lt;=90,"4. 71-90","5. Over 90"))))</f>
        <v>4. 71-90</v>
      </c>
      <c r="T3731" t="str">
        <f>IF(AND(ChurnData[[#This Row],[Contract]]="Month-to-month",ChurnData[[#This Row],[InternetService]]="Fiber optic",ChurnData[[#This Row],[TenureMonths]]&lt;=11),"High-risk","Other")</f>
        <v>Other</v>
      </c>
      <c r="U3731" t="str">
        <f>IF(ChurnData[[#This Row],[TenureMonths]]&lt;=11,"0-11",IF(ChurnData[[#This Row],[TenureMonths]]&lt;=23,"12-23",IF(ChurnData[[#This Row],[TenureMonths]]&lt;=35,"24-35",IF(ChurnData[[#This Row],[TenureMonths]]&lt;=47,"36-47",IF(ChurnData[[#This Row],[TenureMonths]]&lt;=59,"48-59","60-72")))))</f>
        <v>24-35</v>
      </c>
      <c r="V3731">
        <f>IF(ChurnData[[#This Row],[Churn]]="Yes",1,0)</f>
        <v>0</v>
      </c>
    </row>
    <row r="3732" spans="1:22" x14ac:dyDescent="0.35">
      <c r="A3732" t="s">
        <v>3784</v>
      </c>
      <c r="B3732" t="s">
        <v>36</v>
      </c>
      <c r="C3732">
        <v>0</v>
      </c>
      <c r="D3732" t="s">
        <v>21</v>
      </c>
      <c r="E3732" t="s">
        <v>21</v>
      </c>
      <c r="F3732" t="s">
        <v>45</v>
      </c>
      <c r="G3732" s="2">
        <v>34</v>
      </c>
      <c r="H3732" t="s">
        <v>20</v>
      </c>
      <c r="I3732" t="s">
        <v>32</v>
      </c>
      <c r="J3732" t="s">
        <v>20</v>
      </c>
      <c r="K3732" t="s">
        <v>21</v>
      </c>
      <c r="L3732" t="s">
        <v>29</v>
      </c>
      <c r="M3732" t="s">
        <v>20</v>
      </c>
      <c r="N3732" t="s">
        <v>25</v>
      </c>
      <c r="O3732" s="1">
        <v>53.39</v>
      </c>
      <c r="P3732" s="1">
        <v>1786.5</v>
      </c>
      <c r="Q3732">
        <v>3</v>
      </c>
      <c r="R3732" t="s">
        <v>21</v>
      </c>
      <c r="S3732" t="str">
        <f>IF(ChurnData[[#This Row],[MonthlyCharges]]&lt;=30,"1. Up to 30",IF(ChurnData[[#This Row],[MonthlyCharges]]&lt;=50,"2. 31-50",IF(ChurnData[[#This Row],[MonthlyCharges]]&lt;=70,"3. 51-70",IF(ChurnData[[#This Row],[MonthlyCharges]]&lt;=90,"4. 71-90","5. Over 90"))))</f>
        <v>3. 51-70</v>
      </c>
      <c r="T3732" t="str">
        <f>IF(AND(ChurnData[[#This Row],[Contract]]="Month-to-month",ChurnData[[#This Row],[InternetService]]="Fiber optic",ChurnData[[#This Row],[TenureMonths]]&lt;=11),"High-risk","Other")</f>
        <v>Other</v>
      </c>
      <c r="U3732" t="str">
        <f>IF(ChurnData[[#This Row],[TenureMonths]]&lt;=11,"0-11",IF(ChurnData[[#This Row],[TenureMonths]]&lt;=23,"12-23",IF(ChurnData[[#This Row],[TenureMonths]]&lt;=35,"24-35",IF(ChurnData[[#This Row],[TenureMonths]]&lt;=47,"36-47",IF(ChurnData[[#This Row],[TenureMonths]]&lt;=59,"48-59","60-72")))))</f>
        <v>24-35</v>
      </c>
      <c r="V3732">
        <f>IF(ChurnData[[#This Row],[Churn]]="Yes",1,0)</f>
        <v>0</v>
      </c>
    </row>
    <row r="3733" spans="1:22" x14ac:dyDescent="0.35">
      <c r="A3733" t="s">
        <v>3785</v>
      </c>
      <c r="B3733" t="s">
        <v>36</v>
      </c>
      <c r="C3733">
        <v>0</v>
      </c>
      <c r="D3733" t="s">
        <v>20</v>
      </c>
      <c r="E3733" t="s">
        <v>21</v>
      </c>
      <c r="F3733" t="s">
        <v>39</v>
      </c>
      <c r="G3733" s="2">
        <v>52</v>
      </c>
      <c r="H3733" t="s">
        <v>20</v>
      </c>
      <c r="I3733" t="s">
        <v>32</v>
      </c>
      <c r="J3733" t="s">
        <v>21</v>
      </c>
      <c r="K3733" t="s">
        <v>20</v>
      </c>
      <c r="L3733" t="s">
        <v>29</v>
      </c>
      <c r="M3733" t="s">
        <v>20</v>
      </c>
      <c r="N3733" t="s">
        <v>30</v>
      </c>
      <c r="O3733" s="1">
        <v>66.95</v>
      </c>
      <c r="P3733" s="1">
        <v>3414.57</v>
      </c>
      <c r="Q3733">
        <v>1</v>
      </c>
      <c r="R3733" t="s">
        <v>21</v>
      </c>
      <c r="S3733" t="str">
        <f>IF(ChurnData[[#This Row],[MonthlyCharges]]&lt;=30,"1. Up to 30",IF(ChurnData[[#This Row],[MonthlyCharges]]&lt;=50,"2. 31-50",IF(ChurnData[[#This Row],[MonthlyCharges]]&lt;=70,"3. 51-70",IF(ChurnData[[#This Row],[MonthlyCharges]]&lt;=90,"4. 71-90","5. Over 90"))))</f>
        <v>3. 51-70</v>
      </c>
      <c r="T3733" t="str">
        <f>IF(AND(ChurnData[[#This Row],[Contract]]="Month-to-month",ChurnData[[#This Row],[InternetService]]="Fiber optic",ChurnData[[#This Row],[TenureMonths]]&lt;=11),"High-risk","Other")</f>
        <v>Other</v>
      </c>
      <c r="U3733" t="str">
        <f>IF(ChurnData[[#This Row],[TenureMonths]]&lt;=11,"0-11",IF(ChurnData[[#This Row],[TenureMonths]]&lt;=23,"12-23",IF(ChurnData[[#This Row],[TenureMonths]]&lt;=35,"24-35",IF(ChurnData[[#This Row],[TenureMonths]]&lt;=47,"36-47",IF(ChurnData[[#This Row],[TenureMonths]]&lt;=59,"48-59","60-72")))))</f>
        <v>48-59</v>
      </c>
      <c r="V3733">
        <f>IF(ChurnData[[#This Row],[Churn]]="Yes",1,0)</f>
        <v>0</v>
      </c>
    </row>
    <row r="3734" spans="1:22" x14ac:dyDescent="0.35">
      <c r="A3734" t="s">
        <v>3787</v>
      </c>
      <c r="B3734" t="s">
        <v>19</v>
      </c>
      <c r="C3734">
        <v>0</v>
      </c>
      <c r="D3734" t="s">
        <v>21</v>
      </c>
      <c r="E3734" t="s">
        <v>21</v>
      </c>
      <c r="F3734" t="s">
        <v>22</v>
      </c>
      <c r="G3734" s="2">
        <v>42</v>
      </c>
      <c r="H3734" t="s">
        <v>20</v>
      </c>
      <c r="I3734" t="s">
        <v>23</v>
      </c>
      <c r="J3734" t="s">
        <v>20</v>
      </c>
      <c r="K3734" t="s">
        <v>21</v>
      </c>
      <c r="L3734" t="s">
        <v>29</v>
      </c>
      <c r="M3734" t="s">
        <v>20</v>
      </c>
      <c r="N3734" t="s">
        <v>30</v>
      </c>
      <c r="O3734" s="1">
        <v>94.81</v>
      </c>
      <c r="P3734" s="1">
        <v>3934.72</v>
      </c>
      <c r="Q3734">
        <v>0</v>
      </c>
      <c r="R3734" t="s">
        <v>20</v>
      </c>
      <c r="S3734" t="str">
        <f>IF(ChurnData[[#This Row],[MonthlyCharges]]&lt;=30,"1. Up to 30",IF(ChurnData[[#This Row],[MonthlyCharges]]&lt;=50,"2. 31-50",IF(ChurnData[[#This Row],[MonthlyCharges]]&lt;=70,"3. 51-70",IF(ChurnData[[#This Row],[MonthlyCharges]]&lt;=90,"4. 71-90","5. Over 90"))))</f>
        <v>5. Over 90</v>
      </c>
      <c r="T3734" t="str">
        <f>IF(AND(ChurnData[[#This Row],[Contract]]="Month-to-month",ChurnData[[#This Row],[InternetService]]="Fiber optic",ChurnData[[#This Row],[TenureMonths]]&lt;=11),"High-risk","Other")</f>
        <v>Other</v>
      </c>
      <c r="U3734" t="str">
        <f>IF(ChurnData[[#This Row],[TenureMonths]]&lt;=11,"0-11",IF(ChurnData[[#This Row],[TenureMonths]]&lt;=23,"12-23",IF(ChurnData[[#This Row],[TenureMonths]]&lt;=35,"24-35",IF(ChurnData[[#This Row],[TenureMonths]]&lt;=47,"36-47",IF(ChurnData[[#This Row],[TenureMonths]]&lt;=59,"48-59","60-72")))))</f>
        <v>36-47</v>
      </c>
      <c r="V3734">
        <f>IF(ChurnData[[#This Row],[Churn]]="Yes",1,0)</f>
        <v>1</v>
      </c>
    </row>
    <row r="3735" spans="1:22" x14ac:dyDescent="0.35">
      <c r="A3735" t="s">
        <v>3788</v>
      </c>
      <c r="B3735" t="s">
        <v>36</v>
      </c>
      <c r="C3735">
        <v>1</v>
      </c>
      <c r="D3735" t="s">
        <v>20</v>
      </c>
      <c r="E3735" t="s">
        <v>21</v>
      </c>
      <c r="F3735" t="s">
        <v>45</v>
      </c>
      <c r="G3735" s="2">
        <v>21</v>
      </c>
      <c r="H3735" t="s">
        <v>21</v>
      </c>
      <c r="I3735" t="s">
        <v>23</v>
      </c>
      <c r="J3735" t="s">
        <v>21</v>
      </c>
      <c r="K3735" t="s">
        <v>20</v>
      </c>
      <c r="L3735" t="s">
        <v>33</v>
      </c>
      <c r="M3735" t="s">
        <v>21</v>
      </c>
      <c r="N3735" t="s">
        <v>25</v>
      </c>
      <c r="O3735" s="1">
        <v>84.3</v>
      </c>
      <c r="P3735" s="1">
        <v>1773.96</v>
      </c>
      <c r="Q3735">
        <v>5</v>
      </c>
      <c r="R3735" t="s">
        <v>21</v>
      </c>
      <c r="S3735" t="str">
        <f>IF(ChurnData[[#This Row],[MonthlyCharges]]&lt;=30,"1. Up to 30",IF(ChurnData[[#This Row],[MonthlyCharges]]&lt;=50,"2. 31-50",IF(ChurnData[[#This Row],[MonthlyCharges]]&lt;=70,"3. 51-70",IF(ChurnData[[#This Row],[MonthlyCharges]]&lt;=90,"4. 71-90","5. Over 90"))))</f>
        <v>4. 71-90</v>
      </c>
      <c r="T3735" t="str">
        <f>IF(AND(ChurnData[[#This Row],[Contract]]="Month-to-month",ChurnData[[#This Row],[InternetService]]="Fiber optic",ChurnData[[#This Row],[TenureMonths]]&lt;=11),"High-risk","Other")</f>
        <v>Other</v>
      </c>
      <c r="U3735" t="str">
        <f>IF(ChurnData[[#This Row],[TenureMonths]]&lt;=11,"0-11",IF(ChurnData[[#This Row],[TenureMonths]]&lt;=23,"12-23",IF(ChurnData[[#This Row],[TenureMonths]]&lt;=35,"24-35",IF(ChurnData[[#This Row],[TenureMonths]]&lt;=47,"36-47",IF(ChurnData[[#This Row],[TenureMonths]]&lt;=59,"48-59","60-72")))))</f>
        <v>12-23</v>
      </c>
      <c r="V3735">
        <f>IF(ChurnData[[#This Row],[Churn]]="Yes",1,0)</f>
        <v>0</v>
      </c>
    </row>
    <row r="3736" spans="1:22" x14ac:dyDescent="0.35">
      <c r="A3736" t="s">
        <v>3789</v>
      </c>
      <c r="B3736" t="s">
        <v>36</v>
      </c>
      <c r="C3736">
        <v>1</v>
      </c>
      <c r="D3736" t="s">
        <v>21</v>
      </c>
      <c r="E3736" t="s">
        <v>21</v>
      </c>
      <c r="F3736" t="s">
        <v>75</v>
      </c>
      <c r="G3736" s="2">
        <v>35</v>
      </c>
      <c r="H3736" t="s">
        <v>20</v>
      </c>
      <c r="I3736" t="s">
        <v>32</v>
      </c>
      <c r="J3736" t="s">
        <v>21</v>
      </c>
      <c r="K3736" t="s">
        <v>21</v>
      </c>
      <c r="L3736" t="s">
        <v>33</v>
      </c>
      <c r="M3736" t="s">
        <v>20</v>
      </c>
      <c r="N3736" t="s">
        <v>43</v>
      </c>
      <c r="O3736" s="1">
        <v>56.74</v>
      </c>
      <c r="P3736" s="1">
        <v>1948.53</v>
      </c>
      <c r="Q3736">
        <v>0</v>
      </c>
      <c r="R3736" t="s">
        <v>21</v>
      </c>
      <c r="S3736" t="str">
        <f>IF(ChurnData[[#This Row],[MonthlyCharges]]&lt;=30,"1. Up to 30",IF(ChurnData[[#This Row],[MonthlyCharges]]&lt;=50,"2. 31-50",IF(ChurnData[[#This Row],[MonthlyCharges]]&lt;=70,"3. 51-70",IF(ChurnData[[#This Row],[MonthlyCharges]]&lt;=90,"4. 71-90","5. Over 90"))))</f>
        <v>3. 51-70</v>
      </c>
      <c r="T3736" t="str">
        <f>IF(AND(ChurnData[[#This Row],[Contract]]="Month-to-month",ChurnData[[#This Row],[InternetService]]="Fiber optic",ChurnData[[#This Row],[TenureMonths]]&lt;=11),"High-risk","Other")</f>
        <v>Other</v>
      </c>
      <c r="U3736" t="str">
        <f>IF(ChurnData[[#This Row],[TenureMonths]]&lt;=11,"0-11",IF(ChurnData[[#This Row],[TenureMonths]]&lt;=23,"12-23",IF(ChurnData[[#This Row],[TenureMonths]]&lt;=35,"24-35",IF(ChurnData[[#This Row],[TenureMonths]]&lt;=47,"36-47",IF(ChurnData[[#This Row],[TenureMonths]]&lt;=59,"48-59","60-72")))))</f>
        <v>24-35</v>
      </c>
      <c r="V3736">
        <f>IF(ChurnData[[#This Row],[Churn]]="Yes",1,0)</f>
        <v>0</v>
      </c>
    </row>
    <row r="3737" spans="1:22" x14ac:dyDescent="0.35">
      <c r="A3737" t="s">
        <v>3790</v>
      </c>
      <c r="B3737" t="s">
        <v>36</v>
      </c>
      <c r="C3737">
        <v>0</v>
      </c>
      <c r="D3737" t="s">
        <v>21</v>
      </c>
      <c r="E3737" t="s">
        <v>21</v>
      </c>
      <c r="F3737" t="s">
        <v>45</v>
      </c>
      <c r="G3737" s="2">
        <v>18</v>
      </c>
      <c r="H3737" t="s">
        <v>20</v>
      </c>
      <c r="I3737" t="s">
        <v>23</v>
      </c>
      <c r="J3737" t="s">
        <v>21</v>
      </c>
      <c r="K3737" t="s">
        <v>21</v>
      </c>
      <c r="L3737" t="s">
        <v>33</v>
      </c>
      <c r="M3737" t="s">
        <v>20</v>
      </c>
      <c r="N3737" t="s">
        <v>30</v>
      </c>
      <c r="O3737" s="1">
        <v>90.96</v>
      </c>
      <c r="P3737" s="1">
        <v>1657.71</v>
      </c>
      <c r="Q3737">
        <v>5</v>
      </c>
      <c r="R3737" t="s">
        <v>20</v>
      </c>
      <c r="S3737" t="str">
        <f>IF(ChurnData[[#This Row],[MonthlyCharges]]&lt;=30,"1. Up to 30",IF(ChurnData[[#This Row],[MonthlyCharges]]&lt;=50,"2. 31-50",IF(ChurnData[[#This Row],[MonthlyCharges]]&lt;=70,"3. 51-70",IF(ChurnData[[#This Row],[MonthlyCharges]]&lt;=90,"4. 71-90","5. Over 90"))))</f>
        <v>5. Over 90</v>
      </c>
      <c r="T3737" t="str">
        <f>IF(AND(ChurnData[[#This Row],[Contract]]="Month-to-month",ChurnData[[#This Row],[InternetService]]="Fiber optic",ChurnData[[#This Row],[TenureMonths]]&lt;=11),"High-risk","Other")</f>
        <v>Other</v>
      </c>
      <c r="U3737" t="str">
        <f>IF(ChurnData[[#This Row],[TenureMonths]]&lt;=11,"0-11",IF(ChurnData[[#This Row],[TenureMonths]]&lt;=23,"12-23",IF(ChurnData[[#This Row],[TenureMonths]]&lt;=35,"24-35",IF(ChurnData[[#This Row],[TenureMonths]]&lt;=47,"36-47",IF(ChurnData[[#This Row],[TenureMonths]]&lt;=59,"48-59","60-72")))))</f>
        <v>12-23</v>
      </c>
      <c r="V3737">
        <f>IF(ChurnData[[#This Row],[Churn]]="Yes",1,0)</f>
        <v>1</v>
      </c>
    </row>
    <row r="3738" spans="1:22" x14ac:dyDescent="0.35">
      <c r="A3738" t="s">
        <v>3791</v>
      </c>
      <c r="B3738" t="s">
        <v>19</v>
      </c>
      <c r="C3738">
        <v>0</v>
      </c>
      <c r="D3738" t="s">
        <v>21</v>
      </c>
      <c r="E3738" t="s">
        <v>21</v>
      </c>
      <c r="F3738" t="s">
        <v>49</v>
      </c>
      <c r="G3738" s="2">
        <v>27</v>
      </c>
      <c r="H3738" t="s">
        <v>20</v>
      </c>
      <c r="I3738" t="s">
        <v>32</v>
      </c>
      <c r="J3738" t="s">
        <v>20</v>
      </c>
      <c r="K3738" t="s">
        <v>20</v>
      </c>
      <c r="L3738" t="s">
        <v>33</v>
      </c>
      <c r="M3738" t="s">
        <v>21</v>
      </c>
      <c r="N3738" t="s">
        <v>30</v>
      </c>
      <c r="O3738" s="1">
        <v>70.56</v>
      </c>
      <c r="P3738" s="1">
        <v>1917.56</v>
      </c>
      <c r="Q3738">
        <v>2</v>
      </c>
      <c r="R3738" t="s">
        <v>21</v>
      </c>
      <c r="S3738" t="str">
        <f>IF(ChurnData[[#This Row],[MonthlyCharges]]&lt;=30,"1. Up to 30",IF(ChurnData[[#This Row],[MonthlyCharges]]&lt;=50,"2. 31-50",IF(ChurnData[[#This Row],[MonthlyCharges]]&lt;=70,"3. 51-70",IF(ChurnData[[#This Row],[MonthlyCharges]]&lt;=90,"4. 71-90","5. Over 90"))))</f>
        <v>4. 71-90</v>
      </c>
      <c r="T3738" t="str">
        <f>IF(AND(ChurnData[[#This Row],[Contract]]="Month-to-month",ChurnData[[#This Row],[InternetService]]="Fiber optic",ChurnData[[#This Row],[TenureMonths]]&lt;=11),"High-risk","Other")</f>
        <v>Other</v>
      </c>
      <c r="U3738" t="str">
        <f>IF(ChurnData[[#This Row],[TenureMonths]]&lt;=11,"0-11",IF(ChurnData[[#This Row],[TenureMonths]]&lt;=23,"12-23",IF(ChurnData[[#This Row],[TenureMonths]]&lt;=35,"24-35",IF(ChurnData[[#This Row],[TenureMonths]]&lt;=47,"36-47",IF(ChurnData[[#This Row],[TenureMonths]]&lt;=59,"48-59","60-72")))))</f>
        <v>24-35</v>
      </c>
      <c r="V3738">
        <f>IF(ChurnData[[#This Row],[Churn]]="Yes",1,0)</f>
        <v>0</v>
      </c>
    </row>
    <row r="3739" spans="1:22" x14ac:dyDescent="0.35">
      <c r="A3739" t="s">
        <v>3792</v>
      </c>
      <c r="B3739" t="s">
        <v>19</v>
      </c>
      <c r="C3739">
        <v>0</v>
      </c>
      <c r="D3739" t="s">
        <v>20</v>
      </c>
      <c r="E3739" t="s">
        <v>21</v>
      </c>
      <c r="F3739" t="s">
        <v>56</v>
      </c>
      <c r="G3739" s="2">
        <v>16</v>
      </c>
      <c r="H3739" t="s">
        <v>20</v>
      </c>
      <c r="I3739" t="s">
        <v>23</v>
      </c>
      <c r="J3739" t="s">
        <v>20</v>
      </c>
      <c r="K3739" t="s">
        <v>20</v>
      </c>
      <c r="L3739" t="s">
        <v>33</v>
      </c>
      <c r="M3739" t="s">
        <v>20</v>
      </c>
      <c r="N3739" t="s">
        <v>34</v>
      </c>
      <c r="O3739" s="1">
        <v>107.56</v>
      </c>
      <c r="P3739" s="1">
        <v>1671.01</v>
      </c>
      <c r="Q3739">
        <v>3</v>
      </c>
      <c r="R3739" t="s">
        <v>20</v>
      </c>
      <c r="S3739" t="str">
        <f>IF(ChurnData[[#This Row],[MonthlyCharges]]&lt;=30,"1. Up to 30",IF(ChurnData[[#This Row],[MonthlyCharges]]&lt;=50,"2. 31-50",IF(ChurnData[[#This Row],[MonthlyCharges]]&lt;=70,"3. 51-70",IF(ChurnData[[#This Row],[MonthlyCharges]]&lt;=90,"4. 71-90","5. Over 90"))))</f>
        <v>5. Over 90</v>
      </c>
      <c r="T3739" t="str">
        <f>IF(AND(ChurnData[[#This Row],[Contract]]="Month-to-month",ChurnData[[#This Row],[InternetService]]="Fiber optic",ChurnData[[#This Row],[TenureMonths]]&lt;=11),"High-risk","Other")</f>
        <v>Other</v>
      </c>
      <c r="U3739" t="str">
        <f>IF(ChurnData[[#This Row],[TenureMonths]]&lt;=11,"0-11",IF(ChurnData[[#This Row],[TenureMonths]]&lt;=23,"12-23",IF(ChurnData[[#This Row],[TenureMonths]]&lt;=35,"24-35",IF(ChurnData[[#This Row],[TenureMonths]]&lt;=47,"36-47",IF(ChurnData[[#This Row],[TenureMonths]]&lt;=59,"48-59","60-72")))))</f>
        <v>12-23</v>
      </c>
      <c r="V3739">
        <f>IF(ChurnData[[#This Row],[Churn]]="Yes",1,0)</f>
        <v>1</v>
      </c>
    </row>
    <row r="3740" spans="1:22" x14ac:dyDescent="0.35">
      <c r="A3740" t="s">
        <v>3793</v>
      </c>
      <c r="B3740" t="s">
        <v>19</v>
      </c>
      <c r="C3740">
        <v>1</v>
      </c>
      <c r="D3740" t="s">
        <v>20</v>
      </c>
      <c r="E3740" t="s">
        <v>21</v>
      </c>
      <c r="F3740" t="s">
        <v>27</v>
      </c>
      <c r="G3740" s="2">
        <v>23</v>
      </c>
      <c r="H3740" t="s">
        <v>20</v>
      </c>
      <c r="I3740" t="s">
        <v>32</v>
      </c>
      <c r="J3740" t="s">
        <v>20</v>
      </c>
      <c r="K3740" t="s">
        <v>21</v>
      </c>
      <c r="L3740" t="s">
        <v>33</v>
      </c>
      <c r="M3740" t="s">
        <v>20</v>
      </c>
      <c r="N3740" t="s">
        <v>43</v>
      </c>
      <c r="O3740" s="1">
        <v>46.42</v>
      </c>
      <c r="P3740" s="1">
        <v>1049.27</v>
      </c>
      <c r="Q3740">
        <v>1</v>
      </c>
      <c r="R3740" t="s">
        <v>20</v>
      </c>
      <c r="S3740" t="str">
        <f>IF(ChurnData[[#This Row],[MonthlyCharges]]&lt;=30,"1. Up to 30",IF(ChurnData[[#This Row],[MonthlyCharges]]&lt;=50,"2. 31-50",IF(ChurnData[[#This Row],[MonthlyCharges]]&lt;=70,"3. 51-70",IF(ChurnData[[#This Row],[MonthlyCharges]]&lt;=90,"4. 71-90","5. Over 90"))))</f>
        <v>2. 31-50</v>
      </c>
      <c r="T3740" t="str">
        <f>IF(AND(ChurnData[[#This Row],[Contract]]="Month-to-month",ChurnData[[#This Row],[InternetService]]="Fiber optic",ChurnData[[#This Row],[TenureMonths]]&lt;=11),"High-risk","Other")</f>
        <v>Other</v>
      </c>
      <c r="U3740" t="str">
        <f>IF(ChurnData[[#This Row],[TenureMonths]]&lt;=11,"0-11",IF(ChurnData[[#This Row],[TenureMonths]]&lt;=23,"12-23",IF(ChurnData[[#This Row],[TenureMonths]]&lt;=35,"24-35",IF(ChurnData[[#This Row],[TenureMonths]]&lt;=47,"36-47",IF(ChurnData[[#This Row],[TenureMonths]]&lt;=59,"48-59","60-72")))))</f>
        <v>12-23</v>
      </c>
      <c r="V3740">
        <f>IF(ChurnData[[#This Row],[Churn]]="Yes",1,0)</f>
        <v>1</v>
      </c>
    </row>
    <row r="3741" spans="1:22" x14ac:dyDescent="0.35">
      <c r="A3741" t="s">
        <v>3794</v>
      </c>
      <c r="B3741" t="s">
        <v>19</v>
      </c>
      <c r="C3741">
        <v>0</v>
      </c>
      <c r="D3741" t="s">
        <v>20</v>
      </c>
      <c r="E3741" t="s">
        <v>20</v>
      </c>
      <c r="F3741" t="s">
        <v>37</v>
      </c>
      <c r="G3741" s="2">
        <v>17</v>
      </c>
      <c r="H3741" t="s">
        <v>20</v>
      </c>
      <c r="I3741" t="s">
        <v>23</v>
      </c>
      <c r="J3741" t="s">
        <v>21</v>
      </c>
      <c r="K3741" t="s">
        <v>20</v>
      </c>
      <c r="L3741" t="s">
        <v>33</v>
      </c>
      <c r="M3741" t="s">
        <v>20</v>
      </c>
      <c r="N3741" t="s">
        <v>30</v>
      </c>
      <c r="O3741" s="1">
        <v>99.96</v>
      </c>
      <c r="P3741" s="1">
        <v>1655.46</v>
      </c>
      <c r="Q3741">
        <v>1</v>
      </c>
      <c r="R3741" t="s">
        <v>21</v>
      </c>
      <c r="S3741" t="str">
        <f>IF(ChurnData[[#This Row],[MonthlyCharges]]&lt;=30,"1. Up to 30",IF(ChurnData[[#This Row],[MonthlyCharges]]&lt;=50,"2. 31-50",IF(ChurnData[[#This Row],[MonthlyCharges]]&lt;=70,"3. 51-70",IF(ChurnData[[#This Row],[MonthlyCharges]]&lt;=90,"4. 71-90","5. Over 90"))))</f>
        <v>5. Over 90</v>
      </c>
      <c r="T3741" t="str">
        <f>IF(AND(ChurnData[[#This Row],[Contract]]="Month-to-month",ChurnData[[#This Row],[InternetService]]="Fiber optic",ChurnData[[#This Row],[TenureMonths]]&lt;=11),"High-risk","Other")</f>
        <v>Other</v>
      </c>
      <c r="U3741" t="str">
        <f>IF(ChurnData[[#This Row],[TenureMonths]]&lt;=11,"0-11",IF(ChurnData[[#This Row],[TenureMonths]]&lt;=23,"12-23",IF(ChurnData[[#This Row],[TenureMonths]]&lt;=35,"24-35",IF(ChurnData[[#This Row],[TenureMonths]]&lt;=47,"36-47",IF(ChurnData[[#This Row],[TenureMonths]]&lt;=59,"48-59","60-72")))))</f>
        <v>12-23</v>
      </c>
      <c r="V3741">
        <f>IF(ChurnData[[#This Row],[Churn]]="Yes",1,0)</f>
        <v>0</v>
      </c>
    </row>
    <row r="3742" spans="1:22" x14ac:dyDescent="0.35">
      <c r="A3742" t="s">
        <v>3795</v>
      </c>
      <c r="B3742" t="s">
        <v>19</v>
      </c>
      <c r="C3742">
        <v>0</v>
      </c>
      <c r="D3742" t="s">
        <v>20</v>
      </c>
      <c r="E3742" t="s">
        <v>21</v>
      </c>
      <c r="F3742" t="s">
        <v>27</v>
      </c>
      <c r="G3742" s="2">
        <v>4</v>
      </c>
      <c r="H3742" t="s">
        <v>20</v>
      </c>
      <c r="I3742" t="s">
        <v>32</v>
      </c>
      <c r="J3742" t="s">
        <v>21</v>
      </c>
      <c r="K3742" t="s">
        <v>21</v>
      </c>
      <c r="L3742" t="s">
        <v>33</v>
      </c>
      <c r="M3742" t="s">
        <v>21</v>
      </c>
      <c r="N3742" t="s">
        <v>43</v>
      </c>
      <c r="O3742" s="1">
        <v>51.37</v>
      </c>
      <c r="P3742" s="1">
        <v>203.89</v>
      </c>
      <c r="Q3742">
        <v>1</v>
      </c>
      <c r="R3742" t="s">
        <v>21</v>
      </c>
      <c r="S3742" t="str">
        <f>IF(ChurnData[[#This Row],[MonthlyCharges]]&lt;=30,"1. Up to 30",IF(ChurnData[[#This Row],[MonthlyCharges]]&lt;=50,"2. 31-50",IF(ChurnData[[#This Row],[MonthlyCharges]]&lt;=70,"3. 51-70",IF(ChurnData[[#This Row],[MonthlyCharges]]&lt;=90,"4. 71-90","5. Over 90"))))</f>
        <v>3. 51-70</v>
      </c>
      <c r="T3742" t="str">
        <f>IF(AND(ChurnData[[#This Row],[Contract]]="Month-to-month",ChurnData[[#This Row],[InternetService]]="Fiber optic",ChurnData[[#This Row],[TenureMonths]]&lt;=11),"High-risk","Other")</f>
        <v>Other</v>
      </c>
      <c r="U3742" t="str">
        <f>IF(ChurnData[[#This Row],[TenureMonths]]&lt;=11,"0-11",IF(ChurnData[[#This Row],[TenureMonths]]&lt;=23,"12-23",IF(ChurnData[[#This Row],[TenureMonths]]&lt;=35,"24-35",IF(ChurnData[[#This Row],[TenureMonths]]&lt;=47,"36-47",IF(ChurnData[[#This Row],[TenureMonths]]&lt;=59,"48-59","60-72")))))</f>
        <v>0-11</v>
      </c>
      <c r="V3742">
        <f>IF(ChurnData[[#This Row],[Churn]]="Yes",1,0)</f>
        <v>0</v>
      </c>
    </row>
    <row r="3743" spans="1:22" x14ac:dyDescent="0.35">
      <c r="A3743" t="s">
        <v>3796</v>
      </c>
      <c r="B3743" t="s">
        <v>36</v>
      </c>
      <c r="C3743">
        <v>0</v>
      </c>
      <c r="D3743" t="s">
        <v>21</v>
      </c>
      <c r="E3743" t="s">
        <v>21</v>
      </c>
      <c r="F3743" t="s">
        <v>58</v>
      </c>
      <c r="G3743" s="2">
        <v>67</v>
      </c>
      <c r="H3743" t="s">
        <v>20</v>
      </c>
      <c r="I3743" t="s">
        <v>21</v>
      </c>
      <c r="J3743" t="s">
        <v>28</v>
      </c>
      <c r="K3743" t="s">
        <v>28</v>
      </c>
      <c r="L3743" t="s">
        <v>24</v>
      </c>
      <c r="M3743" t="s">
        <v>20</v>
      </c>
      <c r="N3743" t="s">
        <v>25</v>
      </c>
      <c r="O3743" s="1">
        <v>27.65</v>
      </c>
      <c r="P3743" s="1">
        <v>1878.83</v>
      </c>
      <c r="Q3743">
        <v>0</v>
      </c>
      <c r="R3743" t="s">
        <v>21</v>
      </c>
      <c r="S3743" t="str">
        <f>IF(ChurnData[[#This Row],[MonthlyCharges]]&lt;=30,"1. Up to 30",IF(ChurnData[[#This Row],[MonthlyCharges]]&lt;=50,"2. 31-50",IF(ChurnData[[#This Row],[MonthlyCharges]]&lt;=70,"3. 51-70",IF(ChurnData[[#This Row],[MonthlyCharges]]&lt;=90,"4. 71-90","5. Over 90"))))</f>
        <v>1. Up to 30</v>
      </c>
      <c r="T3743" t="str">
        <f>IF(AND(ChurnData[[#This Row],[Contract]]="Month-to-month",ChurnData[[#This Row],[InternetService]]="Fiber optic",ChurnData[[#This Row],[TenureMonths]]&lt;=11),"High-risk","Other")</f>
        <v>Other</v>
      </c>
      <c r="U3743" t="str">
        <f>IF(ChurnData[[#This Row],[TenureMonths]]&lt;=11,"0-11",IF(ChurnData[[#This Row],[TenureMonths]]&lt;=23,"12-23",IF(ChurnData[[#This Row],[TenureMonths]]&lt;=35,"24-35",IF(ChurnData[[#This Row],[TenureMonths]]&lt;=47,"36-47",IF(ChurnData[[#This Row],[TenureMonths]]&lt;=59,"48-59","60-72")))))</f>
        <v>60-72</v>
      </c>
      <c r="V3743">
        <f>IF(ChurnData[[#This Row],[Churn]]="Yes",1,0)</f>
        <v>0</v>
      </c>
    </row>
    <row r="3744" spans="1:22" x14ac:dyDescent="0.35">
      <c r="A3744" t="s">
        <v>3797</v>
      </c>
      <c r="B3744" t="s">
        <v>19</v>
      </c>
      <c r="C3744">
        <v>0</v>
      </c>
      <c r="D3744" t="s">
        <v>20</v>
      </c>
      <c r="E3744" t="s">
        <v>20</v>
      </c>
      <c r="F3744" t="s">
        <v>47</v>
      </c>
      <c r="G3744" s="2">
        <v>15</v>
      </c>
      <c r="H3744" t="s">
        <v>20</v>
      </c>
      <c r="I3744" t="s">
        <v>23</v>
      </c>
      <c r="J3744" t="s">
        <v>21</v>
      </c>
      <c r="K3744" t="s">
        <v>21</v>
      </c>
      <c r="L3744" t="s">
        <v>33</v>
      </c>
      <c r="M3744" t="s">
        <v>20</v>
      </c>
      <c r="N3744" t="s">
        <v>34</v>
      </c>
      <c r="O3744" s="1">
        <v>77.260000000000005</v>
      </c>
      <c r="P3744" s="1">
        <v>1161.17</v>
      </c>
      <c r="Q3744">
        <v>3</v>
      </c>
      <c r="R3744" t="s">
        <v>20</v>
      </c>
      <c r="S3744" t="str">
        <f>IF(ChurnData[[#This Row],[MonthlyCharges]]&lt;=30,"1. Up to 30",IF(ChurnData[[#This Row],[MonthlyCharges]]&lt;=50,"2. 31-50",IF(ChurnData[[#This Row],[MonthlyCharges]]&lt;=70,"3. 51-70",IF(ChurnData[[#This Row],[MonthlyCharges]]&lt;=90,"4. 71-90","5. Over 90"))))</f>
        <v>4. 71-90</v>
      </c>
      <c r="T3744" t="str">
        <f>IF(AND(ChurnData[[#This Row],[Contract]]="Month-to-month",ChurnData[[#This Row],[InternetService]]="Fiber optic",ChurnData[[#This Row],[TenureMonths]]&lt;=11),"High-risk","Other")</f>
        <v>Other</v>
      </c>
      <c r="U3744" t="str">
        <f>IF(ChurnData[[#This Row],[TenureMonths]]&lt;=11,"0-11",IF(ChurnData[[#This Row],[TenureMonths]]&lt;=23,"12-23",IF(ChurnData[[#This Row],[TenureMonths]]&lt;=35,"24-35",IF(ChurnData[[#This Row],[TenureMonths]]&lt;=47,"36-47",IF(ChurnData[[#This Row],[TenureMonths]]&lt;=59,"48-59","60-72")))))</f>
        <v>12-23</v>
      </c>
      <c r="V3744">
        <f>IF(ChurnData[[#This Row],[Churn]]="Yes",1,0)</f>
        <v>1</v>
      </c>
    </row>
    <row r="3745" spans="1:22" x14ac:dyDescent="0.35">
      <c r="A3745" t="s">
        <v>3798</v>
      </c>
      <c r="B3745" t="s">
        <v>36</v>
      </c>
      <c r="C3745">
        <v>1</v>
      </c>
      <c r="D3745" t="s">
        <v>20</v>
      </c>
      <c r="E3745" t="s">
        <v>21</v>
      </c>
      <c r="F3745" t="s">
        <v>39</v>
      </c>
      <c r="G3745" s="2">
        <v>49</v>
      </c>
      <c r="H3745" t="s">
        <v>20</v>
      </c>
      <c r="I3745" t="s">
        <v>21</v>
      </c>
      <c r="J3745" t="s">
        <v>28</v>
      </c>
      <c r="K3745" t="s">
        <v>28</v>
      </c>
      <c r="L3745" t="s">
        <v>24</v>
      </c>
      <c r="M3745" t="s">
        <v>21</v>
      </c>
      <c r="N3745" t="s">
        <v>43</v>
      </c>
      <c r="O3745" s="1">
        <v>33.590000000000003</v>
      </c>
      <c r="P3745" s="1">
        <v>1650.96</v>
      </c>
      <c r="Q3745">
        <v>0</v>
      </c>
      <c r="R3745" t="s">
        <v>21</v>
      </c>
      <c r="S3745" t="str">
        <f>IF(ChurnData[[#This Row],[MonthlyCharges]]&lt;=30,"1. Up to 30",IF(ChurnData[[#This Row],[MonthlyCharges]]&lt;=50,"2. 31-50",IF(ChurnData[[#This Row],[MonthlyCharges]]&lt;=70,"3. 51-70",IF(ChurnData[[#This Row],[MonthlyCharges]]&lt;=90,"4. 71-90","5. Over 90"))))</f>
        <v>2. 31-50</v>
      </c>
      <c r="T3745" t="str">
        <f>IF(AND(ChurnData[[#This Row],[Contract]]="Month-to-month",ChurnData[[#This Row],[InternetService]]="Fiber optic",ChurnData[[#This Row],[TenureMonths]]&lt;=11),"High-risk","Other")</f>
        <v>Other</v>
      </c>
      <c r="U3745" t="str">
        <f>IF(ChurnData[[#This Row],[TenureMonths]]&lt;=11,"0-11",IF(ChurnData[[#This Row],[TenureMonths]]&lt;=23,"12-23",IF(ChurnData[[#This Row],[TenureMonths]]&lt;=35,"24-35",IF(ChurnData[[#This Row],[TenureMonths]]&lt;=47,"36-47",IF(ChurnData[[#This Row],[TenureMonths]]&lt;=59,"48-59","60-72")))))</f>
        <v>48-59</v>
      </c>
      <c r="V3745">
        <f>IF(ChurnData[[#This Row],[Churn]]="Yes",1,0)</f>
        <v>0</v>
      </c>
    </row>
    <row r="3746" spans="1:22" x14ac:dyDescent="0.35">
      <c r="A3746" t="s">
        <v>3799</v>
      </c>
      <c r="B3746" t="s">
        <v>36</v>
      </c>
      <c r="C3746">
        <v>0</v>
      </c>
      <c r="D3746" t="s">
        <v>21</v>
      </c>
      <c r="E3746" t="s">
        <v>21</v>
      </c>
      <c r="F3746" t="s">
        <v>56</v>
      </c>
      <c r="G3746" s="2">
        <v>18</v>
      </c>
      <c r="H3746" t="s">
        <v>20</v>
      </c>
      <c r="I3746" t="s">
        <v>32</v>
      </c>
      <c r="J3746" t="s">
        <v>20</v>
      </c>
      <c r="K3746" t="s">
        <v>20</v>
      </c>
      <c r="L3746" t="s">
        <v>33</v>
      </c>
      <c r="M3746" t="s">
        <v>20</v>
      </c>
      <c r="N3746" t="s">
        <v>43</v>
      </c>
      <c r="O3746" s="1">
        <v>74.83</v>
      </c>
      <c r="P3746" s="1">
        <v>1309.52</v>
      </c>
      <c r="Q3746">
        <v>1</v>
      </c>
      <c r="R3746" t="s">
        <v>21</v>
      </c>
      <c r="S3746" t="str">
        <f>IF(ChurnData[[#This Row],[MonthlyCharges]]&lt;=30,"1. Up to 30",IF(ChurnData[[#This Row],[MonthlyCharges]]&lt;=50,"2. 31-50",IF(ChurnData[[#This Row],[MonthlyCharges]]&lt;=70,"3. 51-70",IF(ChurnData[[#This Row],[MonthlyCharges]]&lt;=90,"4. 71-90","5. Over 90"))))</f>
        <v>4. 71-90</v>
      </c>
      <c r="T3746" t="str">
        <f>IF(AND(ChurnData[[#This Row],[Contract]]="Month-to-month",ChurnData[[#This Row],[InternetService]]="Fiber optic",ChurnData[[#This Row],[TenureMonths]]&lt;=11),"High-risk","Other")</f>
        <v>Other</v>
      </c>
      <c r="U3746" t="str">
        <f>IF(ChurnData[[#This Row],[TenureMonths]]&lt;=11,"0-11",IF(ChurnData[[#This Row],[TenureMonths]]&lt;=23,"12-23",IF(ChurnData[[#This Row],[TenureMonths]]&lt;=35,"24-35",IF(ChurnData[[#This Row],[TenureMonths]]&lt;=47,"36-47",IF(ChurnData[[#This Row],[TenureMonths]]&lt;=59,"48-59","60-72")))))</f>
        <v>12-23</v>
      </c>
      <c r="V3746">
        <f>IF(ChurnData[[#This Row],[Churn]]="Yes",1,0)</f>
        <v>0</v>
      </c>
    </row>
    <row r="3747" spans="1:22" x14ac:dyDescent="0.35">
      <c r="A3747" t="s">
        <v>3800</v>
      </c>
      <c r="B3747" t="s">
        <v>19</v>
      </c>
      <c r="C3747">
        <v>0</v>
      </c>
      <c r="D3747" t="s">
        <v>21</v>
      </c>
      <c r="E3747" t="s">
        <v>21</v>
      </c>
      <c r="F3747" t="s">
        <v>45</v>
      </c>
      <c r="G3747" s="2">
        <v>7</v>
      </c>
      <c r="H3747" t="s">
        <v>20</v>
      </c>
      <c r="I3747" t="s">
        <v>23</v>
      </c>
      <c r="J3747" t="s">
        <v>21</v>
      </c>
      <c r="K3747" t="s">
        <v>21</v>
      </c>
      <c r="L3747" t="s">
        <v>33</v>
      </c>
      <c r="M3747" t="s">
        <v>20</v>
      </c>
      <c r="N3747" t="s">
        <v>25</v>
      </c>
      <c r="O3747" s="1">
        <v>88.84</v>
      </c>
      <c r="P3747" s="1">
        <v>618.17999999999995</v>
      </c>
      <c r="Q3747">
        <v>0</v>
      </c>
      <c r="R3747" t="s">
        <v>21</v>
      </c>
      <c r="S3747" t="str">
        <f>IF(ChurnData[[#This Row],[MonthlyCharges]]&lt;=30,"1. Up to 30",IF(ChurnData[[#This Row],[MonthlyCharges]]&lt;=50,"2. 31-50",IF(ChurnData[[#This Row],[MonthlyCharges]]&lt;=70,"3. 51-70",IF(ChurnData[[#This Row],[MonthlyCharges]]&lt;=90,"4. 71-90","5. Over 90"))))</f>
        <v>4. 71-90</v>
      </c>
      <c r="T3747" t="str">
        <f>IF(AND(ChurnData[[#This Row],[Contract]]="Month-to-month",ChurnData[[#This Row],[InternetService]]="Fiber optic",ChurnData[[#This Row],[TenureMonths]]&lt;=11),"High-risk","Other")</f>
        <v>High-risk</v>
      </c>
      <c r="U3747" t="str">
        <f>IF(ChurnData[[#This Row],[TenureMonths]]&lt;=11,"0-11",IF(ChurnData[[#This Row],[TenureMonths]]&lt;=23,"12-23",IF(ChurnData[[#This Row],[TenureMonths]]&lt;=35,"24-35",IF(ChurnData[[#This Row],[TenureMonths]]&lt;=47,"36-47",IF(ChurnData[[#This Row],[TenureMonths]]&lt;=59,"48-59","60-72")))))</f>
        <v>0-11</v>
      </c>
      <c r="V3747">
        <f>IF(ChurnData[[#This Row],[Churn]]="Yes",1,0)</f>
        <v>0</v>
      </c>
    </row>
    <row r="3748" spans="1:22" x14ac:dyDescent="0.35">
      <c r="A3748" t="s">
        <v>3801</v>
      </c>
      <c r="B3748" t="s">
        <v>19</v>
      </c>
      <c r="C3748">
        <v>0</v>
      </c>
      <c r="D3748" t="s">
        <v>21</v>
      </c>
      <c r="E3748" t="s">
        <v>20</v>
      </c>
      <c r="F3748" t="s">
        <v>45</v>
      </c>
      <c r="G3748" s="2">
        <v>34</v>
      </c>
      <c r="H3748" t="s">
        <v>20</v>
      </c>
      <c r="I3748" t="s">
        <v>21</v>
      </c>
      <c r="J3748" t="s">
        <v>28</v>
      </c>
      <c r="K3748" t="s">
        <v>28</v>
      </c>
      <c r="L3748" t="s">
        <v>24</v>
      </c>
      <c r="M3748" t="s">
        <v>21</v>
      </c>
      <c r="N3748" t="s">
        <v>34</v>
      </c>
      <c r="O3748" s="1">
        <v>37.020000000000003</v>
      </c>
      <c r="P3748" s="1">
        <v>1237.02</v>
      </c>
      <c r="Q3748">
        <v>5</v>
      </c>
      <c r="R3748" t="s">
        <v>21</v>
      </c>
      <c r="S3748" t="str">
        <f>IF(ChurnData[[#This Row],[MonthlyCharges]]&lt;=30,"1. Up to 30",IF(ChurnData[[#This Row],[MonthlyCharges]]&lt;=50,"2. 31-50",IF(ChurnData[[#This Row],[MonthlyCharges]]&lt;=70,"3. 51-70",IF(ChurnData[[#This Row],[MonthlyCharges]]&lt;=90,"4. 71-90","5. Over 90"))))</f>
        <v>2. 31-50</v>
      </c>
      <c r="T3748" t="str">
        <f>IF(AND(ChurnData[[#This Row],[Contract]]="Month-to-month",ChurnData[[#This Row],[InternetService]]="Fiber optic",ChurnData[[#This Row],[TenureMonths]]&lt;=11),"High-risk","Other")</f>
        <v>Other</v>
      </c>
      <c r="U3748" t="str">
        <f>IF(ChurnData[[#This Row],[TenureMonths]]&lt;=11,"0-11",IF(ChurnData[[#This Row],[TenureMonths]]&lt;=23,"12-23",IF(ChurnData[[#This Row],[TenureMonths]]&lt;=35,"24-35",IF(ChurnData[[#This Row],[TenureMonths]]&lt;=47,"36-47",IF(ChurnData[[#This Row],[TenureMonths]]&lt;=59,"48-59","60-72")))))</f>
        <v>24-35</v>
      </c>
      <c r="V3748">
        <f>IF(ChurnData[[#This Row],[Churn]]="Yes",1,0)</f>
        <v>0</v>
      </c>
    </row>
    <row r="3749" spans="1:22" x14ac:dyDescent="0.35">
      <c r="A3749" t="s">
        <v>3802</v>
      </c>
      <c r="B3749" t="s">
        <v>19</v>
      </c>
      <c r="C3749">
        <v>0</v>
      </c>
      <c r="D3749" t="s">
        <v>21</v>
      </c>
      <c r="E3749" t="s">
        <v>21</v>
      </c>
      <c r="F3749" t="s">
        <v>49</v>
      </c>
      <c r="G3749" s="2">
        <v>48</v>
      </c>
      <c r="H3749" t="s">
        <v>20</v>
      </c>
      <c r="I3749" t="s">
        <v>23</v>
      </c>
      <c r="J3749" t="s">
        <v>21</v>
      </c>
      <c r="K3749" t="s">
        <v>21</v>
      </c>
      <c r="L3749" t="s">
        <v>33</v>
      </c>
      <c r="M3749" t="s">
        <v>21</v>
      </c>
      <c r="N3749" t="s">
        <v>34</v>
      </c>
      <c r="O3749" s="1">
        <v>86.54</v>
      </c>
      <c r="P3749" s="1">
        <v>4056.46</v>
      </c>
      <c r="Q3749">
        <v>2</v>
      </c>
      <c r="R3749" t="s">
        <v>20</v>
      </c>
      <c r="S3749" t="str">
        <f>IF(ChurnData[[#This Row],[MonthlyCharges]]&lt;=30,"1. Up to 30",IF(ChurnData[[#This Row],[MonthlyCharges]]&lt;=50,"2. 31-50",IF(ChurnData[[#This Row],[MonthlyCharges]]&lt;=70,"3. 51-70",IF(ChurnData[[#This Row],[MonthlyCharges]]&lt;=90,"4. 71-90","5. Over 90"))))</f>
        <v>4. 71-90</v>
      </c>
      <c r="T3749" t="str">
        <f>IF(AND(ChurnData[[#This Row],[Contract]]="Month-to-month",ChurnData[[#This Row],[InternetService]]="Fiber optic",ChurnData[[#This Row],[TenureMonths]]&lt;=11),"High-risk","Other")</f>
        <v>Other</v>
      </c>
      <c r="U3749" t="str">
        <f>IF(ChurnData[[#This Row],[TenureMonths]]&lt;=11,"0-11",IF(ChurnData[[#This Row],[TenureMonths]]&lt;=23,"12-23",IF(ChurnData[[#This Row],[TenureMonths]]&lt;=35,"24-35",IF(ChurnData[[#This Row],[TenureMonths]]&lt;=47,"36-47",IF(ChurnData[[#This Row],[TenureMonths]]&lt;=59,"48-59","60-72")))))</f>
        <v>48-59</v>
      </c>
      <c r="V3749">
        <f>IF(ChurnData[[#This Row],[Churn]]="Yes",1,0)</f>
        <v>1</v>
      </c>
    </row>
    <row r="3750" spans="1:22" x14ac:dyDescent="0.35">
      <c r="A3750" t="s">
        <v>3803</v>
      </c>
      <c r="B3750" t="s">
        <v>19</v>
      </c>
      <c r="C3750">
        <v>0</v>
      </c>
      <c r="D3750" t="s">
        <v>20</v>
      </c>
      <c r="E3750" t="s">
        <v>20</v>
      </c>
      <c r="F3750" t="s">
        <v>47</v>
      </c>
      <c r="G3750" s="2">
        <v>17</v>
      </c>
      <c r="H3750" t="s">
        <v>20</v>
      </c>
      <c r="I3750" t="s">
        <v>21</v>
      </c>
      <c r="J3750" t="s">
        <v>28</v>
      </c>
      <c r="K3750" t="s">
        <v>28</v>
      </c>
      <c r="L3750" t="s">
        <v>33</v>
      </c>
      <c r="M3750" t="s">
        <v>20</v>
      </c>
      <c r="N3750" t="s">
        <v>43</v>
      </c>
      <c r="O3750" s="1">
        <v>37.57</v>
      </c>
      <c r="P3750" s="1">
        <v>641.11</v>
      </c>
      <c r="Q3750">
        <v>1</v>
      </c>
      <c r="R3750" t="s">
        <v>21</v>
      </c>
      <c r="S3750" t="str">
        <f>IF(ChurnData[[#This Row],[MonthlyCharges]]&lt;=30,"1. Up to 30",IF(ChurnData[[#This Row],[MonthlyCharges]]&lt;=50,"2. 31-50",IF(ChurnData[[#This Row],[MonthlyCharges]]&lt;=70,"3. 51-70",IF(ChurnData[[#This Row],[MonthlyCharges]]&lt;=90,"4. 71-90","5. Over 90"))))</f>
        <v>2. 31-50</v>
      </c>
      <c r="T3750" t="str">
        <f>IF(AND(ChurnData[[#This Row],[Contract]]="Month-to-month",ChurnData[[#This Row],[InternetService]]="Fiber optic",ChurnData[[#This Row],[TenureMonths]]&lt;=11),"High-risk","Other")</f>
        <v>Other</v>
      </c>
      <c r="U3750" t="str">
        <f>IF(ChurnData[[#This Row],[TenureMonths]]&lt;=11,"0-11",IF(ChurnData[[#This Row],[TenureMonths]]&lt;=23,"12-23",IF(ChurnData[[#This Row],[TenureMonths]]&lt;=35,"24-35",IF(ChurnData[[#This Row],[TenureMonths]]&lt;=47,"36-47",IF(ChurnData[[#This Row],[TenureMonths]]&lt;=59,"48-59","60-72")))))</f>
        <v>12-23</v>
      </c>
      <c r="V3750">
        <f>IF(ChurnData[[#This Row],[Churn]]="Yes",1,0)</f>
        <v>0</v>
      </c>
    </row>
    <row r="3751" spans="1:22" x14ac:dyDescent="0.35">
      <c r="A3751" t="s">
        <v>3804</v>
      </c>
      <c r="B3751" t="s">
        <v>19</v>
      </c>
      <c r="C3751">
        <v>0</v>
      </c>
      <c r="D3751" t="s">
        <v>20</v>
      </c>
      <c r="E3751" t="s">
        <v>21</v>
      </c>
      <c r="F3751" t="s">
        <v>39</v>
      </c>
      <c r="G3751" s="2">
        <v>32</v>
      </c>
      <c r="H3751" t="s">
        <v>20</v>
      </c>
      <c r="I3751" t="s">
        <v>32</v>
      </c>
      <c r="J3751" t="s">
        <v>21</v>
      </c>
      <c r="K3751" t="s">
        <v>20</v>
      </c>
      <c r="L3751" t="s">
        <v>24</v>
      </c>
      <c r="M3751" t="s">
        <v>20</v>
      </c>
      <c r="N3751" t="s">
        <v>43</v>
      </c>
      <c r="O3751" s="1">
        <v>57.34</v>
      </c>
      <c r="P3751" s="1">
        <v>1869.71</v>
      </c>
      <c r="Q3751">
        <v>0</v>
      </c>
      <c r="R3751" t="s">
        <v>21</v>
      </c>
      <c r="S3751" t="str">
        <f>IF(ChurnData[[#This Row],[MonthlyCharges]]&lt;=30,"1. Up to 30",IF(ChurnData[[#This Row],[MonthlyCharges]]&lt;=50,"2. 31-50",IF(ChurnData[[#This Row],[MonthlyCharges]]&lt;=70,"3. 51-70",IF(ChurnData[[#This Row],[MonthlyCharges]]&lt;=90,"4. 71-90","5. Over 90"))))</f>
        <v>3. 51-70</v>
      </c>
      <c r="T3751" t="str">
        <f>IF(AND(ChurnData[[#This Row],[Contract]]="Month-to-month",ChurnData[[#This Row],[InternetService]]="Fiber optic",ChurnData[[#This Row],[TenureMonths]]&lt;=11),"High-risk","Other")</f>
        <v>Other</v>
      </c>
      <c r="U3751" t="str">
        <f>IF(ChurnData[[#This Row],[TenureMonths]]&lt;=11,"0-11",IF(ChurnData[[#This Row],[TenureMonths]]&lt;=23,"12-23",IF(ChurnData[[#This Row],[TenureMonths]]&lt;=35,"24-35",IF(ChurnData[[#This Row],[TenureMonths]]&lt;=47,"36-47",IF(ChurnData[[#This Row],[TenureMonths]]&lt;=59,"48-59","60-72")))))</f>
        <v>24-35</v>
      </c>
      <c r="V3751">
        <f>IF(ChurnData[[#This Row],[Churn]]="Yes",1,0)</f>
        <v>0</v>
      </c>
    </row>
    <row r="3752" spans="1:22" x14ac:dyDescent="0.35">
      <c r="A3752" t="s">
        <v>3805</v>
      </c>
      <c r="B3752" t="s">
        <v>36</v>
      </c>
      <c r="C3752">
        <v>0</v>
      </c>
      <c r="D3752" t="s">
        <v>20</v>
      </c>
      <c r="E3752" t="s">
        <v>20</v>
      </c>
      <c r="F3752" t="s">
        <v>27</v>
      </c>
      <c r="G3752" s="2">
        <v>65</v>
      </c>
      <c r="H3752" t="s">
        <v>20</v>
      </c>
      <c r="I3752" t="s">
        <v>23</v>
      </c>
      <c r="J3752" t="s">
        <v>21</v>
      </c>
      <c r="K3752" t="s">
        <v>21</v>
      </c>
      <c r="L3752" t="s">
        <v>24</v>
      </c>
      <c r="M3752" t="s">
        <v>21</v>
      </c>
      <c r="N3752" t="s">
        <v>34</v>
      </c>
      <c r="O3752" s="1">
        <v>90.65</v>
      </c>
      <c r="P3752" s="1">
        <v>5727.56</v>
      </c>
      <c r="Q3752">
        <v>2</v>
      </c>
      <c r="R3752" t="s">
        <v>21</v>
      </c>
      <c r="S3752" t="str">
        <f>IF(ChurnData[[#This Row],[MonthlyCharges]]&lt;=30,"1. Up to 30",IF(ChurnData[[#This Row],[MonthlyCharges]]&lt;=50,"2. 31-50",IF(ChurnData[[#This Row],[MonthlyCharges]]&lt;=70,"3. 51-70",IF(ChurnData[[#This Row],[MonthlyCharges]]&lt;=90,"4. 71-90","5. Over 90"))))</f>
        <v>5. Over 90</v>
      </c>
      <c r="T3752" t="str">
        <f>IF(AND(ChurnData[[#This Row],[Contract]]="Month-to-month",ChurnData[[#This Row],[InternetService]]="Fiber optic",ChurnData[[#This Row],[TenureMonths]]&lt;=11),"High-risk","Other")</f>
        <v>Other</v>
      </c>
      <c r="U3752" t="str">
        <f>IF(ChurnData[[#This Row],[TenureMonths]]&lt;=11,"0-11",IF(ChurnData[[#This Row],[TenureMonths]]&lt;=23,"12-23",IF(ChurnData[[#This Row],[TenureMonths]]&lt;=35,"24-35",IF(ChurnData[[#This Row],[TenureMonths]]&lt;=47,"36-47",IF(ChurnData[[#This Row],[TenureMonths]]&lt;=59,"48-59","60-72")))))</f>
        <v>60-72</v>
      </c>
      <c r="V3752">
        <f>IF(ChurnData[[#This Row],[Churn]]="Yes",1,0)</f>
        <v>0</v>
      </c>
    </row>
    <row r="3753" spans="1:22" x14ac:dyDescent="0.35">
      <c r="A3753" t="s">
        <v>3806</v>
      </c>
      <c r="B3753" t="s">
        <v>36</v>
      </c>
      <c r="C3753">
        <v>0</v>
      </c>
      <c r="D3753" t="s">
        <v>21</v>
      </c>
      <c r="E3753" t="s">
        <v>21</v>
      </c>
      <c r="F3753" t="s">
        <v>65</v>
      </c>
      <c r="G3753" s="2">
        <v>38</v>
      </c>
      <c r="H3753" t="s">
        <v>20</v>
      </c>
      <c r="I3753" t="s">
        <v>32</v>
      </c>
      <c r="J3753" t="s">
        <v>21</v>
      </c>
      <c r="K3753" t="s">
        <v>21</v>
      </c>
      <c r="L3753" t="s">
        <v>29</v>
      </c>
      <c r="M3753" t="s">
        <v>20</v>
      </c>
      <c r="N3753" t="s">
        <v>25</v>
      </c>
      <c r="O3753" s="1">
        <v>64.34</v>
      </c>
      <c r="P3753" s="1">
        <v>2385.3200000000002</v>
      </c>
      <c r="Q3753">
        <v>2</v>
      </c>
      <c r="R3753" t="s">
        <v>21</v>
      </c>
      <c r="S3753" t="str">
        <f>IF(ChurnData[[#This Row],[MonthlyCharges]]&lt;=30,"1. Up to 30",IF(ChurnData[[#This Row],[MonthlyCharges]]&lt;=50,"2. 31-50",IF(ChurnData[[#This Row],[MonthlyCharges]]&lt;=70,"3. 51-70",IF(ChurnData[[#This Row],[MonthlyCharges]]&lt;=90,"4. 71-90","5. Over 90"))))</f>
        <v>3. 51-70</v>
      </c>
      <c r="T3753" t="str">
        <f>IF(AND(ChurnData[[#This Row],[Contract]]="Month-to-month",ChurnData[[#This Row],[InternetService]]="Fiber optic",ChurnData[[#This Row],[TenureMonths]]&lt;=11),"High-risk","Other")</f>
        <v>Other</v>
      </c>
      <c r="U3753" t="str">
        <f>IF(ChurnData[[#This Row],[TenureMonths]]&lt;=11,"0-11",IF(ChurnData[[#This Row],[TenureMonths]]&lt;=23,"12-23",IF(ChurnData[[#This Row],[TenureMonths]]&lt;=35,"24-35",IF(ChurnData[[#This Row],[TenureMonths]]&lt;=47,"36-47",IF(ChurnData[[#This Row],[TenureMonths]]&lt;=59,"48-59","60-72")))))</f>
        <v>36-47</v>
      </c>
      <c r="V3753">
        <f>IF(ChurnData[[#This Row],[Churn]]="Yes",1,0)</f>
        <v>0</v>
      </c>
    </row>
    <row r="3754" spans="1:22" x14ac:dyDescent="0.35">
      <c r="A3754" t="s">
        <v>3807</v>
      </c>
      <c r="B3754" t="s">
        <v>19</v>
      </c>
      <c r="C3754">
        <v>0</v>
      </c>
      <c r="D3754" t="s">
        <v>21</v>
      </c>
      <c r="E3754" t="s">
        <v>21</v>
      </c>
      <c r="F3754" t="s">
        <v>49</v>
      </c>
      <c r="G3754" s="2">
        <v>21</v>
      </c>
      <c r="H3754" t="s">
        <v>20</v>
      </c>
      <c r="I3754" t="s">
        <v>21</v>
      </c>
      <c r="J3754" t="s">
        <v>28</v>
      </c>
      <c r="K3754" t="s">
        <v>28</v>
      </c>
      <c r="L3754" t="s">
        <v>33</v>
      </c>
      <c r="M3754" t="s">
        <v>20</v>
      </c>
      <c r="N3754" t="s">
        <v>34</v>
      </c>
      <c r="O3754" s="1">
        <v>26.43</v>
      </c>
      <c r="P3754" s="1">
        <v>549.55999999999995</v>
      </c>
      <c r="Q3754">
        <v>1</v>
      </c>
      <c r="R3754" t="s">
        <v>20</v>
      </c>
      <c r="S3754" t="str">
        <f>IF(ChurnData[[#This Row],[MonthlyCharges]]&lt;=30,"1. Up to 30",IF(ChurnData[[#This Row],[MonthlyCharges]]&lt;=50,"2. 31-50",IF(ChurnData[[#This Row],[MonthlyCharges]]&lt;=70,"3. 51-70",IF(ChurnData[[#This Row],[MonthlyCharges]]&lt;=90,"4. 71-90","5. Over 90"))))</f>
        <v>1. Up to 30</v>
      </c>
      <c r="T3754" t="str">
        <f>IF(AND(ChurnData[[#This Row],[Contract]]="Month-to-month",ChurnData[[#This Row],[InternetService]]="Fiber optic",ChurnData[[#This Row],[TenureMonths]]&lt;=11),"High-risk","Other")</f>
        <v>Other</v>
      </c>
      <c r="U3754" t="str">
        <f>IF(ChurnData[[#This Row],[TenureMonths]]&lt;=11,"0-11",IF(ChurnData[[#This Row],[TenureMonths]]&lt;=23,"12-23",IF(ChurnData[[#This Row],[TenureMonths]]&lt;=35,"24-35",IF(ChurnData[[#This Row],[TenureMonths]]&lt;=47,"36-47",IF(ChurnData[[#This Row],[TenureMonths]]&lt;=59,"48-59","60-72")))))</f>
        <v>12-23</v>
      </c>
      <c r="V3754">
        <f>IF(ChurnData[[#This Row],[Churn]]="Yes",1,0)</f>
        <v>1</v>
      </c>
    </row>
    <row r="3755" spans="1:22" x14ac:dyDescent="0.35">
      <c r="A3755" t="s">
        <v>3808</v>
      </c>
      <c r="B3755" t="s">
        <v>36</v>
      </c>
      <c r="C3755">
        <v>0</v>
      </c>
      <c r="D3755" t="s">
        <v>20</v>
      </c>
      <c r="E3755" t="s">
        <v>20</v>
      </c>
      <c r="F3755" t="s">
        <v>75</v>
      </c>
      <c r="G3755" s="2">
        <v>30</v>
      </c>
      <c r="H3755" t="s">
        <v>20</v>
      </c>
      <c r="I3755" t="s">
        <v>23</v>
      </c>
      <c r="J3755" t="s">
        <v>21</v>
      </c>
      <c r="K3755" t="s">
        <v>21</v>
      </c>
      <c r="L3755" t="s">
        <v>24</v>
      </c>
      <c r="M3755" t="s">
        <v>20</v>
      </c>
      <c r="N3755" t="s">
        <v>25</v>
      </c>
      <c r="O3755" s="1">
        <v>83.83</v>
      </c>
      <c r="P3755" s="1">
        <v>2478.84</v>
      </c>
      <c r="Q3755">
        <v>1</v>
      </c>
      <c r="R3755" t="s">
        <v>20</v>
      </c>
      <c r="S3755" t="str">
        <f>IF(ChurnData[[#This Row],[MonthlyCharges]]&lt;=30,"1. Up to 30",IF(ChurnData[[#This Row],[MonthlyCharges]]&lt;=50,"2. 31-50",IF(ChurnData[[#This Row],[MonthlyCharges]]&lt;=70,"3. 51-70",IF(ChurnData[[#This Row],[MonthlyCharges]]&lt;=90,"4. 71-90","5. Over 90"))))</f>
        <v>4. 71-90</v>
      </c>
      <c r="T3755" t="str">
        <f>IF(AND(ChurnData[[#This Row],[Contract]]="Month-to-month",ChurnData[[#This Row],[InternetService]]="Fiber optic",ChurnData[[#This Row],[TenureMonths]]&lt;=11),"High-risk","Other")</f>
        <v>Other</v>
      </c>
      <c r="U3755" t="str">
        <f>IF(ChurnData[[#This Row],[TenureMonths]]&lt;=11,"0-11",IF(ChurnData[[#This Row],[TenureMonths]]&lt;=23,"12-23",IF(ChurnData[[#This Row],[TenureMonths]]&lt;=35,"24-35",IF(ChurnData[[#This Row],[TenureMonths]]&lt;=47,"36-47",IF(ChurnData[[#This Row],[TenureMonths]]&lt;=59,"48-59","60-72")))))</f>
        <v>24-35</v>
      </c>
      <c r="V3755">
        <f>IF(ChurnData[[#This Row],[Churn]]="Yes",1,0)</f>
        <v>1</v>
      </c>
    </row>
    <row r="3756" spans="1:22" x14ac:dyDescent="0.35">
      <c r="A3756" t="s">
        <v>3809</v>
      </c>
      <c r="B3756" t="s">
        <v>19</v>
      </c>
      <c r="C3756">
        <v>0</v>
      </c>
      <c r="D3756" t="s">
        <v>21</v>
      </c>
      <c r="E3756" t="s">
        <v>21</v>
      </c>
      <c r="F3756" t="s">
        <v>58</v>
      </c>
      <c r="G3756" s="2">
        <v>44</v>
      </c>
      <c r="H3756" t="s">
        <v>20</v>
      </c>
      <c r="I3756" t="s">
        <v>32</v>
      </c>
      <c r="J3756" t="s">
        <v>20</v>
      </c>
      <c r="K3756" t="s">
        <v>20</v>
      </c>
      <c r="L3756" t="s">
        <v>24</v>
      </c>
      <c r="M3756" t="s">
        <v>20</v>
      </c>
      <c r="N3756" t="s">
        <v>34</v>
      </c>
      <c r="O3756" s="1">
        <v>65.16</v>
      </c>
      <c r="P3756" s="1">
        <v>2876.7</v>
      </c>
      <c r="Q3756">
        <v>0</v>
      </c>
      <c r="R3756" t="s">
        <v>21</v>
      </c>
      <c r="S3756" t="str">
        <f>IF(ChurnData[[#This Row],[MonthlyCharges]]&lt;=30,"1. Up to 30",IF(ChurnData[[#This Row],[MonthlyCharges]]&lt;=50,"2. 31-50",IF(ChurnData[[#This Row],[MonthlyCharges]]&lt;=70,"3. 51-70",IF(ChurnData[[#This Row],[MonthlyCharges]]&lt;=90,"4. 71-90","5. Over 90"))))</f>
        <v>3. 51-70</v>
      </c>
      <c r="T3756" t="str">
        <f>IF(AND(ChurnData[[#This Row],[Contract]]="Month-to-month",ChurnData[[#This Row],[InternetService]]="Fiber optic",ChurnData[[#This Row],[TenureMonths]]&lt;=11),"High-risk","Other")</f>
        <v>Other</v>
      </c>
      <c r="U3756" t="str">
        <f>IF(ChurnData[[#This Row],[TenureMonths]]&lt;=11,"0-11",IF(ChurnData[[#This Row],[TenureMonths]]&lt;=23,"12-23",IF(ChurnData[[#This Row],[TenureMonths]]&lt;=35,"24-35",IF(ChurnData[[#This Row],[TenureMonths]]&lt;=47,"36-47",IF(ChurnData[[#This Row],[TenureMonths]]&lt;=59,"48-59","60-72")))))</f>
        <v>36-47</v>
      </c>
      <c r="V3756">
        <f>IF(ChurnData[[#This Row],[Churn]]="Yes",1,0)</f>
        <v>0</v>
      </c>
    </row>
    <row r="3757" spans="1:22" x14ac:dyDescent="0.35">
      <c r="A3757" t="s">
        <v>3810</v>
      </c>
      <c r="B3757" t="s">
        <v>19</v>
      </c>
      <c r="C3757">
        <v>0</v>
      </c>
      <c r="D3757" t="s">
        <v>20</v>
      </c>
      <c r="E3757" t="s">
        <v>21</v>
      </c>
      <c r="F3757" t="s">
        <v>47</v>
      </c>
      <c r="G3757" s="2">
        <v>38</v>
      </c>
      <c r="H3757" t="s">
        <v>20</v>
      </c>
      <c r="I3757" t="s">
        <v>32</v>
      </c>
      <c r="J3757" t="s">
        <v>21</v>
      </c>
      <c r="K3757" t="s">
        <v>21</v>
      </c>
      <c r="L3757" t="s">
        <v>29</v>
      </c>
      <c r="M3757" t="s">
        <v>20</v>
      </c>
      <c r="N3757" t="s">
        <v>43</v>
      </c>
      <c r="O3757" s="1">
        <v>56.88</v>
      </c>
      <c r="P3757" s="1">
        <v>2118.21</v>
      </c>
      <c r="Q3757">
        <v>2</v>
      </c>
      <c r="R3757" t="s">
        <v>21</v>
      </c>
      <c r="S3757" t="str">
        <f>IF(ChurnData[[#This Row],[MonthlyCharges]]&lt;=30,"1. Up to 30",IF(ChurnData[[#This Row],[MonthlyCharges]]&lt;=50,"2. 31-50",IF(ChurnData[[#This Row],[MonthlyCharges]]&lt;=70,"3. 51-70",IF(ChurnData[[#This Row],[MonthlyCharges]]&lt;=90,"4. 71-90","5. Over 90"))))</f>
        <v>3. 51-70</v>
      </c>
      <c r="T3757" t="str">
        <f>IF(AND(ChurnData[[#This Row],[Contract]]="Month-to-month",ChurnData[[#This Row],[InternetService]]="Fiber optic",ChurnData[[#This Row],[TenureMonths]]&lt;=11),"High-risk","Other")</f>
        <v>Other</v>
      </c>
      <c r="U3757" t="str">
        <f>IF(ChurnData[[#This Row],[TenureMonths]]&lt;=11,"0-11",IF(ChurnData[[#This Row],[TenureMonths]]&lt;=23,"12-23",IF(ChurnData[[#This Row],[TenureMonths]]&lt;=35,"24-35",IF(ChurnData[[#This Row],[TenureMonths]]&lt;=47,"36-47",IF(ChurnData[[#This Row],[TenureMonths]]&lt;=59,"48-59","60-72")))))</f>
        <v>36-47</v>
      </c>
      <c r="V3757">
        <f>IF(ChurnData[[#This Row],[Churn]]="Yes",1,0)</f>
        <v>0</v>
      </c>
    </row>
    <row r="3758" spans="1:22" x14ac:dyDescent="0.35">
      <c r="A3758" t="s">
        <v>3811</v>
      </c>
      <c r="B3758" t="s">
        <v>36</v>
      </c>
      <c r="C3758">
        <v>1</v>
      </c>
      <c r="D3758" t="s">
        <v>21</v>
      </c>
      <c r="E3758" t="s">
        <v>21</v>
      </c>
      <c r="F3758" t="s">
        <v>45</v>
      </c>
      <c r="G3758" s="2">
        <v>16</v>
      </c>
      <c r="H3758" t="s">
        <v>20</v>
      </c>
      <c r="I3758" t="s">
        <v>23</v>
      </c>
      <c r="J3758" t="s">
        <v>21</v>
      </c>
      <c r="K3758" t="s">
        <v>21</v>
      </c>
      <c r="L3758" t="s">
        <v>33</v>
      </c>
      <c r="M3758" t="s">
        <v>20</v>
      </c>
      <c r="N3758" t="s">
        <v>34</v>
      </c>
      <c r="O3758" s="1">
        <v>95.71</v>
      </c>
      <c r="P3758" s="1">
        <v>1562.05</v>
      </c>
      <c r="Q3758">
        <v>3</v>
      </c>
      <c r="R3758" t="s">
        <v>20</v>
      </c>
      <c r="S3758" t="str">
        <f>IF(ChurnData[[#This Row],[MonthlyCharges]]&lt;=30,"1. Up to 30",IF(ChurnData[[#This Row],[MonthlyCharges]]&lt;=50,"2. 31-50",IF(ChurnData[[#This Row],[MonthlyCharges]]&lt;=70,"3. 51-70",IF(ChurnData[[#This Row],[MonthlyCharges]]&lt;=90,"4. 71-90","5. Over 90"))))</f>
        <v>5. Over 90</v>
      </c>
      <c r="T3758" t="str">
        <f>IF(AND(ChurnData[[#This Row],[Contract]]="Month-to-month",ChurnData[[#This Row],[InternetService]]="Fiber optic",ChurnData[[#This Row],[TenureMonths]]&lt;=11),"High-risk","Other")</f>
        <v>Other</v>
      </c>
      <c r="U3758" t="str">
        <f>IF(ChurnData[[#This Row],[TenureMonths]]&lt;=11,"0-11",IF(ChurnData[[#This Row],[TenureMonths]]&lt;=23,"12-23",IF(ChurnData[[#This Row],[TenureMonths]]&lt;=35,"24-35",IF(ChurnData[[#This Row],[TenureMonths]]&lt;=47,"36-47",IF(ChurnData[[#This Row],[TenureMonths]]&lt;=59,"48-59","60-72")))))</f>
        <v>12-23</v>
      </c>
      <c r="V3758">
        <f>IF(ChurnData[[#This Row],[Churn]]="Yes",1,0)</f>
        <v>1</v>
      </c>
    </row>
    <row r="3759" spans="1:22" x14ac:dyDescent="0.35">
      <c r="A3759" t="s">
        <v>3812</v>
      </c>
      <c r="B3759" t="s">
        <v>36</v>
      </c>
      <c r="C3759">
        <v>0</v>
      </c>
      <c r="D3759" t="s">
        <v>20</v>
      </c>
      <c r="E3759" t="s">
        <v>21</v>
      </c>
      <c r="F3759" t="s">
        <v>27</v>
      </c>
      <c r="G3759" s="2">
        <v>26</v>
      </c>
      <c r="H3759" t="s">
        <v>20</v>
      </c>
      <c r="I3759" t="s">
        <v>23</v>
      </c>
      <c r="J3759" t="s">
        <v>21</v>
      </c>
      <c r="K3759" t="s">
        <v>21</v>
      </c>
      <c r="L3759" t="s">
        <v>33</v>
      </c>
      <c r="M3759" t="s">
        <v>21</v>
      </c>
      <c r="N3759" t="s">
        <v>34</v>
      </c>
      <c r="O3759" s="1">
        <v>76.05</v>
      </c>
      <c r="P3759" s="1">
        <v>2031.87</v>
      </c>
      <c r="Q3759">
        <v>3</v>
      </c>
      <c r="R3759" t="s">
        <v>20</v>
      </c>
      <c r="S3759" t="str">
        <f>IF(ChurnData[[#This Row],[MonthlyCharges]]&lt;=30,"1. Up to 30",IF(ChurnData[[#This Row],[MonthlyCharges]]&lt;=50,"2. 31-50",IF(ChurnData[[#This Row],[MonthlyCharges]]&lt;=70,"3. 51-70",IF(ChurnData[[#This Row],[MonthlyCharges]]&lt;=90,"4. 71-90","5. Over 90"))))</f>
        <v>4. 71-90</v>
      </c>
      <c r="T3759" t="str">
        <f>IF(AND(ChurnData[[#This Row],[Contract]]="Month-to-month",ChurnData[[#This Row],[InternetService]]="Fiber optic",ChurnData[[#This Row],[TenureMonths]]&lt;=11),"High-risk","Other")</f>
        <v>Other</v>
      </c>
      <c r="U3759" t="str">
        <f>IF(ChurnData[[#This Row],[TenureMonths]]&lt;=11,"0-11",IF(ChurnData[[#This Row],[TenureMonths]]&lt;=23,"12-23",IF(ChurnData[[#This Row],[TenureMonths]]&lt;=35,"24-35",IF(ChurnData[[#This Row],[TenureMonths]]&lt;=47,"36-47",IF(ChurnData[[#This Row],[TenureMonths]]&lt;=59,"48-59","60-72")))))</f>
        <v>24-35</v>
      </c>
      <c r="V3759">
        <f>IF(ChurnData[[#This Row],[Churn]]="Yes",1,0)</f>
        <v>1</v>
      </c>
    </row>
    <row r="3760" spans="1:22" x14ac:dyDescent="0.35">
      <c r="A3760" t="s">
        <v>3813</v>
      </c>
      <c r="B3760" t="s">
        <v>36</v>
      </c>
      <c r="C3760">
        <v>0</v>
      </c>
      <c r="D3760" t="s">
        <v>21</v>
      </c>
      <c r="E3760" t="s">
        <v>21</v>
      </c>
      <c r="F3760" t="s">
        <v>22</v>
      </c>
      <c r="G3760" s="2">
        <v>25</v>
      </c>
      <c r="H3760" t="s">
        <v>20</v>
      </c>
      <c r="I3760" t="s">
        <v>23</v>
      </c>
      <c r="J3760" t="s">
        <v>20</v>
      </c>
      <c r="K3760" t="s">
        <v>21</v>
      </c>
      <c r="L3760" t="s">
        <v>33</v>
      </c>
      <c r="M3760" t="s">
        <v>21</v>
      </c>
      <c r="N3760" t="s">
        <v>34</v>
      </c>
      <c r="O3760" s="1">
        <v>81.349999999999994</v>
      </c>
      <c r="P3760" s="1">
        <v>2025.02</v>
      </c>
      <c r="Q3760">
        <v>4</v>
      </c>
      <c r="R3760" t="s">
        <v>20</v>
      </c>
      <c r="S3760" t="str">
        <f>IF(ChurnData[[#This Row],[MonthlyCharges]]&lt;=30,"1. Up to 30",IF(ChurnData[[#This Row],[MonthlyCharges]]&lt;=50,"2. 31-50",IF(ChurnData[[#This Row],[MonthlyCharges]]&lt;=70,"3. 51-70",IF(ChurnData[[#This Row],[MonthlyCharges]]&lt;=90,"4. 71-90","5. Over 90"))))</f>
        <v>4. 71-90</v>
      </c>
      <c r="T3760" t="str">
        <f>IF(AND(ChurnData[[#This Row],[Contract]]="Month-to-month",ChurnData[[#This Row],[InternetService]]="Fiber optic",ChurnData[[#This Row],[TenureMonths]]&lt;=11),"High-risk","Other")</f>
        <v>Other</v>
      </c>
      <c r="U3760" t="str">
        <f>IF(ChurnData[[#This Row],[TenureMonths]]&lt;=11,"0-11",IF(ChurnData[[#This Row],[TenureMonths]]&lt;=23,"12-23",IF(ChurnData[[#This Row],[TenureMonths]]&lt;=35,"24-35",IF(ChurnData[[#This Row],[TenureMonths]]&lt;=47,"36-47",IF(ChurnData[[#This Row],[TenureMonths]]&lt;=59,"48-59","60-72")))))</f>
        <v>24-35</v>
      </c>
      <c r="V3760">
        <f>IF(ChurnData[[#This Row],[Churn]]="Yes",1,0)</f>
        <v>1</v>
      </c>
    </row>
    <row r="3761" spans="1:22" x14ac:dyDescent="0.35">
      <c r="A3761" t="s">
        <v>3814</v>
      </c>
      <c r="B3761" t="s">
        <v>36</v>
      </c>
      <c r="C3761">
        <v>0</v>
      </c>
      <c r="D3761" t="s">
        <v>20</v>
      </c>
      <c r="E3761" t="s">
        <v>21</v>
      </c>
      <c r="F3761" t="s">
        <v>65</v>
      </c>
      <c r="G3761" s="2">
        <v>11</v>
      </c>
      <c r="H3761" t="s">
        <v>20</v>
      </c>
      <c r="I3761" t="s">
        <v>23</v>
      </c>
      <c r="J3761" t="s">
        <v>20</v>
      </c>
      <c r="K3761" t="s">
        <v>21</v>
      </c>
      <c r="L3761" t="s">
        <v>33</v>
      </c>
      <c r="M3761" t="s">
        <v>20</v>
      </c>
      <c r="N3761" t="s">
        <v>25</v>
      </c>
      <c r="O3761" s="1">
        <v>83.51</v>
      </c>
      <c r="P3761" s="1">
        <v>937.49</v>
      </c>
      <c r="Q3761">
        <v>0</v>
      </c>
      <c r="R3761" t="s">
        <v>21</v>
      </c>
      <c r="S3761" t="str">
        <f>IF(ChurnData[[#This Row],[MonthlyCharges]]&lt;=30,"1. Up to 30",IF(ChurnData[[#This Row],[MonthlyCharges]]&lt;=50,"2. 31-50",IF(ChurnData[[#This Row],[MonthlyCharges]]&lt;=70,"3. 51-70",IF(ChurnData[[#This Row],[MonthlyCharges]]&lt;=90,"4. 71-90","5. Over 90"))))</f>
        <v>4. 71-90</v>
      </c>
      <c r="T3761" t="str">
        <f>IF(AND(ChurnData[[#This Row],[Contract]]="Month-to-month",ChurnData[[#This Row],[InternetService]]="Fiber optic",ChurnData[[#This Row],[TenureMonths]]&lt;=11),"High-risk","Other")</f>
        <v>High-risk</v>
      </c>
      <c r="U3761" t="str">
        <f>IF(ChurnData[[#This Row],[TenureMonths]]&lt;=11,"0-11",IF(ChurnData[[#This Row],[TenureMonths]]&lt;=23,"12-23",IF(ChurnData[[#This Row],[TenureMonths]]&lt;=35,"24-35",IF(ChurnData[[#This Row],[TenureMonths]]&lt;=47,"36-47",IF(ChurnData[[#This Row],[TenureMonths]]&lt;=59,"48-59","60-72")))))</f>
        <v>0-11</v>
      </c>
      <c r="V3761">
        <f>IF(ChurnData[[#This Row],[Churn]]="Yes",1,0)</f>
        <v>0</v>
      </c>
    </row>
    <row r="3762" spans="1:22" x14ac:dyDescent="0.35">
      <c r="A3762" t="s">
        <v>3815</v>
      </c>
      <c r="B3762" t="s">
        <v>19</v>
      </c>
      <c r="C3762">
        <v>1</v>
      </c>
      <c r="D3762" t="s">
        <v>20</v>
      </c>
      <c r="E3762" t="s">
        <v>20</v>
      </c>
      <c r="F3762" t="s">
        <v>39</v>
      </c>
      <c r="G3762" s="2">
        <v>31</v>
      </c>
      <c r="H3762" t="s">
        <v>20</v>
      </c>
      <c r="I3762" t="s">
        <v>23</v>
      </c>
      <c r="J3762" t="s">
        <v>21</v>
      </c>
      <c r="K3762" t="s">
        <v>20</v>
      </c>
      <c r="L3762" t="s">
        <v>29</v>
      </c>
      <c r="M3762" t="s">
        <v>21</v>
      </c>
      <c r="N3762" t="s">
        <v>34</v>
      </c>
      <c r="O3762" s="1">
        <v>89.79</v>
      </c>
      <c r="P3762" s="1">
        <v>2747.95</v>
      </c>
      <c r="Q3762">
        <v>2</v>
      </c>
      <c r="R3762" t="s">
        <v>21</v>
      </c>
      <c r="S3762" t="str">
        <f>IF(ChurnData[[#This Row],[MonthlyCharges]]&lt;=30,"1. Up to 30",IF(ChurnData[[#This Row],[MonthlyCharges]]&lt;=50,"2. 31-50",IF(ChurnData[[#This Row],[MonthlyCharges]]&lt;=70,"3. 51-70",IF(ChurnData[[#This Row],[MonthlyCharges]]&lt;=90,"4. 71-90","5. Over 90"))))</f>
        <v>4. 71-90</v>
      </c>
      <c r="T3762" t="str">
        <f>IF(AND(ChurnData[[#This Row],[Contract]]="Month-to-month",ChurnData[[#This Row],[InternetService]]="Fiber optic",ChurnData[[#This Row],[TenureMonths]]&lt;=11),"High-risk","Other")</f>
        <v>Other</v>
      </c>
      <c r="U3762" t="str">
        <f>IF(ChurnData[[#This Row],[TenureMonths]]&lt;=11,"0-11",IF(ChurnData[[#This Row],[TenureMonths]]&lt;=23,"12-23",IF(ChurnData[[#This Row],[TenureMonths]]&lt;=35,"24-35",IF(ChurnData[[#This Row],[TenureMonths]]&lt;=47,"36-47",IF(ChurnData[[#This Row],[TenureMonths]]&lt;=59,"48-59","60-72")))))</f>
        <v>24-35</v>
      </c>
      <c r="V3762">
        <f>IF(ChurnData[[#This Row],[Churn]]="Yes",1,0)</f>
        <v>0</v>
      </c>
    </row>
    <row r="3763" spans="1:22" x14ac:dyDescent="0.35">
      <c r="A3763" t="s">
        <v>3816</v>
      </c>
      <c r="B3763" t="s">
        <v>19</v>
      </c>
      <c r="C3763">
        <v>1</v>
      </c>
      <c r="D3763" t="s">
        <v>21</v>
      </c>
      <c r="E3763" t="s">
        <v>20</v>
      </c>
      <c r="F3763" t="s">
        <v>75</v>
      </c>
      <c r="G3763" s="2">
        <v>43</v>
      </c>
      <c r="H3763" t="s">
        <v>20</v>
      </c>
      <c r="I3763" t="s">
        <v>23</v>
      </c>
      <c r="J3763" t="s">
        <v>21</v>
      </c>
      <c r="K3763" t="s">
        <v>20</v>
      </c>
      <c r="L3763" t="s">
        <v>24</v>
      </c>
      <c r="M3763" t="s">
        <v>21</v>
      </c>
      <c r="N3763" t="s">
        <v>30</v>
      </c>
      <c r="O3763" s="1">
        <v>84.1</v>
      </c>
      <c r="P3763" s="1">
        <v>3712.25</v>
      </c>
      <c r="Q3763">
        <v>1</v>
      </c>
      <c r="R3763" t="s">
        <v>21</v>
      </c>
      <c r="S3763" t="str">
        <f>IF(ChurnData[[#This Row],[MonthlyCharges]]&lt;=30,"1. Up to 30",IF(ChurnData[[#This Row],[MonthlyCharges]]&lt;=50,"2. 31-50",IF(ChurnData[[#This Row],[MonthlyCharges]]&lt;=70,"3. 51-70",IF(ChurnData[[#This Row],[MonthlyCharges]]&lt;=90,"4. 71-90","5. Over 90"))))</f>
        <v>4. 71-90</v>
      </c>
      <c r="T3763" t="str">
        <f>IF(AND(ChurnData[[#This Row],[Contract]]="Month-to-month",ChurnData[[#This Row],[InternetService]]="Fiber optic",ChurnData[[#This Row],[TenureMonths]]&lt;=11),"High-risk","Other")</f>
        <v>Other</v>
      </c>
      <c r="U3763" t="str">
        <f>IF(ChurnData[[#This Row],[TenureMonths]]&lt;=11,"0-11",IF(ChurnData[[#This Row],[TenureMonths]]&lt;=23,"12-23",IF(ChurnData[[#This Row],[TenureMonths]]&lt;=35,"24-35",IF(ChurnData[[#This Row],[TenureMonths]]&lt;=47,"36-47",IF(ChurnData[[#This Row],[TenureMonths]]&lt;=59,"48-59","60-72")))))</f>
        <v>36-47</v>
      </c>
      <c r="V3763">
        <f>IF(ChurnData[[#This Row],[Churn]]="Yes",1,0)</f>
        <v>0</v>
      </c>
    </row>
    <row r="3764" spans="1:22" x14ac:dyDescent="0.35">
      <c r="A3764" t="s">
        <v>3817</v>
      </c>
      <c r="B3764" t="s">
        <v>36</v>
      </c>
      <c r="C3764">
        <v>0</v>
      </c>
      <c r="D3764" t="s">
        <v>20</v>
      </c>
      <c r="E3764" t="s">
        <v>20</v>
      </c>
      <c r="F3764" t="s">
        <v>47</v>
      </c>
      <c r="G3764" s="2">
        <v>56</v>
      </c>
      <c r="H3764" t="s">
        <v>20</v>
      </c>
      <c r="I3764" t="s">
        <v>21</v>
      </c>
      <c r="J3764" t="s">
        <v>28</v>
      </c>
      <c r="K3764" t="s">
        <v>28</v>
      </c>
      <c r="L3764" t="s">
        <v>29</v>
      </c>
      <c r="M3764" t="s">
        <v>20</v>
      </c>
      <c r="N3764" t="s">
        <v>43</v>
      </c>
      <c r="O3764" s="1">
        <v>29.8</v>
      </c>
      <c r="P3764" s="1">
        <v>1621.89</v>
      </c>
      <c r="Q3764">
        <v>2</v>
      </c>
      <c r="R3764" t="s">
        <v>21</v>
      </c>
      <c r="S3764" t="str">
        <f>IF(ChurnData[[#This Row],[MonthlyCharges]]&lt;=30,"1. Up to 30",IF(ChurnData[[#This Row],[MonthlyCharges]]&lt;=50,"2. 31-50",IF(ChurnData[[#This Row],[MonthlyCharges]]&lt;=70,"3. 51-70",IF(ChurnData[[#This Row],[MonthlyCharges]]&lt;=90,"4. 71-90","5. Over 90"))))</f>
        <v>1. Up to 30</v>
      </c>
      <c r="T3764" t="str">
        <f>IF(AND(ChurnData[[#This Row],[Contract]]="Month-to-month",ChurnData[[#This Row],[InternetService]]="Fiber optic",ChurnData[[#This Row],[TenureMonths]]&lt;=11),"High-risk","Other")</f>
        <v>Other</v>
      </c>
      <c r="U3764" t="str">
        <f>IF(ChurnData[[#This Row],[TenureMonths]]&lt;=11,"0-11",IF(ChurnData[[#This Row],[TenureMonths]]&lt;=23,"12-23",IF(ChurnData[[#This Row],[TenureMonths]]&lt;=35,"24-35",IF(ChurnData[[#This Row],[TenureMonths]]&lt;=47,"36-47",IF(ChurnData[[#This Row],[TenureMonths]]&lt;=59,"48-59","60-72")))))</f>
        <v>48-59</v>
      </c>
      <c r="V3764">
        <f>IF(ChurnData[[#This Row],[Churn]]="Yes",1,0)</f>
        <v>0</v>
      </c>
    </row>
    <row r="3765" spans="1:22" x14ac:dyDescent="0.35">
      <c r="A3765" t="s">
        <v>3818</v>
      </c>
      <c r="B3765" t="s">
        <v>19</v>
      </c>
      <c r="C3765">
        <v>0</v>
      </c>
      <c r="D3765" t="s">
        <v>20</v>
      </c>
      <c r="E3765" t="s">
        <v>20</v>
      </c>
      <c r="F3765" t="s">
        <v>49</v>
      </c>
      <c r="G3765" s="2">
        <v>4</v>
      </c>
      <c r="H3765" t="s">
        <v>20</v>
      </c>
      <c r="I3765" t="s">
        <v>21</v>
      </c>
      <c r="J3765" t="s">
        <v>28</v>
      </c>
      <c r="K3765" t="s">
        <v>28</v>
      </c>
      <c r="L3765" t="s">
        <v>33</v>
      </c>
      <c r="M3765" t="s">
        <v>21</v>
      </c>
      <c r="N3765" t="s">
        <v>25</v>
      </c>
      <c r="O3765" s="1">
        <v>40.409999999999997</v>
      </c>
      <c r="P3765" s="1">
        <v>160.57</v>
      </c>
      <c r="Q3765">
        <v>1</v>
      </c>
      <c r="R3765" t="s">
        <v>21</v>
      </c>
      <c r="S3765" t="str">
        <f>IF(ChurnData[[#This Row],[MonthlyCharges]]&lt;=30,"1. Up to 30",IF(ChurnData[[#This Row],[MonthlyCharges]]&lt;=50,"2. 31-50",IF(ChurnData[[#This Row],[MonthlyCharges]]&lt;=70,"3. 51-70",IF(ChurnData[[#This Row],[MonthlyCharges]]&lt;=90,"4. 71-90","5. Over 90"))))</f>
        <v>2. 31-50</v>
      </c>
      <c r="T3765" t="str">
        <f>IF(AND(ChurnData[[#This Row],[Contract]]="Month-to-month",ChurnData[[#This Row],[InternetService]]="Fiber optic",ChurnData[[#This Row],[TenureMonths]]&lt;=11),"High-risk","Other")</f>
        <v>Other</v>
      </c>
      <c r="U3765" t="str">
        <f>IF(ChurnData[[#This Row],[TenureMonths]]&lt;=11,"0-11",IF(ChurnData[[#This Row],[TenureMonths]]&lt;=23,"12-23",IF(ChurnData[[#This Row],[TenureMonths]]&lt;=35,"24-35",IF(ChurnData[[#This Row],[TenureMonths]]&lt;=47,"36-47",IF(ChurnData[[#This Row],[TenureMonths]]&lt;=59,"48-59","60-72")))))</f>
        <v>0-11</v>
      </c>
      <c r="V3765">
        <f>IF(ChurnData[[#This Row],[Churn]]="Yes",1,0)</f>
        <v>0</v>
      </c>
    </row>
    <row r="3766" spans="1:22" x14ac:dyDescent="0.35">
      <c r="A3766" t="s">
        <v>3819</v>
      </c>
      <c r="B3766" t="s">
        <v>36</v>
      </c>
      <c r="C3766">
        <v>1</v>
      </c>
      <c r="D3766" t="s">
        <v>20</v>
      </c>
      <c r="E3766" t="s">
        <v>20</v>
      </c>
      <c r="F3766" t="s">
        <v>45</v>
      </c>
      <c r="G3766" s="2">
        <v>38</v>
      </c>
      <c r="H3766" t="s">
        <v>20</v>
      </c>
      <c r="I3766" t="s">
        <v>32</v>
      </c>
      <c r="J3766" t="s">
        <v>21</v>
      </c>
      <c r="K3766" t="s">
        <v>21</v>
      </c>
      <c r="L3766" t="s">
        <v>29</v>
      </c>
      <c r="M3766" t="s">
        <v>20</v>
      </c>
      <c r="N3766" t="s">
        <v>34</v>
      </c>
      <c r="O3766" s="1">
        <v>59.99</v>
      </c>
      <c r="P3766" s="1">
        <v>2291.13</v>
      </c>
      <c r="Q3766">
        <v>0</v>
      </c>
      <c r="R3766" t="s">
        <v>20</v>
      </c>
      <c r="S3766" t="str">
        <f>IF(ChurnData[[#This Row],[MonthlyCharges]]&lt;=30,"1. Up to 30",IF(ChurnData[[#This Row],[MonthlyCharges]]&lt;=50,"2. 31-50",IF(ChurnData[[#This Row],[MonthlyCharges]]&lt;=70,"3. 51-70",IF(ChurnData[[#This Row],[MonthlyCharges]]&lt;=90,"4. 71-90","5. Over 90"))))</f>
        <v>3. 51-70</v>
      </c>
      <c r="T3766" t="str">
        <f>IF(AND(ChurnData[[#This Row],[Contract]]="Month-to-month",ChurnData[[#This Row],[InternetService]]="Fiber optic",ChurnData[[#This Row],[TenureMonths]]&lt;=11),"High-risk","Other")</f>
        <v>Other</v>
      </c>
      <c r="U3766" t="str">
        <f>IF(ChurnData[[#This Row],[TenureMonths]]&lt;=11,"0-11",IF(ChurnData[[#This Row],[TenureMonths]]&lt;=23,"12-23",IF(ChurnData[[#This Row],[TenureMonths]]&lt;=35,"24-35",IF(ChurnData[[#This Row],[TenureMonths]]&lt;=47,"36-47",IF(ChurnData[[#This Row],[TenureMonths]]&lt;=59,"48-59","60-72")))))</f>
        <v>36-47</v>
      </c>
      <c r="V3766">
        <f>IF(ChurnData[[#This Row],[Churn]]="Yes",1,0)</f>
        <v>1</v>
      </c>
    </row>
    <row r="3767" spans="1:22" x14ac:dyDescent="0.35">
      <c r="A3767" t="s">
        <v>3820</v>
      </c>
      <c r="B3767" t="s">
        <v>36</v>
      </c>
      <c r="C3767">
        <v>0</v>
      </c>
      <c r="D3767" t="s">
        <v>21</v>
      </c>
      <c r="E3767" t="s">
        <v>21</v>
      </c>
      <c r="F3767" t="s">
        <v>22</v>
      </c>
      <c r="G3767" s="2">
        <v>30</v>
      </c>
      <c r="H3767" t="s">
        <v>20</v>
      </c>
      <c r="I3767" t="s">
        <v>23</v>
      </c>
      <c r="J3767" t="s">
        <v>21</v>
      </c>
      <c r="K3767" t="s">
        <v>20</v>
      </c>
      <c r="L3767" t="s">
        <v>29</v>
      </c>
      <c r="M3767" t="s">
        <v>21</v>
      </c>
      <c r="N3767" t="s">
        <v>25</v>
      </c>
      <c r="O3767" s="1">
        <v>85.62</v>
      </c>
      <c r="P3767" s="1">
        <v>2603.5</v>
      </c>
      <c r="Q3767">
        <v>2</v>
      </c>
      <c r="R3767" t="s">
        <v>21</v>
      </c>
      <c r="S3767" t="str">
        <f>IF(ChurnData[[#This Row],[MonthlyCharges]]&lt;=30,"1. Up to 30",IF(ChurnData[[#This Row],[MonthlyCharges]]&lt;=50,"2. 31-50",IF(ChurnData[[#This Row],[MonthlyCharges]]&lt;=70,"3. 51-70",IF(ChurnData[[#This Row],[MonthlyCharges]]&lt;=90,"4. 71-90","5. Over 90"))))</f>
        <v>4. 71-90</v>
      </c>
      <c r="T3767" t="str">
        <f>IF(AND(ChurnData[[#This Row],[Contract]]="Month-to-month",ChurnData[[#This Row],[InternetService]]="Fiber optic",ChurnData[[#This Row],[TenureMonths]]&lt;=11),"High-risk","Other")</f>
        <v>Other</v>
      </c>
      <c r="U3767" t="str">
        <f>IF(ChurnData[[#This Row],[TenureMonths]]&lt;=11,"0-11",IF(ChurnData[[#This Row],[TenureMonths]]&lt;=23,"12-23",IF(ChurnData[[#This Row],[TenureMonths]]&lt;=35,"24-35",IF(ChurnData[[#This Row],[TenureMonths]]&lt;=47,"36-47",IF(ChurnData[[#This Row],[TenureMonths]]&lt;=59,"48-59","60-72")))))</f>
        <v>24-35</v>
      </c>
      <c r="V3767">
        <f>IF(ChurnData[[#This Row],[Churn]]="Yes",1,0)</f>
        <v>0</v>
      </c>
    </row>
    <row r="3768" spans="1:22" x14ac:dyDescent="0.35">
      <c r="A3768" t="s">
        <v>3821</v>
      </c>
      <c r="B3768" t="s">
        <v>19</v>
      </c>
      <c r="C3768">
        <v>0</v>
      </c>
      <c r="D3768" t="s">
        <v>20</v>
      </c>
      <c r="E3768" t="s">
        <v>20</v>
      </c>
      <c r="F3768" t="s">
        <v>22</v>
      </c>
      <c r="G3768" s="2">
        <v>12</v>
      </c>
      <c r="H3768" t="s">
        <v>20</v>
      </c>
      <c r="I3768" t="s">
        <v>32</v>
      </c>
      <c r="J3768" t="s">
        <v>21</v>
      </c>
      <c r="K3768" t="s">
        <v>21</v>
      </c>
      <c r="L3768" t="s">
        <v>33</v>
      </c>
      <c r="M3768" t="s">
        <v>20</v>
      </c>
      <c r="N3768" t="s">
        <v>43</v>
      </c>
      <c r="O3768" s="1">
        <v>50.65</v>
      </c>
      <c r="P3768" s="1">
        <v>620.36</v>
      </c>
      <c r="Q3768">
        <v>2</v>
      </c>
      <c r="R3768" t="s">
        <v>21</v>
      </c>
      <c r="S3768" t="str">
        <f>IF(ChurnData[[#This Row],[MonthlyCharges]]&lt;=30,"1. Up to 30",IF(ChurnData[[#This Row],[MonthlyCharges]]&lt;=50,"2. 31-50",IF(ChurnData[[#This Row],[MonthlyCharges]]&lt;=70,"3. 51-70",IF(ChurnData[[#This Row],[MonthlyCharges]]&lt;=90,"4. 71-90","5. Over 90"))))</f>
        <v>3. 51-70</v>
      </c>
      <c r="T3768" t="str">
        <f>IF(AND(ChurnData[[#This Row],[Contract]]="Month-to-month",ChurnData[[#This Row],[InternetService]]="Fiber optic",ChurnData[[#This Row],[TenureMonths]]&lt;=11),"High-risk","Other")</f>
        <v>Other</v>
      </c>
      <c r="U3768" t="str">
        <f>IF(ChurnData[[#This Row],[TenureMonths]]&lt;=11,"0-11",IF(ChurnData[[#This Row],[TenureMonths]]&lt;=23,"12-23",IF(ChurnData[[#This Row],[TenureMonths]]&lt;=35,"24-35",IF(ChurnData[[#This Row],[TenureMonths]]&lt;=47,"36-47",IF(ChurnData[[#This Row],[TenureMonths]]&lt;=59,"48-59","60-72")))))</f>
        <v>12-23</v>
      </c>
      <c r="V3768">
        <f>IF(ChurnData[[#This Row],[Churn]]="Yes",1,0)</f>
        <v>0</v>
      </c>
    </row>
    <row r="3769" spans="1:22" x14ac:dyDescent="0.35">
      <c r="A3769" t="s">
        <v>3822</v>
      </c>
      <c r="B3769" t="s">
        <v>36</v>
      </c>
      <c r="C3769">
        <v>0</v>
      </c>
      <c r="D3769" t="s">
        <v>20</v>
      </c>
      <c r="E3769" t="s">
        <v>21</v>
      </c>
      <c r="F3769" t="s">
        <v>56</v>
      </c>
      <c r="G3769" s="2">
        <v>20</v>
      </c>
      <c r="H3769" t="s">
        <v>20</v>
      </c>
      <c r="I3769" t="s">
        <v>23</v>
      </c>
      <c r="J3769" t="s">
        <v>21</v>
      </c>
      <c r="K3769" t="s">
        <v>21</v>
      </c>
      <c r="L3769" t="s">
        <v>33</v>
      </c>
      <c r="M3769" t="s">
        <v>20</v>
      </c>
      <c r="N3769" t="s">
        <v>34</v>
      </c>
      <c r="O3769" s="1">
        <v>85.73</v>
      </c>
      <c r="P3769" s="1">
        <v>1687.97</v>
      </c>
      <c r="Q3769">
        <v>0</v>
      </c>
      <c r="R3769" t="s">
        <v>21</v>
      </c>
      <c r="S3769" t="str">
        <f>IF(ChurnData[[#This Row],[MonthlyCharges]]&lt;=30,"1. Up to 30",IF(ChurnData[[#This Row],[MonthlyCharges]]&lt;=50,"2. 31-50",IF(ChurnData[[#This Row],[MonthlyCharges]]&lt;=70,"3. 51-70",IF(ChurnData[[#This Row],[MonthlyCharges]]&lt;=90,"4. 71-90","5. Over 90"))))</f>
        <v>4. 71-90</v>
      </c>
      <c r="T3769" t="str">
        <f>IF(AND(ChurnData[[#This Row],[Contract]]="Month-to-month",ChurnData[[#This Row],[InternetService]]="Fiber optic",ChurnData[[#This Row],[TenureMonths]]&lt;=11),"High-risk","Other")</f>
        <v>Other</v>
      </c>
      <c r="U3769" t="str">
        <f>IF(ChurnData[[#This Row],[TenureMonths]]&lt;=11,"0-11",IF(ChurnData[[#This Row],[TenureMonths]]&lt;=23,"12-23",IF(ChurnData[[#This Row],[TenureMonths]]&lt;=35,"24-35",IF(ChurnData[[#This Row],[TenureMonths]]&lt;=47,"36-47",IF(ChurnData[[#This Row],[TenureMonths]]&lt;=59,"48-59","60-72")))))</f>
        <v>12-23</v>
      </c>
      <c r="V3769">
        <f>IF(ChurnData[[#This Row],[Churn]]="Yes",1,0)</f>
        <v>0</v>
      </c>
    </row>
    <row r="3770" spans="1:22" x14ac:dyDescent="0.35">
      <c r="A3770" t="s">
        <v>3823</v>
      </c>
      <c r="B3770" t="s">
        <v>36</v>
      </c>
      <c r="C3770">
        <v>0</v>
      </c>
      <c r="D3770" t="s">
        <v>20</v>
      </c>
      <c r="E3770" t="s">
        <v>21</v>
      </c>
      <c r="F3770" t="s">
        <v>49</v>
      </c>
      <c r="G3770" s="2">
        <v>33</v>
      </c>
      <c r="H3770" t="s">
        <v>20</v>
      </c>
      <c r="I3770" t="s">
        <v>32</v>
      </c>
      <c r="J3770" t="s">
        <v>20</v>
      </c>
      <c r="K3770" t="s">
        <v>21</v>
      </c>
      <c r="L3770" t="s">
        <v>29</v>
      </c>
      <c r="M3770" t="s">
        <v>21</v>
      </c>
      <c r="N3770" t="s">
        <v>43</v>
      </c>
      <c r="O3770" s="1">
        <v>65.19</v>
      </c>
      <c r="P3770" s="1">
        <v>2091.77</v>
      </c>
      <c r="Q3770">
        <v>1</v>
      </c>
      <c r="R3770" t="s">
        <v>21</v>
      </c>
      <c r="S3770" t="str">
        <f>IF(ChurnData[[#This Row],[MonthlyCharges]]&lt;=30,"1. Up to 30",IF(ChurnData[[#This Row],[MonthlyCharges]]&lt;=50,"2. 31-50",IF(ChurnData[[#This Row],[MonthlyCharges]]&lt;=70,"3. 51-70",IF(ChurnData[[#This Row],[MonthlyCharges]]&lt;=90,"4. 71-90","5. Over 90"))))</f>
        <v>3. 51-70</v>
      </c>
      <c r="T3770" t="str">
        <f>IF(AND(ChurnData[[#This Row],[Contract]]="Month-to-month",ChurnData[[#This Row],[InternetService]]="Fiber optic",ChurnData[[#This Row],[TenureMonths]]&lt;=11),"High-risk","Other")</f>
        <v>Other</v>
      </c>
      <c r="U3770" t="str">
        <f>IF(ChurnData[[#This Row],[TenureMonths]]&lt;=11,"0-11",IF(ChurnData[[#This Row],[TenureMonths]]&lt;=23,"12-23",IF(ChurnData[[#This Row],[TenureMonths]]&lt;=35,"24-35",IF(ChurnData[[#This Row],[TenureMonths]]&lt;=47,"36-47",IF(ChurnData[[#This Row],[TenureMonths]]&lt;=59,"48-59","60-72")))))</f>
        <v>24-35</v>
      </c>
      <c r="V3770">
        <f>IF(ChurnData[[#This Row],[Churn]]="Yes",1,0)</f>
        <v>0</v>
      </c>
    </row>
    <row r="3771" spans="1:22" x14ac:dyDescent="0.35">
      <c r="A3771" t="s">
        <v>3824</v>
      </c>
      <c r="B3771" t="s">
        <v>36</v>
      </c>
      <c r="C3771">
        <v>0</v>
      </c>
      <c r="D3771" t="s">
        <v>21</v>
      </c>
      <c r="E3771" t="s">
        <v>21</v>
      </c>
      <c r="F3771" t="s">
        <v>58</v>
      </c>
      <c r="G3771" s="2">
        <v>23</v>
      </c>
      <c r="H3771" t="s">
        <v>20</v>
      </c>
      <c r="I3771" t="s">
        <v>23</v>
      </c>
      <c r="J3771" t="s">
        <v>21</v>
      </c>
      <c r="K3771" t="s">
        <v>21</v>
      </c>
      <c r="L3771" t="s">
        <v>33</v>
      </c>
      <c r="M3771" t="s">
        <v>20</v>
      </c>
      <c r="N3771" t="s">
        <v>43</v>
      </c>
      <c r="O3771" s="1">
        <v>86.85</v>
      </c>
      <c r="P3771" s="1">
        <v>1970.96</v>
      </c>
      <c r="Q3771">
        <v>2</v>
      </c>
      <c r="R3771" t="s">
        <v>21</v>
      </c>
      <c r="S3771" t="str">
        <f>IF(ChurnData[[#This Row],[MonthlyCharges]]&lt;=30,"1. Up to 30",IF(ChurnData[[#This Row],[MonthlyCharges]]&lt;=50,"2. 31-50",IF(ChurnData[[#This Row],[MonthlyCharges]]&lt;=70,"3. 51-70",IF(ChurnData[[#This Row],[MonthlyCharges]]&lt;=90,"4. 71-90","5. Over 90"))))</f>
        <v>4. 71-90</v>
      </c>
      <c r="T3771" t="str">
        <f>IF(AND(ChurnData[[#This Row],[Contract]]="Month-to-month",ChurnData[[#This Row],[InternetService]]="Fiber optic",ChurnData[[#This Row],[TenureMonths]]&lt;=11),"High-risk","Other")</f>
        <v>Other</v>
      </c>
      <c r="U3771" t="str">
        <f>IF(ChurnData[[#This Row],[TenureMonths]]&lt;=11,"0-11",IF(ChurnData[[#This Row],[TenureMonths]]&lt;=23,"12-23",IF(ChurnData[[#This Row],[TenureMonths]]&lt;=35,"24-35",IF(ChurnData[[#This Row],[TenureMonths]]&lt;=47,"36-47",IF(ChurnData[[#This Row],[TenureMonths]]&lt;=59,"48-59","60-72")))))</f>
        <v>12-23</v>
      </c>
      <c r="V3771">
        <f>IF(ChurnData[[#This Row],[Churn]]="Yes",1,0)</f>
        <v>0</v>
      </c>
    </row>
    <row r="3772" spans="1:22" x14ac:dyDescent="0.35">
      <c r="A3772" t="s">
        <v>3825</v>
      </c>
      <c r="B3772" t="s">
        <v>19</v>
      </c>
      <c r="C3772">
        <v>1</v>
      </c>
      <c r="D3772" t="s">
        <v>20</v>
      </c>
      <c r="E3772" t="s">
        <v>21</v>
      </c>
      <c r="F3772" t="s">
        <v>49</v>
      </c>
      <c r="G3772" s="2">
        <v>6</v>
      </c>
      <c r="H3772" t="s">
        <v>20</v>
      </c>
      <c r="I3772" t="s">
        <v>23</v>
      </c>
      <c r="J3772" t="s">
        <v>21</v>
      </c>
      <c r="K3772" t="s">
        <v>20</v>
      </c>
      <c r="L3772" t="s">
        <v>33</v>
      </c>
      <c r="M3772" t="s">
        <v>20</v>
      </c>
      <c r="N3772" t="s">
        <v>34</v>
      </c>
      <c r="O3772" s="1">
        <v>105.47</v>
      </c>
      <c r="P3772" s="1">
        <v>620.16999999999996</v>
      </c>
      <c r="Q3772">
        <v>1</v>
      </c>
      <c r="R3772" t="s">
        <v>20</v>
      </c>
      <c r="S3772" t="str">
        <f>IF(ChurnData[[#This Row],[MonthlyCharges]]&lt;=30,"1. Up to 30",IF(ChurnData[[#This Row],[MonthlyCharges]]&lt;=50,"2. 31-50",IF(ChurnData[[#This Row],[MonthlyCharges]]&lt;=70,"3. 51-70",IF(ChurnData[[#This Row],[MonthlyCharges]]&lt;=90,"4. 71-90","5. Over 90"))))</f>
        <v>5. Over 90</v>
      </c>
      <c r="T3772" t="str">
        <f>IF(AND(ChurnData[[#This Row],[Contract]]="Month-to-month",ChurnData[[#This Row],[InternetService]]="Fiber optic",ChurnData[[#This Row],[TenureMonths]]&lt;=11),"High-risk","Other")</f>
        <v>High-risk</v>
      </c>
      <c r="U3772" t="str">
        <f>IF(ChurnData[[#This Row],[TenureMonths]]&lt;=11,"0-11",IF(ChurnData[[#This Row],[TenureMonths]]&lt;=23,"12-23",IF(ChurnData[[#This Row],[TenureMonths]]&lt;=35,"24-35",IF(ChurnData[[#This Row],[TenureMonths]]&lt;=47,"36-47",IF(ChurnData[[#This Row],[TenureMonths]]&lt;=59,"48-59","60-72")))))</f>
        <v>0-11</v>
      </c>
      <c r="V3772">
        <f>IF(ChurnData[[#This Row],[Churn]]="Yes",1,0)</f>
        <v>1</v>
      </c>
    </row>
    <row r="3773" spans="1:22" x14ac:dyDescent="0.35">
      <c r="A3773" t="s">
        <v>3826</v>
      </c>
      <c r="B3773" t="s">
        <v>36</v>
      </c>
      <c r="C3773">
        <v>0</v>
      </c>
      <c r="D3773" t="s">
        <v>21</v>
      </c>
      <c r="E3773" t="s">
        <v>21</v>
      </c>
      <c r="F3773" t="s">
        <v>37</v>
      </c>
      <c r="G3773" s="2">
        <v>40</v>
      </c>
      <c r="H3773" t="s">
        <v>20</v>
      </c>
      <c r="I3773" t="s">
        <v>32</v>
      </c>
      <c r="J3773" t="s">
        <v>21</v>
      </c>
      <c r="K3773" t="s">
        <v>20</v>
      </c>
      <c r="L3773" t="s">
        <v>33</v>
      </c>
      <c r="M3773" t="s">
        <v>21</v>
      </c>
      <c r="N3773" t="s">
        <v>34</v>
      </c>
      <c r="O3773" s="1">
        <v>68.47</v>
      </c>
      <c r="P3773" s="1">
        <v>2693.09</v>
      </c>
      <c r="Q3773">
        <v>0</v>
      </c>
      <c r="R3773" t="s">
        <v>20</v>
      </c>
      <c r="S3773" t="str">
        <f>IF(ChurnData[[#This Row],[MonthlyCharges]]&lt;=30,"1. Up to 30",IF(ChurnData[[#This Row],[MonthlyCharges]]&lt;=50,"2. 31-50",IF(ChurnData[[#This Row],[MonthlyCharges]]&lt;=70,"3. 51-70",IF(ChurnData[[#This Row],[MonthlyCharges]]&lt;=90,"4. 71-90","5. Over 90"))))</f>
        <v>3. 51-70</v>
      </c>
      <c r="T3773" t="str">
        <f>IF(AND(ChurnData[[#This Row],[Contract]]="Month-to-month",ChurnData[[#This Row],[InternetService]]="Fiber optic",ChurnData[[#This Row],[TenureMonths]]&lt;=11),"High-risk","Other")</f>
        <v>Other</v>
      </c>
      <c r="U3773" t="str">
        <f>IF(ChurnData[[#This Row],[TenureMonths]]&lt;=11,"0-11",IF(ChurnData[[#This Row],[TenureMonths]]&lt;=23,"12-23",IF(ChurnData[[#This Row],[TenureMonths]]&lt;=35,"24-35",IF(ChurnData[[#This Row],[TenureMonths]]&lt;=47,"36-47",IF(ChurnData[[#This Row],[TenureMonths]]&lt;=59,"48-59","60-72")))))</f>
        <v>36-47</v>
      </c>
      <c r="V3773">
        <f>IF(ChurnData[[#This Row],[Churn]]="Yes",1,0)</f>
        <v>1</v>
      </c>
    </row>
    <row r="3774" spans="1:22" x14ac:dyDescent="0.35">
      <c r="A3774" t="s">
        <v>3827</v>
      </c>
      <c r="B3774" t="s">
        <v>36</v>
      </c>
      <c r="C3774">
        <v>0</v>
      </c>
      <c r="D3774" t="s">
        <v>21</v>
      </c>
      <c r="E3774" t="s">
        <v>21</v>
      </c>
      <c r="F3774" t="s">
        <v>58</v>
      </c>
      <c r="G3774" s="2">
        <v>38</v>
      </c>
      <c r="H3774" t="s">
        <v>21</v>
      </c>
      <c r="I3774" t="s">
        <v>32</v>
      </c>
      <c r="J3774" t="s">
        <v>20</v>
      </c>
      <c r="K3774" t="s">
        <v>21</v>
      </c>
      <c r="L3774" t="s">
        <v>33</v>
      </c>
      <c r="M3774" t="s">
        <v>21</v>
      </c>
      <c r="N3774" t="s">
        <v>34</v>
      </c>
      <c r="O3774" s="1">
        <v>42.85</v>
      </c>
      <c r="P3774" s="1">
        <v>1594.55</v>
      </c>
      <c r="Q3774">
        <v>2</v>
      </c>
      <c r="R3774" t="s">
        <v>21</v>
      </c>
      <c r="S3774" t="str">
        <f>IF(ChurnData[[#This Row],[MonthlyCharges]]&lt;=30,"1. Up to 30",IF(ChurnData[[#This Row],[MonthlyCharges]]&lt;=50,"2. 31-50",IF(ChurnData[[#This Row],[MonthlyCharges]]&lt;=70,"3. 51-70",IF(ChurnData[[#This Row],[MonthlyCharges]]&lt;=90,"4. 71-90","5. Over 90"))))</f>
        <v>2. 31-50</v>
      </c>
      <c r="T3774" t="str">
        <f>IF(AND(ChurnData[[#This Row],[Contract]]="Month-to-month",ChurnData[[#This Row],[InternetService]]="Fiber optic",ChurnData[[#This Row],[TenureMonths]]&lt;=11),"High-risk","Other")</f>
        <v>Other</v>
      </c>
      <c r="U3774" t="str">
        <f>IF(ChurnData[[#This Row],[TenureMonths]]&lt;=11,"0-11",IF(ChurnData[[#This Row],[TenureMonths]]&lt;=23,"12-23",IF(ChurnData[[#This Row],[TenureMonths]]&lt;=35,"24-35",IF(ChurnData[[#This Row],[TenureMonths]]&lt;=47,"36-47",IF(ChurnData[[#This Row],[TenureMonths]]&lt;=59,"48-59","60-72")))))</f>
        <v>36-47</v>
      </c>
      <c r="V3774">
        <f>IF(ChurnData[[#This Row],[Churn]]="Yes",1,0)</f>
        <v>0</v>
      </c>
    </row>
    <row r="3775" spans="1:22" x14ac:dyDescent="0.35">
      <c r="A3775" t="s">
        <v>3828</v>
      </c>
      <c r="B3775" t="s">
        <v>36</v>
      </c>
      <c r="C3775">
        <v>0</v>
      </c>
      <c r="D3775" t="s">
        <v>20</v>
      </c>
      <c r="E3775" t="s">
        <v>20</v>
      </c>
      <c r="F3775" t="s">
        <v>39</v>
      </c>
      <c r="G3775" s="2">
        <v>6</v>
      </c>
      <c r="H3775" t="s">
        <v>20</v>
      </c>
      <c r="I3775" t="s">
        <v>23</v>
      </c>
      <c r="J3775" t="s">
        <v>20</v>
      </c>
      <c r="K3775" t="s">
        <v>21</v>
      </c>
      <c r="L3775" t="s">
        <v>33</v>
      </c>
      <c r="M3775" t="s">
        <v>20</v>
      </c>
      <c r="N3775" t="s">
        <v>25</v>
      </c>
      <c r="O3775" s="1">
        <v>96.18</v>
      </c>
      <c r="P3775" s="1">
        <v>568.59</v>
      </c>
      <c r="Q3775">
        <v>1</v>
      </c>
      <c r="R3775" t="s">
        <v>20</v>
      </c>
      <c r="S3775" t="str">
        <f>IF(ChurnData[[#This Row],[MonthlyCharges]]&lt;=30,"1. Up to 30",IF(ChurnData[[#This Row],[MonthlyCharges]]&lt;=50,"2. 31-50",IF(ChurnData[[#This Row],[MonthlyCharges]]&lt;=70,"3. 51-70",IF(ChurnData[[#This Row],[MonthlyCharges]]&lt;=90,"4. 71-90","5. Over 90"))))</f>
        <v>5. Over 90</v>
      </c>
      <c r="T3775" t="str">
        <f>IF(AND(ChurnData[[#This Row],[Contract]]="Month-to-month",ChurnData[[#This Row],[InternetService]]="Fiber optic",ChurnData[[#This Row],[TenureMonths]]&lt;=11),"High-risk","Other")</f>
        <v>High-risk</v>
      </c>
      <c r="U3775" t="str">
        <f>IF(ChurnData[[#This Row],[TenureMonths]]&lt;=11,"0-11",IF(ChurnData[[#This Row],[TenureMonths]]&lt;=23,"12-23",IF(ChurnData[[#This Row],[TenureMonths]]&lt;=35,"24-35",IF(ChurnData[[#This Row],[TenureMonths]]&lt;=47,"36-47",IF(ChurnData[[#This Row],[TenureMonths]]&lt;=59,"48-59","60-72")))))</f>
        <v>0-11</v>
      </c>
      <c r="V3775">
        <f>IF(ChurnData[[#This Row],[Churn]]="Yes",1,0)</f>
        <v>1</v>
      </c>
    </row>
    <row r="3776" spans="1:22" x14ac:dyDescent="0.35">
      <c r="A3776" t="s">
        <v>3829</v>
      </c>
      <c r="B3776" t="s">
        <v>19</v>
      </c>
      <c r="C3776">
        <v>0</v>
      </c>
      <c r="D3776" t="s">
        <v>20</v>
      </c>
      <c r="E3776" t="s">
        <v>21</v>
      </c>
      <c r="F3776" t="s">
        <v>65</v>
      </c>
      <c r="G3776" s="2">
        <v>38</v>
      </c>
      <c r="H3776" t="s">
        <v>21</v>
      </c>
      <c r="I3776" t="s">
        <v>23</v>
      </c>
      <c r="J3776" t="s">
        <v>21</v>
      </c>
      <c r="K3776" t="s">
        <v>20</v>
      </c>
      <c r="L3776" t="s">
        <v>29</v>
      </c>
      <c r="M3776" t="s">
        <v>21</v>
      </c>
      <c r="N3776" t="s">
        <v>34</v>
      </c>
      <c r="O3776" s="1">
        <v>77.91</v>
      </c>
      <c r="P3776" s="1">
        <v>2942.83</v>
      </c>
      <c r="Q3776">
        <v>4</v>
      </c>
      <c r="R3776" t="s">
        <v>21</v>
      </c>
      <c r="S3776" t="str">
        <f>IF(ChurnData[[#This Row],[MonthlyCharges]]&lt;=30,"1. Up to 30",IF(ChurnData[[#This Row],[MonthlyCharges]]&lt;=50,"2. 31-50",IF(ChurnData[[#This Row],[MonthlyCharges]]&lt;=70,"3. 51-70",IF(ChurnData[[#This Row],[MonthlyCharges]]&lt;=90,"4. 71-90","5. Over 90"))))</f>
        <v>4. 71-90</v>
      </c>
      <c r="T3776" t="str">
        <f>IF(AND(ChurnData[[#This Row],[Contract]]="Month-to-month",ChurnData[[#This Row],[InternetService]]="Fiber optic",ChurnData[[#This Row],[TenureMonths]]&lt;=11),"High-risk","Other")</f>
        <v>Other</v>
      </c>
      <c r="U3776" t="str">
        <f>IF(ChurnData[[#This Row],[TenureMonths]]&lt;=11,"0-11",IF(ChurnData[[#This Row],[TenureMonths]]&lt;=23,"12-23",IF(ChurnData[[#This Row],[TenureMonths]]&lt;=35,"24-35",IF(ChurnData[[#This Row],[TenureMonths]]&lt;=47,"36-47",IF(ChurnData[[#This Row],[TenureMonths]]&lt;=59,"48-59","60-72")))))</f>
        <v>36-47</v>
      </c>
      <c r="V3776">
        <f>IF(ChurnData[[#This Row],[Churn]]="Yes",1,0)</f>
        <v>0</v>
      </c>
    </row>
    <row r="3777" spans="1:22" x14ac:dyDescent="0.35">
      <c r="A3777" t="s">
        <v>3830</v>
      </c>
      <c r="B3777" t="s">
        <v>19</v>
      </c>
      <c r="C3777">
        <v>1</v>
      </c>
      <c r="D3777" t="s">
        <v>20</v>
      </c>
      <c r="E3777" t="s">
        <v>21</v>
      </c>
      <c r="F3777" t="s">
        <v>41</v>
      </c>
      <c r="G3777" s="2">
        <v>9</v>
      </c>
      <c r="H3777" t="s">
        <v>20</v>
      </c>
      <c r="I3777" t="s">
        <v>32</v>
      </c>
      <c r="J3777" t="s">
        <v>21</v>
      </c>
      <c r="K3777" t="s">
        <v>21</v>
      </c>
      <c r="L3777" t="s">
        <v>33</v>
      </c>
      <c r="M3777" t="s">
        <v>21</v>
      </c>
      <c r="N3777" t="s">
        <v>34</v>
      </c>
      <c r="O3777" s="1">
        <v>48.95</v>
      </c>
      <c r="P3777" s="1">
        <v>433.3</v>
      </c>
      <c r="Q3777">
        <v>1</v>
      </c>
      <c r="R3777" t="s">
        <v>20</v>
      </c>
      <c r="S3777" t="str">
        <f>IF(ChurnData[[#This Row],[MonthlyCharges]]&lt;=30,"1. Up to 30",IF(ChurnData[[#This Row],[MonthlyCharges]]&lt;=50,"2. 31-50",IF(ChurnData[[#This Row],[MonthlyCharges]]&lt;=70,"3. 51-70",IF(ChurnData[[#This Row],[MonthlyCharges]]&lt;=90,"4. 71-90","5. Over 90"))))</f>
        <v>2. 31-50</v>
      </c>
      <c r="T3777" t="str">
        <f>IF(AND(ChurnData[[#This Row],[Contract]]="Month-to-month",ChurnData[[#This Row],[InternetService]]="Fiber optic",ChurnData[[#This Row],[TenureMonths]]&lt;=11),"High-risk","Other")</f>
        <v>Other</v>
      </c>
      <c r="U3777" t="str">
        <f>IF(ChurnData[[#This Row],[TenureMonths]]&lt;=11,"0-11",IF(ChurnData[[#This Row],[TenureMonths]]&lt;=23,"12-23",IF(ChurnData[[#This Row],[TenureMonths]]&lt;=35,"24-35",IF(ChurnData[[#This Row],[TenureMonths]]&lt;=47,"36-47",IF(ChurnData[[#This Row],[TenureMonths]]&lt;=59,"48-59","60-72")))))</f>
        <v>0-11</v>
      </c>
      <c r="V3777">
        <f>IF(ChurnData[[#This Row],[Churn]]="Yes",1,0)</f>
        <v>1</v>
      </c>
    </row>
    <row r="3778" spans="1:22" x14ac:dyDescent="0.35">
      <c r="A3778" t="s">
        <v>3831</v>
      </c>
      <c r="B3778" t="s">
        <v>19</v>
      </c>
      <c r="C3778">
        <v>0</v>
      </c>
      <c r="D3778" t="s">
        <v>20</v>
      </c>
      <c r="E3778" t="s">
        <v>20</v>
      </c>
      <c r="F3778" t="s">
        <v>41</v>
      </c>
      <c r="G3778" s="2">
        <v>41</v>
      </c>
      <c r="H3778" t="s">
        <v>20</v>
      </c>
      <c r="I3778" t="s">
        <v>21</v>
      </c>
      <c r="J3778" t="s">
        <v>28</v>
      </c>
      <c r="K3778" t="s">
        <v>28</v>
      </c>
      <c r="L3778" t="s">
        <v>24</v>
      </c>
      <c r="M3778" t="s">
        <v>21</v>
      </c>
      <c r="N3778" t="s">
        <v>25</v>
      </c>
      <c r="O3778" s="1">
        <v>35.270000000000003</v>
      </c>
      <c r="P3778" s="1">
        <v>1454.16</v>
      </c>
      <c r="Q3778">
        <v>2</v>
      </c>
      <c r="R3778" t="s">
        <v>21</v>
      </c>
      <c r="S3778" t="str">
        <f>IF(ChurnData[[#This Row],[MonthlyCharges]]&lt;=30,"1. Up to 30",IF(ChurnData[[#This Row],[MonthlyCharges]]&lt;=50,"2. 31-50",IF(ChurnData[[#This Row],[MonthlyCharges]]&lt;=70,"3. 51-70",IF(ChurnData[[#This Row],[MonthlyCharges]]&lt;=90,"4. 71-90","5. Over 90"))))</f>
        <v>2. 31-50</v>
      </c>
      <c r="T3778" t="str">
        <f>IF(AND(ChurnData[[#This Row],[Contract]]="Month-to-month",ChurnData[[#This Row],[InternetService]]="Fiber optic",ChurnData[[#This Row],[TenureMonths]]&lt;=11),"High-risk","Other")</f>
        <v>Other</v>
      </c>
      <c r="U3778" t="str">
        <f>IF(ChurnData[[#This Row],[TenureMonths]]&lt;=11,"0-11",IF(ChurnData[[#This Row],[TenureMonths]]&lt;=23,"12-23",IF(ChurnData[[#This Row],[TenureMonths]]&lt;=35,"24-35",IF(ChurnData[[#This Row],[TenureMonths]]&lt;=47,"36-47",IF(ChurnData[[#This Row],[TenureMonths]]&lt;=59,"48-59","60-72")))))</f>
        <v>36-47</v>
      </c>
      <c r="V3778">
        <f>IF(ChurnData[[#This Row],[Churn]]="Yes",1,0)</f>
        <v>0</v>
      </c>
    </row>
    <row r="3779" spans="1:22" x14ac:dyDescent="0.35">
      <c r="A3779" t="s">
        <v>3832</v>
      </c>
      <c r="B3779" t="s">
        <v>36</v>
      </c>
      <c r="C3779">
        <v>1</v>
      </c>
      <c r="D3779" t="s">
        <v>21</v>
      </c>
      <c r="E3779" t="s">
        <v>21</v>
      </c>
      <c r="F3779" t="s">
        <v>27</v>
      </c>
      <c r="G3779" s="2">
        <v>49</v>
      </c>
      <c r="H3779" t="s">
        <v>20</v>
      </c>
      <c r="I3779" t="s">
        <v>23</v>
      </c>
      <c r="J3779" t="s">
        <v>20</v>
      </c>
      <c r="K3779" t="s">
        <v>20</v>
      </c>
      <c r="L3779" t="s">
        <v>29</v>
      </c>
      <c r="M3779" t="s">
        <v>21</v>
      </c>
      <c r="N3779" t="s">
        <v>34</v>
      </c>
      <c r="O3779" s="1">
        <v>100.28</v>
      </c>
      <c r="P3779" s="1">
        <v>4977.01</v>
      </c>
      <c r="Q3779">
        <v>2</v>
      </c>
      <c r="R3779" t="s">
        <v>21</v>
      </c>
      <c r="S3779" t="str">
        <f>IF(ChurnData[[#This Row],[MonthlyCharges]]&lt;=30,"1. Up to 30",IF(ChurnData[[#This Row],[MonthlyCharges]]&lt;=50,"2. 31-50",IF(ChurnData[[#This Row],[MonthlyCharges]]&lt;=70,"3. 51-70",IF(ChurnData[[#This Row],[MonthlyCharges]]&lt;=90,"4. 71-90","5. Over 90"))))</f>
        <v>5. Over 90</v>
      </c>
      <c r="T3779" t="str">
        <f>IF(AND(ChurnData[[#This Row],[Contract]]="Month-to-month",ChurnData[[#This Row],[InternetService]]="Fiber optic",ChurnData[[#This Row],[TenureMonths]]&lt;=11),"High-risk","Other")</f>
        <v>Other</v>
      </c>
      <c r="U3779" t="str">
        <f>IF(ChurnData[[#This Row],[TenureMonths]]&lt;=11,"0-11",IF(ChurnData[[#This Row],[TenureMonths]]&lt;=23,"12-23",IF(ChurnData[[#This Row],[TenureMonths]]&lt;=35,"24-35",IF(ChurnData[[#This Row],[TenureMonths]]&lt;=47,"36-47",IF(ChurnData[[#This Row],[TenureMonths]]&lt;=59,"48-59","60-72")))))</f>
        <v>48-59</v>
      </c>
      <c r="V3779">
        <f>IF(ChurnData[[#This Row],[Churn]]="Yes",1,0)</f>
        <v>0</v>
      </c>
    </row>
    <row r="3780" spans="1:22" x14ac:dyDescent="0.35">
      <c r="A3780" t="s">
        <v>3833</v>
      </c>
      <c r="B3780" t="s">
        <v>19</v>
      </c>
      <c r="C3780">
        <v>0</v>
      </c>
      <c r="D3780" t="s">
        <v>21</v>
      </c>
      <c r="E3780" t="s">
        <v>21</v>
      </c>
      <c r="F3780" t="s">
        <v>41</v>
      </c>
      <c r="G3780" s="2">
        <v>68</v>
      </c>
      <c r="H3780" t="s">
        <v>20</v>
      </c>
      <c r="I3780" t="s">
        <v>21</v>
      </c>
      <c r="J3780" t="s">
        <v>28</v>
      </c>
      <c r="K3780" t="s">
        <v>28</v>
      </c>
      <c r="L3780" t="s">
        <v>24</v>
      </c>
      <c r="M3780" t="s">
        <v>21</v>
      </c>
      <c r="N3780" t="s">
        <v>43</v>
      </c>
      <c r="O3780" s="1">
        <v>28.59</v>
      </c>
      <c r="P3780" s="1">
        <v>1988.92</v>
      </c>
      <c r="Q3780">
        <v>1</v>
      </c>
      <c r="R3780" t="s">
        <v>21</v>
      </c>
      <c r="S3780" t="str">
        <f>IF(ChurnData[[#This Row],[MonthlyCharges]]&lt;=30,"1. Up to 30",IF(ChurnData[[#This Row],[MonthlyCharges]]&lt;=50,"2. 31-50",IF(ChurnData[[#This Row],[MonthlyCharges]]&lt;=70,"3. 51-70",IF(ChurnData[[#This Row],[MonthlyCharges]]&lt;=90,"4. 71-90","5. Over 90"))))</f>
        <v>1. Up to 30</v>
      </c>
      <c r="T3780" t="str">
        <f>IF(AND(ChurnData[[#This Row],[Contract]]="Month-to-month",ChurnData[[#This Row],[InternetService]]="Fiber optic",ChurnData[[#This Row],[TenureMonths]]&lt;=11),"High-risk","Other")</f>
        <v>Other</v>
      </c>
      <c r="U3780" t="str">
        <f>IF(ChurnData[[#This Row],[TenureMonths]]&lt;=11,"0-11",IF(ChurnData[[#This Row],[TenureMonths]]&lt;=23,"12-23",IF(ChurnData[[#This Row],[TenureMonths]]&lt;=35,"24-35",IF(ChurnData[[#This Row],[TenureMonths]]&lt;=47,"36-47",IF(ChurnData[[#This Row],[TenureMonths]]&lt;=59,"48-59","60-72")))))</f>
        <v>60-72</v>
      </c>
      <c r="V3780">
        <f>IF(ChurnData[[#This Row],[Churn]]="Yes",1,0)</f>
        <v>0</v>
      </c>
    </row>
    <row r="3781" spans="1:22" x14ac:dyDescent="0.35">
      <c r="A3781" t="s">
        <v>3834</v>
      </c>
      <c r="B3781" t="s">
        <v>36</v>
      </c>
      <c r="C3781">
        <v>0</v>
      </c>
      <c r="D3781" t="s">
        <v>20</v>
      </c>
      <c r="E3781" t="s">
        <v>21</v>
      </c>
      <c r="F3781" t="s">
        <v>58</v>
      </c>
      <c r="G3781" s="2">
        <v>45</v>
      </c>
      <c r="H3781" t="s">
        <v>20</v>
      </c>
      <c r="I3781" t="s">
        <v>32</v>
      </c>
      <c r="J3781" t="s">
        <v>21</v>
      </c>
      <c r="K3781" t="s">
        <v>21</v>
      </c>
      <c r="L3781" t="s">
        <v>33</v>
      </c>
      <c r="M3781" t="s">
        <v>20</v>
      </c>
      <c r="N3781" t="s">
        <v>43</v>
      </c>
      <c r="O3781" s="1">
        <v>54.64</v>
      </c>
      <c r="P3781" s="1">
        <v>2521.02</v>
      </c>
      <c r="Q3781">
        <v>0</v>
      </c>
      <c r="R3781" t="s">
        <v>21</v>
      </c>
      <c r="S3781" t="str">
        <f>IF(ChurnData[[#This Row],[MonthlyCharges]]&lt;=30,"1. Up to 30",IF(ChurnData[[#This Row],[MonthlyCharges]]&lt;=50,"2. 31-50",IF(ChurnData[[#This Row],[MonthlyCharges]]&lt;=70,"3. 51-70",IF(ChurnData[[#This Row],[MonthlyCharges]]&lt;=90,"4. 71-90","5. Over 90"))))</f>
        <v>3. 51-70</v>
      </c>
      <c r="T3781" t="str">
        <f>IF(AND(ChurnData[[#This Row],[Contract]]="Month-to-month",ChurnData[[#This Row],[InternetService]]="Fiber optic",ChurnData[[#This Row],[TenureMonths]]&lt;=11),"High-risk","Other")</f>
        <v>Other</v>
      </c>
      <c r="U3781" t="str">
        <f>IF(ChurnData[[#This Row],[TenureMonths]]&lt;=11,"0-11",IF(ChurnData[[#This Row],[TenureMonths]]&lt;=23,"12-23",IF(ChurnData[[#This Row],[TenureMonths]]&lt;=35,"24-35",IF(ChurnData[[#This Row],[TenureMonths]]&lt;=47,"36-47",IF(ChurnData[[#This Row],[TenureMonths]]&lt;=59,"48-59","60-72")))))</f>
        <v>36-47</v>
      </c>
      <c r="V3781">
        <f>IF(ChurnData[[#This Row],[Churn]]="Yes",1,0)</f>
        <v>0</v>
      </c>
    </row>
    <row r="3782" spans="1:22" x14ac:dyDescent="0.35">
      <c r="A3782" t="s">
        <v>3835</v>
      </c>
      <c r="B3782" t="s">
        <v>36</v>
      </c>
      <c r="C3782">
        <v>0</v>
      </c>
      <c r="D3782" t="s">
        <v>21</v>
      </c>
      <c r="E3782" t="s">
        <v>21</v>
      </c>
      <c r="F3782" t="s">
        <v>58</v>
      </c>
      <c r="G3782" s="2">
        <v>53</v>
      </c>
      <c r="H3782" t="s">
        <v>20</v>
      </c>
      <c r="I3782" t="s">
        <v>32</v>
      </c>
      <c r="J3782" t="s">
        <v>20</v>
      </c>
      <c r="K3782" t="s">
        <v>20</v>
      </c>
      <c r="L3782" t="s">
        <v>33</v>
      </c>
      <c r="M3782" t="s">
        <v>21</v>
      </c>
      <c r="N3782" t="s">
        <v>43</v>
      </c>
      <c r="O3782" s="1">
        <v>62.08</v>
      </c>
      <c r="P3782" s="1">
        <v>3225.23</v>
      </c>
      <c r="Q3782">
        <v>1</v>
      </c>
      <c r="R3782" t="s">
        <v>21</v>
      </c>
      <c r="S3782" t="str">
        <f>IF(ChurnData[[#This Row],[MonthlyCharges]]&lt;=30,"1. Up to 30",IF(ChurnData[[#This Row],[MonthlyCharges]]&lt;=50,"2. 31-50",IF(ChurnData[[#This Row],[MonthlyCharges]]&lt;=70,"3. 51-70",IF(ChurnData[[#This Row],[MonthlyCharges]]&lt;=90,"4. 71-90","5. Over 90"))))</f>
        <v>3. 51-70</v>
      </c>
      <c r="T3782" t="str">
        <f>IF(AND(ChurnData[[#This Row],[Contract]]="Month-to-month",ChurnData[[#This Row],[InternetService]]="Fiber optic",ChurnData[[#This Row],[TenureMonths]]&lt;=11),"High-risk","Other")</f>
        <v>Other</v>
      </c>
      <c r="U3782" t="str">
        <f>IF(ChurnData[[#This Row],[TenureMonths]]&lt;=11,"0-11",IF(ChurnData[[#This Row],[TenureMonths]]&lt;=23,"12-23",IF(ChurnData[[#This Row],[TenureMonths]]&lt;=35,"24-35",IF(ChurnData[[#This Row],[TenureMonths]]&lt;=47,"36-47",IF(ChurnData[[#This Row],[TenureMonths]]&lt;=59,"48-59","60-72")))))</f>
        <v>48-59</v>
      </c>
      <c r="V3782">
        <f>IF(ChurnData[[#This Row],[Churn]]="Yes",1,0)</f>
        <v>0</v>
      </c>
    </row>
    <row r="3783" spans="1:22" x14ac:dyDescent="0.35">
      <c r="A3783" t="s">
        <v>3836</v>
      </c>
      <c r="B3783" t="s">
        <v>19</v>
      </c>
      <c r="C3783">
        <v>0</v>
      </c>
      <c r="D3783" t="s">
        <v>21</v>
      </c>
      <c r="E3783" t="s">
        <v>21</v>
      </c>
      <c r="F3783" t="s">
        <v>75</v>
      </c>
      <c r="G3783" s="2">
        <v>8</v>
      </c>
      <c r="H3783" t="s">
        <v>20</v>
      </c>
      <c r="I3783" t="s">
        <v>23</v>
      </c>
      <c r="J3783" t="s">
        <v>21</v>
      </c>
      <c r="K3783" t="s">
        <v>21</v>
      </c>
      <c r="L3783" t="s">
        <v>33</v>
      </c>
      <c r="M3783" t="s">
        <v>20</v>
      </c>
      <c r="N3783" t="s">
        <v>34</v>
      </c>
      <c r="O3783" s="1">
        <v>82.28</v>
      </c>
      <c r="P3783" s="1">
        <v>645.39</v>
      </c>
      <c r="Q3783">
        <v>1</v>
      </c>
      <c r="R3783" t="s">
        <v>20</v>
      </c>
      <c r="S3783" t="str">
        <f>IF(ChurnData[[#This Row],[MonthlyCharges]]&lt;=30,"1. Up to 30",IF(ChurnData[[#This Row],[MonthlyCharges]]&lt;=50,"2. 31-50",IF(ChurnData[[#This Row],[MonthlyCharges]]&lt;=70,"3. 51-70",IF(ChurnData[[#This Row],[MonthlyCharges]]&lt;=90,"4. 71-90","5. Over 90"))))</f>
        <v>4. 71-90</v>
      </c>
      <c r="T3783" t="str">
        <f>IF(AND(ChurnData[[#This Row],[Contract]]="Month-to-month",ChurnData[[#This Row],[InternetService]]="Fiber optic",ChurnData[[#This Row],[TenureMonths]]&lt;=11),"High-risk","Other")</f>
        <v>High-risk</v>
      </c>
      <c r="U3783" t="str">
        <f>IF(ChurnData[[#This Row],[TenureMonths]]&lt;=11,"0-11",IF(ChurnData[[#This Row],[TenureMonths]]&lt;=23,"12-23",IF(ChurnData[[#This Row],[TenureMonths]]&lt;=35,"24-35",IF(ChurnData[[#This Row],[TenureMonths]]&lt;=47,"36-47",IF(ChurnData[[#This Row],[TenureMonths]]&lt;=59,"48-59","60-72")))))</f>
        <v>0-11</v>
      </c>
      <c r="V3783">
        <f>IF(ChurnData[[#This Row],[Churn]]="Yes",1,0)</f>
        <v>1</v>
      </c>
    </row>
    <row r="3784" spans="1:22" x14ac:dyDescent="0.35">
      <c r="A3784" t="s">
        <v>3837</v>
      </c>
      <c r="B3784" t="s">
        <v>19</v>
      </c>
      <c r="C3784">
        <v>0</v>
      </c>
      <c r="D3784" t="s">
        <v>21</v>
      </c>
      <c r="E3784" t="s">
        <v>20</v>
      </c>
      <c r="F3784" t="s">
        <v>75</v>
      </c>
      <c r="G3784" s="2">
        <v>17</v>
      </c>
      <c r="H3784" t="s">
        <v>20</v>
      </c>
      <c r="I3784" t="s">
        <v>21</v>
      </c>
      <c r="J3784" t="s">
        <v>28</v>
      </c>
      <c r="K3784" t="s">
        <v>28</v>
      </c>
      <c r="L3784" t="s">
        <v>29</v>
      </c>
      <c r="M3784" t="s">
        <v>20</v>
      </c>
      <c r="N3784" t="s">
        <v>25</v>
      </c>
      <c r="O3784" s="1">
        <v>28.14</v>
      </c>
      <c r="P3784" s="1">
        <v>485.75</v>
      </c>
      <c r="Q3784">
        <v>0</v>
      </c>
      <c r="R3784" t="s">
        <v>21</v>
      </c>
      <c r="S3784" t="str">
        <f>IF(ChurnData[[#This Row],[MonthlyCharges]]&lt;=30,"1. Up to 30",IF(ChurnData[[#This Row],[MonthlyCharges]]&lt;=50,"2. 31-50",IF(ChurnData[[#This Row],[MonthlyCharges]]&lt;=70,"3. 51-70",IF(ChurnData[[#This Row],[MonthlyCharges]]&lt;=90,"4. 71-90","5. Over 90"))))</f>
        <v>1. Up to 30</v>
      </c>
      <c r="T3784" t="str">
        <f>IF(AND(ChurnData[[#This Row],[Contract]]="Month-to-month",ChurnData[[#This Row],[InternetService]]="Fiber optic",ChurnData[[#This Row],[TenureMonths]]&lt;=11),"High-risk","Other")</f>
        <v>Other</v>
      </c>
      <c r="U3784" t="str">
        <f>IF(ChurnData[[#This Row],[TenureMonths]]&lt;=11,"0-11",IF(ChurnData[[#This Row],[TenureMonths]]&lt;=23,"12-23",IF(ChurnData[[#This Row],[TenureMonths]]&lt;=35,"24-35",IF(ChurnData[[#This Row],[TenureMonths]]&lt;=47,"36-47",IF(ChurnData[[#This Row],[TenureMonths]]&lt;=59,"48-59","60-72")))))</f>
        <v>12-23</v>
      </c>
      <c r="V3784">
        <f>IF(ChurnData[[#This Row],[Churn]]="Yes",1,0)</f>
        <v>0</v>
      </c>
    </row>
    <row r="3785" spans="1:22" x14ac:dyDescent="0.35">
      <c r="A3785" t="s">
        <v>3838</v>
      </c>
      <c r="B3785" t="s">
        <v>36</v>
      </c>
      <c r="C3785">
        <v>1</v>
      </c>
      <c r="D3785" t="s">
        <v>21</v>
      </c>
      <c r="E3785" t="s">
        <v>20</v>
      </c>
      <c r="F3785" t="s">
        <v>39</v>
      </c>
      <c r="G3785" s="2">
        <v>4</v>
      </c>
      <c r="H3785" t="s">
        <v>20</v>
      </c>
      <c r="I3785" t="s">
        <v>23</v>
      </c>
      <c r="J3785" t="s">
        <v>21</v>
      </c>
      <c r="K3785" t="s">
        <v>21</v>
      </c>
      <c r="L3785" t="s">
        <v>33</v>
      </c>
      <c r="M3785" t="s">
        <v>21</v>
      </c>
      <c r="N3785" t="s">
        <v>43</v>
      </c>
      <c r="O3785" s="1">
        <v>73.87</v>
      </c>
      <c r="P3785" s="1">
        <v>300.02</v>
      </c>
      <c r="Q3785">
        <v>5</v>
      </c>
      <c r="R3785" t="s">
        <v>20</v>
      </c>
      <c r="S3785" t="str">
        <f>IF(ChurnData[[#This Row],[MonthlyCharges]]&lt;=30,"1. Up to 30",IF(ChurnData[[#This Row],[MonthlyCharges]]&lt;=50,"2. 31-50",IF(ChurnData[[#This Row],[MonthlyCharges]]&lt;=70,"3. 51-70",IF(ChurnData[[#This Row],[MonthlyCharges]]&lt;=90,"4. 71-90","5. Over 90"))))</f>
        <v>4. 71-90</v>
      </c>
      <c r="T3785" t="str">
        <f>IF(AND(ChurnData[[#This Row],[Contract]]="Month-to-month",ChurnData[[#This Row],[InternetService]]="Fiber optic",ChurnData[[#This Row],[TenureMonths]]&lt;=11),"High-risk","Other")</f>
        <v>High-risk</v>
      </c>
      <c r="U3785" t="str">
        <f>IF(ChurnData[[#This Row],[TenureMonths]]&lt;=11,"0-11",IF(ChurnData[[#This Row],[TenureMonths]]&lt;=23,"12-23",IF(ChurnData[[#This Row],[TenureMonths]]&lt;=35,"24-35",IF(ChurnData[[#This Row],[TenureMonths]]&lt;=47,"36-47",IF(ChurnData[[#This Row],[TenureMonths]]&lt;=59,"48-59","60-72")))))</f>
        <v>0-11</v>
      </c>
      <c r="V3785">
        <f>IF(ChurnData[[#This Row],[Churn]]="Yes",1,0)</f>
        <v>1</v>
      </c>
    </row>
    <row r="3786" spans="1:22" x14ac:dyDescent="0.35">
      <c r="A3786" t="s">
        <v>3839</v>
      </c>
      <c r="B3786" t="s">
        <v>36</v>
      </c>
      <c r="C3786">
        <v>1</v>
      </c>
      <c r="D3786" t="s">
        <v>20</v>
      </c>
      <c r="E3786" t="s">
        <v>20</v>
      </c>
      <c r="F3786" t="s">
        <v>75</v>
      </c>
      <c r="G3786" s="2">
        <v>18</v>
      </c>
      <c r="H3786" t="s">
        <v>20</v>
      </c>
      <c r="I3786" t="s">
        <v>23</v>
      </c>
      <c r="J3786" t="s">
        <v>21</v>
      </c>
      <c r="K3786" t="s">
        <v>21</v>
      </c>
      <c r="L3786" t="s">
        <v>33</v>
      </c>
      <c r="M3786" t="s">
        <v>21</v>
      </c>
      <c r="N3786" t="s">
        <v>25</v>
      </c>
      <c r="O3786" s="1">
        <v>77.03</v>
      </c>
      <c r="P3786" s="1">
        <v>1347.05</v>
      </c>
      <c r="Q3786">
        <v>4</v>
      </c>
      <c r="R3786" t="s">
        <v>20</v>
      </c>
      <c r="S3786" t="str">
        <f>IF(ChurnData[[#This Row],[MonthlyCharges]]&lt;=30,"1. Up to 30",IF(ChurnData[[#This Row],[MonthlyCharges]]&lt;=50,"2. 31-50",IF(ChurnData[[#This Row],[MonthlyCharges]]&lt;=70,"3. 51-70",IF(ChurnData[[#This Row],[MonthlyCharges]]&lt;=90,"4. 71-90","5. Over 90"))))</f>
        <v>4. 71-90</v>
      </c>
      <c r="T3786" t="str">
        <f>IF(AND(ChurnData[[#This Row],[Contract]]="Month-to-month",ChurnData[[#This Row],[InternetService]]="Fiber optic",ChurnData[[#This Row],[TenureMonths]]&lt;=11),"High-risk","Other")</f>
        <v>Other</v>
      </c>
      <c r="U3786" t="str">
        <f>IF(ChurnData[[#This Row],[TenureMonths]]&lt;=11,"0-11",IF(ChurnData[[#This Row],[TenureMonths]]&lt;=23,"12-23",IF(ChurnData[[#This Row],[TenureMonths]]&lt;=35,"24-35",IF(ChurnData[[#This Row],[TenureMonths]]&lt;=47,"36-47",IF(ChurnData[[#This Row],[TenureMonths]]&lt;=59,"48-59","60-72")))))</f>
        <v>12-23</v>
      </c>
      <c r="V3786">
        <f>IF(ChurnData[[#This Row],[Churn]]="Yes",1,0)</f>
        <v>1</v>
      </c>
    </row>
    <row r="3787" spans="1:22" x14ac:dyDescent="0.35">
      <c r="A3787" t="s">
        <v>3840</v>
      </c>
      <c r="B3787" t="s">
        <v>36</v>
      </c>
      <c r="C3787">
        <v>0</v>
      </c>
      <c r="D3787" t="s">
        <v>21</v>
      </c>
      <c r="E3787" t="s">
        <v>21</v>
      </c>
      <c r="F3787" t="s">
        <v>22</v>
      </c>
      <c r="G3787" s="2">
        <v>9</v>
      </c>
      <c r="H3787" t="s">
        <v>20</v>
      </c>
      <c r="I3787" t="s">
        <v>23</v>
      </c>
      <c r="J3787" t="s">
        <v>21</v>
      </c>
      <c r="K3787" t="s">
        <v>20</v>
      </c>
      <c r="L3787" t="s">
        <v>33</v>
      </c>
      <c r="M3787" t="s">
        <v>20</v>
      </c>
      <c r="N3787" t="s">
        <v>25</v>
      </c>
      <c r="O3787" s="1">
        <v>91.17</v>
      </c>
      <c r="P3787" s="1">
        <v>818.69</v>
      </c>
      <c r="Q3787">
        <v>0</v>
      </c>
      <c r="R3787" t="s">
        <v>21</v>
      </c>
      <c r="S3787" t="str">
        <f>IF(ChurnData[[#This Row],[MonthlyCharges]]&lt;=30,"1. Up to 30",IF(ChurnData[[#This Row],[MonthlyCharges]]&lt;=50,"2. 31-50",IF(ChurnData[[#This Row],[MonthlyCharges]]&lt;=70,"3. 51-70",IF(ChurnData[[#This Row],[MonthlyCharges]]&lt;=90,"4. 71-90","5. Over 90"))))</f>
        <v>5. Over 90</v>
      </c>
      <c r="T3787" t="str">
        <f>IF(AND(ChurnData[[#This Row],[Contract]]="Month-to-month",ChurnData[[#This Row],[InternetService]]="Fiber optic",ChurnData[[#This Row],[TenureMonths]]&lt;=11),"High-risk","Other")</f>
        <v>High-risk</v>
      </c>
      <c r="U3787" t="str">
        <f>IF(ChurnData[[#This Row],[TenureMonths]]&lt;=11,"0-11",IF(ChurnData[[#This Row],[TenureMonths]]&lt;=23,"12-23",IF(ChurnData[[#This Row],[TenureMonths]]&lt;=35,"24-35",IF(ChurnData[[#This Row],[TenureMonths]]&lt;=47,"36-47",IF(ChurnData[[#This Row],[TenureMonths]]&lt;=59,"48-59","60-72")))))</f>
        <v>0-11</v>
      </c>
      <c r="V3787">
        <f>IF(ChurnData[[#This Row],[Churn]]="Yes",1,0)</f>
        <v>0</v>
      </c>
    </row>
    <row r="3788" spans="1:22" x14ac:dyDescent="0.35">
      <c r="A3788" t="s">
        <v>3841</v>
      </c>
      <c r="B3788" t="s">
        <v>19</v>
      </c>
      <c r="C3788">
        <v>0</v>
      </c>
      <c r="D3788" t="s">
        <v>21</v>
      </c>
      <c r="E3788" t="s">
        <v>21</v>
      </c>
      <c r="F3788" t="s">
        <v>45</v>
      </c>
      <c r="G3788" s="2">
        <v>38</v>
      </c>
      <c r="H3788" t="s">
        <v>20</v>
      </c>
      <c r="I3788" t="s">
        <v>23</v>
      </c>
      <c r="J3788" t="s">
        <v>20</v>
      </c>
      <c r="K3788" t="s">
        <v>20</v>
      </c>
      <c r="L3788" t="s">
        <v>24</v>
      </c>
      <c r="M3788" t="s">
        <v>20</v>
      </c>
      <c r="N3788" t="s">
        <v>25</v>
      </c>
      <c r="O3788" s="1">
        <v>94.07</v>
      </c>
      <c r="P3788" s="1">
        <v>3617.88</v>
      </c>
      <c r="Q3788">
        <v>2</v>
      </c>
      <c r="R3788" t="s">
        <v>21</v>
      </c>
      <c r="S3788" t="str">
        <f>IF(ChurnData[[#This Row],[MonthlyCharges]]&lt;=30,"1. Up to 30",IF(ChurnData[[#This Row],[MonthlyCharges]]&lt;=50,"2. 31-50",IF(ChurnData[[#This Row],[MonthlyCharges]]&lt;=70,"3. 51-70",IF(ChurnData[[#This Row],[MonthlyCharges]]&lt;=90,"4. 71-90","5. Over 90"))))</f>
        <v>5. Over 90</v>
      </c>
      <c r="T3788" t="str">
        <f>IF(AND(ChurnData[[#This Row],[Contract]]="Month-to-month",ChurnData[[#This Row],[InternetService]]="Fiber optic",ChurnData[[#This Row],[TenureMonths]]&lt;=11),"High-risk","Other")</f>
        <v>Other</v>
      </c>
      <c r="U3788" t="str">
        <f>IF(ChurnData[[#This Row],[TenureMonths]]&lt;=11,"0-11",IF(ChurnData[[#This Row],[TenureMonths]]&lt;=23,"12-23",IF(ChurnData[[#This Row],[TenureMonths]]&lt;=35,"24-35",IF(ChurnData[[#This Row],[TenureMonths]]&lt;=47,"36-47",IF(ChurnData[[#This Row],[TenureMonths]]&lt;=59,"48-59","60-72")))))</f>
        <v>36-47</v>
      </c>
      <c r="V3788">
        <f>IF(ChurnData[[#This Row],[Churn]]="Yes",1,0)</f>
        <v>0</v>
      </c>
    </row>
    <row r="3789" spans="1:22" x14ac:dyDescent="0.35">
      <c r="A3789" t="s">
        <v>3842</v>
      </c>
      <c r="B3789" t="s">
        <v>19</v>
      </c>
      <c r="C3789">
        <v>0</v>
      </c>
      <c r="D3789" t="s">
        <v>21</v>
      </c>
      <c r="E3789" t="s">
        <v>21</v>
      </c>
      <c r="F3789" t="s">
        <v>58</v>
      </c>
      <c r="G3789" s="2">
        <v>10</v>
      </c>
      <c r="H3789" t="s">
        <v>20</v>
      </c>
      <c r="I3789" t="s">
        <v>23</v>
      </c>
      <c r="J3789" t="s">
        <v>20</v>
      </c>
      <c r="K3789" t="s">
        <v>21</v>
      </c>
      <c r="L3789" t="s">
        <v>33</v>
      </c>
      <c r="M3789" t="s">
        <v>21</v>
      </c>
      <c r="N3789" t="s">
        <v>34</v>
      </c>
      <c r="O3789" s="1">
        <v>91.17</v>
      </c>
      <c r="P3789" s="1">
        <v>936.66</v>
      </c>
      <c r="Q3789">
        <v>4</v>
      </c>
      <c r="R3789" t="s">
        <v>21</v>
      </c>
      <c r="S3789" t="str">
        <f>IF(ChurnData[[#This Row],[MonthlyCharges]]&lt;=30,"1. Up to 30",IF(ChurnData[[#This Row],[MonthlyCharges]]&lt;=50,"2. 31-50",IF(ChurnData[[#This Row],[MonthlyCharges]]&lt;=70,"3. 51-70",IF(ChurnData[[#This Row],[MonthlyCharges]]&lt;=90,"4. 71-90","5. Over 90"))))</f>
        <v>5. Over 90</v>
      </c>
      <c r="T3789" t="str">
        <f>IF(AND(ChurnData[[#This Row],[Contract]]="Month-to-month",ChurnData[[#This Row],[InternetService]]="Fiber optic",ChurnData[[#This Row],[TenureMonths]]&lt;=11),"High-risk","Other")</f>
        <v>High-risk</v>
      </c>
      <c r="U3789" t="str">
        <f>IF(ChurnData[[#This Row],[TenureMonths]]&lt;=11,"0-11",IF(ChurnData[[#This Row],[TenureMonths]]&lt;=23,"12-23",IF(ChurnData[[#This Row],[TenureMonths]]&lt;=35,"24-35",IF(ChurnData[[#This Row],[TenureMonths]]&lt;=47,"36-47",IF(ChurnData[[#This Row],[TenureMonths]]&lt;=59,"48-59","60-72")))))</f>
        <v>0-11</v>
      </c>
      <c r="V3789">
        <f>IF(ChurnData[[#This Row],[Churn]]="Yes",1,0)</f>
        <v>0</v>
      </c>
    </row>
    <row r="3790" spans="1:22" x14ac:dyDescent="0.35">
      <c r="A3790" t="s">
        <v>3843</v>
      </c>
      <c r="B3790" t="s">
        <v>36</v>
      </c>
      <c r="C3790">
        <v>0</v>
      </c>
      <c r="D3790" t="s">
        <v>21</v>
      </c>
      <c r="E3790" t="s">
        <v>21</v>
      </c>
      <c r="F3790" t="s">
        <v>41</v>
      </c>
      <c r="G3790" s="2">
        <v>27</v>
      </c>
      <c r="H3790" t="s">
        <v>20</v>
      </c>
      <c r="I3790" t="s">
        <v>32</v>
      </c>
      <c r="J3790" t="s">
        <v>21</v>
      </c>
      <c r="K3790" t="s">
        <v>21</v>
      </c>
      <c r="L3790" t="s">
        <v>33</v>
      </c>
      <c r="M3790" t="s">
        <v>20</v>
      </c>
      <c r="N3790" t="s">
        <v>34</v>
      </c>
      <c r="O3790" s="1">
        <v>57.74</v>
      </c>
      <c r="P3790" s="1">
        <v>1582.66</v>
      </c>
      <c r="Q3790">
        <v>2</v>
      </c>
      <c r="R3790" t="s">
        <v>20</v>
      </c>
      <c r="S3790" t="str">
        <f>IF(ChurnData[[#This Row],[MonthlyCharges]]&lt;=30,"1. Up to 30",IF(ChurnData[[#This Row],[MonthlyCharges]]&lt;=50,"2. 31-50",IF(ChurnData[[#This Row],[MonthlyCharges]]&lt;=70,"3. 51-70",IF(ChurnData[[#This Row],[MonthlyCharges]]&lt;=90,"4. 71-90","5. Over 90"))))</f>
        <v>3. 51-70</v>
      </c>
      <c r="T3790" t="str">
        <f>IF(AND(ChurnData[[#This Row],[Contract]]="Month-to-month",ChurnData[[#This Row],[InternetService]]="Fiber optic",ChurnData[[#This Row],[TenureMonths]]&lt;=11),"High-risk","Other")</f>
        <v>Other</v>
      </c>
      <c r="U3790" t="str">
        <f>IF(ChurnData[[#This Row],[TenureMonths]]&lt;=11,"0-11",IF(ChurnData[[#This Row],[TenureMonths]]&lt;=23,"12-23",IF(ChurnData[[#This Row],[TenureMonths]]&lt;=35,"24-35",IF(ChurnData[[#This Row],[TenureMonths]]&lt;=47,"36-47",IF(ChurnData[[#This Row],[TenureMonths]]&lt;=59,"48-59","60-72")))))</f>
        <v>24-35</v>
      </c>
      <c r="V3790">
        <f>IF(ChurnData[[#This Row],[Churn]]="Yes",1,0)</f>
        <v>1</v>
      </c>
    </row>
    <row r="3791" spans="1:22" x14ac:dyDescent="0.35">
      <c r="A3791" t="s">
        <v>3844</v>
      </c>
      <c r="B3791" t="s">
        <v>19</v>
      </c>
      <c r="C3791">
        <v>0</v>
      </c>
      <c r="D3791" t="s">
        <v>21</v>
      </c>
      <c r="E3791" t="s">
        <v>21</v>
      </c>
      <c r="F3791" t="s">
        <v>22</v>
      </c>
      <c r="G3791" s="2">
        <v>59</v>
      </c>
      <c r="H3791" t="s">
        <v>20</v>
      </c>
      <c r="I3791" t="s">
        <v>21</v>
      </c>
      <c r="J3791" t="s">
        <v>28</v>
      </c>
      <c r="K3791" t="s">
        <v>28</v>
      </c>
      <c r="L3791" t="s">
        <v>24</v>
      </c>
      <c r="M3791" t="s">
        <v>20</v>
      </c>
      <c r="N3791" t="s">
        <v>34</v>
      </c>
      <c r="O3791" s="1">
        <v>34.39</v>
      </c>
      <c r="P3791" s="1">
        <v>2070.0100000000002</v>
      </c>
      <c r="Q3791">
        <v>0</v>
      </c>
      <c r="R3791" t="s">
        <v>21</v>
      </c>
      <c r="S3791" t="str">
        <f>IF(ChurnData[[#This Row],[MonthlyCharges]]&lt;=30,"1. Up to 30",IF(ChurnData[[#This Row],[MonthlyCharges]]&lt;=50,"2. 31-50",IF(ChurnData[[#This Row],[MonthlyCharges]]&lt;=70,"3. 51-70",IF(ChurnData[[#This Row],[MonthlyCharges]]&lt;=90,"4. 71-90","5. Over 90"))))</f>
        <v>2. 31-50</v>
      </c>
      <c r="T3791" t="str">
        <f>IF(AND(ChurnData[[#This Row],[Contract]]="Month-to-month",ChurnData[[#This Row],[InternetService]]="Fiber optic",ChurnData[[#This Row],[TenureMonths]]&lt;=11),"High-risk","Other")</f>
        <v>Other</v>
      </c>
      <c r="U3791" t="str">
        <f>IF(ChurnData[[#This Row],[TenureMonths]]&lt;=11,"0-11",IF(ChurnData[[#This Row],[TenureMonths]]&lt;=23,"12-23",IF(ChurnData[[#This Row],[TenureMonths]]&lt;=35,"24-35",IF(ChurnData[[#This Row],[TenureMonths]]&lt;=47,"36-47",IF(ChurnData[[#This Row],[TenureMonths]]&lt;=59,"48-59","60-72")))))</f>
        <v>48-59</v>
      </c>
      <c r="V3791">
        <f>IF(ChurnData[[#This Row],[Churn]]="Yes",1,0)</f>
        <v>0</v>
      </c>
    </row>
    <row r="3792" spans="1:22" x14ac:dyDescent="0.35">
      <c r="A3792" t="s">
        <v>3845</v>
      </c>
      <c r="B3792" t="s">
        <v>19</v>
      </c>
      <c r="C3792">
        <v>0</v>
      </c>
      <c r="D3792" t="s">
        <v>21</v>
      </c>
      <c r="E3792" t="s">
        <v>21</v>
      </c>
      <c r="F3792" t="s">
        <v>39</v>
      </c>
      <c r="G3792" s="2">
        <v>2</v>
      </c>
      <c r="H3792" t="s">
        <v>20</v>
      </c>
      <c r="I3792" t="s">
        <v>23</v>
      </c>
      <c r="J3792" t="s">
        <v>20</v>
      </c>
      <c r="K3792" t="s">
        <v>21</v>
      </c>
      <c r="L3792" t="s">
        <v>33</v>
      </c>
      <c r="M3792" t="s">
        <v>20</v>
      </c>
      <c r="N3792" t="s">
        <v>30</v>
      </c>
      <c r="O3792" s="1">
        <v>82.92</v>
      </c>
      <c r="P3792" s="1">
        <v>163.61000000000001</v>
      </c>
      <c r="Q3792">
        <v>4</v>
      </c>
      <c r="R3792" t="s">
        <v>20</v>
      </c>
      <c r="S3792" t="str">
        <f>IF(ChurnData[[#This Row],[MonthlyCharges]]&lt;=30,"1. Up to 30",IF(ChurnData[[#This Row],[MonthlyCharges]]&lt;=50,"2. 31-50",IF(ChurnData[[#This Row],[MonthlyCharges]]&lt;=70,"3. 51-70",IF(ChurnData[[#This Row],[MonthlyCharges]]&lt;=90,"4. 71-90","5. Over 90"))))</f>
        <v>4. 71-90</v>
      </c>
      <c r="T3792" t="str">
        <f>IF(AND(ChurnData[[#This Row],[Contract]]="Month-to-month",ChurnData[[#This Row],[InternetService]]="Fiber optic",ChurnData[[#This Row],[TenureMonths]]&lt;=11),"High-risk","Other")</f>
        <v>High-risk</v>
      </c>
      <c r="U3792" t="str">
        <f>IF(ChurnData[[#This Row],[TenureMonths]]&lt;=11,"0-11",IF(ChurnData[[#This Row],[TenureMonths]]&lt;=23,"12-23",IF(ChurnData[[#This Row],[TenureMonths]]&lt;=35,"24-35",IF(ChurnData[[#This Row],[TenureMonths]]&lt;=47,"36-47",IF(ChurnData[[#This Row],[TenureMonths]]&lt;=59,"48-59","60-72")))))</f>
        <v>0-11</v>
      </c>
      <c r="V3792">
        <f>IF(ChurnData[[#This Row],[Churn]]="Yes",1,0)</f>
        <v>1</v>
      </c>
    </row>
    <row r="3793" spans="1:22" x14ac:dyDescent="0.35">
      <c r="A3793" t="s">
        <v>3846</v>
      </c>
      <c r="B3793" t="s">
        <v>19</v>
      </c>
      <c r="C3793">
        <v>0</v>
      </c>
      <c r="D3793" t="s">
        <v>21</v>
      </c>
      <c r="E3793" t="s">
        <v>21</v>
      </c>
      <c r="F3793" t="s">
        <v>37</v>
      </c>
      <c r="G3793" s="2">
        <v>34</v>
      </c>
      <c r="H3793" t="s">
        <v>20</v>
      </c>
      <c r="I3793" t="s">
        <v>23</v>
      </c>
      <c r="J3793" t="s">
        <v>20</v>
      </c>
      <c r="K3793" t="s">
        <v>20</v>
      </c>
      <c r="L3793" t="s">
        <v>33</v>
      </c>
      <c r="M3793" t="s">
        <v>20</v>
      </c>
      <c r="N3793" t="s">
        <v>30</v>
      </c>
      <c r="O3793" s="1">
        <v>95.92</v>
      </c>
      <c r="P3793" s="1">
        <v>3250.06</v>
      </c>
      <c r="Q3793">
        <v>1</v>
      </c>
      <c r="R3793" t="s">
        <v>20</v>
      </c>
      <c r="S3793" t="str">
        <f>IF(ChurnData[[#This Row],[MonthlyCharges]]&lt;=30,"1. Up to 30",IF(ChurnData[[#This Row],[MonthlyCharges]]&lt;=50,"2. 31-50",IF(ChurnData[[#This Row],[MonthlyCharges]]&lt;=70,"3. 51-70",IF(ChurnData[[#This Row],[MonthlyCharges]]&lt;=90,"4. 71-90","5. Over 90"))))</f>
        <v>5. Over 90</v>
      </c>
      <c r="T3793" t="str">
        <f>IF(AND(ChurnData[[#This Row],[Contract]]="Month-to-month",ChurnData[[#This Row],[InternetService]]="Fiber optic",ChurnData[[#This Row],[TenureMonths]]&lt;=11),"High-risk","Other")</f>
        <v>Other</v>
      </c>
      <c r="U3793" t="str">
        <f>IF(ChurnData[[#This Row],[TenureMonths]]&lt;=11,"0-11",IF(ChurnData[[#This Row],[TenureMonths]]&lt;=23,"12-23",IF(ChurnData[[#This Row],[TenureMonths]]&lt;=35,"24-35",IF(ChurnData[[#This Row],[TenureMonths]]&lt;=47,"36-47",IF(ChurnData[[#This Row],[TenureMonths]]&lt;=59,"48-59","60-72")))))</f>
        <v>24-35</v>
      </c>
      <c r="V3793">
        <f>IF(ChurnData[[#This Row],[Churn]]="Yes",1,0)</f>
        <v>1</v>
      </c>
    </row>
    <row r="3794" spans="1:22" x14ac:dyDescent="0.35">
      <c r="A3794" t="s">
        <v>3847</v>
      </c>
      <c r="B3794" t="s">
        <v>19</v>
      </c>
      <c r="C3794">
        <v>0</v>
      </c>
      <c r="D3794" t="s">
        <v>20</v>
      </c>
      <c r="E3794" t="s">
        <v>21</v>
      </c>
      <c r="F3794" t="s">
        <v>45</v>
      </c>
      <c r="G3794" s="2">
        <v>24</v>
      </c>
      <c r="H3794" t="s">
        <v>20</v>
      </c>
      <c r="I3794" t="s">
        <v>23</v>
      </c>
      <c r="J3794" t="s">
        <v>20</v>
      </c>
      <c r="K3794" t="s">
        <v>20</v>
      </c>
      <c r="L3794" t="s">
        <v>33</v>
      </c>
      <c r="M3794" t="s">
        <v>21</v>
      </c>
      <c r="N3794" t="s">
        <v>43</v>
      </c>
      <c r="O3794" s="1">
        <v>96.95</v>
      </c>
      <c r="P3794" s="1">
        <v>2258.59</v>
      </c>
      <c r="Q3794">
        <v>1</v>
      </c>
      <c r="R3794" t="s">
        <v>21</v>
      </c>
      <c r="S3794" t="str">
        <f>IF(ChurnData[[#This Row],[MonthlyCharges]]&lt;=30,"1. Up to 30",IF(ChurnData[[#This Row],[MonthlyCharges]]&lt;=50,"2. 31-50",IF(ChurnData[[#This Row],[MonthlyCharges]]&lt;=70,"3. 51-70",IF(ChurnData[[#This Row],[MonthlyCharges]]&lt;=90,"4. 71-90","5. Over 90"))))</f>
        <v>5. Over 90</v>
      </c>
      <c r="T3794" t="str">
        <f>IF(AND(ChurnData[[#This Row],[Contract]]="Month-to-month",ChurnData[[#This Row],[InternetService]]="Fiber optic",ChurnData[[#This Row],[TenureMonths]]&lt;=11),"High-risk","Other")</f>
        <v>Other</v>
      </c>
      <c r="U3794" t="str">
        <f>IF(ChurnData[[#This Row],[TenureMonths]]&lt;=11,"0-11",IF(ChurnData[[#This Row],[TenureMonths]]&lt;=23,"12-23",IF(ChurnData[[#This Row],[TenureMonths]]&lt;=35,"24-35",IF(ChurnData[[#This Row],[TenureMonths]]&lt;=47,"36-47",IF(ChurnData[[#This Row],[TenureMonths]]&lt;=59,"48-59","60-72")))))</f>
        <v>24-35</v>
      </c>
      <c r="V3794">
        <f>IF(ChurnData[[#This Row],[Churn]]="Yes",1,0)</f>
        <v>0</v>
      </c>
    </row>
    <row r="3795" spans="1:22" x14ac:dyDescent="0.35">
      <c r="A3795" t="s">
        <v>3848</v>
      </c>
      <c r="B3795" t="s">
        <v>36</v>
      </c>
      <c r="C3795">
        <v>0</v>
      </c>
      <c r="D3795" t="s">
        <v>20</v>
      </c>
      <c r="E3795" t="s">
        <v>20</v>
      </c>
      <c r="F3795" t="s">
        <v>37</v>
      </c>
      <c r="G3795" s="2">
        <v>23</v>
      </c>
      <c r="H3795" t="s">
        <v>20</v>
      </c>
      <c r="I3795" t="s">
        <v>21</v>
      </c>
      <c r="J3795" t="s">
        <v>28</v>
      </c>
      <c r="K3795" t="s">
        <v>28</v>
      </c>
      <c r="L3795" t="s">
        <v>33</v>
      </c>
      <c r="M3795" t="s">
        <v>20</v>
      </c>
      <c r="N3795" t="s">
        <v>34</v>
      </c>
      <c r="O3795" s="1">
        <v>28.68</v>
      </c>
      <c r="P3795" s="1">
        <v>655.17999999999995</v>
      </c>
      <c r="Q3795">
        <v>0</v>
      </c>
      <c r="R3795" t="s">
        <v>21</v>
      </c>
      <c r="S3795" t="str">
        <f>IF(ChurnData[[#This Row],[MonthlyCharges]]&lt;=30,"1. Up to 30",IF(ChurnData[[#This Row],[MonthlyCharges]]&lt;=50,"2. 31-50",IF(ChurnData[[#This Row],[MonthlyCharges]]&lt;=70,"3. 51-70",IF(ChurnData[[#This Row],[MonthlyCharges]]&lt;=90,"4. 71-90","5. Over 90"))))</f>
        <v>1. Up to 30</v>
      </c>
      <c r="T3795" t="str">
        <f>IF(AND(ChurnData[[#This Row],[Contract]]="Month-to-month",ChurnData[[#This Row],[InternetService]]="Fiber optic",ChurnData[[#This Row],[TenureMonths]]&lt;=11),"High-risk","Other")</f>
        <v>Other</v>
      </c>
      <c r="U3795" t="str">
        <f>IF(ChurnData[[#This Row],[TenureMonths]]&lt;=11,"0-11",IF(ChurnData[[#This Row],[TenureMonths]]&lt;=23,"12-23",IF(ChurnData[[#This Row],[TenureMonths]]&lt;=35,"24-35",IF(ChurnData[[#This Row],[TenureMonths]]&lt;=47,"36-47",IF(ChurnData[[#This Row],[TenureMonths]]&lt;=59,"48-59","60-72")))))</f>
        <v>12-23</v>
      </c>
      <c r="V3795">
        <f>IF(ChurnData[[#This Row],[Churn]]="Yes",1,0)</f>
        <v>0</v>
      </c>
    </row>
    <row r="3796" spans="1:22" x14ac:dyDescent="0.35">
      <c r="A3796" t="s">
        <v>3849</v>
      </c>
      <c r="B3796" t="s">
        <v>19</v>
      </c>
      <c r="C3796">
        <v>0</v>
      </c>
      <c r="D3796" t="s">
        <v>20</v>
      </c>
      <c r="E3796" t="s">
        <v>21</v>
      </c>
      <c r="F3796" t="s">
        <v>27</v>
      </c>
      <c r="G3796" s="2">
        <v>23</v>
      </c>
      <c r="H3796" t="s">
        <v>20</v>
      </c>
      <c r="I3796" t="s">
        <v>21</v>
      </c>
      <c r="J3796" t="s">
        <v>28</v>
      </c>
      <c r="K3796" t="s">
        <v>28</v>
      </c>
      <c r="L3796" t="s">
        <v>29</v>
      </c>
      <c r="M3796" t="s">
        <v>21</v>
      </c>
      <c r="N3796" t="s">
        <v>30</v>
      </c>
      <c r="O3796" s="1">
        <v>19.52</v>
      </c>
      <c r="P3796" s="1">
        <v>453.01</v>
      </c>
      <c r="Q3796">
        <v>1</v>
      </c>
      <c r="R3796" t="s">
        <v>21</v>
      </c>
      <c r="S3796" t="str">
        <f>IF(ChurnData[[#This Row],[MonthlyCharges]]&lt;=30,"1. Up to 30",IF(ChurnData[[#This Row],[MonthlyCharges]]&lt;=50,"2. 31-50",IF(ChurnData[[#This Row],[MonthlyCharges]]&lt;=70,"3. 51-70",IF(ChurnData[[#This Row],[MonthlyCharges]]&lt;=90,"4. 71-90","5. Over 90"))))</f>
        <v>1. Up to 30</v>
      </c>
      <c r="T3796" t="str">
        <f>IF(AND(ChurnData[[#This Row],[Contract]]="Month-to-month",ChurnData[[#This Row],[InternetService]]="Fiber optic",ChurnData[[#This Row],[TenureMonths]]&lt;=11),"High-risk","Other")</f>
        <v>Other</v>
      </c>
      <c r="U3796" t="str">
        <f>IF(ChurnData[[#This Row],[TenureMonths]]&lt;=11,"0-11",IF(ChurnData[[#This Row],[TenureMonths]]&lt;=23,"12-23",IF(ChurnData[[#This Row],[TenureMonths]]&lt;=35,"24-35",IF(ChurnData[[#This Row],[TenureMonths]]&lt;=47,"36-47",IF(ChurnData[[#This Row],[TenureMonths]]&lt;=59,"48-59","60-72")))))</f>
        <v>12-23</v>
      </c>
      <c r="V3796">
        <f>IF(ChurnData[[#This Row],[Churn]]="Yes",1,0)</f>
        <v>0</v>
      </c>
    </row>
    <row r="3797" spans="1:22" x14ac:dyDescent="0.35">
      <c r="A3797" t="s">
        <v>3850</v>
      </c>
      <c r="B3797" t="s">
        <v>36</v>
      </c>
      <c r="C3797">
        <v>0</v>
      </c>
      <c r="D3797" t="s">
        <v>21</v>
      </c>
      <c r="E3797" t="s">
        <v>20</v>
      </c>
      <c r="F3797" t="s">
        <v>37</v>
      </c>
      <c r="G3797" s="2">
        <v>58</v>
      </c>
      <c r="H3797" t="s">
        <v>20</v>
      </c>
      <c r="I3797" t="s">
        <v>32</v>
      </c>
      <c r="J3797" t="s">
        <v>21</v>
      </c>
      <c r="K3797" t="s">
        <v>20</v>
      </c>
      <c r="L3797" t="s">
        <v>33</v>
      </c>
      <c r="M3797" t="s">
        <v>21</v>
      </c>
      <c r="N3797" t="s">
        <v>43</v>
      </c>
      <c r="O3797" s="1">
        <v>62.92</v>
      </c>
      <c r="P3797" s="1">
        <v>3693.38</v>
      </c>
      <c r="Q3797">
        <v>1</v>
      </c>
      <c r="R3797" t="s">
        <v>21</v>
      </c>
      <c r="S3797" t="str">
        <f>IF(ChurnData[[#This Row],[MonthlyCharges]]&lt;=30,"1. Up to 30",IF(ChurnData[[#This Row],[MonthlyCharges]]&lt;=50,"2. 31-50",IF(ChurnData[[#This Row],[MonthlyCharges]]&lt;=70,"3. 51-70",IF(ChurnData[[#This Row],[MonthlyCharges]]&lt;=90,"4. 71-90","5. Over 90"))))</f>
        <v>3. 51-70</v>
      </c>
      <c r="T3797" t="str">
        <f>IF(AND(ChurnData[[#This Row],[Contract]]="Month-to-month",ChurnData[[#This Row],[InternetService]]="Fiber optic",ChurnData[[#This Row],[TenureMonths]]&lt;=11),"High-risk","Other")</f>
        <v>Other</v>
      </c>
      <c r="U3797" t="str">
        <f>IF(ChurnData[[#This Row],[TenureMonths]]&lt;=11,"0-11",IF(ChurnData[[#This Row],[TenureMonths]]&lt;=23,"12-23",IF(ChurnData[[#This Row],[TenureMonths]]&lt;=35,"24-35",IF(ChurnData[[#This Row],[TenureMonths]]&lt;=47,"36-47",IF(ChurnData[[#This Row],[TenureMonths]]&lt;=59,"48-59","60-72")))))</f>
        <v>48-59</v>
      </c>
      <c r="V3797">
        <f>IF(ChurnData[[#This Row],[Churn]]="Yes",1,0)</f>
        <v>0</v>
      </c>
    </row>
    <row r="3798" spans="1:22" x14ac:dyDescent="0.35">
      <c r="A3798" t="s">
        <v>3851</v>
      </c>
      <c r="B3798" t="s">
        <v>19</v>
      </c>
      <c r="C3798">
        <v>0</v>
      </c>
      <c r="D3798" t="s">
        <v>20</v>
      </c>
      <c r="E3798" t="s">
        <v>20</v>
      </c>
      <c r="F3798" t="s">
        <v>58</v>
      </c>
      <c r="G3798" s="2">
        <v>13</v>
      </c>
      <c r="H3798" t="s">
        <v>21</v>
      </c>
      <c r="I3798" t="s">
        <v>32</v>
      </c>
      <c r="J3798" t="s">
        <v>21</v>
      </c>
      <c r="K3798" t="s">
        <v>21</v>
      </c>
      <c r="L3798" t="s">
        <v>33</v>
      </c>
      <c r="M3798" t="s">
        <v>21</v>
      </c>
      <c r="N3798" t="s">
        <v>43</v>
      </c>
      <c r="O3798" s="1">
        <v>43.74</v>
      </c>
      <c r="P3798" s="1">
        <v>577.75</v>
      </c>
      <c r="Q3798">
        <v>2</v>
      </c>
      <c r="R3798" t="s">
        <v>21</v>
      </c>
      <c r="S3798" t="str">
        <f>IF(ChurnData[[#This Row],[MonthlyCharges]]&lt;=30,"1. Up to 30",IF(ChurnData[[#This Row],[MonthlyCharges]]&lt;=50,"2. 31-50",IF(ChurnData[[#This Row],[MonthlyCharges]]&lt;=70,"3. 51-70",IF(ChurnData[[#This Row],[MonthlyCharges]]&lt;=90,"4. 71-90","5. Over 90"))))</f>
        <v>2. 31-50</v>
      </c>
      <c r="T3798" t="str">
        <f>IF(AND(ChurnData[[#This Row],[Contract]]="Month-to-month",ChurnData[[#This Row],[InternetService]]="Fiber optic",ChurnData[[#This Row],[TenureMonths]]&lt;=11),"High-risk","Other")</f>
        <v>Other</v>
      </c>
      <c r="U3798" t="str">
        <f>IF(ChurnData[[#This Row],[TenureMonths]]&lt;=11,"0-11",IF(ChurnData[[#This Row],[TenureMonths]]&lt;=23,"12-23",IF(ChurnData[[#This Row],[TenureMonths]]&lt;=35,"24-35",IF(ChurnData[[#This Row],[TenureMonths]]&lt;=47,"36-47",IF(ChurnData[[#This Row],[TenureMonths]]&lt;=59,"48-59","60-72")))))</f>
        <v>12-23</v>
      </c>
      <c r="V3798">
        <f>IF(ChurnData[[#This Row],[Churn]]="Yes",1,0)</f>
        <v>0</v>
      </c>
    </row>
    <row r="3799" spans="1:22" x14ac:dyDescent="0.35">
      <c r="A3799" t="s">
        <v>3852</v>
      </c>
      <c r="B3799" t="s">
        <v>36</v>
      </c>
      <c r="C3799">
        <v>0</v>
      </c>
      <c r="D3799" t="s">
        <v>21</v>
      </c>
      <c r="E3799" t="s">
        <v>21</v>
      </c>
      <c r="F3799" t="s">
        <v>49</v>
      </c>
      <c r="G3799" s="2">
        <v>7</v>
      </c>
      <c r="H3799" t="s">
        <v>20</v>
      </c>
      <c r="I3799" t="s">
        <v>32</v>
      </c>
      <c r="J3799" t="s">
        <v>20</v>
      </c>
      <c r="K3799" t="s">
        <v>21</v>
      </c>
      <c r="L3799" t="s">
        <v>33</v>
      </c>
      <c r="M3799" t="s">
        <v>20</v>
      </c>
      <c r="N3799" t="s">
        <v>34</v>
      </c>
      <c r="O3799" s="1">
        <v>67.14</v>
      </c>
      <c r="P3799" s="1">
        <v>476.2</v>
      </c>
      <c r="Q3799">
        <v>3</v>
      </c>
      <c r="R3799" t="s">
        <v>20</v>
      </c>
      <c r="S3799" t="str">
        <f>IF(ChurnData[[#This Row],[MonthlyCharges]]&lt;=30,"1. Up to 30",IF(ChurnData[[#This Row],[MonthlyCharges]]&lt;=50,"2. 31-50",IF(ChurnData[[#This Row],[MonthlyCharges]]&lt;=70,"3. 51-70",IF(ChurnData[[#This Row],[MonthlyCharges]]&lt;=90,"4. 71-90","5. Over 90"))))</f>
        <v>3. 51-70</v>
      </c>
      <c r="T3799" t="str">
        <f>IF(AND(ChurnData[[#This Row],[Contract]]="Month-to-month",ChurnData[[#This Row],[InternetService]]="Fiber optic",ChurnData[[#This Row],[TenureMonths]]&lt;=11),"High-risk","Other")</f>
        <v>Other</v>
      </c>
      <c r="U3799" t="str">
        <f>IF(ChurnData[[#This Row],[TenureMonths]]&lt;=11,"0-11",IF(ChurnData[[#This Row],[TenureMonths]]&lt;=23,"12-23",IF(ChurnData[[#This Row],[TenureMonths]]&lt;=35,"24-35",IF(ChurnData[[#This Row],[TenureMonths]]&lt;=47,"36-47",IF(ChurnData[[#This Row],[TenureMonths]]&lt;=59,"48-59","60-72")))))</f>
        <v>0-11</v>
      </c>
      <c r="V3799">
        <f>IF(ChurnData[[#This Row],[Churn]]="Yes",1,0)</f>
        <v>1</v>
      </c>
    </row>
    <row r="3800" spans="1:22" x14ac:dyDescent="0.35">
      <c r="A3800" t="s">
        <v>3853</v>
      </c>
      <c r="B3800" t="s">
        <v>19</v>
      </c>
      <c r="C3800">
        <v>0</v>
      </c>
      <c r="D3800" t="s">
        <v>20</v>
      </c>
      <c r="E3800" t="s">
        <v>21</v>
      </c>
      <c r="F3800" t="s">
        <v>49</v>
      </c>
      <c r="G3800" s="2">
        <v>20</v>
      </c>
      <c r="H3800" t="s">
        <v>20</v>
      </c>
      <c r="I3800" t="s">
        <v>23</v>
      </c>
      <c r="J3800" t="s">
        <v>21</v>
      </c>
      <c r="K3800" t="s">
        <v>21</v>
      </c>
      <c r="L3800" t="s">
        <v>33</v>
      </c>
      <c r="M3800" t="s">
        <v>20</v>
      </c>
      <c r="N3800" t="s">
        <v>25</v>
      </c>
      <c r="O3800" s="1">
        <v>77.599999999999994</v>
      </c>
      <c r="P3800" s="1">
        <v>1532.98</v>
      </c>
      <c r="Q3800">
        <v>1</v>
      </c>
      <c r="R3800" t="s">
        <v>21</v>
      </c>
      <c r="S3800" t="str">
        <f>IF(ChurnData[[#This Row],[MonthlyCharges]]&lt;=30,"1. Up to 30",IF(ChurnData[[#This Row],[MonthlyCharges]]&lt;=50,"2. 31-50",IF(ChurnData[[#This Row],[MonthlyCharges]]&lt;=70,"3. 51-70",IF(ChurnData[[#This Row],[MonthlyCharges]]&lt;=90,"4. 71-90","5. Over 90"))))</f>
        <v>4. 71-90</v>
      </c>
      <c r="T3800" t="str">
        <f>IF(AND(ChurnData[[#This Row],[Contract]]="Month-to-month",ChurnData[[#This Row],[InternetService]]="Fiber optic",ChurnData[[#This Row],[TenureMonths]]&lt;=11),"High-risk","Other")</f>
        <v>Other</v>
      </c>
      <c r="U3800" t="str">
        <f>IF(ChurnData[[#This Row],[TenureMonths]]&lt;=11,"0-11",IF(ChurnData[[#This Row],[TenureMonths]]&lt;=23,"12-23",IF(ChurnData[[#This Row],[TenureMonths]]&lt;=35,"24-35",IF(ChurnData[[#This Row],[TenureMonths]]&lt;=47,"36-47",IF(ChurnData[[#This Row],[TenureMonths]]&lt;=59,"48-59","60-72")))))</f>
        <v>12-23</v>
      </c>
      <c r="V3800">
        <f>IF(ChurnData[[#This Row],[Churn]]="Yes",1,0)</f>
        <v>0</v>
      </c>
    </row>
    <row r="3801" spans="1:22" x14ac:dyDescent="0.35">
      <c r="A3801" t="s">
        <v>3854</v>
      </c>
      <c r="B3801" t="s">
        <v>19</v>
      </c>
      <c r="C3801">
        <v>1</v>
      </c>
      <c r="D3801" t="s">
        <v>21</v>
      </c>
      <c r="E3801" t="s">
        <v>21</v>
      </c>
      <c r="F3801" t="s">
        <v>56</v>
      </c>
      <c r="G3801" s="2">
        <v>72</v>
      </c>
      <c r="H3801" t="s">
        <v>20</v>
      </c>
      <c r="I3801" t="s">
        <v>23</v>
      </c>
      <c r="J3801" t="s">
        <v>21</v>
      </c>
      <c r="K3801" t="s">
        <v>21</v>
      </c>
      <c r="L3801" t="s">
        <v>24</v>
      </c>
      <c r="M3801" t="s">
        <v>21</v>
      </c>
      <c r="N3801" t="s">
        <v>30</v>
      </c>
      <c r="O3801" s="1">
        <v>79.540000000000006</v>
      </c>
      <c r="P3801" s="1">
        <v>5703.72</v>
      </c>
      <c r="Q3801">
        <v>0</v>
      </c>
      <c r="R3801" t="s">
        <v>21</v>
      </c>
      <c r="S3801" t="str">
        <f>IF(ChurnData[[#This Row],[MonthlyCharges]]&lt;=30,"1. Up to 30",IF(ChurnData[[#This Row],[MonthlyCharges]]&lt;=50,"2. 31-50",IF(ChurnData[[#This Row],[MonthlyCharges]]&lt;=70,"3. 51-70",IF(ChurnData[[#This Row],[MonthlyCharges]]&lt;=90,"4. 71-90","5. Over 90"))))</f>
        <v>4. 71-90</v>
      </c>
      <c r="T3801" t="str">
        <f>IF(AND(ChurnData[[#This Row],[Contract]]="Month-to-month",ChurnData[[#This Row],[InternetService]]="Fiber optic",ChurnData[[#This Row],[TenureMonths]]&lt;=11),"High-risk","Other")</f>
        <v>Other</v>
      </c>
      <c r="U3801" t="str">
        <f>IF(ChurnData[[#This Row],[TenureMonths]]&lt;=11,"0-11",IF(ChurnData[[#This Row],[TenureMonths]]&lt;=23,"12-23",IF(ChurnData[[#This Row],[TenureMonths]]&lt;=35,"24-35",IF(ChurnData[[#This Row],[TenureMonths]]&lt;=47,"36-47",IF(ChurnData[[#This Row],[TenureMonths]]&lt;=59,"48-59","60-72")))))</f>
        <v>60-72</v>
      </c>
      <c r="V3801">
        <f>IF(ChurnData[[#This Row],[Churn]]="Yes",1,0)</f>
        <v>0</v>
      </c>
    </row>
    <row r="3802" spans="1:22" x14ac:dyDescent="0.35">
      <c r="A3802" t="s">
        <v>3855</v>
      </c>
      <c r="B3802" t="s">
        <v>19</v>
      </c>
      <c r="C3802">
        <v>0</v>
      </c>
      <c r="D3802" t="s">
        <v>21</v>
      </c>
      <c r="E3802" t="s">
        <v>20</v>
      </c>
      <c r="F3802" t="s">
        <v>49</v>
      </c>
      <c r="G3802" s="2">
        <v>26</v>
      </c>
      <c r="H3802" t="s">
        <v>20</v>
      </c>
      <c r="I3802" t="s">
        <v>32</v>
      </c>
      <c r="J3802" t="s">
        <v>21</v>
      </c>
      <c r="K3802" t="s">
        <v>21</v>
      </c>
      <c r="L3802" t="s">
        <v>29</v>
      </c>
      <c r="M3802" t="s">
        <v>21</v>
      </c>
      <c r="N3802" t="s">
        <v>43</v>
      </c>
      <c r="O3802" s="1">
        <v>58.92</v>
      </c>
      <c r="P3802" s="1">
        <v>1546.09</v>
      </c>
      <c r="Q3802">
        <v>3</v>
      </c>
      <c r="R3802" t="s">
        <v>21</v>
      </c>
      <c r="S3802" t="str">
        <f>IF(ChurnData[[#This Row],[MonthlyCharges]]&lt;=30,"1. Up to 30",IF(ChurnData[[#This Row],[MonthlyCharges]]&lt;=50,"2. 31-50",IF(ChurnData[[#This Row],[MonthlyCharges]]&lt;=70,"3. 51-70",IF(ChurnData[[#This Row],[MonthlyCharges]]&lt;=90,"4. 71-90","5. Over 90"))))</f>
        <v>3. 51-70</v>
      </c>
      <c r="T3802" t="str">
        <f>IF(AND(ChurnData[[#This Row],[Contract]]="Month-to-month",ChurnData[[#This Row],[InternetService]]="Fiber optic",ChurnData[[#This Row],[TenureMonths]]&lt;=11),"High-risk","Other")</f>
        <v>Other</v>
      </c>
      <c r="U3802" t="str">
        <f>IF(ChurnData[[#This Row],[TenureMonths]]&lt;=11,"0-11",IF(ChurnData[[#This Row],[TenureMonths]]&lt;=23,"12-23",IF(ChurnData[[#This Row],[TenureMonths]]&lt;=35,"24-35",IF(ChurnData[[#This Row],[TenureMonths]]&lt;=47,"36-47",IF(ChurnData[[#This Row],[TenureMonths]]&lt;=59,"48-59","60-72")))))</f>
        <v>24-35</v>
      </c>
      <c r="V3802">
        <f>IF(ChurnData[[#This Row],[Churn]]="Yes",1,0)</f>
        <v>0</v>
      </c>
    </row>
    <row r="3803" spans="1:22" x14ac:dyDescent="0.35">
      <c r="A3803" t="s">
        <v>3856</v>
      </c>
      <c r="B3803" t="s">
        <v>36</v>
      </c>
      <c r="C3803">
        <v>0</v>
      </c>
      <c r="D3803" t="s">
        <v>20</v>
      </c>
      <c r="E3803" t="s">
        <v>20</v>
      </c>
      <c r="F3803" t="s">
        <v>47</v>
      </c>
      <c r="G3803" s="2">
        <v>6</v>
      </c>
      <c r="H3803" t="s">
        <v>21</v>
      </c>
      <c r="I3803" t="s">
        <v>23</v>
      </c>
      <c r="J3803" t="s">
        <v>21</v>
      </c>
      <c r="K3803" t="s">
        <v>21</v>
      </c>
      <c r="L3803" t="s">
        <v>33</v>
      </c>
      <c r="M3803" t="s">
        <v>20</v>
      </c>
      <c r="N3803" t="s">
        <v>25</v>
      </c>
      <c r="O3803" s="1">
        <v>71.59</v>
      </c>
      <c r="P3803" s="1">
        <v>424.36</v>
      </c>
      <c r="Q3803">
        <v>2</v>
      </c>
      <c r="R3803" t="s">
        <v>21</v>
      </c>
      <c r="S3803" t="str">
        <f>IF(ChurnData[[#This Row],[MonthlyCharges]]&lt;=30,"1. Up to 30",IF(ChurnData[[#This Row],[MonthlyCharges]]&lt;=50,"2. 31-50",IF(ChurnData[[#This Row],[MonthlyCharges]]&lt;=70,"3. 51-70",IF(ChurnData[[#This Row],[MonthlyCharges]]&lt;=90,"4. 71-90","5. Over 90"))))</f>
        <v>4. 71-90</v>
      </c>
      <c r="T3803" t="str">
        <f>IF(AND(ChurnData[[#This Row],[Contract]]="Month-to-month",ChurnData[[#This Row],[InternetService]]="Fiber optic",ChurnData[[#This Row],[TenureMonths]]&lt;=11),"High-risk","Other")</f>
        <v>High-risk</v>
      </c>
      <c r="U3803" t="str">
        <f>IF(ChurnData[[#This Row],[TenureMonths]]&lt;=11,"0-11",IF(ChurnData[[#This Row],[TenureMonths]]&lt;=23,"12-23",IF(ChurnData[[#This Row],[TenureMonths]]&lt;=35,"24-35",IF(ChurnData[[#This Row],[TenureMonths]]&lt;=47,"36-47",IF(ChurnData[[#This Row],[TenureMonths]]&lt;=59,"48-59","60-72")))))</f>
        <v>0-11</v>
      </c>
      <c r="V3803">
        <f>IF(ChurnData[[#This Row],[Churn]]="Yes",1,0)</f>
        <v>0</v>
      </c>
    </row>
    <row r="3804" spans="1:22" x14ac:dyDescent="0.35">
      <c r="A3804" t="s">
        <v>3857</v>
      </c>
      <c r="B3804" t="s">
        <v>19</v>
      </c>
      <c r="C3804">
        <v>0</v>
      </c>
      <c r="D3804" t="s">
        <v>21</v>
      </c>
      <c r="E3804" t="s">
        <v>21</v>
      </c>
      <c r="F3804" t="s">
        <v>49</v>
      </c>
      <c r="G3804" s="2">
        <v>50</v>
      </c>
      <c r="H3804" t="s">
        <v>20</v>
      </c>
      <c r="I3804" t="s">
        <v>23</v>
      </c>
      <c r="J3804" t="s">
        <v>20</v>
      </c>
      <c r="K3804" t="s">
        <v>21</v>
      </c>
      <c r="L3804" t="s">
        <v>29</v>
      </c>
      <c r="M3804" t="s">
        <v>20</v>
      </c>
      <c r="N3804" t="s">
        <v>30</v>
      </c>
      <c r="O3804" s="1">
        <v>101.88</v>
      </c>
      <c r="P3804" s="1">
        <v>5003.7</v>
      </c>
      <c r="Q3804">
        <v>1</v>
      </c>
      <c r="R3804" t="s">
        <v>21</v>
      </c>
      <c r="S3804" t="str">
        <f>IF(ChurnData[[#This Row],[MonthlyCharges]]&lt;=30,"1. Up to 30",IF(ChurnData[[#This Row],[MonthlyCharges]]&lt;=50,"2. 31-50",IF(ChurnData[[#This Row],[MonthlyCharges]]&lt;=70,"3. 51-70",IF(ChurnData[[#This Row],[MonthlyCharges]]&lt;=90,"4. 71-90","5. Over 90"))))</f>
        <v>5. Over 90</v>
      </c>
      <c r="T3804" t="str">
        <f>IF(AND(ChurnData[[#This Row],[Contract]]="Month-to-month",ChurnData[[#This Row],[InternetService]]="Fiber optic",ChurnData[[#This Row],[TenureMonths]]&lt;=11),"High-risk","Other")</f>
        <v>Other</v>
      </c>
      <c r="U3804" t="str">
        <f>IF(ChurnData[[#This Row],[TenureMonths]]&lt;=11,"0-11",IF(ChurnData[[#This Row],[TenureMonths]]&lt;=23,"12-23",IF(ChurnData[[#This Row],[TenureMonths]]&lt;=35,"24-35",IF(ChurnData[[#This Row],[TenureMonths]]&lt;=47,"36-47",IF(ChurnData[[#This Row],[TenureMonths]]&lt;=59,"48-59","60-72")))))</f>
        <v>48-59</v>
      </c>
      <c r="V3804">
        <f>IF(ChurnData[[#This Row],[Churn]]="Yes",1,0)</f>
        <v>0</v>
      </c>
    </row>
    <row r="3805" spans="1:22" x14ac:dyDescent="0.35">
      <c r="A3805" t="s">
        <v>3858</v>
      </c>
      <c r="B3805" t="s">
        <v>19</v>
      </c>
      <c r="C3805">
        <v>1</v>
      </c>
      <c r="D3805" t="s">
        <v>20</v>
      </c>
      <c r="E3805" t="s">
        <v>20</v>
      </c>
      <c r="F3805" t="s">
        <v>75</v>
      </c>
      <c r="G3805" s="2">
        <v>21</v>
      </c>
      <c r="H3805" t="s">
        <v>20</v>
      </c>
      <c r="I3805" t="s">
        <v>23</v>
      </c>
      <c r="J3805" t="s">
        <v>20</v>
      </c>
      <c r="K3805" t="s">
        <v>21</v>
      </c>
      <c r="L3805" t="s">
        <v>33</v>
      </c>
      <c r="M3805" t="s">
        <v>20</v>
      </c>
      <c r="N3805" t="s">
        <v>43</v>
      </c>
      <c r="O3805" s="1">
        <v>87.6</v>
      </c>
      <c r="P3805" s="1">
        <v>1799.51</v>
      </c>
      <c r="Q3805">
        <v>2</v>
      </c>
      <c r="R3805" t="s">
        <v>21</v>
      </c>
      <c r="S3805" t="str">
        <f>IF(ChurnData[[#This Row],[MonthlyCharges]]&lt;=30,"1. Up to 30",IF(ChurnData[[#This Row],[MonthlyCharges]]&lt;=50,"2. 31-50",IF(ChurnData[[#This Row],[MonthlyCharges]]&lt;=70,"3. 51-70",IF(ChurnData[[#This Row],[MonthlyCharges]]&lt;=90,"4. 71-90","5. Over 90"))))</f>
        <v>4. 71-90</v>
      </c>
      <c r="T3805" t="str">
        <f>IF(AND(ChurnData[[#This Row],[Contract]]="Month-to-month",ChurnData[[#This Row],[InternetService]]="Fiber optic",ChurnData[[#This Row],[TenureMonths]]&lt;=11),"High-risk","Other")</f>
        <v>Other</v>
      </c>
      <c r="U3805" t="str">
        <f>IF(ChurnData[[#This Row],[TenureMonths]]&lt;=11,"0-11",IF(ChurnData[[#This Row],[TenureMonths]]&lt;=23,"12-23",IF(ChurnData[[#This Row],[TenureMonths]]&lt;=35,"24-35",IF(ChurnData[[#This Row],[TenureMonths]]&lt;=47,"36-47",IF(ChurnData[[#This Row],[TenureMonths]]&lt;=59,"48-59","60-72")))))</f>
        <v>12-23</v>
      </c>
      <c r="V3805">
        <f>IF(ChurnData[[#This Row],[Churn]]="Yes",1,0)</f>
        <v>0</v>
      </c>
    </row>
    <row r="3806" spans="1:22" x14ac:dyDescent="0.35">
      <c r="A3806" t="s">
        <v>3859</v>
      </c>
      <c r="B3806" t="s">
        <v>36</v>
      </c>
      <c r="C3806">
        <v>0</v>
      </c>
      <c r="D3806" t="s">
        <v>21</v>
      </c>
      <c r="E3806" t="s">
        <v>21</v>
      </c>
      <c r="F3806" t="s">
        <v>58</v>
      </c>
      <c r="G3806" s="2">
        <v>6</v>
      </c>
      <c r="H3806" t="s">
        <v>20</v>
      </c>
      <c r="I3806" t="s">
        <v>21</v>
      </c>
      <c r="J3806" t="s">
        <v>28</v>
      </c>
      <c r="K3806" t="s">
        <v>28</v>
      </c>
      <c r="L3806" t="s">
        <v>33</v>
      </c>
      <c r="M3806" t="s">
        <v>21</v>
      </c>
      <c r="N3806" t="s">
        <v>25</v>
      </c>
      <c r="O3806" s="1">
        <v>33.17</v>
      </c>
      <c r="P3806" s="1">
        <v>195.32</v>
      </c>
      <c r="Q3806">
        <v>0</v>
      </c>
      <c r="R3806" t="s">
        <v>20</v>
      </c>
      <c r="S3806" t="str">
        <f>IF(ChurnData[[#This Row],[MonthlyCharges]]&lt;=30,"1. Up to 30",IF(ChurnData[[#This Row],[MonthlyCharges]]&lt;=50,"2. 31-50",IF(ChurnData[[#This Row],[MonthlyCharges]]&lt;=70,"3. 51-70",IF(ChurnData[[#This Row],[MonthlyCharges]]&lt;=90,"4. 71-90","5. Over 90"))))</f>
        <v>2. 31-50</v>
      </c>
      <c r="T3806" t="str">
        <f>IF(AND(ChurnData[[#This Row],[Contract]]="Month-to-month",ChurnData[[#This Row],[InternetService]]="Fiber optic",ChurnData[[#This Row],[TenureMonths]]&lt;=11),"High-risk","Other")</f>
        <v>Other</v>
      </c>
      <c r="U3806" t="str">
        <f>IF(ChurnData[[#This Row],[TenureMonths]]&lt;=11,"0-11",IF(ChurnData[[#This Row],[TenureMonths]]&lt;=23,"12-23",IF(ChurnData[[#This Row],[TenureMonths]]&lt;=35,"24-35",IF(ChurnData[[#This Row],[TenureMonths]]&lt;=47,"36-47",IF(ChurnData[[#This Row],[TenureMonths]]&lt;=59,"48-59","60-72")))))</f>
        <v>0-11</v>
      </c>
      <c r="V3806">
        <f>IF(ChurnData[[#This Row],[Churn]]="Yes",1,0)</f>
        <v>1</v>
      </c>
    </row>
    <row r="3807" spans="1:22" x14ac:dyDescent="0.35">
      <c r="A3807" t="s">
        <v>3860</v>
      </c>
      <c r="B3807" t="s">
        <v>36</v>
      </c>
      <c r="C3807">
        <v>0</v>
      </c>
      <c r="D3807" t="s">
        <v>20</v>
      </c>
      <c r="E3807" t="s">
        <v>21</v>
      </c>
      <c r="F3807" t="s">
        <v>75</v>
      </c>
      <c r="G3807" s="2">
        <v>14</v>
      </c>
      <c r="H3807" t="s">
        <v>20</v>
      </c>
      <c r="I3807" t="s">
        <v>32</v>
      </c>
      <c r="J3807" t="s">
        <v>21</v>
      </c>
      <c r="K3807" t="s">
        <v>21</v>
      </c>
      <c r="L3807" t="s">
        <v>33</v>
      </c>
      <c r="M3807" t="s">
        <v>20</v>
      </c>
      <c r="N3807" t="s">
        <v>25</v>
      </c>
      <c r="O3807" s="1">
        <v>53.96</v>
      </c>
      <c r="P3807" s="1">
        <v>0</v>
      </c>
      <c r="Q3807">
        <v>3</v>
      </c>
      <c r="R3807" t="s">
        <v>21</v>
      </c>
      <c r="S3807" t="str">
        <f>IF(ChurnData[[#This Row],[MonthlyCharges]]&lt;=30,"1. Up to 30",IF(ChurnData[[#This Row],[MonthlyCharges]]&lt;=50,"2. 31-50",IF(ChurnData[[#This Row],[MonthlyCharges]]&lt;=70,"3. 51-70",IF(ChurnData[[#This Row],[MonthlyCharges]]&lt;=90,"4. 71-90","5. Over 90"))))</f>
        <v>3. 51-70</v>
      </c>
      <c r="T3807" t="str">
        <f>IF(AND(ChurnData[[#This Row],[Contract]]="Month-to-month",ChurnData[[#This Row],[InternetService]]="Fiber optic",ChurnData[[#This Row],[TenureMonths]]&lt;=11),"High-risk","Other")</f>
        <v>Other</v>
      </c>
      <c r="U3807" t="str">
        <f>IF(ChurnData[[#This Row],[TenureMonths]]&lt;=11,"0-11",IF(ChurnData[[#This Row],[TenureMonths]]&lt;=23,"12-23",IF(ChurnData[[#This Row],[TenureMonths]]&lt;=35,"24-35",IF(ChurnData[[#This Row],[TenureMonths]]&lt;=47,"36-47",IF(ChurnData[[#This Row],[TenureMonths]]&lt;=59,"48-59","60-72")))))</f>
        <v>12-23</v>
      </c>
      <c r="V3807">
        <f>IF(ChurnData[[#This Row],[Churn]]="Yes",1,0)</f>
        <v>0</v>
      </c>
    </row>
    <row r="3808" spans="1:22" x14ac:dyDescent="0.35">
      <c r="A3808" t="s">
        <v>3861</v>
      </c>
      <c r="B3808" t="s">
        <v>36</v>
      </c>
      <c r="C3808">
        <v>1</v>
      </c>
      <c r="D3808" t="s">
        <v>20</v>
      </c>
      <c r="E3808" t="s">
        <v>21</v>
      </c>
      <c r="F3808" t="s">
        <v>58</v>
      </c>
      <c r="G3808" s="2">
        <v>21</v>
      </c>
      <c r="H3808" t="s">
        <v>20</v>
      </c>
      <c r="I3808" t="s">
        <v>32</v>
      </c>
      <c r="J3808" t="s">
        <v>20</v>
      </c>
      <c r="K3808" t="s">
        <v>21</v>
      </c>
      <c r="L3808" t="s">
        <v>29</v>
      </c>
      <c r="M3808" t="s">
        <v>21</v>
      </c>
      <c r="N3808" t="s">
        <v>34</v>
      </c>
      <c r="O3808" s="1">
        <v>68.099999999999994</v>
      </c>
      <c r="P3808" s="1">
        <v>1443.17</v>
      </c>
      <c r="Q3808">
        <v>1</v>
      </c>
      <c r="R3808" t="s">
        <v>21</v>
      </c>
      <c r="S3808" t="str">
        <f>IF(ChurnData[[#This Row],[MonthlyCharges]]&lt;=30,"1. Up to 30",IF(ChurnData[[#This Row],[MonthlyCharges]]&lt;=50,"2. 31-50",IF(ChurnData[[#This Row],[MonthlyCharges]]&lt;=70,"3. 51-70",IF(ChurnData[[#This Row],[MonthlyCharges]]&lt;=90,"4. 71-90","5. Over 90"))))</f>
        <v>3. 51-70</v>
      </c>
      <c r="T3808" t="str">
        <f>IF(AND(ChurnData[[#This Row],[Contract]]="Month-to-month",ChurnData[[#This Row],[InternetService]]="Fiber optic",ChurnData[[#This Row],[TenureMonths]]&lt;=11),"High-risk","Other")</f>
        <v>Other</v>
      </c>
      <c r="U3808" t="str">
        <f>IF(ChurnData[[#This Row],[TenureMonths]]&lt;=11,"0-11",IF(ChurnData[[#This Row],[TenureMonths]]&lt;=23,"12-23",IF(ChurnData[[#This Row],[TenureMonths]]&lt;=35,"24-35",IF(ChurnData[[#This Row],[TenureMonths]]&lt;=47,"36-47",IF(ChurnData[[#This Row],[TenureMonths]]&lt;=59,"48-59","60-72")))))</f>
        <v>12-23</v>
      </c>
      <c r="V3808">
        <f>IF(ChurnData[[#This Row],[Churn]]="Yes",1,0)</f>
        <v>0</v>
      </c>
    </row>
    <row r="3809" spans="1:22" x14ac:dyDescent="0.35">
      <c r="A3809" t="s">
        <v>3862</v>
      </c>
      <c r="B3809" t="s">
        <v>36</v>
      </c>
      <c r="C3809">
        <v>0</v>
      </c>
      <c r="D3809" t="s">
        <v>20</v>
      </c>
      <c r="E3809" t="s">
        <v>21</v>
      </c>
      <c r="F3809" t="s">
        <v>75</v>
      </c>
      <c r="G3809" s="2">
        <v>26</v>
      </c>
      <c r="H3809" t="s">
        <v>21</v>
      </c>
      <c r="I3809" t="s">
        <v>32</v>
      </c>
      <c r="J3809" t="s">
        <v>21</v>
      </c>
      <c r="K3809" t="s">
        <v>21</v>
      </c>
      <c r="L3809" t="s">
        <v>33</v>
      </c>
      <c r="M3809" t="s">
        <v>21</v>
      </c>
      <c r="N3809" t="s">
        <v>25</v>
      </c>
      <c r="O3809" s="1">
        <v>47.28</v>
      </c>
      <c r="P3809" s="1">
        <v>1215.53</v>
      </c>
      <c r="Q3809">
        <v>1</v>
      </c>
      <c r="R3809" t="s">
        <v>20</v>
      </c>
      <c r="S3809" t="str">
        <f>IF(ChurnData[[#This Row],[MonthlyCharges]]&lt;=30,"1. Up to 30",IF(ChurnData[[#This Row],[MonthlyCharges]]&lt;=50,"2. 31-50",IF(ChurnData[[#This Row],[MonthlyCharges]]&lt;=70,"3. 51-70",IF(ChurnData[[#This Row],[MonthlyCharges]]&lt;=90,"4. 71-90","5. Over 90"))))</f>
        <v>2. 31-50</v>
      </c>
      <c r="T3809" t="str">
        <f>IF(AND(ChurnData[[#This Row],[Contract]]="Month-to-month",ChurnData[[#This Row],[InternetService]]="Fiber optic",ChurnData[[#This Row],[TenureMonths]]&lt;=11),"High-risk","Other")</f>
        <v>Other</v>
      </c>
      <c r="U3809" t="str">
        <f>IF(ChurnData[[#This Row],[TenureMonths]]&lt;=11,"0-11",IF(ChurnData[[#This Row],[TenureMonths]]&lt;=23,"12-23",IF(ChurnData[[#This Row],[TenureMonths]]&lt;=35,"24-35",IF(ChurnData[[#This Row],[TenureMonths]]&lt;=47,"36-47",IF(ChurnData[[#This Row],[TenureMonths]]&lt;=59,"48-59","60-72")))))</f>
        <v>24-35</v>
      </c>
      <c r="V3809">
        <f>IF(ChurnData[[#This Row],[Churn]]="Yes",1,0)</f>
        <v>1</v>
      </c>
    </row>
    <row r="3810" spans="1:22" x14ac:dyDescent="0.35">
      <c r="A3810" t="s">
        <v>3863</v>
      </c>
      <c r="B3810" t="s">
        <v>19</v>
      </c>
      <c r="C3810">
        <v>0</v>
      </c>
      <c r="D3810" t="s">
        <v>20</v>
      </c>
      <c r="E3810" t="s">
        <v>21</v>
      </c>
      <c r="F3810" t="s">
        <v>65</v>
      </c>
      <c r="G3810" s="2">
        <v>6</v>
      </c>
      <c r="H3810" t="s">
        <v>20</v>
      </c>
      <c r="I3810" t="s">
        <v>32</v>
      </c>
      <c r="J3810" t="s">
        <v>21</v>
      </c>
      <c r="K3810" t="s">
        <v>21</v>
      </c>
      <c r="L3810" t="s">
        <v>33</v>
      </c>
      <c r="M3810" t="s">
        <v>20</v>
      </c>
      <c r="N3810" t="s">
        <v>43</v>
      </c>
      <c r="O3810" s="1">
        <v>47.01</v>
      </c>
      <c r="P3810" s="1">
        <v>277.29000000000002</v>
      </c>
      <c r="Q3810">
        <v>3</v>
      </c>
      <c r="R3810" t="s">
        <v>21</v>
      </c>
      <c r="S3810" t="str">
        <f>IF(ChurnData[[#This Row],[MonthlyCharges]]&lt;=30,"1. Up to 30",IF(ChurnData[[#This Row],[MonthlyCharges]]&lt;=50,"2. 31-50",IF(ChurnData[[#This Row],[MonthlyCharges]]&lt;=70,"3. 51-70",IF(ChurnData[[#This Row],[MonthlyCharges]]&lt;=90,"4. 71-90","5. Over 90"))))</f>
        <v>2. 31-50</v>
      </c>
      <c r="T3810" t="str">
        <f>IF(AND(ChurnData[[#This Row],[Contract]]="Month-to-month",ChurnData[[#This Row],[InternetService]]="Fiber optic",ChurnData[[#This Row],[TenureMonths]]&lt;=11),"High-risk","Other")</f>
        <v>Other</v>
      </c>
      <c r="U3810" t="str">
        <f>IF(ChurnData[[#This Row],[TenureMonths]]&lt;=11,"0-11",IF(ChurnData[[#This Row],[TenureMonths]]&lt;=23,"12-23",IF(ChurnData[[#This Row],[TenureMonths]]&lt;=35,"24-35",IF(ChurnData[[#This Row],[TenureMonths]]&lt;=47,"36-47",IF(ChurnData[[#This Row],[TenureMonths]]&lt;=59,"48-59","60-72")))))</f>
        <v>0-11</v>
      </c>
      <c r="V3810">
        <f>IF(ChurnData[[#This Row],[Churn]]="Yes",1,0)</f>
        <v>0</v>
      </c>
    </row>
    <row r="3811" spans="1:22" x14ac:dyDescent="0.35">
      <c r="A3811" t="s">
        <v>3864</v>
      </c>
      <c r="B3811" t="s">
        <v>19</v>
      </c>
      <c r="C3811">
        <v>1</v>
      </c>
      <c r="D3811" t="s">
        <v>21</v>
      </c>
      <c r="E3811" t="s">
        <v>21</v>
      </c>
      <c r="F3811" t="s">
        <v>56</v>
      </c>
      <c r="G3811" s="2">
        <v>47</v>
      </c>
      <c r="H3811" t="s">
        <v>20</v>
      </c>
      <c r="I3811" t="s">
        <v>21</v>
      </c>
      <c r="J3811" t="s">
        <v>28</v>
      </c>
      <c r="K3811" t="s">
        <v>28</v>
      </c>
      <c r="L3811" t="s">
        <v>33</v>
      </c>
      <c r="M3811" t="s">
        <v>21</v>
      </c>
      <c r="N3811" t="s">
        <v>43</v>
      </c>
      <c r="O3811" s="1">
        <v>35.840000000000003</v>
      </c>
      <c r="P3811" s="1">
        <v>1722.2</v>
      </c>
      <c r="Q3811">
        <v>1</v>
      </c>
      <c r="R3811" t="s">
        <v>20</v>
      </c>
      <c r="S3811" t="str">
        <f>IF(ChurnData[[#This Row],[MonthlyCharges]]&lt;=30,"1. Up to 30",IF(ChurnData[[#This Row],[MonthlyCharges]]&lt;=50,"2. 31-50",IF(ChurnData[[#This Row],[MonthlyCharges]]&lt;=70,"3. 51-70",IF(ChurnData[[#This Row],[MonthlyCharges]]&lt;=90,"4. 71-90","5. Over 90"))))</f>
        <v>2. 31-50</v>
      </c>
      <c r="T3811" t="str">
        <f>IF(AND(ChurnData[[#This Row],[Contract]]="Month-to-month",ChurnData[[#This Row],[InternetService]]="Fiber optic",ChurnData[[#This Row],[TenureMonths]]&lt;=11),"High-risk","Other")</f>
        <v>Other</v>
      </c>
      <c r="U3811" t="str">
        <f>IF(ChurnData[[#This Row],[TenureMonths]]&lt;=11,"0-11",IF(ChurnData[[#This Row],[TenureMonths]]&lt;=23,"12-23",IF(ChurnData[[#This Row],[TenureMonths]]&lt;=35,"24-35",IF(ChurnData[[#This Row],[TenureMonths]]&lt;=47,"36-47",IF(ChurnData[[#This Row],[TenureMonths]]&lt;=59,"48-59","60-72")))))</f>
        <v>36-47</v>
      </c>
      <c r="V3811">
        <f>IF(ChurnData[[#This Row],[Churn]]="Yes",1,0)</f>
        <v>1</v>
      </c>
    </row>
    <row r="3812" spans="1:22" x14ac:dyDescent="0.35">
      <c r="A3812" t="s">
        <v>3865</v>
      </c>
      <c r="B3812" t="s">
        <v>36</v>
      </c>
      <c r="C3812">
        <v>0</v>
      </c>
      <c r="D3812" t="s">
        <v>21</v>
      </c>
      <c r="E3812" t="s">
        <v>21</v>
      </c>
      <c r="F3812" t="s">
        <v>65</v>
      </c>
      <c r="G3812" s="2">
        <v>25</v>
      </c>
      <c r="H3812" t="s">
        <v>20</v>
      </c>
      <c r="I3812" t="s">
        <v>32</v>
      </c>
      <c r="J3812" t="s">
        <v>21</v>
      </c>
      <c r="K3812" t="s">
        <v>21</v>
      </c>
      <c r="L3812" t="s">
        <v>33</v>
      </c>
      <c r="M3812" t="s">
        <v>20</v>
      </c>
      <c r="N3812" t="s">
        <v>43</v>
      </c>
      <c r="O3812" s="1">
        <v>48.41</v>
      </c>
      <c r="P3812" s="1">
        <v>1197.1099999999999</v>
      </c>
      <c r="Q3812">
        <v>2</v>
      </c>
      <c r="R3812" t="s">
        <v>20</v>
      </c>
      <c r="S3812" t="str">
        <f>IF(ChurnData[[#This Row],[MonthlyCharges]]&lt;=30,"1. Up to 30",IF(ChurnData[[#This Row],[MonthlyCharges]]&lt;=50,"2. 31-50",IF(ChurnData[[#This Row],[MonthlyCharges]]&lt;=70,"3. 51-70",IF(ChurnData[[#This Row],[MonthlyCharges]]&lt;=90,"4. 71-90","5. Over 90"))))</f>
        <v>2. 31-50</v>
      </c>
      <c r="T3812" t="str">
        <f>IF(AND(ChurnData[[#This Row],[Contract]]="Month-to-month",ChurnData[[#This Row],[InternetService]]="Fiber optic",ChurnData[[#This Row],[TenureMonths]]&lt;=11),"High-risk","Other")</f>
        <v>Other</v>
      </c>
      <c r="U3812" t="str">
        <f>IF(ChurnData[[#This Row],[TenureMonths]]&lt;=11,"0-11",IF(ChurnData[[#This Row],[TenureMonths]]&lt;=23,"12-23",IF(ChurnData[[#This Row],[TenureMonths]]&lt;=35,"24-35",IF(ChurnData[[#This Row],[TenureMonths]]&lt;=47,"36-47",IF(ChurnData[[#This Row],[TenureMonths]]&lt;=59,"48-59","60-72")))))</f>
        <v>24-35</v>
      </c>
      <c r="V3812">
        <f>IF(ChurnData[[#This Row],[Churn]]="Yes",1,0)</f>
        <v>1</v>
      </c>
    </row>
    <row r="3813" spans="1:22" x14ac:dyDescent="0.35">
      <c r="A3813" t="s">
        <v>3866</v>
      </c>
      <c r="B3813" t="s">
        <v>36</v>
      </c>
      <c r="C3813">
        <v>0</v>
      </c>
      <c r="D3813" t="s">
        <v>20</v>
      </c>
      <c r="E3813" t="s">
        <v>21</v>
      </c>
      <c r="F3813" t="s">
        <v>65</v>
      </c>
      <c r="G3813" s="2">
        <v>6</v>
      </c>
      <c r="H3813" t="s">
        <v>20</v>
      </c>
      <c r="I3813" t="s">
        <v>23</v>
      </c>
      <c r="J3813" t="s">
        <v>20</v>
      </c>
      <c r="K3813" t="s">
        <v>21</v>
      </c>
      <c r="L3813" t="s">
        <v>33</v>
      </c>
      <c r="M3813" t="s">
        <v>20</v>
      </c>
      <c r="N3813" t="s">
        <v>30</v>
      </c>
      <c r="O3813" s="1">
        <v>86.75</v>
      </c>
      <c r="P3813" s="1">
        <v>514.83000000000004</v>
      </c>
      <c r="Q3813">
        <v>2</v>
      </c>
      <c r="R3813" t="s">
        <v>21</v>
      </c>
      <c r="S3813" t="str">
        <f>IF(ChurnData[[#This Row],[MonthlyCharges]]&lt;=30,"1. Up to 30",IF(ChurnData[[#This Row],[MonthlyCharges]]&lt;=50,"2. 31-50",IF(ChurnData[[#This Row],[MonthlyCharges]]&lt;=70,"3. 51-70",IF(ChurnData[[#This Row],[MonthlyCharges]]&lt;=90,"4. 71-90","5. Over 90"))))</f>
        <v>4. 71-90</v>
      </c>
      <c r="T3813" t="str">
        <f>IF(AND(ChurnData[[#This Row],[Contract]]="Month-to-month",ChurnData[[#This Row],[InternetService]]="Fiber optic",ChurnData[[#This Row],[TenureMonths]]&lt;=11),"High-risk","Other")</f>
        <v>High-risk</v>
      </c>
      <c r="U3813" t="str">
        <f>IF(ChurnData[[#This Row],[TenureMonths]]&lt;=11,"0-11",IF(ChurnData[[#This Row],[TenureMonths]]&lt;=23,"12-23",IF(ChurnData[[#This Row],[TenureMonths]]&lt;=35,"24-35",IF(ChurnData[[#This Row],[TenureMonths]]&lt;=47,"36-47",IF(ChurnData[[#This Row],[TenureMonths]]&lt;=59,"48-59","60-72")))))</f>
        <v>0-11</v>
      </c>
      <c r="V3813">
        <f>IF(ChurnData[[#This Row],[Churn]]="Yes",1,0)</f>
        <v>0</v>
      </c>
    </row>
    <row r="3814" spans="1:22" x14ac:dyDescent="0.35">
      <c r="A3814" t="s">
        <v>3867</v>
      </c>
      <c r="B3814" t="s">
        <v>19</v>
      </c>
      <c r="C3814">
        <v>0</v>
      </c>
      <c r="D3814" t="s">
        <v>21</v>
      </c>
      <c r="E3814" t="s">
        <v>21</v>
      </c>
      <c r="F3814" t="s">
        <v>47</v>
      </c>
      <c r="G3814" s="2">
        <v>4</v>
      </c>
      <c r="H3814" t="s">
        <v>20</v>
      </c>
      <c r="I3814" t="s">
        <v>23</v>
      </c>
      <c r="J3814" t="s">
        <v>21</v>
      </c>
      <c r="K3814" t="s">
        <v>20</v>
      </c>
      <c r="L3814" t="s">
        <v>33</v>
      </c>
      <c r="M3814" t="s">
        <v>21</v>
      </c>
      <c r="N3814" t="s">
        <v>43</v>
      </c>
      <c r="O3814" s="1">
        <v>90.21</v>
      </c>
      <c r="P3814" s="1">
        <v>362.15</v>
      </c>
      <c r="Q3814">
        <v>1</v>
      </c>
      <c r="R3814" t="s">
        <v>20</v>
      </c>
      <c r="S3814" t="str">
        <f>IF(ChurnData[[#This Row],[MonthlyCharges]]&lt;=30,"1. Up to 30",IF(ChurnData[[#This Row],[MonthlyCharges]]&lt;=50,"2. 31-50",IF(ChurnData[[#This Row],[MonthlyCharges]]&lt;=70,"3. 51-70",IF(ChurnData[[#This Row],[MonthlyCharges]]&lt;=90,"4. 71-90","5. Over 90"))))</f>
        <v>5. Over 90</v>
      </c>
      <c r="T3814" t="str">
        <f>IF(AND(ChurnData[[#This Row],[Contract]]="Month-to-month",ChurnData[[#This Row],[InternetService]]="Fiber optic",ChurnData[[#This Row],[TenureMonths]]&lt;=11),"High-risk","Other")</f>
        <v>High-risk</v>
      </c>
      <c r="U3814" t="str">
        <f>IF(ChurnData[[#This Row],[TenureMonths]]&lt;=11,"0-11",IF(ChurnData[[#This Row],[TenureMonths]]&lt;=23,"12-23",IF(ChurnData[[#This Row],[TenureMonths]]&lt;=35,"24-35",IF(ChurnData[[#This Row],[TenureMonths]]&lt;=47,"36-47",IF(ChurnData[[#This Row],[TenureMonths]]&lt;=59,"48-59","60-72")))))</f>
        <v>0-11</v>
      </c>
      <c r="V3814">
        <f>IF(ChurnData[[#This Row],[Churn]]="Yes",1,0)</f>
        <v>1</v>
      </c>
    </row>
    <row r="3815" spans="1:22" x14ac:dyDescent="0.35">
      <c r="A3815" t="s">
        <v>3868</v>
      </c>
      <c r="B3815" t="s">
        <v>19</v>
      </c>
      <c r="C3815">
        <v>0</v>
      </c>
      <c r="D3815" t="s">
        <v>21</v>
      </c>
      <c r="E3815" t="s">
        <v>21</v>
      </c>
      <c r="F3815" t="s">
        <v>58</v>
      </c>
      <c r="G3815" s="2">
        <v>53</v>
      </c>
      <c r="H3815" t="s">
        <v>20</v>
      </c>
      <c r="I3815" t="s">
        <v>21</v>
      </c>
      <c r="J3815" t="s">
        <v>28</v>
      </c>
      <c r="K3815" t="s">
        <v>28</v>
      </c>
      <c r="L3815" t="s">
        <v>29</v>
      </c>
      <c r="M3815" t="s">
        <v>20</v>
      </c>
      <c r="N3815" t="s">
        <v>25</v>
      </c>
      <c r="O3815" s="1">
        <v>23.29</v>
      </c>
      <c r="P3815" s="1">
        <v>1256.6199999999999</v>
      </c>
      <c r="Q3815">
        <v>3</v>
      </c>
      <c r="R3815" t="s">
        <v>21</v>
      </c>
      <c r="S3815" t="str">
        <f>IF(ChurnData[[#This Row],[MonthlyCharges]]&lt;=30,"1. Up to 30",IF(ChurnData[[#This Row],[MonthlyCharges]]&lt;=50,"2. 31-50",IF(ChurnData[[#This Row],[MonthlyCharges]]&lt;=70,"3. 51-70",IF(ChurnData[[#This Row],[MonthlyCharges]]&lt;=90,"4. 71-90","5. Over 90"))))</f>
        <v>1. Up to 30</v>
      </c>
      <c r="T3815" t="str">
        <f>IF(AND(ChurnData[[#This Row],[Contract]]="Month-to-month",ChurnData[[#This Row],[InternetService]]="Fiber optic",ChurnData[[#This Row],[TenureMonths]]&lt;=11),"High-risk","Other")</f>
        <v>Other</v>
      </c>
      <c r="U3815" t="str">
        <f>IF(ChurnData[[#This Row],[TenureMonths]]&lt;=11,"0-11",IF(ChurnData[[#This Row],[TenureMonths]]&lt;=23,"12-23",IF(ChurnData[[#This Row],[TenureMonths]]&lt;=35,"24-35",IF(ChurnData[[#This Row],[TenureMonths]]&lt;=47,"36-47",IF(ChurnData[[#This Row],[TenureMonths]]&lt;=59,"48-59","60-72")))))</f>
        <v>48-59</v>
      </c>
      <c r="V3815">
        <f>IF(ChurnData[[#This Row],[Churn]]="Yes",1,0)</f>
        <v>0</v>
      </c>
    </row>
    <row r="3816" spans="1:22" x14ac:dyDescent="0.35">
      <c r="A3816" t="s">
        <v>3869</v>
      </c>
      <c r="B3816" t="s">
        <v>36</v>
      </c>
      <c r="C3816">
        <v>0</v>
      </c>
      <c r="D3816" t="s">
        <v>20</v>
      </c>
      <c r="E3816" t="s">
        <v>21</v>
      </c>
      <c r="F3816" t="s">
        <v>39</v>
      </c>
      <c r="G3816" s="2">
        <v>11</v>
      </c>
      <c r="H3816" t="s">
        <v>20</v>
      </c>
      <c r="I3816" t="s">
        <v>21</v>
      </c>
      <c r="J3816" t="s">
        <v>28</v>
      </c>
      <c r="K3816" t="s">
        <v>28</v>
      </c>
      <c r="L3816" t="s">
        <v>33</v>
      </c>
      <c r="M3816" t="s">
        <v>20</v>
      </c>
      <c r="N3816" t="s">
        <v>34</v>
      </c>
      <c r="O3816" s="1">
        <v>20.93</v>
      </c>
      <c r="P3816" s="1">
        <v>233.69</v>
      </c>
      <c r="Q3816">
        <v>0</v>
      </c>
      <c r="R3816" t="s">
        <v>21</v>
      </c>
      <c r="S3816" t="str">
        <f>IF(ChurnData[[#This Row],[MonthlyCharges]]&lt;=30,"1. Up to 30",IF(ChurnData[[#This Row],[MonthlyCharges]]&lt;=50,"2. 31-50",IF(ChurnData[[#This Row],[MonthlyCharges]]&lt;=70,"3. 51-70",IF(ChurnData[[#This Row],[MonthlyCharges]]&lt;=90,"4. 71-90","5. Over 90"))))</f>
        <v>1. Up to 30</v>
      </c>
      <c r="T3816" t="str">
        <f>IF(AND(ChurnData[[#This Row],[Contract]]="Month-to-month",ChurnData[[#This Row],[InternetService]]="Fiber optic",ChurnData[[#This Row],[TenureMonths]]&lt;=11),"High-risk","Other")</f>
        <v>Other</v>
      </c>
      <c r="U3816" t="str">
        <f>IF(ChurnData[[#This Row],[TenureMonths]]&lt;=11,"0-11",IF(ChurnData[[#This Row],[TenureMonths]]&lt;=23,"12-23",IF(ChurnData[[#This Row],[TenureMonths]]&lt;=35,"24-35",IF(ChurnData[[#This Row],[TenureMonths]]&lt;=47,"36-47",IF(ChurnData[[#This Row],[TenureMonths]]&lt;=59,"48-59","60-72")))))</f>
        <v>0-11</v>
      </c>
      <c r="V3816">
        <f>IF(ChurnData[[#This Row],[Churn]]="Yes",1,0)</f>
        <v>0</v>
      </c>
    </row>
    <row r="3817" spans="1:22" x14ac:dyDescent="0.35">
      <c r="A3817" t="s">
        <v>3870</v>
      </c>
      <c r="B3817" t="s">
        <v>36</v>
      </c>
      <c r="C3817">
        <v>0</v>
      </c>
      <c r="D3817" t="s">
        <v>21</v>
      </c>
      <c r="E3817" t="s">
        <v>21</v>
      </c>
      <c r="F3817" t="s">
        <v>39</v>
      </c>
      <c r="G3817" s="2">
        <v>15</v>
      </c>
      <c r="H3817" t="s">
        <v>20</v>
      </c>
      <c r="I3817" t="s">
        <v>23</v>
      </c>
      <c r="J3817" t="s">
        <v>21</v>
      </c>
      <c r="K3817" t="s">
        <v>20</v>
      </c>
      <c r="L3817" t="s">
        <v>33</v>
      </c>
      <c r="M3817" t="s">
        <v>21</v>
      </c>
      <c r="N3817" t="s">
        <v>34</v>
      </c>
      <c r="O3817" s="1">
        <v>94.77</v>
      </c>
      <c r="P3817" s="1">
        <v>1449.15</v>
      </c>
      <c r="Q3817">
        <v>1</v>
      </c>
      <c r="R3817" t="s">
        <v>21</v>
      </c>
      <c r="S3817" t="str">
        <f>IF(ChurnData[[#This Row],[MonthlyCharges]]&lt;=30,"1. Up to 30",IF(ChurnData[[#This Row],[MonthlyCharges]]&lt;=50,"2. 31-50",IF(ChurnData[[#This Row],[MonthlyCharges]]&lt;=70,"3. 51-70",IF(ChurnData[[#This Row],[MonthlyCharges]]&lt;=90,"4. 71-90","5. Over 90"))))</f>
        <v>5. Over 90</v>
      </c>
      <c r="T3817" t="str">
        <f>IF(AND(ChurnData[[#This Row],[Contract]]="Month-to-month",ChurnData[[#This Row],[InternetService]]="Fiber optic",ChurnData[[#This Row],[TenureMonths]]&lt;=11),"High-risk","Other")</f>
        <v>Other</v>
      </c>
      <c r="U3817" t="str">
        <f>IF(ChurnData[[#This Row],[TenureMonths]]&lt;=11,"0-11",IF(ChurnData[[#This Row],[TenureMonths]]&lt;=23,"12-23",IF(ChurnData[[#This Row],[TenureMonths]]&lt;=35,"24-35",IF(ChurnData[[#This Row],[TenureMonths]]&lt;=47,"36-47",IF(ChurnData[[#This Row],[TenureMonths]]&lt;=59,"48-59","60-72")))))</f>
        <v>12-23</v>
      </c>
      <c r="V3817">
        <f>IF(ChurnData[[#This Row],[Churn]]="Yes",1,0)</f>
        <v>0</v>
      </c>
    </row>
    <row r="3818" spans="1:22" x14ac:dyDescent="0.35">
      <c r="A3818" t="s">
        <v>3871</v>
      </c>
      <c r="B3818" t="s">
        <v>36</v>
      </c>
      <c r="C3818">
        <v>0</v>
      </c>
      <c r="D3818" t="s">
        <v>21</v>
      </c>
      <c r="E3818" t="s">
        <v>21</v>
      </c>
      <c r="F3818" t="s">
        <v>49</v>
      </c>
      <c r="G3818" s="2">
        <v>51</v>
      </c>
      <c r="H3818" t="s">
        <v>20</v>
      </c>
      <c r="I3818" t="s">
        <v>21</v>
      </c>
      <c r="J3818" t="s">
        <v>28</v>
      </c>
      <c r="K3818" t="s">
        <v>28</v>
      </c>
      <c r="L3818" t="s">
        <v>29</v>
      </c>
      <c r="M3818" t="s">
        <v>20</v>
      </c>
      <c r="N3818" t="s">
        <v>30</v>
      </c>
      <c r="O3818" s="1">
        <v>27</v>
      </c>
      <c r="P3818" s="1">
        <v>1367.57</v>
      </c>
      <c r="Q3818">
        <v>2</v>
      </c>
      <c r="R3818" t="s">
        <v>21</v>
      </c>
      <c r="S3818" t="str">
        <f>IF(ChurnData[[#This Row],[MonthlyCharges]]&lt;=30,"1. Up to 30",IF(ChurnData[[#This Row],[MonthlyCharges]]&lt;=50,"2. 31-50",IF(ChurnData[[#This Row],[MonthlyCharges]]&lt;=70,"3. 51-70",IF(ChurnData[[#This Row],[MonthlyCharges]]&lt;=90,"4. 71-90","5. Over 90"))))</f>
        <v>1. Up to 30</v>
      </c>
      <c r="T3818" t="str">
        <f>IF(AND(ChurnData[[#This Row],[Contract]]="Month-to-month",ChurnData[[#This Row],[InternetService]]="Fiber optic",ChurnData[[#This Row],[TenureMonths]]&lt;=11),"High-risk","Other")</f>
        <v>Other</v>
      </c>
      <c r="U3818" t="str">
        <f>IF(ChurnData[[#This Row],[TenureMonths]]&lt;=11,"0-11",IF(ChurnData[[#This Row],[TenureMonths]]&lt;=23,"12-23",IF(ChurnData[[#This Row],[TenureMonths]]&lt;=35,"24-35",IF(ChurnData[[#This Row],[TenureMonths]]&lt;=47,"36-47",IF(ChurnData[[#This Row],[TenureMonths]]&lt;=59,"48-59","60-72")))))</f>
        <v>48-59</v>
      </c>
      <c r="V3818">
        <f>IF(ChurnData[[#This Row],[Churn]]="Yes",1,0)</f>
        <v>0</v>
      </c>
    </row>
    <row r="3819" spans="1:22" x14ac:dyDescent="0.35">
      <c r="A3819" t="s">
        <v>3872</v>
      </c>
      <c r="B3819" t="s">
        <v>19</v>
      </c>
      <c r="C3819">
        <v>0</v>
      </c>
      <c r="D3819" t="s">
        <v>21</v>
      </c>
      <c r="E3819" t="s">
        <v>21</v>
      </c>
      <c r="F3819" t="s">
        <v>47</v>
      </c>
      <c r="G3819" s="2">
        <v>12</v>
      </c>
      <c r="H3819" t="s">
        <v>20</v>
      </c>
      <c r="I3819" t="s">
        <v>23</v>
      </c>
      <c r="J3819" t="s">
        <v>21</v>
      </c>
      <c r="K3819" t="s">
        <v>20</v>
      </c>
      <c r="L3819" t="s">
        <v>33</v>
      </c>
      <c r="M3819" t="s">
        <v>21</v>
      </c>
      <c r="N3819" t="s">
        <v>34</v>
      </c>
      <c r="O3819" s="1">
        <v>90.82</v>
      </c>
      <c r="P3819" s="1">
        <v>1072.3499999999999</v>
      </c>
      <c r="Q3819">
        <v>2</v>
      </c>
      <c r="R3819" t="s">
        <v>21</v>
      </c>
      <c r="S3819" t="str">
        <f>IF(ChurnData[[#This Row],[MonthlyCharges]]&lt;=30,"1. Up to 30",IF(ChurnData[[#This Row],[MonthlyCharges]]&lt;=50,"2. 31-50",IF(ChurnData[[#This Row],[MonthlyCharges]]&lt;=70,"3. 51-70",IF(ChurnData[[#This Row],[MonthlyCharges]]&lt;=90,"4. 71-90","5. Over 90"))))</f>
        <v>5. Over 90</v>
      </c>
      <c r="T3819" t="str">
        <f>IF(AND(ChurnData[[#This Row],[Contract]]="Month-to-month",ChurnData[[#This Row],[InternetService]]="Fiber optic",ChurnData[[#This Row],[TenureMonths]]&lt;=11),"High-risk","Other")</f>
        <v>Other</v>
      </c>
      <c r="U3819" t="str">
        <f>IF(ChurnData[[#This Row],[TenureMonths]]&lt;=11,"0-11",IF(ChurnData[[#This Row],[TenureMonths]]&lt;=23,"12-23",IF(ChurnData[[#This Row],[TenureMonths]]&lt;=35,"24-35",IF(ChurnData[[#This Row],[TenureMonths]]&lt;=47,"36-47",IF(ChurnData[[#This Row],[TenureMonths]]&lt;=59,"48-59","60-72")))))</f>
        <v>12-23</v>
      </c>
      <c r="V3819">
        <f>IF(ChurnData[[#This Row],[Churn]]="Yes",1,0)</f>
        <v>0</v>
      </c>
    </row>
    <row r="3820" spans="1:22" x14ac:dyDescent="0.35">
      <c r="A3820" t="s">
        <v>3873</v>
      </c>
      <c r="B3820" t="s">
        <v>36</v>
      </c>
      <c r="C3820">
        <v>0</v>
      </c>
      <c r="D3820" t="s">
        <v>20</v>
      </c>
      <c r="E3820" t="s">
        <v>21</v>
      </c>
      <c r="F3820" t="s">
        <v>27</v>
      </c>
      <c r="G3820" s="2">
        <v>30</v>
      </c>
      <c r="H3820" t="s">
        <v>20</v>
      </c>
      <c r="I3820" t="s">
        <v>23</v>
      </c>
      <c r="J3820" t="s">
        <v>21</v>
      </c>
      <c r="K3820" t="s">
        <v>20</v>
      </c>
      <c r="L3820" t="s">
        <v>24</v>
      </c>
      <c r="M3820" t="s">
        <v>20</v>
      </c>
      <c r="N3820" t="s">
        <v>34</v>
      </c>
      <c r="O3820" s="1">
        <v>95.61</v>
      </c>
      <c r="P3820" s="1">
        <v>2788.28</v>
      </c>
      <c r="Q3820">
        <v>4</v>
      </c>
      <c r="R3820" t="s">
        <v>21</v>
      </c>
      <c r="S3820" t="str">
        <f>IF(ChurnData[[#This Row],[MonthlyCharges]]&lt;=30,"1. Up to 30",IF(ChurnData[[#This Row],[MonthlyCharges]]&lt;=50,"2. 31-50",IF(ChurnData[[#This Row],[MonthlyCharges]]&lt;=70,"3. 51-70",IF(ChurnData[[#This Row],[MonthlyCharges]]&lt;=90,"4. 71-90","5. Over 90"))))</f>
        <v>5. Over 90</v>
      </c>
      <c r="T3820" t="str">
        <f>IF(AND(ChurnData[[#This Row],[Contract]]="Month-to-month",ChurnData[[#This Row],[InternetService]]="Fiber optic",ChurnData[[#This Row],[TenureMonths]]&lt;=11),"High-risk","Other")</f>
        <v>Other</v>
      </c>
      <c r="U3820" t="str">
        <f>IF(ChurnData[[#This Row],[TenureMonths]]&lt;=11,"0-11",IF(ChurnData[[#This Row],[TenureMonths]]&lt;=23,"12-23",IF(ChurnData[[#This Row],[TenureMonths]]&lt;=35,"24-35",IF(ChurnData[[#This Row],[TenureMonths]]&lt;=47,"36-47",IF(ChurnData[[#This Row],[TenureMonths]]&lt;=59,"48-59","60-72")))))</f>
        <v>24-35</v>
      </c>
      <c r="V3820">
        <f>IF(ChurnData[[#This Row],[Churn]]="Yes",1,0)</f>
        <v>0</v>
      </c>
    </row>
    <row r="3821" spans="1:22" x14ac:dyDescent="0.35">
      <c r="A3821" t="s">
        <v>3874</v>
      </c>
      <c r="B3821" t="s">
        <v>36</v>
      </c>
      <c r="C3821">
        <v>0</v>
      </c>
      <c r="D3821" t="s">
        <v>21</v>
      </c>
      <c r="E3821" t="s">
        <v>21</v>
      </c>
      <c r="F3821" t="s">
        <v>22</v>
      </c>
      <c r="G3821" s="2">
        <v>43</v>
      </c>
      <c r="H3821" t="s">
        <v>20</v>
      </c>
      <c r="I3821" t="s">
        <v>21</v>
      </c>
      <c r="J3821" t="s">
        <v>28</v>
      </c>
      <c r="K3821" t="s">
        <v>28</v>
      </c>
      <c r="L3821" t="s">
        <v>29</v>
      </c>
      <c r="M3821" t="s">
        <v>21</v>
      </c>
      <c r="N3821" t="s">
        <v>34</v>
      </c>
      <c r="O3821" s="1">
        <v>30.19</v>
      </c>
      <c r="P3821" s="1">
        <v>1289.48</v>
      </c>
      <c r="Q3821">
        <v>1</v>
      </c>
      <c r="R3821" t="s">
        <v>21</v>
      </c>
      <c r="S3821" t="str">
        <f>IF(ChurnData[[#This Row],[MonthlyCharges]]&lt;=30,"1. Up to 30",IF(ChurnData[[#This Row],[MonthlyCharges]]&lt;=50,"2. 31-50",IF(ChurnData[[#This Row],[MonthlyCharges]]&lt;=70,"3. 51-70",IF(ChurnData[[#This Row],[MonthlyCharges]]&lt;=90,"4. 71-90","5. Over 90"))))</f>
        <v>2. 31-50</v>
      </c>
      <c r="T3821" t="str">
        <f>IF(AND(ChurnData[[#This Row],[Contract]]="Month-to-month",ChurnData[[#This Row],[InternetService]]="Fiber optic",ChurnData[[#This Row],[TenureMonths]]&lt;=11),"High-risk","Other")</f>
        <v>Other</v>
      </c>
      <c r="U3821" t="str">
        <f>IF(ChurnData[[#This Row],[TenureMonths]]&lt;=11,"0-11",IF(ChurnData[[#This Row],[TenureMonths]]&lt;=23,"12-23",IF(ChurnData[[#This Row],[TenureMonths]]&lt;=35,"24-35",IF(ChurnData[[#This Row],[TenureMonths]]&lt;=47,"36-47",IF(ChurnData[[#This Row],[TenureMonths]]&lt;=59,"48-59","60-72")))))</f>
        <v>36-47</v>
      </c>
      <c r="V3821">
        <f>IF(ChurnData[[#This Row],[Churn]]="Yes",1,0)</f>
        <v>0</v>
      </c>
    </row>
    <row r="3822" spans="1:22" x14ac:dyDescent="0.35">
      <c r="A3822" t="s">
        <v>3875</v>
      </c>
      <c r="B3822" t="s">
        <v>19</v>
      </c>
      <c r="C3822">
        <v>0</v>
      </c>
      <c r="D3822" t="s">
        <v>20</v>
      </c>
      <c r="E3822" t="s">
        <v>21</v>
      </c>
      <c r="F3822" t="s">
        <v>39</v>
      </c>
      <c r="G3822" s="2">
        <v>43</v>
      </c>
      <c r="H3822" t="s">
        <v>20</v>
      </c>
      <c r="I3822" t="s">
        <v>23</v>
      </c>
      <c r="J3822" t="s">
        <v>20</v>
      </c>
      <c r="K3822" t="s">
        <v>21</v>
      </c>
      <c r="L3822" t="s">
        <v>29</v>
      </c>
      <c r="M3822" t="s">
        <v>21</v>
      </c>
      <c r="N3822" t="s">
        <v>34</v>
      </c>
      <c r="O3822" s="1">
        <v>84.67</v>
      </c>
      <c r="P3822" s="1">
        <v>3725.35</v>
      </c>
      <c r="Q3822">
        <v>0</v>
      </c>
      <c r="R3822" t="s">
        <v>20</v>
      </c>
      <c r="S3822" t="str">
        <f>IF(ChurnData[[#This Row],[MonthlyCharges]]&lt;=30,"1. Up to 30",IF(ChurnData[[#This Row],[MonthlyCharges]]&lt;=50,"2. 31-50",IF(ChurnData[[#This Row],[MonthlyCharges]]&lt;=70,"3. 51-70",IF(ChurnData[[#This Row],[MonthlyCharges]]&lt;=90,"4. 71-90","5. Over 90"))))</f>
        <v>4. 71-90</v>
      </c>
      <c r="T3822" t="str">
        <f>IF(AND(ChurnData[[#This Row],[Contract]]="Month-to-month",ChurnData[[#This Row],[InternetService]]="Fiber optic",ChurnData[[#This Row],[TenureMonths]]&lt;=11),"High-risk","Other")</f>
        <v>Other</v>
      </c>
      <c r="U3822" t="str">
        <f>IF(ChurnData[[#This Row],[TenureMonths]]&lt;=11,"0-11",IF(ChurnData[[#This Row],[TenureMonths]]&lt;=23,"12-23",IF(ChurnData[[#This Row],[TenureMonths]]&lt;=35,"24-35",IF(ChurnData[[#This Row],[TenureMonths]]&lt;=47,"36-47",IF(ChurnData[[#This Row],[TenureMonths]]&lt;=59,"48-59","60-72")))))</f>
        <v>36-47</v>
      </c>
      <c r="V3822">
        <f>IF(ChurnData[[#This Row],[Churn]]="Yes",1,0)</f>
        <v>1</v>
      </c>
    </row>
    <row r="3823" spans="1:22" x14ac:dyDescent="0.35">
      <c r="A3823" t="s">
        <v>3876</v>
      </c>
      <c r="B3823" t="s">
        <v>36</v>
      </c>
      <c r="C3823">
        <v>0</v>
      </c>
      <c r="D3823" t="s">
        <v>21</v>
      </c>
      <c r="E3823" t="s">
        <v>21</v>
      </c>
      <c r="F3823" t="s">
        <v>56</v>
      </c>
      <c r="G3823" s="2">
        <v>14</v>
      </c>
      <c r="H3823" t="s">
        <v>20</v>
      </c>
      <c r="I3823" t="s">
        <v>21</v>
      </c>
      <c r="J3823" t="s">
        <v>28</v>
      </c>
      <c r="K3823" t="s">
        <v>28</v>
      </c>
      <c r="L3823" t="s">
        <v>33</v>
      </c>
      <c r="M3823" t="s">
        <v>21</v>
      </c>
      <c r="N3823" t="s">
        <v>25</v>
      </c>
      <c r="O3823" s="1">
        <v>38.6</v>
      </c>
      <c r="P3823" s="1">
        <v>540.69000000000005</v>
      </c>
      <c r="Q3823">
        <v>2</v>
      </c>
      <c r="R3823" t="s">
        <v>21</v>
      </c>
      <c r="S3823" t="str">
        <f>IF(ChurnData[[#This Row],[MonthlyCharges]]&lt;=30,"1. Up to 30",IF(ChurnData[[#This Row],[MonthlyCharges]]&lt;=50,"2. 31-50",IF(ChurnData[[#This Row],[MonthlyCharges]]&lt;=70,"3. 51-70",IF(ChurnData[[#This Row],[MonthlyCharges]]&lt;=90,"4. 71-90","5. Over 90"))))</f>
        <v>2. 31-50</v>
      </c>
      <c r="T3823" t="str">
        <f>IF(AND(ChurnData[[#This Row],[Contract]]="Month-to-month",ChurnData[[#This Row],[InternetService]]="Fiber optic",ChurnData[[#This Row],[TenureMonths]]&lt;=11),"High-risk","Other")</f>
        <v>Other</v>
      </c>
      <c r="U3823" t="str">
        <f>IF(ChurnData[[#This Row],[TenureMonths]]&lt;=11,"0-11",IF(ChurnData[[#This Row],[TenureMonths]]&lt;=23,"12-23",IF(ChurnData[[#This Row],[TenureMonths]]&lt;=35,"24-35",IF(ChurnData[[#This Row],[TenureMonths]]&lt;=47,"36-47",IF(ChurnData[[#This Row],[TenureMonths]]&lt;=59,"48-59","60-72")))))</f>
        <v>12-23</v>
      </c>
      <c r="V3823">
        <f>IF(ChurnData[[#This Row],[Churn]]="Yes",1,0)</f>
        <v>0</v>
      </c>
    </row>
    <row r="3824" spans="1:22" x14ac:dyDescent="0.35">
      <c r="A3824" t="s">
        <v>3877</v>
      </c>
      <c r="B3824" t="s">
        <v>19</v>
      </c>
      <c r="C3824">
        <v>0</v>
      </c>
      <c r="D3824" t="s">
        <v>21</v>
      </c>
      <c r="E3824" t="s">
        <v>21</v>
      </c>
      <c r="F3824" t="s">
        <v>49</v>
      </c>
      <c r="G3824" s="2">
        <v>47</v>
      </c>
      <c r="H3824" t="s">
        <v>20</v>
      </c>
      <c r="I3824" t="s">
        <v>23</v>
      </c>
      <c r="J3824" t="s">
        <v>21</v>
      </c>
      <c r="K3824" t="s">
        <v>21</v>
      </c>
      <c r="L3824" t="s">
        <v>24</v>
      </c>
      <c r="M3824" t="s">
        <v>21</v>
      </c>
      <c r="N3824" t="s">
        <v>34</v>
      </c>
      <c r="O3824" s="1">
        <v>88.12</v>
      </c>
      <c r="P3824" s="1">
        <v>4198.16</v>
      </c>
      <c r="Q3824">
        <v>0</v>
      </c>
      <c r="R3824" t="s">
        <v>21</v>
      </c>
      <c r="S3824" t="str">
        <f>IF(ChurnData[[#This Row],[MonthlyCharges]]&lt;=30,"1. Up to 30",IF(ChurnData[[#This Row],[MonthlyCharges]]&lt;=50,"2. 31-50",IF(ChurnData[[#This Row],[MonthlyCharges]]&lt;=70,"3. 51-70",IF(ChurnData[[#This Row],[MonthlyCharges]]&lt;=90,"4. 71-90","5. Over 90"))))</f>
        <v>4. 71-90</v>
      </c>
      <c r="T3824" t="str">
        <f>IF(AND(ChurnData[[#This Row],[Contract]]="Month-to-month",ChurnData[[#This Row],[InternetService]]="Fiber optic",ChurnData[[#This Row],[TenureMonths]]&lt;=11),"High-risk","Other")</f>
        <v>Other</v>
      </c>
      <c r="U3824" t="str">
        <f>IF(ChurnData[[#This Row],[TenureMonths]]&lt;=11,"0-11",IF(ChurnData[[#This Row],[TenureMonths]]&lt;=23,"12-23",IF(ChurnData[[#This Row],[TenureMonths]]&lt;=35,"24-35",IF(ChurnData[[#This Row],[TenureMonths]]&lt;=47,"36-47",IF(ChurnData[[#This Row],[TenureMonths]]&lt;=59,"48-59","60-72")))))</f>
        <v>36-47</v>
      </c>
      <c r="V3824">
        <f>IF(ChurnData[[#This Row],[Churn]]="Yes",1,0)</f>
        <v>0</v>
      </c>
    </row>
    <row r="3825" spans="1:22" x14ac:dyDescent="0.35">
      <c r="A3825" t="s">
        <v>3878</v>
      </c>
      <c r="B3825" t="s">
        <v>36</v>
      </c>
      <c r="C3825">
        <v>0</v>
      </c>
      <c r="D3825" t="s">
        <v>20</v>
      </c>
      <c r="E3825" t="s">
        <v>20</v>
      </c>
      <c r="F3825" t="s">
        <v>58</v>
      </c>
      <c r="G3825" s="2">
        <v>26</v>
      </c>
      <c r="H3825" t="s">
        <v>20</v>
      </c>
      <c r="I3825" t="s">
        <v>32</v>
      </c>
      <c r="J3825" t="s">
        <v>21</v>
      </c>
      <c r="K3825" t="s">
        <v>21</v>
      </c>
      <c r="L3825" t="s">
        <v>29</v>
      </c>
      <c r="M3825" t="s">
        <v>20</v>
      </c>
      <c r="N3825" t="s">
        <v>30</v>
      </c>
      <c r="O3825" s="1">
        <v>64.23</v>
      </c>
      <c r="P3825" s="1">
        <v>1624.82</v>
      </c>
      <c r="Q3825">
        <v>1</v>
      </c>
      <c r="R3825" t="s">
        <v>21</v>
      </c>
      <c r="S3825" t="str">
        <f>IF(ChurnData[[#This Row],[MonthlyCharges]]&lt;=30,"1. Up to 30",IF(ChurnData[[#This Row],[MonthlyCharges]]&lt;=50,"2. 31-50",IF(ChurnData[[#This Row],[MonthlyCharges]]&lt;=70,"3. 51-70",IF(ChurnData[[#This Row],[MonthlyCharges]]&lt;=90,"4. 71-90","5. Over 90"))))</f>
        <v>3. 51-70</v>
      </c>
      <c r="T3825" t="str">
        <f>IF(AND(ChurnData[[#This Row],[Contract]]="Month-to-month",ChurnData[[#This Row],[InternetService]]="Fiber optic",ChurnData[[#This Row],[TenureMonths]]&lt;=11),"High-risk","Other")</f>
        <v>Other</v>
      </c>
      <c r="U3825" t="str">
        <f>IF(ChurnData[[#This Row],[TenureMonths]]&lt;=11,"0-11",IF(ChurnData[[#This Row],[TenureMonths]]&lt;=23,"12-23",IF(ChurnData[[#This Row],[TenureMonths]]&lt;=35,"24-35",IF(ChurnData[[#This Row],[TenureMonths]]&lt;=47,"36-47",IF(ChurnData[[#This Row],[TenureMonths]]&lt;=59,"48-59","60-72")))))</f>
        <v>24-35</v>
      </c>
      <c r="V3825">
        <f>IF(ChurnData[[#This Row],[Churn]]="Yes",1,0)</f>
        <v>0</v>
      </c>
    </row>
    <row r="3826" spans="1:22" x14ac:dyDescent="0.35">
      <c r="A3826" t="s">
        <v>3879</v>
      </c>
      <c r="B3826" t="s">
        <v>19</v>
      </c>
      <c r="C3826">
        <v>0</v>
      </c>
      <c r="D3826" t="s">
        <v>20</v>
      </c>
      <c r="E3826" t="s">
        <v>21</v>
      </c>
      <c r="F3826" t="s">
        <v>75</v>
      </c>
      <c r="G3826" s="2">
        <v>18</v>
      </c>
      <c r="H3826" t="s">
        <v>20</v>
      </c>
      <c r="I3826" t="s">
        <v>21</v>
      </c>
      <c r="J3826" t="s">
        <v>28</v>
      </c>
      <c r="K3826" t="s">
        <v>28</v>
      </c>
      <c r="L3826" t="s">
        <v>33</v>
      </c>
      <c r="M3826" t="s">
        <v>20</v>
      </c>
      <c r="N3826" t="s">
        <v>25</v>
      </c>
      <c r="O3826" s="1">
        <v>30.89</v>
      </c>
      <c r="P3826" s="1">
        <v>544.41</v>
      </c>
      <c r="Q3826">
        <v>2</v>
      </c>
      <c r="R3826" t="s">
        <v>21</v>
      </c>
      <c r="S3826" t="str">
        <f>IF(ChurnData[[#This Row],[MonthlyCharges]]&lt;=30,"1. Up to 30",IF(ChurnData[[#This Row],[MonthlyCharges]]&lt;=50,"2. 31-50",IF(ChurnData[[#This Row],[MonthlyCharges]]&lt;=70,"3. 51-70",IF(ChurnData[[#This Row],[MonthlyCharges]]&lt;=90,"4. 71-90","5. Over 90"))))</f>
        <v>2. 31-50</v>
      </c>
      <c r="T3826" t="str">
        <f>IF(AND(ChurnData[[#This Row],[Contract]]="Month-to-month",ChurnData[[#This Row],[InternetService]]="Fiber optic",ChurnData[[#This Row],[TenureMonths]]&lt;=11),"High-risk","Other")</f>
        <v>Other</v>
      </c>
      <c r="U3826" t="str">
        <f>IF(ChurnData[[#This Row],[TenureMonths]]&lt;=11,"0-11",IF(ChurnData[[#This Row],[TenureMonths]]&lt;=23,"12-23",IF(ChurnData[[#This Row],[TenureMonths]]&lt;=35,"24-35",IF(ChurnData[[#This Row],[TenureMonths]]&lt;=47,"36-47",IF(ChurnData[[#This Row],[TenureMonths]]&lt;=59,"48-59","60-72")))))</f>
        <v>12-23</v>
      </c>
      <c r="V3826">
        <f>IF(ChurnData[[#This Row],[Churn]]="Yes",1,0)</f>
        <v>0</v>
      </c>
    </row>
    <row r="3827" spans="1:22" x14ac:dyDescent="0.35">
      <c r="A3827" t="s">
        <v>3880</v>
      </c>
      <c r="B3827" t="s">
        <v>19</v>
      </c>
      <c r="C3827">
        <v>0</v>
      </c>
      <c r="D3827" t="s">
        <v>21</v>
      </c>
      <c r="E3827" t="s">
        <v>21</v>
      </c>
      <c r="F3827" t="s">
        <v>49</v>
      </c>
      <c r="G3827" s="2">
        <v>14</v>
      </c>
      <c r="H3827" t="s">
        <v>20</v>
      </c>
      <c r="I3827" t="s">
        <v>23</v>
      </c>
      <c r="J3827" t="s">
        <v>21</v>
      </c>
      <c r="K3827" t="s">
        <v>20</v>
      </c>
      <c r="L3827" t="s">
        <v>33</v>
      </c>
      <c r="M3827" t="s">
        <v>20</v>
      </c>
      <c r="N3827" t="s">
        <v>34</v>
      </c>
      <c r="O3827" s="1">
        <v>86.16</v>
      </c>
      <c r="P3827" s="1">
        <v>1174.18</v>
      </c>
      <c r="Q3827">
        <v>1</v>
      </c>
      <c r="R3827" t="s">
        <v>21</v>
      </c>
      <c r="S3827" t="str">
        <f>IF(ChurnData[[#This Row],[MonthlyCharges]]&lt;=30,"1. Up to 30",IF(ChurnData[[#This Row],[MonthlyCharges]]&lt;=50,"2. 31-50",IF(ChurnData[[#This Row],[MonthlyCharges]]&lt;=70,"3. 51-70",IF(ChurnData[[#This Row],[MonthlyCharges]]&lt;=90,"4. 71-90","5. Over 90"))))</f>
        <v>4. 71-90</v>
      </c>
      <c r="T3827" t="str">
        <f>IF(AND(ChurnData[[#This Row],[Contract]]="Month-to-month",ChurnData[[#This Row],[InternetService]]="Fiber optic",ChurnData[[#This Row],[TenureMonths]]&lt;=11),"High-risk","Other")</f>
        <v>Other</v>
      </c>
      <c r="U3827" t="str">
        <f>IF(ChurnData[[#This Row],[TenureMonths]]&lt;=11,"0-11",IF(ChurnData[[#This Row],[TenureMonths]]&lt;=23,"12-23",IF(ChurnData[[#This Row],[TenureMonths]]&lt;=35,"24-35",IF(ChurnData[[#This Row],[TenureMonths]]&lt;=47,"36-47",IF(ChurnData[[#This Row],[TenureMonths]]&lt;=59,"48-59","60-72")))))</f>
        <v>12-23</v>
      </c>
      <c r="V3827">
        <f>IF(ChurnData[[#This Row],[Churn]]="Yes",1,0)</f>
        <v>0</v>
      </c>
    </row>
    <row r="3828" spans="1:22" x14ac:dyDescent="0.35">
      <c r="A3828" t="s">
        <v>3881</v>
      </c>
      <c r="B3828" t="s">
        <v>19</v>
      </c>
      <c r="C3828">
        <v>0</v>
      </c>
      <c r="D3828" t="s">
        <v>20</v>
      </c>
      <c r="E3828" t="s">
        <v>20</v>
      </c>
      <c r="F3828" t="s">
        <v>41</v>
      </c>
      <c r="G3828" s="2">
        <v>7</v>
      </c>
      <c r="H3828" t="s">
        <v>21</v>
      </c>
      <c r="I3828" t="s">
        <v>32</v>
      </c>
      <c r="J3828" t="s">
        <v>21</v>
      </c>
      <c r="K3828" t="s">
        <v>21</v>
      </c>
      <c r="L3828" t="s">
        <v>33</v>
      </c>
      <c r="M3828" t="s">
        <v>20</v>
      </c>
      <c r="N3828" t="s">
        <v>25</v>
      </c>
      <c r="O3828" s="1">
        <v>48.03</v>
      </c>
      <c r="P3828" s="1">
        <v>333.1</v>
      </c>
      <c r="Q3828">
        <v>2</v>
      </c>
      <c r="R3828" t="s">
        <v>20</v>
      </c>
      <c r="S3828" t="str">
        <f>IF(ChurnData[[#This Row],[MonthlyCharges]]&lt;=30,"1. Up to 30",IF(ChurnData[[#This Row],[MonthlyCharges]]&lt;=50,"2. 31-50",IF(ChurnData[[#This Row],[MonthlyCharges]]&lt;=70,"3. 51-70",IF(ChurnData[[#This Row],[MonthlyCharges]]&lt;=90,"4. 71-90","5. Over 90"))))</f>
        <v>2. 31-50</v>
      </c>
      <c r="T3828" t="str">
        <f>IF(AND(ChurnData[[#This Row],[Contract]]="Month-to-month",ChurnData[[#This Row],[InternetService]]="Fiber optic",ChurnData[[#This Row],[TenureMonths]]&lt;=11),"High-risk","Other")</f>
        <v>Other</v>
      </c>
      <c r="U3828" t="str">
        <f>IF(ChurnData[[#This Row],[TenureMonths]]&lt;=11,"0-11",IF(ChurnData[[#This Row],[TenureMonths]]&lt;=23,"12-23",IF(ChurnData[[#This Row],[TenureMonths]]&lt;=35,"24-35",IF(ChurnData[[#This Row],[TenureMonths]]&lt;=47,"36-47",IF(ChurnData[[#This Row],[TenureMonths]]&lt;=59,"48-59","60-72")))))</f>
        <v>0-11</v>
      </c>
      <c r="V3828">
        <f>IF(ChurnData[[#This Row],[Churn]]="Yes",1,0)</f>
        <v>1</v>
      </c>
    </row>
    <row r="3829" spans="1:22" x14ac:dyDescent="0.35">
      <c r="A3829" t="s">
        <v>3882</v>
      </c>
      <c r="B3829" t="s">
        <v>36</v>
      </c>
      <c r="C3829">
        <v>0</v>
      </c>
      <c r="D3829" t="s">
        <v>20</v>
      </c>
      <c r="E3829" t="s">
        <v>21</v>
      </c>
      <c r="F3829" t="s">
        <v>58</v>
      </c>
      <c r="G3829" s="2">
        <v>29</v>
      </c>
      <c r="H3829" t="s">
        <v>20</v>
      </c>
      <c r="I3829" t="s">
        <v>21</v>
      </c>
      <c r="J3829" t="s">
        <v>28</v>
      </c>
      <c r="K3829" t="s">
        <v>28</v>
      </c>
      <c r="L3829" t="s">
        <v>33</v>
      </c>
      <c r="M3829" t="s">
        <v>20</v>
      </c>
      <c r="N3829" t="s">
        <v>30</v>
      </c>
      <c r="O3829" s="1">
        <v>35.950000000000003</v>
      </c>
      <c r="P3829" s="1">
        <v>1044.3499999999999</v>
      </c>
      <c r="Q3829">
        <v>0</v>
      </c>
      <c r="R3829" t="s">
        <v>20</v>
      </c>
      <c r="S3829" t="str">
        <f>IF(ChurnData[[#This Row],[MonthlyCharges]]&lt;=30,"1. Up to 30",IF(ChurnData[[#This Row],[MonthlyCharges]]&lt;=50,"2. 31-50",IF(ChurnData[[#This Row],[MonthlyCharges]]&lt;=70,"3. 51-70",IF(ChurnData[[#This Row],[MonthlyCharges]]&lt;=90,"4. 71-90","5. Over 90"))))</f>
        <v>2. 31-50</v>
      </c>
      <c r="T3829" t="str">
        <f>IF(AND(ChurnData[[#This Row],[Contract]]="Month-to-month",ChurnData[[#This Row],[InternetService]]="Fiber optic",ChurnData[[#This Row],[TenureMonths]]&lt;=11),"High-risk","Other")</f>
        <v>Other</v>
      </c>
      <c r="U3829" t="str">
        <f>IF(ChurnData[[#This Row],[TenureMonths]]&lt;=11,"0-11",IF(ChurnData[[#This Row],[TenureMonths]]&lt;=23,"12-23",IF(ChurnData[[#This Row],[TenureMonths]]&lt;=35,"24-35",IF(ChurnData[[#This Row],[TenureMonths]]&lt;=47,"36-47",IF(ChurnData[[#This Row],[TenureMonths]]&lt;=59,"48-59","60-72")))))</f>
        <v>24-35</v>
      </c>
      <c r="V3829">
        <f>IF(ChurnData[[#This Row],[Churn]]="Yes",1,0)</f>
        <v>1</v>
      </c>
    </row>
    <row r="3830" spans="1:22" x14ac:dyDescent="0.35">
      <c r="A3830" t="s">
        <v>3883</v>
      </c>
      <c r="B3830" t="s">
        <v>36</v>
      </c>
      <c r="C3830">
        <v>0</v>
      </c>
      <c r="D3830" t="s">
        <v>21</v>
      </c>
      <c r="E3830" t="s">
        <v>21</v>
      </c>
      <c r="F3830" t="s">
        <v>41</v>
      </c>
      <c r="G3830" s="2">
        <v>13</v>
      </c>
      <c r="H3830" t="s">
        <v>20</v>
      </c>
      <c r="I3830" t="s">
        <v>23</v>
      </c>
      <c r="J3830" t="s">
        <v>20</v>
      </c>
      <c r="K3830" t="s">
        <v>21</v>
      </c>
      <c r="L3830" t="s">
        <v>29</v>
      </c>
      <c r="M3830" t="s">
        <v>20</v>
      </c>
      <c r="N3830" t="s">
        <v>30</v>
      </c>
      <c r="O3830" s="1">
        <v>95.76</v>
      </c>
      <c r="P3830" s="1">
        <v>1282.02</v>
      </c>
      <c r="Q3830">
        <v>0</v>
      </c>
      <c r="R3830" t="s">
        <v>20</v>
      </c>
      <c r="S3830" t="str">
        <f>IF(ChurnData[[#This Row],[MonthlyCharges]]&lt;=30,"1. Up to 30",IF(ChurnData[[#This Row],[MonthlyCharges]]&lt;=50,"2. 31-50",IF(ChurnData[[#This Row],[MonthlyCharges]]&lt;=70,"3. 51-70",IF(ChurnData[[#This Row],[MonthlyCharges]]&lt;=90,"4. 71-90","5. Over 90"))))</f>
        <v>5. Over 90</v>
      </c>
      <c r="T3830" t="str">
        <f>IF(AND(ChurnData[[#This Row],[Contract]]="Month-to-month",ChurnData[[#This Row],[InternetService]]="Fiber optic",ChurnData[[#This Row],[TenureMonths]]&lt;=11),"High-risk","Other")</f>
        <v>Other</v>
      </c>
      <c r="U3830" t="str">
        <f>IF(ChurnData[[#This Row],[TenureMonths]]&lt;=11,"0-11",IF(ChurnData[[#This Row],[TenureMonths]]&lt;=23,"12-23",IF(ChurnData[[#This Row],[TenureMonths]]&lt;=35,"24-35",IF(ChurnData[[#This Row],[TenureMonths]]&lt;=47,"36-47",IF(ChurnData[[#This Row],[TenureMonths]]&lt;=59,"48-59","60-72")))))</f>
        <v>12-23</v>
      </c>
      <c r="V3830">
        <f>IF(ChurnData[[#This Row],[Churn]]="Yes",1,0)</f>
        <v>1</v>
      </c>
    </row>
    <row r="3831" spans="1:22" x14ac:dyDescent="0.35">
      <c r="A3831" t="s">
        <v>3884</v>
      </c>
      <c r="B3831" t="s">
        <v>36</v>
      </c>
      <c r="C3831">
        <v>0</v>
      </c>
      <c r="D3831" t="s">
        <v>20</v>
      </c>
      <c r="E3831" t="s">
        <v>21</v>
      </c>
      <c r="F3831" t="s">
        <v>45</v>
      </c>
      <c r="G3831" s="2">
        <v>44</v>
      </c>
      <c r="H3831" t="s">
        <v>20</v>
      </c>
      <c r="I3831" t="s">
        <v>23</v>
      </c>
      <c r="J3831" t="s">
        <v>20</v>
      </c>
      <c r="K3831" t="s">
        <v>21</v>
      </c>
      <c r="L3831" t="s">
        <v>24</v>
      </c>
      <c r="M3831" t="s">
        <v>20</v>
      </c>
      <c r="N3831" t="s">
        <v>30</v>
      </c>
      <c r="O3831" s="1">
        <v>87.97</v>
      </c>
      <c r="P3831" s="1">
        <v>3855.81</v>
      </c>
      <c r="Q3831">
        <v>2</v>
      </c>
      <c r="R3831" t="s">
        <v>21</v>
      </c>
      <c r="S3831" t="str">
        <f>IF(ChurnData[[#This Row],[MonthlyCharges]]&lt;=30,"1. Up to 30",IF(ChurnData[[#This Row],[MonthlyCharges]]&lt;=50,"2. 31-50",IF(ChurnData[[#This Row],[MonthlyCharges]]&lt;=70,"3. 51-70",IF(ChurnData[[#This Row],[MonthlyCharges]]&lt;=90,"4. 71-90","5. Over 90"))))</f>
        <v>4. 71-90</v>
      </c>
      <c r="T3831" t="str">
        <f>IF(AND(ChurnData[[#This Row],[Contract]]="Month-to-month",ChurnData[[#This Row],[InternetService]]="Fiber optic",ChurnData[[#This Row],[TenureMonths]]&lt;=11),"High-risk","Other")</f>
        <v>Other</v>
      </c>
      <c r="U3831" t="str">
        <f>IF(ChurnData[[#This Row],[TenureMonths]]&lt;=11,"0-11",IF(ChurnData[[#This Row],[TenureMonths]]&lt;=23,"12-23",IF(ChurnData[[#This Row],[TenureMonths]]&lt;=35,"24-35",IF(ChurnData[[#This Row],[TenureMonths]]&lt;=47,"36-47",IF(ChurnData[[#This Row],[TenureMonths]]&lt;=59,"48-59","60-72")))))</f>
        <v>36-47</v>
      </c>
      <c r="V3831">
        <f>IF(ChurnData[[#This Row],[Churn]]="Yes",1,0)</f>
        <v>0</v>
      </c>
    </row>
    <row r="3832" spans="1:22" x14ac:dyDescent="0.35">
      <c r="A3832" t="s">
        <v>3885</v>
      </c>
      <c r="B3832" t="s">
        <v>19</v>
      </c>
      <c r="C3832">
        <v>0</v>
      </c>
      <c r="D3832" t="s">
        <v>20</v>
      </c>
      <c r="E3832" t="s">
        <v>21</v>
      </c>
      <c r="F3832" t="s">
        <v>58</v>
      </c>
      <c r="G3832" s="2">
        <v>56</v>
      </c>
      <c r="H3832" t="s">
        <v>20</v>
      </c>
      <c r="I3832" t="s">
        <v>21</v>
      </c>
      <c r="J3832" t="s">
        <v>28</v>
      </c>
      <c r="K3832" t="s">
        <v>28</v>
      </c>
      <c r="L3832" t="s">
        <v>24</v>
      </c>
      <c r="M3832" t="s">
        <v>20</v>
      </c>
      <c r="N3832" t="s">
        <v>30</v>
      </c>
      <c r="O3832" s="1">
        <v>34.94</v>
      </c>
      <c r="P3832" s="1">
        <v>1902.11</v>
      </c>
      <c r="Q3832">
        <v>1</v>
      </c>
      <c r="R3832" t="s">
        <v>21</v>
      </c>
      <c r="S3832" t="str">
        <f>IF(ChurnData[[#This Row],[MonthlyCharges]]&lt;=30,"1. Up to 30",IF(ChurnData[[#This Row],[MonthlyCharges]]&lt;=50,"2. 31-50",IF(ChurnData[[#This Row],[MonthlyCharges]]&lt;=70,"3. 51-70",IF(ChurnData[[#This Row],[MonthlyCharges]]&lt;=90,"4. 71-90","5. Over 90"))))</f>
        <v>2. 31-50</v>
      </c>
      <c r="T3832" t="str">
        <f>IF(AND(ChurnData[[#This Row],[Contract]]="Month-to-month",ChurnData[[#This Row],[InternetService]]="Fiber optic",ChurnData[[#This Row],[TenureMonths]]&lt;=11),"High-risk","Other")</f>
        <v>Other</v>
      </c>
      <c r="U3832" t="str">
        <f>IF(ChurnData[[#This Row],[TenureMonths]]&lt;=11,"0-11",IF(ChurnData[[#This Row],[TenureMonths]]&lt;=23,"12-23",IF(ChurnData[[#This Row],[TenureMonths]]&lt;=35,"24-35",IF(ChurnData[[#This Row],[TenureMonths]]&lt;=47,"36-47",IF(ChurnData[[#This Row],[TenureMonths]]&lt;=59,"48-59","60-72")))))</f>
        <v>48-59</v>
      </c>
      <c r="V3832">
        <f>IF(ChurnData[[#This Row],[Churn]]="Yes",1,0)</f>
        <v>0</v>
      </c>
    </row>
    <row r="3833" spans="1:22" x14ac:dyDescent="0.35">
      <c r="A3833" t="s">
        <v>3886</v>
      </c>
      <c r="B3833" t="s">
        <v>36</v>
      </c>
      <c r="C3833">
        <v>0</v>
      </c>
      <c r="D3833" t="s">
        <v>21</v>
      </c>
      <c r="E3833" t="s">
        <v>21</v>
      </c>
      <c r="F3833" t="s">
        <v>45</v>
      </c>
      <c r="G3833" s="2">
        <v>2</v>
      </c>
      <c r="H3833" t="s">
        <v>20</v>
      </c>
      <c r="I3833" t="s">
        <v>23</v>
      </c>
      <c r="J3833" t="s">
        <v>21</v>
      </c>
      <c r="K3833" t="s">
        <v>21</v>
      </c>
      <c r="L3833" t="s">
        <v>33</v>
      </c>
      <c r="M3833" t="s">
        <v>20</v>
      </c>
      <c r="N3833" t="s">
        <v>30</v>
      </c>
      <c r="O3833" s="1">
        <v>71.05</v>
      </c>
      <c r="P3833" s="1">
        <v>138.53</v>
      </c>
      <c r="Q3833">
        <v>0</v>
      </c>
      <c r="R3833" t="s">
        <v>20</v>
      </c>
      <c r="S3833" t="str">
        <f>IF(ChurnData[[#This Row],[MonthlyCharges]]&lt;=30,"1. Up to 30",IF(ChurnData[[#This Row],[MonthlyCharges]]&lt;=50,"2. 31-50",IF(ChurnData[[#This Row],[MonthlyCharges]]&lt;=70,"3. 51-70",IF(ChurnData[[#This Row],[MonthlyCharges]]&lt;=90,"4. 71-90","5. Over 90"))))</f>
        <v>4. 71-90</v>
      </c>
      <c r="T3833" t="str">
        <f>IF(AND(ChurnData[[#This Row],[Contract]]="Month-to-month",ChurnData[[#This Row],[InternetService]]="Fiber optic",ChurnData[[#This Row],[TenureMonths]]&lt;=11),"High-risk","Other")</f>
        <v>High-risk</v>
      </c>
      <c r="U3833" t="str">
        <f>IF(ChurnData[[#This Row],[TenureMonths]]&lt;=11,"0-11",IF(ChurnData[[#This Row],[TenureMonths]]&lt;=23,"12-23",IF(ChurnData[[#This Row],[TenureMonths]]&lt;=35,"24-35",IF(ChurnData[[#This Row],[TenureMonths]]&lt;=47,"36-47",IF(ChurnData[[#This Row],[TenureMonths]]&lt;=59,"48-59","60-72")))))</f>
        <v>0-11</v>
      </c>
      <c r="V3833">
        <f>IF(ChurnData[[#This Row],[Churn]]="Yes",1,0)</f>
        <v>1</v>
      </c>
    </row>
    <row r="3834" spans="1:22" x14ac:dyDescent="0.35">
      <c r="A3834" t="s">
        <v>3887</v>
      </c>
      <c r="B3834" t="s">
        <v>36</v>
      </c>
      <c r="C3834">
        <v>0</v>
      </c>
      <c r="D3834" t="s">
        <v>20</v>
      </c>
      <c r="E3834" t="s">
        <v>21</v>
      </c>
      <c r="F3834" t="s">
        <v>56</v>
      </c>
      <c r="G3834" s="2">
        <v>57</v>
      </c>
      <c r="H3834" t="s">
        <v>20</v>
      </c>
      <c r="I3834" t="s">
        <v>21</v>
      </c>
      <c r="J3834" t="s">
        <v>28</v>
      </c>
      <c r="K3834" t="s">
        <v>28</v>
      </c>
      <c r="L3834" t="s">
        <v>24</v>
      </c>
      <c r="M3834" t="s">
        <v>21</v>
      </c>
      <c r="N3834" t="s">
        <v>25</v>
      </c>
      <c r="O3834" s="1">
        <v>36.32</v>
      </c>
      <c r="P3834" s="1">
        <v>2128.86</v>
      </c>
      <c r="Q3834">
        <v>2</v>
      </c>
      <c r="R3834" t="s">
        <v>21</v>
      </c>
      <c r="S3834" t="str">
        <f>IF(ChurnData[[#This Row],[MonthlyCharges]]&lt;=30,"1. Up to 30",IF(ChurnData[[#This Row],[MonthlyCharges]]&lt;=50,"2. 31-50",IF(ChurnData[[#This Row],[MonthlyCharges]]&lt;=70,"3. 51-70",IF(ChurnData[[#This Row],[MonthlyCharges]]&lt;=90,"4. 71-90","5. Over 90"))))</f>
        <v>2. 31-50</v>
      </c>
      <c r="T3834" t="str">
        <f>IF(AND(ChurnData[[#This Row],[Contract]]="Month-to-month",ChurnData[[#This Row],[InternetService]]="Fiber optic",ChurnData[[#This Row],[TenureMonths]]&lt;=11),"High-risk","Other")</f>
        <v>Other</v>
      </c>
      <c r="U3834" t="str">
        <f>IF(ChurnData[[#This Row],[TenureMonths]]&lt;=11,"0-11",IF(ChurnData[[#This Row],[TenureMonths]]&lt;=23,"12-23",IF(ChurnData[[#This Row],[TenureMonths]]&lt;=35,"24-35",IF(ChurnData[[#This Row],[TenureMonths]]&lt;=47,"36-47",IF(ChurnData[[#This Row],[TenureMonths]]&lt;=59,"48-59","60-72")))))</f>
        <v>48-59</v>
      </c>
      <c r="V3834">
        <f>IF(ChurnData[[#This Row],[Churn]]="Yes",1,0)</f>
        <v>0</v>
      </c>
    </row>
    <row r="3835" spans="1:22" x14ac:dyDescent="0.35">
      <c r="A3835" t="s">
        <v>3888</v>
      </c>
      <c r="B3835" t="s">
        <v>19</v>
      </c>
      <c r="C3835">
        <v>0</v>
      </c>
      <c r="D3835" t="s">
        <v>20</v>
      </c>
      <c r="E3835" t="s">
        <v>21</v>
      </c>
      <c r="F3835" t="s">
        <v>45</v>
      </c>
      <c r="G3835" s="2">
        <v>50</v>
      </c>
      <c r="H3835" t="s">
        <v>20</v>
      </c>
      <c r="I3835" t="s">
        <v>21</v>
      </c>
      <c r="J3835" t="s">
        <v>28</v>
      </c>
      <c r="K3835" t="s">
        <v>28</v>
      </c>
      <c r="L3835" t="s">
        <v>24</v>
      </c>
      <c r="M3835" t="s">
        <v>20</v>
      </c>
      <c r="N3835" t="s">
        <v>30</v>
      </c>
      <c r="O3835" s="1">
        <v>19.23</v>
      </c>
      <c r="P3835" s="1">
        <v>979.1</v>
      </c>
      <c r="Q3835">
        <v>1</v>
      </c>
      <c r="R3835" t="s">
        <v>21</v>
      </c>
      <c r="S3835" t="str">
        <f>IF(ChurnData[[#This Row],[MonthlyCharges]]&lt;=30,"1. Up to 30",IF(ChurnData[[#This Row],[MonthlyCharges]]&lt;=50,"2. 31-50",IF(ChurnData[[#This Row],[MonthlyCharges]]&lt;=70,"3. 51-70",IF(ChurnData[[#This Row],[MonthlyCharges]]&lt;=90,"4. 71-90","5. Over 90"))))</f>
        <v>1. Up to 30</v>
      </c>
      <c r="T3835" t="str">
        <f>IF(AND(ChurnData[[#This Row],[Contract]]="Month-to-month",ChurnData[[#This Row],[InternetService]]="Fiber optic",ChurnData[[#This Row],[TenureMonths]]&lt;=11),"High-risk","Other")</f>
        <v>Other</v>
      </c>
      <c r="U3835" t="str">
        <f>IF(ChurnData[[#This Row],[TenureMonths]]&lt;=11,"0-11",IF(ChurnData[[#This Row],[TenureMonths]]&lt;=23,"12-23",IF(ChurnData[[#This Row],[TenureMonths]]&lt;=35,"24-35",IF(ChurnData[[#This Row],[TenureMonths]]&lt;=47,"36-47",IF(ChurnData[[#This Row],[TenureMonths]]&lt;=59,"48-59","60-72")))))</f>
        <v>48-59</v>
      </c>
      <c r="V3835">
        <f>IF(ChurnData[[#This Row],[Churn]]="Yes",1,0)</f>
        <v>0</v>
      </c>
    </row>
    <row r="3836" spans="1:22" x14ac:dyDescent="0.35">
      <c r="A3836" t="s">
        <v>3889</v>
      </c>
      <c r="B3836" t="s">
        <v>36</v>
      </c>
      <c r="C3836">
        <v>0</v>
      </c>
      <c r="D3836" t="s">
        <v>20</v>
      </c>
      <c r="E3836" t="s">
        <v>20</v>
      </c>
      <c r="F3836" t="s">
        <v>65</v>
      </c>
      <c r="G3836" s="2">
        <v>21</v>
      </c>
      <c r="H3836" t="s">
        <v>20</v>
      </c>
      <c r="I3836" t="s">
        <v>21</v>
      </c>
      <c r="J3836" t="s">
        <v>28</v>
      </c>
      <c r="K3836" t="s">
        <v>28</v>
      </c>
      <c r="L3836" t="s">
        <v>29</v>
      </c>
      <c r="M3836" t="s">
        <v>20</v>
      </c>
      <c r="N3836" t="s">
        <v>30</v>
      </c>
      <c r="O3836" s="1">
        <v>26.84</v>
      </c>
      <c r="P3836" s="1">
        <v>558.65</v>
      </c>
      <c r="Q3836">
        <v>5</v>
      </c>
      <c r="R3836" t="s">
        <v>21</v>
      </c>
      <c r="S3836" t="str">
        <f>IF(ChurnData[[#This Row],[MonthlyCharges]]&lt;=30,"1. Up to 30",IF(ChurnData[[#This Row],[MonthlyCharges]]&lt;=50,"2. 31-50",IF(ChurnData[[#This Row],[MonthlyCharges]]&lt;=70,"3. 51-70",IF(ChurnData[[#This Row],[MonthlyCharges]]&lt;=90,"4. 71-90","5. Over 90"))))</f>
        <v>1. Up to 30</v>
      </c>
      <c r="T3836" t="str">
        <f>IF(AND(ChurnData[[#This Row],[Contract]]="Month-to-month",ChurnData[[#This Row],[InternetService]]="Fiber optic",ChurnData[[#This Row],[TenureMonths]]&lt;=11),"High-risk","Other")</f>
        <v>Other</v>
      </c>
      <c r="U3836" t="str">
        <f>IF(ChurnData[[#This Row],[TenureMonths]]&lt;=11,"0-11",IF(ChurnData[[#This Row],[TenureMonths]]&lt;=23,"12-23",IF(ChurnData[[#This Row],[TenureMonths]]&lt;=35,"24-35",IF(ChurnData[[#This Row],[TenureMonths]]&lt;=47,"36-47",IF(ChurnData[[#This Row],[TenureMonths]]&lt;=59,"48-59","60-72")))))</f>
        <v>12-23</v>
      </c>
      <c r="V3836">
        <f>IF(ChurnData[[#This Row],[Churn]]="Yes",1,0)</f>
        <v>0</v>
      </c>
    </row>
    <row r="3837" spans="1:22" x14ac:dyDescent="0.35">
      <c r="A3837" t="s">
        <v>3890</v>
      </c>
      <c r="B3837" t="s">
        <v>36</v>
      </c>
      <c r="C3837">
        <v>0</v>
      </c>
      <c r="D3837" t="s">
        <v>20</v>
      </c>
      <c r="E3837" t="s">
        <v>21</v>
      </c>
      <c r="F3837" t="s">
        <v>41</v>
      </c>
      <c r="G3837" s="2">
        <v>36</v>
      </c>
      <c r="H3837" t="s">
        <v>20</v>
      </c>
      <c r="I3837" t="s">
        <v>32</v>
      </c>
      <c r="J3837" t="s">
        <v>21</v>
      </c>
      <c r="K3837" t="s">
        <v>21</v>
      </c>
      <c r="L3837" t="s">
        <v>33</v>
      </c>
      <c r="M3837" t="s">
        <v>20</v>
      </c>
      <c r="N3837" t="s">
        <v>43</v>
      </c>
      <c r="O3837" s="1">
        <v>60.31</v>
      </c>
      <c r="P3837" s="1">
        <v>2191.0500000000002</v>
      </c>
      <c r="Q3837">
        <v>3</v>
      </c>
      <c r="R3837" t="s">
        <v>20</v>
      </c>
      <c r="S3837" t="str">
        <f>IF(ChurnData[[#This Row],[MonthlyCharges]]&lt;=30,"1. Up to 30",IF(ChurnData[[#This Row],[MonthlyCharges]]&lt;=50,"2. 31-50",IF(ChurnData[[#This Row],[MonthlyCharges]]&lt;=70,"3. 51-70",IF(ChurnData[[#This Row],[MonthlyCharges]]&lt;=90,"4. 71-90","5. Over 90"))))</f>
        <v>3. 51-70</v>
      </c>
      <c r="T3837" t="str">
        <f>IF(AND(ChurnData[[#This Row],[Contract]]="Month-to-month",ChurnData[[#This Row],[InternetService]]="Fiber optic",ChurnData[[#This Row],[TenureMonths]]&lt;=11),"High-risk","Other")</f>
        <v>Other</v>
      </c>
      <c r="U3837" t="str">
        <f>IF(ChurnData[[#This Row],[TenureMonths]]&lt;=11,"0-11",IF(ChurnData[[#This Row],[TenureMonths]]&lt;=23,"12-23",IF(ChurnData[[#This Row],[TenureMonths]]&lt;=35,"24-35",IF(ChurnData[[#This Row],[TenureMonths]]&lt;=47,"36-47",IF(ChurnData[[#This Row],[TenureMonths]]&lt;=59,"48-59","60-72")))))</f>
        <v>36-47</v>
      </c>
      <c r="V3837">
        <f>IF(ChurnData[[#This Row],[Churn]]="Yes",1,0)</f>
        <v>1</v>
      </c>
    </row>
    <row r="3838" spans="1:22" x14ac:dyDescent="0.35">
      <c r="A3838" t="s">
        <v>3891</v>
      </c>
      <c r="B3838" t="s">
        <v>36</v>
      </c>
      <c r="C3838">
        <v>0</v>
      </c>
      <c r="D3838" t="s">
        <v>20</v>
      </c>
      <c r="E3838" t="s">
        <v>21</v>
      </c>
      <c r="F3838" t="s">
        <v>45</v>
      </c>
      <c r="G3838" s="2">
        <v>8</v>
      </c>
      <c r="H3838" t="s">
        <v>20</v>
      </c>
      <c r="I3838" t="s">
        <v>23</v>
      </c>
      <c r="J3838" t="s">
        <v>21</v>
      </c>
      <c r="K3838" t="s">
        <v>21</v>
      </c>
      <c r="L3838" t="s">
        <v>33</v>
      </c>
      <c r="M3838" t="s">
        <v>21</v>
      </c>
      <c r="N3838" t="s">
        <v>25</v>
      </c>
      <c r="O3838" s="1">
        <v>79.44</v>
      </c>
      <c r="P3838" s="1">
        <v>634.45000000000005</v>
      </c>
      <c r="Q3838">
        <v>0</v>
      </c>
      <c r="R3838" t="s">
        <v>21</v>
      </c>
      <c r="S3838" t="str">
        <f>IF(ChurnData[[#This Row],[MonthlyCharges]]&lt;=30,"1. Up to 30",IF(ChurnData[[#This Row],[MonthlyCharges]]&lt;=50,"2. 31-50",IF(ChurnData[[#This Row],[MonthlyCharges]]&lt;=70,"3. 51-70",IF(ChurnData[[#This Row],[MonthlyCharges]]&lt;=90,"4. 71-90","5. Over 90"))))</f>
        <v>4. 71-90</v>
      </c>
      <c r="T3838" t="str">
        <f>IF(AND(ChurnData[[#This Row],[Contract]]="Month-to-month",ChurnData[[#This Row],[InternetService]]="Fiber optic",ChurnData[[#This Row],[TenureMonths]]&lt;=11),"High-risk","Other")</f>
        <v>High-risk</v>
      </c>
      <c r="U3838" t="str">
        <f>IF(ChurnData[[#This Row],[TenureMonths]]&lt;=11,"0-11",IF(ChurnData[[#This Row],[TenureMonths]]&lt;=23,"12-23",IF(ChurnData[[#This Row],[TenureMonths]]&lt;=35,"24-35",IF(ChurnData[[#This Row],[TenureMonths]]&lt;=47,"36-47",IF(ChurnData[[#This Row],[TenureMonths]]&lt;=59,"48-59","60-72")))))</f>
        <v>0-11</v>
      </c>
      <c r="V3838">
        <f>IF(ChurnData[[#This Row],[Churn]]="Yes",1,0)</f>
        <v>0</v>
      </c>
    </row>
    <row r="3839" spans="1:22" x14ac:dyDescent="0.35">
      <c r="A3839" t="s">
        <v>3892</v>
      </c>
      <c r="B3839" t="s">
        <v>19</v>
      </c>
      <c r="C3839">
        <v>1</v>
      </c>
      <c r="D3839" t="s">
        <v>20</v>
      </c>
      <c r="E3839" t="s">
        <v>21</v>
      </c>
      <c r="F3839" t="s">
        <v>37</v>
      </c>
      <c r="G3839" s="2">
        <v>55</v>
      </c>
      <c r="H3839" t="s">
        <v>20</v>
      </c>
      <c r="I3839" t="s">
        <v>21</v>
      </c>
      <c r="J3839" t="s">
        <v>28</v>
      </c>
      <c r="K3839" t="s">
        <v>28</v>
      </c>
      <c r="L3839" t="s">
        <v>24</v>
      </c>
      <c r="M3839" t="s">
        <v>21</v>
      </c>
      <c r="N3839" t="s">
        <v>30</v>
      </c>
      <c r="O3839" s="1">
        <v>28.18</v>
      </c>
      <c r="P3839" s="1">
        <v>1541.48</v>
      </c>
      <c r="Q3839">
        <v>1</v>
      </c>
      <c r="R3839" t="s">
        <v>21</v>
      </c>
      <c r="S3839" t="str">
        <f>IF(ChurnData[[#This Row],[MonthlyCharges]]&lt;=30,"1. Up to 30",IF(ChurnData[[#This Row],[MonthlyCharges]]&lt;=50,"2. 31-50",IF(ChurnData[[#This Row],[MonthlyCharges]]&lt;=70,"3. 51-70",IF(ChurnData[[#This Row],[MonthlyCharges]]&lt;=90,"4. 71-90","5. Over 90"))))</f>
        <v>1. Up to 30</v>
      </c>
      <c r="T3839" t="str">
        <f>IF(AND(ChurnData[[#This Row],[Contract]]="Month-to-month",ChurnData[[#This Row],[InternetService]]="Fiber optic",ChurnData[[#This Row],[TenureMonths]]&lt;=11),"High-risk","Other")</f>
        <v>Other</v>
      </c>
      <c r="U3839" t="str">
        <f>IF(ChurnData[[#This Row],[TenureMonths]]&lt;=11,"0-11",IF(ChurnData[[#This Row],[TenureMonths]]&lt;=23,"12-23",IF(ChurnData[[#This Row],[TenureMonths]]&lt;=35,"24-35",IF(ChurnData[[#This Row],[TenureMonths]]&lt;=47,"36-47",IF(ChurnData[[#This Row],[TenureMonths]]&lt;=59,"48-59","60-72")))))</f>
        <v>48-59</v>
      </c>
      <c r="V3839">
        <f>IF(ChurnData[[#This Row],[Churn]]="Yes",1,0)</f>
        <v>0</v>
      </c>
    </row>
    <row r="3840" spans="1:22" x14ac:dyDescent="0.35">
      <c r="A3840" t="s">
        <v>3893</v>
      </c>
      <c r="B3840" t="s">
        <v>36</v>
      </c>
      <c r="C3840">
        <v>0</v>
      </c>
      <c r="D3840" t="s">
        <v>20</v>
      </c>
      <c r="E3840" t="s">
        <v>21</v>
      </c>
      <c r="F3840" t="s">
        <v>47</v>
      </c>
      <c r="G3840" s="2">
        <v>17</v>
      </c>
      <c r="H3840" t="s">
        <v>20</v>
      </c>
      <c r="I3840" t="s">
        <v>23</v>
      </c>
      <c r="J3840" t="s">
        <v>21</v>
      </c>
      <c r="K3840" t="s">
        <v>21</v>
      </c>
      <c r="L3840" t="s">
        <v>33</v>
      </c>
      <c r="M3840" t="s">
        <v>21</v>
      </c>
      <c r="N3840" t="s">
        <v>34</v>
      </c>
      <c r="O3840" s="1">
        <v>83.38</v>
      </c>
      <c r="P3840" s="1">
        <v>1382.83</v>
      </c>
      <c r="Q3840">
        <v>4</v>
      </c>
      <c r="R3840" t="s">
        <v>20</v>
      </c>
      <c r="S3840" t="str">
        <f>IF(ChurnData[[#This Row],[MonthlyCharges]]&lt;=30,"1. Up to 30",IF(ChurnData[[#This Row],[MonthlyCharges]]&lt;=50,"2. 31-50",IF(ChurnData[[#This Row],[MonthlyCharges]]&lt;=70,"3. 51-70",IF(ChurnData[[#This Row],[MonthlyCharges]]&lt;=90,"4. 71-90","5. Over 90"))))</f>
        <v>4. 71-90</v>
      </c>
      <c r="T3840" t="str">
        <f>IF(AND(ChurnData[[#This Row],[Contract]]="Month-to-month",ChurnData[[#This Row],[InternetService]]="Fiber optic",ChurnData[[#This Row],[TenureMonths]]&lt;=11),"High-risk","Other")</f>
        <v>Other</v>
      </c>
      <c r="U3840" t="str">
        <f>IF(ChurnData[[#This Row],[TenureMonths]]&lt;=11,"0-11",IF(ChurnData[[#This Row],[TenureMonths]]&lt;=23,"12-23",IF(ChurnData[[#This Row],[TenureMonths]]&lt;=35,"24-35",IF(ChurnData[[#This Row],[TenureMonths]]&lt;=47,"36-47",IF(ChurnData[[#This Row],[TenureMonths]]&lt;=59,"48-59","60-72")))))</f>
        <v>12-23</v>
      </c>
      <c r="V3840">
        <f>IF(ChurnData[[#This Row],[Churn]]="Yes",1,0)</f>
        <v>1</v>
      </c>
    </row>
    <row r="3841" spans="1:22" x14ac:dyDescent="0.35">
      <c r="A3841" t="s">
        <v>3894</v>
      </c>
      <c r="B3841" t="s">
        <v>19</v>
      </c>
      <c r="C3841">
        <v>0</v>
      </c>
      <c r="D3841" t="s">
        <v>21</v>
      </c>
      <c r="E3841" t="s">
        <v>21</v>
      </c>
      <c r="F3841" t="s">
        <v>39</v>
      </c>
      <c r="G3841" s="2">
        <v>56</v>
      </c>
      <c r="H3841" t="s">
        <v>20</v>
      </c>
      <c r="I3841" t="s">
        <v>23</v>
      </c>
      <c r="J3841" t="s">
        <v>21</v>
      </c>
      <c r="K3841" t="s">
        <v>20</v>
      </c>
      <c r="L3841" t="s">
        <v>29</v>
      </c>
      <c r="M3841" t="s">
        <v>21</v>
      </c>
      <c r="N3841" t="s">
        <v>43</v>
      </c>
      <c r="O3841" s="1">
        <v>83.15</v>
      </c>
      <c r="P3841" s="1">
        <v>4524.97</v>
      </c>
      <c r="Q3841">
        <v>1</v>
      </c>
      <c r="R3841" t="s">
        <v>21</v>
      </c>
      <c r="S3841" t="str">
        <f>IF(ChurnData[[#This Row],[MonthlyCharges]]&lt;=30,"1. Up to 30",IF(ChurnData[[#This Row],[MonthlyCharges]]&lt;=50,"2. 31-50",IF(ChurnData[[#This Row],[MonthlyCharges]]&lt;=70,"3. 51-70",IF(ChurnData[[#This Row],[MonthlyCharges]]&lt;=90,"4. 71-90","5. Over 90"))))</f>
        <v>4. 71-90</v>
      </c>
      <c r="T3841" t="str">
        <f>IF(AND(ChurnData[[#This Row],[Contract]]="Month-to-month",ChurnData[[#This Row],[InternetService]]="Fiber optic",ChurnData[[#This Row],[TenureMonths]]&lt;=11),"High-risk","Other")</f>
        <v>Other</v>
      </c>
      <c r="U3841" t="str">
        <f>IF(ChurnData[[#This Row],[TenureMonths]]&lt;=11,"0-11",IF(ChurnData[[#This Row],[TenureMonths]]&lt;=23,"12-23",IF(ChurnData[[#This Row],[TenureMonths]]&lt;=35,"24-35",IF(ChurnData[[#This Row],[TenureMonths]]&lt;=47,"36-47",IF(ChurnData[[#This Row],[TenureMonths]]&lt;=59,"48-59","60-72")))))</f>
        <v>48-59</v>
      </c>
      <c r="V3841">
        <f>IF(ChurnData[[#This Row],[Churn]]="Yes",1,0)</f>
        <v>0</v>
      </c>
    </row>
    <row r="3842" spans="1:22" x14ac:dyDescent="0.35">
      <c r="A3842" t="s">
        <v>3895</v>
      </c>
      <c r="B3842" t="s">
        <v>19</v>
      </c>
      <c r="C3842">
        <v>0</v>
      </c>
      <c r="D3842" t="s">
        <v>20</v>
      </c>
      <c r="E3842" t="s">
        <v>21</v>
      </c>
      <c r="F3842" t="s">
        <v>75</v>
      </c>
      <c r="G3842" s="2">
        <v>16</v>
      </c>
      <c r="H3842" t="s">
        <v>20</v>
      </c>
      <c r="I3842" t="s">
        <v>23</v>
      </c>
      <c r="J3842" t="s">
        <v>21</v>
      </c>
      <c r="K3842" t="s">
        <v>21</v>
      </c>
      <c r="L3842" t="s">
        <v>29</v>
      </c>
      <c r="M3842" t="s">
        <v>20</v>
      </c>
      <c r="N3842" t="s">
        <v>30</v>
      </c>
      <c r="O3842" s="1">
        <v>87.07</v>
      </c>
      <c r="P3842" s="1">
        <v>1400.67</v>
      </c>
      <c r="Q3842">
        <v>2</v>
      </c>
      <c r="R3842" t="s">
        <v>21</v>
      </c>
      <c r="S3842" t="str">
        <f>IF(ChurnData[[#This Row],[MonthlyCharges]]&lt;=30,"1. Up to 30",IF(ChurnData[[#This Row],[MonthlyCharges]]&lt;=50,"2. 31-50",IF(ChurnData[[#This Row],[MonthlyCharges]]&lt;=70,"3. 51-70",IF(ChurnData[[#This Row],[MonthlyCharges]]&lt;=90,"4. 71-90","5. Over 90"))))</f>
        <v>4. 71-90</v>
      </c>
      <c r="T3842" t="str">
        <f>IF(AND(ChurnData[[#This Row],[Contract]]="Month-to-month",ChurnData[[#This Row],[InternetService]]="Fiber optic",ChurnData[[#This Row],[TenureMonths]]&lt;=11),"High-risk","Other")</f>
        <v>Other</v>
      </c>
      <c r="U3842" t="str">
        <f>IF(ChurnData[[#This Row],[TenureMonths]]&lt;=11,"0-11",IF(ChurnData[[#This Row],[TenureMonths]]&lt;=23,"12-23",IF(ChurnData[[#This Row],[TenureMonths]]&lt;=35,"24-35",IF(ChurnData[[#This Row],[TenureMonths]]&lt;=47,"36-47",IF(ChurnData[[#This Row],[TenureMonths]]&lt;=59,"48-59","60-72")))))</f>
        <v>12-23</v>
      </c>
      <c r="V3842">
        <f>IF(ChurnData[[#This Row],[Churn]]="Yes",1,0)</f>
        <v>0</v>
      </c>
    </row>
    <row r="3843" spans="1:22" x14ac:dyDescent="0.35">
      <c r="A3843" t="s">
        <v>3896</v>
      </c>
      <c r="B3843" t="s">
        <v>19</v>
      </c>
      <c r="C3843">
        <v>0</v>
      </c>
      <c r="D3843" t="s">
        <v>21</v>
      </c>
      <c r="E3843" t="s">
        <v>21</v>
      </c>
      <c r="F3843" t="s">
        <v>49</v>
      </c>
      <c r="G3843" s="2">
        <v>48</v>
      </c>
      <c r="H3843" t="s">
        <v>20</v>
      </c>
      <c r="I3843" t="s">
        <v>32</v>
      </c>
      <c r="J3843" t="s">
        <v>20</v>
      </c>
      <c r="K3843" t="s">
        <v>20</v>
      </c>
      <c r="L3843" t="s">
        <v>24</v>
      </c>
      <c r="M3843" t="s">
        <v>21</v>
      </c>
      <c r="N3843" t="s">
        <v>34</v>
      </c>
      <c r="O3843" s="1">
        <v>67.47</v>
      </c>
      <c r="P3843" s="1">
        <v>3257.78</v>
      </c>
      <c r="Q3843">
        <v>0</v>
      </c>
      <c r="R3843" t="s">
        <v>21</v>
      </c>
      <c r="S3843" t="str">
        <f>IF(ChurnData[[#This Row],[MonthlyCharges]]&lt;=30,"1. Up to 30",IF(ChurnData[[#This Row],[MonthlyCharges]]&lt;=50,"2. 31-50",IF(ChurnData[[#This Row],[MonthlyCharges]]&lt;=70,"3. 51-70",IF(ChurnData[[#This Row],[MonthlyCharges]]&lt;=90,"4. 71-90","5. Over 90"))))</f>
        <v>3. 51-70</v>
      </c>
      <c r="T3843" t="str">
        <f>IF(AND(ChurnData[[#This Row],[Contract]]="Month-to-month",ChurnData[[#This Row],[InternetService]]="Fiber optic",ChurnData[[#This Row],[TenureMonths]]&lt;=11),"High-risk","Other")</f>
        <v>Other</v>
      </c>
      <c r="U3843" t="str">
        <f>IF(ChurnData[[#This Row],[TenureMonths]]&lt;=11,"0-11",IF(ChurnData[[#This Row],[TenureMonths]]&lt;=23,"12-23",IF(ChurnData[[#This Row],[TenureMonths]]&lt;=35,"24-35",IF(ChurnData[[#This Row],[TenureMonths]]&lt;=47,"36-47",IF(ChurnData[[#This Row],[TenureMonths]]&lt;=59,"48-59","60-72")))))</f>
        <v>48-59</v>
      </c>
      <c r="V3843">
        <f>IF(ChurnData[[#This Row],[Churn]]="Yes",1,0)</f>
        <v>0</v>
      </c>
    </row>
    <row r="3844" spans="1:22" x14ac:dyDescent="0.35">
      <c r="A3844" t="s">
        <v>3897</v>
      </c>
      <c r="B3844" t="s">
        <v>19</v>
      </c>
      <c r="C3844">
        <v>0</v>
      </c>
      <c r="D3844" t="s">
        <v>20</v>
      </c>
      <c r="E3844" t="s">
        <v>20</v>
      </c>
      <c r="F3844" t="s">
        <v>47</v>
      </c>
      <c r="G3844" s="2">
        <v>13</v>
      </c>
      <c r="H3844" t="s">
        <v>20</v>
      </c>
      <c r="I3844" t="s">
        <v>23</v>
      </c>
      <c r="J3844" t="s">
        <v>21</v>
      </c>
      <c r="K3844" t="s">
        <v>21</v>
      </c>
      <c r="L3844" t="s">
        <v>33</v>
      </c>
      <c r="M3844" t="s">
        <v>20</v>
      </c>
      <c r="N3844" t="s">
        <v>34</v>
      </c>
      <c r="O3844" s="1">
        <v>81.56</v>
      </c>
      <c r="P3844" s="1">
        <v>1069.3699999999999</v>
      </c>
      <c r="Q3844">
        <v>3</v>
      </c>
      <c r="R3844" t="s">
        <v>20</v>
      </c>
      <c r="S3844" t="str">
        <f>IF(ChurnData[[#This Row],[MonthlyCharges]]&lt;=30,"1. Up to 30",IF(ChurnData[[#This Row],[MonthlyCharges]]&lt;=50,"2. 31-50",IF(ChurnData[[#This Row],[MonthlyCharges]]&lt;=70,"3. 51-70",IF(ChurnData[[#This Row],[MonthlyCharges]]&lt;=90,"4. 71-90","5. Over 90"))))</f>
        <v>4. 71-90</v>
      </c>
      <c r="T3844" t="str">
        <f>IF(AND(ChurnData[[#This Row],[Contract]]="Month-to-month",ChurnData[[#This Row],[InternetService]]="Fiber optic",ChurnData[[#This Row],[TenureMonths]]&lt;=11),"High-risk","Other")</f>
        <v>Other</v>
      </c>
      <c r="U3844" t="str">
        <f>IF(ChurnData[[#This Row],[TenureMonths]]&lt;=11,"0-11",IF(ChurnData[[#This Row],[TenureMonths]]&lt;=23,"12-23",IF(ChurnData[[#This Row],[TenureMonths]]&lt;=35,"24-35",IF(ChurnData[[#This Row],[TenureMonths]]&lt;=47,"36-47",IF(ChurnData[[#This Row],[TenureMonths]]&lt;=59,"48-59","60-72")))))</f>
        <v>12-23</v>
      </c>
      <c r="V3844">
        <f>IF(ChurnData[[#This Row],[Churn]]="Yes",1,0)</f>
        <v>1</v>
      </c>
    </row>
    <row r="3845" spans="1:22" x14ac:dyDescent="0.35">
      <c r="A3845" t="s">
        <v>3898</v>
      </c>
      <c r="B3845" t="s">
        <v>19</v>
      </c>
      <c r="C3845">
        <v>0</v>
      </c>
      <c r="D3845" t="s">
        <v>20</v>
      </c>
      <c r="E3845" t="s">
        <v>21</v>
      </c>
      <c r="F3845" t="s">
        <v>65</v>
      </c>
      <c r="G3845" s="2">
        <v>23</v>
      </c>
      <c r="H3845" t="s">
        <v>20</v>
      </c>
      <c r="I3845" t="s">
        <v>23</v>
      </c>
      <c r="J3845" t="s">
        <v>21</v>
      </c>
      <c r="K3845" t="s">
        <v>21</v>
      </c>
      <c r="L3845" t="s">
        <v>33</v>
      </c>
      <c r="M3845" t="s">
        <v>20</v>
      </c>
      <c r="N3845" t="s">
        <v>43</v>
      </c>
      <c r="O3845" s="1">
        <v>87.16</v>
      </c>
      <c r="P3845" s="1">
        <v>1948.58</v>
      </c>
      <c r="Q3845">
        <v>3</v>
      </c>
      <c r="R3845" t="s">
        <v>20</v>
      </c>
      <c r="S3845" t="str">
        <f>IF(ChurnData[[#This Row],[MonthlyCharges]]&lt;=30,"1. Up to 30",IF(ChurnData[[#This Row],[MonthlyCharges]]&lt;=50,"2. 31-50",IF(ChurnData[[#This Row],[MonthlyCharges]]&lt;=70,"3. 51-70",IF(ChurnData[[#This Row],[MonthlyCharges]]&lt;=90,"4. 71-90","5. Over 90"))))</f>
        <v>4. 71-90</v>
      </c>
      <c r="T3845" t="str">
        <f>IF(AND(ChurnData[[#This Row],[Contract]]="Month-to-month",ChurnData[[#This Row],[InternetService]]="Fiber optic",ChurnData[[#This Row],[TenureMonths]]&lt;=11),"High-risk","Other")</f>
        <v>Other</v>
      </c>
      <c r="U3845" t="str">
        <f>IF(ChurnData[[#This Row],[TenureMonths]]&lt;=11,"0-11",IF(ChurnData[[#This Row],[TenureMonths]]&lt;=23,"12-23",IF(ChurnData[[#This Row],[TenureMonths]]&lt;=35,"24-35",IF(ChurnData[[#This Row],[TenureMonths]]&lt;=47,"36-47",IF(ChurnData[[#This Row],[TenureMonths]]&lt;=59,"48-59","60-72")))))</f>
        <v>12-23</v>
      </c>
      <c r="V3845">
        <f>IF(ChurnData[[#This Row],[Churn]]="Yes",1,0)</f>
        <v>1</v>
      </c>
    </row>
    <row r="3846" spans="1:22" x14ac:dyDescent="0.35">
      <c r="A3846" t="s">
        <v>3899</v>
      </c>
      <c r="B3846" t="s">
        <v>36</v>
      </c>
      <c r="C3846">
        <v>1</v>
      </c>
      <c r="D3846" t="s">
        <v>21</v>
      </c>
      <c r="E3846" t="s">
        <v>21</v>
      </c>
      <c r="F3846" t="s">
        <v>45</v>
      </c>
      <c r="G3846" s="2">
        <v>13</v>
      </c>
      <c r="H3846" t="s">
        <v>20</v>
      </c>
      <c r="I3846" t="s">
        <v>21</v>
      </c>
      <c r="J3846" t="s">
        <v>28</v>
      </c>
      <c r="K3846" t="s">
        <v>28</v>
      </c>
      <c r="L3846" t="s">
        <v>33</v>
      </c>
      <c r="M3846" t="s">
        <v>20</v>
      </c>
      <c r="N3846" t="s">
        <v>25</v>
      </c>
      <c r="O3846" s="1">
        <v>33.32</v>
      </c>
      <c r="P3846" s="1">
        <v>442.57</v>
      </c>
      <c r="Q3846">
        <v>2</v>
      </c>
      <c r="R3846" t="s">
        <v>20</v>
      </c>
      <c r="S3846" t="str">
        <f>IF(ChurnData[[#This Row],[MonthlyCharges]]&lt;=30,"1. Up to 30",IF(ChurnData[[#This Row],[MonthlyCharges]]&lt;=50,"2. 31-50",IF(ChurnData[[#This Row],[MonthlyCharges]]&lt;=70,"3. 51-70",IF(ChurnData[[#This Row],[MonthlyCharges]]&lt;=90,"4. 71-90","5. Over 90"))))</f>
        <v>2. 31-50</v>
      </c>
      <c r="T3846" t="str">
        <f>IF(AND(ChurnData[[#This Row],[Contract]]="Month-to-month",ChurnData[[#This Row],[InternetService]]="Fiber optic",ChurnData[[#This Row],[TenureMonths]]&lt;=11),"High-risk","Other")</f>
        <v>Other</v>
      </c>
      <c r="U3846" t="str">
        <f>IF(ChurnData[[#This Row],[TenureMonths]]&lt;=11,"0-11",IF(ChurnData[[#This Row],[TenureMonths]]&lt;=23,"12-23",IF(ChurnData[[#This Row],[TenureMonths]]&lt;=35,"24-35",IF(ChurnData[[#This Row],[TenureMonths]]&lt;=47,"36-47",IF(ChurnData[[#This Row],[TenureMonths]]&lt;=59,"48-59","60-72")))))</f>
        <v>12-23</v>
      </c>
      <c r="V3846">
        <f>IF(ChurnData[[#This Row],[Churn]]="Yes",1,0)</f>
        <v>1</v>
      </c>
    </row>
    <row r="3847" spans="1:22" x14ac:dyDescent="0.35">
      <c r="A3847" t="s">
        <v>3900</v>
      </c>
      <c r="B3847" t="s">
        <v>19</v>
      </c>
      <c r="C3847">
        <v>0</v>
      </c>
      <c r="D3847" t="s">
        <v>21</v>
      </c>
      <c r="E3847" t="s">
        <v>21</v>
      </c>
      <c r="F3847" t="s">
        <v>45</v>
      </c>
      <c r="G3847" s="2">
        <v>28</v>
      </c>
      <c r="H3847" t="s">
        <v>20</v>
      </c>
      <c r="I3847" t="s">
        <v>23</v>
      </c>
      <c r="J3847" t="s">
        <v>20</v>
      </c>
      <c r="K3847" t="s">
        <v>20</v>
      </c>
      <c r="L3847" t="s">
        <v>29</v>
      </c>
      <c r="M3847" t="s">
        <v>20</v>
      </c>
      <c r="N3847" t="s">
        <v>34</v>
      </c>
      <c r="O3847" s="1">
        <v>89.23</v>
      </c>
      <c r="P3847" s="1">
        <v>2497.39</v>
      </c>
      <c r="Q3847">
        <v>0</v>
      </c>
      <c r="R3847" t="s">
        <v>21</v>
      </c>
      <c r="S3847" t="str">
        <f>IF(ChurnData[[#This Row],[MonthlyCharges]]&lt;=30,"1. Up to 30",IF(ChurnData[[#This Row],[MonthlyCharges]]&lt;=50,"2. 31-50",IF(ChurnData[[#This Row],[MonthlyCharges]]&lt;=70,"3. 51-70",IF(ChurnData[[#This Row],[MonthlyCharges]]&lt;=90,"4. 71-90","5. Over 90"))))</f>
        <v>4. 71-90</v>
      </c>
      <c r="T3847" t="str">
        <f>IF(AND(ChurnData[[#This Row],[Contract]]="Month-to-month",ChurnData[[#This Row],[InternetService]]="Fiber optic",ChurnData[[#This Row],[TenureMonths]]&lt;=11),"High-risk","Other")</f>
        <v>Other</v>
      </c>
      <c r="U3847" t="str">
        <f>IF(ChurnData[[#This Row],[TenureMonths]]&lt;=11,"0-11",IF(ChurnData[[#This Row],[TenureMonths]]&lt;=23,"12-23",IF(ChurnData[[#This Row],[TenureMonths]]&lt;=35,"24-35",IF(ChurnData[[#This Row],[TenureMonths]]&lt;=47,"36-47",IF(ChurnData[[#This Row],[TenureMonths]]&lt;=59,"48-59","60-72")))))</f>
        <v>24-35</v>
      </c>
      <c r="V3847">
        <f>IF(ChurnData[[#This Row],[Churn]]="Yes",1,0)</f>
        <v>0</v>
      </c>
    </row>
    <row r="3848" spans="1:22" x14ac:dyDescent="0.35">
      <c r="A3848" t="s">
        <v>3901</v>
      </c>
      <c r="B3848" t="s">
        <v>19</v>
      </c>
      <c r="C3848">
        <v>0</v>
      </c>
      <c r="D3848" t="s">
        <v>20</v>
      </c>
      <c r="E3848" t="s">
        <v>20</v>
      </c>
      <c r="F3848" t="s">
        <v>58</v>
      </c>
      <c r="G3848" s="2">
        <v>11</v>
      </c>
      <c r="H3848" t="s">
        <v>20</v>
      </c>
      <c r="I3848" t="s">
        <v>23</v>
      </c>
      <c r="J3848" t="s">
        <v>21</v>
      </c>
      <c r="K3848" t="s">
        <v>21</v>
      </c>
      <c r="L3848" t="s">
        <v>33</v>
      </c>
      <c r="M3848" t="s">
        <v>21</v>
      </c>
      <c r="N3848" t="s">
        <v>30</v>
      </c>
      <c r="O3848" s="1">
        <v>79.36</v>
      </c>
      <c r="P3848" s="1">
        <v>881.09</v>
      </c>
      <c r="Q3848">
        <v>3</v>
      </c>
      <c r="R3848" t="s">
        <v>20</v>
      </c>
      <c r="S3848" t="str">
        <f>IF(ChurnData[[#This Row],[MonthlyCharges]]&lt;=30,"1. Up to 30",IF(ChurnData[[#This Row],[MonthlyCharges]]&lt;=50,"2. 31-50",IF(ChurnData[[#This Row],[MonthlyCharges]]&lt;=70,"3. 51-70",IF(ChurnData[[#This Row],[MonthlyCharges]]&lt;=90,"4. 71-90","5. Over 90"))))</f>
        <v>4. 71-90</v>
      </c>
      <c r="T3848" t="str">
        <f>IF(AND(ChurnData[[#This Row],[Contract]]="Month-to-month",ChurnData[[#This Row],[InternetService]]="Fiber optic",ChurnData[[#This Row],[TenureMonths]]&lt;=11),"High-risk","Other")</f>
        <v>High-risk</v>
      </c>
      <c r="U3848" t="str">
        <f>IF(ChurnData[[#This Row],[TenureMonths]]&lt;=11,"0-11",IF(ChurnData[[#This Row],[TenureMonths]]&lt;=23,"12-23",IF(ChurnData[[#This Row],[TenureMonths]]&lt;=35,"24-35",IF(ChurnData[[#This Row],[TenureMonths]]&lt;=47,"36-47",IF(ChurnData[[#This Row],[TenureMonths]]&lt;=59,"48-59","60-72")))))</f>
        <v>0-11</v>
      </c>
      <c r="V3848">
        <f>IF(ChurnData[[#This Row],[Churn]]="Yes",1,0)</f>
        <v>1</v>
      </c>
    </row>
    <row r="3849" spans="1:22" x14ac:dyDescent="0.35">
      <c r="A3849" t="s">
        <v>3902</v>
      </c>
      <c r="B3849" t="s">
        <v>36</v>
      </c>
      <c r="C3849">
        <v>0</v>
      </c>
      <c r="D3849" t="s">
        <v>20</v>
      </c>
      <c r="E3849" t="s">
        <v>20</v>
      </c>
      <c r="F3849" t="s">
        <v>58</v>
      </c>
      <c r="G3849" s="2">
        <v>7</v>
      </c>
      <c r="H3849" t="s">
        <v>20</v>
      </c>
      <c r="I3849" t="s">
        <v>21</v>
      </c>
      <c r="J3849" t="s">
        <v>28</v>
      </c>
      <c r="K3849" t="s">
        <v>28</v>
      </c>
      <c r="L3849" t="s">
        <v>33</v>
      </c>
      <c r="M3849" t="s">
        <v>21</v>
      </c>
      <c r="N3849" t="s">
        <v>25</v>
      </c>
      <c r="O3849" s="1">
        <v>26.54</v>
      </c>
      <c r="P3849" s="1">
        <v>188.89</v>
      </c>
      <c r="Q3849">
        <v>0</v>
      </c>
      <c r="R3849" t="s">
        <v>21</v>
      </c>
      <c r="S3849" t="str">
        <f>IF(ChurnData[[#This Row],[MonthlyCharges]]&lt;=30,"1. Up to 30",IF(ChurnData[[#This Row],[MonthlyCharges]]&lt;=50,"2. 31-50",IF(ChurnData[[#This Row],[MonthlyCharges]]&lt;=70,"3. 51-70",IF(ChurnData[[#This Row],[MonthlyCharges]]&lt;=90,"4. 71-90","5. Over 90"))))</f>
        <v>1. Up to 30</v>
      </c>
      <c r="T3849" t="str">
        <f>IF(AND(ChurnData[[#This Row],[Contract]]="Month-to-month",ChurnData[[#This Row],[InternetService]]="Fiber optic",ChurnData[[#This Row],[TenureMonths]]&lt;=11),"High-risk","Other")</f>
        <v>Other</v>
      </c>
      <c r="U3849" t="str">
        <f>IF(ChurnData[[#This Row],[TenureMonths]]&lt;=11,"0-11",IF(ChurnData[[#This Row],[TenureMonths]]&lt;=23,"12-23",IF(ChurnData[[#This Row],[TenureMonths]]&lt;=35,"24-35",IF(ChurnData[[#This Row],[TenureMonths]]&lt;=47,"36-47",IF(ChurnData[[#This Row],[TenureMonths]]&lt;=59,"48-59","60-72")))))</f>
        <v>0-11</v>
      </c>
      <c r="V3849">
        <f>IF(ChurnData[[#This Row],[Churn]]="Yes",1,0)</f>
        <v>0</v>
      </c>
    </row>
    <row r="3850" spans="1:22" x14ac:dyDescent="0.35">
      <c r="A3850" t="s">
        <v>3903</v>
      </c>
      <c r="B3850" t="s">
        <v>19</v>
      </c>
      <c r="C3850">
        <v>0</v>
      </c>
      <c r="D3850" t="s">
        <v>20</v>
      </c>
      <c r="E3850" t="s">
        <v>20</v>
      </c>
      <c r="F3850" t="s">
        <v>27</v>
      </c>
      <c r="G3850" s="2">
        <v>30</v>
      </c>
      <c r="H3850" t="s">
        <v>20</v>
      </c>
      <c r="I3850" t="s">
        <v>23</v>
      </c>
      <c r="J3850" t="s">
        <v>21</v>
      </c>
      <c r="K3850" t="s">
        <v>21</v>
      </c>
      <c r="L3850" t="s">
        <v>29</v>
      </c>
      <c r="M3850" t="s">
        <v>21</v>
      </c>
      <c r="N3850" t="s">
        <v>34</v>
      </c>
      <c r="O3850" s="1">
        <v>83.53</v>
      </c>
      <c r="P3850" s="1">
        <v>2517.88</v>
      </c>
      <c r="Q3850">
        <v>2</v>
      </c>
      <c r="R3850" t="s">
        <v>21</v>
      </c>
      <c r="S3850" t="str">
        <f>IF(ChurnData[[#This Row],[MonthlyCharges]]&lt;=30,"1. Up to 30",IF(ChurnData[[#This Row],[MonthlyCharges]]&lt;=50,"2. 31-50",IF(ChurnData[[#This Row],[MonthlyCharges]]&lt;=70,"3. 51-70",IF(ChurnData[[#This Row],[MonthlyCharges]]&lt;=90,"4. 71-90","5. Over 90"))))</f>
        <v>4. 71-90</v>
      </c>
      <c r="T3850" t="str">
        <f>IF(AND(ChurnData[[#This Row],[Contract]]="Month-to-month",ChurnData[[#This Row],[InternetService]]="Fiber optic",ChurnData[[#This Row],[TenureMonths]]&lt;=11),"High-risk","Other")</f>
        <v>Other</v>
      </c>
      <c r="U3850" t="str">
        <f>IF(ChurnData[[#This Row],[TenureMonths]]&lt;=11,"0-11",IF(ChurnData[[#This Row],[TenureMonths]]&lt;=23,"12-23",IF(ChurnData[[#This Row],[TenureMonths]]&lt;=35,"24-35",IF(ChurnData[[#This Row],[TenureMonths]]&lt;=47,"36-47",IF(ChurnData[[#This Row],[TenureMonths]]&lt;=59,"48-59","60-72")))))</f>
        <v>24-35</v>
      </c>
      <c r="V3850">
        <f>IF(ChurnData[[#This Row],[Churn]]="Yes",1,0)</f>
        <v>0</v>
      </c>
    </row>
    <row r="3851" spans="1:22" x14ac:dyDescent="0.35">
      <c r="A3851" t="s">
        <v>3904</v>
      </c>
      <c r="B3851" t="s">
        <v>19</v>
      </c>
      <c r="C3851">
        <v>0</v>
      </c>
      <c r="D3851" t="s">
        <v>20</v>
      </c>
      <c r="E3851" t="s">
        <v>21</v>
      </c>
      <c r="F3851" t="s">
        <v>58</v>
      </c>
      <c r="G3851" s="2">
        <v>37</v>
      </c>
      <c r="H3851" t="s">
        <v>20</v>
      </c>
      <c r="I3851" t="s">
        <v>23</v>
      </c>
      <c r="J3851" t="s">
        <v>21</v>
      </c>
      <c r="K3851" t="s">
        <v>21</v>
      </c>
      <c r="L3851" t="s">
        <v>33</v>
      </c>
      <c r="M3851" t="s">
        <v>20</v>
      </c>
      <c r="N3851" t="s">
        <v>25</v>
      </c>
      <c r="O3851" s="1">
        <v>81.69</v>
      </c>
      <c r="P3851" s="1">
        <v>3043.32</v>
      </c>
      <c r="Q3851">
        <v>2</v>
      </c>
      <c r="R3851" t="s">
        <v>20</v>
      </c>
      <c r="S3851" t="str">
        <f>IF(ChurnData[[#This Row],[MonthlyCharges]]&lt;=30,"1. Up to 30",IF(ChurnData[[#This Row],[MonthlyCharges]]&lt;=50,"2. 31-50",IF(ChurnData[[#This Row],[MonthlyCharges]]&lt;=70,"3. 51-70",IF(ChurnData[[#This Row],[MonthlyCharges]]&lt;=90,"4. 71-90","5. Over 90"))))</f>
        <v>4. 71-90</v>
      </c>
      <c r="T3851" t="str">
        <f>IF(AND(ChurnData[[#This Row],[Contract]]="Month-to-month",ChurnData[[#This Row],[InternetService]]="Fiber optic",ChurnData[[#This Row],[TenureMonths]]&lt;=11),"High-risk","Other")</f>
        <v>Other</v>
      </c>
      <c r="U3851" t="str">
        <f>IF(ChurnData[[#This Row],[TenureMonths]]&lt;=11,"0-11",IF(ChurnData[[#This Row],[TenureMonths]]&lt;=23,"12-23",IF(ChurnData[[#This Row],[TenureMonths]]&lt;=35,"24-35",IF(ChurnData[[#This Row],[TenureMonths]]&lt;=47,"36-47",IF(ChurnData[[#This Row],[TenureMonths]]&lt;=59,"48-59","60-72")))))</f>
        <v>36-47</v>
      </c>
      <c r="V3851">
        <f>IF(ChurnData[[#This Row],[Churn]]="Yes",1,0)</f>
        <v>1</v>
      </c>
    </row>
    <row r="3852" spans="1:22" x14ac:dyDescent="0.35">
      <c r="A3852" t="s">
        <v>3905</v>
      </c>
      <c r="B3852" t="s">
        <v>36</v>
      </c>
      <c r="C3852">
        <v>0</v>
      </c>
      <c r="D3852" t="s">
        <v>20</v>
      </c>
      <c r="E3852" t="s">
        <v>20</v>
      </c>
      <c r="F3852" t="s">
        <v>39</v>
      </c>
      <c r="G3852" s="2">
        <v>25</v>
      </c>
      <c r="H3852" t="s">
        <v>20</v>
      </c>
      <c r="I3852" t="s">
        <v>23</v>
      </c>
      <c r="J3852" t="s">
        <v>20</v>
      </c>
      <c r="K3852" t="s">
        <v>21</v>
      </c>
      <c r="L3852" t="s">
        <v>33</v>
      </c>
      <c r="M3852" t="s">
        <v>20</v>
      </c>
      <c r="N3852" t="s">
        <v>25</v>
      </c>
      <c r="O3852" s="1">
        <v>81.12</v>
      </c>
      <c r="P3852" s="1">
        <v>1997.64</v>
      </c>
      <c r="Q3852">
        <v>6</v>
      </c>
      <c r="R3852" t="s">
        <v>21</v>
      </c>
      <c r="S3852" t="str">
        <f>IF(ChurnData[[#This Row],[MonthlyCharges]]&lt;=30,"1. Up to 30",IF(ChurnData[[#This Row],[MonthlyCharges]]&lt;=50,"2. 31-50",IF(ChurnData[[#This Row],[MonthlyCharges]]&lt;=70,"3. 51-70",IF(ChurnData[[#This Row],[MonthlyCharges]]&lt;=90,"4. 71-90","5. Over 90"))))</f>
        <v>4. 71-90</v>
      </c>
      <c r="T3852" t="str">
        <f>IF(AND(ChurnData[[#This Row],[Contract]]="Month-to-month",ChurnData[[#This Row],[InternetService]]="Fiber optic",ChurnData[[#This Row],[TenureMonths]]&lt;=11),"High-risk","Other")</f>
        <v>Other</v>
      </c>
      <c r="U3852" t="str">
        <f>IF(ChurnData[[#This Row],[TenureMonths]]&lt;=11,"0-11",IF(ChurnData[[#This Row],[TenureMonths]]&lt;=23,"12-23",IF(ChurnData[[#This Row],[TenureMonths]]&lt;=35,"24-35",IF(ChurnData[[#This Row],[TenureMonths]]&lt;=47,"36-47",IF(ChurnData[[#This Row],[TenureMonths]]&lt;=59,"48-59","60-72")))))</f>
        <v>24-35</v>
      </c>
      <c r="V3852">
        <f>IF(ChurnData[[#This Row],[Churn]]="Yes",1,0)</f>
        <v>0</v>
      </c>
    </row>
    <row r="3853" spans="1:22" x14ac:dyDescent="0.35">
      <c r="A3853" t="s">
        <v>3906</v>
      </c>
      <c r="B3853" t="s">
        <v>36</v>
      </c>
      <c r="C3853">
        <v>0</v>
      </c>
      <c r="D3853" t="s">
        <v>20</v>
      </c>
      <c r="E3853" t="s">
        <v>21</v>
      </c>
      <c r="F3853" t="s">
        <v>45</v>
      </c>
      <c r="G3853" s="2">
        <v>21</v>
      </c>
      <c r="H3853" t="s">
        <v>21</v>
      </c>
      <c r="I3853" t="s">
        <v>23</v>
      </c>
      <c r="J3853" t="s">
        <v>21</v>
      </c>
      <c r="K3853" t="s">
        <v>21</v>
      </c>
      <c r="L3853" t="s">
        <v>33</v>
      </c>
      <c r="M3853" t="s">
        <v>21</v>
      </c>
      <c r="N3853" t="s">
        <v>25</v>
      </c>
      <c r="O3853" s="1">
        <v>65.81</v>
      </c>
      <c r="P3853" s="1">
        <v>1348.26</v>
      </c>
      <c r="Q3853">
        <v>2</v>
      </c>
      <c r="R3853" t="s">
        <v>20</v>
      </c>
      <c r="S3853" t="str">
        <f>IF(ChurnData[[#This Row],[MonthlyCharges]]&lt;=30,"1. Up to 30",IF(ChurnData[[#This Row],[MonthlyCharges]]&lt;=50,"2. 31-50",IF(ChurnData[[#This Row],[MonthlyCharges]]&lt;=70,"3. 51-70",IF(ChurnData[[#This Row],[MonthlyCharges]]&lt;=90,"4. 71-90","5. Over 90"))))</f>
        <v>3. 51-70</v>
      </c>
      <c r="T3853" t="str">
        <f>IF(AND(ChurnData[[#This Row],[Contract]]="Month-to-month",ChurnData[[#This Row],[InternetService]]="Fiber optic",ChurnData[[#This Row],[TenureMonths]]&lt;=11),"High-risk","Other")</f>
        <v>Other</v>
      </c>
      <c r="U3853" t="str">
        <f>IF(ChurnData[[#This Row],[TenureMonths]]&lt;=11,"0-11",IF(ChurnData[[#This Row],[TenureMonths]]&lt;=23,"12-23",IF(ChurnData[[#This Row],[TenureMonths]]&lt;=35,"24-35",IF(ChurnData[[#This Row],[TenureMonths]]&lt;=47,"36-47",IF(ChurnData[[#This Row],[TenureMonths]]&lt;=59,"48-59","60-72")))))</f>
        <v>12-23</v>
      </c>
      <c r="V3853">
        <f>IF(ChurnData[[#This Row],[Churn]]="Yes",1,0)</f>
        <v>1</v>
      </c>
    </row>
    <row r="3854" spans="1:22" x14ac:dyDescent="0.35">
      <c r="A3854" t="s">
        <v>3907</v>
      </c>
      <c r="B3854" t="s">
        <v>36</v>
      </c>
      <c r="C3854">
        <v>0</v>
      </c>
      <c r="D3854" t="s">
        <v>20</v>
      </c>
      <c r="E3854" t="s">
        <v>21</v>
      </c>
      <c r="F3854" t="s">
        <v>75</v>
      </c>
      <c r="G3854" s="2">
        <v>4</v>
      </c>
      <c r="H3854" t="s">
        <v>21</v>
      </c>
      <c r="I3854" t="s">
        <v>23</v>
      </c>
      <c r="J3854" t="s">
        <v>20</v>
      </c>
      <c r="K3854" t="s">
        <v>20</v>
      </c>
      <c r="L3854" t="s">
        <v>33</v>
      </c>
      <c r="M3854" t="s">
        <v>20</v>
      </c>
      <c r="N3854" t="s">
        <v>43</v>
      </c>
      <c r="O3854" s="1">
        <v>92.07</v>
      </c>
      <c r="P3854" s="1">
        <v>372.5</v>
      </c>
      <c r="Q3854">
        <v>1</v>
      </c>
      <c r="R3854" t="s">
        <v>20</v>
      </c>
      <c r="S3854" t="str">
        <f>IF(ChurnData[[#This Row],[MonthlyCharges]]&lt;=30,"1. Up to 30",IF(ChurnData[[#This Row],[MonthlyCharges]]&lt;=50,"2. 31-50",IF(ChurnData[[#This Row],[MonthlyCharges]]&lt;=70,"3. 51-70",IF(ChurnData[[#This Row],[MonthlyCharges]]&lt;=90,"4. 71-90","5. Over 90"))))</f>
        <v>5. Over 90</v>
      </c>
      <c r="T3854" t="str">
        <f>IF(AND(ChurnData[[#This Row],[Contract]]="Month-to-month",ChurnData[[#This Row],[InternetService]]="Fiber optic",ChurnData[[#This Row],[TenureMonths]]&lt;=11),"High-risk","Other")</f>
        <v>High-risk</v>
      </c>
      <c r="U3854" t="str">
        <f>IF(ChurnData[[#This Row],[TenureMonths]]&lt;=11,"0-11",IF(ChurnData[[#This Row],[TenureMonths]]&lt;=23,"12-23",IF(ChurnData[[#This Row],[TenureMonths]]&lt;=35,"24-35",IF(ChurnData[[#This Row],[TenureMonths]]&lt;=47,"36-47",IF(ChurnData[[#This Row],[TenureMonths]]&lt;=59,"48-59","60-72")))))</f>
        <v>0-11</v>
      </c>
      <c r="V3854">
        <f>IF(ChurnData[[#This Row],[Churn]]="Yes",1,0)</f>
        <v>1</v>
      </c>
    </row>
    <row r="3855" spans="1:22" x14ac:dyDescent="0.35">
      <c r="A3855" t="s">
        <v>3908</v>
      </c>
      <c r="B3855" t="s">
        <v>36</v>
      </c>
      <c r="C3855">
        <v>1</v>
      </c>
      <c r="D3855" t="s">
        <v>20</v>
      </c>
      <c r="E3855" t="s">
        <v>21</v>
      </c>
      <c r="F3855" t="s">
        <v>56</v>
      </c>
      <c r="G3855" s="2">
        <v>26</v>
      </c>
      <c r="H3855" t="s">
        <v>20</v>
      </c>
      <c r="I3855" t="s">
        <v>23</v>
      </c>
      <c r="J3855" t="s">
        <v>21</v>
      </c>
      <c r="K3855" t="s">
        <v>20</v>
      </c>
      <c r="L3855" t="s">
        <v>33</v>
      </c>
      <c r="M3855" t="s">
        <v>20</v>
      </c>
      <c r="N3855" t="s">
        <v>43</v>
      </c>
      <c r="O3855" s="1">
        <v>90.8</v>
      </c>
      <c r="P3855" s="1">
        <v>2397.1</v>
      </c>
      <c r="Q3855">
        <v>1</v>
      </c>
      <c r="R3855" t="s">
        <v>20</v>
      </c>
      <c r="S3855" t="str">
        <f>IF(ChurnData[[#This Row],[MonthlyCharges]]&lt;=30,"1. Up to 30",IF(ChurnData[[#This Row],[MonthlyCharges]]&lt;=50,"2. 31-50",IF(ChurnData[[#This Row],[MonthlyCharges]]&lt;=70,"3. 51-70",IF(ChurnData[[#This Row],[MonthlyCharges]]&lt;=90,"4. 71-90","5. Over 90"))))</f>
        <v>5. Over 90</v>
      </c>
      <c r="T3855" t="str">
        <f>IF(AND(ChurnData[[#This Row],[Contract]]="Month-to-month",ChurnData[[#This Row],[InternetService]]="Fiber optic",ChurnData[[#This Row],[TenureMonths]]&lt;=11),"High-risk","Other")</f>
        <v>Other</v>
      </c>
      <c r="U3855" t="str">
        <f>IF(ChurnData[[#This Row],[TenureMonths]]&lt;=11,"0-11",IF(ChurnData[[#This Row],[TenureMonths]]&lt;=23,"12-23",IF(ChurnData[[#This Row],[TenureMonths]]&lt;=35,"24-35",IF(ChurnData[[#This Row],[TenureMonths]]&lt;=47,"36-47",IF(ChurnData[[#This Row],[TenureMonths]]&lt;=59,"48-59","60-72")))))</f>
        <v>24-35</v>
      </c>
      <c r="V3855">
        <f>IF(ChurnData[[#This Row],[Churn]]="Yes",1,0)</f>
        <v>1</v>
      </c>
    </row>
    <row r="3856" spans="1:22" x14ac:dyDescent="0.35">
      <c r="A3856" t="s">
        <v>3909</v>
      </c>
      <c r="B3856" t="s">
        <v>19</v>
      </c>
      <c r="C3856">
        <v>0</v>
      </c>
      <c r="D3856" t="s">
        <v>21</v>
      </c>
      <c r="E3856" t="s">
        <v>21</v>
      </c>
      <c r="F3856" t="s">
        <v>41</v>
      </c>
      <c r="G3856" s="2">
        <v>11</v>
      </c>
      <c r="H3856" t="s">
        <v>20</v>
      </c>
      <c r="I3856" t="s">
        <v>23</v>
      </c>
      <c r="J3856" t="s">
        <v>21</v>
      </c>
      <c r="K3856" t="s">
        <v>21</v>
      </c>
      <c r="L3856" t="s">
        <v>33</v>
      </c>
      <c r="M3856" t="s">
        <v>20</v>
      </c>
      <c r="N3856" t="s">
        <v>25</v>
      </c>
      <c r="O3856" s="1">
        <v>84.64</v>
      </c>
      <c r="P3856" s="1">
        <v>932.29</v>
      </c>
      <c r="Q3856">
        <v>5</v>
      </c>
      <c r="R3856" t="s">
        <v>20</v>
      </c>
      <c r="S3856" t="str">
        <f>IF(ChurnData[[#This Row],[MonthlyCharges]]&lt;=30,"1. Up to 30",IF(ChurnData[[#This Row],[MonthlyCharges]]&lt;=50,"2. 31-50",IF(ChurnData[[#This Row],[MonthlyCharges]]&lt;=70,"3. 51-70",IF(ChurnData[[#This Row],[MonthlyCharges]]&lt;=90,"4. 71-90","5. Over 90"))))</f>
        <v>4. 71-90</v>
      </c>
      <c r="T3856" t="str">
        <f>IF(AND(ChurnData[[#This Row],[Contract]]="Month-to-month",ChurnData[[#This Row],[InternetService]]="Fiber optic",ChurnData[[#This Row],[TenureMonths]]&lt;=11),"High-risk","Other")</f>
        <v>High-risk</v>
      </c>
      <c r="U3856" t="str">
        <f>IF(ChurnData[[#This Row],[TenureMonths]]&lt;=11,"0-11",IF(ChurnData[[#This Row],[TenureMonths]]&lt;=23,"12-23",IF(ChurnData[[#This Row],[TenureMonths]]&lt;=35,"24-35",IF(ChurnData[[#This Row],[TenureMonths]]&lt;=47,"36-47",IF(ChurnData[[#This Row],[TenureMonths]]&lt;=59,"48-59","60-72")))))</f>
        <v>0-11</v>
      </c>
      <c r="V3856">
        <f>IF(ChurnData[[#This Row],[Churn]]="Yes",1,0)</f>
        <v>1</v>
      </c>
    </row>
    <row r="3857" spans="1:22" x14ac:dyDescent="0.35">
      <c r="A3857" t="s">
        <v>3910</v>
      </c>
      <c r="B3857" t="s">
        <v>19</v>
      </c>
      <c r="C3857">
        <v>0</v>
      </c>
      <c r="D3857" t="s">
        <v>21</v>
      </c>
      <c r="E3857" t="s">
        <v>21</v>
      </c>
      <c r="F3857" t="s">
        <v>47</v>
      </c>
      <c r="G3857" s="2">
        <v>64</v>
      </c>
      <c r="H3857" t="s">
        <v>20</v>
      </c>
      <c r="I3857" t="s">
        <v>23</v>
      </c>
      <c r="J3857" t="s">
        <v>21</v>
      </c>
      <c r="K3857" t="s">
        <v>21</v>
      </c>
      <c r="L3857" t="s">
        <v>24</v>
      </c>
      <c r="M3857" t="s">
        <v>20</v>
      </c>
      <c r="N3857" t="s">
        <v>30</v>
      </c>
      <c r="O3857" s="1">
        <v>90.86</v>
      </c>
      <c r="P3857" s="1">
        <v>5966.12</v>
      </c>
      <c r="Q3857">
        <v>5</v>
      </c>
      <c r="R3857" t="s">
        <v>21</v>
      </c>
      <c r="S3857" t="str">
        <f>IF(ChurnData[[#This Row],[MonthlyCharges]]&lt;=30,"1. Up to 30",IF(ChurnData[[#This Row],[MonthlyCharges]]&lt;=50,"2. 31-50",IF(ChurnData[[#This Row],[MonthlyCharges]]&lt;=70,"3. 51-70",IF(ChurnData[[#This Row],[MonthlyCharges]]&lt;=90,"4. 71-90","5. Over 90"))))</f>
        <v>5. Over 90</v>
      </c>
      <c r="T3857" t="str">
        <f>IF(AND(ChurnData[[#This Row],[Contract]]="Month-to-month",ChurnData[[#This Row],[InternetService]]="Fiber optic",ChurnData[[#This Row],[TenureMonths]]&lt;=11),"High-risk","Other")</f>
        <v>Other</v>
      </c>
      <c r="U3857" t="str">
        <f>IF(ChurnData[[#This Row],[TenureMonths]]&lt;=11,"0-11",IF(ChurnData[[#This Row],[TenureMonths]]&lt;=23,"12-23",IF(ChurnData[[#This Row],[TenureMonths]]&lt;=35,"24-35",IF(ChurnData[[#This Row],[TenureMonths]]&lt;=47,"36-47",IF(ChurnData[[#This Row],[TenureMonths]]&lt;=59,"48-59","60-72")))))</f>
        <v>60-72</v>
      </c>
      <c r="V3857">
        <f>IF(ChurnData[[#This Row],[Churn]]="Yes",1,0)</f>
        <v>0</v>
      </c>
    </row>
    <row r="3858" spans="1:22" x14ac:dyDescent="0.35">
      <c r="A3858" t="s">
        <v>3911</v>
      </c>
      <c r="B3858" t="s">
        <v>19</v>
      </c>
      <c r="C3858">
        <v>0</v>
      </c>
      <c r="D3858" t="s">
        <v>21</v>
      </c>
      <c r="E3858" t="s">
        <v>21</v>
      </c>
      <c r="F3858" t="s">
        <v>37</v>
      </c>
      <c r="G3858" s="2">
        <v>58</v>
      </c>
      <c r="H3858" t="s">
        <v>20</v>
      </c>
      <c r="I3858" t="s">
        <v>23</v>
      </c>
      <c r="J3858" t="s">
        <v>21</v>
      </c>
      <c r="K3858" t="s">
        <v>20</v>
      </c>
      <c r="L3858" t="s">
        <v>24</v>
      </c>
      <c r="M3858" t="s">
        <v>21</v>
      </c>
      <c r="N3858" t="s">
        <v>43</v>
      </c>
      <c r="O3858" s="1">
        <v>74.98</v>
      </c>
      <c r="P3858" s="1">
        <v>4284.6400000000003</v>
      </c>
      <c r="Q3858">
        <v>0</v>
      </c>
      <c r="R3858" t="s">
        <v>21</v>
      </c>
      <c r="S3858" t="str">
        <f>IF(ChurnData[[#This Row],[MonthlyCharges]]&lt;=30,"1. Up to 30",IF(ChurnData[[#This Row],[MonthlyCharges]]&lt;=50,"2. 31-50",IF(ChurnData[[#This Row],[MonthlyCharges]]&lt;=70,"3. 51-70",IF(ChurnData[[#This Row],[MonthlyCharges]]&lt;=90,"4. 71-90","5. Over 90"))))</f>
        <v>4. 71-90</v>
      </c>
      <c r="T3858" t="str">
        <f>IF(AND(ChurnData[[#This Row],[Contract]]="Month-to-month",ChurnData[[#This Row],[InternetService]]="Fiber optic",ChurnData[[#This Row],[TenureMonths]]&lt;=11),"High-risk","Other")</f>
        <v>Other</v>
      </c>
      <c r="U3858" t="str">
        <f>IF(ChurnData[[#This Row],[TenureMonths]]&lt;=11,"0-11",IF(ChurnData[[#This Row],[TenureMonths]]&lt;=23,"12-23",IF(ChurnData[[#This Row],[TenureMonths]]&lt;=35,"24-35",IF(ChurnData[[#This Row],[TenureMonths]]&lt;=47,"36-47",IF(ChurnData[[#This Row],[TenureMonths]]&lt;=59,"48-59","60-72")))))</f>
        <v>48-59</v>
      </c>
      <c r="V3858">
        <f>IF(ChurnData[[#This Row],[Churn]]="Yes",1,0)</f>
        <v>0</v>
      </c>
    </row>
    <row r="3859" spans="1:22" x14ac:dyDescent="0.35">
      <c r="A3859" t="s">
        <v>3912</v>
      </c>
      <c r="B3859" t="s">
        <v>19</v>
      </c>
      <c r="C3859">
        <v>0</v>
      </c>
      <c r="D3859" t="s">
        <v>21</v>
      </c>
      <c r="E3859" t="s">
        <v>21</v>
      </c>
      <c r="F3859" t="s">
        <v>49</v>
      </c>
      <c r="G3859" s="2">
        <v>24</v>
      </c>
      <c r="H3859" t="s">
        <v>21</v>
      </c>
      <c r="I3859" t="s">
        <v>23</v>
      </c>
      <c r="J3859" t="s">
        <v>21</v>
      </c>
      <c r="K3859" t="s">
        <v>21</v>
      </c>
      <c r="L3859" t="s">
        <v>29</v>
      </c>
      <c r="M3859" t="s">
        <v>21</v>
      </c>
      <c r="N3859" t="s">
        <v>34</v>
      </c>
      <c r="O3859" s="1">
        <v>67.08</v>
      </c>
      <c r="P3859" s="1">
        <v>1644.73</v>
      </c>
      <c r="Q3859">
        <v>1</v>
      </c>
      <c r="R3859" t="s">
        <v>21</v>
      </c>
      <c r="S3859" t="str">
        <f>IF(ChurnData[[#This Row],[MonthlyCharges]]&lt;=30,"1. Up to 30",IF(ChurnData[[#This Row],[MonthlyCharges]]&lt;=50,"2. 31-50",IF(ChurnData[[#This Row],[MonthlyCharges]]&lt;=70,"3. 51-70",IF(ChurnData[[#This Row],[MonthlyCharges]]&lt;=90,"4. 71-90","5. Over 90"))))</f>
        <v>3. 51-70</v>
      </c>
      <c r="T3859" t="str">
        <f>IF(AND(ChurnData[[#This Row],[Contract]]="Month-to-month",ChurnData[[#This Row],[InternetService]]="Fiber optic",ChurnData[[#This Row],[TenureMonths]]&lt;=11),"High-risk","Other")</f>
        <v>Other</v>
      </c>
      <c r="U3859" t="str">
        <f>IF(ChurnData[[#This Row],[TenureMonths]]&lt;=11,"0-11",IF(ChurnData[[#This Row],[TenureMonths]]&lt;=23,"12-23",IF(ChurnData[[#This Row],[TenureMonths]]&lt;=35,"24-35",IF(ChurnData[[#This Row],[TenureMonths]]&lt;=47,"36-47",IF(ChurnData[[#This Row],[TenureMonths]]&lt;=59,"48-59","60-72")))))</f>
        <v>24-35</v>
      </c>
      <c r="V3859">
        <f>IF(ChurnData[[#This Row],[Churn]]="Yes",1,0)</f>
        <v>0</v>
      </c>
    </row>
    <row r="3860" spans="1:22" x14ac:dyDescent="0.35">
      <c r="A3860" t="s">
        <v>3913</v>
      </c>
      <c r="B3860" t="s">
        <v>36</v>
      </c>
      <c r="C3860">
        <v>0</v>
      </c>
      <c r="D3860" t="s">
        <v>20</v>
      </c>
      <c r="E3860" t="s">
        <v>20</v>
      </c>
      <c r="F3860" t="s">
        <v>45</v>
      </c>
      <c r="G3860" s="2">
        <v>37</v>
      </c>
      <c r="H3860" t="s">
        <v>20</v>
      </c>
      <c r="I3860" t="s">
        <v>23</v>
      </c>
      <c r="J3860" t="s">
        <v>21</v>
      </c>
      <c r="K3860" t="s">
        <v>20</v>
      </c>
      <c r="L3860" t="s">
        <v>29</v>
      </c>
      <c r="M3860" t="s">
        <v>21</v>
      </c>
      <c r="N3860" t="s">
        <v>34</v>
      </c>
      <c r="O3860" s="1">
        <v>83.29</v>
      </c>
      <c r="P3860" s="1">
        <v>3111.82</v>
      </c>
      <c r="Q3860">
        <v>1</v>
      </c>
      <c r="R3860" t="s">
        <v>21</v>
      </c>
      <c r="S3860" t="str">
        <f>IF(ChurnData[[#This Row],[MonthlyCharges]]&lt;=30,"1. Up to 30",IF(ChurnData[[#This Row],[MonthlyCharges]]&lt;=50,"2. 31-50",IF(ChurnData[[#This Row],[MonthlyCharges]]&lt;=70,"3. 51-70",IF(ChurnData[[#This Row],[MonthlyCharges]]&lt;=90,"4. 71-90","5. Over 90"))))</f>
        <v>4. 71-90</v>
      </c>
      <c r="T3860" t="str">
        <f>IF(AND(ChurnData[[#This Row],[Contract]]="Month-to-month",ChurnData[[#This Row],[InternetService]]="Fiber optic",ChurnData[[#This Row],[TenureMonths]]&lt;=11),"High-risk","Other")</f>
        <v>Other</v>
      </c>
      <c r="U3860" t="str">
        <f>IF(ChurnData[[#This Row],[TenureMonths]]&lt;=11,"0-11",IF(ChurnData[[#This Row],[TenureMonths]]&lt;=23,"12-23",IF(ChurnData[[#This Row],[TenureMonths]]&lt;=35,"24-35",IF(ChurnData[[#This Row],[TenureMonths]]&lt;=47,"36-47",IF(ChurnData[[#This Row],[TenureMonths]]&lt;=59,"48-59","60-72")))))</f>
        <v>36-47</v>
      </c>
      <c r="V3860">
        <f>IF(ChurnData[[#This Row],[Churn]]="Yes",1,0)</f>
        <v>0</v>
      </c>
    </row>
    <row r="3861" spans="1:22" x14ac:dyDescent="0.35">
      <c r="A3861" t="s">
        <v>3914</v>
      </c>
      <c r="B3861" t="s">
        <v>19</v>
      </c>
      <c r="C3861">
        <v>0</v>
      </c>
      <c r="D3861" t="s">
        <v>20</v>
      </c>
      <c r="E3861" t="s">
        <v>21</v>
      </c>
      <c r="F3861" t="s">
        <v>75</v>
      </c>
      <c r="G3861" s="2">
        <v>8</v>
      </c>
      <c r="H3861" t="s">
        <v>20</v>
      </c>
      <c r="I3861" t="s">
        <v>23</v>
      </c>
      <c r="J3861" t="s">
        <v>20</v>
      </c>
      <c r="K3861" t="s">
        <v>20</v>
      </c>
      <c r="L3861" t="s">
        <v>33</v>
      </c>
      <c r="M3861" t="s">
        <v>21</v>
      </c>
      <c r="N3861" t="s">
        <v>43</v>
      </c>
      <c r="O3861" s="1">
        <v>87.93</v>
      </c>
      <c r="P3861" s="1">
        <v>713.79</v>
      </c>
      <c r="Q3861">
        <v>2</v>
      </c>
      <c r="R3861" t="s">
        <v>20</v>
      </c>
      <c r="S3861" t="str">
        <f>IF(ChurnData[[#This Row],[MonthlyCharges]]&lt;=30,"1. Up to 30",IF(ChurnData[[#This Row],[MonthlyCharges]]&lt;=50,"2. 31-50",IF(ChurnData[[#This Row],[MonthlyCharges]]&lt;=70,"3. 51-70",IF(ChurnData[[#This Row],[MonthlyCharges]]&lt;=90,"4. 71-90","5. Over 90"))))</f>
        <v>4. 71-90</v>
      </c>
      <c r="T3861" t="str">
        <f>IF(AND(ChurnData[[#This Row],[Contract]]="Month-to-month",ChurnData[[#This Row],[InternetService]]="Fiber optic",ChurnData[[#This Row],[TenureMonths]]&lt;=11),"High-risk","Other")</f>
        <v>High-risk</v>
      </c>
      <c r="U3861" t="str">
        <f>IF(ChurnData[[#This Row],[TenureMonths]]&lt;=11,"0-11",IF(ChurnData[[#This Row],[TenureMonths]]&lt;=23,"12-23",IF(ChurnData[[#This Row],[TenureMonths]]&lt;=35,"24-35",IF(ChurnData[[#This Row],[TenureMonths]]&lt;=47,"36-47",IF(ChurnData[[#This Row],[TenureMonths]]&lt;=59,"48-59","60-72")))))</f>
        <v>0-11</v>
      </c>
      <c r="V3861">
        <f>IF(ChurnData[[#This Row],[Churn]]="Yes",1,0)</f>
        <v>1</v>
      </c>
    </row>
    <row r="3862" spans="1:22" x14ac:dyDescent="0.35">
      <c r="A3862" t="s">
        <v>3915</v>
      </c>
      <c r="B3862" t="s">
        <v>19</v>
      </c>
      <c r="C3862">
        <v>0</v>
      </c>
      <c r="D3862" t="s">
        <v>20</v>
      </c>
      <c r="E3862" t="s">
        <v>21</v>
      </c>
      <c r="F3862" t="s">
        <v>27</v>
      </c>
      <c r="G3862" s="2">
        <v>10</v>
      </c>
      <c r="H3862" t="s">
        <v>20</v>
      </c>
      <c r="I3862" t="s">
        <v>23</v>
      </c>
      <c r="J3862" t="s">
        <v>21</v>
      </c>
      <c r="K3862" t="s">
        <v>21</v>
      </c>
      <c r="L3862" t="s">
        <v>33</v>
      </c>
      <c r="M3862" t="s">
        <v>20</v>
      </c>
      <c r="N3862" t="s">
        <v>34</v>
      </c>
      <c r="O3862" s="1">
        <v>86.52</v>
      </c>
      <c r="P3862" s="1">
        <v>849.33</v>
      </c>
      <c r="Q3862">
        <v>2</v>
      </c>
      <c r="R3862" t="s">
        <v>20</v>
      </c>
      <c r="S3862" t="str">
        <f>IF(ChurnData[[#This Row],[MonthlyCharges]]&lt;=30,"1. Up to 30",IF(ChurnData[[#This Row],[MonthlyCharges]]&lt;=50,"2. 31-50",IF(ChurnData[[#This Row],[MonthlyCharges]]&lt;=70,"3. 51-70",IF(ChurnData[[#This Row],[MonthlyCharges]]&lt;=90,"4. 71-90","5. Over 90"))))</f>
        <v>4. 71-90</v>
      </c>
      <c r="T3862" t="str">
        <f>IF(AND(ChurnData[[#This Row],[Contract]]="Month-to-month",ChurnData[[#This Row],[InternetService]]="Fiber optic",ChurnData[[#This Row],[TenureMonths]]&lt;=11),"High-risk","Other")</f>
        <v>High-risk</v>
      </c>
      <c r="U3862" t="str">
        <f>IF(ChurnData[[#This Row],[TenureMonths]]&lt;=11,"0-11",IF(ChurnData[[#This Row],[TenureMonths]]&lt;=23,"12-23",IF(ChurnData[[#This Row],[TenureMonths]]&lt;=35,"24-35",IF(ChurnData[[#This Row],[TenureMonths]]&lt;=47,"36-47",IF(ChurnData[[#This Row],[TenureMonths]]&lt;=59,"48-59","60-72")))))</f>
        <v>0-11</v>
      </c>
      <c r="V3862">
        <f>IF(ChurnData[[#This Row],[Churn]]="Yes",1,0)</f>
        <v>1</v>
      </c>
    </row>
    <row r="3863" spans="1:22" x14ac:dyDescent="0.35">
      <c r="A3863" t="s">
        <v>3916</v>
      </c>
      <c r="B3863" t="s">
        <v>36</v>
      </c>
      <c r="C3863">
        <v>0</v>
      </c>
      <c r="D3863" t="s">
        <v>20</v>
      </c>
      <c r="E3863" t="s">
        <v>21</v>
      </c>
      <c r="F3863" t="s">
        <v>37</v>
      </c>
      <c r="G3863" s="2">
        <v>26</v>
      </c>
      <c r="H3863" t="s">
        <v>20</v>
      </c>
      <c r="I3863" t="s">
        <v>32</v>
      </c>
      <c r="J3863" t="s">
        <v>21</v>
      </c>
      <c r="K3863" t="s">
        <v>21</v>
      </c>
      <c r="L3863" t="s">
        <v>33</v>
      </c>
      <c r="M3863" t="s">
        <v>21</v>
      </c>
      <c r="N3863" t="s">
        <v>34</v>
      </c>
      <c r="O3863" s="1">
        <v>53.45</v>
      </c>
      <c r="P3863" s="1">
        <v>1391.43</v>
      </c>
      <c r="Q3863">
        <v>2</v>
      </c>
      <c r="R3863" t="s">
        <v>20</v>
      </c>
      <c r="S3863" t="str">
        <f>IF(ChurnData[[#This Row],[MonthlyCharges]]&lt;=30,"1. Up to 30",IF(ChurnData[[#This Row],[MonthlyCharges]]&lt;=50,"2. 31-50",IF(ChurnData[[#This Row],[MonthlyCharges]]&lt;=70,"3. 51-70",IF(ChurnData[[#This Row],[MonthlyCharges]]&lt;=90,"4. 71-90","5. Over 90"))))</f>
        <v>3. 51-70</v>
      </c>
      <c r="T3863" t="str">
        <f>IF(AND(ChurnData[[#This Row],[Contract]]="Month-to-month",ChurnData[[#This Row],[InternetService]]="Fiber optic",ChurnData[[#This Row],[TenureMonths]]&lt;=11),"High-risk","Other")</f>
        <v>Other</v>
      </c>
      <c r="U3863" t="str">
        <f>IF(ChurnData[[#This Row],[TenureMonths]]&lt;=11,"0-11",IF(ChurnData[[#This Row],[TenureMonths]]&lt;=23,"12-23",IF(ChurnData[[#This Row],[TenureMonths]]&lt;=35,"24-35",IF(ChurnData[[#This Row],[TenureMonths]]&lt;=47,"36-47",IF(ChurnData[[#This Row],[TenureMonths]]&lt;=59,"48-59","60-72")))))</f>
        <v>24-35</v>
      </c>
      <c r="V3863">
        <f>IF(ChurnData[[#This Row],[Churn]]="Yes",1,0)</f>
        <v>1</v>
      </c>
    </row>
    <row r="3864" spans="1:22" x14ac:dyDescent="0.35">
      <c r="A3864" t="s">
        <v>3917</v>
      </c>
      <c r="B3864" t="s">
        <v>19</v>
      </c>
      <c r="C3864">
        <v>1</v>
      </c>
      <c r="D3864" t="s">
        <v>20</v>
      </c>
      <c r="E3864" t="s">
        <v>21</v>
      </c>
      <c r="F3864" t="s">
        <v>58</v>
      </c>
      <c r="G3864" s="2">
        <v>6</v>
      </c>
      <c r="H3864" t="s">
        <v>20</v>
      </c>
      <c r="I3864" t="s">
        <v>23</v>
      </c>
      <c r="J3864" t="s">
        <v>21</v>
      </c>
      <c r="K3864" t="s">
        <v>20</v>
      </c>
      <c r="L3864" t="s">
        <v>33</v>
      </c>
      <c r="M3864" t="s">
        <v>21</v>
      </c>
      <c r="N3864" t="s">
        <v>25</v>
      </c>
      <c r="O3864" s="1">
        <v>100.47</v>
      </c>
      <c r="P3864" s="1">
        <v>620.75</v>
      </c>
      <c r="Q3864">
        <v>1</v>
      </c>
      <c r="R3864" t="s">
        <v>21</v>
      </c>
      <c r="S3864" t="str">
        <f>IF(ChurnData[[#This Row],[MonthlyCharges]]&lt;=30,"1. Up to 30",IF(ChurnData[[#This Row],[MonthlyCharges]]&lt;=50,"2. 31-50",IF(ChurnData[[#This Row],[MonthlyCharges]]&lt;=70,"3. 51-70",IF(ChurnData[[#This Row],[MonthlyCharges]]&lt;=90,"4. 71-90","5. Over 90"))))</f>
        <v>5. Over 90</v>
      </c>
      <c r="T3864" t="str">
        <f>IF(AND(ChurnData[[#This Row],[Contract]]="Month-to-month",ChurnData[[#This Row],[InternetService]]="Fiber optic",ChurnData[[#This Row],[TenureMonths]]&lt;=11),"High-risk","Other")</f>
        <v>High-risk</v>
      </c>
      <c r="U3864" t="str">
        <f>IF(ChurnData[[#This Row],[TenureMonths]]&lt;=11,"0-11",IF(ChurnData[[#This Row],[TenureMonths]]&lt;=23,"12-23",IF(ChurnData[[#This Row],[TenureMonths]]&lt;=35,"24-35",IF(ChurnData[[#This Row],[TenureMonths]]&lt;=47,"36-47",IF(ChurnData[[#This Row],[TenureMonths]]&lt;=59,"48-59","60-72")))))</f>
        <v>0-11</v>
      </c>
      <c r="V3864">
        <f>IF(ChurnData[[#This Row],[Churn]]="Yes",1,0)</f>
        <v>0</v>
      </c>
    </row>
    <row r="3865" spans="1:22" x14ac:dyDescent="0.35">
      <c r="A3865" t="s">
        <v>3918</v>
      </c>
      <c r="B3865" t="s">
        <v>36</v>
      </c>
      <c r="C3865">
        <v>1</v>
      </c>
      <c r="D3865" t="s">
        <v>21</v>
      </c>
      <c r="E3865" t="s">
        <v>21</v>
      </c>
      <c r="F3865" t="s">
        <v>22</v>
      </c>
      <c r="G3865" s="2">
        <v>28</v>
      </c>
      <c r="H3865" t="s">
        <v>20</v>
      </c>
      <c r="I3865" t="s">
        <v>23</v>
      </c>
      <c r="J3865" t="s">
        <v>20</v>
      </c>
      <c r="K3865" t="s">
        <v>20</v>
      </c>
      <c r="L3865" t="s">
        <v>29</v>
      </c>
      <c r="M3865" t="s">
        <v>20</v>
      </c>
      <c r="N3865" t="s">
        <v>43</v>
      </c>
      <c r="O3865" s="1">
        <v>96.4</v>
      </c>
      <c r="P3865" s="1">
        <v>2714.65</v>
      </c>
      <c r="Q3865">
        <v>1</v>
      </c>
      <c r="R3865" t="s">
        <v>21</v>
      </c>
      <c r="S3865" t="str">
        <f>IF(ChurnData[[#This Row],[MonthlyCharges]]&lt;=30,"1. Up to 30",IF(ChurnData[[#This Row],[MonthlyCharges]]&lt;=50,"2. 31-50",IF(ChurnData[[#This Row],[MonthlyCharges]]&lt;=70,"3. 51-70",IF(ChurnData[[#This Row],[MonthlyCharges]]&lt;=90,"4. 71-90","5. Over 90"))))</f>
        <v>5. Over 90</v>
      </c>
      <c r="T3865" t="str">
        <f>IF(AND(ChurnData[[#This Row],[Contract]]="Month-to-month",ChurnData[[#This Row],[InternetService]]="Fiber optic",ChurnData[[#This Row],[TenureMonths]]&lt;=11),"High-risk","Other")</f>
        <v>Other</v>
      </c>
      <c r="U3865" t="str">
        <f>IF(ChurnData[[#This Row],[TenureMonths]]&lt;=11,"0-11",IF(ChurnData[[#This Row],[TenureMonths]]&lt;=23,"12-23",IF(ChurnData[[#This Row],[TenureMonths]]&lt;=35,"24-35",IF(ChurnData[[#This Row],[TenureMonths]]&lt;=47,"36-47",IF(ChurnData[[#This Row],[TenureMonths]]&lt;=59,"48-59","60-72")))))</f>
        <v>24-35</v>
      </c>
      <c r="V3865">
        <f>IF(ChurnData[[#This Row],[Churn]]="Yes",1,0)</f>
        <v>0</v>
      </c>
    </row>
    <row r="3866" spans="1:22" x14ac:dyDescent="0.35">
      <c r="A3866" t="s">
        <v>3919</v>
      </c>
      <c r="B3866" t="s">
        <v>19</v>
      </c>
      <c r="C3866">
        <v>0</v>
      </c>
      <c r="D3866" t="s">
        <v>21</v>
      </c>
      <c r="E3866" t="s">
        <v>21</v>
      </c>
      <c r="F3866" t="s">
        <v>22</v>
      </c>
      <c r="G3866" s="2">
        <v>56</v>
      </c>
      <c r="H3866" t="s">
        <v>20</v>
      </c>
      <c r="I3866" t="s">
        <v>23</v>
      </c>
      <c r="J3866" t="s">
        <v>21</v>
      </c>
      <c r="K3866" t="s">
        <v>21</v>
      </c>
      <c r="L3866" t="s">
        <v>24</v>
      </c>
      <c r="M3866" t="s">
        <v>20</v>
      </c>
      <c r="N3866" t="s">
        <v>25</v>
      </c>
      <c r="O3866" s="1">
        <v>76.95</v>
      </c>
      <c r="P3866" s="1">
        <v>4224.71</v>
      </c>
      <c r="Q3866">
        <v>1</v>
      </c>
      <c r="R3866" t="s">
        <v>21</v>
      </c>
      <c r="S3866" t="str">
        <f>IF(ChurnData[[#This Row],[MonthlyCharges]]&lt;=30,"1. Up to 30",IF(ChurnData[[#This Row],[MonthlyCharges]]&lt;=50,"2. 31-50",IF(ChurnData[[#This Row],[MonthlyCharges]]&lt;=70,"3. 51-70",IF(ChurnData[[#This Row],[MonthlyCharges]]&lt;=90,"4. 71-90","5. Over 90"))))</f>
        <v>4. 71-90</v>
      </c>
      <c r="T3866" t="str">
        <f>IF(AND(ChurnData[[#This Row],[Contract]]="Month-to-month",ChurnData[[#This Row],[InternetService]]="Fiber optic",ChurnData[[#This Row],[TenureMonths]]&lt;=11),"High-risk","Other")</f>
        <v>Other</v>
      </c>
      <c r="U3866" t="str">
        <f>IF(ChurnData[[#This Row],[TenureMonths]]&lt;=11,"0-11",IF(ChurnData[[#This Row],[TenureMonths]]&lt;=23,"12-23",IF(ChurnData[[#This Row],[TenureMonths]]&lt;=35,"24-35",IF(ChurnData[[#This Row],[TenureMonths]]&lt;=47,"36-47",IF(ChurnData[[#This Row],[TenureMonths]]&lt;=59,"48-59","60-72")))))</f>
        <v>48-59</v>
      </c>
      <c r="V3866">
        <f>IF(ChurnData[[#This Row],[Churn]]="Yes",1,0)</f>
        <v>0</v>
      </c>
    </row>
    <row r="3867" spans="1:22" x14ac:dyDescent="0.35">
      <c r="A3867" t="s">
        <v>3920</v>
      </c>
      <c r="B3867" t="s">
        <v>36</v>
      </c>
      <c r="C3867">
        <v>0</v>
      </c>
      <c r="D3867" t="s">
        <v>21</v>
      </c>
      <c r="E3867" t="s">
        <v>20</v>
      </c>
      <c r="F3867" t="s">
        <v>45</v>
      </c>
      <c r="G3867" s="2">
        <v>5</v>
      </c>
      <c r="H3867" t="s">
        <v>20</v>
      </c>
      <c r="I3867" t="s">
        <v>21</v>
      </c>
      <c r="J3867" t="s">
        <v>28</v>
      </c>
      <c r="K3867" t="s">
        <v>28</v>
      </c>
      <c r="L3867" t="s">
        <v>33</v>
      </c>
      <c r="M3867" t="s">
        <v>20</v>
      </c>
      <c r="N3867" t="s">
        <v>34</v>
      </c>
      <c r="O3867" s="1">
        <v>32.39</v>
      </c>
      <c r="P3867" s="1">
        <v>163.51</v>
      </c>
      <c r="Q3867">
        <v>1</v>
      </c>
      <c r="R3867" t="s">
        <v>21</v>
      </c>
      <c r="S3867" t="str">
        <f>IF(ChurnData[[#This Row],[MonthlyCharges]]&lt;=30,"1. Up to 30",IF(ChurnData[[#This Row],[MonthlyCharges]]&lt;=50,"2. 31-50",IF(ChurnData[[#This Row],[MonthlyCharges]]&lt;=70,"3. 51-70",IF(ChurnData[[#This Row],[MonthlyCharges]]&lt;=90,"4. 71-90","5. Over 90"))))</f>
        <v>2. 31-50</v>
      </c>
      <c r="T3867" t="str">
        <f>IF(AND(ChurnData[[#This Row],[Contract]]="Month-to-month",ChurnData[[#This Row],[InternetService]]="Fiber optic",ChurnData[[#This Row],[TenureMonths]]&lt;=11),"High-risk","Other")</f>
        <v>Other</v>
      </c>
      <c r="U3867" t="str">
        <f>IF(ChurnData[[#This Row],[TenureMonths]]&lt;=11,"0-11",IF(ChurnData[[#This Row],[TenureMonths]]&lt;=23,"12-23",IF(ChurnData[[#This Row],[TenureMonths]]&lt;=35,"24-35",IF(ChurnData[[#This Row],[TenureMonths]]&lt;=47,"36-47",IF(ChurnData[[#This Row],[TenureMonths]]&lt;=59,"48-59","60-72")))))</f>
        <v>0-11</v>
      </c>
      <c r="V3867">
        <f>IF(ChurnData[[#This Row],[Churn]]="Yes",1,0)</f>
        <v>0</v>
      </c>
    </row>
    <row r="3868" spans="1:22" x14ac:dyDescent="0.35">
      <c r="A3868" t="s">
        <v>3921</v>
      </c>
      <c r="B3868" t="s">
        <v>36</v>
      </c>
      <c r="C3868">
        <v>1</v>
      </c>
      <c r="D3868" t="s">
        <v>20</v>
      </c>
      <c r="E3868" t="s">
        <v>21</v>
      </c>
      <c r="F3868" t="s">
        <v>58</v>
      </c>
      <c r="G3868" s="2">
        <v>36</v>
      </c>
      <c r="H3868" t="s">
        <v>21</v>
      </c>
      <c r="I3868" t="s">
        <v>32</v>
      </c>
      <c r="J3868" t="s">
        <v>21</v>
      </c>
      <c r="K3868" t="s">
        <v>20</v>
      </c>
      <c r="L3868" t="s">
        <v>33</v>
      </c>
      <c r="M3868" t="s">
        <v>20</v>
      </c>
      <c r="N3868" t="s">
        <v>34</v>
      </c>
      <c r="O3868" s="1">
        <v>45.53</v>
      </c>
      <c r="P3868" s="1">
        <v>1626.48</v>
      </c>
      <c r="Q3868">
        <v>1</v>
      </c>
      <c r="R3868" t="s">
        <v>21</v>
      </c>
      <c r="S3868" t="str">
        <f>IF(ChurnData[[#This Row],[MonthlyCharges]]&lt;=30,"1. Up to 30",IF(ChurnData[[#This Row],[MonthlyCharges]]&lt;=50,"2. 31-50",IF(ChurnData[[#This Row],[MonthlyCharges]]&lt;=70,"3. 51-70",IF(ChurnData[[#This Row],[MonthlyCharges]]&lt;=90,"4. 71-90","5. Over 90"))))</f>
        <v>2. 31-50</v>
      </c>
      <c r="T3868" t="str">
        <f>IF(AND(ChurnData[[#This Row],[Contract]]="Month-to-month",ChurnData[[#This Row],[InternetService]]="Fiber optic",ChurnData[[#This Row],[TenureMonths]]&lt;=11),"High-risk","Other")</f>
        <v>Other</v>
      </c>
      <c r="U3868" t="str">
        <f>IF(ChurnData[[#This Row],[TenureMonths]]&lt;=11,"0-11",IF(ChurnData[[#This Row],[TenureMonths]]&lt;=23,"12-23",IF(ChurnData[[#This Row],[TenureMonths]]&lt;=35,"24-35",IF(ChurnData[[#This Row],[TenureMonths]]&lt;=47,"36-47",IF(ChurnData[[#This Row],[TenureMonths]]&lt;=59,"48-59","60-72")))))</f>
        <v>36-47</v>
      </c>
      <c r="V3868">
        <f>IF(ChurnData[[#This Row],[Churn]]="Yes",1,0)</f>
        <v>0</v>
      </c>
    </row>
    <row r="3869" spans="1:22" x14ac:dyDescent="0.35">
      <c r="A3869" t="s">
        <v>3922</v>
      </c>
      <c r="B3869" t="s">
        <v>36</v>
      </c>
      <c r="C3869">
        <v>0</v>
      </c>
      <c r="D3869" t="s">
        <v>21</v>
      </c>
      <c r="E3869" t="s">
        <v>20</v>
      </c>
      <c r="F3869" t="s">
        <v>75</v>
      </c>
      <c r="G3869" s="2">
        <v>9</v>
      </c>
      <c r="H3869" t="s">
        <v>20</v>
      </c>
      <c r="I3869" t="s">
        <v>21</v>
      </c>
      <c r="J3869" t="s">
        <v>28</v>
      </c>
      <c r="K3869" t="s">
        <v>28</v>
      </c>
      <c r="L3869" t="s">
        <v>33</v>
      </c>
      <c r="M3869" t="s">
        <v>20</v>
      </c>
      <c r="N3869" t="s">
        <v>30</v>
      </c>
      <c r="O3869" s="1">
        <v>24.98</v>
      </c>
      <c r="P3869" s="1">
        <v>228.4</v>
      </c>
      <c r="Q3869">
        <v>1</v>
      </c>
      <c r="R3869" t="s">
        <v>20</v>
      </c>
      <c r="S3869" t="str">
        <f>IF(ChurnData[[#This Row],[MonthlyCharges]]&lt;=30,"1. Up to 30",IF(ChurnData[[#This Row],[MonthlyCharges]]&lt;=50,"2. 31-50",IF(ChurnData[[#This Row],[MonthlyCharges]]&lt;=70,"3. 51-70",IF(ChurnData[[#This Row],[MonthlyCharges]]&lt;=90,"4. 71-90","5. Over 90"))))</f>
        <v>1. Up to 30</v>
      </c>
      <c r="T3869" t="str">
        <f>IF(AND(ChurnData[[#This Row],[Contract]]="Month-to-month",ChurnData[[#This Row],[InternetService]]="Fiber optic",ChurnData[[#This Row],[TenureMonths]]&lt;=11),"High-risk","Other")</f>
        <v>Other</v>
      </c>
      <c r="U3869" t="str">
        <f>IF(ChurnData[[#This Row],[TenureMonths]]&lt;=11,"0-11",IF(ChurnData[[#This Row],[TenureMonths]]&lt;=23,"12-23",IF(ChurnData[[#This Row],[TenureMonths]]&lt;=35,"24-35",IF(ChurnData[[#This Row],[TenureMonths]]&lt;=47,"36-47",IF(ChurnData[[#This Row],[TenureMonths]]&lt;=59,"48-59","60-72")))))</f>
        <v>0-11</v>
      </c>
      <c r="V3869">
        <f>IF(ChurnData[[#This Row],[Churn]]="Yes",1,0)</f>
        <v>1</v>
      </c>
    </row>
    <row r="3870" spans="1:22" x14ac:dyDescent="0.35">
      <c r="A3870" t="s">
        <v>3923</v>
      </c>
      <c r="B3870" t="s">
        <v>36</v>
      </c>
      <c r="C3870">
        <v>1</v>
      </c>
      <c r="D3870" t="s">
        <v>21</v>
      </c>
      <c r="E3870" t="s">
        <v>21</v>
      </c>
      <c r="F3870" t="s">
        <v>41</v>
      </c>
      <c r="G3870" s="2">
        <v>50</v>
      </c>
      <c r="H3870" t="s">
        <v>20</v>
      </c>
      <c r="I3870" t="s">
        <v>21</v>
      </c>
      <c r="J3870" t="s">
        <v>28</v>
      </c>
      <c r="K3870" t="s">
        <v>28</v>
      </c>
      <c r="L3870" t="s">
        <v>24</v>
      </c>
      <c r="M3870" t="s">
        <v>21</v>
      </c>
      <c r="N3870" t="s">
        <v>25</v>
      </c>
      <c r="O3870" s="1">
        <v>33.56</v>
      </c>
      <c r="P3870" s="1">
        <v>1716.64</v>
      </c>
      <c r="Q3870">
        <v>1</v>
      </c>
      <c r="R3870" t="s">
        <v>21</v>
      </c>
      <c r="S3870" t="str">
        <f>IF(ChurnData[[#This Row],[MonthlyCharges]]&lt;=30,"1. Up to 30",IF(ChurnData[[#This Row],[MonthlyCharges]]&lt;=50,"2. 31-50",IF(ChurnData[[#This Row],[MonthlyCharges]]&lt;=70,"3. 51-70",IF(ChurnData[[#This Row],[MonthlyCharges]]&lt;=90,"4. 71-90","5. Over 90"))))</f>
        <v>2. 31-50</v>
      </c>
      <c r="T3870" t="str">
        <f>IF(AND(ChurnData[[#This Row],[Contract]]="Month-to-month",ChurnData[[#This Row],[InternetService]]="Fiber optic",ChurnData[[#This Row],[TenureMonths]]&lt;=11),"High-risk","Other")</f>
        <v>Other</v>
      </c>
      <c r="U3870" t="str">
        <f>IF(ChurnData[[#This Row],[TenureMonths]]&lt;=11,"0-11",IF(ChurnData[[#This Row],[TenureMonths]]&lt;=23,"12-23",IF(ChurnData[[#This Row],[TenureMonths]]&lt;=35,"24-35",IF(ChurnData[[#This Row],[TenureMonths]]&lt;=47,"36-47",IF(ChurnData[[#This Row],[TenureMonths]]&lt;=59,"48-59","60-72")))))</f>
        <v>48-59</v>
      </c>
      <c r="V3870">
        <f>IF(ChurnData[[#This Row],[Churn]]="Yes",1,0)</f>
        <v>0</v>
      </c>
    </row>
    <row r="3871" spans="1:22" x14ac:dyDescent="0.35">
      <c r="A3871" t="s">
        <v>3924</v>
      </c>
      <c r="B3871" t="s">
        <v>19</v>
      </c>
      <c r="C3871">
        <v>0</v>
      </c>
      <c r="D3871" t="s">
        <v>20</v>
      </c>
      <c r="E3871" t="s">
        <v>20</v>
      </c>
      <c r="F3871" t="s">
        <v>39</v>
      </c>
      <c r="G3871" s="2">
        <v>71</v>
      </c>
      <c r="H3871" t="s">
        <v>20</v>
      </c>
      <c r="I3871" t="s">
        <v>23</v>
      </c>
      <c r="J3871" t="s">
        <v>21</v>
      </c>
      <c r="K3871" t="s">
        <v>21</v>
      </c>
      <c r="L3871" t="s">
        <v>24</v>
      </c>
      <c r="M3871" t="s">
        <v>20</v>
      </c>
      <c r="N3871" t="s">
        <v>43</v>
      </c>
      <c r="O3871" s="1">
        <v>82.63</v>
      </c>
      <c r="P3871" s="1">
        <v>6020.18</v>
      </c>
      <c r="Q3871">
        <v>2</v>
      </c>
      <c r="R3871" t="s">
        <v>21</v>
      </c>
      <c r="S3871" t="str">
        <f>IF(ChurnData[[#This Row],[MonthlyCharges]]&lt;=30,"1. Up to 30",IF(ChurnData[[#This Row],[MonthlyCharges]]&lt;=50,"2. 31-50",IF(ChurnData[[#This Row],[MonthlyCharges]]&lt;=70,"3. 51-70",IF(ChurnData[[#This Row],[MonthlyCharges]]&lt;=90,"4. 71-90","5. Over 90"))))</f>
        <v>4. 71-90</v>
      </c>
      <c r="T3871" t="str">
        <f>IF(AND(ChurnData[[#This Row],[Contract]]="Month-to-month",ChurnData[[#This Row],[InternetService]]="Fiber optic",ChurnData[[#This Row],[TenureMonths]]&lt;=11),"High-risk","Other")</f>
        <v>Other</v>
      </c>
      <c r="U3871" t="str">
        <f>IF(ChurnData[[#This Row],[TenureMonths]]&lt;=11,"0-11",IF(ChurnData[[#This Row],[TenureMonths]]&lt;=23,"12-23",IF(ChurnData[[#This Row],[TenureMonths]]&lt;=35,"24-35",IF(ChurnData[[#This Row],[TenureMonths]]&lt;=47,"36-47",IF(ChurnData[[#This Row],[TenureMonths]]&lt;=59,"48-59","60-72")))))</f>
        <v>60-72</v>
      </c>
      <c r="V3871">
        <f>IF(ChurnData[[#This Row],[Churn]]="Yes",1,0)</f>
        <v>0</v>
      </c>
    </row>
    <row r="3872" spans="1:22" x14ac:dyDescent="0.35">
      <c r="A3872" t="s">
        <v>3925</v>
      </c>
      <c r="B3872" t="s">
        <v>19</v>
      </c>
      <c r="C3872">
        <v>0</v>
      </c>
      <c r="D3872" t="s">
        <v>20</v>
      </c>
      <c r="E3872" t="s">
        <v>21</v>
      </c>
      <c r="F3872" t="s">
        <v>37</v>
      </c>
      <c r="G3872" s="2">
        <v>21</v>
      </c>
      <c r="H3872" t="s">
        <v>20</v>
      </c>
      <c r="I3872" t="s">
        <v>32</v>
      </c>
      <c r="J3872" t="s">
        <v>20</v>
      </c>
      <c r="K3872" t="s">
        <v>21</v>
      </c>
      <c r="L3872" t="s">
        <v>33</v>
      </c>
      <c r="M3872" t="s">
        <v>21</v>
      </c>
      <c r="N3872" t="s">
        <v>25</v>
      </c>
      <c r="O3872" s="1">
        <v>71.86</v>
      </c>
      <c r="P3872" s="1">
        <v>1509.68</v>
      </c>
      <c r="Q3872">
        <v>3</v>
      </c>
      <c r="R3872" t="s">
        <v>21</v>
      </c>
      <c r="S3872" t="str">
        <f>IF(ChurnData[[#This Row],[MonthlyCharges]]&lt;=30,"1. Up to 30",IF(ChurnData[[#This Row],[MonthlyCharges]]&lt;=50,"2. 31-50",IF(ChurnData[[#This Row],[MonthlyCharges]]&lt;=70,"3. 51-70",IF(ChurnData[[#This Row],[MonthlyCharges]]&lt;=90,"4. 71-90","5. Over 90"))))</f>
        <v>4. 71-90</v>
      </c>
      <c r="T3872" t="str">
        <f>IF(AND(ChurnData[[#This Row],[Contract]]="Month-to-month",ChurnData[[#This Row],[InternetService]]="Fiber optic",ChurnData[[#This Row],[TenureMonths]]&lt;=11),"High-risk","Other")</f>
        <v>Other</v>
      </c>
      <c r="U3872" t="str">
        <f>IF(ChurnData[[#This Row],[TenureMonths]]&lt;=11,"0-11",IF(ChurnData[[#This Row],[TenureMonths]]&lt;=23,"12-23",IF(ChurnData[[#This Row],[TenureMonths]]&lt;=35,"24-35",IF(ChurnData[[#This Row],[TenureMonths]]&lt;=47,"36-47",IF(ChurnData[[#This Row],[TenureMonths]]&lt;=59,"48-59","60-72")))))</f>
        <v>12-23</v>
      </c>
      <c r="V3872">
        <f>IF(ChurnData[[#This Row],[Churn]]="Yes",1,0)</f>
        <v>0</v>
      </c>
    </row>
    <row r="3873" spans="1:22" x14ac:dyDescent="0.35">
      <c r="A3873" t="s">
        <v>3926</v>
      </c>
      <c r="B3873" t="s">
        <v>19</v>
      </c>
      <c r="C3873">
        <v>0</v>
      </c>
      <c r="D3873" t="s">
        <v>21</v>
      </c>
      <c r="E3873" t="s">
        <v>21</v>
      </c>
      <c r="F3873" t="s">
        <v>22</v>
      </c>
      <c r="G3873" s="2">
        <v>39</v>
      </c>
      <c r="H3873" t="s">
        <v>20</v>
      </c>
      <c r="I3873" t="s">
        <v>23</v>
      </c>
      <c r="J3873" t="s">
        <v>21</v>
      </c>
      <c r="K3873" t="s">
        <v>20</v>
      </c>
      <c r="L3873" t="s">
        <v>24</v>
      </c>
      <c r="M3873" t="s">
        <v>21</v>
      </c>
      <c r="N3873" t="s">
        <v>34</v>
      </c>
      <c r="O3873" s="1">
        <v>85.69</v>
      </c>
      <c r="P3873" s="1">
        <v>3435.97</v>
      </c>
      <c r="Q3873">
        <v>2</v>
      </c>
      <c r="R3873" t="s">
        <v>21</v>
      </c>
      <c r="S3873" t="str">
        <f>IF(ChurnData[[#This Row],[MonthlyCharges]]&lt;=30,"1. Up to 30",IF(ChurnData[[#This Row],[MonthlyCharges]]&lt;=50,"2. 31-50",IF(ChurnData[[#This Row],[MonthlyCharges]]&lt;=70,"3. 51-70",IF(ChurnData[[#This Row],[MonthlyCharges]]&lt;=90,"4. 71-90","5. Over 90"))))</f>
        <v>4. 71-90</v>
      </c>
      <c r="T3873" t="str">
        <f>IF(AND(ChurnData[[#This Row],[Contract]]="Month-to-month",ChurnData[[#This Row],[InternetService]]="Fiber optic",ChurnData[[#This Row],[TenureMonths]]&lt;=11),"High-risk","Other")</f>
        <v>Other</v>
      </c>
      <c r="U3873" t="str">
        <f>IF(ChurnData[[#This Row],[TenureMonths]]&lt;=11,"0-11",IF(ChurnData[[#This Row],[TenureMonths]]&lt;=23,"12-23",IF(ChurnData[[#This Row],[TenureMonths]]&lt;=35,"24-35",IF(ChurnData[[#This Row],[TenureMonths]]&lt;=47,"36-47",IF(ChurnData[[#This Row],[TenureMonths]]&lt;=59,"48-59","60-72")))))</f>
        <v>36-47</v>
      </c>
      <c r="V3873">
        <f>IF(ChurnData[[#This Row],[Churn]]="Yes",1,0)</f>
        <v>0</v>
      </c>
    </row>
    <row r="3874" spans="1:22" x14ac:dyDescent="0.35">
      <c r="A3874" t="s">
        <v>3927</v>
      </c>
      <c r="B3874" t="s">
        <v>36</v>
      </c>
      <c r="C3874">
        <v>0</v>
      </c>
      <c r="D3874" t="s">
        <v>21</v>
      </c>
      <c r="E3874" t="s">
        <v>21</v>
      </c>
      <c r="F3874" t="s">
        <v>47</v>
      </c>
      <c r="G3874" s="2">
        <v>72</v>
      </c>
      <c r="H3874" t="s">
        <v>20</v>
      </c>
      <c r="I3874" t="s">
        <v>23</v>
      </c>
      <c r="J3874" t="s">
        <v>21</v>
      </c>
      <c r="K3874" t="s">
        <v>21</v>
      </c>
      <c r="L3874" t="s">
        <v>24</v>
      </c>
      <c r="M3874" t="s">
        <v>21</v>
      </c>
      <c r="N3874" t="s">
        <v>25</v>
      </c>
      <c r="O3874" s="1">
        <v>79.09</v>
      </c>
      <c r="P3874" s="1">
        <v>5805.63</v>
      </c>
      <c r="Q3874">
        <v>3</v>
      </c>
      <c r="R3874" t="s">
        <v>21</v>
      </c>
      <c r="S3874" t="str">
        <f>IF(ChurnData[[#This Row],[MonthlyCharges]]&lt;=30,"1. Up to 30",IF(ChurnData[[#This Row],[MonthlyCharges]]&lt;=50,"2. 31-50",IF(ChurnData[[#This Row],[MonthlyCharges]]&lt;=70,"3. 51-70",IF(ChurnData[[#This Row],[MonthlyCharges]]&lt;=90,"4. 71-90","5. Over 90"))))</f>
        <v>4. 71-90</v>
      </c>
      <c r="T3874" t="str">
        <f>IF(AND(ChurnData[[#This Row],[Contract]]="Month-to-month",ChurnData[[#This Row],[InternetService]]="Fiber optic",ChurnData[[#This Row],[TenureMonths]]&lt;=11),"High-risk","Other")</f>
        <v>Other</v>
      </c>
      <c r="U3874" t="str">
        <f>IF(ChurnData[[#This Row],[TenureMonths]]&lt;=11,"0-11",IF(ChurnData[[#This Row],[TenureMonths]]&lt;=23,"12-23",IF(ChurnData[[#This Row],[TenureMonths]]&lt;=35,"24-35",IF(ChurnData[[#This Row],[TenureMonths]]&lt;=47,"36-47",IF(ChurnData[[#This Row],[TenureMonths]]&lt;=59,"48-59","60-72")))))</f>
        <v>60-72</v>
      </c>
      <c r="V3874">
        <f>IF(ChurnData[[#This Row],[Churn]]="Yes",1,0)</f>
        <v>0</v>
      </c>
    </row>
    <row r="3875" spans="1:22" x14ac:dyDescent="0.35">
      <c r="A3875" t="s">
        <v>3928</v>
      </c>
      <c r="B3875" t="s">
        <v>36</v>
      </c>
      <c r="C3875">
        <v>1</v>
      </c>
      <c r="D3875" t="s">
        <v>20</v>
      </c>
      <c r="E3875" t="s">
        <v>20</v>
      </c>
      <c r="F3875" t="s">
        <v>27</v>
      </c>
      <c r="G3875" s="2">
        <v>18</v>
      </c>
      <c r="H3875" t="s">
        <v>20</v>
      </c>
      <c r="I3875" t="s">
        <v>32</v>
      </c>
      <c r="J3875" t="s">
        <v>21</v>
      </c>
      <c r="K3875" t="s">
        <v>20</v>
      </c>
      <c r="L3875" t="s">
        <v>29</v>
      </c>
      <c r="M3875" t="s">
        <v>21</v>
      </c>
      <c r="N3875" t="s">
        <v>30</v>
      </c>
      <c r="O3875" s="1">
        <v>61.11</v>
      </c>
      <c r="P3875" s="1">
        <v>1070.05</v>
      </c>
      <c r="Q3875">
        <v>1</v>
      </c>
      <c r="R3875" t="s">
        <v>21</v>
      </c>
      <c r="S3875" t="str">
        <f>IF(ChurnData[[#This Row],[MonthlyCharges]]&lt;=30,"1. Up to 30",IF(ChurnData[[#This Row],[MonthlyCharges]]&lt;=50,"2. 31-50",IF(ChurnData[[#This Row],[MonthlyCharges]]&lt;=70,"3. 51-70",IF(ChurnData[[#This Row],[MonthlyCharges]]&lt;=90,"4. 71-90","5. Over 90"))))</f>
        <v>3. 51-70</v>
      </c>
      <c r="T3875" t="str">
        <f>IF(AND(ChurnData[[#This Row],[Contract]]="Month-to-month",ChurnData[[#This Row],[InternetService]]="Fiber optic",ChurnData[[#This Row],[TenureMonths]]&lt;=11),"High-risk","Other")</f>
        <v>Other</v>
      </c>
      <c r="U3875" t="str">
        <f>IF(ChurnData[[#This Row],[TenureMonths]]&lt;=11,"0-11",IF(ChurnData[[#This Row],[TenureMonths]]&lt;=23,"12-23",IF(ChurnData[[#This Row],[TenureMonths]]&lt;=35,"24-35",IF(ChurnData[[#This Row],[TenureMonths]]&lt;=47,"36-47",IF(ChurnData[[#This Row],[TenureMonths]]&lt;=59,"48-59","60-72")))))</f>
        <v>12-23</v>
      </c>
      <c r="V3875">
        <f>IF(ChurnData[[#This Row],[Churn]]="Yes",1,0)</f>
        <v>0</v>
      </c>
    </row>
    <row r="3876" spans="1:22" x14ac:dyDescent="0.35">
      <c r="A3876" t="s">
        <v>3929</v>
      </c>
      <c r="B3876" t="s">
        <v>19</v>
      </c>
      <c r="C3876">
        <v>0</v>
      </c>
      <c r="D3876" t="s">
        <v>21</v>
      </c>
      <c r="E3876" t="s">
        <v>21</v>
      </c>
      <c r="F3876" t="s">
        <v>75</v>
      </c>
      <c r="G3876" s="2">
        <v>45</v>
      </c>
      <c r="H3876" t="s">
        <v>20</v>
      </c>
      <c r="I3876" t="s">
        <v>32</v>
      </c>
      <c r="J3876" t="s">
        <v>21</v>
      </c>
      <c r="K3876" t="s">
        <v>21</v>
      </c>
      <c r="L3876" t="s">
        <v>24</v>
      </c>
      <c r="M3876" t="s">
        <v>21</v>
      </c>
      <c r="N3876" t="s">
        <v>25</v>
      </c>
      <c r="O3876" s="1">
        <v>55.05</v>
      </c>
      <c r="P3876" s="1">
        <v>2430.46</v>
      </c>
      <c r="Q3876">
        <v>3</v>
      </c>
      <c r="R3876" t="s">
        <v>21</v>
      </c>
      <c r="S3876" t="str">
        <f>IF(ChurnData[[#This Row],[MonthlyCharges]]&lt;=30,"1. Up to 30",IF(ChurnData[[#This Row],[MonthlyCharges]]&lt;=50,"2. 31-50",IF(ChurnData[[#This Row],[MonthlyCharges]]&lt;=70,"3. 51-70",IF(ChurnData[[#This Row],[MonthlyCharges]]&lt;=90,"4. 71-90","5. Over 90"))))</f>
        <v>3. 51-70</v>
      </c>
      <c r="T3876" t="str">
        <f>IF(AND(ChurnData[[#This Row],[Contract]]="Month-to-month",ChurnData[[#This Row],[InternetService]]="Fiber optic",ChurnData[[#This Row],[TenureMonths]]&lt;=11),"High-risk","Other")</f>
        <v>Other</v>
      </c>
      <c r="U3876" t="str">
        <f>IF(ChurnData[[#This Row],[TenureMonths]]&lt;=11,"0-11",IF(ChurnData[[#This Row],[TenureMonths]]&lt;=23,"12-23",IF(ChurnData[[#This Row],[TenureMonths]]&lt;=35,"24-35",IF(ChurnData[[#This Row],[TenureMonths]]&lt;=47,"36-47",IF(ChurnData[[#This Row],[TenureMonths]]&lt;=59,"48-59","60-72")))))</f>
        <v>36-47</v>
      </c>
      <c r="V3876">
        <f>IF(ChurnData[[#This Row],[Churn]]="Yes",1,0)</f>
        <v>0</v>
      </c>
    </row>
    <row r="3877" spans="1:22" x14ac:dyDescent="0.35">
      <c r="A3877" t="s">
        <v>3930</v>
      </c>
      <c r="B3877" t="s">
        <v>19</v>
      </c>
      <c r="C3877">
        <v>0</v>
      </c>
      <c r="D3877" t="s">
        <v>20</v>
      </c>
      <c r="E3877" t="s">
        <v>21</v>
      </c>
      <c r="F3877" t="s">
        <v>41</v>
      </c>
      <c r="G3877" s="2">
        <v>64</v>
      </c>
      <c r="H3877" t="s">
        <v>20</v>
      </c>
      <c r="I3877" t="s">
        <v>23</v>
      </c>
      <c r="J3877" t="s">
        <v>21</v>
      </c>
      <c r="K3877" t="s">
        <v>21</v>
      </c>
      <c r="L3877" t="s">
        <v>29</v>
      </c>
      <c r="M3877" t="s">
        <v>21</v>
      </c>
      <c r="N3877" t="s">
        <v>34</v>
      </c>
      <c r="O3877" s="1">
        <v>85.87</v>
      </c>
      <c r="P3877" s="1">
        <v>5332.44</v>
      </c>
      <c r="Q3877">
        <v>4</v>
      </c>
      <c r="R3877" t="s">
        <v>20</v>
      </c>
      <c r="S3877" t="str">
        <f>IF(ChurnData[[#This Row],[MonthlyCharges]]&lt;=30,"1. Up to 30",IF(ChurnData[[#This Row],[MonthlyCharges]]&lt;=50,"2. 31-50",IF(ChurnData[[#This Row],[MonthlyCharges]]&lt;=70,"3. 51-70",IF(ChurnData[[#This Row],[MonthlyCharges]]&lt;=90,"4. 71-90","5. Over 90"))))</f>
        <v>4. 71-90</v>
      </c>
      <c r="T3877" t="str">
        <f>IF(AND(ChurnData[[#This Row],[Contract]]="Month-to-month",ChurnData[[#This Row],[InternetService]]="Fiber optic",ChurnData[[#This Row],[TenureMonths]]&lt;=11),"High-risk","Other")</f>
        <v>Other</v>
      </c>
      <c r="U3877" t="str">
        <f>IF(ChurnData[[#This Row],[TenureMonths]]&lt;=11,"0-11",IF(ChurnData[[#This Row],[TenureMonths]]&lt;=23,"12-23",IF(ChurnData[[#This Row],[TenureMonths]]&lt;=35,"24-35",IF(ChurnData[[#This Row],[TenureMonths]]&lt;=47,"36-47",IF(ChurnData[[#This Row],[TenureMonths]]&lt;=59,"48-59","60-72")))))</f>
        <v>60-72</v>
      </c>
      <c r="V3877">
        <f>IF(ChurnData[[#This Row],[Churn]]="Yes",1,0)</f>
        <v>1</v>
      </c>
    </row>
    <row r="3878" spans="1:22" x14ac:dyDescent="0.35">
      <c r="A3878" t="s">
        <v>3931</v>
      </c>
      <c r="B3878" t="s">
        <v>36</v>
      </c>
      <c r="C3878">
        <v>0</v>
      </c>
      <c r="D3878" t="s">
        <v>20</v>
      </c>
      <c r="E3878" t="s">
        <v>21</v>
      </c>
      <c r="F3878" t="s">
        <v>39</v>
      </c>
      <c r="G3878" s="2">
        <v>25</v>
      </c>
      <c r="H3878" t="s">
        <v>21</v>
      </c>
      <c r="I3878" t="s">
        <v>23</v>
      </c>
      <c r="J3878" t="s">
        <v>21</v>
      </c>
      <c r="K3878" t="s">
        <v>21</v>
      </c>
      <c r="L3878" t="s">
        <v>33</v>
      </c>
      <c r="M3878" t="s">
        <v>20</v>
      </c>
      <c r="N3878" t="s">
        <v>34</v>
      </c>
      <c r="O3878" s="1">
        <v>70.290000000000006</v>
      </c>
      <c r="P3878" s="1">
        <v>1764.87</v>
      </c>
      <c r="Q3878">
        <v>4</v>
      </c>
      <c r="R3878" t="s">
        <v>21</v>
      </c>
      <c r="S3878" t="str">
        <f>IF(ChurnData[[#This Row],[MonthlyCharges]]&lt;=30,"1. Up to 30",IF(ChurnData[[#This Row],[MonthlyCharges]]&lt;=50,"2. 31-50",IF(ChurnData[[#This Row],[MonthlyCharges]]&lt;=70,"3. 51-70",IF(ChurnData[[#This Row],[MonthlyCharges]]&lt;=90,"4. 71-90","5. Over 90"))))</f>
        <v>4. 71-90</v>
      </c>
      <c r="T3878" t="str">
        <f>IF(AND(ChurnData[[#This Row],[Contract]]="Month-to-month",ChurnData[[#This Row],[InternetService]]="Fiber optic",ChurnData[[#This Row],[TenureMonths]]&lt;=11),"High-risk","Other")</f>
        <v>Other</v>
      </c>
      <c r="U3878" t="str">
        <f>IF(ChurnData[[#This Row],[TenureMonths]]&lt;=11,"0-11",IF(ChurnData[[#This Row],[TenureMonths]]&lt;=23,"12-23",IF(ChurnData[[#This Row],[TenureMonths]]&lt;=35,"24-35",IF(ChurnData[[#This Row],[TenureMonths]]&lt;=47,"36-47",IF(ChurnData[[#This Row],[TenureMonths]]&lt;=59,"48-59","60-72")))))</f>
        <v>24-35</v>
      </c>
      <c r="V3878">
        <f>IF(ChurnData[[#This Row],[Churn]]="Yes",1,0)</f>
        <v>0</v>
      </c>
    </row>
    <row r="3879" spans="1:22" x14ac:dyDescent="0.35">
      <c r="A3879" t="s">
        <v>3932</v>
      </c>
      <c r="B3879" t="s">
        <v>36</v>
      </c>
      <c r="C3879">
        <v>0</v>
      </c>
      <c r="D3879" t="s">
        <v>21</v>
      </c>
      <c r="E3879" t="s">
        <v>21</v>
      </c>
      <c r="F3879" t="s">
        <v>65</v>
      </c>
      <c r="G3879" s="2">
        <v>47</v>
      </c>
      <c r="H3879" t="s">
        <v>20</v>
      </c>
      <c r="I3879" t="s">
        <v>23</v>
      </c>
      <c r="J3879" t="s">
        <v>20</v>
      </c>
      <c r="K3879" t="s">
        <v>21</v>
      </c>
      <c r="L3879" t="s">
        <v>29</v>
      </c>
      <c r="M3879" t="s">
        <v>21</v>
      </c>
      <c r="N3879" t="s">
        <v>30</v>
      </c>
      <c r="O3879" s="1">
        <v>84.43</v>
      </c>
      <c r="P3879" s="1">
        <v>4066.98</v>
      </c>
      <c r="Q3879">
        <v>1</v>
      </c>
      <c r="R3879" t="s">
        <v>21</v>
      </c>
      <c r="S3879" t="str">
        <f>IF(ChurnData[[#This Row],[MonthlyCharges]]&lt;=30,"1. Up to 30",IF(ChurnData[[#This Row],[MonthlyCharges]]&lt;=50,"2. 31-50",IF(ChurnData[[#This Row],[MonthlyCharges]]&lt;=70,"3. 51-70",IF(ChurnData[[#This Row],[MonthlyCharges]]&lt;=90,"4. 71-90","5. Over 90"))))</f>
        <v>4. 71-90</v>
      </c>
      <c r="T3879" t="str">
        <f>IF(AND(ChurnData[[#This Row],[Contract]]="Month-to-month",ChurnData[[#This Row],[InternetService]]="Fiber optic",ChurnData[[#This Row],[TenureMonths]]&lt;=11),"High-risk","Other")</f>
        <v>Other</v>
      </c>
      <c r="U3879" t="str">
        <f>IF(ChurnData[[#This Row],[TenureMonths]]&lt;=11,"0-11",IF(ChurnData[[#This Row],[TenureMonths]]&lt;=23,"12-23",IF(ChurnData[[#This Row],[TenureMonths]]&lt;=35,"24-35",IF(ChurnData[[#This Row],[TenureMonths]]&lt;=47,"36-47",IF(ChurnData[[#This Row],[TenureMonths]]&lt;=59,"48-59","60-72")))))</f>
        <v>36-47</v>
      </c>
      <c r="V3879">
        <f>IF(ChurnData[[#This Row],[Churn]]="Yes",1,0)</f>
        <v>0</v>
      </c>
    </row>
    <row r="3880" spans="1:22" x14ac:dyDescent="0.35">
      <c r="A3880" t="s">
        <v>3933</v>
      </c>
      <c r="B3880" t="s">
        <v>36</v>
      </c>
      <c r="C3880">
        <v>0</v>
      </c>
      <c r="D3880" t="s">
        <v>20</v>
      </c>
      <c r="E3880" t="s">
        <v>21</v>
      </c>
      <c r="F3880" t="s">
        <v>45</v>
      </c>
      <c r="G3880" s="2">
        <v>38</v>
      </c>
      <c r="H3880" t="s">
        <v>20</v>
      </c>
      <c r="I3880" t="s">
        <v>23</v>
      </c>
      <c r="J3880" t="s">
        <v>20</v>
      </c>
      <c r="K3880" t="s">
        <v>21</v>
      </c>
      <c r="L3880" t="s">
        <v>24</v>
      </c>
      <c r="M3880" t="s">
        <v>20</v>
      </c>
      <c r="N3880" t="s">
        <v>25</v>
      </c>
      <c r="O3880" s="1">
        <v>98.31</v>
      </c>
      <c r="P3880" s="1">
        <v>3688.12</v>
      </c>
      <c r="Q3880">
        <v>3</v>
      </c>
      <c r="R3880" t="s">
        <v>21</v>
      </c>
      <c r="S3880" t="str">
        <f>IF(ChurnData[[#This Row],[MonthlyCharges]]&lt;=30,"1. Up to 30",IF(ChurnData[[#This Row],[MonthlyCharges]]&lt;=50,"2. 31-50",IF(ChurnData[[#This Row],[MonthlyCharges]]&lt;=70,"3. 51-70",IF(ChurnData[[#This Row],[MonthlyCharges]]&lt;=90,"4. 71-90","5. Over 90"))))</f>
        <v>5. Over 90</v>
      </c>
      <c r="T3880" t="str">
        <f>IF(AND(ChurnData[[#This Row],[Contract]]="Month-to-month",ChurnData[[#This Row],[InternetService]]="Fiber optic",ChurnData[[#This Row],[TenureMonths]]&lt;=11),"High-risk","Other")</f>
        <v>Other</v>
      </c>
      <c r="U3880" t="str">
        <f>IF(ChurnData[[#This Row],[TenureMonths]]&lt;=11,"0-11",IF(ChurnData[[#This Row],[TenureMonths]]&lt;=23,"12-23",IF(ChurnData[[#This Row],[TenureMonths]]&lt;=35,"24-35",IF(ChurnData[[#This Row],[TenureMonths]]&lt;=47,"36-47",IF(ChurnData[[#This Row],[TenureMonths]]&lt;=59,"48-59","60-72")))))</f>
        <v>36-47</v>
      </c>
      <c r="V3880">
        <f>IF(ChurnData[[#This Row],[Churn]]="Yes",1,0)</f>
        <v>0</v>
      </c>
    </row>
    <row r="3881" spans="1:22" x14ac:dyDescent="0.35">
      <c r="A3881" t="s">
        <v>3934</v>
      </c>
      <c r="B3881" t="s">
        <v>36</v>
      </c>
      <c r="C3881">
        <v>0</v>
      </c>
      <c r="D3881" t="s">
        <v>20</v>
      </c>
      <c r="E3881" t="s">
        <v>21</v>
      </c>
      <c r="F3881" t="s">
        <v>56</v>
      </c>
      <c r="G3881" s="2">
        <v>21</v>
      </c>
      <c r="H3881" t="s">
        <v>21</v>
      </c>
      <c r="I3881" t="s">
        <v>23</v>
      </c>
      <c r="J3881" t="s">
        <v>20</v>
      </c>
      <c r="K3881" t="s">
        <v>21</v>
      </c>
      <c r="L3881" t="s">
        <v>33</v>
      </c>
      <c r="M3881" t="s">
        <v>21</v>
      </c>
      <c r="N3881" t="s">
        <v>30</v>
      </c>
      <c r="O3881" s="1">
        <v>80.459999999999994</v>
      </c>
      <c r="P3881" s="1">
        <v>1720.31</v>
      </c>
      <c r="Q3881">
        <v>2</v>
      </c>
      <c r="R3881" t="s">
        <v>21</v>
      </c>
      <c r="S3881" t="str">
        <f>IF(ChurnData[[#This Row],[MonthlyCharges]]&lt;=30,"1. Up to 30",IF(ChurnData[[#This Row],[MonthlyCharges]]&lt;=50,"2. 31-50",IF(ChurnData[[#This Row],[MonthlyCharges]]&lt;=70,"3. 51-70",IF(ChurnData[[#This Row],[MonthlyCharges]]&lt;=90,"4. 71-90","5. Over 90"))))</f>
        <v>4. 71-90</v>
      </c>
      <c r="T3881" t="str">
        <f>IF(AND(ChurnData[[#This Row],[Contract]]="Month-to-month",ChurnData[[#This Row],[InternetService]]="Fiber optic",ChurnData[[#This Row],[TenureMonths]]&lt;=11),"High-risk","Other")</f>
        <v>Other</v>
      </c>
      <c r="U3881" t="str">
        <f>IF(ChurnData[[#This Row],[TenureMonths]]&lt;=11,"0-11",IF(ChurnData[[#This Row],[TenureMonths]]&lt;=23,"12-23",IF(ChurnData[[#This Row],[TenureMonths]]&lt;=35,"24-35",IF(ChurnData[[#This Row],[TenureMonths]]&lt;=47,"36-47",IF(ChurnData[[#This Row],[TenureMonths]]&lt;=59,"48-59","60-72")))))</f>
        <v>12-23</v>
      </c>
      <c r="V3881">
        <f>IF(ChurnData[[#This Row],[Churn]]="Yes",1,0)</f>
        <v>0</v>
      </c>
    </row>
    <row r="3882" spans="1:22" x14ac:dyDescent="0.35">
      <c r="A3882" t="s">
        <v>3935</v>
      </c>
      <c r="B3882" t="s">
        <v>36</v>
      </c>
      <c r="C3882">
        <v>0</v>
      </c>
      <c r="D3882" t="s">
        <v>20</v>
      </c>
      <c r="E3882" t="s">
        <v>20</v>
      </c>
      <c r="F3882" t="s">
        <v>58</v>
      </c>
      <c r="G3882" s="2">
        <v>46</v>
      </c>
      <c r="H3882" t="s">
        <v>20</v>
      </c>
      <c r="I3882" t="s">
        <v>32</v>
      </c>
      <c r="J3882" t="s">
        <v>21</v>
      </c>
      <c r="K3882" t="s">
        <v>20</v>
      </c>
      <c r="L3882" t="s">
        <v>29</v>
      </c>
      <c r="M3882" t="s">
        <v>21</v>
      </c>
      <c r="N3882" t="s">
        <v>30</v>
      </c>
      <c r="O3882" s="1">
        <v>49.69</v>
      </c>
      <c r="P3882" s="1">
        <v>2326.06</v>
      </c>
      <c r="Q3882">
        <v>1</v>
      </c>
      <c r="R3882" t="s">
        <v>21</v>
      </c>
      <c r="S3882" t="str">
        <f>IF(ChurnData[[#This Row],[MonthlyCharges]]&lt;=30,"1. Up to 30",IF(ChurnData[[#This Row],[MonthlyCharges]]&lt;=50,"2. 31-50",IF(ChurnData[[#This Row],[MonthlyCharges]]&lt;=70,"3. 51-70",IF(ChurnData[[#This Row],[MonthlyCharges]]&lt;=90,"4. 71-90","5. Over 90"))))</f>
        <v>2. 31-50</v>
      </c>
      <c r="T3882" t="str">
        <f>IF(AND(ChurnData[[#This Row],[Contract]]="Month-to-month",ChurnData[[#This Row],[InternetService]]="Fiber optic",ChurnData[[#This Row],[TenureMonths]]&lt;=11),"High-risk","Other")</f>
        <v>Other</v>
      </c>
      <c r="U3882" t="str">
        <f>IF(ChurnData[[#This Row],[TenureMonths]]&lt;=11,"0-11",IF(ChurnData[[#This Row],[TenureMonths]]&lt;=23,"12-23",IF(ChurnData[[#This Row],[TenureMonths]]&lt;=35,"24-35",IF(ChurnData[[#This Row],[TenureMonths]]&lt;=47,"36-47",IF(ChurnData[[#This Row],[TenureMonths]]&lt;=59,"48-59","60-72")))))</f>
        <v>36-47</v>
      </c>
      <c r="V3882">
        <f>IF(ChurnData[[#This Row],[Churn]]="Yes",1,0)</f>
        <v>0</v>
      </c>
    </row>
    <row r="3883" spans="1:22" x14ac:dyDescent="0.35">
      <c r="A3883" t="s">
        <v>3936</v>
      </c>
      <c r="B3883" t="s">
        <v>19</v>
      </c>
      <c r="C3883">
        <v>0</v>
      </c>
      <c r="D3883" t="s">
        <v>20</v>
      </c>
      <c r="E3883" t="s">
        <v>20</v>
      </c>
      <c r="F3883" t="s">
        <v>49</v>
      </c>
      <c r="G3883" s="2">
        <v>28</v>
      </c>
      <c r="H3883" t="s">
        <v>20</v>
      </c>
      <c r="I3883" t="s">
        <v>23</v>
      </c>
      <c r="J3883" t="s">
        <v>21</v>
      </c>
      <c r="K3883" t="s">
        <v>20</v>
      </c>
      <c r="L3883" t="s">
        <v>29</v>
      </c>
      <c r="M3883" t="s">
        <v>20</v>
      </c>
      <c r="N3883" t="s">
        <v>25</v>
      </c>
      <c r="O3883" s="1">
        <v>94.53</v>
      </c>
      <c r="P3883" s="1">
        <v>2720.75</v>
      </c>
      <c r="Q3883">
        <v>0</v>
      </c>
      <c r="R3883" t="s">
        <v>21</v>
      </c>
      <c r="S3883" t="str">
        <f>IF(ChurnData[[#This Row],[MonthlyCharges]]&lt;=30,"1. Up to 30",IF(ChurnData[[#This Row],[MonthlyCharges]]&lt;=50,"2. 31-50",IF(ChurnData[[#This Row],[MonthlyCharges]]&lt;=70,"3. 51-70",IF(ChurnData[[#This Row],[MonthlyCharges]]&lt;=90,"4. 71-90","5. Over 90"))))</f>
        <v>5. Over 90</v>
      </c>
      <c r="T3883" t="str">
        <f>IF(AND(ChurnData[[#This Row],[Contract]]="Month-to-month",ChurnData[[#This Row],[InternetService]]="Fiber optic",ChurnData[[#This Row],[TenureMonths]]&lt;=11),"High-risk","Other")</f>
        <v>Other</v>
      </c>
      <c r="U3883" t="str">
        <f>IF(ChurnData[[#This Row],[TenureMonths]]&lt;=11,"0-11",IF(ChurnData[[#This Row],[TenureMonths]]&lt;=23,"12-23",IF(ChurnData[[#This Row],[TenureMonths]]&lt;=35,"24-35",IF(ChurnData[[#This Row],[TenureMonths]]&lt;=47,"36-47",IF(ChurnData[[#This Row],[TenureMonths]]&lt;=59,"48-59","60-72")))))</f>
        <v>24-35</v>
      </c>
      <c r="V3883">
        <f>IF(ChurnData[[#This Row],[Churn]]="Yes",1,0)</f>
        <v>0</v>
      </c>
    </row>
    <row r="3884" spans="1:22" x14ac:dyDescent="0.35">
      <c r="A3884" t="s">
        <v>3937</v>
      </c>
      <c r="B3884" t="s">
        <v>19</v>
      </c>
      <c r="C3884">
        <v>1</v>
      </c>
      <c r="D3884" t="s">
        <v>20</v>
      </c>
      <c r="E3884" t="s">
        <v>20</v>
      </c>
      <c r="F3884" t="s">
        <v>41</v>
      </c>
      <c r="G3884" s="2">
        <v>10</v>
      </c>
      <c r="H3884" t="s">
        <v>20</v>
      </c>
      <c r="I3884" t="s">
        <v>23</v>
      </c>
      <c r="J3884" t="s">
        <v>21</v>
      </c>
      <c r="K3884" t="s">
        <v>21</v>
      </c>
      <c r="L3884" t="s">
        <v>33</v>
      </c>
      <c r="M3884" t="s">
        <v>21</v>
      </c>
      <c r="N3884" t="s">
        <v>30</v>
      </c>
      <c r="O3884" s="1">
        <v>78.67</v>
      </c>
      <c r="P3884" s="1">
        <v>798.11</v>
      </c>
      <c r="Q3884">
        <v>1</v>
      </c>
      <c r="R3884" t="s">
        <v>21</v>
      </c>
      <c r="S3884" t="str">
        <f>IF(ChurnData[[#This Row],[MonthlyCharges]]&lt;=30,"1. Up to 30",IF(ChurnData[[#This Row],[MonthlyCharges]]&lt;=50,"2. 31-50",IF(ChurnData[[#This Row],[MonthlyCharges]]&lt;=70,"3. 51-70",IF(ChurnData[[#This Row],[MonthlyCharges]]&lt;=90,"4. 71-90","5. Over 90"))))</f>
        <v>4. 71-90</v>
      </c>
      <c r="T3884" t="str">
        <f>IF(AND(ChurnData[[#This Row],[Contract]]="Month-to-month",ChurnData[[#This Row],[InternetService]]="Fiber optic",ChurnData[[#This Row],[TenureMonths]]&lt;=11),"High-risk","Other")</f>
        <v>High-risk</v>
      </c>
      <c r="U3884" t="str">
        <f>IF(ChurnData[[#This Row],[TenureMonths]]&lt;=11,"0-11",IF(ChurnData[[#This Row],[TenureMonths]]&lt;=23,"12-23",IF(ChurnData[[#This Row],[TenureMonths]]&lt;=35,"24-35",IF(ChurnData[[#This Row],[TenureMonths]]&lt;=47,"36-47",IF(ChurnData[[#This Row],[TenureMonths]]&lt;=59,"48-59","60-72")))))</f>
        <v>0-11</v>
      </c>
      <c r="V3884">
        <f>IF(ChurnData[[#This Row],[Churn]]="Yes",1,0)</f>
        <v>0</v>
      </c>
    </row>
    <row r="3885" spans="1:22" x14ac:dyDescent="0.35">
      <c r="A3885" t="s">
        <v>3938</v>
      </c>
      <c r="B3885" t="s">
        <v>19</v>
      </c>
      <c r="C3885">
        <v>0</v>
      </c>
      <c r="D3885" t="s">
        <v>21</v>
      </c>
      <c r="E3885" t="s">
        <v>21</v>
      </c>
      <c r="F3885" t="s">
        <v>47</v>
      </c>
      <c r="G3885" s="2">
        <v>33</v>
      </c>
      <c r="H3885" t="s">
        <v>20</v>
      </c>
      <c r="I3885" t="s">
        <v>23</v>
      </c>
      <c r="J3885" t="s">
        <v>21</v>
      </c>
      <c r="K3885" t="s">
        <v>20</v>
      </c>
      <c r="L3885" t="s">
        <v>29</v>
      </c>
      <c r="M3885" t="s">
        <v>20</v>
      </c>
      <c r="N3885" t="s">
        <v>34</v>
      </c>
      <c r="O3885" s="1">
        <v>89.61</v>
      </c>
      <c r="P3885" s="1">
        <v>2886.4</v>
      </c>
      <c r="Q3885">
        <v>2</v>
      </c>
      <c r="R3885" t="s">
        <v>20</v>
      </c>
      <c r="S3885" t="str">
        <f>IF(ChurnData[[#This Row],[MonthlyCharges]]&lt;=30,"1. Up to 30",IF(ChurnData[[#This Row],[MonthlyCharges]]&lt;=50,"2. 31-50",IF(ChurnData[[#This Row],[MonthlyCharges]]&lt;=70,"3. 51-70",IF(ChurnData[[#This Row],[MonthlyCharges]]&lt;=90,"4. 71-90","5. Over 90"))))</f>
        <v>4. 71-90</v>
      </c>
      <c r="T3885" t="str">
        <f>IF(AND(ChurnData[[#This Row],[Contract]]="Month-to-month",ChurnData[[#This Row],[InternetService]]="Fiber optic",ChurnData[[#This Row],[TenureMonths]]&lt;=11),"High-risk","Other")</f>
        <v>Other</v>
      </c>
      <c r="U3885" t="str">
        <f>IF(ChurnData[[#This Row],[TenureMonths]]&lt;=11,"0-11",IF(ChurnData[[#This Row],[TenureMonths]]&lt;=23,"12-23",IF(ChurnData[[#This Row],[TenureMonths]]&lt;=35,"24-35",IF(ChurnData[[#This Row],[TenureMonths]]&lt;=47,"36-47",IF(ChurnData[[#This Row],[TenureMonths]]&lt;=59,"48-59","60-72")))))</f>
        <v>24-35</v>
      </c>
      <c r="V3885">
        <f>IF(ChurnData[[#This Row],[Churn]]="Yes",1,0)</f>
        <v>1</v>
      </c>
    </row>
    <row r="3886" spans="1:22" x14ac:dyDescent="0.35">
      <c r="A3886" t="s">
        <v>3939</v>
      </c>
      <c r="B3886" t="s">
        <v>19</v>
      </c>
      <c r="C3886">
        <v>0</v>
      </c>
      <c r="D3886" t="s">
        <v>20</v>
      </c>
      <c r="E3886" t="s">
        <v>21</v>
      </c>
      <c r="F3886" t="s">
        <v>39</v>
      </c>
      <c r="G3886" s="2">
        <v>49</v>
      </c>
      <c r="H3886" t="s">
        <v>20</v>
      </c>
      <c r="I3886" t="s">
        <v>23</v>
      </c>
      <c r="J3886" t="s">
        <v>20</v>
      </c>
      <c r="K3886" t="s">
        <v>21</v>
      </c>
      <c r="L3886" t="s">
        <v>24</v>
      </c>
      <c r="M3886" t="s">
        <v>20</v>
      </c>
      <c r="N3886" t="s">
        <v>30</v>
      </c>
      <c r="O3886" s="1">
        <v>94.98</v>
      </c>
      <c r="P3886" s="1">
        <v>4562.33</v>
      </c>
      <c r="Q3886">
        <v>1</v>
      </c>
      <c r="R3886" t="s">
        <v>21</v>
      </c>
      <c r="S3886" t="str">
        <f>IF(ChurnData[[#This Row],[MonthlyCharges]]&lt;=30,"1. Up to 30",IF(ChurnData[[#This Row],[MonthlyCharges]]&lt;=50,"2. 31-50",IF(ChurnData[[#This Row],[MonthlyCharges]]&lt;=70,"3. 51-70",IF(ChurnData[[#This Row],[MonthlyCharges]]&lt;=90,"4. 71-90","5. Over 90"))))</f>
        <v>5. Over 90</v>
      </c>
      <c r="T3886" t="str">
        <f>IF(AND(ChurnData[[#This Row],[Contract]]="Month-to-month",ChurnData[[#This Row],[InternetService]]="Fiber optic",ChurnData[[#This Row],[TenureMonths]]&lt;=11),"High-risk","Other")</f>
        <v>Other</v>
      </c>
      <c r="U3886" t="str">
        <f>IF(ChurnData[[#This Row],[TenureMonths]]&lt;=11,"0-11",IF(ChurnData[[#This Row],[TenureMonths]]&lt;=23,"12-23",IF(ChurnData[[#This Row],[TenureMonths]]&lt;=35,"24-35",IF(ChurnData[[#This Row],[TenureMonths]]&lt;=47,"36-47",IF(ChurnData[[#This Row],[TenureMonths]]&lt;=59,"48-59","60-72")))))</f>
        <v>48-59</v>
      </c>
      <c r="V3886">
        <f>IF(ChurnData[[#This Row],[Churn]]="Yes",1,0)</f>
        <v>0</v>
      </c>
    </row>
    <row r="3887" spans="1:22" x14ac:dyDescent="0.35">
      <c r="A3887" t="s">
        <v>3940</v>
      </c>
      <c r="B3887" t="s">
        <v>19</v>
      </c>
      <c r="C3887">
        <v>0</v>
      </c>
      <c r="D3887" t="s">
        <v>21</v>
      </c>
      <c r="E3887" t="s">
        <v>21</v>
      </c>
      <c r="F3887" t="s">
        <v>75</v>
      </c>
      <c r="G3887" s="2">
        <v>49</v>
      </c>
      <c r="H3887" t="s">
        <v>20</v>
      </c>
      <c r="I3887" t="s">
        <v>21</v>
      </c>
      <c r="J3887" t="s">
        <v>28</v>
      </c>
      <c r="K3887" t="s">
        <v>28</v>
      </c>
      <c r="L3887" t="s">
        <v>24</v>
      </c>
      <c r="M3887" t="s">
        <v>21</v>
      </c>
      <c r="N3887" t="s">
        <v>30</v>
      </c>
      <c r="O3887" s="1">
        <v>29.41</v>
      </c>
      <c r="P3887" s="1">
        <v>1457.49</v>
      </c>
      <c r="Q3887">
        <v>2</v>
      </c>
      <c r="R3887" t="s">
        <v>21</v>
      </c>
      <c r="S3887" t="str">
        <f>IF(ChurnData[[#This Row],[MonthlyCharges]]&lt;=30,"1. Up to 30",IF(ChurnData[[#This Row],[MonthlyCharges]]&lt;=50,"2. 31-50",IF(ChurnData[[#This Row],[MonthlyCharges]]&lt;=70,"3. 51-70",IF(ChurnData[[#This Row],[MonthlyCharges]]&lt;=90,"4. 71-90","5. Over 90"))))</f>
        <v>1. Up to 30</v>
      </c>
      <c r="T3887" t="str">
        <f>IF(AND(ChurnData[[#This Row],[Contract]]="Month-to-month",ChurnData[[#This Row],[InternetService]]="Fiber optic",ChurnData[[#This Row],[TenureMonths]]&lt;=11),"High-risk","Other")</f>
        <v>Other</v>
      </c>
      <c r="U3887" t="str">
        <f>IF(ChurnData[[#This Row],[TenureMonths]]&lt;=11,"0-11",IF(ChurnData[[#This Row],[TenureMonths]]&lt;=23,"12-23",IF(ChurnData[[#This Row],[TenureMonths]]&lt;=35,"24-35",IF(ChurnData[[#This Row],[TenureMonths]]&lt;=47,"36-47",IF(ChurnData[[#This Row],[TenureMonths]]&lt;=59,"48-59","60-72")))))</f>
        <v>48-59</v>
      </c>
      <c r="V3887">
        <f>IF(ChurnData[[#This Row],[Churn]]="Yes",1,0)</f>
        <v>0</v>
      </c>
    </row>
    <row r="3888" spans="1:22" x14ac:dyDescent="0.35">
      <c r="A3888" t="s">
        <v>3941</v>
      </c>
      <c r="B3888" t="s">
        <v>19</v>
      </c>
      <c r="C3888">
        <v>0</v>
      </c>
      <c r="D3888" t="s">
        <v>21</v>
      </c>
      <c r="E3888" t="s">
        <v>21</v>
      </c>
      <c r="F3888" t="s">
        <v>22</v>
      </c>
      <c r="G3888" s="2">
        <v>9</v>
      </c>
      <c r="H3888" t="s">
        <v>21</v>
      </c>
      <c r="I3888" t="s">
        <v>21</v>
      </c>
      <c r="J3888" t="s">
        <v>28</v>
      </c>
      <c r="K3888" t="s">
        <v>28</v>
      </c>
      <c r="L3888" t="s">
        <v>33</v>
      </c>
      <c r="M3888" t="s">
        <v>20</v>
      </c>
      <c r="N3888" t="s">
        <v>30</v>
      </c>
      <c r="O3888" s="1">
        <v>18</v>
      </c>
      <c r="P3888" s="1">
        <v>164.95</v>
      </c>
      <c r="Q3888">
        <v>2</v>
      </c>
      <c r="R3888" t="s">
        <v>20</v>
      </c>
      <c r="S3888" t="str">
        <f>IF(ChurnData[[#This Row],[MonthlyCharges]]&lt;=30,"1. Up to 30",IF(ChurnData[[#This Row],[MonthlyCharges]]&lt;=50,"2. 31-50",IF(ChurnData[[#This Row],[MonthlyCharges]]&lt;=70,"3. 51-70",IF(ChurnData[[#This Row],[MonthlyCharges]]&lt;=90,"4. 71-90","5. Over 90"))))</f>
        <v>1. Up to 30</v>
      </c>
      <c r="T3888" t="str">
        <f>IF(AND(ChurnData[[#This Row],[Contract]]="Month-to-month",ChurnData[[#This Row],[InternetService]]="Fiber optic",ChurnData[[#This Row],[TenureMonths]]&lt;=11),"High-risk","Other")</f>
        <v>Other</v>
      </c>
      <c r="U3888" t="str">
        <f>IF(ChurnData[[#This Row],[TenureMonths]]&lt;=11,"0-11",IF(ChurnData[[#This Row],[TenureMonths]]&lt;=23,"12-23",IF(ChurnData[[#This Row],[TenureMonths]]&lt;=35,"24-35",IF(ChurnData[[#This Row],[TenureMonths]]&lt;=47,"36-47",IF(ChurnData[[#This Row],[TenureMonths]]&lt;=59,"48-59","60-72")))))</f>
        <v>0-11</v>
      </c>
      <c r="V3888">
        <f>IF(ChurnData[[#This Row],[Churn]]="Yes",1,0)</f>
        <v>1</v>
      </c>
    </row>
    <row r="3889" spans="1:22" x14ac:dyDescent="0.35">
      <c r="A3889" t="s">
        <v>3942</v>
      </c>
      <c r="B3889" t="s">
        <v>19</v>
      </c>
      <c r="C3889">
        <v>0</v>
      </c>
      <c r="D3889" t="s">
        <v>20</v>
      </c>
      <c r="E3889" t="s">
        <v>21</v>
      </c>
      <c r="F3889" t="s">
        <v>22</v>
      </c>
      <c r="G3889" s="2">
        <v>34</v>
      </c>
      <c r="H3889" t="s">
        <v>21</v>
      </c>
      <c r="I3889" t="s">
        <v>32</v>
      </c>
      <c r="J3889" t="s">
        <v>20</v>
      </c>
      <c r="K3889" t="s">
        <v>21</v>
      </c>
      <c r="L3889" t="s">
        <v>33</v>
      </c>
      <c r="M3889" t="s">
        <v>20</v>
      </c>
      <c r="N3889" t="s">
        <v>34</v>
      </c>
      <c r="O3889" s="1">
        <v>52.86</v>
      </c>
      <c r="P3889" s="1">
        <v>1850.91</v>
      </c>
      <c r="Q3889">
        <v>2</v>
      </c>
      <c r="R3889" t="s">
        <v>20</v>
      </c>
      <c r="S3889" t="str">
        <f>IF(ChurnData[[#This Row],[MonthlyCharges]]&lt;=30,"1. Up to 30",IF(ChurnData[[#This Row],[MonthlyCharges]]&lt;=50,"2. 31-50",IF(ChurnData[[#This Row],[MonthlyCharges]]&lt;=70,"3. 51-70",IF(ChurnData[[#This Row],[MonthlyCharges]]&lt;=90,"4. 71-90","5. Over 90"))))</f>
        <v>3. 51-70</v>
      </c>
      <c r="T3889" t="str">
        <f>IF(AND(ChurnData[[#This Row],[Contract]]="Month-to-month",ChurnData[[#This Row],[InternetService]]="Fiber optic",ChurnData[[#This Row],[TenureMonths]]&lt;=11),"High-risk","Other")</f>
        <v>Other</v>
      </c>
      <c r="U3889" t="str">
        <f>IF(ChurnData[[#This Row],[TenureMonths]]&lt;=11,"0-11",IF(ChurnData[[#This Row],[TenureMonths]]&lt;=23,"12-23",IF(ChurnData[[#This Row],[TenureMonths]]&lt;=35,"24-35",IF(ChurnData[[#This Row],[TenureMonths]]&lt;=47,"36-47",IF(ChurnData[[#This Row],[TenureMonths]]&lt;=59,"48-59","60-72")))))</f>
        <v>24-35</v>
      </c>
      <c r="V3889">
        <f>IF(ChurnData[[#This Row],[Churn]]="Yes",1,0)</f>
        <v>1</v>
      </c>
    </row>
    <row r="3890" spans="1:22" x14ac:dyDescent="0.35">
      <c r="A3890" t="s">
        <v>3943</v>
      </c>
      <c r="B3890" t="s">
        <v>19</v>
      </c>
      <c r="C3890">
        <v>0</v>
      </c>
      <c r="D3890" t="s">
        <v>20</v>
      </c>
      <c r="E3890" t="s">
        <v>20</v>
      </c>
      <c r="F3890" t="s">
        <v>47</v>
      </c>
      <c r="G3890" s="2">
        <v>23</v>
      </c>
      <c r="H3890" t="s">
        <v>21</v>
      </c>
      <c r="I3890" t="s">
        <v>23</v>
      </c>
      <c r="J3890" t="s">
        <v>21</v>
      </c>
      <c r="K3890" t="s">
        <v>20</v>
      </c>
      <c r="L3890" t="s">
        <v>33</v>
      </c>
      <c r="M3890" t="s">
        <v>21</v>
      </c>
      <c r="N3890" t="s">
        <v>25</v>
      </c>
      <c r="O3890" s="1">
        <v>78.239999999999995</v>
      </c>
      <c r="P3890" s="1">
        <v>1851.45</v>
      </c>
      <c r="Q3890">
        <v>3</v>
      </c>
      <c r="R3890" t="s">
        <v>21</v>
      </c>
      <c r="S3890" t="str">
        <f>IF(ChurnData[[#This Row],[MonthlyCharges]]&lt;=30,"1. Up to 30",IF(ChurnData[[#This Row],[MonthlyCharges]]&lt;=50,"2. 31-50",IF(ChurnData[[#This Row],[MonthlyCharges]]&lt;=70,"3. 51-70",IF(ChurnData[[#This Row],[MonthlyCharges]]&lt;=90,"4. 71-90","5. Over 90"))))</f>
        <v>4. 71-90</v>
      </c>
      <c r="T3890" t="str">
        <f>IF(AND(ChurnData[[#This Row],[Contract]]="Month-to-month",ChurnData[[#This Row],[InternetService]]="Fiber optic",ChurnData[[#This Row],[TenureMonths]]&lt;=11),"High-risk","Other")</f>
        <v>Other</v>
      </c>
      <c r="U3890" t="str">
        <f>IF(ChurnData[[#This Row],[TenureMonths]]&lt;=11,"0-11",IF(ChurnData[[#This Row],[TenureMonths]]&lt;=23,"12-23",IF(ChurnData[[#This Row],[TenureMonths]]&lt;=35,"24-35",IF(ChurnData[[#This Row],[TenureMonths]]&lt;=47,"36-47",IF(ChurnData[[#This Row],[TenureMonths]]&lt;=59,"48-59","60-72")))))</f>
        <v>12-23</v>
      </c>
      <c r="V3890">
        <f>IF(ChurnData[[#This Row],[Churn]]="Yes",1,0)</f>
        <v>0</v>
      </c>
    </row>
    <row r="3891" spans="1:22" x14ac:dyDescent="0.35">
      <c r="A3891" t="s">
        <v>3944</v>
      </c>
      <c r="B3891" t="s">
        <v>36</v>
      </c>
      <c r="C3891">
        <v>1</v>
      </c>
      <c r="D3891" t="s">
        <v>20</v>
      </c>
      <c r="E3891" t="s">
        <v>21</v>
      </c>
      <c r="F3891" t="s">
        <v>27</v>
      </c>
      <c r="G3891" s="2">
        <v>37</v>
      </c>
      <c r="H3891" t="s">
        <v>20</v>
      </c>
      <c r="I3891" t="s">
        <v>23</v>
      </c>
      <c r="J3891" t="s">
        <v>21</v>
      </c>
      <c r="K3891" t="s">
        <v>21</v>
      </c>
      <c r="L3891" t="s">
        <v>33</v>
      </c>
      <c r="M3891" t="s">
        <v>21</v>
      </c>
      <c r="N3891" t="s">
        <v>43</v>
      </c>
      <c r="O3891" s="1">
        <v>85.75</v>
      </c>
      <c r="P3891" s="1">
        <v>3123.05</v>
      </c>
      <c r="Q3891">
        <v>4</v>
      </c>
      <c r="R3891" t="s">
        <v>20</v>
      </c>
      <c r="S3891" t="str">
        <f>IF(ChurnData[[#This Row],[MonthlyCharges]]&lt;=30,"1. Up to 30",IF(ChurnData[[#This Row],[MonthlyCharges]]&lt;=50,"2. 31-50",IF(ChurnData[[#This Row],[MonthlyCharges]]&lt;=70,"3. 51-70",IF(ChurnData[[#This Row],[MonthlyCharges]]&lt;=90,"4. 71-90","5. Over 90"))))</f>
        <v>4. 71-90</v>
      </c>
      <c r="T3891" t="str">
        <f>IF(AND(ChurnData[[#This Row],[Contract]]="Month-to-month",ChurnData[[#This Row],[InternetService]]="Fiber optic",ChurnData[[#This Row],[TenureMonths]]&lt;=11),"High-risk","Other")</f>
        <v>Other</v>
      </c>
      <c r="U3891" t="str">
        <f>IF(ChurnData[[#This Row],[TenureMonths]]&lt;=11,"0-11",IF(ChurnData[[#This Row],[TenureMonths]]&lt;=23,"12-23",IF(ChurnData[[#This Row],[TenureMonths]]&lt;=35,"24-35",IF(ChurnData[[#This Row],[TenureMonths]]&lt;=47,"36-47",IF(ChurnData[[#This Row],[TenureMonths]]&lt;=59,"48-59","60-72")))))</f>
        <v>36-47</v>
      </c>
      <c r="V3891">
        <f>IF(ChurnData[[#This Row],[Churn]]="Yes",1,0)</f>
        <v>1</v>
      </c>
    </row>
    <row r="3892" spans="1:22" x14ac:dyDescent="0.35">
      <c r="A3892" t="s">
        <v>3945</v>
      </c>
      <c r="B3892" t="s">
        <v>19</v>
      </c>
      <c r="C3892">
        <v>0</v>
      </c>
      <c r="D3892" t="s">
        <v>21</v>
      </c>
      <c r="E3892" t="s">
        <v>21</v>
      </c>
      <c r="F3892" t="s">
        <v>27</v>
      </c>
      <c r="G3892" s="2">
        <v>12</v>
      </c>
      <c r="H3892" t="s">
        <v>20</v>
      </c>
      <c r="I3892" t="s">
        <v>32</v>
      </c>
      <c r="J3892" t="s">
        <v>21</v>
      </c>
      <c r="K3892" t="s">
        <v>20</v>
      </c>
      <c r="L3892" t="s">
        <v>29</v>
      </c>
      <c r="M3892" t="s">
        <v>20</v>
      </c>
      <c r="N3892" t="s">
        <v>30</v>
      </c>
      <c r="O3892" s="1">
        <v>55.73</v>
      </c>
      <c r="P3892" s="1">
        <v>668.45</v>
      </c>
      <c r="Q3892">
        <v>2</v>
      </c>
      <c r="R3892" t="s">
        <v>21</v>
      </c>
      <c r="S3892" t="str">
        <f>IF(ChurnData[[#This Row],[MonthlyCharges]]&lt;=30,"1. Up to 30",IF(ChurnData[[#This Row],[MonthlyCharges]]&lt;=50,"2. 31-50",IF(ChurnData[[#This Row],[MonthlyCharges]]&lt;=70,"3. 51-70",IF(ChurnData[[#This Row],[MonthlyCharges]]&lt;=90,"4. 71-90","5. Over 90"))))</f>
        <v>3. 51-70</v>
      </c>
      <c r="T3892" t="str">
        <f>IF(AND(ChurnData[[#This Row],[Contract]]="Month-to-month",ChurnData[[#This Row],[InternetService]]="Fiber optic",ChurnData[[#This Row],[TenureMonths]]&lt;=11),"High-risk","Other")</f>
        <v>Other</v>
      </c>
      <c r="U3892" t="str">
        <f>IF(ChurnData[[#This Row],[TenureMonths]]&lt;=11,"0-11",IF(ChurnData[[#This Row],[TenureMonths]]&lt;=23,"12-23",IF(ChurnData[[#This Row],[TenureMonths]]&lt;=35,"24-35",IF(ChurnData[[#This Row],[TenureMonths]]&lt;=47,"36-47",IF(ChurnData[[#This Row],[TenureMonths]]&lt;=59,"48-59","60-72")))))</f>
        <v>12-23</v>
      </c>
      <c r="V3892">
        <f>IF(ChurnData[[#This Row],[Churn]]="Yes",1,0)</f>
        <v>0</v>
      </c>
    </row>
    <row r="3893" spans="1:22" x14ac:dyDescent="0.35">
      <c r="A3893" t="s">
        <v>3946</v>
      </c>
      <c r="B3893" t="s">
        <v>19</v>
      </c>
      <c r="C3893">
        <v>0</v>
      </c>
      <c r="D3893" t="s">
        <v>20</v>
      </c>
      <c r="E3893" t="s">
        <v>21</v>
      </c>
      <c r="F3893" t="s">
        <v>45</v>
      </c>
      <c r="G3893" s="2">
        <v>8</v>
      </c>
      <c r="H3893" t="s">
        <v>20</v>
      </c>
      <c r="I3893" t="s">
        <v>32</v>
      </c>
      <c r="J3893" t="s">
        <v>20</v>
      </c>
      <c r="K3893" t="s">
        <v>21</v>
      </c>
      <c r="L3893" t="s">
        <v>29</v>
      </c>
      <c r="M3893" t="s">
        <v>20</v>
      </c>
      <c r="N3893" t="s">
        <v>43</v>
      </c>
      <c r="O3893" s="1">
        <v>54.88</v>
      </c>
      <c r="P3893" s="1">
        <v>430.9</v>
      </c>
      <c r="Q3893">
        <v>1</v>
      </c>
      <c r="R3893" t="s">
        <v>21</v>
      </c>
      <c r="S3893" t="str">
        <f>IF(ChurnData[[#This Row],[MonthlyCharges]]&lt;=30,"1. Up to 30",IF(ChurnData[[#This Row],[MonthlyCharges]]&lt;=50,"2. 31-50",IF(ChurnData[[#This Row],[MonthlyCharges]]&lt;=70,"3. 51-70",IF(ChurnData[[#This Row],[MonthlyCharges]]&lt;=90,"4. 71-90","5. Over 90"))))</f>
        <v>3. 51-70</v>
      </c>
      <c r="T3893" t="str">
        <f>IF(AND(ChurnData[[#This Row],[Contract]]="Month-to-month",ChurnData[[#This Row],[InternetService]]="Fiber optic",ChurnData[[#This Row],[TenureMonths]]&lt;=11),"High-risk","Other")</f>
        <v>Other</v>
      </c>
      <c r="U3893" t="str">
        <f>IF(ChurnData[[#This Row],[TenureMonths]]&lt;=11,"0-11",IF(ChurnData[[#This Row],[TenureMonths]]&lt;=23,"12-23",IF(ChurnData[[#This Row],[TenureMonths]]&lt;=35,"24-35",IF(ChurnData[[#This Row],[TenureMonths]]&lt;=47,"36-47",IF(ChurnData[[#This Row],[TenureMonths]]&lt;=59,"48-59","60-72")))))</f>
        <v>0-11</v>
      </c>
      <c r="V3893">
        <f>IF(ChurnData[[#This Row],[Churn]]="Yes",1,0)</f>
        <v>0</v>
      </c>
    </row>
    <row r="3894" spans="1:22" x14ac:dyDescent="0.35">
      <c r="A3894" t="s">
        <v>3947</v>
      </c>
      <c r="B3894" t="s">
        <v>36</v>
      </c>
      <c r="C3894">
        <v>0</v>
      </c>
      <c r="D3894" t="s">
        <v>20</v>
      </c>
      <c r="E3894" t="s">
        <v>21</v>
      </c>
      <c r="F3894" t="s">
        <v>45</v>
      </c>
      <c r="G3894" s="2">
        <v>21</v>
      </c>
      <c r="H3894" t="s">
        <v>21</v>
      </c>
      <c r="I3894" t="s">
        <v>32</v>
      </c>
      <c r="J3894" t="s">
        <v>20</v>
      </c>
      <c r="K3894" t="s">
        <v>21</v>
      </c>
      <c r="L3894" t="s">
        <v>33</v>
      </c>
      <c r="M3894" t="s">
        <v>20</v>
      </c>
      <c r="N3894" t="s">
        <v>25</v>
      </c>
      <c r="O3894" s="1">
        <v>49.95</v>
      </c>
      <c r="P3894" s="1">
        <v>1041.2</v>
      </c>
      <c r="Q3894">
        <v>2</v>
      </c>
      <c r="R3894" t="s">
        <v>20</v>
      </c>
      <c r="S3894" t="str">
        <f>IF(ChurnData[[#This Row],[MonthlyCharges]]&lt;=30,"1. Up to 30",IF(ChurnData[[#This Row],[MonthlyCharges]]&lt;=50,"2. 31-50",IF(ChurnData[[#This Row],[MonthlyCharges]]&lt;=70,"3. 51-70",IF(ChurnData[[#This Row],[MonthlyCharges]]&lt;=90,"4. 71-90","5. Over 90"))))</f>
        <v>2. 31-50</v>
      </c>
      <c r="T3894" t="str">
        <f>IF(AND(ChurnData[[#This Row],[Contract]]="Month-to-month",ChurnData[[#This Row],[InternetService]]="Fiber optic",ChurnData[[#This Row],[TenureMonths]]&lt;=11),"High-risk","Other")</f>
        <v>Other</v>
      </c>
      <c r="U3894" t="str">
        <f>IF(ChurnData[[#This Row],[TenureMonths]]&lt;=11,"0-11",IF(ChurnData[[#This Row],[TenureMonths]]&lt;=23,"12-23",IF(ChurnData[[#This Row],[TenureMonths]]&lt;=35,"24-35",IF(ChurnData[[#This Row],[TenureMonths]]&lt;=47,"36-47",IF(ChurnData[[#This Row],[TenureMonths]]&lt;=59,"48-59","60-72")))))</f>
        <v>12-23</v>
      </c>
      <c r="V3894">
        <f>IF(ChurnData[[#This Row],[Churn]]="Yes",1,0)</f>
        <v>1</v>
      </c>
    </row>
    <row r="3895" spans="1:22" x14ac:dyDescent="0.35">
      <c r="A3895" t="s">
        <v>3948</v>
      </c>
      <c r="B3895" t="s">
        <v>36</v>
      </c>
      <c r="C3895">
        <v>0</v>
      </c>
      <c r="D3895" t="s">
        <v>21</v>
      </c>
      <c r="E3895" t="s">
        <v>21</v>
      </c>
      <c r="F3895" t="s">
        <v>75</v>
      </c>
      <c r="G3895" s="2">
        <v>32</v>
      </c>
      <c r="H3895" t="s">
        <v>21</v>
      </c>
      <c r="I3895" t="s">
        <v>21</v>
      </c>
      <c r="J3895" t="s">
        <v>28</v>
      </c>
      <c r="K3895" t="s">
        <v>28</v>
      </c>
      <c r="L3895" t="s">
        <v>24</v>
      </c>
      <c r="M3895" t="s">
        <v>20</v>
      </c>
      <c r="N3895" t="s">
        <v>30</v>
      </c>
      <c r="O3895" s="1">
        <v>18</v>
      </c>
      <c r="P3895" s="1">
        <v>591.05999999999995</v>
      </c>
      <c r="Q3895">
        <v>1</v>
      </c>
      <c r="R3895" t="s">
        <v>21</v>
      </c>
      <c r="S3895" t="str">
        <f>IF(ChurnData[[#This Row],[MonthlyCharges]]&lt;=30,"1. Up to 30",IF(ChurnData[[#This Row],[MonthlyCharges]]&lt;=50,"2. 31-50",IF(ChurnData[[#This Row],[MonthlyCharges]]&lt;=70,"3. 51-70",IF(ChurnData[[#This Row],[MonthlyCharges]]&lt;=90,"4. 71-90","5. Over 90"))))</f>
        <v>1. Up to 30</v>
      </c>
      <c r="T3895" t="str">
        <f>IF(AND(ChurnData[[#This Row],[Contract]]="Month-to-month",ChurnData[[#This Row],[InternetService]]="Fiber optic",ChurnData[[#This Row],[TenureMonths]]&lt;=11),"High-risk","Other")</f>
        <v>Other</v>
      </c>
      <c r="U3895" t="str">
        <f>IF(ChurnData[[#This Row],[TenureMonths]]&lt;=11,"0-11",IF(ChurnData[[#This Row],[TenureMonths]]&lt;=23,"12-23",IF(ChurnData[[#This Row],[TenureMonths]]&lt;=35,"24-35",IF(ChurnData[[#This Row],[TenureMonths]]&lt;=47,"36-47",IF(ChurnData[[#This Row],[TenureMonths]]&lt;=59,"48-59","60-72")))))</f>
        <v>24-35</v>
      </c>
      <c r="V3895">
        <f>IF(ChurnData[[#This Row],[Churn]]="Yes",1,0)</f>
        <v>0</v>
      </c>
    </row>
    <row r="3896" spans="1:22" x14ac:dyDescent="0.35">
      <c r="A3896" t="s">
        <v>3949</v>
      </c>
      <c r="B3896" t="s">
        <v>19</v>
      </c>
      <c r="C3896">
        <v>0</v>
      </c>
      <c r="D3896" t="s">
        <v>21</v>
      </c>
      <c r="E3896" t="s">
        <v>21</v>
      </c>
      <c r="F3896" t="s">
        <v>58</v>
      </c>
      <c r="G3896" s="2">
        <v>4</v>
      </c>
      <c r="H3896" t="s">
        <v>20</v>
      </c>
      <c r="I3896" t="s">
        <v>32</v>
      </c>
      <c r="J3896" t="s">
        <v>20</v>
      </c>
      <c r="K3896" t="s">
        <v>21</v>
      </c>
      <c r="L3896" t="s">
        <v>33</v>
      </c>
      <c r="M3896" t="s">
        <v>20</v>
      </c>
      <c r="N3896" t="s">
        <v>43</v>
      </c>
      <c r="O3896" s="1">
        <v>58.83</v>
      </c>
      <c r="P3896" s="1">
        <v>235.25</v>
      </c>
      <c r="Q3896">
        <v>1</v>
      </c>
      <c r="R3896" t="s">
        <v>20</v>
      </c>
      <c r="S3896" t="str">
        <f>IF(ChurnData[[#This Row],[MonthlyCharges]]&lt;=30,"1. Up to 30",IF(ChurnData[[#This Row],[MonthlyCharges]]&lt;=50,"2. 31-50",IF(ChurnData[[#This Row],[MonthlyCharges]]&lt;=70,"3. 51-70",IF(ChurnData[[#This Row],[MonthlyCharges]]&lt;=90,"4. 71-90","5. Over 90"))))</f>
        <v>3. 51-70</v>
      </c>
      <c r="T3896" t="str">
        <f>IF(AND(ChurnData[[#This Row],[Contract]]="Month-to-month",ChurnData[[#This Row],[InternetService]]="Fiber optic",ChurnData[[#This Row],[TenureMonths]]&lt;=11),"High-risk","Other")</f>
        <v>Other</v>
      </c>
      <c r="U3896" t="str">
        <f>IF(ChurnData[[#This Row],[TenureMonths]]&lt;=11,"0-11",IF(ChurnData[[#This Row],[TenureMonths]]&lt;=23,"12-23",IF(ChurnData[[#This Row],[TenureMonths]]&lt;=35,"24-35",IF(ChurnData[[#This Row],[TenureMonths]]&lt;=47,"36-47",IF(ChurnData[[#This Row],[TenureMonths]]&lt;=59,"48-59","60-72")))))</f>
        <v>0-11</v>
      </c>
      <c r="V3896">
        <f>IF(ChurnData[[#This Row],[Churn]]="Yes",1,0)</f>
        <v>1</v>
      </c>
    </row>
    <row r="3897" spans="1:22" x14ac:dyDescent="0.35">
      <c r="A3897" t="s">
        <v>3950</v>
      </c>
      <c r="B3897" t="s">
        <v>19</v>
      </c>
      <c r="C3897">
        <v>0</v>
      </c>
      <c r="D3897" t="s">
        <v>21</v>
      </c>
      <c r="E3897" t="s">
        <v>20</v>
      </c>
      <c r="F3897" t="s">
        <v>45</v>
      </c>
      <c r="G3897" s="2">
        <v>4</v>
      </c>
      <c r="H3897" t="s">
        <v>20</v>
      </c>
      <c r="I3897" t="s">
        <v>32</v>
      </c>
      <c r="J3897" t="s">
        <v>20</v>
      </c>
      <c r="K3897" t="s">
        <v>20</v>
      </c>
      <c r="L3897" t="s">
        <v>33</v>
      </c>
      <c r="M3897" t="s">
        <v>21</v>
      </c>
      <c r="N3897" t="s">
        <v>30</v>
      </c>
      <c r="O3897" s="1">
        <v>72.13</v>
      </c>
      <c r="P3897" s="1">
        <v>285.58</v>
      </c>
      <c r="Q3897">
        <v>1</v>
      </c>
      <c r="R3897" t="s">
        <v>21</v>
      </c>
      <c r="S3897" t="str">
        <f>IF(ChurnData[[#This Row],[MonthlyCharges]]&lt;=30,"1. Up to 30",IF(ChurnData[[#This Row],[MonthlyCharges]]&lt;=50,"2. 31-50",IF(ChurnData[[#This Row],[MonthlyCharges]]&lt;=70,"3. 51-70",IF(ChurnData[[#This Row],[MonthlyCharges]]&lt;=90,"4. 71-90","5. Over 90"))))</f>
        <v>4. 71-90</v>
      </c>
      <c r="T3897" t="str">
        <f>IF(AND(ChurnData[[#This Row],[Contract]]="Month-to-month",ChurnData[[#This Row],[InternetService]]="Fiber optic",ChurnData[[#This Row],[TenureMonths]]&lt;=11),"High-risk","Other")</f>
        <v>Other</v>
      </c>
      <c r="U3897" t="str">
        <f>IF(ChurnData[[#This Row],[TenureMonths]]&lt;=11,"0-11",IF(ChurnData[[#This Row],[TenureMonths]]&lt;=23,"12-23",IF(ChurnData[[#This Row],[TenureMonths]]&lt;=35,"24-35",IF(ChurnData[[#This Row],[TenureMonths]]&lt;=47,"36-47",IF(ChurnData[[#This Row],[TenureMonths]]&lt;=59,"48-59","60-72")))))</f>
        <v>0-11</v>
      </c>
      <c r="V3897">
        <f>IF(ChurnData[[#This Row],[Churn]]="Yes",1,0)</f>
        <v>0</v>
      </c>
    </row>
    <row r="3898" spans="1:22" x14ac:dyDescent="0.35">
      <c r="A3898" t="s">
        <v>3951</v>
      </c>
      <c r="B3898" t="s">
        <v>36</v>
      </c>
      <c r="C3898">
        <v>0</v>
      </c>
      <c r="D3898" t="s">
        <v>21</v>
      </c>
      <c r="E3898" t="s">
        <v>21</v>
      </c>
      <c r="F3898" t="s">
        <v>56</v>
      </c>
      <c r="G3898" s="2">
        <v>2</v>
      </c>
      <c r="H3898" t="s">
        <v>20</v>
      </c>
      <c r="I3898" t="s">
        <v>32</v>
      </c>
      <c r="J3898" t="s">
        <v>21</v>
      </c>
      <c r="K3898" t="s">
        <v>21</v>
      </c>
      <c r="L3898" t="s">
        <v>33</v>
      </c>
      <c r="M3898" t="s">
        <v>20</v>
      </c>
      <c r="N3898" t="s">
        <v>25</v>
      </c>
      <c r="O3898" s="1">
        <v>55.51</v>
      </c>
      <c r="P3898" s="1">
        <v>110.88</v>
      </c>
      <c r="Q3898">
        <v>1</v>
      </c>
      <c r="R3898" t="s">
        <v>20</v>
      </c>
      <c r="S3898" t="str">
        <f>IF(ChurnData[[#This Row],[MonthlyCharges]]&lt;=30,"1. Up to 30",IF(ChurnData[[#This Row],[MonthlyCharges]]&lt;=50,"2. 31-50",IF(ChurnData[[#This Row],[MonthlyCharges]]&lt;=70,"3. 51-70",IF(ChurnData[[#This Row],[MonthlyCharges]]&lt;=90,"4. 71-90","5. Over 90"))))</f>
        <v>3. 51-70</v>
      </c>
      <c r="T3898" t="str">
        <f>IF(AND(ChurnData[[#This Row],[Contract]]="Month-to-month",ChurnData[[#This Row],[InternetService]]="Fiber optic",ChurnData[[#This Row],[TenureMonths]]&lt;=11),"High-risk","Other")</f>
        <v>Other</v>
      </c>
      <c r="U3898" t="str">
        <f>IF(ChurnData[[#This Row],[TenureMonths]]&lt;=11,"0-11",IF(ChurnData[[#This Row],[TenureMonths]]&lt;=23,"12-23",IF(ChurnData[[#This Row],[TenureMonths]]&lt;=35,"24-35",IF(ChurnData[[#This Row],[TenureMonths]]&lt;=47,"36-47",IF(ChurnData[[#This Row],[TenureMonths]]&lt;=59,"48-59","60-72")))))</f>
        <v>0-11</v>
      </c>
      <c r="V3898">
        <f>IF(ChurnData[[#This Row],[Churn]]="Yes",1,0)</f>
        <v>1</v>
      </c>
    </row>
    <row r="3899" spans="1:22" x14ac:dyDescent="0.35">
      <c r="A3899" t="s">
        <v>3952</v>
      </c>
      <c r="B3899" t="s">
        <v>19</v>
      </c>
      <c r="C3899">
        <v>0</v>
      </c>
      <c r="D3899" t="s">
        <v>20</v>
      </c>
      <c r="E3899" t="s">
        <v>21</v>
      </c>
      <c r="F3899" t="s">
        <v>47</v>
      </c>
      <c r="G3899" s="2">
        <v>2</v>
      </c>
      <c r="H3899" t="s">
        <v>20</v>
      </c>
      <c r="I3899" t="s">
        <v>23</v>
      </c>
      <c r="J3899" t="s">
        <v>21</v>
      </c>
      <c r="K3899" t="s">
        <v>20</v>
      </c>
      <c r="L3899" t="s">
        <v>33</v>
      </c>
      <c r="M3899" t="s">
        <v>21</v>
      </c>
      <c r="N3899" t="s">
        <v>34</v>
      </c>
      <c r="O3899" s="1">
        <v>86.16</v>
      </c>
      <c r="P3899" s="1">
        <v>171.41</v>
      </c>
      <c r="Q3899">
        <v>4</v>
      </c>
      <c r="R3899" t="s">
        <v>20</v>
      </c>
      <c r="S3899" t="str">
        <f>IF(ChurnData[[#This Row],[MonthlyCharges]]&lt;=30,"1. Up to 30",IF(ChurnData[[#This Row],[MonthlyCharges]]&lt;=50,"2. 31-50",IF(ChurnData[[#This Row],[MonthlyCharges]]&lt;=70,"3. 51-70",IF(ChurnData[[#This Row],[MonthlyCharges]]&lt;=90,"4. 71-90","5. Over 90"))))</f>
        <v>4. 71-90</v>
      </c>
      <c r="T3899" t="str">
        <f>IF(AND(ChurnData[[#This Row],[Contract]]="Month-to-month",ChurnData[[#This Row],[InternetService]]="Fiber optic",ChurnData[[#This Row],[TenureMonths]]&lt;=11),"High-risk","Other")</f>
        <v>High-risk</v>
      </c>
      <c r="U3899" t="str">
        <f>IF(ChurnData[[#This Row],[TenureMonths]]&lt;=11,"0-11",IF(ChurnData[[#This Row],[TenureMonths]]&lt;=23,"12-23",IF(ChurnData[[#This Row],[TenureMonths]]&lt;=35,"24-35",IF(ChurnData[[#This Row],[TenureMonths]]&lt;=47,"36-47",IF(ChurnData[[#This Row],[TenureMonths]]&lt;=59,"48-59","60-72")))))</f>
        <v>0-11</v>
      </c>
      <c r="V3899">
        <f>IF(ChurnData[[#This Row],[Churn]]="Yes",1,0)</f>
        <v>1</v>
      </c>
    </row>
    <row r="3900" spans="1:22" x14ac:dyDescent="0.35">
      <c r="A3900" t="s">
        <v>3953</v>
      </c>
      <c r="B3900" t="s">
        <v>19</v>
      </c>
      <c r="C3900">
        <v>0</v>
      </c>
      <c r="D3900" t="s">
        <v>20</v>
      </c>
      <c r="E3900" t="s">
        <v>21</v>
      </c>
      <c r="F3900" t="s">
        <v>58</v>
      </c>
      <c r="G3900" s="2">
        <v>72</v>
      </c>
      <c r="H3900" t="s">
        <v>21</v>
      </c>
      <c r="I3900" t="s">
        <v>23</v>
      </c>
      <c r="J3900" t="s">
        <v>20</v>
      </c>
      <c r="K3900" t="s">
        <v>20</v>
      </c>
      <c r="L3900" t="s">
        <v>24</v>
      </c>
      <c r="M3900" t="s">
        <v>20</v>
      </c>
      <c r="N3900" t="s">
        <v>25</v>
      </c>
      <c r="O3900" s="1">
        <v>83.25</v>
      </c>
      <c r="P3900" s="1">
        <v>5919.57</v>
      </c>
      <c r="Q3900">
        <v>2</v>
      </c>
      <c r="R3900" t="s">
        <v>21</v>
      </c>
      <c r="S3900" t="str">
        <f>IF(ChurnData[[#This Row],[MonthlyCharges]]&lt;=30,"1. Up to 30",IF(ChurnData[[#This Row],[MonthlyCharges]]&lt;=50,"2. 31-50",IF(ChurnData[[#This Row],[MonthlyCharges]]&lt;=70,"3. 51-70",IF(ChurnData[[#This Row],[MonthlyCharges]]&lt;=90,"4. 71-90","5. Over 90"))))</f>
        <v>4. 71-90</v>
      </c>
      <c r="T3900" t="str">
        <f>IF(AND(ChurnData[[#This Row],[Contract]]="Month-to-month",ChurnData[[#This Row],[InternetService]]="Fiber optic",ChurnData[[#This Row],[TenureMonths]]&lt;=11),"High-risk","Other")</f>
        <v>Other</v>
      </c>
      <c r="U3900" t="str">
        <f>IF(ChurnData[[#This Row],[TenureMonths]]&lt;=11,"0-11",IF(ChurnData[[#This Row],[TenureMonths]]&lt;=23,"12-23",IF(ChurnData[[#This Row],[TenureMonths]]&lt;=35,"24-35",IF(ChurnData[[#This Row],[TenureMonths]]&lt;=47,"36-47",IF(ChurnData[[#This Row],[TenureMonths]]&lt;=59,"48-59","60-72")))))</f>
        <v>60-72</v>
      </c>
      <c r="V3900">
        <f>IF(ChurnData[[#This Row],[Churn]]="Yes",1,0)</f>
        <v>0</v>
      </c>
    </row>
    <row r="3901" spans="1:22" x14ac:dyDescent="0.35">
      <c r="A3901" t="s">
        <v>3954</v>
      </c>
      <c r="B3901" t="s">
        <v>36</v>
      </c>
      <c r="C3901">
        <v>0</v>
      </c>
      <c r="D3901" t="s">
        <v>21</v>
      </c>
      <c r="E3901" t="s">
        <v>21</v>
      </c>
      <c r="F3901" t="s">
        <v>47</v>
      </c>
      <c r="G3901" s="2">
        <v>33</v>
      </c>
      <c r="H3901" t="s">
        <v>20</v>
      </c>
      <c r="I3901" t="s">
        <v>23</v>
      </c>
      <c r="J3901" t="s">
        <v>21</v>
      </c>
      <c r="K3901" t="s">
        <v>20</v>
      </c>
      <c r="L3901" t="s">
        <v>24</v>
      </c>
      <c r="M3901" t="s">
        <v>20</v>
      </c>
      <c r="N3901" t="s">
        <v>30</v>
      </c>
      <c r="O3901" s="1">
        <v>76.75</v>
      </c>
      <c r="P3901" s="1">
        <v>2516.6</v>
      </c>
      <c r="Q3901">
        <v>0</v>
      </c>
      <c r="R3901" t="s">
        <v>21</v>
      </c>
      <c r="S3901" t="str">
        <f>IF(ChurnData[[#This Row],[MonthlyCharges]]&lt;=30,"1. Up to 30",IF(ChurnData[[#This Row],[MonthlyCharges]]&lt;=50,"2. 31-50",IF(ChurnData[[#This Row],[MonthlyCharges]]&lt;=70,"3. 51-70",IF(ChurnData[[#This Row],[MonthlyCharges]]&lt;=90,"4. 71-90","5. Over 90"))))</f>
        <v>4. 71-90</v>
      </c>
      <c r="T3901" t="str">
        <f>IF(AND(ChurnData[[#This Row],[Contract]]="Month-to-month",ChurnData[[#This Row],[InternetService]]="Fiber optic",ChurnData[[#This Row],[TenureMonths]]&lt;=11),"High-risk","Other")</f>
        <v>Other</v>
      </c>
      <c r="U3901" t="str">
        <f>IF(ChurnData[[#This Row],[TenureMonths]]&lt;=11,"0-11",IF(ChurnData[[#This Row],[TenureMonths]]&lt;=23,"12-23",IF(ChurnData[[#This Row],[TenureMonths]]&lt;=35,"24-35",IF(ChurnData[[#This Row],[TenureMonths]]&lt;=47,"36-47",IF(ChurnData[[#This Row],[TenureMonths]]&lt;=59,"48-59","60-72")))))</f>
        <v>24-35</v>
      </c>
      <c r="V3901">
        <f>IF(ChurnData[[#This Row],[Churn]]="Yes",1,0)</f>
        <v>0</v>
      </c>
    </row>
    <row r="3902" spans="1:22" x14ac:dyDescent="0.35">
      <c r="A3902" t="s">
        <v>3955</v>
      </c>
      <c r="B3902" t="s">
        <v>19</v>
      </c>
      <c r="C3902">
        <v>0</v>
      </c>
      <c r="D3902" t="s">
        <v>21</v>
      </c>
      <c r="E3902" t="s">
        <v>21</v>
      </c>
      <c r="F3902" t="s">
        <v>39</v>
      </c>
      <c r="G3902" s="2">
        <v>10</v>
      </c>
      <c r="H3902" t="s">
        <v>21</v>
      </c>
      <c r="I3902" t="s">
        <v>21</v>
      </c>
      <c r="J3902" t="s">
        <v>28</v>
      </c>
      <c r="K3902" t="s">
        <v>28</v>
      </c>
      <c r="L3902" t="s">
        <v>33</v>
      </c>
      <c r="M3902" t="s">
        <v>20</v>
      </c>
      <c r="N3902" t="s">
        <v>34</v>
      </c>
      <c r="O3902" s="1">
        <v>23.79</v>
      </c>
      <c r="P3902" s="1">
        <v>234.3</v>
      </c>
      <c r="Q3902">
        <v>1</v>
      </c>
      <c r="R3902" t="s">
        <v>20</v>
      </c>
      <c r="S3902" t="str">
        <f>IF(ChurnData[[#This Row],[MonthlyCharges]]&lt;=30,"1. Up to 30",IF(ChurnData[[#This Row],[MonthlyCharges]]&lt;=50,"2. 31-50",IF(ChurnData[[#This Row],[MonthlyCharges]]&lt;=70,"3. 51-70",IF(ChurnData[[#This Row],[MonthlyCharges]]&lt;=90,"4. 71-90","5. Over 90"))))</f>
        <v>1. Up to 30</v>
      </c>
      <c r="T3902" t="str">
        <f>IF(AND(ChurnData[[#This Row],[Contract]]="Month-to-month",ChurnData[[#This Row],[InternetService]]="Fiber optic",ChurnData[[#This Row],[TenureMonths]]&lt;=11),"High-risk","Other")</f>
        <v>Other</v>
      </c>
      <c r="U3902" t="str">
        <f>IF(ChurnData[[#This Row],[TenureMonths]]&lt;=11,"0-11",IF(ChurnData[[#This Row],[TenureMonths]]&lt;=23,"12-23",IF(ChurnData[[#This Row],[TenureMonths]]&lt;=35,"24-35",IF(ChurnData[[#This Row],[TenureMonths]]&lt;=47,"36-47",IF(ChurnData[[#This Row],[TenureMonths]]&lt;=59,"48-59","60-72")))))</f>
        <v>0-11</v>
      </c>
      <c r="V3902">
        <f>IF(ChurnData[[#This Row],[Churn]]="Yes",1,0)</f>
        <v>1</v>
      </c>
    </row>
    <row r="3903" spans="1:22" x14ac:dyDescent="0.35">
      <c r="A3903" t="s">
        <v>3956</v>
      </c>
      <c r="B3903" t="s">
        <v>36</v>
      </c>
      <c r="C3903">
        <v>0</v>
      </c>
      <c r="D3903" t="s">
        <v>20</v>
      </c>
      <c r="E3903" t="s">
        <v>20</v>
      </c>
      <c r="F3903" t="s">
        <v>27</v>
      </c>
      <c r="G3903" s="2">
        <v>6</v>
      </c>
      <c r="H3903" t="s">
        <v>20</v>
      </c>
      <c r="I3903" t="s">
        <v>23</v>
      </c>
      <c r="J3903" t="s">
        <v>20</v>
      </c>
      <c r="K3903" t="s">
        <v>20</v>
      </c>
      <c r="L3903" t="s">
        <v>29</v>
      </c>
      <c r="M3903" t="s">
        <v>20</v>
      </c>
      <c r="N3903" t="s">
        <v>34</v>
      </c>
      <c r="O3903" s="1">
        <v>97.68</v>
      </c>
      <c r="P3903" s="1">
        <v>596.54999999999995</v>
      </c>
      <c r="Q3903">
        <v>2</v>
      </c>
      <c r="R3903" t="s">
        <v>21</v>
      </c>
      <c r="S3903" t="str">
        <f>IF(ChurnData[[#This Row],[MonthlyCharges]]&lt;=30,"1. Up to 30",IF(ChurnData[[#This Row],[MonthlyCharges]]&lt;=50,"2. 31-50",IF(ChurnData[[#This Row],[MonthlyCharges]]&lt;=70,"3. 51-70",IF(ChurnData[[#This Row],[MonthlyCharges]]&lt;=90,"4. 71-90","5. Over 90"))))</f>
        <v>5. Over 90</v>
      </c>
      <c r="T3903" t="str">
        <f>IF(AND(ChurnData[[#This Row],[Contract]]="Month-to-month",ChurnData[[#This Row],[InternetService]]="Fiber optic",ChurnData[[#This Row],[TenureMonths]]&lt;=11),"High-risk","Other")</f>
        <v>Other</v>
      </c>
      <c r="U3903" t="str">
        <f>IF(ChurnData[[#This Row],[TenureMonths]]&lt;=11,"0-11",IF(ChurnData[[#This Row],[TenureMonths]]&lt;=23,"12-23",IF(ChurnData[[#This Row],[TenureMonths]]&lt;=35,"24-35",IF(ChurnData[[#This Row],[TenureMonths]]&lt;=47,"36-47",IF(ChurnData[[#This Row],[TenureMonths]]&lt;=59,"48-59","60-72")))))</f>
        <v>0-11</v>
      </c>
      <c r="V3903">
        <f>IF(ChurnData[[#This Row],[Churn]]="Yes",1,0)</f>
        <v>0</v>
      </c>
    </row>
    <row r="3904" spans="1:22" x14ac:dyDescent="0.35">
      <c r="A3904" t="s">
        <v>3957</v>
      </c>
      <c r="B3904" t="s">
        <v>36</v>
      </c>
      <c r="C3904">
        <v>0</v>
      </c>
      <c r="D3904" t="s">
        <v>21</v>
      </c>
      <c r="E3904" t="s">
        <v>20</v>
      </c>
      <c r="F3904" t="s">
        <v>37</v>
      </c>
      <c r="G3904" s="2">
        <v>36</v>
      </c>
      <c r="H3904" t="s">
        <v>20</v>
      </c>
      <c r="I3904" t="s">
        <v>32</v>
      </c>
      <c r="J3904" t="s">
        <v>21</v>
      </c>
      <c r="K3904" t="s">
        <v>20</v>
      </c>
      <c r="L3904" t="s">
        <v>29</v>
      </c>
      <c r="M3904" t="s">
        <v>21</v>
      </c>
      <c r="N3904" t="s">
        <v>43</v>
      </c>
      <c r="O3904" s="1">
        <v>65.81</v>
      </c>
      <c r="P3904" s="1">
        <v>2385.37</v>
      </c>
      <c r="Q3904">
        <v>0</v>
      </c>
      <c r="R3904" t="s">
        <v>21</v>
      </c>
      <c r="S3904" t="str">
        <f>IF(ChurnData[[#This Row],[MonthlyCharges]]&lt;=30,"1. Up to 30",IF(ChurnData[[#This Row],[MonthlyCharges]]&lt;=50,"2. 31-50",IF(ChurnData[[#This Row],[MonthlyCharges]]&lt;=70,"3. 51-70",IF(ChurnData[[#This Row],[MonthlyCharges]]&lt;=90,"4. 71-90","5. Over 90"))))</f>
        <v>3. 51-70</v>
      </c>
      <c r="T3904" t="str">
        <f>IF(AND(ChurnData[[#This Row],[Contract]]="Month-to-month",ChurnData[[#This Row],[InternetService]]="Fiber optic",ChurnData[[#This Row],[TenureMonths]]&lt;=11),"High-risk","Other")</f>
        <v>Other</v>
      </c>
      <c r="U3904" t="str">
        <f>IF(ChurnData[[#This Row],[TenureMonths]]&lt;=11,"0-11",IF(ChurnData[[#This Row],[TenureMonths]]&lt;=23,"12-23",IF(ChurnData[[#This Row],[TenureMonths]]&lt;=35,"24-35",IF(ChurnData[[#This Row],[TenureMonths]]&lt;=47,"36-47",IF(ChurnData[[#This Row],[TenureMonths]]&lt;=59,"48-59","60-72")))))</f>
        <v>36-47</v>
      </c>
      <c r="V3904">
        <f>IF(ChurnData[[#This Row],[Churn]]="Yes",1,0)</f>
        <v>0</v>
      </c>
    </row>
    <row r="3905" spans="1:22" x14ac:dyDescent="0.35">
      <c r="A3905" t="s">
        <v>3958</v>
      </c>
      <c r="B3905" t="s">
        <v>36</v>
      </c>
      <c r="C3905">
        <v>0</v>
      </c>
      <c r="D3905" t="s">
        <v>21</v>
      </c>
      <c r="E3905" t="s">
        <v>21</v>
      </c>
      <c r="F3905" t="s">
        <v>39</v>
      </c>
      <c r="G3905" s="2">
        <v>28</v>
      </c>
      <c r="H3905" t="s">
        <v>20</v>
      </c>
      <c r="I3905" t="s">
        <v>23</v>
      </c>
      <c r="J3905" t="s">
        <v>21</v>
      </c>
      <c r="K3905" t="s">
        <v>20</v>
      </c>
      <c r="L3905" t="s">
        <v>33</v>
      </c>
      <c r="M3905" t="s">
        <v>21</v>
      </c>
      <c r="N3905" t="s">
        <v>25</v>
      </c>
      <c r="O3905" s="1">
        <v>87.87</v>
      </c>
      <c r="P3905" s="1">
        <v>2434.73</v>
      </c>
      <c r="Q3905">
        <v>2</v>
      </c>
      <c r="R3905" t="s">
        <v>20</v>
      </c>
      <c r="S3905" t="str">
        <f>IF(ChurnData[[#This Row],[MonthlyCharges]]&lt;=30,"1. Up to 30",IF(ChurnData[[#This Row],[MonthlyCharges]]&lt;=50,"2. 31-50",IF(ChurnData[[#This Row],[MonthlyCharges]]&lt;=70,"3. 51-70",IF(ChurnData[[#This Row],[MonthlyCharges]]&lt;=90,"4. 71-90","5. Over 90"))))</f>
        <v>4. 71-90</v>
      </c>
      <c r="T3905" t="str">
        <f>IF(AND(ChurnData[[#This Row],[Contract]]="Month-to-month",ChurnData[[#This Row],[InternetService]]="Fiber optic",ChurnData[[#This Row],[TenureMonths]]&lt;=11),"High-risk","Other")</f>
        <v>Other</v>
      </c>
      <c r="U3905" t="str">
        <f>IF(ChurnData[[#This Row],[TenureMonths]]&lt;=11,"0-11",IF(ChurnData[[#This Row],[TenureMonths]]&lt;=23,"12-23",IF(ChurnData[[#This Row],[TenureMonths]]&lt;=35,"24-35",IF(ChurnData[[#This Row],[TenureMonths]]&lt;=47,"36-47",IF(ChurnData[[#This Row],[TenureMonths]]&lt;=59,"48-59","60-72")))))</f>
        <v>24-35</v>
      </c>
      <c r="V3905">
        <f>IF(ChurnData[[#This Row],[Churn]]="Yes",1,0)</f>
        <v>1</v>
      </c>
    </row>
    <row r="3906" spans="1:22" x14ac:dyDescent="0.35">
      <c r="A3906" t="s">
        <v>3959</v>
      </c>
      <c r="B3906" t="s">
        <v>19</v>
      </c>
      <c r="C3906">
        <v>0</v>
      </c>
      <c r="D3906" t="s">
        <v>21</v>
      </c>
      <c r="E3906" t="s">
        <v>21</v>
      </c>
      <c r="F3906" t="s">
        <v>45</v>
      </c>
      <c r="G3906" s="2">
        <v>33</v>
      </c>
      <c r="H3906" t="s">
        <v>20</v>
      </c>
      <c r="I3906" t="s">
        <v>32</v>
      </c>
      <c r="J3906" t="s">
        <v>21</v>
      </c>
      <c r="K3906" t="s">
        <v>21</v>
      </c>
      <c r="L3906" t="s">
        <v>33</v>
      </c>
      <c r="M3906" t="s">
        <v>21</v>
      </c>
      <c r="N3906" t="s">
        <v>30</v>
      </c>
      <c r="O3906" s="1">
        <v>50.41</v>
      </c>
      <c r="P3906" s="1">
        <v>1668.94</v>
      </c>
      <c r="Q3906">
        <v>4</v>
      </c>
      <c r="R3906" t="s">
        <v>20</v>
      </c>
      <c r="S3906" t="str">
        <f>IF(ChurnData[[#This Row],[MonthlyCharges]]&lt;=30,"1. Up to 30",IF(ChurnData[[#This Row],[MonthlyCharges]]&lt;=50,"2. 31-50",IF(ChurnData[[#This Row],[MonthlyCharges]]&lt;=70,"3. 51-70",IF(ChurnData[[#This Row],[MonthlyCharges]]&lt;=90,"4. 71-90","5. Over 90"))))</f>
        <v>3. 51-70</v>
      </c>
      <c r="T3906" t="str">
        <f>IF(AND(ChurnData[[#This Row],[Contract]]="Month-to-month",ChurnData[[#This Row],[InternetService]]="Fiber optic",ChurnData[[#This Row],[TenureMonths]]&lt;=11),"High-risk","Other")</f>
        <v>Other</v>
      </c>
      <c r="U3906" t="str">
        <f>IF(ChurnData[[#This Row],[TenureMonths]]&lt;=11,"0-11",IF(ChurnData[[#This Row],[TenureMonths]]&lt;=23,"12-23",IF(ChurnData[[#This Row],[TenureMonths]]&lt;=35,"24-35",IF(ChurnData[[#This Row],[TenureMonths]]&lt;=47,"36-47",IF(ChurnData[[#This Row],[TenureMonths]]&lt;=59,"48-59","60-72")))))</f>
        <v>24-35</v>
      </c>
      <c r="V3906">
        <f>IF(ChurnData[[#This Row],[Churn]]="Yes",1,0)</f>
        <v>1</v>
      </c>
    </row>
    <row r="3907" spans="1:22" x14ac:dyDescent="0.35">
      <c r="A3907" t="s">
        <v>3960</v>
      </c>
      <c r="B3907" t="s">
        <v>19</v>
      </c>
      <c r="C3907">
        <v>0</v>
      </c>
      <c r="D3907" t="s">
        <v>21</v>
      </c>
      <c r="E3907" t="s">
        <v>21</v>
      </c>
      <c r="F3907" t="s">
        <v>22</v>
      </c>
      <c r="G3907" s="2">
        <v>9</v>
      </c>
      <c r="H3907" t="s">
        <v>21</v>
      </c>
      <c r="I3907" t="s">
        <v>32</v>
      </c>
      <c r="J3907" t="s">
        <v>20</v>
      </c>
      <c r="K3907" t="s">
        <v>20</v>
      </c>
      <c r="L3907" t="s">
        <v>33</v>
      </c>
      <c r="M3907" t="s">
        <v>20</v>
      </c>
      <c r="N3907" t="s">
        <v>30</v>
      </c>
      <c r="O3907" s="1">
        <v>63.29</v>
      </c>
      <c r="P3907" s="1">
        <v>585.38</v>
      </c>
      <c r="Q3907">
        <v>1</v>
      </c>
      <c r="R3907" t="s">
        <v>21</v>
      </c>
      <c r="S3907" t="str">
        <f>IF(ChurnData[[#This Row],[MonthlyCharges]]&lt;=30,"1. Up to 30",IF(ChurnData[[#This Row],[MonthlyCharges]]&lt;=50,"2. 31-50",IF(ChurnData[[#This Row],[MonthlyCharges]]&lt;=70,"3. 51-70",IF(ChurnData[[#This Row],[MonthlyCharges]]&lt;=90,"4. 71-90","5. Over 90"))))</f>
        <v>3. 51-70</v>
      </c>
      <c r="T3907" t="str">
        <f>IF(AND(ChurnData[[#This Row],[Contract]]="Month-to-month",ChurnData[[#This Row],[InternetService]]="Fiber optic",ChurnData[[#This Row],[TenureMonths]]&lt;=11),"High-risk","Other")</f>
        <v>Other</v>
      </c>
      <c r="U3907" t="str">
        <f>IF(ChurnData[[#This Row],[TenureMonths]]&lt;=11,"0-11",IF(ChurnData[[#This Row],[TenureMonths]]&lt;=23,"12-23",IF(ChurnData[[#This Row],[TenureMonths]]&lt;=35,"24-35",IF(ChurnData[[#This Row],[TenureMonths]]&lt;=47,"36-47",IF(ChurnData[[#This Row],[TenureMonths]]&lt;=59,"48-59","60-72")))))</f>
        <v>0-11</v>
      </c>
      <c r="V3907">
        <f>IF(ChurnData[[#This Row],[Churn]]="Yes",1,0)</f>
        <v>0</v>
      </c>
    </row>
    <row r="3908" spans="1:22" x14ac:dyDescent="0.35">
      <c r="A3908" t="s">
        <v>3961</v>
      </c>
      <c r="B3908" t="s">
        <v>36</v>
      </c>
      <c r="C3908">
        <v>0</v>
      </c>
      <c r="D3908" t="s">
        <v>21</v>
      </c>
      <c r="E3908" t="s">
        <v>21</v>
      </c>
      <c r="F3908" t="s">
        <v>39</v>
      </c>
      <c r="G3908" s="2">
        <v>46</v>
      </c>
      <c r="H3908" t="s">
        <v>20</v>
      </c>
      <c r="I3908" t="s">
        <v>23</v>
      </c>
      <c r="J3908" t="s">
        <v>20</v>
      </c>
      <c r="K3908" t="s">
        <v>21</v>
      </c>
      <c r="L3908" t="s">
        <v>29</v>
      </c>
      <c r="M3908" t="s">
        <v>20</v>
      </c>
      <c r="N3908" t="s">
        <v>34</v>
      </c>
      <c r="O3908" s="1">
        <v>92.14</v>
      </c>
      <c r="P3908" s="1">
        <v>4139.9399999999996</v>
      </c>
      <c r="Q3908">
        <v>2</v>
      </c>
      <c r="R3908" t="s">
        <v>21</v>
      </c>
      <c r="S3908" t="str">
        <f>IF(ChurnData[[#This Row],[MonthlyCharges]]&lt;=30,"1. Up to 30",IF(ChurnData[[#This Row],[MonthlyCharges]]&lt;=50,"2. 31-50",IF(ChurnData[[#This Row],[MonthlyCharges]]&lt;=70,"3. 51-70",IF(ChurnData[[#This Row],[MonthlyCharges]]&lt;=90,"4. 71-90","5. Over 90"))))</f>
        <v>5. Over 90</v>
      </c>
      <c r="T3908" t="str">
        <f>IF(AND(ChurnData[[#This Row],[Contract]]="Month-to-month",ChurnData[[#This Row],[InternetService]]="Fiber optic",ChurnData[[#This Row],[TenureMonths]]&lt;=11),"High-risk","Other")</f>
        <v>Other</v>
      </c>
      <c r="U3908" t="str">
        <f>IF(ChurnData[[#This Row],[TenureMonths]]&lt;=11,"0-11",IF(ChurnData[[#This Row],[TenureMonths]]&lt;=23,"12-23",IF(ChurnData[[#This Row],[TenureMonths]]&lt;=35,"24-35",IF(ChurnData[[#This Row],[TenureMonths]]&lt;=47,"36-47",IF(ChurnData[[#This Row],[TenureMonths]]&lt;=59,"48-59","60-72")))))</f>
        <v>36-47</v>
      </c>
      <c r="V3908">
        <f>IF(ChurnData[[#This Row],[Churn]]="Yes",1,0)</f>
        <v>0</v>
      </c>
    </row>
    <row r="3909" spans="1:22" x14ac:dyDescent="0.35">
      <c r="A3909" t="s">
        <v>3962</v>
      </c>
      <c r="B3909" t="s">
        <v>36</v>
      </c>
      <c r="C3909">
        <v>0</v>
      </c>
      <c r="D3909" t="s">
        <v>20</v>
      </c>
      <c r="E3909" t="s">
        <v>21</v>
      </c>
      <c r="F3909" t="s">
        <v>41</v>
      </c>
      <c r="G3909" s="2">
        <v>5</v>
      </c>
      <c r="H3909" t="s">
        <v>20</v>
      </c>
      <c r="I3909" t="s">
        <v>21</v>
      </c>
      <c r="J3909" t="s">
        <v>28</v>
      </c>
      <c r="K3909" t="s">
        <v>28</v>
      </c>
      <c r="L3909" t="s">
        <v>33</v>
      </c>
      <c r="M3909" t="s">
        <v>21</v>
      </c>
      <c r="N3909" t="s">
        <v>25</v>
      </c>
      <c r="O3909" s="1">
        <v>18</v>
      </c>
      <c r="P3909" s="1">
        <v>87.62</v>
      </c>
      <c r="Q3909">
        <v>1</v>
      </c>
      <c r="R3909" t="s">
        <v>20</v>
      </c>
      <c r="S3909" t="str">
        <f>IF(ChurnData[[#This Row],[MonthlyCharges]]&lt;=30,"1. Up to 30",IF(ChurnData[[#This Row],[MonthlyCharges]]&lt;=50,"2. 31-50",IF(ChurnData[[#This Row],[MonthlyCharges]]&lt;=70,"3. 51-70",IF(ChurnData[[#This Row],[MonthlyCharges]]&lt;=90,"4. 71-90","5. Over 90"))))</f>
        <v>1. Up to 30</v>
      </c>
      <c r="T3909" t="str">
        <f>IF(AND(ChurnData[[#This Row],[Contract]]="Month-to-month",ChurnData[[#This Row],[InternetService]]="Fiber optic",ChurnData[[#This Row],[TenureMonths]]&lt;=11),"High-risk","Other")</f>
        <v>Other</v>
      </c>
      <c r="U3909" t="str">
        <f>IF(ChurnData[[#This Row],[TenureMonths]]&lt;=11,"0-11",IF(ChurnData[[#This Row],[TenureMonths]]&lt;=23,"12-23",IF(ChurnData[[#This Row],[TenureMonths]]&lt;=35,"24-35",IF(ChurnData[[#This Row],[TenureMonths]]&lt;=47,"36-47",IF(ChurnData[[#This Row],[TenureMonths]]&lt;=59,"48-59","60-72")))))</f>
        <v>0-11</v>
      </c>
      <c r="V3909">
        <f>IF(ChurnData[[#This Row],[Churn]]="Yes",1,0)</f>
        <v>1</v>
      </c>
    </row>
    <row r="3910" spans="1:22" x14ac:dyDescent="0.35">
      <c r="A3910" t="s">
        <v>3963</v>
      </c>
      <c r="B3910" t="s">
        <v>36</v>
      </c>
      <c r="C3910">
        <v>0</v>
      </c>
      <c r="D3910" t="s">
        <v>20</v>
      </c>
      <c r="E3910" t="s">
        <v>21</v>
      </c>
      <c r="F3910" t="s">
        <v>41</v>
      </c>
      <c r="G3910" s="2">
        <v>4</v>
      </c>
      <c r="H3910" t="s">
        <v>20</v>
      </c>
      <c r="I3910" t="s">
        <v>32</v>
      </c>
      <c r="J3910" t="s">
        <v>21</v>
      </c>
      <c r="K3910" t="s">
        <v>20</v>
      </c>
      <c r="L3910" t="s">
        <v>33</v>
      </c>
      <c r="M3910" t="s">
        <v>20</v>
      </c>
      <c r="N3910" t="s">
        <v>43</v>
      </c>
      <c r="O3910" s="1">
        <v>61.69</v>
      </c>
      <c r="P3910" s="1">
        <v>240.56</v>
      </c>
      <c r="Q3910">
        <v>1</v>
      </c>
      <c r="R3910" t="s">
        <v>21</v>
      </c>
      <c r="S3910" t="str">
        <f>IF(ChurnData[[#This Row],[MonthlyCharges]]&lt;=30,"1. Up to 30",IF(ChurnData[[#This Row],[MonthlyCharges]]&lt;=50,"2. 31-50",IF(ChurnData[[#This Row],[MonthlyCharges]]&lt;=70,"3. 51-70",IF(ChurnData[[#This Row],[MonthlyCharges]]&lt;=90,"4. 71-90","5. Over 90"))))</f>
        <v>3. 51-70</v>
      </c>
      <c r="T3910" t="str">
        <f>IF(AND(ChurnData[[#This Row],[Contract]]="Month-to-month",ChurnData[[#This Row],[InternetService]]="Fiber optic",ChurnData[[#This Row],[TenureMonths]]&lt;=11),"High-risk","Other")</f>
        <v>Other</v>
      </c>
      <c r="U3910" t="str">
        <f>IF(ChurnData[[#This Row],[TenureMonths]]&lt;=11,"0-11",IF(ChurnData[[#This Row],[TenureMonths]]&lt;=23,"12-23",IF(ChurnData[[#This Row],[TenureMonths]]&lt;=35,"24-35",IF(ChurnData[[#This Row],[TenureMonths]]&lt;=47,"36-47",IF(ChurnData[[#This Row],[TenureMonths]]&lt;=59,"48-59","60-72")))))</f>
        <v>0-11</v>
      </c>
      <c r="V3910">
        <f>IF(ChurnData[[#This Row],[Churn]]="Yes",1,0)</f>
        <v>0</v>
      </c>
    </row>
    <row r="3911" spans="1:22" x14ac:dyDescent="0.35">
      <c r="A3911" t="s">
        <v>3964</v>
      </c>
      <c r="B3911" t="s">
        <v>19</v>
      </c>
      <c r="C3911">
        <v>0</v>
      </c>
      <c r="D3911" t="s">
        <v>20</v>
      </c>
      <c r="E3911" t="s">
        <v>21</v>
      </c>
      <c r="F3911" t="s">
        <v>75</v>
      </c>
      <c r="G3911" s="2">
        <v>63</v>
      </c>
      <c r="H3911" t="s">
        <v>20</v>
      </c>
      <c r="I3911" t="s">
        <v>32</v>
      </c>
      <c r="J3911" t="s">
        <v>21</v>
      </c>
      <c r="K3911" t="s">
        <v>21</v>
      </c>
      <c r="L3911" t="s">
        <v>24</v>
      </c>
      <c r="M3911" t="s">
        <v>21</v>
      </c>
      <c r="N3911" t="s">
        <v>34</v>
      </c>
      <c r="O3911" s="1">
        <v>54.65</v>
      </c>
      <c r="P3911" s="1">
        <v>3491.34</v>
      </c>
      <c r="Q3911">
        <v>0</v>
      </c>
      <c r="R3911" t="s">
        <v>21</v>
      </c>
      <c r="S3911" t="str">
        <f>IF(ChurnData[[#This Row],[MonthlyCharges]]&lt;=30,"1. Up to 30",IF(ChurnData[[#This Row],[MonthlyCharges]]&lt;=50,"2. 31-50",IF(ChurnData[[#This Row],[MonthlyCharges]]&lt;=70,"3. 51-70",IF(ChurnData[[#This Row],[MonthlyCharges]]&lt;=90,"4. 71-90","5. Over 90"))))</f>
        <v>3. 51-70</v>
      </c>
      <c r="T3911" t="str">
        <f>IF(AND(ChurnData[[#This Row],[Contract]]="Month-to-month",ChurnData[[#This Row],[InternetService]]="Fiber optic",ChurnData[[#This Row],[TenureMonths]]&lt;=11),"High-risk","Other")</f>
        <v>Other</v>
      </c>
      <c r="U3911" t="str">
        <f>IF(ChurnData[[#This Row],[TenureMonths]]&lt;=11,"0-11",IF(ChurnData[[#This Row],[TenureMonths]]&lt;=23,"12-23",IF(ChurnData[[#This Row],[TenureMonths]]&lt;=35,"24-35",IF(ChurnData[[#This Row],[TenureMonths]]&lt;=47,"36-47",IF(ChurnData[[#This Row],[TenureMonths]]&lt;=59,"48-59","60-72")))))</f>
        <v>60-72</v>
      </c>
      <c r="V3911">
        <f>IF(ChurnData[[#This Row],[Churn]]="Yes",1,0)</f>
        <v>0</v>
      </c>
    </row>
    <row r="3912" spans="1:22" x14ac:dyDescent="0.35">
      <c r="A3912" t="s">
        <v>3965</v>
      </c>
      <c r="B3912" t="s">
        <v>36</v>
      </c>
      <c r="C3912">
        <v>0</v>
      </c>
      <c r="D3912" t="s">
        <v>21</v>
      </c>
      <c r="E3912" t="s">
        <v>21</v>
      </c>
      <c r="F3912" t="s">
        <v>47</v>
      </c>
      <c r="G3912" s="2">
        <v>10</v>
      </c>
      <c r="H3912" t="s">
        <v>20</v>
      </c>
      <c r="I3912" t="s">
        <v>23</v>
      </c>
      <c r="J3912" t="s">
        <v>20</v>
      </c>
      <c r="K3912" t="s">
        <v>21</v>
      </c>
      <c r="L3912" t="s">
        <v>33</v>
      </c>
      <c r="M3912" t="s">
        <v>21</v>
      </c>
      <c r="N3912" t="s">
        <v>30</v>
      </c>
      <c r="O3912" s="1">
        <v>97.29</v>
      </c>
      <c r="P3912" s="1">
        <v>976.37</v>
      </c>
      <c r="Q3912">
        <v>3</v>
      </c>
      <c r="R3912" t="s">
        <v>20</v>
      </c>
      <c r="S3912" t="str">
        <f>IF(ChurnData[[#This Row],[MonthlyCharges]]&lt;=30,"1. Up to 30",IF(ChurnData[[#This Row],[MonthlyCharges]]&lt;=50,"2. 31-50",IF(ChurnData[[#This Row],[MonthlyCharges]]&lt;=70,"3. 51-70",IF(ChurnData[[#This Row],[MonthlyCharges]]&lt;=90,"4. 71-90","5. Over 90"))))</f>
        <v>5. Over 90</v>
      </c>
      <c r="T3912" t="str">
        <f>IF(AND(ChurnData[[#This Row],[Contract]]="Month-to-month",ChurnData[[#This Row],[InternetService]]="Fiber optic",ChurnData[[#This Row],[TenureMonths]]&lt;=11),"High-risk","Other")</f>
        <v>High-risk</v>
      </c>
      <c r="U3912" t="str">
        <f>IF(ChurnData[[#This Row],[TenureMonths]]&lt;=11,"0-11",IF(ChurnData[[#This Row],[TenureMonths]]&lt;=23,"12-23",IF(ChurnData[[#This Row],[TenureMonths]]&lt;=35,"24-35",IF(ChurnData[[#This Row],[TenureMonths]]&lt;=47,"36-47",IF(ChurnData[[#This Row],[TenureMonths]]&lt;=59,"48-59","60-72")))))</f>
        <v>0-11</v>
      </c>
      <c r="V3912">
        <f>IF(ChurnData[[#This Row],[Churn]]="Yes",1,0)</f>
        <v>1</v>
      </c>
    </row>
    <row r="3913" spans="1:22" x14ac:dyDescent="0.35">
      <c r="A3913" t="s">
        <v>3966</v>
      </c>
      <c r="B3913" t="s">
        <v>36</v>
      </c>
      <c r="C3913">
        <v>0</v>
      </c>
      <c r="D3913" t="s">
        <v>20</v>
      </c>
      <c r="E3913" t="s">
        <v>20</v>
      </c>
      <c r="F3913" t="s">
        <v>56</v>
      </c>
      <c r="G3913" s="2">
        <v>38</v>
      </c>
      <c r="H3913" t="s">
        <v>21</v>
      </c>
      <c r="I3913" t="s">
        <v>32</v>
      </c>
      <c r="J3913" t="s">
        <v>21</v>
      </c>
      <c r="K3913" t="s">
        <v>20</v>
      </c>
      <c r="L3913" t="s">
        <v>24</v>
      </c>
      <c r="M3913" t="s">
        <v>20</v>
      </c>
      <c r="N3913" t="s">
        <v>25</v>
      </c>
      <c r="O3913" s="1">
        <v>50.95</v>
      </c>
      <c r="P3913" s="1">
        <v>1930.75</v>
      </c>
      <c r="Q3913">
        <v>0</v>
      </c>
      <c r="R3913" t="s">
        <v>21</v>
      </c>
      <c r="S3913" t="str">
        <f>IF(ChurnData[[#This Row],[MonthlyCharges]]&lt;=30,"1. Up to 30",IF(ChurnData[[#This Row],[MonthlyCharges]]&lt;=50,"2. 31-50",IF(ChurnData[[#This Row],[MonthlyCharges]]&lt;=70,"3. 51-70",IF(ChurnData[[#This Row],[MonthlyCharges]]&lt;=90,"4. 71-90","5. Over 90"))))</f>
        <v>3. 51-70</v>
      </c>
      <c r="T3913" t="str">
        <f>IF(AND(ChurnData[[#This Row],[Contract]]="Month-to-month",ChurnData[[#This Row],[InternetService]]="Fiber optic",ChurnData[[#This Row],[TenureMonths]]&lt;=11),"High-risk","Other")</f>
        <v>Other</v>
      </c>
      <c r="U3913" t="str">
        <f>IF(ChurnData[[#This Row],[TenureMonths]]&lt;=11,"0-11",IF(ChurnData[[#This Row],[TenureMonths]]&lt;=23,"12-23",IF(ChurnData[[#This Row],[TenureMonths]]&lt;=35,"24-35",IF(ChurnData[[#This Row],[TenureMonths]]&lt;=47,"36-47",IF(ChurnData[[#This Row],[TenureMonths]]&lt;=59,"48-59","60-72")))))</f>
        <v>36-47</v>
      </c>
      <c r="V3913">
        <f>IF(ChurnData[[#This Row],[Churn]]="Yes",1,0)</f>
        <v>0</v>
      </c>
    </row>
    <row r="3914" spans="1:22" x14ac:dyDescent="0.35">
      <c r="A3914" t="s">
        <v>3967</v>
      </c>
      <c r="B3914" t="s">
        <v>36</v>
      </c>
      <c r="C3914">
        <v>0</v>
      </c>
      <c r="D3914" t="s">
        <v>20</v>
      </c>
      <c r="E3914" t="s">
        <v>21</v>
      </c>
      <c r="F3914" t="s">
        <v>47</v>
      </c>
      <c r="G3914" s="2">
        <v>6</v>
      </c>
      <c r="H3914" t="s">
        <v>20</v>
      </c>
      <c r="I3914" t="s">
        <v>23</v>
      </c>
      <c r="J3914" t="s">
        <v>21</v>
      </c>
      <c r="K3914" t="s">
        <v>20</v>
      </c>
      <c r="L3914" t="s">
        <v>33</v>
      </c>
      <c r="M3914" t="s">
        <v>20</v>
      </c>
      <c r="N3914" t="s">
        <v>25</v>
      </c>
      <c r="O3914" s="1">
        <v>91.4</v>
      </c>
      <c r="P3914" s="1">
        <v>551</v>
      </c>
      <c r="Q3914">
        <v>0</v>
      </c>
      <c r="R3914" t="s">
        <v>21</v>
      </c>
      <c r="S3914" t="str">
        <f>IF(ChurnData[[#This Row],[MonthlyCharges]]&lt;=30,"1. Up to 30",IF(ChurnData[[#This Row],[MonthlyCharges]]&lt;=50,"2. 31-50",IF(ChurnData[[#This Row],[MonthlyCharges]]&lt;=70,"3. 51-70",IF(ChurnData[[#This Row],[MonthlyCharges]]&lt;=90,"4. 71-90","5. Over 90"))))</f>
        <v>5. Over 90</v>
      </c>
      <c r="T3914" t="str">
        <f>IF(AND(ChurnData[[#This Row],[Contract]]="Month-to-month",ChurnData[[#This Row],[InternetService]]="Fiber optic",ChurnData[[#This Row],[TenureMonths]]&lt;=11),"High-risk","Other")</f>
        <v>High-risk</v>
      </c>
      <c r="U3914" t="str">
        <f>IF(ChurnData[[#This Row],[TenureMonths]]&lt;=11,"0-11",IF(ChurnData[[#This Row],[TenureMonths]]&lt;=23,"12-23",IF(ChurnData[[#This Row],[TenureMonths]]&lt;=35,"24-35",IF(ChurnData[[#This Row],[TenureMonths]]&lt;=47,"36-47",IF(ChurnData[[#This Row],[TenureMonths]]&lt;=59,"48-59","60-72")))))</f>
        <v>0-11</v>
      </c>
      <c r="V3914">
        <f>IF(ChurnData[[#This Row],[Churn]]="Yes",1,0)</f>
        <v>0</v>
      </c>
    </row>
    <row r="3915" spans="1:22" x14ac:dyDescent="0.35">
      <c r="A3915" t="s">
        <v>3968</v>
      </c>
      <c r="B3915" t="s">
        <v>36</v>
      </c>
      <c r="C3915">
        <v>0</v>
      </c>
      <c r="D3915" t="s">
        <v>20</v>
      </c>
      <c r="E3915" t="s">
        <v>21</v>
      </c>
      <c r="F3915" t="s">
        <v>45</v>
      </c>
      <c r="G3915" s="2">
        <v>37</v>
      </c>
      <c r="H3915" t="s">
        <v>21</v>
      </c>
      <c r="I3915" t="s">
        <v>21</v>
      </c>
      <c r="J3915" t="s">
        <v>28</v>
      </c>
      <c r="K3915" t="s">
        <v>28</v>
      </c>
      <c r="L3915" t="s">
        <v>24</v>
      </c>
      <c r="M3915" t="s">
        <v>20</v>
      </c>
      <c r="N3915" t="s">
        <v>43</v>
      </c>
      <c r="O3915" s="1">
        <v>28.52</v>
      </c>
      <c r="P3915" s="1">
        <v>1025.6199999999999</v>
      </c>
      <c r="Q3915">
        <v>1</v>
      </c>
      <c r="R3915" t="s">
        <v>21</v>
      </c>
      <c r="S3915" t="str">
        <f>IF(ChurnData[[#This Row],[MonthlyCharges]]&lt;=30,"1. Up to 30",IF(ChurnData[[#This Row],[MonthlyCharges]]&lt;=50,"2. 31-50",IF(ChurnData[[#This Row],[MonthlyCharges]]&lt;=70,"3. 51-70",IF(ChurnData[[#This Row],[MonthlyCharges]]&lt;=90,"4. 71-90","5. Over 90"))))</f>
        <v>1. Up to 30</v>
      </c>
      <c r="T3915" t="str">
        <f>IF(AND(ChurnData[[#This Row],[Contract]]="Month-to-month",ChurnData[[#This Row],[InternetService]]="Fiber optic",ChurnData[[#This Row],[TenureMonths]]&lt;=11),"High-risk","Other")</f>
        <v>Other</v>
      </c>
      <c r="U3915" t="str">
        <f>IF(ChurnData[[#This Row],[TenureMonths]]&lt;=11,"0-11",IF(ChurnData[[#This Row],[TenureMonths]]&lt;=23,"12-23",IF(ChurnData[[#This Row],[TenureMonths]]&lt;=35,"24-35",IF(ChurnData[[#This Row],[TenureMonths]]&lt;=47,"36-47",IF(ChurnData[[#This Row],[TenureMonths]]&lt;=59,"48-59","60-72")))))</f>
        <v>36-47</v>
      </c>
      <c r="V3915">
        <f>IF(ChurnData[[#This Row],[Churn]]="Yes",1,0)</f>
        <v>0</v>
      </c>
    </row>
    <row r="3916" spans="1:22" x14ac:dyDescent="0.35">
      <c r="A3916" t="s">
        <v>3969</v>
      </c>
      <c r="B3916" t="s">
        <v>19</v>
      </c>
      <c r="C3916">
        <v>1</v>
      </c>
      <c r="D3916" t="s">
        <v>20</v>
      </c>
      <c r="E3916" t="s">
        <v>21</v>
      </c>
      <c r="F3916" t="s">
        <v>37</v>
      </c>
      <c r="G3916" s="2">
        <v>33</v>
      </c>
      <c r="H3916" t="s">
        <v>20</v>
      </c>
      <c r="I3916" t="s">
        <v>32</v>
      </c>
      <c r="J3916" t="s">
        <v>20</v>
      </c>
      <c r="K3916" t="s">
        <v>21</v>
      </c>
      <c r="L3916" t="s">
        <v>33</v>
      </c>
      <c r="M3916" t="s">
        <v>20</v>
      </c>
      <c r="N3916" t="s">
        <v>34</v>
      </c>
      <c r="O3916" s="1">
        <v>61.38</v>
      </c>
      <c r="P3916" s="1">
        <v>2059.4899999999998</v>
      </c>
      <c r="Q3916">
        <v>2</v>
      </c>
      <c r="R3916" t="s">
        <v>20</v>
      </c>
      <c r="S3916" t="str">
        <f>IF(ChurnData[[#This Row],[MonthlyCharges]]&lt;=30,"1. Up to 30",IF(ChurnData[[#This Row],[MonthlyCharges]]&lt;=50,"2. 31-50",IF(ChurnData[[#This Row],[MonthlyCharges]]&lt;=70,"3. 51-70",IF(ChurnData[[#This Row],[MonthlyCharges]]&lt;=90,"4. 71-90","5. Over 90"))))</f>
        <v>3. 51-70</v>
      </c>
      <c r="T3916" t="str">
        <f>IF(AND(ChurnData[[#This Row],[Contract]]="Month-to-month",ChurnData[[#This Row],[InternetService]]="Fiber optic",ChurnData[[#This Row],[TenureMonths]]&lt;=11),"High-risk","Other")</f>
        <v>Other</v>
      </c>
      <c r="U3916" t="str">
        <f>IF(ChurnData[[#This Row],[TenureMonths]]&lt;=11,"0-11",IF(ChurnData[[#This Row],[TenureMonths]]&lt;=23,"12-23",IF(ChurnData[[#This Row],[TenureMonths]]&lt;=35,"24-35",IF(ChurnData[[#This Row],[TenureMonths]]&lt;=47,"36-47",IF(ChurnData[[#This Row],[TenureMonths]]&lt;=59,"48-59","60-72")))))</f>
        <v>24-35</v>
      </c>
      <c r="V3916">
        <f>IF(ChurnData[[#This Row],[Churn]]="Yes",1,0)</f>
        <v>1</v>
      </c>
    </row>
    <row r="3917" spans="1:22" x14ac:dyDescent="0.35">
      <c r="A3917" t="s">
        <v>3970</v>
      </c>
      <c r="B3917" t="s">
        <v>19</v>
      </c>
      <c r="C3917">
        <v>0</v>
      </c>
      <c r="D3917" t="s">
        <v>21</v>
      </c>
      <c r="E3917" t="s">
        <v>21</v>
      </c>
      <c r="F3917" t="s">
        <v>27</v>
      </c>
      <c r="G3917" s="2">
        <v>53</v>
      </c>
      <c r="H3917" t="s">
        <v>20</v>
      </c>
      <c r="I3917" t="s">
        <v>23</v>
      </c>
      <c r="J3917" t="s">
        <v>20</v>
      </c>
      <c r="K3917" t="s">
        <v>21</v>
      </c>
      <c r="L3917" t="s">
        <v>24</v>
      </c>
      <c r="M3917" t="s">
        <v>20</v>
      </c>
      <c r="N3917" t="s">
        <v>25</v>
      </c>
      <c r="O3917" s="1">
        <v>94.63</v>
      </c>
      <c r="P3917" s="1">
        <v>5127.76</v>
      </c>
      <c r="Q3917">
        <v>2</v>
      </c>
      <c r="R3917" t="s">
        <v>21</v>
      </c>
      <c r="S3917" t="str">
        <f>IF(ChurnData[[#This Row],[MonthlyCharges]]&lt;=30,"1. Up to 30",IF(ChurnData[[#This Row],[MonthlyCharges]]&lt;=50,"2. 31-50",IF(ChurnData[[#This Row],[MonthlyCharges]]&lt;=70,"3. 51-70",IF(ChurnData[[#This Row],[MonthlyCharges]]&lt;=90,"4. 71-90","5. Over 90"))))</f>
        <v>5. Over 90</v>
      </c>
      <c r="T3917" t="str">
        <f>IF(AND(ChurnData[[#This Row],[Contract]]="Month-to-month",ChurnData[[#This Row],[InternetService]]="Fiber optic",ChurnData[[#This Row],[TenureMonths]]&lt;=11),"High-risk","Other")</f>
        <v>Other</v>
      </c>
      <c r="U3917" t="str">
        <f>IF(ChurnData[[#This Row],[TenureMonths]]&lt;=11,"0-11",IF(ChurnData[[#This Row],[TenureMonths]]&lt;=23,"12-23",IF(ChurnData[[#This Row],[TenureMonths]]&lt;=35,"24-35",IF(ChurnData[[#This Row],[TenureMonths]]&lt;=47,"36-47",IF(ChurnData[[#This Row],[TenureMonths]]&lt;=59,"48-59","60-72")))))</f>
        <v>48-59</v>
      </c>
      <c r="V3917">
        <f>IF(ChurnData[[#This Row],[Churn]]="Yes",1,0)</f>
        <v>0</v>
      </c>
    </row>
    <row r="3918" spans="1:22" x14ac:dyDescent="0.35">
      <c r="A3918" t="s">
        <v>3971</v>
      </c>
      <c r="B3918" t="s">
        <v>19</v>
      </c>
      <c r="C3918">
        <v>0</v>
      </c>
      <c r="D3918" t="s">
        <v>21</v>
      </c>
      <c r="E3918" t="s">
        <v>21</v>
      </c>
      <c r="F3918" t="s">
        <v>75</v>
      </c>
      <c r="G3918" s="2">
        <v>57</v>
      </c>
      <c r="H3918" t="s">
        <v>20</v>
      </c>
      <c r="I3918" t="s">
        <v>23</v>
      </c>
      <c r="J3918" t="s">
        <v>21</v>
      </c>
      <c r="K3918" t="s">
        <v>20</v>
      </c>
      <c r="L3918" t="s">
        <v>29</v>
      </c>
      <c r="M3918" t="s">
        <v>20</v>
      </c>
      <c r="N3918" t="s">
        <v>25</v>
      </c>
      <c r="O3918" s="1">
        <v>90.44</v>
      </c>
      <c r="P3918" s="1">
        <v>5240.37</v>
      </c>
      <c r="Q3918">
        <v>5</v>
      </c>
      <c r="R3918" t="s">
        <v>21</v>
      </c>
      <c r="S3918" t="str">
        <f>IF(ChurnData[[#This Row],[MonthlyCharges]]&lt;=30,"1. Up to 30",IF(ChurnData[[#This Row],[MonthlyCharges]]&lt;=50,"2. 31-50",IF(ChurnData[[#This Row],[MonthlyCharges]]&lt;=70,"3. 51-70",IF(ChurnData[[#This Row],[MonthlyCharges]]&lt;=90,"4. 71-90","5. Over 90"))))</f>
        <v>5. Over 90</v>
      </c>
      <c r="T3918" t="str">
        <f>IF(AND(ChurnData[[#This Row],[Contract]]="Month-to-month",ChurnData[[#This Row],[InternetService]]="Fiber optic",ChurnData[[#This Row],[TenureMonths]]&lt;=11),"High-risk","Other")</f>
        <v>Other</v>
      </c>
      <c r="U3918" t="str">
        <f>IF(ChurnData[[#This Row],[TenureMonths]]&lt;=11,"0-11",IF(ChurnData[[#This Row],[TenureMonths]]&lt;=23,"12-23",IF(ChurnData[[#This Row],[TenureMonths]]&lt;=35,"24-35",IF(ChurnData[[#This Row],[TenureMonths]]&lt;=47,"36-47",IF(ChurnData[[#This Row],[TenureMonths]]&lt;=59,"48-59","60-72")))))</f>
        <v>48-59</v>
      </c>
      <c r="V3918">
        <f>IF(ChurnData[[#This Row],[Churn]]="Yes",1,0)</f>
        <v>0</v>
      </c>
    </row>
    <row r="3919" spans="1:22" x14ac:dyDescent="0.35">
      <c r="A3919" t="s">
        <v>3972</v>
      </c>
      <c r="B3919" t="s">
        <v>19</v>
      </c>
      <c r="C3919">
        <v>0</v>
      </c>
      <c r="D3919" t="s">
        <v>21</v>
      </c>
      <c r="E3919" t="s">
        <v>20</v>
      </c>
      <c r="F3919" t="s">
        <v>27</v>
      </c>
      <c r="G3919" s="2">
        <v>29</v>
      </c>
      <c r="H3919" t="s">
        <v>20</v>
      </c>
      <c r="I3919" t="s">
        <v>32</v>
      </c>
      <c r="J3919" t="s">
        <v>20</v>
      </c>
      <c r="K3919" t="s">
        <v>21</v>
      </c>
      <c r="L3919" t="s">
        <v>33</v>
      </c>
      <c r="M3919" t="s">
        <v>21</v>
      </c>
      <c r="N3919" t="s">
        <v>30</v>
      </c>
      <c r="O3919" s="1">
        <v>67.05</v>
      </c>
      <c r="P3919" s="1">
        <v>1993.39</v>
      </c>
      <c r="Q3919">
        <v>0</v>
      </c>
      <c r="R3919" t="s">
        <v>20</v>
      </c>
      <c r="S3919" t="str">
        <f>IF(ChurnData[[#This Row],[MonthlyCharges]]&lt;=30,"1. Up to 30",IF(ChurnData[[#This Row],[MonthlyCharges]]&lt;=50,"2. 31-50",IF(ChurnData[[#This Row],[MonthlyCharges]]&lt;=70,"3. 51-70",IF(ChurnData[[#This Row],[MonthlyCharges]]&lt;=90,"4. 71-90","5. Over 90"))))</f>
        <v>3. 51-70</v>
      </c>
      <c r="T3919" t="str">
        <f>IF(AND(ChurnData[[#This Row],[Contract]]="Month-to-month",ChurnData[[#This Row],[InternetService]]="Fiber optic",ChurnData[[#This Row],[TenureMonths]]&lt;=11),"High-risk","Other")</f>
        <v>Other</v>
      </c>
      <c r="U3919" t="str">
        <f>IF(ChurnData[[#This Row],[TenureMonths]]&lt;=11,"0-11",IF(ChurnData[[#This Row],[TenureMonths]]&lt;=23,"12-23",IF(ChurnData[[#This Row],[TenureMonths]]&lt;=35,"24-35",IF(ChurnData[[#This Row],[TenureMonths]]&lt;=47,"36-47",IF(ChurnData[[#This Row],[TenureMonths]]&lt;=59,"48-59","60-72")))))</f>
        <v>24-35</v>
      </c>
      <c r="V3919">
        <f>IF(ChurnData[[#This Row],[Churn]]="Yes",1,0)</f>
        <v>1</v>
      </c>
    </row>
    <row r="3920" spans="1:22" x14ac:dyDescent="0.35">
      <c r="A3920" t="s">
        <v>3973</v>
      </c>
      <c r="B3920" t="s">
        <v>36</v>
      </c>
      <c r="C3920">
        <v>0</v>
      </c>
      <c r="D3920" t="s">
        <v>20</v>
      </c>
      <c r="E3920" t="s">
        <v>21</v>
      </c>
      <c r="F3920" t="s">
        <v>39</v>
      </c>
      <c r="G3920" s="2">
        <v>2</v>
      </c>
      <c r="H3920" t="s">
        <v>20</v>
      </c>
      <c r="I3920" t="s">
        <v>23</v>
      </c>
      <c r="J3920" t="s">
        <v>21</v>
      </c>
      <c r="K3920" t="s">
        <v>20</v>
      </c>
      <c r="L3920" t="s">
        <v>29</v>
      </c>
      <c r="M3920" t="s">
        <v>21</v>
      </c>
      <c r="N3920" t="s">
        <v>43</v>
      </c>
      <c r="O3920" s="1">
        <v>90.77</v>
      </c>
      <c r="P3920" s="1">
        <v>178.37</v>
      </c>
      <c r="Q3920">
        <v>5</v>
      </c>
      <c r="R3920" t="s">
        <v>21</v>
      </c>
      <c r="S3920" t="str">
        <f>IF(ChurnData[[#This Row],[MonthlyCharges]]&lt;=30,"1. Up to 30",IF(ChurnData[[#This Row],[MonthlyCharges]]&lt;=50,"2. 31-50",IF(ChurnData[[#This Row],[MonthlyCharges]]&lt;=70,"3. 51-70",IF(ChurnData[[#This Row],[MonthlyCharges]]&lt;=90,"4. 71-90","5. Over 90"))))</f>
        <v>5. Over 90</v>
      </c>
      <c r="T3920" t="str">
        <f>IF(AND(ChurnData[[#This Row],[Contract]]="Month-to-month",ChurnData[[#This Row],[InternetService]]="Fiber optic",ChurnData[[#This Row],[TenureMonths]]&lt;=11),"High-risk","Other")</f>
        <v>Other</v>
      </c>
      <c r="U3920" t="str">
        <f>IF(ChurnData[[#This Row],[TenureMonths]]&lt;=11,"0-11",IF(ChurnData[[#This Row],[TenureMonths]]&lt;=23,"12-23",IF(ChurnData[[#This Row],[TenureMonths]]&lt;=35,"24-35",IF(ChurnData[[#This Row],[TenureMonths]]&lt;=47,"36-47",IF(ChurnData[[#This Row],[TenureMonths]]&lt;=59,"48-59","60-72")))))</f>
        <v>0-11</v>
      </c>
      <c r="V3920">
        <f>IF(ChurnData[[#This Row],[Churn]]="Yes",1,0)</f>
        <v>0</v>
      </c>
    </row>
    <row r="3921" spans="1:22" x14ac:dyDescent="0.35">
      <c r="A3921" t="s">
        <v>3974</v>
      </c>
      <c r="B3921" t="s">
        <v>36</v>
      </c>
      <c r="C3921">
        <v>1</v>
      </c>
      <c r="D3921" t="s">
        <v>20</v>
      </c>
      <c r="E3921" t="s">
        <v>21</v>
      </c>
      <c r="F3921" t="s">
        <v>45</v>
      </c>
      <c r="G3921" s="2">
        <v>45</v>
      </c>
      <c r="H3921" t="s">
        <v>20</v>
      </c>
      <c r="I3921" t="s">
        <v>21</v>
      </c>
      <c r="J3921" t="s">
        <v>28</v>
      </c>
      <c r="K3921" t="s">
        <v>28</v>
      </c>
      <c r="L3921" t="s">
        <v>24</v>
      </c>
      <c r="M3921" t="s">
        <v>21</v>
      </c>
      <c r="N3921" t="s">
        <v>43</v>
      </c>
      <c r="O3921" s="1">
        <v>30.2</v>
      </c>
      <c r="P3921" s="1">
        <v>1354.77</v>
      </c>
      <c r="Q3921">
        <v>2</v>
      </c>
      <c r="R3921" t="s">
        <v>21</v>
      </c>
      <c r="S3921" t="str">
        <f>IF(ChurnData[[#This Row],[MonthlyCharges]]&lt;=30,"1. Up to 30",IF(ChurnData[[#This Row],[MonthlyCharges]]&lt;=50,"2. 31-50",IF(ChurnData[[#This Row],[MonthlyCharges]]&lt;=70,"3. 51-70",IF(ChurnData[[#This Row],[MonthlyCharges]]&lt;=90,"4. 71-90","5. Over 90"))))</f>
        <v>2. 31-50</v>
      </c>
      <c r="T3921" t="str">
        <f>IF(AND(ChurnData[[#This Row],[Contract]]="Month-to-month",ChurnData[[#This Row],[InternetService]]="Fiber optic",ChurnData[[#This Row],[TenureMonths]]&lt;=11),"High-risk","Other")</f>
        <v>Other</v>
      </c>
      <c r="U3921" t="str">
        <f>IF(ChurnData[[#This Row],[TenureMonths]]&lt;=11,"0-11",IF(ChurnData[[#This Row],[TenureMonths]]&lt;=23,"12-23",IF(ChurnData[[#This Row],[TenureMonths]]&lt;=35,"24-35",IF(ChurnData[[#This Row],[TenureMonths]]&lt;=47,"36-47",IF(ChurnData[[#This Row],[TenureMonths]]&lt;=59,"48-59","60-72")))))</f>
        <v>36-47</v>
      </c>
      <c r="V3921">
        <f>IF(ChurnData[[#This Row],[Churn]]="Yes",1,0)</f>
        <v>0</v>
      </c>
    </row>
    <row r="3922" spans="1:22" x14ac:dyDescent="0.35">
      <c r="A3922" t="s">
        <v>3975</v>
      </c>
      <c r="B3922" t="s">
        <v>19</v>
      </c>
      <c r="C3922">
        <v>0</v>
      </c>
      <c r="D3922" t="s">
        <v>21</v>
      </c>
      <c r="E3922" t="s">
        <v>21</v>
      </c>
      <c r="F3922" t="s">
        <v>65</v>
      </c>
      <c r="G3922" s="2">
        <v>40</v>
      </c>
      <c r="H3922" t="s">
        <v>21</v>
      </c>
      <c r="I3922" t="s">
        <v>32</v>
      </c>
      <c r="J3922" t="s">
        <v>21</v>
      </c>
      <c r="K3922" t="s">
        <v>20</v>
      </c>
      <c r="L3922" t="s">
        <v>24</v>
      </c>
      <c r="M3922" t="s">
        <v>21</v>
      </c>
      <c r="N3922" t="s">
        <v>25</v>
      </c>
      <c r="O3922" s="1">
        <v>54.15</v>
      </c>
      <c r="P3922" s="1">
        <v>2138.75</v>
      </c>
      <c r="Q3922">
        <v>0</v>
      </c>
      <c r="R3922" t="s">
        <v>21</v>
      </c>
      <c r="S3922" t="str">
        <f>IF(ChurnData[[#This Row],[MonthlyCharges]]&lt;=30,"1. Up to 30",IF(ChurnData[[#This Row],[MonthlyCharges]]&lt;=50,"2. 31-50",IF(ChurnData[[#This Row],[MonthlyCharges]]&lt;=70,"3. 51-70",IF(ChurnData[[#This Row],[MonthlyCharges]]&lt;=90,"4. 71-90","5. Over 90"))))</f>
        <v>3. 51-70</v>
      </c>
      <c r="T3922" t="str">
        <f>IF(AND(ChurnData[[#This Row],[Contract]]="Month-to-month",ChurnData[[#This Row],[InternetService]]="Fiber optic",ChurnData[[#This Row],[TenureMonths]]&lt;=11),"High-risk","Other")</f>
        <v>Other</v>
      </c>
      <c r="U3922" t="str">
        <f>IF(ChurnData[[#This Row],[TenureMonths]]&lt;=11,"0-11",IF(ChurnData[[#This Row],[TenureMonths]]&lt;=23,"12-23",IF(ChurnData[[#This Row],[TenureMonths]]&lt;=35,"24-35",IF(ChurnData[[#This Row],[TenureMonths]]&lt;=47,"36-47",IF(ChurnData[[#This Row],[TenureMonths]]&lt;=59,"48-59","60-72")))))</f>
        <v>36-47</v>
      </c>
      <c r="V3922">
        <f>IF(ChurnData[[#This Row],[Churn]]="Yes",1,0)</f>
        <v>0</v>
      </c>
    </row>
    <row r="3923" spans="1:22" x14ac:dyDescent="0.35">
      <c r="A3923" t="s">
        <v>3976</v>
      </c>
      <c r="B3923" t="s">
        <v>36</v>
      </c>
      <c r="C3923">
        <v>1</v>
      </c>
      <c r="D3923" t="s">
        <v>20</v>
      </c>
      <c r="E3923" t="s">
        <v>21</v>
      </c>
      <c r="F3923" t="s">
        <v>58</v>
      </c>
      <c r="G3923" s="2">
        <v>46</v>
      </c>
      <c r="H3923" t="s">
        <v>21</v>
      </c>
      <c r="I3923" t="s">
        <v>23</v>
      </c>
      <c r="J3923" t="s">
        <v>20</v>
      </c>
      <c r="K3923" t="s">
        <v>21</v>
      </c>
      <c r="L3923" t="s">
        <v>24</v>
      </c>
      <c r="M3923" t="s">
        <v>21</v>
      </c>
      <c r="N3923" t="s">
        <v>25</v>
      </c>
      <c r="O3923" s="1">
        <v>90.1</v>
      </c>
      <c r="P3923" s="1">
        <v>4123.91</v>
      </c>
      <c r="Q3923">
        <v>4</v>
      </c>
      <c r="R3923" t="s">
        <v>21</v>
      </c>
      <c r="S3923" t="str">
        <f>IF(ChurnData[[#This Row],[MonthlyCharges]]&lt;=30,"1. Up to 30",IF(ChurnData[[#This Row],[MonthlyCharges]]&lt;=50,"2. 31-50",IF(ChurnData[[#This Row],[MonthlyCharges]]&lt;=70,"3. 51-70",IF(ChurnData[[#This Row],[MonthlyCharges]]&lt;=90,"4. 71-90","5. Over 90"))))</f>
        <v>5. Over 90</v>
      </c>
      <c r="T3923" t="str">
        <f>IF(AND(ChurnData[[#This Row],[Contract]]="Month-to-month",ChurnData[[#This Row],[InternetService]]="Fiber optic",ChurnData[[#This Row],[TenureMonths]]&lt;=11),"High-risk","Other")</f>
        <v>Other</v>
      </c>
      <c r="U3923" t="str">
        <f>IF(ChurnData[[#This Row],[TenureMonths]]&lt;=11,"0-11",IF(ChurnData[[#This Row],[TenureMonths]]&lt;=23,"12-23",IF(ChurnData[[#This Row],[TenureMonths]]&lt;=35,"24-35",IF(ChurnData[[#This Row],[TenureMonths]]&lt;=47,"36-47",IF(ChurnData[[#This Row],[TenureMonths]]&lt;=59,"48-59","60-72")))))</f>
        <v>36-47</v>
      </c>
      <c r="V3923">
        <f>IF(ChurnData[[#This Row],[Churn]]="Yes",1,0)</f>
        <v>0</v>
      </c>
    </row>
    <row r="3924" spans="1:22" x14ac:dyDescent="0.35">
      <c r="A3924" t="s">
        <v>3977</v>
      </c>
      <c r="B3924" t="s">
        <v>36</v>
      </c>
      <c r="C3924">
        <v>0</v>
      </c>
      <c r="D3924" t="s">
        <v>21</v>
      </c>
      <c r="E3924" t="s">
        <v>21</v>
      </c>
      <c r="F3924" t="s">
        <v>27</v>
      </c>
      <c r="G3924" s="2">
        <v>36</v>
      </c>
      <c r="H3924" t="s">
        <v>20</v>
      </c>
      <c r="I3924" t="s">
        <v>21</v>
      </c>
      <c r="J3924" t="s">
        <v>28</v>
      </c>
      <c r="K3924" t="s">
        <v>28</v>
      </c>
      <c r="L3924" t="s">
        <v>24</v>
      </c>
      <c r="M3924" t="s">
        <v>20</v>
      </c>
      <c r="N3924" t="s">
        <v>25</v>
      </c>
      <c r="O3924" s="1">
        <v>19.350000000000001</v>
      </c>
      <c r="P3924" s="1">
        <v>683.27</v>
      </c>
      <c r="Q3924">
        <v>1</v>
      </c>
      <c r="R3924" t="s">
        <v>21</v>
      </c>
      <c r="S3924" t="str">
        <f>IF(ChurnData[[#This Row],[MonthlyCharges]]&lt;=30,"1. Up to 30",IF(ChurnData[[#This Row],[MonthlyCharges]]&lt;=50,"2. 31-50",IF(ChurnData[[#This Row],[MonthlyCharges]]&lt;=70,"3. 51-70",IF(ChurnData[[#This Row],[MonthlyCharges]]&lt;=90,"4. 71-90","5. Over 90"))))</f>
        <v>1. Up to 30</v>
      </c>
      <c r="T3924" t="str">
        <f>IF(AND(ChurnData[[#This Row],[Contract]]="Month-to-month",ChurnData[[#This Row],[InternetService]]="Fiber optic",ChurnData[[#This Row],[TenureMonths]]&lt;=11),"High-risk","Other")</f>
        <v>Other</v>
      </c>
      <c r="U3924" t="str">
        <f>IF(ChurnData[[#This Row],[TenureMonths]]&lt;=11,"0-11",IF(ChurnData[[#This Row],[TenureMonths]]&lt;=23,"12-23",IF(ChurnData[[#This Row],[TenureMonths]]&lt;=35,"24-35",IF(ChurnData[[#This Row],[TenureMonths]]&lt;=47,"36-47",IF(ChurnData[[#This Row],[TenureMonths]]&lt;=59,"48-59","60-72")))))</f>
        <v>36-47</v>
      </c>
      <c r="V3924">
        <f>IF(ChurnData[[#This Row],[Churn]]="Yes",1,0)</f>
        <v>0</v>
      </c>
    </row>
    <row r="3925" spans="1:22" x14ac:dyDescent="0.35">
      <c r="A3925" t="s">
        <v>3978</v>
      </c>
      <c r="B3925" t="s">
        <v>36</v>
      </c>
      <c r="C3925">
        <v>0</v>
      </c>
      <c r="D3925" t="s">
        <v>20</v>
      </c>
      <c r="E3925" t="s">
        <v>20</v>
      </c>
      <c r="F3925" t="s">
        <v>58</v>
      </c>
      <c r="G3925" s="2">
        <v>42</v>
      </c>
      <c r="H3925" t="s">
        <v>20</v>
      </c>
      <c r="I3925" t="s">
        <v>32</v>
      </c>
      <c r="J3925" t="s">
        <v>21</v>
      </c>
      <c r="K3925" t="s">
        <v>20</v>
      </c>
      <c r="L3925" t="s">
        <v>24</v>
      </c>
      <c r="M3925" t="s">
        <v>20</v>
      </c>
      <c r="N3925" t="s">
        <v>30</v>
      </c>
      <c r="O3925" s="1">
        <v>69.28</v>
      </c>
      <c r="P3925" s="1">
        <v>2944.28</v>
      </c>
      <c r="Q3925">
        <v>0</v>
      </c>
      <c r="R3925" t="s">
        <v>21</v>
      </c>
      <c r="S3925" t="str">
        <f>IF(ChurnData[[#This Row],[MonthlyCharges]]&lt;=30,"1. Up to 30",IF(ChurnData[[#This Row],[MonthlyCharges]]&lt;=50,"2. 31-50",IF(ChurnData[[#This Row],[MonthlyCharges]]&lt;=70,"3. 51-70",IF(ChurnData[[#This Row],[MonthlyCharges]]&lt;=90,"4. 71-90","5. Over 90"))))</f>
        <v>3. 51-70</v>
      </c>
      <c r="T3925" t="str">
        <f>IF(AND(ChurnData[[#This Row],[Contract]]="Month-to-month",ChurnData[[#This Row],[InternetService]]="Fiber optic",ChurnData[[#This Row],[TenureMonths]]&lt;=11),"High-risk","Other")</f>
        <v>Other</v>
      </c>
      <c r="U3925" t="str">
        <f>IF(ChurnData[[#This Row],[TenureMonths]]&lt;=11,"0-11",IF(ChurnData[[#This Row],[TenureMonths]]&lt;=23,"12-23",IF(ChurnData[[#This Row],[TenureMonths]]&lt;=35,"24-35",IF(ChurnData[[#This Row],[TenureMonths]]&lt;=47,"36-47",IF(ChurnData[[#This Row],[TenureMonths]]&lt;=59,"48-59","60-72")))))</f>
        <v>36-47</v>
      </c>
      <c r="V3925">
        <f>IF(ChurnData[[#This Row],[Churn]]="Yes",1,0)</f>
        <v>0</v>
      </c>
    </row>
    <row r="3926" spans="1:22" x14ac:dyDescent="0.35">
      <c r="A3926" t="s">
        <v>3979</v>
      </c>
      <c r="B3926" t="s">
        <v>36</v>
      </c>
      <c r="C3926">
        <v>0</v>
      </c>
      <c r="D3926" t="s">
        <v>21</v>
      </c>
      <c r="E3926" t="s">
        <v>21</v>
      </c>
      <c r="F3926" t="s">
        <v>49</v>
      </c>
      <c r="G3926" s="2">
        <v>50</v>
      </c>
      <c r="H3926" t="s">
        <v>20</v>
      </c>
      <c r="I3926" t="s">
        <v>23</v>
      </c>
      <c r="J3926" t="s">
        <v>20</v>
      </c>
      <c r="K3926" t="s">
        <v>21</v>
      </c>
      <c r="L3926" t="s">
        <v>24</v>
      </c>
      <c r="M3926" t="s">
        <v>20</v>
      </c>
      <c r="N3926" t="s">
        <v>43</v>
      </c>
      <c r="O3926" s="1">
        <v>84.57</v>
      </c>
      <c r="P3926" s="1">
        <v>4206.42</v>
      </c>
      <c r="Q3926">
        <v>1</v>
      </c>
      <c r="R3926" t="s">
        <v>21</v>
      </c>
      <c r="S3926" t="str">
        <f>IF(ChurnData[[#This Row],[MonthlyCharges]]&lt;=30,"1. Up to 30",IF(ChurnData[[#This Row],[MonthlyCharges]]&lt;=50,"2. 31-50",IF(ChurnData[[#This Row],[MonthlyCharges]]&lt;=70,"3. 51-70",IF(ChurnData[[#This Row],[MonthlyCharges]]&lt;=90,"4. 71-90","5. Over 90"))))</f>
        <v>4. 71-90</v>
      </c>
      <c r="T3926" t="str">
        <f>IF(AND(ChurnData[[#This Row],[Contract]]="Month-to-month",ChurnData[[#This Row],[InternetService]]="Fiber optic",ChurnData[[#This Row],[TenureMonths]]&lt;=11),"High-risk","Other")</f>
        <v>Other</v>
      </c>
      <c r="U3926" t="str">
        <f>IF(ChurnData[[#This Row],[TenureMonths]]&lt;=11,"0-11",IF(ChurnData[[#This Row],[TenureMonths]]&lt;=23,"12-23",IF(ChurnData[[#This Row],[TenureMonths]]&lt;=35,"24-35",IF(ChurnData[[#This Row],[TenureMonths]]&lt;=47,"36-47",IF(ChurnData[[#This Row],[TenureMonths]]&lt;=59,"48-59","60-72")))))</f>
        <v>48-59</v>
      </c>
      <c r="V3926">
        <f>IF(ChurnData[[#This Row],[Churn]]="Yes",1,0)</f>
        <v>0</v>
      </c>
    </row>
    <row r="3927" spans="1:22" x14ac:dyDescent="0.35">
      <c r="A3927" t="s">
        <v>3980</v>
      </c>
      <c r="B3927" t="s">
        <v>36</v>
      </c>
      <c r="C3927">
        <v>0</v>
      </c>
      <c r="D3927" t="s">
        <v>21</v>
      </c>
      <c r="E3927" t="s">
        <v>21</v>
      </c>
      <c r="F3927" t="s">
        <v>37</v>
      </c>
      <c r="G3927" s="2">
        <v>21</v>
      </c>
      <c r="H3927" t="s">
        <v>21</v>
      </c>
      <c r="I3927" t="s">
        <v>23</v>
      </c>
      <c r="J3927" t="s">
        <v>21</v>
      </c>
      <c r="K3927" t="s">
        <v>21</v>
      </c>
      <c r="L3927" t="s">
        <v>29</v>
      </c>
      <c r="M3927" t="s">
        <v>20</v>
      </c>
      <c r="N3927" t="s">
        <v>43</v>
      </c>
      <c r="O3927" s="1">
        <v>77.8</v>
      </c>
      <c r="P3927" s="1">
        <v>1636.75</v>
      </c>
      <c r="Q3927">
        <v>1</v>
      </c>
      <c r="R3927" t="s">
        <v>21</v>
      </c>
      <c r="S3927" t="str">
        <f>IF(ChurnData[[#This Row],[MonthlyCharges]]&lt;=30,"1. Up to 30",IF(ChurnData[[#This Row],[MonthlyCharges]]&lt;=50,"2. 31-50",IF(ChurnData[[#This Row],[MonthlyCharges]]&lt;=70,"3. 51-70",IF(ChurnData[[#This Row],[MonthlyCharges]]&lt;=90,"4. 71-90","5. Over 90"))))</f>
        <v>4. 71-90</v>
      </c>
      <c r="T3927" t="str">
        <f>IF(AND(ChurnData[[#This Row],[Contract]]="Month-to-month",ChurnData[[#This Row],[InternetService]]="Fiber optic",ChurnData[[#This Row],[TenureMonths]]&lt;=11),"High-risk","Other")</f>
        <v>Other</v>
      </c>
      <c r="U3927" t="str">
        <f>IF(ChurnData[[#This Row],[TenureMonths]]&lt;=11,"0-11",IF(ChurnData[[#This Row],[TenureMonths]]&lt;=23,"12-23",IF(ChurnData[[#This Row],[TenureMonths]]&lt;=35,"24-35",IF(ChurnData[[#This Row],[TenureMonths]]&lt;=47,"36-47",IF(ChurnData[[#This Row],[TenureMonths]]&lt;=59,"48-59","60-72")))))</f>
        <v>12-23</v>
      </c>
      <c r="V3927">
        <f>IF(ChurnData[[#This Row],[Churn]]="Yes",1,0)</f>
        <v>0</v>
      </c>
    </row>
    <row r="3928" spans="1:22" x14ac:dyDescent="0.35">
      <c r="A3928" t="s">
        <v>3981</v>
      </c>
      <c r="B3928" t="s">
        <v>19</v>
      </c>
      <c r="C3928">
        <v>0</v>
      </c>
      <c r="D3928" t="s">
        <v>21</v>
      </c>
      <c r="E3928" t="s">
        <v>21</v>
      </c>
      <c r="F3928" t="s">
        <v>37</v>
      </c>
      <c r="G3928" s="2">
        <v>24</v>
      </c>
      <c r="H3928" t="s">
        <v>20</v>
      </c>
      <c r="I3928" t="s">
        <v>23</v>
      </c>
      <c r="J3928" t="s">
        <v>21</v>
      </c>
      <c r="K3928" t="s">
        <v>21</v>
      </c>
      <c r="L3928" t="s">
        <v>24</v>
      </c>
      <c r="M3928" t="s">
        <v>20</v>
      </c>
      <c r="N3928" t="s">
        <v>34</v>
      </c>
      <c r="O3928" s="1">
        <v>86.68</v>
      </c>
      <c r="P3928" s="1">
        <v>2087.38</v>
      </c>
      <c r="Q3928">
        <v>2</v>
      </c>
      <c r="R3928" t="s">
        <v>21</v>
      </c>
      <c r="S3928" t="str">
        <f>IF(ChurnData[[#This Row],[MonthlyCharges]]&lt;=30,"1. Up to 30",IF(ChurnData[[#This Row],[MonthlyCharges]]&lt;=50,"2. 31-50",IF(ChurnData[[#This Row],[MonthlyCharges]]&lt;=70,"3. 51-70",IF(ChurnData[[#This Row],[MonthlyCharges]]&lt;=90,"4. 71-90","5. Over 90"))))</f>
        <v>4. 71-90</v>
      </c>
      <c r="T3928" t="str">
        <f>IF(AND(ChurnData[[#This Row],[Contract]]="Month-to-month",ChurnData[[#This Row],[InternetService]]="Fiber optic",ChurnData[[#This Row],[TenureMonths]]&lt;=11),"High-risk","Other")</f>
        <v>Other</v>
      </c>
      <c r="U3928" t="str">
        <f>IF(ChurnData[[#This Row],[TenureMonths]]&lt;=11,"0-11",IF(ChurnData[[#This Row],[TenureMonths]]&lt;=23,"12-23",IF(ChurnData[[#This Row],[TenureMonths]]&lt;=35,"24-35",IF(ChurnData[[#This Row],[TenureMonths]]&lt;=47,"36-47",IF(ChurnData[[#This Row],[TenureMonths]]&lt;=59,"48-59","60-72")))))</f>
        <v>24-35</v>
      </c>
      <c r="V3928">
        <f>IF(ChurnData[[#This Row],[Churn]]="Yes",1,0)</f>
        <v>0</v>
      </c>
    </row>
    <row r="3929" spans="1:22" x14ac:dyDescent="0.35">
      <c r="A3929" t="s">
        <v>3982</v>
      </c>
      <c r="B3929" t="s">
        <v>19</v>
      </c>
      <c r="C3929">
        <v>1</v>
      </c>
      <c r="D3929" t="s">
        <v>21</v>
      </c>
      <c r="E3929" t="s">
        <v>21</v>
      </c>
      <c r="F3929" t="s">
        <v>49</v>
      </c>
      <c r="G3929" s="2">
        <v>45</v>
      </c>
      <c r="H3929" t="s">
        <v>20</v>
      </c>
      <c r="I3929" t="s">
        <v>23</v>
      </c>
      <c r="J3929" t="s">
        <v>21</v>
      </c>
      <c r="K3929" t="s">
        <v>21</v>
      </c>
      <c r="L3929" t="s">
        <v>24</v>
      </c>
      <c r="M3929" t="s">
        <v>21</v>
      </c>
      <c r="N3929" t="s">
        <v>43</v>
      </c>
      <c r="O3929" s="1">
        <v>83.81</v>
      </c>
      <c r="P3929" s="1">
        <v>3705.1</v>
      </c>
      <c r="Q3929">
        <v>1</v>
      </c>
      <c r="R3929" t="s">
        <v>21</v>
      </c>
      <c r="S3929" t="str">
        <f>IF(ChurnData[[#This Row],[MonthlyCharges]]&lt;=30,"1. Up to 30",IF(ChurnData[[#This Row],[MonthlyCharges]]&lt;=50,"2. 31-50",IF(ChurnData[[#This Row],[MonthlyCharges]]&lt;=70,"3. 51-70",IF(ChurnData[[#This Row],[MonthlyCharges]]&lt;=90,"4. 71-90","5. Over 90"))))</f>
        <v>4. 71-90</v>
      </c>
      <c r="T3929" t="str">
        <f>IF(AND(ChurnData[[#This Row],[Contract]]="Month-to-month",ChurnData[[#This Row],[InternetService]]="Fiber optic",ChurnData[[#This Row],[TenureMonths]]&lt;=11),"High-risk","Other")</f>
        <v>Other</v>
      </c>
      <c r="U3929" t="str">
        <f>IF(ChurnData[[#This Row],[TenureMonths]]&lt;=11,"0-11",IF(ChurnData[[#This Row],[TenureMonths]]&lt;=23,"12-23",IF(ChurnData[[#This Row],[TenureMonths]]&lt;=35,"24-35",IF(ChurnData[[#This Row],[TenureMonths]]&lt;=47,"36-47",IF(ChurnData[[#This Row],[TenureMonths]]&lt;=59,"48-59","60-72")))))</f>
        <v>36-47</v>
      </c>
      <c r="V3929">
        <f>IF(ChurnData[[#This Row],[Churn]]="Yes",1,0)</f>
        <v>0</v>
      </c>
    </row>
    <row r="3930" spans="1:22" x14ac:dyDescent="0.35">
      <c r="A3930" t="s">
        <v>3983</v>
      </c>
      <c r="B3930" t="s">
        <v>19</v>
      </c>
      <c r="C3930">
        <v>0</v>
      </c>
      <c r="D3930" t="s">
        <v>21</v>
      </c>
      <c r="E3930" t="s">
        <v>21</v>
      </c>
      <c r="F3930" t="s">
        <v>58</v>
      </c>
      <c r="G3930" s="2">
        <v>28</v>
      </c>
      <c r="H3930" t="s">
        <v>20</v>
      </c>
      <c r="I3930" t="s">
        <v>21</v>
      </c>
      <c r="J3930" t="s">
        <v>28</v>
      </c>
      <c r="K3930" t="s">
        <v>28</v>
      </c>
      <c r="L3930" t="s">
        <v>24</v>
      </c>
      <c r="M3930" t="s">
        <v>20</v>
      </c>
      <c r="N3930" t="s">
        <v>25</v>
      </c>
      <c r="O3930" s="1">
        <v>35.69</v>
      </c>
      <c r="P3930" s="1">
        <v>1028.55</v>
      </c>
      <c r="Q3930">
        <v>2</v>
      </c>
      <c r="R3930" t="s">
        <v>21</v>
      </c>
      <c r="S3930" t="str">
        <f>IF(ChurnData[[#This Row],[MonthlyCharges]]&lt;=30,"1. Up to 30",IF(ChurnData[[#This Row],[MonthlyCharges]]&lt;=50,"2. 31-50",IF(ChurnData[[#This Row],[MonthlyCharges]]&lt;=70,"3. 51-70",IF(ChurnData[[#This Row],[MonthlyCharges]]&lt;=90,"4. 71-90","5. Over 90"))))</f>
        <v>2. 31-50</v>
      </c>
      <c r="T3930" t="str">
        <f>IF(AND(ChurnData[[#This Row],[Contract]]="Month-to-month",ChurnData[[#This Row],[InternetService]]="Fiber optic",ChurnData[[#This Row],[TenureMonths]]&lt;=11),"High-risk","Other")</f>
        <v>Other</v>
      </c>
      <c r="U3930" t="str">
        <f>IF(ChurnData[[#This Row],[TenureMonths]]&lt;=11,"0-11",IF(ChurnData[[#This Row],[TenureMonths]]&lt;=23,"12-23",IF(ChurnData[[#This Row],[TenureMonths]]&lt;=35,"24-35",IF(ChurnData[[#This Row],[TenureMonths]]&lt;=47,"36-47",IF(ChurnData[[#This Row],[TenureMonths]]&lt;=59,"48-59","60-72")))))</f>
        <v>24-35</v>
      </c>
      <c r="V3930">
        <f>IF(ChurnData[[#This Row],[Churn]]="Yes",1,0)</f>
        <v>0</v>
      </c>
    </row>
    <row r="3931" spans="1:22" x14ac:dyDescent="0.35">
      <c r="A3931" t="s">
        <v>3984</v>
      </c>
      <c r="B3931" t="s">
        <v>36</v>
      </c>
      <c r="C3931">
        <v>0</v>
      </c>
      <c r="D3931" t="s">
        <v>20</v>
      </c>
      <c r="E3931" t="s">
        <v>21</v>
      </c>
      <c r="F3931" t="s">
        <v>41</v>
      </c>
      <c r="G3931" s="2">
        <v>50</v>
      </c>
      <c r="H3931" t="s">
        <v>20</v>
      </c>
      <c r="I3931" t="s">
        <v>23</v>
      </c>
      <c r="J3931" t="s">
        <v>21</v>
      </c>
      <c r="K3931" t="s">
        <v>20</v>
      </c>
      <c r="L3931" t="s">
        <v>29</v>
      </c>
      <c r="M3931" t="s">
        <v>20</v>
      </c>
      <c r="N3931" t="s">
        <v>30</v>
      </c>
      <c r="O3931" s="1">
        <v>92.72</v>
      </c>
      <c r="P3931" s="1">
        <v>4675.79</v>
      </c>
      <c r="Q3931">
        <v>3</v>
      </c>
      <c r="R3931" t="s">
        <v>21</v>
      </c>
      <c r="S3931" t="str">
        <f>IF(ChurnData[[#This Row],[MonthlyCharges]]&lt;=30,"1. Up to 30",IF(ChurnData[[#This Row],[MonthlyCharges]]&lt;=50,"2. 31-50",IF(ChurnData[[#This Row],[MonthlyCharges]]&lt;=70,"3. 51-70",IF(ChurnData[[#This Row],[MonthlyCharges]]&lt;=90,"4. 71-90","5. Over 90"))))</f>
        <v>5. Over 90</v>
      </c>
      <c r="T3931" t="str">
        <f>IF(AND(ChurnData[[#This Row],[Contract]]="Month-to-month",ChurnData[[#This Row],[InternetService]]="Fiber optic",ChurnData[[#This Row],[TenureMonths]]&lt;=11),"High-risk","Other")</f>
        <v>Other</v>
      </c>
      <c r="U3931" t="str">
        <f>IF(ChurnData[[#This Row],[TenureMonths]]&lt;=11,"0-11",IF(ChurnData[[#This Row],[TenureMonths]]&lt;=23,"12-23",IF(ChurnData[[#This Row],[TenureMonths]]&lt;=35,"24-35",IF(ChurnData[[#This Row],[TenureMonths]]&lt;=47,"36-47",IF(ChurnData[[#This Row],[TenureMonths]]&lt;=59,"48-59","60-72")))))</f>
        <v>48-59</v>
      </c>
      <c r="V3931">
        <f>IF(ChurnData[[#This Row],[Churn]]="Yes",1,0)</f>
        <v>0</v>
      </c>
    </row>
    <row r="3932" spans="1:22" x14ac:dyDescent="0.35">
      <c r="A3932" t="s">
        <v>3985</v>
      </c>
      <c r="B3932" t="s">
        <v>19</v>
      </c>
      <c r="C3932">
        <v>0</v>
      </c>
      <c r="D3932" t="s">
        <v>20</v>
      </c>
      <c r="E3932" t="s">
        <v>21</v>
      </c>
      <c r="F3932" t="s">
        <v>47</v>
      </c>
      <c r="G3932" s="2">
        <v>28</v>
      </c>
      <c r="H3932" t="s">
        <v>20</v>
      </c>
      <c r="I3932" t="s">
        <v>32</v>
      </c>
      <c r="J3932" t="s">
        <v>20</v>
      </c>
      <c r="K3932" t="s">
        <v>20</v>
      </c>
      <c r="L3932" t="s">
        <v>33</v>
      </c>
      <c r="M3932" t="s">
        <v>20</v>
      </c>
      <c r="N3932" t="s">
        <v>25</v>
      </c>
      <c r="O3932" s="1">
        <v>64.38</v>
      </c>
      <c r="P3932" s="1">
        <v>1790.24</v>
      </c>
      <c r="Q3932">
        <v>0</v>
      </c>
      <c r="R3932" t="s">
        <v>21</v>
      </c>
      <c r="S3932" t="str">
        <f>IF(ChurnData[[#This Row],[MonthlyCharges]]&lt;=30,"1. Up to 30",IF(ChurnData[[#This Row],[MonthlyCharges]]&lt;=50,"2. 31-50",IF(ChurnData[[#This Row],[MonthlyCharges]]&lt;=70,"3. 51-70",IF(ChurnData[[#This Row],[MonthlyCharges]]&lt;=90,"4. 71-90","5. Over 90"))))</f>
        <v>3. 51-70</v>
      </c>
      <c r="T3932" t="str">
        <f>IF(AND(ChurnData[[#This Row],[Contract]]="Month-to-month",ChurnData[[#This Row],[InternetService]]="Fiber optic",ChurnData[[#This Row],[TenureMonths]]&lt;=11),"High-risk","Other")</f>
        <v>Other</v>
      </c>
      <c r="U3932" t="str">
        <f>IF(ChurnData[[#This Row],[TenureMonths]]&lt;=11,"0-11",IF(ChurnData[[#This Row],[TenureMonths]]&lt;=23,"12-23",IF(ChurnData[[#This Row],[TenureMonths]]&lt;=35,"24-35",IF(ChurnData[[#This Row],[TenureMonths]]&lt;=47,"36-47",IF(ChurnData[[#This Row],[TenureMonths]]&lt;=59,"48-59","60-72")))))</f>
        <v>24-35</v>
      </c>
      <c r="V3932">
        <f>IF(ChurnData[[#This Row],[Churn]]="Yes",1,0)</f>
        <v>0</v>
      </c>
    </row>
    <row r="3933" spans="1:22" x14ac:dyDescent="0.35">
      <c r="A3933" t="s">
        <v>3986</v>
      </c>
      <c r="B3933" t="s">
        <v>36</v>
      </c>
      <c r="C3933">
        <v>1</v>
      </c>
      <c r="D3933" t="s">
        <v>21</v>
      </c>
      <c r="E3933" t="s">
        <v>21</v>
      </c>
      <c r="F3933" t="s">
        <v>65</v>
      </c>
      <c r="G3933" s="2">
        <v>54</v>
      </c>
      <c r="H3933" t="s">
        <v>21</v>
      </c>
      <c r="I3933" t="s">
        <v>23</v>
      </c>
      <c r="J3933" t="s">
        <v>21</v>
      </c>
      <c r="K3933" t="s">
        <v>21</v>
      </c>
      <c r="L3933" t="s">
        <v>24</v>
      </c>
      <c r="M3933" t="s">
        <v>20</v>
      </c>
      <c r="N3933" t="s">
        <v>30</v>
      </c>
      <c r="O3933" s="1">
        <v>85.08</v>
      </c>
      <c r="P3933" s="1">
        <v>4685.5</v>
      </c>
      <c r="Q3933">
        <v>3</v>
      </c>
      <c r="R3933" t="s">
        <v>20</v>
      </c>
      <c r="S3933" t="str">
        <f>IF(ChurnData[[#This Row],[MonthlyCharges]]&lt;=30,"1. Up to 30",IF(ChurnData[[#This Row],[MonthlyCharges]]&lt;=50,"2. 31-50",IF(ChurnData[[#This Row],[MonthlyCharges]]&lt;=70,"3. 51-70",IF(ChurnData[[#This Row],[MonthlyCharges]]&lt;=90,"4. 71-90","5. Over 90"))))</f>
        <v>4. 71-90</v>
      </c>
      <c r="T3933" t="str">
        <f>IF(AND(ChurnData[[#This Row],[Contract]]="Month-to-month",ChurnData[[#This Row],[InternetService]]="Fiber optic",ChurnData[[#This Row],[TenureMonths]]&lt;=11),"High-risk","Other")</f>
        <v>Other</v>
      </c>
      <c r="U3933" t="str">
        <f>IF(ChurnData[[#This Row],[TenureMonths]]&lt;=11,"0-11",IF(ChurnData[[#This Row],[TenureMonths]]&lt;=23,"12-23",IF(ChurnData[[#This Row],[TenureMonths]]&lt;=35,"24-35",IF(ChurnData[[#This Row],[TenureMonths]]&lt;=47,"36-47",IF(ChurnData[[#This Row],[TenureMonths]]&lt;=59,"48-59","60-72")))))</f>
        <v>48-59</v>
      </c>
      <c r="V3933">
        <f>IF(ChurnData[[#This Row],[Churn]]="Yes",1,0)</f>
        <v>1</v>
      </c>
    </row>
    <row r="3934" spans="1:22" x14ac:dyDescent="0.35">
      <c r="A3934" t="s">
        <v>3987</v>
      </c>
      <c r="B3934" t="s">
        <v>19</v>
      </c>
      <c r="C3934">
        <v>0</v>
      </c>
      <c r="D3934" t="s">
        <v>20</v>
      </c>
      <c r="E3934" t="s">
        <v>21</v>
      </c>
      <c r="F3934" t="s">
        <v>22</v>
      </c>
      <c r="G3934" s="2">
        <v>4</v>
      </c>
      <c r="H3934" t="s">
        <v>20</v>
      </c>
      <c r="I3934" t="s">
        <v>23</v>
      </c>
      <c r="J3934" t="s">
        <v>21</v>
      </c>
      <c r="K3934" t="s">
        <v>21</v>
      </c>
      <c r="L3934" t="s">
        <v>33</v>
      </c>
      <c r="M3934" t="s">
        <v>21</v>
      </c>
      <c r="N3934" t="s">
        <v>30</v>
      </c>
      <c r="O3934" s="1">
        <v>76.67</v>
      </c>
      <c r="P3934" s="1">
        <v>298.01</v>
      </c>
      <c r="Q3934">
        <v>3</v>
      </c>
      <c r="R3934" t="s">
        <v>20</v>
      </c>
      <c r="S3934" t="str">
        <f>IF(ChurnData[[#This Row],[MonthlyCharges]]&lt;=30,"1. Up to 30",IF(ChurnData[[#This Row],[MonthlyCharges]]&lt;=50,"2. 31-50",IF(ChurnData[[#This Row],[MonthlyCharges]]&lt;=70,"3. 51-70",IF(ChurnData[[#This Row],[MonthlyCharges]]&lt;=90,"4. 71-90","5. Over 90"))))</f>
        <v>4. 71-90</v>
      </c>
      <c r="T3934" t="str">
        <f>IF(AND(ChurnData[[#This Row],[Contract]]="Month-to-month",ChurnData[[#This Row],[InternetService]]="Fiber optic",ChurnData[[#This Row],[TenureMonths]]&lt;=11),"High-risk","Other")</f>
        <v>High-risk</v>
      </c>
      <c r="U3934" t="str">
        <f>IF(ChurnData[[#This Row],[TenureMonths]]&lt;=11,"0-11",IF(ChurnData[[#This Row],[TenureMonths]]&lt;=23,"12-23",IF(ChurnData[[#This Row],[TenureMonths]]&lt;=35,"24-35",IF(ChurnData[[#This Row],[TenureMonths]]&lt;=47,"36-47",IF(ChurnData[[#This Row],[TenureMonths]]&lt;=59,"48-59","60-72")))))</f>
        <v>0-11</v>
      </c>
      <c r="V3934">
        <f>IF(ChurnData[[#This Row],[Churn]]="Yes",1,0)</f>
        <v>1</v>
      </c>
    </row>
    <row r="3935" spans="1:22" x14ac:dyDescent="0.35">
      <c r="A3935" t="s">
        <v>3988</v>
      </c>
      <c r="B3935" t="s">
        <v>19</v>
      </c>
      <c r="C3935">
        <v>1</v>
      </c>
      <c r="D3935" t="s">
        <v>21</v>
      </c>
      <c r="E3935" t="s">
        <v>21</v>
      </c>
      <c r="F3935" t="s">
        <v>41</v>
      </c>
      <c r="G3935" s="2">
        <v>15</v>
      </c>
      <c r="H3935" t="s">
        <v>20</v>
      </c>
      <c r="I3935" t="s">
        <v>32</v>
      </c>
      <c r="J3935" t="s">
        <v>21</v>
      </c>
      <c r="K3935" t="s">
        <v>21</v>
      </c>
      <c r="L3935" t="s">
        <v>29</v>
      </c>
      <c r="M3935" t="s">
        <v>20</v>
      </c>
      <c r="N3935" t="s">
        <v>30</v>
      </c>
      <c r="O3935" s="1">
        <v>41.54</v>
      </c>
      <c r="P3935" s="1">
        <v>605.01</v>
      </c>
      <c r="Q3935">
        <v>2</v>
      </c>
      <c r="R3935" t="s">
        <v>21</v>
      </c>
      <c r="S3935" t="str">
        <f>IF(ChurnData[[#This Row],[MonthlyCharges]]&lt;=30,"1. Up to 30",IF(ChurnData[[#This Row],[MonthlyCharges]]&lt;=50,"2. 31-50",IF(ChurnData[[#This Row],[MonthlyCharges]]&lt;=70,"3. 51-70",IF(ChurnData[[#This Row],[MonthlyCharges]]&lt;=90,"4. 71-90","5. Over 90"))))</f>
        <v>2. 31-50</v>
      </c>
      <c r="T3935" t="str">
        <f>IF(AND(ChurnData[[#This Row],[Contract]]="Month-to-month",ChurnData[[#This Row],[InternetService]]="Fiber optic",ChurnData[[#This Row],[TenureMonths]]&lt;=11),"High-risk","Other")</f>
        <v>Other</v>
      </c>
      <c r="U3935" t="str">
        <f>IF(ChurnData[[#This Row],[TenureMonths]]&lt;=11,"0-11",IF(ChurnData[[#This Row],[TenureMonths]]&lt;=23,"12-23",IF(ChurnData[[#This Row],[TenureMonths]]&lt;=35,"24-35",IF(ChurnData[[#This Row],[TenureMonths]]&lt;=47,"36-47",IF(ChurnData[[#This Row],[TenureMonths]]&lt;=59,"48-59","60-72")))))</f>
        <v>12-23</v>
      </c>
      <c r="V3935">
        <f>IF(ChurnData[[#This Row],[Churn]]="Yes",1,0)</f>
        <v>0</v>
      </c>
    </row>
    <row r="3936" spans="1:22" x14ac:dyDescent="0.35">
      <c r="A3936" t="s">
        <v>3989</v>
      </c>
      <c r="B3936" t="s">
        <v>36</v>
      </c>
      <c r="C3936">
        <v>0</v>
      </c>
      <c r="D3936" t="s">
        <v>20</v>
      </c>
      <c r="E3936" t="s">
        <v>21</v>
      </c>
      <c r="F3936" t="s">
        <v>22</v>
      </c>
      <c r="G3936" s="2">
        <v>59</v>
      </c>
      <c r="H3936" t="s">
        <v>20</v>
      </c>
      <c r="I3936" t="s">
        <v>23</v>
      </c>
      <c r="J3936" t="s">
        <v>21</v>
      </c>
      <c r="K3936" t="s">
        <v>21</v>
      </c>
      <c r="L3936" t="s">
        <v>24</v>
      </c>
      <c r="M3936" t="s">
        <v>20</v>
      </c>
      <c r="N3936" t="s">
        <v>25</v>
      </c>
      <c r="O3936" s="1">
        <v>79.459999999999994</v>
      </c>
      <c r="P3936" s="1">
        <v>4818.3900000000003</v>
      </c>
      <c r="Q3936">
        <v>1</v>
      </c>
      <c r="R3936" t="s">
        <v>21</v>
      </c>
      <c r="S3936" t="str">
        <f>IF(ChurnData[[#This Row],[MonthlyCharges]]&lt;=30,"1. Up to 30",IF(ChurnData[[#This Row],[MonthlyCharges]]&lt;=50,"2. 31-50",IF(ChurnData[[#This Row],[MonthlyCharges]]&lt;=70,"3. 51-70",IF(ChurnData[[#This Row],[MonthlyCharges]]&lt;=90,"4. 71-90","5. Over 90"))))</f>
        <v>4. 71-90</v>
      </c>
      <c r="T3936" t="str">
        <f>IF(AND(ChurnData[[#This Row],[Contract]]="Month-to-month",ChurnData[[#This Row],[InternetService]]="Fiber optic",ChurnData[[#This Row],[TenureMonths]]&lt;=11),"High-risk","Other")</f>
        <v>Other</v>
      </c>
      <c r="U3936" t="str">
        <f>IF(ChurnData[[#This Row],[TenureMonths]]&lt;=11,"0-11",IF(ChurnData[[#This Row],[TenureMonths]]&lt;=23,"12-23",IF(ChurnData[[#This Row],[TenureMonths]]&lt;=35,"24-35",IF(ChurnData[[#This Row],[TenureMonths]]&lt;=47,"36-47",IF(ChurnData[[#This Row],[TenureMonths]]&lt;=59,"48-59","60-72")))))</f>
        <v>48-59</v>
      </c>
      <c r="V3936">
        <f>IF(ChurnData[[#This Row],[Churn]]="Yes",1,0)</f>
        <v>0</v>
      </c>
    </row>
    <row r="3937" spans="1:22" x14ac:dyDescent="0.35">
      <c r="A3937" t="s">
        <v>3990</v>
      </c>
      <c r="B3937" t="s">
        <v>36</v>
      </c>
      <c r="C3937">
        <v>0</v>
      </c>
      <c r="D3937" t="s">
        <v>20</v>
      </c>
      <c r="E3937" t="s">
        <v>20</v>
      </c>
      <c r="F3937" t="s">
        <v>58</v>
      </c>
      <c r="G3937" s="2">
        <v>14</v>
      </c>
      <c r="H3937" t="s">
        <v>20</v>
      </c>
      <c r="I3937" t="s">
        <v>32</v>
      </c>
      <c r="J3937" t="s">
        <v>20</v>
      </c>
      <c r="K3937" t="s">
        <v>20</v>
      </c>
      <c r="L3937" t="s">
        <v>33</v>
      </c>
      <c r="M3937" t="s">
        <v>20</v>
      </c>
      <c r="N3937" t="s">
        <v>43</v>
      </c>
      <c r="O3937" s="1">
        <v>58.37</v>
      </c>
      <c r="P3937" s="1">
        <v>815.53</v>
      </c>
      <c r="Q3937">
        <v>0</v>
      </c>
      <c r="R3937" t="s">
        <v>21</v>
      </c>
      <c r="S3937" t="str">
        <f>IF(ChurnData[[#This Row],[MonthlyCharges]]&lt;=30,"1. Up to 30",IF(ChurnData[[#This Row],[MonthlyCharges]]&lt;=50,"2. 31-50",IF(ChurnData[[#This Row],[MonthlyCharges]]&lt;=70,"3. 51-70",IF(ChurnData[[#This Row],[MonthlyCharges]]&lt;=90,"4. 71-90","5. Over 90"))))</f>
        <v>3. 51-70</v>
      </c>
      <c r="T3937" t="str">
        <f>IF(AND(ChurnData[[#This Row],[Contract]]="Month-to-month",ChurnData[[#This Row],[InternetService]]="Fiber optic",ChurnData[[#This Row],[TenureMonths]]&lt;=11),"High-risk","Other")</f>
        <v>Other</v>
      </c>
      <c r="U3937" t="str">
        <f>IF(ChurnData[[#This Row],[TenureMonths]]&lt;=11,"0-11",IF(ChurnData[[#This Row],[TenureMonths]]&lt;=23,"12-23",IF(ChurnData[[#This Row],[TenureMonths]]&lt;=35,"24-35",IF(ChurnData[[#This Row],[TenureMonths]]&lt;=47,"36-47",IF(ChurnData[[#This Row],[TenureMonths]]&lt;=59,"48-59","60-72")))))</f>
        <v>12-23</v>
      </c>
      <c r="V3937">
        <f>IF(ChurnData[[#This Row],[Churn]]="Yes",1,0)</f>
        <v>0</v>
      </c>
    </row>
    <row r="3938" spans="1:22" x14ac:dyDescent="0.35">
      <c r="A3938" t="s">
        <v>3991</v>
      </c>
      <c r="B3938" t="s">
        <v>19</v>
      </c>
      <c r="C3938">
        <v>0</v>
      </c>
      <c r="D3938" t="s">
        <v>20</v>
      </c>
      <c r="E3938" t="s">
        <v>21</v>
      </c>
      <c r="F3938" t="s">
        <v>75</v>
      </c>
      <c r="G3938" s="2">
        <v>39</v>
      </c>
      <c r="H3938" t="s">
        <v>20</v>
      </c>
      <c r="I3938" t="s">
        <v>23</v>
      </c>
      <c r="J3938" t="s">
        <v>21</v>
      </c>
      <c r="K3938" t="s">
        <v>21</v>
      </c>
      <c r="L3938" t="s">
        <v>33</v>
      </c>
      <c r="M3938" t="s">
        <v>21</v>
      </c>
      <c r="N3938" t="s">
        <v>34</v>
      </c>
      <c r="O3938" s="1">
        <v>82.42</v>
      </c>
      <c r="P3938" s="1">
        <v>3236.56</v>
      </c>
      <c r="Q3938">
        <v>3</v>
      </c>
      <c r="R3938" t="s">
        <v>21</v>
      </c>
      <c r="S3938" t="str">
        <f>IF(ChurnData[[#This Row],[MonthlyCharges]]&lt;=30,"1. Up to 30",IF(ChurnData[[#This Row],[MonthlyCharges]]&lt;=50,"2. 31-50",IF(ChurnData[[#This Row],[MonthlyCharges]]&lt;=70,"3. 51-70",IF(ChurnData[[#This Row],[MonthlyCharges]]&lt;=90,"4. 71-90","5. Over 90"))))</f>
        <v>4. 71-90</v>
      </c>
      <c r="T3938" t="str">
        <f>IF(AND(ChurnData[[#This Row],[Contract]]="Month-to-month",ChurnData[[#This Row],[InternetService]]="Fiber optic",ChurnData[[#This Row],[TenureMonths]]&lt;=11),"High-risk","Other")</f>
        <v>Other</v>
      </c>
      <c r="U3938" t="str">
        <f>IF(ChurnData[[#This Row],[TenureMonths]]&lt;=11,"0-11",IF(ChurnData[[#This Row],[TenureMonths]]&lt;=23,"12-23",IF(ChurnData[[#This Row],[TenureMonths]]&lt;=35,"24-35",IF(ChurnData[[#This Row],[TenureMonths]]&lt;=47,"36-47",IF(ChurnData[[#This Row],[TenureMonths]]&lt;=59,"48-59","60-72")))))</f>
        <v>36-47</v>
      </c>
      <c r="V3938">
        <f>IF(ChurnData[[#This Row],[Churn]]="Yes",1,0)</f>
        <v>0</v>
      </c>
    </row>
    <row r="3939" spans="1:22" x14ac:dyDescent="0.35">
      <c r="A3939" t="s">
        <v>3992</v>
      </c>
      <c r="B3939" t="s">
        <v>36</v>
      </c>
      <c r="C3939">
        <v>1</v>
      </c>
      <c r="D3939" t="s">
        <v>20</v>
      </c>
      <c r="E3939" t="s">
        <v>21</v>
      </c>
      <c r="F3939" t="s">
        <v>41</v>
      </c>
      <c r="G3939" s="2">
        <v>34</v>
      </c>
      <c r="H3939" t="s">
        <v>20</v>
      </c>
      <c r="I3939" t="s">
        <v>23</v>
      </c>
      <c r="J3939" t="s">
        <v>21</v>
      </c>
      <c r="K3939" t="s">
        <v>21</v>
      </c>
      <c r="L3939" t="s">
        <v>29</v>
      </c>
      <c r="M3939" t="s">
        <v>20</v>
      </c>
      <c r="N3939" t="s">
        <v>43</v>
      </c>
      <c r="O3939" s="1">
        <v>84.57</v>
      </c>
      <c r="P3939" s="1">
        <v>2944.11</v>
      </c>
      <c r="Q3939">
        <v>0</v>
      </c>
      <c r="R3939" t="s">
        <v>21</v>
      </c>
      <c r="S3939" t="str">
        <f>IF(ChurnData[[#This Row],[MonthlyCharges]]&lt;=30,"1. Up to 30",IF(ChurnData[[#This Row],[MonthlyCharges]]&lt;=50,"2. 31-50",IF(ChurnData[[#This Row],[MonthlyCharges]]&lt;=70,"3. 51-70",IF(ChurnData[[#This Row],[MonthlyCharges]]&lt;=90,"4. 71-90","5. Over 90"))))</f>
        <v>4. 71-90</v>
      </c>
      <c r="T3939" t="str">
        <f>IF(AND(ChurnData[[#This Row],[Contract]]="Month-to-month",ChurnData[[#This Row],[InternetService]]="Fiber optic",ChurnData[[#This Row],[TenureMonths]]&lt;=11),"High-risk","Other")</f>
        <v>Other</v>
      </c>
      <c r="U3939" t="str">
        <f>IF(ChurnData[[#This Row],[TenureMonths]]&lt;=11,"0-11",IF(ChurnData[[#This Row],[TenureMonths]]&lt;=23,"12-23",IF(ChurnData[[#This Row],[TenureMonths]]&lt;=35,"24-35",IF(ChurnData[[#This Row],[TenureMonths]]&lt;=47,"36-47",IF(ChurnData[[#This Row],[TenureMonths]]&lt;=59,"48-59","60-72")))))</f>
        <v>24-35</v>
      </c>
      <c r="V3939">
        <f>IF(ChurnData[[#This Row],[Churn]]="Yes",1,0)</f>
        <v>0</v>
      </c>
    </row>
    <row r="3940" spans="1:22" x14ac:dyDescent="0.35">
      <c r="A3940" t="s">
        <v>3993</v>
      </c>
      <c r="B3940" t="s">
        <v>36</v>
      </c>
      <c r="C3940">
        <v>0</v>
      </c>
      <c r="D3940" t="s">
        <v>21</v>
      </c>
      <c r="E3940" t="s">
        <v>21</v>
      </c>
      <c r="F3940" t="s">
        <v>47</v>
      </c>
      <c r="G3940" s="2">
        <v>25</v>
      </c>
      <c r="H3940" t="s">
        <v>21</v>
      </c>
      <c r="I3940" t="s">
        <v>23</v>
      </c>
      <c r="J3940" t="s">
        <v>21</v>
      </c>
      <c r="K3940" t="s">
        <v>21</v>
      </c>
      <c r="L3940" t="s">
        <v>33</v>
      </c>
      <c r="M3940" t="s">
        <v>21</v>
      </c>
      <c r="N3940" t="s">
        <v>30</v>
      </c>
      <c r="O3940" s="1">
        <v>76.989999999999995</v>
      </c>
      <c r="P3940" s="1">
        <v>1886.03</v>
      </c>
      <c r="Q3940">
        <v>4</v>
      </c>
      <c r="R3940" t="s">
        <v>20</v>
      </c>
      <c r="S3940" t="str">
        <f>IF(ChurnData[[#This Row],[MonthlyCharges]]&lt;=30,"1. Up to 30",IF(ChurnData[[#This Row],[MonthlyCharges]]&lt;=50,"2. 31-50",IF(ChurnData[[#This Row],[MonthlyCharges]]&lt;=70,"3. 51-70",IF(ChurnData[[#This Row],[MonthlyCharges]]&lt;=90,"4. 71-90","5. Over 90"))))</f>
        <v>4. 71-90</v>
      </c>
      <c r="T3940" t="str">
        <f>IF(AND(ChurnData[[#This Row],[Contract]]="Month-to-month",ChurnData[[#This Row],[InternetService]]="Fiber optic",ChurnData[[#This Row],[TenureMonths]]&lt;=11),"High-risk","Other")</f>
        <v>Other</v>
      </c>
      <c r="U3940" t="str">
        <f>IF(ChurnData[[#This Row],[TenureMonths]]&lt;=11,"0-11",IF(ChurnData[[#This Row],[TenureMonths]]&lt;=23,"12-23",IF(ChurnData[[#This Row],[TenureMonths]]&lt;=35,"24-35",IF(ChurnData[[#This Row],[TenureMonths]]&lt;=47,"36-47",IF(ChurnData[[#This Row],[TenureMonths]]&lt;=59,"48-59","60-72")))))</f>
        <v>24-35</v>
      </c>
      <c r="V3940">
        <f>IF(ChurnData[[#This Row],[Churn]]="Yes",1,0)</f>
        <v>1</v>
      </c>
    </row>
    <row r="3941" spans="1:22" x14ac:dyDescent="0.35">
      <c r="A3941" t="s">
        <v>3994</v>
      </c>
      <c r="B3941" t="s">
        <v>19</v>
      </c>
      <c r="C3941">
        <v>0</v>
      </c>
      <c r="D3941" t="s">
        <v>20</v>
      </c>
      <c r="E3941" t="s">
        <v>21</v>
      </c>
      <c r="F3941" t="s">
        <v>58</v>
      </c>
      <c r="G3941" s="2">
        <v>17</v>
      </c>
      <c r="H3941" t="s">
        <v>20</v>
      </c>
      <c r="I3941" t="s">
        <v>32</v>
      </c>
      <c r="J3941" t="s">
        <v>21</v>
      </c>
      <c r="K3941" t="s">
        <v>20</v>
      </c>
      <c r="L3941" t="s">
        <v>33</v>
      </c>
      <c r="M3941" t="s">
        <v>20</v>
      </c>
      <c r="N3941" t="s">
        <v>34</v>
      </c>
      <c r="O3941" s="1">
        <v>54.48</v>
      </c>
      <c r="P3941" s="1">
        <v>922.29</v>
      </c>
      <c r="Q3941">
        <v>1</v>
      </c>
      <c r="R3941" t="s">
        <v>20</v>
      </c>
      <c r="S3941" t="str">
        <f>IF(ChurnData[[#This Row],[MonthlyCharges]]&lt;=30,"1. Up to 30",IF(ChurnData[[#This Row],[MonthlyCharges]]&lt;=50,"2. 31-50",IF(ChurnData[[#This Row],[MonthlyCharges]]&lt;=70,"3. 51-70",IF(ChurnData[[#This Row],[MonthlyCharges]]&lt;=90,"4. 71-90","5. Over 90"))))</f>
        <v>3. 51-70</v>
      </c>
      <c r="T3941" t="str">
        <f>IF(AND(ChurnData[[#This Row],[Contract]]="Month-to-month",ChurnData[[#This Row],[InternetService]]="Fiber optic",ChurnData[[#This Row],[TenureMonths]]&lt;=11),"High-risk","Other")</f>
        <v>Other</v>
      </c>
      <c r="U3941" t="str">
        <f>IF(ChurnData[[#This Row],[TenureMonths]]&lt;=11,"0-11",IF(ChurnData[[#This Row],[TenureMonths]]&lt;=23,"12-23",IF(ChurnData[[#This Row],[TenureMonths]]&lt;=35,"24-35",IF(ChurnData[[#This Row],[TenureMonths]]&lt;=47,"36-47",IF(ChurnData[[#This Row],[TenureMonths]]&lt;=59,"48-59","60-72")))))</f>
        <v>12-23</v>
      </c>
      <c r="V3941">
        <f>IF(ChurnData[[#This Row],[Churn]]="Yes",1,0)</f>
        <v>1</v>
      </c>
    </row>
    <row r="3942" spans="1:22" x14ac:dyDescent="0.35">
      <c r="A3942" t="s">
        <v>3995</v>
      </c>
      <c r="B3942" t="s">
        <v>19</v>
      </c>
      <c r="C3942">
        <v>0</v>
      </c>
      <c r="D3942" t="s">
        <v>20</v>
      </c>
      <c r="E3942" t="s">
        <v>21</v>
      </c>
      <c r="F3942" t="s">
        <v>22</v>
      </c>
      <c r="G3942" s="2">
        <v>20</v>
      </c>
      <c r="H3942" t="s">
        <v>20</v>
      </c>
      <c r="I3942" t="s">
        <v>23</v>
      </c>
      <c r="J3942" t="s">
        <v>21</v>
      </c>
      <c r="K3942" t="s">
        <v>21</v>
      </c>
      <c r="L3942" t="s">
        <v>33</v>
      </c>
      <c r="M3942" t="s">
        <v>21</v>
      </c>
      <c r="N3942" t="s">
        <v>43</v>
      </c>
      <c r="O3942" s="1">
        <v>90.97</v>
      </c>
      <c r="P3942" s="1">
        <v>1770.73</v>
      </c>
      <c r="Q3942">
        <v>4</v>
      </c>
      <c r="R3942" t="s">
        <v>20</v>
      </c>
      <c r="S3942" t="str">
        <f>IF(ChurnData[[#This Row],[MonthlyCharges]]&lt;=30,"1. Up to 30",IF(ChurnData[[#This Row],[MonthlyCharges]]&lt;=50,"2. 31-50",IF(ChurnData[[#This Row],[MonthlyCharges]]&lt;=70,"3. 51-70",IF(ChurnData[[#This Row],[MonthlyCharges]]&lt;=90,"4. 71-90","5. Over 90"))))</f>
        <v>5. Over 90</v>
      </c>
      <c r="T3942" t="str">
        <f>IF(AND(ChurnData[[#This Row],[Contract]]="Month-to-month",ChurnData[[#This Row],[InternetService]]="Fiber optic",ChurnData[[#This Row],[TenureMonths]]&lt;=11),"High-risk","Other")</f>
        <v>Other</v>
      </c>
      <c r="U3942" t="str">
        <f>IF(ChurnData[[#This Row],[TenureMonths]]&lt;=11,"0-11",IF(ChurnData[[#This Row],[TenureMonths]]&lt;=23,"12-23",IF(ChurnData[[#This Row],[TenureMonths]]&lt;=35,"24-35",IF(ChurnData[[#This Row],[TenureMonths]]&lt;=47,"36-47",IF(ChurnData[[#This Row],[TenureMonths]]&lt;=59,"48-59","60-72")))))</f>
        <v>12-23</v>
      </c>
      <c r="V3942">
        <f>IF(ChurnData[[#This Row],[Churn]]="Yes",1,0)</f>
        <v>1</v>
      </c>
    </row>
    <row r="3943" spans="1:22" x14ac:dyDescent="0.35">
      <c r="A3943" t="s">
        <v>3996</v>
      </c>
      <c r="B3943" t="s">
        <v>19</v>
      </c>
      <c r="C3943">
        <v>0</v>
      </c>
      <c r="D3943" t="s">
        <v>21</v>
      </c>
      <c r="E3943" t="s">
        <v>21</v>
      </c>
      <c r="F3943" t="s">
        <v>58</v>
      </c>
      <c r="G3943" s="2">
        <v>49</v>
      </c>
      <c r="H3943" t="s">
        <v>20</v>
      </c>
      <c r="I3943" t="s">
        <v>32</v>
      </c>
      <c r="J3943" t="s">
        <v>21</v>
      </c>
      <c r="K3943" t="s">
        <v>21</v>
      </c>
      <c r="L3943" t="s">
        <v>24</v>
      </c>
      <c r="M3943" t="s">
        <v>21</v>
      </c>
      <c r="N3943" t="s">
        <v>30</v>
      </c>
      <c r="O3943" s="1">
        <v>64.02</v>
      </c>
      <c r="P3943" s="1">
        <v>3112.38</v>
      </c>
      <c r="Q3943">
        <v>3</v>
      </c>
      <c r="R3943" t="s">
        <v>21</v>
      </c>
      <c r="S3943" t="str">
        <f>IF(ChurnData[[#This Row],[MonthlyCharges]]&lt;=30,"1. Up to 30",IF(ChurnData[[#This Row],[MonthlyCharges]]&lt;=50,"2. 31-50",IF(ChurnData[[#This Row],[MonthlyCharges]]&lt;=70,"3. 51-70",IF(ChurnData[[#This Row],[MonthlyCharges]]&lt;=90,"4. 71-90","5. Over 90"))))</f>
        <v>3. 51-70</v>
      </c>
      <c r="T3943" t="str">
        <f>IF(AND(ChurnData[[#This Row],[Contract]]="Month-to-month",ChurnData[[#This Row],[InternetService]]="Fiber optic",ChurnData[[#This Row],[TenureMonths]]&lt;=11),"High-risk","Other")</f>
        <v>Other</v>
      </c>
      <c r="U3943" t="str">
        <f>IF(ChurnData[[#This Row],[TenureMonths]]&lt;=11,"0-11",IF(ChurnData[[#This Row],[TenureMonths]]&lt;=23,"12-23",IF(ChurnData[[#This Row],[TenureMonths]]&lt;=35,"24-35",IF(ChurnData[[#This Row],[TenureMonths]]&lt;=47,"36-47",IF(ChurnData[[#This Row],[TenureMonths]]&lt;=59,"48-59","60-72")))))</f>
        <v>48-59</v>
      </c>
      <c r="V3943">
        <f>IF(ChurnData[[#This Row],[Churn]]="Yes",1,0)</f>
        <v>0</v>
      </c>
    </row>
    <row r="3944" spans="1:22" x14ac:dyDescent="0.35">
      <c r="A3944" t="s">
        <v>3997</v>
      </c>
      <c r="B3944" t="s">
        <v>36</v>
      </c>
      <c r="C3944">
        <v>0</v>
      </c>
      <c r="D3944" t="s">
        <v>20</v>
      </c>
      <c r="E3944" t="s">
        <v>20</v>
      </c>
      <c r="F3944" t="s">
        <v>22</v>
      </c>
      <c r="G3944" s="2">
        <v>30</v>
      </c>
      <c r="H3944" t="s">
        <v>20</v>
      </c>
      <c r="I3944" t="s">
        <v>32</v>
      </c>
      <c r="J3944" t="s">
        <v>20</v>
      </c>
      <c r="K3944" t="s">
        <v>21</v>
      </c>
      <c r="L3944" t="s">
        <v>33</v>
      </c>
      <c r="M3944" t="s">
        <v>21</v>
      </c>
      <c r="N3944" t="s">
        <v>34</v>
      </c>
      <c r="O3944" s="1">
        <v>63.17</v>
      </c>
      <c r="P3944" s="1">
        <v>1876.5</v>
      </c>
      <c r="Q3944">
        <v>1</v>
      </c>
      <c r="R3944" t="s">
        <v>21</v>
      </c>
      <c r="S3944" t="str">
        <f>IF(ChurnData[[#This Row],[MonthlyCharges]]&lt;=30,"1. Up to 30",IF(ChurnData[[#This Row],[MonthlyCharges]]&lt;=50,"2. 31-50",IF(ChurnData[[#This Row],[MonthlyCharges]]&lt;=70,"3. 51-70",IF(ChurnData[[#This Row],[MonthlyCharges]]&lt;=90,"4. 71-90","5. Over 90"))))</f>
        <v>3. 51-70</v>
      </c>
      <c r="T3944" t="str">
        <f>IF(AND(ChurnData[[#This Row],[Contract]]="Month-to-month",ChurnData[[#This Row],[InternetService]]="Fiber optic",ChurnData[[#This Row],[TenureMonths]]&lt;=11),"High-risk","Other")</f>
        <v>Other</v>
      </c>
      <c r="U3944" t="str">
        <f>IF(ChurnData[[#This Row],[TenureMonths]]&lt;=11,"0-11",IF(ChurnData[[#This Row],[TenureMonths]]&lt;=23,"12-23",IF(ChurnData[[#This Row],[TenureMonths]]&lt;=35,"24-35",IF(ChurnData[[#This Row],[TenureMonths]]&lt;=47,"36-47",IF(ChurnData[[#This Row],[TenureMonths]]&lt;=59,"48-59","60-72")))))</f>
        <v>24-35</v>
      </c>
      <c r="V3944">
        <f>IF(ChurnData[[#This Row],[Churn]]="Yes",1,0)</f>
        <v>0</v>
      </c>
    </row>
    <row r="3945" spans="1:22" x14ac:dyDescent="0.35">
      <c r="A3945" t="s">
        <v>3998</v>
      </c>
      <c r="B3945" t="s">
        <v>19</v>
      </c>
      <c r="C3945">
        <v>0</v>
      </c>
      <c r="D3945" t="s">
        <v>20</v>
      </c>
      <c r="E3945" t="s">
        <v>20</v>
      </c>
      <c r="F3945" t="s">
        <v>65</v>
      </c>
      <c r="G3945" s="2">
        <v>15</v>
      </c>
      <c r="H3945" t="s">
        <v>20</v>
      </c>
      <c r="I3945" t="s">
        <v>23</v>
      </c>
      <c r="J3945" t="s">
        <v>21</v>
      </c>
      <c r="K3945" t="s">
        <v>21</v>
      </c>
      <c r="L3945" t="s">
        <v>33</v>
      </c>
      <c r="M3945" t="s">
        <v>20</v>
      </c>
      <c r="N3945" t="s">
        <v>25</v>
      </c>
      <c r="O3945" s="1">
        <v>80.77</v>
      </c>
      <c r="P3945" s="1">
        <v>1191.76</v>
      </c>
      <c r="Q3945">
        <v>0</v>
      </c>
      <c r="R3945" t="s">
        <v>20</v>
      </c>
      <c r="S3945" t="str">
        <f>IF(ChurnData[[#This Row],[MonthlyCharges]]&lt;=30,"1. Up to 30",IF(ChurnData[[#This Row],[MonthlyCharges]]&lt;=50,"2. 31-50",IF(ChurnData[[#This Row],[MonthlyCharges]]&lt;=70,"3. 51-70",IF(ChurnData[[#This Row],[MonthlyCharges]]&lt;=90,"4. 71-90","5. Over 90"))))</f>
        <v>4. 71-90</v>
      </c>
      <c r="T3945" t="str">
        <f>IF(AND(ChurnData[[#This Row],[Contract]]="Month-to-month",ChurnData[[#This Row],[InternetService]]="Fiber optic",ChurnData[[#This Row],[TenureMonths]]&lt;=11),"High-risk","Other")</f>
        <v>Other</v>
      </c>
      <c r="U3945" t="str">
        <f>IF(ChurnData[[#This Row],[TenureMonths]]&lt;=11,"0-11",IF(ChurnData[[#This Row],[TenureMonths]]&lt;=23,"12-23",IF(ChurnData[[#This Row],[TenureMonths]]&lt;=35,"24-35",IF(ChurnData[[#This Row],[TenureMonths]]&lt;=47,"36-47",IF(ChurnData[[#This Row],[TenureMonths]]&lt;=59,"48-59","60-72")))))</f>
        <v>12-23</v>
      </c>
      <c r="V3945">
        <f>IF(ChurnData[[#This Row],[Churn]]="Yes",1,0)</f>
        <v>1</v>
      </c>
    </row>
    <row r="3946" spans="1:22" x14ac:dyDescent="0.35">
      <c r="A3946" t="s">
        <v>3999</v>
      </c>
      <c r="B3946" t="s">
        <v>19</v>
      </c>
      <c r="C3946">
        <v>0</v>
      </c>
      <c r="D3946" t="s">
        <v>21</v>
      </c>
      <c r="E3946" t="s">
        <v>21</v>
      </c>
      <c r="F3946" t="s">
        <v>49</v>
      </c>
      <c r="G3946" s="2">
        <v>24</v>
      </c>
      <c r="H3946" t="s">
        <v>20</v>
      </c>
      <c r="I3946" t="s">
        <v>32</v>
      </c>
      <c r="J3946" t="s">
        <v>21</v>
      </c>
      <c r="K3946" t="s">
        <v>20</v>
      </c>
      <c r="L3946" t="s">
        <v>29</v>
      </c>
      <c r="M3946" t="s">
        <v>20</v>
      </c>
      <c r="N3946" t="s">
        <v>34</v>
      </c>
      <c r="O3946" s="1">
        <v>61.92</v>
      </c>
      <c r="P3946" s="1">
        <v>1505.46</v>
      </c>
      <c r="Q3946">
        <v>2</v>
      </c>
      <c r="R3946" t="s">
        <v>21</v>
      </c>
      <c r="S3946" t="str">
        <f>IF(ChurnData[[#This Row],[MonthlyCharges]]&lt;=30,"1. Up to 30",IF(ChurnData[[#This Row],[MonthlyCharges]]&lt;=50,"2. 31-50",IF(ChurnData[[#This Row],[MonthlyCharges]]&lt;=70,"3. 51-70",IF(ChurnData[[#This Row],[MonthlyCharges]]&lt;=90,"4. 71-90","5. Over 90"))))</f>
        <v>3. 51-70</v>
      </c>
      <c r="T3946" t="str">
        <f>IF(AND(ChurnData[[#This Row],[Contract]]="Month-to-month",ChurnData[[#This Row],[InternetService]]="Fiber optic",ChurnData[[#This Row],[TenureMonths]]&lt;=11),"High-risk","Other")</f>
        <v>Other</v>
      </c>
      <c r="U3946" t="str">
        <f>IF(ChurnData[[#This Row],[TenureMonths]]&lt;=11,"0-11",IF(ChurnData[[#This Row],[TenureMonths]]&lt;=23,"12-23",IF(ChurnData[[#This Row],[TenureMonths]]&lt;=35,"24-35",IF(ChurnData[[#This Row],[TenureMonths]]&lt;=47,"36-47",IF(ChurnData[[#This Row],[TenureMonths]]&lt;=59,"48-59","60-72")))))</f>
        <v>24-35</v>
      </c>
      <c r="V3946">
        <f>IF(ChurnData[[#This Row],[Churn]]="Yes",1,0)</f>
        <v>0</v>
      </c>
    </row>
    <row r="3947" spans="1:22" x14ac:dyDescent="0.35">
      <c r="A3947" t="s">
        <v>4000</v>
      </c>
      <c r="B3947" t="s">
        <v>36</v>
      </c>
      <c r="C3947">
        <v>1</v>
      </c>
      <c r="D3947" t="s">
        <v>20</v>
      </c>
      <c r="E3947" t="s">
        <v>21</v>
      </c>
      <c r="F3947" t="s">
        <v>58</v>
      </c>
      <c r="G3947" s="2">
        <v>5</v>
      </c>
      <c r="H3947" t="s">
        <v>20</v>
      </c>
      <c r="I3947" t="s">
        <v>32</v>
      </c>
      <c r="J3947" t="s">
        <v>20</v>
      </c>
      <c r="K3947" t="s">
        <v>20</v>
      </c>
      <c r="L3947" t="s">
        <v>33</v>
      </c>
      <c r="M3947" t="s">
        <v>20</v>
      </c>
      <c r="N3947" t="s">
        <v>30</v>
      </c>
      <c r="O3947" s="1">
        <v>65.11</v>
      </c>
      <c r="P3947" s="1">
        <v>319.23</v>
      </c>
      <c r="Q3947">
        <v>3</v>
      </c>
      <c r="R3947" t="s">
        <v>21</v>
      </c>
      <c r="S3947" t="str">
        <f>IF(ChurnData[[#This Row],[MonthlyCharges]]&lt;=30,"1. Up to 30",IF(ChurnData[[#This Row],[MonthlyCharges]]&lt;=50,"2. 31-50",IF(ChurnData[[#This Row],[MonthlyCharges]]&lt;=70,"3. 51-70",IF(ChurnData[[#This Row],[MonthlyCharges]]&lt;=90,"4. 71-90","5. Over 90"))))</f>
        <v>3. 51-70</v>
      </c>
      <c r="T3947" t="str">
        <f>IF(AND(ChurnData[[#This Row],[Contract]]="Month-to-month",ChurnData[[#This Row],[InternetService]]="Fiber optic",ChurnData[[#This Row],[TenureMonths]]&lt;=11),"High-risk","Other")</f>
        <v>Other</v>
      </c>
      <c r="U3947" t="str">
        <f>IF(ChurnData[[#This Row],[TenureMonths]]&lt;=11,"0-11",IF(ChurnData[[#This Row],[TenureMonths]]&lt;=23,"12-23",IF(ChurnData[[#This Row],[TenureMonths]]&lt;=35,"24-35",IF(ChurnData[[#This Row],[TenureMonths]]&lt;=47,"36-47",IF(ChurnData[[#This Row],[TenureMonths]]&lt;=59,"48-59","60-72")))))</f>
        <v>0-11</v>
      </c>
      <c r="V3947">
        <f>IF(ChurnData[[#This Row],[Churn]]="Yes",1,0)</f>
        <v>0</v>
      </c>
    </row>
    <row r="3948" spans="1:22" x14ac:dyDescent="0.35">
      <c r="A3948" t="s">
        <v>4001</v>
      </c>
      <c r="B3948" t="s">
        <v>36</v>
      </c>
      <c r="C3948">
        <v>1</v>
      </c>
      <c r="D3948" t="s">
        <v>20</v>
      </c>
      <c r="E3948" t="s">
        <v>21</v>
      </c>
      <c r="F3948" t="s">
        <v>37</v>
      </c>
      <c r="G3948" s="2">
        <v>1</v>
      </c>
      <c r="H3948" t="s">
        <v>20</v>
      </c>
      <c r="I3948" t="s">
        <v>32</v>
      </c>
      <c r="J3948" t="s">
        <v>21</v>
      </c>
      <c r="K3948" t="s">
        <v>21</v>
      </c>
      <c r="L3948" t="s">
        <v>33</v>
      </c>
      <c r="M3948" t="s">
        <v>20</v>
      </c>
      <c r="N3948" t="s">
        <v>43</v>
      </c>
      <c r="O3948" s="1">
        <v>55.94</v>
      </c>
      <c r="P3948" s="1">
        <v>56.38</v>
      </c>
      <c r="Q3948">
        <v>2</v>
      </c>
      <c r="R3948" t="s">
        <v>21</v>
      </c>
      <c r="S3948" t="str">
        <f>IF(ChurnData[[#This Row],[MonthlyCharges]]&lt;=30,"1. Up to 30",IF(ChurnData[[#This Row],[MonthlyCharges]]&lt;=50,"2. 31-50",IF(ChurnData[[#This Row],[MonthlyCharges]]&lt;=70,"3. 51-70",IF(ChurnData[[#This Row],[MonthlyCharges]]&lt;=90,"4. 71-90","5. Over 90"))))</f>
        <v>3. 51-70</v>
      </c>
      <c r="T3948" t="str">
        <f>IF(AND(ChurnData[[#This Row],[Contract]]="Month-to-month",ChurnData[[#This Row],[InternetService]]="Fiber optic",ChurnData[[#This Row],[TenureMonths]]&lt;=11),"High-risk","Other")</f>
        <v>Other</v>
      </c>
      <c r="U3948" t="str">
        <f>IF(ChurnData[[#This Row],[TenureMonths]]&lt;=11,"0-11",IF(ChurnData[[#This Row],[TenureMonths]]&lt;=23,"12-23",IF(ChurnData[[#This Row],[TenureMonths]]&lt;=35,"24-35",IF(ChurnData[[#This Row],[TenureMonths]]&lt;=47,"36-47",IF(ChurnData[[#This Row],[TenureMonths]]&lt;=59,"48-59","60-72")))))</f>
        <v>0-11</v>
      </c>
      <c r="V3948">
        <f>IF(ChurnData[[#This Row],[Churn]]="Yes",1,0)</f>
        <v>0</v>
      </c>
    </row>
    <row r="3949" spans="1:22" x14ac:dyDescent="0.35">
      <c r="A3949" t="s">
        <v>4002</v>
      </c>
      <c r="B3949" t="s">
        <v>19</v>
      </c>
      <c r="C3949">
        <v>0</v>
      </c>
      <c r="D3949" t="s">
        <v>21</v>
      </c>
      <c r="E3949" t="s">
        <v>21</v>
      </c>
      <c r="F3949" t="s">
        <v>41</v>
      </c>
      <c r="G3949" s="2">
        <v>22</v>
      </c>
      <c r="H3949" t="s">
        <v>20</v>
      </c>
      <c r="I3949" t="s">
        <v>21</v>
      </c>
      <c r="J3949" t="s">
        <v>28</v>
      </c>
      <c r="K3949" t="s">
        <v>28</v>
      </c>
      <c r="L3949" t="s">
        <v>33</v>
      </c>
      <c r="M3949" t="s">
        <v>20</v>
      </c>
      <c r="N3949" t="s">
        <v>25</v>
      </c>
      <c r="O3949" s="1">
        <v>19.440000000000001</v>
      </c>
      <c r="P3949" s="1">
        <v>433.97</v>
      </c>
      <c r="Q3949">
        <v>1</v>
      </c>
      <c r="R3949" t="s">
        <v>21</v>
      </c>
      <c r="S3949" t="str">
        <f>IF(ChurnData[[#This Row],[MonthlyCharges]]&lt;=30,"1. Up to 30",IF(ChurnData[[#This Row],[MonthlyCharges]]&lt;=50,"2. 31-50",IF(ChurnData[[#This Row],[MonthlyCharges]]&lt;=70,"3. 51-70",IF(ChurnData[[#This Row],[MonthlyCharges]]&lt;=90,"4. 71-90","5. Over 90"))))</f>
        <v>1. Up to 30</v>
      </c>
      <c r="T3949" t="str">
        <f>IF(AND(ChurnData[[#This Row],[Contract]]="Month-to-month",ChurnData[[#This Row],[InternetService]]="Fiber optic",ChurnData[[#This Row],[TenureMonths]]&lt;=11),"High-risk","Other")</f>
        <v>Other</v>
      </c>
      <c r="U3949" t="str">
        <f>IF(ChurnData[[#This Row],[TenureMonths]]&lt;=11,"0-11",IF(ChurnData[[#This Row],[TenureMonths]]&lt;=23,"12-23",IF(ChurnData[[#This Row],[TenureMonths]]&lt;=35,"24-35",IF(ChurnData[[#This Row],[TenureMonths]]&lt;=47,"36-47",IF(ChurnData[[#This Row],[TenureMonths]]&lt;=59,"48-59","60-72")))))</f>
        <v>12-23</v>
      </c>
      <c r="V3949">
        <f>IF(ChurnData[[#This Row],[Churn]]="Yes",1,0)</f>
        <v>0</v>
      </c>
    </row>
    <row r="3950" spans="1:22" x14ac:dyDescent="0.35">
      <c r="A3950" t="s">
        <v>4003</v>
      </c>
      <c r="B3950" t="s">
        <v>36</v>
      </c>
      <c r="C3950">
        <v>0</v>
      </c>
      <c r="D3950" t="s">
        <v>20</v>
      </c>
      <c r="E3950" t="s">
        <v>20</v>
      </c>
      <c r="F3950" t="s">
        <v>47</v>
      </c>
      <c r="G3950" s="2">
        <v>35</v>
      </c>
      <c r="H3950" t="s">
        <v>20</v>
      </c>
      <c r="I3950" t="s">
        <v>21</v>
      </c>
      <c r="J3950" t="s">
        <v>28</v>
      </c>
      <c r="K3950" t="s">
        <v>28</v>
      </c>
      <c r="L3950" t="s">
        <v>33</v>
      </c>
      <c r="M3950" t="s">
        <v>20</v>
      </c>
      <c r="N3950" t="s">
        <v>43</v>
      </c>
      <c r="O3950" s="1">
        <v>34.75</v>
      </c>
      <c r="P3950" s="1">
        <v>1244.21</v>
      </c>
      <c r="Q3950">
        <v>1</v>
      </c>
      <c r="R3950" t="s">
        <v>21</v>
      </c>
      <c r="S3950" t="str">
        <f>IF(ChurnData[[#This Row],[MonthlyCharges]]&lt;=30,"1. Up to 30",IF(ChurnData[[#This Row],[MonthlyCharges]]&lt;=50,"2. 31-50",IF(ChurnData[[#This Row],[MonthlyCharges]]&lt;=70,"3. 51-70",IF(ChurnData[[#This Row],[MonthlyCharges]]&lt;=90,"4. 71-90","5. Over 90"))))</f>
        <v>2. 31-50</v>
      </c>
      <c r="T3950" t="str">
        <f>IF(AND(ChurnData[[#This Row],[Contract]]="Month-to-month",ChurnData[[#This Row],[InternetService]]="Fiber optic",ChurnData[[#This Row],[TenureMonths]]&lt;=11),"High-risk","Other")</f>
        <v>Other</v>
      </c>
      <c r="U3950" t="str">
        <f>IF(ChurnData[[#This Row],[TenureMonths]]&lt;=11,"0-11",IF(ChurnData[[#This Row],[TenureMonths]]&lt;=23,"12-23",IF(ChurnData[[#This Row],[TenureMonths]]&lt;=35,"24-35",IF(ChurnData[[#This Row],[TenureMonths]]&lt;=47,"36-47",IF(ChurnData[[#This Row],[TenureMonths]]&lt;=59,"48-59","60-72")))))</f>
        <v>24-35</v>
      </c>
      <c r="V3950">
        <f>IF(ChurnData[[#This Row],[Churn]]="Yes",1,0)</f>
        <v>0</v>
      </c>
    </row>
    <row r="3951" spans="1:22" x14ac:dyDescent="0.35">
      <c r="A3951" t="s">
        <v>4004</v>
      </c>
      <c r="B3951" t="s">
        <v>36</v>
      </c>
      <c r="C3951">
        <v>0</v>
      </c>
      <c r="D3951" t="s">
        <v>20</v>
      </c>
      <c r="E3951" t="s">
        <v>20</v>
      </c>
      <c r="F3951" t="s">
        <v>56</v>
      </c>
      <c r="G3951" s="2">
        <v>5</v>
      </c>
      <c r="H3951" t="s">
        <v>20</v>
      </c>
      <c r="I3951" t="s">
        <v>32</v>
      </c>
      <c r="J3951" t="s">
        <v>20</v>
      </c>
      <c r="K3951" t="s">
        <v>20</v>
      </c>
      <c r="L3951" t="s">
        <v>33</v>
      </c>
      <c r="M3951" t="s">
        <v>21</v>
      </c>
      <c r="N3951" t="s">
        <v>43</v>
      </c>
      <c r="O3951" s="1">
        <v>67.02</v>
      </c>
      <c r="P3951" s="1">
        <v>340.53</v>
      </c>
      <c r="Q3951">
        <v>1</v>
      </c>
      <c r="R3951" t="s">
        <v>21</v>
      </c>
      <c r="S3951" t="str">
        <f>IF(ChurnData[[#This Row],[MonthlyCharges]]&lt;=30,"1. Up to 30",IF(ChurnData[[#This Row],[MonthlyCharges]]&lt;=50,"2. 31-50",IF(ChurnData[[#This Row],[MonthlyCharges]]&lt;=70,"3. 51-70",IF(ChurnData[[#This Row],[MonthlyCharges]]&lt;=90,"4. 71-90","5. Over 90"))))</f>
        <v>3. 51-70</v>
      </c>
      <c r="T3951" t="str">
        <f>IF(AND(ChurnData[[#This Row],[Contract]]="Month-to-month",ChurnData[[#This Row],[InternetService]]="Fiber optic",ChurnData[[#This Row],[TenureMonths]]&lt;=11),"High-risk","Other")</f>
        <v>Other</v>
      </c>
      <c r="U3951" t="str">
        <f>IF(ChurnData[[#This Row],[TenureMonths]]&lt;=11,"0-11",IF(ChurnData[[#This Row],[TenureMonths]]&lt;=23,"12-23",IF(ChurnData[[#This Row],[TenureMonths]]&lt;=35,"24-35",IF(ChurnData[[#This Row],[TenureMonths]]&lt;=47,"36-47",IF(ChurnData[[#This Row],[TenureMonths]]&lt;=59,"48-59","60-72")))))</f>
        <v>0-11</v>
      </c>
      <c r="V3951">
        <f>IF(ChurnData[[#This Row],[Churn]]="Yes",1,0)</f>
        <v>0</v>
      </c>
    </row>
    <row r="3952" spans="1:22" x14ac:dyDescent="0.35">
      <c r="A3952" t="s">
        <v>4005</v>
      </c>
      <c r="B3952" t="s">
        <v>19</v>
      </c>
      <c r="C3952">
        <v>0</v>
      </c>
      <c r="D3952" t="s">
        <v>21</v>
      </c>
      <c r="E3952" t="s">
        <v>21</v>
      </c>
      <c r="F3952" t="s">
        <v>45</v>
      </c>
      <c r="G3952" s="2">
        <v>11</v>
      </c>
      <c r="H3952" t="s">
        <v>21</v>
      </c>
      <c r="I3952" t="s">
        <v>32</v>
      </c>
      <c r="J3952" t="s">
        <v>21</v>
      </c>
      <c r="K3952" t="s">
        <v>21</v>
      </c>
      <c r="L3952" t="s">
        <v>33</v>
      </c>
      <c r="M3952" t="s">
        <v>20</v>
      </c>
      <c r="N3952" t="s">
        <v>43</v>
      </c>
      <c r="O3952" s="1">
        <v>37.22</v>
      </c>
      <c r="P3952" s="1">
        <v>419.43</v>
      </c>
      <c r="Q3952">
        <v>2</v>
      </c>
      <c r="R3952" t="s">
        <v>21</v>
      </c>
      <c r="S3952" t="str">
        <f>IF(ChurnData[[#This Row],[MonthlyCharges]]&lt;=30,"1. Up to 30",IF(ChurnData[[#This Row],[MonthlyCharges]]&lt;=50,"2. 31-50",IF(ChurnData[[#This Row],[MonthlyCharges]]&lt;=70,"3. 51-70",IF(ChurnData[[#This Row],[MonthlyCharges]]&lt;=90,"4. 71-90","5. Over 90"))))</f>
        <v>2. 31-50</v>
      </c>
      <c r="T3952" t="str">
        <f>IF(AND(ChurnData[[#This Row],[Contract]]="Month-to-month",ChurnData[[#This Row],[InternetService]]="Fiber optic",ChurnData[[#This Row],[TenureMonths]]&lt;=11),"High-risk","Other")</f>
        <v>Other</v>
      </c>
      <c r="U3952" t="str">
        <f>IF(ChurnData[[#This Row],[TenureMonths]]&lt;=11,"0-11",IF(ChurnData[[#This Row],[TenureMonths]]&lt;=23,"12-23",IF(ChurnData[[#This Row],[TenureMonths]]&lt;=35,"24-35",IF(ChurnData[[#This Row],[TenureMonths]]&lt;=47,"36-47",IF(ChurnData[[#This Row],[TenureMonths]]&lt;=59,"48-59","60-72")))))</f>
        <v>0-11</v>
      </c>
      <c r="V3952">
        <f>IF(ChurnData[[#This Row],[Churn]]="Yes",1,0)</f>
        <v>0</v>
      </c>
    </row>
    <row r="3953" spans="1:22" x14ac:dyDescent="0.35">
      <c r="A3953" t="s">
        <v>4006</v>
      </c>
      <c r="B3953" t="s">
        <v>19</v>
      </c>
      <c r="C3953">
        <v>0</v>
      </c>
      <c r="D3953" t="s">
        <v>21</v>
      </c>
      <c r="E3953" t="s">
        <v>21</v>
      </c>
      <c r="F3953" t="s">
        <v>37</v>
      </c>
      <c r="G3953" s="2">
        <v>31</v>
      </c>
      <c r="H3953" t="s">
        <v>20</v>
      </c>
      <c r="I3953" t="s">
        <v>21</v>
      </c>
      <c r="J3953" t="s">
        <v>28</v>
      </c>
      <c r="K3953" t="s">
        <v>28</v>
      </c>
      <c r="L3953" t="s">
        <v>33</v>
      </c>
      <c r="M3953" t="s">
        <v>20</v>
      </c>
      <c r="N3953" t="s">
        <v>43</v>
      </c>
      <c r="O3953" s="1">
        <v>29.55</v>
      </c>
      <c r="P3953" s="1">
        <v>915.66</v>
      </c>
      <c r="Q3953">
        <v>2</v>
      </c>
      <c r="R3953" t="s">
        <v>21</v>
      </c>
      <c r="S3953" t="str">
        <f>IF(ChurnData[[#This Row],[MonthlyCharges]]&lt;=30,"1. Up to 30",IF(ChurnData[[#This Row],[MonthlyCharges]]&lt;=50,"2. 31-50",IF(ChurnData[[#This Row],[MonthlyCharges]]&lt;=70,"3. 51-70",IF(ChurnData[[#This Row],[MonthlyCharges]]&lt;=90,"4. 71-90","5. Over 90"))))</f>
        <v>1. Up to 30</v>
      </c>
      <c r="T3953" t="str">
        <f>IF(AND(ChurnData[[#This Row],[Contract]]="Month-to-month",ChurnData[[#This Row],[InternetService]]="Fiber optic",ChurnData[[#This Row],[TenureMonths]]&lt;=11),"High-risk","Other")</f>
        <v>Other</v>
      </c>
      <c r="U3953" t="str">
        <f>IF(ChurnData[[#This Row],[TenureMonths]]&lt;=11,"0-11",IF(ChurnData[[#This Row],[TenureMonths]]&lt;=23,"12-23",IF(ChurnData[[#This Row],[TenureMonths]]&lt;=35,"24-35",IF(ChurnData[[#This Row],[TenureMonths]]&lt;=47,"36-47",IF(ChurnData[[#This Row],[TenureMonths]]&lt;=59,"48-59","60-72")))))</f>
        <v>24-35</v>
      </c>
      <c r="V3953">
        <f>IF(ChurnData[[#This Row],[Churn]]="Yes",1,0)</f>
        <v>0</v>
      </c>
    </row>
    <row r="3954" spans="1:22" x14ac:dyDescent="0.35">
      <c r="A3954" t="s">
        <v>4007</v>
      </c>
      <c r="B3954" t="s">
        <v>36</v>
      </c>
      <c r="C3954">
        <v>0</v>
      </c>
      <c r="D3954" t="s">
        <v>20</v>
      </c>
      <c r="E3954" t="s">
        <v>21</v>
      </c>
      <c r="F3954" t="s">
        <v>75</v>
      </c>
      <c r="G3954" s="2">
        <v>48</v>
      </c>
      <c r="H3954" t="s">
        <v>20</v>
      </c>
      <c r="I3954" t="s">
        <v>32</v>
      </c>
      <c r="J3954" t="s">
        <v>21</v>
      </c>
      <c r="K3954" t="s">
        <v>21</v>
      </c>
      <c r="L3954" t="s">
        <v>29</v>
      </c>
      <c r="M3954" t="s">
        <v>20</v>
      </c>
      <c r="N3954" t="s">
        <v>30</v>
      </c>
      <c r="O3954" s="1">
        <v>55.5</v>
      </c>
      <c r="P3954" s="1">
        <v>2705.8</v>
      </c>
      <c r="Q3954">
        <v>2</v>
      </c>
      <c r="R3954" t="s">
        <v>21</v>
      </c>
      <c r="S3954" t="str">
        <f>IF(ChurnData[[#This Row],[MonthlyCharges]]&lt;=30,"1. Up to 30",IF(ChurnData[[#This Row],[MonthlyCharges]]&lt;=50,"2. 31-50",IF(ChurnData[[#This Row],[MonthlyCharges]]&lt;=70,"3. 51-70",IF(ChurnData[[#This Row],[MonthlyCharges]]&lt;=90,"4. 71-90","5. Over 90"))))</f>
        <v>3. 51-70</v>
      </c>
      <c r="T3954" t="str">
        <f>IF(AND(ChurnData[[#This Row],[Contract]]="Month-to-month",ChurnData[[#This Row],[InternetService]]="Fiber optic",ChurnData[[#This Row],[TenureMonths]]&lt;=11),"High-risk","Other")</f>
        <v>Other</v>
      </c>
      <c r="U3954" t="str">
        <f>IF(ChurnData[[#This Row],[TenureMonths]]&lt;=11,"0-11",IF(ChurnData[[#This Row],[TenureMonths]]&lt;=23,"12-23",IF(ChurnData[[#This Row],[TenureMonths]]&lt;=35,"24-35",IF(ChurnData[[#This Row],[TenureMonths]]&lt;=47,"36-47",IF(ChurnData[[#This Row],[TenureMonths]]&lt;=59,"48-59","60-72")))))</f>
        <v>48-59</v>
      </c>
      <c r="V3954">
        <f>IF(ChurnData[[#This Row],[Churn]]="Yes",1,0)</f>
        <v>0</v>
      </c>
    </row>
    <row r="3955" spans="1:22" x14ac:dyDescent="0.35">
      <c r="A3955" t="s">
        <v>4008</v>
      </c>
      <c r="B3955" t="s">
        <v>36</v>
      </c>
      <c r="C3955">
        <v>0</v>
      </c>
      <c r="D3955" t="s">
        <v>21</v>
      </c>
      <c r="E3955" t="s">
        <v>21</v>
      </c>
      <c r="F3955" t="s">
        <v>37</v>
      </c>
      <c r="G3955" s="2">
        <v>16</v>
      </c>
      <c r="H3955" t="s">
        <v>20</v>
      </c>
      <c r="I3955" t="s">
        <v>32</v>
      </c>
      <c r="J3955" t="s">
        <v>21</v>
      </c>
      <c r="K3955" t="s">
        <v>21</v>
      </c>
      <c r="L3955" t="s">
        <v>29</v>
      </c>
      <c r="M3955" t="s">
        <v>20</v>
      </c>
      <c r="N3955" t="s">
        <v>34</v>
      </c>
      <c r="O3955" s="1">
        <v>61.33</v>
      </c>
      <c r="P3955" s="1">
        <v>997.37</v>
      </c>
      <c r="Q3955">
        <v>4</v>
      </c>
      <c r="R3955" t="s">
        <v>20</v>
      </c>
      <c r="S3955" t="str">
        <f>IF(ChurnData[[#This Row],[MonthlyCharges]]&lt;=30,"1. Up to 30",IF(ChurnData[[#This Row],[MonthlyCharges]]&lt;=50,"2. 31-50",IF(ChurnData[[#This Row],[MonthlyCharges]]&lt;=70,"3. 51-70",IF(ChurnData[[#This Row],[MonthlyCharges]]&lt;=90,"4. 71-90","5. Over 90"))))</f>
        <v>3. 51-70</v>
      </c>
      <c r="T3955" t="str">
        <f>IF(AND(ChurnData[[#This Row],[Contract]]="Month-to-month",ChurnData[[#This Row],[InternetService]]="Fiber optic",ChurnData[[#This Row],[TenureMonths]]&lt;=11),"High-risk","Other")</f>
        <v>Other</v>
      </c>
      <c r="U3955" t="str">
        <f>IF(ChurnData[[#This Row],[TenureMonths]]&lt;=11,"0-11",IF(ChurnData[[#This Row],[TenureMonths]]&lt;=23,"12-23",IF(ChurnData[[#This Row],[TenureMonths]]&lt;=35,"24-35",IF(ChurnData[[#This Row],[TenureMonths]]&lt;=47,"36-47",IF(ChurnData[[#This Row],[TenureMonths]]&lt;=59,"48-59","60-72")))))</f>
        <v>12-23</v>
      </c>
      <c r="V3955">
        <f>IF(ChurnData[[#This Row],[Churn]]="Yes",1,0)</f>
        <v>1</v>
      </c>
    </row>
    <row r="3956" spans="1:22" x14ac:dyDescent="0.35">
      <c r="A3956" t="s">
        <v>4009</v>
      </c>
      <c r="B3956" t="s">
        <v>19</v>
      </c>
      <c r="C3956">
        <v>1</v>
      </c>
      <c r="D3956" t="s">
        <v>20</v>
      </c>
      <c r="E3956" t="s">
        <v>20</v>
      </c>
      <c r="F3956" t="s">
        <v>56</v>
      </c>
      <c r="G3956" s="2">
        <v>56</v>
      </c>
      <c r="H3956" t="s">
        <v>20</v>
      </c>
      <c r="I3956" t="s">
        <v>21</v>
      </c>
      <c r="J3956" t="s">
        <v>28</v>
      </c>
      <c r="K3956" t="s">
        <v>28</v>
      </c>
      <c r="L3956" t="s">
        <v>24</v>
      </c>
      <c r="M3956" t="s">
        <v>20</v>
      </c>
      <c r="N3956" t="s">
        <v>34</v>
      </c>
      <c r="O3956" s="1">
        <v>26.98</v>
      </c>
      <c r="P3956" s="1">
        <v>1481.32</v>
      </c>
      <c r="Q3956">
        <v>0</v>
      </c>
      <c r="R3956" t="s">
        <v>21</v>
      </c>
      <c r="S3956" t="str">
        <f>IF(ChurnData[[#This Row],[MonthlyCharges]]&lt;=30,"1. Up to 30",IF(ChurnData[[#This Row],[MonthlyCharges]]&lt;=50,"2. 31-50",IF(ChurnData[[#This Row],[MonthlyCharges]]&lt;=70,"3. 51-70",IF(ChurnData[[#This Row],[MonthlyCharges]]&lt;=90,"4. 71-90","5. Over 90"))))</f>
        <v>1. Up to 30</v>
      </c>
      <c r="T3956" t="str">
        <f>IF(AND(ChurnData[[#This Row],[Contract]]="Month-to-month",ChurnData[[#This Row],[InternetService]]="Fiber optic",ChurnData[[#This Row],[TenureMonths]]&lt;=11),"High-risk","Other")</f>
        <v>Other</v>
      </c>
      <c r="U3956" t="str">
        <f>IF(ChurnData[[#This Row],[TenureMonths]]&lt;=11,"0-11",IF(ChurnData[[#This Row],[TenureMonths]]&lt;=23,"12-23",IF(ChurnData[[#This Row],[TenureMonths]]&lt;=35,"24-35",IF(ChurnData[[#This Row],[TenureMonths]]&lt;=47,"36-47",IF(ChurnData[[#This Row],[TenureMonths]]&lt;=59,"48-59","60-72")))))</f>
        <v>48-59</v>
      </c>
      <c r="V3956">
        <f>IF(ChurnData[[#This Row],[Churn]]="Yes",1,0)</f>
        <v>0</v>
      </c>
    </row>
    <row r="3957" spans="1:22" x14ac:dyDescent="0.35">
      <c r="A3957" t="s">
        <v>4010</v>
      </c>
      <c r="B3957" t="s">
        <v>19</v>
      </c>
      <c r="C3957">
        <v>0</v>
      </c>
      <c r="D3957" t="s">
        <v>21</v>
      </c>
      <c r="E3957" t="s">
        <v>21</v>
      </c>
      <c r="F3957" t="s">
        <v>41</v>
      </c>
      <c r="G3957" s="2">
        <v>41</v>
      </c>
      <c r="H3957" t="s">
        <v>20</v>
      </c>
      <c r="I3957" t="s">
        <v>21</v>
      </c>
      <c r="J3957" t="s">
        <v>28</v>
      </c>
      <c r="K3957" t="s">
        <v>28</v>
      </c>
      <c r="L3957" t="s">
        <v>29</v>
      </c>
      <c r="M3957" t="s">
        <v>20</v>
      </c>
      <c r="N3957" t="s">
        <v>25</v>
      </c>
      <c r="O3957" s="1">
        <v>23.57</v>
      </c>
      <c r="P3957" s="1">
        <v>988.39</v>
      </c>
      <c r="Q3957">
        <v>2</v>
      </c>
      <c r="R3957" t="s">
        <v>21</v>
      </c>
      <c r="S3957" t="str">
        <f>IF(ChurnData[[#This Row],[MonthlyCharges]]&lt;=30,"1. Up to 30",IF(ChurnData[[#This Row],[MonthlyCharges]]&lt;=50,"2. 31-50",IF(ChurnData[[#This Row],[MonthlyCharges]]&lt;=70,"3. 51-70",IF(ChurnData[[#This Row],[MonthlyCharges]]&lt;=90,"4. 71-90","5. Over 90"))))</f>
        <v>1. Up to 30</v>
      </c>
      <c r="T3957" t="str">
        <f>IF(AND(ChurnData[[#This Row],[Contract]]="Month-to-month",ChurnData[[#This Row],[InternetService]]="Fiber optic",ChurnData[[#This Row],[TenureMonths]]&lt;=11),"High-risk","Other")</f>
        <v>Other</v>
      </c>
      <c r="U3957" t="str">
        <f>IF(ChurnData[[#This Row],[TenureMonths]]&lt;=11,"0-11",IF(ChurnData[[#This Row],[TenureMonths]]&lt;=23,"12-23",IF(ChurnData[[#This Row],[TenureMonths]]&lt;=35,"24-35",IF(ChurnData[[#This Row],[TenureMonths]]&lt;=47,"36-47",IF(ChurnData[[#This Row],[TenureMonths]]&lt;=59,"48-59","60-72")))))</f>
        <v>36-47</v>
      </c>
      <c r="V3957">
        <f>IF(ChurnData[[#This Row],[Churn]]="Yes",1,0)</f>
        <v>0</v>
      </c>
    </row>
    <row r="3958" spans="1:22" x14ac:dyDescent="0.35">
      <c r="A3958" t="s">
        <v>4011</v>
      </c>
      <c r="B3958" t="s">
        <v>19</v>
      </c>
      <c r="C3958">
        <v>0</v>
      </c>
      <c r="D3958" t="s">
        <v>21</v>
      </c>
      <c r="E3958" t="s">
        <v>21</v>
      </c>
      <c r="F3958" t="s">
        <v>58</v>
      </c>
      <c r="G3958" s="2">
        <v>7</v>
      </c>
      <c r="H3958" t="s">
        <v>21</v>
      </c>
      <c r="I3958" t="s">
        <v>21</v>
      </c>
      <c r="J3958" t="s">
        <v>28</v>
      </c>
      <c r="K3958" t="s">
        <v>28</v>
      </c>
      <c r="L3958" t="s">
        <v>33</v>
      </c>
      <c r="M3958" t="s">
        <v>20</v>
      </c>
      <c r="N3958" t="s">
        <v>34</v>
      </c>
      <c r="O3958" s="1">
        <v>18</v>
      </c>
      <c r="P3958" s="1">
        <v>129.16999999999999</v>
      </c>
      <c r="Q3958">
        <v>0</v>
      </c>
      <c r="R3958" t="s">
        <v>21</v>
      </c>
      <c r="S3958" t="str">
        <f>IF(ChurnData[[#This Row],[MonthlyCharges]]&lt;=30,"1. Up to 30",IF(ChurnData[[#This Row],[MonthlyCharges]]&lt;=50,"2. 31-50",IF(ChurnData[[#This Row],[MonthlyCharges]]&lt;=70,"3. 51-70",IF(ChurnData[[#This Row],[MonthlyCharges]]&lt;=90,"4. 71-90","5. Over 90"))))</f>
        <v>1. Up to 30</v>
      </c>
      <c r="T3958" t="str">
        <f>IF(AND(ChurnData[[#This Row],[Contract]]="Month-to-month",ChurnData[[#This Row],[InternetService]]="Fiber optic",ChurnData[[#This Row],[TenureMonths]]&lt;=11),"High-risk","Other")</f>
        <v>Other</v>
      </c>
      <c r="U3958" t="str">
        <f>IF(ChurnData[[#This Row],[TenureMonths]]&lt;=11,"0-11",IF(ChurnData[[#This Row],[TenureMonths]]&lt;=23,"12-23",IF(ChurnData[[#This Row],[TenureMonths]]&lt;=35,"24-35",IF(ChurnData[[#This Row],[TenureMonths]]&lt;=47,"36-47",IF(ChurnData[[#This Row],[TenureMonths]]&lt;=59,"48-59","60-72")))))</f>
        <v>0-11</v>
      </c>
      <c r="V3958">
        <f>IF(ChurnData[[#This Row],[Churn]]="Yes",1,0)</f>
        <v>0</v>
      </c>
    </row>
    <row r="3959" spans="1:22" x14ac:dyDescent="0.35">
      <c r="A3959" t="s">
        <v>4012</v>
      </c>
      <c r="B3959" t="s">
        <v>36</v>
      </c>
      <c r="C3959">
        <v>1</v>
      </c>
      <c r="D3959" t="s">
        <v>20</v>
      </c>
      <c r="E3959" t="s">
        <v>20</v>
      </c>
      <c r="F3959" t="s">
        <v>41</v>
      </c>
      <c r="G3959" s="2">
        <v>28</v>
      </c>
      <c r="H3959" t="s">
        <v>20</v>
      </c>
      <c r="I3959" t="s">
        <v>23</v>
      </c>
      <c r="J3959" t="s">
        <v>21</v>
      </c>
      <c r="K3959" t="s">
        <v>20</v>
      </c>
      <c r="L3959" t="s">
        <v>33</v>
      </c>
      <c r="M3959" t="s">
        <v>21</v>
      </c>
      <c r="N3959" t="s">
        <v>43</v>
      </c>
      <c r="O3959" s="1">
        <v>97.46</v>
      </c>
      <c r="P3959" s="1">
        <v>2656.61</v>
      </c>
      <c r="Q3959">
        <v>2</v>
      </c>
      <c r="R3959" t="s">
        <v>20</v>
      </c>
      <c r="S3959" t="str">
        <f>IF(ChurnData[[#This Row],[MonthlyCharges]]&lt;=30,"1. Up to 30",IF(ChurnData[[#This Row],[MonthlyCharges]]&lt;=50,"2. 31-50",IF(ChurnData[[#This Row],[MonthlyCharges]]&lt;=70,"3. 51-70",IF(ChurnData[[#This Row],[MonthlyCharges]]&lt;=90,"4. 71-90","5. Over 90"))))</f>
        <v>5. Over 90</v>
      </c>
      <c r="T3959" t="str">
        <f>IF(AND(ChurnData[[#This Row],[Contract]]="Month-to-month",ChurnData[[#This Row],[InternetService]]="Fiber optic",ChurnData[[#This Row],[TenureMonths]]&lt;=11),"High-risk","Other")</f>
        <v>Other</v>
      </c>
      <c r="U3959" t="str">
        <f>IF(ChurnData[[#This Row],[TenureMonths]]&lt;=11,"0-11",IF(ChurnData[[#This Row],[TenureMonths]]&lt;=23,"12-23",IF(ChurnData[[#This Row],[TenureMonths]]&lt;=35,"24-35",IF(ChurnData[[#This Row],[TenureMonths]]&lt;=47,"36-47",IF(ChurnData[[#This Row],[TenureMonths]]&lt;=59,"48-59","60-72")))))</f>
        <v>24-35</v>
      </c>
      <c r="V3959">
        <f>IF(ChurnData[[#This Row],[Churn]]="Yes",1,0)</f>
        <v>1</v>
      </c>
    </row>
    <row r="3960" spans="1:22" x14ac:dyDescent="0.35">
      <c r="A3960" t="s">
        <v>4013</v>
      </c>
      <c r="B3960" t="s">
        <v>19</v>
      </c>
      <c r="C3960">
        <v>1</v>
      </c>
      <c r="D3960" t="s">
        <v>21</v>
      </c>
      <c r="E3960" t="s">
        <v>21</v>
      </c>
      <c r="F3960" t="s">
        <v>45</v>
      </c>
      <c r="G3960" s="2">
        <v>34</v>
      </c>
      <c r="H3960" t="s">
        <v>20</v>
      </c>
      <c r="I3960" t="s">
        <v>23</v>
      </c>
      <c r="J3960" t="s">
        <v>20</v>
      </c>
      <c r="K3960" t="s">
        <v>20</v>
      </c>
      <c r="L3960" t="s">
        <v>29</v>
      </c>
      <c r="M3960" t="s">
        <v>21</v>
      </c>
      <c r="N3960" t="s">
        <v>34</v>
      </c>
      <c r="O3960" s="1">
        <v>93.24</v>
      </c>
      <c r="P3960" s="1">
        <v>3168.41</v>
      </c>
      <c r="Q3960">
        <v>2</v>
      </c>
      <c r="R3960" t="s">
        <v>21</v>
      </c>
      <c r="S3960" t="str">
        <f>IF(ChurnData[[#This Row],[MonthlyCharges]]&lt;=30,"1. Up to 30",IF(ChurnData[[#This Row],[MonthlyCharges]]&lt;=50,"2. 31-50",IF(ChurnData[[#This Row],[MonthlyCharges]]&lt;=70,"3. 51-70",IF(ChurnData[[#This Row],[MonthlyCharges]]&lt;=90,"4. 71-90","5. Over 90"))))</f>
        <v>5. Over 90</v>
      </c>
      <c r="T3960" t="str">
        <f>IF(AND(ChurnData[[#This Row],[Contract]]="Month-to-month",ChurnData[[#This Row],[InternetService]]="Fiber optic",ChurnData[[#This Row],[TenureMonths]]&lt;=11),"High-risk","Other")</f>
        <v>Other</v>
      </c>
      <c r="U3960" t="str">
        <f>IF(ChurnData[[#This Row],[TenureMonths]]&lt;=11,"0-11",IF(ChurnData[[#This Row],[TenureMonths]]&lt;=23,"12-23",IF(ChurnData[[#This Row],[TenureMonths]]&lt;=35,"24-35",IF(ChurnData[[#This Row],[TenureMonths]]&lt;=47,"36-47",IF(ChurnData[[#This Row],[TenureMonths]]&lt;=59,"48-59","60-72")))))</f>
        <v>24-35</v>
      </c>
      <c r="V3960">
        <f>IF(ChurnData[[#This Row],[Churn]]="Yes",1,0)</f>
        <v>0</v>
      </c>
    </row>
    <row r="3961" spans="1:22" x14ac:dyDescent="0.35">
      <c r="A3961" t="s">
        <v>4014</v>
      </c>
      <c r="B3961" t="s">
        <v>36</v>
      </c>
      <c r="C3961">
        <v>0</v>
      </c>
      <c r="D3961" t="s">
        <v>20</v>
      </c>
      <c r="E3961" t="s">
        <v>20</v>
      </c>
      <c r="F3961" t="s">
        <v>56</v>
      </c>
      <c r="G3961" s="2">
        <v>7</v>
      </c>
      <c r="H3961" t="s">
        <v>20</v>
      </c>
      <c r="I3961" t="s">
        <v>21</v>
      </c>
      <c r="J3961" t="s">
        <v>28</v>
      </c>
      <c r="K3961" t="s">
        <v>28</v>
      </c>
      <c r="L3961" t="s">
        <v>33</v>
      </c>
      <c r="M3961" t="s">
        <v>21</v>
      </c>
      <c r="N3961" t="s">
        <v>34</v>
      </c>
      <c r="O3961" s="1">
        <v>36.36</v>
      </c>
      <c r="P3961" s="1">
        <v>253.17</v>
      </c>
      <c r="Q3961">
        <v>0</v>
      </c>
      <c r="R3961" t="s">
        <v>20</v>
      </c>
      <c r="S3961" t="str">
        <f>IF(ChurnData[[#This Row],[MonthlyCharges]]&lt;=30,"1. Up to 30",IF(ChurnData[[#This Row],[MonthlyCharges]]&lt;=50,"2. 31-50",IF(ChurnData[[#This Row],[MonthlyCharges]]&lt;=70,"3. 51-70",IF(ChurnData[[#This Row],[MonthlyCharges]]&lt;=90,"4. 71-90","5. Over 90"))))</f>
        <v>2. 31-50</v>
      </c>
      <c r="T3961" t="str">
        <f>IF(AND(ChurnData[[#This Row],[Contract]]="Month-to-month",ChurnData[[#This Row],[InternetService]]="Fiber optic",ChurnData[[#This Row],[TenureMonths]]&lt;=11),"High-risk","Other")</f>
        <v>Other</v>
      </c>
      <c r="U3961" t="str">
        <f>IF(ChurnData[[#This Row],[TenureMonths]]&lt;=11,"0-11",IF(ChurnData[[#This Row],[TenureMonths]]&lt;=23,"12-23",IF(ChurnData[[#This Row],[TenureMonths]]&lt;=35,"24-35",IF(ChurnData[[#This Row],[TenureMonths]]&lt;=47,"36-47",IF(ChurnData[[#This Row],[TenureMonths]]&lt;=59,"48-59","60-72")))))</f>
        <v>0-11</v>
      </c>
      <c r="V3961">
        <f>IF(ChurnData[[#This Row],[Churn]]="Yes",1,0)</f>
        <v>1</v>
      </c>
    </row>
    <row r="3962" spans="1:22" x14ac:dyDescent="0.35">
      <c r="A3962" t="s">
        <v>4015</v>
      </c>
      <c r="B3962" t="s">
        <v>36</v>
      </c>
      <c r="C3962">
        <v>0</v>
      </c>
      <c r="D3962" t="s">
        <v>20</v>
      </c>
      <c r="E3962" t="s">
        <v>20</v>
      </c>
      <c r="F3962" t="s">
        <v>27</v>
      </c>
      <c r="G3962" s="2">
        <v>59</v>
      </c>
      <c r="H3962" t="s">
        <v>20</v>
      </c>
      <c r="I3962" t="s">
        <v>23</v>
      </c>
      <c r="J3962" t="s">
        <v>20</v>
      </c>
      <c r="K3962" t="s">
        <v>20</v>
      </c>
      <c r="L3962" t="s">
        <v>24</v>
      </c>
      <c r="M3962" t="s">
        <v>20</v>
      </c>
      <c r="N3962" t="s">
        <v>34</v>
      </c>
      <c r="O3962" s="1">
        <v>88.59</v>
      </c>
      <c r="P3962" s="1">
        <v>5197.8100000000004</v>
      </c>
      <c r="Q3962">
        <v>0</v>
      </c>
      <c r="R3962" t="s">
        <v>21</v>
      </c>
      <c r="S3962" t="str">
        <f>IF(ChurnData[[#This Row],[MonthlyCharges]]&lt;=30,"1. Up to 30",IF(ChurnData[[#This Row],[MonthlyCharges]]&lt;=50,"2. 31-50",IF(ChurnData[[#This Row],[MonthlyCharges]]&lt;=70,"3. 51-70",IF(ChurnData[[#This Row],[MonthlyCharges]]&lt;=90,"4. 71-90","5. Over 90"))))</f>
        <v>4. 71-90</v>
      </c>
      <c r="T3962" t="str">
        <f>IF(AND(ChurnData[[#This Row],[Contract]]="Month-to-month",ChurnData[[#This Row],[InternetService]]="Fiber optic",ChurnData[[#This Row],[TenureMonths]]&lt;=11),"High-risk","Other")</f>
        <v>Other</v>
      </c>
      <c r="U3962" t="str">
        <f>IF(ChurnData[[#This Row],[TenureMonths]]&lt;=11,"0-11",IF(ChurnData[[#This Row],[TenureMonths]]&lt;=23,"12-23",IF(ChurnData[[#This Row],[TenureMonths]]&lt;=35,"24-35",IF(ChurnData[[#This Row],[TenureMonths]]&lt;=47,"36-47",IF(ChurnData[[#This Row],[TenureMonths]]&lt;=59,"48-59","60-72")))))</f>
        <v>48-59</v>
      </c>
      <c r="V3962">
        <f>IF(ChurnData[[#This Row],[Churn]]="Yes",1,0)</f>
        <v>0</v>
      </c>
    </row>
    <row r="3963" spans="1:22" x14ac:dyDescent="0.35">
      <c r="A3963" t="s">
        <v>4016</v>
      </c>
      <c r="B3963" t="s">
        <v>36</v>
      </c>
      <c r="C3963">
        <v>0</v>
      </c>
      <c r="D3963" t="s">
        <v>21</v>
      </c>
      <c r="E3963" t="s">
        <v>21</v>
      </c>
      <c r="F3963" t="s">
        <v>37</v>
      </c>
      <c r="G3963" s="2">
        <v>26</v>
      </c>
      <c r="H3963" t="s">
        <v>20</v>
      </c>
      <c r="I3963" t="s">
        <v>23</v>
      </c>
      <c r="J3963" t="s">
        <v>20</v>
      </c>
      <c r="K3963" t="s">
        <v>20</v>
      </c>
      <c r="L3963" t="s">
        <v>24</v>
      </c>
      <c r="M3963" t="s">
        <v>21</v>
      </c>
      <c r="N3963" t="s">
        <v>25</v>
      </c>
      <c r="O3963" s="1">
        <v>93.95</v>
      </c>
      <c r="P3963" s="1">
        <v>2479.75</v>
      </c>
      <c r="Q3963">
        <v>0</v>
      </c>
      <c r="R3963" t="s">
        <v>21</v>
      </c>
      <c r="S3963" t="str">
        <f>IF(ChurnData[[#This Row],[MonthlyCharges]]&lt;=30,"1. Up to 30",IF(ChurnData[[#This Row],[MonthlyCharges]]&lt;=50,"2. 31-50",IF(ChurnData[[#This Row],[MonthlyCharges]]&lt;=70,"3. 51-70",IF(ChurnData[[#This Row],[MonthlyCharges]]&lt;=90,"4. 71-90","5. Over 90"))))</f>
        <v>5. Over 90</v>
      </c>
      <c r="T3963" t="str">
        <f>IF(AND(ChurnData[[#This Row],[Contract]]="Month-to-month",ChurnData[[#This Row],[InternetService]]="Fiber optic",ChurnData[[#This Row],[TenureMonths]]&lt;=11),"High-risk","Other")</f>
        <v>Other</v>
      </c>
      <c r="U3963" t="str">
        <f>IF(ChurnData[[#This Row],[TenureMonths]]&lt;=11,"0-11",IF(ChurnData[[#This Row],[TenureMonths]]&lt;=23,"12-23",IF(ChurnData[[#This Row],[TenureMonths]]&lt;=35,"24-35",IF(ChurnData[[#This Row],[TenureMonths]]&lt;=47,"36-47",IF(ChurnData[[#This Row],[TenureMonths]]&lt;=59,"48-59","60-72")))))</f>
        <v>24-35</v>
      </c>
      <c r="V3963">
        <f>IF(ChurnData[[#This Row],[Churn]]="Yes",1,0)</f>
        <v>0</v>
      </c>
    </row>
    <row r="3964" spans="1:22" x14ac:dyDescent="0.35">
      <c r="A3964" t="s">
        <v>4017</v>
      </c>
      <c r="B3964" t="s">
        <v>36</v>
      </c>
      <c r="C3964">
        <v>0</v>
      </c>
      <c r="D3964" t="s">
        <v>21</v>
      </c>
      <c r="E3964" t="s">
        <v>21</v>
      </c>
      <c r="F3964" t="s">
        <v>65</v>
      </c>
      <c r="G3964" s="2">
        <v>10</v>
      </c>
      <c r="H3964" t="s">
        <v>20</v>
      </c>
      <c r="I3964" t="s">
        <v>32</v>
      </c>
      <c r="J3964" t="s">
        <v>21</v>
      </c>
      <c r="K3964" t="s">
        <v>21</v>
      </c>
      <c r="L3964" t="s">
        <v>33</v>
      </c>
      <c r="M3964" t="s">
        <v>20</v>
      </c>
      <c r="N3964" t="s">
        <v>25</v>
      </c>
      <c r="O3964" s="1">
        <v>51.16</v>
      </c>
      <c r="P3964" s="1">
        <v>499.38</v>
      </c>
      <c r="Q3964">
        <v>1</v>
      </c>
      <c r="R3964" t="s">
        <v>21</v>
      </c>
      <c r="S3964" t="str">
        <f>IF(ChurnData[[#This Row],[MonthlyCharges]]&lt;=30,"1. Up to 30",IF(ChurnData[[#This Row],[MonthlyCharges]]&lt;=50,"2. 31-50",IF(ChurnData[[#This Row],[MonthlyCharges]]&lt;=70,"3. 51-70",IF(ChurnData[[#This Row],[MonthlyCharges]]&lt;=90,"4. 71-90","5. Over 90"))))</f>
        <v>3. 51-70</v>
      </c>
      <c r="T3964" t="str">
        <f>IF(AND(ChurnData[[#This Row],[Contract]]="Month-to-month",ChurnData[[#This Row],[InternetService]]="Fiber optic",ChurnData[[#This Row],[TenureMonths]]&lt;=11),"High-risk","Other")</f>
        <v>Other</v>
      </c>
      <c r="U3964" t="str">
        <f>IF(ChurnData[[#This Row],[TenureMonths]]&lt;=11,"0-11",IF(ChurnData[[#This Row],[TenureMonths]]&lt;=23,"12-23",IF(ChurnData[[#This Row],[TenureMonths]]&lt;=35,"24-35",IF(ChurnData[[#This Row],[TenureMonths]]&lt;=47,"36-47",IF(ChurnData[[#This Row],[TenureMonths]]&lt;=59,"48-59","60-72")))))</f>
        <v>0-11</v>
      </c>
      <c r="V3964">
        <f>IF(ChurnData[[#This Row],[Churn]]="Yes",1,0)</f>
        <v>0</v>
      </c>
    </row>
    <row r="3965" spans="1:22" x14ac:dyDescent="0.35">
      <c r="A3965" t="s">
        <v>4018</v>
      </c>
      <c r="B3965" t="s">
        <v>36</v>
      </c>
      <c r="C3965">
        <v>0</v>
      </c>
      <c r="D3965" t="s">
        <v>21</v>
      </c>
      <c r="E3965" t="s">
        <v>21</v>
      </c>
      <c r="F3965" t="s">
        <v>75</v>
      </c>
      <c r="G3965" s="2">
        <v>15</v>
      </c>
      <c r="H3965" t="s">
        <v>20</v>
      </c>
      <c r="I3965" t="s">
        <v>21</v>
      </c>
      <c r="J3965" t="s">
        <v>28</v>
      </c>
      <c r="K3965" t="s">
        <v>28</v>
      </c>
      <c r="L3965" t="s">
        <v>29</v>
      </c>
      <c r="M3965" t="s">
        <v>21</v>
      </c>
      <c r="N3965" t="s">
        <v>34</v>
      </c>
      <c r="O3965" s="1">
        <v>28.97</v>
      </c>
      <c r="P3965" s="1">
        <v>422.01</v>
      </c>
      <c r="Q3965">
        <v>3</v>
      </c>
      <c r="R3965" t="s">
        <v>21</v>
      </c>
      <c r="S3965" t="str">
        <f>IF(ChurnData[[#This Row],[MonthlyCharges]]&lt;=30,"1. Up to 30",IF(ChurnData[[#This Row],[MonthlyCharges]]&lt;=50,"2. 31-50",IF(ChurnData[[#This Row],[MonthlyCharges]]&lt;=70,"3. 51-70",IF(ChurnData[[#This Row],[MonthlyCharges]]&lt;=90,"4. 71-90","5. Over 90"))))</f>
        <v>1. Up to 30</v>
      </c>
      <c r="T3965" t="str">
        <f>IF(AND(ChurnData[[#This Row],[Contract]]="Month-to-month",ChurnData[[#This Row],[InternetService]]="Fiber optic",ChurnData[[#This Row],[TenureMonths]]&lt;=11),"High-risk","Other")</f>
        <v>Other</v>
      </c>
      <c r="U3965" t="str">
        <f>IF(ChurnData[[#This Row],[TenureMonths]]&lt;=11,"0-11",IF(ChurnData[[#This Row],[TenureMonths]]&lt;=23,"12-23",IF(ChurnData[[#This Row],[TenureMonths]]&lt;=35,"24-35",IF(ChurnData[[#This Row],[TenureMonths]]&lt;=47,"36-47",IF(ChurnData[[#This Row],[TenureMonths]]&lt;=59,"48-59","60-72")))))</f>
        <v>12-23</v>
      </c>
      <c r="V3965">
        <f>IF(ChurnData[[#This Row],[Churn]]="Yes",1,0)</f>
        <v>0</v>
      </c>
    </row>
    <row r="3966" spans="1:22" x14ac:dyDescent="0.35">
      <c r="A3966" t="s">
        <v>4019</v>
      </c>
      <c r="B3966" t="s">
        <v>19</v>
      </c>
      <c r="C3966">
        <v>0</v>
      </c>
      <c r="D3966" t="s">
        <v>21</v>
      </c>
      <c r="E3966" t="s">
        <v>20</v>
      </c>
      <c r="F3966" t="s">
        <v>65</v>
      </c>
      <c r="G3966" s="2">
        <v>25</v>
      </c>
      <c r="H3966" t="s">
        <v>20</v>
      </c>
      <c r="I3966" t="s">
        <v>21</v>
      </c>
      <c r="J3966" t="s">
        <v>28</v>
      </c>
      <c r="K3966" t="s">
        <v>28</v>
      </c>
      <c r="L3966" t="s">
        <v>24</v>
      </c>
      <c r="M3966" t="s">
        <v>21</v>
      </c>
      <c r="N3966" t="s">
        <v>25</v>
      </c>
      <c r="O3966" s="1">
        <v>35.22</v>
      </c>
      <c r="P3966" s="1">
        <v>884.39</v>
      </c>
      <c r="Q3966">
        <v>0</v>
      </c>
      <c r="R3966" t="s">
        <v>21</v>
      </c>
      <c r="S3966" t="str">
        <f>IF(ChurnData[[#This Row],[MonthlyCharges]]&lt;=30,"1. Up to 30",IF(ChurnData[[#This Row],[MonthlyCharges]]&lt;=50,"2. 31-50",IF(ChurnData[[#This Row],[MonthlyCharges]]&lt;=70,"3. 51-70",IF(ChurnData[[#This Row],[MonthlyCharges]]&lt;=90,"4. 71-90","5. Over 90"))))</f>
        <v>2. 31-50</v>
      </c>
      <c r="T3966" t="str">
        <f>IF(AND(ChurnData[[#This Row],[Contract]]="Month-to-month",ChurnData[[#This Row],[InternetService]]="Fiber optic",ChurnData[[#This Row],[TenureMonths]]&lt;=11),"High-risk","Other")</f>
        <v>Other</v>
      </c>
      <c r="U3966" t="str">
        <f>IF(ChurnData[[#This Row],[TenureMonths]]&lt;=11,"0-11",IF(ChurnData[[#This Row],[TenureMonths]]&lt;=23,"12-23",IF(ChurnData[[#This Row],[TenureMonths]]&lt;=35,"24-35",IF(ChurnData[[#This Row],[TenureMonths]]&lt;=47,"36-47",IF(ChurnData[[#This Row],[TenureMonths]]&lt;=59,"48-59","60-72")))))</f>
        <v>24-35</v>
      </c>
      <c r="V3966">
        <f>IF(ChurnData[[#This Row],[Churn]]="Yes",1,0)</f>
        <v>0</v>
      </c>
    </row>
    <row r="3967" spans="1:22" x14ac:dyDescent="0.35">
      <c r="A3967" t="s">
        <v>4020</v>
      </c>
      <c r="B3967" t="s">
        <v>36</v>
      </c>
      <c r="C3967">
        <v>1</v>
      </c>
      <c r="D3967" t="s">
        <v>20</v>
      </c>
      <c r="E3967" t="s">
        <v>20</v>
      </c>
      <c r="F3967" t="s">
        <v>37</v>
      </c>
      <c r="G3967" s="2">
        <v>47</v>
      </c>
      <c r="H3967" t="s">
        <v>20</v>
      </c>
      <c r="I3967" t="s">
        <v>23</v>
      </c>
      <c r="J3967" t="s">
        <v>21</v>
      </c>
      <c r="K3967" t="s">
        <v>21</v>
      </c>
      <c r="L3967" t="s">
        <v>33</v>
      </c>
      <c r="M3967" t="s">
        <v>21</v>
      </c>
      <c r="N3967" t="s">
        <v>30</v>
      </c>
      <c r="O3967" s="1">
        <v>88.22</v>
      </c>
      <c r="P3967" s="1">
        <v>4068.08</v>
      </c>
      <c r="Q3967">
        <v>3</v>
      </c>
      <c r="R3967" t="s">
        <v>20</v>
      </c>
      <c r="S3967" t="str">
        <f>IF(ChurnData[[#This Row],[MonthlyCharges]]&lt;=30,"1. Up to 30",IF(ChurnData[[#This Row],[MonthlyCharges]]&lt;=50,"2. 31-50",IF(ChurnData[[#This Row],[MonthlyCharges]]&lt;=70,"3. 51-70",IF(ChurnData[[#This Row],[MonthlyCharges]]&lt;=90,"4. 71-90","5. Over 90"))))</f>
        <v>4. 71-90</v>
      </c>
      <c r="T3967" t="str">
        <f>IF(AND(ChurnData[[#This Row],[Contract]]="Month-to-month",ChurnData[[#This Row],[InternetService]]="Fiber optic",ChurnData[[#This Row],[TenureMonths]]&lt;=11),"High-risk","Other")</f>
        <v>Other</v>
      </c>
      <c r="U3967" t="str">
        <f>IF(ChurnData[[#This Row],[TenureMonths]]&lt;=11,"0-11",IF(ChurnData[[#This Row],[TenureMonths]]&lt;=23,"12-23",IF(ChurnData[[#This Row],[TenureMonths]]&lt;=35,"24-35",IF(ChurnData[[#This Row],[TenureMonths]]&lt;=47,"36-47",IF(ChurnData[[#This Row],[TenureMonths]]&lt;=59,"48-59","60-72")))))</f>
        <v>36-47</v>
      </c>
      <c r="V3967">
        <f>IF(ChurnData[[#This Row],[Churn]]="Yes",1,0)</f>
        <v>1</v>
      </c>
    </row>
    <row r="3968" spans="1:22" x14ac:dyDescent="0.35">
      <c r="A3968" t="s">
        <v>4021</v>
      </c>
      <c r="B3968" t="s">
        <v>36</v>
      </c>
      <c r="C3968">
        <v>0</v>
      </c>
      <c r="D3968" t="s">
        <v>21</v>
      </c>
      <c r="E3968" t="s">
        <v>21</v>
      </c>
      <c r="F3968" t="s">
        <v>45</v>
      </c>
      <c r="G3968" s="2">
        <v>51</v>
      </c>
      <c r="H3968" t="s">
        <v>20</v>
      </c>
      <c r="I3968" t="s">
        <v>32</v>
      </c>
      <c r="J3968" t="s">
        <v>20</v>
      </c>
      <c r="K3968" t="s">
        <v>21</v>
      </c>
      <c r="L3968" t="s">
        <v>24</v>
      </c>
      <c r="M3968" t="s">
        <v>20</v>
      </c>
      <c r="N3968" t="s">
        <v>30</v>
      </c>
      <c r="O3968" s="1">
        <v>59.76</v>
      </c>
      <c r="P3968" s="1">
        <v>3059.95</v>
      </c>
      <c r="Q3968">
        <v>0</v>
      </c>
      <c r="R3968" t="s">
        <v>21</v>
      </c>
      <c r="S3968" t="str">
        <f>IF(ChurnData[[#This Row],[MonthlyCharges]]&lt;=30,"1. Up to 30",IF(ChurnData[[#This Row],[MonthlyCharges]]&lt;=50,"2. 31-50",IF(ChurnData[[#This Row],[MonthlyCharges]]&lt;=70,"3. 51-70",IF(ChurnData[[#This Row],[MonthlyCharges]]&lt;=90,"4. 71-90","5. Over 90"))))</f>
        <v>3. 51-70</v>
      </c>
      <c r="T3968" t="str">
        <f>IF(AND(ChurnData[[#This Row],[Contract]]="Month-to-month",ChurnData[[#This Row],[InternetService]]="Fiber optic",ChurnData[[#This Row],[TenureMonths]]&lt;=11),"High-risk","Other")</f>
        <v>Other</v>
      </c>
      <c r="U3968" t="str">
        <f>IF(ChurnData[[#This Row],[TenureMonths]]&lt;=11,"0-11",IF(ChurnData[[#This Row],[TenureMonths]]&lt;=23,"12-23",IF(ChurnData[[#This Row],[TenureMonths]]&lt;=35,"24-35",IF(ChurnData[[#This Row],[TenureMonths]]&lt;=47,"36-47",IF(ChurnData[[#This Row],[TenureMonths]]&lt;=59,"48-59","60-72")))))</f>
        <v>48-59</v>
      </c>
      <c r="V3968">
        <f>IF(ChurnData[[#This Row],[Churn]]="Yes",1,0)</f>
        <v>0</v>
      </c>
    </row>
    <row r="3969" spans="1:22" x14ac:dyDescent="0.35">
      <c r="A3969" t="s">
        <v>4022</v>
      </c>
      <c r="B3969" t="s">
        <v>19</v>
      </c>
      <c r="C3969">
        <v>0</v>
      </c>
      <c r="D3969" t="s">
        <v>21</v>
      </c>
      <c r="E3969" t="s">
        <v>21</v>
      </c>
      <c r="F3969" t="s">
        <v>47</v>
      </c>
      <c r="G3969" s="2">
        <v>26</v>
      </c>
      <c r="H3969" t="s">
        <v>20</v>
      </c>
      <c r="I3969" t="s">
        <v>32</v>
      </c>
      <c r="J3969" t="s">
        <v>21</v>
      </c>
      <c r="K3969" t="s">
        <v>20</v>
      </c>
      <c r="L3969" t="s">
        <v>33</v>
      </c>
      <c r="M3969" t="s">
        <v>21</v>
      </c>
      <c r="N3969" t="s">
        <v>30</v>
      </c>
      <c r="O3969" s="1">
        <v>66.91</v>
      </c>
      <c r="P3969" s="1">
        <v>1775.87</v>
      </c>
      <c r="Q3969">
        <v>3</v>
      </c>
      <c r="R3969" t="s">
        <v>21</v>
      </c>
      <c r="S3969" t="str">
        <f>IF(ChurnData[[#This Row],[MonthlyCharges]]&lt;=30,"1. Up to 30",IF(ChurnData[[#This Row],[MonthlyCharges]]&lt;=50,"2. 31-50",IF(ChurnData[[#This Row],[MonthlyCharges]]&lt;=70,"3. 51-70",IF(ChurnData[[#This Row],[MonthlyCharges]]&lt;=90,"4. 71-90","5. Over 90"))))</f>
        <v>3. 51-70</v>
      </c>
      <c r="T3969" t="str">
        <f>IF(AND(ChurnData[[#This Row],[Contract]]="Month-to-month",ChurnData[[#This Row],[InternetService]]="Fiber optic",ChurnData[[#This Row],[TenureMonths]]&lt;=11),"High-risk","Other")</f>
        <v>Other</v>
      </c>
      <c r="U3969" t="str">
        <f>IF(ChurnData[[#This Row],[TenureMonths]]&lt;=11,"0-11",IF(ChurnData[[#This Row],[TenureMonths]]&lt;=23,"12-23",IF(ChurnData[[#This Row],[TenureMonths]]&lt;=35,"24-35",IF(ChurnData[[#This Row],[TenureMonths]]&lt;=47,"36-47",IF(ChurnData[[#This Row],[TenureMonths]]&lt;=59,"48-59","60-72")))))</f>
        <v>24-35</v>
      </c>
      <c r="V3969">
        <f>IF(ChurnData[[#This Row],[Churn]]="Yes",1,0)</f>
        <v>0</v>
      </c>
    </row>
    <row r="3970" spans="1:22" x14ac:dyDescent="0.35">
      <c r="A3970" t="s">
        <v>4023</v>
      </c>
      <c r="B3970" t="s">
        <v>19</v>
      </c>
      <c r="C3970">
        <v>0</v>
      </c>
      <c r="D3970" t="s">
        <v>20</v>
      </c>
      <c r="E3970" t="s">
        <v>20</v>
      </c>
      <c r="F3970" t="s">
        <v>27</v>
      </c>
      <c r="G3970" s="2">
        <v>56</v>
      </c>
      <c r="H3970" t="s">
        <v>20</v>
      </c>
      <c r="I3970" t="s">
        <v>23</v>
      </c>
      <c r="J3970" t="s">
        <v>21</v>
      </c>
      <c r="K3970" t="s">
        <v>21</v>
      </c>
      <c r="L3970" t="s">
        <v>29</v>
      </c>
      <c r="M3970" t="s">
        <v>20</v>
      </c>
      <c r="N3970" t="s">
        <v>34</v>
      </c>
      <c r="O3970" s="1">
        <v>77.349999999999994</v>
      </c>
      <c r="P3970" s="1">
        <v>4434.62</v>
      </c>
      <c r="Q3970">
        <v>1</v>
      </c>
      <c r="R3970" t="s">
        <v>21</v>
      </c>
      <c r="S3970" t="str">
        <f>IF(ChurnData[[#This Row],[MonthlyCharges]]&lt;=30,"1. Up to 30",IF(ChurnData[[#This Row],[MonthlyCharges]]&lt;=50,"2. 31-50",IF(ChurnData[[#This Row],[MonthlyCharges]]&lt;=70,"3. 51-70",IF(ChurnData[[#This Row],[MonthlyCharges]]&lt;=90,"4. 71-90","5. Over 90"))))</f>
        <v>4. 71-90</v>
      </c>
      <c r="T3970" t="str">
        <f>IF(AND(ChurnData[[#This Row],[Contract]]="Month-to-month",ChurnData[[#This Row],[InternetService]]="Fiber optic",ChurnData[[#This Row],[TenureMonths]]&lt;=11),"High-risk","Other")</f>
        <v>Other</v>
      </c>
      <c r="U3970" t="str">
        <f>IF(ChurnData[[#This Row],[TenureMonths]]&lt;=11,"0-11",IF(ChurnData[[#This Row],[TenureMonths]]&lt;=23,"12-23",IF(ChurnData[[#This Row],[TenureMonths]]&lt;=35,"24-35",IF(ChurnData[[#This Row],[TenureMonths]]&lt;=47,"36-47",IF(ChurnData[[#This Row],[TenureMonths]]&lt;=59,"48-59","60-72")))))</f>
        <v>48-59</v>
      </c>
      <c r="V3970">
        <f>IF(ChurnData[[#This Row],[Churn]]="Yes",1,0)</f>
        <v>0</v>
      </c>
    </row>
    <row r="3971" spans="1:22" x14ac:dyDescent="0.35">
      <c r="A3971" t="s">
        <v>4024</v>
      </c>
      <c r="B3971" t="s">
        <v>36</v>
      </c>
      <c r="C3971">
        <v>1</v>
      </c>
      <c r="D3971" t="s">
        <v>20</v>
      </c>
      <c r="E3971" t="s">
        <v>21</v>
      </c>
      <c r="F3971" t="s">
        <v>41</v>
      </c>
      <c r="G3971" s="2">
        <v>18</v>
      </c>
      <c r="H3971" t="s">
        <v>20</v>
      </c>
      <c r="I3971" t="s">
        <v>32</v>
      </c>
      <c r="J3971" t="s">
        <v>21</v>
      </c>
      <c r="K3971" t="s">
        <v>21</v>
      </c>
      <c r="L3971" t="s">
        <v>33</v>
      </c>
      <c r="M3971" t="s">
        <v>20</v>
      </c>
      <c r="N3971" t="s">
        <v>30</v>
      </c>
      <c r="O3971" s="1">
        <v>55.55</v>
      </c>
      <c r="P3971" s="1">
        <v>1001.54</v>
      </c>
      <c r="Q3971">
        <v>2</v>
      </c>
      <c r="R3971" t="s">
        <v>21</v>
      </c>
      <c r="S3971" t="str">
        <f>IF(ChurnData[[#This Row],[MonthlyCharges]]&lt;=30,"1. Up to 30",IF(ChurnData[[#This Row],[MonthlyCharges]]&lt;=50,"2. 31-50",IF(ChurnData[[#This Row],[MonthlyCharges]]&lt;=70,"3. 51-70",IF(ChurnData[[#This Row],[MonthlyCharges]]&lt;=90,"4. 71-90","5. Over 90"))))</f>
        <v>3. 51-70</v>
      </c>
      <c r="T3971" t="str">
        <f>IF(AND(ChurnData[[#This Row],[Contract]]="Month-to-month",ChurnData[[#This Row],[InternetService]]="Fiber optic",ChurnData[[#This Row],[TenureMonths]]&lt;=11),"High-risk","Other")</f>
        <v>Other</v>
      </c>
      <c r="U3971" t="str">
        <f>IF(ChurnData[[#This Row],[TenureMonths]]&lt;=11,"0-11",IF(ChurnData[[#This Row],[TenureMonths]]&lt;=23,"12-23",IF(ChurnData[[#This Row],[TenureMonths]]&lt;=35,"24-35",IF(ChurnData[[#This Row],[TenureMonths]]&lt;=47,"36-47",IF(ChurnData[[#This Row],[TenureMonths]]&lt;=59,"48-59","60-72")))))</f>
        <v>12-23</v>
      </c>
      <c r="V3971">
        <f>IF(ChurnData[[#This Row],[Churn]]="Yes",1,0)</f>
        <v>0</v>
      </c>
    </row>
    <row r="3972" spans="1:22" x14ac:dyDescent="0.35">
      <c r="A3972" t="s">
        <v>4025</v>
      </c>
      <c r="B3972" t="s">
        <v>19</v>
      </c>
      <c r="C3972">
        <v>0</v>
      </c>
      <c r="D3972" t="s">
        <v>21</v>
      </c>
      <c r="E3972" t="s">
        <v>21</v>
      </c>
      <c r="F3972" t="s">
        <v>22</v>
      </c>
      <c r="G3972" s="2">
        <v>13</v>
      </c>
      <c r="H3972" t="s">
        <v>20</v>
      </c>
      <c r="I3972" t="s">
        <v>23</v>
      </c>
      <c r="J3972" t="s">
        <v>20</v>
      </c>
      <c r="K3972" t="s">
        <v>21</v>
      </c>
      <c r="L3972" t="s">
        <v>33</v>
      </c>
      <c r="M3972" t="s">
        <v>20</v>
      </c>
      <c r="N3972" t="s">
        <v>34</v>
      </c>
      <c r="O3972" s="1">
        <v>77.14</v>
      </c>
      <c r="P3972" s="1">
        <v>1012.19</v>
      </c>
      <c r="Q3972">
        <v>0</v>
      </c>
      <c r="R3972" t="s">
        <v>21</v>
      </c>
      <c r="S3972" t="str">
        <f>IF(ChurnData[[#This Row],[MonthlyCharges]]&lt;=30,"1. Up to 30",IF(ChurnData[[#This Row],[MonthlyCharges]]&lt;=50,"2. 31-50",IF(ChurnData[[#This Row],[MonthlyCharges]]&lt;=70,"3. 51-70",IF(ChurnData[[#This Row],[MonthlyCharges]]&lt;=90,"4. 71-90","5. Over 90"))))</f>
        <v>4. 71-90</v>
      </c>
      <c r="T3972" t="str">
        <f>IF(AND(ChurnData[[#This Row],[Contract]]="Month-to-month",ChurnData[[#This Row],[InternetService]]="Fiber optic",ChurnData[[#This Row],[TenureMonths]]&lt;=11),"High-risk","Other")</f>
        <v>Other</v>
      </c>
      <c r="U3972" t="str">
        <f>IF(ChurnData[[#This Row],[TenureMonths]]&lt;=11,"0-11",IF(ChurnData[[#This Row],[TenureMonths]]&lt;=23,"12-23",IF(ChurnData[[#This Row],[TenureMonths]]&lt;=35,"24-35",IF(ChurnData[[#This Row],[TenureMonths]]&lt;=47,"36-47",IF(ChurnData[[#This Row],[TenureMonths]]&lt;=59,"48-59","60-72")))))</f>
        <v>12-23</v>
      </c>
      <c r="V3972">
        <f>IF(ChurnData[[#This Row],[Churn]]="Yes",1,0)</f>
        <v>0</v>
      </c>
    </row>
    <row r="3973" spans="1:22" x14ac:dyDescent="0.35">
      <c r="A3973" t="s">
        <v>4026</v>
      </c>
      <c r="B3973" t="s">
        <v>36</v>
      </c>
      <c r="C3973">
        <v>0</v>
      </c>
      <c r="D3973" t="s">
        <v>21</v>
      </c>
      <c r="E3973" t="s">
        <v>21</v>
      </c>
      <c r="F3973" t="s">
        <v>39</v>
      </c>
      <c r="G3973" s="2">
        <v>48</v>
      </c>
      <c r="H3973" t="s">
        <v>21</v>
      </c>
      <c r="I3973" t="s">
        <v>23</v>
      </c>
      <c r="J3973" t="s">
        <v>20</v>
      </c>
      <c r="K3973" t="s">
        <v>21</v>
      </c>
      <c r="L3973" t="s">
        <v>24</v>
      </c>
      <c r="M3973" t="s">
        <v>21</v>
      </c>
      <c r="N3973" t="s">
        <v>34</v>
      </c>
      <c r="O3973" s="1">
        <v>82.76</v>
      </c>
      <c r="P3973" s="1">
        <v>3902.24</v>
      </c>
      <c r="Q3973">
        <v>3</v>
      </c>
      <c r="R3973" t="s">
        <v>21</v>
      </c>
      <c r="S3973" t="str">
        <f>IF(ChurnData[[#This Row],[MonthlyCharges]]&lt;=30,"1. Up to 30",IF(ChurnData[[#This Row],[MonthlyCharges]]&lt;=50,"2. 31-50",IF(ChurnData[[#This Row],[MonthlyCharges]]&lt;=70,"3. 51-70",IF(ChurnData[[#This Row],[MonthlyCharges]]&lt;=90,"4. 71-90","5. Over 90"))))</f>
        <v>4. 71-90</v>
      </c>
      <c r="T3973" t="str">
        <f>IF(AND(ChurnData[[#This Row],[Contract]]="Month-to-month",ChurnData[[#This Row],[InternetService]]="Fiber optic",ChurnData[[#This Row],[TenureMonths]]&lt;=11),"High-risk","Other")</f>
        <v>Other</v>
      </c>
      <c r="U3973" t="str">
        <f>IF(ChurnData[[#This Row],[TenureMonths]]&lt;=11,"0-11",IF(ChurnData[[#This Row],[TenureMonths]]&lt;=23,"12-23",IF(ChurnData[[#This Row],[TenureMonths]]&lt;=35,"24-35",IF(ChurnData[[#This Row],[TenureMonths]]&lt;=47,"36-47",IF(ChurnData[[#This Row],[TenureMonths]]&lt;=59,"48-59","60-72")))))</f>
        <v>48-59</v>
      </c>
      <c r="V3973">
        <f>IF(ChurnData[[#This Row],[Churn]]="Yes",1,0)</f>
        <v>0</v>
      </c>
    </row>
    <row r="3974" spans="1:22" x14ac:dyDescent="0.35">
      <c r="A3974" t="s">
        <v>4027</v>
      </c>
      <c r="B3974" t="s">
        <v>19</v>
      </c>
      <c r="C3974">
        <v>0</v>
      </c>
      <c r="D3974" t="s">
        <v>20</v>
      </c>
      <c r="E3974" t="s">
        <v>20</v>
      </c>
      <c r="F3974" t="s">
        <v>58</v>
      </c>
      <c r="G3974" s="2">
        <v>30</v>
      </c>
      <c r="H3974" t="s">
        <v>20</v>
      </c>
      <c r="I3974" t="s">
        <v>23</v>
      </c>
      <c r="J3974" t="s">
        <v>21</v>
      </c>
      <c r="K3974" t="s">
        <v>21</v>
      </c>
      <c r="L3974" t="s">
        <v>24</v>
      </c>
      <c r="M3974" t="s">
        <v>20</v>
      </c>
      <c r="N3974" t="s">
        <v>43</v>
      </c>
      <c r="O3974" s="1">
        <v>82.43</v>
      </c>
      <c r="P3974" s="1">
        <v>2412.71</v>
      </c>
      <c r="Q3974">
        <v>0</v>
      </c>
      <c r="R3974" t="s">
        <v>21</v>
      </c>
      <c r="S3974" t="str">
        <f>IF(ChurnData[[#This Row],[MonthlyCharges]]&lt;=30,"1. Up to 30",IF(ChurnData[[#This Row],[MonthlyCharges]]&lt;=50,"2. 31-50",IF(ChurnData[[#This Row],[MonthlyCharges]]&lt;=70,"3. 51-70",IF(ChurnData[[#This Row],[MonthlyCharges]]&lt;=90,"4. 71-90","5. Over 90"))))</f>
        <v>4. 71-90</v>
      </c>
      <c r="T3974" t="str">
        <f>IF(AND(ChurnData[[#This Row],[Contract]]="Month-to-month",ChurnData[[#This Row],[InternetService]]="Fiber optic",ChurnData[[#This Row],[TenureMonths]]&lt;=11),"High-risk","Other")</f>
        <v>Other</v>
      </c>
      <c r="U3974" t="str">
        <f>IF(ChurnData[[#This Row],[TenureMonths]]&lt;=11,"0-11",IF(ChurnData[[#This Row],[TenureMonths]]&lt;=23,"12-23",IF(ChurnData[[#This Row],[TenureMonths]]&lt;=35,"24-35",IF(ChurnData[[#This Row],[TenureMonths]]&lt;=47,"36-47",IF(ChurnData[[#This Row],[TenureMonths]]&lt;=59,"48-59","60-72")))))</f>
        <v>24-35</v>
      </c>
      <c r="V3974">
        <f>IF(ChurnData[[#This Row],[Churn]]="Yes",1,0)</f>
        <v>0</v>
      </c>
    </row>
    <row r="3975" spans="1:22" x14ac:dyDescent="0.35">
      <c r="A3975" t="s">
        <v>4028</v>
      </c>
      <c r="B3975" t="s">
        <v>19</v>
      </c>
      <c r="C3975">
        <v>0</v>
      </c>
      <c r="D3975" t="s">
        <v>20</v>
      </c>
      <c r="E3975" t="s">
        <v>21</v>
      </c>
      <c r="F3975" t="s">
        <v>65</v>
      </c>
      <c r="G3975" s="2">
        <v>25</v>
      </c>
      <c r="H3975" t="s">
        <v>20</v>
      </c>
      <c r="I3975" t="s">
        <v>23</v>
      </c>
      <c r="J3975" t="s">
        <v>20</v>
      </c>
      <c r="K3975" t="s">
        <v>20</v>
      </c>
      <c r="L3975" t="s">
        <v>29</v>
      </c>
      <c r="M3975" t="s">
        <v>21</v>
      </c>
      <c r="N3975" t="s">
        <v>43</v>
      </c>
      <c r="O3975" s="1">
        <v>88.7</v>
      </c>
      <c r="P3975" s="1">
        <v>2153.86</v>
      </c>
      <c r="Q3975">
        <v>5</v>
      </c>
      <c r="R3975" t="s">
        <v>21</v>
      </c>
      <c r="S3975" t="str">
        <f>IF(ChurnData[[#This Row],[MonthlyCharges]]&lt;=30,"1. Up to 30",IF(ChurnData[[#This Row],[MonthlyCharges]]&lt;=50,"2. 31-50",IF(ChurnData[[#This Row],[MonthlyCharges]]&lt;=70,"3. 51-70",IF(ChurnData[[#This Row],[MonthlyCharges]]&lt;=90,"4. 71-90","5. Over 90"))))</f>
        <v>4. 71-90</v>
      </c>
      <c r="T3975" t="str">
        <f>IF(AND(ChurnData[[#This Row],[Contract]]="Month-to-month",ChurnData[[#This Row],[InternetService]]="Fiber optic",ChurnData[[#This Row],[TenureMonths]]&lt;=11),"High-risk","Other")</f>
        <v>Other</v>
      </c>
      <c r="U3975" t="str">
        <f>IF(ChurnData[[#This Row],[TenureMonths]]&lt;=11,"0-11",IF(ChurnData[[#This Row],[TenureMonths]]&lt;=23,"12-23",IF(ChurnData[[#This Row],[TenureMonths]]&lt;=35,"24-35",IF(ChurnData[[#This Row],[TenureMonths]]&lt;=47,"36-47",IF(ChurnData[[#This Row],[TenureMonths]]&lt;=59,"48-59","60-72")))))</f>
        <v>24-35</v>
      </c>
      <c r="V3975">
        <f>IF(ChurnData[[#This Row],[Churn]]="Yes",1,0)</f>
        <v>0</v>
      </c>
    </row>
    <row r="3976" spans="1:22" x14ac:dyDescent="0.35">
      <c r="A3976" t="s">
        <v>4029</v>
      </c>
      <c r="B3976" t="s">
        <v>19</v>
      </c>
      <c r="C3976">
        <v>0</v>
      </c>
      <c r="D3976" t="s">
        <v>20</v>
      </c>
      <c r="E3976" t="s">
        <v>20</v>
      </c>
      <c r="F3976" t="s">
        <v>75</v>
      </c>
      <c r="G3976" s="2">
        <v>56</v>
      </c>
      <c r="H3976" t="s">
        <v>20</v>
      </c>
      <c r="I3976" t="s">
        <v>23</v>
      </c>
      <c r="J3976" t="s">
        <v>20</v>
      </c>
      <c r="K3976" t="s">
        <v>21</v>
      </c>
      <c r="L3976" t="s">
        <v>29</v>
      </c>
      <c r="M3976" t="s">
        <v>20</v>
      </c>
      <c r="N3976" t="s">
        <v>34</v>
      </c>
      <c r="O3976" s="1">
        <v>92.96</v>
      </c>
      <c r="P3976" s="1">
        <v>5284.47</v>
      </c>
      <c r="Q3976">
        <v>2</v>
      </c>
      <c r="R3976" t="s">
        <v>21</v>
      </c>
      <c r="S3976" t="str">
        <f>IF(ChurnData[[#This Row],[MonthlyCharges]]&lt;=30,"1. Up to 30",IF(ChurnData[[#This Row],[MonthlyCharges]]&lt;=50,"2. 31-50",IF(ChurnData[[#This Row],[MonthlyCharges]]&lt;=70,"3. 51-70",IF(ChurnData[[#This Row],[MonthlyCharges]]&lt;=90,"4. 71-90","5. Over 90"))))</f>
        <v>5. Over 90</v>
      </c>
      <c r="T3976" t="str">
        <f>IF(AND(ChurnData[[#This Row],[Contract]]="Month-to-month",ChurnData[[#This Row],[InternetService]]="Fiber optic",ChurnData[[#This Row],[TenureMonths]]&lt;=11),"High-risk","Other")</f>
        <v>Other</v>
      </c>
      <c r="U3976" t="str">
        <f>IF(ChurnData[[#This Row],[TenureMonths]]&lt;=11,"0-11",IF(ChurnData[[#This Row],[TenureMonths]]&lt;=23,"12-23",IF(ChurnData[[#This Row],[TenureMonths]]&lt;=35,"24-35",IF(ChurnData[[#This Row],[TenureMonths]]&lt;=47,"36-47",IF(ChurnData[[#This Row],[TenureMonths]]&lt;=59,"48-59","60-72")))))</f>
        <v>48-59</v>
      </c>
      <c r="V3976">
        <f>IF(ChurnData[[#This Row],[Churn]]="Yes",1,0)</f>
        <v>0</v>
      </c>
    </row>
    <row r="3977" spans="1:22" x14ac:dyDescent="0.35">
      <c r="A3977" t="s">
        <v>4030</v>
      </c>
      <c r="B3977" t="s">
        <v>36</v>
      </c>
      <c r="C3977">
        <v>0</v>
      </c>
      <c r="D3977" t="s">
        <v>21</v>
      </c>
      <c r="E3977" t="s">
        <v>21</v>
      </c>
      <c r="F3977" t="s">
        <v>58</v>
      </c>
      <c r="G3977" s="2">
        <v>47</v>
      </c>
      <c r="H3977" t="s">
        <v>20</v>
      </c>
      <c r="I3977" t="s">
        <v>23</v>
      </c>
      <c r="J3977" t="s">
        <v>21</v>
      </c>
      <c r="K3977" t="s">
        <v>21</v>
      </c>
      <c r="L3977" t="s">
        <v>33</v>
      </c>
      <c r="M3977" t="s">
        <v>21</v>
      </c>
      <c r="N3977" t="s">
        <v>30</v>
      </c>
      <c r="O3977" s="1">
        <v>76.599999999999994</v>
      </c>
      <c r="P3977" s="1">
        <v>3656.58</v>
      </c>
      <c r="Q3977">
        <v>1</v>
      </c>
      <c r="R3977" t="s">
        <v>21</v>
      </c>
      <c r="S3977" t="str">
        <f>IF(ChurnData[[#This Row],[MonthlyCharges]]&lt;=30,"1. Up to 30",IF(ChurnData[[#This Row],[MonthlyCharges]]&lt;=50,"2. 31-50",IF(ChurnData[[#This Row],[MonthlyCharges]]&lt;=70,"3. 51-70",IF(ChurnData[[#This Row],[MonthlyCharges]]&lt;=90,"4. 71-90","5. Over 90"))))</f>
        <v>4. 71-90</v>
      </c>
      <c r="T3977" t="str">
        <f>IF(AND(ChurnData[[#This Row],[Contract]]="Month-to-month",ChurnData[[#This Row],[InternetService]]="Fiber optic",ChurnData[[#This Row],[TenureMonths]]&lt;=11),"High-risk","Other")</f>
        <v>Other</v>
      </c>
      <c r="U3977" t="str">
        <f>IF(ChurnData[[#This Row],[TenureMonths]]&lt;=11,"0-11",IF(ChurnData[[#This Row],[TenureMonths]]&lt;=23,"12-23",IF(ChurnData[[#This Row],[TenureMonths]]&lt;=35,"24-35",IF(ChurnData[[#This Row],[TenureMonths]]&lt;=47,"36-47",IF(ChurnData[[#This Row],[TenureMonths]]&lt;=59,"48-59","60-72")))))</f>
        <v>36-47</v>
      </c>
      <c r="V3977">
        <f>IF(ChurnData[[#This Row],[Churn]]="Yes",1,0)</f>
        <v>0</v>
      </c>
    </row>
    <row r="3978" spans="1:22" x14ac:dyDescent="0.35">
      <c r="A3978" t="s">
        <v>4031</v>
      </c>
      <c r="B3978" t="s">
        <v>36</v>
      </c>
      <c r="C3978">
        <v>0</v>
      </c>
      <c r="D3978" t="s">
        <v>20</v>
      </c>
      <c r="E3978" t="s">
        <v>21</v>
      </c>
      <c r="F3978" t="s">
        <v>22</v>
      </c>
      <c r="G3978" s="2">
        <v>35</v>
      </c>
      <c r="H3978" t="s">
        <v>20</v>
      </c>
      <c r="I3978" t="s">
        <v>23</v>
      </c>
      <c r="J3978" t="s">
        <v>20</v>
      </c>
      <c r="K3978" t="s">
        <v>20</v>
      </c>
      <c r="L3978" t="s">
        <v>33</v>
      </c>
      <c r="M3978" t="s">
        <v>21</v>
      </c>
      <c r="N3978" t="s">
        <v>34</v>
      </c>
      <c r="O3978" s="1">
        <v>101.69</v>
      </c>
      <c r="P3978" s="1">
        <v>3583.05</v>
      </c>
      <c r="Q3978">
        <v>2</v>
      </c>
      <c r="R3978" t="s">
        <v>21</v>
      </c>
      <c r="S3978" t="str">
        <f>IF(ChurnData[[#This Row],[MonthlyCharges]]&lt;=30,"1. Up to 30",IF(ChurnData[[#This Row],[MonthlyCharges]]&lt;=50,"2. 31-50",IF(ChurnData[[#This Row],[MonthlyCharges]]&lt;=70,"3. 51-70",IF(ChurnData[[#This Row],[MonthlyCharges]]&lt;=90,"4. 71-90","5. Over 90"))))</f>
        <v>5. Over 90</v>
      </c>
      <c r="T3978" t="str">
        <f>IF(AND(ChurnData[[#This Row],[Contract]]="Month-to-month",ChurnData[[#This Row],[InternetService]]="Fiber optic",ChurnData[[#This Row],[TenureMonths]]&lt;=11),"High-risk","Other")</f>
        <v>Other</v>
      </c>
      <c r="U3978" t="str">
        <f>IF(ChurnData[[#This Row],[TenureMonths]]&lt;=11,"0-11",IF(ChurnData[[#This Row],[TenureMonths]]&lt;=23,"12-23",IF(ChurnData[[#This Row],[TenureMonths]]&lt;=35,"24-35",IF(ChurnData[[#This Row],[TenureMonths]]&lt;=47,"36-47",IF(ChurnData[[#This Row],[TenureMonths]]&lt;=59,"48-59","60-72")))))</f>
        <v>24-35</v>
      </c>
      <c r="V3978">
        <f>IF(ChurnData[[#This Row],[Churn]]="Yes",1,0)</f>
        <v>0</v>
      </c>
    </row>
    <row r="3979" spans="1:22" x14ac:dyDescent="0.35">
      <c r="A3979" t="s">
        <v>4032</v>
      </c>
      <c r="B3979" t="s">
        <v>19</v>
      </c>
      <c r="C3979">
        <v>0</v>
      </c>
      <c r="D3979" t="s">
        <v>20</v>
      </c>
      <c r="E3979" t="s">
        <v>21</v>
      </c>
      <c r="F3979" t="s">
        <v>45</v>
      </c>
      <c r="G3979" s="2">
        <v>68</v>
      </c>
      <c r="H3979" t="s">
        <v>20</v>
      </c>
      <c r="I3979" t="s">
        <v>21</v>
      </c>
      <c r="J3979" t="s">
        <v>28</v>
      </c>
      <c r="K3979" t="s">
        <v>28</v>
      </c>
      <c r="L3979" t="s">
        <v>24</v>
      </c>
      <c r="M3979" t="s">
        <v>21</v>
      </c>
      <c r="N3979" t="s">
        <v>34</v>
      </c>
      <c r="O3979" s="1">
        <v>31.29</v>
      </c>
      <c r="P3979" s="1">
        <v>2150.5</v>
      </c>
      <c r="Q3979">
        <v>0</v>
      </c>
      <c r="R3979" t="s">
        <v>21</v>
      </c>
      <c r="S3979" t="str">
        <f>IF(ChurnData[[#This Row],[MonthlyCharges]]&lt;=30,"1. Up to 30",IF(ChurnData[[#This Row],[MonthlyCharges]]&lt;=50,"2. 31-50",IF(ChurnData[[#This Row],[MonthlyCharges]]&lt;=70,"3. 51-70",IF(ChurnData[[#This Row],[MonthlyCharges]]&lt;=90,"4. 71-90","5. Over 90"))))</f>
        <v>2. 31-50</v>
      </c>
      <c r="T3979" t="str">
        <f>IF(AND(ChurnData[[#This Row],[Contract]]="Month-to-month",ChurnData[[#This Row],[InternetService]]="Fiber optic",ChurnData[[#This Row],[TenureMonths]]&lt;=11),"High-risk","Other")</f>
        <v>Other</v>
      </c>
      <c r="U3979" t="str">
        <f>IF(ChurnData[[#This Row],[TenureMonths]]&lt;=11,"0-11",IF(ChurnData[[#This Row],[TenureMonths]]&lt;=23,"12-23",IF(ChurnData[[#This Row],[TenureMonths]]&lt;=35,"24-35",IF(ChurnData[[#This Row],[TenureMonths]]&lt;=47,"36-47",IF(ChurnData[[#This Row],[TenureMonths]]&lt;=59,"48-59","60-72")))))</f>
        <v>60-72</v>
      </c>
      <c r="V3979">
        <f>IF(ChurnData[[#This Row],[Churn]]="Yes",1,0)</f>
        <v>0</v>
      </c>
    </row>
    <row r="3980" spans="1:22" x14ac:dyDescent="0.35">
      <c r="A3980" t="s">
        <v>4033</v>
      </c>
      <c r="B3980" t="s">
        <v>36</v>
      </c>
      <c r="C3980">
        <v>0</v>
      </c>
      <c r="D3980" t="s">
        <v>20</v>
      </c>
      <c r="E3980" t="s">
        <v>21</v>
      </c>
      <c r="F3980" t="s">
        <v>49</v>
      </c>
      <c r="G3980" s="2">
        <v>58</v>
      </c>
      <c r="H3980" t="s">
        <v>20</v>
      </c>
      <c r="I3980" t="s">
        <v>32</v>
      </c>
      <c r="J3980" t="s">
        <v>20</v>
      </c>
      <c r="K3980" t="s">
        <v>20</v>
      </c>
      <c r="L3980" t="s">
        <v>24</v>
      </c>
      <c r="M3980" t="s">
        <v>20</v>
      </c>
      <c r="N3980" t="s">
        <v>30</v>
      </c>
      <c r="O3980" s="1">
        <v>73.98</v>
      </c>
      <c r="P3980" s="1">
        <v>4362.25</v>
      </c>
      <c r="Q3980">
        <v>1</v>
      </c>
      <c r="R3980" t="s">
        <v>21</v>
      </c>
      <c r="S3980" t="str">
        <f>IF(ChurnData[[#This Row],[MonthlyCharges]]&lt;=30,"1. Up to 30",IF(ChurnData[[#This Row],[MonthlyCharges]]&lt;=50,"2. 31-50",IF(ChurnData[[#This Row],[MonthlyCharges]]&lt;=70,"3. 51-70",IF(ChurnData[[#This Row],[MonthlyCharges]]&lt;=90,"4. 71-90","5. Over 90"))))</f>
        <v>4. 71-90</v>
      </c>
      <c r="T3980" t="str">
        <f>IF(AND(ChurnData[[#This Row],[Contract]]="Month-to-month",ChurnData[[#This Row],[InternetService]]="Fiber optic",ChurnData[[#This Row],[TenureMonths]]&lt;=11),"High-risk","Other")</f>
        <v>Other</v>
      </c>
      <c r="U3980" t="str">
        <f>IF(ChurnData[[#This Row],[TenureMonths]]&lt;=11,"0-11",IF(ChurnData[[#This Row],[TenureMonths]]&lt;=23,"12-23",IF(ChurnData[[#This Row],[TenureMonths]]&lt;=35,"24-35",IF(ChurnData[[#This Row],[TenureMonths]]&lt;=47,"36-47",IF(ChurnData[[#This Row],[TenureMonths]]&lt;=59,"48-59","60-72")))))</f>
        <v>48-59</v>
      </c>
      <c r="V3980">
        <f>IF(ChurnData[[#This Row],[Churn]]="Yes",1,0)</f>
        <v>0</v>
      </c>
    </row>
    <row r="3981" spans="1:22" x14ac:dyDescent="0.35">
      <c r="A3981" t="s">
        <v>4034</v>
      </c>
      <c r="B3981" t="s">
        <v>36</v>
      </c>
      <c r="C3981">
        <v>0</v>
      </c>
      <c r="D3981" t="s">
        <v>20</v>
      </c>
      <c r="E3981" t="s">
        <v>20</v>
      </c>
      <c r="F3981" t="s">
        <v>47</v>
      </c>
      <c r="G3981" s="2">
        <v>44</v>
      </c>
      <c r="H3981" t="s">
        <v>20</v>
      </c>
      <c r="I3981" t="s">
        <v>23</v>
      </c>
      <c r="J3981" t="s">
        <v>20</v>
      </c>
      <c r="K3981" t="s">
        <v>21</v>
      </c>
      <c r="L3981" t="s">
        <v>24</v>
      </c>
      <c r="M3981" t="s">
        <v>20</v>
      </c>
      <c r="N3981" t="s">
        <v>43</v>
      </c>
      <c r="O3981" s="1">
        <v>88.58</v>
      </c>
      <c r="P3981" s="1">
        <v>3890.87</v>
      </c>
      <c r="Q3981">
        <v>3</v>
      </c>
      <c r="R3981" t="s">
        <v>21</v>
      </c>
      <c r="S3981" t="str">
        <f>IF(ChurnData[[#This Row],[MonthlyCharges]]&lt;=30,"1. Up to 30",IF(ChurnData[[#This Row],[MonthlyCharges]]&lt;=50,"2. 31-50",IF(ChurnData[[#This Row],[MonthlyCharges]]&lt;=70,"3. 51-70",IF(ChurnData[[#This Row],[MonthlyCharges]]&lt;=90,"4. 71-90","5. Over 90"))))</f>
        <v>4. 71-90</v>
      </c>
      <c r="T3981" t="str">
        <f>IF(AND(ChurnData[[#This Row],[Contract]]="Month-to-month",ChurnData[[#This Row],[InternetService]]="Fiber optic",ChurnData[[#This Row],[TenureMonths]]&lt;=11),"High-risk","Other")</f>
        <v>Other</v>
      </c>
      <c r="U3981" t="str">
        <f>IF(ChurnData[[#This Row],[TenureMonths]]&lt;=11,"0-11",IF(ChurnData[[#This Row],[TenureMonths]]&lt;=23,"12-23",IF(ChurnData[[#This Row],[TenureMonths]]&lt;=35,"24-35",IF(ChurnData[[#This Row],[TenureMonths]]&lt;=47,"36-47",IF(ChurnData[[#This Row],[TenureMonths]]&lt;=59,"48-59","60-72")))))</f>
        <v>36-47</v>
      </c>
      <c r="V3981">
        <f>IF(ChurnData[[#This Row],[Churn]]="Yes",1,0)</f>
        <v>0</v>
      </c>
    </row>
    <row r="3982" spans="1:22" x14ac:dyDescent="0.35">
      <c r="A3982" t="s">
        <v>4035</v>
      </c>
      <c r="B3982" t="s">
        <v>19</v>
      </c>
      <c r="C3982">
        <v>0</v>
      </c>
      <c r="D3982" t="s">
        <v>21</v>
      </c>
      <c r="E3982" t="s">
        <v>20</v>
      </c>
      <c r="F3982" t="s">
        <v>56</v>
      </c>
      <c r="G3982" s="2">
        <v>32</v>
      </c>
      <c r="H3982" t="s">
        <v>20</v>
      </c>
      <c r="I3982" t="s">
        <v>32</v>
      </c>
      <c r="J3982" t="s">
        <v>20</v>
      </c>
      <c r="K3982" t="s">
        <v>21</v>
      </c>
      <c r="L3982" t="s">
        <v>33</v>
      </c>
      <c r="M3982" t="s">
        <v>21</v>
      </c>
      <c r="N3982" t="s">
        <v>34</v>
      </c>
      <c r="O3982" s="1">
        <v>47.87</v>
      </c>
      <c r="P3982" s="1">
        <v>1534.03</v>
      </c>
      <c r="Q3982">
        <v>2</v>
      </c>
      <c r="R3982" t="s">
        <v>21</v>
      </c>
      <c r="S3982" t="str">
        <f>IF(ChurnData[[#This Row],[MonthlyCharges]]&lt;=30,"1. Up to 30",IF(ChurnData[[#This Row],[MonthlyCharges]]&lt;=50,"2. 31-50",IF(ChurnData[[#This Row],[MonthlyCharges]]&lt;=70,"3. 51-70",IF(ChurnData[[#This Row],[MonthlyCharges]]&lt;=90,"4. 71-90","5. Over 90"))))</f>
        <v>2. 31-50</v>
      </c>
      <c r="T3982" t="str">
        <f>IF(AND(ChurnData[[#This Row],[Contract]]="Month-to-month",ChurnData[[#This Row],[InternetService]]="Fiber optic",ChurnData[[#This Row],[TenureMonths]]&lt;=11),"High-risk","Other")</f>
        <v>Other</v>
      </c>
      <c r="U3982" t="str">
        <f>IF(ChurnData[[#This Row],[TenureMonths]]&lt;=11,"0-11",IF(ChurnData[[#This Row],[TenureMonths]]&lt;=23,"12-23",IF(ChurnData[[#This Row],[TenureMonths]]&lt;=35,"24-35",IF(ChurnData[[#This Row],[TenureMonths]]&lt;=47,"36-47",IF(ChurnData[[#This Row],[TenureMonths]]&lt;=59,"48-59","60-72")))))</f>
        <v>24-35</v>
      </c>
      <c r="V3982">
        <f>IF(ChurnData[[#This Row],[Churn]]="Yes",1,0)</f>
        <v>0</v>
      </c>
    </row>
    <row r="3983" spans="1:22" x14ac:dyDescent="0.35">
      <c r="A3983" t="s">
        <v>4036</v>
      </c>
      <c r="B3983" t="s">
        <v>36</v>
      </c>
      <c r="C3983">
        <v>0</v>
      </c>
      <c r="D3983" t="s">
        <v>21</v>
      </c>
      <c r="E3983" t="s">
        <v>21</v>
      </c>
      <c r="F3983" t="s">
        <v>39</v>
      </c>
      <c r="G3983" s="2">
        <v>32</v>
      </c>
      <c r="H3983" t="s">
        <v>20</v>
      </c>
      <c r="I3983" t="s">
        <v>32</v>
      </c>
      <c r="J3983" t="s">
        <v>21</v>
      </c>
      <c r="K3983" t="s">
        <v>21</v>
      </c>
      <c r="L3983" t="s">
        <v>29</v>
      </c>
      <c r="M3983" t="s">
        <v>21</v>
      </c>
      <c r="N3983" t="s">
        <v>43</v>
      </c>
      <c r="O3983" s="1">
        <v>57.55</v>
      </c>
      <c r="P3983" s="1">
        <v>1846.58</v>
      </c>
      <c r="Q3983">
        <v>2</v>
      </c>
      <c r="R3983" t="s">
        <v>21</v>
      </c>
      <c r="S3983" t="str">
        <f>IF(ChurnData[[#This Row],[MonthlyCharges]]&lt;=30,"1. Up to 30",IF(ChurnData[[#This Row],[MonthlyCharges]]&lt;=50,"2. 31-50",IF(ChurnData[[#This Row],[MonthlyCharges]]&lt;=70,"3. 51-70",IF(ChurnData[[#This Row],[MonthlyCharges]]&lt;=90,"4. 71-90","5. Over 90"))))</f>
        <v>3. 51-70</v>
      </c>
      <c r="T3983" t="str">
        <f>IF(AND(ChurnData[[#This Row],[Contract]]="Month-to-month",ChurnData[[#This Row],[InternetService]]="Fiber optic",ChurnData[[#This Row],[TenureMonths]]&lt;=11),"High-risk","Other")</f>
        <v>Other</v>
      </c>
      <c r="U3983" t="str">
        <f>IF(ChurnData[[#This Row],[TenureMonths]]&lt;=11,"0-11",IF(ChurnData[[#This Row],[TenureMonths]]&lt;=23,"12-23",IF(ChurnData[[#This Row],[TenureMonths]]&lt;=35,"24-35",IF(ChurnData[[#This Row],[TenureMonths]]&lt;=47,"36-47",IF(ChurnData[[#This Row],[TenureMonths]]&lt;=59,"48-59","60-72")))))</f>
        <v>24-35</v>
      </c>
      <c r="V3983">
        <f>IF(ChurnData[[#This Row],[Churn]]="Yes",1,0)</f>
        <v>0</v>
      </c>
    </row>
    <row r="3984" spans="1:22" x14ac:dyDescent="0.35">
      <c r="A3984" t="s">
        <v>4037</v>
      </c>
      <c r="B3984" t="s">
        <v>19</v>
      </c>
      <c r="C3984">
        <v>0</v>
      </c>
      <c r="D3984" t="s">
        <v>20</v>
      </c>
      <c r="E3984" t="s">
        <v>21</v>
      </c>
      <c r="F3984" t="s">
        <v>22</v>
      </c>
      <c r="G3984" s="2">
        <v>7</v>
      </c>
      <c r="H3984" t="s">
        <v>21</v>
      </c>
      <c r="I3984" t="s">
        <v>23</v>
      </c>
      <c r="J3984" t="s">
        <v>21</v>
      </c>
      <c r="K3984" t="s">
        <v>21</v>
      </c>
      <c r="L3984" t="s">
        <v>33</v>
      </c>
      <c r="M3984" t="s">
        <v>20</v>
      </c>
      <c r="N3984" t="s">
        <v>43</v>
      </c>
      <c r="O3984" s="1">
        <v>83.49</v>
      </c>
      <c r="P3984" s="1">
        <v>601.03</v>
      </c>
      <c r="Q3984">
        <v>0</v>
      </c>
      <c r="R3984" t="s">
        <v>20</v>
      </c>
      <c r="S3984" t="str">
        <f>IF(ChurnData[[#This Row],[MonthlyCharges]]&lt;=30,"1. Up to 30",IF(ChurnData[[#This Row],[MonthlyCharges]]&lt;=50,"2. 31-50",IF(ChurnData[[#This Row],[MonthlyCharges]]&lt;=70,"3. 51-70",IF(ChurnData[[#This Row],[MonthlyCharges]]&lt;=90,"4. 71-90","5. Over 90"))))</f>
        <v>4. 71-90</v>
      </c>
      <c r="T3984" t="str">
        <f>IF(AND(ChurnData[[#This Row],[Contract]]="Month-to-month",ChurnData[[#This Row],[InternetService]]="Fiber optic",ChurnData[[#This Row],[TenureMonths]]&lt;=11),"High-risk","Other")</f>
        <v>High-risk</v>
      </c>
      <c r="U3984" t="str">
        <f>IF(ChurnData[[#This Row],[TenureMonths]]&lt;=11,"0-11",IF(ChurnData[[#This Row],[TenureMonths]]&lt;=23,"12-23",IF(ChurnData[[#This Row],[TenureMonths]]&lt;=35,"24-35",IF(ChurnData[[#This Row],[TenureMonths]]&lt;=47,"36-47",IF(ChurnData[[#This Row],[TenureMonths]]&lt;=59,"48-59","60-72")))))</f>
        <v>0-11</v>
      </c>
      <c r="V3984">
        <f>IF(ChurnData[[#This Row],[Churn]]="Yes",1,0)</f>
        <v>1</v>
      </c>
    </row>
    <row r="3985" spans="1:22" x14ac:dyDescent="0.35">
      <c r="A3985" t="s">
        <v>4038</v>
      </c>
      <c r="B3985" t="s">
        <v>36</v>
      </c>
      <c r="C3985">
        <v>0</v>
      </c>
      <c r="D3985" t="s">
        <v>21</v>
      </c>
      <c r="E3985" t="s">
        <v>21</v>
      </c>
      <c r="F3985" t="s">
        <v>47</v>
      </c>
      <c r="G3985" s="2">
        <v>32</v>
      </c>
      <c r="H3985" t="s">
        <v>20</v>
      </c>
      <c r="I3985" t="s">
        <v>23</v>
      </c>
      <c r="J3985" t="s">
        <v>21</v>
      </c>
      <c r="K3985" t="s">
        <v>20</v>
      </c>
      <c r="L3985" t="s">
        <v>24</v>
      </c>
      <c r="M3985" t="s">
        <v>21</v>
      </c>
      <c r="N3985" t="s">
        <v>30</v>
      </c>
      <c r="O3985" s="1">
        <v>92.84</v>
      </c>
      <c r="P3985" s="1">
        <v>3033.28</v>
      </c>
      <c r="Q3985">
        <v>3</v>
      </c>
      <c r="R3985" t="s">
        <v>21</v>
      </c>
      <c r="S3985" t="str">
        <f>IF(ChurnData[[#This Row],[MonthlyCharges]]&lt;=30,"1. Up to 30",IF(ChurnData[[#This Row],[MonthlyCharges]]&lt;=50,"2. 31-50",IF(ChurnData[[#This Row],[MonthlyCharges]]&lt;=70,"3. 51-70",IF(ChurnData[[#This Row],[MonthlyCharges]]&lt;=90,"4. 71-90","5. Over 90"))))</f>
        <v>5. Over 90</v>
      </c>
      <c r="T3985" t="str">
        <f>IF(AND(ChurnData[[#This Row],[Contract]]="Month-to-month",ChurnData[[#This Row],[InternetService]]="Fiber optic",ChurnData[[#This Row],[TenureMonths]]&lt;=11),"High-risk","Other")</f>
        <v>Other</v>
      </c>
      <c r="U3985" t="str">
        <f>IF(ChurnData[[#This Row],[TenureMonths]]&lt;=11,"0-11",IF(ChurnData[[#This Row],[TenureMonths]]&lt;=23,"12-23",IF(ChurnData[[#This Row],[TenureMonths]]&lt;=35,"24-35",IF(ChurnData[[#This Row],[TenureMonths]]&lt;=47,"36-47",IF(ChurnData[[#This Row],[TenureMonths]]&lt;=59,"48-59","60-72")))))</f>
        <v>24-35</v>
      </c>
      <c r="V3985">
        <f>IF(ChurnData[[#This Row],[Churn]]="Yes",1,0)</f>
        <v>0</v>
      </c>
    </row>
    <row r="3986" spans="1:22" x14ac:dyDescent="0.35">
      <c r="A3986" t="s">
        <v>4039</v>
      </c>
      <c r="B3986" t="s">
        <v>36</v>
      </c>
      <c r="C3986">
        <v>0</v>
      </c>
      <c r="D3986" t="s">
        <v>21</v>
      </c>
      <c r="E3986" t="s">
        <v>21</v>
      </c>
      <c r="F3986" t="s">
        <v>27</v>
      </c>
      <c r="G3986" s="2">
        <v>18</v>
      </c>
      <c r="H3986" t="s">
        <v>20</v>
      </c>
      <c r="I3986" t="s">
        <v>23</v>
      </c>
      <c r="J3986" t="s">
        <v>21</v>
      </c>
      <c r="K3986" t="s">
        <v>21</v>
      </c>
      <c r="L3986" t="s">
        <v>33</v>
      </c>
      <c r="M3986" t="s">
        <v>20</v>
      </c>
      <c r="N3986" t="s">
        <v>43</v>
      </c>
      <c r="O3986" s="1">
        <v>74.739999999999995</v>
      </c>
      <c r="P3986" s="1">
        <v>1378.96</v>
      </c>
      <c r="Q3986">
        <v>2</v>
      </c>
      <c r="R3986" t="s">
        <v>20</v>
      </c>
      <c r="S3986" t="str">
        <f>IF(ChurnData[[#This Row],[MonthlyCharges]]&lt;=30,"1. Up to 30",IF(ChurnData[[#This Row],[MonthlyCharges]]&lt;=50,"2. 31-50",IF(ChurnData[[#This Row],[MonthlyCharges]]&lt;=70,"3. 51-70",IF(ChurnData[[#This Row],[MonthlyCharges]]&lt;=90,"4. 71-90","5. Over 90"))))</f>
        <v>4. 71-90</v>
      </c>
      <c r="T3986" t="str">
        <f>IF(AND(ChurnData[[#This Row],[Contract]]="Month-to-month",ChurnData[[#This Row],[InternetService]]="Fiber optic",ChurnData[[#This Row],[TenureMonths]]&lt;=11),"High-risk","Other")</f>
        <v>Other</v>
      </c>
      <c r="U3986" t="str">
        <f>IF(ChurnData[[#This Row],[TenureMonths]]&lt;=11,"0-11",IF(ChurnData[[#This Row],[TenureMonths]]&lt;=23,"12-23",IF(ChurnData[[#This Row],[TenureMonths]]&lt;=35,"24-35",IF(ChurnData[[#This Row],[TenureMonths]]&lt;=47,"36-47",IF(ChurnData[[#This Row],[TenureMonths]]&lt;=59,"48-59","60-72")))))</f>
        <v>12-23</v>
      </c>
      <c r="V3986">
        <f>IF(ChurnData[[#This Row],[Churn]]="Yes",1,0)</f>
        <v>1</v>
      </c>
    </row>
    <row r="3987" spans="1:22" x14ac:dyDescent="0.35">
      <c r="A3987" t="s">
        <v>4040</v>
      </c>
      <c r="B3987" t="s">
        <v>36</v>
      </c>
      <c r="C3987">
        <v>0</v>
      </c>
      <c r="D3987" t="s">
        <v>20</v>
      </c>
      <c r="E3987" t="s">
        <v>20</v>
      </c>
      <c r="F3987" t="s">
        <v>22</v>
      </c>
      <c r="G3987" s="2">
        <v>11</v>
      </c>
      <c r="H3987" t="s">
        <v>20</v>
      </c>
      <c r="I3987" t="s">
        <v>23</v>
      </c>
      <c r="J3987" t="s">
        <v>20</v>
      </c>
      <c r="K3987" t="s">
        <v>21</v>
      </c>
      <c r="L3987" t="s">
        <v>33</v>
      </c>
      <c r="M3987" t="s">
        <v>21</v>
      </c>
      <c r="N3987" t="s">
        <v>25</v>
      </c>
      <c r="O3987" s="1">
        <v>88.32</v>
      </c>
      <c r="P3987" s="1">
        <v>942.57</v>
      </c>
      <c r="Q3987">
        <v>2</v>
      </c>
      <c r="R3987" t="s">
        <v>21</v>
      </c>
      <c r="S3987" t="str">
        <f>IF(ChurnData[[#This Row],[MonthlyCharges]]&lt;=30,"1. Up to 30",IF(ChurnData[[#This Row],[MonthlyCharges]]&lt;=50,"2. 31-50",IF(ChurnData[[#This Row],[MonthlyCharges]]&lt;=70,"3. 51-70",IF(ChurnData[[#This Row],[MonthlyCharges]]&lt;=90,"4. 71-90","5. Over 90"))))</f>
        <v>4. 71-90</v>
      </c>
      <c r="T3987" t="str">
        <f>IF(AND(ChurnData[[#This Row],[Contract]]="Month-to-month",ChurnData[[#This Row],[InternetService]]="Fiber optic",ChurnData[[#This Row],[TenureMonths]]&lt;=11),"High-risk","Other")</f>
        <v>High-risk</v>
      </c>
      <c r="U3987" t="str">
        <f>IF(ChurnData[[#This Row],[TenureMonths]]&lt;=11,"0-11",IF(ChurnData[[#This Row],[TenureMonths]]&lt;=23,"12-23",IF(ChurnData[[#This Row],[TenureMonths]]&lt;=35,"24-35",IF(ChurnData[[#This Row],[TenureMonths]]&lt;=47,"36-47",IF(ChurnData[[#This Row],[TenureMonths]]&lt;=59,"48-59","60-72")))))</f>
        <v>0-11</v>
      </c>
      <c r="V3987">
        <f>IF(ChurnData[[#This Row],[Churn]]="Yes",1,0)</f>
        <v>0</v>
      </c>
    </row>
    <row r="3988" spans="1:22" x14ac:dyDescent="0.35">
      <c r="A3988" t="s">
        <v>4041</v>
      </c>
      <c r="B3988" t="s">
        <v>19</v>
      </c>
      <c r="C3988">
        <v>0</v>
      </c>
      <c r="D3988" t="s">
        <v>21</v>
      </c>
      <c r="E3988" t="s">
        <v>21</v>
      </c>
      <c r="F3988" t="s">
        <v>49</v>
      </c>
      <c r="G3988" s="2">
        <v>21</v>
      </c>
      <c r="H3988" t="s">
        <v>20</v>
      </c>
      <c r="I3988" t="s">
        <v>32</v>
      </c>
      <c r="J3988" t="s">
        <v>20</v>
      </c>
      <c r="K3988" t="s">
        <v>20</v>
      </c>
      <c r="L3988" t="s">
        <v>33</v>
      </c>
      <c r="M3988" t="s">
        <v>20</v>
      </c>
      <c r="N3988" t="s">
        <v>43</v>
      </c>
      <c r="O3988" s="1">
        <v>60.84</v>
      </c>
      <c r="P3988" s="1">
        <v>1255.6300000000001</v>
      </c>
      <c r="Q3988">
        <v>2</v>
      </c>
      <c r="R3988" t="s">
        <v>20</v>
      </c>
      <c r="S3988" t="str">
        <f>IF(ChurnData[[#This Row],[MonthlyCharges]]&lt;=30,"1. Up to 30",IF(ChurnData[[#This Row],[MonthlyCharges]]&lt;=50,"2. 31-50",IF(ChurnData[[#This Row],[MonthlyCharges]]&lt;=70,"3. 51-70",IF(ChurnData[[#This Row],[MonthlyCharges]]&lt;=90,"4. 71-90","5. Over 90"))))</f>
        <v>3. 51-70</v>
      </c>
      <c r="T3988" t="str">
        <f>IF(AND(ChurnData[[#This Row],[Contract]]="Month-to-month",ChurnData[[#This Row],[InternetService]]="Fiber optic",ChurnData[[#This Row],[TenureMonths]]&lt;=11),"High-risk","Other")</f>
        <v>Other</v>
      </c>
      <c r="U3988" t="str">
        <f>IF(ChurnData[[#This Row],[TenureMonths]]&lt;=11,"0-11",IF(ChurnData[[#This Row],[TenureMonths]]&lt;=23,"12-23",IF(ChurnData[[#This Row],[TenureMonths]]&lt;=35,"24-35",IF(ChurnData[[#This Row],[TenureMonths]]&lt;=47,"36-47",IF(ChurnData[[#This Row],[TenureMonths]]&lt;=59,"48-59","60-72")))))</f>
        <v>12-23</v>
      </c>
      <c r="V3988">
        <f>IF(ChurnData[[#This Row],[Churn]]="Yes",1,0)</f>
        <v>1</v>
      </c>
    </row>
    <row r="3989" spans="1:22" x14ac:dyDescent="0.35">
      <c r="A3989" t="s">
        <v>4042</v>
      </c>
      <c r="B3989" t="s">
        <v>19</v>
      </c>
      <c r="C3989">
        <v>1</v>
      </c>
      <c r="D3989" t="s">
        <v>21</v>
      </c>
      <c r="E3989" t="s">
        <v>21</v>
      </c>
      <c r="F3989" t="s">
        <v>56</v>
      </c>
      <c r="G3989" s="2">
        <v>29</v>
      </c>
      <c r="H3989" t="s">
        <v>20</v>
      </c>
      <c r="I3989" t="s">
        <v>23</v>
      </c>
      <c r="J3989" t="s">
        <v>21</v>
      </c>
      <c r="K3989" t="s">
        <v>21</v>
      </c>
      <c r="L3989" t="s">
        <v>33</v>
      </c>
      <c r="M3989" t="s">
        <v>20</v>
      </c>
      <c r="N3989" t="s">
        <v>30</v>
      </c>
      <c r="O3989" s="1">
        <v>82.32</v>
      </c>
      <c r="P3989" s="1">
        <v>2373.4899999999998</v>
      </c>
      <c r="Q3989">
        <v>2</v>
      </c>
      <c r="R3989" t="s">
        <v>21</v>
      </c>
      <c r="S3989" t="str">
        <f>IF(ChurnData[[#This Row],[MonthlyCharges]]&lt;=30,"1. Up to 30",IF(ChurnData[[#This Row],[MonthlyCharges]]&lt;=50,"2. 31-50",IF(ChurnData[[#This Row],[MonthlyCharges]]&lt;=70,"3. 51-70",IF(ChurnData[[#This Row],[MonthlyCharges]]&lt;=90,"4. 71-90","5. Over 90"))))</f>
        <v>4. 71-90</v>
      </c>
      <c r="T3989" t="str">
        <f>IF(AND(ChurnData[[#This Row],[Contract]]="Month-to-month",ChurnData[[#This Row],[InternetService]]="Fiber optic",ChurnData[[#This Row],[TenureMonths]]&lt;=11),"High-risk","Other")</f>
        <v>Other</v>
      </c>
      <c r="U3989" t="str">
        <f>IF(ChurnData[[#This Row],[TenureMonths]]&lt;=11,"0-11",IF(ChurnData[[#This Row],[TenureMonths]]&lt;=23,"12-23",IF(ChurnData[[#This Row],[TenureMonths]]&lt;=35,"24-35",IF(ChurnData[[#This Row],[TenureMonths]]&lt;=47,"36-47",IF(ChurnData[[#This Row],[TenureMonths]]&lt;=59,"48-59","60-72")))))</f>
        <v>24-35</v>
      </c>
      <c r="V3989">
        <f>IF(ChurnData[[#This Row],[Churn]]="Yes",1,0)</f>
        <v>0</v>
      </c>
    </row>
    <row r="3990" spans="1:22" x14ac:dyDescent="0.35">
      <c r="A3990" t="s">
        <v>4043</v>
      </c>
      <c r="B3990" t="s">
        <v>36</v>
      </c>
      <c r="C3990">
        <v>0</v>
      </c>
      <c r="D3990" t="s">
        <v>20</v>
      </c>
      <c r="E3990" t="s">
        <v>20</v>
      </c>
      <c r="F3990" t="s">
        <v>75</v>
      </c>
      <c r="G3990" s="2">
        <v>9</v>
      </c>
      <c r="H3990" t="s">
        <v>21</v>
      </c>
      <c r="I3990" t="s">
        <v>23</v>
      </c>
      <c r="J3990" t="s">
        <v>21</v>
      </c>
      <c r="K3990" t="s">
        <v>20</v>
      </c>
      <c r="L3990" t="s">
        <v>33</v>
      </c>
      <c r="M3990" t="s">
        <v>20</v>
      </c>
      <c r="N3990" t="s">
        <v>34</v>
      </c>
      <c r="O3990" s="1">
        <v>86</v>
      </c>
      <c r="P3990" s="1">
        <v>784.48</v>
      </c>
      <c r="Q3990">
        <v>1</v>
      </c>
      <c r="R3990" t="s">
        <v>20</v>
      </c>
      <c r="S3990" t="str">
        <f>IF(ChurnData[[#This Row],[MonthlyCharges]]&lt;=30,"1. Up to 30",IF(ChurnData[[#This Row],[MonthlyCharges]]&lt;=50,"2. 31-50",IF(ChurnData[[#This Row],[MonthlyCharges]]&lt;=70,"3. 51-70",IF(ChurnData[[#This Row],[MonthlyCharges]]&lt;=90,"4. 71-90","5. Over 90"))))</f>
        <v>4. 71-90</v>
      </c>
      <c r="T3990" t="str">
        <f>IF(AND(ChurnData[[#This Row],[Contract]]="Month-to-month",ChurnData[[#This Row],[InternetService]]="Fiber optic",ChurnData[[#This Row],[TenureMonths]]&lt;=11),"High-risk","Other")</f>
        <v>High-risk</v>
      </c>
      <c r="U3990" t="str">
        <f>IF(ChurnData[[#This Row],[TenureMonths]]&lt;=11,"0-11",IF(ChurnData[[#This Row],[TenureMonths]]&lt;=23,"12-23",IF(ChurnData[[#This Row],[TenureMonths]]&lt;=35,"24-35",IF(ChurnData[[#This Row],[TenureMonths]]&lt;=47,"36-47",IF(ChurnData[[#This Row],[TenureMonths]]&lt;=59,"48-59","60-72")))))</f>
        <v>0-11</v>
      </c>
      <c r="V3990">
        <f>IF(ChurnData[[#This Row],[Churn]]="Yes",1,0)</f>
        <v>1</v>
      </c>
    </row>
    <row r="3991" spans="1:22" x14ac:dyDescent="0.35">
      <c r="A3991" t="s">
        <v>4044</v>
      </c>
      <c r="B3991" t="s">
        <v>36</v>
      </c>
      <c r="C3991">
        <v>1</v>
      </c>
      <c r="D3991" t="s">
        <v>21</v>
      </c>
      <c r="E3991" t="s">
        <v>20</v>
      </c>
      <c r="F3991" t="s">
        <v>27</v>
      </c>
      <c r="G3991" s="2">
        <v>48</v>
      </c>
      <c r="H3991" t="s">
        <v>20</v>
      </c>
      <c r="I3991" t="s">
        <v>23</v>
      </c>
      <c r="J3991" t="s">
        <v>21</v>
      </c>
      <c r="K3991" t="s">
        <v>21</v>
      </c>
      <c r="L3991" t="s">
        <v>33</v>
      </c>
      <c r="M3991" t="s">
        <v>20</v>
      </c>
      <c r="N3991" t="s">
        <v>34</v>
      </c>
      <c r="O3991" s="1">
        <v>79.77</v>
      </c>
      <c r="P3991" s="1">
        <v>3790.84</v>
      </c>
      <c r="Q3991">
        <v>2</v>
      </c>
      <c r="R3991" t="s">
        <v>21</v>
      </c>
      <c r="S3991" t="str">
        <f>IF(ChurnData[[#This Row],[MonthlyCharges]]&lt;=30,"1. Up to 30",IF(ChurnData[[#This Row],[MonthlyCharges]]&lt;=50,"2. 31-50",IF(ChurnData[[#This Row],[MonthlyCharges]]&lt;=70,"3. 51-70",IF(ChurnData[[#This Row],[MonthlyCharges]]&lt;=90,"4. 71-90","5. Over 90"))))</f>
        <v>4. 71-90</v>
      </c>
      <c r="T3991" t="str">
        <f>IF(AND(ChurnData[[#This Row],[Contract]]="Month-to-month",ChurnData[[#This Row],[InternetService]]="Fiber optic",ChurnData[[#This Row],[TenureMonths]]&lt;=11),"High-risk","Other")</f>
        <v>Other</v>
      </c>
      <c r="U3991" t="str">
        <f>IF(ChurnData[[#This Row],[TenureMonths]]&lt;=11,"0-11",IF(ChurnData[[#This Row],[TenureMonths]]&lt;=23,"12-23",IF(ChurnData[[#This Row],[TenureMonths]]&lt;=35,"24-35",IF(ChurnData[[#This Row],[TenureMonths]]&lt;=47,"36-47",IF(ChurnData[[#This Row],[TenureMonths]]&lt;=59,"48-59","60-72")))))</f>
        <v>48-59</v>
      </c>
      <c r="V3991">
        <f>IF(ChurnData[[#This Row],[Churn]]="Yes",1,0)</f>
        <v>0</v>
      </c>
    </row>
    <row r="3992" spans="1:22" x14ac:dyDescent="0.35">
      <c r="A3992" t="s">
        <v>4045</v>
      </c>
      <c r="B3992" t="s">
        <v>36</v>
      </c>
      <c r="C3992">
        <v>0</v>
      </c>
      <c r="D3992" t="s">
        <v>21</v>
      </c>
      <c r="E3992" t="s">
        <v>21</v>
      </c>
      <c r="F3992" t="s">
        <v>39</v>
      </c>
      <c r="G3992" s="2">
        <v>72</v>
      </c>
      <c r="H3992" t="s">
        <v>20</v>
      </c>
      <c r="I3992" t="s">
        <v>23</v>
      </c>
      <c r="J3992" t="s">
        <v>20</v>
      </c>
      <c r="K3992" t="s">
        <v>20</v>
      </c>
      <c r="L3992" t="s">
        <v>24</v>
      </c>
      <c r="M3992" t="s">
        <v>20</v>
      </c>
      <c r="N3992" t="s">
        <v>30</v>
      </c>
      <c r="O3992" s="1">
        <v>96.89</v>
      </c>
      <c r="P3992" s="1">
        <v>6930.87</v>
      </c>
      <c r="Q3992">
        <v>0</v>
      </c>
      <c r="R3992" t="s">
        <v>21</v>
      </c>
      <c r="S3992" t="str">
        <f>IF(ChurnData[[#This Row],[MonthlyCharges]]&lt;=30,"1. Up to 30",IF(ChurnData[[#This Row],[MonthlyCharges]]&lt;=50,"2. 31-50",IF(ChurnData[[#This Row],[MonthlyCharges]]&lt;=70,"3. 51-70",IF(ChurnData[[#This Row],[MonthlyCharges]]&lt;=90,"4. 71-90","5. Over 90"))))</f>
        <v>5. Over 90</v>
      </c>
      <c r="T3992" t="str">
        <f>IF(AND(ChurnData[[#This Row],[Contract]]="Month-to-month",ChurnData[[#This Row],[InternetService]]="Fiber optic",ChurnData[[#This Row],[TenureMonths]]&lt;=11),"High-risk","Other")</f>
        <v>Other</v>
      </c>
      <c r="U3992" t="str">
        <f>IF(ChurnData[[#This Row],[TenureMonths]]&lt;=11,"0-11",IF(ChurnData[[#This Row],[TenureMonths]]&lt;=23,"12-23",IF(ChurnData[[#This Row],[TenureMonths]]&lt;=35,"24-35",IF(ChurnData[[#This Row],[TenureMonths]]&lt;=47,"36-47",IF(ChurnData[[#This Row],[TenureMonths]]&lt;=59,"48-59","60-72")))))</f>
        <v>60-72</v>
      </c>
      <c r="V3992">
        <f>IF(ChurnData[[#This Row],[Churn]]="Yes",1,0)</f>
        <v>0</v>
      </c>
    </row>
    <row r="3993" spans="1:22" x14ac:dyDescent="0.35">
      <c r="A3993" t="s">
        <v>4046</v>
      </c>
      <c r="B3993" t="s">
        <v>19</v>
      </c>
      <c r="C3993">
        <v>0</v>
      </c>
      <c r="D3993" t="s">
        <v>21</v>
      </c>
      <c r="E3993" t="s">
        <v>21</v>
      </c>
      <c r="F3993" t="s">
        <v>47</v>
      </c>
      <c r="G3993" s="2">
        <v>64</v>
      </c>
      <c r="H3993" t="s">
        <v>20</v>
      </c>
      <c r="I3993" t="s">
        <v>32</v>
      </c>
      <c r="J3993" t="s">
        <v>21</v>
      </c>
      <c r="K3993" t="s">
        <v>21</v>
      </c>
      <c r="L3993" t="s">
        <v>24</v>
      </c>
      <c r="M3993" t="s">
        <v>21</v>
      </c>
      <c r="N3993" t="s">
        <v>34</v>
      </c>
      <c r="O3993" s="1">
        <v>64.23</v>
      </c>
      <c r="P3993" s="1">
        <v>4052.98</v>
      </c>
      <c r="Q3993">
        <v>3</v>
      </c>
      <c r="R3993" t="s">
        <v>21</v>
      </c>
      <c r="S3993" t="str">
        <f>IF(ChurnData[[#This Row],[MonthlyCharges]]&lt;=30,"1. Up to 30",IF(ChurnData[[#This Row],[MonthlyCharges]]&lt;=50,"2. 31-50",IF(ChurnData[[#This Row],[MonthlyCharges]]&lt;=70,"3. 51-70",IF(ChurnData[[#This Row],[MonthlyCharges]]&lt;=90,"4. 71-90","5. Over 90"))))</f>
        <v>3. 51-70</v>
      </c>
      <c r="T3993" t="str">
        <f>IF(AND(ChurnData[[#This Row],[Contract]]="Month-to-month",ChurnData[[#This Row],[InternetService]]="Fiber optic",ChurnData[[#This Row],[TenureMonths]]&lt;=11),"High-risk","Other")</f>
        <v>Other</v>
      </c>
      <c r="U3993" t="str">
        <f>IF(ChurnData[[#This Row],[TenureMonths]]&lt;=11,"0-11",IF(ChurnData[[#This Row],[TenureMonths]]&lt;=23,"12-23",IF(ChurnData[[#This Row],[TenureMonths]]&lt;=35,"24-35",IF(ChurnData[[#This Row],[TenureMonths]]&lt;=47,"36-47",IF(ChurnData[[#This Row],[TenureMonths]]&lt;=59,"48-59","60-72")))))</f>
        <v>60-72</v>
      </c>
      <c r="V3993">
        <f>IF(ChurnData[[#This Row],[Churn]]="Yes",1,0)</f>
        <v>0</v>
      </c>
    </row>
    <row r="3994" spans="1:22" x14ac:dyDescent="0.35">
      <c r="A3994" t="s">
        <v>4047</v>
      </c>
      <c r="B3994" t="s">
        <v>36</v>
      </c>
      <c r="C3994">
        <v>0</v>
      </c>
      <c r="D3994" t="s">
        <v>20</v>
      </c>
      <c r="E3994" t="s">
        <v>21</v>
      </c>
      <c r="F3994" t="s">
        <v>49</v>
      </c>
      <c r="G3994" s="2">
        <v>4</v>
      </c>
      <c r="H3994" t="s">
        <v>20</v>
      </c>
      <c r="I3994" t="s">
        <v>32</v>
      </c>
      <c r="J3994" t="s">
        <v>21</v>
      </c>
      <c r="K3994" t="s">
        <v>20</v>
      </c>
      <c r="L3994" t="s">
        <v>33</v>
      </c>
      <c r="M3994" t="s">
        <v>21</v>
      </c>
      <c r="N3994" t="s">
        <v>43</v>
      </c>
      <c r="O3994" s="1">
        <v>55.74</v>
      </c>
      <c r="P3994" s="1">
        <v>223.93</v>
      </c>
      <c r="Q3994">
        <v>0</v>
      </c>
      <c r="R3994" t="s">
        <v>21</v>
      </c>
      <c r="S3994" t="str">
        <f>IF(ChurnData[[#This Row],[MonthlyCharges]]&lt;=30,"1. Up to 30",IF(ChurnData[[#This Row],[MonthlyCharges]]&lt;=50,"2. 31-50",IF(ChurnData[[#This Row],[MonthlyCharges]]&lt;=70,"3. 51-70",IF(ChurnData[[#This Row],[MonthlyCharges]]&lt;=90,"4. 71-90","5. Over 90"))))</f>
        <v>3. 51-70</v>
      </c>
      <c r="T3994" t="str">
        <f>IF(AND(ChurnData[[#This Row],[Contract]]="Month-to-month",ChurnData[[#This Row],[InternetService]]="Fiber optic",ChurnData[[#This Row],[TenureMonths]]&lt;=11),"High-risk","Other")</f>
        <v>Other</v>
      </c>
      <c r="U3994" t="str">
        <f>IF(ChurnData[[#This Row],[TenureMonths]]&lt;=11,"0-11",IF(ChurnData[[#This Row],[TenureMonths]]&lt;=23,"12-23",IF(ChurnData[[#This Row],[TenureMonths]]&lt;=35,"24-35",IF(ChurnData[[#This Row],[TenureMonths]]&lt;=47,"36-47",IF(ChurnData[[#This Row],[TenureMonths]]&lt;=59,"48-59","60-72")))))</f>
        <v>0-11</v>
      </c>
      <c r="V3994">
        <f>IF(ChurnData[[#This Row],[Churn]]="Yes",1,0)</f>
        <v>0</v>
      </c>
    </row>
    <row r="3995" spans="1:22" x14ac:dyDescent="0.35">
      <c r="A3995" t="s">
        <v>4048</v>
      </c>
      <c r="B3995" t="s">
        <v>19</v>
      </c>
      <c r="C3995">
        <v>0</v>
      </c>
      <c r="D3995" t="s">
        <v>21</v>
      </c>
      <c r="E3995" t="s">
        <v>21</v>
      </c>
      <c r="F3995" t="s">
        <v>22</v>
      </c>
      <c r="G3995" s="2">
        <v>32</v>
      </c>
      <c r="H3995" t="s">
        <v>20</v>
      </c>
      <c r="I3995" t="s">
        <v>21</v>
      </c>
      <c r="J3995" t="s">
        <v>28</v>
      </c>
      <c r="K3995" t="s">
        <v>28</v>
      </c>
      <c r="L3995" t="s">
        <v>33</v>
      </c>
      <c r="M3995" t="s">
        <v>20</v>
      </c>
      <c r="N3995" t="s">
        <v>25</v>
      </c>
      <c r="O3995" s="1">
        <v>35.64</v>
      </c>
      <c r="P3995" s="1">
        <v>1147.69</v>
      </c>
      <c r="Q3995">
        <v>1</v>
      </c>
      <c r="R3995" t="s">
        <v>21</v>
      </c>
      <c r="S3995" t="str">
        <f>IF(ChurnData[[#This Row],[MonthlyCharges]]&lt;=30,"1. Up to 30",IF(ChurnData[[#This Row],[MonthlyCharges]]&lt;=50,"2. 31-50",IF(ChurnData[[#This Row],[MonthlyCharges]]&lt;=70,"3. 51-70",IF(ChurnData[[#This Row],[MonthlyCharges]]&lt;=90,"4. 71-90","5. Over 90"))))</f>
        <v>2. 31-50</v>
      </c>
      <c r="T3995" t="str">
        <f>IF(AND(ChurnData[[#This Row],[Contract]]="Month-to-month",ChurnData[[#This Row],[InternetService]]="Fiber optic",ChurnData[[#This Row],[TenureMonths]]&lt;=11),"High-risk","Other")</f>
        <v>Other</v>
      </c>
      <c r="U3995" t="str">
        <f>IF(ChurnData[[#This Row],[TenureMonths]]&lt;=11,"0-11",IF(ChurnData[[#This Row],[TenureMonths]]&lt;=23,"12-23",IF(ChurnData[[#This Row],[TenureMonths]]&lt;=35,"24-35",IF(ChurnData[[#This Row],[TenureMonths]]&lt;=47,"36-47",IF(ChurnData[[#This Row],[TenureMonths]]&lt;=59,"48-59","60-72")))))</f>
        <v>24-35</v>
      </c>
      <c r="V3995">
        <f>IF(ChurnData[[#This Row],[Churn]]="Yes",1,0)</f>
        <v>0</v>
      </c>
    </row>
    <row r="3996" spans="1:22" x14ac:dyDescent="0.35">
      <c r="A3996" t="s">
        <v>4049</v>
      </c>
      <c r="B3996" t="s">
        <v>36</v>
      </c>
      <c r="C3996">
        <v>0</v>
      </c>
      <c r="D3996" t="s">
        <v>20</v>
      </c>
      <c r="E3996" t="s">
        <v>21</v>
      </c>
      <c r="F3996" t="s">
        <v>22</v>
      </c>
      <c r="G3996" s="2">
        <v>18</v>
      </c>
      <c r="H3996" t="s">
        <v>20</v>
      </c>
      <c r="I3996" t="s">
        <v>23</v>
      </c>
      <c r="J3996" t="s">
        <v>20</v>
      </c>
      <c r="K3996" t="s">
        <v>21</v>
      </c>
      <c r="L3996" t="s">
        <v>33</v>
      </c>
      <c r="M3996" t="s">
        <v>20</v>
      </c>
      <c r="N3996" t="s">
        <v>30</v>
      </c>
      <c r="O3996" s="1">
        <v>89.83</v>
      </c>
      <c r="P3996" s="1">
        <v>1641.19</v>
      </c>
      <c r="Q3996">
        <v>3</v>
      </c>
      <c r="R3996" t="s">
        <v>20</v>
      </c>
      <c r="S3996" t="str">
        <f>IF(ChurnData[[#This Row],[MonthlyCharges]]&lt;=30,"1. Up to 30",IF(ChurnData[[#This Row],[MonthlyCharges]]&lt;=50,"2. 31-50",IF(ChurnData[[#This Row],[MonthlyCharges]]&lt;=70,"3. 51-70",IF(ChurnData[[#This Row],[MonthlyCharges]]&lt;=90,"4. 71-90","5. Over 90"))))</f>
        <v>4. 71-90</v>
      </c>
      <c r="T3996" t="str">
        <f>IF(AND(ChurnData[[#This Row],[Contract]]="Month-to-month",ChurnData[[#This Row],[InternetService]]="Fiber optic",ChurnData[[#This Row],[TenureMonths]]&lt;=11),"High-risk","Other")</f>
        <v>Other</v>
      </c>
      <c r="U3996" t="str">
        <f>IF(ChurnData[[#This Row],[TenureMonths]]&lt;=11,"0-11",IF(ChurnData[[#This Row],[TenureMonths]]&lt;=23,"12-23",IF(ChurnData[[#This Row],[TenureMonths]]&lt;=35,"24-35",IF(ChurnData[[#This Row],[TenureMonths]]&lt;=47,"36-47",IF(ChurnData[[#This Row],[TenureMonths]]&lt;=59,"48-59","60-72")))))</f>
        <v>12-23</v>
      </c>
      <c r="V3996">
        <f>IF(ChurnData[[#This Row],[Churn]]="Yes",1,0)</f>
        <v>1</v>
      </c>
    </row>
    <row r="3997" spans="1:22" x14ac:dyDescent="0.35">
      <c r="A3997" t="s">
        <v>4050</v>
      </c>
      <c r="B3997" t="s">
        <v>19</v>
      </c>
      <c r="C3997">
        <v>0</v>
      </c>
      <c r="D3997" t="s">
        <v>21</v>
      </c>
      <c r="E3997" t="s">
        <v>21</v>
      </c>
      <c r="F3997" t="s">
        <v>58</v>
      </c>
      <c r="G3997" s="2">
        <v>23</v>
      </c>
      <c r="H3997" t="s">
        <v>21</v>
      </c>
      <c r="I3997" t="s">
        <v>23</v>
      </c>
      <c r="J3997" t="s">
        <v>20</v>
      </c>
      <c r="K3997" t="s">
        <v>21</v>
      </c>
      <c r="L3997" t="s">
        <v>29</v>
      </c>
      <c r="M3997" t="s">
        <v>21</v>
      </c>
      <c r="N3997" t="s">
        <v>34</v>
      </c>
      <c r="O3997" s="1">
        <v>89.43</v>
      </c>
      <c r="P3997" s="1">
        <v>2022.32</v>
      </c>
      <c r="Q3997">
        <v>5</v>
      </c>
      <c r="R3997" t="s">
        <v>20</v>
      </c>
      <c r="S3997" t="str">
        <f>IF(ChurnData[[#This Row],[MonthlyCharges]]&lt;=30,"1. Up to 30",IF(ChurnData[[#This Row],[MonthlyCharges]]&lt;=50,"2. 31-50",IF(ChurnData[[#This Row],[MonthlyCharges]]&lt;=70,"3. 51-70",IF(ChurnData[[#This Row],[MonthlyCharges]]&lt;=90,"4. 71-90","5. Over 90"))))</f>
        <v>4. 71-90</v>
      </c>
      <c r="T3997" t="str">
        <f>IF(AND(ChurnData[[#This Row],[Contract]]="Month-to-month",ChurnData[[#This Row],[InternetService]]="Fiber optic",ChurnData[[#This Row],[TenureMonths]]&lt;=11),"High-risk","Other")</f>
        <v>Other</v>
      </c>
      <c r="U3997" t="str">
        <f>IF(ChurnData[[#This Row],[TenureMonths]]&lt;=11,"0-11",IF(ChurnData[[#This Row],[TenureMonths]]&lt;=23,"12-23",IF(ChurnData[[#This Row],[TenureMonths]]&lt;=35,"24-35",IF(ChurnData[[#This Row],[TenureMonths]]&lt;=47,"36-47",IF(ChurnData[[#This Row],[TenureMonths]]&lt;=59,"48-59","60-72")))))</f>
        <v>12-23</v>
      </c>
      <c r="V3997">
        <f>IF(ChurnData[[#This Row],[Churn]]="Yes",1,0)</f>
        <v>1</v>
      </c>
    </row>
    <row r="3998" spans="1:22" x14ac:dyDescent="0.35">
      <c r="A3998" t="s">
        <v>4051</v>
      </c>
      <c r="B3998" t="s">
        <v>19</v>
      </c>
      <c r="C3998">
        <v>0</v>
      </c>
      <c r="D3998" t="s">
        <v>20</v>
      </c>
      <c r="E3998" t="s">
        <v>20</v>
      </c>
      <c r="F3998" t="s">
        <v>65</v>
      </c>
      <c r="G3998" s="2">
        <v>21</v>
      </c>
      <c r="H3998" t="s">
        <v>20</v>
      </c>
      <c r="I3998" t="s">
        <v>32</v>
      </c>
      <c r="J3998" t="s">
        <v>21</v>
      </c>
      <c r="K3998" t="s">
        <v>20</v>
      </c>
      <c r="L3998" t="s">
        <v>33</v>
      </c>
      <c r="M3998" t="s">
        <v>21</v>
      </c>
      <c r="N3998" t="s">
        <v>34</v>
      </c>
      <c r="O3998" s="1">
        <v>64.25</v>
      </c>
      <c r="P3998" s="1">
        <v>1314.78</v>
      </c>
      <c r="Q3998">
        <v>2</v>
      </c>
      <c r="R3998" t="s">
        <v>21</v>
      </c>
      <c r="S3998" t="str">
        <f>IF(ChurnData[[#This Row],[MonthlyCharges]]&lt;=30,"1. Up to 30",IF(ChurnData[[#This Row],[MonthlyCharges]]&lt;=50,"2. 31-50",IF(ChurnData[[#This Row],[MonthlyCharges]]&lt;=70,"3. 51-70",IF(ChurnData[[#This Row],[MonthlyCharges]]&lt;=90,"4. 71-90","5. Over 90"))))</f>
        <v>3. 51-70</v>
      </c>
      <c r="T3998" t="str">
        <f>IF(AND(ChurnData[[#This Row],[Contract]]="Month-to-month",ChurnData[[#This Row],[InternetService]]="Fiber optic",ChurnData[[#This Row],[TenureMonths]]&lt;=11),"High-risk","Other")</f>
        <v>Other</v>
      </c>
      <c r="U3998" t="str">
        <f>IF(ChurnData[[#This Row],[TenureMonths]]&lt;=11,"0-11",IF(ChurnData[[#This Row],[TenureMonths]]&lt;=23,"12-23",IF(ChurnData[[#This Row],[TenureMonths]]&lt;=35,"24-35",IF(ChurnData[[#This Row],[TenureMonths]]&lt;=47,"36-47",IF(ChurnData[[#This Row],[TenureMonths]]&lt;=59,"48-59","60-72")))))</f>
        <v>12-23</v>
      </c>
      <c r="V3998">
        <f>IF(ChurnData[[#This Row],[Churn]]="Yes",1,0)</f>
        <v>0</v>
      </c>
    </row>
    <row r="3999" spans="1:22" x14ac:dyDescent="0.35">
      <c r="A3999" t="s">
        <v>4052</v>
      </c>
      <c r="B3999" t="s">
        <v>36</v>
      </c>
      <c r="C3999">
        <v>0</v>
      </c>
      <c r="D3999" t="s">
        <v>20</v>
      </c>
      <c r="E3999" t="s">
        <v>20</v>
      </c>
      <c r="F3999" t="s">
        <v>47</v>
      </c>
      <c r="G3999" s="2">
        <v>55</v>
      </c>
      <c r="H3999" t="s">
        <v>20</v>
      </c>
      <c r="I3999" t="s">
        <v>21</v>
      </c>
      <c r="J3999" t="s">
        <v>28</v>
      </c>
      <c r="K3999" t="s">
        <v>28</v>
      </c>
      <c r="L3999" t="s">
        <v>24</v>
      </c>
      <c r="M3999" t="s">
        <v>20</v>
      </c>
      <c r="N3999" t="s">
        <v>34</v>
      </c>
      <c r="O3999" s="1">
        <v>25.36</v>
      </c>
      <c r="P3999" s="1">
        <v>1428.67</v>
      </c>
      <c r="Q3999">
        <v>0</v>
      </c>
      <c r="R3999" t="s">
        <v>21</v>
      </c>
      <c r="S3999" t="str">
        <f>IF(ChurnData[[#This Row],[MonthlyCharges]]&lt;=30,"1. Up to 30",IF(ChurnData[[#This Row],[MonthlyCharges]]&lt;=50,"2. 31-50",IF(ChurnData[[#This Row],[MonthlyCharges]]&lt;=70,"3. 51-70",IF(ChurnData[[#This Row],[MonthlyCharges]]&lt;=90,"4. 71-90","5. Over 90"))))</f>
        <v>1. Up to 30</v>
      </c>
      <c r="T3999" t="str">
        <f>IF(AND(ChurnData[[#This Row],[Contract]]="Month-to-month",ChurnData[[#This Row],[InternetService]]="Fiber optic",ChurnData[[#This Row],[TenureMonths]]&lt;=11),"High-risk","Other")</f>
        <v>Other</v>
      </c>
      <c r="U3999" t="str">
        <f>IF(ChurnData[[#This Row],[TenureMonths]]&lt;=11,"0-11",IF(ChurnData[[#This Row],[TenureMonths]]&lt;=23,"12-23",IF(ChurnData[[#This Row],[TenureMonths]]&lt;=35,"24-35",IF(ChurnData[[#This Row],[TenureMonths]]&lt;=47,"36-47",IF(ChurnData[[#This Row],[TenureMonths]]&lt;=59,"48-59","60-72")))))</f>
        <v>48-59</v>
      </c>
      <c r="V3999">
        <f>IF(ChurnData[[#This Row],[Churn]]="Yes",1,0)</f>
        <v>0</v>
      </c>
    </row>
    <row r="4000" spans="1:22" x14ac:dyDescent="0.35">
      <c r="A4000" t="s">
        <v>4053</v>
      </c>
      <c r="B4000" t="s">
        <v>36</v>
      </c>
      <c r="C4000">
        <v>0</v>
      </c>
      <c r="D4000" t="s">
        <v>21</v>
      </c>
      <c r="E4000" t="s">
        <v>21</v>
      </c>
      <c r="F4000" t="s">
        <v>65</v>
      </c>
      <c r="G4000" s="2">
        <v>10</v>
      </c>
      <c r="H4000" t="s">
        <v>20</v>
      </c>
      <c r="I4000" t="s">
        <v>32</v>
      </c>
      <c r="J4000" t="s">
        <v>20</v>
      </c>
      <c r="K4000" t="s">
        <v>21</v>
      </c>
      <c r="L4000" t="s">
        <v>33</v>
      </c>
      <c r="M4000" t="s">
        <v>20</v>
      </c>
      <c r="N4000" t="s">
        <v>34</v>
      </c>
      <c r="O4000" s="1">
        <v>62.21</v>
      </c>
      <c r="P4000" s="1">
        <v>613.41</v>
      </c>
      <c r="Q4000">
        <v>1</v>
      </c>
      <c r="R4000" t="s">
        <v>21</v>
      </c>
      <c r="S4000" t="str">
        <f>IF(ChurnData[[#This Row],[MonthlyCharges]]&lt;=30,"1. Up to 30",IF(ChurnData[[#This Row],[MonthlyCharges]]&lt;=50,"2. 31-50",IF(ChurnData[[#This Row],[MonthlyCharges]]&lt;=70,"3. 51-70",IF(ChurnData[[#This Row],[MonthlyCharges]]&lt;=90,"4. 71-90","5. Over 90"))))</f>
        <v>3. 51-70</v>
      </c>
      <c r="T4000" t="str">
        <f>IF(AND(ChurnData[[#This Row],[Contract]]="Month-to-month",ChurnData[[#This Row],[InternetService]]="Fiber optic",ChurnData[[#This Row],[TenureMonths]]&lt;=11),"High-risk","Other")</f>
        <v>Other</v>
      </c>
      <c r="U4000" t="str">
        <f>IF(ChurnData[[#This Row],[TenureMonths]]&lt;=11,"0-11",IF(ChurnData[[#This Row],[TenureMonths]]&lt;=23,"12-23",IF(ChurnData[[#This Row],[TenureMonths]]&lt;=35,"24-35",IF(ChurnData[[#This Row],[TenureMonths]]&lt;=47,"36-47",IF(ChurnData[[#This Row],[TenureMonths]]&lt;=59,"48-59","60-72")))))</f>
        <v>0-11</v>
      </c>
      <c r="V4000">
        <f>IF(ChurnData[[#This Row],[Churn]]="Yes",1,0)</f>
        <v>0</v>
      </c>
    </row>
    <row r="4001" spans="1:22" x14ac:dyDescent="0.35">
      <c r="A4001" t="s">
        <v>4054</v>
      </c>
      <c r="B4001" t="s">
        <v>36</v>
      </c>
      <c r="C4001">
        <v>0</v>
      </c>
      <c r="D4001" t="s">
        <v>20</v>
      </c>
      <c r="E4001" t="s">
        <v>20</v>
      </c>
      <c r="F4001" t="s">
        <v>41</v>
      </c>
      <c r="G4001" s="2">
        <v>21</v>
      </c>
      <c r="H4001" t="s">
        <v>21</v>
      </c>
      <c r="I4001" t="s">
        <v>21</v>
      </c>
      <c r="J4001" t="s">
        <v>28</v>
      </c>
      <c r="K4001" t="s">
        <v>28</v>
      </c>
      <c r="L4001" t="s">
        <v>24</v>
      </c>
      <c r="M4001" t="s">
        <v>20</v>
      </c>
      <c r="N4001" t="s">
        <v>25</v>
      </c>
      <c r="O4001" s="1">
        <v>26.05</v>
      </c>
      <c r="P4001" s="1">
        <v>559.82000000000005</v>
      </c>
      <c r="Q4001">
        <v>0</v>
      </c>
      <c r="R4001" t="s">
        <v>21</v>
      </c>
      <c r="S4001" t="str">
        <f>IF(ChurnData[[#This Row],[MonthlyCharges]]&lt;=30,"1. Up to 30",IF(ChurnData[[#This Row],[MonthlyCharges]]&lt;=50,"2. 31-50",IF(ChurnData[[#This Row],[MonthlyCharges]]&lt;=70,"3. 51-70",IF(ChurnData[[#This Row],[MonthlyCharges]]&lt;=90,"4. 71-90","5. Over 90"))))</f>
        <v>1. Up to 30</v>
      </c>
      <c r="T4001" t="str">
        <f>IF(AND(ChurnData[[#This Row],[Contract]]="Month-to-month",ChurnData[[#This Row],[InternetService]]="Fiber optic",ChurnData[[#This Row],[TenureMonths]]&lt;=11),"High-risk","Other")</f>
        <v>Other</v>
      </c>
      <c r="U4001" t="str">
        <f>IF(ChurnData[[#This Row],[TenureMonths]]&lt;=11,"0-11",IF(ChurnData[[#This Row],[TenureMonths]]&lt;=23,"12-23",IF(ChurnData[[#This Row],[TenureMonths]]&lt;=35,"24-35",IF(ChurnData[[#This Row],[TenureMonths]]&lt;=47,"36-47",IF(ChurnData[[#This Row],[TenureMonths]]&lt;=59,"48-59","60-72")))))</f>
        <v>12-23</v>
      </c>
      <c r="V4001">
        <f>IF(ChurnData[[#This Row],[Churn]]="Yes",1,0)</f>
        <v>0</v>
      </c>
    </row>
    <row r="4002" spans="1:22" x14ac:dyDescent="0.35">
      <c r="A4002" t="s">
        <v>4055</v>
      </c>
      <c r="B4002" t="s">
        <v>36</v>
      </c>
      <c r="C4002">
        <v>0</v>
      </c>
      <c r="D4002" t="s">
        <v>21</v>
      </c>
      <c r="E4002" t="s">
        <v>21</v>
      </c>
      <c r="F4002" t="s">
        <v>75</v>
      </c>
      <c r="G4002" s="2">
        <v>32</v>
      </c>
      <c r="H4002" t="s">
        <v>20</v>
      </c>
      <c r="I4002" t="s">
        <v>23</v>
      </c>
      <c r="J4002" t="s">
        <v>21</v>
      </c>
      <c r="K4002" t="s">
        <v>21</v>
      </c>
      <c r="L4002" t="s">
        <v>24</v>
      </c>
      <c r="M4002" t="s">
        <v>21</v>
      </c>
      <c r="N4002" t="s">
        <v>34</v>
      </c>
      <c r="O4002" s="1">
        <v>76.89</v>
      </c>
      <c r="P4002" s="1">
        <v>2431.37</v>
      </c>
      <c r="Q4002">
        <v>2</v>
      </c>
      <c r="R4002" t="s">
        <v>21</v>
      </c>
      <c r="S4002" t="str">
        <f>IF(ChurnData[[#This Row],[MonthlyCharges]]&lt;=30,"1. Up to 30",IF(ChurnData[[#This Row],[MonthlyCharges]]&lt;=50,"2. 31-50",IF(ChurnData[[#This Row],[MonthlyCharges]]&lt;=70,"3. 51-70",IF(ChurnData[[#This Row],[MonthlyCharges]]&lt;=90,"4. 71-90","5. Over 90"))))</f>
        <v>4. 71-90</v>
      </c>
      <c r="T4002" t="str">
        <f>IF(AND(ChurnData[[#This Row],[Contract]]="Month-to-month",ChurnData[[#This Row],[InternetService]]="Fiber optic",ChurnData[[#This Row],[TenureMonths]]&lt;=11),"High-risk","Other")</f>
        <v>Other</v>
      </c>
      <c r="U4002" t="str">
        <f>IF(ChurnData[[#This Row],[TenureMonths]]&lt;=11,"0-11",IF(ChurnData[[#This Row],[TenureMonths]]&lt;=23,"12-23",IF(ChurnData[[#This Row],[TenureMonths]]&lt;=35,"24-35",IF(ChurnData[[#This Row],[TenureMonths]]&lt;=47,"36-47",IF(ChurnData[[#This Row],[TenureMonths]]&lt;=59,"48-59","60-72")))))</f>
        <v>24-35</v>
      </c>
      <c r="V4002">
        <f>IF(ChurnData[[#This Row],[Churn]]="Yes",1,0)</f>
        <v>0</v>
      </c>
    </row>
    <row r="4003" spans="1:22" x14ac:dyDescent="0.35">
      <c r="A4003" t="s">
        <v>4056</v>
      </c>
      <c r="B4003" t="s">
        <v>19</v>
      </c>
      <c r="C4003">
        <v>0</v>
      </c>
      <c r="D4003" t="s">
        <v>20</v>
      </c>
      <c r="E4003" t="s">
        <v>21</v>
      </c>
      <c r="F4003" t="s">
        <v>27</v>
      </c>
      <c r="G4003" s="2">
        <v>72</v>
      </c>
      <c r="H4003" t="s">
        <v>21</v>
      </c>
      <c r="I4003" t="s">
        <v>23</v>
      </c>
      <c r="J4003" t="s">
        <v>20</v>
      </c>
      <c r="K4003" t="s">
        <v>20</v>
      </c>
      <c r="L4003" t="s">
        <v>24</v>
      </c>
      <c r="M4003" t="s">
        <v>20</v>
      </c>
      <c r="N4003" t="s">
        <v>43</v>
      </c>
      <c r="O4003" s="1">
        <v>81.89</v>
      </c>
      <c r="P4003" s="1">
        <v>5776.18</v>
      </c>
      <c r="Q4003">
        <v>3</v>
      </c>
      <c r="R4003" t="s">
        <v>21</v>
      </c>
      <c r="S4003" t="str">
        <f>IF(ChurnData[[#This Row],[MonthlyCharges]]&lt;=30,"1. Up to 30",IF(ChurnData[[#This Row],[MonthlyCharges]]&lt;=50,"2. 31-50",IF(ChurnData[[#This Row],[MonthlyCharges]]&lt;=70,"3. 51-70",IF(ChurnData[[#This Row],[MonthlyCharges]]&lt;=90,"4. 71-90","5. Over 90"))))</f>
        <v>4. 71-90</v>
      </c>
      <c r="T4003" t="str">
        <f>IF(AND(ChurnData[[#This Row],[Contract]]="Month-to-month",ChurnData[[#This Row],[InternetService]]="Fiber optic",ChurnData[[#This Row],[TenureMonths]]&lt;=11),"High-risk","Other")</f>
        <v>Other</v>
      </c>
      <c r="U4003" t="str">
        <f>IF(ChurnData[[#This Row],[TenureMonths]]&lt;=11,"0-11",IF(ChurnData[[#This Row],[TenureMonths]]&lt;=23,"12-23",IF(ChurnData[[#This Row],[TenureMonths]]&lt;=35,"24-35",IF(ChurnData[[#This Row],[TenureMonths]]&lt;=47,"36-47",IF(ChurnData[[#This Row],[TenureMonths]]&lt;=59,"48-59","60-72")))))</f>
        <v>60-72</v>
      </c>
      <c r="V4003">
        <f>IF(ChurnData[[#This Row],[Churn]]="Yes",1,0)</f>
        <v>0</v>
      </c>
    </row>
    <row r="4004" spans="1:22" x14ac:dyDescent="0.35">
      <c r="A4004" t="s">
        <v>4057</v>
      </c>
      <c r="B4004" t="s">
        <v>19</v>
      </c>
      <c r="C4004">
        <v>0</v>
      </c>
      <c r="D4004" t="s">
        <v>20</v>
      </c>
      <c r="E4004" t="s">
        <v>21</v>
      </c>
      <c r="F4004" t="s">
        <v>39</v>
      </c>
      <c r="G4004" s="2">
        <v>47</v>
      </c>
      <c r="H4004" t="s">
        <v>20</v>
      </c>
      <c r="I4004" t="s">
        <v>32</v>
      </c>
      <c r="J4004" t="s">
        <v>20</v>
      </c>
      <c r="K4004" t="s">
        <v>21</v>
      </c>
      <c r="L4004" t="s">
        <v>24</v>
      </c>
      <c r="M4004" t="s">
        <v>21</v>
      </c>
      <c r="N4004" t="s">
        <v>34</v>
      </c>
      <c r="O4004" s="1">
        <v>58.29</v>
      </c>
      <c r="P4004" s="1">
        <v>2791.69</v>
      </c>
      <c r="Q4004">
        <v>1</v>
      </c>
      <c r="R4004" t="s">
        <v>21</v>
      </c>
      <c r="S4004" t="str">
        <f>IF(ChurnData[[#This Row],[MonthlyCharges]]&lt;=30,"1. Up to 30",IF(ChurnData[[#This Row],[MonthlyCharges]]&lt;=50,"2. 31-50",IF(ChurnData[[#This Row],[MonthlyCharges]]&lt;=70,"3. 51-70",IF(ChurnData[[#This Row],[MonthlyCharges]]&lt;=90,"4. 71-90","5. Over 90"))))</f>
        <v>3. 51-70</v>
      </c>
      <c r="T4004" t="str">
        <f>IF(AND(ChurnData[[#This Row],[Contract]]="Month-to-month",ChurnData[[#This Row],[InternetService]]="Fiber optic",ChurnData[[#This Row],[TenureMonths]]&lt;=11),"High-risk","Other")</f>
        <v>Other</v>
      </c>
      <c r="U4004" t="str">
        <f>IF(ChurnData[[#This Row],[TenureMonths]]&lt;=11,"0-11",IF(ChurnData[[#This Row],[TenureMonths]]&lt;=23,"12-23",IF(ChurnData[[#This Row],[TenureMonths]]&lt;=35,"24-35",IF(ChurnData[[#This Row],[TenureMonths]]&lt;=47,"36-47",IF(ChurnData[[#This Row],[TenureMonths]]&lt;=59,"48-59","60-72")))))</f>
        <v>36-47</v>
      </c>
      <c r="V4004">
        <f>IF(ChurnData[[#This Row],[Churn]]="Yes",1,0)</f>
        <v>0</v>
      </c>
    </row>
    <row r="4005" spans="1:22" x14ac:dyDescent="0.35">
      <c r="A4005" t="s">
        <v>4058</v>
      </c>
      <c r="B4005" t="s">
        <v>19</v>
      </c>
      <c r="C4005">
        <v>0</v>
      </c>
      <c r="D4005" t="s">
        <v>21</v>
      </c>
      <c r="E4005" t="s">
        <v>21</v>
      </c>
      <c r="F4005" t="s">
        <v>58</v>
      </c>
      <c r="G4005" s="2">
        <v>43</v>
      </c>
      <c r="H4005" t="s">
        <v>20</v>
      </c>
      <c r="I4005" t="s">
        <v>23</v>
      </c>
      <c r="J4005" t="s">
        <v>21</v>
      </c>
      <c r="K4005" t="s">
        <v>21</v>
      </c>
      <c r="L4005" t="s">
        <v>29</v>
      </c>
      <c r="M4005" t="s">
        <v>20</v>
      </c>
      <c r="N4005" t="s">
        <v>34</v>
      </c>
      <c r="O4005" s="1">
        <v>79.62</v>
      </c>
      <c r="P4005" s="1">
        <v>3401.16</v>
      </c>
      <c r="Q4005">
        <v>1</v>
      </c>
      <c r="R4005" t="s">
        <v>21</v>
      </c>
      <c r="S4005" t="str">
        <f>IF(ChurnData[[#This Row],[MonthlyCharges]]&lt;=30,"1. Up to 30",IF(ChurnData[[#This Row],[MonthlyCharges]]&lt;=50,"2. 31-50",IF(ChurnData[[#This Row],[MonthlyCharges]]&lt;=70,"3. 51-70",IF(ChurnData[[#This Row],[MonthlyCharges]]&lt;=90,"4. 71-90","5. Over 90"))))</f>
        <v>4. 71-90</v>
      </c>
      <c r="T4005" t="str">
        <f>IF(AND(ChurnData[[#This Row],[Contract]]="Month-to-month",ChurnData[[#This Row],[InternetService]]="Fiber optic",ChurnData[[#This Row],[TenureMonths]]&lt;=11),"High-risk","Other")</f>
        <v>Other</v>
      </c>
      <c r="U4005" t="str">
        <f>IF(ChurnData[[#This Row],[TenureMonths]]&lt;=11,"0-11",IF(ChurnData[[#This Row],[TenureMonths]]&lt;=23,"12-23",IF(ChurnData[[#This Row],[TenureMonths]]&lt;=35,"24-35",IF(ChurnData[[#This Row],[TenureMonths]]&lt;=47,"36-47",IF(ChurnData[[#This Row],[TenureMonths]]&lt;=59,"48-59","60-72")))))</f>
        <v>36-47</v>
      </c>
      <c r="V4005">
        <f>IF(ChurnData[[#This Row],[Churn]]="Yes",1,0)</f>
        <v>0</v>
      </c>
    </row>
    <row r="4006" spans="1:22" x14ac:dyDescent="0.35">
      <c r="A4006" t="s">
        <v>4059</v>
      </c>
      <c r="B4006" t="s">
        <v>19</v>
      </c>
      <c r="C4006">
        <v>0</v>
      </c>
      <c r="D4006" t="s">
        <v>20</v>
      </c>
      <c r="E4006" t="s">
        <v>21</v>
      </c>
      <c r="F4006" t="s">
        <v>65</v>
      </c>
      <c r="G4006" s="2">
        <v>8</v>
      </c>
      <c r="H4006" t="s">
        <v>20</v>
      </c>
      <c r="I4006" t="s">
        <v>23</v>
      </c>
      <c r="J4006" t="s">
        <v>20</v>
      </c>
      <c r="K4006" t="s">
        <v>21</v>
      </c>
      <c r="L4006" t="s">
        <v>33</v>
      </c>
      <c r="M4006" t="s">
        <v>20</v>
      </c>
      <c r="N4006" t="s">
        <v>25</v>
      </c>
      <c r="O4006" s="1">
        <v>97.74</v>
      </c>
      <c r="P4006" s="1">
        <v>792.85</v>
      </c>
      <c r="Q4006">
        <v>3</v>
      </c>
      <c r="R4006" t="s">
        <v>20</v>
      </c>
      <c r="S4006" t="str">
        <f>IF(ChurnData[[#This Row],[MonthlyCharges]]&lt;=30,"1. Up to 30",IF(ChurnData[[#This Row],[MonthlyCharges]]&lt;=50,"2. 31-50",IF(ChurnData[[#This Row],[MonthlyCharges]]&lt;=70,"3. 51-70",IF(ChurnData[[#This Row],[MonthlyCharges]]&lt;=90,"4. 71-90","5. Over 90"))))</f>
        <v>5. Over 90</v>
      </c>
      <c r="T4006" t="str">
        <f>IF(AND(ChurnData[[#This Row],[Contract]]="Month-to-month",ChurnData[[#This Row],[InternetService]]="Fiber optic",ChurnData[[#This Row],[TenureMonths]]&lt;=11),"High-risk","Other")</f>
        <v>High-risk</v>
      </c>
      <c r="U4006" t="str">
        <f>IF(ChurnData[[#This Row],[TenureMonths]]&lt;=11,"0-11",IF(ChurnData[[#This Row],[TenureMonths]]&lt;=23,"12-23",IF(ChurnData[[#This Row],[TenureMonths]]&lt;=35,"24-35",IF(ChurnData[[#This Row],[TenureMonths]]&lt;=47,"36-47",IF(ChurnData[[#This Row],[TenureMonths]]&lt;=59,"48-59","60-72")))))</f>
        <v>0-11</v>
      </c>
      <c r="V4006">
        <f>IF(ChurnData[[#This Row],[Churn]]="Yes",1,0)</f>
        <v>1</v>
      </c>
    </row>
    <row r="4007" spans="1:22" x14ac:dyDescent="0.35">
      <c r="A4007" t="s">
        <v>4060</v>
      </c>
      <c r="B4007" t="s">
        <v>19</v>
      </c>
      <c r="C4007">
        <v>1</v>
      </c>
      <c r="D4007" t="s">
        <v>21</v>
      </c>
      <c r="E4007" t="s">
        <v>21</v>
      </c>
      <c r="F4007" t="s">
        <v>75</v>
      </c>
      <c r="G4007" s="2">
        <v>43</v>
      </c>
      <c r="H4007" t="s">
        <v>20</v>
      </c>
      <c r="I4007" t="s">
        <v>23</v>
      </c>
      <c r="J4007" t="s">
        <v>21</v>
      </c>
      <c r="K4007" t="s">
        <v>21</v>
      </c>
      <c r="L4007" t="s">
        <v>24</v>
      </c>
      <c r="M4007" t="s">
        <v>20</v>
      </c>
      <c r="N4007" t="s">
        <v>30</v>
      </c>
      <c r="O4007" s="1">
        <v>94.66</v>
      </c>
      <c r="P4007" s="1">
        <v>4093.64</v>
      </c>
      <c r="Q4007">
        <v>2</v>
      </c>
      <c r="R4007" t="s">
        <v>21</v>
      </c>
      <c r="S4007" t="str">
        <f>IF(ChurnData[[#This Row],[MonthlyCharges]]&lt;=30,"1. Up to 30",IF(ChurnData[[#This Row],[MonthlyCharges]]&lt;=50,"2. 31-50",IF(ChurnData[[#This Row],[MonthlyCharges]]&lt;=70,"3. 51-70",IF(ChurnData[[#This Row],[MonthlyCharges]]&lt;=90,"4. 71-90","5. Over 90"))))</f>
        <v>5. Over 90</v>
      </c>
      <c r="T4007" t="str">
        <f>IF(AND(ChurnData[[#This Row],[Contract]]="Month-to-month",ChurnData[[#This Row],[InternetService]]="Fiber optic",ChurnData[[#This Row],[TenureMonths]]&lt;=11),"High-risk","Other")</f>
        <v>Other</v>
      </c>
      <c r="U4007" t="str">
        <f>IF(ChurnData[[#This Row],[TenureMonths]]&lt;=11,"0-11",IF(ChurnData[[#This Row],[TenureMonths]]&lt;=23,"12-23",IF(ChurnData[[#This Row],[TenureMonths]]&lt;=35,"24-35",IF(ChurnData[[#This Row],[TenureMonths]]&lt;=47,"36-47",IF(ChurnData[[#This Row],[TenureMonths]]&lt;=59,"48-59","60-72")))))</f>
        <v>36-47</v>
      </c>
      <c r="V4007">
        <f>IF(ChurnData[[#This Row],[Churn]]="Yes",1,0)</f>
        <v>0</v>
      </c>
    </row>
    <row r="4008" spans="1:22" x14ac:dyDescent="0.35">
      <c r="A4008" t="s">
        <v>4061</v>
      </c>
      <c r="B4008" t="s">
        <v>36</v>
      </c>
      <c r="C4008">
        <v>0</v>
      </c>
      <c r="D4008" t="s">
        <v>21</v>
      </c>
      <c r="E4008" t="s">
        <v>21</v>
      </c>
      <c r="F4008" t="s">
        <v>75</v>
      </c>
      <c r="G4008" s="2">
        <v>60</v>
      </c>
      <c r="H4008" t="s">
        <v>20</v>
      </c>
      <c r="I4008" t="s">
        <v>23</v>
      </c>
      <c r="J4008" t="s">
        <v>21</v>
      </c>
      <c r="K4008" t="s">
        <v>21</v>
      </c>
      <c r="L4008" t="s">
        <v>24</v>
      </c>
      <c r="M4008" t="s">
        <v>20</v>
      </c>
      <c r="N4008" t="s">
        <v>34</v>
      </c>
      <c r="O4008" s="1">
        <v>89.49</v>
      </c>
      <c r="P4008" s="1">
        <v>5426.64</v>
      </c>
      <c r="Q4008">
        <v>4</v>
      </c>
      <c r="R4008" t="s">
        <v>20</v>
      </c>
      <c r="S4008" t="str">
        <f>IF(ChurnData[[#This Row],[MonthlyCharges]]&lt;=30,"1. Up to 30",IF(ChurnData[[#This Row],[MonthlyCharges]]&lt;=50,"2. 31-50",IF(ChurnData[[#This Row],[MonthlyCharges]]&lt;=70,"3. 51-70",IF(ChurnData[[#This Row],[MonthlyCharges]]&lt;=90,"4. 71-90","5. Over 90"))))</f>
        <v>4. 71-90</v>
      </c>
      <c r="T4008" t="str">
        <f>IF(AND(ChurnData[[#This Row],[Contract]]="Month-to-month",ChurnData[[#This Row],[InternetService]]="Fiber optic",ChurnData[[#This Row],[TenureMonths]]&lt;=11),"High-risk","Other")</f>
        <v>Other</v>
      </c>
      <c r="U4008" t="str">
        <f>IF(ChurnData[[#This Row],[TenureMonths]]&lt;=11,"0-11",IF(ChurnData[[#This Row],[TenureMonths]]&lt;=23,"12-23",IF(ChurnData[[#This Row],[TenureMonths]]&lt;=35,"24-35",IF(ChurnData[[#This Row],[TenureMonths]]&lt;=47,"36-47",IF(ChurnData[[#This Row],[TenureMonths]]&lt;=59,"48-59","60-72")))))</f>
        <v>60-72</v>
      </c>
      <c r="V4008">
        <f>IF(ChurnData[[#This Row],[Churn]]="Yes",1,0)</f>
        <v>1</v>
      </c>
    </row>
    <row r="4009" spans="1:22" x14ac:dyDescent="0.35">
      <c r="A4009" t="s">
        <v>4062</v>
      </c>
      <c r="B4009" t="s">
        <v>19</v>
      </c>
      <c r="C4009">
        <v>0</v>
      </c>
      <c r="D4009" t="s">
        <v>21</v>
      </c>
      <c r="E4009" t="s">
        <v>21</v>
      </c>
      <c r="F4009" t="s">
        <v>49</v>
      </c>
      <c r="G4009" s="2">
        <v>22</v>
      </c>
      <c r="H4009" t="s">
        <v>20</v>
      </c>
      <c r="I4009" t="s">
        <v>32</v>
      </c>
      <c r="J4009" t="s">
        <v>21</v>
      </c>
      <c r="K4009" t="s">
        <v>21</v>
      </c>
      <c r="L4009" t="s">
        <v>33</v>
      </c>
      <c r="M4009" t="s">
        <v>21</v>
      </c>
      <c r="N4009" t="s">
        <v>34</v>
      </c>
      <c r="O4009" s="1">
        <v>60.76</v>
      </c>
      <c r="P4009" s="1">
        <v>1370.14</v>
      </c>
      <c r="Q4009">
        <v>0</v>
      </c>
      <c r="R4009" t="s">
        <v>21</v>
      </c>
      <c r="S4009" t="str">
        <f>IF(ChurnData[[#This Row],[MonthlyCharges]]&lt;=30,"1. Up to 30",IF(ChurnData[[#This Row],[MonthlyCharges]]&lt;=50,"2. 31-50",IF(ChurnData[[#This Row],[MonthlyCharges]]&lt;=70,"3. 51-70",IF(ChurnData[[#This Row],[MonthlyCharges]]&lt;=90,"4. 71-90","5. Over 90"))))</f>
        <v>3. 51-70</v>
      </c>
      <c r="T4009" t="str">
        <f>IF(AND(ChurnData[[#This Row],[Contract]]="Month-to-month",ChurnData[[#This Row],[InternetService]]="Fiber optic",ChurnData[[#This Row],[TenureMonths]]&lt;=11),"High-risk","Other")</f>
        <v>Other</v>
      </c>
      <c r="U4009" t="str">
        <f>IF(ChurnData[[#This Row],[TenureMonths]]&lt;=11,"0-11",IF(ChurnData[[#This Row],[TenureMonths]]&lt;=23,"12-23",IF(ChurnData[[#This Row],[TenureMonths]]&lt;=35,"24-35",IF(ChurnData[[#This Row],[TenureMonths]]&lt;=47,"36-47",IF(ChurnData[[#This Row],[TenureMonths]]&lt;=59,"48-59","60-72")))))</f>
        <v>12-23</v>
      </c>
      <c r="V4009">
        <f>IF(ChurnData[[#This Row],[Churn]]="Yes",1,0)</f>
        <v>0</v>
      </c>
    </row>
    <row r="4010" spans="1:22" x14ac:dyDescent="0.35">
      <c r="A4010" t="s">
        <v>4063</v>
      </c>
      <c r="B4010" t="s">
        <v>19</v>
      </c>
      <c r="C4010">
        <v>1</v>
      </c>
      <c r="D4010" t="s">
        <v>21</v>
      </c>
      <c r="E4010" t="s">
        <v>21</v>
      </c>
      <c r="F4010" t="s">
        <v>65</v>
      </c>
      <c r="G4010" s="2">
        <v>38</v>
      </c>
      <c r="H4010" t="s">
        <v>20</v>
      </c>
      <c r="I4010" t="s">
        <v>23</v>
      </c>
      <c r="J4010" t="s">
        <v>20</v>
      </c>
      <c r="K4010" t="s">
        <v>21</v>
      </c>
      <c r="L4010" t="s">
        <v>24</v>
      </c>
      <c r="M4010" t="s">
        <v>20</v>
      </c>
      <c r="N4010" t="s">
        <v>34</v>
      </c>
      <c r="O4010" s="1">
        <v>92.27</v>
      </c>
      <c r="P4010" s="1">
        <v>3471.76</v>
      </c>
      <c r="Q4010">
        <v>1</v>
      </c>
      <c r="R4010" t="s">
        <v>21</v>
      </c>
      <c r="S4010" t="str">
        <f>IF(ChurnData[[#This Row],[MonthlyCharges]]&lt;=30,"1. Up to 30",IF(ChurnData[[#This Row],[MonthlyCharges]]&lt;=50,"2. 31-50",IF(ChurnData[[#This Row],[MonthlyCharges]]&lt;=70,"3. 51-70",IF(ChurnData[[#This Row],[MonthlyCharges]]&lt;=90,"4. 71-90","5. Over 90"))))</f>
        <v>5. Over 90</v>
      </c>
      <c r="T4010" t="str">
        <f>IF(AND(ChurnData[[#This Row],[Contract]]="Month-to-month",ChurnData[[#This Row],[InternetService]]="Fiber optic",ChurnData[[#This Row],[TenureMonths]]&lt;=11),"High-risk","Other")</f>
        <v>Other</v>
      </c>
      <c r="U4010" t="str">
        <f>IF(ChurnData[[#This Row],[TenureMonths]]&lt;=11,"0-11",IF(ChurnData[[#This Row],[TenureMonths]]&lt;=23,"12-23",IF(ChurnData[[#This Row],[TenureMonths]]&lt;=35,"24-35",IF(ChurnData[[#This Row],[TenureMonths]]&lt;=47,"36-47",IF(ChurnData[[#This Row],[TenureMonths]]&lt;=59,"48-59","60-72")))))</f>
        <v>36-47</v>
      </c>
      <c r="V4010">
        <f>IF(ChurnData[[#This Row],[Churn]]="Yes",1,0)</f>
        <v>0</v>
      </c>
    </row>
    <row r="4011" spans="1:22" x14ac:dyDescent="0.35">
      <c r="A4011" t="s">
        <v>4064</v>
      </c>
      <c r="B4011" t="s">
        <v>36</v>
      </c>
      <c r="C4011">
        <v>0</v>
      </c>
      <c r="D4011" t="s">
        <v>21</v>
      </c>
      <c r="E4011" t="s">
        <v>21</v>
      </c>
      <c r="F4011" t="s">
        <v>27</v>
      </c>
      <c r="G4011" s="2">
        <v>32</v>
      </c>
      <c r="H4011" t="s">
        <v>20</v>
      </c>
      <c r="I4011" t="s">
        <v>21</v>
      </c>
      <c r="J4011" t="s">
        <v>28</v>
      </c>
      <c r="K4011" t="s">
        <v>28</v>
      </c>
      <c r="L4011" t="s">
        <v>33</v>
      </c>
      <c r="M4011" t="s">
        <v>21</v>
      </c>
      <c r="N4011" t="s">
        <v>25</v>
      </c>
      <c r="O4011" s="1">
        <v>33.200000000000003</v>
      </c>
      <c r="P4011" s="1">
        <v>1092.1500000000001</v>
      </c>
      <c r="Q4011">
        <v>4</v>
      </c>
      <c r="R4011" t="s">
        <v>21</v>
      </c>
      <c r="S4011" t="str">
        <f>IF(ChurnData[[#This Row],[MonthlyCharges]]&lt;=30,"1. Up to 30",IF(ChurnData[[#This Row],[MonthlyCharges]]&lt;=50,"2. 31-50",IF(ChurnData[[#This Row],[MonthlyCharges]]&lt;=70,"3. 51-70",IF(ChurnData[[#This Row],[MonthlyCharges]]&lt;=90,"4. 71-90","5. Over 90"))))</f>
        <v>2. 31-50</v>
      </c>
      <c r="T4011" t="str">
        <f>IF(AND(ChurnData[[#This Row],[Contract]]="Month-to-month",ChurnData[[#This Row],[InternetService]]="Fiber optic",ChurnData[[#This Row],[TenureMonths]]&lt;=11),"High-risk","Other")</f>
        <v>Other</v>
      </c>
      <c r="U4011" t="str">
        <f>IF(ChurnData[[#This Row],[TenureMonths]]&lt;=11,"0-11",IF(ChurnData[[#This Row],[TenureMonths]]&lt;=23,"12-23",IF(ChurnData[[#This Row],[TenureMonths]]&lt;=35,"24-35",IF(ChurnData[[#This Row],[TenureMonths]]&lt;=47,"36-47",IF(ChurnData[[#This Row],[TenureMonths]]&lt;=59,"48-59","60-72")))))</f>
        <v>24-35</v>
      </c>
      <c r="V4011">
        <f>IF(ChurnData[[#This Row],[Churn]]="Yes",1,0)</f>
        <v>0</v>
      </c>
    </row>
    <row r="4012" spans="1:22" x14ac:dyDescent="0.35">
      <c r="A4012" t="s">
        <v>4065</v>
      </c>
      <c r="B4012" t="s">
        <v>36</v>
      </c>
      <c r="C4012">
        <v>0</v>
      </c>
      <c r="D4012" t="s">
        <v>21</v>
      </c>
      <c r="E4012" t="s">
        <v>21</v>
      </c>
      <c r="F4012" t="s">
        <v>45</v>
      </c>
      <c r="G4012" s="2">
        <v>36</v>
      </c>
      <c r="H4012" t="s">
        <v>20</v>
      </c>
      <c r="I4012" t="s">
        <v>21</v>
      </c>
      <c r="J4012" t="s">
        <v>28</v>
      </c>
      <c r="K4012" t="s">
        <v>28</v>
      </c>
      <c r="L4012" t="s">
        <v>33</v>
      </c>
      <c r="M4012" t="s">
        <v>20</v>
      </c>
      <c r="N4012" t="s">
        <v>30</v>
      </c>
      <c r="O4012" s="1">
        <v>34.78</v>
      </c>
      <c r="P4012" s="1">
        <v>1282.4100000000001</v>
      </c>
      <c r="Q4012">
        <v>2</v>
      </c>
      <c r="R4012" t="s">
        <v>21</v>
      </c>
      <c r="S4012" t="str">
        <f>IF(ChurnData[[#This Row],[MonthlyCharges]]&lt;=30,"1. Up to 30",IF(ChurnData[[#This Row],[MonthlyCharges]]&lt;=50,"2. 31-50",IF(ChurnData[[#This Row],[MonthlyCharges]]&lt;=70,"3. 51-70",IF(ChurnData[[#This Row],[MonthlyCharges]]&lt;=90,"4. 71-90","5. Over 90"))))</f>
        <v>2. 31-50</v>
      </c>
      <c r="T4012" t="str">
        <f>IF(AND(ChurnData[[#This Row],[Contract]]="Month-to-month",ChurnData[[#This Row],[InternetService]]="Fiber optic",ChurnData[[#This Row],[TenureMonths]]&lt;=11),"High-risk","Other")</f>
        <v>Other</v>
      </c>
      <c r="U4012" t="str">
        <f>IF(ChurnData[[#This Row],[TenureMonths]]&lt;=11,"0-11",IF(ChurnData[[#This Row],[TenureMonths]]&lt;=23,"12-23",IF(ChurnData[[#This Row],[TenureMonths]]&lt;=35,"24-35",IF(ChurnData[[#This Row],[TenureMonths]]&lt;=47,"36-47",IF(ChurnData[[#This Row],[TenureMonths]]&lt;=59,"48-59","60-72")))))</f>
        <v>36-47</v>
      </c>
      <c r="V4012">
        <f>IF(ChurnData[[#This Row],[Churn]]="Yes",1,0)</f>
        <v>0</v>
      </c>
    </row>
    <row r="4013" spans="1:22" x14ac:dyDescent="0.35">
      <c r="A4013" t="s">
        <v>4066</v>
      </c>
      <c r="B4013" t="s">
        <v>19</v>
      </c>
      <c r="C4013">
        <v>0</v>
      </c>
      <c r="D4013" t="s">
        <v>20</v>
      </c>
      <c r="E4013" t="s">
        <v>21</v>
      </c>
      <c r="F4013" t="s">
        <v>75</v>
      </c>
      <c r="G4013" s="2">
        <v>3</v>
      </c>
      <c r="H4013" t="s">
        <v>20</v>
      </c>
      <c r="I4013" t="s">
        <v>21</v>
      </c>
      <c r="J4013" t="s">
        <v>28</v>
      </c>
      <c r="K4013" t="s">
        <v>28</v>
      </c>
      <c r="L4013" t="s">
        <v>33</v>
      </c>
      <c r="M4013" t="s">
        <v>20</v>
      </c>
      <c r="N4013" t="s">
        <v>30</v>
      </c>
      <c r="O4013" s="1">
        <v>27.14</v>
      </c>
      <c r="P4013" s="1">
        <v>83.83</v>
      </c>
      <c r="Q4013">
        <v>5</v>
      </c>
      <c r="R4013" t="s">
        <v>20</v>
      </c>
      <c r="S4013" t="str">
        <f>IF(ChurnData[[#This Row],[MonthlyCharges]]&lt;=30,"1. Up to 30",IF(ChurnData[[#This Row],[MonthlyCharges]]&lt;=50,"2. 31-50",IF(ChurnData[[#This Row],[MonthlyCharges]]&lt;=70,"3. 51-70",IF(ChurnData[[#This Row],[MonthlyCharges]]&lt;=90,"4. 71-90","5. Over 90"))))</f>
        <v>1. Up to 30</v>
      </c>
      <c r="T4013" t="str">
        <f>IF(AND(ChurnData[[#This Row],[Contract]]="Month-to-month",ChurnData[[#This Row],[InternetService]]="Fiber optic",ChurnData[[#This Row],[TenureMonths]]&lt;=11),"High-risk","Other")</f>
        <v>Other</v>
      </c>
      <c r="U4013" t="str">
        <f>IF(ChurnData[[#This Row],[TenureMonths]]&lt;=11,"0-11",IF(ChurnData[[#This Row],[TenureMonths]]&lt;=23,"12-23",IF(ChurnData[[#This Row],[TenureMonths]]&lt;=35,"24-35",IF(ChurnData[[#This Row],[TenureMonths]]&lt;=47,"36-47",IF(ChurnData[[#This Row],[TenureMonths]]&lt;=59,"48-59","60-72")))))</f>
        <v>0-11</v>
      </c>
      <c r="V4013">
        <f>IF(ChurnData[[#This Row],[Churn]]="Yes",1,0)</f>
        <v>1</v>
      </c>
    </row>
    <row r="4014" spans="1:22" x14ac:dyDescent="0.35">
      <c r="A4014" t="s">
        <v>4067</v>
      </c>
      <c r="B4014" t="s">
        <v>36</v>
      </c>
      <c r="C4014">
        <v>1</v>
      </c>
      <c r="D4014" t="s">
        <v>20</v>
      </c>
      <c r="E4014" t="s">
        <v>20</v>
      </c>
      <c r="F4014" t="s">
        <v>41</v>
      </c>
      <c r="G4014" s="2">
        <v>41</v>
      </c>
      <c r="H4014" t="s">
        <v>20</v>
      </c>
      <c r="I4014" t="s">
        <v>32</v>
      </c>
      <c r="J4014" t="s">
        <v>20</v>
      </c>
      <c r="K4014" t="s">
        <v>20</v>
      </c>
      <c r="L4014" t="s">
        <v>29</v>
      </c>
      <c r="M4014" t="s">
        <v>20</v>
      </c>
      <c r="N4014" t="s">
        <v>25</v>
      </c>
      <c r="O4014" s="1">
        <v>61.39</v>
      </c>
      <c r="P4014" s="1">
        <v>2494.4699999999998</v>
      </c>
      <c r="Q4014">
        <v>1</v>
      </c>
      <c r="R4014" t="s">
        <v>21</v>
      </c>
      <c r="S4014" t="str">
        <f>IF(ChurnData[[#This Row],[MonthlyCharges]]&lt;=30,"1. Up to 30",IF(ChurnData[[#This Row],[MonthlyCharges]]&lt;=50,"2. 31-50",IF(ChurnData[[#This Row],[MonthlyCharges]]&lt;=70,"3. 51-70",IF(ChurnData[[#This Row],[MonthlyCharges]]&lt;=90,"4. 71-90","5. Over 90"))))</f>
        <v>3. 51-70</v>
      </c>
      <c r="T4014" t="str">
        <f>IF(AND(ChurnData[[#This Row],[Contract]]="Month-to-month",ChurnData[[#This Row],[InternetService]]="Fiber optic",ChurnData[[#This Row],[TenureMonths]]&lt;=11),"High-risk","Other")</f>
        <v>Other</v>
      </c>
      <c r="U4014" t="str">
        <f>IF(ChurnData[[#This Row],[TenureMonths]]&lt;=11,"0-11",IF(ChurnData[[#This Row],[TenureMonths]]&lt;=23,"12-23",IF(ChurnData[[#This Row],[TenureMonths]]&lt;=35,"24-35",IF(ChurnData[[#This Row],[TenureMonths]]&lt;=47,"36-47",IF(ChurnData[[#This Row],[TenureMonths]]&lt;=59,"48-59","60-72")))))</f>
        <v>36-47</v>
      </c>
      <c r="V4014">
        <f>IF(ChurnData[[#This Row],[Churn]]="Yes",1,0)</f>
        <v>0</v>
      </c>
    </row>
    <row r="4015" spans="1:22" x14ac:dyDescent="0.35">
      <c r="A4015" t="s">
        <v>4068</v>
      </c>
      <c r="B4015" t="s">
        <v>19</v>
      </c>
      <c r="C4015">
        <v>1</v>
      </c>
      <c r="D4015" t="s">
        <v>21</v>
      </c>
      <c r="E4015" t="s">
        <v>21</v>
      </c>
      <c r="F4015" t="s">
        <v>39</v>
      </c>
      <c r="G4015" s="2">
        <v>4</v>
      </c>
      <c r="H4015" t="s">
        <v>20</v>
      </c>
      <c r="I4015" t="s">
        <v>23</v>
      </c>
      <c r="J4015" t="s">
        <v>20</v>
      </c>
      <c r="K4015" t="s">
        <v>21</v>
      </c>
      <c r="L4015" t="s">
        <v>33</v>
      </c>
      <c r="M4015" t="s">
        <v>21</v>
      </c>
      <c r="N4015" t="s">
        <v>34</v>
      </c>
      <c r="O4015" s="1">
        <v>104.05</v>
      </c>
      <c r="P4015" s="1">
        <v>406.41</v>
      </c>
      <c r="Q4015">
        <v>2</v>
      </c>
      <c r="R4015" t="s">
        <v>20</v>
      </c>
      <c r="S4015" t="str">
        <f>IF(ChurnData[[#This Row],[MonthlyCharges]]&lt;=30,"1. Up to 30",IF(ChurnData[[#This Row],[MonthlyCharges]]&lt;=50,"2. 31-50",IF(ChurnData[[#This Row],[MonthlyCharges]]&lt;=70,"3. 51-70",IF(ChurnData[[#This Row],[MonthlyCharges]]&lt;=90,"4. 71-90","5. Over 90"))))</f>
        <v>5. Over 90</v>
      </c>
      <c r="T4015" t="str">
        <f>IF(AND(ChurnData[[#This Row],[Contract]]="Month-to-month",ChurnData[[#This Row],[InternetService]]="Fiber optic",ChurnData[[#This Row],[TenureMonths]]&lt;=11),"High-risk","Other")</f>
        <v>High-risk</v>
      </c>
      <c r="U4015" t="str">
        <f>IF(ChurnData[[#This Row],[TenureMonths]]&lt;=11,"0-11",IF(ChurnData[[#This Row],[TenureMonths]]&lt;=23,"12-23",IF(ChurnData[[#This Row],[TenureMonths]]&lt;=35,"24-35",IF(ChurnData[[#This Row],[TenureMonths]]&lt;=47,"36-47",IF(ChurnData[[#This Row],[TenureMonths]]&lt;=59,"48-59","60-72")))))</f>
        <v>0-11</v>
      </c>
      <c r="V4015">
        <f>IF(ChurnData[[#This Row],[Churn]]="Yes",1,0)</f>
        <v>1</v>
      </c>
    </row>
    <row r="4016" spans="1:22" x14ac:dyDescent="0.35">
      <c r="A4016" t="s">
        <v>4069</v>
      </c>
      <c r="B4016" t="s">
        <v>36</v>
      </c>
      <c r="C4016">
        <v>1</v>
      </c>
      <c r="D4016" t="s">
        <v>20</v>
      </c>
      <c r="E4016" t="s">
        <v>20</v>
      </c>
      <c r="F4016" t="s">
        <v>22</v>
      </c>
      <c r="G4016" s="2">
        <v>9</v>
      </c>
      <c r="H4016" t="s">
        <v>20</v>
      </c>
      <c r="I4016" t="s">
        <v>23</v>
      </c>
      <c r="J4016" t="s">
        <v>20</v>
      </c>
      <c r="K4016" t="s">
        <v>21</v>
      </c>
      <c r="L4016" t="s">
        <v>33</v>
      </c>
      <c r="M4016" t="s">
        <v>20</v>
      </c>
      <c r="N4016" t="s">
        <v>34</v>
      </c>
      <c r="O4016" s="1">
        <v>82.06</v>
      </c>
      <c r="P4016" s="1">
        <v>716.71</v>
      </c>
      <c r="Q4016">
        <v>1</v>
      </c>
      <c r="R4016" t="s">
        <v>20</v>
      </c>
      <c r="S4016" t="str">
        <f>IF(ChurnData[[#This Row],[MonthlyCharges]]&lt;=30,"1. Up to 30",IF(ChurnData[[#This Row],[MonthlyCharges]]&lt;=50,"2. 31-50",IF(ChurnData[[#This Row],[MonthlyCharges]]&lt;=70,"3. 51-70",IF(ChurnData[[#This Row],[MonthlyCharges]]&lt;=90,"4. 71-90","5. Over 90"))))</f>
        <v>4. 71-90</v>
      </c>
      <c r="T4016" t="str">
        <f>IF(AND(ChurnData[[#This Row],[Contract]]="Month-to-month",ChurnData[[#This Row],[InternetService]]="Fiber optic",ChurnData[[#This Row],[TenureMonths]]&lt;=11),"High-risk","Other")</f>
        <v>High-risk</v>
      </c>
      <c r="U4016" t="str">
        <f>IF(ChurnData[[#This Row],[TenureMonths]]&lt;=11,"0-11",IF(ChurnData[[#This Row],[TenureMonths]]&lt;=23,"12-23",IF(ChurnData[[#This Row],[TenureMonths]]&lt;=35,"24-35",IF(ChurnData[[#This Row],[TenureMonths]]&lt;=47,"36-47",IF(ChurnData[[#This Row],[TenureMonths]]&lt;=59,"48-59","60-72")))))</f>
        <v>0-11</v>
      </c>
      <c r="V4016">
        <f>IF(ChurnData[[#This Row],[Churn]]="Yes",1,0)</f>
        <v>1</v>
      </c>
    </row>
    <row r="4017" spans="1:22" x14ac:dyDescent="0.35">
      <c r="A4017" t="s">
        <v>4070</v>
      </c>
      <c r="B4017" t="s">
        <v>36</v>
      </c>
      <c r="C4017">
        <v>0</v>
      </c>
      <c r="D4017" t="s">
        <v>21</v>
      </c>
      <c r="E4017" t="s">
        <v>21</v>
      </c>
      <c r="F4017" t="s">
        <v>45</v>
      </c>
      <c r="G4017" s="2">
        <v>25</v>
      </c>
      <c r="H4017" t="s">
        <v>20</v>
      </c>
      <c r="I4017" t="s">
        <v>23</v>
      </c>
      <c r="J4017" t="s">
        <v>21</v>
      </c>
      <c r="K4017" t="s">
        <v>21</v>
      </c>
      <c r="L4017" t="s">
        <v>29</v>
      </c>
      <c r="M4017" t="s">
        <v>21</v>
      </c>
      <c r="N4017" t="s">
        <v>43</v>
      </c>
      <c r="O4017" s="1">
        <v>80.34</v>
      </c>
      <c r="P4017" s="1">
        <v>1972.69</v>
      </c>
      <c r="Q4017">
        <v>2</v>
      </c>
      <c r="R4017" t="s">
        <v>21</v>
      </c>
      <c r="S4017" t="str">
        <f>IF(ChurnData[[#This Row],[MonthlyCharges]]&lt;=30,"1. Up to 30",IF(ChurnData[[#This Row],[MonthlyCharges]]&lt;=50,"2. 31-50",IF(ChurnData[[#This Row],[MonthlyCharges]]&lt;=70,"3. 51-70",IF(ChurnData[[#This Row],[MonthlyCharges]]&lt;=90,"4. 71-90","5. Over 90"))))</f>
        <v>4. 71-90</v>
      </c>
      <c r="T4017" t="str">
        <f>IF(AND(ChurnData[[#This Row],[Contract]]="Month-to-month",ChurnData[[#This Row],[InternetService]]="Fiber optic",ChurnData[[#This Row],[TenureMonths]]&lt;=11),"High-risk","Other")</f>
        <v>Other</v>
      </c>
      <c r="U4017" t="str">
        <f>IF(ChurnData[[#This Row],[TenureMonths]]&lt;=11,"0-11",IF(ChurnData[[#This Row],[TenureMonths]]&lt;=23,"12-23",IF(ChurnData[[#This Row],[TenureMonths]]&lt;=35,"24-35",IF(ChurnData[[#This Row],[TenureMonths]]&lt;=47,"36-47",IF(ChurnData[[#This Row],[TenureMonths]]&lt;=59,"48-59","60-72")))))</f>
        <v>24-35</v>
      </c>
      <c r="V4017">
        <f>IF(ChurnData[[#This Row],[Churn]]="Yes",1,0)</f>
        <v>0</v>
      </c>
    </row>
    <row r="4018" spans="1:22" x14ac:dyDescent="0.35">
      <c r="A4018" t="s">
        <v>4071</v>
      </c>
      <c r="B4018" t="s">
        <v>36</v>
      </c>
      <c r="C4018">
        <v>0</v>
      </c>
      <c r="D4018" t="s">
        <v>20</v>
      </c>
      <c r="E4018" t="s">
        <v>21</v>
      </c>
      <c r="F4018" t="s">
        <v>49</v>
      </c>
      <c r="G4018" s="2">
        <v>57</v>
      </c>
      <c r="H4018" t="s">
        <v>20</v>
      </c>
      <c r="I4018" t="s">
        <v>23</v>
      </c>
      <c r="J4018" t="s">
        <v>21</v>
      </c>
      <c r="K4018" t="s">
        <v>21</v>
      </c>
      <c r="L4018" t="s">
        <v>24</v>
      </c>
      <c r="M4018" t="s">
        <v>20</v>
      </c>
      <c r="N4018" t="s">
        <v>30</v>
      </c>
      <c r="O4018" s="1">
        <v>78.31</v>
      </c>
      <c r="P4018" s="1">
        <v>4556.6099999999997</v>
      </c>
      <c r="Q4018">
        <v>2</v>
      </c>
      <c r="R4018" t="s">
        <v>21</v>
      </c>
      <c r="S4018" t="str">
        <f>IF(ChurnData[[#This Row],[MonthlyCharges]]&lt;=30,"1. Up to 30",IF(ChurnData[[#This Row],[MonthlyCharges]]&lt;=50,"2. 31-50",IF(ChurnData[[#This Row],[MonthlyCharges]]&lt;=70,"3. 51-70",IF(ChurnData[[#This Row],[MonthlyCharges]]&lt;=90,"4. 71-90","5. Over 90"))))</f>
        <v>4. 71-90</v>
      </c>
      <c r="T4018" t="str">
        <f>IF(AND(ChurnData[[#This Row],[Contract]]="Month-to-month",ChurnData[[#This Row],[InternetService]]="Fiber optic",ChurnData[[#This Row],[TenureMonths]]&lt;=11),"High-risk","Other")</f>
        <v>Other</v>
      </c>
      <c r="U4018" t="str">
        <f>IF(ChurnData[[#This Row],[TenureMonths]]&lt;=11,"0-11",IF(ChurnData[[#This Row],[TenureMonths]]&lt;=23,"12-23",IF(ChurnData[[#This Row],[TenureMonths]]&lt;=35,"24-35",IF(ChurnData[[#This Row],[TenureMonths]]&lt;=47,"36-47",IF(ChurnData[[#This Row],[TenureMonths]]&lt;=59,"48-59","60-72")))))</f>
        <v>48-59</v>
      </c>
      <c r="V4018">
        <f>IF(ChurnData[[#This Row],[Churn]]="Yes",1,0)</f>
        <v>0</v>
      </c>
    </row>
    <row r="4019" spans="1:22" x14ac:dyDescent="0.35">
      <c r="A4019" t="s">
        <v>4072</v>
      </c>
      <c r="B4019" t="s">
        <v>36</v>
      </c>
      <c r="C4019">
        <v>0</v>
      </c>
      <c r="D4019" t="s">
        <v>20</v>
      </c>
      <c r="E4019" t="s">
        <v>21</v>
      </c>
      <c r="F4019" t="s">
        <v>75</v>
      </c>
      <c r="G4019" s="2">
        <v>32</v>
      </c>
      <c r="H4019" t="s">
        <v>20</v>
      </c>
      <c r="I4019" t="s">
        <v>21</v>
      </c>
      <c r="J4019" t="s">
        <v>28</v>
      </c>
      <c r="K4019" t="s">
        <v>28</v>
      </c>
      <c r="L4019" t="s">
        <v>29</v>
      </c>
      <c r="M4019" t="s">
        <v>21</v>
      </c>
      <c r="N4019" t="s">
        <v>43</v>
      </c>
      <c r="O4019" s="1">
        <v>27.37</v>
      </c>
      <c r="P4019" s="1">
        <v>877.01</v>
      </c>
      <c r="Q4019">
        <v>1</v>
      </c>
      <c r="R4019" t="s">
        <v>20</v>
      </c>
      <c r="S4019" t="str">
        <f>IF(ChurnData[[#This Row],[MonthlyCharges]]&lt;=30,"1. Up to 30",IF(ChurnData[[#This Row],[MonthlyCharges]]&lt;=50,"2. 31-50",IF(ChurnData[[#This Row],[MonthlyCharges]]&lt;=70,"3. 51-70",IF(ChurnData[[#This Row],[MonthlyCharges]]&lt;=90,"4. 71-90","5. Over 90"))))</f>
        <v>1. Up to 30</v>
      </c>
      <c r="T4019" t="str">
        <f>IF(AND(ChurnData[[#This Row],[Contract]]="Month-to-month",ChurnData[[#This Row],[InternetService]]="Fiber optic",ChurnData[[#This Row],[TenureMonths]]&lt;=11),"High-risk","Other")</f>
        <v>Other</v>
      </c>
      <c r="U4019" t="str">
        <f>IF(ChurnData[[#This Row],[TenureMonths]]&lt;=11,"0-11",IF(ChurnData[[#This Row],[TenureMonths]]&lt;=23,"12-23",IF(ChurnData[[#This Row],[TenureMonths]]&lt;=35,"24-35",IF(ChurnData[[#This Row],[TenureMonths]]&lt;=47,"36-47",IF(ChurnData[[#This Row],[TenureMonths]]&lt;=59,"48-59","60-72")))))</f>
        <v>24-35</v>
      </c>
      <c r="V4019">
        <f>IF(ChurnData[[#This Row],[Churn]]="Yes",1,0)</f>
        <v>1</v>
      </c>
    </row>
    <row r="4020" spans="1:22" x14ac:dyDescent="0.35">
      <c r="A4020" t="s">
        <v>4073</v>
      </c>
      <c r="B4020" t="s">
        <v>19</v>
      </c>
      <c r="C4020">
        <v>1</v>
      </c>
      <c r="D4020" t="s">
        <v>20</v>
      </c>
      <c r="E4020" t="s">
        <v>20</v>
      </c>
      <c r="F4020" t="s">
        <v>65</v>
      </c>
      <c r="G4020" s="2">
        <v>21</v>
      </c>
      <c r="H4020" t="s">
        <v>20</v>
      </c>
      <c r="I4020" t="s">
        <v>23</v>
      </c>
      <c r="J4020" t="s">
        <v>21</v>
      </c>
      <c r="K4020" t="s">
        <v>21</v>
      </c>
      <c r="L4020" t="s">
        <v>29</v>
      </c>
      <c r="M4020" t="s">
        <v>20</v>
      </c>
      <c r="N4020" t="s">
        <v>43</v>
      </c>
      <c r="O4020" s="1">
        <v>85.34</v>
      </c>
      <c r="P4020" s="1">
        <v>1784.03</v>
      </c>
      <c r="Q4020">
        <v>3</v>
      </c>
      <c r="R4020" t="s">
        <v>21</v>
      </c>
      <c r="S4020" t="str">
        <f>IF(ChurnData[[#This Row],[MonthlyCharges]]&lt;=30,"1. Up to 30",IF(ChurnData[[#This Row],[MonthlyCharges]]&lt;=50,"2. 31-50",IF(ChurnData[[#This Row],[MonthlyCharges]]&lt;=70,"3. 51-70",IF(ChurnData[[#This Row],[MonthlyCharges]]&lt;=90,"4. 71-90","5. Over 90"))))</f>
        <v>4. 71-90</v>
      </c>
      <c r="T4020" t="str">
        <f>IF(AND(ChurnData[[#This Row],[Contract]]="Month-to-month",ChurnData[[#This Row],[InternetService]]="Fiber optic",ChurnData[[#This Row],[TenureMonths]]&lt;=11),"High-risk","Other")</f>
        <v>Other</v>
      </c>
      <c r="U4020" t="str">
        <f>IF(ChurnData[[#This Row],[TenureMonths]]&lt;=11,"0-11",IF(ChurnData[[#This Row],[TenureMonths]]&lt;=23,"12-23",IF(ChurnData[[#This Row],[TenureMonths]]&lt;=35,"24-35",IF(ChurnData[[#This Row],[TenureMonths]]&lt;=47,"36-47",IF(ChurnData[[#This Row],[TenureMonths]]&lt;=59,"48-59","60-72")))))</f>
        <v>12-23</v>
      </c>
      <c r="V4020">
        <f>IF(ChurnData[[#This Row],[Churn]]="Yes",1,0)</f>
        <v>0</v>
      </c>
    </row>
    <row r="4021" spans="1:22" x14ac:dyDescent="0.35">
      <c r="A4021" t="s">
        <v>4074</v>
      </c>
      <c r="B4021" t="s">
        <v>19</v>
      </c>
      <c r="C4021">
        <v>0</v>
      </c>
      <c r="D4021" t="s">
        <v>20</v>
      </c>
      <c r="E4021" t="s">
        <v>21</v>
      </c>
      <c r="F4021" t="s">
        <v>41</v>
      </c>
      <c r="G4021" s="2">
        <v>72</v>
      </c>
      <c r="H4021" t="s">
        <v>20</v>
      </c>
      <c r="I4021" t="s">
        <v>32</v>
      </c>
      <c r="J4021" t="s">
        <v>20</v>
      </c>
      <c r="K4021" t="s">
        <v>21</v>
      </c>
      <c r="L4021" t="s">
        <v>24</v>
      </c>
      <c r="M4021" t="s">
        <v>20</v>
      </c>
      <c r="N4021" t="s">
        <v>30</v>
      </c>
      <c r="O4021" s="1">
        <v>60.05</v>
      </c>
      <c r="P4021" s="1">
        <v>4259.43</v>
      </c>
      <c r="Q4021">
        <v>2</v>
      </c>
      <c r="R4021" t="s">
        <v>21</v>
      </c>
      <c r="S4021" t="str">
        <f>IF(ChurnData[[#This Row],[MonthlyCharges]]&lt;=30,"1. Up to 30",IF(ChurnData[[#This Row],[MonthlyCharges]]&lt;=50,"2. 31-50",IF(ChurnData[[#This Row],[MonthlyCharges]]&lt;=70,"3. 51-70",IF(ChurnData[[#This Row],[MonthlyCharges]]&lt;=90,"4. 71-90","5. Over 90"))))</f>
        <v>3. 51-70</v>
      </c>
      <c r="T4021" t="str">
        <f>IF(AND(ChurnData[[#This Row],[Contract]]="Month-to-month",ChurnData[[#This Row],[InternetService]]="Fiber optic",ChurnData[[#This Row],[TenureMonths]]&lt;=11),"High-risk","Other")</f>
        <v>Other</v>
      </c>
      <c r="U4021" t="str">
        <f>IF(ChurnData[[#This Row],[TenureMonths]]&lt;=11,"0-11",IF(ChurnData[[#This Row],[TenureMonths]]&lt;=23,"12-23",IF(ChurnData[[#This Row],[TenureMonths]]&lt;=35,"24-35",IF(ChurnData[[#This Row],[TenureMonths]]&lt;=47,"36-47",IF(ChurnData[[#This Row],[TenureMonths]]&lt;=59,"48-59","60-72")))))</f>
        <v>60-72</v>
      </c>
      <c r="V4021">
        <f>IF(ChurnData[[#This Row],[Churn]]="Yes",1,0)</f>
        <v>0</v>
      </c>
    </row>
    <row r="4022" spans="1:22" x14ac:dyDescent="0.35">
      <c r="A4022" t="s">
        <v>4075</v>
      </c>
      <c r="B4022" t="s">
        <v>36</v>
      </c>
      <c r="C4022">
        <v>0</v>
      </c>
      <c r="D4022" t="s">
        <v>20</v>
      </c>
      <c r="E4022" t="s">
        <v>21</v>
      </c>
      <c r="F4022" t="s">
        <v>39</v>
      </c>
      <c r="G4022" s="2">
        <v>8</v>
      </c>
      <c r="H4022" t="s">
        <v>20</v>
      </c>
      <c r="I4022" t="s">
        <v>32</v>
      </c>
      <c r="J4022" t="s">
        <v>21</v>
      </c>
      <c r="K4022" t="s">
        <v>21</v>
      </c>
      <c r="L4022" t="s">
        <v>29</v>
      </c>
      <c r="M4022" t="s">
        <v>20</v>
      </c>
      <c r="N4022" t="s">
        <v>25</v>
      </c>
      <c r="O4022" s="1">
        <v>47.4</v>
      </c>
      <c r="P4022" s="1">
        <v>371.13</v>
      </c>
      <c r="Q4022">
        <v>2</v>
      </c>
      <c r="R4022" t="s">
        <v>20</v>
      </c>
      <c r="S4022" t="str">
        <f>IF(ChurnData[[#This Row],[MonthlyCharges]]&lt;=30,"1. Up to 30",IF(ChurnData[[#This Row],[MonthlyCharges]]&lt;=50,"2. 31-50",IF(ChurnData[[#This Row],[MonthlyCharges]]&lt;=70,"3. 51-70",IF(ChurnData[[#This Row],[MonthlyCharges]]&lt;=90,"4. 71-90","5. Over 90"))))</f>
        <v>2. 31-50</v>
      </c>
      <c r="T4022" t="str">
        <f>IF(AND(ChurnData[[#This Row],[Contract]]="Month-to-month",ChurnData[[#This Row],[InternetService]]="Fiber optic",ChurnData[[#This Row],[TenureMonths]]&lt;=11),"High-risk","Other")</f>
        <v>Other</v>
      </c>
      <c r="U4022" t="str">
        <f>IF(ChurnData[[#This Row],[TenureMonths]]&lt;=11,"0-11",IF(ChurnData[[#This Row],[TenureMonths]]&lt;=23,"12-23",IF(ChurnData[[#This Row],[TenureMonths]]&lt;=35,"24-35",IF(ChurnData[[#This Row],[TenureMonths]]&lt;=47,"36-47",IF(ChurnData[[#This Row],[TenureMonths]]&lt;=59,"48-59","60-72")))))</f>
        <v>0-11</v>
      </c>
      <c r="V4022">
        <f>IF(ChurnData[[#This Row],[Churn]]="Yes",1,0)</f>
        <v>1</v>
      </c>
    </row>
    <row r="4023" spans="1:22" x14ac:dyDescent="0.35">
      <c r="A4023" t="s">
        <v>4076</v>
      </c>
      <c r="B4023" t="s">
        <v>19</v>
      </c>
      <c r="C4023">
        <v>0</v>
      </c>
      <c r="D4023" t="s">
        <v>21</v>
      </c>
      <c r="E4023" t="s">
        <v>21</v>
      </c>
      <c r="F4023" t="s">
        <v>65</v>
      </c>
      <c r="G4023" s="2">
        <v>72</v>
      </c>
      <c r="H4023" t="s">
        <v>20</v>
      </c>
      <c r="I4023" t="s">
        <v>23</v>
      </c>
      <c r="J4023" t="s">
        <v>21</v>
      </c>
      <c r="K4023" t="s">
        <v>20</v>
      </c>
      <c r="L4023" t="s">
        <v>24</v>
      </c>
      <c r="M4023" t="s">
        <v>20</v>
      </c>
      <c r="N4023" t="s">
        <v>34</v>
      </c>
      <c r="O4023" s="1">
        <v>82.14</v>
      </c>
      <c r="P4023" s="1">
        <v>5908.86</v>
      </c>
      <c r="Q4023">
        <v>2</v>
      </c>
      <c r="R4023" t="s">
        <v>21</v>
      </c>
      <c r="S4023" t="str">
        <f>IF(ChurnData[[#This Row],[MonthlyCharges]]&lt;=30,"1. Up to 30",IF(ChurnData[[#This Row],[MonthlyCharges]]&lt;=50,"2. 31-50",IF(ChurnData[[#This Row],[MonthlyCharges]]&lt;=70,"3. 51-70",IF(ChurnData[[#This Row],[MonthlyCharges]]&lt;=90,"4. 71-90","5. Over 90"))))</f>
        <v>4. 71-90</v>
      </c>
      <c r="T4023" t="str">
        <f>IF(AND(ChurnData[[#This Row],[Contract]]="Month-to-month",ChurnData[[#This Row],[InternetService]]="Fiber optic",ChurnData[[#This Row],[TenureMonths]]&lt;=11),"High-risk","Other")</f>
        <v>Other</v>
      </c>
      <c r="U4023" t="str">
        <f>IF(ChurnData[[#This Row],[TenureMonths]]&lt;=11,"0-11",IF(ChurnData[[#This Row],[TenureMonths]]&lt;=23,"12-23",IF(ChurnData[[#This Row],[TenureMonths]]&lt;=35,"24-35",IF(ChurnData[[#This Row],[TenureMonths]]&lt;=47,"36-47",IF(ChurnData[[#This Row],[TenureMonths]]&lt;=59,"48-59","60-72")))))</f>
        <v>60-72</v>
      </c>
      <c r="V4023">
        <f>IF(ChurnData[[#This Row],[Churn]]="Yes",1,0)</f>
        <v>0</v>
      </c>
    </row>
    <row r="4024" spans="1:22" x14ac:dyDescent="0.35">
      <c r="A4024" t="s">
        <v>4077</v>
      </c>
      <c r="B4024" t="s">
        <v>19</v>
      </c>
      <c r="C4024">
        <v>1</v>
      </c>
      <c r="D4024" t="s">
        <v>21</v>
      </c>
      <c r="E4024" t="s">
        <v>21</v>
      </c>
      <c r="F4024" t="s">
        <v>45</v>
      </c>
      <c r="G4024" s="2">
        <v>31</v>
      </c>
      <c r="H4024" t="s">
        <v>20</v>
      </c>
      <c r="I4024" t="s">
        <v>23</v>
      </c>
      <c r="J4024" t="s">
        <v>21</v>
      </c>
      <c r="K4024" t="s">
        <v>20</v>
      </c>
      <c r="L4024" t="s">
        <v>33</v>
      </c>
      <c r="M4024" t="s">
        <v>21</v>
      </c>
      <c r="N4024" t="s">
        <v>34</v>
      </c>
      <c r="O4024" s="1">
        <v>83.4</v>
      </c>
      <c r="P4024" s="1">
        <v>2541.94</v>
      </c>
      <c r="Q4024">
        <v>2</v>
      </c>
      <c r="R4024" t="s">
        <v>21</v>
      </c>
      <c r="S4024" t="str">
        <f>IF(ChurnData[[#This Row],[MonthlyCharges]]&lt;=30,"1. Up to 30",IF(ChurnData[[#This Row],[MonthlyCharges]]&lt;=50,"2. 31-50",IF(ChurnData[[#This Row],[MonthlyCharges]]&lt;=70,"3. 51-70",IF(ChurnData[[#This Row],[MonthlyCharges]]&lt;=90,"4. 71-90","5. Over 90"))))</f>
        <v>4. 71-90</v>
      </c>
      <c r="T4024" t="str">
        <f>IF(AND(ChurnData[[#This Row],[Contract]]="Month-to-month",ChurnData[[#This Row],[InternetService]]="Fiber optic",ChurnData[[#This Row],[TenureMonths]]&lt;=11),"High-risk","Other")</f>
        <v>Other</v>
      </c>
      <c r="U4024" t="str">
        <f>IF(ChurnData[[#This Row],[TenureMonths]]&lt;=11,"0-11",IF(ChurnData[[#This Row],[TenureMonths]]&lt;=23,"12-23",IF(ChurnData[[#This Row],[TenureMonths]]&lt;=35,"24-35",IF(ChurnData[[#This Row],[TenureMonths]]&lt;=47,"36-47",IF(ChurnData[[#This Row],[TenureMonths]]&lt;=59,"48-59","60-72")))))</f>
        <v>24-35</v>
      </c>
      <c r="V4024">
        <f>IF(ChurnData[[#This Row],[Churn]]="Yes",1,0)</f>
        <v>0</v>
      </c>
    </row>
    <row r="4025" spans="1:22" x14ac:dyDescent="0.35">
      <c r="A4025" t="s">
        <v>4078</v>
      </c>
      <c r="B4025" t="s">
        <v>19</v>
      </c>
      <c r="C4025">
        <v>1</v>
      </c>
      <c r="D4025" t="s">
        <v>21</v>
      </c>
      <c r="E4025" t="s">
        <v>21</v>
      </c>
      <c r="F4025" t="s">
        <v>27</v>
      </c>
      <c r="G4025" s="2">
        <v>61</v>
      </c>
      <c r="H4025" t="s">
        <v>20</v>
      </c>
      <c r="I4025" t="s">
        <v>23</v>
      </c>
      <c r="J4025" t="s">
        <v>20</v>
      </c>
      <c r="K4025" t="s">
        <v>21</v>
      </c>
      <c r="L4025" t="s">
        <v>24</v>
      </c>
      <c r="M4025" t="s">
        <v>20</v>
      </c>
      <c r="N4025" t="s">
        <v>43</v>
      </c>
      <c r="O4025" s="1">
        <v>84.98</v>
      </c>
      <c r="P4025" s="1">
        <v>5171.38</v>
      </c>
      <c r="Q4025">
        <v>1</v>
      </c>
      <c r="R4025" t="s">
        <v>21</v>
      </c>
      <c r="S4025" t="str">
        <f>IF(ChurnData[[#This Row],[MonthlyCharges]]&lt;=30,"1. Up to 30",IF(ChurnData[[#This Row],[MonthlyCharges]]&lt;=50,"2. 31-50",IF(ChurnData[[#This Row],[MonthlyCharges]]&lt;=70,"3. 51-70",IF(ChurnData[[#This Row],[MonthlyCharges]]&lt;=90,"4. 71-90","5. Over 90"))))</f>
        <v>4. 71-90</v>
      </c>
      <c r="T4025" t="str">
        <f>IF(AND(ChurnData[[#This Row],[Contract]]="Month-to-month",ChurnData[[#This Row],[InternetService]]="Fiber optic",ChurnData[[#This Row],[TenureMonths]]&lt;=11),"High-risk","Other")</f>
        <v>Other</v>
      </c>
      <c r="U4025" t="str">
        <f>IF(ChurnData[[#This Row],[TenureMonths]]&lt;=11,"0-11",IF(ChurnData[[#This Row],[TenureMonths]]&lt;=23,"12-23",IF(ChurnData[[#This Row],[TenureMonths]]&lt;=35,"24-35",IF(ChurnData[[#This Row],[TenureMonths]]&lt;=47,"36-47",IF(ChurnData[[#This Row],[TenureMonths]]&lt;=59,"48-59","60-72")))))</f>
        <v>60-72</v>
      </c>
      <c r="V4025">
        <f>IF(ChurnData[[#This Row],[Churn]]="Yes",1,0)</f>
        <v>0</v>
      </c>
    </row>
    <row r="4026" spans="1:22" x14ac:dyDescent="0.35">
      <c r="A4026" t="s">
        <v>4079</v>
      </c>
      <c r="B4026" t="s">
        <v>19</v>
      </c>
      <c r="C4026">
        <v>0</v>
      </c>
      <c r="D4026" t="s">
        <v>21</v>
      </c>
      <c r="E4026" t="s">
        <v>21</v>
      </c>
      <c r="F4026" t="s">
        <v>27</v>
      </c>
      <c r="G4026" s="2">
        <v>40</v>
      </c>
      <c r="H4026" t="s">
        <v>20</v>
      </c>
      <c r="I4026" t="s">
        <v>32</v>
      </c>
      <c r="J4026" t="s">
        <v>21</v>
      </c>
      <c r="K4026" t="s">
        <v>20</v>
      </c>
      <c r="L4026" t="s">
        <v>29</v>
      </c>
      <c r="M4026" t="s">
        <v>20</v>
      </c>
      <c r="N4026" t="s">
        <v>25</v>
      </c>
      <c r="O4026" s="1">
        <v>56.07</v>
      </c>
      <c r="P4026" s="1">
        <v>2252.84</v>
      </c>
      <c r="Q4026">
        <v>2</v>
      </c>
      <c r="R4026" t="s">
        <v>21</v>
      </c>
      <c r="S4026" t="str">
        <f>IF(ChurnData[[#This Row],[MonthlyCharges]]&lt;=30,"1. Up to 30",IF(ChurnData[[#This Row],[MonthlyCharges]]&lt;=50,"2. 31-50",IF(ChurnData[[#This Row],[MonthlyCharges]]&lt;=70,"3. 51-70",IF(ChurnData[[#This Row],[MonthlyCharges]]&lt;=90,"4. 71-90","5. Over 90"))))</f>
        <v>3. 51-70</v>
      </c>
      <c r="T4026" t="str">
        <f>IF(AND(ChurnData[[#This Row],[Contract]]="Month-to-month",ChurnData[[#This Row],[InternetService]]="Fiber optic",ChurnData[[#This Row],[TenureMonths]]&lt;=11),"High-risk","Other")</f>
        <v>Other</v>
      </c>
      <c r="U4026" t="str">
        <f>IF(ChurnData[[#This Row],[TenureMonths]]&lt;=11,"0-11",IF(ChurnData[[#This Row],[TenureMonths]]&lt;=23,"12-23",IF(ChurnData[[#This Row],[TenureMonths]]&lt;=35,"24-35",IF(ChurnData[[#This Row],[TenureMonths]]&lt;=47,"36-47",IF(ChurnData[[#This Row],[TenureMonths]]&lt;=59,"48-59","60-72")))))</f>
        <v>36-47</v>
      </c>
      <c r="V4026">
        <f>IF(ChurnData[[#This Row],[Churn]]="Yes",1,0)</f>
        <v>0</v>
      </c>
    </row>
    <row r="4027" spans="1:22" x14ac:dyDescent="0.35">
      <c r="A4027" t="s">
        <v>4080</v>
      </c>
      <c r="B4027" t="s">
        <v>19</v>
      </c>
      <c r="C4027">
        <v>0</v>
      </c>
      <c r="D4027" t="s">
        <v>20</v>
      </c>
      <c r="E4027" t="s">
        <v>21</v>
      </c>
      <c r="F4027" t="s">
        <v>39</v>
      </c>
      <c r="G4027" s="2">
        <v>21</v>
      </c>
      <c r="H4027" t="s">
        <v>20</v>
      </c>
      <c r="I4027" t="s">
        <v>32</v>
      </c>
      <c r="J4027" t="s">
        <v>21</v>
      </c>
      <c r="K4027" t="s">
        <v>21</v>
      </c>
      <c r="L4027" t="s">
        <v>33</v>
      </c>
      <c r="M4027" t="s">
        <v>20</v>
      </c>
      <c r="N4027" t="s">
        <v>30</v>
      </c>
      <c r="O4027" s="1">
        <v>65.819999999999993</v>
      </c>
      <c r="P4027" s="1">
        <v>1397.53</v>
      </c>
      <c r="Q4027">
        <v>5</v>
      </c>
      <c r="R4027" t="s">
        <v>21</v>
      </c>
      <c r="S4027" t="str">
        <f>IF(ChurnData[[#This Row],[MonthlyCharges]]&lt;=30,"1. Up to 30",IF(ChurnData[[#This Row],[MonthlyCharges]]&lt;=50,"2. 31-50",IF(ChurnData[[#This Row],[MonthlyCharges]]&lt;=70,"3. 51-70",IF(ChurnData[[#This Row],[MonthlyCharges]]&lt;=90,"4. 71-90","5. Over 90"))))</f>
        <v>3. 51-70</v>
      </c>
      <c r="T4027" t="str">
        <f>IF(AND(ChurnData[[#This Row],[Contract]]="Month-to-month",ChurnData[[#This Row],[InternetService]]="Fiber optic",ChurnData[[#This Row],[TenureMonths]]&lt;=11),"High-risk","Other")</f>
        <v>Other</v>
      </c>
      <c r="U4027" t="str">
        <f>IF(ChurnData[[#This Row],[TenureMonths]]&lt;=11,"0-11",IF(ChurnData[[#This Row],[TenureMonths]]&lt;=23,"12-23",IF(ChurnData[[#This Row],[TenureMonths]]&lt;=35,"24-35",IF(ChurnData[[#This Row],[TenureMonths]]&lt;=47,"36-47",IF(ChurnData[[#This Row],[TenureMonths]]&lt;=59,"48-59","60-72")))))</f>
        <v>12-23</v>
      </c>
      <c r="V4027">
        <f>IF(ChurnData[[#This Row],[Churn]]="Yes",1,0)</f>
        <v>0</v>
      </c>
    </row>
    <row r="4028" spans="1:22" x14ac:dyDescent="0.35">
      <c r="A4028" t="s">
        <v>4081</v>
      </c>
      <c r="B4028" t="s">
        <v>19</v>
      </c>
      <c r="C4028">
        <v>0</v>
      </c>
      <c r="D4028" t="s">
        <v>21</v>
      </c>
      <c r="E4028" t="s">
        <v>20</v>
      </c>
      <c r="F4028" t="s">
        <v>39</v>
      </c>
      <c r="G4028" s="2">
        <v>19</v>
      </c>
      <c r="H4028" t="s">
        <v>20</v>
      </c>
      <c r="I4028" t="s">
        <v>21</v>
      </c>
      <c r="J4028" t="s">
        <v>28</v>
      </c>
      <c r="K4028" t="s">
        <v>28</v>
      </c>
      <c r="L4028" t="s">
        <v>33</v>
      </c>
      <c r="M4028" t="s">
        <v>21</v>
      </c>
      <c r="N4028" t="s">
        <v>34</v>
      </c>
      <c r="O4028" s="1">
        <v>21.05</v>
      </c>
      <c r="P4028" s="1">
        <v>404.49</v>
      </c>
      <c r="Q4028">
        <v>0</v>
      </c>
      <c r="R4028" t="s">
        <v>20</v>
      </c>
      <c r="S4028" t="str">
        <f>IF(ChurnData[[#This Row],[MonthlyCharges]]&lt;=30,"1. Up to 30",IF(ChurnData[[#This Row],[MonthlyCharges]]&lt;=50,"2. 31-50",IF(ChurnData[[#This Row],[MonthlyCharges]]&lt;=70,"3. 51-70",IF(ChurnData[[#This Row],[MonthlyCharges]]&lt;=90,"4. 71-90","5. Over 90"))))</f>
        <v>1. Up to 30</v>
      </c>
      <c r="T4028" t="str">
        <f>IF(AND(ChurnData[[#This Row],[Contract]]="Month-to-month",ChurnData[[#This Row],[InternetService]]="Fiber optic",ChurnData[[#This Row],[TenureMonths]]&lt;=11),"High-risk","Other")</f>
        <v>Other</v>
      </c>
      <c r="U4028" t="str">
        <f>IF(ChurnData[[#This Row],[TenureMonths]]&lt;=11,"0-11",IF(ChurnData[[#This Row],[TenureMonths]]&lt;=23,"12-23",IF(ChurnData[[#This Row],[TenureMonths]]&lt;=35,"24-35",IF(ChurnData[[#This Row],[TenureMonths]]&lt;=47,"36-47",IF(ChurnData[[#This Row],[TenureMonths]]&lt;=59,"48-59","60-72")))))</f>
        <v>12-23</v>
      </c>
      <c r="V4028">
        <f>IF(ChurnData[[#This Row],[Churn]]="Yes",1,0)</f>
        <v>1</v>
      </c>
    </row>
    <row r="4029" spans="1:22" x14ac:dyDescent="0.35">
      <c r="A4029" t="s">
        <v>4082</v>
      </c>
      <c r="B4029" t="s">
        <v>19</v>
      </c>
      <c r="C4029">
        <v>0</v>
      </c>
      <c r="D4029" t="s">
        <v>20</v>
      </c>
      <c r="E4029" t="s">
        <v>21</v>
      </c>
      <c r="F4029" t="s">
        <v>37</v>
      </c>
      <c r="G4029" s="2">
        <v>7</v>
      </c>
      <c r="H4029" t="s">
        <v>20</v>
      </c>
      <c r="I4029" t="s">
        <v>23</v>
      </c>
      <c r="J4029" t="s">
        <v>21</v>
      </c>
      <c r="K4029" t="s">
        <v>21</v>
      </c>
      <c r="L4029" t="s">
        <v>29</v>
      </c>
      <c r="M4029" t="s">
        <v>21</v>
      </c>
      <c r="N4029" t="s">
        <v>25</v>
      </c>
      <c r="O4029" s="1">
        <v>90.65</v>
      </c>
      <c r="P4029" s="1">
        <v>640.96</v>
      </c>
      <c r="Q4029">
        <v>2</v>
      </c>
      <c r="R4029" t="s">
        <v>21</v>
      </c>
      <c r="S4029" t="str">
        <f>IF(ChurnData[[#This Row],[MonthlyCharges]]&lt;=30,"1. Up to 30",IF(ChurnData[[#This Row],[MonthlyCharges]]&lt;=50,"2. 31-50",IF(ChurnData[[#This Row],[MonthlyCharges]]&lt;=70,"3. 51-70",IF(ChurnData[[#This Row],[MonthlyCharges]]&lt;=90,"4. 71-90","5. Over 90"))))</f>
        <v>5. Over 90</v>
      </c>
      <c r="T4029" t="str">
        <f>IF(AND(ChurnData[[#This Row],[Contract]]="Month-to-month",ChurnData[[#This Row],[InternetService]]="Fiber optic",ChurnData[[#This Row],[TenureMonths]]&lt;=11),"High-risk","Other")</f>
        <v>Other</v>
      </c>
      <c r="U4029" t="str">
        <f>IF(ChurnData[[#This Row],[TenureMonths]]&lt;=11,"0-11",IF(ChurnData[[#This Row],[TenureMonths]]&lt;=23,"12-23",IF(ChurnData[[#This Row],[TenureMonths]]&lt;=35,"24-35",IF(ChurnData[[#This Row],[TenureMonths]]&lt;=47,"36-47",IF(ChurnData[[#This Row],[TenureMonths]]&lt;=59,"48-59","60-72")))))</f>
        <v>0-11</v>
      </c>
      <c r="V4029">
        <f>IF(ChurnData[[#This Row],[Churn]]="Yes",1,0)</f>
        <v>0</v>
      </c>
    </row>
    <row r="4030" spans="1:22" x14ac:dyDescent="0.35">
      <c r="A4030" t="s">
        <v>4083</v>
      </c>
      <c r="B4030" t="s">
        <v>19</v>
      </c>
      <c r="C4030">
        <v>0</v>
      </c>
      <c r="D4030" t="s">
        <v>21</v>
      </c>
      <c r="E4030" t="s">
        <v>20</v>
      </c>
      <c r="F4030" t="s">
        <v>41</v>
      </c>
      <c r="G4030" s="2">
        <v>67</v>
      </c>
      <c r="H4030" t="s">
        <v>20</v>
      </c>
      <c r="I4030" t="s">
        <v>23</v>
      </c>
      <c r="J4030" t="s">
        <v>21</v>
      </c>
      <c r="K4030" t="s">
        <v>21</v>
      </c>
      <c r="L4030" t="s">
        <v>24</v>
      </c>
      <c r="M4030" t="s">
        <v>21</v>
      </c>
      <c r="N4030" t="s">
        <v>25</v>
      </c>
      <c r="O4030" s="1">
        <v>87.72</v>
      </c>
      <c r="P4030" s="1">
        <v>5885.1</v>
      </c>
      <c r="Q4030">
        <v>1</v>
      </c>
      <c r="R4030" t="s">
        <v>21</v>
      </c>
      <c r="S4030" t="str">
        <f>IF(ChurnData[[#This Row],[MonthlyCharges]]&lt;=30,"1. Up to 30",IF(ChurnData[[#This Row],[MonthlyCharges]]&lt;=50,"2. 31-50",IF(ChurnData[[#This Row],[MonthlyCharges]]&lt;=70,"3. 51-70",IF(ChurnData[[#This Row],[MonthlyCharges]]&lt;=90,"4. 71-90","5. Over 90"))))</f>
        <v>4. 71-90</v>
      </c>
      <c r="T4030" t="str">
        <f>IF(AND(ChurnData[[#This Row],[Contract]]="Month-to-month",ChurnData[[#This Row],[InternetService]]="Fiber optic",ChurnData[[#This Row],[TenureMonths]]&lt;=11),"High-risk","Other")</f>
        <v>Other</v>
      </c>
      <c r="U4030" t="str">
        <f>IF(ChurnData[[#This Row],[TenureMonths]]&lt;=11,"0-11",IF(ChurnData[[#This Row],[TenureMonths]]&lt;=23,"12-23",IF(ChurnData[[#This Row],[TenureMonths]]&lt;=35,"24-35",IF(ChurnData[[#This Row],[TenureMonths]]&lt;=47,"36-47",IF(ChurnData[[#This Row],[TenureMonths]]&lt;=59,"48-59","60-72")))))</f>
        <v>60-72</v>
      </c>
      <c r="V4030">
        <f>IF(ChurnData[[#This Row],[Churn]]="Yes",1,0)</f>
        <v>0</v>
      </c>
    </row>
    <row r="4031" spans="1:22" x14ac:dyDescent="0.35">
      <c r="A4031" t="s">
        <v>4084</v>
      </c>
      <c r="B4031" t="s">
        <v>19</v>
      </c>
      <c r="C4031">
        <v>0</v>
      </c>
      <c r="D4031" t="s">
        <v>20</v>
      </c>
      <c r="E4031" t="s">
        <v>20</v>
      </c>
      <c r="F4031" t="s">
        <v>41</v>
      </c>
      <c r="G4031" s="2">
        <v>19</v>
      </c>
      <c r="H4031" t="s">
        <v>20</v>
      </c>
      <c r="I4031" t="s">
        <v>32</v>
      </c>
      <c r="J4031" t="s">
        <v>21</v>
      </c>
      <c r="K4031" t="s">
        <v>20</v>
      </c>
      <c r="L4031" t="s">
        <v>29</v>
      </c>
      <c r="M4031" t="s">
        <v>20</v>
      </c>
      <c r="N4031" t="s">
        <v>25</v>
      </c>
      <c r="O4031" s="1">
        <v>60.95</v>
      </c>
      <c r="P4031" s="1">
        <v>1168.6600000000001</v>
      </c>
      <c r="Q4031">
        <v>0</v>
      </c>
      <c r="R4031" t="s">
        <v>21</v>
      </c>
      <c r="S4031" t="str">
        <f>IF(ChurnData[[#This Row],[MonthlyCharges]]&lt;=30,"1. Up to 30",IF(ChurnData[[#This Row],[MonthlyCharges]]&lt;=50,"2. 31-50",IF(ChurnData[[#This Row],[MonthlyCharges]]&lt;=70,"3. 51-70",IF(ChurnData[[#This Row],[MonthlyCharges]]&lt;=90,"4. 71-90","5. Over 90"))))</f>
        <v>3. 51-70</v>
      </c>
      <c r="T4031" t="str">
        <f>IF(AND(ChurnData[[#This Row],[Contract]]="Month-to-month",ChurnData[[#This Row],[InternetService]]="Fiber optic",ChurnData[[#This Row],[TenureMonths]]&lt;=11),"High-risk","Other")</f>
        <v>Other</v>
      </c>
      <c r="U4031" t="str">
        <f>IF(ChurnData[[#This Row],[TenureMonths]]&lt;=11,"0-11",IF(ChurnData[[#This Row],[TenureMonths]]&lt;=23,"12-23",IF(ChurnData[[#This Row],[TenureMonths]]&lt;=35,"24-35",IF(ChurnData[[#This Row],[TenureMonths]]&lt;=47,"36-47",IF(ChurnData[[#This Row],[TenureMonths]]&lt;=59,"48-59","60-72")))))</f>
        <v>12-23</v>
      </c>
      <c r="V4031">
        <f>IF(ChurnData[[#This Row],[Churn]]="Yes",1,0)</f>
        <v>0</v>
      </c>
    </row>
    <row r="4032" spans="1:22" x14ac:dyDescent="0.35">
      <c r="A4032" t="s">
        <v>4085</v>
      </c>
      <c r="B4032" t="s">
        <v>36</v>
      </c>
      <c r="C4032">
        <v>0</v>
      </c>
      <c r="D4032" t="s">
        <v>20</v>
      </c>
      <c r="E4032" t="s">
        <v>20</v>
      </c>
      <c r="F4032" t="s">
        <v>56</v>
      </c>
      <c r="G4032" s="2">
        <v>10</v>
      </c>
      <c r="H4032" t="s">
        <v>20</v>
      </c>
      <c r="I4032" t="s">
        <v>32</v>
      </c>
      <c r="J4032" t="s">
        <v>21</v>
      </c>
      <c r="K4032" t="s">
        <v>21</v>
      </c>
      <c r="L4032" t="s">
        <v>33</v>
      </c>
      <c r="M4032" t="s">
        <v>21</v>
      </c>
      <c r="N4032" t="s">
        <v>34</v>
      </c>
      <c r="O4032" s="1">
        <v>56.22</v>
      </c>
      <c r="P4032" s="1">
        <v>550.23</v>
      </c>
      <c r="Q4032">
        <v>4</v>
      </c>
      <c r="R4032" t="s">
        <v>21</v>
      </c>
      <c r="S4032" t="str">
        <f>IF(ChurnData[[#This Row],[MonthlyCharges]]&lt;=30,"1. Up to 30",IF(ChurnData[[#This Row],[MonthlyCharges]]&lt;=50,"2. 31-50",IF(ChurnData[[#This Row],[MonthlyCharges]]&lt;=70,"3. 51-70",IF(ChurnData[[#This Row],[MonthlyCharges]]&lt;=90,"4. 71-90","5. Over 90"))))</f>
        <v>3. 51-70</v>
      </c>
      <c r="T4032" t="str">
        <f>IF(AND(ChurnData[[#This Row],[Contract]]="Month-to-month",ChurnData[[#This Row],[InternetService]]="Fiber optic",ChurnData[[#This Row],[TenureMonths]]&lt;=11),"High-risk","Other")</f>
        <v>Other</v>
      </c>
      <c r="U4032" t="str">
        <f>IF(ChurnData[[#This Row],[TenureMonths]]&lt;=11,"0-11",IF(ChurnData[[#This Row],[TenureMonths]]&lt;=23,"12-23",IF(ChurnData[[#This Row],[TenureMonths]]&lt;=35,"24-35",IF(ChurnData[[#This Row],[TenureMonths]]&lt;=47,"36-47",IF(ChurnData[[#This Row],[TenureMonths]]&lt;=59,"48-59","60-72")))))</f>
        <v>0-11</v>
      </c>
      <c r="V4032">
        <f>IF(ChurnData[[#This Row],[Churn]]="Yes",1,0)</f>
        <v>0</v>
      </c>
    </row>
    <row r="4033" spans="1:22" x14ac:dyDescent="0.35">
      <c r="A4033" t="s">
        <v>4086</v>
      </c>
      <c r="B4033" t="s">
        <v>36</v>
      </c>
      <c r="C4033">
        <v>0</v>
      </c>
      <c r="D4033" t="s">
        <v>21</v>
      </c>
      <c r="E4033" t="s">
        <v>21</v>
      </c>
      <c r="F4033" t="s">
        <v>37</v>
      </c>
      <c r="G4033" s="2">
        <v>13</v>
      </c>
      <c r="H4033" t="s">
        <v>20</v>
      </c>
      <c r="I4033" t="s">
        <v>32</v>
      </c>
      <c r="J4033" t="s">
        <v>21</v>
      </c>
      <c r="K4033" t="s">
        <v>21</v>
      </c>
      <c r="L4033" t="s">
        <v>33</v>
      </c>
      <c r="M4033" t="s">
        <v>21</v>
      </c>
      <c r="N4033" t="s">
        <v>30</v>
      </c>
      <c r="O4033" s="1">
        <v>59.66</v>
      </c>
      <c r="P4033" s="1">
        <v>793.71</v>
      </c>
      <c r="Q4033">
        <v>6</v>
      </c>
      <c r="R4033" t="s">
        <v>20</v>
      </c>
      <c r="S4033" t="str">
        <f>IF(ChurnData[[#This Row],[MonthlyCharges]]&lt;=30,"1. Up to 30",IF(ChurnData[[#This Row],[MonthlyCharges]]&lt;=50,"2. 31-50",IF(ChurnData[[#This Row],[MonthlyCharges]]&lt;=70,"3. 51-70",IF(ChurnData[[#This Row],[MonthlyCharges]]&lt;=90,"4. 71-90","5. Over 90"))))</f>
        <v>3. 51-70</v>
      </c>
      <c r="T4033" t="str">
        <f>IF(AND(ChurnData[[#This Row],[Contract]]="Month-to-month",ChurnData[[#This Row],[InternetService]]="Fiber optic",ChurnData[[#This Row],[TenureMonths]]&lt;=11),"High-risk","Other")</f>
        <v>Other</v>
      </c>
      <c r="U4033" t="str">
        <f>IF(ChurnData[[#This Row],[TenureMonths]]&lt;=11,"0-11",IF(ChurnData[[#This Row],[TenureMonths]]&lt;=23,"12-23",IF(ChurnData[[#This Row],[TenureMonths]]&lt;=35,"24-35",IF(ChurnData[[#This Row],[TenureMonths]]&lt;=47,"36-47",IF(ChurnData[[#This Row],[TenureMonths]]&lt;=59,"48-59","60-72")))))</f>
        <v>12-23</v>
      </c>
      <c r="V4033">
        <f>IF(ChurnData[[#This Row],[Churn]]="Yes",1,0)</f>
        <v>1</v>
      </c>
    </row>
    <row r="4034" spans="1:22" x14ac:dyDescent="0.35">
      <c r="A4034" t="s">
        <v>4087</v>
      </c>
      <c r="B4034" t="s">
        <v>36</v>
      </c>
      <c r="C4034">
        <v>0</v>
      </c>
      <c r="D4034" t="s">
        <v>21</v>
      </c>
      <c r="E4034" t="s">
        <v>21</v>
      </c>
      <c r="F4034" t="s">
        <v>75</v>
      </c>
      <c r="G4034" s="2">
        <v>12</v>
      </c>
      <c r="H4034" t="s">
        <v>20</v>
      </c>
      <c r="I4034" t="s">
        <v>23</v>
      </c>
      <c r="J4034" t="s">
        <v>21</v>
      </c>
      <c r="K4034" t="s">
        <v>21</v>
      </c>
      <c r="L4034" t="s">
        <v>33</v>
      </c>
      <c r="M4034" t="s">
        <v>20</v>
      </c>
      <c r="N4034" t="s">
        <v>34</v>
      </c>
      <c r="O4034" s="1">
        <v>88.86</v>
      </c>
      <c r="P4034" s="1">
        <v>1072.3699999999999</v>
      </c>
      <c r="Q4034">
        <v>1</v>
      </c>
      <c r="R4034" t="s">
        <v>20</v>
      </c>
      <c r="S4034" t="str">
        <f>IF(ChurnData[[#This Row],[MonthlyCharges]]&lt;=30,"1. Up to 30",IF(ChurnData[[#This Row],[MonthlyCharges]]&lt;=50,"2. 31-50",IF(ChurnData[[#This Row],[MonthlyCharges]]&lt;=70,"3. 51-70",IF(ChurnData[[#This Row],[MonthlyCharges]]&lt;=90,"4. 71-90","5. Over 90"))))</f>
        <v>4. 71-90</v>
      </c>
      <c r="T4034" t="str">
        <f>IF(AND(ChurnData[[#This Row],[Contract]]="Month-to-month",ChurnData[[#This Row],[InternetService]]="Fiber optic",ChurnData[[#This Row],[TenureMonths]]&lt;=11),"High-risk","Other")</f>
        <v>Other</v>
      </c>
      <c r="U4034" t="str">
        <f>IF(ChurnData[[#This Row],[TenureMonths]]&lt;=11,"0-11",IF(ChurnData[[#This Row],[TenureMonths]]&lt;=23,"12-23",IF(ChurnData[[#This Row],[TenureMonths]]&lt;=35,"24-35",IF(ChurnData[[#This Row],[TenureMonths]]&lt;=47,"36-47",IF(ChurnData[[#This Row],[TenureMonths]]&lt;=59,"48-59","60-72")))))</f>
        <v>12-23</v>
      </c>
      <c r="V4034">
        <f>IF(ChurnData[[#This Row],[Churn]]="Yes",1,0)</f>
        <v>1</v>
      </c>
    </row>
    <row r="4035" spans="1:22" x14ac:dyDescent="0.35">
      <c r="A4035" t="s">
        <v>4088</v>
      </c>
      <c r="B4035" t="s">
        <v>19</v>
      </c>
      <c r="C4035">
        <v>0</v>
      </c>
      <c r="D4035" t="s">
        <v>21</v>
      </c>
      <c r="E4035" t="s">
        <v>21</v>
      </c>
      <c r="F4035" t="s">
        <v>39</v>
      </c>
      <c r="G4035" s="2">
        <v>56</v>
      </c>
      <c r="H4035" t="s">
        <v>20</v>
      </c>
      <c r="I4035" t="s">
        <v>32</v>
      </c>
      <c r="J4035" t="s">
        <v>21</v>
      </c>
      <c r="K4035" t="s">
        <v>21</v>
      </c>
      <c r="L4035" t="s">
        <v>33</v>
      </c>
      <c r="M4035" t="s">
        <v>20</v>
      </c>
      <c r="N4035" t="s">
        <v>25</v>
      </c>
      <c r="O4035" s="1">
        <v>50.22</v>
      </c>
      <c r="P4035" s="1">
        <v>2889.68</v>
      </c>
      <c r="Q4035">
        <v>2</v>
      </c>
      <c r="R4035" t="s">
        <v>21</v>
      </c>
      <c r="S4035" t="str">
        <f>IF(ChurnData[[#This Row],[MonthlyCharges]]&lt;=30,"1. Up to 30",IF(ChurnData[[#This Row],[MonthlyCharges]]&lt;=50,"2. 31-50",IF(ChurnData[[#This Row],[MonthlyCharges]]&lt;=70,"3. 51-70",IF(ChurnData[[#This Row],[MonthlyCharges]]&lt;=90,"4. 71-90","5. Over 90"))))</f>
        <v>3. 51-70</v>
      </c>
      <c r="T4035" t="str">
        <f>IF(AND(ChurnData[[#This Row],[Contract]]="Month-to-month",ChurnData[[#This Row],[InternetService]]="Fiber optic",ChurnData[[#This Row],[TenureMonths]]&lt;=11),"High-risk","Other")</f>
        <v>Other</v>
      </c>
      <c r="U4035" t="str">
        <f>IF(ChurnData[[#This Row],[TenureMonths]]&lt;=11,"0-11",IF(ChurnData[[#This Row],[TenureMonths]]&lt;=23,"12-23",IF(ChurnData[[#This Row],[TenureMonths]]&lt;=35,"24-35",IF(ChurnData[[#This Row],[TenureMonths]]&lt;=47,"36-47",IF(ChurnData[[#This Row],[TenureMonths]]&lt;=59,"48-59","60-72")))))</f>
        <v>48-59</v>
      </c>
      <c r="V4035">
        <f>IF(ChurnData[[#This Row],[Churn]]="Yes",1,0)</f>
        <v>0</v>
      </c>
    </row>
    <row r="4036" spans="1:22" x14ac:dyDescent="0.35">
      <c r="A4036" t="s">
        <v>4089</v>
      </c>
      <c r="B4036" t="s">
        <v>36</v>
      </c>
      <c r="C4036">
        <v>0</v>
      </c>
      <c r="D4036" t="s">
        <v>20</v>
      </c>
      <c r="E4036" t="s">
        <v>21</v>
      </c>
      <c r="F4036" t="s">
        <v>58</v>
      </c>
      <c r="G4036" s="2">
        <v>6</v>
      </c>
      <c r="H4036" t="s">
        <v>20</v>
      </c>
      <c r="I4036" t="s">
        <v>23</v>
      </c>
      <c r="J4036" t="s">
        <v>21</v>
      </c>
      <c r="K4036" t="s">
        <v>21</v>
      </c>
      <c r="L4036" t="s">
        <v>33</v>
      </c>
      <c r="M4036" t="s">
        <v>20</v>
      </c>
      <c r="N4036" t="s">
        <v>43</v>
      </c>
      <c r="O4036" s="1">
        <v>83.66</v>
      </c>
      <c r="P4036" s="1">
        <v>503.94</v>
      </c>
      <c r="Q4036">
        <v>5</v>
      </c>
      <c r="R4036" t="s">
        <v>20</v>
      </c>
      <c r="S4036" t="str">
        <f>IF(ChurnData[[#This Row],[MonthlyCharges]]&lt;=30,"1. Up to 30",IF(ChurnData[[#This Row],[MonthlyCharges]]&lt;=50,"2. 31-50",IF(ChurnData[[#This Row],[MonthlyCharges]]&lt;=70,"3. 51-70",IF(ChurnData[[#This Row],[MonthlyCharges]]&lt;=90,"4. 71-90","5. Over 90"))))</f>
        <v>4. 71-90</v>
      </c>
      <c r="T4036" t="str">
        <f>IF(AND(ChurnData[[#This Row],[Contract]]="Month-to-month",ChurnData[[#This Row],[InternetService]]="Fiber optic",ChurnData[[#This Row],[TenureMonths]]&lt;=11),"High-risk","Other")</f>
        <v>High-risk</v>
      </c>
      <c r="U4036" t="str">
        <f>IF(ChurnData[[#This Row],[TenureMonths]]&lt;=11,"0-11",IF(ChurnData[[#This Row],[TenureMonths]]&lt;=23,"12-23",IF(ChurnData[[#This Row],[TenureMonths]]&lt;=35,"24-35",IF(ChurnData[[#This Row],[TenureMonths]]&lt;=47,"36-47",IF(ChurnData[[#This Row],[TenureMonths]]&lt;=59,"48-59","60-72")))))</f>
        <v>0-11</v>
      </c>
      <c r="V4036">
        <f>IF(ChurnData[[#This Row],[Churn]]="Yes",1,0)</f>
        <v>1</v>
      </c>
    </row>
    <row r="4037" spans="1:22" x14ac:dyDescent="0.35">
      <c r="A4037" t="s">
        <v>4090</v>
      </c>
      <c r="B4037" t="s">
        <v>36</v>
      </c>
      <c r="C4037">
        <v>0</v>
      </c>
      <c r="D4037" t="s">
        <v>20</v>
      </c>
      <c r="E4037" t="s">
        <v>21</v>
      </c>
      <c r="F4037" t="s">
        <v>65</v>
      </c>
      <c r="G4037" s="2">
        <v>36</v>
      </c>
      <c r="H4037" t="s">
        <v>21</v>
      </c>
      <c r="I4037" t="s">
        <v>23</v>
      </c>
      <c r="J4037" t="s">
        <v>20</v>
      </c>
      <c r="K4037" t="s">
        <v>20</v>
      </c>
      <c r="L4037" t="s">
        <v>33</v>
      </c>
      <c r="M4037" t="s">
        <v>20</v>
      </c>
      <c r="N4037" t="s">
        <v>25</v>
      </c>
      <c r="O4037" s="1">
        <v>86.3</v>
      </c>
      <c r="P4037" s="1">
        <v>3095.86</v>
      </c>
      <c r="Q4037">
        <v>4</v>
      </c>
      <c r="R4037" t="s">
        <v>21</v>
      </c>
      <c r="S4037" t="str">
        <f>IF(ChurnData[[#This Row],[MonthlyCharges]]&lt;=30,"1. Up to 30",IF(ChurnData[[#This Row],[MonthlyCharges]]&lt;=50,"2. 31-50",IF(ChurnData[[#This Row],[MonthlyCharges]]&lt;=70,"3. 51-70",IF(ChurnData[[#This Row],[MonthlyCharges]]&lt;=90,"4. 71-90","5. Over 90"))))</f>
        <v>4. 71-90</v>
      </c>
      <c r="T4037" t="str">
        <f>IF(AND(ChurnData[[#This Row],[Contract]]="Month-to-month",ChurnData[[#This Row],[InternetService]]="Fiber optic",ChurnData[[#This Row],[TenureMonths]]&lt;=11),"High-risk","Other")</f>
        <v>Other</v>
      </c>
      <c r="U4037" t="str">
        <f>IF(ChurnData[[#This Row],[TenureMonths]]&lt;=11,"0-11",IF(ChurnData[[#This Row],[TenureMonths]]&lt;=23,"12-23",IF(ChurnData[[#This Row],[TenureMonths]]&lt;=35,"24-35",IF(ChurnData[[#This Row],[TenureMonths]]&lt;=47,"36-47",IF(ChurnData[[#This Row],[TenureMonths]]&lt;=59,"48-59","60-72")))))</f>
        <v>36-47</v>
      </c>
      <c r="V4037">
        <f>IF(ChurnData[[#This Row],[Churn]]="Yes",1,0)</f>
        <v>0</v>
      </c>
    </row>
    <row r="4038" spans="1:22" x14ac:dyDescent="0.35">
      <c r="A4038" t="s">
        <v>4091</v>
      </c>
      <c r="B4038" t="s">
        <v>19</v>
      </c>
      <c r="C4038">
        <v>0</v>
      </c>
      <c r="D4038" t="s">
        <v>21</v>
      </c>
      <c r="E4038" t="s">
        <v>21</v>
      </c>
      <c r="F4038" t="s">
        <v>39</v>
      </c>
      <c r="G4038" s="2">
        <v>59</v>
      </c>
      <c r="H4038" t="s">
        <v>20</v>
      </c>
      <c r="I4038" t="s">
        <v>21</v>
      </c>
      <c r="J4038" t="s">
        <v>28</v>
      </c>
      <c r="K4038" t="s">
        <v>28</v>
      </c>
      <c r="L4038" t="s">
        <v>24</v>
      </c>
      <c r="M4038" t="s">
        <v>20</v>
      </c>
      <c r="N4038" t="s">
        <v>34</v>
      </c>
      <c r="O4038" s="1">
        <v>30.09</v>
      </c>
      <c r="P4038" s="1">
        <v>1770.71</v>
      </c>
      <c r="Q4038">
        <v>0</v>
      </c>
      <c r="R4038" t="s">
        <v>21</v>
      </c>
      <c r="S4038" t="str">
        <f>IF(ChurnData[[#This Row],[MonthlyCharges]]&lt;=30,"1. Up to 30",IF(ChurnData[[#This Row],[MonthlyCharges]]&lt;=50,"2. 31-50",IF(ChurnData[[#This Row],[MonthlyCharges]]&lt;=70,"3. 51-70",IF(ChurnData[[#This Row],[MonthlyCharges]]&lt;=90,"4. 71-90","5. Over 90"))))</f>
        <v>2. 31-50</v>
      </c>
      <c r="T4038" t="str">
        <f>IF(AND(ChurnData[[#This Row],[Contract]]="Month-to-month",ChurnData[[#This Row],[InternetService]]="Fiber optic",ChurnData[[#This Row],[TenureMonths]]&lt;=11),"High-risk","Other")</f>
        <v>Other</v>
      </c>
      <c r="U4038" t="str">
        <f>IF(ChurnData[[#This Row],[TenureMonths]]&lt;=11,"0-11",IF(ChurnData[[#This Row],[TenureMonths]]&lt;=23,"12-23",IF(ChurnData[[#This Row],[TenureMonths]]&lt;=35,"24-35",IF(ChurnData[[#This Row],[TenureMonths]]&lt;=47,"36-47",IF(ChurnData[[#This Row],[TenureMonths]]&lt;=59,"48-59","60-72")))))</f>
        <v>48-59</v>
      </c>
      <c r="V4038">
        <f>IF(ChurnData[[#This Row],[Churn]]="Yes",1,0)</f>
        <v>0</v>
      </c>
    </row>
    <row r="4039" spans="1:22" x14ac:dyDescent="0.35">
      <c r="A4039" t="s">
        <v>4092</v>
      </c>
      <c r="B4039" t="s">
        <v>19</v>
      </c>
      <c r="C4039">
        <v>0</v>
      </c>
      <c r="D4039" t="s">
        <v>21</v>
      </c>
      <c r="E4039" t="s">
        <v>21</v>
      </c>
      <c r="F4039" t="s">
        <v>49</v>
      </c>
      <c r="G4039" s="2">
        <v>22</v>
      </c>
      <c r="H4039" t="s">
        <v>20</v>
      </c>
      <c r="I4039" t="s">
        <v>23</v>
      </c>
      <c r="J4039" t="s">
        <v>21</v>
      </c>
      <c r="K4039" t="s">
        <v>21</v>
      </c>
      <c r="L4039" t="s">
        <v>24</v>
      </c>
      <c r="M4039" t="s">
        <v>20</v>
      </c>
      <c r="N4039" t="s">
        <v>34</v>
      </c>
      <c r="O4039" s="1">
        <v>82.95</v>
      </c>
      <c r="P4039" s="1">
        <v>1773.63</v>
      </c>
      <c r="Q4039">
        <v>6</v>
      </c>
      <c r="R4039" t="s">
        <v>21</v>
      </c>
      <c r="S4039" t="str">
        <f>IF(ChurnData[[#This Row],[MonthlyCharges]]&lt;=30,"1. Up to 30",IF(ChurnData[[#This Row],[MonthlyCharges]]&lt;=50,"2. 31-50",IF(ChurnData[[#This Row],[MonthlyCharges]]&lt;=70,"3. 51-70",IF(ChurnData[[#This Row],[MonthlyCharges]]&lt;=90,"4. 71-90","5. Over 90"))))</f>
        <v>4. 71-90</v>
      </c>
      <c r="T4039" t="str">
        <f>IF(AND(ChurnData[[#This Row],[Contract]]="Month-to-month",ChurnData[[#This Row],[InternetService]]="Fiber optic",ChurnData[[#This Row],[TenureMonths]]&lt;=11),"High-risk","Other")</f>
        <v>Other</v>
      </c>
      <c r="U4039" t="str">
        <f>IF(ChurnData[[#This Row],[TenureMonths]]&lt;=11,"0-11",IF(ChurnData[[#This Row],[TenureMonths]]&lt;=23,"12-23",IF(ChurnData[[#This Row],[TenureMonths]]&lt;=35,"24-35",IF(ChurnData[[#This Row],[TenureMonths]]&lt;=47,"36-47",IF(ChurnData[[#This Row],[TenureMonths]]&lt;=59,"48-59","60-72")))))</f>
        <v>12-23</v>
      </c>
      <c r="V4039">
        <f>IF(ChurnData[[#This Row],[Churn]]="Yes",1,0)</f>
        <v>0</v>
      </c>
    </row>
    <row r="4040" spans="1:22" x14ac:dyDescent="0.35">
      <c r="A4040" t="s">
        <v>4093</v>
      </c>
      <c r="B4040" t="s">
        <v>36</v>
      </c>
      <c r="C4040">
        <v>0</v>
      </c>
      <c r="D4040" t="s">
        <v>21</v>
      </c>
      <c r="E4040" t="s">
        <v>21</v>
      </c>
      <c r="F4040" t="s">
        <v>49</v>
      </c>
      <c r="G4040" s="2">
        <v>3</v>
      </c>
      <c r="H4040" t="s">
        <v>20</v>
      </c>
      <c r="I4040" t="s">
        <v>23</v>
      </c>
      <c r="J4040" t="s">
        <v>20</v>
      </c>
      <c r="K4040" t="s">
        <v>20</v>
      </c>
      <c r="L4040" t="s">
        <v>33</v>
      </c>
      <c r="M4040" t="s">
        <v>21</v>
      </c>
      <c r="N4040" t="s">
        <v>34</v>
      </c>
      <c r="O4040" s="1">
        <v>96.54</v>
      </c>
      <c r="P4040" s="1">
        <v>291.54000000000002</v>
      </c>
      <c r="Q4040">
        <v>2</v>
      </c>
      <c r="R4040" t="s">
        <v>20</v>
      </c>
      <c r="S4040" t="str">
        <f>IF(ChurnData[[#This Row],[MonthlyCharges]]&lt;=30,"1. Up to 30",IF(ChurnData[[#This Row],[MonthlyCharges]]&lt;=50,"2. 31-50",IF(ChurnData[[#This Row],[MonthlyCharges]]&lt;=70,"3. 51-70",IF(ChurnData[[#This Row],[MonthlyCharges]]&lt;=90,"4. 71-90","5. Over 90"))))</f>
        <v>5. Over 90</v>
      </c>
      <c r="T4040" t="str">
        <f>IF(AND(ChurnData[[#This Row],[Contract]]="Month-to-month",ChurnData[[#This Row],[InternetService]]="Fiber optic",ChurnData[[#This Row],[TenureMonths]]&lt;=11),"High-risk","Other")</f>
        <v>High-risk</v>
      </c>
      <c r="U4040" t="str">
        <f>IF(ChurnData[[#This Row],[TenureMonths]]&lt;=11,"0-11",IF(ChurnData[[#This Row],[TenureMonths]]&lt;=23,"12-23",IF(ChurnData[[#This Row],[TenureMonths]]&lt;=35,"24-35",IF(ChurnData[[#This Row],[TenureMonths]]&lt;=47,"36-47",IF(ChurnData[[#This Row],[TenureMonths]]&lt;=59,"48-59","60-72")))))</f>
        <v>0-11</v>
      </c>
      <c r="V4040">
        <f>IF(ChurnData[[#This Row],[Churn]]="Yes",1,0)</f>
        <v>1</v>
      </c>
    </row>
    <row r="4041" spans="1:22" x14ac:dyDescent="0.35">
      <c r="A4041" t="s">
        <v>4094</v>
      </c>
      <c r="B4041" t="s">
        <v>36</v>
      </c>
      <c r="C4041">
        <v>1</v>
      </c>
      <c r="D4041" t="s">
        <v>20</v>
      </c>
      <c r="E4041" t="s">
        <v>21</v>
      </c>
      <c r="F4041" t="s">
        <v>41</v>
      </c>
      <c r="G4041" s="2">
        <v>57</v>
      </c>
      <c r="H4041" t="s">
        <v>20</v>
      </c>
      <c r="I4041" t="s">
        <v>23</v>
      </c>
      <c r="J4041" t="s">
        <v>21</v>
      </c>
      <c r="K4041" t="s">
        <v>21</v>
      </c>
      <c r="L4041" t="s">
        <v>33</v>
      </c>
      <c r="M4041" t="s">
        <v>21</v>
      </c>
      <c r="N4041" t="s">
        <v>34</v>
      </c>
      <c r="O4041" s="1">
        <v>83.93</v>
      </c>
      <c r="P4041" s="1">
        <v>4787.74</v>
      </c>
      <c r="Q4041">
        <v>1</v>
      </c>
      <c r="R4041" t="s">
        <v>21</v>
      </c>
      <c r="S4041" t="str">
        <f>IF(ChurnData[[#This Row],[MonthlyCharges]]&lt;=30,"1. Up to 30",IF(ChurnData[[#This Row],[MonthlyCharges]]&lt;=50,"2. 31-50",IF(ChurnData[[#This Row],[MonthlyCharges]]&lt;=70,"3. 51-70",IF(ChurnData[[#This Row],[MonthlyCharges]]&lt;=90,"4. 71-90","5. Over 90"))))</f>
        <v>4. 71-90</v>
      </c>
      <c r="T4041" t="str">
        <f>IF(AND(ChurnData[[#This Row],[Contract]]="Month-to-month",ChurnData[[#This Row],[InternetService]]="Fiber optic",ChurnData[[#This Row],[TenureMonths]]&lt;=11),"High-risk","Other")</f>
        <v>Other</v>
      </c>
      <c r="U4041" t="str">
        <f>IF(ChurnData[[#This Row],[TenureMonths]]&lt;=11,"0-11",IF(ChurnData[[#This Row],[TenureMonths]]&lt;=23,"12-23",IF(ChurnData[[#This Row],[TenureMonths]]&lt;=35,"24-35",IF(ChurnData[[#This Row],[TenureMonths]]&lt;=47,"36-47",IF(ChurnData[[#This Row],[TenureMonths]]&lt;=59,"48-59","60-72")))))</f>
        <v>48-59</v>
      </c>
      <c r="V4041">
        <f>IF(ChurnData[[#This Row],[Churn]]="Yes",1,0)</f>
        <v>0</v>
      </c>
    </row>
    <row r="4042" spans="1:22" x14ac:dyDescent="0.35">
      <c r="A4042" t="s">
        <v>4095</v>
      </c>
      <c r="B4042" t="s">
        <v>19</v>
      </c>
      <c r="C4042">
        <v>1</v>
      </c>
      <c r="D4042" t="s">
        <v>20</v>
      </c>
      <c r="E4042" t="s">
        <v>21</v>
      </c>
      <c r="F4042" t="s">
        <v>65</v>
      </c>
      <c r="G4042" s="2">
        <v>54</v>
      </c>
      <c r="H4042" t="s">
        <v>21</v>
      </c>
      <c r="I4042" t="s">
        <v>23</v>
      </c>
      <c r="J4042" t="s">
        <v>21</v>
      </c>
      <c r="K4042" t="s">
        <v>21</v>
      </c>
      <c r="L4042" t="s">
        <v>24</v>
      </c>
      <c r="M4042" t="s">
        <v>21</v>
      </c>
      <c r="N4042" t="s">
        <v>30</v>
      </c>
      <c r="O4042" s="1">
        <v>74.13</v>
      </c>
      <c r="P4042" s="1">
        <v>4108.1499999999996</v>
      </c>
      <c r="Q4042">
        <v>1</v>
      </c>
      <c r="R4042" t="s">
        <v>21</v>
      </c>
      <c r="S4042" t="str">
        <f>IF(ChurnData[[#This Row],[MonthlyCharges]]&lt;=30,"1. Up to 30",IF(ChurnData[[#This Row],[MonthlyCharges]]&lt;=50,"2. 31-50",IF(ChurnData[[#This Row],[MonthlyCharges]]&lt;=70,"3. 51-70",IF(ChurnData[[#This Row],[MonthlyCharges]]&lt;=90,"4. 71-90","5. Over 90"))))</f>
        <v>4. 71-90</v>
      </c>
      <c r="T4042" t="str">
        <f>IF(AND(ChurnData[[#This Row],[Contract]]="Month-to-month",ChurnData[[#This Row],[InternetService]]="Fiber optic",ChurnData[[#This Row],[TenureMonths]]&lt;=11),"High-risk","Other")</f>
        <v>Other</v>
      </c>
      <c r="U4042" t="str">
        <f>IF(ChurnData[[#This Row],[TenureMonths]]&lt;=11,"0-11",IF(ChurnData[[#This Row],[TenureMonths]]&lt;=23,"12-23",IF(ChurnData[[#This Row],[TenureMonths]]&lt;=35,"24-35",IF(ChurnData[[#This Row],[TenureMonths]]&lt;=47,"36-47",IF(ChurnData[[#This Row],[TenureMonths]]&lt;=59,"48-59","60-72")))))</f>
        <v>48-59</v>
      </c>
      <c r="V4042">
        <f>IF(ChurnData[[#This Row],[Churn]]="Yes",1,0)</f>
        <v>0</v>
      </c>
    </row>
    <row r="4043" spans="1:22" x14ac:dyDescent="0.35">
      <c r="A4043" t="s">
        <v>4096</v>
      </c>
      <c r="B4043" t="s">
        <v>19</v>
      </c>
      <c r="C4043">
        <v>0</v>
      </c>
      <c r="D4043" t="s">
        <v>20</v>
      </c>
      <c r="E4043" t="s">
        <v>21</v>
      </c>
      <c r="F4043" t="s">
        <v>41</v>
      </c>
      <c r="G4043" s="2">
        <v>9</v>
      </c>
      <c r="H4043" t="s">
        <v>21</v>
      </c>
      <c r="I4043" t="s">
        <v>21</v>
      </c>
      <c r="J4043" t="s">
        <v>28</v>
      </c>
      <c r="K4043" t="s">
        <v>28</v>
      </c>
      <c r="L4043" t="s">
        <v>24</v>
      </c>
      <c r="M4043" t="s">
        <v>20</v>
      </c>
      <c r="N4043" t="s">
        <v>43</v>
      </c>
      <c r="O4043" s="1">
        <v>18.510000000000002</v>
      </c>
      <c r="P4043" s="1">
        <v>168.85</v>
      </c>
      <c r="Q4043">
        <v>2</v>
      </c>
      <c r="R4043" t="s">
        <v>21</v>
      </c>
      <c r="S4043" t="str">
        <f>IF(ChurnData[[#This Row],[MonthlyCharges]]&lt;=30,"1. Up to 30",IF(ChurnData[[#This Row],[MonthlyCharges]]&lt;=50,"2. 31-50",IF(ChurnData[[#This Row],[MonthlyCharges]]&lt;=70,"3. 51-70",IF(ChurnData[[#This Row],[MonthlyCharges]]&lt;=90,"4. 71-90","5. Over 90"))))</f>
        <v>1. Up to 30</v>
      </c>
      <c r="T4043" t="str">
        <f>IF(AND(ChurnData[[#This Row],[Contract]]="Month-to-month",ChurnData[[#This Row],[InternetService]]="Fiber optic",ChurnData[[#This Row],[TenureMonths]]&lt;=11),"High-risk","Other")</f>
        <v>Other</v>
      </c>
      <c r="U4043" t="str">
        <f>IF(ChurnData[[#This Row],[TenureMonths]]&lt;=11,"0-11",IF(ChurnData[[#This Row],[TenureMonths]]&lt;=23,"12-23",IF(ChurnData[[#This Row],[TenureMonths]]&lt;=35,"24-35",IF(ChurnData[[#This Row],[TenureMonths]]&lt;=47,"36-47",IF(ChurnData[[#This Row],[TenureMonths]]&lt;=59,"48-59","60-72")))))</f>
        <v>0-11</v>
      </c>
      <c r="V4043">
        <f>IF(ChurnData[[#This Row],[Churn]]="Yes",1,0)</f>
        <v>0</v>
      </c>
    </row>
    <row r="4044" spans="1:22" x14ac:dyDescent="0.35">
      <c r="A4044" t="s">
        <v>4097</v>
      </c>
      <c r="B4044" t="s">
        <v>36</v>
      </c>
      <c r="C4044">
        <v>1</v>
      </c>
      <c r="D4044" t="s">
        <v>21</v>
      </c>
      <c r="E4044" t="s">
        <v>21</v>
      </c>
      <c r="F4044" t="s">
        <v>45</v>
      </c>
      <c r="G4044" s="2">
        <v>12</v>
      </c>
      <c r="H4044" t="s">
        <v>20</v>
      </c>
      <c r="I4044" t="s">
        <v>23</v>
      </c>
      <c r="J4044" t="s">
        <v>20</v>
      </c>
      <c r="K4044" t="s">
        <v>21</v>
      </c>
      <c r="L4044" t="s">
        <v>33</v>
      </c>
      <c r="M4044" t="s">
        <v>20</v>
      </c>
      <c r="N4044" t="s">
        <v>25</v>
      </c>
      <c r="O4044" s="1">
        <v>107.69</v>
      </c>
      <c r="P4044" s="1">
        <v>1312.17</v>
      </c>
      <c r="Q4044">
        <v>2</v>
      </c>
      <c r="R4044" t="s">
        <v>21</v>
      </c>
      <c r="S4044" t="str">
        <f>IF(ChurnData[[#This Row],[MonthlyCharges]]&lt;=30,"1. Up to 30",IF(ChurnData[[#This Row],[MonthlyCharges]]&lt;=50,"2. 31-50",IF(ChurnData[[#This Row],[MonthlyCharges]]&lt;=70,"3. 51-70",IF(ChurnData[[#This Row],[MonthlyCharges]]&lt;=90,"4. 71-90","5. Over 90"))))</f>
        <v>5. Over 90</v>
      </c>
      <c r="T4044" t="str">
        <f>IF(AND(ChurnData[[#This Row],[Contract]]="Month-to-month",ChurnData[[#This Row],[InternetService]]="Fiber optic",ChurnData[[#This Row],[TenureMonths]]&lt;=11),"High-risk","Other")</f>
        <v>Other</v>
      </c>
      <c r="U4044" t="str">
        <f>IF(ChurnData[[#This Row],[TenureMonths]]&lt;=11,"0-11",IF(ChurnData[[#This Row],[TenureMonths]]&lt;=23,"12-23",IF(ChurnData[[#This Row],[TenureMonths]]&lt;=35,"24-35",IF(ChurnData[[#This Row],[TenureMonths]]&lt;=47,"36-47",IF(ChurnData[[#This Row],[TenureMonths]]&lt;=59,"48-59","60-72")))))</f>
        <v>12-23</v>
      </c>
      <c r="V4044">
        <f>IF(ChurnData[[#This Row],[Churn]]="Yes",1,0)</f>
        <v>0</v>
      </c>
    </row>
    <row r="4045" spans="1:22" x14ac:dyDescent="0.35">
      <c r="A4045" t="s">
        <v>4098</v>
      </c>
      <c r="B4045" t="s">
        <v>36</v>
      </c>
      <c r="C4045">
        <v>0</v>
      </c>
      <c r="D4045" t="s">
        <v>20</v>
      </c>
      <c r="E4045" t="s">
        <v>21</v>
      </c>
      <c r="F4045" t="s">
        <v>65</v>
      </c>
      <c r="G4045" s="2">
        <v>21</v>
      </c>
      <c r="H4045" t="s">
        <v>20</v>
      </c>
      <c r="I4045" t="s">
        <v>23</v>
      </c>
      <c r="J4045" t="s">
        <v>21</v>
      </c>
      <c r="K4045" t="s">
        <v>20</v>
      </c>
      <c r="L4045" t="s">
        <v>33</v>
      </c>
      <c r="M4045" t="s">
        <v>20</v>
      </c>
      <c r="N4045" t="s">
        <v>34</v>
      </c>
      <c r="O4045" s="1">
        <v>100.23</v>
      </c>
      <c r="P4045" s="1">
        <v>2130.6799999999998</v>
      </c>
      <c r="Q4045">
        <v>1</v>
      </c>
      <c r="R4045" t="s">
        <v>21</v>
      </c>
      <c r="S4045" t="str">
        <f>IF(ChurnData[[#This Row],[MonthlyCharges]]&lt;=30,"1. Up to 30",IF(ChurnData[[#This Row],[MonthlyCharges]]&lt;=50,"2. 31-50",IF(ChurnData[[#This Row],[MonthlyCharges]]&lt;=70,"3. 51-70",IF(ChurnData[[#This Row],[MonthlyCharges]]&lt;=90,"4. 71-90","5. Over 90"))))</f>
        <v>5. Over 90</v>
      </c>
      <c r="T4045" t="str">
        <f>IF(AND(ChurnData[[#This Row],[Contract]]="Month-to-month",ChurnData[[#This Row],[InternetService]]="Fiber optic",ChurnData[[#This Row],[TenureMonths]]&lt;=11),"High-risk","Other")</f>
        <v>Other</v>
      </c>
      <c r="U4045" t="str">
        <f>IF(ChurnData[[#This Row],[TenureMonths]]&lt;=11,"0-11",IF(ChurnData[[#This Row],[TenureMonths]]&lt;=23,"12-23",IF(ChurnData[[#This Row],[TenureMonths]]&lt;=35,"24-35",IF(ChurnData[[#This Row],[TenureMonths]]&lt;=47,"36-47",IF(ChurnData[[#This Row],[TenureMonths]]&lt;=59,"48-59","60-72")))))</f>
        <v>12-23</v>
      </c>
      <c r="V4045">
        <f>IF(ChurnData[[#This Row],[Churn]]="Yes",1,0)</f>
        <v>0</v>
      </c>
    </row>
    <row r="4046" spans="1:22" x14ac:dyDescent="0.35">
      <c r="A4046" t="s">
        <v>4099</v>
      </c>
      <c r="B4046" t="s">
        <v>19</v>
      </c>
      <c r="C4046">
        <v>1</v>
      </c>
      <c r="D4046" t="s">
        <v>21</v>
      </c>
      <c r="E4046" t="s">
        <v>20</v>
      </c>
      <c r="F4046" t="s">
        <v>41</v>
      </c>
      <c r="G4046" s="2">
        <v>29</v>
      </c>
      <c r="H4046" t="s">
        <v>20</v>
      </c>
      <c r="I4046" t="s">
        <v>32</v>
      </c>
      <c r="J4046" t="s">
        <v>21</v>
      </c>
      <c r="K4046" t="s">
        <v>20</v>
      </c>
      <c r="L4046" t="s">
        <v>33</v>
      </c>
      <c r="M4046" t="s">
        <v>21</v>
      </c>
      <c r="N4046" t="s">
        <v>30</v>
      </c>
      <c r="O4046" s="1">
        <v>60.32</v>
      </c>
      <c r="P4046" s="1">
        <v>1711.98</v>
      </c>
      <c r="Q4046">
        <v>1</v>
      </c>
      <c r="R4046" t="s">
        <v>20</v>
      </c>
      <c r="S4046" t="str">
        <f>IF(ChurnData[[#This Row],[MonthlyCharges]]&lt;=30,"1. Up to 30",IF(ChurnData[[#This Row],[MonthlyCharges]]&lt;=50,"2. 31-50",IF(ChurnData[[#This Row],[MonthlyCharges]]&lt;=70,"3. 51-70",IF(ChurnData[[#This Row],[MonthlyCharges]]&lt;=90,"4. 71-90","5. Over 90"))))</f>
        <v>3. 51-70</v>
      </c>
      <c r="T4046" t="str">
        <f>IF(AND(ChurnData[[#This Row],[Contract]]="Month-to-month",ChurnData[[#This Row],[InternetService]]="Fiber optic",ChurnData[[#This Row],[TenureMonths]]&lt;=11),"High-risk","Other")</f>
        <v>Other</v>
      </c>
      <c r="U4046" t="str">
        <f>IF(ChurnData[[#This Row],[TenureMonths]]&lt;=11,"0-11",IF(ChurnData[[#This Row],[TenureMonths]]&lt;=23,"12-23",IF(ChurnData[[#This Row],[TenureMonths]]&lt;=35,"24-35",IF(ChurnData[[#This Row],[TenureMonths]]&lt;=47,"36-47",IF(ChurnData[[#This Row],[TenureMonths]]&lt;=59,"48-59","60-72")))))</f>
        <v>24-35</v>
      </c>
      <c r="V4046">
        <f>IF(ChurnData[[#This Row],[Churn]]="Yes",1,0)</f>
        <v>1</v>
      </c>
    </row>
    <row r="4047" spans="1:22" x14ac:dyDescent="0.35">
      <c r="A4047" t="s">
        <v>4100</v>
      </c>
      <c r="B4047" t="s">
        <v>36</v>
      </c>
      <c r="C4047">
        <v>0</v>
      </c>
      <c r="D4047" t="s">
        <v>21</v>
      </c>
      <c r="E4047" t="s">
        <v>21</v>
      </c>
      <c r="F4047" t="s">
        <v>37</v>
      </c>
      <c r="G4047" s="2">
        <v>72</v>
      </c>
      <c r="H4047" t="s">
        <v>20</v>
      </c>
      <c r="I4047" t="s">
        <v>21</v>
      </c>
      <c r="J4047" t="s">
        <v>28</v>
      </c>
      <c r="K4047" t="s">
        <v>28</v>
      </c>
      <c r="L4047" t="s">
        <v>24</v>
      </c>
      <c r="M4047" t="s">
        <v>21</v>
      </c>
      <c r="N4047" t="s">
        <v>34</v>
      </c>
      <c r="O4047" s="1">
        <v>27.38</v>
      </c>
      <c r="P4047" s="1">
        <v>1973.52</v>
      </c>
      <c r="Q4047">
        <v>5</v>
      </c>
      <c r="R4047" t="s">
        <v>21</v>
      </c>
      <c r="S4047" t="str">
        <f>IF(ChurnData[[#This Row],[MonthlyCharges]]&lt;=30,"1. Up to 30",IF(ChurnData[[#This Row],[MonthlyCharges]]&lt;=50,"2. 31-50",IF(ChurnData[[#This Row],[MonthlyCharges]]&lt;=70,"3. 51-70",IF(ChurnData[[#This Row],[MonthlyCharges]]&lt;=90,"4. 71-90","5. Over 90"))))</f>
        <v>1. Up to 30</v>
      </c>
      <c r="T4047" t="str">
        <f>IF(AND(ChurnData[[#This Row],[Contract]]="Month-to-month",ChurnData[[#This Row],[InternetService]]="Fiber optic",ChurnData[[#This Row],[TenureMonths]]&lt;=11),"High-risk","Other")</f>
        <v>Other</v>
      </c>
      <c r="U4047" t="str">
        <f>IF(ChurnData[[#This Row],[TenureMonths]]&lt;=11,"0-11",IF(ChurnData[[#This Row],[TenureMonths]]&lt;=23,"12-23",IF(ChurnData[[#This Row],[TenureMonths]]&lt;=35,"24-35",IF(ChurnData[[#This Row],[TenureMonths]]&lt;=47,"36-47",IF(ChurnData[[#This Row],[TenureMonths]]&lt;=59,"48-59","60-72")))))</f>
        <v>60-72</v>
      </c>
      <c r="V4047">
        <f>IF(ChurnData[[#This Row],[Churn]]="Yes",1,0)</f>
        <v>0</v>
      </c>
    </row>
    <row r="4048" spans="1:22" x14ac:dyDescent="0.35">
      <c r="A4048" t="s">
        <v>4101</v>
      </c>
      <c r="B4048" t="s">
        <v>19</v>
      </c>
      <c r="C4048">
        <v>0</v>
      </c>
      <c r="D4048" t="s">
        <v>21</v>
      </c>
      <c r="E4048" t="s">
        <v>21</v>
      </c>
      <c r="F4048" t="s">
        <v>58</v>
      </c>
      <c r="G4048" s="2">
        <v>3</v>
      </c>
      <c r="H4048" t="s">
        <v>20</v>
      </c>
      <c r="I4048" t="s">
        <v>21</v>
      </c>
      <c r="J4048" t="s">
        <v>28</v>
      </c>
      <c r="K4048" t="s">
        <v>28</v>
      </c>
      <c r="L4048" t="s">
        <v>33</v>
      </c>
      <c r="M4048" t="s">
        <v>20</v>
      </c>
      <c r="N4048" t="s">
        <v>30</v>
      </c>
      <c r="O4048" s="1">
        <v>33.83</v>
      </c>
      <c r="P4048" s="1">
        <v>103.66</v>
      </c>
      <c r="Q4048">
        <v>2</v>
      </c>
      <c r="R4048" t="s">
        <v>20</v>
      </c>
      <c r="S4048" t="str">
        <f>IF(ChurnData[[#This Row],[MonthlyCharges]]&lt;=30,"1. Up to 30",IF(ChurnData[[#This Row],[MonthlyCharges]]&lt;=50,"2. 31-50",IF(ChurnData[[#This Row],[MonthlyCharges]]&lt;=70,"3. 51-70",IF(ChurnData[[#This Row],[MonthlyCharges]]&lt;=90,"4. 71-90","5. Over 90"))))</f>
        <v>2. 31-50</v>
      </c>
      <c r="T4048" t="str">
        <f>IF(AND(ChurnData[[#This Row],[Contract]]="Month-to-month",ChurnData[[#This Row],[InternetService]]="Fiber optic",ChurnData[[#This Row],[TenureMonths]]&lt;=11),"High-risk","Other")</f>
        <v>Other</v>
      </c>
      <c r="U4048" t="str">
        <f>IF(ChurnData[[#This Row],[TenureMonths]]&lt;=11,"0-11",IF(ChurnData[[#This Row],[TenureMonths]]&lt;=23,"12-23",IF(ChurnData[[#This Row],[TenureMonths]]&lt;=35,"24-35",IF(ChurnData[[#This Row],[TenureMonths]]&lt;=47,"36-47",IF(ChurnData[[#This Row],[TenureMonths]]&lt;=59,"48-59","60-72")))))</f>
        <v>0-11</v>
      </c>
      <c r="V4048">
        <f>IF(ChurnData[[#This Row],[Churn]]="Yes",1,0)</f>
        <v>1</v>
      </c>
    </row>
    <row r="4049" spans="1:22" x14ac:dyDescent="0.35">
      <c r="A4049" t="s">
        <v>4102</v>
      </c>
      <c r="B4049" t="s">
        <v>36</v>
      </c>
      <c r="C4049">
        <v>0</v>
      </c>
      <c r="D4049" t="s">
        <v>21</v>
      </c>
      <c r="E4049" t="s">
        <v>21</v>
      </c>
      <c r="F4049" t="s">
        <v>58</v>
      </c>
      <c r="G4049" s="2">
        <v>11</v>
      </c>
      <c r="H4049" t="s">
        <v>20</v>
      </c>
      <c r="I4049" t="s">
        <v>32</v>
      </c>
      <c r="J4049" t="s">
        <v>20</v>
      </c>
      <c r="K4049" t="s">
        <v>20</v>
      </c>
      <c r="L4049" t="s">
        <v>33</v>
      </c>
      <c r="M4049" t="s">
        <v>20</v>
      </c>
      <c r="N4049" t="s">
        <v>25</v>
      </c>
      <c r="O4049" s="1">
        <v>63.11</v>
      </c>
      <c r="P4049" s="1">
        <v>680.22</v>
      </c>
      <c r="Q4049">
        <v>2</v>
      </c>
      <c r="R4049" t="s">
        <v>21</v>
      </c>
      <c r="S4049" t="str">
        <f>IF(ChurnData[[#This Row],[MonthlyCharges]]&lt;=30,"1. Up to 30",IF(ChurnData[[#This Row],[MonthlyCharges]]&lt;=50,"2. 31-50",IF(ChurnData[[#This Row],[MonthlyCharges]]&lt;=70,"3. 51-70",IF(ChurnData[[#This Row],[MonthlyCharges]]&lt;=90,"4. 71-90","5. Over 90"))))</f>
        <v>3. 51-70</v>
      </c>
      <c r="T4049" t="str">
        <f>IF(AND(ChurnData[[#This Row],[Contract]]="Month-to-month",ChurnData[[#This Row],[InternetService]]="Fiber optic",ChurnData[[#This Row],[TenureMonths]]&lt;=11),"High-risk","Other")</f>
        <v>Other</v>
      </c>
      <c r="U4049" t="str">
        <f>IF(ChurnData[[#This Row],[TenureMonths]]&lt;=11,"0-11",IF(ChurnData[[#This Row],[TenureMonths]]&lt;=23,"12-23",IF(ChurnData[[#This Row],[TenureMonths]]&lt;=35,"24-35",IF(ChurnData[[#This Row],[TenureMonths]]&lt;=47,"36-47",IF(ChurnData[[#This Row],[TenureMonths]]&lt;=59,"48-59","60-72")))))</f>
        <v>0-11</v>
      </c>
      <c r="V4049">
        <f>IF(ChurnData[[#This Row],[Churn]]="Yes",1,0)</f>
        <v>0</v>
      </c>
    </row>
    <row r="4050" spans="1:22" x14ac:dyDescent="0.35">
      <c r="A4050" t="s">
        <v>4103</v>
      </c>
      <c r="B4050" t="s">
        <v>19</v>
      </c>
      <c r="C4050">
        <v>0</v>
      </c>
      <c r="D4050" t="s">
        <v>21</v>
      </c>
      <c r="E4050" t="s">
        <v>21</v>
      </c>
      <c r="F4050" t="s">
        <v>22</v>
      </c>
      <c r="G4050" s="2">
        <v>16</v>
      </c>
      <c r="H4050" t="s">
        <v>20</v>
      </c>
      <c r="I4050" t="s">
        <v>23</v>
      </c>
      <c r="J4050" t="s">
        <v>21</v>
      </c>
      <c r="K4050" t="s">
        <v>21</v>
      </c>
      <c r="L4050" t="s">
        <v>33</v>
      </c>
      <c r="M4050" t="s">
        <v>20</v>
      </c>
      <c r="N4050" t="s">
        <v>25</v>
      </c>
      <c r="O4050" s="1">
        <v>94.14</v>
      </c>
      <c r="P4050" s="1">
        <v>1472.24</v>
      </c>
      <c r="Q4050">
        <v>4</v>
      </c>
      <c r="R4050" t="s">
        <v>21</v>
      </c>
      <c r="S4050" t="str">
        <f>IF(ChurnData[[#This Row],[MonthlyCharges]]&lt;=30,"1. Up to 30",IF(ChurnData[[#This Row],[MonthlyCharges]]&lt;=50,"2. 31-50",IF(ChurnData[[#This Row],[MonthlyCharges]]&lt;=70,"3. 51-70",IF(ChurnData[[#This Row],[MonthlyCharges]]&lt;=90,"4. 71-90","5. Over 90"))))</f>
        <v>5. Over 90</v>
      </c>
      <c r="T4050" t="str">
        <f>IF(AND(ChurnData[[#This Row],[Contract]]="Month-to-month",ChurnData[[#This Row],[InternetService]]="Fiber optic",ChurnData[[#This Row],[TenureMonths]]&lt;=11),"High-risk","Other")</f>
        <v>Other</v>
      </c>
      <c r="U4050" t="str">
        <f>IF(ChurnData[[#This Row],[TenureMonths]]&lt;=11,"0-11",IF(ChurnData[[#This Row],[TenureMonths]]&lt;=23,"12-23",IF(ChurnData[[#This Row],[TenureMonths]]&lt;=35,"24-35",IF(ChurnData[[#This Row],[TenureMonths]]&lt;=47,"36-47",IF(ChurnData[[#This Row],[TenureMonths]]&lt;=59,"48-59","60-72")))))</f>
        <v>12-23</v>
      </c>
      <c r="V4050">
        <f>IF(ChurnData[[#This Row],[Churn]]="Yes",1,0)</f>
        <v>0</v>
      </c>
    </row>
    <row r="4051" spans="1:22" x14ac:dyDescent="0.35">
      <c r="A4051" t="s">
        <v>4104</v>
      </c>
      <c r="B4051" t="s">
        <v>19</v>
      </c>
      <c r="C4051">
        <v>0</v>
      </c>
      <c r="D4051" t="s">
        <v>21</v>
      </c>
      <c r="E4051" t="s">
        <v>21</v>
      </c>
      <c r="F4051" t="s">
        <v>22</v>
      </c>
      <c r="G4051" s="2">
        <v>37</v>
      </c>
      <c r="H4051" t="s">
        <v>20</v>
      </c>
      <c r="I4051" t="s">
        <v>23</v>
      </c>
      <c r="J4051" t="s">
        <v>21</v>
      </c>
      <c r="K4051" t="s">
        <v>20</v>
      </c>
      <c r="L4051" t="s">
        <v>24</v>
      </c>
      <c r="M4051" t="s">
        <v>20</v>
      </c>
      <c r="N4051" t="s">
        <v>34</v>
      </c>
      <c r="O4051" s="1">
        <v>93.32</v>
      </c>
      <c r="P4051" s="1">
        <v>3361.88</v>
      </c>
      <c r="Q4051">
        <v>1</v>
      </c>
      <c r="R4051" t="s">
        <v>21</v>
      </c>
      <c r="S4051" t="str">
        <f>IF(ChurnData[[#This Row],[MonthlyCharges]]&lt;=30,"1. Up to 30",IF(ChurnData[[#This Row],[MonthlyCharges]]&lt;=50,"2. 31-50",IF(ChurnData[[#This Row],[MonthlyCharges]]&lt;=70,"3. 51-70",IF(ChurnData[[#This Row],[MonthlyCharges]]&lt;=90,"4. 71-90","5. Over 90"))))</f>
        <v>5. Over 90</v>
      </c>
      <c r="T4051" t="str">
        <f>IF(AND(ChurnData[[#This Row],[Contract]]="Month-to-month",ChurnData[[#This Row],[InternetService]]="Fiber optic",ChurnData[[#This Row],[TenureMonths]]&lt;=11),"High-risk","Other")</f>
        <v>Other</v>
      </c>
      <c r="U4051" t="str">
        <f>IF(ChurnData[[#This Row],[TenureMonths]]&lt;=11,"0-11",IF(ChurnData[[#This Row],[TenureMonths]]&lt;=23,"12-23",IF(ChurnData[[#This Row],[TenureMonths]]&lt;=35,"24-35",IF(ChurnData[[#This Row],[TenureMonths]]&lt;=47,"36-47",IF(ChurnData[[#This Row],[TenureMonths]]&lt;=59,"48-59","60-72")))))</f>
        <v>36-47</v>
      </c>
      <c r="V4051">
        <f>IF(ChurnData[[#This Row],[Churn]]="Yes",1,0)</f>
        <v>0</v>
      </c>
    </row>
    <row r="4052" spans="1:22" x14ac:dyDescent="0.35">
      <c r="A4052" t="s">
        <v>4105</v>
      </c>
      <c r="B4052" t="s">
        <v>36</v>
      </c>
      <c r="C4052">
        <v>1</v>
      </c>
      <c r="D4052" t="s">
        <v>20</v>
      </c>
      <c r="E4052" t="s">
        <v>21</v>
      </c>
      <c r="F4052" t="s">
        <v>45</v>
      </c>
      <c r="G4052" s="2">
        <v>30</v>
      </c>
      <c r="H4052" t="s">
        <v>20</v>
      </c>
      <c r="I4052" t="s">
        <v>32</v>
      </c>
      <c r="J4052" t="s">
        <v>21</v>
      </c>
      <c r="K4052" t="s">
        <v>21</v>
      </c>
      <c r="L4052" t="s">
        <v>33</v>
      </c>
      <c r="M4052" t="s">
        <v>20</v>
      </c>
      <c r="N4052" t="s">
        <v>25</v>
      </c>
      <c r="O4052" s="1">
        <v>56.63</v>
      </c>
      <c r="P4052" s="1">
        <v>1712.68</v>
      </c>
      <c r="Q4052">
        <v>1</v>
      </c>
      <c r="R4052" t="s">
        <v>21</v>
      </c>
      <c r="S4052" t="str">
        <f>IF(ChurnData[[#This Row],[MonthlyCharges]]&lt;=30,"1. Up to 30",IF(ChurnData[[#This Row],[MonthlyCharges]]&lt;=50,"2. 31-50",IF(ChurnData[[#This Row],[MonthlyCharges]]&lt;=70,"3. 51-70",IF(ChurnData[[#This Row],[MonthlyCharges]]&lt;=90,"4. 71-90","5. Over 90"))))</f>
        <v>3. 51-70</v>
      </c>
      <c r="T4052" t="str">
        <f>IF(AND(ChurnData[[#This Row],[Contract]]="Month-to-month",ChurnData[[#This Row],[InternetService]]="Fiber optic",ChurnData[[#This Row],[TenureMonths]]&lt;=11),"High-risk","Other")</f>
        <v>Other</v>
      </c>
      <c r="U4052" t="str">
        <f>IF(ChurnData[[#This Row],[TenureMonths]]&lt;=11,"0-11",IF(ChurnData[[#This Row],[TenureMonths]]&lt;=23,"12-23",IF(ChurnData[[#This Row],[TenureMonths]]&lt;=35,"24-35",IF(ChurnData[[#This Row],[TenureMonths]]&lt;=47,"36-47",IF(ChurnData[[#This Row],[TenureMonths]]&lt;=59,"48-59","60-72")))))</f>
        <v>24-35</v>
      </c>
      <c r="V4052">
        <f>IF(ChurnData[[#This Row],[Churn]]="Yes",1,0)</f>
        <v>0</v>
      </c>
    </row>
    <row r="4053" spans="1:22" x14ac:dyDescent="0.35">
      <c r="A4053" t="s">
        <v>4106</v>
      </c>
      <c r="B4053" t="s">
        <v>36</v>
      </c>
      <c r="C4053">
        <v>0</v>
      </c>
      <c r="D4053" t="s">
        <v>20</v>
      </c>
      <c r="E4053" t="s">
        <v>21</v>
      </c>
      <c r="F4053" t="s">
        <v>65</v>
      </c>
      <c r="G4053" s="2">
        <v>42</v>
      </c>
      <c r="H4053" t="s">
        <v>20</v>
      </c>
      <c r="I4053" t="s">
        <v>32</v>
      </c>
      <c r="J4053" t="s">
        <v>21</v>
      </c>
      <c r="K4053" t="s">
        <v>21</v>
      </c>
      <c r="L4053" t="s">
        <v>24</v>
      </c>
      <c r="M4053" t="s">
        <v>20</v>
      </c>
      <c r="N4053" t="s">
        <v>34</v>
      </c>
      <c r="O4053" s="1">
        <v>48.08</v>
      </c>
      <c r="P4053" s="1">
        <v>1973.02</v>
      </c>
      <c r="Q4053">
        <v>1</v>
      </c>
      <c r="R4053" t="s">
        <v>21</v>
      </c>
      <c r="S4053" t="str">
        <f>IF(ChurnData[[#This Row],[MonthlyCharges]]&lt;=30,"1. Up to 30",IF(ChurnData[[#This Row],[MonthlyCharges]]&lt;=50,"2. 31-50",IF(ChurnData[[#This Row],[MonthlyCharges]]&lt;=70,"3. 51-70",IF(ChurnData[[#This Row],[MonthlyCharges]]&lt;=90,"4. 71-90","5. Over 90"))))</f>
        <v>2. 31-50</v>
      </c>
      <c r="T4053" t="str">
        <f>IF(AND(ChurnData[[#This Row],[Contract]]="Month-to-month",ChurnData[[#This Row],[InternetService]]="Fiber optic",ChurnData[[#This Row],[TenureMonths]]&lt;=11),"High-risk","Other")</f>
        <v>Other</v>
      </c>
      <c r="U4053" t="str">
        <f>IF(ChurnData[[#This Row],[TenureMonths]]&lt;=11,"0-11",IF(ChurnData[[#This Row],[TenureMonths]]&lt;=23,"12-23",IF(ChurnData[[#This Row],[TenureMonths]]&lt;=35,"24-35",IF(ChurnData[[#This Row],[TenureMonths]]&lt;=47,"36-47",IF(ChurnData[[#This Row],[TenureMonths]]&lt;=59,"48-59","60-72")))))</f>
        <v>36-47</v>
      </c>
      <c r="V4053">
        <f>IF(ChurnData[[#This Row],[Churn]]="Yes",1,0)</f>
        <v>0</v>
      </c>
    </row>
    <row r="4054" spans="1:22" x14ac:dyDescent="0.35">
      <c r="A4054" t="s">
        <v>4107</v>
      </c>
      <c r="B4054" t="s">
        <v>19</v>
      </c>
      <c r="C4054">
        <v>0</v>
      </c>
      <c r="D4054" t="s">
        <v>21</v>
      </c>
      <c r="E4054" t="s">
        <v>21</v>
      </c>
      <c r="F4054" t="s">
        <v>27</v>
      </c>
      <c r="G4054" s="2">
        <v>72</v>
      </c>
      <c r="H4054" t="s">
        <v>20</v>
      </c>
      <c r="I4054" t="s">
        <v>32</v>
      </c>
      <c r="J4054" t="s">
        <v>21</v>
      </c>
      <c r="K4054" t="s">
        <v>21</v>
      </c>
      <c r="L4054" t="s">
        <v>24</v>
      </c>
      <c r="M4054" t="s">
        <v>21</v>
      </c>
      <c r="N4054" t="s">
        <v>30</v>
      </c>
      <c r="O4054" s="1">
        <v>61</v>
      </c>
      <c r="P4054" s="1">
        <v>4373.67</v>
      </c>
      <c r="Q4054">
        <v>2</v>
      </c>
      <c r="R4054" t="s">
        <v>20</v>
      </c>
      <c r="S4054" t="str">
        <f>IF(ChurnData[[#This Row],[MonthlyCharges]]&lt;=30,"1. Up to 30",IF(ChurnData[[#This Row],[MonthlyCharges]]&lt;=50,"2. 31-50",IF(ChurnData[[#This Row],[MonthlyCharges]]&lt;=70,"3. 51-70",IF(ChurnData[[#This Row],[MonthlyCharges]]&lt;=90,"4. 71-90","5. Over 90"))))</f>
        <v>3. 51-70</v>
      </c>
      <c r="T4054" t="str">
        <f>IF(AND(ChurnData[[#This Row],[Contract]]="Month-to-month",ChurnData[[#This Row],[InternetService]]="Fiber optic",ChurnData[[#This Row],[TenureMonths]]&lt;=11),"High-risk","Other")</f>
        <v>Other</v>
      </c>
      <c r="U4054" t="str">
        <f>IF(ChurnData[[#This Row],[TenureMonths]]&lt;=11,"0-11",IF(ChurnData[[#This Row],[TenureMonths]]&lt;=23,"12-23",IF(ChurnData[[#This Row],[TenureMonths]]&lt;=35,"24-35",IF(ChurnData[[#This Row],[TenureMonths]]&lt;=47,"36-47",IF(ChurnData[[#This Row],[TenureMonths]]&lt;=59,"48-59","60-72")))))</f>
        <v>60-72</v>
      </c>
      <c r="V4054">
        <f>IF(ChurnData[[#This Row],[Churn]]="Yes",1,0)</f>
        <v>1</v>
      </c>
    </row>
    <row r="4055" spans="1:22" x14ac:dyDescent="0.35">
      <c r="A4055" t="s">
        <v>4108</v>
      </c>
      <c r="B4055" t="s">
        <v>19</v>
      </c>
      <c r="C4055">
        <v>0</v>
      </c>
      <c r="D4055" t="s">
        <v>21</v>
      </c>
      <c r="E4055" t="s">
        <v>21</v>
      </c>
      <c r="F4055" t="s">
        <v>56</v>
      </c>
      <c r="G4055" s="2">
        <v>19</v>
      </c>
      <c r="H4055" t="s">
        <v>20</v>
      </c>
      <c r="I4055" t="s">
        <v>32</v>
      </c>
      <c r="J4055" t="s">
        <v>20</v>
      </c>
      <c r="K4055" t="s">
        <v>21</v>
      </c>
      <c r="L4055" t="s">
        <v>33</v>
      </c>
      <c r="M4055" t="s">
        <v>20</v>
      </c>
      <c r="N4055" t="s">
        <v>34</v>
      </c>
      <c r="O4055" s="1">
        <v>57.95</v>
      </c>
      <c r="P4055" s="1">
        <v>1100.6300000000001</v>
      </c>
      <c r="Q4055">
        <v>1</v>
      </c>
      <c r="R4055" t="s">
        <v>20</v>
      </c>
      <c r="S4055" t="str">
        <f>IF(ChurnData[[#This Row],[MonthlyCharges]]&lt;=30,"1. Up to 30",IF(ChurnData[[#This Row],[MonthlyCharges]]&lt;=50,"2. 31-50",IF(ChurnData[[#This Row],[MonthlyCharges]]&lt;=70,"3. 51-70",IF(ChurnData[[#This Row],[MonthlyCharges]]&lt;=90,"4. 71-90","5. Over 90"))))</f>
        <v>3. 51-70</v>
      </c>
      <c r="T4055" t="str">
        <f>IF(AND(ChurnData[[#This Row],[Contract]]="Month-to-month",ChurnData[[#This Row],[InternetService]]="Fiber optic",ChurnData[[#This Row],[TenureMonths]]&lt;=11),"High-risk","Other")</f>
        <v>Other</v>
      </c>
      <c r="U4055" t="str">
        <f>IF(ChurnData[[#This Row],[TenureMonths]]&lt;=11,"0-11",IF(ChurnData[[#This Row],[TenureMonths]]&lt;=23,"12-23",IF(ChurnData[[#This Row],[TenureMonths]]&lt;=35,"24-35",IF(ChurnData[[#This Row],[TenureMonths]]&lt;=47,"36-47",IF(ChurnData[[#This Row],[TenureMonths]]&lt;=59,"48-59","60-72")))))</f>
        <v>12-23</v>
      </c>
      <c r="V4055">
        <f>IF(ChurnData[[#This Row],[Churn]]="Yes",1,0)</f>
        <v>1</v>
      </c>
    </row>
    <row r="4056" spans="1:22" x14ac:dyDescent="0.35">
      <c r="A4056" t="s">
        <v>4109</v>
      </c>
      <c r="B4056" t="s">
        <v>19</v>
      </c>
      <c r="C4056">
        <v>0</v>
      </c>
      <c r="D4056" t="s">
        <v>20</v>
      </c>
      <c r="E4056" t="s">
        <v>20</v>
      </c>
      <c r="F4056" t="s">
        <v>45</v>
      </c>
      <c r="G4056" s="2">
        <v>18</v>
      </c>
      <c r="H4056" t="s">
        <v>20</v>
      </c>
      <c r="I4056" t="s">
        <v>23</v>
      </c>
      <c r="J4056" t="s">
        <v>21</v>
      </c>
      <c r="K4056" t="s">
        <v>21</v>
      </c>
      <c r="L4056" t="s">
        <v>33</v>
      </c>
      <c r="M4056" t="s">
        <v>20</v>
      </c>
      <c r="N4056" t="s">
        <v>34</v>
      </c>
      <c r="O4056" s="1">
        <v>81.010000000000005</v>
      </c>
      <c r="P4056" s="1">
        <v>1437.4</v>
      </c>
      <c r="Q4056">
        <v>4</v>
      </c>
      <c r="R4056" t="s">
        <v>21</v>
      </c>
      <c r="S4056" t="str">
        <f>IF(ChurnData[[#This Row],[MonthlyCharges]]&lt;=30,"1. Up to 30",IF(ChurnData[[#This Row],[MonthlyCharges]]&lt;=50,"2. 31-50",IF(ChurnData[[#This Row],[MonthlyCharges]]&lt;=70,"3. 51-70",IF(ChurnData[[#This Row],[MonthlyCharges]]&lt;=90,"4. 71-90","5. Over 90"))))</f>
        <v>4. 71-90</v>
      </c>
      <c r="T4056" t="str">
        <f>IF(AND(ChurnData[[#This Row],[Contract]]="Month-to-month",ChurnData[[#This Row],[InternetService]]="Fiber optic",ChurnData[[#This Row],[TenureMonths]]&lt;=11),"High-risk","Other")</f>
        <v>Other</v>
      </c>
      <c r="U4056" t="str">
        <f>IF(ChurnData[[#This Row],[TenureMonths]]&lt;=11,"0-11",IF(ChurnData[[#This Row],[TenureMonths]]&lt;=23,"12-23",IF(ChurnData[[#This Row],[TenureMonths]]&lt;=35,"24-35",IF(ChurnData[[#This Row],[TenureMonths]]&lt;=47,"36-47",IF(ChurnData[[#This Row],[TenureMonths]]&lt;=59,"48-59","60-72")))))</f>
        <v>12-23</v>
      </c>
      <c r="V4056">
        <f>IF(ChurnData[[#This Row],[Churn]]="Yes",1,0)</f>
        <v>0</v>
      </c>
    </row>
    <row r="4057" spans="1:22" x14ac:dyDescent="0.35">
      <c r="A4057" t="s">
        <v>4110</v>
      </c>
      <c r="B4057" t="s">
        <v>36</v>
      </c>
      <c r="C4057">
        <v>1</v>
      </c>
      <c r="D4057" t="s">
        <v>20</v>
      </c>
      <c r="E4057" t="s">
        <v>21</v>
      </c>
      <c r="F4057" t="s">
        <v>65</v>
      </c>
      <c r="G4057" s="2">
        <v>56</v>
      </c>
      <c r="H4057" t="s">
        <v>20</v>
      </c>
      <c r="I4057" t="s">
        <v>32</v>
      </c>
      <c r="J4057" t="s">
        <v>21</v>
      </c>
      <c r="K4057" t="s">
        <v>20</v>
      </c>
      <c r="L4057" t="s">
        <v>29</v>
      </c>
      <c r="M4057" t="s">
        <v>20</v>
      </c>
      <c r="N4057" t="s">
        <v>34</v>
      </c>
      <c r="O4057" s="1">
        <v>57.79</v>
      </c>
      <c r="P4057" s="1">
        <v>3296.19</v>
      </c>
      <c r="Q4057">
        <v>1</v>
      </c>
      <c r="R4057" t="s">
        <v>21</v>
      </c>
      <c r="S4057" t="str">
        <f>IF(ChurnData[[#This Row],[MonthlyCharges]]&lt;=30,"1. Up to 30",IF(ChurnData[[#This Row],[MonthlyCharges]]&lt;=50,"2. 31-50",IF(ChurnData[[#This Row],[MonthlyCharges]]&lt;=70,"3. 51-70",IF(ChurnData[[#This Row],[MonthlyCharges]]&lt;=90,"4. 71-90","5. Over 90"))))</f>
        <v>3. 51-70</v>
      </c>
      <c r="T4057" t="str">
        <f>IF(AND(ChurnData[[#This Row],[Contract]]="Month-to-month",ChurnData[[#This Row],[InternetService]]="Fiber optic",ChurnData[[#This Row],[TenureMonths]]&lt;=11),"High-risk","Other")</f>
        <v>Other</v>
      </c>
      <c r="U4057" t="str">
        <f>IF(ChurnData[[#This Row],[TenureMonths]]&lt;=11,"0-11",IF(ChurnData[[#This Row],[TenureMonths]]&lt;=23,"12-23",IF(ChurnData[[#This Row],[TenureMonths]]&lt;=35,"24-35",IF(ChurnData[[#This Row],[TenureMonths]]&lt;=47,"36-47",IF(ChurnData[[#This Row],[TenureMonths]]&lt;=59,"48-59","60-72")))))</f>
        <v>48-59</v>
      </c>
      <c r="V4057">
        <f>IF(ChurnData[[#This Row],[Churn]]="Yes",1,0)</f>
        <v>0</v>
      </c>
    </row>
    <row r="4058" spans="1:22" x14ac:dyDescent="0.35">
      <c r="A4058" t="s">
        <v>4111</v>
      </c>
      <c r="B4058" t="s">
        <v>19</v>
      </c>
      <c r="C4058">
        <v>0</v>
      </c>
      <c r="D4058" t="s">
        <v>20</v>
      </c>
      <c r="E4058" t="s">
        <v>21</v>
      </c>
      <c r="F4058" t="s">
        <v>22</v>
      </c>
      <c r="G4058" s="2">
        <v>11</v>
      </c>
      <c r="H4058" t="s">
        <v>21</v>
      </c>
      <c r="I4058" t="s">
        <v>23</v>
      </c>
      <c r="J4058" t="s">
        <v>20</v>
      </c>
      <c r="K4058" t="s">
        <v>21</v>
      </c>
      <c r="L4058" t="s">
        <v>33</v>
      </c>
      <c r="M4058" t="s">
        <v>21</v>
      </c>
      <c r="N4058" t="s">
        <v>43</v>
      </c>
      <c r="O4058" s="1">
        <v>80.680000000000007</v>
      </c>
      <c r="P4058" s="1">
        <v>912.64</v>
      </c>
      <c r="Q4058">
        <v>1</v>
      </c>
      <c r="R4058" t="s">
        <v>21</v>
      </c>
      <c r="S4058" t="str">
        <f>IF(ChurnData[[#This Row],[MonthlyCharges]]&lt;=30,"1. Up to 30",IF(ChurnData[[#This Row],[MonthlyCharges]]&lt;=50,"2. 31-50",IF(ChurnData[[#This Row],[MonthlyCharges]]&lt;=70,"3. 51-70",IF(ChurnData[[#This Row],[MonthlyCharges]]&lt;=90,"4. 71-90","5. Over 90"))))</f>
        <v>4. 71-90</v>
      </c>
      <c r="T4058" t="str">
        <f>IF(AND(ChurnData[[#This Row],[Contract]]="Month-to-month",ChurnData[[#This Row],[InternetService]]="Fiber optic",ChurnData[[#This Row],[TenureMonths]]&lt;=11),"High-risk","Other")</f>
        <v>High-risk</v>
      </c>
      <c r="U4058" t="str">
        <f>IF(ChurnData[[#This Row],[TenureMonths]]&lt;=11,"0-11",IF(ChurnData[[#This Row],[TenureMonths]]&lt;=23,"12-23",IF(ChurnData[[#This Row],[TenureMonths]]&lt;=35,"24-35",IF(ChurnData[[#This Row],[TenureMonths]]&lt;=47,"36-47",IF(ChurnData[[#This Row],[TenureMonths]]&lt;=59,"48-59","60-72")))))</f>
        <v>0-11</v>
      </c>
      <c r="V4058">
        <f>IF(ChurnData[[#This Row],[Churn]]="Yes",1,0)</f>
        <v>0</v>
      </c>
    </row>
    <row r="4059" spans="1:22" x14ac:dyDescent="0.35">
      <c r="A4059" t="s">
        <v>4112</v>
      </c>
      <c r="B4059" t="s">
        <v>36</v>
      </c>
      <c r="C4059">
        <v>1</v>
      </c>
      <c r="D4059" t="s">
        <v>20</v>
      </c>
      <c r="E4059" t="s">
        <v>20</v>
      </c>
      <c r="F4059" t="s">
        <v>58</v>
      </c>
      <c r="G4059" s="2">
        <v>15</v>
      </c>
      <c r="H4059" t="s">
        <v>20</v>
      </c>
      <c r="I4059" t="s">
        <v>21</v>
      </c>
      <c r="J4059" t="s">
        <v>28</v>
      </c>
      <c r="K4059" t="s">
        <v>28</v>
      </c>
      <c r="L4059" t="s">
        <v>33</v>
      </c>
      <c r="M4059" t="s">
        <v>20</v>
      </c>
      <c r="N4059" t="s">
        <v>34</v>
      </c>
      <c r="O4059" s="1">
        <v>33.270000000000003</v>
      </c>
      <c r="P4059" s="1">
        <v>498.75</v>
      </c>
      <c r="Q4059">
        <v>1</v>
      </c>
      <c r="R4059" t="s">
        <v>21</v>
      </c>
      <c r="S4059" t="str">
        <f>IF(ChurnData[[#This Row],[MonthlyCharges]]&lt;=30,"1. Up to 30",IF(ChurnData[[#This Row],[MonthlyCharges]]&lt;=50,"2. 31-50",IF(ChurnData[[#This Row],[MonthlyCharges]]&lt;=70,"3. 51-70",IF(ChurnData[[#This Row],[MonthlyCharges]]&lt;=90,"4. 71-90","5. Over 90"))))</f>
        <v>2. 31-50</v>
      </c>
      <c r="T4059" t="str">
        <f>IF(AND(ChurnData[[#This Row],[Contract]]="Month-to-month",ChurnData[[#This Row],[InternetService]]="Fiber optic",ChurnData[[#This Row],[TenureMonths]]&lt;=11),"High-risk","Other")</f>
        <v>Other</v>
      </c>
      <c r="U4059" t="str">
        <f>IF(ChurnData[[#This Row],[TenureMonths]]&lt;=11,"0-11",IF(ChurnData[[#This Row],[TenureMonths]]&lt;=23,"12-23",IF(ChurnData[[#This Row],[TenureMonths]]&lt;=35,"24-35",IF(ChurnData[[#This Row],[TenureMonths]]&lt;=47,"36-47",IF(ChurnData[[#This Row],[TenureMonths]]&lt;=59,"48-59","60-72")))))</f>
        <v>12-23</v>
      </c>
      <c r="V4059">
        <f>IF(ChurnData[[#This Row],[Churn]]="Yes",1,0)</f>
        <v>0</v>
      </c>
    </row>
    <row r="4060" spans="1:22" x14ac:dyDescent="0.35">
      <c r="A4060" t="s">
        <v>4113</v>
      </c>
      <c r="B4060" t="s">
        <v>36</v>
      </c>
      <c r="C4060">
        <v>0</v>
      </c>
      <c r="D4060" t="s">
        <v>21</v>
      </c>
      <c r="E4060" t="s">
        <v>21</v>
      </c>
      <c r="F4060" t="s">
        <v>37</v>
      </c>
      <c r="G4060" s="2">
        <v>29</v>
      </c>
      <c r="H4060" t="s">
        <v>21</v>
      </c>
      <c r="I4060" t="s">
        <v>32</v>
      </c>
      <c r="J4060" t="s">
        <v>21</v>
      </c>
      <c r="K4060" t="s">
        <v>21</v>
      </c>
      <c r="L4060" t="s">
        <v>29</v>
      </c>
      <c r="M4060" t="s">
        <v>20</v>
      </c>
      <c r="N4060" t="s">
        <v>43</v>
      </c>
      <c r="O4060" s="1">
        <v>38.950000000000003</v>
      </c>
      <c r="P4060" s="1">
        <v>1096.6199999999999</v>
      </c>
      <c r="Q4060">
        <v>2</v>
      </c>
      <c r="R4060" t="s">
        <v>21</v>
      </c>
      <c r="S4060" t="str">
        <f>IF(ChurnData[[#This Row],[MonthlyCharges]]&lt;=30,"1. Up to 30",IF(ChurnData[[#This Row],[MonthlyCharges]]&lt;=50,"2. 31-50",IF(ChurnData[[#This Row],[MonthlyCharges]]&lt;=70,"3. 51-70",IF(ChurnData[[#This Row],[MonthlyCharges]]&lt;=90,"4. 71-90","5. Over 90"))))</f>
        <v>2. 31-50</v>
      </c>
      <c r="T4060" t="str">
        <f>IF(AND(ChurnData[[#This Row],[Contract]]="Month-to-month",ChurnData[[#This Row],[InternetService]]="Fiber optic",ChurnData[[#This Row],[TenureMonths]]&lt;=11),"High-risk","Other")</f>
        <v>Other</v>
      </c>
      <c r="U4060" t="str">
        <f>IF(ChurnData[[#This Row],[TenureMonths]]&lt;=11,"0-11",IF(ChurnData[[#This Row],[TenureMonths]]&lt;=23,"12-23",IF(ChurnData[[#This Row],[TenureMonths]]&lt;=35,"24-35",IF(ChurnData[[#This Row],[TenureMonths]]&lt;=47,"36-47",IF(ChurnData[[#This Row],[TenureMonths]]&lt;=59,"48-59","60-72")))))</f>
        <v>24-35</v>
      </c>
      <c r="V4060">
        <f>IF(ChurnData[[#This Row],[Churn]]="Yes",1,0)</f>
        <v>0</v>
      </c>
    </row>
    <row r="4061" spans="1:22" x14ac:dyDescent="0.35">
      <c r="A4061" t="s">
        <v>4114</v>
      </c>
      <c r="B4061" t="s">
        <v>36</v>
      </c>
      <c r="C4061">
        <v>1</v>
      </c>
      <c r="D4061" t="s">
        <v>20</v>
      </c>
      <c r="E4061" t="s">
        <v>21</v>
      </c>
      <c r="F4061" t="s">
        <v>22</v>
      </c>
      <c r="G4061" s="2">
        <v>3</v>
      </c>
      <c r="H4061" t="s">
        <v>20</v>
      </c>
      <c r="I4061" t="s">
        <v>23</v>
      </c>
      <c r="J4061" t="s">
        <v>20</v>
      </c>
      <c r="K4061" t="s">
        <v>21</v>
      </c>
      <c r="L4061" t="s">
        <v>33</v>
      </c>
      <c r="M4061" t="s">
        <v>20</v>
      </c>
      <c r="N4061" t="s">
        <v>43</v>
      </c>
      <c r="O4061" s="1">
        <v>88.42</v>
      </c>
      <c r="P4061" s="1">
        <v>268.54000000000002</v>
      </c>
      <c r="Q4061">
        <v>3</v>
      </c>
      <c r="R4061" t="s">
        <v>20</v>
      </c>
      <c r="S4061" t="str">
        <f>IF(ChurnData[[#This Row],[MonthlyCharges]]&lt;=30,"1. Up to 30",IF(ChurnData[[#This Row],[MonthlyCharges]]&lt;=50,"2. 31-50",IF(ChurnData[[#This Row],[MonthlyCharges]]&lt;=70,"3. 51-70",IF(ChurnData[[#This Row],[MonthlyCharges]]&lt;=90,"4. 71-90","5. Over 90"))))</f>
        <v>4. 71-90</v>
      </c>
      <c r="T4061" t="str">
        <f>IF(AND(ChurnData[[#This Row],[Contract]]="Month-to-month",ChurnData[[#This Row],[InternetService]]="Fiber optic",ChurnData[[#This Row],[TenureMonths]]&lt;=11),"High-risk","Other")</f>
        <v>High-risk</v>
      </c>
      <c r="U4061" t="str">
        <f>IF(ChurnData[[#This Row],[TenureMonths]]&lt;=11,"0-11",IF(ChurnData[[#This Row],[TenureMonths]]&lt;=23,"12-23",IF(ChurnData[[#This Row],[TenureMonths]]&lt;=35,"24-35",IF(ChurnData[[#This Row],[TenureMonths]]&lt;=47,"36-47",IF(ChurnData[[#This Row],[TenureMonths]]&lt;=59,"48-59","60-72")))))</f>
        <v>0-11</v>
      </c>
      <c r="V4061">
        <f>IF(ChurnData[[#This Row],[Churn]]="Yes",1,0)</f>
        <v>1</v>
      </c>
    </row>
    <row r="4062" spans="1:22" x14ac:dyDescent="0.35">
      <c r="A4062" t="s">
        <v>4115</v>
      </c>
      <c r="B4062" t="s">
        <v>19</v>
      </c>
      <c r="C4062">
        <v>0</v>
      </c>
      <c r="D4062" t="s">
        <v>20</v>
      </c>
      <c r="E4062" t="s">
        <v>20</v>
      </c>
      <c r="F4062" t="s">
        <v>47</v>
      </c>
      <c r="G4062" s="2">
        <v>12</v>
      </c>
      <c r="H4062" t="s">
        <v>20</v>
      </c>
      <c r="I4062" t="s">
        <v>23</v>
      </c>
      <c r="J4062" t="s">
        <v>21</v>
      </c>
      <c r="K4062" t="s">
        <v>20</v>
      </c>
      <c r="L4062" t="s">
        <v>33</v>
      </c>
      <c r="M4062" t="s">
        <v>20</v>
      </c>
      <c r="N4062" t="s">
        <v>34</v>
      </c>
      <c r="O4062" s="1">
        <v>101.03</v>
      </c>
      <c r="P4062" s="1">
        <v>1193.95</v>
      </c>
      <c r="Q4062">
        <v>2</v>
      </c>
      <c r="R4062" t="s">
        <v>20</v>
      </c>
      <c r="S4062" t="str">
        <f>IF(ChurnData[[#This Row],[MonthlyCharges]]&lt;=30,"1. Up to 30",IF(ChurnData[[#This Row],[MonthlyCharges]]&lt;=50,"2. 31-50",IF(ChurnData[[#This Row],[MonthlyCharges]]&lt;=70,"3. 51-70",IF(ChurnData[[#This Row],[MonthlyCharges]]&lt;=90,"4. 71-90","5. Over 90"))))</f>
        <v>5. Over 90</v>
      </c>
      <c r="T4062" t="str">
        <f>IF(AND(ChurnData[[#This Row],[Contract]]="Month-to-month",ChurnData[[#This Row],[InternetService]]="Fiber optic",ChurnData[[#This Row],[TenureMonths]]&lt;=11),"High-risk","Other")</f>
        <v>Other</v>
      </c>
      <c r="U4062" t="str">
        <f>IF(ChurnData[[#This Row],[TenureMonths]]&lt;=11,"0-11",IF(ChurnData[[#This Row],[TenureMonths]]&lt;=23,"12-23",IF(ChurnData[[#This Row],[TenureMonths]]&lt;=35,"24-35",IF(ChurnData[[#This Row],[TenureMonths]]&lt;=47,"36-47",IF(ChurnData[[#This Row],[TenureMonths]]&lt;=59,"48-59","60-72")))))</f>
        <v>12-23</v>
      </c>
      <c r="V4062">
        <f>IF(ChurnData[[#This Row],[Churn]]="Yes",1,0)</f>
        <v>1</v>
      </c>
    </row>
    <row r="4063" spans="1:22" x14ac:dyDescent="0.35">
      <c r="A4063" t="s">
        <v>4116</v>
      </c>
      <c r="B4063" t="s">
        <v>19</v>
      </c>
      <c r="C4063">
        <v>0</v>
      </c>
      <c r="D4063" t="s">
        <v>21</v>
      </c>
      <c r="E4063" t="s">
        <v>21</v>
      </c>
      <c r="F4063" t="s">
        <v>27</v>
      </c>
      <c r="G4063" s="2">
        <v>8</v>
      </c>
      <c r="H4063" t="s">
        <v>20</v>
      </c>
      <c r="I4063" t="s">
        <v>32</v>
      </c>
      <c r="J4063" t="s">
        <v>21</v>
      </c>
      <c r="K4063" t="s">
        <v>21</v>
      </c>
      <c r="L4063" t="s">
        <v>33</v>
      </c>
      <c r="M4063" t="s">
        <v>20</v>
      </c>
      <c r="N4063" t="s">
        <v>34</v>
      </c>
      <c r="O4063" s="1">
        <v>58.09</v>
      </c>
      <c r="P4063" s="1">
        <v>464.71</v>
      </c>
      <c r="Q4063">
        <v>0</v>
      </c>
      <c r="R4063" t="s">
        <v>20</v>
      </c>
      <c r="S4063" t="str">
        <f>IF(ChurnData[[#This Row],[MonthlyCharges]]&lt;=30,"1. Up to 30",IF(ChurnData[[#This Row],[MonthlyCharges]]&lt;=50,"2. 31-50",IF(ChurnData[[#This Row],[MonthlyCharges]]&lt;=70,"3. 51-70",IF(ChurnData[[#This Row],[MonthlyCharges]]&lt;=90,"4. 71-90","5. Over 90"))))</f>
        <v>3. 51-70</v>
      </c>
      <c r="T4063" t="str">
        <f>IF(AND(ChurnData[[#This Row],[Contract]]="Month-to-month",ChurnData[[#This Row],[InternetService]]="Fiber optic",ChurnData[[#This Row],[TenureMonths]]&lt;=11),"High-risk","Other")</f>
        <v>Other</v>
      </c>
      <c r="U4063" t="str">
        <f>IF(ChurnData[[#This Row],[TenureMonths]]&lt;=11,"0-11",IF(ChurnData[[#This Row],[TenureMonths]]&lt;=23,"12-23",IF(ChurnData[[#This Row],[TenureMonths]]&lt;=35,"24-35",IF(ChurnData[[#This Row],[TenureMonths]]&lt;=47,"36-47",IF(ChurnData[[#This Row],[TenureMonths]]&lt;=59,"48-59","60-72")))))</f>
        <v>0-11</v>
      </c>
      <c r="V4063">
        <f>IF(ChurnData[[#This Row],[Churn]]="Yes",1,0)</f>
        <v>1</v>
      </c>
    </row>
    <row r="4064" spans="1:22" x14ac:dyDescent="0.35">
      <c r="A4064" t="s">
        <v>4117</v>
      </c>
      <c r="B4064" t="s">
        <v>36</v>
      </c>
      <c r="C4064">
        <v>0</v>
      </c>
      <c r="D4064" t="s">
        <v>21</v>
      </c>
      <c r="E4064" t="s">
        <v>21</v>
      </c>
      <c r="F4064" t="s">
        <v>22</v>
      </c>
      <c r="G4064" s="2">
        <v>37</v>
      </c>
      <c r="H4064" t="s">
        <v>20</v>
      </c>
      <c r="I4064" t="s">
        <v>32</v>
      </c>
      <c r="J4064" t="s">
        <v>21</v>
      </c>
      <c r="K4064" t="s">
        <v>21</v>
      </c>
      <c r="L4064" t="s">
        <v>33</v>
      </c>
      <c r="M4064" t="s">
        <v>21</v>
      </c>
      <c r="N4064" t="s">
        <v>34</v>
      </c>
      <c r="O4064" s="1">
        <v>31.55</v>
      </c>
      <c r="P4064" s="1">
        <v>1198.57</v>
      </c>
      <c r="Q4064">
        <v>1</v>
      </c>
      <c r="R4064" t="s">
        <v>21</v>
      </c>
      <c r="S4064" t="str">
        <f>IF(ChurnData[[#This Row],[MonthlyCharges]]&lt;=30,"1. Up to 30",IF(ChurnData[[#This Row],[MonthlyCharges]]&lt;=50,"2. 31-50",IF(ChurnData[[#This Row],[MonthlyCharges]]&lt;=70,"3. 51-70",IF(ChurnData[[#This Row],[MonthlyCharges]]&lt;=90,"4. 71-90","5. Over 90"))))</f>
        <v>2. 31-50</v>
      </c>
      <c r="T4064" t="str">
        <f>IF(AND(ChurnData[[#This Row],[Contract]]="Month-to-month",ChurnData[[#This Row],[InternetService]]="Fiber optic",ChurnData[[#This Row],[TenureMonths]]&lt;=11),"High-risk","Other")</f>
        <v>Other</v>
      </c>
      <c r="U4064" t="str">
        <f>IF(ChurnData[[#This Row],[TenureMonths]]&lt;=11,"0-11",IF(ChurnData[[#This Row],[TenureMonths]]&lt;=23,"12-23",IF(ChurnData[[#This Row],[TenureMonths]]&lt;=35,"24-35",IF(ChurnData[[#This Row],[TenureMonths]]&lt;=47,"36-47",IF(ChurnData[[#This Row],[TenureMonths]]&lt;=59,"48-59","60-72")))))</f>
        <v>36-47</v>
      </c>
      <c r="V4064">
        <f>IF(ChurnData[[#This Row],[Churn]]="Yes",1,0)</f>
        <v>0</v>
      </c>
    </row>
    <row r="4065" spans="1:22" x14ac:dyDescent="0.35">
      <c r="A4065" t="s">
        <v>4118</v>
      </c>
      <c r="B4065" t="s">
        <v>19</v>
      </c>
      <c r="C4065">
        <v>0</v>
      </c>
      <c r="D4065" t="s">
        <v>20</v>
      </c>
      <c r="E4065" t="s">
        <v>20</v>
      </c>
      <c r="F4065" t="s">
        <v>56</v>
      </c>
      <c r="G4065" s="2">
        <v>50</v>
      </c>
      <c r="H4065" t="s">
        <v>20</v>
      </c>
      <c r="I4065" t="s">
        <v>23</v>
      </c>
      <c r="J4065" t="s">
        <v>20</v>
      </c>
      <c r="K4065" t="s">
        <v>20</v>
      </c>
      <c r="L4065" t="s">
        <v>24</v>
      </c>
      <c r="M4065" t="s">
        <v>21</v>
      </c>
      <c r="N4065" t="s">
        <v>25</v>
      </c>
      <c r="O4065" s="1">
        <v>103.18</v>
      </c>
      <c r="P4065" s="1">
        <v>5214.71</v>
      </c>
      <c r="Q4065">
        <v>1</v>
      </c>
      <c r="R4065" t="s">
        <v>21</v>
      </c>
      <c r="S4065" t="str">
        <f>IF(ChurnData[[#This Row],[MonthlyCharges]]&lt;=30,"1. Up to 30",IF(ChurnData[[#This Row],[MonthlyCharges]]&lt;=50,"2. 31-50",IF(ChurnData[[#This Row],[MonthlyCharges]]&lt;=70,"3. 51-70",IF(ChurnData[[#This Row],[MonthlyCharges]]&lt;=90,"4. 71-90","5. Over 90"))))</f>
        <v>5. Over 90</v>
      </c>
      <c r="T4065" t="str">
        <f>IF(AND(ChurnData[[#This Row],[Contract]]="Month-to-month",ChurnData[[#This Row],[InternetService]]="Fiber optic",ChurnData[[#This Row],[TenureMonths]]&lt;=11),"High-risk","Other")</f>
        <v>Other</v>
      </c>
      <c r="U4065" t="str">
        <f>IF(ChurnData[[#This Row],[TenureMonths]]&lt;=11,"0-11",IF(ChurnData[[#This Row],[TenureMonths]]&lt;=23,"12-23",IF(ChurnData[[#This Row],[TenureMonths]]&lt;=35,"24-35",IF(ChurnData[[#This Row],[TenureMonths]]&lt;=47,"36-47",IF(ChurnData[[#This Row],[TenureMonths]]&lt;=59,"48-59","60-72")))))</f>
        <v>48-59</v>
      </c>
      <c r="V4065">
        <f>IF(ChurnData[[#This Row],[Churn]]="Yes",1,0)</f>
        <v>0</v>
      </c>
    </row>
    <row r="4066" spans="1:22" x14ac:dyDescent="0.35">
      <c r="A4066" t="s">
        <v>4119</v>
      </c>
      <c r="B4066" t="s">
        <v>36</v>
      </c>
      <c r="C4066">
        <v>0</v>
      </c>
      <c r="D4066" t="s">
        <v>21</v>
      </c>
      <c r="E4066" t="s">
        <v>21</v>
      </c>
      <c r="F4066" t="s">
        <v>56</v>
      </c>
      <c r="G4066" s="2">
        <v>48</v>
      </c>
      <c r="H4066" t="s">
        <v>21</v>
      </c>
      <c r="I4066" t="s">
        <v>21</v>
      </c>
      <c r="J4066" t="s">
        <v>28</v>
      </c>
      <c r="K4066" t="s">
        <v>28</v>
      </c>
      <c r="L4066" t="s">
        <v>29</v>
      </c>
      <c r="M4066" t="s">
        <v>20</v>
      </c>
      <c r="N4066" t="s">
        <v>34</v>
      </c>
      <c r="O4066" s="1">
        <v>28.1</v>
      </c>
      <c r="P4066" s="1">
        <v>1339.77</v>
      </c>
      <c r="Q4066">
        <v>1</v>
      </c>
      <c r="R4066" t="s">
        <v>21</v>
      </c>
      <c r="S4066" t="str">
        <f>IF(ChurnData[[#This Row],[MonthlyCharges]]&lt;=30,"1. Up to 30",IF(ChurnData[[#This Row],[MonthlyCharges]]&lt;=50,"2. 31-50",IF(ChurnData[[#This Row],[MonthlyCharges]]&lt;=70,"3. 51-70",IF(ChurnData[[#This Row],[MonthlyCharges]]&lt;=90,"4. 71-90","5. Over 90"))))</f>
        <v>1. Up to 30</v>
      </c>
      <c r="T4066" t="str">
        <f>IF(AND(ChurnData[[#This Row],[Contract]]="Month-to-month",ChurnData[[#This Row],[InternetService]]="Fiber optic",ChurnData[[#This Row],[TenureMonths]]&lt;=11),"High-risk","Other")</f>
        <v>Other</v>
      </c>
      <c r="U4066" t="str">
        <f>IF(ChurnData[[#This Row],[TenureMonths]]&lt;=11,"0-11",IF(ChurnData[[#This Row],[TenureMonths]]&lt;=23,"12-23",IF(ChurnData[[#This Row],[TenureMonths]]&lt;=35,"24-35",IF(ChurnData[[#This Row],[TenureMonths]]&lt;=47,"36-47",IF(ChurnData[[#This Row],[TenureMonths]]&lt;=59,"48-59","60-72")))))</f>
        <v>48-59</v>
      </c>
      <c r="V4066">
        <f>IF(ChurnData[[#This Row],[Churn]]="Yes",1,0)</f>
        <v>0</v>
      </c>
    </row>
    <row r="4067" spans="1:22" x14ac:dyDescent="0.35">
      <c r="A4067" t="s">
        <v>4120</v>
      </c>
      <c r="B4067" t="s">
        <v>19</v>
      </c>
      <c r="C4067">
        <v>0</v>
      </c>
      <c r="D4067" t="s">
        <v>20</v>
      </c>
      <c r="E4067" t="s">
        <v>21</v>
      </c>
      <c r="F4067" t="s">
        <v>45</v>
      </c>
      <c r="G4067" s="2">
        <v>20</v>
      </c>
      <c r="H4067" t="s">
        <v>20</v>
      </c>
      <c r="I4067" t="s">
        <v>32</v>
      </c>
      <c r="J4067" t="s">
        <v>21</v>
      </c>
      <c r="K4067" t="s">
        <v>21</v>
      </c>
      <c r="L4067" t="s">
        <v>33</v>
      </c>
      <c r="M4067" t="s">
        <v>20</v>
      </c>
      <c r="N4067" t="s">
        <v>43</v>
      </c>
      <c r="O4067" s="1">
        <v>55.33</v>
      </c>
      <c r="P4067" s="1">
        <v>1137.03</v>
      </c>
      <c r="Q4067">
        <v>0</v>
      </c>
      <c r="R4067" t="s">
        <v>20</v>
      </c>
      <c r="S4067" t="str">
        <f>IF(ChurnData[[#This Row],[MonthlyCharges]]&lt;=30,"1. Up to 30",IF(ChurnData[[#This Row],[MonthlyCharges]]&lt;=50,"2. 31-50",IF(ChurnData[[#This Row],[MonthlyCharges]]&lt;=70,"3. 51-70",IF(ChurnData[[#This Row],[MonthlyCharges]]&lt;=90,"4. 71-90","5. Over 90"))))</f>
        <v>3. 51-70</v>
      </c>
      <c r="T4067" t="str">
        <f>IF(AND(ChurnData[[#This Row],[Contract]]="Month-to-month",ChurnData[[#This Row],[InternetService]]="Fiber optic",ChurnData[[#This Row],[TenureMonths]]&lt;=11),"High-risk","Other")</f>
        <v>Other</v>
      </c>
      <c r="U4067" t="str">
        <f>IF(ChurnData[[#This Row],[TenureMonths]]&lt;=11,"0-11",IF(ChurnData[[#This Row],[TenureMonths]]&lt;=23,"12-23",IF(ChurnData[[#This Row],[TenureMonths]]&lt;=35,"24-35",IF(ChurnData[[#This Row],[TenureMonths]]&lt;=47,"36-47",IF(ChurnData[[#This Row],[TenureMonths]]&lt;=59,"48-59","60-72")))))</f>
        <v>12-23</v>
      </c>
      <c r="V4067">
        <f>IF(ChurnData[[#This Row],[Churn]]="Yes",1,0)</f>
        <v>1</v>
      </c>
    </row>
    <row r="4068" spans="1:22" x14ac:dyDescent="0.35">
      <c r="A4068" t="s">
        <v>4121</v>
      </c>
      <c r="B4068" t="s">
        <v>19</v>
      </c>
      <c r="C4068">
        <v>0</v>
      </c>
      <c r="D4068" t="s">
        <v>20</v>
      </c>
      <c r="E4068" t="s">
        <v>21</v>
      </c>
      <c r="F4068" t="s">
        <v>27</v>
      </c>
      <c r="G4068" s="2">
        <v>41</v>
      </c>
      <c r="H4068" t="s">
        <v>20</v>
      </c>
      <c r="I4068" t="s">
        <v>32</v>
      </c>
      <c r="J4068" t="s">
        <v>21</v>
      </c>
      <c r="K4068" t="s">
        <v>20</v>
      </c>
      <c r="L4068" t="s">
        <v>24</v>
      </c>
      <c r="M4068" t="s">
        <v>20</v>
      </c>
      <c r="N4068" t="s">
        <v>43</v>
      </c>
      <c r="O4068" s="1">
        <v>71.5</v>
      </c>
      <c r="P4068" s="1">
        <v>2895.82</v>
      </c>
      <c r="Q4068">
        <v>0</v>
      </c>
      <c r="R4068" t="s">
        <v>21</v>
      </c>
      <c r="S4068" t="str">
        <f>IF(ChurnData[[#This Row],[MonthlyCharges]]&lt;=30,"1. Up to 30",IF(ChurnData[[#This Row],[MonthlyCharges]]&lt;=50,"2. 31-50",IF(ChurnData[[#This Row],[MonthlyCharges]]&lt;=70,"3. 51-70",IF(ChurnData[[#This Row],[MonthlyCharges]]&lt;=90,"4. 71-90","5. Over 90"))))</f>
        <v>4. 71-90</v>
      </c>
      <c r="T4068" t="str">
        <f>IF(AND(ChurnData[[#This Row],[Contract]]="Month-to-month",ChurnData[[#This Row],[InternetService]]="Fiber optic",ChurnData[[#This Row],[TenureMonths]]&lt;=11),"High-risk","Other")</f>
        <v>Other</v>
      </c>
      <c r="U4068" t="str">
        <f>IF(ChurnData[[#This Row],[TenureMonths]]&lt;=11,"0-11",IF(ChurnData[[#This Row],[TenureMonths]]&lt;=23,"12-23",IF(ChurnData[[#This Row],[TenureMonths]]&lt;=35,"24-35",IF(ChurnData[[#This Row],[TenureMonths]]&lt;=47,"36-47",IF(ChurnData[[#This Row],[TenureMonths]]&lt;=59,"48-59","60-72")))))</f>
        <v>36-47</v>
      </c>
      <c r="V4068">
        <f>IF(ChurnData[[#This Row],[Churn]]="Yes",1,0)</f>
        <v>0</v>
      </c>
    </row>
    <row r="4069" spans="1:22" x14ac:dyDescent="0.35">
      <c r="A4069" t="s">
        <v>4122</v>
      </c>
      <c r="B4069" t="s">
        <v>19</v>
      </c>
      <c r="C4069">
        <v>0</v>
      </c>
      <c r="D4069" t="s">
        <v>21</v>
      </c>
      <c r="E4069" t="s">
        <v>21</v>
      </c>
      <c r="F4069" t="s">
        <v>65</v>
      </c>
      <c r="G4069" s="2">
        <v>68</v>
      </c>
      <c r="H4069" t="s">
        <v>21</v>
      </c>
      <c r="I4069" t="s">
        <v>21</v>
      </c>
      <c r="J4069" t="s">
        <v>28</v>
      </c>
      <c r="K4069" t="s">
        <v>28</v>
      </c>
      <c r="L4069" t="s">
        <v>24</v>
      </c>
      <c r="M4069" t="s">
        <v>20</v>
      </c>
      <c r="N4069" t="s">
        <v>25</v>
      </c>
      <c r="O4069" s="1">
        <v>18.79</v>
      </c>
      <c r="P4069" s="1">
        <v>1253.95</v>
      </c>
      <c r="Q4069">
        <v>0</v>
      </c>
      <c r="R4069" t="s">
        <v>21</v>
      </c>
      <c r="S4069" t="str">
        <f>IF(ChurnData[[#This Row],[MonthlyCharges]]&lt;=30,"1. Up to 30",IF(ChurnData[[#This Row],[MonthlyCharges]]&lt;=50,"2. 31-50",IF(ChurnData[[#This Row],[MonthlyCharges]]&lt;=70,"3. 51-70",IF(ChurnData[[#This Row],[MonthlyCharges]]&lt;=90,"4. 71-90","5. Over 90"))))</f>
        <v>1. Up to 30</v>
      </c>
      <c r="T4069" t="str">
        <f>IF(AND(ChurnData[[#This Row],[Contract]]="Month-to-month",ChurnData[[#This Row],[InternetService]]="Fiber optic",ChurnData[[#This Row],[TenureMonths]]&lt;=11),"High-risk","Other")</f>
        <v>Other</v>
      </c>
      <c r="U4069" t="str">
        <f>IF(ChurnData[[#This Row],[TenureMonths]]&lt;=11,"0-11",IF(ChurnData[[#This Row],[TenureMonths]]&lt;=23,"12-23",IF(ChurnData[[#This Row],[TenureMonths]]&lt;=35,"24-35",IF(ChurnData[[#This Row],[TenureMonths]]&lt;=47,"36-47",IF(ChurnData[[#This Row],[TenureMonths]]&lt;=59,"48-59","60-72")))))</f>
        <v>60-72</v>
      </c>
      <c r="V4069">
        <f>IF(ChurnData[[#This Row],[Churn]]="Yes",1,0)</f>
        <v>0</v>
      </c>
    </row>
    <row r="4070" spans="1:22" x14ac:dyDescent="0.35">
      <c r="A4070" t="s">
        <v>4123</v>
      </c>
      <c r="B4070" t="s">
        <v>36</v>
      </c>
      <c r="C4070">
        <v>0</v>
      </c>
      <c r="D4070" t="s">
        <v>20</v>
      </c>
      <c r="E4070" t="s">
        <v>20</v>
      </c>
      <c r="F4070" t="s">
        <v>49</v>
      </c>
      <c r="G4070" s="2">
        <v>20</v>
      </c>
      <c r="H4070" t="s">
        <v>20</v>
      </c>
      <c r="I4070" t="s">
        <v>32</v>
      </c>
      <c r="J4070" t="s">
        <v>21</v>
      </c>
      <c r="K4070" t="s">
        <v>21</v>
      </c>
      <c r="L4070" t="s">
        <v>33</v>
      </c>
      <c r="M4070" t="s">
        <v>20</v>
      </c>
      <c r="N4070" t="s">
        <v>30</v>
      </c>
      <c r="O4070" s="1">
        <v>61.85</v>
      </c>
      <c r="P4070" s="1">
        <v>1233.72</v>
      </c>
      <c r="Q4070">
        <v>2</v>
      </c>
      <c r="R4070" t="s">
        <v>21</v>
      </c>
      <c r="S4070" t="str">
        <f>IF(ChurnData[[#This Row],[MonthlyCharges]]&lt;=30,"1. Up to 30",IF(ChurnData[[#This Row],[MonthlyCharges]]&lt;=50,"2. 31-50",IF(ChurnData[[#This Row],[MonthlyCharges]]&lt;=70,"3. 51-70",IF(ChurnData[[#This Row],[MonthlyCharges]]&lt;=90,"4. 71-90","5. Over 90"))))</f>
        <v>3. 51-70</v>
      </c>
      <c r="T4070" t="str">
        <f>IF(AND(ChurnData[[#This Row],[Contract]]="Month-to-month",ChurnData[[#This Row],[InternetService]]="Fiber optic",ChurnData[[#This Row],[TenureMonths]]&lt;=11),"High-risk","Other")</f>
        <v>Other</v>
      </c>
      <c r="U4070" t="str">
        <f>IF(ChurnData[[#This Row],[TenureMonths]]&lt;=11,"0-11",IF(ChurnData[[#This Row],[TenureMonths]]&lt;=23,"12-23",IF(ChurnData[[#This Row],[TenureMonths]]&lt;=35,"24-35",IF(ChurnData[[#This Row],[TenureMonths]]&lt;=47,"36-47",IF(ChurnData[[#This Row],[TenureMonths]]&lt;=59,"48-59","60-72")))))</f>
        <v>12-23</v>
      </c>
      <c r="V4070">
        <f>IF(ChurnData[[#This Row],[Churn]]="Yes",1,0)</f>
        <v>0</v>
      </c>
    </row>
    <row r="4071" spans="1:22" x14ac:dyDescent="0.35">
      <c r="A4071" t="s">
        <v>4124</v>
      </c>
      <c r="B4071" t="s">
        <v>19</v>
      </c>
      <c r="C4071">
        <v>0</v>
      </c>
      <c r="D4071" t="s">
        <v>21</v>
      </c>
      <c r="E4071" t="s">
        <v>21</v>
      </c>
      <c r="F4071" t="s">
        <v>39</v>
      </c>
      <c r="G4071" s="2">
        <v>52</v>
      </c>
      <c r="H4071" t="s">
        <v>20</v>
      </c>
      <c r="I4071" t="s">
        <v>32</v>
      </c>
      <c r="J4071" t="s">
        <v>21</v>
      </c>
      <c r="K4071" t="s">
        <v>21</v>
      </c>
      <c r="L4071" t="s">
        <v>29</v>
      </c>
      <c r="M4071" t="s">
        <v>21</v>
      </c>
      <c r="N4071" t="s">
        <v>34</v>
      </c>
      <c r="O4071" s="1">
        <v>50.44</v>
      </c>
      <c r="P4071" s="1">
        <v>2674.9</v>
      </c>
      <c r="Q4071">
        <v>0</v>
      </c>
      <c r="R4071" t="s">
        <v>21</v>
      </c>
      <c r="S4071" t="str">
        <f>IF(ChurnData[[#This Row],[MonthlyCharges]]&lt;=30,"1. Up to 30",IF(ChurnData[[#This Row],[MonthlyCharges]]&lt;=50,"2. 31-50",IF(ChurnData[[#This Row],[MonthlyCharges]]&lt;=70,"3. 51-70",IF(ChurnData[[#This Row],[MonthlyCharges]]&lt;=90,"4. 71-90","5. Over 90"))))</f>
        <v>3. 51-70</v>
      </c>
      <c r="T4071" t="str">
        <f>IF(AND(ChurnData[[#This Row],[Contract]]="Month-to-month",ChurnData[[#This Row],[InternetService]]="Fiber optic",ChurnData[[#This Row],[TenureMonths]]&lt;=11),"High-risk","Other")</f>
        <v>Other</v>
      </c>
      <c r="U4071" t="str">
        <f>IF(ChurnData[[#This Row],[TenureMonths]]&lt;=11,"0-11",IF(ChurnData[[#This Row],[TenureMonths]]&lt;=23,"12-23",IF(ChurnData[[#This Row],[TenureMonths]]&lt;=35,"24-35",IF(ChurnData[[#This Row],[TenureMonths]]&lt;=47,"36-47",IF(ChurnData[[#This Row],[TenureMonths]]&lt;=59,"48-59","60-72")))))</f>
        <v>48-59</v>
      </c>
      <c r="V4071">
        <f>IF(ChurnData[[#This Row],[Churn]]="Yes",1,0)</f>
        <v>0</v>
      </c>
    </row>
    <row r="4072" spans="1:22" x14ac:dyDescent="0.35">
      <c r="A4072" t="s">
        <v>4125</v>
      </c>
      <c r="B4072" t="s">
        <v>19</v>
      </c>
      <c r="C4072">
        <v>0</v>
      </c>
      <c r="D4072" t="s">
        <v>21</v>
      </c>
      <c r="E4072" t="s">
        <v>21</v>
      </c>
      <c r="F4072" t="s">
        <v>45</v>
      </c>
      <c r="G4072" s="2">
        <v>29</v>
      </c>
      <c r="H4072" t="s">
        <v>20</v>
      </c>
      <c r="I4072" t="s">
        <v>32</v>
      </c>
      <c r="J4072" t="s">
        <v>20</v>
      </c>
      <c r="K4072" t="s">
        <v>21</v>
      </c>
      <c r="L4072" t="s">
        <v>29</v>
      </c>
      <c r="M4072" t="s">
        <v>21</v>
      </c>
      <c r="N4072" t="s">
        <v>43</v>
      </c>
      <c r="O4072" s="1">
        <v>51.15</v>
      </c>
      <c r="P4072" s="1">
        <v>1470.17</v>
      </c>
      <c r="Q4072">
        <v>0</v>
      </c>
      <c r="R4072" t="s">
        <v>21</v>
      </c>
      <c r="S4072" t="str">
        <f>IF(ChurnData[[#This Row],[MonthlyCharges]]&lt;=30,"1. Up to 30",IF(ChurnData[[#This Row],[MonthlyCharges]]&lt;=50,"2. 31-50",IF(ChurnData[[#This Row],[MonthlyCharges]]&lt;=70,"3. 51-70",IF(ChurnData[[#This Row],[MonthlyCharges]]&lt;=90,"4. 71-90","5. Over 90"))))</f>
        <v>3. 51-70</v>
      </c>
      <c r="T4072" t="str">
        <f>IF(AND(ChurnData[[#This Row],[Contract]]="Month-to-month",ChurnData[[#This Row],[InternetService]]="Fiber optic",ChurnData[[#This Row],[TenureMonths]]&lt;=11),"High-risk","Other")</f>
        <v>Other</v>
      </c>
      <c r="U4072" t="str">
        <f>IF(ChurnData[[#This Row],[TenureMonths]]&lt;=11,"0-11",IF(ChurnData[[#This Row],[TenureMonths]]&lt;=23,"12-23",IF(ChurnData[[#This Row],[TenureMonths]]&lt;=35,"24-35",IF(ChurnData[[#This Row],[TenureMonths]]&lt;=47,"36-47",IF(ChurnData[[#This Row],[TenureMonths]]&lt;=59,"48-59","60-72")))))</f>
        <v>24-35</v>
      </c>
      <c r="V4072">
        <f>IF(ChurnData[[#This Row],[Churn]]="Yes",1,0)</f>
        <v>0</v>
      </c>
    </row>
    <row r="4073" spans="1:22" x14ac:dyDescent="0.35">
      <c r="A4073" t="s">
        <v>4126</v>
      </c>
      <c r="B4073" t="s">
        <v>19</v>
      </c>
      <c r="C4073">
        <v>0</v>
      </c>
      <c r="D4073" t="s">
        <v>21</v>
      </c>
      <c r="E4073" t="s">
        <v>21</v>
      </c>
      <c r="F4073" t="s">
        <v>58</v>
      </c>
      <c r="G4073" s="2">
        <v>14</v>
      </c>
      <c r="H4073" t="s">
        <v>20</v>
      </c>
      <c r="I4073" t="s">
        <v>23</v>
      </c>
      <c r="J4073" t="s">
        <v>20</v>
      </c>
      <c r="K4073" t="s">
        <v>21</v>
      </c>
      <c r="L4073" t="s">
        <v>33</v>
      </c>
      <c r="M4073" t="s">
        <v>20</v>
      </c>
      <c r="N4073" t="s">
        <v>25</v>
      </c>
      <c r="O4073" s="1">
        <v>97.74</v>
      </c>
      <c r="P4073" s="1">
        <v>1338.8</v>
      </c>
      <c r="Q4073">
        <v>1</v>
      </c>
      <c r="R4073" t="s">
        <v>20</v>
      </c>
      <c r="S4073" t="str">
        <f>IF(ChurnData[[#This Row],[MonthlyCharges]]&lt;=30,"1. Up to 30",IF(ChurnData[[#This Row],[MonthlyCharges]]&lt;=50,"2. 31-50",IF(ChurnData[[#This Row],[MonthlyCharges]]&lt;=70,"3. 51-70",IF(ChurnData[[#This Row],[MonthlyCharges]]&lt;=90,"4. 71-90","5. Over 90"))))</f>
        <v>5. Over 90</v>
      </c>
      <c r="T4073" t="str">
        <f>IF(AND(ChurnData[[#This Row],[Contract]]="Month-to-month",ChurnData[[#This Row],[InternetService]]="Fiber optic",ChurnData[[#This Row],[TenureMonths]]&lt;=11),"High-risk","Other")</f>
        <v>Other</v>
      </c>
      <c r="U4073" t="str">
        <f>IF(ChurnData[[#This Row],[TenureMonths]]&lt;=11,"0-11",IF(ChurnData[[#This Row],[TenureMonths]]&lt;=23,"12-23",IF(ChurnData[[#This Row],[TenureMonths]]&lt;=35,"24-35",IF(ChurnData[[#This Row],[TenureMonths]]&lt;=47,"36-47",IF(ChurnData[[#This Row],[TenureMonths]]&lt;=59,"48-59","60-72")))))</f>
        <v>12-23</v>
      </c>
      <c r="V4073">
        <f>IF(ChurnData[[#This Row],[Churn]]="Yes",1,0)</f>
        <v>1</v>
      </c>
    </row>
    <row r="4074" spans="1:22" x14ac:dyDescent="0.35">
      <c r="A4074" t="s">
        <v>4127</v>
      </c>
      <c r="B4074" t="s">
        <v>19</v>
      </c>
      <c r="C4074">
        <v>0</v>
      </c>
      <c r="D4074" t="s">
        <v>21</v>
      </c>
      <c r="E4074" t="s">
        <v>20</v>
      </c>
      <c r="F4074" t="s">
        <v>39</v>
      </c>
      <c r="G4074" s="2">
        <v>13</v>
      </c>
      <c r="H4074" t="s">
        <v>20</v>
      </c>
      <c r="I4074" t="s">
        <v>23</v>
      </c>
      <c r="J4074" t="s">
        <v>21</v>
      </c>
      <c r="K4074" t="s">
        <v>20</v>
      </c>
      <c r="L4074" t="s">
        <v>33</v>
      </c>
      <c r="M4074" t="s">
        <v>21</v>
      </c>
      <c r="N4074" t="s">
        <v>34</v>
      </c>
      <c r="O4074" s="1">
        <v>84.33</v>
      </c>
      <c r="P4074" s="1">
        <v>1103.44</v>
      </c>
      <c r="Q4074">
        <v>2</v>
      </c>
      <c r="R4074" t="s">
        <v>20</v>
      </c>
      <c r="S4074" t="str">
        <f>IF(ChurnData[[#This Row],[MonthlyCharges]]&lt;=30,"1. Up to 30",IF(ChurnData[[#This Row],[MonthlyCharges]]&lt;=50,"2. 31-50",IF(ChurnData[[#This Row],[MonthlyCharges]]&lt;=70,"3. 51-70",IF(ChurnData[[#This Row],[MonthlyCharges]]&lt;=90,"4. 71-90","5. Over 90"))))</f>
        <v>4. 71-90</v>
      </c>
      <c r="T4074" t="str">
        <f>IF(AND(ChurnData[[#This Row],[Contract]]="Month-to-month",ChurnData[[#This Row],[InternetService]]="Fiber optic",ChurnData[[#This Row],[TenureMonths]]&lt;=11),"High-risk","Other")</f>
        <v>Other</v>
      </c>
      <c r="U4074" t="str">
        <f>IF(ChurnData[[#This Row],[TenureMonths]]&lt;=11,"0-11",IF(ChurnData[[#This Row],[TenureMonths]]&lt;=23,"12-23",IF(ChurnData[[#This Row],[TenureMonths]]&lt;=35,"24-35",IF(ChurnData[[#This Row],[TenureMonths]]&lt;=47,"36-47",IF(ChurnData[[#This Row],[TenureMonths]]&lt;=59,"48-59","60-72")))))</f>
        <v>12-23</v>
      </c>
      <c r="V4074">
        <f>IF(ChurnData[[#This Row],[Churn]]="Yes",1,0)</f>
        <v>1</v>
      </c>
    </row>
    <row r="4075" spans="1:22" x14ac:dyDescent="0.35">
      <c r="A4075" t="s">
        <v>4128</v>
      </c>
      <c r="B4075" t="s">
        <v>36</v>
      </c>
      <c r="C4075">
        <v>0</v>
      </c>
      <c r="D4075" t="s">
        <v>21</v>
      </c>
      <c r="E4075" t="s">
        <v>21</v>
      </c>
      <c r="F4075" t="s">
        <v>37</v>
      </c>
      <c r="G4075" s="2">
        <v>23</v>
      </c>
      <c r="H4075" t="s">
        <v>20</v>
      </c>
      <c r="I4075" t="s">
        <v>23</v>
      </c>
      <c r="J4075" t="s">
        <v>21</v>
      </c>
      <c r="K4075" t="s">
        <v>21</v>
      </c>
      <c r="L4075" t="s">
        <v>33</v>
      </c>
      <c r="M4075" t="s">
        <v>20</v>
      </c>
      <c r="N4075" t="s">
        <v>25</v>
      </c>
      <c r="O4075" s="1">
        <v>80.430000000000007</v>
      </c>
      <c r="P4075" s="1">
        <v>1842.04</v>
      </c>
      <c r="Q4075">
        <v>6</v>
      </c>
      <c r="R4075" t="s">
        <v>20</v>
      </c>
      <c r="S4075" t="str">
        <f>IF(ChurnData[[#This Row],[MonthlyCharges]]&lt;=30,"1. Up to 30",IF(ChurnData[[#This Row],[MonthlyCharges]]&lt;=50,"2. 31-50",IF(ChurnData[[#This Row],[MonthlyCharges]]&lt;=70,"3. 51-70",IF(ChurnData[[#This Row],[MonthlyCharges]]&lt;=90,"4. 71-90","5. Over 90"))))</f>
        <v>4. 71-90</v>
      </c>
      <c r="T4075" t="str">
        <f>IF(AND(ChurnData[[#This Row],[Contract]]="Month-to-month",ChurnData[[#This Row],[InternetService]]="Fiber optic",ChurnData[[#This Row],[TenureMonths]]&lt;=11),"High-risk","Other")</f>
        <v>Other</v>
      </c>
      <c r="U4075" t="str">
        <f>IF(ChurnData[[#This Row],[TenureMonths]]&lt;=11,"0-11",IF(ChurnData[[#This Row],[TenureMonths]]&lt;=23,"12-23",IF(ChurnData[[#This Row],[TenureMonths]]&lt;=35,"24-35",IF(ChurnData[[#This Row],[TenureMonths]]&lt;=47,"36-47",IF(ChurnData[[#This Row],[TenureMonths]]&lt;=59,"48-59","60-72")))))</f>
        <v>12-23</v>
      </c>
      <c r="V4075">
        <f>IF(ChurnData[[#This Row],[Churn]]="Yes",1,0)</f>
        <v>1</v>
      </c>
    </row>
    <row r="4076" spans="1:22" x14ac:dyDescent="0.35">
      <c r="A4076" t="s">
        <v>4129</v>
      </c>
      <c r="B4076" t="s">
        <v>19</v>
      </c>
      <c r="C4076">
        <v>1</v>
      </c>
      <c r="D4076" t="s">
        <v>20</v>
      </c>
      <c r="E4076" t="s">
        <v>21</v>
      </c>
      <c r="F4076" t="s">
        <v>22</v>
      </c>
      <c r="G4076" s="2">
        <v>19</v>
      </c>
      <c r="H4076" t="s">
        <v>20</v>
      </c>
      <c r="I4076" t="s">
        <v>23</v>
      </c>
      <c r="J4076" t="s">
        <v>20</v>
      </c>
      <c r="K4076" t="s">
        <v>21</v>
      </c>
      <c r="L4076" t="s">
        <v>33</v>
      </c>
      <c r="M4076" t="s">
        <v>20</v>
      </c>
      <c r="N4076" t="s">
        <v>30</v>
      </c>
      <c r="O4076" s="1">
        <v>95.49</v>
      </c>
      <c r="P4076" s="1">
        <v>1848.29</v>
      </c>
      <c r="Q4076">
        <v>2</v>
      </c>
      <c r="R4076" t="s">
        <v>20</v>
      </c>
      <c r="S4076" t="str">
        <f>IF(ChurnData[[#This Row],[MonthlyCharges]]&lt;=30,"1. Up to 30",IF(ChurnData[[#This Row],[MonthlyCharges]]&lt;=50,"2. 31-50",IF(ChurnData[[#This Row],[MonthlyCharges]]&lt;=70,"3. 51-70",IF(ChurnData[[#This Row],[MonthlyCharges]]&lt;=90,"4. 71-90","5. Over 90"))))</f>
        <v>5. Over 90</v>
      </c>
      <c r="T4076" t="str">
        <f>IF(AND(ChurnData[[#This Row],[Contract]]="Month-to-month",ChurnData[[#This Row],[InternetService]]="Fiber optic",ChurnData[[#This Row],[TenureMonths]]&lt;=11),"High-risk","Other")</f>
        <v>Other</v>
      </c>
      <c r="U4076" t="str">
        <f>IF(ChurnData[[#This Row],[TenureMonths]]&lt;=11,"0-11",IF(ChurnData[[#This Row],[TenureMonths]]&lt;=23,"12-23",IF(ChurnData[[#This Row],[TenureMonths]]&lt;=35,"24-35",IF(ChurnData[[#This Row],[TenureMonths]]&lt;=47,"36-47",IF(ChurnData[[#This Row],[TenureMonths]]&lt;=59,"48-59","60-72")))))</f>
        <v>12-23</v>
      </c>
      <c r="V4076">
        <f>IF(ChurnData[[#This Row],[Churn]]="Yes",1,0)</f>
        <v>1</v>
      </c>
    </row>
    <row r="4077" spans="1:22" x14ac:dyDescent="0.35">
      <c r="A4077" t="s">
        <v>4130</v>
      </c>
      <c r="B4077" t="s">
        <v>36</v>
      </c>
      <c r="C4077">
        <v>0</v>
      </c>
      <c r="D4077" t="s">
        <v>21</v>
      </c>
      <c r="E4077" t="s">
        <v>21</v>
      </c>
      <c r="F4077" t="s">
        <v>56</v>
      </c>
      <c r="G4077" s="2">
        <v>43</v>
      </c>
      <c r="H4077" t="s">
        <v>20</v>
      </c>
      <c r="I4077" t="s">
        <v>32</v>
      </c>
      <c r="J4077" t="s">
        <v>20</v>
      </c>
      <c r="K4077" t="s">
        <v>20</v>
      </c>
      <c r="L4077" t="s">
        <v>24</v>
      </c>
      <c r="M4077" t="s">
        <v>21</v>
      </c>
      <c r="N4077" t="s">
        <v>43</v>
      </c>
      <c r="O4077" s="1">
        <v>66.69</v>
      </c>
      <c r="P4077" s="1">
        <v>2910.82</v>
      </c>
      <c r="Q4077">
        <v>0</v>
      </c>
      <c r="R4077" t="s">
        <v>21</v>
      </c>
      <c r="S4077" t="str">
        <f>IF(ChurnData[[#This Row],[MonthlyCharges]]&lt;=30,"1. Up to 30",IF(ChurnData[[#This Row],[MonthlyCharges]]&lt;=50,"2. 31-50",IF(ChurnData[[#This Row],[MonthlyCharges]]&lt;=70,"3. 51-70",IF(ChurnData[[#This Row],[MonthlyCharges]]&lt;=90,"4. 71-90","5. Over 90"))))</f>
        <v>3. 51-70</v>
      </c>
      <c r="T4077" t="str">
        <f>IF(AND(ChurnData[[#This Row],[Contract]]="Month-to-month",ChurnData[[#This Row],[InternetService]]="Fiber optic",ChurnData[[#This Row],[TenureMonths]]&lt;=11),"High-risk","Other")</f>
        <v>Other</v>
      </c>
      <c r="U4077" t="str">
        <f>IF(ChurnData[[#This Row],[TenureMonths]]&lt;=11,"0-11",IF(ChurnData[[#This Row],[TenureMonths]]&lt;=23,"12-23",IF(ChurnData[[#This Row],[TenureMonths]]&lt;=35,"24-35",IF(ChurnData[[#This Row],[TenureMonths]]&lt;=47,"36-47",IF(ChurnData[[#This Row],[TenureMonths]]&lt;=59,"48-59","60-72")))))</f>
        <v>36-47</v>
      </c>
      <c r="V4077">
        <f>IF(ChurnData[[#This Row],[Churn]]="Yes",1,0)</f>
        <v>0</v>
      </c>
    </row>
    <row r="4078" spans="1:22" x14ac:dyDescent="0.35">
      <c r="A4078" t="s">
        <v>4131</v>
      </c>
      <c r="B4078" t="s">
        <v>36</v>
      </c>
      <c r="C4078">
        <v>0</v>
      </c>
      <c r="D4078" t="s">
        <v>20</v>
      </c>
      <c r="E4078" t="s">
        <v>20</v>
      </c>
      <c r="F4078" t="s">
        <v>41</v>
      </c>
      <c r="G4078" s="2">
        <v>6</v>
      </c>
      <c r="H4078" t="s">
        <v>20</v>
      </c>
      <c r="I4078" t="s">
        <v>32</v>
      </c>
      <c r="J4078" t="s">
        <v>21</v>
      </c>
      <c r="K4078" t="s">
        <v>21</v>
      </c>
      <c r="L4078" t="s">
        <v>33</v>
      </c>
      <c r="M4078" t="s">
        <v>20</v>
      </c>
      <c r="N4078" t="s">
        <v>43</v>
      </c>
      <c r="O4078" s="1">
        <v>56.39</v>
      </c>
      <c r="P4078" s="1">
        <v>334.59</v>
      </c>
      <c r="Q4078">
        <v>1</v>
      </c>
      <c r="R4078" t="s">
        <v>21</v>
      </c>
      <c r="S4078" t="str">
        <f>IF(ChurnData[[#This Row],[MonthlyCharges]]&lt;=30,"1. Up to 30",IF(ChurnData[[#This Row],[MonthlyCharges]]&lt;=50,"2. 31-50",IF(ChurnData[[#This Row],[MonthlyCharges]]&lt;=70,"3. 51-70",IF(ChurnData[[#This Row],[MonthlyCharges]]&lt;=90,"4. 71-90","5. Over 90"))))</f>
        <v>3. 51-70</v>
      </c>
      <c r="T4078" t="str">
        <f>IF(AND(ChurnData[[#This Row],[Contract]]="Month-to-month",ChurnData[[#This Row],[InternetService]]="Fiber optic",ChurnData[[#This Row],[TenureMonths]]&lt;=11),"High-risk","Other")</f>
        <v>Other</v>
      </c>
      <c r="U4078" t="str">
        <f>IF(ChurnData[[#This Row],[TenureMonths]]&lt;=11,"0-11",IF(ChurnData[[#This Row],[TenureMonths]]&lt;=23,"12-23",IF(ChurnData[[#This Row],[TenureMonths]]&lt;=35,"24-35",IF(ChurnData[[#This Row],[TenureMonths]]&lt;=47,"36-47",IF(ChurnData[[#This Row],[TenureMonths]]&lt;=59,"48-59","60-72")))))</f>
        <v>0-11</v>
      </c>
      <c r="V4078">
        <f>IF(ChurnData[[#This Row],[Churn]]="Yes",1,0)</f>
        <v>0</v>
      </c>
    </row>
    <row r="4079" spans="1:22" x14ac:dyDescent="0.35">
      <c r="A4079" t="s">
        <v>4132</v>
      </c>
      <c r="B4079" t="s">
        <v>36</v>
      </c>
      <c r="C4079">
        <v>0</v>
      </c>
      <c r="D4079" t="s">
        <v>21</v>
      </c>
      <c r="E4079" t="s">
        <v>21</v>
      </c>
      <c r="F4079" t="s">
        <v>41</v>
      </c>
      <c r="G4079" s="2">
        <v>34</v>
      </c>
      <c r="H4079" t="s">
        <v>21</v>
      </c>
      <c r="I4079" t="s">
        <v>32</v>
      </c>
      <c r="J4079" t="s">
        <v>21</v>
      </c>
      <c r="K4079" t="s">
        <v>20</v>
      </c>
      <c r="L4079" t="s">
        <v>29</v>
      </c>
      <c r="M4079" t="s">
        <v>21</v>
      </c>
      <c r="N4079" t="s">
        <v>30</v>
      </c>
      <c r="O4079" s="1">
        <v>49</v>
      </c>
      <c r="P4079" s="1">
        <v>1645.95</v>
      </c>
      <c r="Q4079">
        <v>2</v>
      </c>
      <c r="R4079" t="s">
        <v>21</v>
      </c>
      <c r="S4079" t="str">
        <f>IF(ChurnData[[#This Row],[MonthlyCharges]]&lt;=30,"1. Up to 30",IF(ChurnData[[#This Row],[MonthlyCharges]]&lt;=50,"2. 31-50",IF(ChurnData[[#This Row],[MonthlyCharges]]&lt;=70,"3. 51-70",IF(ChurnData[[#This Row],[MonthlyCharges]]&lt;=90,"4. 71-90","5. Over 90"))))</f>
        <v>2. 31-50</v>
      </c>
      <c r="T4079" t="str">
        <f>IF(AND(ChurnData[[#This Row],[Contract]]="Month-to-month",ChurnData[[#This Row],[InternetService]]="Fiber optic",ChurnData[[#This Row],[TenureMonths]]&lt;=11),"High-risk","Other")</f>
        <v>Other</v>
      </c>
      <c r="U4079" t="str">
        <f>IF(ChurnData[[#This Row],[TenureMonths]]&lt;=11,"0-11",IF(ChurnData[[#This Row],[TenureMonths]]&lt;=23,"12-23",IF(ChurnData[[#This Row],[TenureMonths]]&lt;=35,"24-35",IF(ChurnData[[#This Row],[TenureMonths]]&lt;=47,"36-47",IF(ChurnData[[#This Row],[TenureMonths]]&lt;=59,"48-59","60-72")))))</f>
        <v>24-35</v>
      </c>
      <c r="V4079">
        <f>IF(ChurnData[[#This Row],[Churn]]="Yes",1,0)</f>
        <v>0</v>
      </c>
    </row>
    <row r="4080" spans="1:22" x14ac:dyDescent="0.35">
      <c r="A4080" t="s">
        <v>4133</v>
      </c>
      <c r="B4080" t="s">
        <v>19</v>
      </c>
      <c r="C4080">
        <v>0</v>
      </c>
      <c r="D4080" t="s">
        <v>21</v>
      </c>
      <c r="E4080" t="s">
        <v>21</v>
      </c>
      <c r="F4080" t="s">
        <v>75</v>
      </c>
      <c r="G4080" s="2">
        <v>18</v>
      </c>
      <c r="H4080" t="s">
        <v>20</v>
      </c>
      <c r="I4080" t="s">
        <v>32</v>
      </c>
      <c r="J4080" t="s">
        <v>20</v>
      </c>
      <c r="K4080" t="s">
        <v>21</v>
      </c>
      <c r="L4080" t="s">
        <v>33</v>
      </c>
      <c r="M4080" t="s">
        <v>20</v>
      </c>
      <c r="N4080" t="s">
        <v>34</v>
      </c>
      <c r="O4080" s="1">
        <v>60.81</v>
      </c>
      <c r="P4080" s="1">
        <v>1078.8</v>
      </c>
      <c r="Q4080">
        <v>2</v>
      </c>
      <c r="R4080" t="s">
        <v>21</v>
      </c>
      <c r="S4080" t="str">
        <f>IF(ChurnData[[#This Row],[MonthlyCharges]]&lt;=30,"1. Up to 30",IF(ChurnData[[#This Row],[MonthlyCharges]]&lt;=50,"2. 31-50",IF(ChurnData[[#This Row],[MonthlyCharges]]&lt;=70,"3. 51-70",IF(ChurnData[[#This Row],[MonthlyCharges]]&lt;=90,"4. 71-90","5. Over 90"))))</f>
        <v>3. 51-70</v>
      </c>
      <c r="T4080" t="str">
        <f>IF(AND(ChurnData[[#This Row],[Contract]]="Month-to-month",ChurnData[[#This Row],[InternetService]]="Fiber optic",ChurnData[[#This Row],[TenureMonths]]&lt;=11),"High-risk","Other")</f>
        <v>Other</v>
      </c>
      <c r="U4080" t="str">
        <f>IF(ChurnData[[#This Row],[TenureMonths]]&lt;=11,"0-11",IF(ChurnData[[#This Row],[TenureMonths]]&lt;=23,"12-23",IF(ChurnData[[#This Row],[TenureMonths]]&lt;=35,"24-35",IF(ChurnData[[#This Row],[TenureMonths]]&lt;=47,"36-47",IF(ChurnData[[#This Row],[TenureMonths]]&lt;=59,"48-59","60-72")))))</f>
        <v>12-23</v>
      </c>
      <c r="V4080">
        <f>IF(ChurnData[[#This Row],[Churn]]="Yes",1,0)</f>
        <v>0</v>
      </c>
    </row>
    <row r="4081" spans="1:22" x14ac:dyDescent="0.35">
      <c r="A4081" t="s">
        <v>4134</v>
      </c>
      <c r="B4081" t="s">
        <v>19</v>
      </c>
      <c r="C4081">
        <v>0</v>
      </c>
      <c r="D4081" t="s">
        <v>20</v>
      </c>
      <c r="E4081" t="s">
        <v>20</v>
      </c>
      <c r="F4081" t="s">
        <v>49</v>
      </c>
      <c r="G4081" s="2">
        <v>70</v>
      </c>
      <c r="H4081" t="s">
        <v>20</v>
      </c>
      <c r="I4081" t="s">
        <v>21</v>
      </c>
      <c r="J4081" t="s">
        <v>28</v>
      </c>
      <c r="K4081" t="s">
        <v>28</v>
      </c>
      <c r="L4081" t="s">
        <v>24</v>
      </c>
      <c r="M4081" t="s">
        <v>20</v>
      </c>
      <c r="N4081" t="s">
        <v>43</v>
      </c>
      <c r="O4081" s="1">
        <v>24.3</v>
      </c>
      <c r="P4081" s="1">
        <v>1659.4</v>
      </c>
      <c r="Q4081">
        <v>3</v>
      </c>
      <c r="R4081" t="s">
        <v>21</v>
      </c>
      <c r="S4081" t="str">
        <f>IF(ChurnData[[#This Row],[MonthlyCharges]]&lt;=30,"1. Up to 30",IF(ChurnData[[#This Row],[MonthlyCharges]]&lt;=50,"2. 31-50",IF(ChurnData[[#This Row],[MonthlyCharges]]&lt;=70,"3. 51-70",IF(ChurnData[[#This Row],[MonthlyCharges]]&lt;=90,"4. 71-90","5. Over 90"))))</f>
        <v>1. Up to 30</v>
      </c>
      <c r="T4081" t="str">
        <f>IF(AND(ChurnData[[#This Row],[Contract]]="Month-to-month",ChurnData[[#This Row],[InternetService]]="Fiber optic",ChurnData[[#This Row],[TenureMonths]]&lt;=11),"High-risk","Other")</f>
        <v>Other</v>
      </c>
      <c r="U4081" t="str">
        <f>IF(ChurnData[[#This Row],[TenureMonths]]&lt;=11,"0-11",IF(ChurnData[[#This Row],[TenureMonths]]&lt;=23,"12-23",IF(ChurnData[[#This Row],[TenureMonths]]&lt;=35,"24-35",IF(ChurnData[[#This Row],[TenureMonths]]&lt;=47,"36-47",IF(ChurnData[[#This Row],[TenureMonths]]&lt;=59,"48-59","60-72")))))</f>
        <v>60-72</v>
      </c>
      <c r="V4081">
        <f>IF(ChurnData[[#This Row],[Churn]]="Yes",1,0)</f>
        <v>0</v>
      </c>
    </row>
    <row r="4082" spans="1:22" x14ac:dyDescent="0.35">
      <c r="A4082" t="s">
        <v>4135</v>
      </c>
      <c r="B4082" t="s">
        <v>36</v>
      </c>
      <c r="C4082">
        <v>0</v>
      </c>
      <c r="D4082" t="s">
        <v>20</v>
      </c>
      <c r="E4082" t="s">
        <v>21</v>
      </c>
      <c r="F4082" t="s">
        <v>41</v>
      </c>
      <c r="G4082" s="2">
        <v>12</v>
      </c>
      <c r="H4082" t="s">
        <v>20</v>
      </c>
      <c r="I4082" t="s">
        <v>32</v>
      </c>
      <c r="J4082" t="s">
        <v>20</v>
      </c>
      <c r="K4082" t="s">
        <v>20</v>
      </c>
      <c r="L4082" t="s">
        <v>33</v>
      </c>
      <c r="M4082" t="s">
        <v>20</v>
      </c>
      <c r="N4082" t="s">
        <v>34</v>
      </c>
      <c r="O4082" s="1">
        <v>58.2</v>
      </c>
      <c r="P4082" s="1">
        <v>681.27</v>
      </c>
      <c r="Q4082">
        <v>1</v>
      </c>
      <c r="R4082" t="s">
        <v>21</v>
      </c>
      <c r="S4082" t="str">
        <f>IF(ChurnData[[#This Row],[MonthlyCharges]]&lt;=30,"1. Up to 30",IF(ChurnData[[#This Row],[MonthlyCharges]]&lt;=50,"2. 31-50",IF(ChurnData[[#This Row],[MonthlyCharges]]&lt;=70,"3. 51-70",IF(ChurnData[[#This Row],[MonthlyCharges]]&lt;=90,"4. 71-90","5. Over 90"))))</f>
        <v>3. 51-70</v>
      </c>
      <c r="T4082" t="str">
        <f>IF(AND(ChurnData[[#This Row],[Contract]]="Month-to-month",ChurnData[[#This Row],[InternetService]]="Fiber optic",ChurnData[[#This Row],[TenureMonths]]&lt;=11),"High-risk","Other")</f>
        <v>Other</v>
      </c>
      <c r="U4082" t="str">
        <f>IF(ChurnData[[#This Row],[TenureMonths]]&lt;=11,"0-11",IF(ChurnData[[#This Row],[TenureMonths]]&lt;=23,"12-23",IF(ChurnData[[#This Row],[TenureMonths]]&lt;=35,"24-35",IF(ChurnData[[#This Row],[TenureMonths]]&lt;=47,"36-47",IF(ChurnData[[#This Row],[TenureMonths]]&lt;=59,"48-59","60-72")))))</f>
        <v>12-23</v>
      </c>
      <c r="V4082">
        <f>IF(ChurnData[[#This Row],[Churn]]="Yes",1,0)</f>
        <v>0</v>
      </c>
    </row>
    <row r="4083" spans="1:22" x14ac:dyDescent="0.35">
      <c r="A4083" t="s">
        <v>4136</v>
      </c>
      <c r="B4083" t="s">
        <v>36</v>
      </c>
      <c r="C4083">
        <v>0</v>
      </c>
      <c r="D4083" t="s">
        <v>21</v>
      </c>
      <c r="E4083" t="s">
        <v>20</v>
      </c>
      <c r="F4083" t="s">
        <v>37</v>
      </c>
      <c r="G4083" s="2">
        <v>28</v>
      </c>
      <c r="H4083" t="s">
        <v>20</v>
      </c>
      <c r="I4083" t="s">
        <v>32</v>
      </c>
      <c r="J4083" t="s">
        <v>21</v>
      </c>
      <c r="K4083" t="s">
        <v>20</v>
      </c>
      <c r="L4083" t="s">
        <v>33</v>
      </c>
      <c r="M4083" t="s">
        <v>21</v>
      </c>
      <c r="N4083" t="s">
        <v>34</v>
      </c>
      <c r="O4083" s="1">
        <v>66.680000000000007</v>
      </c>
      <c r="P4083" s="1">
        <v>1838.15</v>
      </c>
      <c r="Q4083">
        <v>1</v>
      </c>
      <c r="R4083" t="s">
        <v>21</v>
      </c>
      <c r="S4083" t="str">
        <f>IF(ChurnData[[#This Row],[MonthlyCharges]]&lt;=30,"1. Up to 30",IF(ChurnData[[#This Row],[MonthlyCharges]]&lt;=50,"2. 31-50",IF(ChurnData[[#This Row],[MonthlyCharges]]&lt;=70,"3. 51-70",IF(ChurnData[[#This Row],[MonthlyCharges]]&lt;=90,"4. 71-90","5. Over 90"))))</f>
        <v>3. 51-70</v>
      </c>
      <c r="T4083" t="str">
        <f>IF(AND(ChurnData[[#This Row],[Contract]]="Month-to-month",ChurnData[[#This Row],[InternetService]]="Fiber optic",ChurnData[[#This Row],[TenureMonths]]&lt;=11),"High-risk","Other")</f>
        <v>Other</v>
      </c>
      <c r="U4083" t="str">
        <f>IF(ChurnData[[#This Row],[TenureMonths]]&lt;=11,"0-11",IF(ChurnData[[#This Row],[TenureMonths]]&lt;=23,"12-23",IF(ChurnData[[#This Row],[TenureMonths]]&lt;=35,"24-35",IF(ChurnData[[#This Row],[TenureMonths]]&lt;=47,"36-47",IF(ChurnData[[#This Row],[TenureMonths]]&lt;=59,"48-59","60-72")))))</f>
        <v>24-35</v>
      </c>
      <c r="V4083">
        <f>IF(ChurnData[[#This Row],[Churn]]="Yes",1,0)</f>
        <v>0</v>
      </c>
    </row>
    <row r="4084" spans="1:22" x14ac:dyDescent="0.35">
      <c r="A4084" t="s">
        <v>4137</v>
      </c>
      <c r="B4084" t="s">
        <v>36</v>
      </c>
      <c r="C4084">
        <v>1</v>
      </c>
      <c r="D4084" t="s">
        <v>20</v>
      </c>
      <c r="E4084" t="s">
        <v>20</v>
      </c>
      <c r="F4084" t="s">
        <v>49</v>
      </c>
      <c r="G4084" s="2">
        <v>38</v>
      </c>
      <c r="H4084" t="s">
        <v>20</v>
      </c>
      <c r="I4084" t="s">
        <v>32</v>
      </c>
      <c r="J4084" t="s">
        <v>21</v>
      </c>
      <c r="K4084" t="s">
        <v>21</v>
      </c>
      <c r="L4084" t="s">
        <v>24</v>
      </c>
      <c r="M4084" t="s">
        <v>21</v>
      </c>
      <c r="N4084" t="s">
        <v>34</v>
      </c>
      <c r="O4084" s="1">
        <v>54.79</v>
      </c>
      <c r="P4084" s="1">
        <v>2115.6</v>
      </c>
      <c r="Q4084">
        <v>1</v>
      </c>
      <c r="R4084" t="s">
        <v>21</v>
      </c>
      <c r="S4084" t="str">
        <f>IF(ChurnData[[#This Row],[MonthlyCharges]]&lt;=30,"1. Up to 30",IF(ChurnData[[#This Row],[MonthlyCharges]]&lt;=50,"2. 31-50",IF(ChurnData[[#This Row],[MonthlyCharges]]&lt;=70,"3. 51-70",IF(ChurnData[[#This Row],[MonthlyCharges]]&lt;=90,"4. 71-90","5. Over 90"))))</f>
        <v>3. 51-70</v>
      </c>
      <c r="T4084" t="str">
        <f>IF(AND(ChurnData[[#This Row],[Contract]]="Month-to-month",ChurnData[[#This Row],[InternetService]]="Fiber optic",ChurnData[[#This Row],[TenureMonths]]&lt;=11),"High-risk","Other")</f>
        <v>Other</v>
      </c>
      <c r="U4084" t="str">
        <f>IF(ChurnData[[#This Row],[TenureMonths]]&lt;=11,"0-11",IF(ChurnData[[#This Row],[TenureMonths]]&lt;=23,"12-23",IF(ChurnData[[#This Row],[TenureMonths]]&lt;=35,"24-35",IF(ChurnData[[#This Row],[TenureMonths]]&lt;=47,"36-47",IF(ChurnData[[#This Row],[TenureMonths]]&lt;=59,"48-59","60-72")))))</f>
        <v>36-47</v>
      </c>
      <c r="V4084">
        <f>IF(ChurnData[[#This Row],[Churn]]="Yes",1,0)</f>
        <v>0</v>
      </c>
    </row>
    <row r="4085" spans="1:22" x14ac:dyDescent="0.35">
      <c r="A4085" t="s">
        <v>4138</v>
      </c>
      <c r="B4085" t="s">
        <v>19</v>
      </c>
      <c r="C4085">
        <v>0</v>
      </c>
      <c r="D4085" t="s">
        <v>21</v>
      </c>
      <c r="E4085" t="s">
        <v>21</v>
      </c>
      <c r="F4085" t="s">
        <v>75</v>
      </c>
      <c r="G4085" s="2">
        <v>11</v>
      </c>
      <c r="H4085" t="s">
        <v>20</v>
      </c>
      <c r="I4085" t="s">
        <v>32</v>
      </c>
      <c r="J4085" t="s">
        <v>20</v>
      </c>
      <c r="K4085" t="s">
        <v>21</v>
      </c>
      <c r="L4085" t="s">
        <v>33</v>
      </c>
      <c r="M4085" t="s">
        <v>21</v>
      </c>
      <c r="N4085" t="s">
        <v>34</v>
      </c>
      <c r="O4085" s="1">
        <v>56.96</v>
      </c>
      <c r="P4085" s="1">
        <v>621.73</v>
      </c>
      <c r="Q4085">
        <v>4</v>
      </c>
      <c r="R4085" t="s">
        <v>20</v>
      </c>
      <c r="S4085" t="str">
        <f>IF(ChurnData[[#This Row],[MonthlyCharges]]&lt;=30,"1. Up to 30",IF(ChurnData[[#This Row],[MonthlyCharges]]&lt;=50,"2. 31-50",IF(ChurnData[[#This Row],[MonthlyCharges]]&lt;=70,"3. 51-70",IF(ChurnData[[#This Row],[MonthlyCharges]]&lt;=90,"4. 71-90","5. Over 90"))))</f>
        <v>3. 51-70</v>
      </c>
      <c r="T4085" t="str">
        <f>IF(AND(ChurnData[[#This Row],[Contract]]="Month-to-month",ChurnData[[#This Row],[InternetService]]="Fiber optic",ChurnData[[#This Row],[TenureMonths]]&lt;=11),"High-risk","Other")</f>
        <v>Other</v>
      </c>
      <c r="U4085" t="str">
        <f>IF(ChurnData[[#This Row],[TenureMonths]]&lt;=11,"0-11",IF(ChurnData[[#This Row],[TenureMonths]]&lt;=23,"12-23",IF(ChurnData[[#This Row],[TenureMonths]]&lt;=35,"24-35",IF(ChurnData[[#This Row],[TenureMonths]]&lt;=47,"36-47",IF(ChurnData[[#This Row],[TenureMonths]]&lt;=59,"48-59","60-72")))))</f>
        <v>0-11</v>
      </c>
      <c r="V4085">
        <f>IF(ChurnData[[#This Row],[Churn]]="Yes",1,0)</f>
        <v>1</v>
      </c>
    </row>
    <row r="4086" spans="1:22" x14ac:dyDescent="0.35">
      <c r="A4086" t="s">
        <v>4139</v>
      </c>
      <c r="B4086" t="s">
        <v>19</v>
      </c>
      <c r="C4086">
        <v>0</v>
      </c>
      <c r="D4086" t="s">
        <v>20</v>
      </c>
      <c r="E4086" t="s">
        <v>20</v>
      </c>
      <c r="F4086" t="s">
        <v>47</v>
      </c>
      <c r="G4086" s="2">
        <v>25</v>
      </c>
      <c r="H4086" t="s">
        <v>20</v>
      </c>
      <c r="I4086" t="s">
        <v>32</v>
      </c>
      <c r="J4086" t="s">
        <v>20</v>
      </c>
      <c r="K4086" t="s">
        <v>20</v>
      </c>
      <c r="L4086" t="s">
        <v>33</v>
      </c>
      <c r="M4086" t="s">
        <v>20</v>
      </c>
      <c r="N4086" t="s">
        <v>30</v>
      </c>
      <c r="O4086" s="1">
        <v>60.38</v>
      </c>
      <c r="P4086" s="1">
        <v>1466.36</v>
      </c>
      <c r="Q4086">
        <v>2</v>
      </c>
      <c r="R4086" t="s">
        <v>21</v>
      </c>
      <c r="S4086" t="str">
        <f>IF(ChurnData[[#This Row],[MonthlyCharges]]&lt;=30,"1. Up to 30",IF(ChurnData[[#This Row],[MonthlyCharges]]&lt;=50,"2. 31-50",IF(ChurnData[[#This Row],[MonthlyCharges]]&lt;=70,"3. 51-70",IF(ChurnData[[#This Row],[MonthlyCharges]]&lt;=90,"4. 71-90","5. Over 90"))))</f>
        <v>3. 51-70</v>
      </c>
      <c r="T4086" t="str">
        <f>IF(AND(ChurnData[[#This Row],[Contract]]="Month-to-month",ChurnData[[#This Row],[InternetService]]="Fiber optic",ChurnData[[#This Row],[TenureMonths]]&lt;=11),"High-risk","Other")</f>
        <v>Other</v>
      </c>
      <c r="U4086" t="str">
        <f>IF(ChurnData[[#This Row],[TenureMonths]]&lt;=11,"0-11",IF(ChurnData[[#This Row],[TenureMonths]]&lt;=23,"12-23",IF(ChurnData[[#This Row],[TenureMonths]]&lt;=35,"24-35",IF(ChurnData[[#This Row],[TenureMonths]]&lt;=47,"36-47",IF(ChurnData[[#This Row],[TenureMonths]]&lt;=59,"48-59","60-72")))))</f>
        <v>24-35</v>
      </c>
      <c r="V4086">
        <f>IF(ChurnData[[#This Row],[Churn]]="Yes",1,0)</f>
        <v>0</v>
      </c>
    </row>
    <row r="4087" spans="1:22" x14ac:dyDescent="0.35">
      <c r="A4087" t="s">
        <v>4140</v>
      </c>
      <c r="B4087" t="s">
        <v>36</v>
      </c>
      <c r="C4087">
        <v>0</v>
      </c>
      <c r="D4087" t="s">
        <v>21</v>
      </c>
      <c r="E4087" t="s">
        <v>21</v>
      </c>
      <c r="F4087" t="s">
        <v>41</v>
      </c>
      <c r="G4087" s="2">
        <v>2</v>
      </c>
      <c r="H4087" t="s">
        <v>20</v>
      </c>
      <c r="I4087" t="s">
        <v>32</v>
      </c>
      <c r="J4087" t="s">
        <v>21</v>
      </c>
      <c r="K4087" t="s">
        <v>21</v>
      </c>
      <c r="L4087" t="s">
        <v>33</v>
      </c>
      <c r="M4087" t="s">
        <v>20</v>
      </c>
      <c r="N4087" t="s">
        <v>30</v>
      </c>
      <c r="O4087" s="1">
        <v>62.65</v>
      </c>
      <c r="P4087" s="1">
        <v>127.44</v>
      </c>
      <c r="Q4087">
        <v>2</v>
      </c>
      <c r="R4087" t="s">
        <v>21</v>
      </c>
      <c r="S4087" t="str">
        <f>IF(ChurnData[[#This Row],[MonthlyCharges]]&lt;=30,"1. Up to 30",IF(ChurnData[[#This Row],[MonthlyCharges]]&lt;=50,"2. 31-50",IF(ChurnData[[#This Row],[MonthlyCharges]]&lt;=70,"3. 51-70",IF(ChurnData[[#This Row],[MonthlyCharges]]&lt;=90,"4. 71-90","5. Over 90"))))</f>
        <v>3. 51-70</v>
      </c>
      <c r="T4087" t="str">
        <f>IF(AND(ChurnData[[#This Row],[Contract]]="Month-to-month",ChurnData[[#This Row],[InternetService]]="Fiber optic",ChurnData[[#This Row],[TenureMonths]]&lt;=11),"High-risk","Other")</f>
        <v>Other</v>
      </c>
      <c r="U4087" t="str">
        <f>IF(ChurnData[[#This Row],[TenureMonths]]&lt;=11,"0-11",IF(ChurnData[[#This Row],[TenureMonths]]&lt;=23,"12-23",IF(ChurnData[[#This Row],[TenureMonths]]&lt;=35,"24-35",IF(ChurnData[[#This Row],[TenureMonths]]&lt;=47,"36-47",IF(ChurnData[[#This Row],[TenureMonths]]&lt;=59,"48-59","60-72")))))</f>
        <v>0-11</v>
      </c>
      <c r="V4087">
        <f>IF(ChurnData[[#This Row],[Churn]]="Yes",1,0)</f>
        <v>0</v>
      </c>
    </row>
    <row r="4088" spans="1:22" x14ac:dyDescent="0.35">
      <c r="A4088" t="s">
        <v>4141</v>
      </c>
      <c r="B4088" t="s">
        <v>36</v>
      </c>
      <c r="C4088">
        <v>0</v>
      </c>
      <c r="D4088" t="s">
        <v>21</v>
      </c>
      <c r="E4088" t="s">
        <v>21</v>
      </c>
      <c r="F4088" t="s">
        <v>47</v>
      </c>
      <c r="G4088" s="2">
        <v>26</v>
      </c>
      <c r="H4088" t="s">
        <v>20</v>
      </c>
      <c r="I4088" t="s">
        <v>32</v>
      </c>
      <c r="J4088" t="s">
        <v>20</v>
      </c>
      <c r="K4088" t="s">
        <v>21</v>
      </c>
      <c r="L4088" t="s">
        <v>33</v>
      </c>
      <c r="M4088" t="s">
        <v>21</v>
      </c>
      <c r="N4088" t="s">
        <v>25</v>
      </c>
      <c r="O4088" s="1">
        <v>59.48</v>
      </c>
      <c r="P4088" s="1">
        <v>1535.27</v>
      </c>
      <c r="Q4088">
        <v>0</v>
      </c>
      <c r="R4088" t="s">
        <v>21</v>
      </c>
      <c r="S4088" t="str">
        <f>IF(ChurnData[[#This Row],[MonthlyCharges]]&lt;=30,"1. Up to 30",IF(ChurnData[[#This Row],[MonthlyCharges]]&lt;=50,"2. 31-50",IF(ChurnData[[#This Row],[MonthlyCharges]]&lt;=70,"3. 51-70",IF(ChurnData[[#This Row],[MonthlyCharges]]&lt;=90,"4. 71-90","5. Over 90"))))</f>
        <v>3. 51-70</v>
      </c>
      <c r="T4088" t="str">
        <f>IF(AND(ChurnData[[#This Row],[Contract]]="Month-to-month",ChurnData[[#This Row],[InternetService]]="Fiber optic",ChurnData[[#This Row],[TenureMonths]]&lt;=11),"High-risk","Other")</f>
        <v>Other</v>
      </c>
      <c r="U4088" t="str">
        <f>IF(ChurnData[[#This Row],[TenureMonths]]&lt;=11,"0-11",IF(ChurnData[[#This Row],[TenureMonths]]&lt;=23,"12-23",IF(ChurnData[[#This Row],[TenureMonths]]&lt;=35,"24-35",IF(ChurnData[[#This Row],[TenureMonths]]&lt;=47,"36-47",IF(ChurnData[[#This Row],[TenureMonths]]&lt;=59,"48-59","60-72")))))</f>
        <v>24-35</v>
      </c>
      <c r="V4088">
        <f>IF(ChurnData[[#This Row],[Churn]]="Yes",1,0)</f>
        <v>0</v>
      </c>
    </row>
    <row r="4089" spans="1:22" x14ac:dyDescent="0.35">
      <c r="A4089" t="s">
        <v>4142</v>
      </c>
      <c r="B4089" t="s">
        <v>19</v>
      </c>
      <c r="C4089">
        <v>0</v>
      </c>
      <c r="D4089" t="s">
        <v>21</v>
      </c>
      <c r="E4089" t="s">
        <v>21</v>
      </c>
      <c r="F4089" t="s">
        <v>22</v>
      </c>
      <c r="G4089" s="2">
        <v>14</v>
      </c>
      <c r="H4089" t="s">
        <v>20</v>
      </c>
      <c r="I4089" t="s">
        <v>32</v>
      </c>
      <c r="J4089" t="s">
        <v>20</v>
      </c>
      <c r="K4089" t="s">
        <v>21</v>
      </c>
      <c r="L4089" t="s">
        <v>33</v>
      </c>
      <c r="M4089" t="s">
        <v>21</v>
      </c>
      <c r="N4089" t="s">
        <v>30</v>
      </c>
      <c r="O4089" s="1">
        <v>60.38</v>
      </c>
      <c r="P4089" s="1">
        <v>839.21</v>
      </c>
      <c r="Q4089">
        <v>3</v>
      </c>
      <c r="R4089" t="s">
        <v>20</v>
      </c>
      <c r="S4089" t="str">
        <f>IF(ChurnData[[#This Row],[MonthlyCharges]]&lt;=30,"1. Up to 30",IF(ChurnData[[#This Row],[MonthlyCharges]]&lt;=50,"2. 31-50",IF(ChurnData[[#This Row],[MonthlyCharges]]&lt;=70,"3. 51-70",IF(ChurnData[[#This Row],[MonthlyCharges]]&lt;=90,"4. 71-90","5. Over 90"))))</f>
        <v>3. 51-70</v>
      </c>
      <c r="T4089" t="str">
        <f>IF(AND(ChurnData[[#This Row],[Contract]]="Month-to-month",ChurnData[[#This Row],[InternetService]]="Fiber optic",ChurnData[[#This Row],[TenureMonths]]&lt;=11),"High-risk","Other")</f>
        <v>Other</v>
      </c>
      <c r="U4089" t="str">
        <f>IF(ChurnData[[#This Row],[TenureMonths]]&lt;=11,"0-11",IF(ChurnData[[#This Row],[TenureMonths]]&lt;=23,"12-23",IF(ChurnData[[#This Row],[TenureMonths]]&lt;=35,"24-35",IF(ChurnData[[#This Row],[TenureMonths]]&lt;=47,"36-47",IF(ChurnData[[#This Row],[TenureMonths]]&lt;=59,"48-59","60-72")))))</f>
        <v>12-23</v>
      </c>
      <c r="V4089">
        <f>IF(ChurnData[[#This Row],[Churn]]="Yes",1,0)</f>
        <v>1</v>
      </c>
    </row>
    <row r="4090" spans="1:22" x14ac:dyDescent="0.35">
      <c r="A4090" t="s">
        <v>4143</v>
      </c>
      <c r="B4090" t="s">
        <v>36</v>
      </c>
      <c r="C4090">
        <v>0</v>
      </c>
      <c r="D4090" t="s">
        <v>21</v>
      </c>
      <c r="E4090" t="s">
        <v>21</v>
      </c>
      <c r="F4090" t="s">
        <v>45</v>
      </c>
      <c r="G4090" s="2">
        <v>17</v>
      </c>
      <c r="H4090" t="s">
        <v>20</v>
      </c>
      <c r="I4090" t="s">
        <v>32</v>
      </c>
      <c r="J4090" t="s">
        <v>21</v>
      </c>
      <c r="K4090" t="s">
        <v>20</v>
      </c>
      <c r="L4090" t="s">
        <v>33</v>
      </c>
      <c r="M4090" t="s">
        <v>21</v>
      </c>
      <c r="N4090" t="s">
        <v>34</v>
      </c>
      <c r="O4090" s="1">
        <v>53.99</v>
      </c>
      <c r="P4090" s="1">
        <v>933.5</v>
      </c>
      <c r="Q4090">
        <v>1</v>
      </c>
      <c r="R4090" t="s">
        <v>21</v>
      </c>
      <c r="S4090" t="str">
        <f>IF(ChurnData[[#This Row],[MonthlyCharges]]&lt;=30,"1. Up to 30",IF(ChurnData[[#This Row],[MonthlyCharges]]&lt;=50,"2. 31-50",IF(ChurnData[[#This Row],[MonthlyCharges]]&lt;=70,"3. 51-70",IF(ChurnData[[#This Row],[MonthlyCharges]]&lt;=90,"4. 71-90","5. Over 90"))))</f>
        <v>3. 51-70</v>
      </c>
      <c r="T4090" t="str">
        <f>IF(AND(ChurnData[[#This Row],[Contract]]="Month-to-month",ChurnData[[#This Row],[InternetService]]="Fiber optic",ChurnData[[#This Row],[TenureMonths]]&lt;=11),"High-risk","Other")</f>
        <v>Other</v>
      </c>
      <c r="U4090" t="str">
        <f>IF(ChurnData[[#This Row],[TenureMonths]]&lt;=11,"0-11",IF(ChurnData[[#This Row],[TenureMonths]]&lt;=23,"12-23",IF(ChurnData[[#This Row],[TenureMonths]]&lt;=35,"24-35",IF(ChurnData[[#This Row],[TenureMonths]]&lt;=47,"36-47",IF(ChurnData[[#This Row],[TenureMonths]]&lt;=59,"48-59","60-72")))))</f>
        <v>12-23</v>
      </c>
      <c r="V4090">
        <f>IF(ChurnData[[#This Row],[Churn]]="Yes",1,0)</f>
        <v>0</v>
      </c>
    </row>
    <row r="4091" spans="1:22" x14ac:dyDescent="0.35">
      <c r="A4091" t="s">
        <v>4144</v>
      </c>
      <c r="B4091" t="s">
        <v>36</v>
      </c>
      <c r="C4091">
        <v>0</v>
      </c>
      <c r="D4091" t="s">
        <v>21</v>
      </c>
      <c r="E4091" t="s">
        <v>21</v>
      </c>
      <c r="F4091" t="s">
        <v>49</v>
      </c>
      <c r="G4091" s="2">
        <v>8</v>
      </c>
      <c r="H4091" t="s">
        <v>20</v>
      </c>
      <c r="I4091" t="s">
        <v>32</v>
      </c>
      <c r="J4091" t="s">
        <v>21</v>
      </c>
      <c r="K4091" t="s">
        <v>21</v>
      </c>
      <c r="L4091" t="s">
        <v>29</v>
      </c>
      <c r="M4091" t="s">
        <v>20</v>
      </c>
      <c r="N4091" t="s">
        <v>25</v>
      </c>
      <c r="O4091" s="1">
        <v>52.99</v>
      </c>
      <c r="P4091" s="1">
        <v>430.85</v>
      </c>
      <c r="Q4091">
        <v>0</v>
      </c>
      <c r="R4091" t="s">
        <v>21</v>
      </c>
      <c r="S4091" t="str">
        <f>IF(ChurnData[[#This Row],[MonthlyCharges]]&lt;=30,"1. Up to 30",IF(ChurnData[[#This Row],[MonthlyCharges]]&lt;=50,"2. 31-50",IF(ChurnData[[#This Row],[MonthlyCharges]]&lt;=70,"3. 51-70",IF(ChurnData[[#This Row],[MonthlyCharges]]&lt;=90,"4. 71-90","5. Over 90"))))</f>
        <v>3. 51-70</v>
      </c>
      <c r="T4091" t="str">
        <f>IF(AND(ChurnData[[#This Row],[Contract]]="Month-to-month",ChurnData[[#This Row],[InternetService]]="Fiber optic",ChurnData[[#This Row],[TenureMonths]]&lt;=11),"High-risk","Other")</f>
        <v>Other</v>
      </c>
      <c r="U4091" t="str">
        <f>IF(ChurnData[[#This Row],[TenureMonths]]&lt;=11,"0-11",IF(ChurnData[[#This Row],[TenureMonths]]&lt;=23,"12-23",IF(ChurnData[[#This Row],[TenureMonths]]&lt;=35,"24-35",IF(ChurnData[[#This Row],[TenureMonths]]&lt;=47,"36-47",IF(ChurnData[[#This Row],[TenureMonths]]&lt;=59,"48-59","60-72")))))</f>
        <v>0-11</v>
      </c>
      <c r="V4091">
        <f>IF(ChurnData[[#This Row],[Churn]]="Yes",1,0)</f>
        <v>0</v>
      </c>
    </row>
    <row r="4092" spans="1:22" x14ac:dyDescent="0.35">
      <c r="A4092" t="s">
        <v>4145</v>
      </c>
      <c r="B4092" t="s">
        <v>36</v>
      </c>
      <c r="C4092">
        <v>1</v>
      </c>
      <c r="D4092" t="s">
        <v>20</v>
      </c>
      <c r="E4092" t="s">
        <v>20</v>
      </c>
      <c r="F4092" t="s">
        <v>45</v>
      </c>
      <c r="G4092" s="2">
        <v>62</v>
      </c>
      <c r="H4092" t="s">
        <v>20</v>
      </c>
      <c r="I4092" t="s">
        <v>23</v>
      </c>
      <c r="J4092" t="s">
        <v>20</v>
      </c>
      <c r="K4092" t="s">
        <v>20</v>
      </c>
      <c r="L4092" t="s">
        <v>24</v>
      </c>
      <c r="M4092" t="s">
        <v>21</v>
      </c>
      <c r="N4092" t="s">
        <v>43</v>
      </c>
      <c r="O4092" s="1">
        <v>107.6</v>
      </c>
      <c r="P4092" s="1">
        <v>6636.68</v>
      </c>
      <c r="Q4092">
        <v>4</v>
      </c>
      <c r="R4092" t="s">
        <v>21</v>
      </c>
      <c r="S4092" t="str">
        <f>IF(ChurnData[[#This Row],[MonthlyCharges]]&lt;=30,"1. Up to 30",IF(ChurnData[[#This Row],[MonthlyCharges]]&lt;=50,"2. 31-50",IF(ChurnData[[#This Row],[MonthlyCharges]]&lt;=70,"3. 51-70",IF(ChurnData[[#This Row],[MonthlyCharges]]&lt;=90,"4. 71-90","5. Over 90"))))</f>
        <v>5. Over 90</v>
      </c>
      <c r="T4092" t="str">
        <f>IF(AND(ChurnData[[#This Row],[Contract]]="Month-to-month",ChurnData[[#This Row],[InternetService]]="Fiber optic",ChurnData[[#This Row],[TenureMonths]]&lt;=11),"High-risk","Other")</f>
        <v>Other</v>
      </c>
      <c r="U4092" t="str">
        <f>IF(ChurnData[[#This Row],[TenureMonths]]&lt;=11,"0-11",IF(ChurnData[[#This Row],[TenureMonths]]&lt;=23,"12-23",IF(ChurnData[[#This Row],[TenureMonths]]&lt;=35,"24-35",IF(ChurnData[[#This Row],[TenureMonths]]&lt;=47,"36-47",IF(ChurnData[[#This Row],[TenureMonths]]&lt;=59,"48-59","60-72")))))</f>
        <v>60-72</v>
      </c>
      <c r="V4092">
        <f>IF(ChurnData[[#This Row],[Churn]]="Yes",1,0)</f>
        <v>0</v>
      </c>
    </row>
    <row r="4093" spans="1:22" x14ac:dyDescent="0.35">
      <c r="A4093" t="s">
        <v>4146</v>
      </c>
      <c r="B4093" t="s">
        <v>36</v>
      </c>
      <c r="C4093">
        <v>1</v>
      </c>
      <c r="D4093" t="s">
        <v>20</v>
      </c>
      <c r="E4093" t="s">
        <v>21</v>
      </c>
      <c r="F4093" t="s">
        <v>39</v>
      </c>
      <c r="G4093" s="2">
        <v>2</v>
      </c>
      <c r="H4093" t="s">
        <v>20</v>
      </c>
      <c r="I4093" t="s">
        <v>23</v>
      </c>
      <c r="J4093" t="s">
        <v>21</v>
      </c>
      <c r="K4093" t="s">
        <v>20</v>
      </c>
      <c r="L4093" t="s">
        <v>33</v>
      </c>
      <c r="M4093" t="s">
        <v>21</v>
      </c>
      <c r="N4093" t="s">
        <v>34</v>
      </c>
      <c r="O4093" s="1">
        <v>91.19</v>
      </c>
      <c r="P4093" s="1">
        <v>177.62</v>
      </c>
      <c r="Q4093">
        <v>0</v>
      </c>
      <c r="R4093" t="s">
        <v>20</v>
      </c>
      <c r="S4093" t="str">
        <f>IF(ChurnData[[#This Row],[MonthlyCharges]]&lt;=30,"1. Up to 30",IF(ChurnData[[#This Row],[MonthlyCharges]]&lt;=50,"2. 31-50",IF(ChurnData[[#This Row],[MonthlyCharges]]&lt;=70,"3. 51-70",IF(ChurnData[[#This Row],[MonthlyCharges]]&lt;=90,"4. 71-90","5. Over 90"))))</f>
        <v>5. Over 90</v>
      </c>
      <c r="T4093" t="str">
        <f>IF(AND(ChurnData[[#This Row],[Contract]]="Month-to-month",ChurnData[[#This Row],[InternetService]]="Fiber optic",ChurnData[[#This Row],[TenureMonths]]&lt;=11),"High-risk","Other")</f>
        <v>High-risk</v>
      </c>
      <c r="U4093" t="str">
        <f>IF(ChurnData[[#This Row],[TenureMonths]]&lt;=11,"0-11",IF(ChurnData[[#This Row],[TenureMonths]]&lt;=23,"12-23",IF(ChurnData[[#This Row],[TenureMonths]]&lt;=35,"24-35",IF(ChurnData[[#This Row],[TenureMonths]]&lt;=47,"36-47",IF(ChurnData[[#This Row],[TenureMonths]]&lt;=59,"48-59","60-72")))))</f>
        <v>0-11</v>
      </c>
      <c r="V4093">
        <f>IF(ChurnData[[#This Row],[Churn]]="Yes",1,0)</f>
        <v>1</v>
      </c>
    </row>
    <row r="4094" spans="1:22" x14ac:dyDescent="0.35">
      <c r="A4094" t="s">
        <v>4147</v>
      </c>
      <c r="B4094" t="s">
        <v>36</v>
      </c>
      <c r="C4094">
        <v>0</v>
      </c>
      <c r="D4094" t="s">
        <v>21</v>
      </c>
      <c r="E4094" t="s">
        <v>21</v>
      </c>
      <c r="F4094" t="s">
        <v>47</v>
      </c>
      <c r="G4094" s="2">
        <v>32</v>
      </c>
      <c r="H4094" t="s">
        <v>20</v>
      </c>
      <c r="I4094" t="s">
        <v>32</v>
      </c>
      <c r="J4094" t="s">
        <v>21</v>
      </c>
      <c r="K4094" t="s">
        <v>21</v>
      </c>
      <c r="L4094" t="s">
        <v>33</v>
      </c>
      <c r="M4094" t="s">
        <v>21</v>
      </c>
      <c r="N4094" t="s">
        <v>34</v>
      </c>
      <c r="O4094" s="1">
        <v>46.2</v>
      </c>
      <c r="P4094" s="1">
        <v>1471.28</v>
      </c>
      <c r="Q4094">
        <v>5</v>
      </c>
      <c r="R4094" t="s">
        <v>21</v>
      </c>
      <c r="S4094" t="str">
        <f>IF(ChurnData[[#This Row],[MonthlyCharges]]&lt;=30,"1. Up to 30",IF(ChurnData[[#This Row],[MonthlyCharges]]&lt;=50,"2. 31-50",IF(ChurnData[[#This Row],[MonthlyCharges]]&lt;=70,"3. 51-70",IF(ChurnData[[#This Row],[MonthlyCharges]]&lt;=90,"4. 71-90","5. Over 90"))))</f>
        <v>2. 31-50</v>
      </c>
      <c r="T4094" t="str">
        <f>IF(AND(ChurnData[[#This Row],[Contract]]="Month-to-month",ChurnData[[#This Row],[InternetService]]="Fiber optic",ChurnData[[#This Row],[TenureMonths]]&lt;=11),"High-risk","Other")</f>
        <v>Other</v>
      </c>
      <c r="U4094" t="str">
        <f>IF(ChurnData[[#This Row],[TenureMonths]]&lt;=11,"0-11",IF(ChurnData[[#This Row],[TenureMonths]]&lt;=23,"12-23",IF(ChurnData[[#This Row],[TenureMonths]]&lt;=35,"24-35",IF(ChurnData[[#This Row],[TenureMonths]]&lt;=47,"36-47",IF(ChurnData[[#This Row],[TenureMonths]]&lt;=59,"48-59","60-72")))))</f>
        <v>24-35</v>
      </c>
      <c r="V4094">
        <f>IF(ChurnData[[#This Row],[Churn]]="Yes",1,0)</f>
        <v>0</v>
      </c>
    </row>
    <row r="4095" spans="1:22" x14ac:dyDescent="0.35">
      <c r="A4095" t="s">
        <v>4148</v>
      </c>
      <c r="B4095" t="s">
        <v>19</v>
      </c>
      <c r="C4095">
        <v>0</v>
      </c>
      <c r="D4095" t="s">
        <v>21</v>
      </c>
      <c r="E4095" t="s">
        <v>21</v>
      </c>
      <c r="F4095" t="s">
        <v>27</v>
      </c>
      <c r="G4095" s="2">
        <v>47</v>
      </c>
      <c r="H4095" t="s">
        <v>20</v>
      </c>
      <c r="I4095" t="s">
        <v>32</v>
      </c>
      <c r="J4095" t="s">
        <v>21</v>
      </c>
      <c r="K4095" t="s">
        <v>21</v>
      </c>
      <c r="L4095" t="s">
        <v>29</v>
      </c>
      <c r="M4095" t="s">
        <v>21</v>
      </c>
      <c r="N4095" t="s">
        <v>43</v>
      </c>
      <c r="O4095" s="1">
        <v>45.18</v>
      </c>
      <c r="P4095" s="1">
        <v>2109.42</v>
      </c>
      <c r="Q4095">
        <v>1</v>
      </c>
      <c r="R4095" t="s">
        <v>21</v>
      </c>
      <c r="S4095" t="str">
        <f>IF(ChurnData[[#This Row],[MonthlyCharges]]&lt;=30,"1. Up to 30",IF(ChurnData[[#This Row],[MonthlyCharges]]&lt;=50,"2. 31-50",IF(ChurnData[[#This Row],[MonthlyCharges]]&lt;=70,"3. 51-70",IF(ChurnData[[#This Row],[MonthlyCharges]]&lt;=90,"4. 71-90","5. Over 90"))))</f>
        <v>2. 31-50</v>
      </c>
      <c r="T4095" t="str">
        <f>IF(AND(ChurnData[[#This Row],[Contract]]="Month-to-month",ChurnData[[#This Row],[InternetService]]="Fiber optic",ChurnData[[#This Row],[TenureMonths]]&lt;=11),"High-risk","Other")</f>
        <v>Other</v>
      </c>
      <c r="U4095" t="str">
        <f>IF(ChurnData[[#This Row],[TenureMonths]]&lt;=11,"0-11",IF(ChurnData[[#This Row],[TenureMonths]]&lt;=23,"12-23",IF(ChurnData[[#This Row],[TenureMonths]]&lt;=35,"24-35",IF(ChurnData[[#This Row],[TenureMonths]]&lt;=47,"36-47",IF(ChurnData[[#This Row],[TenureMonths]]&lt;=59,"48-59","60-72")))))</f>
        <v>36-47</v>
      </c>
      <c r="V4095">
        <f>IF(ChurnData[[#This Row],[Churn]]="Yes",1,0)</f>
        <v>0</v>
      </c>
    </row>
    <row r="4096" spans="1:22" x14ac:dyDescent="0.35">
      <c r="A4096" t="s">
        <v>4149</v>
      </c>
      <c r="B4096" t="s">
        <v>36</v>
      </c>
      <c r="C4096">
        <v>0</v>
      </c>
      <c r="D4096" t="s">
        <v>21</v>
      </c>
      <c r="E4096" t="s">
        <v>21</v>
      </c>
      <c r="F4096" t="s">
        <v>65</v>
      </c>
      <c r="G4096" s="2">
        <v>3</v>
      </c>
      <c r="H4096" t="s">
        <v>20</v>
      </c>
      <c r="I4096" t="s">
        <v>21</v>
      </c>
      <c r="J4096" t="s">
        <v>28</v>
      </c>
      <c r="K4096" t="s">
        <v>28</v>
      </c>
      <c r="L4096" t="s">
        <v>33</v>
      </c>
      <c r="M4096" t="s">
        <v>21</v>
      </c>
      <c r="N4096" t="s">
        <v>34</v>
      </c>
      <c r="O4096" s="1">
        <v>18</v>
      </c>
      <c r="P4096" s="1">
        <v>53.68</v>
      </c>
      <c r="Q4096">
        <v>2</v>
      </c>
      <c r="R4096" t="s">
        <v>21</v>
      </c>
      <c r="S4096" t="str">
        <f>IF(ChurnData[[#This Row],[MonthlyCharges]]&lt;=30,"1. Up to 30",IF(ChurnData[[#This Row],[MonthlyCharges]]&lt;=50,"2. 31-50",IF(ChurnData[[#This Row],[MonthlyCharges]]&lt;=70,"3. 51-70",IF(ChurnData[[#This Row],[MonthlyCharges]]&lt;=90,"4. 71-90","5. Over 90"))))</f>
        <v>1. Up to 30</v>
      </c>
      <c r="T4096" t="str">
        <f>IF(AND(ChurnData[[#This Row],[Contract]]="Month-to-month",ChurnData[[#This Row],[InternetService]]="Fiber optic",ChurnData[[#This Row],[TenureMonths]]&lt;=11),"High-risk","Other")</f>
        <v>Other</v>
      </c>
      <c r="U4096" t="str">
        <f>IF(ChurnData[[#This Row],[TenureMonths]]&lt;=11,"0-11",IF(ChurnData[[#This Row],[TenureMonths]]&lt;=23,"12-23",IF(ChurnData[[#This Row],[TenureMonths]]&lt;=35,"24-35",IF(ChurnData[[#This Row],[TenureMonths]]&lt;=47,"36-47",IF(ChurnData[[#This Row],[TenureMonths]]&lt;=59,"48-59","60-72")))))</f>
        <v>0-11</v>
      </c>
      <c r="V4096">
        <f>IF(ChurnData[[#This Row],[Churn]]="Yes",1,0)</f>
        <v>0</v>
      </c>
    </row>
    <row r="4097" spans="1:22" x14ac:dyDescent="0.35">
      <c r="A4097" t="s">
        <v>4150</v>
      </c>
      <c r="B4097" t="s">
        <v>19</v>
      </c>
      <c r="C4097">
        <v>0</v>
      </c>
      <c r="D4097" t="s">
        <v>21</v>
      </c>
      <c r="E4097" t="s">
        <v>21</v>
      </c>
      <c r="F4097" t="s">
        <v>39</v>
      </c>
      <c r="G4097" s="2">
        <v>16</v>
      </c>
      <c r="H4097" t="s">
        <v>20</v>
      </c>
      <c r="I4097" t="s">
        <v>23</v>
      </c>
      <c r="J4097" t="s">
        <v>21</v>
      </c>
      <c r="K4097" t="s">
        <v>21</v>
      </c>
      <c r="L4097" t="s">
        <v>33</v>
      </c>
      <c r="M4097" t="s">
        <v>20</v>
      </c>
      <c r="N4097" t="s">
        <v>34</v>
      </c>
      <c r="O4097" s="1">
        <v>90.16</v>
      </c>
      <c r="P4097" s="1">
        <v>1472.04</v>
      </c>
      <c r="Q4097">
        <v>4</v>
      </c>
      <c r="R4097" t="s">
        <v>20</v>
      </c>
      <c r="S4097" t="str">
        <f>IF(ChurnData[[#This Row],[MonthlyCharges]]&lt;=30,"1. Up to 30",IF(ChurnData[[#This Row],[MonthlyCharges]]&lt;=50,"2. 31-50",IF(ChurnData[[#This Row],[MonthlyCharges]]&lt;=70,"3. 51-70",IF(ChurnData[[#This Row],[MonthlyCharges]]&lt;=90,"4. 71-90","5. Over 90"))))</f>
        <v>5. Over 90</v>
      </c>
      <c r="T4097" t="str">
        <f>IF(AND(ChurnData[[#This Row],[Contract]]="Month-to-month",ChurnData[[#This Row],[InternetService]]="Fiber optic",ChurnData[[#This Row],[TenureMonths]]&lt;=11),"High-risk","Other")</f>
        <v>Other</v>
      </c>
      <c r="U4097" t="str">
        <f>IF(ChurnData[[#This Row],[TenureMonths]]&lt;=11,"0-11",IF(ChurnData[[#This Row],[TenureMonths]]&lt;=23,"12-23",IF(ChurnData[[#This Row],[TenureMonths]]&lt;=35,"24-35",IF(ChurnData[[#This Row],[TenureMonths]]&lt;=47,"36-47",IF(ChurnData[[#This Row],[TenureMonths]]&lt;=59,"48-59","60-72")))))</f>
        <v>12-23</v>
      </c>
      <c r="V4097">
        <f>IF(ChurnData[[#This Row],[Churn]]="Yes",1,0)</f>
        <v>1</v>
      </c>
    </row>
    <row r="4098" spans="1:22" x14ac:dyDescent="0.35">
      <c r="A4098" t="s">
        <v>4151</v>
      </c>
      <c r="B4098" t="s">
        <v>36</v>
      </c>
      <c r="C4098">
        <v>0</v>
      </c>
      <c r="D4098" t="s">
        <v>21</v>
      </c>
      <c r="E4098" t="s">
        <v>21</v>
      </c>
      <c r="F4098" t="s">
        <v>39</v>
      </c>
      <c r="G4098" s="2">
        <v>15</v>
      </c>
      <c r="H4098" t="s">
        <v>20</v>
      </c>
      <c r="I4098" t="s">
        <v>32</v>
      </c>
      <c r="J4098" t="s">
        <v>21</v>
      </c>
      <c r="K4098" t="s">
        <v>21</v>
      </c>
      <c r="L4098" t="s">
        <v>33</v>
      </c>
      <c r="M4098" t="s">
        <v>21</v>
      </c>
      <c r="N4098" t="s">
        <v>25</v>
      </c>
      <c r="O4098" s="1">
        <v>60.99</v>
      </c>
      <c r="P4098" s="1">
        <v>889.19</v>
      </c>
      <c r="Q4098">
        <v>2</v>
      </c>
      <c r="R4098" t="s">
        <v>21</v>
      </c>
      <c r="S4098" t="str">
        <f>IF(ChurnData[[#This Row],[MonthlyCharges]]&lt;=30,"1. Up to 30",IF(ChurnData[[#This Row],[MonthlyCharges]]&lt;=50,"2. 31-50",IF(ChurnData[[#This Row],[MonthlyCharges]]&lt;=70,"3. 51-70",IF(ChurnData[[#This Row],[MonthlyCharges]]&lt;=90,"4. 71-90","5. Over 90"))))</f>
        <v>3. 51-70</v>
      </c>
      <c r="T4098" t="str">
        <f>IF(AND(ChurnData[[#This Row],[Contract]]="Month-to-month",ChurnData[[#This Row],[InternetService]]="Fiber optic",ChurnData[[#This Row],[TenureMonths]]&lt;=11),"High-risk","Other")</f>
        <v>Other</v>
      </c>
      <c r="U4098" t="str">
        <f>IF(ChurnData[[#This Row],[TenureMonths]]&lt;=11,"0-11",IF(ChurnData[[#This Row],[TenureMonths]]&lt;=23,"12-23",IF(ChurnData[[#This Row],[TenureMonths]]&lt;=35,"24-35",IF(ChurnData[[#This Row],[TenureMonths]]&lt;=47,"36-47",IF(ChurnData[[#This Row],[TenureMonths]]&lt;=59,"48-59","60-72")))))</f>
        <v>12-23</v>
      </c>
      <c r="V4098">
        <f>IF(ChurnData[[#This Row],[Churn]]="Yes",1,0)</f>
        <v>0</v>
      </c>
    </row>
    <row r="4099" spans="1:22" x14ac:dyDescent="0.35">
      <c r="A4099" t="s">
        <v>4152</v>
      </c>
      <c r="B4099" t="s">
        <v>36</v>
      </c>
      <c r="C4099">
        <v>0</v>
      </c>
      <c r="D4099" t="s">
        <v>21</v>
      </c>
      <c r="E4099" t="s">
        <v>21</v>
      </c>
      <c r="F4099" t="s">
        <v>27</v>
      </c>
      <c r="G4099" s="2">
        <v>28</v>
      </c>
      <c r="H4099" t="s">
        <v>20</v>
      </c>
      <c r="I4099" t="s">
        <v>23</v>
      </c>
      <c r="J4099" t="s">
        <v>21</v>
      </c>
      <c r="K4099" t="s">
        <v>20</v>
      </c>
      <c r="L4099" t="s">
        <v>33</v>
      </c>
      <c r="M4099" t="s">
        <v>20</v>
      </c>
      <c r="N4099" t="s">
        <v>25</v>
      </c>
      <c r="O4099" s="1">
        <v>94.27</v>
      </c>
      <c r="P4099" s="1">
        <v>2654.49</v>
      </c>
      <c r="Q4099">
        <v>1</v>
      </c>
      <c r="R4099" t="s">
        <v>20</v>
      </c>
      <c r="S4099" t="str">
        <f>IF(ChurnData[[#This Row],[MonthlyCharges]]&lt;=30,"1. Up to 30",IF(ChurnData[[#This Row],[MonthlyCharges]]&lt;=50,"2. 31-50",IF(ChurnData[[#This Row],[MonthlyCharges]]&lt;=70,"3. 51-70",IF(ChurnData[[#This Row],[MonthlyCharges]]&lt;=90,"4. 71-90","5. Over 90"))))</f>
        <v>5. Over 90</v>
      </c>
      <c r="T4099" t="str">
        <f>IF(AND(ChurnData[[#This Row],[Contract]]="Month-to-month",ChurnData[[#This Row],[InternetService]]="Fiber optic",ChurnData[[#This Row],[TenureMonths]]&lt;=11),"High-risk","Other")</f>
        <v>Other</v>
      </c>
      <c r="U4099" t="str">
        <f>IF(ChurnData[[#This Row],[TenureMonths]]&lt;=11,"0-11",IF(ChurnData[[#This Row],[TenureMonths]]&lt;=23,"12-23",IF(ChurnData[[#This Row],[TenureMonths]]&lt;=35,"24-35",IF(ChurnData[[#This Row],[TenureMonths]]&lt;=47,"36-47",IF(ChurnData[[#This Row],[TenureMonths]]&lt;=59,"48-59","60-72")))))</f>
        <v>24-35</v>
      </c>
      <c r="V4099">
        <f>IF(ChurnData[[#This Row],[Churn]]="Yes",1,0)</f>
        <v>1</v>
      </c>
    </row>
    <row r="4100" spans="1:22" x14ac:dyDescent="0.35">
      <c r="A4100" t="s">
        <v>4153</v>
      </c>
      <c r="B4100" t="s">
        <v>36</v>
      </c>
      <c r="C4100">
        <v>1</v>
      </c>
      <c r="D4100" t="s">
        <v>21</v>
      </c>
      <c r="E4100" t="s">
        <v>21</v>
      </c>
      <c r="F4100" t="s">
        <v>22</v>
      </c>
      <c r="G4100" s="2">
        <v>4</v>
      </c>
      <c r="H4100" t="s">
        <v>20</v>
      </c>
      <c r="I4100" t="s">
        <v>23</v>
      </c>
      <c r="J4100" t="s">
        <v>21</v>
      </c>
      <c r="K4100" t="s">
        <v>21</v>
      </c>
      <c r="L4100" t="s">
        <v>33</v>
      </c>
      <c r="M4100" t="s">
        <v>21</v>
      </c>
      <c r="N4100" t="s">
        <v>43</v>
      </c>
      <c r="O4100" s="1">
        <v>84.21</v>
      </c>
      <c r="P4100" s="1">
        <v>328.09</v>
      </c>
      <c r="Q4100">
        <v>2</v>
      </c>
      <c r="R4100" t="s">
        <v>20</v>
      </c>
      <c r="S4100" t="str">
        <f>IF(ChurnData[[#This Row],[MonthlyCharges]]&lt;=30,"1. Up to 30",IF(ChurnData[[#This Row],[MonthlyCharges]]&lt;=50,"2. 31-50",IF(ChurnData[[#This Row],[MonthlyCharges]]&lt;=70,"3. 51-70",IF(ChurnData[[#This Row],[MonthlyCharges]]&lt;=90,"4. 71-90","5. Over 90"))))</f>
        <v>4. 71-90</v>
      </c>
      <c r="T4100" t="str">
        <f>IF(AND(ChurnData[[#This Row],[Contract]]="Month-to-month",ChurnData[[#This Row],[InternetService]]="Fiber optic",ChurnData[[#This Row],[TenureMonths]]&lt;=11),"High-risk","Other")</f>
        <v>High-risk</v>
      </c>
      <c r="U4100" t="str">
        <f>IF(ChurnData[[#This Row],[TenureMonths]]&lt;=11,"0-11",IF(ChurnData[[#This Row],[TenureMonths]]&lt;=23,"12-23",IF(ChurnData[[#This Row],[TenureMonths]]&lt;=35,"24-35",IF(ChurnData[[#This Row],[TenureMonths]]&lt;=47,"36-47",IF(ChurnData[[#This Row],[TenureMonths]]&lt;=59,"48-59","60-72")))))</f>
        <v>0-11</v>
      </c>
      <c r="V4100">
        <f>IF(ChurnData[[#This Row],[Churn]]="Yes",1,0)</f>
        <v>1</v>
      </c>
    </row>
    <row r="4101" spans="1:22" x14ac:dyDescent="0.35">
      <c r="A4101" t="s">
        <v>4154</v>
      </c>
      <c r="B4101" t="s">
        <v>19</v>
      </c>
      <c r="C4101">
        <v>0</v>
      </c>
      <c r="D4101" t="s">
        <v>20</v>
      </c>
      <c r="E4101" t="s">
        <v>20</v>
      </c>
      <c r="F4101" t="s">
        <v>75</v>
      </c>
      <c r="G4101" s="2">
        <v>35</v>
      </c>
      <c r="H4101" t="s">
        <v>20</v>
      </c>
      <c r="I4101" t="s">
        <v>23</v>
      </c>
      <c r="J4101" t="s">
        <v>21</v>
      </c>
      <c r="K4101" t="s">
        <v>20</v>
      </c>
      <c r="L4101" t="s">
        <v>29</v>
      </c>
      <c r="M4101" t="s">
        <v>20</v>
      </c>
      <c r="N4101" t="s">
        <v>43</v>
      </c>
      <c r="O4101" s="1">
        <v>89.89</v>
      </c>
      <c r="P4101" s="1">
        <v>3163.5</v>
      </c>
      <c r="Q4101">
        <v>2</v>
      </c>
      <c r="R4101" t="s">
        <v>21</v>
      </c>
      <c r="S4101" t="str">
        <f>IF(ChurnData[[#This Row],[MonthlyCharges]]&lt;=30,"1. Up to 30",IF(ChurnData[[#This Row],[MonthlyCharges]]&lt;=50,"2. 31-50",IF(ChurnData[[#This Row],[MonthlyCharges]]&lt;=70,"3. 51-70",IF(ChurnData[[#This Row],[MonthlyCharges]]&lt;=90,"4. 71-90","5. Over 90"))))</f>
        <v>4. 71-90</v>
      </c>
      <c r="T4101" t="str">
        <f>IF(AND(ChurnData[[#This Row],[Contract]]="Month-to-month",ChurnData[[#This Row],[InternetService]]="Fiber optic",ChurnData[[#This Row],[TenureMonths]]&lt;=11),"High-risk","Other")</f>
        <v>Other</v>
      </c>
      <c r="U4101" t="str">
        <f>IF(ChurnData[[#This Row],[TenureMonths]]&lt;=11,"0-11",IF(ChurnData[[#This Row],[TenureMonths]]&lt;=23,"12-23",IF(ChurnData[[#This Row],[TenureMonths]]&lt;=35,"24-35",IF(ChurnData[[#This Row],[TenureMonths]]&lt;=47,"36-47",IF(ChurnData[[#This Row],[TenureMonths]]&lt;=59,"48-59","60-72")))))</f>
        <v>24-35</v>
      </c>
      <c r="V4101">
        <f>IF(ChurnData[[#This Row],[Churn]]="Yes",1,0)</f>
        <v>0</v>
      </c>
    </row>
    <row r="4102" spans="1:22" x14ac:dyDescent="0.35">
      <c r="A4102" t="s">
        <v>4155</v>
      </c>
      <c r="B4102" t="s">
        <v>36</v>
      </c>
      <c r="C4102">
        <v>0</v>
      </c>
      <c r="D4102" t="s">
        <v>21</v>
      </c>
      <c r="E4102" t="s">
        <v>21</v>
      </c>
      <c r="F4102" t="s">
        <v>56</v>
      </c>
      <c r="G4102" s="2">
        <v>7</v>
      </c>
      <c r="H4102" t="s">
        <v>21</v>
      </c>
      <c r="I4102" t="s">
        <v>32</v>
      </c>
      <c r="J4102" t="s">
        <v>20</v>
      </c>
      <c r="K4102" t="s">
        <v>21</v>
      </c>
      <c r="L4102" t="s">
        <v>33</v>
      </c>
      <c r="M4102" t="s">
        <v>21</v>
      </c>
      <c r="N4102" t="s">
        <v>30</v>
      </c>
      <c r="O4102" s="1">
        <v>47.63</v>
      </c>
      <c r="P4102" s="1">
        <v>331.68</v>
      </c>
      <c r="Q4102">
        <v>1</v>
      </c>
      <c r="R4102" t="s">
        <v>21</v>
      </c>
      <c r="S4102" t="str">
        <f>IF(ChurnData[[#This Row],[MonthlyCharges]]&lt;=30,"1. Up to 30",IF(ChurnData[[#This Row],[MonthlyCharges]]&lt;=50,"2. 31-50",IF(ChurnData[[#This Row],[MonthlyCharges]]&lt;=70,"3. 51-70",IF(ChurnData[[#This Row],[MonthlyCharges]]&lt;=90,"4. 71-90","5. Over 90"))))</f>
        <v>2. 31-50</v>
      </c>
      <c r="T4102" t="str">
        <f>IF(AND(ChurnData[[#This Row],[Contract]]="Month-to-month",ChurnData[[#This Row],[InternetService]]="Fiber optic",ChurnData[[#This Row],[TenureMonths]]&lt;=11),"High-risk","Other")</f>
        <v>Other</v>
      </c>
      <c r="U4102" t="str">
        <f>IF(ChurnData[[#This Row],[TenureMonths]]&lt;=11,"0-11",IF(ChurnData[[#This Row],[TenureMonths]]&lt;=23,"12-23",IF(ChurnData[[#This Row],[TenureMonths]]&lt;=35,"24-35",IF(ChurnData[[#This Row],[TenureMonths]]&lt;=47,"36-47",IF(ChurnData[[#This Row],[TenureMonths]]&lt;=59,"48-59","60-72")))))</f>
        <v>0-11</v>
      </c>
      <c r="V4102">
        <f>IF(ChurnData[[#This Row],[Churn]]="Yes",1,0)</f>
        <v>0</v>
      </c>
    </row>
    <row r="4103" spans="1:22" x14ac:dyDescent="0.35">
      <c r="A4103" t="s">
        <v>4156</v>
      </c>
      <c r="B4103" t="s">
        <v>19</v>
      </c>
      <c r="C4103">
        <v>0</v>
      </c>
      <c r="D4103" t="s">
        <v>21</v>
      </c>
      <c r="E4103" t="s">
        <v>21</v>
      </c>
      <c r="F4103" t="s">
        <v>65</v>
      </c>
      <c r="G4103" s="2">
        <v>58</v>
      </c>
      <c r="H4103" t="s">
        <v>20</v>
      </c>
      <c r="I4103" t="s">
        <v>23</v>
      </c>
      <c r="J4103" t="s">
        <v>21</v>
      </c>
      <c r="K4103" t="s">
        <v>21</v>
      </c>
      <c r="L4103" t="s">
        <v>24</v>
      </c>
      <c r="M4103" t="s">
        <v>21</v>
      </c>
      <c r="N4103" t="s">
        <v>25</v>
      </c>
      <c r="O4103" s="1">
        <v>79.78</v>
      </c>
      <c r="P4103" s="1">
        <v>4720.87</v>
      </c>
      <c r="Q4103">
        <v>4</v>
      </c>
      <c r="R4103" t="s">
        <v>21</v>
      </c>
      <c r="S4103" t="str">
        <f>IF(ChurnData[[#This Row],[MonthlyCharges]]&lt;=30,"1. Up to 30",IF(ChurnData[[#This Row],[MonthlyCharges]]&lt;=50,"2. 31-50",IF(ChurnData[[#This Row],[MonthlyCharges]]&lt;=70,"3. 51-70",IF(ChurnData[[#This Row],[MonthlyCharges]]&lt;=90,"4. 71-90","5. Over 90"))))</f>
        <v>4. 71-90</v>
      </c>
      <c r="T4103" t="str">
        <f>IF(AND(ChurnData[[#This Row],[Contract]]="Month-to-month",ChurnData[[#This Row],[InternetService]]="Fiber optic",ChurnData[[#This Row],[TenureMonths]]&lt;=11),"High-risk","Other")</f>
        <v>Other</v>
      </c>
      <c r="U4103" t="str">
        <f>IF(ChurnData[[#This Row],[TenureMonths]]&lt;=11,"0-11",IF(ChurnData[[#This Row],[TenureMonths]]&lt;=23,"12-23",IF(ChurnData[[#This Row],[TenureMonths]]&lt;=35,"24-35",IF(ChurnData[[#This Row],[TenureMonths]]&lt;=47,"36-47",IF(ChurnData[[#This Row],[TenureMonths]]&lt;=59,"48-59","60-72")))))</f>
        <v>48-59</v>
      </c>
      <c r="V4103">
        <f>IF(ChurnData[[#This Row],[Churn]]="Yes",1,0)</f>
        <v>0</v>
      </c>
    </row>
    <row r="4104" spans="1:22" x14ac:dyDescent="0.35">
      <c r="A4104" t="s">
        <v>4157</v>
      </c>
      <c r="B4104" t="s">
        <v>36</v>
      </c>
      <c r="C4104">
        <v>0</v>
      </c>
      <c r="D4104" t="s">
        <v>21</v>
      </c>
      <c r="E4104" t="s">
        <v>21</v>
      </c>
      <c r="F4104" t="s">
        <v>27</v>
      </c>
      <c r="G4104" s="2">
        <v>35</v>
      </c>
      <c r="H4104" t="s">
        <v>20</v>
      </c>
      <c r="I4104" t="s">
        <v>23</v>
      </c>
      <c r="J4104" t="s">
        <v>21</v>
      </c>
      <c r="K4104" t="s">
        <v>21</v>
      </c>
      <c r="L4104" t="s">
        <v>29</v>
      </c>
      <c r="M4104" t="s">
        <v>20</v>
      </c>
      <c r="N4104" t="s">
        <v>30</v>
      </c>
      <c r="O4104" s="1">
        <v>80.95</v>
      </c>
      <c r="P4104" s="1">
        <v>2814.22</v>
      </c>
      <c r="Q4104">
        <v>4</v>
      </c>
      <c r="R4104" t="s">
        <v>21</v>
      </c>
      <c r="S4104" t="str">
        <f>IF(ChurnData[[#This Row],[MonthlyCharges]]&lt;=30,"1. Up to 30",IF(ChurnData[[#This Row],[MonthlyCharges]]&lt;=50,"2. 31-50",IF(ChurnData[[#This Row],[MonthlyCharges]]&lt;=70,"3. 51-70",IF(ChurnData[[#This Row],[MonthlyCharges]]&lt;=90,"4. 71-90","5. Over 90"))))</f>
        <v>4. 71-90</v>
      </c>
      <c r="T4104" t="str">
        <f>IF(AND(ChurnData[[#This Row],[Contract]]="Month-to-month",ChurnData[[#This Row],[InternetService]]="Fiber optic",ChurnData[[#This Row],[TenureMonths]]&lt;=11),"High-risk","Other")</f>
        <v>Other</v>
      </c>
      <c r="U4104" t="str">
        <f>IF(ChurnData[[#This Row],[TenureMonths]]&lt;=11,"0-11",IF(ChurnData[[#This Row],[TenureMonths]]&lt;=23,"12-23",IF(ChurnData[[#This Row],[TenureMonths]]&lt;=35,"24-35",IF(ChurnData[[#This Row],[TenureMonths]]&lt;=47,"36-47",IF(ChurnData[[#This Row],[TenureMonths]]&lt;=59,"48-59","60-72")))))</f>
        <v>24-35</v>
      </c>
      <c r="V4104">
        <f>IF(ChurnData[[#This Row],[Churn]]="Yes",1,0)</f>
        <v>0</v>
      </c>
    </row>
    <row r="4105" spans="1:22" x14ac:dyDescent="0.35">
      <c r="A4105" t="s">
        <v>4158</v>
      </c>
      <c r="B4105" t="s">
        <v>19</v>
      </c>
      <c r="C4105">
        <v>0</v>
      </c>
      <c r="D4105" t="s">
        <v>21</v>
      </c>
      <c r="E4105" t="s">
        <v>21</v>
      </c>
      <c r="F4105" t="s">
        <v>65</v>
      </c>
      <c r="G4105" s="2">
        <v>7</v>
      </c>
      <c r="H4105" t="s">
        <v>21</v>
      </c>
      <c r="I4105" t="s">
        <v>23</v>
      </c>
      <c r="J4105" t="s">
        <v>21</v>
      </c>
      <c r="K4105" t="s">
        <v>20</v>
      </c>
      <c r="L4105" t="s">
        <v>33</v>
      </c>
      <c r="M4105" t="s">
        <v>20</v>
      </c>
      <c r="N4105" t="s">
        <v>25</v>
      </c>
      <c r="O4105" s="1">
        <v>68.489999999999995</v>
      </c>
      <c r="P4105" s="1">
        <v>467.27</v>
      </c>
      <c r="Q4105">
        <v>2</v>
      </c>
      <c r="R4105" t="s">
        <v>20</v>
      </c>
      <c r="S4105" t="str">
        <f>IF(ChurnData[[#This Row],[MonthlyCharges]]&lt;=30,"1. Up to 30",IF(ChurnData[[#This Row],[MonthlyCharges]]&lt;=50,"2. 31-50",IF(ChurnData[[#This Row],[MonthlyCharges]]&lt;=70,"3. 51-70",IF(ChurnData[[#This Row],[MonthlyCharges]]&lt;=90,"4. 71-90","5. Over 90"))))</f>
        <v>3. 51-70</v>
      </c>
      <c r="T4105" t="str">
        <f>IF(AND(ChurnData[[#This Row],[Contract]]="Month-to-month",ChurnData[[#This Row],[InternetService]]="Fiber optic",ChurnData[[#This Row],[TenureMonths]]&lt;=11),"High-risk","Other")</f>
        <v>High-risk</v>
      </c>
      <c r="U4105" t="str">
        <f>IF(ChurnData[[#This Row],[TenureMonths]]&lt;=11,"0-11",IF(ChurnData[[#This Row],[TenureMonths]]&lt;=23,"12-23",IF(ChurnData[[#This Row],[TenureMonths]]&lt;=35,"24-35",IF(ChurnData[[#This Row],[TenureMonths]]&lt;=47,"36-47",IF(ChurnData[[#This Row],[TenureMonths]]&lt;=59,"48-59","60-72")))))</f>
        <v>0-11</v>
      </c>
      <c r="V4105">
        <f>IF(ChurnData[[#This Row],[Churn]]="Yes",1,0)</f>
        <v>1</v>
      </c>
    </row>
    <row r="4106" spans="1:22" x14ac:dyDescent="0.35">
      <c r="A4106" t="s">
        <v>4159</v>
      </c>
      <c r="B4106" t="s">
        <v>36</v>
      </c>
      <c r="C4106">
        <v>0</v>
      </c>
      <c r="D4106" t="s">
        <v>21</v>
      </c>
      <c r="E4106" t="s">
        <v>21</v>
      </c>
      <c r="F4106" t="s">
        <v>37</v>
      </c>
      <c r="G4106" s="2">
        <v>54</v>
      </c>
      <c r="H4106" t="s">
        <v>21</v>
      </c>
      <c r="I4106" t="s">
        <v>32</v>
      </c>
      <c r="J4106" t="s">
        <v>21</v>
      </c>
      <c r="K4106" t="s">
        <v>21</v>
      </c>
      <c r="L4106" t="s">
        <v>24</v>
      </c>
      <c r="M4106" t="s">
        <v>20</v>
      </c>
      <c r="N4106" t="s">
        <v>25</v>
      </c>
      <c r="O4106" s="1">
        <v>33.71</v>
      </c>
      <c r="P4106" s="1">
        <v>1858.8</v>
      </c>
      <c r="Q4106">
        <v>1</v>
      </c>
      <c r="R4106" t="s">
        <v>21</v>
      </c>
      <c r="S4106" t="str">
        <f>IF(ChurnData[[#This Row],[MonthlyCharges]]&lt;=30,"1. Up to 30",IF(ChurnData[[#This Row],[MonthlyCharges]]&lt;=50,"2. 31-50",IF(ChurnData[[#This Row],[MonthlyCharges]]&lt;=70,"3. 51-70",IF(ChurnData[[#This Row],[MonthlyCharges]]&lt;=90,"4. 71-90","5. Over 90"))))</f>
        <v>2. 31-50</v>
      </c>
      <c r="T4106" t="str">
        <f>IF(AND(ChurnData[[#This Row],[Contract]]="Month-to-month",ChurnData[[#This Row],[InternetService]]="Fiber optic",ChurnData[[#This Row],[TenureMonths]]&lt;=11),"High-risk","Other")</f>
        <v>Other</v>
      </c>
      <c r="U4106" t="str">
        <f>IF(ChurnData[[#This Row],[TenureMonths]]&lt;=11,"0-11",IF(ChurnData[[#This Row],[TenureMonths]]&lt;=23,"12-23",IF(ChurnData[[#This Row],[TenureMonths]]&lt;=35,"24-35",IF(ChurnData[[#This Row],[TenureMonths]]&lt;=47,"36-47",IF(ChurnData[[#This Row],[TenureMonths]]&lt;=59,"48-59","60-72")))))</f>
        <v>48-59</v>
      </c>
      <c r="V4106">
        <f>IF(ChurnData[[#This Row],[Churn]]="Yes",1,0)</f>
        <v>0</v>
      </c>
    </row>
    <row r="4107" spans="1:22" x14ac:dyDescent="0.35">
      <c r="A4107" t="s">
        <v>4160</v>
      </c>
      <c r="B4107" t="s">
        <v>19</v>
      </c>
      <c r="C4107">
        <v>0</v>
      </c>
      <c r="D4107" t="s">
        <v>21</v>
      </c>
      <c r="E4107" t="s">
        <v>21</v>
      </c>
      <c r="F4107" t="s">
        <v>65</v>
      </c>
      <c r="G4107" s="2">
        <v>30</v>
      </c>
      <c r="H4107" t="s">
        <v>20</v>
      </c>
      <c r="I4107" t="s">
        <v>23</v>
      </c>
      <c r="J4107" t="s">
        <v>21</v>
      </c>
      <c r="K4107" t="s">
        <v>21</v>
      </c>
      <c r="L4107" t="s">
        <v>33</v>
      </c>
      <c r="M4107" t="s">
        <v>21</v>
      </c>
      <c r="N4107" t="s">
        <v>34</v>
      </c>
      <c r="O4107" s="1">
        <v>88.87</v>
      </c>
      <c r="P4107" s="1">
        <v>2735.69</v>
      </c>
      <c r="Q4107">
        <v>6</v>
      </c>
      <c r="R4107" t="s">
        <v>20</v>
      </c>
      <c r="S4107" t="str">
        <f>IF(ChurnData[[#This Row],[MonthlyCharges]]&lt;=30,"1. Up to 30",IF(ChurnData[[#This Row],[MonthlyCharges]]&lt;=50,"2. 31-50",IF(ChurnData[[#This Row],[MonthlyCharges]]&lt;=70,"3. 51-70",IF(ChurnData[[#This Row],[MonthlyCharges]]&lt;=90,"4. 71-90","5. Over 90"))))</f>
        <v>4. 71-90</v>
      </c>
      <c r="T4107" t="str">
        <f>IF(AND(ChurnData[[#This Row],[Contract]]="Month-to-month",ChurnData[[#This Row],[InternetService]]="Fiber optic",ChurnData[[#This Row],[TenureMonths]]&lt;=11),"High-risk","Other")</f>
        <v>Other</v>
      </c>
      <c r="U4107" t="str">
        <f>IF(ChurnData[[#This Row],[TenureMonths]]&lt;=11,"0-11",IF(ChurnData[[#This Row],[TenureMonths]]&lt;=23,"12-23",IF(ChurnData[[#This Row],[TenureMonths]]&lt;=35,"24-35",IF(ChurnData[[#This Row],[TenureMonths]]&lt;=47,"36-47",IF(ChurnData[[#This Row],[TenureMonths]]&lt;=59,"48-59","60-72")))))</f>
        <v>24-35</v>
      </c>
      <c r="V4107">
        <f>IF(ChurnData[[#This Row],[Churn]]="Yes",1,0)</f>
        <v>1</v>
      </c>
    </row>
    <row r="4108" spans="1:22" x14ac:dyDescent="0.35">
      <c r="A4108" t="s">
        <v>4161</v>
      </c>
      <c r="B4108" t="s">
        <v>36</v>
      </c>
      <c r="C4108">
        <v>0</v>
      </c>
      <c r="D4108" t="s">
        <v>21</v>
      </c>
      <c r="E4108" t="s">
        <v>21</v>
      </c>
      <c r="F4108" t="s">
        <v>47</v>
      </c>
      <c r="G4108" s="2">
        <v>14</v>
      </c>
      <c r="H4108" t="s">
        <v>20</v>
      </c>
      <c r="I4108" t="s">
        <v>23</v>
      </c>
      <c r="J4108" t="s">
        <v>21</v>
      </c>
      <c r="K4108" t="s">
        <v>21</v>
      </c>
      <c r="L4108" t="s">
        <v>33</v>
      </c>
      <c r="M4108" t="s">
        <v>20</v>
      </c>
      <c r="N4108" t="s">
        <v>30</v>
      </c>
      <c r="O4108" s="1">
        <v>88.78</v>
      </c>
      <c r="P4108" s="1">
        <v>1242.01</v>
      </c>
      <c r="Q4108">
        <v>2</v>
      </c>
      <c r="R4108" t="s">
        <v>20</v>
      </c>
      <c r="S4108" t="str">
        <f>IF(ChurnData[[#This Row],[MonthlyCharges]]&lt;=30,"1. Up to 30",IF(ChurnData[[#This Row],[MonthlyCharges]]&lt;=50,"2. 31-50",IF(ChurnData[[#This Row],[MonthlyCharges]]&lt;=70,"3. 51-70",IF(ChurnData[[#This Row],[MonthlyCharges]]&lt;=90,"4. 71-90","5. Over 90"))))</f>
        <v>4. 71-90</v>
      </c>
      <c r="T4108" t="str">
        <f>IF(AND(ChurnData[[#This Row],[Contract]]="Month-to-month",ChurnData[[#This Row],[InternetService]]="Fiber optic",ChurnData[[#This Row],[TenureMonths]]&lt;=11),"High-risk","Other")</f>
        <v>Other</v>
      </c>
      <c r="U4108" t="str">
        <f>IF(ChurnData[[#This Row],[TenureMonths]]&lt;=11,"0-11",IF(ChurnData[[#This Row],[TenureMonths]]&lt;=23,"12-23",IF(ChurnData[[#This Row],[TenureMonths]]&lt;=35,"24-35",IF(ChurnData[[#This Row],[TenureMonths]]&lt;=47,"36-47",IF(ChurnData[[#This Row],[TenureMonths]]&lt;=59,"48-59","60-72")))))</f>
        <v>12-23</v>
      </c>
      <c r="V4108">
        <f>IF(ChurnData[[#This Row],[Churn]]="Yes",1,0)</f>
        <v>1</v>
      </c>
    </row>
    <row r="4109" spans="1:22" x14ac:dyDescent="0.35">
      <c r="A4109" t="s">
        <v>4162</v>
      </c>
      <c r="B4109" t="s">
        <v>36</v>
      </c>
      <c r="C4109">
        <v>0</v>
      </c>
      <c r="D4109" t="s">
        <v>21</v>
      </c>
      <c r="E4109" t="s">
        <v>21</v>
      </c>
      <c r="F4109" t="s">
        <v>39</v>
      </c>
      <c r="G4109" s="2">
        <v>10</v>
      </c>
      <c r="H4109" t="s">
        <v>20</v>
      </c>
      <c r="I4109" t="s">
        <v>23</v>
      </c>
      <c r="J4109" t="s">
        <v>21</v>
      </c>
      <c r="K4109" t="s">
        <v>21</v>
      </c>
      <c r="L4109" t="s">
        <v>33</v>
      </c>
      <c r="M4109" t="s">
        <v>21</v>
      </c>
      <c r="N4109" t="s">
        <v>43</v>
      </c>
      <c r="O4109" s="1">
        <v>70.39</v>
      </c>
      <c r="P4109" s="1">
        <v>708</v>
      </c>
      <c r="Q4109">
        <v>1</v>
      </c>
      <c r="R4109" t="s">
        <v>20</v>
      </c>
      <c r="S4109" t="str">
        <f>IF(ChurnData[[#This Row],[MonthlyCharges]]&lt;=30,"1. Up to 30",IF(ChurnData[[#This Row],[MonthlyCharges]]&lt;=50,"2. 31-50",IF(ChurnData[[#This Row],[MonthlyCharges]]&lt;=70,"3. 51-70",IF(ChurnData[[#This Row],[MonthlyCharges]]&lt;=90,"4. 71-90","5. Over 90"))))</f>
        <v>4. 71-90</v>
      </c>
      <c r="T4109" t="str">
        <f>IF(AND(ChurnData[[#This Row],[Contract]]="Month-to-month",ChurnData[[#This Row],[InternetService]]="Fiber optic",ChurnData[[#This Row],[TenureMonths]]&lt;=11),"High-risk","Other")</f>
        <v>High-risk</v>
      </c>
      <c r="U4109" t="str">
        <f>IF(ChurnData[[#This Row],[TenureMonths]]&lt;=11,"0-11",IF(ChurnData[[#This Row],[TenureMonths]]&lt;=23,"12-23",IF(ChurnData[[#This Row],[TenureMonths]]&lt;=35,"24-35",IF(ChurnData[[#This Row],[TenureMonths]]&lt;=47,"36-47",IF(ChurnData[[#This Row],[TenureMonths]]&lt;=59,"48-59","60-72")))))</f>
        <v>0-11</v>
      </c>
      <c r="V4109">
        <f>IF(ChurnData[[#This Row],[Churn]]="Yes",1,0)</f>
        <v>1</v>
      </c>
    </row>
    <row r="4110" spans="1:22" x14ac:dyDescent="0.35">
      <c r="A4110" t="s">
        <v>4163</v>
      </c>
      <c r="B4110" t="s">
        <v>36</v>
      </c>
      <c r="C4110">
        <v>0</v>
      </c>
      <c r="D4110" t="s">
        <v>20</v>
      </c>
      <c r="E4110" t="s">
        <v>20</v>
      </c>
      <c r="F4110" t="s">
        <v>47</v>
      </c>
      <c r="G4110" s="2">
        <v>18</v>
      </c>
      <c r="H4110" t="s">
        <v>20</v>
      </c>
      <c r="I4110" t="s">
        <v>32</v>
      </c>
      <c r="J4110" t="s">
        <v>20</v>
      </c>
      <c r="K4110" t="s">
        <v>20</v>
      </c>
      <c r="L4110" t="s">
        <v>33</v>
      </c>
      <c r="M4110" t="s">
        <v>21</v>
      </c>
      <c r="N4110" t="s">
        <v>30</v>
      </c>
      <c r="O4110" s="1">
        <v>52.52</v>
      </c>
      <c r="P4110" s="1">
        <v>921.51</v>
      </c>
      <c r="Q4110">
        <v>1</v>
      </c>
      <c r="R4110" t="s">
        <v>21</v>
      </c>
      <c r="S4110" t="str">
        <f>IF(ChurnData[[#This Row],[MonthlyCharges]]&lt;=30,"1. Up to 30",IF(ChurnData[[#This Row],[MonthlyCharges]]&lt;=50,"2. 31-50",IF(ChurnData[[#This Row],[MonthlyCharges]]&lt;=70,"3. 51-70",IF(ChurnData[[#This Row],[MonthlyCharges]]&lt;=90,"4. 71-90","5. Over 90"))))</f>
        <v>3. 51-70</v>
      </c>
      <c r="T4110" t="str">
        <f>IF(AND(ChurnData[[#This Row],[Contract]]="Month-to-month",ChurnData[[#This Row],[InternetService]]="Fiber optic",ChurnData[[#This Row],[TenureMonths]]&lt;=11),"High-risk","Other")</f>
        <v>Other</v>
      </c>
      <c r="U4110" t="str">
        <f>IF(ChurnData[[#This Row],[TenureMonths]]&lt;=11,"0-11",IF(ChurnData[[#This Row],[TenureMonths]]&lt;=23,"12-23",IF(ChurnData[[#This Row],[TenureMonths]]&lt;=35,"24-35",IF(ChurnData[[#This Row],[TenureMonths]]&lt;=47,"36-47",IF(ChurnData[[#This Row],[TenureMonths]]&lt;=59,"48-59","60-72")))))</f>
        <v>12-23</v>
      </c>
      <c r="V4110">
        <f>IF(ChurnData[[#This Row],[Churn]]="Yes",1,0)</f>
        <v>0</v>
      </c>
    </row>
    <row r="4111" spans="1:22" x14ac:dyDescent="0.35">
      <c r="A4111" t="s">
        <v>4164</v>
      </c>
      <c r="B4111" t="s">
        <v>19</v>
      </c>
      <c r="C4111">
        <v>0</v>
      </c>
      <c r="D4111" t="s">
        <v>21</v>
      </c>
      <c r="E4111" t="s">
        <v>21</v>
      </c>
      <c r="F4111" t="s">
        <v>47</v>
      </c>
      <c r="G4111" s="2">
        <v>27</v>
      </c>
      <c r="H4111" t="s">
        <v>20</v>
      </c>
      <c r="I4111" t="s">
        <v>21</v>
      </c>
      <c r="J4111" t="s">
        <v>28</v>
      </c>
      <c r="K4111" t="s">
        <v>28</v>
      </c>
      <c r="L4111" t="s">
        <v>29</v>
      </c>
      <c r="M4111" t="s">
        <v>20</v>
      </c>
      <c r="N4111" t="s">
        <v>34</v>
      </c>
      <c r="O4111" s="1">
        <v>36.86</v>
      </c>
      <c r="P4111" s="1">
        <v>967.57</v>
      </c>
      <c r="Q4111">
        <v>1</v>
      </c>
      <c r="R4111" t="s">
        <v>21</v>
      </c>
      <c r="S4111" t="str">
        <f>IF(ChurnData[[#This Row],[MonthlyCharges]]&lt;=30,"1. Up to 30",IF(ChurnData[[#This Row],[MonthlyCharges]]&lt;=50,"2. 31-50",IF(ChurnData[[#This Row],[MonthlyCharges]]&lt;=70,"3. 51-70",IF(ChurnData[[#This Row],[MonthlyCharges]]&lt;=90,"4. 71-90","5. Over 90"))))</f>
        <v>2. 31-50</v>
      </c>
      <c r="T4111" t="str">
        <f>IF(AND(ChurnData[[#This Row],[Contract]]="Month-to-month",ChurnData[[#This Row],[InternetService]]="Fiber optic",ChurnData[[#This Row],[TenureMonths]]&lt;=11),"High-risk","Other")</f>
        <v>Other</v>
      </c>
      <c r="U4111" t="str">
        <f>IF(ChurnData[[#This Row],[TenureMonths]]&lt;=11,"0-11",IF(ChurnData[[#This Row],[TenureMonths]]&lt;=23,"12-23",IF(ChurnData[[#This Row],[TenureMonths]]&lt;=35,"24-35",IF(ChurnData[[#This Row],[TenureMonths]]&lt;=47,"36-47",IF(ChurnData[[#This Row],[TenureMonths]]&lt;=59,"48-59","60-72")))))</f>
        <v>24-35</v>
      </c>
      <c r="V4111">
        <f>IF(ChurnData[[#This Row],[Churn]]="Yes",1,0)</f>
        <v>0</v>
      </c>
    </row>
    <row r="4112" spans="1:22" x14ac:dyDescent="0.35">
      <c r="A4112" t="s">
        <v>4165</v>
      </c>
      <c r="B4112" t="s">
        <v>36</v>
      </c>
      <c r="C4112">
        <v>0</v>
      </c>
      <c r="D4112" t="s">
        <v>20</v>
      </c>
      <c r="E4112" t="s">
        <v>21</v>
      </c>
      <c r="F4112" t="s">
        <v>75</v>
      </c>
      <c r="G4112" s="2">
        <v>20</v>
      </c>
      <c r="H4112" t="s">
        <v>20</v>
      </c>
      <c r="I4112" t="s">
        <v>21</v>
      </c>
      <c r="J4112" t="s">
        <v>28</v>
      </c>
      <c r="K4112" t="s">
        <v>28</v>
      </c>
      <c r="L4112" t="s">
        <v>29</v>
      </c>
      <c r="M4112" t="s">
        <v>20</v>
      </c>
      <c r="N4112" t="s">
        <v>43</v>
      </c>
      <c r="O4112" s="1">
        <v>33.93</v>
      </c>
      <c r="P4112" s="1">
        <v>697.72</v>
      </c>
      <c r="Q4112">
        <v>1</v>
      </c>
      <c r="R4112" t="s">
        <v>21</v>
      </c>
      <c r="S4112" t="str">
        <f>IF(ChurnData[[#This Row],[MonthlyCharges]]&lt;=30,"1. Up to 30",IF(ChurnData[[#This Row],[MonthlyCharges]]&lt;=50,"2. 31-50",IF(ChurnData[[#This Row],[MonthlyCharges]]&lt;=70,"3. 51-70",IF(ChurnData[[#This Row],[MonthlyCharges]]&lt;=90,"4. 71-90","5. Over 90"))))</f>
        <v>2. 31-50</v>
      </c>
      <c r="T4112" t="str">
        <f>IF(AND(ChurnData[[#This Row],[Contract]]="Month-to-month",ChurnData[[#This Row],[InternetService]]="Fiber optic",ChurnData[[#This Row],[TenureMonths]]&lt;=11),"High-risk","Other")</f>
        <v>Other</v>
      </c>
      <c r="U4112" t="str">
        <f>IF(ChurnData[[#This Row],[TenureMonths]]&lt;=11,"0-11",IF(ChurnData[[#This Row],[TenureMonths]]&lt;=23,"12-23",IF(ChurnData[[#This Row],[TenureMonths]]&lt;=35,"24-35",IF(ChurnData[[#This Row],[TenureMonths]]&lt;=47,"36-47",IF(ChurnData[[#This Row],[TenureMonths]]&lt;=59,"48-59","60-72")))))</f>
        <v>12-23</v>
      </c>
      <c r="V4112">
        <f>IF(ChurnData[[#This Row],[Churn]]="Yes",1,0)</f>
        <v>0</v>
      </c>
    </row>
    <row r="4113" spans="1:22" x14ac:dyDescent="0.35">
      <c r="A4113" t="s">
        <v>4166</v>
      </c>
      <c r="B4113" t="s">
        <v>19</v>
      </c>
      <c r="C4113">
        <v>0</v>
      </c>
      <c r="D4113" t="s">
        <v>20</v>
      </c>
      <c r="E4113" t="s">
        <v>21</v>
      </c>
      <c r="F4113" t="s">
        <v>65</v>
      </c>
      <c r="G4113" s="2">
        <v>19</v>
      </c>
      <c r="H4113" t="s">
        <v>21</v>
      </c>
      <c r="I4113" t="s">
        <v>21</v>
      </c>
      <c r="J4113" t="s">
        <v>28</v>
      </c>
      <c r="K4113" t="s">
        <v>28</v>
      </c>
      <c r="L4113" t="s">
        <v>24</v>
      </c>
      <c r="M4113" t="s">
        <v>20</v>
      </c>
      <c r="N4113" t="s">
        <v>43</v>
      </c>
      <c r="O4113" s="1">
        <v>18</v>
      </c>
      <c r="P4113" s="1">
        <v>350.96</v>
      </c>
      <c r="Q4113">
        <v>1</v>
      </c>
      <c r="R4113" t="s">
        <v>21</v>
      </c>
      <c r="S4113" t="str">
        <f>IF(ChurnData[[#This Row],[MonthlyCharges]]&lt;=30,"1. Up to 30",IF(ChurnData[[#This Row],[MonthlyCharges]]&lt;=50,"2. 31-50",IF(ChurnData[[#This Row],[MonthlyCharges]]&lt;=70,"3. 51-70",IF(ChurnData[[#This Row],[MonthlyCharges]]&lt;=90,"4. 71-90","5. Over 90"))))</f>
        <v>1. Up to 30</v>
      </c>
      <c r="T4113" t="str">
        <f>IF(AND(ChurnData[[#This Row],[Contract]]="Month-to-month",ChurnData[[#This Row],[InternetService]]="Fiber optic",ChurnData[[#This Row],[TenureMonths]]&lt;=11),"High-risk","Other")</f>
        <v>Other</v>
      </c>
      <c r="U4113" t="str">
        <f>IF(ChurnData[[#This Row],[TenureMonths]]&lt;=11,"0-11",IF(ChurnData[[#This Row],[TenureMonths]]&lt;=23,"12-23",IF(ChurnData[[#This Row],[TenureMonths]]&lt;=35,"24-35",IF(ChurnData[[#This Row],[TenureMonths]]&lt;=47,"36-47",IF(ChurnData[[#This Row],[TenureMonths]]&lt;=59,"48-59","60-72")))))</f>
        <v>12-23</v>
      </c>
      <c r="V4113">
        <f>IF(ChurnData[[#This Row],[Churn]]="Yes",1,0)</f>
        <v>0</v>
      </c>
    </row>
    <row r="4114" spans="1:22" x14ac:dyDescent="0.35">
      <c r="A4114" t="s">
        <v>4167</v>
      </c>
      <c r="B4114" t="s">
        <v>36</v>
      </c>
      <c r="C4114">
        <v>0</v>
      </c>
      <c r="D4114" t="s">
        <v>20</v>
      </c>
      <c r="E4114" t="s">
        <v>21</v>
      </c>
      <c r="F4114" t="s">
        <v>49</v>
      </c>
      <c r="G4114" s="2">
        <v>58</v>
      </c>
      <c r="H4114" t="s">
        <v>20</v>
      </c>
      <c r="I4114" t="s">
        <v>23</v>
      </c>
      <c r="J4114" t="s">
        <v>21</v>
      </c>
      <c r="K4114" t="s">
        <v>21</v>
      </c>
      <c r="L4114" t="s">
        <v>24</v>
      </c>
      <c r="M4114" t="s">
        <v>21</v>
      </c>
      <c r="N4114" t="s">
        <v>30</v>
      </c>
      <c r="O4114" s="1">
        <v>84.89</v>
      </c>
      <c r="P4114" s="1">
        <v>4877.8900000000003</v>
      </c>
      <c r="Q4114">
        <v>2</v>
      </c>
      <c r="R4114" t="s">
        <v>21</v>
      </c>
      <c r="S4114" t="str">
        <f>IF(ChurnData[[#This Row],[MonthlyCharges]]&lt;=30,"1. Up to 30",IF(ChurnData[[#This Row],[MonthlyCharges]]&lt;=50,"2. 31-50",IF(ChurnData[[#This Row],[MonthlyCharges]]&lt;=70,"3. 51-70",IF(ChurnData[[#This Row],[MonthlyCharges]]&lt;=90,"4. 71-90","5. Over 90"))))</f>
        <v>4. 71-90</v>
      </c>
      <c r="T4114" t="str">
        <f>IF(AND(ChurnData[[#This Row],[Contract]]="Month-to-month",ChurnData[[#This Row],[InternetService]]="Fiber optic",ChurnData[[#This Row],[TenureMonths]]&lt;=11),"High-risk","Other")</f>
        <v>Other</v>
      </c>
      <c r="U4114" t="str">
        <f>IF(ChurnData[[#This Row],[TenureMonths]]&lt;=11,"0-11",IF(ChurnData[[#This Row],[TenureMonths]]&lt;=23,"12-23",IF(ChurnData[[#This Row],[TenureMonths]]&lt;=35,"24-35",IF(ChurnData[[#This Row],[TenureMonths]]&lt;=47,"36-47",IF(ChurnData[[#This Row],[TenureMonths]]&lt;=59,"48-59","60-72")))))</f>
        <v>48-59</v>
      </c>
      <c r="V4114">
        <f>IF(ChurnData[[#This Row],[Churn]]="Yes",1,0)</f>
        <v>0</v>
      </c>
    </row>
    <row r="4115" spans="1:22" x14ac:dyDescent="0.35">
      <c r="A4115" t="s">
        <v>4168</v>
      </c>
      <c r="B4115" t="s">
        <v>36</v>
      </c>
      <c r="C4115">
        <v>0</v>
      </c>
      <c r="D4115" t="s">
        <v>20</v>
      </c>
      <c r="E4115" t="s">
        <v>20</v>
      </c>
      <c r="F4115" t="s">
        <v>58</v>
      </c>
      <c r="G4115" s="2">
        <v>55</v>
      </c>
      <c r="H4115" t="s">
        <v>20</v>
      </c>
      <c r="I4115" t="s">
        <v>32</v>
      </c>
      <c r="J4115" t="s">
        <v>21</v>
      </c>
      <c r="K4115" t="s">
        <v>21</v>
      </c>
      <c r="L4115" t="s">
        <v>24</v>
      </c>
      <c r="M4115" t="s">
        <v>20</v>
      </c>
      <c r="N4115" t="s">
        <v>34</v>
      </c>
      <c r="O4115" s="1">
        <v>56.01</v>
      </c>
      <c r="P4115" s="1">
        <v>3062.05</v>
      </c>
      <c r="Q4115">
        <v>2</v>
      </c>
      <c r="R4115" t="s">
        <v>21</v>
      </c>
      <c r="S4115" t="str">
        <f>IF(ChurnData[[#This Row],[MonthlyCharges]]&lt;=30,"1. Up to 30",IF(ChurnData[[#This Row],[MonthlyCharges]]&lt;=50,"2. 31-50",IF(ChurnData[[#This Row],[MonthlyCharges]]&lt;=70,"3. 51-70",IF(ChurnData[[#This Row],[MonthlyCharges]]&lt;=90,"4. 71-90","5. Over 90"))))</f>
        <v>3. 51-70</v>
      </c>
      <c r="T4115" t="str">
        <f>IF(AND(ChurnData[[#This Row],[Contract]]="Month-to-month",ChurnData[[#This Row],[InternetService]]="Fiber optic",ChurnData[[#This Row],[TenureMonths]]&lt;=11),"High-risk","Other")</f>
        <v>Other</v>
      </c>
      <c r="U4115" t="str">
        <f>IF(ChurnData[[#This Row],[TenureMonths]]&lt;=11,"0-11",IF(ChurnData[[#This Row],[TenureMonths]]&lt;=23,"12-23",IF(ChurnData[[#This Row],[TenureMonths]]&lt;=35,"24-35",IF(ChurnData[[#This Row],[TenureMonths]]&lt;=47,"36-47",IF(ChurnData[[#This Row],[TenureMonths]]&lt;=59,"48-59","60-72")))))</f>
        <v>48-59</v>
      </c>
      <c r="V4115">
        <f>IF(ChurnData[[#This Row],[Churn]]="Yes",1,0)</f>
        <v>0</v>
      </c>
    </row>
    <row r="4116" spans="1:22" x14ac:dyDescent="0.35">
      <c r="A4116" t="s">
        <v>4169</v>
      </c>
      <c r="B4116" t="s">
        <v>19</v>
      </c>
      <c r="C4116">
        <v>0</v>
      </c>
      <c r="D4116" t="s">
        <v>21</v>
      </c>
      <c r="E4116" t="s">
        <v>21</v>
      </c>
      <c r="F4116" t="s">
        <v>58</v>
      </c>
      <c r="G4116" s="2">
        <v>44</v>
      </c>
      <c r="H4116" t="s">
        <v>20</v>
      </c>
      <c r="I4116" t="s">
        <v>32</v>
      </c>
      <c r="J4116" t="s">
        <v>21</v>
      </c>
      <c r="K4116" t="s">
        <v>21</v>
      </c>
      <c r="L4116" t="s">
        <v>24</v>
      </c>
      <c r="M4116" t="s">
        <v>21</v>
      </c>
      <c r="N4116" t="s">
        <v>30</v>
      </c>
      <c r="O4116" s="1">
        <v>57.8</v>
      </c>
      <c r="P4116" s="1">
        <v>2616</v>
      </c>
      <c r="Q4116">
        <v>1</v>
      </c>
      <c r="R4116" t="s">
        <v>21</v>
      </c>
      <c r="S4116" t="str">
        <f>IF(ChurnData[[#This Row],[MonthlyCharges]]&lt;=30,"1. Up to 30",IF(ChurnData[[#This Row],[MonthlyCharges]]&lt;=50,"2. 31-50",IF(ChurnData[[#This Row],[MonthlyCharges]]&lt;=70,"3. 51-70",IF(ChurnData[[#This Row],[MonthlyCharges]]&lt;=90,"4. 71-90","5. Over 90"))))</f>
        <v>3. 51-70</v>
      </c>
      <c r="T4116" t="str">
        <f>IF(AND(ChurnData[[#This Row],[Contract]]="Month-to-month",ChurnData[[#This Row],[InternetService]]="Fiber optic",ChurnData[[#This Row],[TenureMonths]]&lt;=11),"High-risk","Other")</f>
        <v>Other</v>
      </c>
      <c r="U4116" t="str">
        <f>IF(ChurnData[[#This Row],[TenureMonths]]&lt;=11,"0-11",IF(ChurnData[[#This Row],[TenureMonths]]&lt;=23,"12-23",IF(ChurnData[[#This Row],[TenureMonths]]&lt;=35,"24-35",IF(ChurnData[[#This Row],[TenureMonths]]&lt;=47,"36-47",IF(ChurnData[[#This Row],[TenureMonths]]&lt;=59,"48-59","60-72")))))</f>
        <v>36-47</v>
      </c>
      <c r="V4116">
        <f>IF(ChurnData[[#This Row],[Churn]]="Yes",1,0)</f>
        <v>0</v>
      </c>
    </row>
    <row r="4117" spans="1:22" x14ac:dyDescent="0.35">
      <c r="A4117" t="s">
        <v>4170</v>
      </c>
      <c r="B4117" t="s">
        <v>19</v>
      </c>
      <c r="C4117">
        <v>1</v>
      </c>
      <c r="D4117" t="s">
        <v>20</v>
      </c>
      <c r="E4117" t="s">
        <v>20</v>
      </c>
      <c r="F4117" t="s">
        <v>56</v>
      </c>
      <c r="G4117" s="2">
        <v>18</v>
      </c>
      <c r="H4117" t="s">
        <v>20</v>
      </c>
      <c r="I4117" t="s">
        <v>21</v>
      </c>
      <c r="J4117" t="s">
        <v>28</v>
      </c>
      <c r="K4117" t="s">
        <v>28</v>
      </c>
      <c r="L4117" t="s">
        <v>29</v>
      </c>
      <c r="M4117" t="s">
        <v>20</v>
      </c>
      <c r="N4117" t="s">
        <v>30</v>
      </c>
      <c r="O4117" s="1">
        <v>29.71</v>
      </c>
      <c r="P4117" s="1">
        <v>522.67999999999995</v>
      </c>
      <c r="Q4117">
        <v>0</v>
      </c>
      <c r="R4117" t="s">
        <v>21</v>
      </c>
      <c r="S4117" t="str">
        <f>IF(ChurnData[[#This Row],[MonthlyCharges]]&lt;=30,"1. Up to 30",IF(ChurnData[[#This Row],[MonthlyCharges]]&lt;=50,"2. 31-50",IF(ChurnData[[#This Row],[MonthlyCharges]]&lt;=70,"3. 51-70",IF(ChurnData[[#This Row],[MonthlyCharges]]&lt;=90,"4. 71-90","5. Over 90"))))</f>
        <v>1. Up to 30</v>
      </c>
      <c r="T4117" t="str">
        <f>IF(AND(ChurnData[[#This Row],[Contract]]="Month-to-month",ChurnData[[#This Row],[InternetService]]="Fiber optic",ChurnData[[#This Row],[TenureMonths]]&lt;=11),"High-risk","Other")</f>
        <v>Other</v>
      </c>
      <c r="U4117" t="str">
        <f>IF(ChurnData[[#This Row],[TenureMonths]]&lt;=11,"0-11",IF(ChurnData[[#This Row],[TenureMonths]]&lt;=23,"12-23",IF(ChurnData[[#This Row],[TenureMonths]]&lt;=35,"24-35",IF(ChurnData[[#This Row],[TenureMonths]]&lt;=47,"36-47",IF(ChurnData[[#This Row],[TenureMonths]]&lt;=59,"48-59","60-72")))))</f>
        <v>12-23</v>
      </c>
      <c r="V4117">
        <f>IF(ChurnData[[#This Row],[Churn]]="Yes",1,0)</f>
        <v>0</v>
      </c>
    </row>
    <row r="4118" spans="1:22" x14ac:dyDescent="0.35">
      <c r="A4118" t="s">
        <v>4171</v>
      </c>
      <c r="B4118" t="s">
        <v>36</v>
      </c>
      <c r="C4118">
        <v>0</v>
      </c>
      <c r="D4118" t="s">
        <v>21</v>
      </c>
      <c r="E4118" t="s">
        <v>20</v>
      </c>
      <c r="F4118" t="s">
        <v>65</v>
      </c>
      <c r="G4118" s="2">
        <v>10</v>
      </c>
      <c r="H4118" t="s">
        <v>20</v>
      </c>
      <c r="I4118" t="s">
        <v>32</v>
      </c>
      <c r="J4118" t="s">
        <v>21</v>
      </c>
      <c r="K4118" t="s">
        <v>20</v>
      </c>
      <c r="L4118" t="s">
        <v>33</v>
      </c>
      <c r="M4118" t="s">
        <v>21</v>
      </c>
      <c r="N4118" t="s">
        <v>43</v>
      </c>
      <c r="O4118" s="1">
        <v>51.81</v>
      </c>
      <c r="P4118" s="1">
        <v>516.88</v>
      </c>
      <c r="Q4118">
        <v>1</v>
      </c>
      <c r="R4118" t="s">
        <v>21</v>
      </c>
      <c r="S4118" t="str">
        <f>IF(ChurnData[[#This Row],[MonthlyCharges]]&lt;=30,"1. Up to 30",IF(ChurnData[[#This Row],[MonthlyCharges]]&lt;=50,"2. 31-50",IF(ChurnData[[#This Row],[MonthlyCharges]]&lt;=70,"3. 51-70",IF(ChurnData[[#This Row],[MonthlyCharges]]&lt;=90,"4. 71-90","5. Over 90"))))</f>
        <v>3. 51-70</v>
      </c>
      <c r="T4118" t="str">
        <f>IF(AND(ChurnData[[#This Row],[Contract]]="Month-to-month",ChurnData[[#This Row],[InternetService]]="Fiber optic",ChurnData[[#This Row],[TenureMonths]]&lt;=11),"High-risk","Other")</f>
        <v>Other</v>
      </c>
      <c r="U4118" t="str">
        <f>IF(ChurnData[[#This Row],[TenureMonths]]&lt;=11,"0-11",IF(ChurnData[[#This Row],[TenureMonths]]&lt;=23,"12-23",IF(ChurnData[[#This Row],[TenureMonths]]&lt;=35,"24-35",IF(ChurnData[[#This Row],[TenureMonths]]&lt;=47,"36-47",IF(ChurnData[[#This Row],[TenureMonths]]&lt;=59,"48-59","60-72")))))</f>
        <v>0-11</v>
      </c>
      <c r="V4118">
        <f>IF(ChurnData[[#This Row],[Churn]]="Yes",1,0)</f>
        <v>0</v>
      </c>
    </row>
    <row r="4119" spans="1:22" x14ac:dyDescent="0.35">
      <c r="A4119" t="s">
        <v>4172</v>
      </c>
      <c r="B4119" t="s">
        <v>36</v>
      </c>
      <c r="C4119">
        <v>1</v>
      </c>
      <c r="D4119" t="s">
        <v>21</v>
      </c>
      <c r="E4119" t="s">
        <v>21</v>
      </c>
      <c r="F4119" t="s">
        <v>41</v>
      </c>
      <c r="G4119" s="2">
        <v>15</v>
      </c>
      <c r="H4119" t="s">
        <v>20</v>
      </c>
      <c r="I4119" t="s">
        <v>23</v>
      </c>
      <c r="J4119" t="s">
        <v>20</v>
      </c>
      <c r="K4119" t="s">
        <v>21</v>
      </c>
      <c r="L4119" t="s">
        <v>33</v>
      </c>
      <c r="M4119" t="s">
        <v>21</v>
      </c>
      <c r="N4119" t="s">
        <v>34</v>
      </c>
      <c r="O4119" s="1">
        <v>92.73</v>
      </c>
      <c r="P4119" s="1">
        <v>1379.19</v>
      </c>
      <c r="Q4119">
        <v>6</v>
      </c>
      <c r="R4119" t="s">
        <v>20</v>
      </c>
      <c r="S4119" t="str">
        <f>IF(ChurnData[[#This Row],[MonthlyCharges]]&lt;=30,"1. Up to 30",IF(ChurnData[[#This Row],[MonthlyCharges]]&lt;=50,"2. 31-50",IF(ChurnData[[#This Row],[MonthlyCharges]]&lt;=70,"3. 51-70",IF(ChurnData[[#This Row],[MonthlyCharges]]&lt;=90,"4. 71-90","5. Over 90"))))</f>
        <v>5. Over 90</v>
      </c>
      <c r="T4119" t="str">
        <f>IF(AND(ChurnData[[#This Row],[Contract]]="Month-to-month",ChurnData[[#This Row],[InternetService]]="Fiber optic",ChurnData[[#This Row],[TenureMonths]]&lt;=11),"High-risk","Other")</f>
        <v>Other</v>
      </c>
      <c r="U4119" t="str">
        <f>IF(ChurnData[[#This Row],[TenureMonths]]&lt;=11,"0-11",IF(ChurnData[[#This Row],[TenureMonths]]&lt;=23,"12-23",IF(ChurnData[[#This Row],[TenureMonths]]&lt;=35,"24-35",IF(ChurnData[[#This Row],[TenureMonths]]&lt;=47,"36-47",IF(ChurnData[[#This Row],[TenureMonths]]&lt;=59,"48-59","60-72")))))</f>
        <v>12-23</v>
      </c>
      <c r="V4119">
        <f>IF(ChurnData[[#This Row],[Churn]]="Yes",1,0)</f>
        <v>1</v>
      </c>
    </row>
    <row r="4120" spans="1:22" x14ac:dyDescent="0.35">
      <c r="A4120" t="s">
        <v>4173</v>
      </c>
      <c r="B4120" t="s">
        <v>36</v>
      </c>
      <c r="C4120">
        <v>1</v>
      </c>
      <c r="D4120" t="s">
        <v>21</v>
      </c>
      <c r="E4120" t="s">
        <v>21</v>
      </c>
      <c r="F4120" t="s">
        <v>65</v>
      </c>
      <c r="G4120" s="2">
        <v>31</v>
      </c>
      <c r="H4120" t="s">
        <v>20</v>
      </c>
      <c r="I4120" t="s">
        <v>23</v>
      </c>
      <c r="J4120" t="s">
        <v>21</v>
      </c>
      <c r="K4120" t="s">
        <v>21</v>
      </c>
      <c r="L4120" t="s">
        <v>33</v>
      </c>
      <c r="M4120" t="s">
        <v>20</v>
      </c>
      <c r="N4120" t="s">
        <v>43</v>
      </c>
      <c r="O4120" s="1">
        <v>84.61</v>
      </c>
      <c r="P4120" s="1">
        <v>2628.25</v>
      </c>
      <c r="Q4120">
        <v>2</v>
      </c>
      <c r="R4120" t="s">
        <v>21</v>
      </c>
      <c r="S4120" t="str">
        <f>IF(ChurnData[[#This Row],[MonthlyCharges]]&lt;=30,"1. Up to 30",IF(ChurnData[[#This Row],[MonthlyCharges]]&lt;=50,"2. 31-50",IF(ChurnData[[#This Row],[MonthlyCharges]]&lt;=70,"3. 51-70",IF(ChurnData[[#This Row],[MonthlyCharges]]&lt;=90,"4. 71-90","5. Over 90"))))</f>
        <v>4. 71-90</v>
      </c>
      <c r="T4120" t="str">
        <f>IF(AND(ChurnData[[#This Row],[Contract]]="Month-to-month",ChurnData[[#This Row],[InternetService]]="Fiber optic",ChurnData[[#This Row],[TenureMonths]]&lt;=11),"High-risk","Other")</f>
        <v>Other</v>
      </c>
      <c r="U4120" t="str">
        <f>IF(ChurnData[[#This Row],[TenureMonths]]&lt;=11,"0-11",IF(ChurnData[[#This Row],[TenureMonths]]&lt;=23,"12-23",IF(ChurnData[[#This Row],[TenureMonths]]&lt;=35,"24-35",IF(ChurnData[[#This Row],[TenureMonths]]&lt;=47,"36-47",IF(ChurnData[[#This Row],[TenureMonths]]&lt;=59,"48-59","60-72")))))</f>
        <v>24-35</v>
      </c>
      <c r="V4120">
        <f>IF(ChurnData[[#This Row],[Churn]]="Yes",1,0)</f>
        <v>0</v>
      </c>
    </row>
    <row r="4121" spans="1:22" x14ac:dyDescent="0.35">
      <c r="A4121" t="s">
        <v>4174</v>
      </c>
      <c r="B4121" t="s">
        <v>36</v>
      </c>
      <c r="C4121">
        <v>0</v>
      </c>
      <c r="D4121" t="s">
        <v>20</v>
      </c>
      <c r="E4121" t="s">
        <v>21</v>
      </c>
      <c r="F4121" t="s">
        <v>58</v>
      </c>
      <c r="G4121" s="2">
        <v>67</v>
      </c>
      <c r="H4121" t="s">
        <v>20</v>
      </c>
      <c r="I4121" t="s">
        <v>23</v>
      </c>
      <c r="J4121" t="s">
        <v>21</v>
      </c>
      <c r="K4121" t="s">
        <v>20</v>
      </c>
      <c r="L4121" t="s">
        <v>24</v>
      </c>
      <c r="M4121" t="s">
        <v>20</v>
      </c>
      <c r="N4121" t="s">
        <v>43</v>
      </c>
      <c r="O4121" s="1">
        <v>85.28</v>
      </c>
      <c r="P4121" s="1">
        <v>5567.94</v>
      </c>
      <c r="Q4121">
        <v>3</v>
      </c>
      <c r="R4121" t="s">
        <v>21</v>
      </c>
      <c r="S4121" t="str">
        <f>IF(ChurnData[[#This Row],[MonthlyCharges]]&lt;=30,"1. Up to 30",IF(ChurnData[[#This Row],[MonthlyCharges]]&lt;=50,"2. 31-50",IF(ChurnData[[#This Row],[MonthlyCharges]]&lt;=70,"3. 51-70",IF(ChurnData[[#This Row],[MonthlyCharges]]&lt;=90,"4. 71-90","5. Over 90"))))</f>
        <v>4. 71-90</v>
      </c>
      <c r="T4121" t="str">
        <f>IF(AND(ChurnData[[#This Row],[Contract]]="Month-to-month",ChurnData[[#This Row],[InternetService]]="Fiber optic",ChurnData[[#This Row],[TenureMonths]]&lt;=11),"High-risk","Other")</f>
        <v>Other</v>
      </c>
      <c r="U4121" t="str">
        <f>IF(ChurnData[[#This Row],[TenureMonths]]&lt;=11,"0-11",IF(ChurnData[[#This Row],[TenureMonths]]&lt;=23,"12-23",IF(ChurnData[[#This Row],[TenureMonths]]&lt;=35,"24-35",IF(ChurnData[[#This Row],[TenureMonths]]&lt;=47,"36-47",IF(ChurnData[[#This Row],[TenureMonths]]&lt;=59,"48-59","60-72")))))</f>
        <v>60-72</v>
      </c>
      <c r="V4121">
        <f>IF(ChurnData[[#This Row],[Churn]]="Yes",1,0)</f>
        <v>0</v>
      </c>
    </row>
    <row r="4122" spans="1:22" x14ac:dyDescent="0.35">
      <c r="A4122" t="s">
        <v>4175</v>
      </c>
      <c r="B4122" t="s">
        <v>36</v>
      </c>
      <c r="C4122">
        <v>0</v>
      </c>
      <c r="D4122" t="s">
        <v>20</v>
      </c>
      <c r="E4122" t="s">
        <v>20</v>
      </c>
      <c r="F4122" t="s">
        <v>49</v>
      </c>
      <c r="G4122" s="2">
        <v>46</v>
      </c>
      <c r="H4122" t="s">
        <v>20</v>
      </c>
      <c r="I4122" t="s">
        <v>32</v>
      </c>
      <c r="J4122" t="s">
        <v>20</v>
      </c>
      <c r="K4122" t="s">
        <v>21</v>
      </c>
      <c r="L4122" t="s">
        <v>29</v>
      </c>
      <c r="M4122" t="s">
        <v>20</v>
      </c>
      <c r="N4122" t="s">
        <v>25</v>
      </c>
      <c r="O4122" s="1">
        <v>62.87</v>
      </c>
      <c r="P4122" s="1">
        <v>2877.73</v>
      </c>
      <c r="Q4122">
        <v>2</v>
      </c>
      <c r="R4122" t="s">
        <v>21</v>
      </c>
      <c r="S4122" t="str">
        <f>IF(ChurnData[[#This Row],[MonthlyCharges]]&lt;=30,"1. Up to 30",IF(ChurnData[[#This Row],[MonthlyCharges]]&lt;=50,"2. 31-50",IF(ChurnData[[#This Row],[MonthlyCharges]]&lt;=70,"3. 51-70",IF(ChurnData[[#This Row],[MonthlyCharges]]&lt;=90,"4. 71-90","5. Over 90"))))</f>
        <v>3. 51-70</v>
      </c>
      <c r="T4122" t="str">
        <f>IF(AND(ChurnData[[#This Row],[Contract]]="Month-to-month",ChurnData[[#This Row],[InternetService]]="Fiber optic",ChurnData[[#This Row],[TenureMonths]]&lt;=11),"High-risk","Other")</f>
        <v>Other</v>
      </c>
      <c r="U4122" t="str">
        <f>IF(ChurnData[[#This Row],[TenureMonths]]&lt;=11,"0-11",IF(ChurnData[[#This Row],[TenureMonths]]&lt;=23,"12-23",IF(ChurnData[[#This Row],[TenureMonths]]&lt;=35,"24-35",IF(ChurnData[[#This Row],[TenureMonths]]&lt;=47,"36-47",IF(ChurnData[[#This Row],[TenureMonths]]&lt;=59,"48-59","60-72")))))</f>
        <v>36-47</v>
      </c>
      <c r="V4122">
        <f>IF(ChurnData[[#This Row],[Churn]]="Yes",1,0)</f>
        <v>0</v>
      </c>
    </row>
    <row r="4123" spans="1:22" x14ac:dyDescent="0.35">
      <c r="A4123" t="s">
        <v>4176</v>
      </c>
      <c r="B4123" t="s">
        <v>19</v>
      </c>
      <c r="C4123">
        <v>0</v>
      </c>
      <c r="D4123" t="s">
        <v>21</v>
      </c>
      <c r="E4123" t="s">
        <v>21</v>
      </c>
      <c r="F4123" t="s">
        <v>75</v>
      </c>
      <c r="G4123" s="2">
        <v>0</v>
      </c>
      <c r="H4123" t="s">
        <v>20</v>
      </c>
      <c r="I4123" t="s">
        <v>32</v>
      </c>
      <c r="J4123" t="s">
        <v>21</v>
      </c>
      <c r="K4123" t="s">
        <v>21</v>
      </c>
      <c r="L4123" t="s">
        <v>29</v>
      </c>
      <c r="M4123" t="s">
        <v>20</v>
      </c>
      <c r="N4123" t="s">
        <v>34</v>
      </c>
      <c r="O4123" s="1">
        <v>57.54</v>
      </c>
      <c r="P4123" s="1">
        <v>0</v>
      </c>
      <c r="Q4123">
        <v>3</v>
      </c>
      <c r="R4123" t="s">
        <v>21</v>
      </c>
      <c r="S4123" t="str">
        <f>IF(ChurnData[[#This Row],[MonthlyCharges]]&lt;=30,"1. Up to 30",IF(ChurnData[[#This Row],[MonthlyCharges]]&lt;=50,"2. 31-50",IF(ChurnData[[#This Row],[MonthlyCharges]]&lt;=70,"3. 51-70",IF(ChurnData[[#This Row],[MonthlyCharges]]&lt;=90,"4. 71-90","5. Over 90"))))</f>
        <v>3. 51-70</v>
      </c>
      <c r="T4123" t="str">
        <f>IF(AND(ChurnData[[#This Row],[Contract]]="Month-to-month",ChurnData[[#This Row],[InternetService]]="Fiber optic",ChurnData[[#This Row],[TenureMonths]]&lt;=11),"High-risk","Other")</f>
        <v>Other</v>
      </c>
      <c r="U4123" t="str">
        <f>IF(ChurnData[[#This Row],[TenureMonths]]&lt;=11,"0-11",IF(ChurnData[[#This Row],[TenureMonths]]&lt;=23,"12-23",IF(ChurnData[[#This Row],[TenureMonths]]&lt;=35,"24-35",IF(ChurnData[[#This Row],[TenureMonths]]&lt;=47,"36-47",IF(ChurnData[[#This Row],[TenureMonths]]&lt;=59,"48-59","60-72")))))</f>
        <v>0-11</v>
      </c>
      <c r="V4123">
        <f>IF(ChurnData[[#This Row],[Churn]]="Yes",1,0)</f>
        <v>0</v>
      </c>
    </row>
    <row r="4124" spans="1:22" x14ac:dyDescent="0.35">
      <c r="A4124" t="s">
        <v>4177</v>
      </c>
      <c r="B4124" t="s">
        <v>19</v>
      </c>
      <c r="C4124">
        <v>0</v>
      </c>
      <c r="D4124" t="s">
        <v>20</v>
      </c>
      <c r="E4124" t="s">
        <v>21</v>
      </c>
      <c r="F4124" t="s">
        <v>37</v>
      </c>
      <c r="G4124" s="2">
        <v>24</v>
      </c>
      <c r="H4124" t="s">
        <v>20</v>
      </c>
      <c r="I4124" t="s">
        <v>32</v>
      </c>
      <c r="J4124" t="s">
        <v>21</v>
      </c>
      <c r="K4124" t="s">
        <v>20</v>
      </c>
      <c r="L4124" t="s">
        <v>33</v>
      </c>
      <c r="M4124" t="s">
        <v>20</v>
      </c>
      <c r="N4124" t="s">
        <v>43</v>
      </c>
      <c r="O4124" s="1">
        <v>58.56</v>
      </c>
      <c r="P4124" s="1">
        <v>1440.27</v>
      </c>
      <c r="Q4124">
        <v>1</v>
      </c>
      <c r="R4124" t="s">
        <v>20</v>
      </c>
      <c r="S4124" t="str">
        <f>IF(ChurnData[[#This Row],[MonthlyCharges]]&lt;=30,"1. Up to 30",IF(ChurnData[[#This Row],[MonthlyCharges]]&lt;=50,"2. 31-50",IF(ChurnData[[#This Row],[MonthlyCharges]]&lt;=70,"3. 51-70",IF(ChurnData[[#This Row],[MonthlyCharges]]&lt;=90,"4. 71-90","5. Over 90"))))</f>
        <v>3. 51-70</v>
      </c>
      <c r="T4124" t="str">
        <f>IF(AND(ChurnData[[#This Row],[Contract]]="Month-to-month",ChurnData[[#This Row],[InternetService]]="Fiber optic",ChurnData[[#This Row],[TenureMonths]]&lt;=11),"High-risk","Other")</f>
        <v>Other</v>
      </c>
      <c r="U4124" t="str">
        <f>IF(ChurnData[[#This Row],[TenureMonths]]&lt;=11,"0-11",IF(ChurnData[[#This Row],[TenureMonths]]&lt;=23,"12-23",IF(ChurnData[[#This Row],[TenureMonths]]&lt;=35,"24-35",IF(ChurnData[[#This Row],[TenureMonths]]&lt;=47,"36-47",IF(ChurnData[[#This Row],[TenureMonths]]&lt;=59,"48-59","60-72")))))</f>
        <v>24-35</v>
      </c>
      <c r="V4124">
        <f>IF(ChurnData[[#This Row],[Churn]]="Yes",1,0)</f>
        <v>1</v>
      </c>
    </row>
    <row r="4125" spans="1:22" x14ac:dyDescent="0.35">
      <c r="A4125" t="s">
        <v>4178</v>
      </c>
      <c r="B4125" t="s">
        <v>19</v>
      </c>
      <c r="C4125">
        <v>1</v>
      </c>
      <c r="D4125" t="s">
        <v>21</v>
      </c>
      <c r="E4125" t="s">
        <v>21</v>
      </c>
      <c r="F4125" t="s">
        <v>45</v>
      </c>
      <c r="G4125" s="2">
        <v>17</v>
      </c>
      <c r="H4125" t="s">
        <v>20</v>
      </c>
      <c r="I4125" t="s">
        <v>23</v>
      </c>
      <c r="J4125" t="s">
        <v>21</v>
      </c>
      <c r="K4125" t="s">
        <v>20</v>
      </c>
      <c r="L4125" t="s">
        <v>33</v>
      </c>
      <c r="M4125" t="s">
        <v>21</v>
      </c>
      <c r="N4125" t="s">
        <v>30</v>
      </c>
      <c r="O4125" s="1">
        <v>92.58</v>
      </c>
      <c r="P4125" s="1">
        <v>1584.7</v>
      </c>
      <c r="Q4125">
        <v>1</v>
      </c>
      <c r="R4125" t="s">
        <v>20</v>
      </c>
      <c r="S4125" t="str">
        <f>IF(ChurnData[[#This Row],[MonthlyCharges]]&lt;=30,"1. Up to 30",IF(ChurnData[[#This Row],[MonthlyCharges]]&lt;=50,"2. 31-50",IF(ChurnData[[#This Row],[MonthlyCharges]]&lt;=70,"3. 51-70",IF(ChurnData[[#This Row],[MonthlyCharges]]&lt;=90,"4. 71-90","5. Over 90"))))</f>
        <v>5. Over 90</v>
      </c>
      <c r="T4125" t="str">
        <f>IF(AND(ChurnData[[#This Row],[Contract]]="Month-to-month",ChurnData[[#This Row],[InternetService]]="Fiber optic",ChurnData[[#This Row],[TenureMonths]]&lt;=11),"High-risk","Other")</f>
        <v>Other</v>
      </c>
      <c r="U4125" t="str">
        <f>IF(ChurnData[[#This Row],[TenureMonths]]&lt;=11,"0-11",IF(ChurnData[[#This Row],[TenureMonths]]&lt;=23,"12-23",IF(ChurnData[[#This Row],[TenureMonths]]&lt;=35,"24-35",IF(ChurnData[[#This Row],[TenureMonths]]&lt;=47,"36-47",IF(ChurnData[[#This Row],[TenureMonths]]&lt;=59,"48-59","60-72")))))</f>
        <v>12-23</v>
      </c>
      <c r="V4125">
        <f>IF(ChurnData[[#This Row],[Churn]]="Yes",1,0)</f>
        <v>1</v>
      </c>
    </row>
    <row r="4126" spans="1:22" x14ac:dyDescent="0.35">
      <c r="A4126" t="s">
        <v>4179</v>
      </c>
      <c r="B4126" t="s">
        <v>19</v>
      </c>
      <c r="C4126">
        <v>1</v>
      </c>
      <c r="D4126" t="s">
        <v>20</v>
      </c>
      <c r="E4126" t="s">
        <v>21</v>
      </c>
      <c r="F4126" t="s">
        <v>37</v>
      </c>
      <c r="G4126" s="2">
        <v>18</v>
      </c>
      <c r="H4126" t="s">
        <v>20</v>
      </c>
      <c r="I4126" t="s">
        <v>32</v>
      </c>
      <c r="J4126" t="s">
        <v>21</v>
      </c>
      <c r="K4126" t="s">
        <v>21</v>
      </c>
      <c r="L4126" t="s">
        <v>33</v>
      </c>
      <c r="M4126" t="s">
        <v>20</v>
      </c>
      <c r="N4126" t="s">
        <v>43</v>
      </c>
      <c r="O4126" s="1">
        <v>68.86</v>
      </c>
      <c r="P4126" s="1">
        <v>1207.96</v>
      </c>
      <c r="Q4126">
        <v>0</v>
      </c>
      <c r="R4126" t="s">
        <v>20</v>
      </c>
      <c r="S4126" t="str">
        <f>IF(ChurnData[[#This Row],[MonthlyCharges]]&lt;=30,"1. Up to 30",IF(ChurnData[[#This Row],[MonthlyCharges]]&lt;=50,"2. 31-50",IF(ChurnData[[#This Row],[MonthlyCharges]]&lt;=70,"3. 51-70",IF(ChurnData[[#This Row],[MonthlyCharges]]&lt;=90,"4. 71-90","5. Over 90"))))</f>
        <v>3. 51-70</v>
      </c>
      <c r="T4126" t="str">
        <f>IF(AND(ChurnData[[#This Row],[Contract]]="Month-to-month",ChurnData[[#This Row],[InternetService]]="Fiber optic",ChurnData[[#This Row],[TenureMonths]]&lt;=11),"High-risk","Other")</f>
        <v>Other</v>
      </c>
      <c r="U4126" t="str">
        <f>IF(ChurnData[[#This Row],[TenureMonths]]&lt;=11,"0-11",IF(ChurnData[[#This Row],[TenureMonths]]&lt;=23,"12-23",IF(ChurnData[[#This Row],[TenureMonths]]&lt;=35,"24-35",IF(ChurnData[[#This Row],[TenureMonths]]&lt;=47,"36-47",IF(ChurnData[[#This Row],[TenureMonths]]&lt;=59,"48-59","60-72")))))</f>
        <v>12-23</v>
      </c>
      <c r="V4126">
        <f>IF(ChurnData[[#This Row],[Churn]]="Yes",1,0)</f>
        <v>1</v>
      </c>
    </row>
    <row r="4127" spans="1:22" x14ac:dyDescent="0.35">
      <c r="A4127" t="s">
        <v>4180</v>
      </c>
      <c r="B4127" t="s">
        <v>36</v>
      </c>
      <c r="C4127">
        <v>1</v>
      </c>
      <c r="D4127" t="s">
        <v>20</v>
      </c>
      <c r="E4127" t="s">
        <v>21</v>
      </c>
      <c r="F4127" t="s">
        <v>37</v>
      </c>
      <c r="G4127" s="2">
        <v>30</v>
      </c>
      <c r="H4127" t="s">
        <v>20</v>
      </c>
      <c r="I4127" t="s">
        <v>32</v>
      </c>
      <c r="J4127" t="s">
        <v>21</v>
      </c>
      <c r="K4127" t="s">
        <v>20</v>
      </c>
      <c r="L4127" t="s">
        <v>29</v>
      </c>
      <c r="M4127" t="s">
        <v>21</v>
      </c>
      <c r="N4127" t="s">
        <v>43</v>
      </c>
      <c r="O4127" s="1">
        <v>66.540000000000006</v>
      </c>
      <c r="P4127" s="1">
        <v>2046.59</v>
      </c>
      <c r="Q4127">
        <v>1</v>
      </c>
      <c r="R4127" t="s">
        <v>21</v>
      </c>
      <c r="S4127" t="str">
        <f>IF(ChurnData[[#This Row],[MonthlyCharges]]&lt;=30,"1. Up to 30",IF(ChurnData[[#This Row],[MonthlyCharges]]&lt;=50,"2. 31-50",IF(ChurnData[[#This Row],[MonthlyCharges]]&lt;=70,"3. 51-70",IF(ChurnData[[#This Row],[MonthlyCharges]]&lt;=90,"4. 71-90","5. Over 90"))))</f>
        <v>3. 51-70</v>
      </c>
      <c r="T4127" t="str">
        <f>IF(AND(ChurnData[[#This Row],[Contract]]="Month-to-month",ChurnData[[#This Row],[InternetService]]="Fiber optic",ChurnData[[#This Row],[TenureMonths]]&lt;=11),"High-risk","Other")</f>
        <v>Other</v>
      </c>
      <c r="U4127" t="str">
        <f>IF(ChurnData[[#This Row],[TenureMonths]]&lt;=11,"0-11",IF(ChurnData[[#This Row],[TenureMonths]]&lt;=23,"12-23",IF(ChurnData[[#This Row],[TenureMonths]]&lt;=35,"24-35",IF(ChurnData[[#This Row],[TenureMonths]]&lt;=47,"36-47",IF(ChurnData[[#This Row],[TenureMonths]]&lt;=59,"48-59","60-72")))))</f>
        <v>24-35</v>
      </c>
      <c r="V4127">
        <f>IF(ChurnData[[#This Row],[Churn]]="Yes",1,0)</f>
        <v>0</v>
      </c>
    </row>
    <row r="4128" spans="1:22" x14ac:dyDescent="0.35">
      <c r="A4128" t="s">
        <v>4181</v>
      </c>
      <c r="B4128" t="s">
        <v>36</v>
      </c>
      <c r="C4128">
        <v>0</v>
      </c>
      <c r="D4128" t="s">
        <v>20</v>
      </c>
      <c r="E4128" t="s">
        <v>21</v>
      </c>
      <c r="F4128" t="s">
        <v>39</v>
      </c>
      <c r="G4128" s="2">
        <v>19</v>
      </c>
      <c r="H4128" t="s">
        <v>20</v>
      </c>
      <c r="I4128" t="s">
        <v>23</v>
      </c>
      <c r="J4128" t="s">
        <v>20</v>
      </c>
      <c r="K4128" t="s">
        <v>20</v>
      </c>
      <c r="L4128" t="s">
        <v>33</v>
      </c>
      <c r="M4128" t="s">
        <v>21</v>
      </c>
      <c r="N4128" t="s">
        <v>34</v>
      </c>
      <c r="O4128" s="1">
        <v>97.98</v>
      </c>
      <c r="P4128" s="1">
        <v>1816.81</v>
      </c>
      <c r="Q4128">
        <v>2</v>
      </c>
      <c r="R4128" t="s">
        <v>21</v>
      </c>
      <c r="S4128" t="str">
        <f>IF(ChurnData[[#This Row],[MonthlyCharges]]&lt;=30,"1. Up to 30",IF(ChurnData[[#This Row],[MonthlyCharges]]&lt;=50,"2. 31-50",IF(ChurnData[[#This Row],[MonthlyCharges]]&lt;=70,"3. 51-70",IF(ChurnData[[#This Row],[MonthlyCharges]]&lt;=90,"4. 71-90","5. Over 90"))))</f>
        <v>5. Over 90</v>
      </c>
      <c r="T4128" t="str">
        <f>IF(AND(ChurnData[[#This Row],[Contract]]="Month-to-month",ChurnData[[#This Row],[InternetService]]="Fiber optic",ChurnData[[#This Row],[TenureMonths]]&lt;=11),"High-risk","Other")</f>
        <v>Other</v>
      </c>
      <c r="U4128" t="str">
        <f>IF(ChurnData[[#This Row],[TenureMonths]]&lt;=11,"0-11",IF(ChurnData[[#This Row],[TenureMonths]]&lt;=23,"12-23",IF(ChurnData[[#This Row],[TenureMonths]]&lt;=35,"24-35",IF(ChurnData[[#This Row],[TenureMonths]]&lt;=47,"36-47",IF(ChurnData[[#This Row],[TenureMonths]]&lt;=59,"48-59","60-72")))))</f>
        <v>12-23</v>
      </c>
      <c r="V4128">
        <f>IF(ChurnData[[#This Row],[Churn]]="Yes",1,0)</f>
        <v>0</v>
      </c>
    </row>
    <row r="4129" spans="1:22" x14ac:dyDescent="0.35">
      <c r="A4129" t="s">
        <v>4182</v>
      </c>
      <c r="B4129" t="s">
        <v>36</v>
      </c>
      <c r="C4129">
        <v>1</v>
      </c>
      <c r="D4129" t="s">
        <v>21</v>
      </c>
      <c r="E4129" t="s">
        <v>21</v>
      </c>
      <c r="F4129" t="s">
        <v>47</v>
      </c>
      <c r="G4129" s="2">
        <v>10</v>
      </c>
      <c r="H4129" t="s">
        <v>20</v>
      </c>
      <c r="I4129" t="s">
        <v>32</v>
      </c>
      <c r="J4129" t="s">
        <v>21</v>
      </c>
      <c r="K4129" t="s">
        <v>21</v>
      </c>
      <c r="L4129" t="s">
        <v>33</v>
      </c>
      <c r="M4129" t="s">
        <v>20</v>
      </c>
      <c r="N4129" t="s">
        <v>43</v>
      </c>
      <c r="O4129" s="1">
        <v>53.57</v>
      </c>
      <c r="P4129" s="1">
        <v>549.04999999999995</v>
      </c>
      <c r="Q4129">
        <v>2</v>
      </c>
      <c r="R4129" t="s">
        <v>20</v>
      </c>
      <c r="S4129" t="str">
        <f>IF(ChurnData[[#This Row],[MonthlyCharges]]&lt;=30,"1. Up to 30",IF(ChurnData[[#This Row],[MonthlyCharges]]&lt;=50,"2. 31-50",IF(ChurnData[[#This Row],[MonthlyCharges]]&lt;=70,"3. 51-70",IF(ChurnData[[#This Row],[MonthlyCharges]]&lt;=90,"4. 71-90","5. Over 90"))))</f>
        <v>3. 51-70</v>
      </c>
      <c r="T4129" t="str">
        <f>IF(AND(ChurnData[[#This Row],[Contract]]="Month-to-month",ChurnData[[#This Row],[InternetService]]="Fiber optic",ChurnData[[#This Row],[TenureMonths]]&lt;=11),"High-risk","Other")</f>
        <v>Other</v>
      </c>
      <c r="U4129" t="str">
        <f>IF(ChurnData[[#This Row],[TenureMonths]]&lt;=11,"0-11",IF(ChurnData[[#This Row],[TenureMonths]]&lt;=23,"12-23",IF(ChurnData[[#This Row],[TenureMonths]]&lt;=35,"24-35",IF(ChurnData[[#This Row],[TenureMonths]]&lt;=47,"36-47",IF(ChurnData[[#This Row],[TenureMonths]]&lt;=59,"48-59","60-72")))))</f>
        <v>0-11</v>
      </c>
      <c r="V4129">
        <f>IF(ChurnData[[#This Row],[Churn]]="Yes",1,0)</f>
        <v>1</v>
      </c>
    </row>
    <row r="4130" spans="1:22" x14ac:dyDescent="0.35">
      <c r="A4130" t="s">
        <v>4183</v>
      </c>
      <c r="B4130" t="s">
        <v>36</v>
      </c>
      <c r="C4130">
        <v>0</v>
      </c>
      <c r="D4130" t="s">
        <v>20</v>
      </c>
      <c r="E4130" t="s">
        <v>20</v>
      </c>
      <c r="F4130" t="s">
        <v>41</v>
      </c>
      <c r="G4130" s="2">
        <v>48</v>
      </c>
      <c r="H4130" t="s">
        <v>20</v>
      </c>
      <c r="I4130" t="s">
        <v>21</v>
      </c>
      <c r="J4130" t="s">
        <v>28</v>
      </c>
      <c r="K4130" t="s">
        <v>28</v>
      </c>
      <c r="L4130" t="s">
        <v>29</v>
      </c>
      <c r="M4130" t="s">
        <v>20</v>
      </c>
      <c r="N4130" t="s">
        <v>25</v>
      </c>
      <c r="O4130" s="1">
        <v>34.770000000000003</v>
      </c>
      <c r="P4130" s="1">
        <v>1672.18</v>
      </c>
      <c r="Q4130">
        <v>0</v>
      </c>
      <c r="R4130" t="s">
        <v>21</v>
      </c>
      <c r="S4130" t="str">
        <f>IF(ChurnData[[#This Row],[MonthlyCharges]]&lt;=30,"1. Up to 30",IF(ChurnData[[#This Row],[MonthlyCharges]]&lt;=50,"2. 31-50",IF(ChurnData[[#This Row],[MonthlyCharges]]&lt;=70,"3. 51-70",IF(ChurnData[[#This Row],[MonthlyCharges]]&lt;=90,"4. 71-90","5. Over 90"))))</f>
        <v>2. 31-50</v>
      </c>
      <c r="T4130" t="str">
        <f>IF(AND(ChurnData[[#This Row],[Contract]]="Month-to-month",ChurnData[[#This Row],[InternetService]]="Fiber optic",ChurnData[[#This Row],[TenureMonths]]&lt;=11),"High-risk","Other")</f>
        <v>Other</v>
      </c>
      <c r="U4130" t="str">
        <f>IF(ChurnData[[#This Row],[TenureMonths]]&lt;=11,"0-11",IF(ChurnData[[#This Row],[TenureMonths]]&lt;=23,"12-23",IF(ChurnData[[#This Row],[TenureMonths]]&lt;=35,"24-35",IF(ChurnData[[#This Row],[TenureMonths]]&lt;=47,"36-47",IF(ChurnData[[#This Row],[TenureMonths]]&lt;=59,"48-59","60-72")))))</f>
        <v>48-59</v>
      </c>
      <c r="V4130">
        <f>IF(ChurnData[[#This Row],[Churn]]="Yes",1,0)</f>
        <v>0</v>
      </c>
    </row>
    <row r="4131" spans="1:22" x14ac:dyDescent="0.35">
      <c r="A4131" t="s">
        <v>4184</v>
      </c>
      <c r="B4131" t="s">
        <v>36</v>
      </c>
      <c r="C4131">
        <v>0</v>
      </c>
      <c r="D4131" t="s">
        <v>21</v>
      </c>
      <c r="E4131" t="s">
        <v>21</v>
      </c>
      <c r="F4131" t="s">
        <v>58</v>
      </c>
      <c r="G4131" s="2">
        <v>12</v>
      </c>
      <c r="H4131" t="s">
        <v>20</v>
      </c>
      <c r="I4131" t="s">
        <v>21</v>
      </c>
      <c r="J4131" t="s">
        <v>28</v>
      </c>
      <c r="K4131" t="s">
        <v>28</v>
      </c>
      <c r="L4131" t="s">
        <v>33</v>
      </c>
      <c r="M4131" t="s">
        <v>20</v>
      </c>
      <c r="N4131" t="s">
        <v>25</v>
      </c>
      <c r="O4131" s="1">
        <v>29.34</v>
      </c>
      <c r="P4131" s="1">
        <v>360.96</v>
      </c>
      <c r="Q4131">
        <v>2</v>
      </c>
      <c r="R4131" t="s">
        <v>21</v>
      </c>
      <c r="S4131" t="str">
        <f>IF(ChurnData[[#This Row],[MonthlyCharges]]&lt;=30,"1. Up to 30",IF(ChurnData[[#This Row],[MonthlyCharges]]&lt;=50,"2. 31-50",IF(ChurnData[[#This Row],[MonthlyCharges]]&lt;=70,"3. 51-70",IF(ChurnData[[#This Row],[MonthlyCharges]]&lt;=90,"4. 71-90","5. Over 90"))))</f>
        <v>1. Up to 30</v>
      </c>
      <c r="T4131" t="str">
        <f>IF(AND(ChurnData[[#This Row],[Contract]]="Month-to-month",ChurnData[[#This Row],[InternetService]]="Fiber optic",ChurnData[[#This Row],[TenureMonths]]&lt;=11),"High-risk","Other")</f>
        <v>Other</v>
      </c>
      <c r="U4131" t="str">
        <f>IF(ChurnData[[#This Row],[TenureMonths]]&lt;=11,"0-11",IF(ChurnData[[#This Row],[TenureMonths]]&lt;=23,"12-23",IF(ChurnData[[#This Row],[TenureMonths]]&lt;=35,"24-35",IF(ChurnData[[#This Row],[TenureMonths]]&lt;=47,"36-47",IF(ChurnData[[#This Row],[TenureMonths]]&lt;=59,"48-59","60-72")))))</f>
        <v>12-23</v>
      </c>
      <c r="V4131">
        <f>IF(ChurnData[[#This Row],[Churn]]="Yes",1,0)</f>
        <v>0</v>
      </c>
    </row>
    <row r="4132" spans="1:22" x14ac:dyDescent="0.35">
      <c r="A4132" t="s">
        <v>4185</v>
      </c>
      <c r="B4132" t="s">
        <v>19</v>
      </c>
      <c r="C4132">
        <v>0</v>
      </c>
      <c r="D4132" t="s">
        <v>20</v>
      </c>
      <c r="E4132" t="s">
        <v>20</v>
      </c>
      <c r="F4132" t="s">
        <v>22</v>
      </c>
      <c r="G4132" s="2">
        <v>62</v>
      </c>
      <c r="H4132" t="s">
        <v>20</v>
      </c>
      <c r="I4132" t="s">
        <v>23</v>
      </c>
      <c r="J4132" t="s">
        <v>21</v>
      </c>
      <c r="K4132" t="s">
        <v>20</v>
      </c>
      <c r="L4132" t="s">
        <v>24</v>
      </c>
      <c r="M4132" t="s">
        <v>20</v>
      </c>
      <c r="N4132" t="s">
        <v>25</v>
      </c>
      <c r="O4132" s="1">
        <v>93.23</v>
      </c>
      <c r="P4132" s="1">
        <v>5897.74</v>
      </c>
      <c r="Q4132">
        <v>3</v>
      </c>
      <c r="R4132" t="s">
        <v>21</v>
      </c>
      <c r="S4132" t="str">
        <f>IF(ChurnData[[#This Row],[MonthlyCharges]]&lt;=30,"1. Up to 30",IF(ChurnData[[#This Row],[MonthlyCharges]]&lt;=50,"2. 31-50",IF(ChurnData[[#This Row],[MonthlyCharges]]&lt;=70,"3. 51-70",IF(ChurnData[[#This Row],[MonthlyCharges]]&lt;=90,"4. 71-90","5. Over 90"))))</f>
        <v>5. Over 90</v>
      </c>
      <c r="T4132" t="str">
        <f>IF(AND(ChurnData[[#This Row],[Contract]]="Month-to-month",ChurnData[[#This Row],[InternetService]]="Fiber optic",ChurnData[[#This Row],[TenureMonths]]&lt;=11),"High-risk","Other")</f>
        <v>Other</v>
      </c>
      <c r="U4132" t="str">
        <f>IF(ChurnData[[#This Row],[TenureMonths]]&lt;=11,"0-11",IF(ChurnData[[#This Row],[TenureMonths]]&lt;=23,"12-23",IF(ChurnData[[#This Row],[TenureMonths]]&lt;=35,"24-35",IF(ChurnData[[#This Row],[TenureMonths]]&lt;=47,"36-47",IF(ChurnData[[#This Row],[TenureMonths]]&lt;=59,"48-59","60-72")))))</f>
        <v>60-72</v>
      </c>
      <c r="V4132">
        <f>IF(ChurnData[[#This Row],[Churn]]="Yes",1,0)</f>
        <v>0</v>
      </c>
    </row>
    <row r="4133" spans="1:22" x14ac:dyDescent="0.35">
      <c r="A4133" t="s">
        <v>4186</v>
      </c>
      <c r="B4133" t="s">
        <v>36</v>
      </c>
      <c r="C4133">
        <v>0</v>
      </c>
      <c r="D4133" t="s">
        <v>20</v>
      </c>
      <c r="E4133" t="s">
        <v>21</v>
      </c>
      <c r="F4133" t="s">
        <v>37</v>
      </c>
      <c r="G4133" s="2">
        <v>11</v>
      </c>
      <c r="H4133" t="s">
        <v>20</v>
      </c>
      <c r="I4133" t="s">
        <v>21</v>
      </c>
      <c r="J4133" t="s">
        <v>28</v>
      </c>
      <c r="K4133" t="s">
        <v>28</v>
      </c>
      <c r="L4133" t="s">
        <v>33</v>
      </c>
      <c r="M4133" t="s">
        <v>20</v>
      </c>
      <c r="N4133" t="s">
        <v>30</v>
      </c>
      <c r="O4133" s="1">
        <v>28.98</v>
      </c>
      <c r="P4133" s="1">
        <v>319.7</v>
      </c>
      <c r="Q4133">
        <v>0</v>
      </c>
      <c r="R4133" t="s">
        <v>21</v>
      </c>
      <c r="S4133" t="str">
        <f>IF(ChurnData[[#This Row],[MonthlyCharges]]&lt;=30,"1. Up to 30",IF(ChurnData[[#This Row],[MonthlyCharges]]&lt;=50,"2. 31-50",IF(ChurnData[[#This Row],[MonthlyCharges]]&lt;=70,"3. 51-70",IF(ChurnData[[#This Row],[MonthlyCharges]]&lt;=90,"4. 71-90","5. Over 90"))))</f>
        <v>1. Up to 30</v>
      </c>
      <c r="T4133" t="str">
        <f>IF(AND(ChurnData[[#This Row],[Contract]]="Month-to-month",ChurnData[[#This Row],[InternetService]]="Fiber optic",ChurnData[[#This Row],[TenureMonths]]&lt;=11),"High-risk","Other")</f>
        <v>Other</v>
      </c>
      <c r="U4133" t="str">
        <f>IF(ChurnData[[#This Row],[TenureMonths]]&lt;=11,"0-11",IF(ChurnData[[#This Row],[TenureMonths]]&lt;=23,"12-23",IF(ChurnData[[#This Row],[TenureMonths]]&lt;=35,"24-35",IF(ChurnData[[#This Row],[TenureMonths]]&lt;=47,"36-47",IF(ChurnData[[#This Row],[TenureMonths]]&lt;=59,"48-59","60-72")))))</f>
        <v>0-11</v>
      </c>
      <c r="V4133">
        <f>IF(ChurnData[[#This Row],[Churn]]="Yes",1,0)</f>
        <v>0</v>
      </c>
    </row>
    <row r="4134" spans="1:22" x14ac:dyDescent="0.35">
      <c r="A4134" t="s">
        <v>4187</v>
      </c>
      <c r="B4134" t="s">
        <v>19</v>
      </c>
      <c r="C4134">
        <v>0</v>
      </c>
      <c r="D4134" t="s">
        <v>20</v>
      </c>
      <c r="E4134" t="s">
        <v>20</v>
      </c>
      <c r="F4134" t="s">
        <v>47</v>
      </c>
      <c r="G4134" s="2">
        <v>9</v>
      </c>
      <c r="H4134" t="s">
        <v>20</v>
      </c>
      <c r="I4134" t="s">
        <v>32</v>
      </c>
      <c r="J4134" t="s">
        <v>20</v>
      </c>
      <c r="K4134" t="s">
        <v>21</v>
      </c>
      <c r="L4134" t="s">
        <v>33</v>
      </c>
      <c r="M4134" t="s">
        <v>20</v>
      </c>
      <c r="N4134" t="s">
        <v>30</v>
      </c>
      <c r="O4134" s="1">
        <v>54.26</v>
      </c>
      <c r="P4134" s="1">
        <v>479.96</v>
      </c>
      <c r="Q4134">
        <v>1</v>
      </c>
      <c r="R4134" t="s">
        <v>21</v>
      </c>
      <c r="S4134" t="str">
        <f>IF(ChurnData[[#This Row],[MonthlyCharges]]&lt;=30,"1. Up to 30",IF(ChurnData[[#This Row],[MonthlyCharges]]&lt;=50,"2. 31-50",IF(ChurnData[[#This Row],[MonthlyCharges]]&lt;=70,"3. 51-70",IF(ChurnData[[#This Row],[MonthlyCharges]]&lt;=90,"4. 71-90","5. Over 90"))))</f>
        <v>3. 51-70</v>
      </c>
      <c r="T4134" t="str">
        <f>IF(AND(ChurnData[[#This Row],[Contract]]="Month-to-month",ChurnData[[#This Row],[InternetService]]="Fiber optic",ChurnData[[#This Row],[TenureMonths]]&lt;=11),"High-risk","Other")</f>
        <v>Other</v>
      </c>
      <c r="U4134" t="str">
        <f>IF(ChurnData[[#This Row],[TenureMonths]]&lt;=11,"0-11",IF(ChurnData[[#This Row],[TenureMonths]]&lt;=23,"12-23",IF(ChurnData[[#This Row],[TenureMonths]]&lt;=35,"24-35",IF(ChurnData[[#This Row],[TenureMonths]]&lt;=47,"36-47",IF(ChurnData[[#This Row],[TenureMonths]]&lt;=59,"48-59","60-72")))))</f>
        <v>0-11</v>
      </c>
      <c r="V4134">
        <f>IF(ChurnData[[#This Row],[Churn]]="Yes",1,0)</f>
        <v>0</v>
      </c>
    </row>
    <row r="4135" spans="1:22" x14ac:dyDescent="0.35">
      <c r="A4135" t="s">
        <v>4188</v>
      </c>
      <c r="B4135" t="s">
        <v>36</v>
      </c>
      <c r="C4135">
        <v>0</v>
      </c>
      <c r="D4135" t="s">
        <v>20</v>
      </c>
      <c r="E4135" t="s">
        <v>21</v>
      </c>
      <c r="F4135" t="s">
        <v>47</v>
      </c>
      <c r="G4135" s="2">
        <v>32</v>
      </c>
      <c r="H4135" t="s">
        <v>21</v>
      </c>
      <c r="I4135" t="s">
        <v>32</v>
      </c>
      <c r="J4135" t="s">
        <v>20</v>
      </c>
      <c r="K4135" t="s">
        <v>20</v>
      </c>
      <c r="L4135" t="s">
        <v>29</v>
      </c>
      <c r="M4135" t="s">
        <v>20</v>
      </c>
      <c r="N4135" t="s">
        <v>30</v>
      </c>
      <c r="O4135" s="1">
        <v>55.61</v>
      </c>
      <c r="P4135" s="1">
        <v>1813.86</v>
      </c>
      <c r="Q4135">
        <v>0</v>
      </c>
      <c r="R4135" t="s">
        <v>21</v>
      </c>
      <c r="S4135" t="str">
        <f>IF(ChurnData[[#This Row],[MonthlyCharges]]&lt;=30,"1. Up to 30",IF(ChurnData[[#This Row],[MonthlyCharges]]&lt;=50,"2. 31-50",IF(ChurnData[[#This Row],[MonthlyCharges]]&lt;=70,"3. 51-70",IF(ChurnData[[#This Row],[MonthlyCharges]]&lt;=90,"4. 71-90","5. Over 90"))))</f>
        <v>3. 51-70</v>
      </c>
      <c r="T4135" t="str">
        <f>IF(AND(ChurnData[[#This Row],[Contract]]="Month-to-month",ChurnData[[#This Row],[InternetService]]="Fiber optic",ChurnData[[#This Row],[TenureMonths]]&lt;=11),"High-risk","Other")</f>
        <v>Other</v>
      </c>
      <c r="U4135" t="str">
        <f>IF(ChurnData[[#This Row],[TenureMonths]]&lt;=11,"0-11",IF(ChurnData[[#This Row],[TenureMonths]]&lt;=23,"12-23",IF(ChurnData[[#This Row],[TenureMonths]]&lt;=35,"24-35",IF(ChurnData[[#This Row],[TenureMonths]]&lt;=47,"36-47",IF(ChurnData[[#This Row],[TenureMonths]]&lt;=59,"48-59","60-72")))))</f>
        <v>24-35</v>
      </c>
      <c r="V4135">
        <f>IF(ChurnData[[#This Row],[Churn]]="Yes",1,0)</f>
        <v>0</v>
      </c>
    </row>
    <row r="4136" spans="1:22" x14ac:dyDescent="0.35">
      <c r="A4136" t="s">
        <v>4189</v>
      </c>
      <c r="B4136" t="s">
        <v>36</v>
      </c>
      <c r="C4136">
        <v>1</v>
      </c>
      <c r="D4136" t="s">
        <v>21</v>
      </c>
      <c r="E4136" t="s">
        <v>21</v>
      </c>
      <c r="F4136" t="s">
        <v>56</v>
      </c>
      <c r="G4136" s="2">
        <v>23</v>
      </c>
      <c r="H4136" t="s">
        <v>21</v>
      </c>
      <c r="I4136" t="s">
        <v>32</v>
      </c>
      <c r="J4136" t="s">
        <v>20</v>
      </c>
      <c r="K4136" t="s">
        <v>21</v>
      </c>
      <c r="L4136" t="s">
        <v>24</v>
      </c>
      <c r="M4136" t="s">
        <v>21</v>
      </c>
      <c r="N4136" t="s">
        <v>25</v>
      </c>
      <c r="O4136" s="1">
        <v>41.77</v>
      </c>
      <c r="P4136" s="1">
        <v>972.6</v>
      </c>
      <c r="Q4136">
        <v>1</v>
      </c>
      <c r="R4136" t="s">
        <v>21</v>
      </c>
      <c r="S4136" t="str">
        <f>IF(ChurnData[[#This Row],[MonthlyCharges]]&lt;=30,"1. Up to 30",IF(ChurnData[[#This Row],[MonthlyCharges]]&lt;=50,"2. 31-50",IF(ChurnData[[#This Row],[MonthlyCharges]]&lt;=70,"3. 51-70",IF(ChurnData[[#This Row],[MonthlyCharges]]&lt;=90,"4. 71-90","5. Over 90"))))</f>
        <v>2. 31-50</v>
      </c>
      <c r="T4136" t="str">
        <f>IF(AND(ChurnData[[#This Row],[Contract]]="Month-to-month",ChurnData[[#This Row],[InternetService]]="Fiber optic",ChurnData[[#This Row],[TenureMonths]]&lt;=11),"High-risk","Other")</f>
        <v>Other</v>
      </c>
      <c r="U4136" t="str">
        <f>IF(ChurnData[[#This Row],[TenureMonths]]&lt;=11,"0-11",IF(ChurnData[[#This Row],[TenureMonths]]&lt;=23,"12-23",IF(ChurnData[[#This Row],[TenureMonths]]&lt;=35,"24-35",IF(ChurnData[[#This Row],[TenureMonths]]&lt;=47,"36-47",IF(ChurnData[[#This Row],[TenureMonths]]&lt;=59,"48-59","60-72")))))</f>
        <v>12-23</v>
      </c>
      <c r="V4136">
        <f>IF(ChurnData[[#This Row],[Churn]]="Yes",1,0)</f>
        <v>0</v>
      </c>
    </row>
    <row r="4137" spans="1:22" x14ac:dyDescent="0.35">
      <c r="A4137" t="s">
        <v>4190</v>
      </c>
      <c r="B4137" t="s">
        <v>36</v>
      </c>
      <c r="C4137">
        <v>0</v>
      </c>
      <c r="D4137" t="s">
        <v>20</v>
      </c>
      <c r="E4137" t="s">
        <v>21</v>
      </c>
      <c r="F4137" t="s">
        <v>49</v>
      </c>
      <c r="G4137" s="2">
        <v>20</v>
      </c>
      <c r="H4137" t="s">
        <v>20</v>
      </c>
      <c r="I4137" t="s">
        <v>23</v>
      </c>
      <c r="J4137" t="s">
        <v>20</v>
      </c>
      <c r="K4137" t="s">
        <v>21</v>
      </c>
      <c r="L4137" t="s">
        <v>33</v>
      </c>
      <c r="M4137" t="s">
        <v>20</v>
      </c>
      <c r="N4137" t="s">
        <v>30</v>
      </c>
      <c r="O4137" s="1">
        <v>81.09</v>
      </c>
      <c r="P4137" s="1">
        <v>1603.86</v>
      </c>
      <c r="Q4137">
        <v>1</v>
      </c>
      <c r="R4137" t="s">
        <v>21</v>
      </c>
      <c r="S4137" t="str">
        <f>IF(ChurnData[[#This Row],[MonthlyCharges]]&lt;=30,"1. Up to 30",IF(ChurnData[[#This Row],[MonthlyCharges]]&lt;=50,"2. 31-50",IF(ChurnData[[#This Row],[MonthlyCharges]]&lt;=70,"3. 51-70",IF(ChurnData[[#This Row],[MonthlyCharges]]&lt;=90,"4. 71-90","5. Over 90"))))</f>
        <v>4. 71-90</v>
      </c>
      <c r="T4137" t="str">
        <f>IF(AND(ChurnData[[#This Row],[Contract]]="Month-to-month",ChurnData[[#This Row],[InternetService]]="Fiber optic",ChurnData[[#This Row],[TenureMonths]]&lt;=11),"High-risk","Other")</f>
        <v>Other</v>
      </c>
      <c r="U4137" t="str">
        <f>IF(ChurnData[[#This Row],[TenureMonths]]&lt;=11,"0-11",IF(ChurnData[[#This Row],[TenureMonths]]&lt;=23,"12-23",IF(ChurnData[[#This Row],[TenureMonths]]&lt;=35,"24-35",IF(ChurnData[[#This Row],[TenureMonths]]&lt;=47,"36-47",IF(ChurnData[[#This Row],[TenureMonths]]&lt;=59,"48-59","60-72")))))</f>
        <v>12-23</v>
      </c>
      <c r="V4137">
        <f>IF(ChurnData[[#This Row],[Churn]]="Yes",1,0)</f>
        <v>0</v>
      </c>
    </row>
    <row r="4138" spans="1:22" x14ac:dyDescent="0.35">
      <c r="A4138" t="s">
        <v>4191</v>
      </c>
      <c r="B4138" t="s">
        <v>36</v>
      </c>
      <c r="C4138">
        <v>0</v>
      </c>
      <c r="D4138" t="s">
        <v>21</v>
      </c>
      <c r="E4138" t="s">
        <v>21</v>
      </c>
      <c r="F4138" t="s">
        <v>27</v>
      </c>
      <c r="G4138" s="2">
        <v>26</v>
      </c>
      <c r="H4138" t="s">
        <v>20</v>
      </c>
      <c r="I4138" t="s">
        <v>32</v>
      </c>
      <c r="J4138" t="s">
        <v>21</v>
      </c>
      <c r="K4138" t="s">
        <v>21</v>
      </c>
      <c r="L4138" t="s">
        <v>33</v>
      </c>
      <c r="M4138" t="s">
        <v>20</v>
      </c>
      <c r="N4138" t="s">
        <v>30</v>
      </c>
      <c r="O4138" s="1">
        <v>61.84</v>
      </c>
      <c r="P4138" s="1">
        <v>1602.92</v>
      </c>
      <c r="Q4138">
        <v>2</v>
      </c>
      <c r="R4138" t="s">
        <v>21</v>
      </c>
      <c r="S4138" t="str">
        <f>IF(ChurnData[[#This Row],[MonthlyCharges]]&lt;=30,"1. Up to 30",IF(ChurnData[[#This Row],[MonthlyCharges]]&lt;=50,"2. 31-50",IF(ChurnData[[#This Row],[MonthlyCharges]]&lt;=70,"3. 51-70",IF(ChurnData[[#This Row],[MonthlyCharges]]&lt;=90,"4. 71-90","5. Over 90"))))</f>
        <v>3. 51-70</v>
      </c>
      <c r="T4138" t="str">
        <f>IF(AND(ChurnData[[#This Row],[Contract]]="Month-to-month",ChurnData[[#This Row],[InternetService]]="Fiber optic",ChurnData[[#This Row],[TenureMonths]]&lt;=11),"High-risk","Other")</f>
        <v>Other</v>
      </c>
      <c r="U4138" t="str">
        <f>IF(ChurnData[[#This Row],[TenureMonths]]&lt;=11,"0-11",IF(ChurnData[[#This Row],[TenureMonths]]&lt;=23,"12-23",IF(ChurnData[[#This Row],[TenureMonths]]&lt;=35,"24-35",IF(ChurnData[[#This Row],[TenureMonths]]&lt;=47,"36-47",IF(ChurnData[[#This Row],[TenureMonths]]&lt;=59,"48-59","60-72")))))</f>
        <v>24-35</v>
      </c>
      <c r="V4138">
        <f>IF(ChurnData[[#This Row],[Churn]]="Yes",1,0)</f>
        <v>0</v>
      </c>
    </row>
    <row r="4139" spans="1:22" x14ac:dyDescent="0.35">
      <c r="A4139" t="s">
        <v>4192</v>
      </c>
      <c r="B4139" t="s">
        <v>19</v>
      </c>
      <c r="C4139">
        <v>0</v>
      </c>
      <c r="D4139" t="s">
        <v>21</v>
      </c>
      <c r="E4139" t="s">
        <v>21</v>
      </c>
      <c r="F4139" t="s">
        <v>56</v>
      </c>
      <c r="G4139" s="2">
        <v>19</v>
      </c>
      <c r="H4139" t="s">
        <v>20</v>
      </c>
      <c r="I4139" t="s">
        <v>23</v>
      </c>
      <c r="J4139" t="s">
        <v>20</v>
      </c>
      <c r="K4139" t="s">
        <v>20</v>
      </c>
      <c r="L4139" t="s">
        <v>29</v>
      </c>
      <c r="M4139" t="s">
        <v>20</v>
      </c>
      <c r="N4139" t="s">
        <v>34</v>
      </c>
      <c r="O4139" s="1">
        <v>93.29</v>
      </c>
      <c r="P4139" s="1">
        <v>1745.53</v>
      </c>
      <c r="Q4139">
        <v>1</v>
      </c>
      <c r="R4139" t="s">
        <v>21</v>
      </c>
      <c r="S4139" t="str">
        <f>IF(ChurnData[[#This Row],[MonthlyCharges]]&lt;=30,"1. Up to 30",IF(ChurnData[[#This Row],[MonthlyCharges]]&lt;=50,"2. 31-50",IF(ChurnData[[#This Row],[MonthlyCharges]]&lt;=70,"3. 51-70",IF(ChurnData[[#This Row],[MonthlyCharges]]&lt;=90,"4. 71-90","5. Over 90"))))</f>
        <v>5. Over 90</v>
      </c>
      <c r="T4139" t="str">
        <f>IF(AND(ChurnData[[#This Row],[Contract]]="Month-to-month",ChurnData[[#This Row],[InternetService]]="Fiber optic",ChurnData[[#This Row],[TenureMonths]]&lt;=11),"High-risk","Other")</f>
        <v>Other</v>
      </c>
      <c r="U4139" t="str">
        <f>IF(ChurnData[[#This Row],[TenureMonths]]&lt;=11,"0-11",IF(ChurnData[[#This Row],[TenureMonths]]&lt;=23,"12-23",IF(ChurnData[[#This Row],[TenureMonths]]&lt;=35,"24-35",IF(ChurnData[[#This Row],[TenureMonths]]&lt;=47,"36-47",IF(ChurnData[[#This Row],[TenureMonths]]&lt;=59,"48-59","60-72")))))</f>
        <v>12-23</v>
      </c>
      <c r="V4139">
        <f>IF(ChurnData[[#This Row],[Churn]]="Yes",1,0)</f>
        <v>0</v>
      </c>
    </row>
    <row r="4140" spans="1:22" x14ac:dyDescent="0.35">
      <c r="A4140" t="s">
        <v>4193</v>
      </c>
      <c r="B4140" t="s">
        <v>36</v>
      </c>
      <c r="C4140">
        <v>0</v>
      </c>
      <c r="D4140" t="s">
        <v>21</v>
      </c>
      <c r="E4140" t="s">
        <v>21</v>
      </c>
      <c r="F4140" t="s">
        <v>58</v>
      </c>
      <c r="G4140" s="2">
        <v>38</v>
      </c>
      <c r="H4140" t="s">
        <v>20</v>
      </c>
      <c r="I4140" t="s">
        <v>23</v>
      </c>
      <c r="J4140" t="s">
        <v>21</v>
      </c>
      <c r="K4140" t="s">
        <v>20</v>
      </c>
      <c r="L4140" t="s">
        <v>29</v>
      </c>
      <c r="M4140" t="s">
        <v>20</v>
      </c>
      <c r="N4140" t="s">
        <v>30</v>
      </c>
      <c r="O4140" s="1">
        <v>99</v>
      </c>
      <c r="P4140" s="1">
        <v>3812.51</v>
      </c>
      <c r="Q4140">
        <v>3</v>
      </c>
      <c r="R4140" t="s">
        <v>21</v>
      </c>
      <c r="S4140" t="str">
        <f>IF(ChurnData[[#This Row],[MonthlyCharges]]&lt;=30,"1. Up to 30",IF(ChurnData[[#This Row],[MonthlyCharges]]&lt;=50,"2. 31-50",IF(ChurnData[[#This Row],[MonthlyCharges]]&lt;=70,"3. 51-70",IF(ChurnData[[#This Row],[MonthlyCharges]]&lt;=90,"4. 71-90","5. Over 90"))))</f>
        <v>5. Over 90</v>
      </c>
      <c r="T4140" t="str">
        <f>IF(AND(ChurnData[[#This Row],[Contract]]="Month-to-month",ChurnData[[#This Row],[InternetService]]="Fiber optic",ChurnData[[#This Row],[TenureMonths]]&lt;=11),"High-risk","Other")</f>
        <v>Other</v>
      </c>
      <c r="U4140" t="str">
        <f>IF(ChurnData[[#This Row],[TenureMonths]]&lt;=11,"0-11",IF(ChurnData[[#This Row],[TenureMonths]]&lt;=23,"12-23",IF(ChurnData[[#This Row],[TenureMonths]]&lt;=35,"24-35",IF(ChurnData[[#This Row],[TenureMonths]]&lt;=47,"36-47",IF(ChurnData[[#This Row],[TenureMonths]]&lt;=59,"48-59","60-72")))))</f>
        <v>36-47</v>
      </c>
      <c r="V4140">
        <f>IF(ChurnData[[#This Row],[Churn]]="Yes",1,0)</f>
        <v>0</v>
      </c>
    </row>
    <row r="4141" spans="1:22" x14ac:dyDescent="0.35">
      <c r="A4141" t="s">
        <v>4194</v>
      </c>
      <c r="B4141" t="s">
        <v>19</v>
      </c>
      <c r="C4141">
        <v>0</v>
      </c>
      <c r="D4141" t="s">
        <v>21</v>
      </c>
      <c r="E4141" t="s">
        <v>21</v>
      </c>
      <c r="F4141" t="s">
        <v>75</v>
      </c>
      <c r="G4141" s="2">
        <v>53</v>
      </c>
      <c r="H4141" t="s">
        <v>20</v>
      </c>
      <c r="I4141" t="s">
        <v>23</v>
      </c>
      <c r="J4141" t="s">
        <v>21</v>
      </c>
      <c r="K4141" t="s">
        <v>21</v>
      </c>
      <c r="L4141" t="s">
        <v>29</v>
      </c>
      <c r="M4141" t="s">
        <v>20</v>
      </c>
      <c r="N4141" t="s">
        <v>34</v>
      </c>
      <c r="O4141" s="1">
        <v>84.33</v>
      </c>
      <c r="P4141" s="1">
        <v>4596.57</v>
      </c>
      <c r="Q4141">
        <v>1</v>
      </c>
      <c r="R4141" t="s">
        <v>21</v>
      </c>
      <c r="S4141" t="str">
        <f>IF(ChurnData[[#This Row],[MonthlyCharges]]&lt;=30,"1. Up to 30",IF(ChurnData[[#This Row],[MonthlyCharges]]&lt;=50,"2. 31-50",IF(ChurnData[[#This Row],[MonthlyCharges]]&lt;=70,"3. 51-70",IF(ChurnData[[#This Row],[MonthlyCharges]]&lt;=90,"4. 71-90","5. Over 90"))))</f>
        <v>4. 71-90</v>
      </c>
      <c r="T4141" t="str">
        <f>IF(AND(ChurnData[[#This Row],[Contract]]="Month-to-month",ChurnData[[#This Row],[InternetService]]="Fiber optic",ChurnData[[#This Row],[TenureMonths]]&lt;=11),"High-risk","Other")</f>
        <v>Other</v>
      </c>
      <c r="U4141" t="str">
        <f>IF(ChurnData[[#This Row],[TenureMonths]]&lt;=11,"0-11",IF(ChurnData[[#This Row],[TenureMonths]]&lt;=23,"12-23",IF(ChurnData[[#This Row],[TenureMonths]]&lt;=35,"24-35",IF(ChurnData[[#This Row],[TenureMonths]]&lt;=47,"36-47",IF(ChurnData[[#This Row],[TenureMonths]]&lt;=59,"48-59","60-72")))))</f>
        <v>48-59</v>
      </c>
      <c r="V4141">
        <f>IF(ChurnData[[#This Row],[Churn]]="Yes",1,0)</f>
        <v>0</v>
      </c>
    </row>
    <row r="4142" spans="1:22" x14ac:dyDescent="0.35">
      <c r="A4142" t="s">
        <v>4195</v>
      </c>
      <c r="B4142" t="s">
        <v>19</v>
      </c>
      <c r="C4142">
        <v>0</v>
      </c>
      <c r="D4142" t="s">
        <v>21</v>
      </c>
      <c r="E4142" t="s">
        <v>21</v>
      </c>
      <c r="F4142" t="s">
        <v>27</v>
      </c>
      <c r="G4142" s="2">
        <v>1</v>
      </c>
      <c r="H4142" t="s">
        <v>20</v>
      </c>
      <c r="I4142" t="s">
        <v>32</v>
      </c>
      <c r="J4142" t="s">
        <v>20</v>
      </c>
      <c r="K4142" t="s">
        <v>20</v>
      </c>
      <c r="L4142" t="s">
        <v>24</v>
      </c>
      <c r="M4142" t="s">
        <v>20</v>
      </c>
      <c r="N4142" t="s">
        <v>30</v>
      </c>
      <c r="O4142" s="1">
        <v>65.69</v>
      </c>
      <c r="P4142" s="1">
        <v>66.98</v>
      </c>
      <c r="Q4142">
        <v>2</v>
      </c>
      <c r="R4142" t="s">
        <v>20</v>
      </c>
      <c r="S4142" t="str">
        <f>IF(ChurnData[[#This Row],[MonthlyCharges]]&lt;=30,"1. Up to 30",IF(ChurnData[[#This Row],[MonthlyCharges]]&lt;=50,"2. 31-50",IF(ChurnData[[#This Row],[MonthlyCharges]]&lt;=70,"3. 51-70",IF(ChurnData[[#This Row],[MonthlyCharges]]&lt;=90,"4. 71-90","5. Over 90"))))</f>
        <v>3. 51-70</v>
      </c>
      <c r="T4142" t="str">
        <f>IF(AND(ChurnData[[#This Row],[Contract]]="Month-to-month",ChurnData[[#This Row],[InternetService]]="Fiber optic",ChurnData[[#This Row],[TenureMonths]]&lt;=11),"High-risk","Other")</f>
        <v>Other</v>
      </c>
      <c r="U4142" t="str">
        <f>IF(ChurnData[[#This Row],[TenureMonths]]&lt;=11,"0-11",IF(ChurnData[[#This Row],[TenureMonths]]&lt;=23,"12-23",IF(ChurnData[[#This Row],[TenureMonths]]&lt;=35,"24-35",IF(ChurnData[[#This Row],[TenureMonths]]&lt;=47,"36-47",IF(ChurnData[[#This Row],[TenureMonths]]&lt;=59,"48-59","60-72")))))</f>
        <v>0-11</v>
      </c>
      <c r="V4142">
        <f>IF(ChurnData[[#This Row],[Churn]]="Yes",1,0)</f>
        <v>1</v>
      </c>
    </row>
    <row r="4143" spans="1:22" x14ac:dyDescent="0.35">
      <c r="A4143" t="s">
        <v>4196</v>
      </c>
      <c r="B4143" t="s">
        <v>36</v>
      </c>
      <c r="C4143">
        <v>0</v>
      </c>
      <c r="D4143" t="s">
        <v>20</v>
      </c>
      <c r="E4143" t="s">
        <v>20</v>
      </c>
      <c r="F4143" t="s">
        <v>37</v>
      </c>
      <c r="G4143" s="2">
        <v>9</v>
      </c>
      <c r="H4143" t="s">
        <v>20</v>
      </c>
      <c r="I4143" t="s">
        <v>23</v>
      </c>
      <c r="J4143" t="s">
        <v>21</v>
      </c>
      <c r="K4143" t="s">
        <v>21</v>
      </c>
      <c r="L4143" t="s">
        <v>33</v>
      </c>
      <c r="M4143" t="s">
        <v>21</v>
      </c>
      <c r="N4143" t="s">
        <v>43</v>
      </c>
      <c r="O4143" s="1">
        <v>85.82</v>
      </c>
      <c r="P4143" s="1">
        <v>754.8</v>
      </c>
      <c r="Q4143">
        <v>2</v>
      </c>
      <c r="R4143" t="s">
        <v>21</v>
      </c>
      <c r="S4143" t="str">
        <f>IF(ChurnData[[#This Row],[MonthlyCharges]]&lt;=30,"1. Up to 30",IF(ChurnData[[#This Row],[MonthlyCharges]]&lt;=50,"2. 31-50",IF(ChurnData[[#This Row],[MonthlyCharges]]&lt;=70,"3. 51-70",IF(ChurnData[[#This Row],[MonthlyCharges]]&lt;=90,"4. 71-90","5. Over 90"))))</f>
        <v>4. 71-90</v>
      </c>
      <c r="T4143" t="str">
        <f>IF(AND(ChurnData[[#This Row],[Contract]]="Month-to-month",ChurnData[[#This Row],[InternetService]]="Fiber optic",ChurnData[[#This Row],[TenureMonths]]&lt;=11),"High-risk","Other")</f>
        <v>High-risk</v>
      </c>
      <c r="U4143" t="str">
        <f>IF(ChurnData[[#This Row],[TenureMonths]]&lt;=11,"0-11",IF(ChurnData[[#This Row],[TenureMonths]]&lt;=23,"12-23",IF(ChurnData[[#This Row],[TenureMonths]]&lt;=35,"24-35",IF(ChurnData[[#This Row],[TenureMonths]]&lt;=47,"36-47",IF(ChurnData[[#This Row],[TenureMonths]]&lt;=59,"48-59","60-72")))))</f>
        <v>0-11</v>
      </c>
      <c r="V4143">
        <f>IF(ChurnData[[#This Row],[Churn]]="Yes",1,0)</f>
        <v>0</v>
      </c>
    </row>
    <row r="4144" spans="1:22" x14ac:dyDescent="0.35">
      <c r="A4144" t="s">
        <v>4197</v>
      </c>
      <c r="B4144" t="s">
        <v>19</v>
      </c>
      <c r="C4144">
        <v>0</v>
      </c>
      <c r="D4144" t="s">
        <v>21</v>
      </c>
      <c r="E4144" t="s">
        <v>21</v>
      </c>
      <c r="F4144" t="s">
        <v>41</v>
      </c>
      <c r="G4144" s="2">
        <v>35</v>
      </c>
      <c r="H4144" t="s">
        <v>21</v>
      </c>
      <c r="I4144" t="s">
        <v>32</v>
      </c>
      <c r="J4144" t="s">
        <v>21</v>
      </c>
      <c r="K4144" t="s">
        <v>21</v>
      </c>
      <c r="L4144" t="s">
        <v>33</v>
      </c>
      <c r="M4144" t="s">
        <v>20</v>
      </c>
      <c r="N4144" t="s">
        <v>25</v>
      </c>
      <c r="O4144" s="1">
        <v>42.88</v>
      </c>
      <c r="P4144" s="1">
        <v>1473.69</v>
      </c>
      <c r="Q4144">
        <v>0</v>
      </c>
      <c r="R4144" t="s">
        <v>20</v>
      </c>
      <c r="S4144" t="str">
        <f>IF(ChurnData[[#This Row],[MonthlyCharges]]&lt;=30,"1. Up to 30",IF(ChurnData[[#This Row],[MonthlyCharges]]&lt;=50,"2. 31-50",IF(ChurnData[[#This Row],[MonthlyCharges]]&lt;=70,"3. 51-70",IF(ChurnData[[#This Row],[MonthlyCharges]]&lt;=90,"4. 71-90","5. Over 90"))))</f>
        <v>2. 31-50</v>
      </c>
      <c r="T4144" t="str">
        <f>IF(AND(ChurnData[[#This Row],[Contract]]="Month-to-month",ChurnData[[#This Row],[InternetService]]="Fiber optic",ChurnData[[#This Row],[TenureMonths]]&lt;=11),"High-risk","Other")</f>
        <v>Other</v>
      </c>
      <c r="U4144" t="str">
        <f>IF(ChurnData[[#This Row],[TenureMonths]]&lt;=11,"0-11",IF(ChurnData[[#This Row],[TenureMonths]]&lt;=23,"12-23",IF(ChurnData[[#This Row],[TenureMonths]]&lt;=35,"24-35",IF(ChurnData[[#This Row],[TenureMonths]]&lt;=47,"36-47",IF(ChurnData[[#This Row],[TenureMonths]]&lt;=59,"48-59","60-72")))))</f>
        <v>24-35</v>
      </c>
      <c r="V4144">
        <f>IF(ChurnData[[#This Row],[Churn]]="Yes",1,0)</f>
        <v>1</v>
      </c>
    </row>
    <row r="4145" spans="1:22" x14ac:dyDescent="0.35">
      <c r="A4145" t="s">
        <v>4198</v>
      </c>
      <c r="B4145" t="s">
        <v>19</v>
      </c>
      <c r="C4145">
        <v>0</v>
      </c>
      <c r="D4145" t="s">
        <v>21</v>
      </c>
      <c r="E4145" t="s">
        <v>21</v>
      </c>
      <c r="F4145" t="s">
        <v>58</v>
      </c>
      <c r="G4145" s="2">
        <v>65</v>
      </c>
      <c r="H4145" t="s">
        <v>20</v>
      </c>
      <c r="I4145" t="s">
        <v>21</v>
      </c>
      <c r="J4145" t="s">
        <v>28</v>
      </c>
      <c r="K4145" t="s">
        <v>28</v>
      </c>
      <c r="L4145" t="s">
        <v>24</v>
      </c>
      <c r="M4145" t="s">
        <v>21</v>
      </c>
      <c r="N4145" t="s">
        <v>25</v>
      </c>
      <c r="O4145" s="1">
        <v>28.27</v>
      </c>
      <c r="P4145" s="1">
        <v>1791.9</v>
      </c>
      <c r="Q4145">
        <v>1</v>
      </c>
      <c r="R4145" t="s">
        <v>21</v>
      </c>
      <c r="S4145" t="str">
        <f>IF(ChurnData[[#This Row],[MonthlyCharges]]&lt;=30,"1. Up to 30",IF(ChurnData[[#This Row],[MonthlyCharges]]&lt;=50,"2. 31-50",IF(ChurnData[[#This Row],[MonthlyCharges]]&lt;=70,"3. 51-70",IF(ChurnData[[#This Row],[MonthlyCharges]]&lt;=90,"4. 71-90","5. Over 90"))))</f>
        <v>1. Up to 30</v>
      </c>
      <c r="T4145" t="str">
        <f>IF(AND(ChurnData[[#This Row],[Contract]]="Month-to-month",ChurnData[[#This Row],[InternetService]]="Fiber optic",ChurnData[[#This Row],[TenureMonths]]&lt;=11),"High-risk","Other")</f>
        <v>Other</v>
      </c>
      <c r="U4145" t="str">
        <f>IF(ChurnData[[#This Row],[TenureMonths]]&lt;=11,"0-11",IF(ChurnData[[#This Row],[TenureMonths]]&lt;=23,"12-23",IF(ChurnData[[#This Row],[TenureMonths]]&lt;=35,"24-35",IF(ChurnData[[#This Row],[TenureMonths]]&lt;=47,"36-47",IF(ChurnData[[#This Row],[TenureMonths]]&lt;=59,"48-59","60-72")))))</f>
        <v>60-72</v>
      </c>
      <c r="V4145">
        <f>IF(ChurnData[[#This Row],[Churn]]="Yes",1,0)</f>
        <v>0</v>
      </c>
    </row>
    <row r="4146" spans="1:22" x14ac:dyDescent="0.35">
      <c r="A4146" t="s">
        <v>4199</v>
      </c>
      <c r="B4146" t="s">
        <v>36</v>
      </c>
      <c r="C4146">
        <v>0</v>
      </c>
      <c r="D4146" t="s">
        <v>20</v>
      </c>
      <c r="E4146" t="s">
        <v>21</v>
      </c>
      <c r="F4146" t="s">
        <v>41</v>
      </c>
      <c r="G4146" s="2">
        <v>14</v>
      </c>
      <c r="H4146" t="s">
        <v>20</v>
      </c>
      <c r="I4146" t="s">
        <v>23</v>
      </c>
      <c r="J4146" t="s">
        <v>21</v>
      </c>
      <c r="K4146" t="s">
        <v>20</v>
      </c>
      <c r="L4146" t="s">
        <v>33</v>
      </c>
      <c r="M4146" t="s">
        <v>20</v>
      </c>
      <c r="N4146" t="s">
        <v>34</v>
      </c>
      <c r="O4146" s="1">
        <v>90.18</v>
      </c>
      <c r="P4146" s="1">
        <v>1242.46</v>
      </c>
      <c r="Q4146">
        <v>2</v>
      </c>
      <c r="R4146" t="s">
        <v>20</v>
      </c>
      <c r="S4146" t="str">
        <f>IF(ChurnData[[#This Row],[MonthlyCharges]]&lt;=30,"1. Up to 30",IF(ChurnData[[#This Row],[MonthlyCharges]]&lt;=50,"2. 31-50",IF(ChurnData[[#This Row],[MonthlyCharges]]&lt;=70,"3. 51-70",IF(ChurnData[[#This Row],[MonthlyCharges]]&lt;=90,"4. 71-90","5. Over 90"))))</f>
        <v>5. Over 90</v>
      </c>
      <c r="T4146" t="str">
        <f>IF(AND(ChurnData[[#This Row],[Contract]]="Month-to-month",ChurnData[[#This Row],[InternetService]]="Fiber optic",ChurnData[[#This Row],[TenureMonths]]&lt;=11),"High-risk","Other")</f>
        <v>Other</v>
      </c>
      <c r="U4146" t="str">
        <f>IF(ChurnData[[#This Row],[TenureMonths]]&lt;=11,"0-11",IF(ChurnData[[#This Row],[TenureMonths]]&lt;=23,"12-23",IF(ChurnData[[#This Row],[TenureMonths]]&lt;=35,"24-35",IF(ChurnData[[#This Row],[TenureMonths]]&lt;=47,"36-47",IF(ChurnData[[#This Row],[TenureMonths]]&lt;=59,"48-59","60-72")))))</f>
        <v>12-23</v>
      </c>
      <c r="V4146">
        <f>IF(ChurnData[[#This Row],[Churn]]="Yes",1,0)</f>
        <v>1</v>
      </c>
    </row>
    <row r="4147" spans="1:22" x14ac:dyDescent="0.35">
      <c r="A4147" t="s">
        <v>4200</v>
      </c>
      <c r="B4147" t="s">
        <v>19</v>
      </c>
      <c r="C4147">
        <v>0</v>
      </c>
      <c r="D4147" t="s">
        <v>20</v>
      </c>
      <c r="E4147" t="s">
        <v>20</v>
      </c>
      <c r="F4147" t="s">
        <v>27</v>
      </c>
      <c r="G4147" s="2">
        <v>9</v>
      </c>
      <c r="H4147" t="s">
        <v>20</v>
      </c>
      <c r="I4147" t="s">
        <v>23</v>
      </c>
      <c r="J4147" t="s">
        <v>20</v>
      </c>
      <c r="K4147" t="s">
        <v>21</v>
      </c>
      <c r="L4147" t="s">
        <v>29</v>
      </c>
      <c r="M4147" t="s">
        <v>21</v>
      </c>
      <c r="N4147" t="s">
        <v>34</v>
      </c>
      <c r="O4147" s="1">
        <v>81.53</v>
      </c>
      <c r="P4147" s="1">
        <v>726.55</v>
      </c>
      <c r="Q4147">
        <v>3</v>
      </c>
      <c r="R4147" t="s">
        <v>21</v>
      </c>
      <c r="S4147" t="str">
        <f>IF(ChurnData[[#This Row],[MonthlyCharges]]&lt;=30,"1. Up to 30",IF(ChurnData[[#This Row],[MonthlyCharges]]&lt;=50,"2. 31-50",IF(ChurnData[[#This Row],[MonthlyCharges]]&lt;=70,"3. 51-70",IF(ChurnData[[#This Row],[MonthlyCharges]]&lt;=90,"4. 71-90","5. Over 90"))))</f>
        <v>4. 71-90</v>
      </c>
      <c r="T4147" t="str">
        <f>IF(AND(ChurnData[[#This Row],[Contract]]="Month-to-month",ChurnData[[#This Row],[InternetService]]="Fiber optic",ChurnData[[#This Row],[TenureMonths]]&lt;=11),"High-risk","Other")</f>
        <v>Other</v>
      </c>
      <c r="U4147" t="str">
        <f>IF(ChurnData[[#This Row],[TenureMonths]]&lt;=11,"0-11",IF(ChurnData[[#This Row],[TenureMonths]]&lt;=23,"12-23",IF(ChurnData[[#This Row],[TenureMonths]]&lt;=35,"24-35",IF(ChurnData[[#This Row],[TenureMonths]]&lt;=47,"36-47",IF(ChurnData[[#This Row],[TenureMonths]]&lt;=59,"48-59","60-72")))))</f>
        <v>0-11</v>
      </c>
      <c r="V4147">
        <f>IF(ChurnData[[#This Row],[Churn]]="Yes",1,0)</f>
        <v>0</v>
      </c>
    </row>
    <row r="4148" spans="1:22" x14ac:dyDescent="0.35">
      <c r="A4148" t="s">
        <v>4201</v>
      </c>
      <c r="B4148" t="s">
        <v>36</v>
      </c>
      <c r="C4148">
        <v>0</v>
      </c>
      <c r="D4148" t="s">
        <v>20</v>
      </c>
      <c r="E4148" t="s">
        <v>21</v>
      </c>
      <c r="F4148" t="s">
        <v>41</v>
      </c>
      <c r="G4148" s="2">
        <v>13</v>
      </c>
      <c r="H4148" t="s">
        <v>20</v>
      </c>
      <c r="I4148" t="s">
        <v>23</v>
      </c>
      <c r="J4148" t="s">
        <v>21</v>
      </c>
      <c r="K4148" t="s">
        <v>21</v>
      </c>
      <c r="L4148" t="s">
        <v>33</v>
      </c>
      <c r="M4148" t="s">
        <v>21</v>
      </c>
      <c r="N4148" t="s">
        <v>25</v>
      </c>
      <c r="O4148" s="1">
        <v>91.6</v>
      </c>
      <c r="P4148" s="1">
        <v>1214.0899999999999</v>
      </c>
      <c r="Q4148">
        <v>3</v>
      </c>
      <c r="R4148" t="s">
        <v>20</v>
      </c>
      <c r="S4148" t="str">
        <f>IF(ChurnData[[#This Row],[MonthlyCharges]]&lt;=30,"1. Up to 30",IF(ChurnData[[#This Row],[MonthlyCharges]]&lt;=50,"2. 31-50",IF(ChurnData[[#This Row],[MonthlyCharges]]&lt;=70,"3. 51-70",IF(ChurnData[[#This Row],[MonthlyCharges]]&lt;=90,"4. 71-90","5. Over 90"))))</f>
        <v>5. Over 90</v>
      </c>
      <c r="T4148" t="str">
        <f>IF(AND(ChurnData[[#This Row],[Contract]]="Month-to-month",ChurnData[[#This Row],[InternetService]]="Fiber optic",ChurnData[[#This Row],[TenureMonths]]&lt;=11),"High-risk","Other")</f>
        <v>Other</v>
      </c>
      <c r="U4148" t="str">
        <f>IF(ChurnData[[#This Row],[TenureMonths]]&lt;=11,"0-11",IF(ChurnData[[#This Row],[TenureMonths]]&lt;=23,"12-23",IF(ChurnData[[#This Row],[TenureMonths]]&lt;=35,"24-35",IF(ChurnData[[#This Row],[TenureMonths]]&lt;=47,"36-47",IF(ChurnData[[#This Row],[TenureMonths]]&lt;=59,"48-59","60-72")))))</f>
        <v>12-23</v>
      </c>
      <c r="V4148">
        <f>IF(ChurnData[[#This Row],[Churn]]="Yes",1,0)</f>
        <v>1</v>
      </c>
    </row>
    <row r="4149" spans="1:22" x14ac:dyDescent="0.35">
      <c r="A4149" t="s">
        <v>4202</v>
      </c>
      <c r="B4149" t="s">
        <v>36</v>
      </c>
      <c r="C4149">
        <v>1</v>
      </c>
      <c r="D4149" t="s">
        <v>20</v>
      </c>
      <c r="E4149" t="s">
        <v>20</v>
      </c>
      <c r="F4149" t="s">
        <v>45</v>
      </c>
      <c r="G4149" s="2">
        <v>20</v>
      </c>
      <c r="H4149" t="s">
        <v>20</v>
      </c>
      <c r="I4149" t="s">
        <v>21</v>
      </c>
      <c r="J4149" t="s">
        <v>28</v>
      </c>
      <c r="K4149" t="s">
        <v>28</v>
      </c>
      <c r="L4149" t="s">
        <v>29</v>
      </c>
      <c r="M4149" t="s">
        <v>21</v>
      </c>
      <c r="N4149" t="s">
        <v>34</v>
      </c>
      <c r="O4149" s="1">
        <v>24.88</v>
      </c>
      <c r="P4149" s="1">
        <v>501.48</v>
      </c>
      <c r="Q4149">
        <v>2</v>
      </c>
      <c r="R4149" t="s">
        <v>21</v>
      </c>
      <c r="S4149" t="str">
        <f>IF(ChurnData[[#This Row],[MonthlyCharges]]&lt;=30,"1. Up to 30",IF(ChurnData[[#This Row],[MonthlyCharges]]&lt;=50,"2. 31-50",IF(ChurnData[[#This Row],[MonthlyCharges]]&lt;=70,"3. 51-70",IF(ChurnData[[#This Row],[MonthlyCharges]]&lt;=90,"4. 71-90","5. Over 90"))))</f>
        <v>1. Up to 30</v>
      </c>
      <c r="T4149" t="str">
        <f>IF(AND(ChurnData[[#This Row],[Contract]]="Month-to-month",ChurnData[[#This Row],[InternetService]]="Fiber optic",ChurnData[[#This Row],[TenureMonths]]&lt;=11),"High-risk","Other")</f>
        <v>Other</v>
      </c>
      <c r="U4149" t="str">
        <f>IF(ChurnData[[#This Row],[TenureMonths]]&lt;=11,"0-11",IF(ChurnData[[#This Row],[TenureMonths]]&lt;=23,"12-23",IF(ChurnData[[#This Row],[TenureMonths]]&lt;=35,"24-35",IF(ChurnData[[#This Row],[TenureMonths]]&lt;=47,"36-47",IF(ChurnData[[#This Row],[TenureMonths]]&lt;=59,"48-59","60-72")))))</f>
        <v>12-23</v>
      </c>
      <c r="V4149">
        <f>IF(ChurnData[[#This Row],[Churn]]="Yes",1,0)</f>
        <v>0</v>
      </c>
    </row>
    <row r="4150" spans="1:22" x14ac:dyDescent="0.35">
      <c r="A4150" t="s">
        <v>4203</v>
      </c>
      <c r="B4150" t="s">
        <v>19</v>
      </c>
      <c r="C4150">
        <v>0</v>
      </c>
      <c r="D4150" t="s">
        <v>20</v>
      </c>
      <c r="E4150" t="s">
        <v>21</v>
      </c>
      <c r="F4150" t="s">
        <v>27</v>
      </c>
      <c r="G4150" s="2">
        <v>30</v>
      </c>
      <c r="H4150" t="s">
        <v>20</v>
      </c>
      <c r="I4150" t="s">
        <v>21</v>
      </c>
      <c r="J4150" t="s">
        <v>28</v>
      </c>
      <c r="K4150" t="s">
        <v>28</v>
      </c>
      <c r="L4150" t="s">
        <v>33</v>
      </c>
      <c r="M4150" t="s">
        <v>20</v>
      </c>
      <c r="N4150" t="s">
        <v>34</v>
      </c>
      <c r="O4150" s="1">
        <v>31.37</v>
      </c>
      <c r="P4150" s="1">
        <v>945.55</v>
      </c>
      <c r="Q4150">
        <v>3</v>
      </c>
      <c r="R4150" t="s">
        <v>21</v>
      </c>
      <c r="S4150" t="str">
        <f>IF(ChurnData[[#This Row],[MonthlyCharges]]&lt;=30,"1. Up to 30",IF(ChurnData[[#This Row],[MonthlyCharges]]&lt;=50,"2. 31-50",IF(ChurnData[[#This Row],[MonthlyCharges]]&lt;=70,"3. 51-70",IF(ChurnData[[#This Row],[MonthlyCharges]]&lt;=90,"4. 71-90","5. Over 90"))))</f>
        <v>2. 31-50</v>
      </c>
      <c r="T4150" t="str">
        <f>IF(AND(ChurnData[[#This Row],[Contract]]="Month-to-month",ChurnData[[#This Row],[InternetService]]="Fiber optic",ChurnData[[#This Row],[TenureMonths]]&lt;=11),"High-risk","Other")</f>
        <v>Other</v>
      </c>
      <c r="U4150" t="str">
        <f>IF(ChurnData[[#This Row],[TenureMonths]]&lt;=11,"0-11",IF(ChurnData[[#This Row],[TenureMonths]]&lt;=23,"12-23",IF(ChurnData[[#This Row],[TenureMonths]]&lt;=35,"24-35",IF(ChurnData[[#This Row],[TenureMonths]]&lt;=47,"36-47",IF(ChurnData[[#This Row],[TenureMonths]]&lt;=59,"48-59","60-72")))))</f>
        <v>24-35</v>
      </c>
      <c r="V4150">
        <f>IF(ChurnData[[#This Row],[Churn]]="Yes",1,0)</f>
        <v>0</v>
      </c>
    </row>
    <row r="4151" spans="1:22" x14ac:dyDescent="0.35">
      <c r="A4151" t="s">
        <v>4204</v>
      </c>
      <c r="B4151" t="s">
        <v>36</v>
      </c>
      <c r="C4151">
        <v>0</v>
      </c>
      <c r="D4151" t="s">
        <v>21</v>
      </c>
      <c r="E4151" t="s">
        <v>21</v>
      </c>
      <c r="F4151" t="s">
        <v>56</v>
      </c>
      <c r="G4151" s="2">
        <v>62</v>
      </c>
      <c r="H4151" t="s">
        <v>20</v>
      </c>
      <c r="I4151" t="s">
        <v>32</v>
      </c>
      <c r="J4151" t="s">
        <v>20</v>
      </c>
      <c r="K4151" t="s">
        <v>20</v>
      </c>
      <c r="L4151" t="s">
        <v>24</v>
      </c>
      <c r="M4151" t="s">
        <v>20</v>
      </c>
      <c r="N4151" t="s">
        <v>34</v>
      </c>
      <c r="O4151" s="1">
        <v>65.33</v>
      </c>
      <c r="P4151" s="1">
        <v>4103.16</v>
      </c>
      <c r="Q4151">
        <v>0</v>
      </c>
      <c r="R4151" t="s">
        <v>21</v>
      </c>
      <c r="S4151" t="str">
        <f>IF(ChurnData[[#This Row],[MonthlyCharges]]&lt;=30,"1. Up to 30",IF(ChurnData[[#This Row],[MonthlyCharges]]&lt;=50,"2. 31-50",IF(ChurnData[[#This Row],[MonthlyCharges]]&lt;=70,"3. 51-70",IF(ChurnData[[#This Row],[MonthlyCharges]]&lt;=90,"4. 71-90","5. Over 90"))))</f>
        <v>3. 51-70</v>
      </c>
      <c r="T4151" t="str">
        <f>IF(AND(ChurnData[[#This Row],[Contract]]="Month-to-month",ChurnData[[#This Row],[InternetService]]="Fiber optic",ChurnData[[#This Row],[TenureMonths]]&lt;=11),"High-risk","Other")</f>
        <v>Other</v>
      </c>
      <c r="U4151" t="str">
        <f>IF(ChurnData[[#This Row],[TenureMonths]]&lt;=11,"0-11",IF(ChurnData[[#This Row],[TenureMonths]]&lt;=23,"12-23",IF(ChurnData[[#This Row],[TenureMonths]]&lt;=35,"24-35",IF(ChurnData[[#This Row],[TenureMonths]]&lt;=47,"36-47",IF(ChurnData[[#This Row],[TenureMonths]]&lt;=59,"48-59","60-72")))))</f>
        <v>60-72</v>
      </c>
      <c r="V4151">
        <f>IF(ChurnData[[#This Row],[Churn]]="Yes",1,0)</f>
        <v>0</v>
      </c>
    </row>
    <row r="4152" spans="1:22" x14ac:dyDescent="0.35">
      <c r="A4152" t="s">
        <v>4205</v>
      </c>
      <c r="B4152" t="s">
        <v>36</v>
      </c>
      <c r="C4152">
        <v>0</v>
      </c>
      <c r="D4152" t="s">
        <v>20</v>
      </c>
      <c r="E4152" t="s">
        <v>20</v>
      </c>
      <c r="F4152" t="s">
        <v>56</v>
      </c>
      <c r="G4152" s="2">
        <v>4</v>
      </c>
      <c r="H4152" t="s">
        <v>20</v>
      </c>
      <c r="I4152" t="s">
        <v>32</v>
      </c>
      <c r="J4152" t="s">
        <v>21</v>
      </c>
      <c r="K4152" t="s">
        <v>20</v>
      </c>
      <c r="L4152" t="s">
        <v>33</v>
      </c>
      <c r="M4152" t="s">
        <v>20</v>
      </c>
      <c r="N4152" t="s">
        <v>25</v>
      </c>
      <c r="O4152" s="1">
        <v>56.49</v>
      </c>
      <c r="P4152" s="1">
        <v>227.56</v>
      </c>
      <c r="Q4152">
        <v>1</v>
      </c>
      <c r="R4152" t="s">
        <v>21</v>
      </c>
      <c r="S4152" t="str">
        <f>IF(ChurnData[[#This Row],[MonthlyCharges]]&lt;=30,"1. Up to 30",IF(ChurnData[[#This Row],[MonthlyCharges]]&lt;=50,"2. 31-50",IF(ChurnData[[#This Row],[MonthlyCharges]]&lt;=70,"3. 51-70",IF(ChurnData[[#This Row],[MonthlyCharges]]&lt;=90,"4. 71-90","5. Over 90"))))</f>
        <v>3. 51-70</v>
      </c>
      <c r="T4152" t="str">
        <f>IF(AND(ChurnData[[#This Row],[Contract]]="Month-to-month",ChurnData[[#This Row],[InternetService]]="Fiber optic",ChurnData[[#This Row],[TenureMonths]]&lt;=11),"High-risk","Other")</f>
        <v>Other</v>
      </c>
      <c r="U4152" t="str">
        <f>IF(ChurnData[[#This Row],[TenureMonths]]&lt;=11,"0-11",IF(ChurnData[[#This Row],[TenureMonths]]&lt;=23,"12-23",IF(ChurnData[[#This Row],[TenureMonths]]&lt;=35,"24-35",IF(ChurnData[[#This Row],[TenureMonths]]&lt;=47,"36-47",IF(ChurnData[[#This Row],[TenureMonths]]&lt;=59,"48-59","60-72")))))</f>
        <v>0-11</v>
      </c>
      <c r="V4152">
        <f>IF(ChurnData[[#This Row],[Churn]]="Yes",1,0)</f>
        <v>0</v>
      </c>
    </row>
    <row r="4153" spans="1:22" x14ac:dyDescent="0.35">
      <c r="A4153" t="s">
        <v>4206</v>
      </c>
      <c r="B4153" t="s">
        <v>36</v>
      </c>
      <c r="C4153">
        <v>0</v>
      </c>
      <c r="D4153" t="s">
        <v>21</v>
      </c>
      <c r="E4153" t="s">
        <v>21</v>
      </c>
      <c r="F4153" t="s">
        <v>56</v>
      </c>
      <c r="G4153" s="2">
        <v>12</v>
      </c>
      <c r="H4153" t="s">
        <v>21</v>
      </c>
      <c r="I4153" t="s">
        <v>23</v>
      </c>
      <c r="J4153" t="s">
        <v>21</v>
      </c>
      <c r="K4153" t="s">
        <v>20</v>
      </c>
      <c r="L4153" t="s">
        <v>33</v>
      </c>
      <c r="M4153" t="s">
        <v>21</v>
      </c>
      <c r="N4153" t="s">
        <v>34</v>
      </c>
      <c r="O4153" s="1">
        <v>67.87</v>
      </c>
      <c r="P4153" s="1">
        <v>832.24</v>
      </c>
      <c r="Q4153">
        <v>1</v>
      </c>
      <c r="R4153" t="s">
        <v>21</v>
      </c>
      <c r="S4153" t="str">
        <f>IF(ChurnData[[#This Row],[MonthlyCharges]]&lt;=30,"1. Up to 30",IF(ChurnData[[#This Row],[MonthlyCharges]]&lt;=50,"2. 31-50",IF(ChurnData[[#This Row],[MonthlyCharges]]&lt;=70,"3. 51-70",IF(ChurnData[[#This Row],[MonthlyCharges]]&lt;=90,"4. 71-90","5. Over 90"))))</f>
        <v>3. 51-70</v>
      </c>
      <c r="T4153" t="str">
        <f>IF(AND(ChurnData[[#This Row],[Contract]]="Month-to-month",ChurnData[[#This Row],[InternetService]]="Fiber optic",ChurnData[[#This Row],[TenureMonths]]&lt;=11),"High-risk","Other")</f>
        <v>Other</v>
      </c>
      <c r="U4153" t="str">
        <f>IF(ChurnData[[#This Row],[TenureMonths]]&lt;=11,"0-11",IF(ChurnData[[#This Row],[TenureMonths]]&lt;=23,"12-23",IF(ChurnData[[#This Row],[TenureMonths]]&lt;=35,"24-35",IF(ChurnData[[#This Row],[TenureMonths]]&lt;=47,"36-47",IF(ChurnData[[#This Row],[TenureMonths]]&lt;=59,"48-59","60-72")))))</f>
        <v>12-23</v>
      </c>
      <c r="V4153">
        <f>IF(ChurnData[[#This Row],[Churn]]="Yes",1,0)</f>
        <v>0</v>
      </c>
    </row>
    <row r="4154" spans="1:22" x14ac:dyDescent="0.35">
      <c r="A4154" t="s">
        <v>4207</v>
      </c>
      <c r="B4154" t="s">
        <v>19</v>
      </c>
      <c r="C4154">
        <v>0</v>
      </c>
      <c r="D4154" t="s">
        <v>21</v>
      </c>
      <c r="E4154" t="s">
        <v>21</v>
      </c>
      <c r="F4154" t="s">
        <v>22</v>
      </c>
      <c r="G4154" s="2">
        <v>42</v>
      </c>
      <c r="H4154" t="s">
        <v>20</v>
      </c>
      <c r="I4154" t="s">
        <v>23</v>
      </c>
      <c r="J4154" t="s">
        <v>21</v>
      </c>
      <c r="K4154" t="s">
        <v>21</v>
      </c>
      <c r="L4154" t="s">
        <v>24</v>
      </c>
      <c r="M4154" t="s">
        <v>20</v>
      </c>
      <c r="N4154" t="s">
        <v>30</v>
      </c>
      <c r="O4154" s="1">
        <v>79.739999999999995</v>
      </c>
      <c r="P4154" s="1">
        <v>3431.72</v>
      </c>
      <c r="Q4154">
        <v>2</v>
      </c>
      <c r="R4154" t="s">
        <v>21</v>
      </c>
      <c r="S4154" t="str">
        <f>IF(ChurnData[[#This Row],[MonthlyCharges]]&lt;=30,"1. Up to 30",IF(ChurnData[[#This Row],[MonthlyCharges]]&lt;=50,"2. 31-50",IF(ChurnData[[#This Row],[MonthlyCharges]]&lt;=70,"3. 51-70",IF(ChurnData[[#This Row],[MonthlyCharges]]&lt;=90,"4. 71-90","5. Over 90"))))</f>
        <v>4. 71-90</v>
      </c>
      <c r="T4154" t="str">
        <f>IF(AND(ChurnData[[#This Row],[Contract]]="Month-to-month",ChurnData[[#This Row],[InternetService]]="Fiber optic",ChurnData[[#This Row],[TenureMonths]]&lt;=11),"High-risk","Other")</f>
        <v>Other</v>
      </c>
      <c r="U4154" t="str">
        <f>IF(ChurnData[[#This Row],[TenureMonths]]&lt;=11,"0-11",IF(ChurnData[[#This Row],[TenureMonths]]&lt;=23,"12-23",IF(ChurnData[[#This Row],[TenureMonths]]&lt;=35,"24-35",IF(ChurnData[[#This Row],[TenureMonths]]&lt;=47,"36-47",IF(ChurnData[[#This Row],[TenureMonths]]&lt;=59,"48-59","60-72")))))</f>
        <v>36-47</v>
      </c>
      <c r="V4154">
        <f>IF(ChurnData[[#This Row],[Churn]]="Yes",1,0)</f>
        <v>0</v>
      </c>
    </row>
    <row r="4155" spans="1:22" x14ac:dyDescent="0.35">
      <c r="A4155" t="s">
        <v>4208</v>
      </c>
      <c r="B4155" t="s">
        <v>19</v>
      </c>
      <c r="C4155">
        <v>0</v>
      </c>
      <c r="D4155" t="s">
        <v>20</v>
      </c>
      <c r="E4155" t="s">
        <v>21</v>
      </c>
      <c r="F4155" t="s">
        <v>75</v>
      </c>
      <c r="G4155" s="2">
        <v>18</v>
      </c>
      <c r="H4155" t="s">
        <v>20</v>
      </c>
      <c r="I4155" t="s">
        <v>32</v>
      </c>
      <c r="J4155" t="s">
        <v>21</v>
      </c>
      <c r="K4155" t="s">
        <v>21</v>
      </c>
      <c r="L4155" t="s">
        <v>33</v>
      </c>
      <c r="M4155" t="s">
        <v>21</v>
      </c>
      <c r="N4155" t="s">
        <v>43</v>
      </c>
      <c r="O4155" s="1">
        <v>58.78</v>
      </c>
      <c r="P4155" s="1">
        <v>1051.5899999999999</v>
      </c>
      <c r="Q4155">
        <v>3</v>
      </c>
      <c r="R4155" t="s">
        <v>20</v>
      </c>
      <c r="S4155" t="str">
        <f>IF(ChurnData[[#This Row],[MonthlyCharges]]&lt;=30,"1. Up to 30",IF(ChurnData[[#This Row],[MonthlyCharges]]&lt;=50,"2. 31-50",IF(ChurnData[[#This Row],[MonthlyCharges]]&lt;=70,"3. 51-70",IF(ChurnData[[#This Row],[MonthlyCharges]]&lt;=90,"4. 71-90","5. Over 90"))))</f>
        <v>3. 51-70</v>
      </c>
      <c r="T4155" t="str">
        <f>IF(AND(ChurnData[[#This Row],[Contract]]="Month-to-month",ChurnData[[#This Row],[InternetService]]="Fiber optic",ChurnData[[#This Row],[TenureMonths]]&lt;=11),"High-risk","Other")</f>
        <v>Other</v>
      </c>
      <c r="U4155" t="str">
        <f>IF(ChurnData[[#This Row],[TenureMonths]]&lt;=11,"0-11",IF(ChurnData[[#This Row],[TenureMonths]]&lt;=23,"12-23",IF(ChurnData[[#This Row],[TenureMonths]]&lt;=35,"24-35",IF(ChurnData[[#This Row],[TenureMonths]]&lt;=47,"36-47",IF(ChurnData[[#This Row],[TenureMonths]]&lt;=59,"48-59","60-72")))))</f>
        <v>12-23</v>
      </c>
      <c r="V4155">
        <f>IF(ChurnData[[#This Row],[Churn]]="Yes",1,0)</f>
        <v>1</v>
      </c>
    </row>
    <row r="4156" spans="1:22" x14ac:dyDescent="0.35">
      <c r="A4156" t="s">
        <v>4209</v>
      </c>
      <c r="B4156" t="s">
        <v>19</v>
      </c>
      <c r="C4156">
        <v>0</v>
      </c>
      <c r="D4156" t="s">
        <v>20</v>
      </c>
      <c r="E4156" t="s">
        <v>20</v>
      </c>
      <c r="F4156" t="s">
        <v>39</v>
      </c>
      <c r="G4156" s="2">
        <v>13</v>
      </c>
      <c r="H4156" t="s">
        <v>20</v>
      </c>
      <c r="I4156" t="s">
        <v>23</v>
      </c>
      <c r="J4156" t="s">
        <v>21</v>
      </c>
      <c r="K4156" t="s">
        <v>21</v>
      </c>
      <c r="L4156" t="s">
        <v>33</v>
      </c>
      <c r="M4156" t="s">
        <v>20</v>
      </c>
      <c r="N4156" t="s">
        <v>30</v>
      </c>
      <c r="O4156" s="1">
        <v>85.95</v>
      </c>
      <c r="P4156" s="1">
        <v>1136.7</v>
      </c>
      <c r="Q4156">
        <v>2</v>
      </c>
      <c r="R4156" t="s">
        <v>20</v>
      </c>
      <c r="S4156" t="str">
        <f>IF(ChurnData[[#This Row],[MonthlyCharges]]&lt;=30,"1. Up to 30",IF(ChurnData[[#This Row],[MonthlyCharges]]&lt;=50,"2. 31-50",IF(ChurnData[[#This Row],[MonthlyCharges]]&lt;=70,"3. 51-70",IF(ChurnData[[#This Row],[MonthlyCharges]]&lt;=90,"4. 71-90","5. Over 90"))))</f>
        <v>4. 71-90</v>
      </c>
      <c r="T4156" t="str">
        <f>IF(AND(ChurnData[[#This Row],[Contract]]="Month-to-month",ChurnData[[#This Row],[InternetService]]="Fiber optic",ChurnData[[#This Row],[TenureMonths]]&lt;=11),"High-risk","Other")</f>
        <v>Other</v>
      </c>
      <c r="U4156" t="str">
        <f>IF(ChurnData[[#This Row],[TenureMonths]]&lt;=11,"0-11",IF(ChurnData[[#This Row],[TenureMonths]]&lt;=23,"12-23",IF(ChurnData[[#This Row],[TenureMonths]]&lt;=35,"24-35",IF(ChurnData[[#This Row],[TenureMonths]]&lt;=47,"36-47",IF(ChurnData[[#This Row],[TenureMonths]]&lt;=59,"48-59","60-72")))))</f>
        <v>12-23</v>
      </c>
      <c r="V4156">
        <f>IF(ChurnData[[#This Row],[Churn]]="Yes",1,0)</f>
        <v>1</v>
      </c>
    </row>
    <row r="4157" spans="1:22" x14ac:dyDescent="0.35">
      <c r="A4157" t="s">
        <v>4210</v>
      </c>
      <c r="B4157" t="s">
        <v>19</v>
      </c>
      <c r="C4157">
        <v>0</v>
      </c>
      <c r="D4157" t="s">
        <v>21</v>
      </c>
      <c r="E4157" t="s">
        <v>21</v>
      </c>
      <c r="F4157" t="s">
        <v>65</v>
      </c>
      <c r="G4157" s="2">
        <v>9</v>
      </c>
      <c r="H4157" t="s">
        <v>20</v>
      </c>
      <c r="I4157" t="s">
        <v>23</v>
      </c>
      <c r="J4157" t="s">
        <v>21</v>
      </c>
      <c r="K4157" t="s">
        <v>21</v>
      </c>
      <c r="L4157" t="s">
        <v>33</v>
      </c>
      <c r="M4157" t="s">
        <v>21</v>
      </c>
      <c r="N4157" t="s">
        <v>43</v>
      </c>
      <c r="O4157" s="1">
        <v>71.37</v>
      </c>
      <c r="P4157" s="1">
        <v>625.66</v>
      </c>
      <c r="Q4157">
        <v>0</v>
      </c>
      <c r="R4157" t="s">
        <v>20</v>
      </c>
      <c r="S4157" t="str">
        <f>IF(ChurnData[[#This Row],[MonthlyCharges]]&lt;=30,"1. Up to 30",IF(ChurnData[[#This Row],[MonthlyCharges]]&lt;=50,"2. 31-50",IF(ChurnData[[#This Row],[MonthlyCharges]]&lt;=70,"3. 51-70",IF(ChurnData[[#This Row],[MonthlyCharges]]&lt;=90,"4. 71-90","5. Over 90"))))</f>
        <v>4. 71-90</v>
      </c>
      <c r="T4157" t="str">
        <f>IF(AND(ChurnData[[#This Row],[Contract]]="Month-to-month",ChurnData[[#This Row],[InternetService]]="Fiber optic",ChurnData[[#This Row],[TenureMonths]]&lt;=11),"High-risk","Other")</f>
        <v>High-risk</v>
      </c>
      <c r="U4157" t="str">
        <f>IF(ChurnData[[#This Row],[TenureMonths]]&lt;=11,"0-11",IF(ChurnData[[#This Row],[TenureMonths]]&lt;=23,"12-23",IF(ChurnData[[#This Row],[TenureMonths]]&lt;=35,"24-35",IF(ChurnData[[#This Row],[TenureMonths]]&lt;=47,"36-47",IF(ChurnData[[#This Row],[TenureMonths]]&lt;=59,"48-59","60-72")))))</f>
        <v>0-11</v>
      </c>
      <c r="V4157">
        <f>IF(ChurnData[[#This Row],[Churn]]="Yes",1,0)</f>
        <v>1</v>
      </c>
    </row>
    <row r="4158" spans="1:22" x14ac:dyDescent="0.35">
      <c r="A4158" t="s">
        <v>4211</v>
      </c>
      <c r="B4158" t="s">
        <v>36</v>
      </c>
      <c r="C4158">
        <v>0</v>
      </c>
      <c r="D4158" t="s">
        <v>20</v>
      </c>
      <c r="E4158" t="s">
        <v>20</v>
      </c>
      <c r="F4158" t="s">
        <v>56</v>
      </c>
      <c r="G4158" s="2">
        <v>50</v>
      </c>
      <c r="H4158" t="s">
        <v>20</v>
      </c>
      <c r="I4158" t="s">
        <v>23</v>
      </c>
      <c r="J4158" t="s">
        <v>21</v>
      </c>
      <c r="K4158" t="s">
        <v>20</v>
      </c>
      <c r="L4158" t="s">
        <v>24</v>
      </c>
      <c r="M4158" t="s">
        <v>21</v>
      </c>
      <c r="N4158" t="s">
        <v>34</v>
      </c>
      <c r="O4158" s="1">
        <v>100.65</v>
      </c>
      <c r="P4158" s="1">
        <v>5061.59</v>
      </c>
      <c r="Q4158">
        <v>1</v>
      </c>
      <c r="R4158" t="s">
        <v>21</v>
      </c>
      <c r="S4158" t="str">
        <f>IF(ChurnData[[#This Row],[MonthlyCharges]]&lt;=30,"1. Up to 30",IF(ChurnData[[#This Row],[MonthlyCharges]]&lt;=50,"2. 31-50",IF(ChurnData[[#This Row],[MonthlyCharges]]&lt;=70,"3. 51-70",IF(ChurnData[[#This Row],[MonthlyCharges]]&lt;=90,"4. 71-90","5. Over 90"))))</f>
        <v>5. Over 90</v>
      </c>
      <c r="T4158" t="str">
        <f>IF(AND(ChurnData[[#This Row],[Contract]]="Month-to-month",ChurnData[[#This Row],[InternetService]]="Fiber optic",ChurnData[[#This Row],[TenureMonths]]&lt;=11),"High-risk","Other")</f>
        <v>Other</v>
      </c>
      <c r="U4158" t="str">
        <f>IF(ChurnData[[#This Row],[TenureMonths]]&lt;=11,"0-11",IF(ChurnData[[#This Row],[TenureMonths]]&lt;=23,"12-23",IF(ChurnData[[#This Row],[TenureMonths]]&lt;=35,"24-35",IF(ChurnData[[#This Row],[TenureMonths]]&lt;=47,"36-47",IF(ChurnData[[#This Row],[TenureMonths]]&lt;=59,"48-59","60-72")))))</f>
        <v>48-59</v>
      </c>
      <c r="V4158">
        <f>IF(ChurnData[[#This Row],[Churn]]="Yes",1,0)</f>
        <v>0</v>
      </c>
    </row>
    <row r="4159" spans="1:22" x14ac:dyDescent="0.35">
      <c r="A4159" t="s">
        <v>4212</v>
      </c>
      <c r="B4159" t="s">
        <v>36</v>
      </c>
      <c r="C4159">
        <v>0</v>
      </c>
      <c r="D4159" t="s">
        <v>20</v>
      </c>
      <c r="E4159" t="s">
        <v>20</v>
      </c>
      <c r="F4159" t="s">
        <v>45</v>
      </c>
      <c r="G4159" s="2">
        <v>42</v>
      </c>
      <c r="H4159" t="s">
        <v>21</v>
      </c>
      <c r="I4159" t="s">
        <v>21</v>
      </c>
      <c r="J4159" t="s">
        <v>28</v>
      </c>
      <c r="K4159" t="s">
        <v>28</v>
      </c>
      <c r="L4159" t="s">
        <v>29</v>
      </c>
      <c r="M4159" t="s">
        <v>21</v>
      </c>
      <c r="N4159" t="s">
        <v>25</v>
      </c>
      <c r="O4159" s="1">
        <v>19.79</v>
      </c>
      <c r="P4159" s="1">
        <v>853.13</v>
      </c>
      <c r="Q4159">
        <v>1</v>
      </c>
      <c r="R4159" t="s">
        <v>21</v>
      </c>
      <c r="S4159" t="str">
        <f>IF(ChurnData[[#This Row],[MonthlyCharges]]&lt;=30,"1. Up to 30",IF(ChurnData[[#This Row],[MonthlyCharges]]&lt;=50,"2. 31-50",IF(ChurnData[[#This Row],[MonthlyCharges]]&lt;=70,"3. 51-70",IF(ChurnData[[#This Row],[MonthlyCharges]]&lt;=90,"4. 71-90","5. Over 90"))))</f>
        <v>1. Up to 30</v>
      </c>
      <c r="T4159" t="str">
        <f>IF(AND(ChurnData[[#This Row],[Contract]]="Month-to-month",ChurnData[[#This Row],[InternetService]]="Fiber optic",ChurnData[[#This Row],[TenureMonths]]&lt;=11),"High-risk","Other")</f>
        <v>Other</v>
      </c>
      <c r="U4159" t="str">
        <f>IF(ChurnData[[#This Row],[TenureMonths]]&lt;=11,"0-11",IF(ChurnData[[#This Row],[TenureMonths]]&lt;=23,"12-23",IF(ChurnData[[#This Row],[TenureMonths]]&lt;=35,"24-35",IF(ChurnData[[#This Row],[TenureMonths]]&lt;=47,"36-47",IF(ChurnData[[#This Row],[TenureMonths]]&lt;=59,"48-59","60-72")))))</f>
        <v>36-47</v>
      </c>
      <c r="V4159">
        <f>IF(ChurnData[[#This Row],[Churn]]="Yes",1,0)</f>
        <v>0</v>
      </c>
    </row>
    <row r="4160" spans="1:22" x14ac:dyDescent="0.35">
      <c r="A4160" t="s">
        <v>4213</v>
      </c>
      <c r="B4160" t="s">
        <v>19</v>
      </c>
      <c r="C4160">
        <v>0</v>
      </c>
      <c r="D4160" t="s">
        <v>21</v>
      </c>
      <c r="E4160" t="s">
        <v>21</v>
      </c>
      <c r="F4160" t="s">
        <v>27</v>
      </c>
      <c r="G4160" s="2">
        <v>18</v>
      </c>
      <c r="H4160" t="s">
        <v>20</v>
      </c>
      <c r="I4160" t="s">
        <v>23</v>
      </c>
      <c r="J4160" t="s">
        <v>21</v>
      </c>
      <c r="K4160" t="s">
        <v>21</v>
      </c>
      <c r="L4160" t="s">
        <v>33</v>
      </c>
      <c r="M4160" t="s">
        <v>21</v>
      </c>
      <c r="N4160" t="s">
        <v>34</v>
      </c>
      <c r="O4160" s="1">
        <v>89.13</v>
      </c>
      <c r="P4160" s="1">
        <v>1586.27</v>
      </c>
      <c r="Q4160">
        <v>2</v>
      </c>
      <c r="R4160" t="s">
        <v>21</v>
      </c>
      <c r="S4160" t="str">
        <f>IF(ChurnData[[#This Row],[MonthlyCharges]]&lt;=30,"1. Up to 30",IF(ChurnData[[#This Row],[MonthlyCharges]]&lt;=50,"2. 31-50",IF(ChurnData[[#This Row],[MonthlyCharges]]&lt;=70,"3. 51-70",IF(ChurnData[[#This Row],[MonthlyCharges]]&lt;=90,"4. 71-90","5. Over 90"))))</f>
        <v>4. 71-90</v>
      </c>
      <c r="T4160" t="str">
        <f>IF(AND(ChurnData[[#This Row],[Contract]]="Month-to-month",ChurnData[[#This Row],[InternetService]]="Fiber optic",ChurnData[[#This Row],[TenureMonths]]&lt;=11),"High-risk","Other")</f>
        <v>Other</v>
      </c>
      <c r="U4160" t="str">
        <f>IF(ChurnData[[#This Row],[TenureMonths]]&lt;=11,"0-11",IF(ChurnData[[#This Row],[TenureMonths]]&lt;=23,"12-23",IF(ChurnData[[#This Row],[TenureMonths]]&lt;=35,"24-35",IF(ChurnData[[#This Row],[TenureMonths]]&lt;=47,"36-47",IF(ChurnData[[#This Row],[TenureMonths]]&lt;=59,"48-59","60-72")))))</f>
        <v>12-23</v>
      </c>
      <c r="V4160">
        <f>IF(ChurnData[[#This Row],[Churn]]="Yes",1,0)</f>
        <v>0</v>
      </c>
    </row>
    <row r="4161" spans="1:22" x14ac:dyDescent="0.35">
      <c r="A4161" t="s">
        <v>4214</v>
      </c>
      <c r="B4161" t="s">
        <v>36</v>
      </c>
      <c r="C4161">
        <v>0</v>
      </c>
      <c r="D4161" t="s">
        <v>20</v>
      </c>
      <c r="E4161" t="s">
        <v>21</v>
      </c>
      <c r="F4161" t="s">
        <v>75</v>
      </c>
      <c r="G4161" s="2">
        <v>6</v>
      </c>
      <c r="H4161" t="s">
        <v>20</v>
      </c>
      <c r="I4161" t="s">
        <v>32</v>
      </c>
      <c r="J4161" t="s">
        <v>20</v>
      </c>
      <c r="K4161" t="s">
        <v>21</v>
      </c>
      <c r="L4161" t="s">
        <v>33</v>
      </c>
      <c r="M4161" t="s">
        <v>21</v>
      </c>
      <c r="N4161" t="s">
        <v>34</v>
      </c>
      <c r="O4161" s="1">
        <v>66.91</v>
      </c>
      <c r="P4161" s="1">
        <v>401.37</v>
      </c>
      <c r="Q4161">
        <v>2</v>
      </c>
      <c r="R4161" t="s">
        <v>20</v>
      </c>
      <c r="S4161" t="str">
        <f>IF(ChurnData[[#This Row],[MonthlyCharges]]&lt;=30,"1. Up to 30",IF(ChurnData[[#This Row],[MonthlyCharges]]&lt;=50,"2. 31-50",IF(ChurnData[[#This Row],[MonthlyCharges]]&lt;=70,"3. 51-70",IF(ChurnData[[#This Row],[MonthlyCharges]]&lt;=90,"4. 71-90","5. Over 90"))))</f>
        <v>3. 51-70</v>
      </c>
      <c r="T4161" t="str">
        <f>IF(AND(ChurnData[[#This Row],[Contract]]="Month-to-month",ChurnData[[#This Row],[InternetService]]="Fiber optic",ChurnData[[#This Row],[TenureMonths]]&lt;=11),"High-risk","Other")</f>
        <v>Other</v>
      </c>
      <c r="U4161" t="str">
        <f>IF(ChurnData[[#This Row],[TenureMonths]]&lt;=11,"0-11",IF(ChurnData[[#This Row],[TenureMonths]]&lt;=23,"12-23",IF(ChurnData[[#This Row],[TenureMonths]]&lt;=35,"24-35",IF(ChurnData[[#This Row],[TenureMonths]]&lt;=47,"36-47",IF(ChurnData[[#This Row],[TenureMonths]]&lt;=59,"48-59","60-72")))))</f>
        <v>0-11</v>
      </c>
      <c r="V4161">
        <f>IF(ChurnData[[#This Row],[Churn]]="Yes",1,0)</f>
        <v>1</v>
      </c>
    </row>
    <row r="4162" spans="1:22" x14ac:dyDescent="0.35">
      <c r="A4162" t="s">
        <v>4215</v>
      </c>
      <c r="B4162" t="s">
        <v>19</v>
      </c>
      <c r="C4162">
        <v>0</v>
      </c>
      <c r="D4162" t="s">
        <v>21</v>
      </c>
      <c r="E4162" t="s">
        <v>21</v>
      </c>
      <c r="F4162" t="s">
        <v>47</v>
      </c>
      <c r="G4162" s="2">
        <v>11</v>
      </c>
      <c r="H4162" t="s">
        <v>20</v>
      </c>
      <c r="I4162" t="s">
        <v>32</v>
      </c>
      <c r="J4162" t="s">
        <v>21</v>
      </c>
      <c r="K4162" t="s">
        <v>20</v>
      </c>
      <c r="L4162" t="s">
        <v>29</v>
      </c>
      <c r="M4162" t="s">
        <v>20</v>
      </c>
      <c r="N4162" t="s">
        <v>34</v>
      </c>
      <c r="O4162" s="1">
        <v>64.27</v>
      </c>
      <c r="P4162" s="1">
        <v>716.99</v>
      </c>
      <c r="Q4162">
        <v>3</v>
      </c>
      <c r="R4162" t="s">
        <v>21</v>
      </c>
      <c r="S4162" t="str">
        <f>IF(ChurnData[[#This Row],[MonthlyCharges]]&lt;=30,"1. Up to 30",IF(ChurnData[[#This Row],[MonthlyCharges]]&lt;=50,"2. 31-50",IF(ChurnData[[#This Row],[MonthlyCharges]]&lt;=70,"3. 51-70",IF(ChurnData[[#This Row],[MonthlyCharges]]&lt;=90,"4. 71-90","5. Over 90"))))</f>
        <v>3. 51-70</v>
      </c>
      <c r="T4162" t="str">
        <f>IF(AND(ChurnData[[#This Row],[Contract]]="Month-to-month",ChurnData[[#This Row],[InternetService]]="Fiber optic",ChurnData[[#This Row],[TenureMonths]]&lt;=11),"High-risk","Other")</f>
        <v>Other</v>
      </c>
      <c r="U4162" t="str">
        <f>IF(ChurnData[[#This Row],[TenureMonths]]&lt;=11,"0-11",IF(ChurnData[[#This Row],[TenureMonths]]&lt;=23,"12-23",IF(ChurnData[[#This Row],[TenureMonths]]&lt;=35,"24-35",IF(ChurnData[[#This Row],[TenureMonths]]&lt;=47,"36-47",IF(ChurnData[[#This Row],[TenureMonths]]&lt;=59,"48-59","60-72")))))</f>
        <v>0-11</v>
      </c>
      <c r="V4162">
        <f>IF(ChurnData[[#This Row],[Churn]]="Yes",1,0)</f>
        <v>0</v>
      </c>
    </row>
    <row r="4163" spans="1:22" x14ac:dyDescent="0.35">
      <c r="A4163" t="s">
        <v>4216</v>
      </c>
      <c r="B4163" t="s">
        <v>19</v>
      </c>
      <c r="C4163">
        <v>0</v>
      </c>
      <c r="D4163" t="s">
        <v>21</v>
      </c>
      <c r="E4163" t="s">
        <v>21</v>
      </c>
      <c r="F4163" t="s">
        <v>49</v>
      </c>
      <c r="G4163" s="2">
        <v>72</v>
      </c>
      <c r="H4163" t="s">
        <v>20</v>
      </c>
      <c r="I4163" t="s">
        <v>32</v>
      </c>
      <c r="J4163" t="s">
        <v>21</v>
      </c>
      <c r="K4163" t="s">
        <v>20</v>
      </c>
      <c r="L4163" t="s">
        <v>24</v>
      </c>
      <c r="M4163" t="s">
        <v>20</v>
      </c>
      <c r="N4163" t="s">
        <v>34</v>
      </c>
      <c r="O4163" s="1">
        <v>65.62</v>
      </c>
      <c r="P4163" s="1">
        <v>4854.18</v>
      </c>
      <c r="Q4163">
        <v>5</v>
      </c>
      <c r="R4163" t="s">
        <v>21</v>
      </c>
      <c r="S4163" t="str">
        <f>IF(ChurnData[[#This Row],[MonthlyCharges]]&lt;=30,"1. Up to 30",IF(ChurnData[[#This Row],[MonthlyCharges]]&lt;=50,"2. 31-50",IF(ChurnData[[#This Row],[MonthlyCharges]]&lt;=70,"3. 51-70",IF(ChurnData[[#This Row],[MonthlyCharges]]&lt;=90,"4. 71-90","5. Over 90"))))</f>
        <v>3. 51-70</v>
      </c>
      <c r="T4163" t="str">
        <f>IF(AND(ChurnData[[#This Row],[Contract]]="Month-to-month",ChurnData[[#This Row],[InternetService]]="Fiber optic",ChurnData[[#This Row],[TenureMonths]]&lt;=11),"High-risk","Other")</f>
        <v>Other</v>
      </c>
      <c r="U4163" t="str">
        <f>IF(ChurnData[[#This Row],[TenureMonths]]&lt;=11,"0-11",IF(ChurnData[[#This Row],[TenureMonths]]&lt;=23,"12-23",IF(ChurnData[[#This Row],[TenureMonths]]&lt;=35,"24-35",IF(ChurnData[[#This Row],[TenureMonths]]&lt;=47,"36-47",IF(ChurnData[[#This Row],[TenureMonths]]&lt;=59,"48-59","60-72")))))</f>
        <v>60-72</v>
      </c>
      <c r="V4163">
        <f>IF(ChurnData[[#This Row],[Churn]]="Yes",1,0)</f>
        <v>0</v>
      </c>
    </row>
    <row r="4164" spans="1:22" x14ac:dyDescent="0.35">
      <c r="A4164" t="s">
        <v>4217</v>
      </c>
      <c r="B4164" t="s">
        <v>36</v>
      </c>
      <c r="C4164">
        <v>0</v>
      </c>
      <c r="D4164" t="s">
        <v>20</v>
      </c>
      <c r="E4164" t="s">
        <v>21</v>
      </c>
      <c r="F4164" t="s">
        <v>65</v>
      </c>
      <c r="G4164" s="2">
        <v>56</v>
      </c>
      <c r="H4164" t="s">
        <v>20</v>
      </c>
      <c r="I4164" t="s">
        <v>23</v>
      </c>
      <c r="J4164" t="s">
        <v>20</v>
      </c>
      <c r="K4164" t="s">
        <v>20</v>
      </c>
      <c r="L4164" t="s">
        <v>24</v>
      </c>
      <c r="M4164" t="s">
        <v>21</v>
      </c>
      <c r="N4164" t="s">
        <v>34</v>
      </c>
      <c r="O4164" s="1">
        <v>88.65</v>
      </c>
      <c r="P4164" s="1">
        <v>5061.04</v>
      </c>
      <c r="Q4164">
        <v>2</v>
      </c>
      <c r="R4164" t="s">
        <v>21</v>
      </c>
      <c r="S4164" t="str">
        <f>IF(ChurnData[[#This Row],[MonthlyCharges]]&lt;=30,"1. Up to 30",IF(ChurnData[[#This Row],[MonthlyCharges]]&lt;=50,"2. 31-50",IF(ChurnData[[#This Row],[MonthlyCharges]]&lt;=70,"3. 51-70",IF(ChurnData[[#This Row],[MonthlyCharges]]&lt;=90,"4. 71-90","5. Over 90"))))</f>
        <v>4. 71-90</v>
      </c>
      <c r="T4164" t="str">
        <f>IF(AND(ChurnData[[#This Row],[Contract]]="Month-to-month",ChurnData[[#This Row],[InternetService]]="Fiber optic",ChurnData[[#This Row],[TenureMonths]]&lt;=11),"High-risk","Other")</f>
        <v>Other</v>
      </c>
      <c r="U4164" t="str">
        <f>IF(ChurnData[[#This Row],[TenureMonths]]&lt;=11,"0-11",IF(ChurnData[[#This Row],[TenureMonths]]&lt;=23,"12-23",IF(ChurnData[[#This Row],[TenureMonths]]&lt;=35,"24-35",IF(ChurnData[[#This Row],[TenureMonths]]&lt;=47,"36-47",IF(ChurnData[[#This Row],[TenureMonths]]&lt;=59,"48-59","60-72")))))</f>
        <v>48-59</v>
      </c>
      <c r="V4164">
        <f>IF(ChurnData[[#This Row],[Churn]]="Yes",1,0)</f>
        <v>0</v>
      </c>
    </row>
    <row r="4165" spans="1:22" x14ac:dyDescent="0.35">
      <c r="A4165" t="s">
        <v>4218</v>
      </c>
      <c r="B4165" t="s">
        <v>19</v>
      </c>
      <c r="C4165">
        <v>1</v>
      </c>
      <c r="D4165" t="s">
        <v>20</v>
      </c>
      <c r="E4165" t="s">
        <v>21</v>
      </c>
      <c r="F4165" t="s">
        <v>37</v>
      </c>
      <c r="G4165" s="2">
        <v>47</v>
      </c>
      <c r="H4165" t="s">
        <v>20</v>
      </c>
      <c r="I4165" t="s">
        <v>32</v>
      </c>
      <c r="J4165" t="s">
        <v>21</v>
      </c>
      <c r="K4165" t="s">
        <v>21</v>
      </c>
      <c r="L4165" t="s">
        <v>33</v>
      </c>
      <c r="M4165" t="s">
        <v>20</v>
      </c>
      <c r="N4165" t="s">
        <v>43</v>
      </c>
      <c r="O4165" s="1">
        <v>46.4</v>
      </c>
      <c r="P4165" s="1">
        <v>2222.89</v>
      </c>
      <c r="Q4165">
        <v>1</v>
      </c>
      <c r="R4165" t="s">
        <v>21</v>
      </c>
      <c r="S4165" t="str">
        <f>IF(ChurnData[[#This Row],[MonthlyCharges]]&lt;=30,"1. Up to 30",IF(ChurnData[[#This Row],[MonthlyCharges]]&lt;=50,"2. 31-50",IF(ChurnData[[#This Row],[MonthlyCharges]]&lt;=70,"3. 51-70",IF(ChurnData[[#This Row],[MonthlyCharges]]&lt;=90,"4. 71-90","5. Over 90"))))</f>
        <v>2. 31-50</v>
      </c>
      <c r="T4165" t="str">
        <f>IF(AND(ChurnData[[#This Row],[Contract]]="Month-to-month",ChurnData[[#This Row],[InternetService]]="Fiber optic",ChurnData[[#This Row],[TenureMonths]]&lt;=11),"High-risk","Other")</f>
        <v>Other</v>
      </c>
      <c r="U4165" t="str">
        <f>IF(ChurnData[[#This Row],[TenureMonths]]&lt;=11,"0-11",IF(ChurnData[[#This Row],[TenureMonths]]&lt;=23,"12-23",IF(ChurnData[[#This Row],[TenureMonths]]&lt;=35,"24-35",IF(ChurnData[[#This Row],[TenureMonths]]&lt;=47,"36-47",IF(ChurnData[[#This Row],[TenureMonths]]&lt;=59,"48-59","60-72")))))</f>
        <v>36-47</v>
      </c>
      <c r="V4165">
        <f>IF(ChurnData[[#This Row],[Churn]]="Yes",1,0)</f>
        <v>0</v>
      </c>
    </row>
    <row r="4166" spans="1:22" x14ac:dyDescent="0.35">
      <c r="A4166" t="s">
        <v>4219</v>
      </c>
      <c r="B4166" t="s">
        <v>19</v>
      </c>
      <c r="C4166">
        <v>0</v>
      </c>
      <c r="D4166" t="s">
        <v>20</v>
      </c>
      <c r="E4166" t="s">
        <v>20</v>
      </c>
      <c r="F4166" t="s">
        <v>45</v>
      </c>
      <c r="G4166" s="2">
        <v>67</v>
      </c>
      <c r="H4166" t="s">
        <v>20</v>
      </c>
      <c r="I4166" t="s">
        <v>23</v>
      </c>
      <c r="J4166" t="s">
        <v>20</v>
      </c>
      <c r="K4166" t="s">
        <v>21</v>
      </c>
      <c r="L4166" t="s">
        <v>29</v>
      </c>
      <c r="M4166" t="s">
        <v>20</v>
      </c>
      <c r="N4166" t="s">
        <v>34</v>
      </c>
      <c r="O4166" s="1">
        <v>87.85</v>
      </c>
      <c r="P4166" s="1">
        <v>5819</v>
      </c>
      <c r="Q4166">
        <v>3</v>
      </c>
      <c r="R4166" t="s">
        <v>21</v>
      </c>
      <c r="S4166" t="str">
        <f>IF(ChurnData[[#This Row],[MonthlyCharges]]&lt;=30,"1. Up to 30",IF(ChurnData[[#This Row],[MonthlyCharges]]&lt;=50,"2. 31-50",IF(ChurnData[[#This Row],[MonthlyCharges]]&lt;=70,"3. 51-70",IF(ChurnData[[#This Row],[MonthlyCharges]]&lt;=90,"4. 71-90","5. Over 90"))))</f>
        <v>4. 71-90</v>
      </c>
      <c r="T4166" t="str">
        <f>IF(AND(ChurnData[[#This Row],[Contract]]="Month-to-month",ChurnData[[#This Row],[InternetService]]="Fiber optic",ChurnData[[#This Row],[TenureMonths]]&lt;=11),"High-risk","Other")</f>
        <v>Other</v>
      </c>
      <c r="U4166" t="str">
        <f>IF(ChurnData[[#This Row],[TenureMonths]]&lt;=11,"0-11",IF(ChurnData[[#This Row],[TenureMonths]]&lt;=23,"12-23",IF(ChurnData[[#This Row],[TenureMonths]]&lt;=35,"24-35",IF(ChurnData[[#This Row],[TenureMonths]]&lt;=47,"36-47",IF(ChurnData[[#This Row],[TenureMonths]]&lt;=59,"48-59","60-72")))))</f>
        <v>60-72</v>
      </c>
      <c r="V4166">
        <f>IF(ChurnData[[#This Row],[Churn]]="Yes",1,0)</f>
        <v>0</v>
      </c>
    </row>
    <row r="4167" spans="1:22" x14ac:dyDescent="0.35">
      <c r="A4167" t="s">
        <v>4220</v>
      </c>
      <c r="B4167" t="s">
        <v>19</v>
      </c>
      <c r="C4167">
        <v>0</v>
      </c>
      <c r="D4167" t="s">
        <v>21</v>
      </c>
      <c r="E4167" t="s">
        <v>21</v>
      </c>
      <c r="F4167" t="s">
        <v>75</v>
      </c>
      <c r="G4167" s="2">
        <v>56</v>
      </c>
      <c r="H4167" t="s">
        <v>20</v>
      </c>
      <c r="I4167" t="s">
        <v>23</v>
      </c>
      <c r="J4167" t="s">
        <v>20</v>
      </c>
      <c r="K4167" t="s">
        <v>21</v>
      </c>
      <c r="L4167" t="s">
        <v>24</v>
      </c>
      <c r="M4167" t="s">
        <v>20</v>
      </c>
      <c r="N4167" t="s">
        <v>34</v>
      </c>
      <c r="O4167" s="1">
        <v>91.69</v>
      </c>
      <c r="P4167" s="1">
        <v>5168.2</v>
      </c>
      <c r="Q4167">
        <v>1</v>
      </c>
      <c r="R4167" t="s">
        <v>21</v>
      </c>
      <c r="S4167" t="str">
        <f>IF(ChurnData[[#This Row],[MonthlyCharges]]&lt;=30,"1. Up to 30",IF(ChurnData[[#This Row],[MonthlyCharges]]&lt;=50,"2. 31-50",IF(ChurnData[[#This Row],[MonthlyCharges]]&lt;=70,"3. 51-70",IF(ChurnData[[#This Row],[MonthlyCharges]]&lt;=90,"4. 71-90","5. Over 90"))))</f>
        <v>5. Over 90</v>
      </c>
      <c r="T4167" t="str">
        <f>IF(AND(ChurnData[[#This Row],[Contract]]="Month-to-month",ChurnData[[#This Row],[InternetService]]="Fiber optic",ChurnData[[#This Row],[TenureMonths]]&lt;=11),"High-risk","Other")</f>
        <v>Other</v>
      </c>
      <c r="U4167" t="str">
        <f>IF(ChurnData[[#This Row],[TenureMonths]]&lt;=11,"0-11",IF(ChurnData[[#This Row],[TenureMonths]]&lt;=23,"12-23",IF(ChurnData[[#This Row],[TenureMonths]]&lt;=35,"24-35",IF(ChurnData[[#This Row],[TenureMonths]]&lt;=47,"36-47",IF(ChurnData[[#This Row],[TenureMonths]]&lt;=59,"48-59","60-72")))))</f>
        <v>48-59</v>
      </c>
      <c r="V4167">
        <f>IF(ChurnData[[#This Row],[Churn]]="Yes",1,0)</f>
        <v>0</v>
      </c>
    </row>
    <row r="4168" spans="1:22" x14ac:dyDescent="0.35">
      <c r="A4168" t="s">
        <v>4221</v>
      </c>
      <c r="B4168" t="s">
        <v>19</v>
      </c>
      <c r="C4168">
        <v>0</v>
      </c>
      <c r="D4168" t="s">
        <v>21</v>
      </c>
      <c r="E4168" t="s">
        <v>21</v>
      </c>
      <c r="F4168" t="s">
        <v>56</v>
      </c>
      <c r="G4168" s="2">
        <v>25</v>
      </c>
      <c r="H4168" t="s">
        <v>20</v>
      </c>
      <c r="I4168" t="s">
        <v>23</v>
      </c>
      <c r="J4168" t="s">
        <v>20</v>
      </c>
      <c r="K4168" t="s">
        <v>21</v>
      </c>
      <c r="L4168" t="s">
        <v>33</v>
      </c>
      <c r="M4168" t="s">
        <v>20</v>
      </c>
      <c r="N4168" t="s">
        <v>43</v>
      </c>
      <c r="O4168" s="1">
        <v>82.74</v>
      </c>
      <c r="P4168" s="1">
        <v>2016.99</v>
      </c>
      <c r="Q4168">
        <v>3</v>
      </c>
      <c r="R4168" t="s">
        <v>20</v>
      </c>
      <c r="S4168" t="str">
        <f>IF(ChurnData[[#This Row],[MonthlyCharges]]&lt;=30,"1. Up to 30",IF(ChurnData[[#This Row],[MonthlyCharges]]&lt;=50,"2. 31-50",IF(ChurnData[[#This Row],[MonthlyCharges]]&lt;=70,"3. 51-70",IF(ChurnData[[#This Row],[MonthlyCharges]]&lt;=90,"4. 71-90","5. Over 90"))))</f>
        <v>4. 71-90</v>
      </c>
      <c r="T4168" t="str">
        <f>IF(AND(ChurnData[[#This Row],[Contract]]="Month-to-month",ChurnData[[#This Row],[InternetService]]="Fiber optic",ChurnData[[#This Row],[TenureMonths]]&lt;=11),"High-risk","Other")</f>
        <v>Other</v>
      </c>
      <c r="U4168" t="str">
        <f>IF(ChurnData[[#This Row],[TenureMonths]]&lt;=11,"0-11",IF(ChurnData[[#This Row],[TenureMonths]]&lt;=23,"12-23",IF(ChurnData[[#This Row],[TenureMonths]]&lt;=35,"24-35",IF(ChurnData[[#This Row],[TenureMonths]]&lt;=47,"36-47",IF(ChurnData[[#This Row],[TenureMonths]]&lt;=59,"48-59","60-72")))))</f>
        <v>24-35</v>
      </c>
      <c r="V4168">
        <f>IF(ChurnData[[#This Row],[Churn]]="Yes",1,0)</f>
        <v>1</v>
      </c>
    </row>
    <row r="4169" spans="1:22" x14ac:dyDescent="0.35">
      <c r="A4169" t="s">
        <v>4222</v>
      </c>
      <c r="B4169" t="s">
        <v>36</v>
      </c>
      <c r="C4169">
        <v>0</v>
      </c>
      <c r="D4169" t="s">
        <v>21</v>
      </c>
      <c r="E4169" t="s">
        <v>21</v>
      </c>
      <c r="F4169" t="s">
        <v>22</v>
      </c>
      <c r="G4169" s="2">
        <v>35</v>
      </c>
      <c r="H4169" t="s">
        <v>20</v>
      </c>
      <c r="I4169" t="s">
        <v>23</v>
      </c>
      <c r="J4169" t="s">
        <v>21</v>
      </c>
      <c r="K4169" t="s">
        <v>21</v>
      </c>
      <c r="L4169" t="s">
        <v>33</v>
      </c>
      <c r="M4169" t="s">
        <v>21</v>
      </c>
      <c r="N4169" t="s">
        <v>34</v>
      </c>
      <c r="O4169" s="1">
        <v>82.99</v>
      </c>
      <c r="P4169" s="1">
        <v>2987.07</v>
      </c>
      <c r="Q4169">
        <v>0</v>
      </c>
      <c r="R4169" t="s">
        <v>20</v>
      </c>
      <c r="S4169" t="str">
        <f>IF(ChurnData[[#This Row],[MonthlyCharges]]&lt;=30,"1. Up to 30",IF(ChurnData[[#This Row],[MonthlyCharges]]&lt;=50,"2. 31-50",IF(ChurnData[[#This Row],[MonthlyCharges]]&lt;=70,"3. 51-70",IF(ChurnData[[#This Row],[MonthlyCharges]]&lt;=90,"4. 71-90","5. Over 90"))))</f>
        <v>4. 71-90</v>
      </c>
      <c r="T4169" t="str">
        <f>IF(AND(ChurnData[[#This Row],[Contract]]="Month-to-month",ChurnData[[#This Row],[InternetService]]="Fiber optic",ChurnData[[#This Row],[TenureMonths]]&lt;=11),"High-risk","Other")</f>
        <v>Other</v>
      </c>
      <c r="U4169" t="str">
        <f>IF(ChurnData[[#This Row],[TenureMonths]]&lt;=11,"0-11",IF(ChurnData[[#This Row],[TenureMonths]]&lt;=23,"12-23",IF(ChurnData[[#This Row],[TenureMonths]]&lt;=35,"24-35",IF(ChurnData[[#This Row],[TenureMonths]]&lt;=47,"36-47",IF(ChurnData[[#This Row],[TenureMonths]]&lt;=59,"48-59","60-72")))))</f>
        <v>24-35</v>
      </c>
      <c r="V4169">
        <f>IF(ChurnData[[#This Row],[Churn]]="Yes",1,0)</f>
        <v>1</v>
      </c>
    </row>
    <row r="4170" spans="1:22" x14ac:dyDescent="0.35">
      <c r="A4170" t="s">
        <v>4223</v>
      </c>
      <c r="B4170" t="s">
        <v>36</v>
      </c>
      <c r="C4170">
        <v>1</v>
      </c>
      <c r="D4170" t="s">
        <v>20</v>
      </c>
      <c r="E4170" t="s">
        <v>21</v>
      </c>
      <c r="F4170" t="s">
        <v>41</v>
      </c>
      <c r="G4170" s="2">
        <v>22</v>
      </c>
      <c r="H4170" t="s">
        <v>20</v>
      </c>
      <c r="I4170" t="s">
        <v>21</v>
      </c>
      <c r="J4170" t="s">
        <v>28</v>
      </c>
      <c r="K4170" t="s">
        <v>28</v>
      </c>
      <c r="L4170" t="s">
        <v>33</v>
      </c>
      <c r="M4170" t="s">
        <v>20</v>
      </c>
      <c r="N4170" t="s">
        <v>25</v>
      </c>
      <c r="O4170" s="1">
        <v>32.619999999999997</v>
      </c>
      <c r="P4170" s="1">
        <v>697.71</v>
      </c>
      <c r="Q4170">
        <v>2</v>
      </c>
      <c r="R4170" t="s">
        <v>20</v>
      </c>
      <c r="S4170" t="str">
        <f>IF(ChurnData[[#This Row],[MonthlyCharges]]&lt;=30,"1. Up to 30",IF(ChurnData[[#This Row],[MonthlyCharges]]&lt;=50,"2. 31-50",IF(ChurnData[[#This Row],[MonthlyCharges]]&lt;=70,"3. 51-70",IF(ChurnData[[#This Row],[MonthlyCharges]]&lt;=90,"4. 71-90","5. Over 90"))))</f>
        <v>2. 31-50</v>
      </c>
      <c r="T4170" t="str">
        <f>IF(AND(ChurnData[[#This Row],[Contract]]="Month-to-month",ChurnData[[#This Row],[InternetService]]="Fiber optic",ChurnData[[#This Row],[TenureMonths]]&lt;=11),"High-risk","Other")</f>
        <v>Other</v>
      </c>
      <c r="U4170" t="str">
        <f>IF(ChurnData[[#This Row],[TenureMonths]]&lt;=11,"0-11",IF(ChurnData[[#This Row],[TenureMonths]]&lt;=23,"12-23",IF(ChurnData[[#This Row],[TenureMonths]]&lt;=35,"24-35",IF(ChurnData[[#This Row],[TenureMonths]]&lt;=47,"36-47",IF(ChurnData[[#This Row],[TenureMonths]]&lt;=59,"48-59","60-72")))))</f>
        <v>12-23</v>
      </c>
      <c r="V4170">
        <f>IF(ChurnData[[#This Row],[Churn]]="Yes",1,0)</f>
        <v>1</v>
      </c>
    </row>
    <row r="4171" spans="1:22" x14ac:dyDescent="0.35">
      <c r="A4171" t="s">
        <v>4224</v>
      </c>
      <c r="B4171" t="s">
        <v>19</v>
      </c>
      <c r="C4171">
        <v>0</v>
      </c>
      <c r="D4171" t="s">
        <v>20</v>
      </c>
      <c r="E4171" t="s">
        <v>21</v>
      </c>
      <c r="F4171" t="s">
        <v>56</v>
      </c>
      <c r="G4171" s="2">
        <v>39</v>
      </c>
      <c r="H4171" t="s">
        <v>20</v>
      </c>
      <c r="I4171" t="s">
        <v>32</v>
      </c>
      <c r="J4171" t="s">
        <v>21</v>
      </c>
      <c r="K4171" t="s">
        <v>21</v>
      </c>
      <c r="L4171" t="s">
        <v>29</v>
      </c>
      <c r="M4171" t="s">
        <v>20</v>
      </c>
      <c r="N4171" t="s">
        <v>34</v>
      </c>
      <c r="O4171" s="1">
        <v>52.98</v>
      </c>
      <c r="P4171" s="1">
        <v>2022.24</v>
      </c>
      <c r="Q4171">
        <v>1</v>
      </c>
      <c r="R4171" t="s">
        <v>21</v>
      </c>
      <c r="S4171" t="str">
        <f>IF(ChurnData[[#This Row],[MonthlyCharges]]&lt;=30,"1. Up to 30",IF(ChurnData[[#This Row],[MonthlyCharges]]&lt;=50,"2. 31-50",IF(ChurnData[[#This Row],[MonthlyCharges]]&lt;=70,"3. 51-70",IF(ChurnData[[#This Row],[MonthlyCharges]]&lt;=90,"4. 71-90","5. Over 90"))))</f>
        <v>3. 51-70</v>
      </c>
      <c r="T4171" t="str">
        <f>IF(AND(ChurnData[[#This Row],[Contract]]="Month-to-month",ChurnData[[#This Row],[InternetService]]="Fiber optic",ChurnData[[#This Row],[TenureMonths]]&lt;=11),"High-risk","Other")</f>
        <v>Other</v>
      </c>
      <c r="U4171" t="str">
        <f>IF(ChurnData[[#This Row],[TenureMonths]]&lt;=11,"0-11",IF(ChurnData[[#This Row],[TenureMonths]]&lt;=23,"12-23",IF(ChurnData[[#This Row],[TenureMonths]]&lt;=35,"24-35",IF(ChurnData[[#This Row],[TenureMonths]]&lt;=47,"36-47",IF(ChurnData[[#This Row],[TenureMonths]]&lt;=59,"48-59","60-72")))))</f>
        <v>36-47</v>
      </c>
      <c r="V4171">
        <f>IF(ChurnData[[#This Row],[Churn]]="Yes",1,0)</f>
        <v>0</v>
      </c>
    </row>
    <row r="4172" spans="1:22" x14ac:dyDescent="0.35">
      <c r="A4172" t="s">
        <v>4225</v>
      </c>
      <c r="B4172" t="s">
        <v>19</v>
      </c>
      <c r="C4172">
        <v>0</v>
      </c>
      <c r="D4172" t="s">
        <v>20</v>
      </c>
      <c r="E4172" t="s">
        <v>20</v>
      </c>
      <c r="F4172" t="s">
        <v>65</v>
      </c>
      <c r="G4172" s="2">
        <v>53</v>
      </c>
      <c r="H4172" t="s">
        <v>20</v>
      </c>
      <c r="I4172" t="s">
        <v>32</v>
      </c>
      <c r="J4172" t="s">
        <v>20</v>
      </c>
      <c r="K4172" t="s">
        <v>21</v>
      </c>
      <c r="L4172" t="s">
        <v>24</v>
      </c>
      <c r="M4172" t="s">
        <v>21</v>
      </c>
      <c r="N4172" t="s">
        <v>34</v>
      </c>
      <c r="O4172" s="1">
        <v>62.63</v>
      </c>
      <c r="P4172" s="1">
        <v>3371.73</v>
      </c>
      <c r="Q4172">
        <v>2</v>
      </c>
      <c r="R4172" t="s">
        <v>21</v>
      </c>
      <c r="S4172" t="str">
        <f>IF(ChurnData[[#This Row],[MonthlyCharges]]&lt;=30,"1. Up to 30",IF(ChurnData[[#This Row],[MonthlyCharges]]&lt;=50,"2. 31-50",IF(ChurnData[[#This Row],[MonthlyCharges]]&lt;=70,"3. 51-70",IF(ChurnData[[#This Row],[MonthlyCharges]]&lt;=90,"4. 71-90","5. Over 90"))))</f>
        <v>3. 51-70</v>
      </c>
      <c r="T4172" t="str">
        <f>IF(AND(ChurnData[[#This Row],[Contract]]="Month-to-month",ChurnData[[#This Row],[InternetService]]="Fiber optic",ChurnData[[#This Row],[TenureMonths]]&lt;=11),"High-risk","Other")</f>
        <v>Other</v>
      </c>
      <c r="U4172" t="str">
        <f>IF(ChurnData[[#This Row],[TenureMonths]]&lt;=11,"0-11",IF(ChurnData[[#This Row],[TenureMonths]]&lt;=23,"12-23",IF(ChurnData[[#This Row],[TenureMonths]]&lt;=35,"24-35",IF(ChurnData[[#This Row],[TenureMonths]]&lt;=47,"36-47",IF(ChurnData[[#This Row],[TenureMonths]]&lt;=59,"48-59","60-72")))))</f>
        <v>48-59</v>
      </c>
      <c r="V4172">
        <f>IF(ChurnData[[#This Row],[Churn]]="Yes",1,0)</f>
        <v>0</v>
      </c>
    </row>
    <row r="4173" spans="1:22" x14ac:dyDescent="0.35">
      <c r="A4173" t="s">
        <v>4226</v>
      </c>
      <c r="B4173" t="s">
        <v>36</v>
      </c>
      <c r="C4173">
        <v>0</v>
      </c>
      <c r="D4173" t="s">
        <v>20</v>
      </c>
      <c r="E4173" t="s">
        <v>21</v>
      </c>
      <c r="F4173" t="s">
        <v>37</v>
      </c>
      <c r="G4173" s="2">
        <v>19</v>
      </c>
      <c r="H4173" t="s">
        <v>20</v>
      </c>
      <c r="I4173" t="s">
        <v>32</v>
      </c>
      <c r="J4173" t="s">
        <v>21</v>
      </c>
      <c r="K4173" t="s">
        <v>21</v>
      </c>
      <c r="L4173" t="s">
        <v>24</v>
      </c>
      <c r="M4173" t="s">
        <v>21</v>
      </c>
      <c r="N4173" t="s">
        <v>34</v>
      </c>
      <c r="O4173" s="1">
        <v>53.81</v>
      </c>
      <c r="P4173" s="1">
        <v>998.8</v>
      </c>
      <c r="Q4173">
        <v>1</v>
      </c>
      <c r="R4173" t="s">
        <v>21</v>
      </c>
      <c r="S4173" t="str">
        <f>IF(ChurnData[[#This Row],[MonthlyCharges]]&lt;=30,"1. Up to 30",IF(ChurnData[[#This Row],[MonthlyCharges]]&lt;=50,"2. 31-50",IF(ChurnData[[#This Row],[MonthlyCharges]]&lt;=70,"3. 51-70",IF(ChurnData[[#This Row],[MonthlyCharges]]&lt;=90,"4. 71-90","5. Over 90"))))</f>
        <v>3. 51-70</v>
      </c>
      <c r="T4173" t="str">
        <f>IF(AND(ChurnData[[#This Row],[Contract]]="Month-to-month",ChurnData[[#This Row],[InternetService]]="Fiber optic",ChurnData[[#This Row],[TenureMonths]]&lt;=11),"High-risk","Other")</f>
        <v>Other</v>
      </c>
      <c r="U4173" t="str">
        <f>IF(ChurnData[[#This Row],[TenureMonths]]&lt;=11,"0-11",IF(ChurnData[[#This Row],[TenureMonths]]&lt;=23,"12-23",IF(ChurnData[[#This Row],[TenureMonths]]&lt;=35,"24-35",IF(ChurnData[[#This Row],[TenureMonths]]&lt;=47,"36-47",IF(ChurnData[[#This Row],[TenureMonths]]&lt;=59,"48-59","60-72")))))</f>
        <v>12-23</v>
      </c>
      <c r="V4173">
        <f>IF(ChurnData[[#This Row],[Churn]]="Yes",1,0)</f>
        <v>0</v>
      </c>
    </row>
    <row r="4174" spans="1:22" x14ac:dyDescent="0.35">
      <c r="A4174" t="s">
        <v>4227</v>
      </c>
      <c r="B4174" t="s">
        <v>19</v>
      </c>
      <c r="C4174">
        <v>0</v>
      </c>
      <c r="D4174" t="s">
        <v>20</v>
      </c>
      <c r="E4174" t="s">
        <v>21</v>
      </c>
      <c r="F4174" t="s">
        <v>45</v>
      </c>
      <c r="G4174" s="2">
        <v>6</v>
      </c>
      <c r="H4174" t="s">
        <v>20</v>
      </c>
      <c r="I4174" t="s">
        <v>32</v>
      </c>
      <c r="J4174" t="s">
        <v>21</v>
      </c>
      <c r="K4174" t="s">
        <v>21</v>
      </c>
      <c r="L4174" t="s">
        <v>33</v>
      </c>
      <c r="M4174" t="s">
        <v>20</v>
      </c>
      <c r="N4174" t="s">
        <v>30</v>
      </c>
      <c r="O4174" s="1">
        <v>68.790000000000006</v>
      </c>
      <c r="P4174" s="1">
        <v>412.4</v>
      </c>
      <c r="Q4174">
        <v>1</v>
      </c>
      <c r="R4174" t="s">
        <v>20</v>
      </c>
      <c r="S4174" t="str">
        <f>IF(ChurnData[[#This Row],[MonthlyCharges]]&lt;=30,"1. Up to 30",IF(ChurnData[[#This Row],[MonthlyCharges]]&lt;=50,"2. 31-50",IF(ChurnData[[#This Row],[MonthlyCharges]]&lt;=70,"3. 51-70",IF(ChurnData[[#This Row],[MonthlyCharges]]&lt;=90,"4. 71-90","5. Over 90"))))</f>
        <v>3. 51-70</v>
      </c>
      <c r="T4174" t="str">
        <f>IF(AND(ChurnData[[#This Row],[Contract]]="Month-to-month",ChurnData[[#This Row],[InternetService]]="Fiber optic",ChurnData[[#This Row],[TenureMonths]]&lt;=11),"High-risk","Other")</f>
        <v>Other</v>
      </c>
      <c r="U4174" t="str">
        <f>IF(ChurnData[[#This Row],[TenureMonths]]&lt;=11,"0-11",IF(ChurnData[[#This Row],[TenureMonths]]&lt;=23,"12-23",IF(ChurnData[[#This Row],[TenureMonths]]&lt;=35,"24-35",IF(ChurnData[[#This Row],[TenureMonths]]&lt;=47,"36-47",IF(ChurnData[[#This Row],[TenureMonths]]&lt;=59,"48-59","60-72")))))</f>
        <v>0-11</v>
      </c>
      <c r="V4174">
        <f>IF(ChurnData[[#This Row],[Churn]]="Yes",1,0)</f>
        <v>1</v>
      </c>
    </row>
    <row r="4175" spans="1:22" x14ac:dyDescent="0.35">
      <c r="A4175" t="s">
        <v>4228</v>
      </c>
      <c r="B4175" t="s">
        <v>36</v>
      </c>
      <c r="C4175">
        <v>0</v>
      </c>
      <c r="D4175" t="s">
        <v>21</v>
      </c>
      <c r="E4175" t="s">
        <v>20</v>
      </c>
      <c r="F4175" t="s">
        <v>49</v>
      </c>
      <c r="G4175" s="2">
        <v>20</v>
      </c>
      <c r="H4175" t="s">
        <v>21</v>
      </c>
      <c r="I4175" t="s">
        <v>32</v>
      </c>
      <c r="J4175" t="s">
        <v>21</v>
      </c>
      <c r="K4175" t="s">
        <v>21</v>
      </c>
      <c r="L4175" t="s">
        <v>33</v>
      </c>
      <c r="M4175" t="s">
        <v>20</v>
      </c>
      <c r="N4175" t="s">
        <v>34</v>
      </c>
      <c r="O4175" s="1">
        <v>47.72</v>
      </c>
      <c r="P4175" s="1">
        <v>941.85</v>
      </c>
      <c r="Q4175">
        <v>1</v>
      </c>
      <c r="R4175" t="s">
        <v>21</v>
      </c>
      <c r="S4175" t="str">
        <f>IF(ChurnData[[#This Row],[MonthlyCharges]]&lt;=30,"1. Up to 30",IF(ChurnData[[#This Row],[MonthlyCharges]]&lt;=50,"2. 31-50",IF(ChurnData[[#This Row],[MonthlyCharges]]&lt;=70,"3. 51-70",IF(ChurnData[[#This Row],[MonthlyCharges]]&lt;=90,"4. 71-90","5. Over 90"))))</f>
        <v>2. 31-50</v>
      </c>
      <c r="T4175" t="str">
        <f>IF(AND(ChurnData[[#This Row],[Contract]]="Month-to-month",ChurnData[[#This Row],[InternetService]]="Fiber optic",ChurnData[[#This Row],[TenureMonths]]&lt;=11),"High-risk","Other")</f>
        <v>Other</v>
      </c>
      <c r="U4175" t="str">
        <f>IF(ChurnData[[#This Row],[TenureMonths]]&lt;=11,"0-11",IF(ChurnData[[#This Row],[TenureMonths]]&lt;=23,"12-23",IF(ChurnData[[#This Row],[TenureMonths]]&lt;=35,"24-35",IF(ChurnData[[#This Row],[TenureMonths]]&lt;=47,"36-47",IF(ChurnData[[#This Row],[TenureMonths]]&lt;=59,"48-59","60-72")))))</f>
        <v>12-23</v>
      </c>
      <c r="V4175">
        <f>IF(ChurnData[[#This Row],[Churn]]="Yes",1,0)</f>
        <v>0</v>
      </c>
    </row>
    <row r="4176" spans="1:22" x14ac:dyDescent="0.35">
      <c r="A4176" t="s">
        <v>4229</v>
      </c>
      <c r="B4176" t="s">
        <v>36</v>
      </c>
      <c r="C4176">
        <v>0</v>
      </c>
      <c r="D4176" t="s">
        <v>20</v>
      </c>
      <c r="E4176" t="s">
        <v>21</v>
      </c>
      <c r="F4176" t="s">
        <v>58</v>
      </c>
      <c r="G4176" s="2">
        <v>55</v>
      </c>
      <c r="H4176" t="s">
        <v>20</v>
      </c>
      <c r="I4176" t="s">
        <v>23</v>
      </c>
      <c r="J4176" t="s">
        <v>21</v>
      </c>
      <c r="K4176" t="s">
        <v>21</v>
      </c>
      <c r="L4176" t="s">
        <v>24</v>
      </c>
      <c r="M4176" t="s">
        <v>20</v>
      </c>
      <c r="N4176" t="s">
        <v>43</v>
      </c>
      <c r="O4176" s="1">
        <v>85.27</v>
      </c>
      <c r="P4176" s="1">
        <v>4803.71</v>
      </c>
      <c r="Q4176">
        <v>1</v>
      </c>
      <c r="R4176" t="s">
        <v>21</v>
      </c>
      <c r="S4176" t="str">
        <f>IF(ChurnData[[#This Row],[MonthlyCharges]]&lt;=30,"1. Up to 30",IF(ChurnData[[#This Row],[MonthlyCharges]]&lt;=50,"2. 31-50",IF(ChurnData[[#This Row],[MonthlyCharges]]&lt;=70,"3. 51-70",IF(ChurnData[[#This Row],[MonthlyCharges]]&lt;=90,"4. 71-90","5. Over 90"))))</f>
        <v>4. 71-90</v>
      </c>
      <c r="T4176" t="str">
        <f>IF(AND(ChurnData[[#This Row],[Contract]]="Month-to-month",ChurnData[[#This Row],[InternetService]]="Fiber optic",ChurnData[[#This Row],[TenureMonths]]&lt;=11),"High-risk","Other")</f>
        <v>Other</v>
      </c>
      <c r="U4176" t="str">
        <f>IF(ChurnData[[#This Row],[TenureMonths]]&lt;=11,"0-11",IF(ChurnData[[#This Row],[TenureMonths]]&lt;=23,"12-23",IF(ChurnData[[#This Row],[TenureMonths]]&lt;=35,"24-35",IF(ChurnData[[#This Row],[TenureMonths]]&lt;=47,"36-47",IF(ChurnData[[#This Row],[TenureMonths]]&lt;=59,"48-59","60-72")))))</f>
        <v>48-59</v>
      </c>
      <c r="V4176">
        <f>IF(ChurnData[[#This Row],[Churn]]="Yes",1,0)</f>
        <v>0</v>
      </c>
    </row>
    <row r="4177" spans="1:22" x14ac:dyDescent="0.35">
      <c r="A4177" t="s">
        <v>4230</v>
      </c>
      <c r="B4177" t="s">
        <v>19</v>
      </c>
      <c r="C4177">
        <v>0</v>
      </c>
      <c r="D4177" t="s">
        <v>21</v>
      </c>
      <c r="E4177" t="s">
        <v>21</v>
      </c>
      <c r="F4177" t="s">
        <v>75</v>
      </c>
      <c r="G4177" s="2">
        <v>10</v>
      </c>
      <c r="H4177" t="s">
        <v>21</v>
      </c>
      <c r="I4177" t="s">
        <v>21</v>
      </c>
      <c r="J4177" t="s">
        <v>28</v>
      </c>
      <c r="K4177" t="s">
        <v>28</v>
      </c>
      <c r="L4177" t="s">
        <v>33</v>
      </c>
      <c r="M4177" t="s">
        <v>20</v>
      </c>
      <c r="N4177" t="s">
        <v>34</v>
      </c>
      <c r="O4177" s="1">
        <v>22.54</v>
      </c>
      <c r="P4177" s="1">
        <v>220.35</v>
      </c>
      <c r="Q4177">
        <v>4</v>
      </c>
      <c r="R4177" t="s">
        <v>20</v>
      </c>
      <c r="S4177" t="str">
        <f>IF(ChurnData[[#This Row],[MonthlyCharges]]&lt;=30,"1. Up to 30",IF(ChurnData[[#This Row],[MonthlyCharges]]&lt;=50,"2. 31-50",IF(ChurnData[[#This Row],[MonthlyCharges]]&lt;=70,"3. 51-70",IF(ChurnData[[#This Row],[MonthlyCharges]]&lt;=90,"4. 71-90","5. Over 90"))))</f>
        <v>1. Up to 30</v>
      </c>
      <c r="T4177" t="str">
        <f>IF(AND(ChurnData[[#This Row],[Contract]]="Month-to-month",ChurnData[[#This Row],[InternetService]]="Fiber optic",ChurnData[[#This Row],[TenureMonths]]&lt;=11),"High-risk","Other")</f>
        <v>Other</v>
      </c>
      <c r="U4177" t="str">
        <f>IF(ChurnData[[#This Row],[TenureMonths]]&lt;=11,"0-11",IF(ChurnData[[#This Row],[TenureMonths]]&lt;=23,"12-23",IF(ChurnData[[#This Row],[TenureMonths]]&lt;=35,"24-35",IF(ChurnData[[#This Row],[TenureMonths]]&lt;=47,"36-47",IF(ChurnData[[#This Row],[TenureMonths]]&lt;=59,"48-59","60-72")))))</f>
        <v>0-11</v>
      </c>
      <c r="V4177">
        <f>IF(ChurnData[[#This Row],[Churn]]="Yes",1,0)</f>
        <v>1</v>
      </c>
    </row>
    <row r="4178" spans="1:22" x14ac:dyDescent="0.35">
      <c r="A4178" t="s">
        <v>4231</v>
      </c>
      <c r="B4178" t="s">
        <v>19</v>
      </c>
      <c r="C4178">
        <v>0</v>
      </c>
      <c r="D4178" t="s">
        <v>21</v>
      </c>
      <c r="E4178" t="s">
        <v>21</v>
      </c>
      <c r="F4178" t="s">
        <v>45</v>
      </c>
      <c r="G4178" s="2">
        <v>32</v>
      </c>
      <c r="H4178" t="s">
        <v>20</v>
      </c>
      <c r="I4178" t="s">
        <v>23</v>
      </c>
      <c r="J4178" t="s">
        <v>20</v>
      </c>
      <c r="K4178" t="s">
        <v>21</v>
      </c>
      <c r="L4178" t="s">
        <v>33</v>
      </c>
      <c r="M4178" t="s">
        <v>20</v>
      </c>
      <c r="N4178" t="s">
        <v>34</v>
      </c>
      <c r="O4178" s="1">
        <v>88.1</v>
      </c>
      <c r="P4178" s="1">
        <v>2888.75</v>
      </c>
      <c r="Q4178">
        <v>0</v>
      </c>
      <c r="R4178" t="s">
        <v>21</v>
      </c>
      <c r="S4178" t="str">
        <f>IF(ChurnData[[#This Row],[MonthlyCharges]]&lt;=30,"1. Up to 30",IF(ChurnData[[#This Row],[MonthlyCharges]]&lt;=50,"2. 31-50",IF(ChurnData[[#This Row],[MonthlyCharges]]&lt;=70,"3. 51-70",IF(ChurnData[[#This Row],[MonthlyCharges]]&lt;=90,"4. 71-90","5. Over 90"))))</f>
        <v>4. 71-90</v>
      </c>
      <c r="T4178" t="str">
        <f>IF(AND(ChurnData[[#This Row],[Contract]]="Month-to-month",ChurnData[[#This Row],[InternetService]]="Fiber optic",ChurnData[[#This Row],[TenureMonths]]&lt;=11),"High-risk","Other")</f>
        <v>Other</v>
      </c>
      <c r="U4178" t="str">
        <f>IF(ChurnData[[#This Row],[TenureMonths]]&lt;=11,"0-11",IF(ChurnData[[#This Row],[TenureMonths]]&lt;=23,"12-23",IF(ChurnData[[#This Row],[TenureMonths]]&lt;=35,"24-35",IF(ChurnData[[#This Row],[TenureMonths]]&lt;=47,"36-47",IF(ChurnData[[#This Row],[TenureMonths]]&lt;=59,"48-59","60-72")))))</f>
        <v>24-35</v>
      </c>
      <c r="V4178">
        <f>IF(ChurnData[[#This Row],[Churn]]="Yes",1,0)</f>
        <v>0</v>
      </c>
    </row>
    <row r="4179" spans="1:22" x14ac:dyDescent="0.35">
      <c r="A4179" t="s">
        <v>4232</v>
      </c>
      <c r="B4179" t="s">
        <v>19</v>
      </c>
      <c r="C4179">
        <v>0</v>
      </c>
      <c r="D4179" t="s">
        <v>20</v>
      </c>
      <c r="E4179" t="s">
        <v>20</v>
      </c>
      <c r="F4179" t="s">
        <v>47</v>
      </c>
      <c r="G4179" s="2">
        <v>16</v>
      </c>
      <c r="H4179" t="s">
        <v>20</v>
      </c>
      <c r="I4179" t="s">
        <v>23</v>
      </c>
      <c r="J4179" t="s">
        <v>20</v>
      </c>
      <c r="K4179" t="s">
        <v>21</v>
      </c>
      <c r="L4179" t="s">
        <v>33</v>
      </c>
      <c r="M4179" t="s">
        <v>21</v>
      </c>
      <c r="N4179" t="s">
        <v>43</v>
      </c>
      <c r="O4179" s="1">
        <v>88.93</v>
      </c>
      <c r="P4179" s="1">
        <v>1452.47</v>
      </c>
      <c r="Q4179">
        <v>2</v>
      </c>
      <c r="R4179" t="s">
        <v>20</v>
      </c>
      <c r="S4179" t="str">
        <f>IF(ChurnData[[#This Row],[MonthlyCharges]]&lt;=30,"1. Up to 30",IF(ChurnData[[#This Row],[MonthlyCharges]]&lt;=50,"2. 31-50",IF(ChurnData[[#This Row],[MonthlyCharges]]&lt;=70,"3. 51-70",IF(ChurnData[[#This Row],[MonthlyCharges]]&lt;=90,"4. 71-90","5. Over 90"))))</f>
        <v>4. 71-90</v>
      </c>
      <c r="T4179" t="str">
        <f>IF(AND(ChurnData[[#This Row],[Contract]]="Month-to-month",ChurnData[[#This Row],[InternetService]]="Fiber optic",ChurnData[[#This Row],[TenureMonths]]&lt;=11),"High-risk","Other")</f>
        <v>Other</v>
      </c>
      <c r="U4179" t="str">
        <f>IF(ChurnData[[#This Row],[TenureMonths]]&lt;=11,"0-11",IF(ChurnData[[#This Row],[TenureMonths]]&lt;=23,"12-23",IF(ChurnData[[#This Row],[TenureMonths]]&lt;=35,"24-35",IF(ChurnData[[#This Row],[TenureMonths]]&lt;=47,"36-47",IF(ChurnData[[#This Row],[TenureMonths]]&lt;=59,"48-59","60-72")))))</f>
        <v>12-23</v>
      </c>
      <c r="V4179">
        <f>IF(ChurnData[[#This Row],[Churn]]="Yes",1,0)</f>
        <v>1</v>
      </c>
    </row>
    <row r="4180" spans="1:22" x14ac:dyDescent="0.35">
      <c r="A4180" t="s">
        <v>4233</v>
      </c>
      <c r="B4180" t="s">
        <v>19</v>
      </c>
      <c r="C4180">
        <v>1</v>
      </c>
      <c r="D4180" t="s">
        <v>20</v>
      </c>
      <c r="E4180" t="s">
        <v>20</v>
      </c>
      <c r="F4180" t="s">
        <v>49</v>
      </c>
      <c r="G4180" s="2">
        <v>38</v>
      </c>
      <c r="H4180" t="s">
        <v>21</v>
      </c>
      <c r="I4180" t="s">
        <v>32</v>
      </c>
      <c r="J4180" t="s">
        <v>20</v>
      </c>
      <c r="K4180" t="s">
        <v>20</v>
      </c>
      <c r="L4180" t="s">
        <v>33</v>
      </c>
      <c r="M4180" t="s">
        <v>20</v>
      </c>
      <c r="N4180" t="s">
        <v>34</v>
      </c>
      <c r="O4180" s="1">
        <v>47.93</v>
      </c>
      <c r="P4180" s="1">
        <v>1782.92</v>
      </c>
      <c r="Q4180">
        <v>2</v>
      </c>
      <c r="R4180" t="s">
        <v>21</v>
      </c>
      <c r="S4180" t="str">
        <f>IF(ChurnData[[#This Row],[MonthlyCharges]]&lt;=30,"1. Up to 30",IF(ChurnData[[#This Row],[MonthlyCharges]]&lt;=50,"2. 31-50",IF(ChurnData[[#This Row],[MonthlyCharges]]&lt;=70,"3. 51-70",IF(ChurnData[[#This Row],[MonthlyCharges]]&lt;=90,"4. 71-90","5. Over 90"))))</f>
        <v>2. 31-50</v>
      </c>
      <c r="T4180" t="str">
        <f>IF(AND(ChurnData[[#This Row],[Contract]]="Month-to-month",ChurnData[[#This Row],[InternetService]]="Fiber optic",ChurnData[[#This Row],[TenureMonths]]&lt;=11),"High-risk","Other")</f>
        <v>Other</v>
      </c>
      <c r="U4180" t="str">
        <f>IF(ChurnData[[#This Row],[TenureMonths]]&lt;=11,"0-11",IF(ChurnData[[#This Row],[TenureMonths]]&lt;=23,"12-23",IF(ChurnData[[#This Row],[TenureMonths]]&lt;=35,"24-35",IF(ChurnData[[#This Row],[TenureMonths]]&lt;=47,"36-47",IF(ChurnData[[#This Row],[TenureMonths]]&lt;=59,"48-59","60-72")))))</f>
        <v>36-47</v>
      </c>
      <c r="V4180">
        <f>IF(ChurnData[[#This Row],[Churn]]="Yes",1,0)</f>
        <v>0</v>
      </c>
    </row>
    <row r="4181" spans="1:22" x14ac:dyDescent="0.35">
      <c r="A4181" t="s">
        <v>4234</v>
      </c>
      <c r="B4181" t="s">
        <v>19</v>
      </c>
      <c r="C4181">
        <v>1</v>
      </c>
      <c r="D4181" t="s">
        <v>21</v>
      </c>
      <c r="E4181" t="s">
        <v>21</v>
      </c>
      <c r="F4181" t="s">
        <v>56</v>
      </c>
      <c r="G4181" s="2">
        <v>40</v>
      </c>
      <c r="H4181" t="s">
        <v>21</v>
      </c>
      <c r="I4181" t="s">
        <v>32</v>
      </c>
      <c r="J4181" t="s">
        <v>20</v>
      </c>
      <c r="K4181" t="s">
        <v>20</v>
      </c>
      <c r="L4181" t="s">
        <v>29</v>
      </c>
      <c r="M4181" t="s">
        <v>21</v>
      </c>
      <c r="N4181" t="s">
        <v>30</v>
      </c>
      <c r="O4181" s="1">
        <v>51.54</v>
      </c>
      <c r="P4181" s="1">
        <v>2103.46</v>
      </c>
      <c r="Q4181">
        <v>1</v>
      </c>
      <c r="R4181" t="s">
        <v>21</v>
      </c>
      <c r="S4181" t="str">
        <f>IF(ChurnData[[#This Row],[MonthlyCharges]]&lt;=30,"1. Up to 30",IF(ChurnData[[#This Row],[MonthlyCharges]]&lt;=50,"2. 31-50",IF(ChurnData[[#This Row],[MonthlyCharges]]&lt;=70,"3. 51-70",IF(ChurnData[[#This Row],[MonthlyCharges]]&lt;=90,"4. 71-90","5. Over 90"))))</f>
        <v>3. 51-70</v>
      </c>
      <c r="T4181" t="str">
        <f>IF(AND(ChurnData[[#This Row],[Contract]]="Month-to-month",ChurnData[[#This Row],[InternetService]]="Fiber optic",ChurnData[[#This Row],[TenureMonths]]&lt;=11),"High-risk","Other")</f>
        <v>Other</v>
      </c>
      <c r="U4181" t="str">
        <f>IF(ChurnData[[#This Row],[TenureMonths]]&lt;=11,"0-11",IF(ChurnData[[#This Row],[TenureMonths]]&lt;=23,"12-23",IF(ChurnData[[#This Row],[TenureMonths]]&lt;=35,"24-35",IF(ChurnData[[#This Row],[TenureMonths]]&lt;=47,"36-47",IF(ChurnData[[#This Row],[TenureMonths]]&lt;=59,"48-59","60-72")))))</f>
        <v>36-47</v>
      </c>
      <c r="V4181">
        <f>IF(ChurnData[[#This Row],[Churn]]="Yes",1,0)</f>
        <v>0</v>
      </c>
    </row>
    <row r="4182" spans="1:22" x14ac:dyDescent="0.35">
      <c r="A4182" t="s">
        <v>4235</v>
      </c>
      <c r="B4182" t="s">
        <v>19</v>
      </c>
      <c r="C4182">
        <v>0</v>
      </c>
      <c r="D4182" t="s">
        <v>20</v>
      </c>
      <c r="E4182" t="s">
        <v>21</v>
      </c>
      <c r="F4182" t="s">
        <v>39</v>
      </c>
      <c r="G4182" s="2">
        <v>19</v>
      </c>
      <c r="H4182" t="s">
        <v>20</v>
      </c>
      <c r="I4182" t="s">
        <v>21</v>
      </c>
      <c r="J4182" t="s">
        <v>28</v>
      </c>
      <c r="K4182" t="s">
        <v>28</v>
      </c>
      <c r="L4182" t="s">
        <v>33</v>
      </c>
      <c r="M4182" t="s">
        <v>21</v>
      </c>
      <c r="N4182" t="s">
        <v>34</v>
      </c>
      <c r="O4182" s="1">
        <v>28.34</v>
      </c>
      <c r="P4182" s="1">
        <v>524.94000000000005</v>
      </c>
      <c r="Q4182">
        <v>0</v>
      </c>
      <c r="R4182" t="s">
        <v>20</v>
      </c>
      <c r="S4182" t="str">
        <f>IF(ChurnData[[#This Row],[MonthlyCharges]]&lt;=30,"1. Up to 30",IF(ChurnData[[#This Row],[MonthlyCharges]]&lt;=50,"2. 31-50",IF(ChurnData[[#This Row],[MonthlyCharges]]&lt;=70,"3. 51-70",IF(ChurnData[[#This Row],[MonthlyCharges]]&lt;=90,"4. 71-90","5. Over 90"))))</f>
        <v>1. Up to 30</v>
      </c>
      <c r="T4182" t="str">
        <f>IF(AND(ChurnData[[#This Row],[Contract]]="Month-to-month",ChurnData[[#This Row],[InternetService]]="Fiber optic",ChurnData[[#This Row],[TenureMonths]]&lt;=11),"High-risk","Other")</f>
        <v>Other</v>
      </c>
      <c r="U4182" t="str">
        <f>IF(ChurnData[[#This Row],[TenureMonths]]&lt;=11,"0-11",IF(ChurnData[[#This Row],[TenureMonths]]&lt;=23,"12-23",IF(ChurnData[[#This Row],[TenureMonths]]&lt;=35,"24-35",IF(ChurnData[[#This Row],[TenureMonths]]&lt;=47,"36-47",IF(ChurnData[[#This Row],[TenureMonths]]&lt;=59,"48-59","60-72")))))</f>
        <v>12-23</v>
      </c>
      <c r="V4182">
        <f>IF(ChurnData[[#This Row],[Churn]]="Yes",1,0)</f>
        <v>1</v>
      </c>
    </row>
    <row r="4183" spans="1:22" x14ac:dyDescent="0.35">
      <c r="A4183" t="s">
        <v>4236</v>
      </c>
      <c r="B4183" t="s">
        <v>36</v>
      </c>
      <c r="C4183">
        <v>0</v>
      </c>
      <c r="D4183" t="s">
        <v>21</v>
      </c>
      <c r="E4183" t="s">
        <v>21</v>
      </c>
      <c r="F4183" t="s">
        <v>75</v>
      </c>
      <c r="G4183" s="2">
        <v>21</v>
      </c>
      <c r="H4183" t="s">
        <v>20</v>
      </c>
      <c r="I4183" t="s">
        <v>23</v>
      </c>
      <c r="J4183" t="s">
        <v>21</v>
      </c>
      <c r="K4183" t="s">
        <v>21</v>
      </c>
      <c r="L4183" t="s">
        <v>29</v>
      </c>
      <c r="M4183" t="s">
        <v>20</v>
      </c>
      <c r="N4183" t="s">
        <v>30</v>
      </c>
      <c r="O4183" s="1">
        <v>93.43</v>
      </c>
      <c r="P4183" s="1">
        <v>1903.58</v>
      </c>
      <c r="Q4183">
        <v>0</v>
      </c>
      <c r="R4183" t="s">
        <v>21</v>
      </c>
      <c r="S4183" t="str">
        <f>IF(ChurnData[[#This Row],[MonthlyCharges]]&lt;=30,"1. Up to 30",IF(ChurnData[[#This Row],[MonthlyCharges]]&lt;=50,"2. 31-50",IF(ChurnData[[#This Row],[MonthlyCharges]]&lt;=70,"3. 51-70",IF(ChurnData[[#This Row],[MonthlyCharges]]&lt;=90,"4. 71-90","5. Over 90"))))</f>
        <v>5. Over 90</v>
      </c>
      <c r="T4183" t="str">
        <f>IF(AND(ChurnData[[#This Row],[Contract]]="Month-to-month",ChurnData[[#This Row],[InternetService]]="Fiber optic",ChurnData[[#This Row],[TenureMonths]]&lt;=11),"High-risk","Other")</f>
        <v>Other</v>
      </c>
      <c r="U4183" t="str">
        <f>IF(ChurnData[[#This Row],[TenureMonths]]&lt;=11,"0-11",IF(ChurnData[[#This Row],[TenureMonths]]&lt;=23,"12-23",IF(ChurnData[[#This Row],[TenureMonths]]&lt;=35,"24-35",IF(ChurnData[[#This Row],[TenureMonths]]&lt;=47,"36-47",IF(ChurnData[[#This Row],[TenureMonths]]&lt;=59,"48-59","60-72")))))</f>
        <v>12-23</v>
      </c>
      <c r="V4183">
        <f>IF(ChurnData[[#This Row],[Churn]]="Yes",1,0)</f>
        <v>0</v>
      </c>
    </row>
    <row r="4184" spans="1:22" x14ac:dyDescent="0.35">
      <c r="A4184" t="s">
        <v>4237</v>
      </c>
      <c r="B4184" t="s">
        <v>19</v>
      </c>
      <c r="C4184">
        <v>0</v>
      </c>
      <c r="D4184" t="s">
        <v>21</v>
      </c>
      <c r="E4184" t="s">
        <v>20</v>
      </c>
      <c r="F4184" t="s">
        <v>39</v>
      </c>
      <c r="G4184" s="2">
        <v>55</v>
      </c>
      <c r="H4184" t="s">
        <v>20</v>
      </c>
      <c r="I4184" t="s">
        <v>23</v>
      </c>
      <c r="J4184" t="s">
        <v>21</v>
      </c>
      <c r="K4184" t="s">
        <v>21</v>
      </c>
      <c r="L4184" t="s">
        <v>24</v>
      </c>
      <c r="M4184" t="s">
        <v>21</v>
      </c>
      <c r="N4184" t="s">
        <v>34</v>
      </c>
      <c r="O4184" s="1">
        <v>82.21</v>
      </c>
      <c r="P4184" s="1">
        <v>4434.33</v>
      </c>
      <c r="Q4184">
        <v>4</v>
      </c>
      <c r="R4184" t="s">
        <v>21</v>
      </c>
      <c r="S4184" t="str">
        <f>IF(ChurnData[[#This Row],[MonthlyCharges]]&lt;=30,"1. Up to 30",IF(ChurnData[[#This Row],[MonthlyCharges]]&lt;=50,"2. 31-50",IF(ChurnData[[#This Row],[MonthlyCharges]]&lt;=70,"3. 51-70",IF(ChurnData[[#This Row],[MonthlyCharges]]&lt;=90,"4. 71-90","5. Over 90"))))</f>
        <v>4. 71-90</v>
      </c>
      <c r="T4184" t="str">
        <f>IF(AND(ChurnData[[#This Row],[Contract]]="Month-to-month",ChurnData[[#This Row],[InternetService]]="Fiber optic",ChurnData[[#This Row],[TenureMonths]]&lt;=11),"High-risk","Other")</f>
        <v>Other</v>
      </c>
      <c r="U4184" t="str">
        <f>IF(ChurnData[[#This Row],[TenureMonths]]&lt;=11,"0-11",IF(ChurnData[[#This Row],[TenureMonths]]&lt;=23,"12-23",IF(ChurnData[[#This Row],[TenureMonths]]&lt;=35,"24-35",IF(ChurnData[[#This Row],[TenureMonths]]&lt;=47,"36-47",IF(ChurnData[[#This Row],[TenureMonths]]&lt;=59,"48-59","60-72")))))</f>
        <v>48-59</v>
      </c>
      <c r="V4184">
        <f>IF(ChurnData[[#This Row],[Churn]]="Yes",1,0)</f>
        <v>0</v>
      </c>
    </row>
    <row r="4185" spans="1:22" x14ac:dyDescent="0.35">
      <c r="A4185" t="s">
        <v>4238</v>
      </c>
      <c r="B4185" t="s">
        <v>19</v>
      </c>
      <c r="C4185">
        <v>0</v>
      </c>
      <c r="D4185" t="s">
        <v>21</v>
      </c>
      <c r="E4185" t="s">
        <v>20</v>
      </c>
      <c r="F4185" t="s">
        <v>45</v>
      </c>
      <c r="G4185" s="2">
        <v>17</v>
      </c>
      <c r="H4185" t="s">
        <v>20</v>
      </c>
      <c r="I4185" t="s">
        <v>32</v>
      </c>
      <c r="J4185" t="s">
        <v>21</v>
      </c>
      <c r="K4185" t="s">
        <v>21</v>
      </c>
      <c r="L4185" t="s">
        <v>33</v>
      </c>
      <c r="M4185" t="s">
        <v>21</v>
      </c>
      <c r="N4185" t="s">
        <v>43</v>
      </c>
      <c r="O4185" s="1">
        <v>67.38</v>
      </c>
      <c r="P4185" s="1">
        <v>1160.07</v>
      </c>
      <c r="Q4185">
        <v>5</v>
      </c>
      <c r="R4185" t="s">
        <v>20</v>
      </c>
      <c r="S4185" t="str">
        <f>IF(ChurnData[[#This Row],[MonthlyCharges]]&lt;=30,"1. Up to 30",IF(ChurnData[[#This Row],[MonthlyCharges]]&lt;=50,"2. 31-50",IF(ChurnData[[#This Row],[MonthlyCharges]]&lt;=70,"3. 51-70",IF(ChurnData[[#This Row],[MonthlyCharges]]&lt;=90,"4. 71-90","5. Over 90"))))</f>
        <v>3. 51-70</v>
      </c>
      <c r="T4185" t="str">
        <f>IF(AND(ChurnData[[#This Row],[Contract]]="Month-to-month",ChurnData[[#This Row],[InternetService]]="Fiber optic",ChurnData[[#This Row],[TenureMonths]]&lt;=11),"High-risk","Other")</f>
        <v>Other</v>
      </c>
      <c r="U4185" t="str">
        <f>IF(ChurnData[[#This Row],[TenureMonths]]&lt;=11,"0-11",IF(ChurnData[[#This Row],[TenureMonths]]&lt;=23,"12-23",IF(ChurnData[[#This Row],[TenureMonths]]&lt;=35,"24-35",IF(ChurnData[[#This Row],[TenureMonths]]&lt;=47,"36-47",IF(ChurnData[[#This Row],[TenureMonths]]&lt;=59,"48-59","60-72")))))</f>
        <v>12-23</v>
      </c>
      <c r="V4185">
        <f>IF(ChurnData[[#This Row],[Churn]]="Yes",1,0)</f>
        <v>1</v>
      </c>
    </row>
    <row r="4186" spans="1:22" x14ac:dyDescent="0.35">
      <c r="A4186" t="s">
        <v>4239</v>
      </c>
      <c r="B4186" t="s">
        <v>19</v>
      </c>
      <c r="C4186">
        <v>0</v>
      </c>
      <c r="D4186" t="s">
        <v>20</v>
      </c>
      <c r="E4186" t="s">
        <v>20</v>
      </c>
      <c r="F4186" t="s">
        <v>39</v>
      </c>
      <c r="G4186" s="2">
        <v>8</v>
      </c>
      <c r="H4186" t="s">
        <v>20</v>
      </c>
      <c r="I4186" t="s">
        <v>21</v>
      </c>
      <c r="J4186" t="s">
        <v>28</v>
      </c>
      <c r="K4186" t="s">
        <v>28</v>
      </c>
      <c r="L4186" t="s">
        <v>33</v>
      </c>
      <c r="M4186" t="s">
        <v>21</v>
      </c>
      <c r="N4186" t="s">
        <v>34</v>
      </c>
      <c r="O4186" s="1">
        <v>30.54</v>
      </c>
      <c r="P4186" s="1">
        <v>247.13</v>
      </c>
      <c r="Q4186">
        <v>1</v>
      </c>
      <c r="R4186" t="s">
        <v>20</v>
      </c>
      <c r="S4186" t="str">
        <f>IF(ChurnData[[#This Row],[MonthlyCharges]]&lt;=30,"1. Up to 30",IF(ChurnData[[#This Row],[MonthlyCharges]]&lt;=50,"2. 31-50",IF(ChurnData[[#This Row],[MonthlyCharges]]&lt;=70,"3. 51-70",IF(ChurnData[[#This Row],[MonthlyCharges]]&lt;=90,"4. 71-90","5. Over 90"))))</f>
        <v>2. 31-50</v>
      </c>
      <c r="T4186" t="str">
        <f>IF(AND(ChurnData[[#This Row],[Contract]]="Month-to-month",ChurnData[[#This Row],[InternetService]]="Fiber optic",ChurnData[[#This Row],[TenureMonths]]&lt;=11),"High-risk","Other")</f>
        <v>Other</v>
      </c>
      <c r="U4186" t="str">
        <f>IF(ChurnData[[#This Row],[TenureMonths]]&lt;=11,"0-11",IF(ChurnData[[#This Row],[TenureMonths]]&lt;=23,"12-23",IF(ChurnData[[#This Row],[TenureMonths]]&lt;=35,"24-35",IF(ChurnData[[#This Row],[TenureMonths]]&lt;=47,"36-47",IF(ChurnData[[#This Row],[TenureMonths]]&lt;=59,"48-59","60-72")))))</f>
        <v>0-11</v>
      </c>
      <c r="V4186">
        <f>IF(ChurnData[[#This Row],[Churn]]="Yes",1,0)</f>
        <v>1</v>
      </c>
    </row>
    <row r="4187" spans="1:22" x14ac:dyDescent="0.35">
      <c r="A4187" t="s">
        <v>4240</v>
      </c>
      <c r="B4187" t="s">
        <v>19</v>
      </c>
      <c r="C4187">
        <v>0</v>
      </c>
      <c r="D4187" t="s">
        <v>20</v>
      </c>
      <c r="E4187" t="s">
        <v>21</v>
      </c>
      <c r="F4187" t="s">
        <v>49</v>
      </c>
      <c r="G4187" s="2">
        <v>23</v>
      </c>
      <c r="H4187" t="s">
        <v>20</v>
      </c>
      <c r="I4187" t="s">
        <v>32</v>
      </c>
      <c r="J4187" t="s">
        <v>21</v>
      </c>
      <c r="K4187" t="s">
        <v>21</v>
      </c>
      <c r="L4187" t="s">
        <v>29</v>
      </c>
      <c r="M4187" t="s">
        <v>21</v>
      </c>
      <c r="N4187" t="s">
        <v>34</v>
      </c>
      <c r="O4187" s="1">
        <v>64.430000000000007</v>
      </c>
      <c r="P4187" s="1">
        <v>1462.29</v>
      </c>
      <c r="Q4187">
        <v>0</v>
      </c>
      <c r="R4187" t="s">
        <v>20</v>
      </c>
      <c r="S4187" t="str">
        <f>IF(ChurnData[[#This Row],[MonthlyCharges]]&lt;=30,"1. Up to 30",IF(ChurnData[[#This Row],[MonthlyCharges]]&lt;=50,"2. 31-50",IF(ChurnData[[#This Row],[MonthlyCharges]]&lt;=70,"3. 51-70",IF(ChurnData[[#This Row],[MonthlyCharges]]&lt;=90,"4. 71-90","5. Over 90"))))</f>
        <v>3. 51-70</v>
      </c>
      <c r="T4187" t="str">
        <f>IF(AND(ChurnData[[#This Row],[Contract]]="Month-to-month",ChurnData[[#This Row],[InternetService]]="Fiber optic",ChurnData[[#This Row],[TenureMonths]]&lt;=11),"High-risk","Other")</f>
        <v>Other</v>
      </c>
      <c r="U4187" t="str">
        <f>IF(ChurnData[[#This Row],[TenureMonths]]&lt;=11,"0-11",IF(ChurnData[[#This Row],[TenureMonths]]&lt;=23,"12-23",IF(ChurnData[[#This Row],[TenureMonths]]&lt;=35,"24-35",IF(ChurnData[[#This Row],[TenureMonths]]&lt;=47,"36-47",IF(ChurnData[[#This Row],[TenureMonths]]&lt;=59,"48-59","60-72")))))</f>
        <v>12-23</v>
      </c>
      <c r="V4187">
        <f>IF(ChurnData[[#This Row],[Churn]]="Yes",1,0)</f>
        <v>1</v>
      </c>
    </row>
    <row r="4188" spans="1:22" x14ac:dyDescent="0.35">
      <c r="A4188" t="s">
        <v>4241</v>
      </c>
      <c r="B4188" t="s">
        <v>36</v>
      </c>
      <c r="C4188">
        <v>0</v>
      </c>
      <c r="D4188" t="s">
        <v>20</v>
      </c>
      <c r="E4188" t="s">
        <v>21</v>
      </c>
      <c r="F4188" t="s">
        <v>45</v>
      </c>
      <c r="G4188" s="2">
        <v>54</v>
      </c>
      <c r="H4188" t="s">
        <v>20</v>
      </c>
      <c r="I4188" t="s">
        <v>21</v>
      </c>
      <c r="J4188" t="s">
        <v>28</v>
      </c>
      <c r="K4188" t="s">
        <v>28</v>
      </c>
      <c r="L4188" t="s">
        <v>29</v>
      </c>
      <c r="M4188" t="s">
        <v>21</v>
      </c>
      <c r="N4188" t="s">
        <v>34</v>
      </c>
      <c r="O4188" s="1">
        <v>29.09</v>
      </c>
      <c r="P4188" s="1">
        <v>1556.72</v>
      </c>
      <c r="Q4188">
        <v>0</v>
      </c>
      <c r="R4188" t="s">
        <v>21</v>
      </c>
      <c r="S4188" t="str">
        <f>IF(ChurnData[[#This Row],[MonthlyCharges]]&lt;=30,"1. Up to 30",IF(ChurnData[[#This Row],[MonthlyCharges]]&lt;=50,"2. 31-50",IF(ChurnData[[#This Row],[MonthlyCharges]]&lt;=70,"3. 51-70",IF(ChurnData[[#This Row],[MonthlyCharges]]&lt;=90,"4. 71-90","5. Over 90"))))</f>
        <v>1. Up to 30</v>
      </c>
      <c r="T4188" t="str">
        <f>IF(AND(ChurnData[[#This Row],[Contract]]="Month-to-month",ChurnData[[#This Row],[InternetService]]="Fiber optic",ChurnData[[#This Row],[TenureMonths]]&lt;=11),"High-risk","Other")</f>
        <v>Other</v>
      </c>
      <c r="U4188" t="str">
        <f>IF(ChurnData[[#This Row],[TenureMonths]]&lt;=11,"0-11",IF(ChurnData[[#This Row],[TenureMonths]]&lt;=23,"12-23",IF(ChurnData[[#This Row],[TenureMonths]]&lt;=35,"24-35",IF(ChurnData[[#This Row],[TenureMonths]]&lt;=47,"36-47",IF(ChurnData[[#This Row],[TenureMonths]]&lt;=59,"48-59","60-72")))))</f>
        <v>48-59</v>
      </c>
      <c r="V4188">
        <f>IF(ChurnData[[#This Row],[Churn]]="Yes",1,0)</f>
        <v>0</v>
      </c>
    </row>
    <row r="4189" spans="1:22" x14ac:dyDescent="0.35">
      <c r="A4189" t="s">
        <v>4242</v>
      </c>
      <c r="B4189" t="s">
        <v>36</v>
      </c>
      <c r="C4189">
        <v>0</v>
      </c>
      <c r="D4189" t="s">
        <v>20</v>
      </c>
      <c r="E4189" t="s">
        <v>20</v>
      </c>
      <c r="F4189" t="s">
        <v>27</v>
      </c>
      <c r="G4189" s="2">
        <v>33</v>
      </c>
      <c r="H4189" t="s">
        <v>20</v>
      </c>
      <c r="I4189" t="s">
        <v>21</v>
      </c>
      <c r="J4189" t="s">
        <v>28</v>
      </c>
      <c r="K4189" t="s">
        <v>28</v>
      </c>
      <c r="L4189" t="s">
        <v>33</v>
      </c>
      <c r="M4189" t="s">
        <v>20</v>
      </c>
      <c r="N4189" t="s">
        <v>43</v>
      </c>
      <c r="O4189" s="1">
        <v>24.67</v>
      </c>
      <c r="P4189" s="1">
        <v>812.26</v>
      </c>
      <c r="Q4189">
        <v>1</v>
      </c>
      <c r="R4189" t="s">
        <v>20</v>
      </c>
      <c r="S4189" t="str">
        <f>IF(ChurnData[[#This Row],[MonthlyCharges]]&lt;=30,"1. Up to 30",IF(ChurnData[[#This Row],[MonthlyCharges]]&lt;=50,"2. 31-50",IF(ChurnData[[#This Row],[MonthlyCharges]]&lt;=70,"3. 51-70",IF(ChurnData[[#This Row],[MonthlyCharges]]&lt;=90,"4. 71-90","5. Over 90"))))</f>
        <v>1. Up to 30</v>
      </c>
      <c r="T4189" t="str">
        <f>IF(AND(ChurnData[[#This Row],[Contract]]="Month-to-month",ChurnData[[#This Row],[InternetService]]="Fiber optic",ChurnData[[#This Row],[TenureMonths]]&lt;=11),"High-risk","Other")</f>
        <v>Other</v>
      </c>
      <c r="U4189" t="str">
        <f>IF(ChurnData[[#This Row],[TenureMonths]]&lt;=11,"0-11",IF(ChurnData[[#This Row],[TenureMonths]]&lt;=23,"12-23",IF(ChurnData[[#This Row],[TenureMonths]]&lt;=35,"24-35",IF(ChurnData[[#This Row],[TenureMonths]]&lt;=47,"36-47",IF(ChurnData[[#This Row],[TenureMonths]]&lt;=59,"48-59","60-72")))))</f>
        <v>24-35</v>
      </c>
      <c r="V4189">
        <f>IF(ChurnData[[#This Row],[Churn]]="Yes",1,0)</f>
        <v>1</v>
      </c>
    </row>
    <row r="4190" spans="1:22" x14ac:dyDescent="0.35">
      <c r="A4190" t="s">
        <v>4243</v>
      </c>
      <c r="B4190" t="s">
        <v>19</v>
      </c>
      <c r="C4190">
        <v>0</v>
      </c>
      <c r="D4190" t="s">
        <v>21</v>
      </c>
      <c r="E4190" t="s">
        <v>21</v>
      </c>
      <c r="F4190" t="s">
        <v>39</v>
      </c>
      <c r="G4190" s="2">
        <v>10</v>
      </c>
      <c r="H4190" t="s">
        <v>20</v>
      </c>
      <c r="I4190" t="s">
        <v>23</v>
      </c>
      <c r="J4190" t="s">
        <v>21</v>
      </c>
      <c r="K4190" t="s">
        <v>20</v>
      </c>
      <c r="L4190" t="s">
        <v>33</v>
      </c>
      <c r="M4190" t="s">
        <v>20</v>
      </c>
      <c r="N4190" t="s">
        <v>34</v>
      </c>
      <c r="O4190" s="1">
        <v>94.57</v>
      </c>
      <c r="P4190" s="1">
        <v>933.21</v>
      </c>
      <c r="Q4190">
        <v>1</v>
      </c>
      <c r="R4190" t="s">
        <v>20</v>
      </c>
      <c r="S4190" t="str">
        <f>IF(ChurnData[[#This Row],[MonthlyCharges]]&lt;=30,"1. Up to 30",IF(ChurnData[[#This Row],[MonthlyCharges]]&lt;=50,"2. 31-50",IF(ChurnData[[#This Row],[MonthlyCharges]]&lt;=70,"3. 51-70",IF(ChurnData[[#This Row],[MonthlyCharges]]&lt;=90,"4. 71-90","5. Over 90"))))</f>
        <v>5. Over 90</v>
      </c>
      <c r="T4190" t="str">
        <f>IF(AND(ChurnData[[#This Row],[Contract]]="Month-to-month",ChurnData[[#This Row],[InternetService]]="Fiber optic",ChurnData[[#This Row],[TenureMonths]]&lt;=11),"High-risk","Other")</f>
        <v>High-risk</v>
      </c>
      <c r="U4190" t="str">
        <f>IF(ChurnData[[#This Row],[TenureMonths]]&lt;=11,"0-11",IF(ChurnData[[#This Row],[TenureMonths]]&lt;=23,"12-23",IF(ChurnData[[#This Row],[TenureMonths]]&lt;=35,"24-35",IF(ChurnData[[#This Row],[TenureMonths]]&lt;=47,"36-47",IF(ChurnData[[#This Row],[TenureMonths]]&lt;=59,"48-59","60-72")))))</f>
        <v>0-11</v>
      </c>
      <c r="V4190">
        <f>IF(ChurnData[[#This Row],[Churn]]="Yes",1,0)</f>
        <v>1</v>
      </c>
    </row>
    <row r="4191" spans="1:22" x14ac:dyDescent="0.35">
      <c r="A4191" t="s">
        <v>4244</v>
      </c>
      <c r="B4191" t="s">
        <v>19</v>
      </c>
      <c r="C4191">
        <v>1</v>
      </c>
      <c r="D4191" t="s">
        <v>21</v>
      </c>
      <c r="E4191" t="s">
        <v>20</v>
      </c>
      <c r="F4191" t="s">
        <v>39</v>
      </c>
      <c r="G4191" s="2">
        <v>43</v>
      </c>
      <c r="H4191" t="s">
        <v>20</v>
      </c>
      <c r="I4191" t="s">
        <v>23</v>
      </c>
      <c r="J4191" t="s">
        <v>20</v>
      </c>
      <c r="K4191" t="s">
        <v>21</v>
      </c>
      <c r="L4191" t="s">
        <v>24</v>
      </c>
      <c r="M4191" t="s">
        <v>21</v>
      </c>
      <c r="N4191" t="s">
        <v>34</v>
      </c>
      <c r="O4191" s="1">
        <v>93.95</v>
      </c>
      <c r="P4191" s="1">
        <v>3990.47</v>
      </c>
      <c r="Q4191">
        <v>5</v>
      </c>
      <c r="R4191" t="s">
        <v>21</v>
      </c>
      <c r="S4191" t="str">
        <f>IF(ChurnData[[#This Row],[MonthlyCharges]]&lt;=30,"1. Up to 30",IF(ChurnData[[#This Row],[MonthlyCharges]]&lt;=50,"2. 31-50",IF(ChurnData[[#This Row],[MonthlyCharges]]&lt;=70,"3. 51-70",IF(ChurnData[[#This Row],[MonthlyCharges]]&lt;=90,"4. 71-90","5. Over 90"))))</f>
        <v>5. Over 90</v>
      </c>
      <c r="T4191" t="str">
        <f>IF(AND(ChurnData[[#This Row],[Contract]]="Month-to-month",ChurnData[[#This Row],[InternetService]]="Fiber optic",ChurnData[[#This Row],[TenureMonths]]&lt;=11),"High-risk","Other")</f>
        <v>Other</v>
      </c>
      <c r="U4191" t="str">
        <f>IF(ChurnData[[#This Row],[TenureMonths]]&lt;=11,"0-11",IF(ChurnData[[#This Row],[TenureMonths]]&lt;=23,"12-23",IF(ChurnData[[#This Row],[TenureMonths]]&lt;=35,"24-35",IF(ChurnData[[#This Row],[TenureMonths]]&lt;=47,"36-47",IF(ChurnData[[#This Row],[TenureMonths]]&lt;=59,"48-59","60-72")))))</f>
        <v>36-47</v>
      </c>
      <c r="V4191">
        <f>IF(ChurnData[[#This Row],[Churn]]="Yes",1,0)</f>
        <v>0</v>
      </c>
    </row>
    <row r="4192" spans="1:22" x14ac:dyDescent="0.35">
      <c r="A4192" t="s">
        <v>4245</v>
      </c>
      <c r="B4192" t="s">
        <v>19</v>
      </c>
      <c r="C4192">
        <v>0</v>
      </c>
      <c r="D4192" t="s">
        <v>20</v>
      </c>
      <c r="E4192" t="s">
        <v>21</v>
      </c>
      <c r="F4192" t="s">
        <v>27</v>
      </c>
      <c r="G4192" s="2">
        <v>27</v>
      </c>
      <c r="H4192" t="s">
        <v>20</v>
      </c>
      <c r="I4192" t="s">
        <v>23</v>
      </c>
      <c r="J4192" t="s">
        <v>21</v>
      </c>
      <c r="K4192" t="s">
        <v>21</v>
      </c>
      <c r="L4192" t="s">
        <v>33</v>
      </c>
      <c r="M4192" t="s">
        <v>20</v>
      </c>
      <c r="N4192" t="s">
        <v>25</v>
      </c>
      <c r="O4192" s="1">
        <v>83.17</v>
      </c>
      <c r="P4192" s="1">
        <v>2301.2800000000002</v>
      </c>
      <c r="Q4192">
        <v>4</v>
      </c>
      <c r="R4192" t="s">
        <v>20</v>
      </c>
      <c r="S4192" t="str">
        <f>IF(ChurnData[[#This Row],[MonthlyCharges]]&lt;=30,"1. Up to 30",IF(ChurnData[[#This Row],[MonthlyCharges]]&lt;=50,"2. 31-50",IF(ChurnData[[#This Row],[MonthlyCharges]]&lt;=70,"3. 51-70",IF(ChurnData[[#This Row],[MonthlyCharges]]&lt;=90,"4. 71-90","5. Over 90"))))</f>
        <v>4. 71-90</v>
      </c>
      <c r="T4192" t="str">
        <f>IF(AND(ChurnData[[#This Row],[Contract]]="Month-to-month",ChurnData[[#This Row],[InternetService]]="Fiber optic",ChurnData[[#This Row],[TenureMonths]]&lt;=11),"High-risk","Other")</f>
        <v>Other</v>
      </c>
      <c r="U4192" t="str">
        <f>IF(ChurnData[[#This Row],[TenureMonths]]&lt;=11,"0-11",IF(ChurnData[[#This Row],[TenureMonths]]&lt;=23,"12-23",IF(ChurnData[[#This Row],[TenureMonths]]&lt;=35,"24-35",IF(ChurnData[[#This Row],[TenureMonths]]&lt;=47,"36-47",IF(ChurnData[[#This Row],[TenureMonths]]&lt;=59,"48-59","60-72")))))</f>
        <v>24-35</v>
      </c>
      <c r="V4192">
        <f>IF(ChurnData[[#This Row],[Churn]]="Yes",1,0)</f>
        <v>1</v>
      </c>
    </row>
    <row r="4193" spans="1:22" x14ac:dyDescent="0.35">
      <c r="A4193" t="s">
        <v>4246</v>
      </c>
      <c r="B4193" t="s">
        <v>36</v>
      </c>
      <c r="C4193">
        <v>1</v>
      </c>
      <c r="D4193" t="s">
        <v>20</v>
      </c>
      <c r="E4193" t="s">
        <v>21</v>
      </c>
      <c r="F4193" t="s">
        <v>41</v>
      </c>
      <c r="G4193" s="2">
        <v>62</v>
      </c>
      <c r="H4193" t="s">
        <v>20</v>
      </c>
      <c r="I4193" t="s">
        <v>23</v>
      </c>
      <c r="J4193" t="s">
        <v>20</v>
      </c>
      <c r="K4193" t="s">
        <v>20</v>
      </c>
      <c r="L4193" t="s">
        <v>24</v>
      </c>
      <c r="M4193" t="s">
        <v>21</v>
      </c>
      <c r="N4193" t="s">
        <v>25</v>
      </c>
      <c r="O4193" s="1">
        <v>98.97</v>
      </c>
      <c r="P4193" s="1">
        <v>6255.76</v>
      </c>
      <c r="Q4193">
        <v>0</v>
      </c>
      <c r="R4193" t="s">
        <v>21</v>
      </c>
      <c r="S4193" t="str">
        <f>IF(ChurnData[[#This Row],[MonthlyCharges]]&lt;=30,"1. Up to 30",IF(ChurnData[[#This Row],[MonthlyCharges]]&lt;=50,"2. 31-50",IF(ChurnData[[#This Row],[MonthlyCharges]]&lt;=70,"3. 51-70",IF(ChurnData[[#This Row],[MonthlyCharges]]&lt;=90,"4. 71-90","5. Over 90"))))</f>
        <v>5. Over 90</v>
      </c>
      <c r="T4193" t="str">
        <f>IF(AND(ChurnData[[#This Row],[Contract]]="Month-to-month",ChurnData[[#This Row],[InternetService]]="Fiber optic",ChurnData[[#This Row],[TenureMonths]]&lt;=11),"High-risk","Other")</f>
        <v>Other</v>
      </c>
      <c r="U4193" t="str">
        <f>IF(ChurnData[[#This Row],[TenureMonths]]&lt;=11,"0-11",IF(ChurnData[[#This Row],[TenureMonths]]&lt;=23,"12-23",IF(ChurnData[[#This Row],[TenureMonths]]&lt;=35,"24-35",IF(ChurnData[[#This Row],[TenureMonths]]&lt;=47,"36-47",IF(ChurnData[[#This Row],[TenureMonths]]&lt;=59,"48-59","60-72")))))</f>
        <v>60-72</v>
      </c>
      <c r="V4193">
        <f>IF(ChurnData[[#This Row],[Churn]]="Yes",1,0)</f>
        <v>0</v>
      </c>
    </row>
    <row r="4194" spans="1:22" x14ac:dyDescent="0.35">
      <c r="A4194" t="s">
        <v>4247</v>
      </c>
      <c r="B4194" t="s">
        <v>19</v>
      </c>
      <c r="C4194">
        <v>0</v>
      </c>
      <c r="D4194" t="s">
        <v>20</v>
      </c>
      <c r="E4194" t="s">
        <v>20</v>
      </c>
      <c r="F4194" t="s">
        <v>65</v>
      </c>
      <c r="G4194" s="2">
        <v>28</v>
      </c>
      <c r="H4194" t="s">
        <v>20</v>
      </c>
      <c r="I4194" t="s">
        <v>32</v>
      </c>
      <c r="J4194" t="s">
        <v>21</v>
      </c>
      <c r="K4194" t="s">
        <v>21</v>
      </c>
      <c r="L4194" t="s">
        <v>33</v>
      </c>
      <c r="M4194" t="s">
        <v>20</v>
      </c>
      <c r="N4194" t="s">
        <v>34</v>
      </c>
      <c r="O4194" s="1">
        <v>48.21</v>
      </c>
      <c r="P4194" s="1">
        <v>1365.04</v>
      </c>
      <c r="Q4194">
        <v>1</v>
      </c>
      <c r="R4194" t="s">
        <v>20</v>
      </c>
      <c r="S4194" t="str">
        <f>IF(ChurnData[[#This Row],[MonthlyCharges]]&lt;=30,"1. Up to 30",IF(ChurnData[[#This Row],[MonthlyCharges]]&lt;=50,"2. 31-50",IF(ChurnData[[#This Row],[MonthlyCharges]]&lt;=70,"3. 51-70",IF(ChurnData[[#This Row],[MonthlyCharges]]&lt;=90,"4. 71-90","5. Over 90"))))</f>
        <v>2. 31-50</v>
      </c>
      <c r="T4194" t="str">
        <f>IF(AND(ChurnData[[#This Row],[Contract]]="Month-to-month",ChurnData[[#This Row],[InternetService]]="Fiber optic",ChurnData[[#This Row],[TenureMonths]]&lt;=11),"High-risk","Other")</f>
        <v>Other</v>
      </c>
      <c r="U4194" t="str">
        <f>IF(ChurnData[[#This Row],[TenureMonths]]&lt;=11,"0-11",IF(ChurnData[[#This Row],[TenureMonths]]&lt;=23,"12-23",IF(ChurnData[[#This Row],[TenureMonths]]&lt;=35,"24-35",IF(ChurnData[[#This Row],[TenureMonths]]&lt;=47,"36-47",IF(ChurnData[[#This Row],[TenureMonths]]&lt;=59,"48-59","60-72")))))</f>
        <v>24-35</v>
      </c>
      <c r="V4194">
        <f>IF(ChurnData[[#This Row],[Churn]]="Yes",1,0)</f>
        <v>1</v>
      </c>
    </row>
    <row r="4195" spans="1:22" x14ac:dyDescent="0.35">
      <c r="A4195" t="s">
        <v>4248</v>
      </c>
      <c r="B4195" t="s">
        <v>19</v>
      </c>
      <c r="C4195">
        <v>0</v>
      </c>
      <c r="D4195" t="s">
        <v>20</v>
      </c>
      <c r="E4195" t="s">
        <v>20</v>
      </c>
      <c r="F4195" t="s">
        <v>75</v>
      </c>
      <c r="G4195" s="2">
        <v>56</v>
      </c>
      <c r="H4195" t="s">
        <v>20</v>
      </c>
      <c r="I4195" t="s">
        <v>23</v>
      </c>
      <c r="J4195" t="s">
        <v>20</v>
      </c>
      <c r="K4195" t="s">
        <v>21</v>
      </c>
      <c r="L4195" t="s">
        <v>24</v>
      </c>
      <c r="M4195" t="s">
        <v>20</v>
      </c>
      <c r="N4195" t="s">
        <v>43</v>
      </c>
      <c r="O4195" s="1">
        <v>85.31</v>
      </c>
      <c r="P4195" s="1">
        <v>4827.47</v>
      </c>
      <c r="Q4195">
        <v>4</v>
      </c>
      <c r="R4195" t="s">
        <v>21</v>
      </c>
      <c r="S4195" t="str">
        <f>IF(ChurnData[[#This Row],[MonthlyCharges]]&lt;=30,"1. Up to 30",IF(ChurnData[[#This Row],[MonthlyCharges]]&lt;=50,"2. 31-50",IF(ChurnData[[#This Row],[MonthlyCharges]]&lt;=70,"3. 51-70",IF(ChurnData[[#This Row],[MonthlyCharges]]&lt;=90,"4. 71-90","5. Over 90"))))</f>
        <v>4. 71-90</v>
      </c>
      <c r="T4195" t="str">
        <f>IF(AND(ChurnData[[#This Row],[Contract]]="Month-to-month",ChurnData[[#This Row],[InternetService]]="Fiber optic",ChurnData[[#This Row],[TenureMonths]]&lt;=11),"High-risk","Other")</f>
        <v>Other</v>
      </c>
      <c r="U4195" t="str">
        <f>IF(ChurnData[[#This Row],[TenureMonths]]&lt;=11,"0-11",IF(ChurnData[[#This Row],[TenureMonths]]&lt;=23,"12-23",IF(ChurnData[[#This Row],[TenureMonths]]&lt;=35,"24-35",IF(ChurnData[[#This Row],[TenureMonths]]&lt;=47,"36-47",IF(ChurnData[[#This Row],[TenureMonths]]&lt;=59,"48-59","60-72")))))</f>
        <v>48-59</v>
      </c>
      <c r="V4195">
        <f>IF(ChurnData[[#This Row],[Churn]]="Yes",1,0)</f>
        <v>0</v>
      </c>
    </row>
    <row r="4196" spans="1:22" x14ac:dyDescent="0.35">
      <c r="A4196" t="s">
        <v>4249</v>
      </c>
      <c r="B4196" t="s">
        <v>36</v>
      </c>
      <c r="C4196">
        <v>0</v>
      </c>
      <c r="D4196" t="s">
        <v>21</v>
      </c>
      <c r="E4196" t="s">
        <v>21</v>
      </c>
      <c r="F4196" t="s">
        <v>27</v>
      </c>
      <c r="G4196" s="2">
        <v>9</v>
      </c>
      <c r="H4196" t="s">
        <v>20</v>
      </c>
      <c r="I4196" t="s">
        <v>21</v>
      </c>
      <c r="J4196" t="s">
        <v>28</v>
      </c>
      <c r="K4196" t="s">
        <v>28</v>
      </c>
      <c r="L4196" t="s">
        <v>33</v>
      </c>
      <c r="M4196" t="s">
        <v>21</v>
      </c>
      <c r="N4196" t="s">
        <v>34</v>
      </c>
      <c r="O4196" s="1">
        <v>20.66</v>
      </c>
      <c r="P4196" s="1">
        <v>183.71</v>
      </c>
      <c r="Q4196">
        <v>1</v>
      </c>
      <c r="R4196" t="s">
        <v>21</v>
      </c>
      <c r="S4196" t="str">
        <f>IF(ChurnData[[#This Row],[MonthlyCharges]]&lt;=30,"1. Up to 30",IF(ChurnData[[#This Row],[MonthlyCharges]]&lt;=50,"2. 31-50",IF(ChurnData[[#This Row],[MonthlyCharges]]&lt;=70,"3. 51-70",IF(ChurnData[[#This Row],[MonthlyCharges]]&lt;=90,"4. 71-90","5. Over 90"))))</f>
        <v>1. Up to 30</v>
      </c>
      <c r="T4196" t="str">
        <f>IF(AND(ChurnData[[#This Row],[Contract]]="Month-to-month",ChurnData[[#This Row],[InternetService]]="Fiber optic",ChurnData[[#This Row],[TenureMonths]]&lt;=11),"High-risk","Other")</f>
        <v>Other</v>
      </c>
      <c r="U4196" t="str">
        <f>IF(ChurnData[[#This Row],[TenureMonths]]&lt;=11,"0-11",IF(ChurnData[[#This Row],[TenureMonths]]&lt;=23,"12-23",IF(ChurnData[[#This Row],[TenureMonths]]&lt;=35,"24-35",IF(ChurnData[[#This Row],[TenureMonths]]&lt;=47,"36-47",IF(ChurnData[[#This Row],[TenureMonths]]&lt;=59,"48-59","60-72")))))</f>
        <v>0-11</v>
      </c>
      <c r="V4196">
        <f>IF(ChurnData[[#This Row],[Churn]]="Yes",1,0)</f>
        <v>0</v>
      </c>
    </row>
    <row r="4197" spans="1:22" x14ac:dyDescent="0.35">
      <c r="A4197" t="s">
        <v>4250</v>
      </c>
      <c r="B4197" t="s">
        <v>36</v>
      </c>
      <c r="C4197">
        <v>0</v>
      </c>
      <c r="D4197" t="s">
        <v>21</v>
      </c>
      <c r="E4197" t="s">
        <v>21</v>
      </c>
      <c r="F4197" t="s">
        <v>27</v>
      </c>
      <c r="G4197" s="2">
        <v>20</v>
      </c>
      <c r="H4197" t="s">
        <v>20</v>
      </c>
      <c r="I4197" t="s">
        <v>32</v>
      </c>
      <c r="J4197" t="s">
        <v>21</v>
      </c>
      <c r="K4197" t="s">
        <v>21</v>
      </c>
      <c r="L4197" t="s">
        <v>29</v>
      </c>
      <c r="M4197" t="s">
        <v>21</v>
      </c>
      <c r="N4197" t="s">
        <v>25</v>
      </c>
      <c r="O4197" s="1">
        <v>53.3</v>
      </c>
      <c r="P4197" s="1">
        <v>1063.21</v>
      </c>
      <c r="Q4197">
        <v>0</v>
      </c>
      <c r="R4197" t="s">
        <v>21</v>
      </c>
      <c r="S4197" t="str">
        <f>IF(ChurnData[[#This Row],[MonthlyCharges]]&lt;=30,"1. Up to 30",IF(ChurnData[[#This Row],[MonthlyCharges]]&lt;=50,"2. 31-50",IF(ChurnData[[#This Row],[MonthlyCharges]]&lt;=70,"3. 51-70",IF(ChurnData[[#This Row],[MonthlyCharges]]&lt;=90,"4. 71-90","5. Over 90"))))</f>
        <v>3. 51-70</v>
      </c>
      <c r="T4197" t="str">
        <f>IF(AND(ChurnData[[#This Row],[Contract]]="Month-to-month",ChurnData[[#This Row],[InternetService]]="Fiber optic",ChurnData[[#This Row],[TenureMonths]]&lt;=11),"High-risk","Other")</f>
        <v>Other</v>
      </c>
      <c r="U4197" t="str">
        <f>IF(ChurnData[[#This Row],[TenureMonths]]&lt;=11,"0-11",IF(ChurnData[[#This Row],[TenureMonths]]&lt;=23,"12-23",IF(ChurnData[[#This Row],[TenureMonths]]&lt;=35,"24-35",IF(ChurnData[[#This Row],[TenureMonths]]&lt;=47,"36-47",IF(ChurnData[[#This Row],[TenureMonths]]&lt;=59,"48-59","60-72")))))</f>
        <v>12-23</v>
      </c>
      <c r="V4197">
        <f>IF(ChurnData[[#This Row],[Churn]]="Yes",1,0)</f>
        <v>0</v>
      </c>
    </row>
    <row r="4198" spans="1:22" x14ac:dyDescent="0.35">
      <c r="A4198" t="s">
        <v>4251</v>
      </c>
      <c r="B4198" t="s">
        <v>36</v>
      </c>
      <c r="C4198">
        <v>1</v>
      </c>
      <c r="D4198" t="s">
        <v>20</v>
      </c>
      <c r="E4198" t="s">
        <v>21</v>
      </c>
      <c r="F4198" t="s">
        <v>45</v>
      </c>
      <c r="G4198" s="2">
        <v>40</v>
      </c>
      <c r="H4198" t="s">
        <v>20</v>
      </c>
      <c r="I4198" t="s">
        <v>32</v>
      </c>
      <c r="J4198" t="s">
        <v>20</v>
      </c>
      <c r="K4198" t="s">
        <v>21</v>
      </c>
      <c r="L4198" t="s">
        <v>29</v>
      </c>
      <c r="M4198" t="s">
        <v>20</v>
      </c>
      <c r="N4198" t="s">
        <v>43</v>
      </c>
      <c r="O4198" s="1">
        <v>66.55</v>
      </c>
      <c r="P4198" s="1">
        <v>2704.99</v>
      </c>
      <c r="Q4198">
        <v>4</v>
      </c>
      <c r="R4198" t="s">
        <v>21</v>
      </c>
      <c r="S4198" t="str">
        <f>IF(ChurnData[[#This Row],[MonthlyCharges]]&lt;=30,"1. Up to 30",IF(ChurnData[[#This Row],[MonthlyCharges]]&lt;=50,"2. 31-50",IF(ChurnData[[#This Row],[MonthlyCharges]]&lt;=70,"3. 51-70",IF(ChurnData[[#This Row],[MonthlyCharges]]&lt;=90,"4. 71-90","5. Over 90"))))</f>
        <v>3. 51-70</v>
      </c>
      <c r="T4198" t="str">
        <f>IF(AND(ChurnData[[#This Row],[Contract]]="Month-to-month",ChurnData[[#This Row],[InternetService]]="Fiber optic",ChurnData[[#This Row],[TenureMonths]]&lt;=11),"High-risk","Other")</f>
        <v>Other</v>
      </c>
      <c r="U4198" t="str">
        <f>IF(ChurnData[[#This Row],[TenureMonths]]&lt;=11,"0-11",IF(ChurnData[[#This Row],[TenureMonths]]&lt;=23,"12-23",IF(ChurnData[[#This Row],[TenureMonths]]&lt;=35,"24-35",IF(ChurnData[[#This Row],[TenureMonths]]&lt;=47,"36-47",IF(ChurnData[[#This Row],[TenureMonths]]&lt;=59,"48-59","60-72")))))</f>
        <v>36-47</v>
      </c>
      <c r="V4198">
        <f>IF(ChurnData[[#This Row],[Churn]]="Yes",1,0)</f>
        <v>0</v>
      </c>
    </row>
    <row r="4199" spans="1:22" x14ac:dyDescent="0.35">
      <c r="A4199" t="s">
        <v>4252</v>
      </c>
      <c r="B4199" t="s">
        <v>36</v>
      </c>
      <c r="C4199">
        <v>1</v>
      </c>
      <c r="D4199" t="s">
        <v>21</v>
      </c>
      <c r="E4199" t="s">
        <v>21</v>
      </c>
      <c r="F4199" t="s">
        <v>49</v>
      </c>
      <c r="G4199" s="2">
        <v>32</v>
      </c>
      <c r="H4199" t="s">
        <v>20</v>
      </c>
      <c r="I4199" t="s">
        <v>23</v>
      </c>
      <c r="J4199" t="s">
        <v>21</v>
      </c>
      <c r="K4199" t="s">
        <v>20</v>
      </c>
      <c r="L4199" t="s">
        <v>33</v>
      </c>
      <c r="M4199" t="s">
        <v>20</v>
      </c>
      <c r="N4199" t="s">
        <v>30</v>
      </c>
      <c r="O4199" s="1">
        <v>98.72</v>
      </c>
      <c r="P4199" s="1">
        <v>3204.46</v>
      </c>
      <c r="Q4199">
        <v>1</v>
      </c>
      <c r="R4199" t="s">
        <v>20</v>
      </c>
      <c r="S4199" t="str">
        <f>IF(ChurnData[[#This Row],[MonthlyCharges]]&lt;=30,"1. Up to 30",IF(ChurnData[[#This Row],[MonthlyCharges]]&lt;=50,"2. 31-50",IF(ChurnData[[#This Row],[MonthlyCharges]]&lt;=70,"3. 51-70",IF(ChurnData[[#This Row],[MonthlyCharges]]&lt;=90,"4. 71-90","5. Over 90"))))</f>
        <v>5. Over 90</v>
      </c>
      <c r="T4199" t="str">
        <f>IF(AND(ChurnData[[#This Row],[Contract]]="Month-to-month",ChurnData[[#This Row],[InternetService]]="Fiber optic",ChurnData[[#This Row],[TenureMonths]]&lt;=11),"High-risk","Other")</f>
        <v>Other</v>
      </c>
      <c r="U4199" t="str">
        <f>IF(ChurnData[[#This Row],[TenureMonths]]&lt;=11,"0-11",IF(ChurnData[[#This Row],[TenureMonths]]&lt;=23,"12-23",IF(ChurnData[[#This Row],[TenureMonths]]&lt;=35,"24-35",IF(ChurnData[[#This Row],[TenureMonths]]&lt;=47,"36-47",IF(ChurnData[[#This Row],[TenureMonths]]&lt;=59,"48-59","60-72")))))</f>
        <v>24-35</v>
      </c>
      <c r="V4199">
        <f>IF(ChurnData[[#This Row],[Churn]]="Yes",1,0)</f>
        <v>1</v>
      </c>
    </row>
    <row r="4200" spans="1:22" x14ac:dyDescent="0.35">
      <c r="A4200" t="s">
        <v>4253</v>
      </c>
      <c r="B4200" t="s">
        <v>19</v>
      </c>
      <c r="C4200">
        <v>0</v>
      </c>
      <c r="D4200" t="s">
        <v>21</v>
      </c>
      <c r="E4200" t="s">
        <v>21</v>
      </c>
      <c r="F4200" t="s">
        <v>45</v>
      </c>
      <c r="G4200" s="2">
        <v>42</v>
      </c>
      <c r="H4200" t="s">
        <v>20</v>
      </c>
      <c r="I4200" t="s">
        <v>32</v>
      </c>
      <c r="J4200" t="s">
        <v>21</v>
      </c>
      <c r="K4200" t="s">
        <v>21</v>
      </c>
      <c r="L4200" t="s">
        <v>33</v>
      </c>
      <c r="M4200" t="s">
        <v>20</v>
      </c>
      <c r="N4200" t="s">
        <v>30</v>
      </c>
      <c r="O4200" s="1">
        <v>57.32</v>
      </c>
      <c r="P4200" s="1">
        <v>2405.21</v>
      </c>
      <c r="Q4200">
        <v>2</v>
      </c>
      <c r="R4200" t="s">
        <v>20</v>
      </c>
      <c r="S4200" t="str">
        <f>IF(ChurnData[[#This Row],[MonthlyCharges]]&lt;=30,"1. Up to 30",IF(ChurnData[[#This Row],[MonthlyCharges]]&lt;=50,"2. 31-50",IF(ChurnData[[#This Row],[MonthlyCharges]]&lt;=70,"3. 51-70",IF(ChurnData[[#This Row],[MonthlyCharges]]&lt;=90,"4. 71-90","5. Over 90"))))</f>
        <v>3. 51-70</v>
      </c>
      <c r="T4200" t="str">
        <f>IF(AND(ChurnData[[#This Row],[Contract]]="Month-to-month",ChurnData[[#This Row],[InternetService]]="Fiber optic",ChurnData[[#This Row],[TenureMonths]]&lt;=11),"High-risk","Other")</f>
        <v>Other</v>
      </c>
      <c r="U4200" t="str">
        <f>IF(ChurnData[[#This Row],[TenureMonths]]&lt;=11,"0-11",IF(ChurnData[[#This Row],[TenureMonths]]&lt;=23,"12-23",IF(ChurnData[[#This Row],[TenureMonths]]&lt;=35,"24-35",IF(ChurnData[[#This Row],[TenureMonths]]&lt;=47,"36-47",IF(ChurnData[[#This Row],[TenureMonths]]&lt;=59,"48-59","60-72")))))</f>
        <v>36-47</v>
      </c>
      <c r="V4200">
        <f>IF(ChurnData[[#This Row],[Churn]]="Yes",1,0)</f>
        <v>1</v>
      </c>
    </row>
    <row r="4201" spans="1:22" x14ac:dyDescent="0.35">
      <c r="A4201" t="s">
        <v>4254</v>
      </c>
      <c r="B4201" t="s">
        <v>36</v>
      </c>
      <c r="C4201">
        <v>0</v>
      </c>
      <c r="D4201" t="s">
        <v>20</v>
      </c>
      <c r="E4201" t="s">
        <v>21</v>
      </c>
      <c r="F4201" t="s">
        <v>22</v>
      </c>
      <c r="G4201" s="2">
        <v>47</v>
      </c>
      <c r="H4201" t="s">
        <v>20</v>
      </c>
      <c r="I4201" t="s">
        <v>23</v>
      </c>
      <c r="J4201" t="s">
        <v>20</v>
      </c>
      <c r="K4201" t="s">
        <v>21</v>
      </c>
      <c r="L4201" t="s">
        <v>29</v>
      </c>
      <c r="M4201" t="s">
        <v>20</v>
      </c>
      <c r="N4201" t="s">
        <v>25</v>
      </c>
      <c r="O4201" s="1">
        <v>83.89</v>
      </c>
      <c r="P4201" s="1">
        <v>3984.91</v>
      </c>
      <c r="Q4201">
        <v>0</v>
      </c>
      <c r="R4201" t="s">
        <v>21</v>
      </c>
      <c r="S4201" t="str">
        <f>IF(ChurnData[[#This Row],[MonthlyCharges]]&lt;=30,"1. Up to 30",IF(ChurnData[[#This Row],[MonthlyCharges]]&lt;=50,"2. 31-50",IF(ChurnData[[#This Row],[MonthlyCharges]]&lt;=70,"3. 51-70",IF(ChurnData[[#This Row],[MonthlyCharges]]&lt;=90,"4. 71-90","5. Over 90"))))</f>
        <v>4. 71-90</v>
      </c>
      <c r="T4201" t="str">
        <f>IF(AND(ChurnData[[#This Row],[Contract]]="Month-to-month",ChurnData[[#This Row],[InternetService]]="Fiber optic",ChurnData[[#This Row],[TenureMonths]]&lt;=11),"High-risk","Other")</f>
        <v>Other</v>
      </c>
      <c r="U4201" t="str">
        <f>IF(ChurnData[[#This Row],[TenureMonths]]&lt;=11,"0-11",IF(ChurnData[[#This Row],[TenureMonths]]&lt;=23,"12-23",IF(ChurnData[[#This Row],[TenureMonths]]&lt;=35,"24-35",IF(ChurnData[[#This Row],[TenureMonths]]&lt;=47,"36-47",IF(ChurnData[[#This Row],[TenureMonths]]&lt;=59,"48-59","60-72")))))</f>
        <v>36-47</v>
      </c>
      <c r="V4201">
        <f>IF(ChurnData[[#This Row],[Churn]]="Yes",1,0)</f>
        <v>0</v>
      </c>
    </row>
    <row r="4202" spans="1:22" x14ac:dyDescent="0.35">
      <c r="A4202" t="s">
        <v>4255</v>
      </c>
      <c r="B4202" t="s">
        <v>19</v>
      </c>
      <c r="C4202">
        <v>0</v>
      </c>
      <c r="D4202" t="s">
        <v>21</v>
      </c>
      <c r="E4202" t="s">
        <v>21</v>
      </c>
      <c r="F4202" t="s">
        <v>75</v>
      </c>
      <c r="G4202" s="2">
        <v>37</v>
      </c>
      <c r="H4202" t="s">
        <v>20</v>
      </c>
      <c r="I4202" t="s">
        <v>21</v>
      </c>
      <c r="J4202" t="s">
        <v>28</v>
      </c>
      <c r="K4202" t="s">
        <v>28</v>
      </c>
      <c r="L4202" t="s">
        <v>24</v>
      </c>
      <c r="M4202" t="s">
        <v>20</v>
      </c>
      <c r="N4202" t="s">
        <v>34</v>
      </c>
      <c r="O4202" s="1">
        <v>27.8</v>
      </c>
      <c r="P4202" s="1">
        <v>1015.84</v>
      </c>
      <c r="Q4202">
        <v>3</v>
      </c>
      <c r="R4202" t="s">
        <v>21</v>
      </c>
      <c r="S4202" t="str">
        <f>IF(ChurnData[[#This Row],[MonthlyCharges]]&lt;=30,"1. Up to 30",IF(ChurnData[[#This Row],[MonthlyCharges]]&lt;=50,"2. 31-50",IF(ChurnData[[#This Row],[MonthlyCharges]]&lt;=70,"3. 51-70",IF(ChurnData[[#This Row],[MonthlyCharges]]&lt;=90,"4. 71-90","5. Over 90"))))</f>
        <v>1. Up to 30</v>
      </c>
      <c r="T4202" t="str">
        <f>IF(AND(ChurnData[[#This Row],[Contract]]="Month-to-month",ChurnData[[#This Row],[InternetService]]="Fiber optic",ChurnData[[#This Row],[TenureMonths]]&lt;=11),"High-risk","Other")</f>
        <v>Other</v>
      </c>
      <c r="U4202" t="str">
        <f>IF(ChurnData[[#This Row],[TenureMonths]]&lt;=11,"0-11",IF(ChurnData[[#This Row],[TenureMonths]]&lt;=23,"12-23",IF(ChurnData[[#This Row],[TenureMonths]]&lt;=35,"24-35",IF(ChurnData[[#This Row],[TenureMonths]]&lt;=47,"36-47",IF(ChurnData[[#This Row],[TenureMonths]]&lt;=59,"48-59","60-72")))))</f>
        <v>36-47</v>
      </c>
      <c r="V4202">
        <f>IF(ChurnData[[#This Row],[Churn]]="Yes",1,0)</f>
        <v>0</v>
      </c>
    </row>
    <row r="4203" spans="1:22" x14ac:dyDescent="0.35">
      <c r="A4203" t="s">
        <v>4256</v>
      </c>
      <c r="B4203" t="s">
        <v>19</v>
      </c>
      <c r="C4203">
        <v>0</v>
      </c>
      <c r="D4203" t="s">
        <v>21</v>
      </c>
      <c r="E4203" t="s">
        <v>21</v>
      </c>
      <c r="F4203" t="s">
        <v>75</v>
      </c>
      <c r="G4203" s="2">
        <v>20</v>
      </c>
      <c r="H4203" t="s">
        <v>20</v>
      </c>
      <c r="I4203" t="s">
        <v>21</v>
      </c>
      <c r="J4203" t="s">
        <v>28</v>
      </c>
      <c r="K4203" t="s">
        <v>28</v>
      </c>
      <c r="L4203" t="s">
        <v>33</v>
      </c>
      <c r="M4203" t="s">
        <v>20</v>
      </c>
      <c r="N4203" t="s">
        <v>34</v>
      </c>
      <c r="O4203" s="1">
        <v>28.51</v>
      </c>
      <c r="P4203" s="1">
        <v>587.30999999999995</v>
      </c>
      <c r="Q4203">
        <v>2</v>
      </c>
      <c r="R4203" t="s">
        <v>21</v>
      </c>
      <c r="S4203" t="str">
        <f>IF(ChurnData[[#This Row],[MonthlyCharges]]&lt;=30,"1. Up to 30",IF(ChurnData[[#This Row],[MonthlyCharges]]&lt;=50,"2. 31-50",IF(ChurnData[[#This Row],[MonthlyCharges]]&lt;=70,"3. 51-70",IF(ChurnData[[#This Row],[MonthlyCharges]]&lt;=90,"4. 71-90","5. Over 90"))))</f>
        <v>1. Up to 30</v>
      </c>
      <c r="T4203" t="str">
        <f>IF(AND(ChurnData[[#This Row],[Contract]]="Month-to-month",ChurnData[[#This Row],[InternetService]]="Fiber optic",ChurnData[[#This Row],[TenureMonths]]&lt;=11),"High-risk","Other")</f>
        <v>Other</v>
      </c>
      <c r="U4203" t="str">
        <f>IF(ChurnData[[#This Row],[TenureMonths]]&lt;=11,"0-11",IF(ChurnData[[#This Row],[TenureMonths]]&lt;=23,"12-23",IF(ChurnData[[#This Row],[TenureMonths]]&lt;=35,"24-35",IF(ChurnData[[#This Row],[TenureMonths]]&lt;=47,"36-47",IF(ChurnData[[#This Row],[TenureMonths]]&lt;=59,"48-59","60-72")))))</f>
        <v>12-23</v>
      </c>
      <c r="V4203">
        <f>IF(ChurnData[[#This Row],[Churn]]="Yes",1,0)</f>
        <v>0</v>
      </c>
    </row>
    <row r="4204" spans="1:22" x14ac:dyDescent="0.35">
      <c r="A4204" t="s">
        <v>4257</v>
      </c>
      <c r="B4204" t="s">
        <v>19</v>
      </c>
      <c r="C4204">
        <v>0</v>
      </c>
      <c r="D4204" t="s">
        <v>20</v>
      </c>
      <c r="E4204" t="s">
        <v>20</v>
      </c>
      <c r="F4204" t="s">
        <v>45</v>
      </c>
      <c r="G4204" s="2">
        <v>19</v>
      </c>
      <c r="H4204" t="s">
        <v>21</v>
      </c>
      <c r="I4204" t="s">
        <v>21</v>
      </c>
      <c r="J4204" t="s">
        <v>28</v>
      </c>
      <c r="K4204" t="s">
        <v>28</v>
      </c>
      <c r="L4204" t="s">
        <v>33</v>
      </c>
      <c r="M4204" t="s">
        <v>21</v>
      </c>
      <c r="N4204" t="s">
        <v>34</v>
      </c>
      <c r="O4204" s="1">
        <v>18</v>
      </c>
      <c r="P4204" s="1">
        <v>341.66</v>
      </c>
      <c r="Q4204">
        <v>0</v>
      </c>
      <c r="R4204" t="s">
        <v>20</v>
      </c>
      <c r="S4204" t="str">
        <f>IF(ChurnData[[#This Row],[MonthlyCharges]]&lt;=30,"1. Up to 30",IF(ChurnData[[#This Row],[MonthlyCharges]]&lt;=50,"2. 31-50",IF(ChurnData[[#This Row],[MonthlyCharges]]&lt;=70,"3. 51-70",IF(ChurnData[[#This Row],[MonthlyCharges]]&lt;=90,"4. 71-90","5. Over 90"))))</f>
        <v>1. Up to 30</v>
      </c>
      <c r="T4204" t="str">
        <f>IF(AND(ChurnData[[#This Row],[Contract]]="Month-to-month",ChurnData[[#This Row],[InternetService]]="Fiber optic",ChurnData[[#This Row],[TenureMonths]]&lt;=11),"High-risk","Other")</f>
        <v>Other</v>
      </c>
      <c r="U4204" t="str">
        <f>IF(ChurnData[[#This Row],[TenureMonths]]&lt;=11,"0-11",IF(ChurnData[[#This Row],[TenureMonths]]&lt;=23,"12-23",IF(ChurnData[[#This Row],[TenureMonths]]&lt;=35,"24-35",IF(ChurnData[[#This Row],[TenureMonths]]&lt;=47,"36-47",IF(ChurnData[[#This Row],[TenureMonths]]&lt;=59,"48-59","60-72")))))</f>
        <v>12-23</v>
      </c>
      <c r="V4204">
        <f>IF(ChurnData[[#This Row],[Churn]]="Yes",1,0)</f>
        <v>1</v>
      </c>
    </row>
    <row r="4205" spans="1:22" x14ac:dyDescent="0.35">
      <c r="A4205" t="s">
        <v>4258</v>
      </c>
      <c r="B4205" t="s">
        <v>36</v>
      </c>
      <c r="C4205">
        <v>0</v>
      </c>
      <c r="D4205" t="s">
        <v>21</v>
      </c>
      <c r="E4205" t="s">
        <v>20</v>
      </c>
      <c r="F4205" t="s">
        <v>41</v>
      </c>
      <c r="G4205" s="2">
        <v>52</v>
      </c>
      <c r="H4205" t="s">
        <v>20</v>
      </c>
      <c r="I4205" t="s">
        <v>23</v>
      </c>
      <c r="J4205" t="s">
        <v>20</v>
      </c>
      <c r="K4205" t="s">
        <v>21</v>
      </c>
      <c r="L4205" t="s">
        <v>24</v>
      </c>
      <c r="M4205" t="s">
        <v>21</v>
      </c>
      <c r="N4205" t="s">
        <v>25</v>
      </c>
      <c r="O4205" s="1">
        <v>91.67</v>
      </c>
      <c r="P4205" s="1">
        <v>4745.32</v>
      </c>
      <c r="Q4205">
        <v>2</v>
      </c>
      <c r="R4205" t="s">
        <v>21</v>
      </c>
      <c r="S4205" t="str">
        <f>IF(ChurnData[[#This Row],[MonthlyCharges]]&lt;=30,"1. Up to 30",IF(ChurnData[[#This Row],[MonthlyCharges]]&lt;=50,"2. 31-50",IF(ChurnData[[#This Row],[MonthlyCharges]]&lt;=70,"3. 51-70",IF(ChurnData[[#This Row],[MonthlyCharges]]&lt;=90,"4. 71-90","5. Over 90"))))</f>
        <v>5. Over 90</v>
      </c>
      <c r="T4205" t="str">
        <f>IF(AND(ChurnData[[#This Row],[Contract]]="Month-to-month",ChurnData[[#This Row],[InternetService]]="Fiber optic",ChurnData[[#This Row],[TenureMonths]]&lt;=11),"High-risk","Other")</f>
        <v>Other</v>
      </c>
      <c r="U4205" t="str">
        <f>IF(ChurnData[[#This Row],[TenureMonths]]&lt;=11,"0-11",IF(ChurnData[[#This Row],[TenureMonths]]&lt;=23,"12-23",IF(ChurnData[[#This Row],[TenureMonths]]&lt;=35,"24-35",IF(ChurnData[[#This Row],[TenureMonths]]&lt;=47,"36-47",IF(ChurnData[[#This Row],[TenureMonths]]&lt;=59,"48-59","60-72")))))</f>
        <v>48-59</v>
      </c>
      <c r="V4205">
        <f>IF(ChurnData[[#This Row],[Churn]]="Yes",1,0)</f>
        <v>0</v>
      </c>
    </row>
    <row r="4206" spans="1:22" x14ac:dyDescent="0.35">
      <c r="A4206" t="s">
        <v>4259</v>
      </c>
      <c r="B4206" t="s">
        <v>19</v>
      </c>
      <c r="C4206">
        <v>1</v>
      </c>
      <c r="D4206" t="s">
        <v>20</v>
      </c>
      <c r="E4206" t="s">
        <v>21</v>
      </c>
      <c r="F4206" t="s">
        <v>39</v>
      </c>
      <c r="G4206" s="2">
        <v>15</v>
      </c>
      <c r="H4206" t="s">
        <v>20</v>
      </c>
      <c r="I4206" t="s">
        <v>21</v>
      </c>
      <c r="J4206" t="s">
        <v>28</v>
      </c>
      <c r="K4206" t="s">
        <v>28</v>
      </c>
      <c r="L4206" t="s">
        <v>33</v>
      </c>
      <c r="M4206" t="s">
        <v>20</v>
      </c>
      <c r="N4206" t="s">
        <v>43</v>
      </c>
      <c r="O4206" s="1">
        <v>27.99</v>
      </c>
      <c r="P4206" s="1">
        <v>409.42</v>
      </c>
      <c r="Q4206">
        <v>1</v>
      </c>
      <c r="R4206" t="s">
        <v>20</v>
      </c>
      <c r="S4206" t="str">
        <f>IF(ChurnData[[#This Row],[MonthlyCharges]]&lt;=30,"1. Up to 30",IF(ChurnData[[#This Row],[MonthlyCharges]]&lt;=50,"2. 31-50",IF(ChurnData[[#This Row],[MonthlyCharges]]&lt;=70,"3. 51-70",IF(ChurnData[[#This Row],[MonthlyCharges]]&lt;=90,"4. 71-90","5. Over 90"))))</f>
        <v>1. Up to 30</v>
      </c>
      <c r="T4206" t="str">
        <f>IF(AND(ChurnData[[#This Row],[Contract]]="Month-to-month",ChurnData[[#This Row],[InternetService]]="Fiber optic",ChurnData[[#This Row],[TenureMonths]]&lt;=11),"High-risk","Other")</f>
        <v>Other</v>
      </c>
      <c r="U4206" t="str">
        <f>IF(ChurnData[[#This Row],[TenureMonths]]&lt;=11,"0-11",IF(ChurnData[[#This Row],[TenureMonths]]&lt;=23,"12-23",IF(ChurnData[[#This Row],[TenureMonths]]&lt;=35,"24-35",IF(ChurnData[[#This Row],[TenureMonths]]&lt;=47,"36-47",IF(ChurnData[[#This Row],[TenureMonths]]&lt;=59,"48-59","60-72")))))</f>
        <v>12-23</v>
      </c>
      <c r="V4206">
        <f>IF(ChurnData[[#This Row],[Churn]]="Yes",1,0)</f>
        <v>1</v>
      </c>
    </row>
    <row r="4207" spans="1:22" x14ac:dyDescent="0.35">
      <c r="A4207" t="s">
        <v>4260</v>
      </c>
      <c r="B4207" t="s">
        <v>19</v>
      </c>
      <c r="C4207">
        <v>0</v>
      </c>
      <c r="D4207" t="s">
        <v>21</v>
      </c>
      <c r="E4207" t="s">
        <v>21</v>
      </c>
      <c r="F4207" t="s">
        <v>22</v>
      </c>
      <c r="G4207" s="2">
        <v>49</v>
      </c>
      <c r="H4207" t="s">
        <v>20</v>
      </c>
      <c r="I4207" t="s">
        <v>32</v>
      </c>
      <c r="J4207" t="s">
        <v>20</v>
      </c>
      <c r="K4207" t="s">
        <v>21</v>
      </c>
      <c r="L4207" t="s">
        <v>24</v>
      </c>
      <c r="M4207" t="s">
        <v>20</v>
      </c>
      <c r="N4207" t="s">
        <v>43</v>
      </c>
      <c r="O4207" s="1">
        <v>61.98</v>
      </c>
      <c r="P4207" s="1">
        <v>3097.35</v>
      </c>
      <c r="Q4207">
        <v>0</v>
      </c>
      <c r="R4207" t="s">
        <v>21</v>
      </c>
      <c r="S4207" t="str">
        <f>IF(ChurnData[[#This Row],[MonthlyCharges]]&lt;=30,"1. Up to 30",IF(ChurnData[[#This Row],[MonthlyCharges]]&lt;=50,"2. 31-50",IF(ChurnData[[#This Row],[MonthlyCharges]]&lt;=70,"3. 51-70",IF(ChurnData[[#This Row],[MonthlyCharges]]&lt;=90,"4. 71-90","5. Over 90"))))</f>
        <v>3. 51-70</v>
      </c>
      <c r="T4207" t="str">
        <f>IF(AND(ChurnData[[#This Row],[Contract]]="Month-to-month",ChurnData[[#This Row],[InternetService]]="Fiber optic",ChurnData[[#This Row],[TenureMonths]]&lt;=11),"High-risk","Other")</f>
        <v>Other</v>
      </c>
      <c r="U4207" t="str">
        <f>IF(ChurnData[[#This Row],[TenureMonths]]&lt;=11,"0-11",IF(ChurnData[[#This Row],[TenureMonths]]&lt;=23,"12-23",IF(ChurnData[[#This Row],[TenureMonths]]&lt;=35,"24-35",IF(ChurnData[[#This Row],[TenureMonths]]&lt;=47,"36-47",IF(ChurnData[[#This Row],[TenureMonths]]&lt;=59,"48-59","60-72")))))</f>
        <v>48-59</v>
      </c>
      <c r="V4207">
        <f>IF(ChurnData[[#This Row],[Churn]]="Yes",1,0)</f>
        <v>0</v>
      </c>
    </row>
    <row r="4208" spans="1:22" x14ac:dyDescent="0.35">
      <c r="A4208" t="s">
        <v>4261</v>
      </c>
      <c r="B4208" t="s">
        <v>19</v>
      </c>
      <c r="C4208">
        <v>0</v>
      </c>
      <c r="D4208" t="s">
        <v>20</v>
      </c>
      <c r="E4208" t="s">
        <v>21</v>
      </c>
      <c r="F4208" t="s">
        <v>75</v>
      </c>
      <c r="G4208" s="2">
        <v>23</v>
      </c>
      <c r="H4208" t="s">
        <v>20</v>
      </c>
      <c r="I4208" t="s">
        <v>32</v>
      </c>
      <c r="J4208" t="s">
        <v>20</v>
      </c>
      <c r="K4208" t="s">
        <v>20</v>
      </c>
      <c r="L4208" t="s">
        <v>33</v>
      </c>
      <c r="M4208" t="s">
        <v>20</v>
      </c>
      <c r="N4208" t="s">
        <v>43</v>
      </c>
      <c r="O4208" s="1">
        <v>47.43</v>
      </c>
      <c r="P4208" s="1">
        <v>1122.1099999999999</v>
      </c>
      <c r="Q4208">
        <v>0</v>
      </c>
      <c r="R4208" t="s">
        <v>21</v>
      </c>
      <c r="S4208" t="str">
        <f>IF(ChurnData[[#This Row],[MonthlyCharges]]&lt;=30,"1. Up to 30",IF(ChurnData[[#This Row],[MonthlyCharges]]&lt;=50,"2. 31-50",IF(ChurnData[[#This Row],[MonthlyCharges]]&lt;=70,"3. 51-70",IF(ChurnData[[#This Row],[MonthlyCharges]]&lt;=90,"4. 71-90","5. Over 90"))))</f>
        <v>2. 31-50</v>
      </c>
      <c r="T4208" t="str">
        <f>IF(AND(ChurnData[[#This Row],[Contract]]="Month-to-month",ChurnData[[#This Row],[InternetService]]="Fiber optic",ChurnData[[#This Row],[TenureMonths]]&lt;=11),"High-risk","Other")</f>
        <v>Other</v>
      </c>
      <c r="U4208" t="str">
        <f>IF(ChurnData[[#This Row],[TenureMonths]]&lt;=11,"0-11",IF(ChurnData[[#This Row],[TenureMonths]]&lt;=23,"12-23",IF(ChurnData[[#This Row],[TenureMonths]]&lt;=35,"24-35",IF(ChurnData[[#This Row],[TenureMonths]]&lt;=47,"36-47",IF(ChurnData[[#This Row],[TenureMonths]]&lt;=59,"48-59","60-72")))))</f>
        <v>12-23</v>
      </c>
      <c r="V4208">
        <f>IF(ChurnData[[#This Row],[Churn]]="Yes",1,0)</f>
        <v>0</v>
      </c>
    </row>
    <row r="4209" spans="1:22" x14ac:dyDescent="0.35">
      <c r="A4209" t="s">
        <v>4262</v>
      </c>
      <c r="B4209" t="s">
        <v>36</v>
      </c>
      <c r="C4209">
        <v>0</v>
      </c>
      <c r="D4209" t="s">
        <v>21</v>
      </c>
      <c r="E4209" t="s">
        <v>21</v>
      </c>
      <c r="F4209" t="s">
        <v>41</v>
      </c>
      <c r="G4209" s="2">
        <v>68</v>
      </c>
      <c r="H4209" t="s">
        <v>20</v>
      </c>
      <c r="I4209" t="s">
        <v>23</v>
      </c>
      <c r="J4209" t="s">
        <v>21</v>
      </c>
      <c r="K4209" t="s">
        <v>20</v>
      </c>
      <c r="L4209" t="s">
        <v>24</v>
      </c>
      <c r="M4209" t="s">
        <v>21</v>
      </c>
      <c r="N4209" t="s">
        <v>30</v>
      </c>
      <c r="O4209" s="1">
        <v>94.8</v>
      </c>
      <c r="P4209" s="1">
        <v>6483.62</v>
      </c>
      <c r="Q4209">
        <v>1</v>
      </c>
      <c r="R4209" t="s">
        <v>21</v>
      </c>
      <c r="S4209" t="str">
        <f>IF(ChurnData[[#This Row],[MonthlyCharges]]&lt;=30,"1. Up to 30",IF(ChurnData[[#This Row],[MonthlyCharges]]&lt;=50,"2. 31-50",IF(ChurnData[[#This Row],[MonthlyCharges]]&lt;=70,"3. 51-70",IF(ChurnData[[#This Row],[MonthlyCharges]]&lt;=90,"4. 71-90","5. Over 90"))))</f>
        <v>5. Over 90</v>
      </c>
      <c r="T4209" t="str">
        <f>IF(AND(ChurnData[[#This Row],[Contract]]="Month-to-month",ChurnData[[#This Row],[InternetService]]="Fiber optic",ChurnData[[#This Row],[TenureMonths]]&lt;=11),"High-risk","Other")</f>
        <v>Other</v>
      </c>
      <c r="U4209" t="str">
        <f>IF(ChurnData[[#This Row],[TenureMonths]]&lt;=11,"0-11",IF(ChurnData[[#This Row],[TenureMonths]]&lt;=23,"12-23",IF(ChurnData[[#This Row],[TenureMonths]]&lt;=35,"24-35",IF(ChurnData[[#This Row],[TenureMonths]]&lt;=47,"36-47",IF(ChurnData[[#This Row],[TenureMonths]]&lt;=59,"48-59","60-72")))))</f>
        <v>60-72</v>
      </c>
      <c r="V4209">
        <f>IF(ChurnData[[#This Row],[Churn]]="Yes",1,0)</f>
        <v>0</v>
      </c>
    </row>
    <row r="4210" spans="1:22" x14ac:dyDescent="0.35">
      <c r="A4210" t="s">
        <v>4263</v>
      </c>
      <c r="B4210" t="s">
        <v>19</v>
      </c>
      <c r="C4210">
        <v>0</v>
      </c>
      <c r="D4210" t="s">
        <v>20</v>
      </c>
      <c r="E4210" t="s">
        <v>20</v>
      </c>
      <c r="F4210" t="s">
        <v>45</v>
      </c>
      <c r="G4210" s="2">
        <v>64</v>
      </c>
      <c r="H4210" t="s">
        <v>20</v>
      </c>
      <c r="I4210" t="s">
        <v>23</v>
      </c>
      <c r="J4210" t="s">
        <v>20</v>
      </c>
      <c r="K4210" t="s">
        <v>20</v>
      </c>
      <c r="L4210" t="s">
        <v>33</v>
      </c>
      <c r="M4210" t="s">
        <v>20</v>
      </c>
      <c r="N4210" t="s">
        <v>30</v>
      </c>
      <c r="O4210" s="1">
        <v>110.46</v>
      </c>
      <c r="P4210" s="1">
        <v>7040.05</v>
      </c>
      <c r="Q4210">
        <v>1</v>
      </c>
      <c r="R4210" t="s">
        <v>21</v>
      </c>
      <c r="S4210" t="str">
        <f>IF(ChurnData[[#This Row],[MonthlyCharges]]&lt;=30,"1. Up to 30",IF(ChurnData[[#This Row],[MonthlyCharges]]&lt;=50,"2. 31-50",IF(ChurnData[[#This Row],[MonthlyCharges]]&lt;=70,"3. 51-70",IF(ChurnData[[#This Row],[MonthlyCharges]]&lt;=90,"4. 71-90","5. Over 90"))))</f>
        <v>5. Over 90</v>
      </c>
      <c r="T4210" t="str">
        <f>IF(AND(ChurnData[[#This Row],[Contract]]="Month-to-month",ChurnData[[#This Row],[InternetService]]="Fiber optic",ChurnData[[#This Row],[TenureMonths]]&lt;=11),"High-risk","Other")</f>
        <v>Other</v>
      </c>
      <c r="U4210" t="str">
        <f>IF(ChurnData[[#This Row],[TenureMonths]]&lt;=11,"0-11",IF(ChurnData[[#This Row],[TenureMonths]]&lt;=23,"12-23",IF(ChurnData[[#This Row],[TenureMonths]]&lt;=35,"24-35",IF(ChurnData[[#This Row],[TenureMonths]]&lt;=47,"36-47",IF(ChurnData[[#This Row],[TenureMonths]]&lt;=59,"48-59","60-72")))))</f>
        <v>60-72</v>
      </c>
      <c r="V4210">
        <f>IF(ChurnData[[#This Row],[Churn]]="Yes",1,0)</f>
        <v>0</v>
      </c>
    </row>
    <row r="4211" spans="1:22" x14ac:dyDescent="0.35">
      <c r="A4211" t="s">
        <v>4264</v>
      </c>
      <c r="B4211" t="s">
        <v>19</v>
      </c>
      <c r="C4211">
        <v>0</v>
      </c>
      <c r="D4211" t="s">
        <v>20</v>
      </c>
      <c r="E4211" t="s">
        <v>21</v>
      </c>
      <c r="F4211" t="s">
        <v>47</v>
      </c>
      <c r="G4211" s="2">
        <v>68</v>
      </c>
      <c r="H4211" t="s">
        <v>20</v>
      </c>
      <c r="I4211" t="s">
        <v>32</v>
      </c>
      <c r="J4211" t="s">
        <v>21</v>
      </c>
      <c r="K4211" t="s">
        <v>20</v>
      </c>
      <c r="L4211" t="s">
        <v>24</v>
      </c>
      <c r="M4211" t="s">
        <v>20</v>
      </c>
      <c r="N4211" t="s">
        <v>25</v>
      </c>
      <c r="O4211" s="1">
        <v>43.56</v>
      </c>
      <c r="P4211" s="1">
        <v>3043.03</v>
      </c>
      <c r="Q4211">
        <v>0</v>
      </c>
      <c r="R4211" t="s">
        <v>21</v>
      </c>
      <c r="S4211" t="str">
        <f>IF(ChurnData[[#This Row],[MonthlyCharges]]&lt;=30,"1. Up to 30",IF(ChurnData[[#This Row],[MonthlyCharges]]&lt;=50,"2. 31-50",IF(ChurnData[[#This Row],[MonthlyCharges]]&lt;=70,"3. 51-70",IF(ChurnData[[#This Row],[MonthlyCharges]]&lt;=90,"4. 71-90","5. Over 90"))))</f>
        <v>2. 31-50</v>
      </c>
      <c r="T4211" t="str">
        <f>IF(AND(ChurnData[[#This Row],[Contract]]="Month-to-month",ChurnData[[#This Row],[InternetService]]="Fiber optic",ChurnData[[#This Row],[TenureMonths]]&lt;=11),"High-risk","Other")</f>
        <v>Other</v>
      </c>
      <c r="U4211" t="str">
        <f>IF(ChurnData[[#This Row],[TenureMonths]]&lt;=11,"0-11",IF(ChurnData[[#This Row],[TenureMonths]]&lt;=23,"12-23",IF(ChurnData[[#This Row],[TenureMonths]]&lt;=35,"24-35",IF(ChurnData[[#This Row],[TenureMonths]]&lt;=47,"36-47",IF(ChurnData[[#This Row],[TenureMonths]]&lt;=59,"48-59","60-72")))))</f>
        <v>60-72</v>
      </c>
      <c r="V4211">
        <f>IF(ChurnData[[#This Row],[Churn]]="Yes",1,0)</f>
        <v>0</v>
      </c>
    </row>
    <row r="4212" spans="1:22" x14ac:dyDescent="0.35">
      <c r="A4212" t="s">
        <v>4265</v>
      </c>
      <c r="B4212" t="s">
        <v>19</v>
      </c>
      <c r="C4212">
        <v>0</v>
      </c>
      <c r="D4212" t="s">
        <v>20</v>
      </c>
      <c r="E4212" t="s">
        <v>20</v>
      </c>
      <c r="F4212" t="s">
        <v>58</v>
      </c>
      <c r="G4212" s="2">
        <v>20</v>
      </c>
      <c r="H4212" t="s">
        <v>20</v>
      </c>
      <c r="I4212" t="s">
        <v>32</v>
      </c>
      <c r="J4212" t="s">
        <v>21</v>
      </c>
      <c r="K4212" t="s">
        <v>20</v>
      </c>
      <c r="L4212" t="s">
        <v>33</v>
      </c>
      <c r="M4212" t="s">
        <v>21</v>
      </c>
      <c r="N4212" t="s">
        <v>34</v>
      </c>
      <c r="O4212" s="1">
        <v>65.62</v>
      </c>
      <c r="P4212" s="1">
        <v>1302.5</v>
      </c>
      <c r="Q4212">
        <v>1</v>
      </c>
      <c r="R4212" t="s">
        <v>21</v>
      </c>
      <c r="S4212" t="str">
        <f>IF(ChurnData[[#This Row],[MonthlyCharges]]&lt;=30,"1. Up to 30",IF(ChurnData[[#This Row],[MonthlyCharges]]&lt;=50,"2. 31-50",IF(ChurnData[[#This Row],[MonthlyCharges]]&lt;=70,"3. 51-70",IF(ChurnData[[#This Row],[MonthlyCharges]]&lt;=90,"4. 71-90","5. Over 90"))))</f>
        <v>3. 51-70</v>
      </c>
      <c r="T4212" t="str">
        <f>IF(AND(ChurnData[[#This Row],[Contract]]="Month-to-month",ChurnData[[#This Row],[InternetService]]="Fiber optic",ChurnData[[#This Row],[TenureMonths]]&lt;=11),"High-risk","Other")</f>
        <v>Other</v>
      </c>
      <c r="U4212" t="str">
        <f>IF(ChurnData[[#This Row],[TenureMonths]]&lt;=11,"0-11",IF(ChurnData[[#This Row],[TenureMonths]]&lt;=23,"12-23",IF(ChurnData[[#This Row],[TenureMonths]]&lt;=35,"24-35",IF(ChurnData[[#This Row],[TenureMonths]]&lt;=47,"36-47",IF(ChurnData[[#This Row],[TenureMonths]]&lt;=59,"48-59","60-72")))))</f>
        <v>12-23</v>
      </c>
      <c r="V4212">
        <f>IF(ChurnData[[#This Row],[Churn]]="Yes",1,0)</f>
        <v>0</v>
      </c>
    </row>
    <row r="4213" spans="1:22" x14ac:dyDescent="0.35">
      <c r="A4213" t="s">
        <v>4266</v>
      </c>
      <c r="B4213" t="s">
        <v>36</v>
      </c>
      <c r="C4213">
        <v>0</v>
      </c>
      <c r="D4213" t="s">
        <v>21</v>
      </c>
      <c r="E4213" t="s">
        <v>21</v>
      </c>
      <c r="F4213" t="s">
        <v>45</v>
      </c>
      <c r="G4213" s="2">
        <v>45</v>
      </c>
      <c r="H4213" t="s">
        <v>20</v>
      </c>
      <c r="I4213" t="s">
        <v>23</v>
      </c>
      <c r="J4213" t="s">
        <v>21</v>
      </c>
      <c r="K4213" t="s">
        <v>20</v>
      </c>
      <c r="L4213" t="s">
        <v>29</v>
      </c>
      <c r="M4213" t="s">
        <v>20</v>
      </c>
      <c r="N4213" t="s">
        <v>25</v>
      </c>
      <c r="O4213" s="1">
        <v>96.79</v>
      </c>
      <c r="P4213" s="1">
        <v>4331.8100000000004</v>
      </c>
      <c r="Q4213">
        <v>1</v>
      </c>
      <c r="R4213" t="s">
        <v>21</v>
      </c>
      <c r="S4213" t="str">
        <f>IF(ChurnData[[#This Row],[MonthlyCharges]]&lt;=30,"1. Up to 30",IF(ChurnData[[#This Row],[MonthlyCharges]]&lt;=50,"2. 31-50",IF(ChurnData[[#This Row],[MonthlyCharges]]&lt;=70,"3. 51-70",IF(ChurnData[[#This Row],[MonthlyCharges]]&lt;=90,"4. 71-90","5. Over 90"))))</f>
        <v>5. Over 90</v>
      </c>
      <c r="T4213" t="str">
        <f>IF(AND(ChurnData[[#This Row],[Contract]]="Month-to-month",ChurnData[[#This Row],[InternetService]]="Fiber optic",ChurnData[[#This Row],[TenureMonths]]&lt;=11),"High-risk","Other")</f>
        <v>Other</v>
      </c>
      <c r="U4213" t="str">
        <f>IF(ChurnData[[#This Row],[TenureMonths]]&lt;=11,"0-11",IF(ChurnData[[#This Row],[TenureMonths]]&lt;=23,"12-23",IF(ChurnData[[#This Row],[TenureMonths]]&lt;=35,"24-35",IF(ChurnData[[#This Row],[TenureMonths]]&lt;=47,"36-47",IF(ChurnData[[#This Row],[TenureMonths]]&lt;=59,"48-59","60-72")))))</f>
        <v>36-47</v>
      </c>
      <c r="V4213">
        <f>IF(ChurnData[[#This Row],[Churn]]="Yes",1,0)</f>
        <v>0</v>
      </c>
    </row>
    <row r="4214" spans="1:22" x14ac:dyDescent="0.35">
      <c r="A4214" t="s">
        <v>4267</v>
      </c>
      <c r="B4214" t="s">
        <v>36</v>
      </c>
      <c r="C4214">
        <v>0</v>
      </c>
      <c r="D4214" t="s">
        <v>21</v>
      </c>
      <c r="E4214" t="s">
        <v>21</v>
      </c>
      <c r="F4214" t="s">
        <v>58</v>
      </c>
      <c r="G4214" s="2">
        <v>23</v>
      </c>
      <c r="H4214" t="s">
        <v>20</v>
      </c>
      <c r="I4214" t="s">
        <v>23</v>
      </c>
      <c r="J4214" t="s">
        <v>21</v>
      </c>
      <c r="K4214" t="s">
        <v>20</v>
      </c>
      <c r="L4214" t="s">
        <v>33</v>
      </c>
      <c r="M4214" t="s">
        <v>21</v>
      </c>
      <c r="N4214" t="s">
        <v>34</v>
      </c>
      <c r="O4214" s="1">
        <v>97.4</v>
      </c>
      <c r="P4214" s="1">
        <v>2292.56</v>
      </c>
      <c r="Q4214">
        <v>1</v>
      </c>
      <c r="R4214" t="s">
        <v>20</v>
      </c>
      <c r="S4214" t="str">
        <f>IF(ChurnData[[#This Row],[MonthlyCharges]]&lt;=30,"1. Up to 30",IF(ChurnData[[#This Row],[MonthlyCharges]]&lt;=50,"2. 31-50",IF(ChurnData[[#This Row],[MonthlyCharges]]&lt;=70,"3. 51-70",IF(ChurnData[[#This Row],[MonthlyCharges]]&lt;=90,"4. 71-90","5. Over 90"))))</f>
        <v>5. Over 90</v>
      </c>
      <c r="T4214" t="str">
        <f>IF(AND(ChurnData[[#This Row],[Contract]]="Month-to-month",ChurnData[[#This Row],[InternetService]]="Fiber optic",ChurnData[[#This Row],[TenureMonths]]&lt;=11),"High-risk","Other")</f>
        <v>Other</v>
      </c>
      <c r="U4214" t="str">
        <f>IF(ChurnData[[#This Row],[TenureMonths]]&lt;=11,"0-11",IF(ChurnData[[#This Row],[TenureMonths]]&lt;=23,"12-23",IF(ChurnData[[#This Row],[TenureMonths]]&lt;=35,"24-35",IF(ChurnData[[#This Row],[TenureMonths]]&lt;=47,"36-47",IF(ChurnData[[#This Row],[TenureMonths]]&lt;=59,"48-59","60-72")))))</f>
        <v>12-23</v>
      </c>
      <c r="V4214">
        <f>IF(ChurnData[[#This Row],[Churn]]="Yes",1,0)</f>
        <v>1</v>
      </c>
    </row>
    <row r="4215" spans="1:22" x14ac:dyDescent="0.35">
      <c r="A4215" t="s">
        <v>4268</v>
      </c>
      <c r="B4215" t="s">
        <v>36</v>
      </c>
      <c r="C4215">
        <v>0</v>
      </c>
      <c r="D4215" t="s">
        <v>21</v>
      </c>
      <c r="E4215" t="s">
        <v>20</v>
      </c>
      <c r="F4215" t="s">
        <v>58</v>
      </c>
      <c r="G4215" s="2">
        <v>39</v>
      </c>
      <c r="H4215" t="s">
        <v>20</v>
      </c>
      <c r="I4215" t="s">
        <v>23</v>
      </c>
      <c r="J4215" t="s">
        <v>21</v>
      </c>
      <c r="K4215" t="s">
        <v>20</v>
      </c>
      <c r="L4215" t="s">
        <v>29</v>
      </c>
      <c r="M4215" t="s">
        <v>20</v>
      </c>
      <c r="N4215" t="s">
        <v>43</v>
      </c>
      <c r="O4215" s="1">
        <v>85.83</v>
      </c>
      <c r="P4215" s="1">
        <v>3346.71</v>
      </c>
      <c r="Q4215">
        <v>3</v>
      </c>
      <c r="R4215" t="s">
        <v>21</v>
      </c>
      <c r="S4215" t="str">
        <f>IF(ChurnData[[#This Row],[MonthlyCharges]]&lt;=30,"1. Up to 30",IF(ChurnData[[#This Row],[MonthlyCharges]]&lt;=50,"2. 31-50",IF(ChurnData[[#This Row],[MonthlyCharges]]&lt;=70,"3. 51-70",IF(ChurnData[[#This Row],[MonthlyCharges]]&lt;=90,"4. 71-90","5. Over 90"))))</f>
        <v>4. 71-90</v>
      </c>
      <c r="T4215" t="str">
        <f>IF(AND(ChurnData[[#This Row],[Contract]]="Month-to-month",ChurnData[[#This Row],[InternetService]]="Fiber optic",ChurnData[[#This Row],[TenureMonths]]&lt;=11),"High-risk","Other")</f>
        <v>Other</v>
      </c>
      <c r="U4215" t="str">
        <f>IF(ChurnData[[#This Row],[TenureMonths]]&lt;=11,"0-11",IF(ChurnData[[#This Row],[TenureMonths]]&lt;=23,"12-23",IF(ChurnData[[#This Row],[TenureMonths]]&lt;=35,"24-35",IF(ChurnData[[#This Row],[TenureMonths]]&lt;=47,"36-47",IF(ChurnData[[#This Row],[TenureMonths]]&lt;=59,"48-59","60-72")))))</f>
        <v>36-47</v>
      </c>
      <c r="V4215">
        <f>IF(ChurnData[[#This Row],[Churn]]="Yes",1,0)</f>
        <v>0</v>
      </c>
    </row>
    <row r="4216" spans="1:22" x14ac:dyDescent="0.35">
      <c r="A4216" t="s">
        <v>4269</v>
      </c>
      <c r="B4216" t="s">
        <v>19</v>
      </c>
      <c r="C4216">
        <v>0</v>
      </c>
      <c r="D4216" t="s">
        <v>20</v>
      </c>
      <c r="E4216" t="s">
        <v>20</v>
      </c>
      <c r="F4216" t="s">
        <v>41</v>
      </c>
      <c r="G4216" s="2">
        <v>3</v>
      </c>
      <c r="H4216" t="s">
        <v>20</v>
      </c>
      <c r="I4216" t="s">
        <v>32</v>
      </c>
      <c r="J4216" t="s">
        <v>20</v>
      </c>
      <c r="K4216" t="s">
        <v>20</v>
      </c>
      <c r="L4216" t="s">
        <v>33</v>
      </c>
      <c r="M4216" t="s">
        <v>20</v>
      </c>
      <c r="N4216" t="s">
        <v>34</v>
      </c>
      <c r="O4216" s="1">
        <v>66.989999999999995</v>
      </c>
      <c r="P4216" s="1">
        <v>201.54</v>
      </c>
      <c r="Q4216">
        <v>1</v>
      </c>
      <c r="R4216" t="s">
        <v>21</v>
      </c>
      <c r="S4216" t="str">
        <f>IF(ChurnData[[#This Row],[MonthlyCharges]]&lt;=30,"1. Up to 30",IF(ChurnData[[#This Row],[MonthlyCharges]]&lt;=50,"2. 31-50",IF(ChurnData[[#This Row],[MonthlyCharges]]&lt;=70,"3. 51-70",IF(ChurnData[[#This Row],[MonthlyCharges]]&lt;=90,"4. 71-90","5. Over 90"))))</f>
        <v>3. 51-70</v>
      </c>
      <c r="T4216" t="str">
        <f>IF(AND(ChurnData[[#This Row],[Contract]]="Month-to-month",ChurnData[[#This Row],[InternetService]]="Fiber optic",ChurnData[[#This Row],[TenureMonths]]&lt;=11),"High-risk","Other")</f>
        <v>Other</v>
      </c>
      <c r="U4216" t="str">
        <f>IF(ChurnData[[#This Row],[TenureMonths]]&lt;=11,"0-11",IF(ChurnData[[#This Row],[TenureMonths]]&lt;=23,"12-23",IF(ChurnData[[#This Row],[TenureMonths]]&lt;=35,"24-35",IF(ChurnData[[#This Row],[TenureMonths]]&lt;=47,"36-47",IF(ChurnData[[#This Row],[TenureMonths]]&lt;=59,"48-59","60-72")))))</f>
        <v>0-11</v>
      </c>
      <c r="V4216">
        <f>IF(ChurnData[[#This Row],[Churn]]="Yes",1,0)</f>
        <v>0</v>
      </c>
    </row>
    <row r="4217" spans="1:22" x14ac:dyDescent="0.35">
      <c r="A4217" t="s">
        <v>4270</v>
      </c>
      <c r="B4217" t="s">
        <v>19</v>
      </c>
      <c r="C4217">
        <v>0</v>
      </c>
      <c r="D4217" t="s">
        <v>20</v>
      </c>
      <c r="E4217" t="s">
        <v>21</v>
      </c>
      <c r="F4217" t="s">
        <v>22</v>
      </c>
      <c r="G4217" s="2">
        <v>18</v>
      </c>
      <c r="H4217" t="s">
        <v>20</v>
      </c>
      <c r="I4217" t="s">
        <v>21</v>
      </c>
      <c r="J4217" t="s">
        <v>28</v>
      </c>
      <c r="K4217" t="s">
        <v>28</v>
      </c>
      <c r="L4217" t="s">
        <v>33</v>
      </c>
      <c r="M4217" t="s">
        <v>21</v>
      </c>
      <c r="N4217" t="s">
        <v>43</v>
      </c>
      <c r="O4217" s="1">
        <v>28.83</v>
      </c>
      <c r="P4217" s="1">
        <v>524.36</v>
      </c>
      <c r="Q4217">
        <v>2</v>
      </c>
      <c r="R4217" t="s">
        <v>21</v>
      </c>
      <c r="S4217" t="str">
        <f>IF(ChurnData[[#This Row],[MonthlyCharges]]&lt;=30,"1. Up to 30",IF(ChurnData[[#This Row],[MonthlyCharges]]&lt;=50,"2. 31-50",IF(ChurnData[[#This Row],[MonthlyCharges]]&lt;=70,"3. 51-70",IF(ChurnData[[#This Row],[MonthlyCharges]]&lt;=90,"4. 71-90","5. Over 90"))))</f>
        <v>1. Up to 30</v>
      </c>
      <c r="T4217" t="str">
        <f>IF(AND(ChurnData[[#This Row],[Contract]]="Month-to-month",ChurnData[[#This Row],[InternetService]]="Fiber optic",ChurnData[[#This Row],[TenureMonths]]&lt;=11),"High-risk","Other")</f>
        <v>Other</v>
      </c>
      <c r="U4217" t="str">
        <f>IF(ChurnData[[#This Row],[TenureMonths]]&lt;=11,"0-11",IF(ChurnData[[#This Row],[TenureMonths]]&lt;=23,"12-23",IF(ChurnData[[#This Row],[TenureMonths]]&lt;=35,"24-35",IF(ChurnData[[#This Row],[TenureMonths]]&lt;=47,"36-47",IF(ChurnData[[#This Row],[TenureMonths]]&lt;=59,"48-59","60-72")))))</f>
        <v>12-23</v>
      </c>
      <c r="V4217">
        <f>IF(ChurnData[[#This Row],[Churn]]="Yes",1,0)</f>
        <v>0</v>
      </c>
    </row>
    <row r="4218" spans="1:22" x14ac:dyDescent="0.35">
      <c r="A4218" t="s">
        <v>4271</v>
      </c>
      <c r="B4218" t="s">
        <v>19</v>
      </c>
      <c r="C4218">
        <v>0</v>
      </c>
      <c r="D4218" t="s">
        <v>20</v>
      </c>
      <c r="E4218" t="s">
        <v>21</v>
      </c>
      <c r="F4218" t="s">
        <v>75</v>
      </c>
      <c r="G4218" s="2">
        <v>12</v>
      </c>
      <c r="H4218" t="s">
        <v>20</v>
      </c>
      <c r="I4218" t="s">
        <v>32</v>
      </c>
      <c r="J4218" t="s">
        <v>21</v>
      </c>
      <c r="K4218" t="s">
        <v>20</v>
      </c>
      <c r="L4218" t="s">
        <v>33</v>
      </c>
      <c r="M4218" t="s">
        <v>21</v>
      </c>
      <c r="N4218" t="s">
        <v>43</v>
      </c>
      <c r="O4218" s="1">
        <v>58.45</v>
      </c>
      <c r="P4218" s="1">
        <v>721.71</v>
      </c>
      <c r="Q4218">
        <v>2</v>
      </c>
      <c r="R4218" t="s">
        <v>21</v>
      </c>
      <c r="S4218" t="str">
        <f>IF(ChurnData[[#This Row],[MonthlyCharges]]&lt;=30,"1. Up to 30",IF(ChurnData[[#This Row],[MonthlyCharges]]&lt;=50,"2. 31-50",IF(ChurnData[[#This Row],[MonthlyCharges]]&lt;=70,"3. 51-70",IF(ChurnData[[#This Row],[MonthlyCharges]]&lt;=90,"4. 71-90","5. Over 90"))))</f>
        <v>3. 51-70</v>
      </c>
      <c r="T4218" t="str">
        <f>IF(AND(ChurnData[[#This Row],[Contract]]="Month-to-month",ChurnData[[#This Row],[InternetService]]="Fiber optic",ChurnData[[#This Row],[TenureMonths]]&lt;=11),"High-risk","Other")</f>
        <v>Other</v>
      </c>
      <c r="U4218" t="str">
        <f>IF(ChurnData[[#This Row],[TenureMonths]]&lt;=11,"0-11",IF(ChurnData[[#This Row],[TenureMonths]]&lt;=23,"12-23",IF(ChurnData[[#This Row],[TenureMonths]]&lt;=35,"24-35",IF(ChurnData[[#This Row],[TenureMonths]]&lt;=47,"36-47",IF(ChurnData[[#This Row],[TenureMonths]]&lt;=59,"48-59","60-72")))))</f>
        <v>12-23</v>
      </c>
      <c r="V4218">
        <f>IF(ChurnData[[#This Row],[Churn]]="Yes",1,0)</f>
        <v>0</v>
      </c>
    </row>
    <row r="4219" spans="1:22" x14ac:dyDescent="0.35">
      <c r="A4219" t="s">
        <v>4272</v>
      </c>
      <c r="B4219" t="s">
        <v>19</v>
      </c>
      <c r="C4219">
        <v>0</v>
      </c>
      <c r="D4219" t="s">
        <v>20</v>
      </c>
      <c r="E4219" t="s">
        <v>21</v>
      </c>
      <c r="F4219" t="s">
        <v>75</v>
      </c>
      <c r="G4219" s="2">
        <v>2</v>
      </c>
      <c r="H4219" t="s">
        <v>20</v>
      </c>
      <c r="I4219" t="s">
        <v>32</v>
      </c>
      <c r="J4219" t="s">
        <v>20</v>
      </c>
      <c r="K4219" t="s">
        <v>21</v>
      </c>
      <c r="L4219" t="s">
        <v>33</v>
      </c>
      <c r="M4219" t="s">
        <v>20</v>
      </c>
      <c r="N4219" t="s">
        <v>34</v>
      </c>
      <c r="O4219" s="1">
        <v>54.92</v>
      </c>
      <c r="P4219" s="1">
        <v>109.57</v>
      </c>
      <c r="Q4219">
        <v>3</v>
      </c>
      <c r="R4219" t="s">
        <v>20</v>
      </c>
      <c r="S4219" t="str">
        <f>IF(ChurnData[[#This Row],[MonthlyCharges]]&lt;=30,"1. Up to 30",IF(ChurnData[[#This Row],[MonthlyCharges]]&lt;=50,"2. 31-50",IF(ChurnData[[#This Row],[MonthlyCharges]]&lt;=70,"3. 51-70",IF(ChurnData[[#This Row],[MonthlyCharges]]&lt;=90,"4. 71-90","5. Over 90"))))</f>
        <v>3. 51-70</v>
      </c>
      <c r="T4219" t="str">
        <f>IF(AND(ChurnData[[#This Row],[Contract]]="Month-to-month",ChurnData[[#This Row],[InternetService]]="Fiber optic",ChurnData[[#This Row],[TenureMonths]]&lt;=11),"High-risk","Other")</f>
        <v>Other</v>
      </c>
      <c r="U4219" t="str">
        <f>IF(ChurnData[[#This Row],[TenureMonths]]&lt;=11,"0-11",IF(ChurnData[[#This Row],[TenureMonths]]&lt;=23,"12-23",IF(ChurnData[[#This Row],[TenureMonths]]&lt;=35,"24-35",IF(ChurnData[[#This Row],[TenureMonths]]&lt;=47,"36-47",IF(ChurnData[[#This Row],[TenureMonths]]&lt;=59,"48-59","60-72")))))</f>
        <v>0-11</v>
      </c>
      <c r="V4219">
        <f>IF(ChurnData[[#This Row],[Churn]]="Yes",1,0)</f>
        <v>1</v>
      </c>
    </row>
    <row r="4220" spans="1:22" x14ac:dyDescent="0.35">
      <c r="A4220" t="s">
        <v>4273</v>
      </c>
      <c r="B4220" t="s">
        <v>36</v>
      </c>
      <c r="C4220">
        <v>0</v>
      </c>
      <c r="D4220" t="s">
        <v>21</v>
      </c>
      <c r="E4220" t="s">
        <v>20</v>
      </c>
      <c r="F4220" t="s">
        <v>41</v>
      </c>
      <c r="G4220" s="2">
        <v>31</v>
      </c>
      <c r="H4220" t="s">
        <v>20</v>
      </c>
      <c r="I4220" t="s">
        <v>23</v>
      </c>
      <c r="J4220" t="s">
        <v>21</v>
      </c>
      <c r="K4220" t="s">
        <v>20</v>
      </c>
      <c r="L4220" t="s">
        <v>33</v>
      </c>
      <c r="M4220" t="s">
        <v>20</v>
      </c>
      <c r="N4220" t="s">
        <v>43</v>
      </c>
      <c r="O4220" s="1">
        <v>86.93</v>
      </c>
      <c r="P4220" s="1">
        <v>2707.76</v>
      </c>
      <c r="Q4220">
        <v>0</v>
      </c>
      <c r="R4220" t="s">
        <v>21</v>
      </c>
      <c r="S4220" t="str">
        <f>IF(ChurnData[[#This Row],[MonthlyCharges]]&lt;=30,"1. Up to 30",IF(ChurnData[[#This Row],[MonthlyCharges]]&lt;=50,"2. 31-50",IF(ChurnData[[#This Row],[MonthlyCharges]]&lt;=70,"3. 51-70",IF(ChurnData[[#This Row],[MonthlyCharges]]&lt;=90,"4. 71-90","5. Over 90"))))</f>
        <v>4. 71-90</v>
      </c>
      <c r="T4220" t="str">
        <f>IF(AND(ChurnData[[#This Row],[Contract]]="Month-to-month",ChurnData[[#This Row],[InternetService]]="Fiber optic",ChurnData[[#This Row],[TenureMonths]]&lt;=11),"High-risk","Other")</f>
        <v>Other</v>
      </c>
      <c r="U4220" t="str">
        <f>IF(ChurnData[[#This Row],[TenureMonths]]&lt;=11,"0-11",IF(ChurnData[[#This Row],[TenureMonths]]&lt;=23,"12-23",IF(ChurnData[[#This Row],[TenureMonths]]&lt;=35,"24-35",IF(ChurnData[[#This Row],[TenureMonths]]&lt;=47,"36-47",IF(ChurnData[[#This Row],[TenureMonths]]&lt;=59,"48-59","60-72")))))</f>
        <v>24-35</v>
      </c>
      <c r="V4220">
        <f>IF(ChurnData[[#This Row],[Churn]]="Yes",1,0)</f>
        <v>0</v>
      </c>
    </row>
    <row r="4221" spans="1:22" x14ac:dyDescent="0.35">
      <c r="A4221" t="s">
        <v>4274</v>
      </c>
      <c r="B4221" t="s">
        <v>36</v>
      </c>
      <c r="C4221">
        <v>0</v>
      </c>
      <c r="D4221" t="s">
        <v>21</v>
      </c>
      <c r="E4221" t="s">
        <v>21</v>
      </c>
      <c r="F4221" t="s">
        <v>27</v>
      </c>
      <c r="G4221" s="2">
        <v>11</v>
      </c>
      <c r="H4221" t="s">
        <v>20</v>
      </c>
      <c r="I4221" t="s">
        <v>23</v>
      </c>
      <c r="J4221" t="s">
        <v>20</v>
      </c>
      <c r="K4221" t="s">
        <v>21</v>
      </c>
      <c r="L4221" t="s">
        <v>33</v>
      </c>
      <c r="M4221" t="s">
        <v>20</v>
      </c>
      <c r="N4221" t="s">
        <v>30</v>
      </c>
      <c r="O4221" s="1">
        <v>87.92</v>
      </c>
      <c r="P4221" s="1">
        <v>940.65</v>
      </c>
      <c r="Q4221">
        <v>6</v>
      </c>
      <c r="R4221" t="s">
        <v>20</v>
      </c>
      <c r="S4221" t="str">
        <f>IF(ChurnData[[#This Row],[MonthlyCharges]]&lt;=30,"1. Up to 30",IF(ChurnData[[#This Row],[MonthlyCharges]]&lt;=50,"2. 31-50",IF(ChurnData[[#This Row],[MonthlyCharges]]&lt;=70,"3. 51-70",IF(ChurnData[[#This Row],[MonthlyCharges]]&lt;=90,"4. 71-90","5. Over 90"))))</f>
        <v>4. 71-90</v>
      </c>
      <c r="T4221" t="str">
        <f>IF(AND(ChurnData[[#This Row],[Contract]]="Month-to-month",ChurnData[[#This Row],[InternetService]]="Fiber optic",ChurnData[[#This Row],[TenureMonths]]&lt;=11),"High-risk","Other")</f>
        <v>High-risk</v>
      </c>
      <c r="U4221" t="str">
        <f>IF(ChurnData[[#This Row],[TenureMonths]]&lt;=11,"0-11",IF(ChurnData[[#This Row],[TenureMonths]]&lt;=23,"12-23",IF(ChurnData[[#This Row],[TenureMonths]]&lt;=35,"24-35",IF(ChurnData[[#This Row],[TenureMonths]]&lt;=47,"36-47",IF(ChurnData[[#This Row],[TenureMonths]]&lt;=59,"48-59","60-72")))))</f>
        <v>0-11</v>
      </c>
      <c r="V4221">
        <f>IF(ChurnData[[#This Row],[Churn]]="Yes",1,0)</f>
        <v>1</v>
      </c>
    </row>
    <row r="4222" spans="1:22" x14ac:dyDescent="0.35">
      <c r="A4222" t="s">
        <v>4275</v>
      </c>
      <c r="B4222" t="s">
        <v>19</v>
      </c>
      <c r="C4222">
        <v>0</v>
      </c>
      <c r="D4222" t="s">
        <v>21</v>
      </c>
      <c r="E4222" t="s">
        <v>21</v>
      </c>
      <c r="F4222" t="s">
        <v>65</v>
      </c>
      <c r="G4222" s="2">
        <v>34</v>
      </c>
      <c r="H4222" t="s">
        <v>20</v>
      </c>
      <c r="I4222" t="s">
        <v>23</v>
      </c>
      <c r="J4222" t="s">
        <v>20</v>
      </c>
      <c r="K4222" t="s">
        <v>20</v>
      </c>
      <c r="L4222" t="s">
        <v>24</v>
      </c>
      <c r="M4222" t="s">
        <v>20</v>
      </c>
      <c r="N4222" t="s">
        <v>34</v>
      </c>
      <c r="O4222" s="1">
        <v>82.26</v>
      </c>
      <c r="P4222" s="1">
        <v>2730.68</v>
      </c>
      <c r="Q4222">
        <v>3</v>
      </c>
      <c r="R4222" t="s">
        <v>21</v>
      </c>
      <c r="S4222" t="str">
        <f>IF(ChurnData[[#This Row],[MonthlyCharges]]&lt;=30,"1. Up to 30",IF(ChurnData[[#This Row],[MonthlyCharges]]&lt;=50,"2. 31-50",IF(ChurnData[[#This Row],[MonthlyCharges]]&lt;=70,"3. 51-70",IF(ChurnData[[#This Row],[MonthlyCharges]]&lt;=90,"4. 71-90","5. Over 90"))))</f>
        <v>4. 71-90</v>
      </c>
      <c r="T4222" t="str">
        <f>IF(AND(ChurnData[[#This Row],[Contract]]="Month-to-month",ChurnData[[#This Row],[InternetService]]="Fiber optic",ChurnData[[#This Row],[TenureMonths]]&lt;=11),"High-risk","Other")</f>
        <v>Other</v>
      </c>
      <c r="U4222" t="str">
        <f>IF(ChurnData[[#This Row],[TenureMonths]]&lt;=11,"0-11",IF(ChurnData[[#This Row],[TenureMonths]]&lt;=23,"12-23",IF(ChurnData[[#This Row],[TenureMonths]]&lt;=35,"24-35",IF(ChurnData[[#This Row],[TenureMonths]]&lt;=47,"36-47",IF(ChurnData[[#This Row],[TenureMonths]]&lt;=59,"48-59","60-72")))))</f>
        <v>24-35</v>
      </c>
      <c r="V4222">
        <f>IF(ChurnData[[#This Row],[Churn]]="Yes",1,0)</f>
        <v>0</v>
      </c>
    </row>
    <row r="4223" spans="1:22" x14ac:dyDescent="0.35">
      <c r="A4223" t="s">
        <v>4276</v>
      </c>
      <c r="B4223" t="s">
        <v>36</v>
      </c>
      <c r="C4223">
        <v>0</v>
      </c>
      <c r="D4223" t="s">
        <v>21</v>
      </c>
      <c r="E4223" t="s">
        <v>21</v>
      </c>
      <c r="F4223" t="s">
        <v>27</v>
      </c>
      <c r="G4223" s="2">
        <v>62</v>
      </c>
      <c r="H4223" t="s">
        <v>20</v>
      </c>
      <c r="I4223" t="s">
        <v>32</v>
      </c>
      <c r="J4223" t="s">
        <v>21</v>
      </c>
      <c r="K4223" t="s">
        <v>20</v>
      </c>
      <c r="L4223" t="s">
        <v>24</v>
      </c>
      <c r="M4223" t="s">
        <v>20</v>
      </c>
      <c r="N4223" t="s">
        <v>34</v>
      </c>
      <c r="O4223" s="1">
        <v>62.7</v>
      </c>
      <c r="P4223" s="1">
        <v>3936.6</v>
      </c>
      <c r="Q4223">
        <v>2</v>
      </c>
      <c r="R4223" t="s">
        <v>21</v>
      </c>
      <c r="S4223" t="str">
        <f>IF(ChurnData[[#This Row],[MonthlyCharges]]&lt;=30,"1. Up to 30",IF(ChurnData[[#This Row],[MonthlyCharges]]&lt;=50,"2. 31-50",IF(ChurnData[[#This Row],[MonthlyCharges]]&lt;=70,"3. 51-70",IF(ChurnData[[#This Row],[MonthlyCharges]]&lt;=90,"4. 71-90","5. Over 90"))))</f>
        <v>3. 51-70</v>
      </c>
      <c r="T4223" t="str">
        <f>IF(AND(ChurnData[[#This Row],[Contract]]="Month-to-month",ChurnData[[#This Row],[InternetService]]="Fiber optic",ChurnData[[#This Row],[TenureMonths]]&lt;=11),"High-risk","Other")</f>
        <v>Other</v>
      </c>
      <c r="U4223" t="str">
        <f>IF(ChurnData[[#This Row],[TenureMonths]]&lt;=11,"0-11",IF(ChurnData[[#This Row],[TenureMonths]]&lt;=23,"12-23",IF(ChurnData[[#This Row],[TenureMonths]]&lt;=35,"24-35",IF(ChurnData[[#This Row],[TenureMonths]]&lt;=47,"36-47",IF(ChurnData[[#This Row],[TenureMonths]]&lt;=59,"48-59","60-72")))))</f>
        <v>60-72</v>
      </c>
      <c r="V4223">
        <f>IF(ChurnData[[#This Row],[Churn]]="Yes",1,0)</f>
        <v>0</v>
      </c>
    </row>
    <row r="4224" spans="1:22" x14ac:dyDescent="0.35">
      <c r="A4224" t="s">
        <v>4277</v>
      </c>
      <c r="B4224" t="s">
        <v>19</v>
      </c>
      <c r="C4224">
        <v>0</v>
      </c>
      <c r="D4224" t="s">
        <v>20</v>
      </c>
      <c r="E4224" t="s">
        <v>21</v>
      </c>
      <c r="F4224" t="s">
        <v>65</v>
      </c>
      <c r="G4224" s="2">
        <v>27</v>
      </c>
      <c r="H4224" t="s">
        <v>20</v>
      </c>
      <c r="I4224" t="s">
        <v>32</v>
      </c>
      <c r="J4224" t="s">
        <v>20</v>
      </c>
      <c r="K4224" t="s">
        <v>20</v>
      </c>
      <c r="L4224" t="s">
        <v>33</v>
      </c>
      <c r="M4224" t="s">
        <v>20</v>
      </c>
      <c r="N4224" t="s">
        <v>43</v>
      </c>
      <c r="O4224" s="1">
        <v>63.67</v>
      </c>
      <c r="P4224" s="1">
        <v>1680.58</v>
      </c>
      <c r="Q4224">
        <v>2</v>
      </c>
      <c r="R4224" t="s">
        <v>20</v>
      </c>
      <c r="S4224" t="str">
        <f>IF(ChurnData[[#This Row],[MonthlyCharges]]&lt;=30,"1. Up to 30",IF(ChurnData[[#This Row],[MonthlyCharges]]&lt;=50,"2. 31-50",IF(ChurnData[[#This Row],[MonthlyCharges]]&lt;=70,"3. 51-70",IF(ChurnData[[#This Row],[MonthlyCharges]]&lt;=90,"4. 71-90","5. Over 90"))))</f>
        <v>3. 51-70</v>
      </c>
      <c r="T4224" t="str">
        <f>IF(AND(ChurnData[[#This Row],[Contract]]="Month-to-month",ChurnData[[#This Row],[InternetService]]="Fiber optic",ChurnData[[#This Row],[TenureMonths]]&lt;=11),"High-risk","Other")</f>
        <v>Other</v>
      </c>
      <c r="U4224" t="str">
        <f>IF(ChurnData[[#This Row],[TenureMonths]]&lt;=11,"0-11",IF(ChurnData[[#This Row],[TenureMonths]]&lt;=23,"12-23",IF(ChurnData[[#This Row],[TenureMonths]]&lt;=35,"24-35",IF(ChurnData[[#This Row],[TenureMonths]]&lt;=47,"36-47",IF(ChurnData[[#This Row],[TenureMonths]]&lt;=59,"48-59","60-72")))))</f>
        <v>24-35</v>
      </c>
      <c r="V4224">
        <f>IF(ChurnData[[#This Row],[Churn]]="Yes",1,0)</f>
        <v>1</v>
      </c>
    </row>
    <row r="4225" spans="1:22" x14ac:dyDescent="0.35">
      <c r="A4225" t="s">
        <v>4278</v>
      </c>
      <c r="B4225" t="s">
        <v>36</v>
      </c>
      <c r="C4225">
        <v>0</v>
      </c>
      <c r="D4225" t="s">
        <v>20</v>
      </c>
      <c r="E4225" t="s">
        <v>20</v>
      </c>
      <c r="F4225" t="s">
        <v>27</v>
      </c>
      <c r="G4225" s="2">
        <v>17</v>
      </c>
      <c r="H4225" t="s">
        <v>20</v>
      </c>
      <c r="I4225" t="s">
        <v>32</v>
      </c>
      <c r="J4225" t="s">
        <v>20</v>
      </c>
      <c r="K4225" t="s">
        <v>21</v>
      </c>
      <c r="L4225" t="s">
        <v>33</v>
      </c>
      <c r="M4225" t="s">
        <v>20</v>
      </c>
      <c r="N4225" t="s">
        <v>34</v>
      </c>
      <c r="O4225" s="1">
        <v>44.21</v>
      </c>
      <c r="P4225" s="1">
        <v>745.21</v>
      </c>
      <c r="Q4225">
        <v>1</v>
      </c>
      <c r="R4225" t="s">
        <v>20</v>
      </c>
      <c r="S4225" t="str">
        <f>IF(ChurnData[[#This Row],[MonthlyCharges]]&lt;=30,"1. Up to 30",IF(ChurnData[[#This Row],[MonthlyCharges]]&lt;=50,"2. 31-50",IF(ChurnData[[#This Row],[MonthlyCharges]]&lt;=70,"3. 51-70",IF(ChurnData[[#This Row],[MonthlyCharges]]&lt;=90,"4. 71-90","5. Over 90"))))</f>
        <v>2. 31-50</v>
      </c>
      <c r="T4225" t="str">
        <f>IF(AND(ChurnData[[#This Row],[Contract]]="Month-to-month",ChurnData[[#This Row],[InternetService]]="Fiber optic",ChurnData[[#This Row],[TenureMonths]]&lt;=11),"High-risk","Other")</f>
        <v>Other</v>
      </c>
      <c r="U4225" t="str">
        <f>IF(ChurnData[[#This Row],[TenureMonths]]&lt;=11,"0-11",IF(ChurnData[[#This Row],[TenureMonths]]&lt;=23,"12-23",IF(ChurnData[[#This Row],[TenureMonths]]&lt;=35,"24-35",IF(ChurnData[[#This Row],[TenureMonths]]&lt;=47,"36-47",IF(ChurnData[[#This Row],[TenureMonths]]&lt;=59,"48-59","60-72")))))</f>
        <v>12-23</v>
      </c>
      <c r="V4225">
        <f>IF(ChurnData[[#This Row],[Churn]]="Yes",1,0)</f>
        <v>1</v>
      </c>
    </row>
    <row r="4226" spans="1:22" x14ac:dyDescent="0.35">
      <c r="A4226" t="s">
        <v>4279</v>
      </c>
      <c r="B4226" t="s">
        <v>36</v>
      </c>
      <c r="C4226">
        <v>0</v>
      </c>
      <c r="D4226" t="s">
        <v>20</v>
      </c>
      <c r="E4226" t="s">
        <v>21</v>
      </c>
      <c r="F4226" t="s">
        <v>47</v>
      </c>
      <c r="G4226" s="2">
        <v>14</v>
      </c>
      <c r="H4226" t="s">
        <v>20</v>
      </c>
      <c r="I4226" t="s">
        <v>23</v>
      </c>
      <c r="J4226" t="s">
        <v>21</v>
      </c>
      <c r="K4226" t="s">
        <v>20</v>
      </c>
      <c r="L4226" t="s">
        <v>33</v>
      </c>
      <c r="M4226" t="s">
        <v>20</v>
      </c>
      <c r="N4226" t="s">
        <v>34</v>
      </c>
      <c r="O4226" s="1">
        <v>87.66</v>
      </c>
      <c r="P4226" s="1">
        <v>1217.9100000000001</v>
      </c>
      <c r="Q4226">
        <v>2</v>
      </c>
      <c r="R4226" t="s">
        <v>20</v>
      </c>
      <c r="S4226" t="str">
        <f>IF(ChurnData[[#This Row],[MonthlyCharges]]&lt;=30,"1. Up to 30",IF(ChurnData[[#This Row],[MonthlyCharges]]&lt;=50,"2. 31-50",IF(ChurnData[[#This Row],[MonthlyCharges]]&lt;=70,"3. 51-70",IF(ChurnData[[#This Row],[MonthlyCharges]]&lt;=90,"4. 71-90","5. Over 90"))))</f>
        <v>4. 71-90</v>
      </c>
      <c r="T4226" t="str">
        <f>IF(AND(ChurnData[[#This Row],[Contract]]="Month-to-month",ChurnData[[#This Row],[InternetService]]="Fiber optic",ChurnData[[#This Row],[TenureMonths]]&lt;=11),"High-risk","Other")</f>
        <v>Other</v>
      </c>
      <c r="U4226" t="str">
        <f>IF(ChurnData[[#This Row],[TenureMonths]]&lt;=11,"0-11",IF(ChurnData[[#This Row],[TenureMonths]]&lt;=23,"12-23",IF(ChurnData[[#This Row],[TenureMonths]]&lt;=35,"24-35",IF(ChurnData[[#This Row],[TenureMonths]]&lt;=47,"36-47",IF(ChurnData[[#This Row],[TenureMonths]]&lt;=59,"48-59","60-72")))))</f>
        <v>12-23</v>
      </c>
      <c r="V4226">
        <f>IF(ChurnData[[#This Row],[Churn]]="Yes",1,0)</f>
        <v>1</v>
      </c>
    </row>
    <row r="4227" spans="1:22" x14ac:dyDescent="0.35">
      <c r="A4227" t="s">
        <v>4280</v>
      </c>
      <c r="B4227" t="s">
        <v>36</v>
      </c>
      <c r="C4227">
        <v>0</v>
      </c>
      <c r="D4227" t="s">
        <v>20</v>
      </c>
      <c r="E4227" t="s">
        <v>20</v>
      </c>
      <c r="F4227" t="s">
        <v>45</v>
      </c>
      <c r="G4227" s="2">
        <v>2</v>
      </c>
      <c r="H4227" t="s">
        <v>20</v>
      </c>
      <c r="I4227" t="s">
        <v>32</v>
      </c>
      <c r="J4227" t="s">
        <v>20</v>
      </c>
      <c r="K4227" t="s">
        <v>21</v>
      </c>
      <c r="L4227" t="s">
        <v>33</v>
      </c>
      <c r="M4227" t="s">
        <v>20</v>
      </c>
      <c r="N4227" t="s">
        <v>25</v>
      </c>
      <c r="O4227" s="1">
        <v>55.51</v>
      </c>
      <c r="P4227" s="1">
        <v>113.51</v>
      </c>
      <c r="Q4227">
        <v>1</v>
      </c>
      <c r="R4227" t="s">
        <v>21</v>
      </c>
      <c r="S4227" t="str">
        <f>IF(ChurnData[[#This Row],[MonthlyCharges]]&lt;=30,"1. Up to 30",IF(ChurnData[[#This Row],[MonthlyCharges]]&lt;=50,"2. 31-50",IF(ChurnData[[#This Row],[MonthlyCharges]]&lt;=70,"3. 51-70",IF(ChurnData[[#This Row],[MonthlyCharges]]&lt;=90,"4. 71-90","5. Over 90"))))</f>
        <v>3. 51-70</v>
      </c>
      <c r="T4227" t="str">
        <f>IF(AND(ChurnData[[#This Row],[Contract]]="Month-to-month",ChurnData[[#This Row],[InternetService]]="Fiber optic",ChurnData[[#This Row],[TenureMonths]]&lt;=11),"High-risk","Other")</f>
        <v>Other</v>
      </c>
      <c r="U4227" t="str">
        <f>IF(ChurnData[[#This Row],[TenureMonths]]&lt;=11,"0-11",IF(ChurnData[[#This Row],[TenureMonths]]&lt;=23,"12-23",IF(ChurnData[[#This Row],[TenureMonths]]&lt;=35,"24-35",IF(ChurnData[[#This Row],[TenureMonths]]&lt;=47,"36-47",IF(ChurnData[[#This Row],[TenureMonths]]&lt;=59,"48-59","60-72")))))</f>
        <v>0-11</v>
      </c>
      <c r="V4227">
        <f>IF(ChurnData[[#This Row],[Churn]]="Yes",1,0)</f>
        <v>0</v>
      </c>
    </row>
    <row r="4228" spans="1:22" x14ac:dyDescent="0.35">
      <c r="A4228" t="s">
        <v>4281</v>
      </c>
      <c r="B4228" t="s">
        <v>36</v>
      </c>
      <c r="C4228">
        <v>0</v>
      </c>
      <c r="D4228" t="s">
        <v>21</v>
      </c>
      <c r="E4228" t="s">
        <v>21</v>
      </c>
      <c r="F4228" t="s">
        <v>22</v>
      </c>
      <c r="G4228" s="2">
        <v>8</v>
      </c>
      <c r="H4228" t="s">
        <v>20</v>
      </c>
      <c r="I4228" t="s">
        <v>23</v>
      </c>
      <c r="J4228" t="s">
        <v>21</v>
      </c>
      <c r="K4228" t="s">
        <v>21</v>
      </c>
      <c r="L4228" t="s">
        <v>33</v>
      </c>
      <c r="M4228" t="s">
        <v>20</v>
      </c>
      <c r="N4228" t="s">
        <v>25</v>
      </c>
      <c r="O4228" s="1">
        <v>77.88</v>
      </c>
      <c r="P4228" s="1">
        <v>615.30999999999995</v>
      </c>
      <c r="Q4228">
        <v>3</v>
      </c>
      <c r="R4228" t="s">
        <v>20</v>
      </c>
      <c r="S4228" t="str">
        <f>IF(ChurnData[[#This Row],[MonthlyCharges]]&lt;=30,"1. Up to 30",IF(ChurnData[[#This Row],[MonthlyCharges]]&lt;=50,"2. 31-50",IF(ChurnData[[#This Row],[MonthlyCharges]]&lt;=70,"3. 51-70",IF(ChurnData[[#This Row],[MonthlyCharges]]&lt;=90,"4. 71-90","5. Over 90"))))</f>
        <v>4. 71-90</v>
      </c>
      <c r="T4228" t="str">
        <f>IF(AND(ChurnData[[#This Row],[Contract]]="Month-to-month",ChurnData[[#This Row],[InternetService]]="Fiber optic",ChurnData[[#This Row],[TenureMonths]]&lt;=11),"High-risk","Other")</f>
        <v>High-risk</v>
      </c>
      <c r="U4228" t="str">
        <f>IF(ChurnData[[#This Row],[TenureMonths]]&lt;=11,"0-11",IF(ChurnData[[#This Row],[TenureMonths]]&lt;=23,"12-23",IF(ChurnData[[#This Row],[TenureMonths]]&lt;=35,"24-35",IF(ChurnData[[#This Row],[TenureMonths]]&lt;=47,"36-47",IF(ChurnData[[#This Row],[TenureMonths]]&lt;=59,"48-59","60-72")))))</f>
        <v>0-11</v>
      </c>
      <c r="V4228">
        <f>IF(ChurnData[[#This Row],[Churn]]="Yes",1,0)</f>
        <v>1</v>
      </c>
    </row>
    <row r="4229" spans="1:22" x14ac:dyDescent="0.35">
      <c r="A4229" t="s">
        <v>4282</v>
      </c>
      <c r="B4229" t="s">
        <v>36</v>
      </c>
      <c r="C4229">
        <v>0</v>
      </c>
      <c r="D4229" t="s">
        <v>21</v>
      </c>
      <c r="E4229" t="s">
        <v>21</v>
      </c>
      <c r="F4229" t="s">
        <v>47</v>
      </c>
      <c r="G4229" s="2">
        <v>59</v>
      </c>
      <c r="H4229" t="s">
        <v>20</v>
      </c>
      <c r="I4229" t="s">
        <v>23</v>
      </c>
      <c r="J4229" t="s">
        <v>20</v>
      </c>
      <c r="K4229" t="s">
        <v>20</v>
      </c>
      <c r="L4229" t="s">
        <v>24</v>
      </c>
      <c r="M4229" t="s">
        <v>20</v>
      </c>
      <c r="N4229" t="s">
        <v>34</v>
      </c>
      <c r="O4229" s="1">
        <v>99.16</v>
      </c>
      <c r="P4229" s="1">
        <v>5779.88</v>
      </c>
      <c r="Q4229">
        <v>0</v>
      </c>
      <c r="R4229" t="s">
        <v>21</v>
      </c>
      <c r="S4229" t="str">
        <f>IF(ChurnData[[#This Row],[MonthlyCharges]]&lt;=30,"1. Up to 30",IF(ChurnData[[#This Row],[MonthlyCharges]]&lt;=50,"2. 31-50",IF(ChurnData[[#This Row],[MonthlyCharges]]&lt;=70,"3. 51-70",IF(ChurnData[[#This Row],[MonthlyCharges]]&lt;=90,"4. 71-90","5. Over 90"))))</f>
        <v>5. Over 90</v>
      </c>
      <c r="T4229" t="str">
        <f>IF(AND(ChurnData[[#This Row],[Contract]]="Month-to-month",ChurnData[[#This Row],[InternetService]]="Fiber optic",ChurnData[[#This Row],[TenureMonths]]&lt;=11),"High-risk","Other")</f>
        <v>Other</v>
      </c>
      <c r="U4229" t="str">
        <f>IF(ChurnData[[#This Row],[TenureMonths]]&lt;=11,"0-11",IF(ChurnData[[#This Row],[TenureMonths]]&lt;=23,"12-23",IF(ChurnData[[#This Row],[TenureMonths]]&lt;=35,"24-35",IF(ChurnData[[#This Row],[TenureMonths]]&lt;=47,"36-47",IF(ChurnData[[#This Row],[TenureMonths]]&lt;=59,"48-59","60-72")))))</f>
        <v>48-59</v>
      </c>
      <c r="V4229">
        <f>IF(ChurnData[[#This Row],[Churn]]="Yes",1,0)</f>
        <v>0</v>
      </c>
    </row>
    <row r="4230" spans="1:22" x14ac:dyDescent="0.35">
      <c r="A4230" t="s">
        <v>4283</v>
      </c>
      <c r="B4230" t="s">
        <v>19</v>
      </c>
      <c r="C4230">
        <v>0</v>
      </c>
      <c r="D4230" t="s">
        <v>20</v>
      </c>
      <c r="E4230" t="s">
        <v>20</v>
      </c>
      <c r="F4230" t="s">
        <v>37</v>
      </c>
      <c r="G4230" s="2">
        <v>19</v>
      </c>
      <c r="H4230" t="s">
        <v>20</v>
      </c>
      <c r="I4230" t="s">
        <v>23</v>
      </c>
      <c r="J4230" t="s">
        <v>21</v>
      </c>
      <c r="K4230" t="s">
        <v>21</v>
      </c>
      <c r="L4230" t="s">
        <v>33</v>
      </c>
      <c r="M4230" t="s">
        <v>21</v>
      </c>
      <c r="N4230" t="s">
        <v>25</v>
      </c>
      <c r="O4230" s="1">
        <v>82.44</v>
      </c>
      <c r="P4230" s="1">
        <v>1523.37</v>
      </c>
      <c r="Q4230">
        <v>1</v>
      </c>
      <c r="R4230" t="s">
        <v>21</v>
      </c>
      <c r="S4230" t="str">
        <f>IF(ChurnData[[#This Row],[MonthlyCharges]]&lt;=30,"1. Up to 30",IF(ChurnData[[#This Row],[MonthlyCharges]]&lt;=50,"2. 31-50",IF(ChurnData[[#This Row],[MonthlyCharges]]&lt;=70,"3. 51-70",IF(ChurnData[[#This Row],[MonthlyCharges]]&lt;=90,"4. 71-90","5. Over 90"))))</f>
        <v>4. 71-90</v>
      </c>
      <c r="T4230" t="str">
        <f>IF(AND(ChurnData[[#This Row],[Contract]]="Month-to-month",ChurnData[[#This Row],[InternetService]]="Fiber optic",ChurnData[[#This Row],[TenureMonths]]&lt;=11),"High-risk","Other")</f>
        <v>Other</v>
      </c>
      <c r="U4230" t="str">
        <f>IF(ChurnData[[#This Row],[TenureMonths]]&lt;=11,"0-11",IF(ChurnData[[#This Row],[TenureMonths]]&lt;=23,"12-23",IF(ChurnData[[#This Row],[TenureMonths]]&lt;=35,"24-35",IF(ChurnData[[#This Row],[TenureMonths]]&lt;=47,"36-47",IF(ChurnData[[#This Row],[TenureMonths]]&lt;=59,"48-59","60-72")))))</f>
        <v>12-23</v>
      </c>
      <c r="V4230">
        <f>IF(ChurnData[[#This Row],[Churn]]="Yes",1,0)</f>
        <v>0</v>
      </c>
    </row>
    <row r="4231" spans="1:22" x14ac:dyDescent="0.35">
      <c r="A4231" t="s">
        <v>4284</v>
      </c>
      <c r="B4231" t="s">
        <v>36</v>
      </c>
      <c r="C4231">
        <v>0</v>
      </c>
      <c r="D4231" t="s">
        <v>21</v>
      </c>
      <c r="E4231" t="s">
        <v>21</v>
      </c>
      <c r="F4231" t="s">
        <v>39</v>
      </c>
      <c r="G4231" s="2">
        <v>16</v>
      </c>
      <c r="H4231" t="s">
        <v>20</v>
      </c>
      <c r="I4231" t="s">
        <v>23</v>
      </c>
      <c r="J4231" t="s">
        <v>20</v>
      </c>
      <c r="K4231" t="s">
        <v>21</v>
      </c>
      <c r="L4231" t="s">
        <v>29</v>
      </c>
      <c r="M4231" t="s">
        <v>20</v>
      </c>
      <c r="N4231" t="s">
        <v>25</v>
      </c>
      <c r="O4231" s="1">
        <v>94.29</v>
      </c>
      <c r="P4231" s="1">
        <v>0</v>
      </c>
      <c r="Q4231">
        <v>3</v>
      </c>
      <c r="R4231" t="s">
        <v>20</v>
      </c>
      <c r="S4231" t="str">
        <f>IF(ChurnData[[#This Row],[MonthlyCharges]]&lt;=30,"1. Up to 30",IF(ChurnData[[#This Row],[MonthlyCharges]]&lt;=50,"2. 31-50",IF(ChurnData[[#This Row],[MonthlyCharges]]&lt;=70,"3. 51-70",IF(ChurnData[[#This Row],[MonthlyCharges]]&lt;=90,"4. 71-90","5. Over 90"))))</f>
        <v>5. Over 90</v>
      </c>
      <c r="T4231" t="str">
        <f>IF(AND(ChurnData[[#This Row],[Contract]]="Month-to-month",ChurnData[[#This Row],[InternetService]]="Fiber optic",ChurnData[[#This Row],[TenureMonths]]&lt;=11),"High-risk","Other")</f>
        <v>Other</v>
      </c>
      <c r="U4231" t="str">
        <f>IF(ChurnData[[#This Row],[TenureMonths]]&lt;=11,"0-11",IF(ChurnData[[#This Row],[TenureMonths]]&lt;=23,"12-23",IF(ChurnData[[#This Row],[TenureMonths]]&lt;=35,"24-35",IF(ChurnData[[#This Row],[TenureMonths]]&lt;=47,"36-47",IF(ChurnData[[#This Row],[TenureMonths]]&lt;=59,"48-59","60-72")))))</f>
        <v>12-23</v>
      </c>
      <c r="V4231">
        <f>IF(ChurnData[[#This Row],[Churn]]="Yes",1,0)</f>
        <v>1</v>
      </c>
    </row>
    <row r="4232" spans="1:22" x14ac:dyDescent="0.35">
      <c r="A4232" t="s">
        <v>4285</v>
      </c>
      <c r="B4232" t="s">
        <v>19</v>
      </c>
      <c r="C4232">
        <v>0</v>
      </c>
      <c r="D4232" t="s">
        <v>20</v>
      </c>
      <c r="E4232" t="s">
        <v>21</v>
      </c>
      <c r="F4232" t="s">
        <v>58</v>
      </c>
      <c r="G4232" s="2">
        <v>6</v>
      </c>
      <c r="H4232" t="s">
        <v>20</v>
      </c>
      <c r="I4232" t="s">
        <v>23</v>
      </c>
      <c r="J4232" t="s">
        <v>21</v>
      </c>
      <c r="K4232" t="s">
        <v>21</v>
      </c>
      <c r="L4232" t="s">
        <v>33</v>
      </c>
      <c r="M4232" t="s">
        <v>20</v>
      </c>
      <c r="N4232" t="s">
        <v>30</v>
      </c>
      <c r="O4232" s="1">
        <v>82.91</v>
      </c>
      <c r="P4232" s="1">
        <v>483.37</v>
      </c>
      <c r="Q4232">
        <v>2</v>
      </c>
      <c r="R4232" t="s">
        <v>20</v>
      </c>
      <c r="S4232" t="str">
        <f>IF(ChurnData[[#This Row],[MonthlyCharges]]&lt;=30,"1. Up to 30",IF(ChurnData[[#This Row],[MonthlyCharges]]&lt;=50,"2. 31-50",IF(ChurnData[[#This Row],[MonthlyCharges]]&lt;=70,"3. 51-70",IF(ChurnData[[#This Row],[MonthlyCharges]]&lt;=90,"4. 71-90","5. Over 90"))))</f>
        <v>4. 71-90</v>
      </c>
      <c r="T4232" t="str">
        <f>IF(AND(ChurnData[[#This Row],[Contract]]="Month-to-month",ChurnData[[#This Row],[InternetService]]="Fiber optic",ChurnData[[#This Row],[TenureMonths]]&lt;=11),"High-risk","Other")</f>
        <v>High-risk</v>
      </c>
      <c r="U4232" t="str">
        <f>IF(ChurnData[[#This Row],[TenureMonths]]&lt;=11,"0-11",IF(ChurnData[[#This Row],[TenureMonths]]&lt;=23,"12-23",IF(ChurnData[[#This Row],[TenureMonths]]&lt;=35,"24-35",IF(ChurnData[[#This Row],[TenureMonths]]&lt;=47,"36-47",IF(ChurnData[[#This Row],[TenureMonths]]&lt;=59,"48-59","60-72")))))</f>
        <v>0-11</v>
      </c>
      <c r="V4232">
        <f>IF(ChurnData[[#This Row],[Churn]]="Yes",1,0)</f>
        <v>1</v>
      </c>
    </row>
    <row r="4233" spans="1:22" x14ac:dyDescent="0.35">
      <c r="A4233" t="s">
        <v>4286</v>
      </c>
      <c r="B4233" t="s">
        <v>36</v>
      </c>
      <c r="C4233">
        <v>0</v>
      </c>
      <c r="D4233" t="s">
        <v>20</v>
      </c>
      <c r="E4233" t="s">
        <v>21</v>
      </c>
      <c r="F4233" t="s">
        <v>37</v>
      </c>
      <c r="G4233" s="2">
        <v>5</v>
      </c>
      <c r="H4233" t="s">
        <v>21</v>
      </c>
      <c r="I4233" t="s">
        <v>23</v>
      </c>
      <c r="J4233" t="s">
        <v>21</v>
      </c>
      <c r="K4233" t="s">
        <v>21</v>
      </c>
      <c r="L4233" t="s">
        <v>33</v>
      </c>
      <c r="M4233" t="s">
        <v>20</v>
      </c>
      <c r="N4233" t="s">
        <v>30</v>
      </c>
      <c r="O4233" s="1">
        <v>70.97</v>
      </c>
      <c r="P4233" s="1">
        <v>349.3</v>
      </c>
      <c r="Q4233">
        <v>1</v>
      </c>
      <c r="R4233" t="s">
        <v>20</v>
      </c>
      <c r="S4233" t="str">
        <f>IF(ChurnData[[#This Row],[MonthlyCharges]]&lt;=30,"1. Up to 30",IF(ChurnData[[#This Row],[MonthlyCharges]]&lt;=50,"2. 31-50",IF(ChurnData[[#This Row],[MonthlyCharges]]&lt;=70,"3. 51-70",IF(ChurnData[[#This Row],[MonthlyCharges]]&lt;=90,"4. 71-90","5. Over 90"))))</f>
        <v>4. 71-90</v>
      </c>
      <c r="T4233" t="str">
        <f>IF(AND(ChurnData[[#This Row],[Contract]]="Month-to-month",ChurnData[[#This Row],[InternetService]]="Fiber optic",ChurnData[[#This Row],[TenureMonths]]&lt;=11),"High-risk","Other")</f>
        <v>High-risk</v>
      </c>
      <c r="U4233" t="str">
        <f>IF(ChurnData[[#This Row],[TenureMonths]]&lt;=11,"0-11",IF(ChurnData[[#This Row],[TenureMonths]]&lt;=23,"12-23",IF(ChurnData[[#This Row],[TenureMonths]]&lt;=35,"24-35",IF(ChurnData[[#This Row],[TenureMonths]]&lt;=47,"36-47",IF(ChurnData[[#This Row],[TenureMonths]]&lt;=59,"48-59","60-72")))))</f>
        <v>0-11</v>
      </c>
      <c r="V4233">
        <f>IF(ChurnData[[#This Row],[Churn]]="Yes",1,0)</f>
        <v>1</v>
      </c>
    </row>
    <row r="4234" spans="1:22" x14ac:dyDescent="0.35">
      <c r="A4234" t="s">
        <v>4287</v>
      </c>
      <c r="B4234" t="s">
        <v>36</v>
      </c>
      <c r="C4234">
        <v>0</v>
      </c>
      <c r="D4234" t="s">
        <v>20</v>
      </c>
      <c r="E4234" t="s">
        <v>21</v>
      </c>
      <c r="F4234" t="s">
        <v>56</v>
      </c>
      <c r="G4234" s="2">
        <v>4</v>
      </c>
      <c r="H4234" t="s">
        <v>20</v>
      </c>
      <c r="I4234" t="s">
        <v>21</v>
      </c>
      <c r="J4234" t="s">
        <v>28</v>
      </c>
      <c r="K4234" t="s">
        <v>28</v>
      </c>
      <c r="L4234" t="s">
        <v>33</v>
      </c>
      <c r="M4234" t="s">
        <v>20</v>
      </c>
      <c r="N4234" t="s">
        <v>30</v>
      </c>
      <c r="O4234" s="1">
        <v>34.08</v>
      </c>
      <c r="P4234" s="1">
        <v>0</v>
      </c>
      <c r="Q4234">
        <v>0</v>
      </c>
      <c r="R4234" t="s">
        <v>21</v>
      </c>
      <c r="S4234" t="str">
        <f>IF(ChurnData[[#This Row],[MonthlyCharges]]&lt;=30,"1. Up to 30",IF(ChurnData[[#This Row],[MonthlyCharges]]&lt;=50,"2. 31-50",IF(ChurnData[[#This Row],[MonthlyCharges]]&lt;=70,"3. 51-70",IF(ChurnData[[#This Row],[MonthlyCharges]]&lt;=90,"4. 71-90","5. Over 90"))))</f>
        <v>2. 31-50</v>
      </c>
      <c r="T4234" t="str">
        <f>IF(AND(ChurnData[[#This Row],[Contract]]="Month-to-month",ChurnData[[#This Row],[InternetService]]="Fiber optic",ChurnData[[#This Row],[TenureMonths]]&lt;=11),"High-risk","Other")</f>
        <v>Other</v>
      </c>
      <c r="U4234" t="str">
        <f>IF(ChurnData[[#This Row],[TenureMonths]]&lt;=11,"0-11",IF(ChurnData[[#This Row],[TenureMonths]]&lt;=23,"12-23",IF(ChurnData[[#This Row],[TenureMonths]]&lt;=35,"24-35",IF(ChurnData[[#This Row],[TenureMonths]]&lt;=47,"36-47",IF(ChurnData[[#This Row],[TenureMonths]]&lt;=59,"48-59","60-72")))))</f>
        <v>0-11</v>
      </c>
      <c r="V4234">
        <f>IF(ChurnData[[#This Row],[Churn]]="Yes",1,0)</f>
        <v>0</v>
      </c>
    </row>
    <row r="4235" spans="1:22" x14ac:dyDescent="0.35">
      <c r="A4235" t="s">
        <v>4288</v>
      </c>
      <c r="B4235" t="s">
        <v>19</v>
      </c>
      <c r="C4235">
        <v>0</v>
      </c>
      <c r="D4235" t="s">
        <v>21</v>
      </c>
      <c r="E4235" t="s">
        <v>21</v>
      </c>
      <c r="F4235" t="s">
        <v>39</v>
      </c>
      <c r="G4235" s="2">
        <v>12</v>
      </c>
      <c r="H4235" t="s">
        <v>20</v>
      </c>
      <c r="I4235" t="s">
        <v>23</v>
      </c>
      <c r="J4235" t="s">
        <v>21</v>
      </c>
      <c r="K4235" t="s">
        <v>21</v>
      </c>
      <c r="L4235" t="s">
        <v>33</v>
      </c>
      <c r="M4235" t="s">
        <v>21</v>
      </c>
      <c r="N4235" t="s">
        <v>34</v>
      </c>
      <c r="O4235" s="1">
        <v>85.52</v>
      </c>
      <c r="P4235" s="1">
        <v>1040.1300000000001</v>
      </c>
      <c r="Q4235">
        <v>5</v>
      </c>
      <c r="R4235" t="s">
        <v>20</v>
      </c>
      <c r="S4235" t="str">
        <f>IF(ChurnData[[#This Row],[MonthlyCharges]]&lt;=30,"1. Up to 30",IF(ChurnData[[#This Row],[MonthlyCharges]]&lt;=50,"2. 31-50",IF(ChurnData[[#This Row],[MonthlyCharges]]&lt;=70,"3. 51-70",IF(ChurnData[[#This Row],[MonthlyCharges]]&lt;=90,"4. 71-90","5. Over 90"))))</f>
        <v>4. 71-90</v>
      </c>
      <c r="T4235" t="str">
        <f>IF(AND(ChurnData[[#This Row],[Contract]]="Month-to-month",ChurnData[[#This Row],[InternetService]]="Fiber optic",ChurnData[[#This Row],[TenureMonths]]&lt;=11),"High-risk","Other")</f>
        <v>Other</v>
      </c>
      <c r="U4235" t="str">
        <f>IF(ChurnData[[#This Row],[TenureMonths]]&lt;=11,"0-11",IF(ChurnData[[#This Row],[TenureMonths]]&lt;=23,"12-23",IF(ChurnData[[#This Row],[TenureMonths]]&lt;=35,"24-35",IF(ChurnData[[#This Row],[TenureMonths]]&lt;=47,"36-47",IF(ChurnData[[#This Row],[TenureMonths]]&lt;=59,"48-59","60-72")))))</f>
        <v>12-23</v>
      </c>
      <c r="V4235">
        <f>IF(ChurnData[[#This Row],[Churn]]="Yes",1,0)</f>
        <v>1</v>
      </c>
    </row>
    <row r="4236" spans="1:22" x14ac:dyDescent="0.35">
      <c r="A4236" t="s">
        <v>4289</v>
      </c>
      <c r="B4236" t="s">
        <v>19</v>
      </c>
      <c r="C4236">
        <v>0</v>
      </c>
      <c r="D4236" t="s">
        <v>21</v>
      </c>
      <c r="E4236" t="s">
        <v>21</v>
      </c>
      <c r="F4236" t="s">
        <v>75</v>
      </c>
      <c r="G4236" s="2">
        <v>8</v>
      </c>
      <c r="H4236" t="s">
        <v>20</v>
      </c>
      <c r="I4236" t="s">
        <v>21</v>
      </c>
      <c r="J4236" t="s">
        <v>28</v>
      </c>
      <c r="K4236" t="s">
        <v>28</v>
      </c>
      <c r="L4236" t="s">
        <v>33</v>
      </c>
      <c r="M4236" t="s">
        <v>20</v>
      </c>
      <c r="N4236" t="s">
        <v>43</v>
      </c>
      <c r="O4236" s="1">
        <v>21.47</v>
      </c>
      <c r="P4236" s="1">
        <v>170.17</v>
      </c>
      <c r="Q4236">
        <v>0</v>
      </c>
      <c r="R4236" t="s">
        <v>21</v>
      </c>
      <c r="S4236" t="str">
        <f>IF(ChurnData[[#This Row],[MonthlyCharges]]&lt;=30,"1. Up to 30",IF(ChurnData[[#This Row],[MonthlyCharges]]&lt;=50,"2. 31-50",IF(ChurnData[[#This Row],[MonthlyCharges]]&lt;=70,"3. 51-70",IF(ChurnData[[#This Row],[MonthlyCharges]]&lt;=90,"4. 71-90","5. Over 90"))))</f>
        <v>1. Up to 30</v>
      </c>
      <c r="T4236" t="str">
        <f>IF(AND(ChurnData[[#This Row],[Contract]]="Month-to-month",ChurnData[[#This Row],[InternetService]]="Fiber optic",ChurnData[[#This Row],[TenureMonths]]&lt;=11),"High-risk","Other")</f>
        <v>Other</v>
      </c>
      <c r="U4236" t="str">
        <f>IF(ChurnData[[#This Row],[TenureMonths]]&lt;=11,"0-11",IF(ChurnData[[#This Row],[TenureMonths]]&lt;=23,"12-23",IF(ChurnData[[#This Row],[TenureMonths]]&lt;=35,"24-35",IF(ChurnData[[#This Row],[TenureMonths]]&lt;=47,"36-47",IF(ChurnData[[#This Row],[TenureMonths]]&lt;=59,"48-59","60-72")))))</f>
        <v>0-11</v>
      </c>
      <c r="V4236">
        <f>IF(ChurnData[[#This Row],[Churn]]="Yes",1,0)</f>
        <v>0</v>
      </c>
    </row>
    <row r="4237" spans="1:22" x14ac:dyDescent="0.35">
      <c r="A4237" t="s">
        <v>4290</v>
      </c>
      <c r="B4237" t="s">
        <v>19</v>
      </c>
      <c r="C4237">
        <v>0</v>
      </c>
      <c r="D4237" t="s">
        <v>20</v>
      </c>
      <c r="E4237" t="s">
        <v>21</v>
      </c>
      <c r="F4237" t="s">
        <v>75</v>
      </c>
      <c r="G4237" s="2">
        <v>65</v>
      </c>
      <c r="H4237" t="s">
        <v>20</v>
      </c>
      <c r="I4237" t="s">
        <v>23</v>
      </c>
      <c r="J4237" t="s">
        <v>21</v>
      </c>
      <c r="K4237" t="s">
        <v>20</v>
      </c>
      <c r="L4237" t="s">
        <v>24</v>
      </c>
      <c r="M4237" t="s">
        <v>20</v>
      </c>
      <c r="N4237" t="s">
        <v>30</v>
      </c>
      <c r="O4237" s="1">
        <v>99.99</v>
      </c>
      <c r="P4237" s="1">
        <v>6619.98</v>
      </c>
      <c r="Q4237">
        <v>2</v>
      </c>
      <c r="R4237" t="s">
        <v>21</v>
      </c>
      <c r="S4237" t="str">
        <f>IF(ChurnData[[#This Row],[MonthlyCharges]]&lt;=30,"1. Up to 30",IF(ChurnData[[#This Row],[MonthlyCharges]]&lt;=50,"2. 31-50",IF(ChurnData[[#This Row],[MonthlyCharges]]&lt;=70,"3. 51-70",IF(ChurnData[[#This Row],[MonthlyCharges]]&lt;=90,"4. 71-90","5. Over 90"))))</f>
        <v>5. Over 90</v>
      </c>
      <c r="T4237" t="str">
        <f>IF(AND(ChurnData[[#This Row],[Contract]]="Month-to-month",ChurnData[[#This Row],[InternetService]]="Fiber optic",ChurnData[[#This Row],[TenureMonths]]&lt;=11),"High-risk","Other")</f>
        <v>Other</v>
      </c>
      <c r="U4237" t="str">
        <f>IF(ChurnData[[#This Row],[TenureMonths]]&lt;=11,"0-11",IF(ChurnData[[#This Row],[TenureMonths]]&lt;=23,"12-23",IF(ChurnData[[#This Row],[TenureMonths]]&lt;=35,"24-35",IF(ChurnData[[#This Row],[TenureMonths]]&lt;=47,"36-47",IF(ChurnData[[#This Row],[TenureMonths]]&lt;=59,"48-59","60-72")))))</f>
        <v>60-72</v>
      </c>
      <c r="V4237">
        <f>IF(ChurnData[[#This Row],[Churn]]="Yes",1,0)</f>
        <v>0</v>
      </c>
    </row>
    <row r="4238" spans="1:22" x14ac:dyDescent="0.35">
      <c r="A4238" t="s">
        <v>4291</v>
      </c>
      <c r="B4238" t="s">
        <v>36</v>
      </c>
      <c r="C4238">
        <v>0</v>
      </c>
      <c r="D4238" t="s">
        <v>21</v>
      </c>
      <c r="E4238" t="s">
        <v>21</v>
      </c>
      <c r="F4238" t="s">
        <v>22</v>
      </c>
      <c r="G4238" s="2">
        <v>12</v>
      </c>
      <c r="H4238" t="s">
        <v>20</v>
      </c>
      <c r="I4238" t="s">
        <v>23</v>
      </c>
      <c r="J4238" t="s">
        <v>21</v>
      </c>
      <c r="K4238" t="s">
        <v>20</v>
      </c>
      <c r="L4238" t="s">
        <v>33</v>
      </c>
      <c r="M4238" t="s">
        <v>20</v>
      </c>
      <c r="N4238" t="s">
        <v>43</v>
      </c>
      <c r="O4238" s="1">
        <v>88.5</v>
      </c>
      <c r="P4238" s="1">
        <v>1033.3699999999999</v>
      </c>
      <c r="Q4238">
        <v>1</v>
      </c>
      <c r="R4238" t="s">
        <v>21</v>
      </c>
      <c r="S4238" t="str">
        <f>IF(ChurnData[[#This Row],[MonthlyCharges]]&lt;=30,"1. Up to 30",IF(ChurnData[[#This Row],[MonthlyCharges]]&lt;=50,"2. 31-50",IF(ChurnData[[#This Row],[MonthlyCharges]]&lt;=70,"3. 51-70",IF(ChurnData[[#This Row],[MonthlyCharges]]&lt;=90,"4. 71-90","5. Over 90"))))</f>
        <v>4. 71-90</v>
      </c>
      <c r="T4238" t="str">
        <f>IF(AND(ChurnData[[#This Row],[Contract]]="Month-to-month",ChurnData[[#This Row],[InternetService]]="Fiber optic",ChurnData[[#This Row],[TenureMonths]]&lt;=11),"High-risk","Other")</f>
        <v>Other</v>
      </c>
      <c r="U4238" t="str">
        <f>IF(ChurnData[[#This Row],[TenureMonths]]&lt;=11,"0-11",IF(ChurnData[[#This Row],[TenureMonths]]&lt;=23,"12-23",IF(ChurnData[[#This Row],[TenureMonths]]&lt;=35,"24-35",IF(ChurnData[[#This Row],[TenureMonths]]&lt;=47,"36-47",IF(ChurnData[[#This Row],[TenureMonths]]&lt;=59,"48-59","60-72")))))</f>
        <v>12-23</v>
      </c>
      <c r="V4238">
        <f>IF(ChurnData[[#This Row],[Churn]]="Yes",1,0)</f>
        <v>0</v>
      </c>
    </row>
    <row r="4239" spans="1:22" x14ac:dyDescent="0.35">
      <c r="A4239" t="s">
        <v>4292</v>
      </c>
      <c r="B4239" t="s">
        <v>36</v>
      </c>
      <c r="C4239">
        <v>1</v>
      </c>
      <c r="D4239" t="s">
        <v>20</v>
      </c>
      <c r="E4239" t="s">
        <v>20</v>
      </c>
      <c r="F4239" t="s">
        <v>47</v>
      </c>
      <c r="G4239" s="2">
        <v>36</v>
      </c>
      <c r="H4239" t="s">
        <v>21</v>
      </c>
      <c r="I4239" t="s">
        <v>32</v>
      </c>
      <c r="J4239" t="s">
        <v>21</v>
      </c>
      <c r="K4239" t="s">
        <v>21</v>
      </c>
      <c r="L4239" t="s">
        <v>29</v>
      </c>
      <c r="M4239" t="s">
        <v>20</v>
      </c>
      <c r="N4239" t="s">
        <v>30</v>
      </c>
      <c r="O4239" s="1">
        <v>47.05</v>
      </c>
      <c r="P4239" s="1">
        <v>1673.82</v>
      </c>
      <c r="Q4239">
        <v>2</v>
      </c>
      <c r="R4239" t="s">
        <v>21</v>
      </c>
      <c r="S4239" t="str">
        <f>IF(ChurnData[[#This Row],[MonthlyCharges]]&lt;=30,"1. Up to 30",IF(ChurnData[[#This Row],[MonthlyCharges]]&lt;=50,"2. 31-50",IF(ChurnData[[#This Row],[MonthlyCharges]]&lt;=70,"3. 51-70",IF(ChurnData[[#This Row],[MonthlyCharges]]&lt;=90,"4. 71-90","5. Over 90"))))</f>
        <v>2. 31-50</v>
      </c>
      <c r="T4239" t="str">
        <f>IF(AND(ChurnData[[#This Row],[Contract]]="Month-to-month",ChurnData[[#This Row],[InternetService]]="Fiber optic",ChurnData[[#This Row],[TenureMonths]]&lt;=11),"High-risk","Other")</f>
        <v>Other</v>
      </c>
      <c r="U4239" t="str">
        <f>IF(ChurnData[[#This Row],[TenureMonths]]&lt;=11,"0-11",IF(ChurnData[[#This Row],[TenureMonths]]&lt;=23,"12-23",IF(ChurnData[[#This Row],[TenureMonths]]&lt;=35,"24-35",IF(ChurnData[[#This Row],[TenureMonths]]&lt;=47,"36-47",IF(ChurnData[[#This Row],[TenureMonths]]&lt;=59,"48-59","60-72")))))</f>
        <v>36-47</v>
      </c>
      <c r="V4239">
        <f>IF(ChurnData[[#This Row],[Churn]]="Yes",1,0)</f>
        <v>0</v>
      </c>
    </row>
    <row r="4240" spans="1:22" x14ac:dyDescent="0.35">
      <c r="A4240" t="s">
        <v>4293</v>
      </c>
      <c r="B4240" t="s">
        <v>19</v>
      </c>
      <c r="C4240">
        <v>0</v>
      </c>
      <c r="D4240" t="s">
        <v>20</v>
      </c>
      <c r="E4240" t="s">
        <v>20</v>
      </c>
      <c r="F4240" t="s">
        <v>45</v>
      </c>
      <c r="G4240" s="2">
        <v>11</v>
      </c>
      <c r="H4240" t="s">
        <v>20</v>
      </c>
      <c r="I4240" t="s">
        <v>21</v>
      </c>
      <c r="J4240" t="s">
        <v>28</v>
      </c>
      <c r="K4240" t="s">
        <v>28</v>
      </c>
      <c r="L4240" t="s">
        <v>33</v>
      </c>
      <c r="M4240" t="s">
        <v>20</v>
      </c>
      <c r="N4240" t="s">
        <v>25</v>
      </c>
      <c r="O4240" s="1">
        <v>37.979999999999997</v>
      </c>
      <c r="P4240" s="1">
        <v>421.43</v>
      </c>
      <c r="Q4240">
        <v>3</v>
      </c>
      <c r="R4240" t="s">
        <v>21</v>
      </c>
      <c r="S4240" t="str">
        <f>IF(ChurnData[[#This Row],[MonthlyCharges]]&lt;=30,"1. Up to 30",IF(ChurnData[[#This Row],[MonthlyCharges]]&lt;=50,"2. 31-50",IF(ChurnData[[#This Row],[MonthlyCharges]]&lt;=70,"3. 51-70",IF(ChurnData[[#This Row],[MonthlyCharges]]&lt;=90,"4. 71-90","5. Over 90"))))</f>
        <v>2. 31-50</v>
      </c>
      <c r="T4240" t="str">
        <f>IF(AND(ChurnData[[#This Row],[Contract]]="Month-to-month",ChurnData[[#This Row],[InternetService]]="Fiber optic",ChurnData[[#This Row],[TenureMonths]]&lt;=11),"High-risk","Other")</f>
        <v>Other</v>
      </c>
      <c r="U4240" t="str">
        <f>IF(ChurnData[[#This Row],[TenureMonths]]&lt;=11,"0-11",IF(ChurnData[[#This Row],[TenureMonths]]&lt;=23,"12-23",IF(ChurnData[[#This Row],[TenureMonths]]&lt;=35,"24-35",IF(ChurnData[[#This Row],[TenureMonths]]&lt;=47,"36-47",IF(ChurnData[[#This Row],[TenureMonths]]&lt;=59,"48-59","60-72")))))</f>
        <v>0-11</v>
      </c>
      <c r="V4240">
        <f>IF(ChurnData[[#This Row],[Churn]]="Yes",1,0)</f>
        <v>0</v>
      </c>
    </row>
    <row r="4241" spans="1:22" x14ac:dyDescent="0.35">
      <c r="A4241" t="s">
        <v>4294</v>
      </c>
      <c r="B4241" t="s">
        <v>36</v>
      </c>
      <c r="C4241">
        <v>1</v>
      </c>
      <c r="D4241" t="s">
        <v>21</v>
      </c>
      <c r="E4241" t="s">
        <v>21</v>
      </c>
      <c r="F4241" t="s">
        <v>47</v>
      </c>
      <c r="G4241" s="2">
        <v>36</v>
      </c>
      <c r="H4241" t="s">
        <v>20</v>
      </c>
      <c r="I4241" t="s">
        <v>32</v>
      </c>
      <c r="J4241" t="s">
        <v>20</v>
      </c>
      <c r="K4241" t="s">
        <v>21</v>
      </c>
      <c r="L4241" t="s">
        <v>29</v>
      </c>
      <c r="M4241" t="s">
        <v>21</v>
      </c>
      <c r="N4241" t="s">
        <v>25</v>
      </c>
      <c r="O4241" s="1">
        <v>58.68</v>
      </c>
      <c r="P4241" s="1">
        <v>2075.85</v>
      </c>
      <c r="Q4241">
        <v>2</v>
      </c>
      <c r="R4241" t="s">
        <v>21</v>
      </c>
      <c r="S4241" t="str">
        <f>IF(ChurnData[[#This Row],[MonthlyCharges]]&lt;=30,"1. Up to 30",IF(ChurnData[[#This Row],[MonthlyCharges]]&lt;=50,"2. 31-50",IF(ChurnData[[#This Row],[MonthlyCharges]]&lt;=70,"3. 51-70",IF(ChurnData[[#This Row],[MonthlyCharges]]&lt;=90,"4. 71-90","5. Over 90"))))</f>
        <v>3. 51-70</v>
      </c>
      <c r="T4241" t="str">
        <f>IF(AND(ChurnData[[#This Row],[Contract]]="Month-to-month",ChurnData[[#This Row],[InternetService]]="Fiber optic",ChurnData[[#This Row],[TenureMonths]]&lt;=11),"High-risk","Other")</f>
        <v>Other</v>
      </c>
      <c r="U4241" t="str">
        <f>IF(ChurnData[[#This Row],[TenureMonths]]&lt;=11,"0-11",IF(ChurnData[[#This Row],[TenureMonths]]&lt;=23,"12-23",IF(ChurnData[[#This Row],[TenureMonths]]&lt;=35,"24-35",IF(ChurnData[[#This Row],[TenureMonths]]&lt;=47,"36-47",IF(ChurnData[[#This Row],[TenureMonths]]&lt;=59,"48-59","60-72")))))</f>
        <v>36-47</v>
      </c>
      <c r="V4241">
        <f>IF(ChurnData[[#This Row],[Churn]]="Yes",1,0)</f>
        <v>0</v>
      </c>
    </row>
    <row r="4242" spans="1:22" x14ac:dyDescent="0.35">
      <c r="A4242" t="s">
        <v>4295</v>
      </c>
      <c r="B4242" t="s">
        <v>19</v>
      </c>
      <c r="C4242">
        <v>1</v>
      </c>
      <c r="D4242" t="s">
        <v>20</v>
      </c>
      <c r="E4242" t="s">
        <v>21</v>
      </c>
      <c r="F4242" t="s">
        <v>37</v>
      </c>
      <c r="G4242" s="2">
        <v>28</v>
      </c>
      <c r="H4242" t="s">
        <v>20</v>
      </c>
      <c r="I4242" t="s">
        <v>32</v>
      </c>
      <c r="J4242" t="s">
        <v>21</v>
      </c>
      <c r="K4242" t="s">
        <v>20</v>
      </c>
      <c r="L4242" t="s">
        <v>24</v>
      </c>
      <c r="M4242" t="s">
        <v>21</v>
      </c>
      <c r="N4242" t="s">
        <v>30</v>
      </c>
      <c r="O4242" s="1">
        <v>59.87</v>
      </c>
      <c r="P4242" s="1">
        <v>1656.43</v>
      </c>
      <c r="Q4242">
        <v>1</v>
      </c>
      <c r="R4242" t="s">
        <v>21</v>
      </c>
      <c r="S4242" t="str">
        <f>IF(ChurnData[[#This Row],[MonthlyCharges]]&lt;=30,"1. Up to 30",IF(ChurnData[[#This Row],[MonthlyCharges]]&lt;=50,"2. 31-50",IF(ChurnData[[#This Row],[MonthlyCharges]]&lt;=70,"3. 51-70",IF(ChurnData[[#This Row],[MonthlyCharges]]&lt;=90,"4. 71-90","5. Over 90"))))</f>
        <v>3. 51-70</v>
      </c>
      <c r="T4242" t="str">
        <f>IF(AND(ChurnData[[#This Row],[Contract]]="Month-to-month",ChurnData[[#This Row],[InternetService]]="Fiber optic",ChurnData[[#This Row],[TenureMonths]]&lt;=11),"High-risk","Other")</f>
        <v>Other</v>
      </c>
      <c r="U4242" t="str">
        <f>IF(ChurnData[[#This Row],[TenureMonths]]&lt;=11,"0-11",IF(ChurnData[[#This Row],[TenureMonths]]&lt;=23,"12-23",IF(ChurnData[[#This Row],[TenureMonths]]&lt;=35,"24-35",IF(ChurnData[[#This Row],[TenureMonths]]&lt;=47,"36-47",IF(ChurnData[[#This Row],[TenureMonths]]&lt;=59,"48-59","60-72")))))</f>
        <v>24-35</v>
      </c>
      <c r="V4242">
        <f>IF(ChurnData[[#This Row],[Churn]]="Yes",1,0)</f>
        <v>0</v>
      </c>
    </row>
    <row r="4243" spans="1:22" x14ac:dyDescent="0.35">
      <c r="A4243" t="s">
        <v>4296</v>
      </c>
      <c r="B4243" t="s">
        <v>19</v>
      </c>
      <c r="C4243">
        <v>0</v>
      </c>
      <c r="D4243" t="s">
        <v>21</v>
      </c>
      <c r="E4243" t="s">
        <v>21</v>
      </c>
      <c r="F4243" t="s">
        <v>41</v>
      </c>
      <c r="G4243" s="2">
        <v>65</v>
      </c>
      <c r="H4243" t="s">
        <v>20</v>
      </c>
      <c r="I4243" t="s">
        <v>23</v>
      </c>
      <c r="J4243" t="s">
        <v>21</v>
      </c>
      <c r="K4243" t="s">
        <v>20</v>
      </c>
      <c r="L4243" t="s">
        <v>29</v>
      </c>
      <c r="M4243" t="s">
        <v>20</v>
      </c>
      <c r="N4243" t="s">
        <v>30</v>
      </c>
      <c r="O4243" s="1">
        <v>93.77</v>
      </c>
      <c r="P4243" s="1">
        <v>6207.53</v>
      </c>
      <c r="Q4243">
        <v>1</v>
      </c>
      <c r="R4243" t="s">
        <v>21</v>
      </c>
      <c r="S4243" t="str">
        <f>IF(ChurnData[[#This Row],[MonthlyCharges]]&lt;=30,"1. Up to 30",IF(ChurnData[[#This Row],[MonthlyCharges]]&lt;=50,"2. 31-50",IF(ChurnData[[#This Row],[MonthlyCharges]]&lt;=70,"3. 51-70",IF(ChurnData[[#This Row],[MonthlyCharges]]&lt;=90,"4. 71-90","5. Over 90"))))</f>
        <v>5. Over 90</v>
      </c>
      <c r="T4243" t="str">
        <f>IF(AND(ChurnData[[#This Row],[Contract]]="Month-to-month",ChurnData[[#This Row],[InternetService]]="Fiber optic",ChurnData[[#This Row],[TenureMonths]]&lt;=11),"High-risk","Other")</f>
        <v>Other</v>
      </c>
      <c r="U4243" t="str">
        <f>IF(ChurnData[[#This Row],[TenureMonths]]&lt;=11,"0-11",IF(ChurnData[[#This Row],[TenureMonths]]&lt;=23,"12-23",IF(ChurnData[[#This Row],[TenureMonths]]&lt;=35,"24-35",IF(ChurnData[[#This Row],[TenureMonths]]&lt;=47,"36-47",IF(ChurnData[[#This Row],[TenureMonths]]&lt;=59,"48-59","60-72")))))</f>
        <v>60-72</v>
      </c>
      <c r="V4243">
        <f>IF(ChurnData[[#This Row],[Churn]]="Yes",1,0)</f>
        <v>0</v>
      </c>
    </row>
    <row r="4244" spans="1:22" x14ac:dyDescent="0.35">
      <c r="A4244" t="s">
        <v>4297</v>
      </c>
      <c r="B4244" t="s">
        <v>19</v>
      </c>
      <c r="C4244">
        <v>0</v>
      </c>
      <c r="D4244" t="s">
        <v>21</v>
      </c>
      <c r="E4244" t="s">
        <v>21</v>
      </c>
      <c r="F4244" t="s">
        <v>27</v>
      </c>
      <c r="G4244" s="2">
        <v>26</v>
      </c>
      <c r="H4244" t="s">
        <v>20</v>
      </c>
      <c r="I4244" t="s">
        <v>23</v>
      </c>
      <c r="J4244" t="s">
        <v>21</v>
      </c>
      <c r="K4244" t="s">
        <v>20</v>
      </c>
      <c r="L4244" t="s">
        <v>24</v>
      </c>
      <c r="M4244" t="s">
        <v>21</v>
      </c>
      <c r="N4244" t="s">
        <v>30</v>
      </c>
      <c r="O4244" s="1">
        <v>85.66</v>
      </c>
      <c r="P4244" s="1">
        <v>2193.7800000000002</v>
      </c>
      <c r="Q4244">
        <v>1</v>
      </c>
      <c r="R4244" t="s">
        <v>21</v>
      </c>
      <c r="S4244" t="str">
        <f>IF(ChurnData[[#This Row],[MonthlyCharges]]&lt;=30,"1. Up to 30",IF(ChurnData[[#This Row],[MonthlyCharges]]&lt;=50,"2. 31-50",IF(ChurnData[[#This Row],[MonthlyCharges]]&lt;=70,"3. 51-70",IF(ChurnData[[#This Row],[MonthlyCharges]]&lt;=90,"4. 71-90","5. Over 90"))))</f>
        <v>4. 71-90</v>
      </c>
      <c r="T4244" t="str">
        <f>IF(AND(ChurnData[[#This Row],[Contract]]="Month-to-month",ChurnData[[#This Row],[InternetService]]="Fiber optic",ChurnData[[#This Row],[TenureMonths]]&lt;=11),"High-risk","Other")</f>
        <v>Other</v>
      </c>
      <c r="U4244" t="str">
        <f>IF(ChurnData[[#This Row],[TenureMonths]]&lt;=11,"0-11",IF(ChurnData[[#This Row],[TenureMonths]]&lt;=23,"12-23",IF(ChurnData[[#This Row],[TenureMonths]]&lt;=35,"24-35",IF(ChurnData[[#This Row],[TenureMonths]]&lt;=47,"36-47",IF(ChurnData[[#This Row],[TenureMonths]]&lt;=59,"48-59","60-72")))))</f>
        <v>24-35</v>
      </c>
      <c r="V4244">
        <f>IF(ChurnData[[#This Row],[Churn]]="Yes",1,0)</f>
        <v>0</v>
      </c>
    </row>
    <row r="4245" spans="1:22" x14ac:dyDescent="0.35">
      <c r="A4245" t="s">
        <v>4298</v>
      </c>
      <c r="B4245" t="s">
        <v>19</v>
      </c>
      <c r="C4245">
        <v>1</v>
      </c>
      <c r="D4245" t="s">
        <v>21</v>
      </c>
      <c r="E4245" t="s">
        <v>21</v>
      </c>
      <c r="F4245" t="s">
        <v>47</v>
      </c>
      <c r="G4245" s="2">
        <v>16</v>
      </c>
      <c r="H4245" t="s">
        <v>20</v>
      </c>
      <c r="I4245" t="s">
        <v>32</v>
      </c>
      <c r="J4245" t="s">
        <v>21</v>
      </c>
      <c r="K4245" t="s">
        <v>20</v>
      </c>
      <c r="L4245" t="s">
        <v>33</v>
      </c>
      <c r="M4245" t="s">
        <v>21</v>
      </c>
      <c r="N4245" t="s">
        <v>25</v>
      </c>
      <c r="O4245" s="1">
        <v>58.89</v>
      </c>
      <c r="P4245" s="1">
        <v>923.3</v>
      </c>
      <c r="Q4245">
        <v>3</v>
      </c>
      <c r="R4245" t="s">
        <v>21</v>
      </c>
      <c r="S4245" t="str">
        <f>IF(ChurnData[[#This Row],[MonthlyCharges]]&lt;=30,"1. Up to 30",IF(ChurnData[[#This Row],[MonthlyCharges]]&lt;=50,"2. 31-50",IF(ChurnData[[#This Row],[MonthlyCharges]]&lt;=70,"3. 51-70",IF(ChurnData[[#This Row],[MonthlyCharges]]&lt;=90,"4. 71-90","5. Over 90"))))</f>
        <v>3. 51-70</v>
      </c>
      <c r="T4245" t="str">
        <f>IF(AND(ChurnData[[#This Row],[Contract]]="Month-to-month",ChurnData[[#This Row],[InternetService]]="Fiber optic",ChurnData[[#This Row],[TenureMonths]]&lt;=11),"High-risk","Other")</f>
        <v>Other</v>
      </c>
      <c r="U4245" t="str">
        <f>IF(ChurnData[[#This Row],[TenureMonths]]&lt;=11,"0-11",IF(ChurnData[[#This Row],[TenureMonths]]&lt;=23,"12-23",IF(ChurnData[[#This Row],[TenureMonths]]&lt;=35,"24-35",IF(ChurnData[[#This Row],[TenureMonths]]&lt;=47,"36-47",IF(ChurnData[[#This Row],[TenureMonths]]&lt;=59,"48-59","60-72")))))</f>
        <v>12-23</v>
      </c>
      <c r="V4245">
        <f>IF(ChurnData[[#This Row],[Churn]]="Yes",1,0)</f>
        <v>0</v>
      </c>
    </row>
    <row r="4246" spans="1:22" x14ac:dyDescent="0.35">
      <c r="A4246" t="s">
        <v>4299</v>
      </c>
      <c r="B4246" t="s">
        <v>36</v>
      </c>
      <c r="C4246">
        <v>0</v>
      </c>
      <c r="D4246" t="s">
        <v>21</v>
      </c>
      <c r="E4246" t="s">
        <v>20</v>
      </c>
      <c r="F4246" t="s">
        <v>49</v>
      </c>
      <c r="G4246" s="2">
        <v>20</v>
      </c>
      <c r="H4246" t="s">
        <v>20</v>
      </c>
      <c r="I4246" t="s">
        <v>21</v>
      </c>
      <c r="J4246" t="s">
        <v>28</v>
      </c>
      <c r="K4246" t="s">
        <v>28</v>
      </c>
      <c r="L4246" t="s">
        <v>29</v>
      </c>
      <c r="M4246" t="s">
        <v>20</v>
      </c>
      <c r="N4246" t="s">
        <v>25</v>
      </c>
      <c r="O4246" s="1">
        <v>30.91</v>
      </c>
      <c r="P4246" s="1">
        <v>601.46</v>
      </c>
      <c r="Q4246">
        <v>2</v>
      </c>
      <c r="R4246" t="s">
        <v>21</v>
      </c>
      <c r="S4246" t="str">
        <f>IF(ChurnData[[#This Row],[MonthlyCharges]]&lt;=30,"1. Up to 30",IF(ChurnData[[#This Row],[MonthlyCharges]]&lt;=50,"2. 31-50",IF(ChurnData[[#This Row],[MonthlyCharges]]&lt;=70,"3. 51-70",IF(ChurnData[[#This Row],[MonthlyCharges]]&lt;=90,"4. 71-90","5. Over 90"))))</f>
        <v>2. 31-50</v>
      </c>
      <c r="T4246" t="str">
        <f>IF(AND(ChurnData[[#This Row],[Contract]]="Month-to-month",ChurnData[[#This Row],[InternetService]]="Fiber optic",ChurnData[[#This Row],[TenureMonths]]&lt;=11),"High-risk","Other")</f>
        <v>Other</v>
      </c>
      <c r="U4246" t="str">
        <f>IF(ChurnData[[#This Row],[TenureMonths]]&lt;=11,"0-11",IF(ChurnData[[#This Row],[TenureMonths]]&lt;=23,"12-23",IF(ChurnData[[#This Row],[TenureMonths]]&lt;=35,"24-35",IF(ChurnData[[#This Row],[TenureMonths]]&lt;=47,"36-47",IF(ChurnData[[#This Row],[TenureMonths]]&lt;=59,"48-59","60-72")))))</f>
        <v>12-23</v>
      </c>
      <c r="V4246">
        <f>IF(ChurnData[[#This Row],[Churn]]="Yes",1,0)</f>
        <v>0</v>
      </c>
    </row>
    <row r="4247" spans="1:22" x14ac:dyDescent="0.35">
      <c r="A4247" t="s">
        <v>4300</v>
      </c>
      <c r="B4247" t="s">
        <v>36</v>
      </c>
      <c r="C4247">
        <v>1</v>
      </c>
      <c r="D4247" t="s">
        <v>20</v>
      </c>
      <c r="E4247" t="s">
        <v>20</v>
      </c>
      <c r="F4247" t="s">
        <v>58</v>
      </c>
      <c r="G4247" s="2">
        <v>9</v>
      </c>
      <c r="H4247" t="s">
        <v>20</v>
      </c>
      <c r="I4247" t="s">
        <v>23</v>
      </c>
      <c r="J4247" t="s">
        <v>21</v>
      </c>
      <c r="K4247" t="s">
        <v>21</v>
      </c>
      <c r="L4247" t="s">
        <v>33</v>
      </c>
      <c r="M4247" t="s">
        <v>21</v>
      </c>
      <c r="N4247" t="s">
        <v>30</v>
      </c>
      <c r="O4247" s="1">
        <v>84.92</v>
      </c>
      <c r="P4247" s="1">
        <v>769.37</v>
      </c>
      <c r="Q4247">
        <v>1</v>
      </c>
      <c r="R4247" t="s">
        <v>20</v>
      </c>
      <c r="S4247" t="str">
        <f>IF(ChurnData[[#This Row],[MonthlyCharges]]&lt;=30,"1. Up to 30",IF(ChurnData[[#This Row],[MonthlyCharges]]&lt;=50,"2. 31-50",IF(ChurnData[[#This Row],[MonthlyCharges]]&lt;=70,"3. 51-70",IF(ChurnData[[#This Row],[MonthlyCharges]]&lt;=90,"4. 71-90","5. Over 90"))))</f>
        <v>4. 71-90</v>
      </c>
      <c r="T4247" t="str">
        <f>IF(AND(ChurnData[[#This Row],[Contract]]="Month-to-month",ChurnData[[#This Row],[InternetService]]="Fiber optic",ChurnData[[#This Row],[TenureMonths]]&lt;=11),"High-risk","Other")</f>
        <v>High-risk</v>
      </c>
      <c r="U4247" t="str">
        <f>IF(ChurnData[[#This Row],[TenureMonths]]&lt;=11,"0-11",IF(ChurnData[[#This Row],[TenureMonths]]&lt;=23,"12-23",IF(ChurnData[[#This Row],[TenureMonths]]&lt;=35,"24-35",IF(ChurnData[[#This Row],[TenureMonths]]&lt;=47,"36-47",IF(ChurnData[[#This Row],[TenureMonths]]&lt;=59,"48-59","60-72")))))</f>
        <v>0-11</v>
      </c>
      <c r="V4247">
        <f>IF(ChurnData[[#This Row],[Churn]]="Yes",1,0)</f>
        <v>1</v>
      </c>
    </row>
    <row r="4248" spans="1:22" x14ac:dyDescent="0.35">
      <c r="A4248" t="s">
        <v>4301</v>
      </c>
      <c r="B4248" t="s">
        <v>19</v>
      </c>
      <c r="C4248">
        <v>0</v>
      </c>
      <c r="D4248" t="s">
        <v>21</v>
      </c>
      <c r="E4248" t="s">
        <v>21</v>
      </c>
      <c r="F4248" t="s">
        <v>47</v>
      </c>
      <c r="G4248" s="2">
        <v>68</v>
      </c>
      <c r="H4248" t="s">
        <v>20</v>
      </c>
      <c r="I4248" t="s">
        <v>32</v>
      </c>
      <c r="J4248" t="s">
        <v>21</v>
      </c>
      <c r="K4248" t="s">
        <v>20</v>
      </c>
      <c r="L4248" t="s">
        <v>24</v>
      </c>
      <c r="M4248" t="s">
        <v>21</v>
      </c>
      <c r="N4248" t="s">
        <v>34</v>
      </c>
      <c r="O4248" s="1">
        <v>53.01</v>
      </c>
      <c r="P4248" s="1">
        <v>3562.35</v>
      </c>
      <c r="Q4248">
        <v>1</v>
      </c>
      <c r="R4248" t="s">
        <v>21</v>
      </c>
      <c r="S4248" t="str">
        <f>IF(ChurnData[[#This Row],[MonthlyCharges]]&lt;=30,"1. Up to 30",IF(ChurnData[[#This Row],[MonthlyCharges]]&lt;=50,"2. 31-50",IF(ChurnData[[#This Row],[MonthlyCharges]]&lt;=70,"3. 51-70",IF(ChurnData[[#This Row],[MonthlyCharges]]&lt;=90,"4. 71-90","5. Over 90"))))</f>
        <v>3. 51-70</v>
      </c>
      <c r="T4248" t="str">
        <f>IF(AND(ChurnData[[#This Row],[Contract]]="Month-to-month",ChurnData[[#This Row],[InternetService]]="Fiber optic",ChurnData[[#This Row],[TenureMonths]]&lt;=11),"High-risk","Other")</f>
        <v>Other</v>
      </c>
      <c r="U4248" t="str">
        <f>IF(ChurnData[[#This Row],[TenureMonths]]&lt;=11,"0-11",IF(ChurnData[[#This Row],[TenureMonths]]&lt;=23,"12-23",IF(ChurnData[[#This Row],[TenureMonths]]&lt;=35,"24-35",IF(ChurnData[[#This Row],[TenureMonths]]&lt;=47,"36-47",IF(ChurnData[[#This Row],[TenureMonths]]&lt;=59,"48-59","60-72")))))</f>
        <v>60-72</v>
      </c>
      <c r="V4248">
        <f>IF(ChurnData[[#This Row],[Churn]]="Yes",1,0)</f>
        <v>0</v>
      </c>
    </row>
    <row r="4249" spans="1:22" x14ac:dyDescent="0.35">
      <c r="A4249" t="s">
        <v>4302</v>
      </c>
      <c r="B4249" t="s">
        <v>19</v>
      </c>
      <c r="C4249">
        <v>0</v>
      </c>
      <c r="D4249" t="s">
        <v>21</v>
      </c>
      <c r="E4249" t="s">
        <v>21</v>
      </c>
      <c r="F4249" t="s">
        <v>45</v>
      </c>
      <c r="G4249" s="2">
        <v>7</v>
      </c>
      <c r="H4249" t="s">
        <v>21</v>
      </c>
      <c r="I4249" t="s">
        <v>32</v>
      </c>
      <c r="J4249" t="s">
        <v>21</v>
      </c>
      <c r="K4249" t="s">
        <v>20</v>
      </c>
      <c r="L4249" t="s">
        <v>33</v>
      </c>
      <c r="M4249" t="s">
        <v>20</v>
      </c>
      <c r="N4249" t="s">
        <v>34</v>
      </c>
      <c r="O4249" s="1">
        <v>50.72</v>
      </c>
      <c r="P4249" s="1">
        <v>364.88</v>
      </c>
      <c r="Q4249">
        <v>1</v>
      </c>
      <c r="R4249" t="s">
        <v>21</v>
      </c>
      <c r="S4249" t="str">
        <f>IF(ChurnData[[#This Row],[MonthlyCharges]]&lt;=30,"1. Up to 30",IF(ChurnData[[#This Row],[MonthlyCharges]]&lt;=50,"2. 31-50",IF(ChurnData[[#This Row],[MonthlyCharges]]&lt;=70,"3. 51-70",IF(ChurnData[[#This Row],[MonthlyCharges]]&lt;=90,"4. 71-90","5. Over 90"))))</f>
        <v>3. 51-70</v>
      </c>
      <c r="T4249" t="str">
        <f>IF(AND(ChurnData[[#This Row],[Contract]]="Month-to-month",ChurnData[[#This Row],[InternetService]]="Fiber optic",ChurnData[[#This Row],[TenureMonths]]&lt;=11),"High-risk","Other")</f>
        <v>Other</v>
      </c>
      <c r="U4249" t="str">
        <f>IF(ChurnData[[#This Row],[TenureMonths]]&lt;=11,"0-11",IF(ChurnData[[#This Row],[TenureMonths]]&lt;=23,"12-23",IF(ChurnData[[#This Row],[TenureMonths]]&lt;=35,"24-35",IF(ChurnData[[#This Row],[TenureMonths]]&lt;=47,"36-47",IF(ChurnData[[#This Row],[TenureMonths]]&lt;=59,"48-59","60-72")))))</f>
        <v>0-11</v>
      </c>
      <c r="V4249">
        <f>IF(ChurnData[[#This Row],[Churn]]="Yes",1,0)</f>
        <v>0</v>
      </c>
    </row>
    <row r="4250" spans="1:22" x14ac:dyDescent="0.35">
      <c r="A4250" t="s">
        <v>4303</v>
      </c>
      <c r="B4250" t="s">
        <v>19</v>
      </c>
      <c r="C4250">
        <v>0</v>
      </c>
      <c r="D4250" t="s">
        <v>20</v>
      </c>
      <c r="E4250" t="s">
        <v>20</v>
      </c>
      <c r="F4250" t="s">
        <v>47</v>
      </c>
      <c r="G4250" s="2">
        <v>16</v>
      </c>
      <c r="H4250" t="s">
        <v>21</v>
      </c>
      <c r="I4250" t="s">
        <v>32</v>
      </c>
      <c r="J4250" t="s">
        <v>20</v>
      </c>
      <c r="K4250" t="s">
        <v>21</v>
      </c>
      <c r="L4250" t="s">
        <v>33</v>
      </c>
      <c r="M4250" t="s">
        <v>21</v>
      </c>
      <c r="N4250" t="s">
        <v>25</v>
      </c>
      <c r="O4250" s="1">
        <v>52.5</v>
      </c>
      <c r="P4250" s="1">
        <v>822.46</v>
      </c>
      <c r="Q4250">
        <v>0</v>
      </c>
      <c r="R4250" t="s">
        <v>21</v>
      </c>
      <c r="S4250" t="str">
        <f>IF(ChurnData[[#This Row],[MonthlyCharges]]&lt;=30,"1. Up to 30",IF(ChurnData[[#This Row],[MonthlyCharges]]&lt;=50,"2. 31-50",IF(ChurnData[[#This Row],[MonthlyCharges]]&lt;=70,"3. 51-70",IF(ChurnData[[#This Row],[MonthlyCharges]]&lt;=90,"4. 71-90","5. Over 90"))))</f>
        <v>3. 51-70</v>
      </c>
      <c r="T4250" t="str">
        <f>IF(AND(ChurnData[[#This Row],[Contract]]="Month-to-month",ChurnData[[#This Row],[InternetService]]="Fiber optic",ChurnData[[#This Row],[TenureMonths]]&lt;=11),"High-risk","Other")</f>
        <v>Other</v>
      </c>
      <c r="U4250" t="str">
        <f>IF(ChurnData[[#This Row],[TenureMonths]]&lt;=11,"0-11",IF(ChurnData[[#This Row],[TenureMonths]]&lt;=23,"12-23",IF(ChurnData[[#This Row],[TenureMonths]]&lt;=35,"24-35",IF(ChurnData[[#This Row],[TenureMonths]]&lt;=47,"36-47",IF(ChurnData[[#This Row],[TenureMonths]]&lt;=59,"48-59","60-72")))))</f>
        <v>12-23</v>
      </c>
      <c r="V4250">
        <f>IF(ChurnData[[#This Row],[Churn]]="Yes",1,0)</f>
        <v>0</v>
      </c>
    </row>
    <row r="4251" spans="1:22" x14ac:dyDescent="0.35">
      <c r="A4251" t="s">
        <v>4304</v>
      </c>
      <c r="B4251" t="s">
        <v>36</v>
      </c>
      <c r="C4251">
        <v>0</v>
      </c>
      <c r="D4251" t="s">
        <v>20</v>
      </c>
      <c r="E4251" t="s">
        <v>20</v>
      </c>
      <c r="F4251" t="s">
        <v>39</v>
      </c>
      <c r="G4251" s="2">
        <v>14</v>
      </c>
      <c r="H4251" t="s">
        <v>20</v>
      </c>
      <c r="I4251" t="s">
        <v>23</v>
      </c>
      <c r="J4251" t="s">
        <v>21</v>
      </c>
      <c r="K4251" t="s">
        <v>21</v>
      </c>
      <c r="L4251" t="s">
        <v>33</v>
      </c>
      <c r="M4251" t="s">
        <v>20</v>
      </c>
      <c r="N4251" t="s">
        <v>34</v>
      </c>
      <c r="O4251" s="1">
        <v>82.03</v>
      </c>
      <c r="P4251" s="1">
        <v>1133.01</v>
      </c>
      <c r="Q4251">
        <v>3</v>
      </c>
      <c r="R4251" t="s">
        <v>20</v>
      </c>
      <c r="S4251" t="str">
        <f>IF(ChurnData[[#This Row],[MonthlyCharges]]&lt;=30,"1. Up to 30",IF(ChurnData[[#This Row],[MonthlyCharges]]&lt;=50,"2. 31-50",IF(ChurnData[[#This Row],[MonthlyCharges]]&lt;=70,"3. 51-70",IF(ChurnData[[#This Row],[MonthlyCharges]]&lt;=90,"4. 71-90","5. Over 90"))))</f>
        <v>4. 71-90</v>
      </c>
      <c r="T4251" t="str">
        <f>IF(AND(ChurnData[[#This Row],[Contract]]="Month-to-month",ChurnData[[#This Row],[InternetService]]="Fiber optic",ChurnData[[#This Row],[TenureMonths]]&lt;=11),"High-risk","Other")</f>
        <v>Other</v>
      </c>
      <c r="U4251" t="str">
        <f>IF(ChurnData[[#This Row],[TenureMonths]]&lt;=11,"0-11",IF(ChurnData[[#This Row],[TenureMonths]]&lt;=23,"12-23",IF(ChurnData[[#This Row],[TenureMonths]]&lt;=35,"24-35",IF(ChurnData[[#This Row],[TenureMonths]]&lt;=47,"36-47",IF(ChurnData[[#This Row],[TenureMonths]]&lt;=59,"48-59","60-72")))))</f>
        <v>12-23</v>
      </c>
      <c r="V4251">
        <f>IF(ChurnData[[#This Row],[Churn]]="Yes",1,0)</f>
        <v>1</v>
      </c>
    </row>
    <row r="4252" spans="1:22" x14ac:dyDescent="0.35">
      <c r="A4252" t="s">
        <v>4305</v>
      </c>
      <c r="B4252" t="s">
        <v>36</v>
      </c>
      <c r="C4252">
        <v>0</v>
      </c>
      <c r="D4252" t="s">
        <v>20</v>
      </c>
      <c r="E4252" t="s">
        <v>21</v>
      </c>
      <c r="F4252" t="s">
        <v>49</v>
      </c>
      <c r="G4252" s="2">
        <v>7</v>
      </c>
      <c r="H4252" t="s">
        <v>20</v>
      </c>
      <c r="I4252" t="s">
        <v>32</v>
      </c>
      <c r="J4252" t="s">
        <v>20</v>
      </c>
      <c r="K4252" t="s">
        <v>21</v>
      </c>
      <c r="L4252" t="s">
        <v>33</v>
      </c>
      <c r="M4252" t="s">
        <v>21</v>
      </c>
      <c r="N4252" t="s">
        <v>30</v>
      </c>
      <c r="O4252" s="1">
        <v>47.34</v>
      </c>
      <c r="P4252" s="1">
        <v>329.92</v>
      </c>
      <c r="Q4252">
        <v>1</v>
      </c>
      <c r="R4252" t="s">
        <v>20</v>
      </c>
      <c r="S4252" t="str">
        <f>IF(ChurnData[[#This Row],[MonthlyCharges]]&lt;=30,"1. Up to 30",IF(ChurnData[[#This Row],[MonthlyCharges]]&lt;=50,"2. 31-50",IF(ChurnData[[#This Row],[MonthlyCharges]]&lt;=70,"3. 51-70",IF(ChurnData[[#This Row],[MonthlyCharges]]&lt;=90,"4. 71-90","5. Over 90"))))</f>
        <v>2. 31-50</v>
      </c>
      <c r="T4252" t="str">
        <f>IF(AND(ChurnData[[#This Row],[Contract]]="Month-to-month",ChurnData[[#This Row],[InternetService]]="Fiber optic",ChurnData[[#This Row],[TenureMonths]]&lt;=11),"High-risk","Other")</f>
        <v>Other</v>
      </c>
      <c r="U4252" t="str">
        <f>IF(ChurnData[[#This Row],[TenureMonths]]&lt;=11,"0-11",IF(ChurnData[[#This Row],[TenureMonths]]&lt;=23,"12-23",IF(ChurnData[[#This Row],[TenureMonths]]&lt;=35,"24-35",IF(ChurnData[[#This Row],[TenureMonths]]&lt;=47,"36-47",IF(ChurnData[[#This Row],[TenureMonths]]&lt;=59,"48-59","60-72")))))</f>
        <v>0-11</v>
      </c>
      <c r="V4252">
        <f>IF(ChurnData[[#This Row],[Churn]]="Yes",1,0)</f>
        <v>1</v>
      </c>
    </row>
    <row r="4253" spans="1:22" x14ac:dyDescent="0.35">
      <c r="A4253" t="s">
        <v>4306</v>
      </c>
      <c r="B4253" t="s">
        <v>36</v>
      </c>
      <c r="C4253">
        <v>0</v>
      </c>
      <c r="D4253" t="s">
        <v>21</v>
      </c>
      <c r="E4253" t="s">
        <v>21</v>
      </c>
      <c r="F4253" t="s">
        <v>58</v>
      </c>
      <c r="G4253" s="2">
        <v>44</v>
      </c>
      <c r="H4253" t="s">
        <v>20</v>
      </c>
      <c r="I4253" t="s">
        <v>23</v>
      </c>
      <c r="J4253" t="s">
        <v>21</v>
      </c>
      <c r="K4253" t="s">
        <v>21</v>
      </c>
      <c r="L4253" t="s">
        <v>24</v>
      </c>
      <c r="M4253" t="s">
        <v>21</v>
      </c>
      <c r="N4253" t="s">
        <v>30</v>
      </c>
      <c r="O4253" s="1">
        <v>75</v>
      </c>
      <c r="P4253" s="1">
        <v>3297.61</v>
      </c>
      <c r="Q4253">
        <v>0</v>
      </c>
      <c r="R4253" t="s">
        <v>21</v>
      </c>
      <c r="S4253" t="str">
        <f>IF(ChurnData[[#This Row],[MonthlyCharges]]&lt;=30,"1. Up to 30",IF(ChurnData[[#This Row],[MonthlyCharges]]&lt;=50,"2. 31-50",IF(ChurnData[[#This Row],[MonthlyCharges]]&lt;=70,"3. 51-70",IF(ChurnData[[#This Row],[MonthlyCharges]]&lt;=90,"4. 71-90","5. Over 90"))))</f>
        <v>4. 71-90</v>
      </c>
      <c r="T4253" t="str">
        <f>IF(AND(ChurnData[[#This Row],[Contract]]="Month-to-month",ChurnData[[#This Row],[InternetService]]="Fiber optic",ChurnData[[#This Row],[TenureMonths]]&lt;=11),"High-risk","Other")</f>
        <v>Other</v>
      </c>
      <c r="U4253" t="str">
        <f>IF(ChurnData[[#This Row],[TenureMonths]]&lt;=11,"0-11",IF(ChurnData[[#This Row],[TenureMonths]]&lt;=23,"12-23",IF(ChurnData[[#This Row],[TenureMonths]]&lt;=35,"24-35",IF(ChurnData[[#This Row],[TenureMonths]]&lt;=47,"36-47",IF(ChurnData[[#This Row],[TenureMonths]]&lt;=59,"48-59","60-72")))))</f>
        <v>36-47</v>
      </c>
      <c r="V4253">
        <f>IF(ChurnData[[#This Row],[Churn]]="Yes",1,0)</f>
        <v>0</v>
      </c>
    </row>
    <row r="4254" spans="1:22" x14ac:dyDescent="0.35">
      <c r="A4254" t="s">
        <v>4307</v>
      </c>
      <c r="B4254" t="s">
        <v>19</v>
      </c>
      <c r="C4254">
        <v>0</v>
      </c>
      <c r="D4254" t="s">
        <v>20</v>
      </c>
      <c r="E4254" t="s">
        <v>21</v>
      </c>
      <c r="F4254" t="s">
        <v>65</v>
      </c>
      <c r="G4254" s="2">
        <v>8</v>
      </c>
      <c r="H4254" t="s">
        <v>20</v>
      </c>
      <c r="I4254" t="s">
        <v>21</v>
      </c>
      <c r="J4254" t="s">
        <v>28</v>
      </c>
      <c r="K4254" t="s">
        <v>28</v>
      </c>
      <c r="L4254" t="s">
        <v>33</v>
      </c>
      <c r="M4254" t="s">
        <v>20</v>
      </c>
      <c r="N4254" t="s">
        <v>34</v>
      </c>
      <c r="O4254" s="1">
        <v>33.590000000000003</v>
      </c>
      <c r="P4254" s="1">
        <v>265.20999999999998</v>
      </c>
      <c r="Q4254">
        <v>1</v>
      </c>
      <c r="R4254" t="s">
        <v>21</v>
      </c>
      <c r="S4254" t="str">
        <f>IF(ChurnData[[#This Row],[MonthlyCharges]]&lt;=30,"1. Up to 30",IF(ChurnData[[#This Row],[MonthlyCharges]]&lt;=50,"2. 31-50",IF(ChurnData[[#This Row],[MonthlyCharges]]&lt;=70,"3. 51-70",IF(ChurnData[[#This Row],[MonthlyCharges]]&lt;=90,"4. 71-90","5. Over 90"))))</f>
        <v>2. 31-50</v>
      </c>
      <c r="T4254" t="str">
        <f>IF(AND(ChurnData[[#This Row],[Contract]]="Month-to-month",ChurnData[[#This Row],[InternetService]]="Fiber optic",ChurnData[[#This Row],[TenureMonths]]&lt;=11),"High-risk","Other")</f>
        <v>Other</v>
      </c>
      <c r="U4254" t="str">
        <f>IF(ChurnData[[#This Row],[TenureMonths]]&lt;=11,"0-11",IF(ChurnData[[#This Row],[TenureMonths]]&lt;=23,"12-23",IF(ChurnData[[#This Row],[TenureMonths]]&lt;=35,"24-35",IF(ChurnData[[#This Row],[TenureMonths]]&lt;=47,"36-47",IF(ChurnData[[#This Row],[TenureMonths]]&lt;=59,"48-59","60-72")))))</f>
        <v>0-11</v>
      </c>
      <c r="V4254">
        <f>IF(ChurnData[[#This Row],[Churn]]="Yes",1,0)</f>
        <v>0</v>
      </c>
    </row>
    <row r="4255" spans="1:22" x14ac:dyDescent="0.35">
      <c r="A4255" t="s">
        <v>4308</v>
      </c>
      <c r="B4255" t="s">
        <v>36</v>
      </c>
      <c r="C4255">
        <v>1</v>
      </c>
      <c r="D4255" t="s">
        <v>20</v>
      </c>
      <c r="E4255" t="s">
        <v>21</v>
      </c>
      <c r="F4255" t="s">
        <v>27</v>
      </c>
      <c r="G4255" s="2">
        <v>21</v>
      </c>
      <c r="H4255" t="s">
        <v>20</v>
      </c>
      <c r="I4255" t="s">
        <v>23</v>
      </c>
      <c r="J4255" t="s">
        <v>21</v>
      </c>
      <c r="K4255" t="s">
        <v>20</v>
      </c>
      <c r="L4255" t="s">
        <v>33</v>
      </c>
      <c r="M4255" t="s">
        <v>21</v>
      </c>
      <c r="N4255" t="s">
        <v>43</v>
      </c>
      <c r="O4255" s="1">
        <v>91.53</v>
      </c>
      <c r="P4255" s="1">
        <v>1934.36</v>
      </c>
      <c r="Q4255">
        <v>2</v>
      </c>
      <c r="R4255" t="s">
        <v>21</v>
      </c>
      <c r="S4255" t="str">
        <f>IF(ChurnData[[#This Row],[MonthlyCharges]]&lt;=30,"1. Up to 30",IF(ChurnData[[#This Row],[MonthlyCharges]]&lt;=50,"2. 31-50",IF(ChurnData[[#This Row],[MonthlyCharges]]&lt;=70,"3. 51-70",IF(ChurnData[[#This Row],[MonthlyCharges]]&lt;=90,"4. 71-90","5. Over 90"))))</f>
        <v>5. Over 90</v>
      </c>
      <c r="T4255" t="str">
        <f>IF(AND(ChurnData[[#This Row],[Contract]]="Month-to-month",ChurnData[[#This Row],[InternetService]]="Fiber optic",ChurnData[[#This Row],[TenureMonths]]&lt;=11),"High-risk","Other")</f>
        <v>Other</v>
      </c>
      <c r="U4255" t="str">
        <f>IF(ChurnData[[#This Row],[TenureMonths]]&lt;=11,"0-11",IF(ChurnData[[#This Row],[TenureMonths]]&lt;=23,"12-23",IF(ChurnData[[#This Row],[TenureMonths]]&lt;=35,"24-35",IF(ChurnData[[#This Row],[TenureMonths]]&lt;=47,"36-47",IF(ChurnData[[#This Row],[TenureMonths]]&lt;=59,"48-59","60-72")))))</f>
        <v>12-23</v>
      </c>
      <c r="V4255">
        <f>IF(ChurnData[[#This Row],[Churn]]="Yes",1,0)</f>
        <v>0</v>
      </c>
    </row>
    <row r="4256" spans="1:22" x14ac:dyDescent="0.35">
      <c r="A4256" t="s">
        <v>4309</v>
      </c>
      <c r="B4256" t="s">
        <v>19</v>
      </c>
      <c r="C4256">
        <v>0</v>
      </c>
      <c r="D4256" t="s">
        <v>21</v>
      </c>
      <c r="E4256" t="s">
        <v>21</v>
      </c>
      <c r="F4256" t="s">
        <v>58</v>
      </c>
      <c r="G4256" s="2">
        <v>13</v>
      </c>
      <c r="H4256" t="s">
        <v>20</v>
      </c>
      <c r="I4256" t="s">
        <v>21</v>
      </c>
      <c r="J4256" t="s">
        <v>28</v>
      </c>
      <c r="K4256" t="s">
        <v>28</v>
      </c>
      <c r="L4256" t="s">
        <v>33</v>
      </c>
      <c r="M4256" t="s">
        <v>20</v>
      </c>
      <c r="N4256" t="s">
        <v>34</v>
      </c>
      <c r="O4256" s="1">
        <v>37.82</v>
      </c>
      <c r="P4256" s="1">
        <v>480.99</v>
      </c>
      <c r="Q4256">
        <v>0</v>
      </c>
      <c r="R4256" t="s">
        <v>20</v>
      </c>
      <c r="S4256" t="str">
        <f>IF(ChurnData[[#This Row],[MonthlyCharges]]&lt;=30,"1. Up to 30",IF(ChurnData[[#This Row],[MonthlyCharges]]&lt;=50,"2. 31-50",IF(ChurnData[[#This Row],[MonthlyCharges]]&lt;=70,"3. 51-70",IF(ChurnData[[#This Row],[MonthlyCharges]]&lt;=90,"4. 71-90","5. Over 90"))))</f>
        <v>2. 31-50</v>
      </c>
      <c r="T4256" t="str">
        <f>IF(AND(ChurnData[[#This Row],[Contract]]="Month-to-month",ChurnData[[#This Row],[InternetService]]="Fiber optic",ChurnData[[#This Row],[TenureMonths]]&lt;=11),"High-risk","Other")</f>
        <v>Other</v>
      </c>
      <c r="U4256" t="str">
        <f>IF(ChurnData[[#This Row],[TenureMonths]]&lt;=11,"0-11",IF(ChurnData[[#This Row],[TenureMonths]]&lt;=23,"12-23",IF(ChurnData[[#This Row],[TenureMonths]]&lt;=35,"24-35",IF(ChurnData[[#This Row],[TenureMonths]]&lt;=47,"36-47",IF(ChurnData[[#This Row],[TenureMonths]]&lt;=59,"48-59","60-72")))))</f>
        <v>12-23</v>
      </c>
      <c r="V4256">
        <f>IF(ChurnData[[#This Row],[Churn]]="Yes",1,0)</f>
        <v>1</v>
      </c>
    </row>
    <row r="4257" spans="1:22" x14ac:dyDescent="0.35">
      <c r="A4257" t="s">
        <v>4310</v>
      </c>
      <c r="B4257" t="s">
        <v>19</v>
      </c>
      <c r="C4257">
        <v>1</v>
      </c>
      <c r="D4257" t="s">
        <v>21</v>
      </c>
      <c r="E4257" t="s">
        <v>21</v>
      </c>
      <c r="F4257" t="s">
        <v>47</v>
      </c>
      <c r="G4257" s="2">
        <v>9</v>
      </c>
      <c r="H4257" t="s">
        <v>20</v>
      </c>
      <c r="I4257" t="s">
        <v>32</v>
      </c>
      <c r="J4257" t="s">
        <v>21</v>
      </c>
      <c r="K4257" t="s">
        <v>21</v>
      </c>
      <c r="L4257" t="s">
        <v>33</v>
      </c>
      <c r="M4257" t="s">
        <v>21</v>
      </c>
      <c r="N4257" t="s">
        <v>30</v>
      </c>
      <c r="O4257" s="1">
        <v>53.89</v>
      </c>
      <c r="P4257" s="1">
        <v>478.79</v>
      </c>
      <c r="Q4257">
        <v>0</v>
      </c>
      <c r="R4257" t="s">
        <v>20</v>
      </c>
      <c r="S4257" t="str">
        <f>IF(ChurnData[[#This Row],[MonthlyCharges]]&lt;=30,"1. Up to 30",IF(ChurnData[[#This Row],[MonthlyCharges]]&lt;=50,"2. 31-50",IF(ChurnData[[#This Row],[MonthlyCharges]]&lt;=70,"3. 51-70",IF(ChurnData[[#This Row],[MonthlyCharges]]&lt;=90,"4. 71-90","5. Over 90"))))</f>
        <v>3. 51-70</v>
      </c>
      <c r="T4257" t="str">
        <f>IF(AND(ChurnData[[#This Row],[Contract]]="Month-to-month",ChurnData[[#This Row],[InternetService]]="Fiber optic",ChurnData[[#This Row],[TenureMonths]]&lt;=11),"High-risk","Other")</f>
        <v>Other</v>
      </c>
      <c r="U4257" t="str">
        <f>IF(ChurnData[[#This Row],[TenureMonths]]&lt;=11,"0-11",IF(ChurnData[[#This Row],[TenureMonths]]&lt;=23,"12-23",IF(ChurnData[[#This Row],[TenureMonths]]&lt;=35,"24-35",IF(ChurnData[[#This Row],[TenureMonths]]&lt;=47,"36-47",IF(ChurnData[[#This Row],[TenureMonths]]&lt;=59,"48-59","60-72")))))</f>
        <v>0-11</v>
      </c>
      <c r="V4257">
        <f>IF(ChurnData[[#This Row],[Churn]]="Yes",1,0)</f>
        <v>1</v>
      </c>
    </row>
    <row r="4258" spans="1:22" x14ac:dyDescent="0.35">
      <c r="A4258" t="s">
        <v>4311</v>
      </c>
      <c r="B4258" t="s">
        <v>36</v>
      </c>
      <c r="C4258">
        <v>0</v>
      </c>
      <c r="D4258" t="s">
        <v>20</v>
      </c>
      <c r="E4258" t="s">
        <v>21</v>
      </c>
      <c r="F4258" t="s">
        <v>22</v>
      </c>
      <c r="G4258" s="2">
        <v>27</v>
      </c>
      <c r="H4258" t="s">
        <v>20</v>
      </c>
      <c r="I4258" t="s">
        <v>32</v>
      </c>
      <c r="J4258" t="s">
        <v>21</v>
      </c>
      <c r="K4258" t="s">
        <v>21</v>
      </c>
      <c r="L4258" t="s">
        <v>33</v>
      </c>
      <c r="M4258" t="s">
        <v>21</v>
      </c>
      <c r="N4258" t="s">
        <v>30</v>
      </c>
      <c r="O4258" s="1">
        <v>58.7</v>
      </c>
      <c r="P4258" s="1">
        <v>1610.32</v>
      </c>
      <c r="Q4258">
        <v>1</v>
      </c>
      <c r="R4258" t="s">
        <v>21</v>
      </c>
      <c r="S4258" t="str">
        <f>IF(ChurnData[[#This Row],[MonthlyCharges]]&lt;=30,"1. Up to 30",IF(ChurnData[[#This Row],[MonthlyCharges]]&lt;=50,"2. 31-50",IF(ChurnData[[#This Row],[MonthlyCharges]]&lt;=70,"3. 51-70",IF(ChurnData[[#This Row],[MonthlyCharges]]&lt;=90,"4. 71-90","5. Over 90"))))</f>
        <v>3. 51-70</v>
      </c>
      <c r="T4258" t="str">
        <f>IF(AND(ChurnData[[#This Row],[Contract]]="Month-to-month",ChurnData[[#This Row],[InternetService]]="Fiber optic",ChurnData[[#This Row],[TenureMonths]]&lt;=11),"High-risk","Other")</f>
        <v>Other</v>
      </c>
      <c r="U4258" t="str">
        <f>IF(ChurnData[[#This Row],[TenureMonths]]&lt;=11,"0-11",IF(ChurnData[[#This Row],[TenureMonths]]&lt;=23,"12-23",IF(ChurnData[[#This Row],[TenureMonths]]&lt;=35,"24-35",IF(ChurnData[[#This Row],[TenureMonths]]&lt;=47,"36-47",IF(ChurnData[[#This Row],[TenureMonths]]&lt;=59,"48-59","60-72")))))</f>
        <v>24-35</v>
      </c>
      <c r="V4258">
        <f>IF(ChurnData[[#This Row],[Churn]]="Yes",1,0)</f>
        <v>0</v>
      </c>
    </row>
    <row r="4259" spans="1:22" x14ac:dyDescent="0.35">
      <c r="A4259" t="s">
        <v>4312</v>
      </c>
      <c r="B4259" t="s">
        <v>19</v>
      </c>
      <c r="C4259">
        <v>0</v>
      </c>
      <c r="D4259" t="s">
        <v>20</v>
      </c>
      <c r="E4259" t="s">
        <v>21</v>
      </c>
      <c r="F4259" t="s">
        <v>37</v>
      </c>
      <c r="G4259" s="2">
        <v>27</v>
      </c>
      <c r="H4259" t="s">
        <v>20</v>
      </c>
      <c r="I4259" t="s">
        <v>32</v>
      </c>
      <c r="J4259" t="s">
        <v>21</v>
      </c>
      <c r="K4259" t="s">
        <v>21</v>
      </c>
      <c r="L4259" t="s">
        <v>33</v>
      </c>
      <c r="M4259" t="s">
        <v>20</v>
      </c>
      <c r="N4259" t="s">
        <v>30</v>
      </c>
      <c r="O4259" s="1">
        <v>57.03</v>
      </c>
      <c r="P4259" s="1">
        <v>1537.44</v>
      </c>
      <c r="Q4259">
        <v>2</v>
      </c>
      <c r="R4259" t="s">
        <v>21</v>
      </c>
      <c r="S4259" t="str">
        <f>IF(ChurnData[[#This Row],[MonthlyCharges]]&lt;=30,"1. Up to 30",IF(ChurnData[[#This Row],[MonthlyCharges]]&lt;=50,"2. 31-50",IF(ChurnData[[#This Row],[MonthlyCharges]]&lt;=70,"3. 51-70",IF(ChurnData[[#This Row],[MonthlyCharges]]&lt;=90,"4. 71-90","5. Over 90"))))</f>
        <v>3. 51-70</v>
      </c>
      <c r="T4259" t="str">
        <f>IF(AND(ChurnData[[#This Row],[Contract]]="Month-to-month",ChurnData[[#This Row],[InternetService]]="Fiber optic",ChurnData[[#This Row],[TenureMonths]]&lt;=11),"High-risk","Other")</f>
        <v>Other</v>
      </c>
      <c r="U4259" t="str">
        <f>IF(ChurnData[[#This Row],[TenureMonths]]&lt;=11,"0-11",IF(ChurnData[[#This Row],[TenureMonths]]&lt;=23,"12-23",IF(ChurnData[[#This Row],[TenureMonths]]&lt;=35,"24-35",IF(ChurnData[[#This Row],[TenureMonths]]&lt;=47,"36-47",IF(ChurnData[[#This Row],[TenureMonths]]&lt;=59,"48-59","60-72")))))</f>
        <v>24-35</v>
      </c>
      <c r="V4259">
        <f>IF(ChurnData[[#This Row],[Churn]]="Yes",1,0)</f>
        <v>0</v>
      </c>
    </row>
    <row r="4260" spans="1:22" x14ac:dyDescent="0.35">
      <c r="A4260" t="s">
        <v>4313</v>
      </c>
      <c r="B4260" t="s">
        <v>36</v>
      </c>
      <c r="C4260">
        <v>0</v>
      </c>
      <c r="D4260" t="s">
        <v>21</v>
      </c>
      <c r="E4260" t="s">
        <v>21</v>
      </c>
      <c r="F4260" t="s">
        <v>39</v>
      </c>
      <c r="G4260" s="2">
        <v>72</v>
      </c>
      <c r="H4260" t="s">
        <v>20</v>
      </c>
      <c r="I4260" t="s">
        <v>21</v>
      </c>
      <c r="J4260" t="s">
        <v>28</v>
      </c>
      <c r="K4260" t="s">
        <v>28</v>
      </c>
      <c r="L4260" t="s">
        <v>24</v>
      </c>
      <c r="M4260" t="s">
        <v>20</v>
      </c>
      <c r="N4260" t="s">
        <v>43</v>
      </c>
      <c r="O4260" s="1">
        <v>33.130000000000003</v>
      </c>
      <c r="P4260" s="1">
        <v>2423.86</v>
      </c>
      <c r="Q4260">
        <v>1</v>
      </c>
      <c r="R4260" t="s">
        <v>21</v>
      </c>
      <c r="S4260" t="str">
        <f>IF(ChurnData[[#This Row],[MonthlyCharges]]&lt;=30,"1. Up to 30",IF(ChurnData[[#This Row],[MonthlyCharges]]&lt;=50,"2. 31-50",IF(ChurnData[[#This Row],[MonthlyCharges]]&lt;=70,"3. 51-70",IF(ChurnData[[#This Row],[MonthlyCharges]]&lt;=90,"4. 71-90","5. Over 90"))))</f>
        <v>2. 31-50</v>
      </c>
      <c r="T4260" t="str">
        <f>IF(AND(ChurnData[[#This Row],[Contract]]="Month-to-month",ChurnData[[#This Row],[InternetService]]="Fiber optic",ChurnData[[#This Row],[TenureMonths]]&lt;=11),"High-risk","Other")</f>
        <v>Other</v>
      </c>
      <c r="U4260" t="str">
        <f>IF(ChurnData[[#This Row],[TenureMonths]]&lt;=11,"0-11",IF(ChurnData[[#This Row],[TenureMonths]]&lt;=23,"12-23",IF(ChurnData[[#This Row],[TenureMonths]]&lt;=35,"24-35",IF(ChurnData[[#This Row],[TenureMonths]]&lt;=47,"36-47",IF(ChurnData[[#This Row],[TenureMonths]]&lt;=59,"48-59","60-72")))))</f>
        <v>60-72</v>
      </c>
      <c r="V4260">
        <f>IF(ChurnData[[#This Row],[Churn]]="Yes",1,0)</f>
        <v>0</v>
      </c>
    </row>
    <row r="4261" spans="1:22" x14ac:dyDescent="0.35">
      <c r="A4261" t="s">
        <v>4314</v>
      </c>
      <c r="B4261" t="s">
        <v>36</v>
      </c>
      <c r="C4261">
        <v>0</v>
      </c>
      <c r="D4261" t="s">
        <v>20</v>
      </c>
      <c r="E4261" t="s">
        <v>20</v>
      </c>
      <c r="F4261" t="s">
        <v>56</v>
      </c>
      <c r="G4261" s="2">
        <v>61</v>
      </c>
      <c r="H4261" t="s">
        <v>20</v>
      </c>
      <c r="I4261" t="s">
        <v>32</v>
      </c>
      <c r="J4261" t="s">
        <v>20</v>
      </c>
      <c r="K4261" t="s">
        <v>20</v>
      </c>
      <c r="L4261" t="s">
        <v>29</v>
      </c>
      <c r="M4261" t="s">
        <v>20</v>
      </c>
      <c r="N4261" t="s">
        <v>25</v>
      </c>
      <c r="O4261" s="1">
        <v>55.86</v>
      </c>
      <c r="P4261" s="1">
        <v>3371.26</v>
      </c>
      <c r="Q4261">
        <v>1</v>
      </c>
      <c r="R4261" t="s">
        <v>21</v>
      </c>
      <c r="S4261" t="str">
        <f>IF(ChurnData[[#This Row],[MonthlyCharges]]&lt;=30,"1. Up to 30",IF(ChurnData[[#This Row],[MonthlyCharges]]&lt;=50,"2. 31-50",IF(ChurnData[[#This Row],[MonthlyCharges]]&lt;=70,"3. 51-70",IF(ChurnData[[#This Row],[MonthlyCharges]]&lt;=90,"4. 71-90","5. Over 90"))))</f>
        <v>3. 51-70</v>
      </c>
      <c r="T4261" t="str">
        <f>IF(AND(ChurnData[[#This Row],[Contract]]="Month-to-month",ChurnData[[#This Row],[InternetService]]="Fiber optic",ChurnData[[#This Row],[TenureMonths]]&lt;=11),"High-risk","Other")</f>
        <v>Other</v>
      </c>
      <c r="U4261" t="str">
        <f>IF(ChurnData[[#This Row],[TenureMonths]]&lt;=11,"0-11",IF(ChurnData[[#This Row],[TenureMonths]]&lt;=23,"12-23",IF(ChurnData[[#This Row],[TenureMonths]]&lt;=35,"24-35",IF(ChurnData[[#This Row],[TenureMonths]]&lt;=47,"36-47",IF(ChurnData[[#This Row],[TenureMonths]]&lt;=59,"48-59","60-72")))))</f>
        <v>60-72</v>
      </c>
      <c r="V4261">
        <f>IF(ChurnData[[#This Row],[Churn]]="Yes",1,0)</f>
        <v>0</v>
      </c>
    </row>
    <row r="4262" spans="1:22" x14ac:dyDescent="0.35">
      <c r="A4262" t="s">
        <v>4315</v>
      </c>
      <c r="B4262" t="s">
        <v>19</v>
      </c>
      <c r="C4262">
        <v>0</v>
      </c>
      <c r="D4262" t="s">
        <v>20</v>
      </c>
      <c r="E4262" t="s">
        <v>21</v>
      </c>
      <c r="F4262" t="s">
        <v>41</v>
      </c>
      <c r="G4262" s="2">
        <v>30</v>
      </c>
      <c r="H4262" t="s">
        <v>20</v>
      </c>
      <c r="I4262" t="s">
        <v>32</v>
      </c>
      <c r="J4262" t="s">
        <v>21</v>
      </c>
      <c r="K4262" t="s">
        <v>20</v>
      </c>
      <c r="L4262" t="s">
        <v>33</v>
      </c>
      <c r="M4262" t="s">
        <v>21</v>
      </c>
      <c r="N4262" t="s">
        <v>34</v>
      </c>
      <c r="O4262" s="1">
        <v>66.63</v>
      </c>
      <c r="P4262" s="1">
        <v>1975.87</v>
      </c>
      <c r="Q4262">
        <v>1</v>
      </c>
      <c r="R4262" t="s">
        <v>21</v>
      </c>
      <c r="S4262" t="str">
        <f>IF(ChurnData[[#This Row],[MonthlyCharges]]&lt;=30,"1. Up to 30",IF(ChurnData[[#This Row],[MonthlyCharges]]&lt;=50,"2. 31-50",IF(ChurnData[[#This Row],[MonthlyCharges]]&lt;=70,"3. 51-70",IF(ChurnData[[#This Row],[MonthlyCharges]]&lt;=90,"4. 71-90","5. Over 90"))))</f>
        <v>3. 51-70</v>
      </c>
      <c r="T4262" t="str">
        <f>IF(AND(ChurnData[[#This Row],[Contract]]="Month-to-month",ChurnData[[#This Row],[InternetService]]="Fiber optic",ChurnData[[#This Row],[TenureMonths]]&lt;=11),"High-risk","Other")</f>
        <v>Other</v>
      </c>
      <c r="U4262" t="str">
        <f>IF(ChurnData[[#This Row],[TenureMonths]]&lt;=11,"0-11",IF(ChurnData[[#This Row],[TenureMonths]]&lt;=23,"12-23",IF(ChurnData[[#This Row],[TenureMonths]]&lt;=35,"24-35",IF(ChurnData[[#This Row],[TenureMonths]]&lt;=47,"36-47",IF(ChurnData[[#This Row],[TenureMonths]]&lt;=59,"48-59","60-72")))))</f>
        <v>24-35</v>
      </c>
      <c r="V4262">
        <f>IF(ChurnData[[#This Row],[Churn]]="Yes",1,0)</f>
        <v>0</v>
      </c>
    </row>
    <row r="4263" spans="1:22" x14ac:dyDescent="0.35">
      <c r="A4263" t="s">
        <v>4316</v>
      </c>
      <c r="B4263" t="s">
        <v>36</v>
      </c>
      <c r="C4263">
        <v>1</v>
      </c>
      <c r="D4263" t="s">
        <v>20</v>
      </c>
      <c r="E4263" t="s">
        <v>21</v>
      </c>
      <c r="F4263" t="s">
        <v>22</v>
      </c>
      <c r="G4263" s="2">
        <v>39</v>
      </c>
      <c r="H4263" t="s">
        <v>21</v>
      </c>
      <c r="I4263" t="s">
        <v>32</v>
      </c>
      <c r="J4263" t="s">
        <v>21</v>
      </c>
      <c r="K4263" t="s">
        <v>21</v>
      </c>
      <c r="L4263" t="s">
        <v>29</v>
      </c>
      <c r="M4263" t="s">
        <v>21</v>
      </c>
      <c r="N4263" t="s">
        <v>25</v>
      </c>
      <c r="O4263" s="1">
        <v>34.880000000000003</v>
      </c>
      <c r="P4263" s="1">
        <v>1386.07</v>
      </c>
      <c r="Q4263">
        <v>0</v>
      </c>
      <c r="R4263" t="s">
        <v>21</v>
      </c>
      <c r="S4263" t="str">
        <f>IF(ChurnData[[#This Row],[MonthlyCharges]]&lt;=30,"1. Up to 30",IF(ChurnData[[#This Row],[MonthlyCharges]]&lt;=50,"2. 31-50",IF(ChurnData[[#This Row],[MonthlyCharges]]&lt;=70,"3. 51-70",IF(ChurnData[[#This Row],[MonthlyCharges]]&lt;=90,"4. 71-90","5. Over 90"))))</f>
        <v>2. 31-50</v>
      </c>
      <c r="T4263" t="str">
        <f>IF(AND(ChurnData[[#This Row],[Contract]]="Month-to-month",ChurnData[[#This Row],[InternetService]]="Fiber optic",ChurnData[[#This Row],[TenureMonths]]&lt;=11),"High-risk","Other")</f>
        <v>Other</v>
      </c>
      <c r="U4263" t="str">
        <f>IF(ChurnData[[#This Row],[TenureMonths]]&lt;=11,"0-11",IF(ChurnData[[#This Row],[TenureMonths]]&lt;=23,"12-23",IF(ChurnData[[#This Row],[TenureMonths]]&lt;=35,"24-35",IF(ChurnData[[#This Row],[TenureMonths]]&lt;=47,"36-47",IF(ChurnData[[#This Row],[TenureMonths]]&lt;=59,"48-59","60-72")))))</f>
        <v>36-47</v>
      </c>
      <c r="V4263">
        <f>IF(ChurnData[[#This Row],[Churn]]="Yes",1,0)</f>
        <v>0</v>
      </c>
    </row>
    <row r="4264" spans="1:22" x14ac:dyDescent="0.35">
      <c r="A4264" t="s">
        <v>4317</v>
      </c>
      <c r="B4264" t="s">
        <v>36</v>
      </c>
      <c r="C4264">
        <v>0</v>
      </c>
      <c r="D4264" t="s">
        <v>20</v>
      </c>
      <c r="E4264" t="s">
        <v>21</v>
      </c>
      <c r="F4264" t="s">
        <v>58</v>
      </c>
      <c r="G4264" s="2">
        <v>71</v>
      </c>
      <c r="H4264" t="s">
        <v>20</v>
      </c>
      <c r="I4264" t="s">
        <v>23</v>
      </c>
      <c r="J4264" t="s">
        <v>21</v>
      </c>
      <c r="K4264" t="s">
        <v>21</v>
      </c>
      <c r="L4264" t="s">
        <v>24</v>
      </c>
      <c r="M4264" t="s">
        <v>21</v>
      </c>
      <c r="N4264" t="s">
        <v>34</v>
      </c>
      <c r="O4264" s="1">
        <v>87.79</v>
      </c>
      <c r="P4264" s="1">
        <v>6319.07</v>
      </c>
      <c r="Q4264">
        <v>3</v>
      </c>
      <c r="R4264" t="s">
        <v>21</v>
      </c>
      <c r="S4264" t="str">
        <f>IF(ChurnData[[#This Row],[MonthlyCharges]]&lt;=30,"1. Up to 30",IF(ChurnData[[#This Row],[MonthlyCharges]]&lt;=50,"2. 31-50",IF(ChurnData[[#This Row],[MonthlyCharges]]&lt;=70,"3. 51-70",IF(ChurnData[[#This Row],[MonthlyCharges]]&lt;=90,"4. 71-90","5. Over 90"))))</f>
        <v>4. 71-90</v>
      </c>
      <c r="T4264" t="str">
        <f>IF(AND(ChurnData[[#This Row],[Contract]]="Month-to-month",ChurnData[[#This Row],[InternetService]]="Fiber optic",ChurnData[[#This Row],[TenureMonths]]&lt;=11),"High-risk","Other")</f>
        <v>Other</v>
      </c>
      <c r="U4264" t="str">
        <f>IF(ChurnData[[#This Row],[TenureMonths]]&lt;=11,"0-11",IF(ChurnData[[#This Row],[TenureMonths]]&lt;=23,"12-23",IF(ChurnData[[#This Row],[TenureMonths]]&lt;=35,"24-35",IF(ChurnData[[#This Row],[TenureMonths]]&lt;=47,"36-47",IF(ChurnData[[#This Row],[TenureMonths]]&lt;=59,"48-59","60-72")))))</f>
        <v>60-72</v>
      </c>
      <c r="V4264">
        <f>IF(ChurnData[[#This Row],[Churn]]="Yes",1,0)</f>
        <v>0</v>
      </c>
    </row>
    <row r="4265" spans="1:22" x14ac:dyDescent="0.35">
      <c r="A4265" t="s">
        <v>4318</v>
      </c>
      <c r="B4265" t="s">
        <v>36</v>
      </c>
      <c r="C4265">
        <v>0</v>
      </c>
      <c r="D4265" t="s">
        <v>20</v>
      </c>
      <c r="E4265" t="s">
        <v>21</v>
      </c>
      <c r="F4265" t="s">
        <v>56</v>
      </c>
      <c r="G4265" s="2">
        <v>59</v>
      </c>
      <c r="H4265" t="s">
        <v>20</v>
      </c>
      <c r="I4265" t="s">
        <v>21</v>
      </c>
      <c r="J4265" t="s">
        <v>28</v>
      </c>
      <c r="K4265" t="s">
        <v>28</v>
      </c>
      <c r="L4265" t="s">
        <v>33</v>
      </c>
      <c r="M4265" t="s">
        <v>20</v>
      </c>
      <c r="N4265" t="s">
        <v>43</v>
      </c>
      <c r="O4265" s="1">
        <v>23.38</v>
      </c>
      <c r="P4265" s="1">
        <v>1397.37</v>
      </c>
      <c r="Q4265">
        <v>1</v>
      </c>
      <c r="R4265" t="s">
        <v>21</v>
      </c>
      <c r="S4265" t="str">
        <f>IF(ChurnData[[#This Row],[MonthlyCharges]]&lt;=30,"1. Up to 30",IF(ChurnData[[#This Row],[MonthlyCharges]]&lt;=50,"2. 31-50",IF(ChurnData[[#This Row],[MonthlyCharges]]&lt;=70,"3. 51-70",IF(ChurnData[[#This Row],[MonthlyCharges]]&lt;=90,"4. 71-90","5. Over 90"))))</f>
        <v>1. Up to 30</v>
      </c>
      <c r="T4265" t="str">
        <f>IF(AND(ChurnData[[#This Row],[Contract]]="Month-to-month",ChurnData[[#This Row],[InternetService]]="Fiber optic",ChurnData[[#This Row],[TenureMonths]]&lt;=11),"High-risk","Other")</f>
        <v>Other</v>
      </c>
      <c r="U4265" t="str">
        <f>IF(ChurnData[[#This Row],[TenureMonths]]&lt;=11,"0-11",IF(ChurnData[[#This Row],[TenureMonths]]&lt;=23,"12-23",IF(ChurnData[[#This Row],[TenureMonths]]&lt;=35,"24-35",IF(ChurnData[[#This Row],[TenureMonths]]&lt;=47,"36-47",IF(ChurnData[[#This Row],[TenureMonths]]&lt;=59,"48-59","60-72")))))</f>
        <v>48-59</v>
      </c>
      <c r="V4265">
        <f>IF(ChurnData[[#This Row],[Churn]]="Yes",1,0)</f>
        <v>0</v>
      </c>
    </row>
    <row r="4266" spans="1:22" x14ac:dyDescent="0.35">
      <c r="A4266" t="s">
        <v>4319</v>
      </c>
      <c r="B4266" t="s">
        <v>36</v>
      </c>
      <c r="C4266">
        <v>0</v>
      </c>
      <c r="D4266" t="s">
        <v>20</v>
      </c>
      <c r="E4266" t="s">
        <v>21</v>
      </c>
      <c r="F4266" t="s">
        <v>47</v>
      </c>
      <c r="G4266" s="2">
        <v>66</v>
      </c>
      <c r="H4266" t="s">
        <v>20</v>
      </c>
      <c r="I4266" t="s">
        <v>23</v>
      </c>
      <c r="J4266" t="s">
        <v>21</v>
      </c>
      <c r="K4266" t="s">
        <v>21</v>
      </c>
      <c r="L4266" t="s">
        <v>29</v>
      </c>
      <c r="M4266" t="s">
        <v>20</v>
      </c>
      <c r="N4266" t="s">
        <v>30</v>
      </c>
      <c r="O4266" s="1">
        <v>84.63</v>
      </c>
      <c r="P4266" s="1">
        <v>5632.9</v>
      </c>
      <c r="Q4266">
        <v>3</v>
      </c>
      <c r="R4266" t="s">
        <v>20</v>
      </c>
      <c r="S4266" t="str">
        <f>IF(ChurnData[[#This Row],[MonthlyCharges]]&lt;=30,"1. Up to 30",IF(ChurnData[[#This Row],[MonthlyCharges]]&lt;=50,"2. 31-50",IF(ChurnData[[#This Row],[MonthlyCharges]]&lt;=70,"3. 51-70",IF(ChurnData[[#This Row],[MonthlyCharges]]&lt;=90,"4. 71-90","5. Over 90"))))</f>
        <v>4. 71-90</v>
      </c>
      <c r="T4266" t="str">
        <f>IF(AND(ChurnData[[#This Row],[Contract]]="Month-to-month",ChurnData[[#This Row],[InternetService]]="Fiber optic",ChurnData[[#This Row],[TenureMonths]]&lt;=11),"High-risk","Other")</f>
        <v>Other</v>
      </c>
      <c r="U4266" t="str">
        <f>IF(ChurnData[[#This Row],[TenureMonths]]&lt;=11,"0-11",IF(ChurnData[[#This Row],[TenureMonths]]&lt;=23,"12-23",IF(ChurnData[[#This Row],[TenureMonths]]&lt;=35,"24-35",IF(ChurnData[[#This Row],[TenureMonths]]&lt;=47,"36-47",IF(ChurnData[[#This Row],[TenureMonths]]&lt;=59,"48-59","60-72")))))</f>
        <v>60-72</v>
      </c>
      <c r="V4266">
        <f>IF(ChurnData[[#This Row],[Churn]]="Yes",1,0)</f>
        <v>1</v>
      </c>
    </row>
    <row r="4267" spans="1:22" x14ac:dyDescent="0.35">
      <c r="A4267" t="s">
        <v>4320</v>
      </c>
      <c r="B4267" t="s">
        <v>19</v>
      </c>
      <c r="C4267">
        <v>0</v>
      </c>
      <c r="D4267" t="s">
        <v>20</v>
      </c>
      <c r="E4267" t="s">
        <v>21</v>
      </c>
      <c r="F4267" t="s">
        <v>41</v>
      </c>
      <c r="G4267" s="2">
        <v>56</v>
      </c>
      <c r="H4267" t="s">
        <v>20</v>
      </c>
      <c r="I4267" t="s">
        <v>32</v>
      </c>
      <c r="J4267" t="s">
        <v>20</v>
      </c>
      <c r="K4267" t="s">
        <v>20</v>
      </c>
      <c r="L4267" t="s">
        <v>24</v>
      </c>
      <c r="M4267" t="s">
        <v>20</v>
      </c>
      <c r="N4267" t="s">
        <v>30</v>
      </c>
      <c r="O4267" s="1">
        <v>64.12</v>
      </c>
      <c r="P4267" s="1">
        <v>3499.96</v>
      </c>
      <c r="Q4267">
        <v>1</v>
      </c>
      <c r="R4267" t="s">
        <v>21</v>
      </c>
      <c r="S4267" t="str">
        <f>IF(ChurnData[[#This Row],[MonthlyCharges]]&lt;=30,"1. Up to 30",IF(ChurnData[[#This Row],[MonthlyCharges]]&lt;=50,"2. 31-50",IF(ChurnData[[#This Row],[MonthlyCharges]]&lt;=70,"3. 51-70",IF(ChurnData[[#This Row],[MonthlyCharges]]&lt;=90,"4. 71-90","5. Over 90"))))</f>
        <v>3. 51-70</v>
      </c>
      <c r="T4267" t="str">
        <f>IF(AND(ChurnData[[#This Row],[Contract]]="Month-to-month",ChurnData[[#This Row],[InternetService]]="Fiber optic",ChurnData[[#This Row],[TenureMonths]]&lt;=11),"High-risk","Other")</f>
        <v>Other</v>
      </c>
      <c r="U4267" t="str">
        <f>IF(ChurnData[[#This Row],[TenureMonths]]&lt;=11,"0-11",IF(ChurnData[[#This Row],[TenureMonths]]&lt;=23,"12-23",IF(ChurnData[[#This Row],[TenureMonths]]&lt;=35,"24-35",IF(ChurnData[[#This Row],[TenureMonths]]&lt;=47,"36-47",IF(ChurnData[[#This Row],[TenureMonths]]&lt;=59,"48-59","60-72")))))</f>
        <v>48-59</v>
      </c>
      <c r="V4267">
        <f>IF(ChurnData[[#This Row],[Churn]]="Yes",1,0)</f>
        <v>0</v>
      </c>
    </row>
    <row r="4268" spans="1:22" x14ac:dyDescent="0.35">
      <c r="A4268" t="s">
        <v>4321</v>
      </c>
      <c r="B4268" t="s">
        <v>36</v>
      </c>
      <c r="C4268">
        <v>0</v>
      </c>
      <c r="D4268" t="s">
        <v>20</v>
      </c>
      <c r="E4268" t="s">
        <v>21</v>
      </c>
      <c r="F4268" t="s">
        <v>56</v>
      </c>
      <c r="G4268" s="2">
        <v>31</v>
      </c>
      <c r="H4268" t="s">
        <v>20</v>
      </c>
      <c r="I4268" t="s">
        <v>32</v>
      </c>
      <c r="J4268" t="s">
        <v>21</v>
      </c>
      <c r="K4268" t="s">
        <v>21</v>
      </c>
      <c r="L4268" t="s">
        <v>24</v>
      </c>
      <c r="M4268" t="s">
        <v>20</v>
      </c>
      <c r="N4268" t="s">
        <v>25</v>
      </c>
      <c r="O4268" s="1">
        <v>59.73</v>
      </c>
      <c r="P4268" s="1">
        <v>1832.51</v>
      </c>
      <c r="Q4268">
        <v>1</v>
      </c>
      <c r="R4268" t="s">
        <v>21</v>
      </c>
      <c r="S4268" t="str">
        <f>IF(ChurnData[[#This Row],[MonthlyCharges]]&lt;=30,"1. Up to 30",IF(ChurnData[[#This Row],[MonthlyCharges]]&lt;=50,"2. 31-50",IF(ChurnData[[#This Row],[MonthlyCharges]]&lt;=70,"3. 51-70",IF(ChurnData[[#This Row],[MonthlyCharges]]&lt;=90,"4. 71-90","5. Over 90"))))</f>
        <v>3. 51-70</v>
      </c>
      <c r="T4268" t="str">
        <f>IF(AND(ChurnData[[#This Row],[Contract]]="Month-to-month",ChurnData[[#This Row],[InternetService]]="Fiber optic",ChurnData[[#This Row],[TenureMonths]]&lt;=11),"High-risk","Other")</f>
        <v>Other</v>
      </c>
      <c r="U4268" t="str">
        <f>IF(ChurnData[[#This Row],[TenureMonths]]&lt;=11,"0-11",IF(ChurnData[[#This Row],[TenureMonths]]&lt;=23,"12-23",IF(ChurnData[[#This Row],[TenureMonths]]&lt;=35,"24-35",IF(ChurnData[[#This Row],[TenureMonths]]&lt;=47,"36-47",IF(ChurnData[[#This Row],[TenureMonths]]&lt;=59,"48-59","60-72")))))</f>
        <v>24-35</v>
      </c>
      <c r="V4268">
        <f>IF(ChurnData[[#This Row],[Churn]]="Yes",1,0)</f>
        <v>0</v>
      </c>
    </row>
    <row r="4269" spans="1:22" x14ac:dyDescent="0.35">
      <c r="A4269" t="s">
        <v>4322</v>
      </c>
      <c r="B4269" t="s">
        <v>36</v>
      </c>
      <c r="C4269">
        <v>0</v>
      </c>
      <c r="D4269" t="s">
        <v>20</v>
      </c>
      <c r="E4269" t="s">
        <v>21</v>
      </c>
      <c r="F4269" t="s">
        <v>75</v>
      </c>
      <c r="G4269" s="2">
        <v>43</v>
      </c>
      <c r="H4269" t="s">
        <v>20</v>
      </c>
      <c r="I4269" t="s">
        <v>32</v>
      </c>
      <c r="J4269" t="s">
        <v>21</v>
      </c>
      <c r="K4269" t="s">
        <v>20</v>
      </c>
      <c r="L4269" t="s">
        <v>33</v>
      </c>
      <c r="M4269" t="s">
        <v>21</v>
      </c>
      <c r="N4269" t="s">
        <v>34</v>
      </c>
      <c r="O4269" s="1">
        <v>71.900000000000006</v>
      </c>
      <c r="P4269" s="1">
        <v>3058.94</v>
      </c>
      <c r="Q4269">
        <v>0</v>
      </c>
      <c r="R4269" t="s">
        <v>20</v>
      </c>
      <c r="S4269" t="str">
        <f>IF(ChurnData[[#This Row],[MonthlyCharges]]&lt;=30,"1. Up to 30",IF(ChurnData[[#This Row],[MonthlyCharges]]&lt;=50,"2. 31-50",IF(ChurnData[[#This Row],[MonthlyCharges]]&lt;=70,"3. 51-70",IF(ChurnData[[#This Row],[MonthlyCharges]]&lt;=90,"4. 71-90","5. Over 90"))))</f>
        <v>4. 71-90</v>
      </c>
      <c r="T4269" t="str">
        <f>IF(AND(ChurnData[[#This Row],[Contract]]="Month-to-month",ChurnData[[#This Row],[InternetService]]="Fiber optic",ChurnData[[#This Row],[TenureMonths]]&lt;=11),"High-risk","Other")</f>
        <v>Other</v>
      </c>
      <c r="U4269" t="str">
        <f>IF(ChurnData[[#This Row],[TenureMonths]]&lt;=11,"0-11",IF(ChurnData[[#This Row],[TenureMonths]]&lt;=23,"12-23",IF(ChurnData[[#This Row],[TenureMonths]]&lt;=35,"24-35",IF(ChurnData[[#This Row],[TenureMonths]]&lt;=47,"36-47",IF(ChurnData[[#This Row],[TenureMonths]]&lt;=59,"48-59","60-72")))))</f>
        <v>36-47</v>
      </c>
      <c r="V4269">
        <f>IF(ChurnData[[#This Row],[Churn]]="Yes",1,0)</f>
        <v>1</v>
      </c>
    </row>
    <row r="4270" spans="1:22" x14ac:dyDescent="0.35">
      <c r="A4270" t="s">
        <v>4323</v>
      </c>
      <c r="B4270" t="s">
        <v>19</v>
      </c>
      <c r="C4270">
        <v>0</v>
      </c>
      <c r="D4270" t="s">
        <v>20</v>
      </c>
      <c r="E4270" t="s">
        <v>20</v>
      </c>
      <c r="F4270" t="s">
        <v>41</v>
      </c>
      <c r="G4270" s="2">
        <v>22</v>
      </c>
      <c r="H4270" t="s">
        <v>20</v>
      </c>
      <c r="I4270" t="s">
        <v>23</v>
      </c>
      <c r="J4270" t="s">
        <v>20</v>
      </c>
      <c r="K4270" t="s">
        <v>20</v>
      </c>
      <c r="L4270" t="s">
        <v>33</v>
      </c>
      <c r="M4270" t="s">
        <v>21</v>
      </c>
      <c r="N4270" t="s">
        <v>43</v>
      </c>
      <c r="O4270" s="1">
        <v>103.48</v>
      </c>
      <c r="P4270" s="1">
        <v>2283.4299999999998</v>
      </c>
      <c r="Q4270">
        <v>1</v>
      </c>
      <c r="R4270" t="s">
        <v>20</v>
      </c>
      <c r="S4270" t="str">
        <f>IF(ChurnData[[#This Row],[MonthlyCharges]]&lt;=30,"1. Up to 30",IF(ChurnData[[#This Row],[MonthlyCharges]]&lt;=50,"2. 31-50",IF(ChurnData[[#This Row],[MonthlyCharges]]&lt;=70,"3. 51-70",IF(ChurnData[[#This Row],[MonthlyCharges]]&lt;=90,"4. 71-90","5. Over 90"))))</f>
        <v>5. Over 90</v>
      </c>
      <c r="T4270" t="str">
        <f>IF(AND(ChurnData[[#This Row],[Contract]]="Month-to-month",ChurnData[[#This Row],[InternetService]]="Fiber optic",ChurnData[[#This Row],[TenureMonths]]&lt;=11),"High-risk","Other")</f>
        <v>Other</v>
      </c>
      <c r="U4270" t="str">
        <f>IF(ChurnData[[#This Row],[TenureMonths]]&lt;=11,"0-11",IF(ChurnData[[#This Row],[TenureMonths]]&lt;=23,"12-23",IF(ChurnData[[#This Row],[TenureMonths]]&lt;=35,"24-35",IF(ChurnData[[#This Row],[TenureMonths]]&lt;=47,"36-47",IF(ChurnData[[#This Row],[TenureMonths]]&lt;=59,"48-59","60-72")))))</f>
        <v>12-23</v>
      </c>
      <c r="V4270">
        <f>IF(ChurnData[[#This Row],[Churn]]="Yes",1,0)</f>
        <v>1</v>
      </c>
    </row>
    <row r="4271" spans="1:22" x14ac:dyDescent="0.35">
      <c r="A4271" t="s">
        <v>4324</v>
      </c>
      <c r="B4271" t="s">
        <v>19</v>
      </c>
      <c r="C4271">
        <v>0</v>
      </c>
      <c r="D4271" t="s">
        <v>21</v>
      </c>
      <c r="E4271" t="s">
        <v>21</v>
      </c>
      <c r="F4271" t="s">
        <v>37</v>
      </c>
      <c r="G4271" s="2">
        <v>10</v>
      </c>
      <c r="H4271" t="s">
        <v>20</v>
      </c>
      <c r="I4271" t="s">
        <v>23</v>
      </c>
      <c r="J4271" t="s">
        <v>20</v>
      </c>
      <c r="K4271" t="s">
        <v>21</v>
      </c>
      <c r="L4271" t="s">
        <v>33</v>
      </c>
      <c r="M4271" t="s">
        <v>20</v>
      </c>
      <c r="N4271" t="s">
        <v>43</v>
      </c>
      <c r="O4271" s="1">
        <v>82.46</v>
      </c>
      <c r="P4271" s="1">
        <v>815.26</v>
      </c>
      <c r="Q4271">
        <v>4</v>
      </c>
      <c r="R4271" t="s">
        <v>21</v>
      </c>
      <c r="S4271" t="str">
        <f>IF(ChurnData[[#This Row],[MonthlyCharges]]&lt;=30,"1. Up to 30",IF(ChurnData[[#This Row],[MonthlyCharges]]&lt;=50,"2. 31-50",IF(ChurnData[[#This Row],[MonthlyCharges]]&lt;=70,"3. 51-70",IF(ChurnData[[#This Row],[MonthlyCharges]]&lt;=90,"4. 71-90","5. Over 90"))))</f>
        <v>4. 71-90</v>
      </c>
      <c r="T4271" t="str">
        <f>IF(AND(ChurnData[[#This Row],[Contract]]="Month-to-month",ChurnData[[#This Row],[InternetService]]="Fiber optic",ChurnData[[#This Row],[TenureMonths]]&lt;=11),"High-risk","Other")</f>
        <v>High-risk</v>
      </c>
      <c r="U4271" t="str">
        <f>IF(ChurnData[[#This Row],[TenureMonths]]&lt;=11,"0-11",IF(ChurnData[[#This Row],[TenureMonths]]&lt;=23,"12-23",IF(ChurnData[[#This Row],[TenureMonths]]&lt;=35,"24-35",IF(ChurnData[[#This Row],[TenureMonths]]&lt;=47,"36-47",IF(ChurnData[[#This Row],[TenureMonths]]&lt;=59,"48-59","60-72")))))</f>
        <v>0-11</v>
      </c>
      <c r="V4271">
        <f>IF(ChurnData[[#This Row],[Churn]]="Yes",1,0)</f>
        <v>0</v>
      </c>
    </row>
    <row r="4272" spans="1:22" x14ac:dyDescent="0.35">
      <c r="A4272" t="s">
        <v>4325</v>
      </c>
      <c r="B4272" t="s">
        <v>19</v>
      </c>
      <c r="C4272">
        <v>0</v>
      </c>
      <c r="D4272" t="s">
        <v>20</v>
      </c>
      <c r="E4272" t="s">
        <v>21</v>
      </c>
      <c r="F4272" t="s">
        <v>65</v>
      </c>
      <c r="G4272" s="2">
        <v>11</v>
      </c>
      <c r="H4272" t="s">
        <v>20</v>
      </c>
      <c r="I4272" t="s">
        <v>21</v>
      </c>
      <c r="J4272" t="s">
        <v>28</v>
      </c>
      <c r="K4272" t="s">
        <v>28</v>
      </c>
      <c r="L4272" t="s">
        <v>33</v>
      </c>
      <c r="M4272" t="s">
        <v>21</v>
      </c>
      <c r="N4272" t="s">
        <v>34</v>
      </c>
      <c r="O4272" s="1">
        <v>33.82</v>
      </c>
      <c r="P4272" s="1">
        <v>366.7</v>
      </c>
      <c r="Q4272">
        <v>3</v>
      </c>
      <c r="R4272" t="s">
        <v>21</v>
      </c>
      <c r="S4272" t="str">
        <f>IF(ChurnData[[#This Row],[MonthlyCharges]]&lt;=30,"1. Up to 30",IF(ChurnData[[#This Row],[MonthlyCharges]]&lt;=50,"2. 31-50",IF(ChurnData[[#This Row],[MonthlyCharges]]&lt;=70,"3. 51-70",IF(ChurnData[[#This Row],[MonthlyCharges]]&lt;=90,"4. 71-90","5. Over 90"))))</f>
        <v>2. 31-50</v>
      </c>
      <c r="T4272" t="str">
        <f>IF(AND(ChurnData[[#This Row],[Contract]]="Month-to-month",ChurnData[[#This Row],[InternetService]]="Fiber optic",ChurnData[[#This Row],[TenureMonths]]&lt;=11),"High-risk","Other")</f>
        <v>Other</v>
      </c>
      <c r="U4272" t="str">
        <f>IF(ChurnData[[#This Row],[TenureMonths]]&lt;=11,"0-11",IF(ChurnData[[#This Row],[TenureMonths]]&lt;=23,"12-23",IF(ChurnData[[#This Row],[TenureMonths]]&lt;=35,"24-35",IF(ChurnData[[#This Row],[TenureMonths]]&lt;=47,"36-47",IF(ChurnData[[#This Row],[TenureMonths]]&lt;=59,"48-59","60-72")))))</f>
        <v>0-11</v>
      </c>
      <c r="V4272">
        <f>IF(ChurnData[[#This Row],[Churn]]="Yes",1,0)</f>
        <v>0</v>
      </c>
    </row>
    <row r="4273" spans="1:22" x14ac:dyDescent="0.35">
      <c r="A4273" t="s">
        <v>4326</v>
      </c>
      <c r="B4273" t="s">
        <v>19</v>
      </c>
      <c r="C4273">
        <v>0</v>
      </c>
      <c r="D4273" t="s">
        <v>21</v>
      </c>
      <c r="E4273" t="s">
        <v>21</v>
      </c>
      <c r="F4273" t="s">
        <v>49</v>
      </c>
      <c r="G4273" s="2">
        <v>20</v>
      </c>
      <c r="H4273" t="s">
        <v>21</v>
      </c>
      <c r="I4273" t="s">
        <v>23</v>
      </c>
      <c r="J4273" t="s">
        <v>21</v>
      </c>
      <c r="K4273" t="s">
        <v>20</v>
      </c>
      <c r="L4273" t="s">
        <v>33</v>
      </c>
      <c r="M4273" t="s">
        <v>20</v>
      </c>
      <c r="N4273" t="s">
        <v>34</v>
      </c>
      <c r="O4273" s="1">
        <v>84.87</v>
      </c>
      <c r="P4273" s="1">
        <v>1728.53</v>
      </c>
      <c r="Q4273">
        <v>1</v>
      </c>
      <c r="R4273" t="s">
        <v>20</v>
      </c>
      <c r="S4273" t="str">
        <f>IF(ChurnData[[#This Row],[MonthlyCharges]]&lt;=30,"1. Up to 30",IF(ChurnData[[#This Row],[MonthlyCharges]]&lt;=50,"2. 31-50",IF(ChurnData[[#This Row],[MonthlyCharges]]&lt;=70,"3. 51-70",IF(ChurnData[[#This Row],[MonthlyCharges]]&lt;=90,"4. 71-90","5. Over 90"))))</f>
        <v>4. 71-90</v>
      </c>
      <c r="T4273" t="str">
        <f>IF(AND(ChurnData[[#This Row],[Contract]]="Month-to-month",ChurnData[[#This Row],[InternetService]]="Fiber optic",ChurnData[[#This Row],[TenureMonths]]&lt;=11),"High-risk","Other")</f>
        <v>Other</v>
      </c>
      <c r="U4273" t="str">
        <f>IF(ChurnData[[#This Row],[TenureMonths]]&lt;=11,"0-11",IF(ChurnData[[#This Row],[TenureMonths]]&lt;=23,"12-23",IF(ChurnData[[#This Row],[TenureMonths]]&lt;=35,"24-35",IF(ChurnData[[#This Row],[TenureMonths]]&lt;=47,"36-47",IF(ChurnData[[#This Row],[TenureMonths]]&lt;=59,"48-59","60-72")))))</f>
        <v>12-23</v>
      </c>
      <c r="V4273">
        <f>IF(ChurnData[[#This Row],[Churn]]="Yes",1,0)</f>
        <v>1</v>
      </c>
    </row>
    <row r="4274" spans="1:22" x14ac:dyDescent="0.35">
      <c r="A4274" t="s">
        <v>4327</v>
      </c>
      <c r="B4274" t="s">
        <v>36</v>
      </c>
      <c r="C4274">
        <v>0</v>
      </c>
      <c r="D4274" t="s">
        <v>21</v>
      </c>
      <c r="E4274" t="s">
        <v>21</v>
      </c>
      <c r="F4274" t="s">
        <v>75</v>
      </c>
      <c r="G4274" s="2">
        <v>51</v>
      </c>
      <c r="H4274" t="s">
        <v>20</v>
      </c>
      <c r="I4274" t="s">
        <v>23</v>
      </c>
      <c r="J4274" t="s">
        <v>20</v>
      </c>
      <c r="K4274" t="s">
        <v>21</v>
      </c>
      <c r="L4274" t="s">
        <v>29</v>
      </c>
      <c r="M4274" t="s">
        <v>21</v>
      </c>
      <c r="N4274" t="s">
        <v>34</v>
      </c>
      <c r="O4274" s="1">
        <v>88.72</v>
      </c>
      <c r="P4274" s="1">
        <v>4480.0600000000004</v>
      </c>
      <c r="Q4274">
        <v>3</v>
      </c>
      <c r="R4274" t="s">
        <v>21</v>
      </c>
      <c r="S4274" t="str">
        <f>IF(ChurnData[[#This Row],[MonthlyCharges]]&lt;=30,"1. Up to 30",IF(ChurnData[[#This Row],[MonthlyCharges]]&lt;=50,"2. 31-50",IF(ChurnData[[#This Row],[MonthlyCharges]]&lt;=70,"3. 51-70",IF(ChurnData[[#This Row],[MonthlyCharges]]&lt;=90,"4. 71-90","5. Over 90"))))</f>
        <v>4. 71-90</v>
      </c>
      <c r="T4274" t="str">
        <f>IF(AND(ChurnData[[#This Row],[Contract]]="Month-to-month",ChurnData[[#This Row],[InternetService]]="Fiber optic",ChurnData[[#This Row],[TenureMonths]]&lt;=11),"High-risk","Other")</f>
        <v>Other</v>
      </c>
      <c r="U4274" t="str">
        <f>IF(ChurnData[[#This Row],[TenureMonths]]&lt;=11,"0-11",IF(ChurnData[[#This Row],[TenureMonths]]&lt;=23,"12-23",IF(ChurnData[[#This Row],[TenureMonths]]&lt;=35,"24-35",IF(ChurnData[[#This Row],[TenureMonths]]&lt;=47,"36-47",IF(ChurnData[[#This Row],[TenureMonths]]&lt;=59,"48-59","60-72")))))</f>
        <v>48-59</v>
      </c>
      <c r="V4274">
        <f>IF(ChurnData[[#This Row],[Churn]]="Yes",1,0)</f>
        <v>0</v>
      </c>
    </row>
    <row r="4275" spans="1:22" x14ac:dyDescent="0.35">
      <c r="A4275" t="s">
        <v>4328</v>
      </c>
      <c r="B4275" t="s">
        <v>19</v>
      </c>
      <c r="C4275">
        <v>0</v>
      </c>
      <c r="D4275" t="s">
        <v>20</v>
      </c>
      <c r="E4275" t="s">
        <v>21</v>
      </c>
      <c r="F4275" t="s">
        <v>47</v>
      </c>
      <c r="G4275" s="2">
        <v>49</v>
      </c>
      <c r="H4275" t="s">
        <v>20</v>
      </c>
      <c r="I4275" t="s">
        <v>21</v>
      </c>
      <c r="J4275" t="s">
        <v>28</v>
      </c>
      <c r="K4275" t="s">
        <v>28</v>
      </c>
      <c r="L4275" t="s">
        <v>29</v>
      </c>
      <c r="M4275" t="s">
        <v>20</v>
      </c>
      <c r="N4275" t="s">
        <v>25</v>
      </c>
      <c r="O4275" s="1">
        <v>33.71</v>
      </c>
      <c r="P4275" s="1">
        <v>1617.01</v>
      </c>
      <c r="Q4275">
        <v>4</v>
      </c>
      <c r="R4275" t="s">
        <v>21</v>
      </c>
      <c r="S4275" t="str">
        <f>IF(ChurnData[[#This Row],[MonthlyCharges]]&lt;=30,"1. Up to 30",IF(ChurnData[[#This Row],[MonthlyCharges]]&lt;=50,"2. 31-50",IF(ChurnData[[#This Row],[MonthlyCharges]]&lt;=70,"3. 51-70",IF(ChurnData[[#This Row],[MonthlyCharges]]&lt;=90,"4. 71-90","5. Over 90"))))</f>
        <v>2. 31-50</v>
      </c>
      <c r="T4275" t="str">
        <f>IF(AND(ChurnData[[#This Row],[Contract]]="Month-to-month",ChurnData[[#This Row],[InternetService]]="Fiber optic",ChurnData[[#This Row],[TenureMonths]]&lt;=11),"High-risk","Other")</f>
        <v>Other</v>
      </c>
      <c r="U4275" t="str">
        <f>IF(ChurnData[[#This Row],[TenureMonths]]&lt;=11,"0-11",IF(ChurnData[[#This Row],[TenureMonths]]&lt;=23,"12-23",IF(ChurnData[[#This Row],[TenureMonths]]&lt;=35,"24-35",IF(ChurnData[[#This Row],[TenureMonths]]&lt;=47,"36-47",IF(ChurnData[[#This Row],[TenureMonths]]&lt;=59,"48-59","60-72")))))</f>
        <v>48-59</v>
      </c>
      <c r="V4275">
        <f>IF(ChurnData[[#This Row],[Churn]]="Yes",1,0)</f>
        <v>0</v>
      </c>
    </row>
    <row r="4276" spans="1:22" x14ac:dyDescent="0.35">
      <c r="A4276" t="s">
        <v>4329</v>
      </c>
      <c r="B4276" t="s">
        <v>36</v>
      </c>
      <c r="C4276">
        <v>0</v>
      </c>
      <c r="D4276" t="s">
        <v>20</v>
      </c>
      <c r="E4276" t="s">
        <v>20</v>
      </c>
      <c r="F4276" t="s">
        <v>58</v>
      </c>
      <c r="G4276" s="2">
        <v>12</v>
      </c>
      <c r="H4276" t="s">
        <v>20</v>
      </c>
      <c r="I4276" t="s">
        <v>32</v>
      </c>
      <c r="J4276" t="s">
        <v>21</v>
      </c>
      <c r="K4276" t="s">
        <v>21</v>
      </c>
      <c r="L4276" t="s">
        <v>33</v>
      </c>
      <c r="M4276" t="s">
        <v>21</v>
      </c>
      <c r="N4276" t="s">
        <v>43</v>
      </c>
      <c r="O4276" s="1">
        <v>50.3</v>
      </c>
      <c r="P4276" s="1">
        <v>615.46</v>
      </c>
      <c r="Q4276">
        <v>0</v>
      </c>
      <c r="R4276" t="s">
        <v>21</v>
      </c>
      <c r="S4276" t="str">
        <f>IF(ChurnData[[#This Row],[MonthlyCharges]]&lt;=30,"1. Up to 30",IF(ChurnData[[#This Row],[MonthlyCharges]]&lt;=50,"2. 31-50",IF(ChurnData[[#This Row],[MonthlyCharges]]&lt;=70,"3. 51-70",IF(ChurnData[[#This Row],[MonthlyCharges]]&lt;=90,"4. 71-90","5. Over 90"))))</f>
        <v>3. 51-70</v>
      </c>
      <c r="T4276" t="str">
        <f>IF(AND(ChurnData[[#This Row],[Contract]]="Month-to-month",ChurnData[[#This Row],[InternetService]]="Fiber optic",ChurnData[[#This Row],[TenureMonths]]&lt;=11),"High-risk","Other")</f>
        <v>Other</v>
      </c>
      <c r="U4276" t="str">
        <f>IF(ChurnData[[#This Row],[TenureMonths]]&lt;=11,"0-11",IF(ChurnData[[#This Row],[TenureMonths]]&lt;=23,"12-23",IF(ChurnData[[#This Row],[TenureMonths]]&lt;=35,"24-35",IF(ChurnData[[#This Row],[TenureMonths]]&lt;=47,"36-47",IF(ChurnData[[#This Row],[TenureMonths]]&lt;=59,"48-59","60-72")))))</f>
        <v>12-23</v>
      </c>
      <c r="V4276">
        <f>IF(ChurnData[[#This Row],[Churn]]="Yes",1,0)</f>
        <v>0</v>
      </c>
    </row>
    <row r="4277" spans="1:22" x14ac:dyDescent="0.35">
      <c r="A4277" t="s">
        <v>4330</v>
      </c>
      <c r="B4277" t="s">
        <v>19</v>
      </c>
      <c r="C4277">
        <v>0</v>
      </c>
      <c r="D4277" t="s">
        <v>20</v>
      </c>
      <c r="E4277" t="s">
        <v>21</v>
      </c>
      <c r="F4277" t="s">
        <v>45</v>
      </c>
      <c r="G4277" s="2">
        <v>48</v>
      </c>
      <c r="H4277" t="s">
        <v>20</v>
      </c>
      <c r="I4277" t="s">
        <v>21</v>
      </c>
      <c r="J4277" t="s">
        <v>28</v>
      </c>
      <c r="K4277" t="s">
        <v>28</v>
      </c>
      <c r="L4277" t="s">
        <v>24</v>
      </c>
      <c r="M4277" t="s">
        <v>21</v>
      </c>
      <c r="N4277" t="s">
        <v>34</v>
      </c>
      <c r="O4277" s="1">
        <v>27.05</v>
      </c>
      <c r="P4277" s="1">
        <v>1265.05</v>
      </c>
      <c r="Q4277">
        <v>2</v>
      </c>
      <c r="R4277" t="s">
        <v>21</v>
      </c>
      <c r="S4277" t="str">
        <f>IF(ChurnData[[#This Row],[MonthlyCharges]]&lt;=30,"1. Up to 30",IF(ChurnData[[#This Row],[MonthlyCharges]]&lt;=50,"2. 31-50",IF(ChurnData[[#This Row],[MonthlyCharges]]&lt;=70,"3. 51-70",IF(ChurnData[[#This Row],[MonthlyCharges]]&lt;=90,"4. 71-90","5. Over 90"))))</f>
        <v>1. Up to 30</v>
      </c>
      <c r="T4277" t="str">
        <f>IF(AND(ChurnData[[#This Row],[Contract]]="Month-to-month",ChurnData[[#This Row],[InternetService]]="Fiber optic",ChurnData[[#This Row],[TenureMonths]]&lt;=11),"High-risk","Other")</f>
        <v>Other</v>
      </c>
      <c r="U4277" t="str">
        <f>IF(ChurnData[[#This Row],[TenureMonths]]&lt;=11,"0-11",IF(ChurnData[[#This Row],[TenureMonths]]&lt;=23,"12-23",IF(ChurnData[[#This Row],[TenureMonths]]&lt;=35,"24-35",IF(ChurnData[[#This Row],[TenureMonths]]&lt;=47,"36-47",IF(ChurnData[[#This Row],[TenureMonths]]&lt;=59,"48-59","60-72")))))</f>
        <v>48-59</v>
      </c>
      <c r="V4277">
        <f>IF(ChurnData[[#This Row],[Churn]]="Yes",1,0)</f>
        <v>0</v>
      </c>
    </row>
    <row r="4278" spans="1:22" x14ac:dyDescent="0.35">
      <c r="A4278" t="s">
        <v>4331</v>
      </c>
      <c r="B4278" t="s">
        <v>19</v>
      </c>
      <c r="C4278">
        <v>1</v>
      </c>
      <c r="D4278" t="s">
        <v>21</v>
      </c>
      <c r="E4278" t="s">
        <v>21</v>
      </c>
      <c r="F4278" t="s">
        <v>27</v>
      </c>
      <c r="G4278" s="2">
        <v>57</v>
      </c>
      <c r="H4278" t="s">
        <v>20</v>
      </c>
      <c r="I4278" t="s">
        <v>32</v>
      </c>
      <c r="J4278" t="s">
        <v>21</v>
      </c>
      <c r="K4278" t="s">
        <v>21</v>
      </c>
      <c r="L4278" t="s">
        <v>24</v>
      </c>
      <c r="M4278" t="s">
        <v>21</v>
      </c>
      <c r="N4278" t="s">
        <v>25</v>
      </c>
      <c r="O4278" s="1">
        <v>54.15</v>
      </c>
      <c r="P4278" s="1">
        <v>3152.74</v>
      </c>
      <c r="Q4278">
        <v>1</v>
      </c>
      <c r="R4278" t="s">
        <v>21</v>
      </c>
      <c r="S4278" t="str">
        <f>IF(ChurnData[[#This Row],[MonthlyCharges]]&lt;=30,"1. Up to 30",IF(ChurnData[[#This Row],[MonthlyCharges]]&lt;=50,"2. 31-50",IF(ChurnData[[#This Row],[MonthlyCharges]]&lt;=70,"3. 51-70",IF(ChurnData[[#This Row],[MonthlyCharges]]&lt;=90,"4. 71-90","5. Over 90"))))</f>
        <v>3. 51-70</v>
      </c>
      <c r="T4278" t="str">
        <f>IF(AND(ChurnData[[#This Row],[Contract]]="Month-to-month",ChurnData[[#This Row],[InternetService]]="Fiber optic",ChurnData[[#This Row],[TenureMonths]]&lt;=11),"High-risk","Other")</f>
        <v>Other</v>
      </c>
      <c r="U4278" t="str">
        <f>IF(ChurnData[[#This Row],[TenureMonths]]&lt;=11,"0-11",IF(ChurnData[[#This Row],[TenureMonths]]&lt;=23,"12-23",IF(ChurnData[[#This Row],[TenureMonths]]&lt;=35,"24-35",IF(ChurnData[[#This Row],[TenureMonths]]&lt;=47,"36-47",IF(ChurnData[[#This Row],[TenureMonths]]&lt;=59,"48-59","60-72")))))</f>
        <v>48-59</v>
      </c>
      <c r="V4278">
        <f>IF(ChurnData[[#This Row],[Churn]]="Yes",1,0)</f>
        <v>0</v>
      </c>
    </row>
    <row r="4279" spans="1:22" x14ac:dyDescent="0.35">
      <c r="A4279" t="s">
        <v>4332</v>
      </c>
      <c r="B4279" t="s">
        <v>36</v>
      </c>
      <c r="C4279">
        <v>0</v>
      </c>
      <c r="D4279" t="s">
        <v>20</v>
      </c>
      <c r="E4279" t="s">
        <v>21</v>
      </c>
      <c r="F4279" t="s">
        <v>27</v>
      </c>
      <c r="G4279" s="2">
        <v>4</v>
      </c>
      <c r="H4279" t="s">
        <v>20</v>
      </c>
      <c r="I4279" t="s">
        <v>23</v>
      </c>
      <c r="J4279" t="s">
        <v>21</v>
      </c>
      <c r="K4279" t="s">
        <v>20</v>
      </c>
      <c r="L4279" t="s">
        <v>33</v>
      </c>
      <c r="M4279" t="s">
        <v>20</v>
      </c>
      <c r="N4279" t="s">
        <v>25</v>
      </c>
      <c r="O4279" s="1">
        <v>86.84</v>
      </c>
      <c r="P4279" s="1">
        <v>350.44</v>
      </c>
      <c r="Q4279">
        <v>3</v>
      </c>
      <c r="R4279" t="s">
        <v>21</v>
      </c>
      <c r="S4279" t="str">
        <f>IF(ChurnData[[#This Row],[MonthlyCharges]]&lt;=30,"1. Up to 30",IF(ChurnData[[#This Row],[MonthlyCharges]]&lt;=50,"2. 31-50",IF(ChurnData[[#This Row],[MonthlyCharges]]&lt;=70,"3. 51-70",IF(ChurnData[[#This Row],[MonthlyCharges]]&lt;=90,"4. 71-90","5. Over 90"))))</f>
        <v>4. 71-90</v>
      </c>
      <c r="T4279" t="str">
        <f>IF(AND(ChurnData[[#This Row],[Contract]]="Month-to-month",ChurnData[[#This Row],[InternetService]]="Fiber optic",ChurnData[[#This Row],[TenureMonths]]&lt;=11),"High-risk","Other")</f>
        <v>High-risk</v>
      </c>
      <c r="U4279" t="str">
        <f>IF(ChurnData[[#This Row],[TenureMonths]]&lt;=11,"0-11",IF(ChurnData[[#This Row],[TenureMonths]]&lt;=23,"12-23",IF(ChurnData[[#This Row],[TenureMonths]]&lt;=35,"24-35",IF(ChurnData[[#This Row],[TenureMonths]]&lt;=47,"36-47",IF(ChurnData[[#This Row],[TenureMonths]]&lt;=59,"48-59","60-72")))))</f>
        <v>0-11</v>
      </c>
      <c r="V4279">
        <f>IF(ChurnData[[#This Row],[Churn]]="Yes",1,0)</f>
        <v>0</v>
      </c>
    </row>
    <row r="4280" spans="1:22" x14ac:dyDescent="0.35">
      <c r="A4280" t="s">
        <v>4333</v>
      </c>
      <c r="B4280" t="s">
        <v>19</v>
      </c>
      <c r="C4280">
        <v>0</v>
      </c>
      <c r="D4280" t="s">
        <v>20</v>
      </c>
      <c r="E4280" t="s">
        <v>20</v>
      </c>
      <c r="F4280" t="s">
        <v>45</v>
      </c>
      <c r="G4280" s="2">
        <v>70</v>
      </c>
      <c r="H4280" t="s">
        <v>21</v>
      </c>
      <c r="I4280" t="s">
        <v>21</v>
      </c>
      <c r="J4280" t="s">
        <v>28</v>
      </c>
      <c r="K4280" t="s">
        <v>28</v>
      </c>
      <c r="L4280" t="s">
        <v>24</v>
      </c>
      <c r="M4280" t="s">
        <v>21</v>
      </c>
      <c r="N4280" t="s">
        <v>30</v>
      </c>
      <c r="O4280" s="1">
        <v>18</v>
      </c>
      <c r="P4280" s="1">
        <v>1246.71</v>
      </c>
      <c r="Q4280">
        <v>2</v>
      </c>
      <c r="R4280" t="s">
        <v>21</v>
      </c>
      <c r="S4280" t="str">
        <f>IF(ChurnData[[#This Row],[MonthlyCharges]]&lt;=30,"1. Up to 30",IF(ChurnData[[#This Row],[MonthlyCharges]]&lt;=50,"2. 31-50",IF(ChurnData[[#This Row],[MonthlyCharges]]&lt;=70,"3. 51-70",IF(ChurnData[[#This Row],[MonthlyCharges]]&lt;=90,"4. 71-90","5. Over 90"))))</f>
        <v>1. Up to 30</v>
      </c>
      <c r="T4280" t="str">
        <f>IF(AND(ChurnData[[#This Row],[Contract]]="Month-to-month",ChurnData[[#This Row],[InternetService]]="Fiber optic",ChurnData[[#This Row],[TenureMonths]]&lt;=11),"High-risk","Other")</f>
        <v>Other</v>
      </c>
      <c r="U4280" t="str">
        <f>IF(ChurnData[[#This Row],[TenureMonths]]&lt;=11,"0-11",IF(ChurnData[[#This Row],[TenureMonths]]&lt;=23,"12-23",IF(ChurnData[[#This Row],[TenureMonths]]&lt;=35,"24-35",IF(ChurnData[[#This Row],[TenureMonths]]&lt;=47,"36-47",IF(ChurnData[[#This Row],[TenureMonths]]&lt;=59,"48-59","60-72")))))</f>
        <v>60-72</v>
      </c>
      <c r="V4280">
        <f>IF(ChurnData[[#This Row],[Churn]]="Yes",1,0)</f>
        <v>0</v>
      </c>
    </row>
    <row r="4281" spans="1:22" x14ac:dyDescent="0.35">
      <c r="A4281" t="s">
        <v>4334</v>
      </c>
      <c r="B4281" t="s">
        <v>19</v>
      </c>
      <c r="C4281">
        <v>0</v>
      </c>
      <c r="D4281" t="s">
        <v>21</v>
      </c>
      <c r="E4281" t="s">
        <v>21</v>
      </c>
      <c r="F4281" t="s">
        <v>22</v>
      </c>
      <c r="G4281" s="2">
        <v>33</v>
      </c>
      <c r="H4281" t="s">
        <v>21</v>
      </c>
      <c r="I4281" t="s">
        <v>32</v>
      </c>
      <c r="J4281" t="s">
        <v>21</v>
      </c>
      <c r="K4281" t="s">
        <v>20</v>
      </c>
      <c r="L4281" t="s">
        <v>24</v>
      </c>
      <c r="M4281" t="s">
        <v>20</v>
      </c>
      <c r="N4281" t="s">
        <v>43</v>
      </c>
      <c r="O4281" s="1">
        <v>46.4</v>
      </c>
      <c r="P4281" s="1">
        <v>1516.05</v>
      </c>
      <c r="Q4281">
        <v>1</v>
      </c>
      <c r="R4281" t="s">
        <v>21</v>
      </c>
      <c r="S4281" t="str">
        <f>IF(ChurnData[[#This Row],[MonthlyCharges]]&lt;=30,"1. Up to 30",IF(ChurnData[[#This Row],[MonthlyCharges]]&lt;=50,"2. 31-50",IF(ChurnData[[#This Row],[MonthlyCharges]]&lt;=70,"3. 51-70",IF(ChurnData[[#This Row],[MonthlyCharges]]&lt;=90,"4. 71-90","5. Over 90"))))</f>
        <v>2. 31-50</v>
      </c>
      <c r="T4281" t="str">
        <f>IF(AND(ChurnData[[#This Row],[Contract]]="Month-to-month",ChurnData[[#This Row],[InternetService]]="Fiber optic",ChurnData[[#This Row],[TenureMonths]]&lt;=11),"High-risk","Other")</f>
        <v>Other</v>
      </c>
      <c r="U4281" t="str">
        <f>IF(ChurnData[[#This Row],[TenureMonths]]&lt;=11,"0-11",IF(ChurnData[[#This Row],[TenureMonths]]&lt;=23,"12-23",IF(ChurnData[[#This Row],[TenureMonths]]&lt;=35,"24-35",IF(ChurnData[[#This Row],[TenureMonths]]&lt;=47,"36-47",IF(ChurnData[[#This Row],[TenureMonths]]&lt;=59,"48-59","60-72")))))</f>
        <v>24-35</v>
      </c>
      <c r="V4281">
        <f>IF(ChurnData[[#This Row],[Churn]]="Yes",1,0)</f>
        <v>0</v>
      </c>
    </row>
    <row r="4282" spans="1:22" x14ac:dyDescent="0.35">
      <c r="A4282" t="s">
        <v>4335</v>
      </c>
      <c r="B4282" t="s">
        <v>36</v>
      </c>
      <c r="C4282">
        <v>0</v>
      </c>
      <c r="D4282" t="s">
        <v>20</v>
      </c>
      <c r="E4282" t="s">
        <v>21</v>
      </c>
      <c r="F4282" t="s">
        <v>58</v>
      </c>
      <c r="G4282" s="2">
        <v>3</v>
      </c>
      <c r="H4282" t="s">
        <v>20</v>
      </c>
      <c r="I4282" t="s">
        <v>23</v>
      </c>
      <c r="J4282" t="s">
        <v>20</v>
      </c>
      <c r="K4282" t="s">
        <v>21</v>
      </c>
      <c r="L4282" t="s">
        <v>33</v>
      </c>
      <c r="M4282" t="s">
        <v>20</v>
      </c>
      <c r="N4282" t="s">
        <v>34</v>
      </c>
      <c r="O4282" s="1">
        <v>95.13</v>
      </c>
      <c r="P4282" s="1">
        <v>277.83</v>
      </c>
      <c r="Q4282">
        <v>5</v>
      </c>
      <c r="R4282" t="s">
        <v>20</v>
      </c>
      <c r="S4282" t="str">
        <f>IF(ChurnData[[#This Row],[MonthlyCharges]]&lt;=30,"1. Up to 30",IF(ChurnData[[#This Row],[MonthlyCharges]]&lt;=50,"2. 31-50",IF(ChurnData[[#This Row],[MonthlyCharges]]&lt;=70,"3. 51-70",IF(ChurnData[[#This Row],[MonthlyCharges]]&lt;=90,"4. 71-90","5. Over 90"))))</f>
        <v>5. Over 90</v>
      </c>
      <c r="T4282" t="str">
        <f>IF(AND(ChurnData[[#This Row],[Contract]]="Month-to-month",ChurnData[[#This Row],[InternetService]]="Fiber optic",ChurnData[[#This Row],[TenureMonths]]&lt;=11),"High-risk","Other")</f>
        <v>High-risk</v>
      </c>
      <c r="U4282" t="str">
        <f>IF(ChurnData[[#This Row],[TenureMonths]]&lt;=11,"0-11",IF(ChurnData[[#This Row],[TenureMonths]]&lt;=23,"12-23",IF(ChurnData[[#This Row],[TenureMonths]]&lt;=35,"24-35",IF(ChurnData[[#This Row],[TenureMonths]]&lt;=47,"36-47",IF(ChurnData[[#This Row],[TenureMonths]]&lt;=59,"48-59","60-72")))))</f>
        <v>0-11</v>
      </c>
      <c r="V4282">
        <f>IF(ChurnData[[#This Row],[Churn]]="Yes",1,0)</f>
        <v>1</v>
      </c>
    </row>
    <row r="4283" spans="1:22" x14ac:dyDescent="0.35">
      <c r="A4283" t="s">
        <v>4336</v>
      </c>
      <c r="B4283" t="s">
        <v>36</v>
      </c>
      <c r="C4283">
        <v>0</v>
      </c>
      <c r="D4283" t="s">
        <v>21</v>
      </c>
      <c r="E4283" t="s">
        <v>20</v>
      </c>
      <c r="F4283" t="s">
        <v>65</v>
      </c>
      <c r="G4283" s="2">
        <v>13</v>
      </c>
      <c r="H4283" t="s">
        <v>20</v>
      </c>
      <c r="I4283" t="s">
        <v>23</v>
      </c>
      <c r="J4283" t="s">
        <v>20</v>
      </c>
      <c r="K4283" t="s">
        <v>21</v>
      </c>
      <c r="L4283" t="s">
        <v>33</v>
      </c>
      <c r="M4283" t="s">
        <v>20</v>
      </c>
      <c r="N4283" t="s">
        <v>34</v>
      </c>
      <c r="O4283" s="1">
        <v>91.98</v>
      </c>
      <c r="P4283" s="1">
        <v>1183.01</v>
      </c>
      <c r="Q4283">
        <v>2</v>
      </c>
      <c r="R4283" t="s">
        <v>21</v>
      </c>
      <c r="S4283" t="str">
        <f>IF(ChurnData[[#This Row],[MonthlyCharges]]&lt;=30,"1. Up to 30",IF(ChurnData[[#This Row],[MonthlyCharges]]&lt;=50,"2. 31-50",IF(ChurnData[[#This Row],[MonthlyCharges]]&lt;=70,"3. 51-70",IF(ChurnData[[#This Row],[MonthlyCharges]]&lt;=90,"4. 71-90","5. Over 90"))))</f>
        <v>5. Over 90</v>
      </c>
      <c r="T4283" t="str">
        <f>IF(AND(ChurnData[[#This Row],[Contract]]="Month-to-month",ChurnData[[#This Row],[InternetService]]="Fiber optic",ChurnData[[#This Row],[TenureMonths]]&lt;=11),"High-risk","Other")</f>
        <v>Other</v>
      </c>
      <c r="U4283" t="str">
        <f>IF(ChurnData[[#This Row],[TenureMonths]]&lt;=11,"0-11",IF(ChurnData[[#This Row],[TenureMonths]]&lt;=23,"12-23",IF(ChurnData[[#This Row],[TenureMonths]]&lt;=35,"24-35",IF(ChurnData[[#This Row],[TenureMonths]]&lt;=47,"36-47",IF(ChurnData[[#This Row],[TenureMonths]]&lt;=59,"48-59","60-72")))))</f>
        <v>12-23</v>
      </c>
      <c r="V4283">
        <f>IF(ChurnData[[#This Row],[Churn]]="Yes",1,0)</f>
        <v>0</v>
      </c>
    </row>
    <row r="4284" spans="1:22" x14ac:dyDescent="0.35">
      <c r="A4284" t="s">
        <v>4337</v>
      </c>
      <c r="B4284" t="s">
        <v>19</v>
      </c>
      <c r="C4284">
        <v>0</v>
      </c>
      <c r="D4284" t="s">
        <v>21</v>
      </c>
      <c r="E4284" t="s">
        <v>21</v>
      </c>
      <c r="F4284" t="s">
        <v>58</v>
      </c>
      <c r="G4284" s="2">
        <v>14</v>
      </c>
      <c r="H4284" t="s">
        <v>20</v>
      </c>
      <c r="I4284" t="s">
        <v>32</v>
      </c>
      <c r="J4284" t="s">
        <v>20</v>
      </c>
      <c r="K4284" t="s">
        <v>21</v>
      </c>
      <c r="L4284" t="s">
        <v>33</v>
      </c>
      <c r="M4284" t="s">
        <v>20</v>
      </c>
      <c r="N4284" t="s">
        <v>43</v>
      </c>
      <c r="O4284" s="1">
        <v>57.47</v>
      </c>
      <c r="P4284" s="1">
        <v>813.2</v>
      </c>
      <c r="Q4284">
        <v>1</v>
      </c>
      <c r="R4284" t="s">
        <v>21</v>
      </c>
      <c r="S4284" t="str">
        <f>IF(ChurnData[[#This Row],[MonthlyCharges]]&lt;=30,"1. Up to 30",IF(ChurnData[[#This Row],[MonthlyCharges]]&lt;=50,"2. 31-50",IF(ChurnData[[#This Row],[MonthlyCharges]]&lt;=70,"3. 51-70",IF(ChurnData[[#This Row],[MonthlyCharges]]&lt;=90,"4. 71-90","5. Over 90"))))</f>
        <v>3. 51-70</v>
      </c>
      <c r="T4284" t="str">
        <f>IF(AND(ChurnData[[#This Row],[Contract]]="Month-to-month",ChurnData[[#This Row],[InternetService]]="Fiber optic",ChurnData[[#This Row],[TenureMonths]]&lt;=11),"High-risk","Other")</f>
        <v>Other</v>
      </c>
      <c r="U4284" t="str">
        <f>IF(ChurnData[[#This Row],[TenureMonths]]&lt;=11,"0-11",IF(ChurnData[[#This Row],[TenureMonths]]&lt;=23,"12-23",IF(ChurnData[[#This Row],[TenureMonths]]&lt;=35,"24-35",IF(ChurnData[[#This Row],[TenureMonths]]&lt;=47,"36-47",IF(ChurnData[[#This Row],[TenureMonths]]&lt;=59,"48-59","60-72")))))</f>
        <v>12-23</v>
      </c>
      <c r="V4284">
        <f>IF(ChurnData[[#This Row],[Churn]]="Yes",1,0)</f>
        <v>0</v>
      </c>
    </row>
    <row r="4285" spans="1:22" x14ac:dyDescent="0.35">
      <c r="A4285" t="s">
        <v>4338</v>
      </c>
      <c r="B4285" t="s">
        <v>19</v>
      </c>
      <c r="C4285">
        <v>0</v>
      </c>
      <c r="D4285" t="s">
        <v>20</v>
      </c>
      <c r="E4285" t="s">
        <v>20</v>
      </c>
      <c r="F4285" t="s">
        <v>22</v>
      </c>
      <c r="G4285" s="2">
        <v>61</v>
      </c>
      <c r="H4285" t="s">
        <v>20</v>
      </c>
      <c r="I4285" t="s">
        <v>21</v>
      </c>
      <c r="J4285" t="s">
        <v>28</v>
      </c>
      <c r="K4285" t="s">
        <v>28</v>
      </c>
      <c r="L4285" t="s">
        <v>24</v>
      </c>
      <c r="M4285" t="s">
        <v>20</v>
      </c>
      <c r="N4285" t="s">
        <v>43</v>
      </c>
      <c r="O4285" s="1">
        <v>28.89</v>
      </c>
      <c r="P4285" s="1">
        <v>1728.08</v>
      </c>
      <c r="Q4285">
        <v>0</v>
      </c>
      <c r="R4285" t="s">
        <v>21</v>
      </c>
      <c r="S4285" t="str">
        <f>IF(ChurnData[[#This Row],[MonthlyCharges]]&lt;=30,"1. Up to 30",IF(ChurnData[[#This Row],[MonthlyCharges]]&lt;=50,"2. 31-50",IF(ChurnData[[#This Row],[MonthlyCharges]]&lt;=70,"3. 51-70",IF(ChurnData[[#This Row],[MonthlyCharges]]&lt;=90,"4. 71-90","5. Over 90"))))</f>
        <v>1. Up to 30</v>
      </c>
      <c r="T4285" t="str">
        <f>IF(AND(ChurnData[[#This Row],[Contract]]="Month-to-month",ChurnData[[#This Row],[InternetService]]="Fiber optic",ChurnData[[#This Row],[TenureMonths]]&lt;=11),"High-risk","Other")</f>
        <v>Other</v>
      </c>
      <c r="U4285" t="str">
        <f>IF(ChurnData[[#This Row],[TenureMonths]]&lt;=11,"0-11",IF(ChurnData[[#This Row],[TenureMonths]]&lt;=23,"12-23",IF(ChurnData[[#This Row],[TenureMonths]]&lt;=35,"24-35",IF(ChurnData[[#This Row],[TenureMonths]]&lt;=47,"36-47",IF(ChurnData[[#This Row],[TenureMonths]]&lt;=59,"48-59","60-72")))))</f>
        <v>60-72</v>
      </c>
      <c r="V4285">
        <f>IF(ChurnData[[#This Row],[Churn]]="Yes",1,0)</f>
        <v>0</v>
      </c>
    </row>
    <row r="4286" spans="1:22" x14ac:dyDescent="0.35">
      <c r="A4286" t="s">
        <v>4339</v>
      </c>
      <c r="B4286" t="s">
        <v>19</v>
      </c>
      <c r="C4286">
        <v>1</v>
      </c>
      <c r="D4286" t="s">
        <v>21</v>
      </c>
      <c r="E4286" t="s">
        <v>21</v>
      </c>
      <c r="F4286" t="s">
        <v>65</v>
      </c>
      <c r="G4286" s="2">
        <v>47</v>
      </c>
      <c r="H4286" t="s">
        <v>20</v>
      </c>
      <c r="I4286" t="s">
        <v>23</v>
      </c>
      <c r="J4286" t="s">
        <v>21</v>
      </c>
      <c r="K4286" t="s">
        <v>21</v>
      </c>
      <c r="L4286" t="s">
        <v>24</v>
      </c>
      <c r="M4286" t="s">
        <v>21</v>
      </c>
      <c r="N4286" t="s">
        <v>30</v>
      </c>
      <c r="O4286" s="1">
        <v>83.72</v>
      </c>
      <c r="P4286" s="1">
        <v>3874.18</v>
      </c>
      <c r="Q4286">
        <v>2</v>
      </c>
      <c r="R4286" t="s">
        <v>21</v>
      </c>
      <c r="S4286" t="str">
        <f>IF(ChurnData[[#This Row],[MonthlyCharges]]&lt;=30,"1. Up to 30",IF(ChurnData[[#This Row],[MonthlyCharges]]&lt;=50,"2. 31-50",IF(ChurnData[[#This Row],[MonthlyCharges]]&lt;=70,"3. 51-70",IF(ChurnData[[#This Row],[MonthlyCharges]]&lt;=90,"4. 71-90","5. Over 90"))))</f>
        <v>4. 71-90</v>
      </c>
      <c r="T4286" t="str">
        <f>IF(AND(ChurnData[[#This Row],[Contract]]="Month-to-month",ChurnData[[#This Row],[InternetService]]="Fiber optic",ChurnData[[#This Row],[TenureMonths]]&lt;=11),"High-risk","Other")</f>
        <v>Other</v>
      </c>
      <c r="U4286" t="str">
        <f>IF(ChurnData[[#This Row],[TenureMonths]]&lt;=11,"0-11",IF(ChurnData[[#This Row],[TenureMonths]]&lt;=23,"12-23",IF(ChurnData[[#This Row],[TenureMonths]]&lt;=35,"24-35",IF(ChurnData[[#This Row],[TenureMonths]]&lt;=47,"36-47",IF(ChurnData[[#This Row],[TenureMonths]]&lt;=59,"48-59","60-72")))))</f>
        <v>36-47</v>
      </c>
      <c r="V4286">
        <f>IF(ChurnData[[#This Row],[Churn]]="Yes",1,0)</f>
        <v>0</v>
      </c>
    </row>
    <row r="4287" spans="1:22" x14ac:dyDescent="0.35">
      <c r="A4287" t="s">
        <v>4340</v>
      </c>
      <c r="B4287" t="s">
        <v>36</v>
      </c>
      <c r="C4287">
        <v>0</v>
      </c>
      <c r="D4287" t="s">
        <v>20</v>
      </c>
      <c r="E4287" t="s">
        <v>20</v>
      </c>
      <c r="F4287" t="s">
        <v>58</v>
      </c>
      <c r="G4287" s="2">
        <v>8</v>
      </c>
      <c r="H4287" t="s">
        <v>20</v>
      </c>
      <c r="I4287" t="s">
        <v>23</v>
      </c>
      <c r="J4287" t="s">
        <v>20</v>
      </c>
      <c r="K4287" t="s">
        <v>21</v>
      </c>
      <c r="L4287" t="s">
        <v>33</v>
      </c>
      <c r="M4287" t="s">
        <v>20</v>
      </c>
      <c r="N4287" t="s">
        <v>43</v>
      </c>
      <c r="O4287" s="1">
        <v>90.23</v>
      </c>
      <c r="P4287" s="1">
        <v>705.9</v>
      </c>
      <c r="Q4287">
        <v>1</v>
      </c>
      <c r="R4287" t="s">
        <v>20</v>
      </c>
      <c r="S4287" t="str">
        <f>IF(ChurnData[[#This Row],[MonthlyCharges]]&lt;=30,"1. Up to 30",IF(ChurnData[[#This Row],[MonthlyCharges]]&lt;=50,"2. 31-50",IF(ChurnData[[#This Row],[MonthlyCharges]]&lt;=70,"3. 51-70",IF(ChurnData[[#This Row],[MonthlyCharges]]&lt;=90,"4. 71-90","5. Over 90"))))</f>
        <v>5. Over 90</v>
      </c>
      <c r="T4287" t="str">
        <f>IF(AND(ChurnData[[#This Row],[Contract]]="Month-to-month",ChurnData[[#This Row],[InternetService]]="Fiber optic",ChurnData[[#This Row],[TenureMonths]]&lt;=11),"High-risk","Other")</f>
        <v>High-risk</v>
      </c>
      <c r="U4287" t="str">
        <f>IF(ChurnData[[#This Row],[TenureMonths]]&lt;=11,"0-11",IF(ChurnData[[#This Row],[TenureMonths]]&lt;=23,"12-23",IF(ChurnData[[#This Row],[TenureMonths]]&lt;=35,"24-35",IF(ChurnData[[#This Row],[TenureMonths]]&lt;=47,"36-47",IF(ChurnData[[#This Row],[TenureMonths]]&lt;=59,"48-59","60-72")))))</f>
        <v>0-11</v>
      </c>
      <c r="V4287">
        <f>IF(ChurnData[[#This Row],[Churn]]="Yes",1,0)</f>
        <v>1</v>
      </c>
    </row>
    <row r="4288" spans="1:22" x14ac:dyDescent="0.35">
      <c r="A4288" t="s">
        <v>4341</v>
      </c>
      <c r="B4288" t="s">
        <v>36</v>
      </c>
      <c r="C4288">
        <v>0</v>
      </c>
      <c r="D4288" t="s">
        <v>21</v>
      </c>
      <c r="E4288" t="s">
        <v>21</v>
      </c>
      <c r="F4288" t="s">
        <v>56</v>
      </c>
      <c r="G4288" s="2">
        <v>21</v>
      </c>
      <c r="H4288" t="s">
        <v>20</v>
      </c>
      <c r="I4288" t="s">
        <v>23</v>
      </c>
      <c r="J4288" t="s">
        <v>21</v>
      </c>
      <c r="K4288" t="s">
        <v>20</v>
      </c>
      <c r="L4288" t="s">
        <v>33</v>
      </c>
      <c r="M4288" t="s">
        <v>21</v>
      </c>
      <c r="N4288" t="s">
        <v>34</v>
      </c>
      <c r="O4288" s="1">
        <v>96.69</v>
      </c>
      <c r="P4288" s="1">
        <v>2039.16</v>
      </c>
      <c r="Q4288">
        <v>3</v>
      </c>
      <c r="R4288" t="s">
        <v>20</v>
      </c>
      <c r="S4288" t="str">
        <f>IF(ChurnData[[#This Row],[MonthlyCharges]]&lt;=30,"1. Up to 30",IF(ChurnData[[#This Row],[MonthlyCharges]]&lt;=50,"2. 31-50",IF(ChurnData[[#This Row],[MonthlyCharges]]&lt;=70,"3. 51-70",IF(ChurnData[[#This Row],[MonthlyCharges]]&lt;=90,"4. 71-90","5. Over 90"))))</f>
        <v>5. Over 90</v>
      </c>
      <c r="T4288" t="str">
        <f>IF(AND(ChurnData[[#This Row],[Contract]]="Month-to-month",ChurnData[[#This Row],[InternetService]]="Fiber optic",ChurnData[[#This Row],[TenureMonths]]&lt;=11),"High-risk","Other")</f>
        <v>Other</v>
      </c>
      <c r="U4288" t="str">
        <f>IF(ChurnData[[#This Row],[TenureMonths]]&lt;=11,"0-11",IF(ChurnData[[#This Row],[TenureMonths]]&lt;=23,"12-23",IF(ChurnData[[#This Row],[TenureMonths]]&lt;=35,"24-35",IF(ChurnData[[#This Row],[TenureMonths]]&lt;=47,"36-47",IF(ChurnData[[#This Row],[TenureMonths]]&lt;=59,"48-59","60-72")))))</f>
        <v>12-23</v>
      </c>
      <c r="V4288">
        <f>IF(ChurnData[[#This Row],[Churn]]="Yes",1,0)</f>
        <v>1</v>
      </c>
    </row>
    <row r="4289" spans="1:22" x14ac:dyDescent="0.35">
      <c r="A4289" t="s">
        <v>4342</v>
      </c>
      <c r="B4289" t="s">
        <v>19</v>
      </c>
      <c r="C4289">
        <v>0</v>
      </c>
      <c r="D4289" t="s">
        <v>20</v>
      </c>
      <c r="E4289" t="s">
        <v>20</v>
      </c>
      <c r="F4289" t="s">
        <v>75</v>
      </c>
      <c r="G4289" s="2">
        <v>23</v>
      </c>
      <c r="H4289" t="s">
        <v>20</v>
      </c>
      <c r="I4289" t="s">
        <v>32</v>
      </c>
      <c r="J4289" t="s">
        <v>21</v>
      </c>
      <c r="K4289" t="s">
        <v>20</v>
      </c>
      <c r="L4289" t="s">
        <v>29</v>
      </c>
      <c r="M4289" t="s">
        <v>20</v>
      </c>
      <c r="N4289" t="s">
        <v>30</v>
      </c>
      <c r="O4289" s="1">
        <v>50.24</v>
      </c>
      <c r="P4289" s="1">
        <v>1183.6400000000001</v>
      </c>
      <c r="Q4289">
        <v>0</v>
      </c>
      <c r="R4289" t="s">
        <v>21</v>
      </c>
      <c r="S4289" t="str">
        <f>IF(ChurnData[[#This Row],[MonthlyCharges]]&lt;=30,"1. Up to 30",IF(ChurnData[[#This Row],[MonthlyCharges]]&lt;=50,"2. 31-50",IF(ChurnData[[#This Row],[MonthlyCharges]]&lt;=70,"3. 51-70",IF(ChurnData[[#This Row],[MonthlyCharges]]&lt;=90,"4. 71-90","5. Over 90"))))</f>
        <v>3. 51-70</v>
      </c>
      <c r="T4289" t="str">
        <f>IF(AND(ChurnData[[#This Row],[Contract]]="Month-to-month",ChurnData[[#This Row],[InternetService]]="Fiber optic",ChurnData[[#This Row],[TenureMonths]]&lt;=11),"High-risk","Other")</f>
        <v>Other</v>
      </c>
      <c r="U4289" t="str">
        <f>IF(ChurnData[[#This Row],[TenureMonths]]&lt;=11,"0-11",IF(ChurnData[[#This Row],[TenureMonths]]&lt;=23,"12-23",IF(ChurnData[[#This Row],[TenureMonths]]&lt;=35,"24-35",IF(ChurnData[[#This Row],[TenureMonths]]&lt;=47,"36-47",IF(ChurnData[[#This Row],[TenureMonths]]&lt;=59,"48-59","60-72")))))</f>
        <v>12-23</v>
      </c>
      <c r="V4289">
        <f>IF(ChurnData[[#This Row],[Churn]]="Yes",1,0)</f>
        <v>0</v>
      </c>
    </row>
    <row r="4290" spans="1:22" x14ac:dyDescent="0.35">
      <c r="A4290" t="s">
        <v>4343</v>
      </c>
      <c r="B4290" t="s">
        <v>19</v>
      </c>
      <c r="C4290">
        <v>1</v>
      </c>
      <c r="D4290" t="s">
        <v>21</v>
      </c>
      <c r="E4290" t="s">
        <v>21</v>
      </c>
      <c r="F4290" t="s">
        <v>49</v>
      </c>
      <c r="G4290" s="2">
        <v>28</v>
      </c>
      <c r="H4290" t="s">
        <v>20</v>
      </c>
      <c r="I4290" t="s">
        <v>23</v>
      </c>
      <c r="J4290" t="s">
        <v>20</v>
      </c>
      <c r="K4290" t="s">
        <v>21</v>
      </c>
      <c r="L4290" t="s">
        <v>24</v>
      </c>
      <c r="M4290" t="s">
        <v>21</v>
      </c>
      <c r="N4290" t="s">
        <v>43</v>
      </c>
      <c r="O4290" s="1">
        <v>93.4</v>
      </c>
      <c r="P4290" s="1">
        <v>2554.64</v>
      </c>
      <c r="Q4290">
        <v>1</v>
      </c>
      <c r="R4290" t="s">
        <v>21</v>
      </c>
      <c r="S4290" t="str">
        <f>IF(ChurnData[[#This Row],[MonthlyCharges]]&lt;=30,"1. Up to 30",IF(ChurnData[[#This Row],[MonthlyCharges]]&lt;=50,"2. 31-50",IF(ChurnData[[#This Row],[MonthlyCharges]]&lt;=70,"3. 51-70",IF(ChurnData[[#This Row],[MonthlyCharges]]&lt;=90,"4. 71-90","5. Over 90"))))</f>
        <v>5. Over 90</v>
      </c>
      <c r="T4290" t="str">
        <f>IF(AND(ChurnData[[#This Row],[Contract]]="Month-to-month",ChurnData[[#This Row],[InternetService]]="Fiber optic",ChurnData[[#This Row],[TenureMonths]]&lt;=11),"High-risk","Other")</f>
        <v>Other</v>
      </c>
      <c r="U4290" t="str">
        <f>IF(ChurnData[[#This Row],[TenureMonths]]&lt;=11,"0-11",IF(ChurnData[[#This Row],[TenureMonths]]&lt;=23,"12-23",IF(ChurnData[[#This Row],[TenureMonths]]&lt;=35,"24-35",IF(ChurnData[[#This Row],[TenureMonths]]&lt;=47,"36-47",IF(ChurnData[[#This Row],[TenureMonths]]&lt;=59,"48-59","60-72")))))</f>
        <v>24-35</v>
      </c>
      <c r="V4290">
        <f>IF(ChurnData[[#This Row],[Churn]]="Yes",1,0)</f>
        <v>0</v>
      </c>
    </row>
    <row r="4291" spans="1:22" x14ac:dyDescent="0.35">
      <c r="A4291" t="s">
        <v>4344</v>
      </c>
      <c r="B4291" t="s">
        <v>19</v>
      </c>
      <c r="C4291">
        <v>0</v>
      </c>
      <c r="D4291" t="s">
        <v>20</v>
      </c>
      <c r="E4291" t="s">
        <v>21</v>
      </c>
      <c r="F4291" t="s">
        <v>49</v>
      </c>
      <c r="G4291" s="2">
        <v>59</v>
      </c>
      <c r="H4291" t="s">
        <v>20</v>
      </c>
      <c r="I4291" t="s">
        <v>21</v>
      </c>
      <c r="J4291" t="s">
        <v>28</v>
      </c>
      <c r="K4291" t="s">
        <v>28</v>
      </c>
      <c r="L4291" t="s">
        <v>24</v>
      </c>
      <c r="M4291" t="s">
        <v>20</v>
      </c>
      <c r="N4291" t="s">
        <v>34</v>
      </c>
      <c r="O4291" s="1">
        <v>36.270000000000003</v>
      </c>
      <c r="P4291" s="1">
        <v>2076.2800000000002</v>
      </c>
      <c r="Q4291">
        <v>1</v>
      </c>
      <c r="R4291" t="s">
        <v>21</v>
      </c>
      <c r="S4291" t="str">
        <f>IF(ChurnData[[#This Row],[MonthlyCharges]]&lt;=30,"1. Up to 30",IF(ChurnData[[#This Row],[MonthlyCharges]]&lt;=50,"2. 31-50",IF(ChurnData[[#This Row],[MonthlyCharges]]&lt;=70,"3. 51-70",IF(ChurnData[[#This Row],[MonthlyCharges]]&lt;=90,"4. 71-90","5. Over 90"))))</f>
        <v>2. 31-50</v>
      </c>
      <c r="T4291" t="str">
        <f>IF(AND(ChurnData[[#This Row],[Contract]]="Month-to-month",ChurnData[[#This Row],[InternetService]]="Fiber optic",ChurnData[[#This Row],[TenureMonths]]&lt;=11),"High-risk","Other")</f>
        <v>Other</v>
      </c>
      <c r="U4291" t="str">
        <f>IF(ChurnData[[#This Row],[TenureMonths]]&lt;=11,"0-11",IF(ChurnData[[#This Row],[TenureMonths]]&lt;=23,"12-23",IF(ChurnData[[#This Row],[TenureMonths]]&lt;=35,"24-35",IF(ChurnData[[#This Row],[TenureMonths]]&lt;=47,"36-47",IF(ChurnData[[#This Row],[TenureMonths]]&lt;=59,"48-59","60-72")))))</f>
        <v>48-59</v>
      </c>
      <c r="V4291">
        <f>IF(ChurnData[[#This Row],[Churn]]="Yes",1,0)</f>
        <v>0</v>
      </c>
    </row>
    <row r="4292" spans="1:22" x14ac:dyDescent="0.35">
      <c r="A4292" t="s">
        <v>4345</v>
      </c>
      <c r="B4292" t="s">
        <v>36</v>
      </c>
      <c r="C4292">
        <v>0</v>
      </c>
      <c r="D4292" t="s">
        <v>20</v>
      </c>
      <c r="E4292" t="s">
        <v>20</v>
      </c>
      <c r="F4292" t="s">
        <v>47</v>
      </c>
      <c r="G4292" s="2">
        <v>8</v>
      </c>
      <c r="H4292" t="s">
        <v>20</v>
      </c>
      <c r="I4292" t="s">
        <v>32</v>
      </c>
      <c r="J4292" t="s">
        <v>20</v>
      </c>
      <c r="K4292" t="s">
        <v>21</v>
      </c>
      <c r="L4292" t="s">
        <v>33</v>
      </c>
      <c r="M4292" t="s">
        <v>21</v>
      </c>
      <c r="N4292" t="s">
        <v>30</v>
      </c>
      <c r="O4292" s="1">
        <v>56.76</v>
      </c>
      <c r="P4292" s="1">
        <v>452.89</v>
      </c>
      <c r="Q4292">
        <v>1</v>
      </c>
      <c r="R4292" t="s">
        <v>21</v>
      </c>
      <c r="S4292" t="str">
        <f>IF(ChurnData[[#This Row],[MonthlyCharges]]&lt;=30,"1. Up to 30",IF(ChurnData[[#This Row],[MonthlyCharges]]&lt;=50,"2. 31-50",IF(ChurnData[[#This Row],[MonthlyCharges]]&lt;=70,"3. 51-70",IF(ChurnData[[#This Row],[MonthlyCharges]]&lt;=90,"4. 71-90","5. Over 90"))))</f>
        <v>3. 51-70</v>
      </c>
      <c r="T4292" t="str">
        <f>IF(AND(ChurnData[[#This Row],[Contract]]="Month-to-month",ChurnData[[#This Row],[InternetService]]="Fiber optic",ChurnData[[#This Row],[TenureMonths]]&lt;=11),"High-risk","Other")</f>
        <v>Other</v>
      </c>
      <c r="U4292" t="str">
        <f>IF(ChurnData[[#This Row],[TenureMonths]]&lt;=11,"0-11",IF(ChurnData[[#This Row],[TenureMonths]]&lt;=23,"12-23",IF(ChurnData[[#This Row],[TenureMonths]]&lt;=35,"24-35",IF(ChurnData[[#This Row],[TenureMonths]]&lt;=47,"36-47",IF(ChurnData[[#This Row],[TenureMonths]]&lt;=59,"48-59","60-72")))))</f>
        <v>0-11</v>
      </c>
      <c r="V4292">
        <f>IF(ChurnData[[#This Row],[Churn]]="Yes",1,0)</f>
        <v>0</v>
      </c>
    </row>
    <row r="4293" spans="1:22" x14ac:dyDescent="0.35">
      <c r="A4293" t="s">
        <v>4346</v>
      </c>
      <c r="B4293" t="s">
        <v>19</v>
      </c>
      <c r="C4293">
        <v>0</v>
      </c>
      <c r="D4293" t="s">
        <v>20</v>
      </c>
      <c r="E4293" t="s">
        <v>21</v>
      </c>
      <c r="F4293" t="s">
        <v>27</v>
      </c>
      <c r="G4293" s="2">
        <v>11</v>
      </c>
      <c r="H4293" t="s">
        <v>20</v>
      </c>
      <c r="I4293" t="s">
        <v>23</v>
      </c>
      <c r="J4293" t="s">
        <v>21</v>
      </c>
      <c r="K4293" t="s">
        <v>21</v>
      </c>
      <c r="L4293" t="s">
        <v>24</v>
      </c>
      <c r="M4293" t="s">
        <v>20</v>
      </c>
      <c r="N4293" t="s">
        <v>25</v>
      </c>
      <c r="O4293" s="1">
        <v>71.83</v>
      </c>
      <c r="P4293" s="1">
        <v>770.95</v>
      </c>
      <c r="Q4293">
        <v>2</v>
      </c>
      <c r="R4293" t="s">
        <v>20</v>
      </c>
      <c r="S4293" t="str">
        <f>IF(ChurnData[[#This Row],[MonthlyCharges]]&lt;=30,"1. Up to 30",IF(ChurnData[[#This Row],[MonthlyCharges]]&lt;=50,"2. 31-50",IF(ChurnData[[#This Row],[MonthlyCharges]]&lt;=70,"3. 51-70",IF(ChurnData[[#This Row],[MonthlyCharges]]&lt;=90,"4. 71-90","5. Over 90"))))</f>
        <v>4. 71-90</v>
      </c>
      <c r="T4293" t="str">
        <f>IF(AND(ChurnData[[#This Row],[Contract]]="Month-to-month",ChurnData[[#This Row],[InternetService]]="Fiber optic",ChurnData[[#This Row],[TenureMonths]]&lt;=11),"High-risk","Other")</f>
        <v>Other</v>
      </c>
      <c r="U4293" t="str">
        <f>IF(ChurnData[[#This Row],[TenureMonths]]&lt;=11,"0-11",IF(ChurnData[[#This Row],[TenureMonths]]&lt;=23,"12-23",IF(ChurnData[[#This Row],[TenureMonths]]&lt;=35,"24-35",IF(ChurnData[[#This Row],[TenureMonths]]&lt;=47,"36-47",IF(ChurnData[[#This Row],[TenureMonths]]&lt;=59,"48-59","60-72")))))</f>
        <v>0-11</v>
      </c>
      <c r="V4293">
        <f>IF(ChurnData[[#This Row],[Churn]]="Yes",1,0)</f>
        <v>1</v>
      </c>
    </row>
    <row r="4294" spans="1:22" x14ac:dyDescent="0.35">
      <c r="A4294" t="s">
        <v>4347</v>
      </c>
      <c r="B4294" t="s">
        <v>36</v>
      </c>
      <c r="C4294">
        <v>0</v>
      </c>
      <c r="D4294" t="s">
        <v>21</v>
      </c>
      <c r="E4294" t="s">
        <v>20</v>
      </c>
      <c r="F4294" t="s">
        <v>41</v>
      </c>
      <c r="G4294" s="2">
        <v>50</v>
      </c>
      <c r="H4294" t="s">
        <v>21</v>
      </c>
      <c r="I4294" t="s">
        <v>32</v>
      </c>
      <c r="J4294" t="s">
        <v>21</v>
      </c>
      <c r="K4294" t="s">
        <v>21</v>
      </c>
      <c r="L4294" t="s">
        <v>24</v>
      </c>
      <c r="M4294" t="s">
        <v>21</v>
      </c>
      <c r="N4294" t="s">
        <v>30</v>
      </c>
      <c r="O4294" s="1">
        <v>41.03</v>
      </c>
      <c r="P4294" s="1">
        <v>2097.9699999999998</v>
      </c>
      <c r="Q4294">
        <v>3</v>
      </c>
      <c r="R4294" t="s">
        <v>21</v>
      </c>
      <c r="S4294" t="str">
        <f>IF(ChurnData[[#This Row],[MonthlyCharges]]&lt;=30,"1. Up to 30",IF(ChurnData[[#This Row],[MonthlyCharges]]&lt;=50,"2. 31-50",IF(ChurnData[[#This Row],[MonthlyCharges]]&lt;=70,"3. 51-70",IF(ChurnData[[#This Row],[MonthlyCharges]]&lt;=90,"4. 71-90","5. Over 90"))))</f>
        <v>2. 31-50</v>
      </c>
      <c r="T4294" t="str">
        <f>IF(AND(ChurnData[[#This Row],[Contract]]="Month-to-month",ChurnData[[#This Row],[InternetService]]="Fiber optic",ChurnData[[#This Row],[TenureMonths]]&lt;=11),"High-risk","Other")</f>
        <v>Other</v>
      </c>
      <c r="U4294" t="str">
        <f>IF(ChurnData[[#This Row],[TenureMonths]]&lt;=11,"0-11",IF(ChurnData[[#This Row],[TenureMonths]]&lt;=23,"12-23",IF(ChurnData[[#This Row],[TenureMonths]]&lt;=35,"24-35",IF(ChurnData[[#This Row],[TenureMonths]]&lt;=47,"36-47",IF(ChurnData[[#This Row],[TenureMonths]]&lt;=59,"48-59","60-72")))))</f>
        <v>48-59</v>
      </c>
      <c r="V4294">
        <f>IF(ChurnData[[#This Row],[Churn]]="Yes",1,0)</f>
        <v>0</v>
      </c>
    </row>
    <row r="4295" spans="1:22" x14ac:dyDescent="0.35">
      <c r="A4295" t="s">
        <v>4348</v>
      </c>
      <c r="B4295" t="s">
        <v>19</v>
      </c>
      <c r="C4295">
        <v>0</v>
      </c>
      <c r="D4295" t="s">
        <v>21</v>
      </c>
      <c r="E4295" t="s">
        <v>20</v>
      </c>
      <c r="F4295" t="s">
        <v>56</v>
      </c>
      <c r="G4295" s="2">
        <v>44</v>
      </c>
      <c r="H4295" t="s">
        <v>20</v>
      </c>
      <c r="I4295" t="s">
        <v>21</v>
      </c>
      <c r="J4295" t="s">
        <v>28</v>
      </c>
      <c r="K4295" t="s">
        <v>28</v>
      </c>
      <c r="L4295" t="s">
        <v>33</v>
      </c>
      <c r="M4295" t="s">
        <v>21</v>
      </c>
      <c r="N4295" t="s">
        <v>25</v>
      </c>
      <c r="O4295" s="1">
        <v>35.5</v>
      </c>
      <c r="P4295" s="1">
        <v>1527.23</v>
      </c>
      <c r="Q4295">
        <v>2</v>
      </c>
      <c r="R4295" t="s">
        <v>20</v>
      </c>
      <c r="S4295" t="str">
        <f>IF(ChurnData[[#This Row],[MonthlyCharges]]&lt;=30,"1. Up to 30",IF(ChurnData[[#This Row],[MonthlyCharges]]&lt;=50,"2. 31-50",IF(ChurnData[[#This Row],[MonthlyCharges]]&lt;=70,"3. 51-70",IF(ChurnData[[#This Row],[MonthlyCharges]]&lt;=90,"4. 71-90","5. Over 90"))))</f>
        <v>2. 31-50</v>
      </c>
      <c r="T4295" t="str">
        <f>IF(AND(ChurnData[[#This Row],[Contract]]="Month-to-month",ChurnData[[#This Row],[InternetService]]="Fiber optic",ChurnData[[#This Row],[TenureMonths]]&lt;=11),"High-risk","Other")</f>
        <v>Other</v>
      </c>
      <c r="U4295" t="str">
        <f>IF(ChurnData[[#This Row],[TenureMonths]]&lt;=11,"0-11",IF(ChurnData[[#This Row],[TenureMonths]]&lt;=23,"12-23",IF(ChurnData[[#This Row],[TenureMonths]]&lt;=35,"24-35",IF(ChurnData[[#This Row],[TenureMonths]]&lt;=47,"36-47",IF(ChurnData[[#This Row],[TenureMonths]]&lt;=59,"48-59","60-72")))))</f>
        <v>36-47</v>
      </c>
      <c r="V4295">
        <f>IF(ChurnData[[#This Row],[Churn]]="Yes",1,0)</f>
        <v>1</v>
      </c>
    </row>
    <row r="4296" spans="1:22" x14ac:dyDescent="0.35">
      <c r="A4296" t="s">
        <v>4349</v>
      </c>
      <c r="B4296" t="s">
        <v>19</v>
      </c>
      <c r="C4296">
        <v>0</v>
      </c>
      <c r="D4296" t="s">
        <v>21</v>
      </c>
      <c r="E4296" t="s">
        <v>21</v>
      </c>
      <c r="F4296" t="s">
        <v>58</v>
      </c>
      <c r="G4296" s="2">
        <v>16</v>
      </c>
      <c r="H4296" t="s">
        <v>20</v>
      </c>
      <c r="I4296" t="s">
        <v>32</v>
      </c>
      <c r="J4296" t="s">
        <v>21</v>
      </c>
      <c r="K4296" t="s">
        <v>21</v>
      </c>
      <c r="L4296" t="s">
        <v>33</v>
      </c>
      <c r="M4296" t="s">
        <v>20</v>
      </c>
      <c r="N4296" t="s">
        <v>30</v>
      </c>
      <c r="O4296" s="1">
        <v>65</v>
      </c>
      <c r="P4296" s="1">
        <v>1065.3900000000001</v>
      </c>
      <c r="Q4296">
        <v>2</v>
      </c>
      <c r="R4296" t="s">
        <v>20</v>
      </c>
      <c r="S4296" t="str">
        <f>IF(ChurnData[[#This Row],[MonthlyCharges]]&lt;=30,"1. Up to 30",IF(ChurnData[[#This Row],[MonthlyCharges]]&lt;=50,"2. 31-50",IF(ChurnData[[#This Row],[MonthlyCharges]]&lt;=70,"3. 51-70",IF(ChurnData[[#This Row],[MonthlyCharges]]&lt;=90,"4. 71-90","5. Over 90"))))</f>
        <v>3. 51-70</v>
      </c>
      <c r="T4296" t="str">
        <f>IF(AND(ChurnData[[#This Row],[Contract]]="Month-to-month",ChurnData[[#This Row],[InternetService]]="Fiber optic",ChurnData[[#This Row],[TenureMonths]]&lt;=11),"High-risk","Other")</f>
        <v>Other</v>
      </c>
      <c r="U4296" t="str">
        <f>IF(ChurnData[[#This Row],[TenureMonths]]&lt;=11,"0-11",IF(ChurnData[[#This Row],[TenureMonths]]&lt;=23,"12-23",IF(ChurnData[[#This Row],[TenureMonths]]&lt;=35,"24-35",IF(ChurnData[[#This Row],[TenureMonths]]&lt;=47,"36-47",IF(ChurnData[[#This Row],[TenureMonths]]&lt;=59,"48-59","60-72")))))</f>
        <v>12-23</v>
      </c>
      <c r="V4296">
        <f>IF(ChurnData[[#This Row],[Churn]]="Yes",1,0)</f>
        <v>1</v>
      </c>
    </row>
    <row r="4297" spans="1:22" x14ac:dyDescent="0.35">
      <c r="A4297" t="s">
        <v>4350</v>
      </c>
      <c r="B4297" t="s">
        <v>19</v>
      </c>
      <c r="C4297">
        <v>0</v>
      </c>
      <c r="D4297" t="s">
        <v>21</v>
      </c>
      <c r="E4297" t="s">
        <v>21</v>
      </c>
      <c r="F4297" t="s">
        <v>45</v>
      </c>
      <c r="G4297" s="2">
        <v>38</v>
      </c>
      <c r="H4297" t="s">
        <v>20</v>
      </c>
      <c r="I4297" t="s">
        <v>23</v>
      </c>
      <c r="J4297" t="s">
        <v>20</v>
      </c>
      <c r="K4297" t="s">
        <v>21</v>
      </c>
      <c r="L4297" t="s">
        <v>29</v>
      </c>
      <c r="M4297" t="s">
        <v>20</v>
      </c>
      <c r="N4297" t="s">
        <v>25</v>
      </c>
      <c r="O4297" s="1">
        <v>89.27</v>
      </c>
      <c r="P4297" s="1">
        <v>3419.6</v>
      </c>
      <c r="Q4297">
        <v>3</v>
      </c>
      <c r="R4297" t="s">
        <v>21</v>
      </c>
      <c r="S4297" t="str">
        <f>IF(ChurnData[[#This Row],[MonthlyCharges]]&lt;=30,"1. Up to 30",IF(ChurnData[[#This Row],[MonthlyCharges]]&lt;=50,"2. 31-50",IF(ChurnData[[#This Row],[MonthlyCharges]]&lt;=70,"3. 51-70",IF(ChurnData[[#This Row],[MonthlyCharges]]&lt;=90,"4. 71-90","5. Over 90"))))</f>
        <v>4. 71-90</v>
      </c>
      <c r="T4297" t="str">
        <f>IF(AND(ChurnData[[#This Row],[Contract]]="Month-to-month",ChurnData[[#This Row],[InternetService]]="Fiber optic",ChurnData[[#This Row],[TenureMonths]]&lt;=11),"High-risk","Other")</f>
        <v>Other</v>
      </c>
      <c r="U4297" t="str">
        <f>IF(ChurnData[[#This Row],[TenureMonths]]&lt;=11,"0-11",IF(ChurnData[[#This Row],[TenureMonths]]&lt;=23,"12-23",IF(ChurnData[[#This Row],[TenureMonths]]&lt;=35,"24-35",IF(ChurnData[[#This Row],[TenureMonths]]&lt;=47,"36-47",IF(ChurnData[[#This Row],[TenureMonths]]&lt;=59,"48-59","60-72")))))</f>
        <v>36-47</v>
      </c>
      <c r="V4297">
        <f>IF(ChurnData[[#This Row],[Churn]]="Yes",1,0)</f>
        <v>0</v>
      </c>
    </row>
    <row r="4298" spans="1:22" x14ac:dyDescent="0.35">
      <c r="A4298" t="s">
        <v>4351</v>
      </c>
      <c r="B4298" t="s">
        <v>19</v>
      </c>
      <c r="C4298">
        <v>0</v>
      </c>
      <c r="D4298" t="s">
        <v>20</v>
      </c>
      <c r="E4298" t="s">
        <v>20</v>
      </c>
      <c r="F4298" t="s">
        <v>49</v>
      </c>
      <c r="G4298" s="2">
        <v>17</v>
      </c>
      <c r="H4298" t="s">
        <v>20</v>
      </c>
      <c r="I4298" t="s">
        <v>23</v>
      </c>
      <c r="J4298" t="s">
        <v>21</v>
      </c>
      <c r="K4298" t="s">
        <v>21</v>
      </c>
      <c r="L4298" t="s">
        <v>33</v>
      </c>
      <c r="M4298" t="s">
        <v>21</v>
      </c>
      <c r="N4298" t="s">
        <v>25</v>
      </c>
      <c r="O4298" s="1">
        <v>80.86</v>
      </c>
      <c r="P4298" s="1">
        <v>1357.59</v>
      </c>
      <c r="Q4298">
        <v>3</v>
      </c>
      <c r="R4298" t="s">
        <v>20</v>
      </c>
      <c r="S4298" t="str">
        <f>IF(ChurnData[[#This Row],[MonthlyCharges]]&lt;=30,"1. Up to 30",IF(ChurnData[[#This Row],[MonthlyCharges]]&lt;=50,"2. 31-50",IF(ChurnData[[#This Row],[MonthlyCharges]]&lt;=70,"3. 51-70",IF(ChurnData[[#This Row],[MonthlyCharges]]&lt;=90,"4. 71-90","5. Over 90"))))</f>
        <v>4. 71-90</v>
      </c>
      <c r="T4298" t="str">
        <f>IF(AND(ChurnData[[#This Row],[Contract]]="Month-to-month",ChurnData[[#This Row],[InternetService]]="Fiber optic",ChurnData[[#This Row],[TenureMonths]]&lt;=11),"High-risk","Other")</f>
        <v>Other</v>
      </c>
      <c r="U4298" t="str">
        <f>IF(ChurnData[[#This Row],[TenureMonths]]&lt;=11,"0-11",IF(ChurnData[[#This Row],[TenureMonths]]&lt;=23,"12-23",IF(ChurnData[[#This Row],[TenureMonths]]&lt;=35,"24-35",IF(ChurnData[[#This Row],[TenureMonths]]&lt;=47,"36-47",IF(ChurnData[[#This Row],[TenureMonths]]&lt;=59,"48-59","60-72")))))</f>
        <v>12-23</v>
      </c>
      <c r="V4298">
        <f>IF(ChurnData[[#This Row],[Churn]]="Yes",1,0)</f>
        <v>1</v>
      </c>
    </row>
    <row r="4299" spans="1:22" x14ac:dyDescent="0.35">
      <c r="A4299" t="s">
        <v>4352</v>
      </c>
      <c r="B4299" t="s">
        <v>19</v>
      </c>
      <c r="C4299">
        <v>1</v>
      </c>
      <c r="D4299" t="s">
        <v>20</v>
      </c>
      <c r="E4299" t="s">
        <v>21</v>
      </c>
      <c r="F4299" t="s">
        <v>39</v>
      </c>
      <c r="G4299" s="2">
        <v>20</v>
      </c>
      <c r="H4299" t="s">
        <v>21</v>
      </c>
      <c r="I4299" t="s">
        <v>32</v>
      </c>
      <c r="J4299" t="s">
        <v>21</v>
      </c>
      <c r="K4299" t="s">
        <v>20</v>
      </c>
      <c r="L4299" t="s">
        <v>24</v>
      </c>
      <c r="M4299" t="s">
        <v>21</v>
      </c>
      <c r="N4299" t="s">
        <v>34</v>
      </c>
      <c r="O4299" s="1">
        <v>58.02</v>
      </c>
      <c r="P4299" s="1">
        <v>1175.1400000000001</v>
      </c>
      <c r="Q4299">
        <v>0</v>
      </c>
      <c r="R4299" t="s">
        <v>21</v>
      </c>
      <c r="S4299" t="str">
        <f>IF(ChurnData[[#This Row],[MonthlyCharges]]&lt;=30,"1. Up to 30",IF(ChurnData[[#This Row],[MonthlyCharges]]&lt;=50,"2. 31-50",IF(ChurnData[[#This Row],[MonthlyCharges]]&lt;=70,"3. 51-70",IF(ChurnData[[#This Row],[MonthlyCharges]]&lt;=90,"4. 71-90","5. Over 90"))))</f>
        <v>3. 51-70</v>
      </c>
      <c r="T4299" t="str">
        <f>IF(AND(ChurnData[[#This Row],[Contract]]="Month-to-month",ChurnData[[#This Row],[InternetService]]="Fiber optic",ChurnData[[#This Row],[TenureMonths]]&lt;=11),"High-risk","Other")</f>
        <v>Other</v>
      </c>
      <c r="U4299" t="str">
        <f>IF(ChurnData[[#This Row],[TenureMonths]]&lt;=11,"0-11",IF(ChurnData[[#This Row],[TenureMonths]]&lt;=23,"12-23",IF(ChurnData[[#This Row],[TenureMonths]]&lt;=35,"24-35",IF(ChurnData[[#This Row],[TenureMonths]]&lt;=47,"36-47",IF(ChurnData[[#This Row],[TenureMonths]]&lt;=59,"48-59","60-72")))))</f>
        <v>12-23</v>
      </c>
      <c r="V4299">
        <f>IF(ChurnData[[#This Row],[Churn]]="Yes",1,0)</f>
        <v>0</v>
      </c>
    </row>
    <row r="4300" spans="1:22" x14ac:dyDescent="0.35">
      <c r="A4300" t="s">
        <v>4353</v>
      </c>
      <c r="B4300" t="s">
        <v>19</v>
      </c>
      <c r="C4300">
        <v>0</v>
      </c>
      <c r="D4300" t="s">
        <v>21</v>
      </c>
      <c r="E4300" t="s">
        <v>21</v>
      </c>
      <c r="F4300" t="s">
        <v>45</v>
      </c>
      <c r="G4300" s="2">
        <v>42</v>
      </c>
      <c r="H4300" t="s">
        <v>20</v>
      </c>
      <c r="I4300" t="s">
        <v>23</v>
      </c>
      <c r="J4300" t="s">
        <v>20</v>
      </c>
      <c r="K4300" t="s">
        <v>20</v>
      </c>
      <c r="L4300" t="s">
        <v>24</v>
      </c>
      <c r="M4300" t="s">
        <v>21</v>
      </c>
      <c r="N4300" t="s">
        <v>30</v>
      </c>
      <c r="O4300" s="1">
        <v>101.95</v>
      </c>
      <c r="P4300" s="1">
        <v>4304.04</v>
      </c>
      <c r="Q4300">
        <v>4</v>
      </c>
      <c r="R4300" t="s">
        <v>21</v>
      </c>
      <c r="S4300" t="str">
        <f>IF(ChurnData[[#This Row],[MonthlyCharges]]&lt;=30,"1. Up to 30",IF(ChurnData[[#This Row],[MonthlyCharges]]&lt;=50,"2. 31-50",IF(ChurnData[[#This Row],[MonthlyCharges]]&lt;=70,"3. 51-70",IF(ChurnData[[#This Row],[MonthlyCharges]]&lt;=90,"4. 71-90","5. Over 90"))))</f>
        <v>5. Over 90</v>
      </c>
      <c r="T4300" t="str">
        <f>IF(AND(ChurnData[[#This Row],[Contract]]="Month-to-month",ChurnData[[#This Row],[InternetService]]="Fiber optic",ChurnData[[#This Row],[TenureMonths]]&lt;=11),"High-risk","Other")</f>
        <v>Other</v>
      </c>
      <c r="U4300" t="str">
        <f>IF(ChurnData[[#This Row],[TenureMonths]]&lt;=11,"0-11",IF(ChurnData[[#This Row],[TenureMonths]]&lt;=23,"12-23",IF(ChurnData[[#This Row],[TenureMonths]]&lt;=35,"24-35",IF(ChurnData[[#This Row],[TenureMonths]]&lt;=47,"36-47",IF(ChurnData[[#This Row],[TenureMonths]]&lt;=59,"48-59","60-72")))))</f>
        <v>36-47</v>
      </c>
      <c r="V4300">
        <f>IF(ChurnData[[#This Row],[Churn]]="Yes",1,0)</f>
        <v>0</v>
      </c>
    </row>
    <row r="4301" spans="1:22" x14ac:dyDescent="0.35">
      <c r="A4301" t="s">
        <v>4354</v>
      </c>
      <c r="B4301" t="s">
        <v>19</v>
      </c>
      <c r="C4301">
        <v>0</v>
      </c>
      <c r="D4301" t="s">
        <v>20</v>
      </c>
      <c r="E4301" t="s">
        <v>21</v>
      </c>
      <c r="F4301" t="s">
        <v>37</v>
      </c>
      <c r="G4301" s="2">
        <v>54</v>
      </c>
      <c r="H4301" t="s">
        <v>20</v>
      </c>
      <c r="I4301" t="s">
        <v>32</v>
      </c>
      <c r="J4301" t="s">
        <v>21</v>
      </c>
      <c r="K4301" t="s">
        <v>21</v>
      </c>
      <c r="L4301" t="s">
        <v>24</v>
      </c>
      <c r="M4301" t="s">
        <v>20</v>
      </c>
      <c r="N4301" t="s">
        <v>30</v>
      </c>
      <c r="O4301" s="1">
        <v>54.79</v>
      </c>
      <c r="P4301" s="1">
        <v>2970.27</v>
      </c>
      <c r="Q4301">
        <v>2</v>
      </c>
      <c r="R4301" t="s">
        <v>21</v>
      </c>
      <c r="S4301" t="str">
        <f>IF(ChurnData[[#This Row],[MonthlyCharges]]&lt;=30,"1. Up to 30",IF(ChurnData[[#This Row],[MonthlyCharges]]&lt;=50,"2. 31-50",IF(ChurnData[[#This Row],[MonthlyCharges]]&lt;=70,"3. 51-70",IF(ChurnData[[#This Row],[MonthlyCharges]]&lt;=90,"4. 71-90","5. Over 90"))))</f>
        <v>3. 51-70</v>
      </c>
      <c r="T4301" t="str">
        <f>IF(AND(ChurnData[[#This Row],[Contract]]="Month-to-month",ChurnData[[#This Row],[InternetService]]="Fiber optic",ChurnData[[#This Row],[TenureMonths]]&lt;=11),"High-risk","Other")</f>
        <v>Other</v>
      </c>
      <c r="U4301" t="str">
        <f>IF(ChurnData[[#This Row],[TenureMonths]]&lt;=11,"0-11",IF(ChurnData[[#This Row],[TenureMonths]]&lt;=23,"12-23",IF(ChurnData[[#This Row],[TenureMonths]]&lt;=35,"24-35",IF(ChurnData[[#This Row],[TenureMonths]]&lt;=47,"36-47",IF(ChurnData[[#This Row],[TenureMonths]]&lt;=59,"48-59","60-72")))))</f>
        <v>48-59</v>
      </c>
      <c r="V4301">
        <f>IF(ChurnData[[#This Row],[Churn]]="Yes",1,0)</f>
        <v>0</v>
      </c>
    </row>
    <row r="4302" spans="1:22" x14ac:dyDescent="0.35">
      <c r="A4302" t="s">
        <v>4355</v>
      </c>
      <c r="B4302" t="s">
        <v>19</v>
      </c>
      <c r="C4302">
        <v>0</v>
      </c>
      <c r="D4302" t="s">
        <v>20</v>
      </c>
      <c r="E4302" t="s">
        <v>21</v>
      </c>
      <c r="F4302" t="s">
        <v>58</v>
      </c>
      <c r="G4302" s="2">
        <v>24</v>
      </c>
      <c r="H4302" t="s">
        <v>20</v>
      </c>
      <c r="I4302" t="s">
        <v>21</v>
      </c>
      <c r="J4302" t="s">
        <v>28</v>
      </c>
      <c r="K4302" t="s">
        <v>28</v>
      </c>
      <c r="L4302" t="s">
        <v>29</v>
      </c>
      <c r="M4302" t="s">
        <v>20</v>
      </c>
      <c r="N4302" t="s">
        <v>43</v>
      </c>
      <c r="O4302" s="1">
        <v>45.49</v>
      </c>
      <c r="P4302" s="1">
        <v>1114.46</v>
      </c>
      <c r="Q4302">
        <v>1</v>
      </c>
      <c r="R4302" t="s">
        <v>21</v>
      </c>
      <c r="S4302" t="str">
        <f>IF(ChurnData[[#This Row],[MonthlyCharges]]&lt;=30,"1. Up to 30",IF(ChurnData[[#This Row],[MonthlyCharges]]&lt;=50,"2. 31-50",IF(ChurnData[[#This Row],[MonthlyCharges]]&lt;=70,"3. 51-70",IF(ChurnData[[#This Row],[MonthlyCharges]]&lt;=90,"4. 71-90","5. Over 90"))))</f>
        <v>2. 31-50</v>
      </c>
      <c r="T4302" t="str">
        <f>IF(AND(ChurnData[[#This Row],[Contract]]="Month-to-month",ChurnData[[#This Row],[InternetService]]="Fiber optic",ChurnData[[#This Row],[TenureMonths]]&lt;=11),"High-risk","Other")</f>
        <v>Other</v>
      </c>
      <c r="U4302" t="str">
        <f>IF(ChurnData[[#This Row],[TenureMonths]]&lt;=11,"0-11",IF(ChurnData[[#This Row],[TenureMonths]]&lt;=23,"12-23",IF(ChurnData[[#This Row],[TenureMonths]]&lt;=35,"24-35",IF(ChurnData[[#This Row],[TenureMonths]]&lt;=47,"36-47",IF(ChurnData[[#This Row],[TenureMonths]]&lt;=59,"48-59","60-72")))))</f>
        <v>24-35</v>
      </c>
      <c r="V4302">
        <f>IF(ChurnData[[#This Row],[Churn]]="Yes",1,0)</f>
        <v>0</v>
      </c>
    </row>
    <row r="4303" spans="1:22" x14ac:dyDescent="0.35">
      <c r="A4303" t="s">
        <v>4356</v>
      </c>
      <c r="B4303" t="s">
        <v>19</v>
      </c>
      <c r="C4303">
        <v>0</v>
      </c>
      <c r="D4303" t="s">
        <v>21</v>
      </c>
      <c r="E4303" t="s">
        <v>21</v>
      </c>
      <c r="F4303" t="s">
        <v>27</v>
      </c>
      <c r="G4303" s="2">
        <v>0</v>
      </c>
      <c r="H4303" t="s">
        <v>20</v>
      </c>
      <c r="I4303" t="s">
        <v>23</v>
      </c>
      <c r="J4303" t="s">
        <v>20</v>
      </c>
      <c r="K4303" t="s">
        <v>21</v>
      </c>
      <c r="L4303" t="s">
        <v>29</v>
      </c>
      <c r="M4303" t="s">
        <v>20</v>
      </c>
      <c r="N4303" t="s">
        <v>30</v>
      </c>
      <c r="O4303" s="1">
        <v>86.49</v>
      </c>
      <c r="P4303" s="1">
        <v>0</v>
      </c>
      <c r="Q4303">
        <v>3</v>
      </c>
      <c r="R4303" t="s">
        <v>20</v>
      </c>
      <c r="S4303" t="str">
        <f>IF(ChurnData[[#This Row],[MonthlyCharges]]&lt;=30,"1. Up to 30",IF(ChurnData[[#This Row],[MonthlyCharges]]&lt;=50,"2. 31-50",IF(ChurnData[[#This Row],[MonthlyCharges]]&lt;=70,"3. 51-70",IF(ChurnData[[#This Row],[MonthlyCharges]]&lt;=90,"4. 71-90","5. Over 90"))))</f>
        <v>4. 71-90</v>
      </c>
      <c r="T4303" t="str">
        <f>IF(AND(ChurnData[[#This Row],[Contract]]="Month-to-month",ChurnData[[#This Row],[InternetService]]="Fiber optic",ChurnData[[#This Row],[TenureMonths]]&lt;=11),"High-risk","Other")</f>
        <v>Other</v>
      </c>
      <c r="U4303" t="str">
        <f>IF(ChurnData[[#This Row],[TenureMonths]]&lt;=11,"0-11",IF(ChurnData[[#This Row],[TenureMonths]]&lt;=23,"12-23",IF(ChurnData[[#This Row],[TenureMonths]]&lt;=35,"24-35",IF(ChurnData[[#This Row],[TenureMonths]]&lt;=47,"36-47",IF(ChurnData[[#This Row],[TenureMonths]]&lt;=59,"48-59","60-72")))))</f>
        <v>0-11</v>
      </c>
      <c r="V4303">
        <f>IF(ChurnData[[#This Row],[Churn]]="Yes",1,0)</f>
        <v>1</v>
      </c>
    </row>
    <row r="4304" spans="1:22" x14ac:dyDescent="0.35">
      <c r="A4304" t="s">
        <v>4357</v>
      </c>
      <c r="B4304" t="s">
        <v>36</v>
      </c>
      <c r="C4304">
        <v>1</v>
      </c>
      <c r="D4304" t="s">
        <v>21</v>
      </c>
      <c r="E4304" t="s">
        <v>21</v>
      </c>
      <c r="F4304" t="s">
        <v>49</v>
      </c>
      <c r="G4304" s="2">
        <v>42</v>
      </c>
      <c r="H4304" t="s">
        <v>20</v>
      </c>
      <c r="I4304" t="s">
        <v>32</v>
      </c>
      <c r="J4304" t="s">
        <v>20</v>
      </c>
      <c r="K4304" t="s">
        <v>21</v>
      </c>
      <c r="L4304" t="s">
        <v>33</v>
      </c>
      <c r="M4304" t="s">
        <v>20</v>
      </c>
      <c r="N4304" t="s">
        <v>34</v>
      </c>
      <c r="O4304" s="1">
        <v>71.39</v>
      </c>
      <c r="P4304" s="1">
        <v>3039.17</v>
      </c>
      <c r="Q4304">
        <v>0</v>
      </c>
      <c r="R4304" t="s">
        <v>21</v>
      </c>
      <c r="S4304" t="str">
        <f>IF(ChurnData[[#This Row],[MonthlyCharges]]&lt;=30,"1. Up to 30",IF(ChurnData[[#This Row],[MonthlyCharges]]&lt;=50,"2. 31-50",IF(ChurnData[[#This Row],[MonthlyCharges]]&lt;=70,"3. 51-70",IF(ChurnData[[#This Row],[MonthlyCharges]]&lt;=90,"4. 71-90","5. Over 90"))))</f>
        <v>4. 71-90</v>
      </c>
      <c r="T4304" t="str">
        <f>IF(AND(ChurnData[[#This Row],[Contract]]="Month-to-month",ChurnData[[#This Row],[InternetService]]="Fiber optic",ChurnData[[#This Row],[TenureMonths]]&lt;=11),"High-risk","Other")</f>
        <v>Other</v>
      </c>
      <c r="U4304" t="str">
        <f>IF(ChurnData[[#This Row],[TenureMonths]]&lt;=11,"0-11",IF(ChurnData[[#This Row],[TenureMonths]]&lt;=23,"12-23",IF(ChurnData[[#This Row],[TenureMonths]]&lt;=35,"24-35",IF(ChurnData[[#This Row],[TenureMonths]]&lt;=47,"36-47",IF(ChurnData[[#This Row],[TenureMonths]]&lt;=59,"48-59","60-72")))))</f>
        <v>36-47</v>
      </c>
      <c r="V4304">
        <f>IF(ChurnData[[#This Row],[Churn]]="Yes",1,0)</f>
        <v>0</v>
      </c>
    </row>
    <row r="4305" spans="1:22" x14ac:dyDescent="0.35">
      <c r="A4305" t="s">
        <v>4358</v>
      </c>
      <c r="B4305" t="s">
        <v>19</v>
      </c>
      <c r="C4305">
        <v>0</v>
      </c>
      <c r="D4305" t="s">
        <v>21</v>
      </c>
      <c r="E4305" t="s">
        <v>21</v>
      </c>
      <c r="F4305" t="s">
        <v>56</v>
      </c>
      <c r="G4305" s="2">
        <v>13</v>
      </c>
      <c r="H4305" t="s">
        <v>20</v>
      </c>
      <c r="I4305" t="s">
        <v>23</v>
      </c>
      <c r="J4305" t="s">
        <v>21</v>
      </c>
      <c r="K4305" t="s">
        <v>20</v>
      </c>
      <c r="L4305" t="s">
        <v>33</v>
      </c>
      <c r="M4305" t="s">
        <v>21</v>
      </c>
      <c r="N4305" t="s">
        <v>34</v>
      </c>
      <c r="O4305" s="1">
        <v>91.44</v>
      </c>
      <c r="P4305" s="1">
        <v>1176.5899999999999</v>
      </c>
      <c r="Q4305">
        <v>1</v>
      </c>
      <c r="R4305" t="s">
        <v>20</v>
      </c>
      <c r="S4305" t="str">
        <f>IF(ChurnData[[#This Row],[MonthlyCharges]]&lt;=30,"1. Up to 30",IF(ChurnData[[#This Row],[MonthlyCharges]]&lt;=50,"2. 31-50",IF(ChurnData[[#This Row],[MonthlyCharges]]&lt;=70,"3. 51-70",IF(ChurnData[[#This Row],[MonthlyCharges]]&lt;=90,"4. 71-90","5. Over 90"))))</f>
        <v>5. Over 90</v>
      </c>
      <c r="T4305" t="str">
        <f>IF(AND(ChurnData[[#This Row],[Contract]]="Month-to-month",ChurnData[[#This Row],[InternetService]]="Fiber optic",ChurnData[[#This Row],[TenureMonths]]&lt;=11),"High-risk","Other")</f>
        <v>Other</v>
      </c>
      <c r="U4305" t="str">
        <f>IF(ChurnData[[#This Row],[TenureMonths]]&lt;=11,"0-11",IF(ChurnData[[#This Row],[TenureMonths]]&lt;=23,"12-23",IF(ChurnData[[#This Row],[TenureMonths]]&lt;=35,"24-35",IF(ChurnData[[#This Row],[TenureMonths]]&lt;=47,"36-47",IF(ChurnData[[#This Row],[TenureMonths]]&lt;=59,"48-59","60-72")))))</f>
        <v>12-23</v>
      </c>
      <c r="V4305">
        <f>IF(ChurnData[[#This Row],[Churn]]="Yes",1,0)</f>
        <v>1</v>
      </c>
    </row>
    <row r="4306" spans="1:22" x14ac:dyDescent="0.35">
      <c r="A4306" t="s">
        <v>4359</v>
      </c>
      <c r="B4306" t="s">
        <v>36</v>
      </c>
      <c r="C4306">
        <v>0</v>
      </c>
      <c r="D4306" t="s">
        <v>21</v>
      </c>
      <c r="E4306" t="s">
        <v>21</v>
      </c>
      <c r="F4306" t="s">
        <v>49</v>
      </c>
      <c r="G4306" s="2">
        <v>16</v>
      </c>
      <c r="H4306" t="s">
        <v>20</v>
      </c>
      <c r="I4306" t="s">
        <v>21</v>
      </c>
      <c r="J4306" t="s">
        <v>28</v>
      </c>
      <c r="K4306" t="s">
        <v>28</v>
      </c>
      <c r="L4306" t="s">
        <v>33</v>
      </c>
      <c r="M4306" t="s">
        <v>20</v>
      </c>
      <c r="N4306" t="s">
        <v>34</v>
      </c>
      <c r="O4306" s="1">
        <v>28.29</v>
      </c>
      <c r="P4306" s="1">
        <v>451.07</v>
      </c>
      <c r="Q4306">
        <v>2</v>
      </c>
      <c r="R4306" t="s">
        <v>21</v>
      </c>
      <c r="S4306" t="str">
        <f>IF(ChurnData[[#This Row],[MonthlyCharges]]&lt;=30,"1. Up to 30",IF(ChurnData[[#This Row],[MonthlyCharges]]&lt;=50,"2. 31-50",IF(ChurnData[[#This Row],[MonthlyCharges]]&lt;=70,"3. 51-70",IF(ChurnData[[#This Row],[MonthlyCharges]]&lt;=90,"4. 71-90","5. Over 90"))))</f>
        <v>1. Up to 30</v>
      </c>
      <c r="T4306" t="str">
        <f>IF(AND(ChurnData[[#This Row],[Contract]]="Month-to-month",ChurnData[[#This Row],[InternetService]]="Fiber optic",ChurnData[[#This Row],[TenureMonths]]&lt;=11),"High-risk","Other")</f>
        <v>Other</v>
      </c>
      <c r="U4306" t="str">
        <f>IF(ChurnData[[#This Row],[TenureMonths]]&lt;=11,"0-11",IF(ChurnData[[#This Row],[TenureMonths]]&lt;=23,"12-23",IF(ChurnData[[#This Row],[TenureMonths]]&lt;=35,"24-35",IF(ChurnData[[#This Row],[TenureMonths]]&lt;=47,"36-47",IF(ChurnData[[#This Row],[TenureMonths]]&lt;=59,"48-59","60-72")))))</f>
        <v>12-23</v>
      </c>
      <c r="V4306">
        <f>IF(ChurnData[[#This Row],[Churn]]="Yes",1,0)</f>
        <v>0</v>
      </c>
    </row>
    <row r="4307" spans="1:22" x14ac:dyDescent="0.35">
      <c r="A4307" t="s">
        <v>4360</v>
      </c>
      <c r="B4307" t="s">
        <v>19</v>
      </c>
      <c r="C4307">
        <v>0</v>
      </c>
      <c r="D4307" t="s">
        <v>21</v>
      </c>
      <c r="E4307" t="s">
        <v>21</v>
      </c>
      <c r="F4307" t="s">
        <v>47</v>
      </c>
      <c r="G4307" s="2">
        <v>20</v>
      </c>
      <c r="H4307" t="s">
        <v>20</v>
      </c>
      <c r="I4307" t="s">
        <v>21</v>
      </c>
      <c r="J4307" t="s">
        <v>28</v>
      </c>
      <c r="K4307" t="s">
        <v>28</v>
      </c>
      <c r="L4307" t="s">
        <v>24</v>
      </c>
      <c r="M4307" t="s">
        <v>20</v>
      </c>
      <c r="N4307" t="s">
        <v>25</v>
      </c>
      <c r="O4307" s="1">
        <v>28.46</v>
      </c>
      <c r="P4307" s="1">
        <v>581.38</v>
      </c>
      <c r="Q4307">
        <v>0</v>
      </c>
      <c r="R4307" t="s">
        <v>21</v>
      </c>
      <c r="S4307" t="str">
        <f>IF(ChurnData[[#This Row],[MonthlyCharges]]&lt;=30,"1. Up to 30",IF(ChurnData[[#This Row],[MonthlyCharges]]&lt;=50,"2. 31-50",IF(ChurnData[[#This Row],[MonthlyCharges]]&lt;=70,"3. 51-70",IF(ChurnData[[#This Row],[MonthlyCharges]]&lt;=90,"4. 71-90","5. Over 90"))))</f>
        <v>1. Up to 30</v>
      </c>
      <c r="T4307" t="str">
        <f>IF(AND(ChurnData[[#This Row],[Contract]]="Month-to-month",ChurnData[[#This Row],[InternetService]]="Fiber optic",ChurnData[[#This Row],[TenureMonths]]&lt;=11),"High-risk","Other")</f>
        <v>Other</v>
      </c>
      <c r="U4307" t="str">
        <f>IF(ChurnData[[#This Row],[TenureMonths]]&lt;=11,"0-11",IF(ChurnData[[#This Row],[TenureMonths]]&lt;=23,"12-23",IF(ChurnData[[#This Row],[TenureMonths]]&lt;=35,"24-35",IF(ChurnData[[#This Row],[TenureMonths]]&lt;=47,"36-47",IF(ChurnData[[#This Row],[TenureMonths]]&lt;=59,"48-59","60-72")))))</f>
        <v>12-23</v>
      </c>
      <c r="V4307">
        <f>IF(ChurnData[[#This Row],[Churn]]="Yes",1,0)</f>
        <v>0</v>
      </c>
    </row>
    <row r="4308" spans="1:22" x14ac:dyDescent="0.35">
      <c r="A4308" t="s">
        <v>4361</v>
      </c>
      <c r="B4308" t="s">
        <v>36</v>
      </c>
      <c r="C4308">
        <v>0</v>
      </c>
      <c r="D4308" t="s">
        <v>20</v>
      </c>
      <c r="E4308" t="s">
        <v>21</v>
      </c>
      <c r="F4308" t="s">
        <v>45</v>
      </c>
      <c r="G4308" s="2">
        <v>48</v>
      </c>
      <c r="H4308" t="s">
        <v>20</v>
      </c>
      <c r="I4308" t="s">
        <v>23</v>
      </c>
      <c r="J4308" t="s">
        <v>20</v>
      </c>
      <c r="K4308" t="s">
        <v>21</v>
      </c>
      <c r="L4308" t="s">
        <v>29</v>
      </c>
      <c r="M4308" t="s">
        <v>21</v>
      </c>
      <c r="N4308" t="s">
        <v>25</v>
      </c>
      <c r="O4308" s="1">
        <v>95.32</v>
      </c>
      <c r="P4308" s="1">
        <v>4543.67</v>
      </c>
      <c r="Q4308">
        <v>3</v>
      </c>
      <c r="R4308" t="s">
        <v>20</v>
      </c>
      <c r="S4308" t="str">
        <f>IF(ChurnData[[#This Row],[MonthlyCharges]]&lt;=30,"1. Up to 30",IF(ChurnData[[#This Row],[MonthlyCharges]]&lt;=50,"2. 31-50",IF(ChurnData[[#This Row],[MonthlyCharges]]&lt;=70,"3. 51-70",IF(ChurnData[[#This Row],[MonthlyCharges]]&lt;=90,"4. 71-90","5. Over 90"))))</f>
        <v>5. Over 90</v>
      </c>
      <c r="T4308" t="str">
        <f>IF(AND(ChurnData[[#This Row],[Contract]]="Month-to-month",ChurnData[[#This Row],[InternetService]]="Fiber optic",ChurnData[[#This Row],[TenureMonths]]&lt;=11),"High-risk","Other")</f>
        <v>Other</v>
      </c>
      <c r="U4308" t="str">
        <f>IF(ChurnData[[#This Row],[TenureMonths]]&lt;=11,"0-11",IF(ChurnData[[#This Row],[TenureMonths]]&lt;=23,"12-23",IF(ChurnData[[#This Row],[TenureMonths]]&lt;=35,"24-35",IF(ChurnData[[#This Row],[TenureMonths]]&lt;=47,"36-47",IF(ChurnData[[#This Row],[TenureMonths]]&lt;=59,"48-59","60-72")))))</f>
        <v>48-59</v>
      </c>
      <c r="V4308">
        <f>IF(ChurnData[[#This Row],[Churn]]="Yes",1,0)</f>
        <v>1</v>
      </c>
    </row>
    <row r="4309" spans="1:22" x14ac:dyDescent="0.35">
      <c r="A4309" t="s">
        <v>4362</v>
      </c>
      <c r="B4309" t="s">
        <v>36</v>
      </c>
      <c r="C4309">
        <v>0</v>
      </c>
      <c r="D4309" t="s">
        <v>20</v>
      </c>
      <c r="E4309" t="s">
        <v>20</v>
      </c>
      <c r="F4309" t="s">
        <v>56</v>
      </c>
      <c r="G4309" s="2">
        <v>39</v>
      </c>
      <c r="H4309" t="s">
        <v>20</v>
      </c>
      <c r="I4309" t="s">
        <v>21</v>
      </c>
      <c r="J4309" t="s">
        <v>28</v>
      </c>
      <c r="K4309" t="s">
        <v>28</v>
      </c>
      <c r="L4309" t="s">
        <v>24</v>
      </c>
      <c r="M4309" t="s">
        <v>20</v>
      </c>
      <c r="N4309" t="s">
        <v>30</v>
      </c>
      <c r="O4309" s="1">
        <v>32.200000000000003</v>
      </c>
      <c r="P4309" s="1">
        <v>1258.3399999999999</v>
      </c>
      <c r="Q4309">
        <v>2</v>
      </c>
      <c r="R4309" t="s">
        <v>21</v>
      </c>
      <c r="S4309" t="str">
        <f>IF(ChurnData[[#This Row],[MonthlyCharges]]&lt;=30,"1. Up to 30",IF(ChurnData[[#This Row],[MonthlyCharges]]&lt;=50,"2. 31-50",IF(ChurnData[[#This Row],[MonthlyCharges]]&lt;=70,"3. 51-70",IF(ChurnData[[#This Row],[MonthlyCharges]]&lt;=90,"4. 71-90","5. Over 90"))))</f>
        <v>2. 31-50</v>
      </c>
      <c r="T4309" t="str">
        <f>IF(AND(ChurnData[[#This Row],[Contract]]="Month-to-month",ChurnData[[#This Row],[InternetService]]="Fiber optic",ChurnData[[#This Row],[TenureMonths]]&lt;=11),"High-risk","Other")</f>
        <v>Other</v>
      </c>
      <c r="U4309" t="str">
        <f>IF(ChurnData[[#This Row],[TenureMonths]]&lt;=11,"0-11",IF(ChurnData[[#This Row],[TenureMonths]]&lt;=23,"12-23",IF(ChurnData[[#This Row],[TenureMonths]]&lt;=35,"24-35",IF(ChurnData[[#This Row],[TenureMonths]]&lt;=47,"36-47",IF(ChurnData[[#This Row],[TenureMonths]]&lt;=59,"48-59","60-72")))))</f>
        <v>36-47</v>
      </c>
      <c r="V4309">
        <f>IF(ChurnData[[#This Row],[Churn]]="Yes",1,0)</f>
        <v>0</v>
      </c>
    </row>
    <row r="4310" spans="1:22" x14ac:dyDescent="0.35">
      <c r="A4310" t="s">
        <v>4363</v>
      </c>
      <c r="B4310" t="s">
        <v>36</v>
      </c>
      <c r="C4310">
        <v>0</v>
      </c>
      <c r="D4310" t="s">
        <v>21</v>
      </c>
      <c r="E4310" t="s">
        <v>20</v>
      </c>
      <c r="F4310" t="s">
        <v>47</v>
      </c>
      <c r="G4310" s="2">
        <v>33</v>
      </c>
      <c r="H4310" t="s">
        <v>20</v>
      </c>
      <c r="I4310" t="s">
        <v>23</v>
      </c>
      <c r="J4310" t="s">
        <v>21</v>
      </c>
      <c r="K4310" t="s">
        <v>21</v>
      </c>
      <c r="L4310" t="s">
        <v>24</v>
      </c>
      <c r="M4310" t="s">
        <v>21</v>
      </c>
      <c r="N4310" t="s">
        <v>43</v>
      </c>
      <c r="O4310" s="1">
        <v>93.33</v>
      </c>
      <c r="P4310" s="1">
        <v>3015.89</v>
      </c>
      <c r="Q4310">
        <v>4</v>
      </c>
      <c r="R4310" t="s">
        <v>21</v>
      </c>
      <c r="S4310" t="str">
        <f>IF(ChurnData[[#This Row],[MonthlyCharges]]&lt;=30,"1. Up to 30",IF(ChurnData[[#This Row],[MonthlyCharges]]&lt;=50,"2. 31-50",IF(ChurnData[[#This Row],[MonthlyCharges]]&lt;=70,"3. 51-70",IF(ChurnData[[#This Row],[MonthlyCharges]]&lt;=90,"4. 71-90","5. Over 90"))))</f>
        <v>5. Over 90</v>
      </c>
      <c r="T4310" t="str">
        <f>IF(AND(ChurnData[[#This Row],[Contract]]="Month-to-month",ChurnData[[#This Row],[InternetService]]="Fiber optic",ChurnData[[#This Row],[TenureMonths]]&lt;=11),"High-risk","Other")</f>
        <v>Other</v>
      </c>
      <c r="U4310" t="str">
        <f>IF(ChurnData[[#This Row],[TenureMonths]]&lt;=11,"0-11",IF(ChurnData[[#This Row],[TenureMonths]]&lt;=23,"12-23",IF(ChurnData[[#This Row],[TenureMonths]]&lt;=35,"24-35",IF(ChurnData[[#This Row],[TenureMonths]]&lt;=47,"36-47",IF(ChurnData[[#This Row],[TenureMonths]]&lt;=59,"48-59","60-72")))))</f>
        <v>24-35</v>
      </c>
      <c r="V4310">
        <f>IF(ChurnData[[#This Row],[Churn]]="Yes",1,0)</f>
        <v>0</v>
      </c>
    </row>
    <row r="4311" spans="1:22" x14ac:dyDescent="0.35">
      <c r="A4311" t="s">
        <v>4364</v>
      </c>
      <c r="B4311" t="s">
        <v>36</v>
      </c>
      <c r="C4311">
        <v>0</v>
      </c>
      <c r="D4311" t="s">
        <v>20</v>
      </c>
      <c r="E4311" t="s">
        <v>20</v>
      </c>
      <c r="F4311" t="s">
        <v>22</v>
      </c>
      <c r="G4311" s="2">
        <v>24</v>
      </c>
      <c r="H4311" t="s">
        <v>20</v>
      </c>
      <c r="I4311" t="s">
        <v>21</v>
      </c>
      <c r="J4311" t="s">
        <v>28</v>
      </c>
      <c r="K4311" t="s">
        <v>28</v>
      </c>
      <c r="L4311" t="s">
        <v>33</v>
      </c>
      <c r="M4311" t="s">
        <v>20</v>
      </c>
      <c r="N4311" t="s">
        <v>25</v>
      </c>
      <c r="O4311" s="1">
        <v>31.69</v>
      </c>
      <c r="P4311" s="1">
        <v>766.42</v>
      </c>
      <c r="Q4311">
        <v>0</v>
      </c>
      <c r="R4311" t="s">
        <v>20</v>
      </c>
      <c r="S4311" t="str">
        <f>IF(ChurnData[[#This Row],[MonthlyCharges]]&lt;=30,"1. Up to 30",IF(ChurnData[[#This Row],[MonthlyCharges]]&lt;=50,"2. 31-50",IF(ChurnData[[#This Row],[MonthlyCharges]]&lt;=70,"3. 51-70",IF(ChurnData[[#This Row],[MonthlyCharges]]&lt;=90,"4. 71-90","5. Over 90"))))</f>
        <v>2. 31-50</v>
      </c>
      <c r="T4311" t="str">
        <f>IF(AND(ChurnData[[#This Row],[Contract]]="Month-to-month",ChurnData[[#This Row],[InternetService]]="Fiber optic",ChurnData[[#This Row],[TenureMonths]]&lt;=11),"High-risk","Other")</f>
        <v>Other</v>
      </c>
      <c r="U4311" t="str">
        <f>IF(ChurnData[[#This Row],[TenureMonths]]&lt;=11,"0-11",IF(ChurnData[[#This Row],[TenureMonths]]&lt;=23,"12-23",IF(ChurnData[[#This Row],[TenureMonths]]&lt;=35,"24-35",IF(ChurnData[[#This Row],[TenureMonths]]&lt;=47,"36-47",IF(ChurnData[[#This Row],[TenureMonths]]&lt;=59,"48-59","60-72")))))</f>
        <v>24-35</v>
      </c>
      <c r="V4311">
        <f>IF(ChurnData[[#This Row],[Churn]]="Yes",1,0)</f>
        <v>1</v>
      </c>
    </row>
    <row r="4312" spans="1:22" x14ac:dyDescent="0.35">
      <c r="A4312" t="s">
        <v>4365</v>
      </c>
      <c r="B4312" t="s">
        <v>36</v>
      </c>
      <c r="C4312">
        <v>0</v>
      </c>
      <c r="D4312" t="s">
        <v>21</v>
      </c>
      <c r="E4312" t="s">
        <v>21</v>
      </c>
      <c r="F4312" t="s">
        <v>49</v>
      </c>
      <c r="G4312" s="2">
        <v>3</v>
      </c>
      <c r="H4312" t="s">
        <v>20</v>
      </c>
      <c r="I4312" t="s">
        <v>23</v>
      </c>
      <c r="J4312" t="s">
        <v>20</v>
      </c>
      <c r="K4312" t="s">
        <v>21</v>
      </c>
      <c r="L4312" t="s">
        <v>33</v>
      </c>
      <c r="M4312" t="s">
        <v>20</v>
      </c>
      <c r="N4312" t="s">
        <v>34</v>
      </c>
      <c r="O4312" s="1">
        <v>93.24</v>
      </c>
      <c r="P4312" s="1">
        <v>287.62</v>
      </c>
      <c r="Q4312">
        <v>2</v>
      </c>
      <c r="R4312" t="s">
        <v>20</v>
      </c>
      <c r="S4312" t="str">
        <f>IF(ChurnData[[#This Row],[MonthlyCharges]]&lt;=30,"1. Up to 30",IF(ChurnData[[#This Row],[MonthlyCharges]]&lt;=50,"2. 31-50",IF(ChurnData[[#This Row],[MonthlyCharges]]&lt;=70,"3. 51-70",IF(ChurnData[[#This Row],[MonthlyCharges]]&lt;=90,"4. 71-90","5. Over 90"))))</f>
        <v>5. Over 90</v>
      </c>
      <c r="T4312" t="str">
        <f>IF(AND(ChurnData[[#This Row],[Contract]]="Month-to-month",ChurnData[[#This Row],[InternetService]]="Fiber optic",ChurnData[[#This Row],[TenureMonths]]&lt;=11),"High-risk","Other")</f>
        <v>High-risk</v>
      </c>
      <c r="U4312" t="str">
        <f>IF(ChurnData[[#This Row],[TenureMonths]]&lt;=11,"0-11",IF(ChurnData[[#This Row],[TenureMonths]]&lt;=23,"12-23",IF(ChurnData[[#This Row],[TenureMonths]]&lt;=35,"24-35",IF(ChurnData[[#This Row],[TenureMonths]]&lt;=47,"36-47",IF(ChurnData[[#This Row],[TenureMonths]]&lt;=59,"48-59","60-72")))))</f>
        <v>0-11</v>
      </c>
      <c r="V4312">
        <f>IF(ChurnData[[#This Row],[Churn]]="Yes",1,0)</f>
        <v>1</v>
      </c>
    </row>
    <row r="4313" spans="1:22" x14ac:dyDescent="0.35">
      <c r="A4313" t="s">
        <v>4366</v>
      </c>
      <c r="B4313" t="s">
        <v>36</v>
      </c>
      <c r="C4313">
        <v>0</v>
      </c>
      <c r="D4313" t="s">
        <v>21</v>
      </c>
      <c r="E4313" t="s">
        <v>21</v>
      </c>
      <c r="F4313" t="s">
        <v>22</v>
      </c>
      <c r="G4313" s="2">
        <v>30</v>
      </c>
      <c r="H4313" t="s">
        <v>20</v>
      </c>
      <c r="I4313" t="s">
        <v>23</v>
      </c>
      <c r="J4313" t="s">
        <v>21</v>
      </c>
      <c r="K4313" t="s">
        <v>21</v>
      </c>
      <c r="L4313" t="s">
        <v>33</v>
      </c>
      <c r="M4313" t="s">
        <v>21</v>
      </c>
      <c r="N4313" t="s">
        <v>25</v>
      </c>
      <c r="O4313" s="1">
        <v>89.47</v>
      </c>
      <c r="P4313" s="1">
        <v>2620.4</v>
      </c>
      <c r="Q4313">
        <v>3</v>
      </c>
      <c r="R4313" t="s">
        <v>21</v>
      </c>
      <c r="S4313" t="str">
        <f>IF(ChurnData[[#This Row],[MonthlyCharges]]&lt;=30,"1. Up to 30",IF(ChurnData[[#This Row],[MonthlyCharges]]&lt;=50,"2. 31-50",IF(ChurnData[[#This Row],[MonthlyCharges]]&lt;=70,"3. 51-70",IF(ChurnData[[#This Row],[MonthlyCharges]]&lt;=90,"4. 71-90","5. Over 90"))))</f>
        <v>4. 71-90</v>
      </c>
      <c r="T4313" t="str">
        <f>IF(AND(ChurnData[[#This Row],[Contract]]="Month-to-month",ChurnData[[#This Row],[InternetService]]="Fiber optic",ChurnData[[#This Row],[TenureMonths]]&lt;=11),"High-risk","Other")</f>
        <v>Other</v>
      </c>
      <c r="U4313" t="str">
        <f>IF(ChurnData[[#This Row],[TenureMonths]]&lt;=11,"0-11",IF(ChurnData[[#This Row],[TenureMonths]]&lt;=23,"12-23",IF(ChurnData[[#This Row],[TenureMonths]]&lt;=35,"24-35",IF(ChurnData[[#This Row],[TenureMonths]]&lt;=47,"36-47",IF(ChurnData[[#This Row],[TenureMonths]]&lt;=59,"48-59","60-72")))))</f>
        <v>24-35</v>
      </c>
      <c r="V4313">
        <f>IF(ChurnData[[#This Row],[Churn]]="Yes",1,0)</f>
        <v>0</v>
      </c>
    </row>
    <row r="4314" spans="1:22" x14ac:dyDescent="0.35">
      <c r="A4314" t="s">
        <v>4367</v>
      </c>
      <c r="B4314" t="s">
        <v>36</v>
      </c>
      <c r="C4314">
        <v>0</v>
      </c>
      <c r="D4314" t="s">
        <v>21</v>
      </c>
      <c r="E4314" t="s">
        <v>21</v>
      </c>
      <c r="F4314" t="s">
        <v>65</v>
      </c>
      <c r="G4314" s="2">
        <v>34</v>
      </c>
      <c r="H4314" t="s">
        <v>20</v>
      </c>
      <c r="I4314" t="s">
        <v>23</v>
      </c>
      <c r="J4314" t="s">
        <v>21</v>
      </c>
      <c r="K4314" t="s">
        <v>21</v>
      </c>
      <c r="L4314" t="s">
        <v>33</v>
      </c>
      <c r="M4314" t="s">
        <v>20</v>
      </c>
      <c r="N4314" t="s">
        <v>34</v>
      </c>
      <c r="O4314" s="1">
        <v>85.4</v>
      </c>
      <c r="P4314" s="1">
        <v>2926.12</v>
      </c>
      <c r="Q4314">
        <v>1</v>
      </c>
      <c r="R4314" t="s">
        <v>21</v>
      </c>
      <c r="S4314" t="str">
        <f>IF(ChurnData[[#This Row],[MonthlyCharges]]&lt;=30,"1. Up to 30",IF(ChurnData[[#This Row],[MonthlyCharges]]&lt;=50,"2. 31-50",IF(ChurnData[[#This Row],[MonthlyCharges]]&lt;=70,"3. 51-70",IF(ChurnData[[#This Row],[MonthlyCharges]]&lt;=90,"4. 71-90","5. Over 90"))))</f>
        <v>4. 71-90</v>
      </c>
      <c r="T4314" t="str">
        <f>IF(AND(ChurnData[[#This Row],[Contract]]="Month-to-month",ChurnData[[#This Row],[InternetService]]="Fiber optic",ChurnData[[#This Row],[TenureMonths]]&lt;=11),"High-risk","Other")</f>
        <v>Other</v>
      </c>
      <c r="U4314" t="str">
        <f>IF(ChurnData[[#This Row],[TenureMonths]]&lt;=11,"0-11",IF(ChurnData[[#This Row],[TenureMonths]]&lt;=23,"12-23",IF(ChurnData[[#This Row],[TenureMonths]]&lt;=35,"24-35",IF(ChurnData[[#This Row],[TenureMonths]]&lt;=47,"36-47",IF(ChurnData[[#This Row],[TenureMonths]]&lt;=59,"48-59","60-72")))))</f>
        <v>24-35</v>
      </c>
      <c r="V4314">
        <f>IF(ChurnData[[#This Row],[Churn]]="Yes",1,0)</f>
        <v>0</v>
      </c>
    </row>
    <row r="4315" spans="1:22" x14ac:dyDescent="0.35">
      <c r="A4315" t="s">
        <v>4368</v>
      </c>
      <c r="B4315" t="s">
        <v>19</v>
      </c>
      <c r="C4315">
        <v>1</v>
      </c>
      <c r="D4315" t="s">
        <v>20</v>
      </c>
      <c r="E4315" t="s">
        <v>20</v>
      </c>
      <c r="F4315" t="s">
        <v>41</v>
      </c>
      <c r="G4315" s="2">
        <v>28</v>
      </c>
      <c r="H4315" t="s">
        <v>20</v>
      </c>
      <c r="I4315" t="s">
        <v>23</v>
      </c>
      <c r="J4315" t="s">
        <v>21</v>
      </c>
      <c r="K4315" t="s">
        <v>21</v>
      </c>
      <c r="L4315" t="s">
        <v>33</v>
      </c>
      <c r="M4315" t="s">
        <v>20</v>
      </c>
      <c r="N4315" t="s">
        <v>34</v>
      </c>
      <c r="O4315" s="1">
        <v>93.3</v>
      </c>
      <c r="P4315" s="1">
        <v>2654.86</v>
      </c>
      <c r="Q4315">
        <v>1</v>
      </c>
      <c r="R4315" t="s">
        <v>20</v>
      </c>
      <c r="S4315" t="str">
        <f>IF(ChurnData[[#This Row],[MonthlyCharges]]&lt;=30,"1. Up to 30",IF(ChurnData[[#This Row],[MonthlyCharges]]&lt;=50,"2. 31-50",IF(ChurnData[[#This Row],[MonthlyCharges]]&lt;=70,"3. 51-70",IF(ChurnData[[#This Row],[MonthlyCharges]]&lt;=90,"4. 71-90","5. Over 90"))))</f>
        <v>5. Over 90</v>
      </c>
      <c r="T4315" t="str">
        <f>IF(AND(ChurnData[[#This Row],[Contract]]="Month-to-month",ChurnData[[#This Row],[InternetService]]="Fiber optic",ChurnData[[#This Row],[TenureMonths]]&lt;=11),"High-risk","Other")</f>
        <v>Other</v>
      </c>
      <c r="U4315" t="str">
        <f>IF(ChurnData[[#This Row],[TenureMonths]]&lt;=11,"0-11",IF(ChurnData[[#This Row],[TenureMonths]]&lt;=23,"12-23",IF(ChurnData[[#This Row],[TenureMonths]]&lt;=35,"24-35",IF(ChurnData[[#This Row],[TenureMonths]]&lt;=47,"36-47",IF(ChurnData[[#This Row],[TenureMonths]]&lt;=59,"48-59","60-72")))))</f>
        <v>24-35</v>
      </c>
      <c r="V4315">
        <f>IF(ChurnData[[#This Row],[Churn]]="Yes",1,0)</f>
        <v>1</v>
      </c>
    </row>
    <row r="4316" spans="1:22" x14ac:dyDescent="0.35">
      <c r="A4316" t="s">
        <v>4369</v>
      </c>
      <c r="B4316" t="s">
        <v>36</v>
      </c>
      <c r="C4316">
        <v>0</v>
      </c>
      <c r="D4316" t="s">
        <v>21</v>
      </c>
      <c r="E4316" t="s">
        <v>21</v>
      </c>
      <c r="F4316" t="s">
        <v>56</v>
      </c>
      <c r="G4316" s="2">
        <v>47</v>
      </c>
      <c r="H4316" t="s">
        <v>20</v>
      </c>
      <c r="I4316" t="s">
        <v>21</v>
      </c>
      <c r="J4316" t="s">
        <v>28</v>
      </c>
      <c r="K4316" t="s">
        <v>28</v>
      </c>
      <c r="L4316" t="s">
        <v>24</v>
      </c>
      <c r="M4316" t="s">
        <v>20</v>
      </c>
      <c r="N4316" t="s">
        <v>43</v>
      </c>
      <c r="O4316" s="1">
        <v>32.200000000000003</v>
      </c>
      <c r="P4316" s="1">
        <v>1549</v>
      </c>
      <c r="Q4316">
        <v>2</v>
      </c>
      <c r="R4316" t="s">
        <v>21</v>
      </c>
      <c r="S4316" t="str">
        <f>IF(ChurnData[[#This Row],[MonthlyCharges]]&lt;=30,"1. Up to 30",IF(ChurnData[[#This Row],[MonthlyCharges]]&lt;=50,"2. 31-50",IF(ChurnData[[#This Row],[MonthlyCharges]]&lt;=70,"3. 51-70",IF(ChurnData[[#This Row],[MonthlyCharges]]&lt;=90,"4. 71-90","5. Over 90"))))</f>
        <v>2. 31-50</v>
      </c>
      <c r="T4316" t="str">
        <f>IF(AND(ChurnData[[#This Row],[Contract]]="Month-to-month",ChurnData[[#This Row],[InternetService]]="Fiber optic",ChurnData[[#This Row],[TenureMonths]]&lt;=11),"High-risk","Other")</f>
        <v>Other</v>
      </c>
      <c r="U4316" t="str">
        <f>IF(ChurnData[[#This Row],[TenureMonths]]&lt;=11,"0-11",IF(ChurnData[[#This Row],[TenureMonths]]&lt;=23,"12-23",IF(ChurnData[[#This Row],[TenureMonths]]&lt;=35,"24-35",IF(ChurnData[[#This Row],[TenureMonths]]&lt;=47,"36-47",IF(ChurnData[[#This Row],[TenureMonths]]&lt;=59,"48-59","60-72")))))</f>
        <v>36-47</v>
      </c>
      <c r="V4316">
        <f>IF(ChurnData[[#This Row],[Churn]]="Yes",1,0)</f>
        <v>0</v>
      </c>
    </row>
    <row r="4317" spans="1:22" x14ac:dyDescent="0.35">
      <c r="A4317" t="s">
        <v>4370</v>
      </c>
      <c r="B4317" t="s">
        <v>36</v>
      </c>
      <c r="C4317">
        <v>0</v>
      </c>
      <c r="D4317" t="s">
        <v>21</v>
      </c>
      <c r="E4317" t="s">
        <v>21</v>
      </c>
      <c r="F4317" t="s">
        <v>39</v>
      </c>
      <c r="G4317" s="2">
        <v>9</v>
      </c>
      <c r="H4317" t="s">
        <v>20</v>
      </c>
      <c r="I4317" t="s">
        <v>32</v>
      </c>
      <c r="J4317" t="s">
        <v>21</v>
      </c>
      <c r="K4317" t="s">
        <v>20</v>
      </c>
      <c r="L4317" t="s">
        <v>33</v>
      </c>
      <c r="M4317" t="s">
        <v>20</v>
      </c>
      <c r="N4317" t="s">
        <v>30</v>
      </c>
      <c r="O4317" s="1">
        <v>57.54</v>
      </c>
      <c r="P4317" s="1">
        <v>515.71</v>
      </c>
      <c r="Q4317">
        <v>0</v>
      </c>
      <c r="R4317" t="s">
        <v>21</v>
      </c>
      <c r="S4317" t="str">
        <f>IF(ChurnData[[#This Row],[MonthlyCharges]]&lt;=30,"1. Up to 30",IF(ChurnData[[#This Row],[MonthlyCharges]]&lt;=50,"2. 31-50",IF(ChurnData[[#This Row],[MonthlyCharges]]&lt;=70,"3. 51-70",IF(ChurnData[[#This Row],[MonthlyCharges]]&lt;=90,"4. 71-90","5. Over 90"))))</f>
        <v>3. 51-70</v>
      </c>
      <c r="T4317" t="str">
        <f>IF(AND(ChurnData[[#This Row],[Contract]]="Month-to-month",ChurnData[[#This Row],[InternetService]]="Fiber optic",ChurnData[[#This Row],[TenureMonths]]&lt;=11),"High-risk","Other")</f>
        <v>Other</v>
      </c>
      <c r="U4317" t="str">
        <f>IF(ChurnData[[#This Row],[TenureMonths]]&lt;=11,"0-11",IF(ChurnData[[#This Row],[TenureMonths]]&lt;=23,"12-23",IF(ChurnData[[#This Row],[TenureMonths]]&lt;=35,"24-35",IF(ChurnData[[#This Row],[TenureMonths]]&lt;=47,"36-47",IF(ChurnData[[#This Row],[TenureMonths]]&lt;=59,"48-59","60-72")))))</f>
        <v>0-11</v>
      </c>
      <c r="V4317">
        <f>IF(ChurnData[[#This Row],[Churn]]="Yes",1,0)</f>
        <v>0</v>
      </c>
    </row>
    <row r="4318" spans="1:22" x14ac:dyDescent="0.35">
      <c r="A4318" t="s">
        <v>4371</v>
      </c>
      <c r="B4318" t="s">
        <v>36</v>
      </c>
      <c r="C4318">
        <v>0</v>
      </c>
      <c r="D4318" t="s">
        <v>20</v>
      </c>
      <c r="E4318" t="s">
        <v>20</v>
      </c>
      <c r="F4318" t="s">
        <v>27</v>
      </c>
      <c r="G4318" s="2">
        <v>14</v>
      </c>
      <c r="H4318" t="s">
        <v>20</v>
      </c>
      <c r="I4318" t="s">
        <v>21</v>
      </c>
      <c r="J4318" t="s">
        <v>28</v>
      </c>
      <c r="K4318" t="s">
        <v>28</v>
      </c>
      <c r="L4318" t="s">
        <v>33</v>
      </c>
      <c r="M4318" t="s">
        <v>20</v>
      </c>
      <c r="N4318" t="s">
        <v>25</v>
      </c>
      <c r="O4318" s="1">
        <v>22.39</v>
      </c>
      <c r="P4318" s="1">
        <v>317.93</v>
      </c>
      <c r="Q4318">
        <v>2</v>
      </c>
      <c r="R4318" t="s">
        <v>21</v>
      </c>
      <c r="S4318" t="str">
        <f>IF(ChurnData[[#This Row],[MonthlyCharges]]&lt;=30,"1. Up to 30",IF(ChurnData[[#This Row],[MonthlyCharges]]&lt;=50,"2. 31-50",IF(ChurnData[[#This Row],[MonthlyCharges]]&lt;=70,"3. 51-70",IF(ChurnData[[#This Row],[MonthlyCharges]]&lt;=90,"4. 71-90","5. Over 90"))))</f>
        <v>1. Up to 30</v>
      </c>
      <c r="T4318" t="str">
        <f>IF(AND(ChurnData[[#This Row],[Contract]]="Month-to-month",ChurnData[[#This Row],[InternetService]]="Fiber optic",ChurnData[[#This Row],[TenureMonths]]&lt;=11),"High-risk","Other")</f>
        <v>Other</v>
      </c>
      <c r="U4318" t="str">
        <f>IF(ChurnData[[#This Row],[TenureMonths]]&lt;=11,"0-11",IF(ChurnData[[#This Row],[TenureMonths]]&lt;=23,"12-23",IF(ChurnData[[#This Row],[TenureMonths]]&lt;=35,"24-35",IF(ChurnData[[#This Row],[TenureMonths]]&lt;=47,"36-47",IF(ChurnData[[#This Row],[TenureMonths]]&lt;=59,"48-59","60-72")))))</f>
        <v>12-23</v>
      </c>
      <c r="V4318">
        <f>IF(ChurnData[[#This Row],[Churn]]="Yes",1,0)</f>
        <v>0</v>
      </c>
    </row>
    <row r="4319" spans="1:22" x14ac:dyDescent="0.35">
      <c r="A4319" t="s">
        <v>4372</v>
      </c>
      <c r="B4319" t="s">
        <v>36</v>
      </c>
      <c r="C4319">
        <v>1</v>
      </c>
      <c r="D4319" t="s">
        <v>21</v>
      </c>
      <c r="E4319" t="s">
        <v>20</v>
      </c>
      <c r="F4319" t="s">
        <v>65</v>
      </c>
      <c r="G4319" s="2">
        <v>60</v>
      </c>
      <c r="H4319" t="s">
        <v>20</v>
      </c>
      <c r="I4319" t="s">
        <v>23</v>
      </c>
      <c r="J4319" t="s">
        <v>21</v>
      </c>
      <c r="K4319" t="s">
        <v>20</v>
      </c>
      <c r="L4319" t="s">
        <v>29</v>
      </c>
      <c r="M4319" t="s">
        <v>20</v>
      </c>
      <c r="N4319" t="s">
        <v>34</v>
      </c>
      <c r="O4319" s="1">
        <v>94.82</v>
      </c>
      <c r="P4319" s="1">
        <v>5684.64</v>
      </c>
      <c r="Q4319">
        <v>2</v>
      </c>
      <c r="R4319" t="s">
        <v>21</v>
      </c>
      <c r="S4319" t="str">
        <f>IF(ChurnData[[#This Row],[MonthlyCharges]]&lt;=30,"1. Up to 30",IF(ChurnData[[#This Row],[MonthlyCharges]]&lt;=50,"2. 31-50",IF(ChurnData[[#This Row],[MonthlyCharges]]&lt;=70,"3. 51-70",IF(ChurnData[[#This Row],[MonthlyCharges]]&lt;=90,"4. 71-90","5. Over 90"))))</f>
        <v>5. Over 90</v>
      </c>
      <c r="T4319" t="str">
        <f>IF(AND(ChurnData[[#This Row],[Contract]]="Month-to-month",ChurnData[[#This Row],[InternetService]]="Fiber optic",ChurnData[[#This Row],[TenureMonths]]&lt;=11),"High-risk","Other")</f>
        <v>Other</v>
      </c>
      <c r="U4319" t="str">
        <f>IF(ChurnData[[#This Row],[TenureMonths]]&lt;=11,"0-11",IF(ChurnData[[#This Row],[TenureMonths]]&lt;=23,"12-23",IF(ChurnData[[#This Row],[TenureMonths]]&lt;=35,"24-35",IF(ChurnData[[#This Row],[TenureMonths]]&lt;=47,"36-47",IF(ChurnData[[#This Row],[TenureMonths]]&lt;=59,"48-59","60-72")))))</f>
        <v>60-72</v>
      </c>
      <c r="V4319">
        <f>IF(ChurnData[[#This Row],[Churn]]="Yes",1,0)</f>
        <v>0</v>
      </c>
    </row>
    <row r="4320" spans="1:22" x14ac:dyDescent="0.35">
      <c r="A4320" t="s">
        <v>4373</v>
      </c>
      <c r="B4320" t="s">
        <v>19</v>
      </c>
      <c r="C4320">
        <v>0</v>
      </c>
      <c r="D4320" t="s">
        <v>21</v>
      </c>
      <c r="E4320" t="s">
        <v>21</v>
      </c>
      <c r="F4320" t="s">
        <v>75</v>
      </c>
      <c r="G4320" s="2">
        <v>12</v>
      </c>
      <c r="H4320" t="s">
        <v>20</v>
      </c>
      <c r="I4320" t="s">
        <v>21</v>
      </c>
      <c r="J4320" t="s">
        <v>28</v>
      </c>
      <c r="K4320" t="s">
        <v>28</v>
      </c>
      <c r="L4320" t="s">
        <v>33</v>
      </c>
      <c r="M4320" t="s">
        <v>20</v>
      </c>
      <c r="N4320" t="s">
        <v>34</v>
      </c>
      <c r="O4320" s="1">
        <v>32.97</v>
      </c>
      <c r="P4320" s="1">
        <v>398.95</v>
      </c>
      <c r="Q4320">
        <v>0</v>
      </c>
      <c r="R4320" t="s">
        <v>21</v>
      </c>
      <c r="S4320" t="str">
        <f>IF(ChurnData[[#This Row],[MonthlyCharges]]&lt;=30,"1. Up to 30",IF(ChurnData[[#This Row],[MonthlyCharges]]&lt;=50,"2. 31-50",IF(ChurnData[[#This Row],[MonthlyCharges]]&lt;=70,"3. 51-70",IF(ChurnData[[#This Row],[MonthlyCharges]]&lt;=90,"4. 71-90","5. Over 90"))))</f>
        <v>2. 31-50</v>
      </c>
      <c r="T4320" t="str">
        <f>IF(AND(ChurnData[[#This Row],[Contract]]="Month-to-month",ChurnData[[#This Row],[InternetService]]="Fiber optic",ChurnData[[#This Row],[TenureMonths]]&lt;=11),"High-risk","Other")</f>
        <v>Other</v>
      </c>
      <c r="U4320" t="str">
        <f>IF(ChurnData[[#This Row],[TenureMonths]]&lt;=11,"0-11",IF(ChurnData[[#This Row],[TenureMonths]]&lt;=23,"12-23",IF(ChurnData[[#This Row],[TenureMonths]]&lt;=35,"24-35",IF(ChurnData[[#This Row],[TenureMonths]]&lt;=47,"36-47",IF(ChurnData[[#This Row],[TenureMonths]]&lt;=59,"48-59","60-72")))))</f>
        <v>12-23</v>
      </c>
      <c r="V4320">
        <f>IF(ChurnData[[#This Row],[Churn]]="Yes",1,0)</f>
        <v>0</v>
      </c>
    </row>
    <row r="4321" spans="1:22" x14ac:dyDescent="0.35">
      <c r="A4321" t="s">
        <v>4374</v>
      </c>
      <c r="B4321" t="s">
        <v>19</v>
      </c>
      <c r="C4321">
        <v>0</v>
      </c>
      <c r="D4321" t="s">
        <v>20</v>
      </c>
      <c r="E4321" t="s">
        <v>21</v>
      </c>
      <c r="F4321" t="s">
        <v>37</v>
      </c>
      <c r="G4321" s="2">
        <v>19</v>
      </c>
      <c r="H4321" t="s">
        <v>20</v>
      </c>
      <c r="I4321" t="s">
        <v>23</v>
      </c>
      <c r="J4321" t="s">
        <v>20</v>
      </c>
      <c r="K4321" t="s">
        <v>20</v>
      </c>
      <c r="L4321" t="s">
        <v>33</v>
      </c>
      <c r="M4321" t="s">
        <v>21</v>
      </c>
      <c r="N4321" t="s">
        <v>34</v>
      </c>
      <c r="O4321" s="1">
        <v>98.63</v>
      </c>
      <c r="P4321" s="1">
        <v>1840.72</v>
      </c>
      <c r="Q4321">
        <v>4</v>
      </c>
      <c r="R4321" t="s">
        <v>21</v>
      </c>
      <c r="S4321" t="str">
        <f>IF(ChurnData[[#This Row],[MonthlyCharges]]&lt;=30,"1. Up to 30",IF(ChurnData[[#This Row],[MonthlyCharges]]&lt;=50,"2. 31-50",IF(ChurnData[[#This Row],[MonthlyCharges]]&lt;=70,"3. 51-70",IF(ChurnData[[#This Row],[MonthlyCharges]]&lt;=90,"4. 71-90","5. Over 90"))))</f>
        <v>5. Over 90</v>
      </c>
      <c r="T4321" t="str">
        <f>IF(AND(ChurnData[[#This Row],[Contract]]="Month-to-month",ChurnData[[#This Row],[InternetService]]="Fiber optic",ChurnData[[#This Row],[TenureMonths]]&lt;=11),"High-risk","Other")</f>
        <v>Other</v>
      </c>
      <c r="U4321" t="str">
        <f>IF(ChurnData[[#This Row],[TenureMonths]]&lt;=11,"0-11",IF(ChurnData[[#This Row],[TenureMonths]]&lt;=23,"12-23",IF(ChurnData[[#This Row],[TenureMonths]]&lt;=35,"24-35",IF(ChurnData[[#This Row],[TenureMonths]]&lt;=47,"36-47",IF(ChurnData[[#This Row],[TenureMonths]]&lt;=59,"48-59","60-72")))))</f>
        <v>12-23</v>
      </c>
      <c r="V4321">
        <f>IF(ChurnData[[#This Row],[Churn]]="Yes",1,0)</f>
        <v>0</v>
      </c>
    </row>
    <row r="4322" spans="1:22" x14ac:dyDescent="0.35">
      <c r="A4322" t="s">
        <v>4375</v>
      </c>
      <c r="B4322" t="s">
        <v>19</v>
      </c>
      <c r="C4322">
        <v>1</v>
      </c>
      <c r="D4322" t="s">
        <v>21</v>
      </c>
      <c r="E4322" t="s">
        <v>20</v>
      </c>
      <c r="F4322" t="s">
        <v>56</v>
      </c>
      <c r="G4322" s="2">
        <v>51</v>
      </c>
      <c r="H4322" t="s">
        <v>20</v>
      </c>
      <c r="I4322" t="s">
        <v>23</v>
      </c>
      <c r="J4322" t="s">
        <v>20</v>
      </c>
      <c r="K4322" t="s">
        <v>21</v>
      </c>
      <c r="L4322" t="s">
        <v>24</v>
      </c>
      <c r="M4322" t="s">
        <v>20</v>
      </c>
      <c r="N4322" t="s">
        <v>43</v>
      </c>
      <c r="O4322" s="1">
        <v>84.74</v>
      </c>
      <c r="P4322" s="1">
        <v>4280.1899999999996</v>
      </c>
      <c r="Q4322">
        <v>3</v>
      </c>
      <c r="R4322" t="s">
        <v>21</v>
      </c>
      <c r="S4322" t="str">
        <f>IF(ChurnData[[#This Row],[MonthlyCharges]]&lt;=30,"1. Up to 30",IF(ChurnData[[#This Row],[MonthlyCharges]]&lt;=50,"2. 31-50",IF(ChurnData[[#This Row],[MonthlyCharges]]&lt;=70,"3. 51-70",IF(ChurnData[[#This Row],[MonthlyCharges]]&lt;=90,"4. 71-90","5. Over 90"))))</f>
        <v>4. 71-90</v>
      </c>
      <c r="T4322" t="str">
        <f>IF(AND(ChurnData[[#This Row],[Contract]]="Month-to-month",ChurnData[[#This Row],[InternetService]]="Fiber optic",ChurnData[[#This Row],[TenureMonths]]&lt;=11),"High-risk","Other")</f>
        <v>Other</v>
      </c>
      <c r="U4322" t="str">
        <f>IF(ChurnData[[#This Row],[TenureMonths]]&lt;=11,"0-11",IF(ChurnData[[#This Row],[TenureMonths]]&lt;=23,"12-23",IF(ChurnData[[#This Row],[TenureMonths]]&lt;=35,"24-35",IF(ChurnData[[#This Row],[TenureMonths]]&lt;=47,"36-47",IF(ChurnData[[#This Row],[TenureMonths]]&lt;=59,"48-59","60-72")))))</f>
        <v>48-59</v>
      </c>
      <c r="V4322">
        <f>IF(ChurnData[[#This Row],[Churn]]="Yes",1,0)</f>
        <v>0</v>
      </c>
    </row>
    <row r="4323" spans="1:22" x14ac:dyDescent="0.35">
      <c r="A4323" t="s">
        <v>4376</v>
      </c>
      <c r="B4323" t="s">
        <v>36</v>
      </c>
      <c r="C4323">
        <v>0</v>
      </c>
      <c r="D4323" t="s">
        <v>21</v>
      </c>
      <c r="E4323" t="s">
        <v>21</v>
      </c>
      <c r="F4323" t="s">
        <v>58</v>
      </c>
      <c r="G4323" s="2">
        <v>70</v>
      </c>
      <c r="H4323" t="s">
        <v>20</v>
      </c>
      <c r="I4323" t="s">
        <v>23</v>
      </c>
      <c r="J4323" t="s">
        <v>20</v>
      </c>
      <c r="K4323" t="s">
        <v>21</v>
      </c>
      <c r="L4323" t="s">
        <v>24</v>
      </c>
      <c r="M4323" t="s">
        <v>21</v>
      </c>
      <c r="N4323" t="s">
        <v>30</v>
      </c>
      <c r="O4323" s="1">
        <v>90</v>
      </c>
      <c r="P4323" s="1">
        <v>6422.45</v>
      </c>
      <c r="Q4323">
        <v>2</v>
      </c>
      <c r="R4323" t="s">
        <v>21</v>
      </c>
      <c r="S4323" t="str">
        <f>IF(ChurnData[[#This Row],[MonthlyCharges]]&lt;=30,"1. Up to 30",IF(ChurnData[[#This Row],[MonthlyCharges]]&lt;=50,"2. 31-50",IF(ChurnData[[#This Row],[MonthlyCharges]]&lt;=70,"3. 51-70",IF(ChurnData[[#This Row],[MonthlyCharges]]&lt;=90,"4. 71-90","5. Over 90"))))</f>
        <v>4. 71-90</v>
      </c>
      <c r="T4323" t="str">
        <f>IF(AND(ChurnData[[#This Row],[Contract]]="Month-to-month",ChurnData[[#This Row],[InternetService]]="Fiber optic",ChurnData[[#This Row],[TenureMonths]]&lt;=11),"High-risk","Other")</f>
        <v>Other</v>
      </c>
      <c r="U4323" t="str">
        <f>IF(ChurnData[[#This Row],[TenureMonths]]&lt;=11,"0-11",IF(ChurnData[[#This Row],[TenureMonths]]&lt;=23,"12-23",IF(ChurnData[[#This Row],[TenureMonths]]&lt;=35,"24-35",IF(ChurnData[[#This Row],[TenureMonths]]&lt;=47,"36-47",IF(ChurnData[[#This Row],[TenureMonths]]&lt;=59,"48-59","60-72")))))</f>
        <v>60-72</v>
      </c>
      <c r="V4323">
        <f>IF(ChurnData[[#This Row],[Churn]]="Yes",1,0)</f>
        <v>0</v>
      </c>
    </row>
    <row r="4324" spans="1:22" x14ac:dyDescent="0.35">
      <c r="A4324" t="s">
        <v>4377</v>
      </c>
      <c r="B4324" t="s">
        <v>19</v>
      </c>
      <c r="C4324">
        <v>0</v>
      </c>
      <c r="D4324" t="s">
        <v>21</v>
      </c>
      <c r="E4324" t="s">
        <v>21</v>
      </c>
      <c r="F4324" t="s">
        <v>49</v>
      </c>
      <c r="G4324" s="2">
        <v>16</v>
      </c>
      <c r="H4324" t="s">
        <v>20</v>
      </c>
      <c r="I4324" t="s">
        <v>21</v>
      </c>
      <c r="J4324" t="s">
        <v>28</v>
      </c>
      <c r="K4324" t="s">
        <v>28</v>
      </c>
      <c r="L4324" t="s">
        <v>29</v>
      </c>
      <c r="M4324" t="s">
        <v>21</v>
      </c>
      <c r="N4324" t="s">
        <v>43</v>
      </c>
      <c r="O4324" s="1">
        <v>22.69</v>
      </c>
      <c r="P4324" s="1">
        <v>365.03</v>
      </c>
      <c r="Q4324">
        <v>1</v>
      </c>
      <c r="R4324" t="s">
        <v>21</v>
      </c>
      <c r="S4324" t="str">
        <f>IF(ChurnData[[#This Row],[MonthlyCharges]]&lt;=30,"1. Up to 30",IF(ChurnData[[#This Row],[MonthlyCharges]]&lt;=50,"2. 31-50",IF(ChurnData[[#This Row],[MonthlyCharges]]&lt;=70,"3. 51-70",IF(ChurnData[[#This Row],[MonthlyCharges]]&lt;=90,"4. 71-90","5. Over 90"))))</f>
        <v>1. Up to 30</v>
      </c>
      <c r="T4324" t="str">
        <f>IF(AND(ChurnData[[#This Row],[Contract]]="Month-to-month",ChurnData[[#This Row],[InternetService]]="Fiber optic",ChurnData[[#This Row],[TenureMonths]]&lt;=11),"High-risk","Other")</f>
        <v>Other</v>
      </c>
      <c r="U4324" t="str">
        <f>IF(ChurnData[[#This Row],[TenureMonths]]&lt;=11,"0-11",IF(ChurnData[[#This Row],[TenureMonths]]&lt;=23,"12-23",IF(ChurnData[[#This Row],[TenureMonths]]&lt;=35,"24-35",IF(ChurnData[[#This Row],[TenureMonths]]&lt;=47,"36-47",IF(ChurnData[[#This Row],[TenureMonths]]&lt;=59,"48-59","60-72")))))</f>
        <v>12-23</v>
      </c>
      <c r="V4324">
        <f>IF(ChurnData[[#This Row],[Churn]]="Yes",1,0)</f>
        <v>0</v>
      </c>
    </row>
    <row r="4325" spans="1:22" x14ac:dyDescent="0.35">
      <c r="A4325" t="s">
        <v>4378</v>
      </c>
      <c r="B4325" t="s">
        <v>36</v>
      </c>
      <c r="C4325">
        <v>0</v>
      </c>
      <c r="D4325" t="s">
        <v>21</v>
      </c>
      <c r="E4325" t="s">
        <v>21</v>
      </c>
      <c r="F4325" t="s">
        <v>58</v>
      </c>
      <c r="G4325" s="2">
        <v>7</v>
      </c>
      <c r="H4325" t="s">
        <v>20</v>
      </c>
      <c r="I4325" t="s">
        <v>23</v>
      </c>
      <c r="J4325" t="s">
        <v>21</v>
      </c>
      <c r="K4325" t="s">
        <v>21</v>
      </c>
      <c r="L4325" t="s">
        <v>33</v>
      </c>
      <c r="M4325" t="s">
        <v>21</v>
      </c>
      <c r="N4325" t="s">
        <v>34</v>
      </c>
      <c r="O4325" s="1">
        <v>85.07</v>
      </c>
      <c r="P4325" s="1">
        <v>585.73</v>
      </c>
      <c r="Q4325">
        <v>2</v>
      </c>
      <c r="R4325" t="s">
        <v>20</v>
      </c>
      <c r="S4325" t="str">
        <f>IF(ChurnData[[#This Row],[MonthlyCharges]]&lt;=30,"1. Up to 30",IF(ChurnData[[#This Row],[MonthlyCharges]]&lt;=50,"2. 31-50",IF(ChurnData[[#This Row],[MonthlyCharges]]&lt;=70,"3. 51-70",IF(ChurnData[[#This Row],[MonthlyCharges]]&lt;=90,"4. 71-90","5. Over 90"))))</f>
        <v>4. 71-90</v>
      </c>
      <c r="T4325" t="str">
        <f>IF(AND(ChurnData[[#This Row],[Contract]]="Month-to-month",ChurnData[[#This Row],[InternetService]]="Fiber optic",ChurnData[[#This Row],[TenureMonths]]&lt;=11),"High-risk","Other")</f>
        <v>High-risk</v>
      </c>
      <c r="U4325" t="str">
        <f>IF(ChurnData[[#This Row],[TenureMonths]]&lt;=11,"0-11",IF(ChurnData[[#This Row],[TenureMonths]]&lt;=23,"12-23",IF(ChurnData[[#This Row],[TenureMonths]]&lt;=35,"24-35",IF(ChurnData[[#This Row],[TenureMonths]]&lt;=47,"36-47",IF(ChurnData[[#This Row],[TenureMonths]]&lt;=59,"48-59","60-72")))))</f>
        <v>0-11</v>
      </c>
      <c r="V4325">
        <f>IF(ChurnData[[#This Row],[Churn]]="Yes",1,0)</f>
        <v>1</v>
      </c>
    </row>
    <row r="4326" spans="1:22" x14ac:dyDescent="0.35">
      <c r="A4326" t="s">
        <v>4379</v>
      </c>
      <c r="B4326" t="s">
        <v>36</v>
      </c>
      <c r="C4326">
        <v>1</v>
      </c>
      <c r="D4326" t="s">
        <v>20</v>
      </c>
      <c r="E4326" t="s">
        <v>20</v>
      </c>
      <c r="F4326" t="s">
        <v>41</v>
      </c>
      <c r="G4326" s="2">
        <v>23</v>
      </c>
      <c r="H4326" t="s">
        <v>21</v>
      </c>
      <c r="I4326" t="s">
        <v>23</v>
      </c>
      <c r="J4326" t="s">
        <v>21</v>
      </c>
      <c r="K4326" t="s">
        <v>20</v>
      </c>
      <c r="L4326" t="s">
        <v>29</v>
      </c>
      <c r="M4326" t="s">
        <v>20</v>
      </c>
      <c r="N4326" t="s">
        <v>43</v>
      </c>
      <c r="O4326" s="1">
        <v>67.040000000000006</v>
      </c>
      <c r="P4326" s="1">
        <v>1570.62</v>
      </c>
      <c r="Q4326">
        <v>0</v>
      </c>
      <c r="R4326" t="s">
        <v>21</v>
      </c>
      <c r="S4326" t="str">
        <f>IF(ChurnData[[#This Row],[MonthlyCharges]]&lt;=30,"1. Up to 30",IF(ChurnData[[#This Row],[MonthlyCharges]]&lt;=50,"2. 31-50",IF(ChurnData[[#This Row],[MonthlyCharges]]&lt;=70,"3. 51-70",IF(ChurnData[[#This Row],[MonthlyCharges]]&lt;=90,"4. 71-90","5. Over 90"))))</f>
        <v>3. 51-70</v>
      </c>
      <c r="T4326" t="str">
        <f>IF(AND(ChurnData[[#This Row],[Contract]]="Month-to-month",ChurnData[[#This Row],[InternetService]]="Fiber optic",ChurnData[[#This Row],[TenureMonths]]&lt;=11),"High-risk","Other")</f>
        <v>Other</v>
      </c>
      <c r="U4326" t="str">
        <f>IF(ChurnData[[#This Row],[TenureMonths]]&lt;=11,"0-11",IF(ChurnData[[#This Row],[TenureMonths]]&lt;=23,"12-23",IF(ChurnData[[#This Row],[TenureMonths]]&lt;=35,"24-35",IF(ChurnData[[#This Row],[TenureMonths]]&lt;=47,"36-47",IF(ChurnData[[#This Row],[TenureMonths]]&lt;=59,"48-59","60-72")))))</f>
        <v>12-23</v>
      </c>
      <c r="V4326">
        <f>IF(ChurnData[[#This Row],[Churn]]="Yes",1,0)</f>
        <v>0</v>
      </c>
    </row>
    <row r="4327" spans="1:22" x14ac:dyDescent="0.35">
      <c r="A4327" t="s">
        <v>4380</v>
      </c>
      <c r="B4327" t="s">
        <v>19</v>
      </c>
      <c r="C4327">
        <v>0</v>
      </c>
      <c r="D4327" t="s">
        <v>20</v>
      </c>
      <c r="E4327" t="s">
        <v>21</v>
      </c>
      <c r="F4327" t="s">
        <v>75</v>
      </c>
      <c r="G4327" s="2">
        <v>20</v>
      </c>
      <c r="H4327" t="s">
        <v>20</v>
      </c>
      <c r="I4327" t="s">
        <v>23</v>
      </c>
      <c r="J4327" t="s">
        <v>20</v>
      </c>
      <c r="K4327" t="s">
        <v>21</v>
      </c>
      <c r="L4327" t="s">
        <v>33</v>
      </c>
      <c r="M4327" t="s">
        <v>20</v>
      </c>
      <c r="N4327" t="s">
        <v>34</v>
      </c>
      <c r="O4327" s="1">
        <v>87.03</v>
      </c>
      <c r="P4327" s="1">
        <v>1759.29</v>
      </c>
      <c r="Q4327">
        <v>4</v>
      </c>
      <c r="R4327" t="s">
        <v>20</v>
      </c>
      <c r="S4327" t="str">
        <f>IF(ChurnData[[#This Row],[MonthlyCharges]]&lt;=30,"1. Up to 30",IF(ChurnData[[#This Row],[MonthlyCharges]]&lt;=50,"2. 31-50",IF(ChurnData[[#This Row],[MonthlyCharges]]&lt;=70,"3. 51-70",IF(ChurnData[[#This Row],[MonthlyCharges]]&lt;=90,"4. 71-90","5. Over 90"))))</f>
        <v>4. 71-90</v>
      </c>
      <c r="T4327" t="str">
        <f>IF(AND(ChurnData[[#This Row],[Contract]]="Month-to-month",ChurnData[[#This Row],[InternetService]]="Fiber optic",ChurnData[[#This Row],[TenureMonths]]&lt;=11),"High-risk","Other")</f>
        <v>Other</v>
      </c>
      <c r="U4327" t="str">
        <f>IF(ChurnData[[#This Row],[TenureMonths]]&lt;=11,"0-11",IF(ChurnData[[#This Row],[TenureMonths]]&lt;=23,"12-23",IF(ChurnData[[#This Row],[TenureMonths]]&lt;=35,"24-35",IF(ChurnData[[#This Row],[TenureMonths]]&lt;=47,"36-47",IF(ChurnData[[#This Row],[TenureMonths]]&lt;=59,"48-59","60-72")))))</f>
        <v>12-23</v>
      </c>
      <c r="V4327">
        <f>IF(ChurnData[[#This Row],[Churn]]="Yes",1,0)</f>
        <v>1</v>
      </c>
    </row>
    <row r="4328" spans="1:22" x14ac:dyDescent="0.35">
      <c r="A4328" t="s">
        <v>4381</v>
      </c>
      <c r="B4328" t="s">
        <v>19</v>
      </c>
      <c r="C4328">
        <v>0</v>
      </c>
      <c r="D4328" t="s">
        <v>20</v>
      </c>
      <c r="E4328" t="s">
        <v>20</v>
      </c>
      <c r="F4328" t="s">
        <v>37</v>
      </c>
      <c r="G4328" s="2">
        <v>10</v>
      </c>
      <c r="H4328" t="s">
        <v>20</v>
      </c>
      <c r="I4328" t="s">
        <v>23</v>
      </c>
      <c r="J4328" t="s">
        <v>20</v>
      </c>
      <c r="K4328" t="s">
        <v>21</v>
      </c>
      <c r="L4328" t="s">
        <v>33</v>
      </c>
      <c r="M4328" t="s">
        <v>21</v>
      </c>
      <c r="N4328" t="s">
        <v>43</v>
      </c>
      <c r="O4328" s="1">
        <v>93.53</v>
      </c>
      <c r="P4328" s="1">
        <v>954.35</v>
      </c>
      <c r="Q4328">
        <v>1</v>
      </c>
      <c r="R4328" t="s">
        <v>20</v>
      </c>
      <c r="S4328" t="str">
        <f>IF(ChurnData[[#This Row],[MonthlyCharges]]&lt;=30,"1. Up to 30",IF(ChurnData[[#This Row],[MonthlyCharges]]&lt;=50,"2. 31-50",IF(ChurnData[[#This Row],[MonthlyCharges]]&lt;=70,"3. 51-70",IF(ChurnData[[#This Row],[MonthlyCharges]]&lt;=90,"4. 71-90","5. Over 90"))))</f>
        <v>5. Over 90</v>
      </c>
      <c r="T4328" t="str">
        <f>IF(AND(ChurnData[[#This Row],[Contract]]="Month-to-month",ChurnData[[#This Row],[InternetService]]="Fiber optic",ChurnData[[#This Row],[TenureMonths]]&lt;=11),"High-risk","Other")</f>
        <v>High-risk</v>
      </c>
      <c r="U4328" t="str">
        <f>IF(ChurnData[[#This Row],[TenureMonths]]&lt;=11,"0-11",IF(ChurnData[[#This Row],[TenureMonths]]&lt;=23,"12-23",IF(ChurnData[[#This Row],[TenureMonths]]&lt;=35,"24-35",IF(ChurnData[[#This Row],[TenureMonths]]&lt;=47,"36-47",IF(ChurnData[[#This Row],[TenureMonths]]&lt;=59,"48-59","60-72")))))</f>
        <v>0-11</v>
      </c>
      <c r="V4328">
        <f>IF(ChurnData[[#This Row],[Churn]]="Yes",1,0)</f>
        <v>1</v>
      </c>
    </row>
    <row r="4329" spans="1:22" x14ac:dyDescent="0.35">
      <c r="A4329" t="s">
        <v>4382</v>
      </c>
      <c r="B4329" t="s">
        <v>19</v>
      </c>
      <c r="C4329">
        <v>0</v>
      </c>
      <c r="D4329" t="s">
        <v>20</v>
      </c>
      <c r="E4329" t="s">
        <v>20</v>
      </c>
      <c r="F4329" t="s">
        <v>56</v>
      </c>
      <c r="G4329" s="2">
        <v>17</v>
      </c>
      <c r="H4329" t="s">
        <v>20</v>
      </c>
      <c r="I4329" t="s">
        <v>23</v>
      </c>
      <c r="J4329" t="s">
        <v>21</v>
      </c>
      <c r="K4329" t="s">
        <v>20</v>
      </c>
      <c r="L4329" t="s">
        <v>33</v>
      </c>
      <c r="M4329" t="s">
        <v>20</v>
      </c>
      <c r="N4329" t="s">
        <v>34</v>
      </c>
      <c r="O4329" s="1">
        <v>90.84</v>
      </c>
      <c r="P4329" s="1">
        <v>1501.63</v>
      </c>
      <c r="Q4329">
        <v>3</v>
      </c>
      <c r="R4329" t="s">
        <v>21</v>
      </c>
      <c r="S4329" t="str">
        <f>IF(ChurnData[[#This Row],[MonthlyCharges]]&lt;=30,"1. Up to 30",IF(ChurnData[[#This Row],[MonthlyCharges]]&lt;=50,"2. 31-50",IF(ChurnData[[#This Row],[MonthlyCharges]]&lt;=70,"3. 51-70",IF(ChurnData[[#This Row],[MonthlyCharges]]&lt;=90,"4. 71-90","5. Over 90"))))</f>
        <v>5. Over 90</v>
      </c>
      <c r="T4329" t="str">
        <f>IF(AND(ChurnData[[#This Row],[Contract]]="Month-to-month",ChurnData[[#This Row],[InternetService]]="Fiber optic",ChurnData[[#This Row],[TenureMonths]]&lt;=11),"High-risk","Other")</f>
        <v>Other</v>
      </c>
      <c r="U4329" t="str">
        <f>IF(ChurnData[[#This Row],[TenureMonths]]&lt;=11,"0-11",IF(ChurnData[[#This Row],[TenureMonths]]&lt;=23,"12-23",IF(ChurnData[[#This Row],[TenureMonths]]&lt;=35,"24-35",IF(ChurnData[[#This Row],[TenureMonths]]&lt;=47,"36-47",IF(ChurnData[[#This Row],[TenureMonths]]&lt;=59,"48-59","60-72")))))</f>
        <v>12-23</v>
      </c>
      <c r="V4329">
        <f>IF(ChurnData[[#This Row],[Churn]]="Yes",1,0)</f>
        <v>0</v>
      </c>
    </row>
    <row r="4330" spans="1:22" x14ac:dyDescent="0.35">
      <c r="A4330" t="s">
        <v>4383</v>
      </c>
      <c r="B4330" t="s">
        <v>36</v>
      </c>
      <c r="C4330">
        <v>0</v>
      </c>
      <c r="D4330" t="s">
        <v>20</v>
      </c>
      <c r="E4330" t="s">
        <v>21</v>
      </c>
      <c r="F4330" t="s">
        <v>41</v>
      </c>
      <c r="G4330" s="2">
        <v>49</v>
      </c>
      <c r="H4330" t="s">
        <v>20</v>
      </c>
      <c r="I4330" t="s">
        <v>32</v>
      </c>
      <c r="J4330" t="s">
        <v>21</v>
      </c>
      <c r="K4330" t="s">
        <v>21</v>
      </c>
      <c r="L4330" t="s">
        <v>24</v>
      </c>
      <c r="M4330" t="s">
        <v>20</v>
      </c>
      <c r="N4330" t="s">
        <v>43</v>
      </c>
      <c r="O4330" s="1">
        <v>46.6</v>
      </c>
      <c r="P4330" s="1">
        <v>2333.34</v>
      </c>
      <c r="Q4330">
        <v>2</v>
      </c>
      <c r="R4330" t="s">
        <v>21</v>
      </c>
      <c r="S4330" t="str">
        <f>IF(ChurnData[[#This Row],[MonthlyCharges]]&lt;=30,"1. Up to 30",IF(ChurnData[[#This Row],[MonthlyCharges]]&lt;=50,"2. 31-50",IF(ChurnData[[#This Row],[MonthlyCharges]]&lt;=70,"3. 51-70",IF(ChurnData[[#This Row],[MonthlyCharges]]&lt;=90,"4. 71-90","5. Over 90"))))</f>
        <v>2. 31-50</v>
      </c>
      <c r="T4330" t="str">
        <f>IF(AND(ChurnData[[#This Row],[Contract]]="Month-to-month",ChurnData[[#This Row],[InternetService]]="Fiber optic",ChurnData[[#This Row],[TenureMonths]]&lt;=11),"High-risk","Other")</f>
        <v>Other</v>
      </c>
      <c r="U4330" t="str">
        <f>IF(ChurnData[[#This Row],[TenureMonths]]&lt;=11,"0-11",IF(ChurnData[[#This Row],[TenureMonths]]&lt;=23,"12-23",IF(ChurnData[[#This Row],[TenureMonths]]&lt;=35,"24-35",IF(ChurnData[[#This Row],[TenureMonths]]&lt;=47,"36-47",IF(ChurnData[[#This Row],[TenureMonths]]&lt;=59,"48-59","60-72")))))</f>
        <v>48-59</v>
      </c>
      <c r="V4330">
        <f>IF(ChurnData[[#This Row],[Churn]]="Yes",1,0)</f>
        <v>0</v>
      </c>
    </row>
    <row r="4331" spans="1:22" x14ac:dyDescent="0.35">
      <c r="A4331" t="s">
        <v>4384</v>
      </c>
      <c r="B4331" t="s">
        <v>36</v>
      </c>
      <c r="C4331">
        <v>0</v>
      </c>
      <c r="D4331" t="s">
        <v>20</v>
      </c>
      <c r="E4331" t="s">
        <v>21</v>
      </c>
      <c r="F4331" t="s">
        <v>65</v>
      </c>
      <c r="G4331" s="2">
        <v>67</v>
      </c>
      <c r="H4331" t="s">
        <v>20</v>
      </c>
      <c r="I4331" t="s">
        <v>23</v>
      </c>
      <c r="J4331" t="s">
        <v>20</v>
      </c>
      <c r="K4331" t="s">
        <v>21</v>
      </c>
      <c r="L4331" t="s">
        <v>24</v>
      </c>
      <c r="M4331" t="s">
        <v>20</v>
      </c>
      <c r="N4331" t="s">
        <v>25</v>
      </c>
      <c r="O4331" s="1">
        <v>90.2</v>
      </c>
      <c r="P4331" s="1">
        <v>6180.04</v>
      </c>
      <c r="Q4331">
        <v>1</v>
      </c>
      <c r="R4331" t="s">
        <v>21</v>
      </c>
      <c r="S4331" t="str">
        <f>IF(ChurnData[[#This Row],[MonthlyCharges]]&lt;=30,"1. Up to 30",IF(ChurnData[[#This Row],[MonthlyCharges]]&lt;=50,"2. 31-50",IF(ChurnData[[#This Row],[MonthlyCharges]]&lt;=70,"3. 51-70",IF(ChurnData[[#This Row],[MonthlyCharges]]&lt;=90,"4. 71-90","5. Over 90"))))</f>
        <v>5. Over 90</v>
      </c>
      <c r="T4331" t="str">
        <f>IF(AND(ChurnData[[#This Row],[Contract]]="Month-to-month",ChurnData[[#This Row],[InternetService]]="Fiber optic",ChurnData[[#This Row],[TenureMonths]]&lt;=11),"High-risk","Other")</f>
        <v>Other</v>
      </c>
      <c r="U4331" t="str">
        <f>IF(ChurnData[[#This Row],[TenureMonths]]&lt;=11,"0-11",IF(ChurnData[[#This Row],[TenureMonths]]&lt;=23,"12-23",IF(ChurnData[[#This Row],[TenureMonths]]&lt;=35,"24-35",IF(ChurnData[[#This Row],[TenureMonths]]&lt;=47,"36-47",IF(ChurnData[[#This Row],[TenureMonths]]&lt;=59,"48-59","60-72")))))</f>
        <v>60-72</v>
      </c>
      <c r="V4331">
        <f>IF(ChurnData[[#This Row],[Churn]]="Yes",1,0)</f>
        <v>0</v>
      </c>
    </row>
    <row r="4332" spans="1:22" x14ac:dyDescent="0.35">
      <c r="A4332" t="s">
        <v>4385</v>
      </c>
      <c r="B4332" t="s">
        <v>19</v>
      </c>
      <c r="C4332">
        <v>1</v>
      </c>
      <c r="D4332" t="s">
        <v>20</v>
      </c>
      <c r="E4332" t="s">
        <v>21</v>
      </c>
      <c r="F4332" t="s">
        <v>56</v>
      </c>
      <c r="G4332" s="2">
        <v>51</v>
      </c>
      <c r="H4332" t="s">
        <v>21</v>
      </c>
      <c r="I4332" t="s">
        <v>23</v>
      </c>
      <c r="J4332" t="s">
        <v>21</v>
      </c>
      <c r="K4332" t="s">
        <v>21</v>
      </c>
      <c r="L4332" t="s">
        <v>24</v>
      </c>
      <c r="M4332" t="s">
        <v>20</v>
      </c>
      <c r="N4332" t="s">
        <v>34</v>
      </c>
      <c r="O4332" s="1">
        <v>69.86</v>
      </c>
      <c r="P4332" s="1">
        <v>3515.2</v>
      </c>
      <c r="Q4332">
        <v>4</v>
      </c>
      <c r="R4332" t="s">
        <v>21</v>
      </c>
      <c r="S4332" t="str">
        <f>IF(ChurnData[[#This Row],[MonthlyCharges]]&lt;=30,"1. Up to 30",IF(ChurnData[[#This Row],[MonthlyCharges]]&lt;=50,"2. 31-50",IF(ChurnData[[#This Row],[MonthlyCharges]]&lt;=70,"3. 51-70",IF(ChurnData[[#This Row],[MonthlyCharges]]&lt;=90,"4. 71-90","5. Over 90"))))</f>
        <v>3. 51-70</v>
      </c>
      <c r="T4332" t="str">
        <f>IF(AND(ChurnData[[#This Row],[Contract]]="Month-to-month",ChurnData[[#This Row],[InternetService]]="Fiber optic",ChurnData[[#This Row],[TenureMonths]]&lt;=11),"High-risk","Other")</f>
        <v>Other</v>
      </c>
      <c r="U4332" t="str">
        <f>IF(ChurnData[[#This Row],[TenureMonths]]&lt;=11,"0-11",IF(ChurnData[[#This Row],[TenureMonths]]&lt;=23,"12-23",IF(ChurnData[[#This Row],[TenureMonths]]&lt;=35,"24-35",IF(ChurnData[[#This Row],[TenureMonths]]&lt;=47,"36-47",IF(ChurnData[[#This Row],[TenureMonths]]&lt;=59,"48-59","60-72")))))</f>
        <v>48-59</v>
      </c>
      <c r="V4332">
        <f>IF(ChurnData[[#This Row],[Churn]]="Yes",1,0)</f>
        <v>0</v>
      </c>
    </row>
    <row r="4333" spans="1:22" x14ac:dyDescent="0.35">
      <c r="A4333" t="s">
        <v>4386</v>
      </c>
      <c r="B4333" t="s">
        <v>36</v>
      </c>
      <c r="C4333">
        <v>0</v>
      </c>
      <c r="D4333" t="s">
        <v>20</v>
      </c>
      <c r="E4333" t="s">
        <v>21</v>
      </c>
      <c r="F4333" t="s">
        <v>49</v>
      </c>
      <c r="G4333" s="2">
        <v>38</v>
      </c>
      <c r="H4333" t="s">
        <v>20</v>
      </c>
      <c r="I4333" t="s">
        <v>23</v>
      </c>
      <c r="J4333" t="s">
        <v>21</v>
      </c>
      <c r="K4333" t="s">
        <v>21</v>
      </c>
      <c r="L4333" t="s">
        <v>33</v>
      </c>
      <c r="M4333" t="s">
        <v>21</v>
      </c>
      <c r="N4333" t="s">
        <v>30</v>
      </c>
      <c r="O4333" s="1">
        <v>76.510000000000005</v>
      </c>
      <c r="P4333" s="1">
        <v>2821.09</v>
      </c>
      <c r="Q4333">
        <v>2</v>
      </c>
      <c r="R4333" t="s">
        <v>20</v>
      </c>
      <c r="S4333" t="str">
        <f>IF(ChurnData[[#This Row],[MonthlyCharges]]&lt;=30,"1. Up to 30",IF(ChurnData[[#This Row],[MonthlyCharges]]&lt;=50,"2. 31-50",IF(ChurnData[[#This Row],[MonthlyCharges]]&lt;=70,"3. 51-70",IF(ChurnData[[#This Row],[MonthlyCharges]]&lt;=90,"4. 71-90","5. Over 90"))))</f>
        <v>4. 71-90</v>
      </c>
      <c r="T4333" t="str">
        <f>IF(AND(ChurnData[[#This Row],[Contract]]="Month-to-month",ChurnData[[#This Row],[InternetService]]="Fiber optic",ChurnData[[#This Row],[TenureMonths]]&lt;=11),"High-risk","Other")</f>
        <v>Other</v>
      </c>
      <c r="U4333" t="str">
        <f>IF(ChurnData[[#This Row],[TenureMonths]]&lt;=11,"0-11",IF(ChurnData[[#This Row],[TenureMonths]]&lt;=23,"12-23",IF(ChurnData[[#This Row],[TenureMonths]]&lt;=35,"24-35",IF(ChurnData[[#This Row],[TenureMonths]]&lt;=47,"36-47",IF(ChurnData[[#This Row],[TenureMonths]]&lt;=59,"48-59","60-72")))))</f>
        <v>36-47</v>
      </c>
      <c r="V4333">
        <f>IF(ChurnData[[#This Row],[Churn]]="Yes",1,0)</f>
        <v>1</v>
      </c>
    </row>
    <row r="4334" spans="1:22" x14ac:dyDescent="0.35">
      <c r="A4334" t="s">
        <v>4387</v>
      </c>
      <c r="B4334" t="s">
        <v>19</v>
      </c>
      <c r="C4334">
        <v>1</v>
      </c>
      <c r="D4334" t="s">
        <v>20</v>
      </c>
      <c r="E4334" t="s">
        <v>21</v>
      </c>
      <c r="F4334" t="s">
        <v>56</v>
      </c>
      <c r="G4334" s="2">
        <v>49</v>
      </c>
      <c r="H4334" t="s">
        <v>20</v>
      </c>
      <c r="I4334" t="s">
        <v>21</v>
      </c>
      <c r="J4334" t="s">
        <v>28</v>
      </c>
      <c r="K4334" t="s">
        <v>28</v>
      </c>
      <c r="L4334" t="s">
        <v>33</v>
      </c>
      <c r="M4334" t="s">
        <v>21</v>
      </c>
      <c r="N4334" t="s">
        <v>43</v>
      </c>
      <c r="O4334" s="1">
        <v>26.89</v>
      </c>
      <c r="P4334" s="1">
        <v>1345.48</v>
      </c>
      <c r="Q4334">
        <v>2</v>
      </c>
      <c r="R4334" t="s">
        <v>20</v>
      </c>
      <c r="S4334" t="str">
        <f>IF(ChurnData[[#This Row],[MonthlyCharges]]&lt;=30,"1. Up to 30",IF(ChurnData[[#This Row],[MonthlyCharges]]&lt;=50,"2. 31-50",IF(ChurnData[[#This Row],[MonthlyCharges]]&lt;=70,"3. 51-70",IF(ChurnData[[#This Row],[MonthlyCharges]]&lt;=90,"4. 71-90","5. Over 90"))))</f>
        <v>1. Up to 30</v>
      </c>
      <c r="T4334" t="str">
        <f>IF(AND(ChurnData[[#This Row],[Contract]]="Month-to-month",ChurnData[[#This Row],[InternetService]]="Fiber optic",ChurnData[[#This Row],[TenureMonths]]&lt;=11),"High-risk","Other")</f>
        <v>Other</v>
      </c>
      <c r="U4334" t="str">
        <f>IF(ChurnData[[#This Row],[TenureMonths]]&lt;=11,"0-11",IF(ChurnData[[#This Row],[TenureMonths]]&lt;=23,"12-23",IF(ChurnData[[#This Row],[TenureMonths]]&lt;=35,"24-35",IF(ChurnData[[#This Row],[TenureMonths]]&lt;=47,"36-47",IF(ChurnData[[#This Row],[TenureMonths]]&lt;=59,"48-59","60-72")))))</f>
        <v>48-59</v>
      </c>
      <c r="V4334">
        <f>IF(ChurnData[[#This Row],[Churn]]="Yes",1,0)</f>
        <v>1</v>
      </c>
    </row>
    <row r="4335" spans="1:22" x14ac:dyDescent="0.35">
      <c r="A4335" t="s">
        <v>4388</v>
      </c>
      <c r="B4335" t="s">
        <v>19</v>
      </c>
      <c r="C4335">
        <v>1</v>
      </c>
      <c r="D4335" t="s">
        <v>21</v>
      </c>
      <c r="E4335" t="s">
        <v>21</v>
      </c>
      <c r="F4335" t="s">
        <v>58</v>
      </c>
      <c r="G4335" s="2">
        <v>15</v>
      </c>
      <c r="H4335" t="s">
        <v>21</v>
      </c>
      <c r="I4335" t="s">
        <v>23</v>
      </c>
      <c r="J4335" t="s">
        <v>20</v>
      </c>
      <c r="K4335" t="s">
        <v>20</v>
      </c>
      <c r="L4335" t="s">
        <v>33</v>
      </c>
      <c r="M4335" t="s">
        <v>20</v>
      </c>
      <c r="N4335" t="s">
        <v>30</v>
      </c>
      <c r="O4335" s="1">
        <v>91.99</v>
      </c>
      <c r="P4335" s="1">
        <v>1355.55</v>
      </c>
      <c r="Q4335">
        <v>2</v>
      </c>
      <c r="R4335" t="s">
        <v>20</v>
      </c>
      <c r="S4335" t="str">
        <f>IF(ChurnData[[#This Row],[MonthlyCharges]]&lt;=30,"1. Up to 30",IF(ChurnData[[#This Row],[MonthlyCharges]]&lt;=50,"2. 31-50",IF(ChurnData[[#This Row],[MonthlyCharges]]&lt;=70,"3. 51-70",IF(ChurnData[[#This Row],[MonthlyCharges]]&lt;=90,"4. 71-90","5. Over 90"))))</f>
        <v>5. Over 90</v>
      </c>
      <c r="T4335" t="str">
        <f>IF(AND(ChurnData[[#This Row],[Contract]]="Month-to-month",ChurnData[[#This Row],[InternetService]]="Fiber optic",ChurnData[[#This Row],[TenureMonths]]&lt;=11),"High-risk","Other")</f>
        <v>Other</v>
      </c>
      <c r="U4335" t="str">
        <f>IF(ChurnData[[#This Row],[TenureMonths]]&lt;=11,"0-11",IF(ChurnData[[#This Row],[TenureMonths]]&lt;=23,"12-23",IF(ChurnData[[#This Row],[TenureMonths]]&lt;=35,"24-35",IF(ChurnData[[#This Row],[TenureMonths]]&lt;=47,"36-47",IF(ChurnData[[#This Row],[TenureMonths]]&lt;=59,"48-59","60-72")))))</f>
        <v>12-23</v>
      </c>
      <c r="V4335">
        <f>IF(ChurnData[[#This Row],[Churn]]="Yes",1,0)</f>
        <v>1</v>
      </c>
    </row>
    <row r="4336" spans="1:22" x14ac:dyDescent="0.35">
      <c r="A4336" t="s">
        <v>4389</v>
      </c>
      <c r="B4336" t="s">
        <v>19</v>
      </c>
      <c r="C4336">
        <v>0</v>
      </c>
      <c r="D4336" t="s">
        <v>20</v>
      </c>
      <c r="E4336" t="s">
        <v>21</v>
      </c>
      <c r="F4336" t="s">
        <v>39</v>
      </c>
      <c r="G4336" s="2">
        <v>20</v>
      </c>
      <c r="H4336" t="s">
        <v>20</v>
      </c>
      <c r="I4336" t="s">
        <v>23</v>
      </c>
      <c r="J4336" t="s">
        <v>21</v>
      </c>
      <c r="K4336" t="s">
        <v>21</v>
      </c>
      <c r="L4336" t="s">
        <v>33</v>
      </c>
      <c r="M4336" t="s">
        <v>20</v>
      </c>
      <c r="N4336" t="s">
        <v>25</v>
      </c>
      <c r="O4336" s="1">
        <v>90.19</v>
      </c>
      <c r="P4336" s="1">
        <v>1815.58</v>
      </c>
      <c r="Q4336">
        <v>4</v>
      </c>
      <c r="R4336" t="s">
        <v>20</v>
      </c>
      <c r="S4336" t="str">
        <f>IF(ChurnData[[#This Row],[MonthlyCharges]]&lt;=30,"1. Up to 30",IF(ChurnData[[#This Row],[MonthlyCharges]]&lt;=50,"2. 31-50",IF(ChurnData[[#This Row],[MonthlyCharges]]&lt;=70,"3. 51-70",IF(ChurnData[[#This Row],[MonthlyCharges]]&lt;=90,"4. 71-90","5. Over 90"))))</f>
        <v>5. Over 90</v>
      </c>
      <c r="T4336" t="str">
        <f>IF(AND(ChurnData[[#This Row],[Contract]]="Month-to-month",ChurnData[[#This Row],[InternetService]]="Fiber optic",ChurnData[[#This Row],[TenureMonths]]&lt;=11),"High-risk","Other")</f>
        <v>Other</v>
      </c>
      <c r="U4336" t="str">
        <f>IF(ChurnData[[#This Row],[TenureMonths]]&lt;=11,"0-11",IF(ChurnData[[#This Row],[TenureMonths]]&lt;=23,"12-23",IF(ChurnData[[#This Row],[TenureMonths]]&lt;=35,"24-35",IF(ChurnData[[#This Row],[TenureMonths]]&lt;=47,"36-47",IF(ChurnData[[#This Row],[TenureMonths]]&lt;=59,"48-59","60-72")))))</f>
        <v>12-23</v>
      </c>
      <c r="V4336">
        <f>IF(ChurnData[[#This Row],[Churn]]="Yes",1,0)</f>
        <v>1</v>
      </c>
    </row>
    <row r="4337" spans="1:22" x14ac:dyDescent="0.35">
      <c r="A4337" t="s">
        <v>4390</v>
      </c>
      <c r="B4337" t="s">
        <v>36</v>
      </c>
      <c r="C4337">
        <v>0</v>
      </c>
      <c r="D4337" t="s">
        <v>20</v>
      </c>
      <c r="E4337" t="s">
        <v>21</v>
      </c>
      <c r="F4337" t="s">
        <v>56</v>
      </c>
      <c r="G4337" s="2">
        <v>49</v>
      </c>
      <c r="H4337" t="s">
        <v>20</v>
      </c>
      <c r="I4337" t="s">
        <v>21</v>
      </c>
      <c r="J4337" t="s">
        <v>28</v>
      </c>
      <c r="K4337" t="s">
        <v>28</v>
      </c>
      <c r="L4337" t="s">
        <v>33</v>
      </c>
      <c r="M4337" t="s">
        <v>20</v>
      </c>
      <c r="N4337" t="s">
        <v>30</v>
      </c>
      <c r="O4337" s="1">
        <v>33.26</v>
      </c>
      <c r="P4337" s="1">
        <v>1601.59</v>
      </c>
      <c r="Q4337">
        <v>0</v>
      </c>
      <c r="R4337" t="s">
        <v>21</v>
      </c>
      <c r="S4337" t="str">
        <f>IF(ChurnData[[#This Row],[MonthlyCharges]]&lt;=30,"1. Up to 30",IF(ChurnData[[#This Row],[MonthlyCharges]]&lt;=50,"2. 31-50",IF(ChurnData[[#This Row],[MonthlyCharges]]&lt;=70,"3. 51-70",IF(ChurnData[[#This Row],[MonthlyCharges]]&lt;=90,"4. 71-90","5. Over 90"))))</f>
        <v>2. 31-50</v>
      </c>
      <c r="T4337" t="str">
        <f>IF(AND(ChurnData[[#This Row],[Contract]]="Month-to-month",ChurnData[[#This Row],[InternetService]]="Fiber optic",ChurnData[[#This Row],[TenureMonths]]&lt;=11),"High-risk","Other")</f>
        <v>Other</v>
      </c>
      <c r="U4337" t="str">
        <f>IF(ChurnData[[#This Row],[TenureMonths]]&lt;=11,"0-11",IF(ChurnData[[#This Row],[TenureMonths]]&lt;=23,"12-23",IF(ChurnData[[#This Row],[TenureMonths]]&lt;=35,"24-35",IF(ChurnData[[#This Row],[TenureMonths]]&lt;=47,"36-47",IF(ChurnData[[#This Row],[TenureMonths]]&lt;=59,"48-59","60-72")))))</f>
        <v>48-59</v>
      </c>
      <c r="V4337">
        <f>IF(ChurnData[[#This Row],[Churn]]="Yes",1,0)</f>
        <v>0</v>
      </c>
    </row>
    <row r="4338" spans="1:22" x14ac:dyDescent="0.35">
      <c r="A4338" t="s">
        <v>4391</v>
      </c>
      <c r="B4338" t="s">
        <v>19</v>
      </c>
      <c r="C4338">
        <v>0</v>
      </c>
      <c r="D4338" t="s">
        <v>20</v>
      </c>
      <c r="E4338" t="s">
        <v>21</v>
      </c>
      <c r="F4338" t="s">
        <v>39</v>
      </c>
      <c r="G4338" s="2">
        <v>7</v>
      </c>
      <c r="H4338" t="s">
        <v>20</v>
      </c>
      <c r="I4338" t="s">
        <v>23</v>
      </c>
      <c r="J4338" t="s">
        <v>21</v>
      </c>
      <c r="K4338" t="s">
        <v>20</v>
      </c>
      <c r="L4338" t="s">
        <v>33</v>
      </c>
      <c r="M4338" t="s">
        <v>20</v>
      </c>
      <c r="N4338" t="s">
        <v>34</v>
      </c>
      <c r="O4338" s="1">
        <v>92.16</v>
      </c>
      <c r="P4338" s="1">
        <v>649.14</v>
      </c>
      <c r="Q4338">
        <v>0</v>
      </c>
      <c r="R4338" t="s">
        <v>21</v>
      </c>
      <c r="S4338" t="str">
        <f>IF(ChurnData[[#This Row],[MonthlyCharges]]&lt;=30,"1. Up to 30",IF(ChurnData[[#This Row],[MonthlyCharges]]&lt;=50,"2. 31-50",IF(ChurnData[[#This Row],[MonthlyCharges]]&lt;=70,"3. 51-70",IF(ChurnData[[#This Row],[MonthlyCharges]]&lt;=90,"4. 71-90","5. Over 90"))))</f>
        <v>5. Over 90</v>
      </c>
      <c r="T4338" t="str">
        <f>IF(AND(ChurnData[[#This Row],[Contract]]="Month-to-month",ChurnData[[#This Row],[InternetService]]="Fiber optic",ChurnData[[#This Row],[TenureMonths]]&lt;=11),"High-risk","Other")</f>
        <v>High-risk</v>
      </c>
      <c r="U4338" t="str">
        <f>IF(ChurnData[[#This Row],[TenureMonths]]&lt;=11,"0-11",IF(ChurnData[[#This Row],[TenureMonths]]&lt;=23,"12-23",IF(ChurnData[[#This Row],[TenureMonths]]&lt;=35,"24-35",IF(ChurnData[[#This Row],[TenureMonths]]&lt;=47,"36-47",IF(ChurnData[[#This Row],[TenureMonths]]&lt;=59,"48-59","60-72")))))</f>
        <v>0-11</v>
      </c>
      <c r="V4338">
        <f>IF(ChurnData[[#This Row],[Churn]]="Yes",1,0)</f>
        <v>0</v>
      </c>
    </row>
    <row r="4339" spans="1:22" x14ac:dyDescent="0.35">
      <c r="A4339" t="s">
        <v>4392</v>
      </c>
      <c r="B4339" t="s">
        <v>36</v>
      </c>
      <c r="C4339">
        <v>0</v>
      </c>
      <c r="D4339" t="s">
        <v>20</v>
      </c>
      <c r="E4339" t="s">
        <v>20</v>
      </c>
      <c r="F4339" t="s">
        <v>37</v>
      </c>
      <c r="G4339" s="2">
        <v>38</v>
      </c>
      <c r="H4339" t="s">
        <v>20</v>
      </c>
      <c r="I4339" t="s">
        <v>23</v>
      </c>
      <c r="J4339" t="s">
        <v>20</v>
      </c>
      <c r="K4339" t="s">
        <v>21</v>
      </c>
      <c r="L4339" t="s">
        <v>29</v>
      </c>
      <c r="M4339" t="s">
        <v>21</v>
      </c>
      <c r="N4339" t="s">
        <v>30</v>
      </c>
      <c r="O4339" s="1">
        <v>86.85</v>
      </c>
      <c r="P4339" s="1">
        <v>3380.33</v>
      </c>
      <c r="Q4339">
        <v>2</v>
      </c>
      <c r="R4339" t="s">
        <v>21</v>
      </c>
      <c r="S4339" t="str">
        <f>IF(ChurnData[[#This Row],[MonthlyCharges]]&lt;=30,"1. Up to 30",IF(ChurnData[[#This Row],[MonthlyCharges]]&lt;=50,"2. 31-50",IF(ChurnData[[#This Row],[MonthlyCharges]]&lt;=70,"3. 51-70",IF(ChurnData[[#This Row],[MonthlyCharges]]&lt;=90,"4. 71-90","5. Over 90"))))</f>
        <v>4. 71-90</v>
      </c>
      <c r="T4339" t="str">
        <f>IF(AND(ChurnData[[#This Row],[Contract]]="Month-to-month",ChurnData[[#This Row],[InternetService]]="Fiber optic",ChurnData[[#This Row],[TenureMonths]]&lt;=11),"High-risk","Other")</f>
        <v>Other</v>
      </c>
      <c r="U4339" t="str">
        <f>IF(ChurnData[[#This Row],[TenureMonths]]&lt;=11,"0-11",IF(ChurnData[[#This Row],[TenureMonths]]&lt;=23,"12-23",IF(ChurnData[[#This Row],[TenureMonths]]&lt;=35,"24-35",IF(ChurnData[[#This Row],[TenureMonths]]&lt;=47,"36-47",IF(ChurnData[[#This Row],[TenureMonths]]&lt;=59,"48-59","60-72")))))</f>
        <v>36-47</v>
      </c>
      <c r="V4339">
        <f>IF(ChurnData[[#This Row],[Churn]]="Yes",1,0)</f>
        <v>0</v>
      </c>
    </row>
    <row r="4340" spans="1:22" x14ac:dyDescent="0.35">
      <c r="A4340" t="s">
        <v>4393</v>
      </c>
      <c r="B4340" t="s">
        <v>19</v>
      </c>
      <c r="C4340">
        <v>0</v>
      </c>
      <c r="D4340" t="s">
        <v>21</v>
      </c>
      <c r="E4340" t="s">
        <v>20</v>
      </c>
      <c r="F4340" t="s">
        <v>58</v>
      </c>
      <c r="G4340" s="2">
        <v>2</v>
      </c>
      <c r="H4340" t="s">
        <v>20</v>
      </c>
      <c r="I4340" t="s">
        <v>23</v>
      </c>
      <c r="J4340" t="s">
        <v>20</v>
      </c>
      <c r="K4340" t="s">
        <v>20</v>
      </c>
      <c r="L4340" t="s">
        <v>33</v>
      </c>
      <c r="M4340" t="s">
        <v>21</v>
      </c>
      <c r="N4340" t="s">
        <v>25</v>
      </c>
      <c r="O4340" s="1">
        <v>85.99</v>
      </c>
      <c r="P4340" s="1">
        <v>176.3</v>
      </c>
      <c r="Q4340">
        <v>1</v>
      </c>
      <c r="R4340" t="s">
        <v>21</v>
      </c>
      <c r="S4340" t="str">
        <f>IF(ChurnData[[#This Row],[MonthlyCharges]]&lt;=30,"1. Up to 30",IF(ChurnData[[#This Row],[MonthlyCharges]]&lt;=50,"2. 31-50",IF(ChurnData[[#This Row],[MonthlyCharges]]&lt;=70,"3. 51-70",IF(ChurnData[[#This Row],[MonthlyCharges]]&lt;=90,"4. 71-90","5. Over 90"))))</f>
        <v>4. 71-90</v>
      </c>
      <c r="T4340" t="str">
        <f>IF(AND(ChurnData[[#This Row],[Contract]]="Month-to-month",ChurnData[[#This Row],[InternetService]]="Fiber optic",ChurnData[[#This Row],[TenureMonths]]&lt;=11),"High-risk","Other")</f>
        <v>High-risk</v>
      </c>
      <c r="U4340" t="str">
        <f>IF(ChurnData[[#This Row],[TenureMonths]]&lt;=11,"0-11",IF(ChurnData[[#This Row],[TenureMonths]]&lt;=23,"12-23",IF(ChurnData[[#This Row],[TenureMonths]]&lt;=35,"24-35",IF(ChurnData[[#This Row],[TenureMonths]]&lt;=47,"36-47",IF(ChurnData[[#This Row],[TenureMonths]]&lt;=59,"48-59","60-72")))))</f>
        <v>0-11</v>
      </c>
      <c r="V4340">
        <f>IF(ChurnData[[#This Row],[Churn]]="Yes",1,0)</f>
        <v>0</v>
      </c>
    </row>
    <row r="4341" spans="1:22" x14ac:dyDescent="0.35">
      <c r="A4341" t="s">
        <v>4394</v>
      </c>
      <c r="B4341" t="s">
        <v>19</v>
      </c>
      <c r="C4341">
        <v>0</v>
      </c>
      <c r="D4341" t="s">
        <v>20</v>
      </c>
      <c r="E4341" t="s">
        <v>21</v>
      </c>
      <c r="F4341" t="s">
        <v>27</v>
      </c>
      <c r="G4341" s="2">
        <v>48</v>
      </c>
      <c r="H4341" t="s">
        <v>20</v>
      </c>
      <c r="I4341" t="s">
        <v>23</v>
      </c>
      <c r="J4341" t="s">
        <v>21</v>
      </c>
      <c r="K4341" t="s">
        <v>21</v>
      </c>
      <c r="L4341" t="s">
        <v>24</v>
      </c>
      <c r="M4341" t="s">
        <v>20</v>
      </c>
      <c r="N4341" t="s">
        <v>25</v>
      </c>
      <c r="O4341" s="1">
        <v>85.29</v>
      </c>
      <c r="P4341" s="1">
        <v>4167.5200000000004</v>
      </c>
      <c r="Q4341">
        <v>4</v>
      </c>
      <c r="R4341" t="s">
        <v>21</v>
      </c>
      <c r="S4341" t="str">
        <f>IF(ChurnData[[#This Row],[MonthlyCharges]]&lt;=30,"1. Up to 30",IF(ChurnData[[#This Row],[MonthlyCharges]]&lt;=50,"2. 31-50",IF(ChurnData[[#This Row],[MonthlyCharges]]&lt;=70,"3. 51-70",IF(ChurnData[[#This Row],[MonthlyCharges]]&lt;=90,"4. 71-90","5. Over 90"))))</f>
        <v>4. 71-90</v>
      </c>
      <c r="T4341" t="str">
        <f>IF(AND(ChurnData[[#This Row],[Contract]]="Month-to-month",ChurnData[[#This Row],[InternetService]]="Fiber optic",ChurnData[[#This Row],[TenureMonths]]&lt;=11),"High-risk","Other")</f>
        <v>Other</v>
      </c>
      <c r="U4341" t="str">
        <f>IF(ChurnData[[#This Row],[TenureMonths]]&lt;=11,"0-11",IF(ChurnData[[#This Row],[TenureMonths]]&lt;=23,"12-23",IF(ChurnData[[#This Row],[TenureMonths]]&lt;=35,"24-35",IF(ChurnData[[#This Row],[TenureMonths]]&lt;=47,"36-47",IF(ChurnData[[#This Row],[TenureMonths]]&lt;=59,"48-59","60-72")))))</f>
        <v>48-59</v>
      </c>
      <c r="V4341">
        <f>IF(ChurnData[[#This Row],[Churn]]="Yes",1,0)</f>
        <v>0</v>
      </c>
    </row>
    <row r="4342" spans="1:22" x14ac:dyDescent="0.35">
      <c r="A4342" t="s">
        <v>4395</v>
      </c>
      <c r="B4342" t="s">
        <v>19</v>
      </c>
      <c r="C4342">
        <v>0</v>
      </c>
      <c r="D4342" t="s">
        <v>20</v>
      </c>
      <c r="E4342" t="s">
        <v>20</v>
      </c>
      <c r="F4342" t="s">
        <v>49</v>
      </c>
      <c r="G4342" s="2">
        <v>71</v>
      </c>
      <c r="H4342" t="s">
        <v>20</v>
      </c>
      <c r="I4342" t="s">
        <v>21</v>
      </c>
      <c r="J4342" t="s">
        <v>28</v>
      </c>
      <c r="K4342" t="s">
        <v>28</v>
      </c>
      <c r="L4342" t="s">
        <v>33</v>
      </c>
      <c r="M4342" t="s">
        <v>20</v>
      </c>
      <c r="N4342" t="s">
        <v>25</v>
      </c>
      <c r="O4342" s="1">
        <v>31.84</v>
      </c>
      <c r="P4342" s="1">
        <v>2224.1</v>
      </c>
      <c r="Q4342">
        <v>0</v>
      </c>
      <c r="R4342" t="s">
        <v>21</v>
      </c>
      <c r="S4342" t="str">
        <f>IF(ChurnData[[#This Row],[MonthlyCharges]]&lt;=30,"1. Up to 30",IF(ChurnData[[#This Row],[MonthlyCharges]]&lt;=50,"2. 31-50",IF(ChurnData[[#This Row],[MonthlyCharges]]&lt;=70,"3. 51-70",IF(ChurnData[[#This Row],[MonthlyCharges]]&lt;=90,"4. 71-90","5. Over 90"))))</f>
        <v>2. 31-50</v>
      </c>
      <c r="T4342" t="str">
        <f>IF(AND(ChurnData[[#This Row],[Contract]]="Month-to-month",ChurnData[[#This Row],[InternetService]]="Fiber optic",ChurnData[[#This Row],[TenureMonths]]&lt;=11),"High-risk","Other")</f>
        <v>Other</v>
      </c>
      <c r="U4342" t="str">
        <f>IF(ChurnData[[#This Row],[TenureMonths]]&lt;=11,"0-11",IF(ChurnData[[#This Row],[TenureMonths]]&lt;=23,"12-23",IF(ChurnData[[#This Row],[TenureMonths]]&lt;=35,"24-35",IF(ChurnData[[#This Row],[TenureMonths]]&lt;=47,"36-47",IF(ChurnData[[#This Row],[TenureMonths]]&lt;=59,"48-59","60-72")))))</f>
        <v>60-72</v>
      </c>
      <c r="V4342">
        <f>IF(ChurnData[[#This Row],[Churn]]="Yes",1,0)</f>
        <v>0</v>
      </c>
    </row>
    <row r="4343" spans="1:22" x14ac:dyDescent="0.35">
      <c r="A4343" t="s">
        <v>4396</v>
      </c>
      <c r="B4343" t="s">
        <v>36</v>
      </c>
      <c r="C4343">
        <v>0</v>
      </c>
      <c r="D4343" t="s">
        <v>20</v>
      </c>
      <c r="E4343" t="s">
        <v>21</v>
      </c>
      <c r="F4343" t="s">
        <v>45</v>
      </c>
      <c r="G4343" s="2">
        <v>4</v>
      </c>
      <c r="H4343" t="s">
        <v>20</v>
      </c>
      <c r="I4343" t="s">
        <v>23</v>
      </c>
      <c r="J4343" t="s">
        <v>21</v>
      </c>
      <c r="K4343" t="s">
        <v>21</v>
      </c>
      <c r="L4343" t="s">
        <v>33</v>
      </c>
      <c r="M4343" t="s">
        <v>20</v>
      </c>
      <c r="N4343" t="s">
        <v>43</v>
      </c>
      <c r="O4343" s="1">
        <v>87.56</v>
      </c>
      <c r="P4343" s="1">
        <v>349.91</v>
      </c>
      <c r="Q4343">
        <v>3</v>
      </c>
      <c r="R4343" t="s">
        <v>20</v>
      </c>
      <c r="S4343" t="str">
        <f>IF(ChurnData[[#This Row],[MonthlyCharges]]&lt;=30,"1. Up to 30",IF(ChurnData[[#This Row],[MonthlyCharges]]&lt;=50,"2. 31-50",IF(ChurnData[[#This Row],[MonthlyCharges]]&lt;=70,"3. 51-70",IF(ChurnData[[#This Row],[MonthlyCharges]]&lt;=90,"4. 71-90","5. Over 90"))))</f>
        <v>4. 71-90</v>
      </c>
      <c r="T4343" t="str">
        <f>IF(AND(ChurnData[[#This Row],[Contract]]="Month-to-month",ChurnData[[#This Row],[InternetService]]="Fiber optic",ChurnData[[#This Row],[TenureMonths]]&lt;=11),"High-risk","Other")</f>
        <v>High-risk</v>
      </c>
      <c r="U4343" t="str">
        <f>IF(ChurnData[[#This Row],[TenureMonths]]&lt;=11,"0-11",IF(ChurnData[[#This Row],[TenureMonths]]&lt;=23,"12-23",IF(ChurnData[[#This Row],[TenureMonths]]&lt;=35,"24-35",IF(ChurnData[[#This Row],[TenureMonths]]&lt;=47,"36-47",IF(ChurnData[[#This Row],[TenureMonths]]&lt;=59,"48-59","60-72")))))</f>
        <v>0-11</v>
      </c>
      <c r="V4343">
        <f>IF(ChurnData[[#This Row],[Churn]]="Yes",1,0)</f>
        <v>1</v>
      </c>
    </row>
    <row r="4344" spans="1:22" x14ac:dyDescent="0.35">
      <c r="A4344" t="s">
        <v>4397</v>
      </c>
      <c r="B4344" t="s">
        <v>36</v>
      </c>
      <c r="C4344">
        <v>1</v>
      </c>
      <c r="D4344" t="s">
        <v>21</v>
      </c>
      <c r="E4344" t="s">
        <v>21</v>
      </c>
      <c r="F4344" t="s">
        <v>37</v>
      </c>
      <c r="G4344" s="2">
        <v>46</v>
      </c>
      <c r="H4344" t="s">
        <v>20</v>
      </c>
      <c r="I4344" t="s">
        <v>23</v>
      </c>
      <c r="J4344" t="s">
        <v>20</v>
      </c>
      <c r="K4344" t="s">
        <v>21</v>
      </c>
      <c r="L4344" t="s">
        <v>24</v>
      </c>
      <c r="M4344" t="s">
        <v>20</v>
      </c>
      <c r="N4344" t="s">
        <v>25</v>
      </c>
      <c r="O4344" s="1">
        <v>92.74</v>
      </c>
      <c r="P4344" s="1">
        <v>4225.1899999999996</v>
      </c>
      <c r="Q4344">
        <v>3</v>
      </c>
      <c r="R4344" t="s">
        <v>21</v>
      </c>
      <c r="S4344" t="str">
        <f>IF(ChurnData[[#This Row],[MonthlyCharges]]&lt;=30,"1. Up to 30",IF(ChurnData[[#This Row],[MonthlyCharges]]&lt;=50,"2. 31-50",IF(ChurnData[[#This Row],[MonthlyCharges]]&lt;=70,"3. 51-70",IF(ChurnData[[#This Row],[MonthlyCharges]]&lt;=90,"4. 71-90","5. Over 90"))))</f>
        <v>5. Over 90</v>
      </c>
      <c r="T4344" t="str">
        <f>IF(AND(ChurnData[[#This Row],[Contract]]="Month-to-month",ChurnData[[#This Row],[InternetService]]="Fiber optic",ChurnData[[#This Row],[TenureMonths]]&lt;=11),"High-risk","Other")</f>
        <v>Other</v>
      </c>
      <c r="U4344" t="str">
        <f>IF(ChurnData[[#This Row],[TenureMonths]]&lt;=11,"0-11",IF(ChurnData[[#This Row],[TenureMonths]]&lt;=23,"12-23",IF(ChurnData[[#This Row],[TenureMonths]]&lt;=35,"24-35",IF(ChurnData[[#This Row],[TenureMonths]]&lt;=47,"36-47",IF(ChurnData[[#This Row],[TenureMonths]]&lt;=59,"48-59","60-72")))))</f>
        <v>36-47</v>
      </c>
      <c r="V4344">
        <f>IF(ChurnData[[#This Row],[Churn]]="Yes",1,0)</f>
        <v>0</v>
      </c>
    </row>
    <row r="4345" spans="1:22" x14ac:dyDescent="0.35">
      <c r="A4345" t="s">
        <v>4398</v>
      </c>
      <c r="B4345" t="s">
        <v>36</v>
      </c>
      <c r="C4345">
        <v>0</v>
      </c>
      <c r="D4345" t="s">
        <v>20</v>
      </c>
      <c r="E4345" t="s">
        <v>21</v>
      </c>
      <c r="F4345" t="s">
        <v>39</v>
      </c>
      <c r="G4345" s="2">
        <v>6</v>
      </c>
      <c r="H4345" t="s">
        <v>20</v>
      </c>
      <c r="I4345" t="s">
        <v>23</v>
      </c>
      <c r="J4345" t="s">
        <v>20</v>
      </c>
      <c r="K4345" t="s">
        <v>21</v>
      </c>
      <c r="L4345" t="s">
        <v>33</v>
      </c>
      <c r="M4345" t="s">
        <v>21</v>
      </c>
      <c r="N4345" t="s">
        <v>30</v>
      </c>
      <c r="O4345" s="1">
        <v>100.04</v>
      </c>
      <c r="P4345" s="1">
        <v>601.92999999999995</v>
      </c>
      <c r="Q4345">
        <v>3</v>
      </c>
      <c r="R4345" t="s">
        <v>20</v>
      </c>
      <c r="S4345" t="str">
        <f>IF(ChurnData[[#This Row],[MonthlyCharges]]&lt;=30,"1. Up to 30",IF(ChurnData[[#This Row],[MonthlyCharges]]&lt;=50,"2. 31-50",IF(ChurnData[[#This Row],[MonthlyCharges]]&lt;=70,"3. 51-70",IF(ChurnData[[#This Row],[MonthlyCharges]]&lt;=90,"4. 71-90","5. Over 90"))))</f>
        <v>5. Over 90</v>
      </c>
      <c r="T4345" t="str">
        <f>IF(AND(ChurnData[[#This Row],[Contract]]="Month-to-month",ChurnData[[#This Row],[InternetService]]="Fiber optic",ChurnData[[#This Row],[TenureMonths]]&lt;=11),"High-risk","Other")</f>
        <v>High-risk</v>
      </c>
      <c r="U4345" t="str">
        <f>IF(ChurnData[[#This Row],[TenureMonths]]&lt;=11,"0-11",IF(ChurnData[[#This Row],[TenureMonths]]&lt;=23,"12-23",IF(ChurnData[[#This Row],[TenureMonths]]&lt;=35,"24-35",IF(ChurnData[[#This Row],[TenureMonths]]&lt;=47,"36-47",IF(ChurnData[[#This Row],[TenureMonths]]&lt;=59,"48-59","60-72")))))</f>
        <v>0-11</v>
      </c>
      <c r="V4345">
        <f>IF(ChurnData[[#This Row],[Churn]]="Yes",1,0)</f>
        <v>1</v>
      </c>
    </row>
    <row r="4346" spans="1:22" x14ac:dyDescent="0.35">
      <c r="A4346" t="s">
        <v>4399</v>
      </c>
      <c r="B4346" t="s">
        <v>36</v>
      </c>
      <c r="C4346">
        <v>0</v>
      </c>
      <c r="D4346" t="s">
        <v>21</v>
      </c>
      <c r="E4346" t="s">
        <v>21</v>
      </c>
      <c r="F4346" t="s">
        <v>45</v>
      </c>
      <c r="G4346" s="2">
        <v>12</v>
      </c>
      <c r="H4346" t="s">
        <v>20</v>
      </c>
      <c r="I4346" t="s">
        <v>23</v>
      </c>
      <c r="J4346" t="s">
        <v>20</v>
      </c>
      <c r="K4346" t="s">
        <v>21</v>
      </c>
      <c r="L4346" t="s">
        <v>33</v>
      </c>
      <c r="M4346" t="s">
        <v>21</v>
      </c>
      <c r="N4346" t="s">
        <v>43</v>
      </c>
      <c r="O4346" s="1">
        <v>97.81</v>
      </c>
      <c r="P4346" s="1">
        <v>1186.8</v>
      </c>
      <c r="Q4346">
        <v>4</v>
      </c>
      <c r="R4346" t="s">
        <v>20</v>
      </c>
      <c r="S4346" t="str">
        <f>IF(ChurnData[[#This Row],[MonthlyCharges]]&lt;=30,"1. Up to 30",IF(ChurnData[[#This Row],[MonthlyCharges]]&lt;=50,"2. 31-50",IF(ChurnData[[#This Row],[MonthlyCharges]]&lt;=70,"3. 51-70",IF(ChurnData[[#This Row],[MonthlyCharges]]&lt;=90,"4. 71-90","5. Over 90"))))</f>
        <v>5. Over 90</v>
      </c>
      <c r="T4346" t="str">
        <f>IF(AND(ChurnData[[#This Row],[Contract]]="Month-to-month",ChurnData[[#This Row],[InternetService]]="Fiber optic",ChurnData[[#This Row],[TenureMonths]]&lt;=11),"High-risk","Other")</f>
        <v>Other</v>
      </c>
      <c r="U4346" t="str">
        <f>IF(ChurnData[[#This Row],[TenureMonths]]&lt;=11,"0-11",IF(ChurnData[[#This Row],[TenureMonths]]&lt;=23,"12-23",IF(ChurnData[[#This Row],[TenureMonths]]&lt;=35,"24-35",IF(ChurnData[[#This Row],[TenureMonths]]&lt;=47,"36-47",IF(ChurnData[[#This Row],[TenureMonths]]&lt;=59,"48-59","60-72")))))</f>
        <v>12-23</v>
      </c>
      <c r="V4346">
        <f>IF(ChurnData[[#This Row],[Churn]]="Yes",1,0)</f>
        <v>1</v>
      </c>
    </row>
    <row r="4347" spans="1:22" x14ac:dyDescent="0.35">
      <c r="A4347" t="s">
        <v>4400</v>
      </c>
      <c r="B4347" t="s">
        <v>19</v>
      </c>
      <c r="C4347">
        <v>0</v>
      </c>
      <c r="D4347" t="s">
        <v>21</v>
      </c>
      <c r="E4347" t="s">
        <v>21</v>
      </c>
      <c r="F4347" t="s">
        <v>39</v>
      </c>
      <c r="G4347" s="2">
        <v>56</v>
      </c>
      <c r="H4347" t="s">
        <v>20</v>
      </c>
      <c r="I4347" t="s">
        <v>21</v>
      </c>
      <c r="J4347" t="s">
        <v>28</v>
      </c>
      <c r="K4347" t="s">
        <v>28</v>
      </c>
      <c r="L4347" t="s">
        <v>24</v>
      </c>
      <c r="M4347" t="s">
        <v>21</v>
      </c>
      <c r="N4347" t="s">
        <v>30</v>
      </c>
      <c r="O4347" s="1">
        <v>33.799999999999997</v>
      </c>
      <c r="P4347" s="1">
        <v>1857.25</v>
      </c>
      <c r="Q4347">
        <v>0</v>
      </c>
      <c r="R4347" t="s">
        <v>21</v>
      </c>
      <c r="S4347" t="str">
        <f>IF(ChurnData[[#This Row],[MonthlyCharges]]&lt;=30,"1. Up to 30",IF(ChurnData[[#This Row],[MonthlyCharges]]&lt;=50,"2. 31-50",IF(ChurnData[[#This Row],[MonthlyCharges]]&lt;=70,"3. 51-70",IF(ChurnData[[#This Row],[MonthlyCharges]]&lt;=90,"4. 71-90","5. Over 90"))))</f>
        <v>2. 31-50</v>
      </c>
      <c r="T4347" t="str">
        <f>IF(AND(ChurnData[[#This Row],[Contract]]="Month-to-month",ChurnData[[#This Row],[InternetService]]="Fiber optic",ChurnData[[#This Row],[TenureMonths]]&lt;=11),"High-risk","Other")</f>
        <v>Other</v>
      </c>
      <c r="U4347" t="str">
        <f>IF(ChurnData[[#This Row],[TenureMonths]]&lt;=11,"0-11",IF(ChurnData[[#This Row],[TenureMonths]]&lt;=23,"12-23",IF(ChurnData[[#This Row],[TenureMonths]]&lt;=35,"24-35",IF(ChurnData[[#This Row],[TenureMonths]]&lt;=47,"36-47",IF(ChurnData[[#This Row],[TenureMonths]]&lt;=59,"48-59","60-72")))))</f>
        <v>48-59</v>
      </c>
      <c r="V4347">
        <f>IF(ChurnData[[#This Row],[Churn]]="Yes",1,0)</f>
        <v>0</v>
      </c>
    </row>
    <row r="4348" spans="1:22" x14ac:dyDescent="0.35">
      <c r="A4348" t="s">
        <v>4401</v>
      </c>
      <c r="B4348" t="s">
        <v>19</v>
      </c>
      <c r="C4348">
        <v>0</v>
      </c>
      <c r="D4348" t="s">
        <v>20</v>
      </c>
      <c r="E4348" t="s">
        <v>21</v>
      </c>
      <c r="F4348" t="s">
        <v>22</v>
      </c>
      <c r="G4348" s="2">
        <v>35</v>
      </c>
      <c r="H4348" t="s">
        <v>20</v>
      </c>
      <c r="I4348" t="s">
        <v>21</v>
      </c>
      <c r="J4348" t="s">
        <v>28</v>
      </c>
      <c r="K4348" t="s">
        <v>28</v>
      </c>
      <c r="L4348" t="s">
        <v>33</v>
      </c>
      <c r="M4348" t="s">
        <v>20</v>
      </c>
      <c r="N4348" t="s">
        <v>43</v>
      </c>
      <c r="O4348" s="1">
        <v>34.26</v>
      </c>
      <c r="P4348" s="1">
        <v>1191.57</v>
      </c>
      <c r="Q4348">
        <v>1</v>
      </c>
      <c r="R4348" t="s">
        <v>21</v>
      </c>
      <c r="S4348" t="str">
        <f>IF(ChurnData[[#This Row],[MonthlyCharges]]&lt;=30,"1. Up to 30",IF(ChurnData[[#This Row],[MonthlyCharges]]&lt;=50,"2. 31-50",IF(ChurnData[[#This Row],[MonthlyCharges]]&lt;=70,"3. 51-70",IF(ChurnData[[#This Row],[MonthlyCharges]]&lt;=90,"4. 71-90","5. Over 90"))))</f>
        <v>2. 31-50</v>
      </c>
      <c r="T4348" t="str">
        <f>IF(AND(ChurnData[[#This Row],[Contract]]="Month-to-month",ChurnData[[#This Row],[InternetService]]="Fiber optic",ChurnData[[#This Row],[TenureMonths]]&lt;=11),"High-risk","Other")</f>
        <v>Other</v>
      </c>
      <c r="U4348" t="str">
        <f>IF(ChurnData[[#This Row],[TenureMonths]]&lt;=11,"0-11",IF(ChurnData[[#This Row],[TenureMonths]]&lt;=23,"12-23",IF(ChurnData[[#This Row],[TenureMonths]]&lt;=35,"24-35",IF(ChurnData[[#This Row],[TenureMonths]]&lt;=47,"36-47",IF(ChurnData[[#This Row],[TenureMonths]]&lt;=59,"48-59","60-72")))))</f>
        <v>24-35</v>
      </c>
      <c r="V4348">
        <f>IF(ChurnData[[#This Row],[Churn]]="Yes",1,0)</f>
        <v>0</v>
      </c>
    </row>
    <row r="4349" spans="1:22" x14ac:dyDescent="0.35">
      <c r="A4349" t="s">
        <v>4402</v>
      </c>
      <c r="B4349" t="s">
        <v>19</v>
      </c>
      <c r="C4349">
        <v>0</v>
      </c>
      <c r="D4349" t="s">
        <v>20</v>
      </c>
      <c r="E4349" t="s">
        <v>20</v>
      </c>
      <c r="F4349" t="s">
        <v>37</v>
      </c>
      <c r="G4349" s="2">
        <v>37</v>
      </c>
      <c r="H4349" t="s">
        <v>20</v>
      </c>
      <c r="I4349" t="s">
        <v>32</v>
      </c>
      <c r="J4349" t="s">
        <v>21</v>
      </c>
      <c r="K4349" t="s">
        <v>21</v>
      </c>
      <c r="L4349" t="s">
        <v>24</v>
      </c>
      <c r="M4349" t="s">
        <v>20</v>
      </c>
      <c r="N4349" t="s">
        <v>43</v>
      </c>
      <c r="O4349" s="1">
        <v>51.36</v>
      </c>
      <c r="P4349" s="1">
        <v>1890.9</v>
      </c>
      <c r="Q4349">
        <v>1</v>
      </c>
      <c r="R4349" t="s">
        <v>21</v>
      </c>
      <c r="S4349" t="str">
        <f>IF(ChurnData[[#This Row],[MonthlyCharges]]&lt;=30,"1. Up to 30",IF(ChurnData[[#This Row],[MonthlyCharges]]&lt;=50,"2. 31-50",IF(ChurnData[[#This Row],[MonthlyCharges]]&lt;=70,"3. 51-70",IF(ChurnData[[#This Row],[MonthlyCharges]]&lt;=90,"4. 71-90","5. Over 90"))))</f>
        <v>3. 51-70</v>
      </c>
      <c r="T4349" t="str">
        <f>IF(AND(ChurnData[[#This Row],[Contract]]="Month-to-month",ChurnData[[#This Row],[InternetService]]="Fiber optic",ChurnData[[#This Row],[TenureMonths]]&lt;=11),"High-risk","Other")</f>
        <v>Other</v>
      </c>
      <c r="U4349" t="str">
        <f>IF(ChurnData[[#This Row],[TenureMonths]]&lt;=11,"0-11",IF(ChurnData[[#This Row],[TenureMonths]]&lt;=23,"12-23",IF(ChurnData[[#This Row],[TenureMonths]]&lt;=35,"24-35",IF(ChurnData[[#This Row],[TenureMonths]]&lt;=47,"36-47",IF(ChurnData[[#This Row],[TenureMonths]]&lt;=59,"48-59","60-72")))))</f>
        <v>36-47</v>
      </c>
      <c r="V4349">
        <f>IF(ChurnData[[#This Row],[Churn]]="Yes",1,0)</f>
        <v>0</v>
      </c>
    </row>
    <row r="4350" spans="1:22" x14ac:dyDescent="0.35">
      <c r="A4350" t="s">
        <v>4403</v>
      </c>
      <c r="B4350" t="s">
        <v>19</v>
      </c>
      <c r="C4350">
        <v>0</v>
      </c>
      <c r="D4350" t="s">
        <v>20</v>
      </c>
      <c r="E4350" t="s">
        <v>21</v>
      </c>
      <c r="F4350" t="s">
        <v>41</v>
      </c>
      <c r="G4350" s="2">
        <v>5</v>
      </c>
      <c r="H4350" t="s">
        <v>20</v>
      </c>
      <c r="I4350" t="s">
        <v>32</v>
      </c>
      <c r="J4350" t="s">
        <v>21</v>
      </c>
      <c r="K4350" t="s">
        <v>21</v>
      </c>
      <c r="L4350" t="s">
        <v>33</v>
      </c>
      <c r="M4350" t="s">
        <v>21</v>
      </c>
      <c r="N4350" t="s">
        <v>30</v>
      </c>
      <c r="O4350" s="1">
        <v>46.67</v>
      </c>
      <c r="P4350" s="1">
        <v>230.2</v>
      </c>
      <c r="Q4350">
        <v>0</v>
      </c>
      <c r="R4350" t="s">
        <v>21</v>
      </c>
      <c r="S4350" t="str">
        <f>IF(ChurnData[[#This Row],[MonthlyCharges]]&lt;=30,"1. Up to 30",IF(ChurnData[[#This Row],[MonthlyCharges]]&lt;=50,"2. 31-50",IF(ChurnData[[#This Row],[MonthlyCharges]]&lt;=70,"3. 51-70",IF(ChurnData[[#This Row],[MonthlyCharges]]&lt;=90,"4. 71-90","5. Over 90"))))</f>
        <v>2. 31-50</v>
      </c>
      <c r="T4350" t="str">
        <f>IF(AND(ChurnData[[#This Row],[Contract]]="Month-to-month",ChurnData[[#This Row],[InternetService]]="Fiber optic",ChurnData[[#This Row],[TenureMonths]]&lt;=11),"High-risk","Other")</f>
        <v>Other</v>
      </c>
      <c r="U4350" t="str">
        <f>IF(ChurnData[[#This Row],[TenureMonths]]&lt;=11,"0-11",IF(ChurnData[[#This Row],[TenureMonths]]&lt;=23,"12-23",IF(ChurnData[[#This Row],[TenureMonths]]&lt;=35,"24-35",IF(ChurnData[[#This Row],[TenureMonths]]&lt;=47,"36-47",IF(ChurnData[[#This Row],[TenureMonths]]&lt;=59,"48-59","60-72")))))</f>
        <v>0-11</v>
      </c>
      <c r="V4350">
        <f>IF(ChurnData[[#This Row],[Churn]]="Yes",1,0)</f>
        <v>0</v>
      </c>
    </row>
    <row r="4351" spans="1:22" x14ac:dyDescent="0.35">
      <c r="A4351" t="s">
        <v>4404</v>
      </c>
      <c r="B4351" t="s">
        <v>19</v>
      </c>
      <c r="C4351">
        <v>0</v>
      </c>
      <c r="D4351" t="s">
        <v>21</v>
      </c>
      <c r="E4351" t="s">
        <v>21</v>
      </c>
      <c r="F4351" t="s">
        <v>49</v>
      </c>
      <c r="G4351" s="2">
        <v>43</v>
      </c>
      <c r="H4351" t="s">
        <v>20</v>
      </c>
      <c r="I4351" t="s">
        <v>23</v>
      </c>
      <c r="J4351" t="s">
        <v>21</v>
      </c>
      <c r="K4351" t="s">
        <v>20</v>
      </c>
      <c r="L4351" t="s">
        <v>29</v>
      </c>
      <c r="M4351" t="s">
        <v>20</v>
      </c>
      <c r="N4351" t="s">
        <v>30</v>
      </c>
      <c r="O4351" s="1">
        <v>101.23</v>
      </c>
      <c r="P4351" s="1">
        <v>4272.97</v>
      </c>
      <c r="Q4351">
        <v>3</v>
      </c>
      <c r="R4351" t="s">
        <v>21</v>
      </c>
      <c r="S4351" t="str">
        <f>IF(ChurnData[[#This Row],[MonthlyCharges]]&lt;=30,"1. Up to 30",IF(ChurnData[[#This Row],[MonthlyCharges]]&lt;=50,"2. 31-50",IF(ChurnData[[#This Row],[MonthlyCharges]]&lt;=70,"3. 51-70",IF(ChurnData[[#This Row],[MonthlyCharges]]&lt;=90,"4. 71-90","5. Over 90"))))</f>
        <v>5. Over 90</v>
      </c>
      <c r="T4351" t="str">
        <f>IF(AND(ChurnData[[#This Row],[Contract]]="Month-to-month",ChurnData[[#This Row],[InternetService]]="Fiber optic",ChurnData[[#This Row],[TenureMonths]]&lt;=11),"High-risk","Other")</f>
        <v>Other</v>
      </c>
      <c r="U4351" t="str">
        <f>IF(ChurnData[[#This Row],[TenureMonths]]&lt;=11,"0-11",IF(ChurnData[[#This Row],[TenureMonths]]&lt;=23,"12-23",IF(ChurnData[[#This Row],[TenureMonths]]&lt;=35,"24-35",IF(ChurnData[[#This Row],[TenureMonths]]&lt;=47,"36-47",IF(ChurnData[[#This Row],[TenureMonths]]&lt;=59,"48-59","60-72")))))</f>
        <v>36-47</v>
      </c>
      <c r="V4351">
        <f>IF(ChurnData[[#This Row],[Churn]]="Yes",1,0)</f>
        <v>0</v>
      </c>
    </row>
    <row r="4352" spans="1:22" x14ac:dyDescent="0.35">
      <c r="A4352" t="s">
        <v>4405</v>
      </c>
      <c r="B4352" t="s">
        <v>19</v>
      </c>
      <c r="C4352">
        <v>0</v>
      </c>
      <c r="D4352" t="s">
        <v>21</v>
      </c>
      <c r="E4352" t="s">
        <v>20</v>
      </c>
      <c r="F4352" t="s">
        <v>56</v>
      </c>
      <c r="G4352" s="2">
        <v>4</v>
      </c>
      <c r="H4352" t="s">
        <v>20</v>
      </c>
      <c r="I4352" t="s">
        <v>23</v>
      </c>
      <c r="J4352" t="s">
        <v>21</v>
      </c>
      <c r="K4352" t="s">
        <v>21</v>
      </c>
      <c r="L4352" t="s">
        <v>33</v>
      </c>
      <c r="M4352" t="s">
        <v>20</v>
      </c>
      <c r="N4352" t="s">
        <v>34</v>
      </c>
      <c r="O4352" s="1">
        <v>81.33</v>
      </c>
      <c r="P4352" s="1">
        <v>317.72000000000003</v>
      </c>
      <c r="Q4352">
        <v>1</v>
      </c>
      <c r="R4352" t="s">
        <v>20</v>
      </c>
      <c r="S4352" t="str">
        <f>IF(ChurnData[[#This Row],[MonthlyCharges]]&lt;=30,"1. Up to 30",IF(ChurnData[[#This Row],[MonthlyCharges]]&lt;=50,"2. 31-50",IF(ChurnData[[#This Row],[MonthlyCharges]]&lt;=70,"3. 51-70",IF(ChurnData[[#This Row],[MonthlyCharges]]&lt;=90,"4. 71-90","5. Over 90"))))</f>
        <v>4. 71-90</v>
      </c>
      <c r="T4352" t="str">
        <f>IF(AND(ChurnData[[#This Row],[Contract]]="Month-to-month",ChurnData[[#This Row],[InternetService]]="Fiber optic",ChurnData[[#This Row],[TenureMonths]]&lt;=11),"High-risk","Other")</f>
        <v>High-risk</v>
      </c>
      <c r="U4352" t="str">
        <f>IF(ChurnData[[#This Row],[TenureMonths]]&lt;=11,"0-11",IF(ChurnData[[#This Row],[TenureMonths]]&lt;=23,"12-23",IF(ChurnData[[#This Row],[TenureMonths]]&lt;=35,"24-35",IF(ChurnData[[#This Row],[TenureMonths]]&lt;=47,"36-47",IF(ChurnData[[#This Row],[TenureMonths]]&lt;=59,"48-59","60-72")))))</f>
        <v>0-11</v>
      </c>
      <c r="V4352">
        <f>IF(ChurnData[[#This Row],[Churn]]="Yes",1,0)</f>
        <v>1</v>
      </c>
    </row>
    <row r="4353" spans="1:22" x14ac:dyDescent="0.35">
      <c r="A4353" t="s">
        <v>4406</v>
      </c>
      <c r="B4353" t="s">
        <v>19</v>
      </c>
      <c r="C4353">
        <v>0</v>
      </c>
      <c r="D4353" t="s">
        <v>20</v>
      </c>
      <c r="E4353" t="s">
        <v>21</v>
      </c>
      <c r="F4353" t="s">
        <v>47</v>
      </c>
      <c r="G4353" s="2">
        <v>11</v>
      </c>
      <c r="H4353" t="s">
        <v>20</v>
      </c>
      <c r="I4353" t="s">
        <v>23</v>
      </c>
      <c r="J4353" t="s">
        <v>20</v>
      </c>
      <c r="K4353" t="s">
        <v>20</v>
      </c>
      <c r="L4353" t="s">
        <v>33</v>
      </c>
      <c r="M4353" t="s">
        <v>21</v>
      </c>
      <c r="N4353" t="s">
        <v>25</v>
      </c>
      <c r="O4353" s="1">
        <v>97.67</v>
      </c>
      <c r="P4353" s="1">
        <v>1081.6199999999999</v>
      </c>
      <c r="Q4353">
        <v>1</v>
      </c>
      <c r="R4353" t="s">
        <v>21</v>
      </c>
      <c r="S4353" t="str">
        <f>IF(ChurnData[[#This Row],[MonthlyCharges]]&lt;=30,"1. Up to 30",IF(ChurnData[[#This Row],[MonthlyCharges]]&lt;=50,"2. 31-50",IF(ChurnData[[#This Row],[MonthlyCharges]]&lt;=70,"3. 51-70",IF(ChurnData[[#This Row],[MonthlyCharges]]&lt;=90,"4. 71-90","5. Over 90"))))</f>
        <v>5. Over 90</v>
      </c>
      <c r="T4353" t="str">
        <f>IF(AND(ChurnData[[#This Row],[Contract]]="Month-to-month",ChurnData[[#This Row],[InternetService]]="Fiber optic",ChurnData[[#This Row],[TenureMonths]]&lt;=11),"High-risk","Other")</f>
        <v>High-risk</v>
      </c>
      <c r="U4353" t="str">
        <f>IF(ChurnData[[#This Row],[TenureMonths]]&lt;=11,"0-11",IF(ChurnData[[#This Row],[TenureMonths]]&lt;=23,"12-23",IF(ChurnData[[#This Row],[TenureMonths]]&lt;=35,"24-35",IF(ChurnData[[#This Row],[TenureMonths]]&lt;=47,"36-47",IF(ChurnData[[#This Row],[TenureMonths]]&lt;=59,"48-59","60-72")))))</f>
        <v>0-11</v>
      </c>
      <c r="V4353">
        <f>IF(ChurnData[[#This Row],[Churn]]="Yes",1,0)</f>
        <v>0</v>
      </c>
    </row>
    <row r="4354" spans="1:22" x14ac:dyDescent="0.35">
      <c r="A4354" t="s">
        <v>4407</v>
      </c>
      <c r="B4354" t="s">
        <v>19</v>
      </c>
      <c r="C4354">
        <v>0</v>
      </c>
      <c r="D4354" t="s">
        <v>21</v>
      </c>
      <c r="E4354" t="s">
        <v>21</v>
      </c>
      <c r="F4354" t="s">
        <v>22</v>
      </c>
      <c r="G4354" s="2">
        <v>49</v>
      </c>
      <c r="H4354" t="s">
        <v>20</v>
      </c>
      <c r="I4354" t="s">
        <v>32</v>
      </c>
      <c r="J4354" t="s">
        <v>21</v>
      </c>
      <c r="K4354" t="s">
        <v>20</v>
      </c>
      <c r="L4354" t="s">
        <v>24</v>
      </c>
      <c r="M4354" t="s">
        <v>21</v>
      </c>
      <c r="N4354" t="s">
        <v>25</v>
      </c>
      <c r="O4354" s="1">
        <v>64.319999999999993</v>
      </c>
      <c r="P4354" s="1">
        <v>3133.91</v>
      </c>
      <c r="Q4354">
        <v>1</v>
      </c>
      <c r="R4354" t="s">
        <v>21</v>
      </c>
      <c r="S4354" t="str">
        <f>IF(ChurnData[[#This Row],[MonthlyCharges]]&lt;=30,"1. Up to 30",IF(ChurnData[[#This Row],[MonthlyCharges]]&lt;=50,"2. 31-50",IF(ChurnData[[#This Row],[MonthlyCharges]]&lt;=70,"3. 51-70",IF(ChurnData[[#This Row],[MonthlyCharges]]&lt;=90,"4. 71-90","5. Over 90"))))</f>
        <v>3. 51-70</v>
      </c>
      <c r="T4354" t="str">
        <f>IF(AND(ChurnData[[#This Row],[Contract]]="Month-to-month",ChurnData[[#This Row],[InternetService]]="Fiber optic",ChurnData[[#This Row],[TenureMonths]]&lt;=11),"High-risk","Other")</f>
        <v>Other</v>
      </c>
      <c r="U4354" t="str">
        <f>IF(ChurnData[[#This Row],[TenureMonths]]&lt;=11,"0-11",IF(ChurnData[[#This Row],[TenureMonths]]&lt;=23,"12-23",IF(ChurnData[[#This Row],[TenureMonths]]&lt;=35,"24-35",IF(ChurnData[[#This Row],[TenureMonths]]&lt;=47,"36-47",IF(ChurnData[[#This Row],[TenureMonths]]&lt;=59,"48-59","60-72")))))</f>
        <v>48-59</v>
      </c>
      <c r="V4354">
        <f>IF(ChurnData[[#This Row],[Churn]]="Yes",1,0)</f>
        <v>0</v>
      </c>
    </row>
    <row r="4355" spans="1:22" x14ac:dyDescent="0.35">
      <c r="A4355" t="s">
        <v>4408</v>
      </c>
      <c r="B4355" t="s">
        <v>36</v>
      </c>
      <c r="C4355">
        <v>0</v>
      </c>
      <c r="D4355" t="s">
        <v>21</v>
      </c>
      <c r="E4355" t="s">
        <v>20</v>
      </c>
      <c r="F4355" t="s">
        <v>45</v>
      </c>
      <c r="G4355" s="2">
        <v>39</v>
      </c>
      <c r="H4355" t="s">
        <v>21</v>
      </c>
      <c r="I4355" t="s">
        <v>32</v>
      </c>
      <c r="J4355" t="s">
        <v>21</v>
      </c>
      <c r="K4355" t="s">
        <v>21</v>
      </c>
      <c r="L4355" t="s">
        <v>33</v>
      </c>
      <c r="M4355" t="s">
        <v>21</v>
      </c>
      <c r="N4355" t="s">
        <v>25</v>
      </c>
      <c r="O4355" s="1">
        <v>41.99</v>
      </c>
      <c r="P4355" s="1">
        <v>1614.68</v>
      </c>
      <c r="Q4355">
        <v>2</v>
      </c>
      <c r="R4355" t="s">
        <v>20</v>
      </c>
      <c r="S4355" t="str">
        <f>IF(ChurnData[[#This Row],[MonthlyCharges]]&lt;=30,"1. Up to 30",IF(ChurnData[[#This Row],[MonthlyCharges]]&lt;=50,"2. 31-50",IF(ChurnData[[#This Row],[MonthlyCharges]]&lt;=70,"3. 51-70",IF(ChurnData[[#This Row],[MonthlyCharges]]&lt;=90,"4. 71-90","5. Over 90"))))</f>
        <v>2. 31-50</v>
      </c>
      <c r="T4355" t="str">
        <f>IF(AND(ChurnData[[#This Row],[Contract]]="Month-to-month",ChurnData[[#This Row],[InternetService]]="Fiber optic",ChurnData[[#This Row],[TenureMonths]]&lt;=11),"High-risk","Other")</f>
        <v>Other</v>
      </c>
      <c r="U4355" t="str">
        <f>IF(ChurnData[[#This Row],[TenureMonths]]&lt;=11,"0-11",IF(ChurnData[[#This Row],[TenureMonths]]&lt;=23,"12-23",IF(ChurnData[[#This Row],[TenureMonths]]&lt;=35,"24-35",IF(ChurnData[[#This Row],[TenureMonths]]&lt;=47,"36-47",IF(ChurnData[[#This Row],[TenureMonths]]&lt;=59,"48-59","60-72")))))</f>
        <v>36-47</v>
      </c>
      <c r="V4355">
        <f>IF(ChurnData[[#This Row],[Churn]]="Yes",1,0)</f>
        <v>1</v>
      </c>
    </row>
    <row r="4356" spans="1:22" x14ac:dyDescent="0.35">
      <c r="A4356" t="s">
        <v>4409</v>
      </c>
      <c r="B4356" t="s">
        <v>36</v>
      </c>
      <c r="C4356">
        <v>0</v>
      </c>
      <c r="D4356" t="s">
        <v>21</v>
      </c>
      <c r="E4356" t="s">
        <v>21</v>
      </c>
      <c r="F4356" t="s">
        <v>56</v>
      </c>
      <c r="G4356" s="2">
        <v>14</v>
      </c>
      <c r="H4356" t="s">
        <v>20</v>
      </c>
      <c r="I4356" t="s">
        <v>32</v>
      </c>
      <c r="J4356" t="s">
        <v>20</v>
      </c>
      <c r="K4356" t="s">
        <v>20</v>
      </c>
      <c r="L4356" t="s">
        <v>33</v>
      </c>
      <c r="M4356" t="s">
        <v>21</v>
      </c>
      <c r="N4356" t="s">
        <v>30</v>
      </c>
      <c r="O4356" s="1">
        <v>64.25</v>
      </c>
      <c r="P4356" s="1">
        <v>915.51</v>
      </c>
      <c r="Q4356">
        <v>2</v>
      </c>
      <c r="R4356" t="s">
        <v>21</v>
      </c>
      <c r="S4356" t="str">
        <f>IF(ChurnData[[#This Row],[MonthlyCharges]]&lt;=30,"1. Up to 30",IF(ChurnData[[#This Row],[MonthlyCharges]]&lt;=50,"2. 31-50",IF(ChurnData[[#This Row],[MonthlyCharges]]&lt;=70,"3. 51-70",IF(ChurnData[[#This Row],[MonthlyCharges]]&lt;=90,"4. 71-90","5. Over 90"))))</f>
        <v>3. 51-70</v>
      </c>
      <c r="T4356" t="str">
        <f>IF(AND(ChurnData[[#This Row],[Contract]]="Month-to-month",ChurnData[[#This Row],[InternetService]]="Fiber optic",ChurnData[[#This Row],[TenureMonths]]&lt;=11),"High-risk","Other")</f>
        <v>Other</v>
      </c>
      <c r="U4356" t="str">
        <f>IF(ChurnData[[#This Row],[TenureMonths]]&lt;=11,"0-11",IF(ChurnData[[#This Row],[TenureMonths]]&lt;=23,"12-23",IF(ChurnData[[#This Row],[TenureMonths]]&lt;=35,"24-35",IF(ChurnData[[#This Row],[TenureMonths]]&lt;=47,"36-47",IF(ChurnData[[#This Row],[TenureMonths]]&lt;=59,"48-59","60-72")))))</f>
        <v>12-23</v>
      </c>
      <c r="V4356">
        <f>IF(ChurnData[[#This Row],[Churn]]="Yes",1,0)</f>
        <v>0</v>
      </c>
    </row>
    <row r="4357" spans="1:22" x14ac:dyDescent="0.35">
      <c r="A4357" t="s">
        <v>4410</v>
      </c>
      <c r="B4357" t="s">
        <v>19</v>
      </c>
      <c r="C4357">
        <v>0</v>
      </c>
      <c r="D4357" t="s">
        <v>21</v>
      </c>
      <c r="E4357" t="s">
        <v>20</v>
      </c>
      <c r="F4357" t="s">
        <v>45</v>
      </c>
      <c r="G4357" s="2">
        <v>31</v>
      </c>
      <c r="H4357" t="s">
        <v>20</v>
      </c>
      <c r="I4357" t="s">
        <v>23</v>
      </c>
      <c r="J4357" t="s">
        <v>20</v>
      </c>
      <c r="K4357" t="s">
        <v>20</v>
      </c>
      <c r="L4357" t="s">
        <v>33</v>
      </c>
      <c r="M4357" t="s">
        <v>20</v>
      </c>
      <c r="N4357" t="s">
        <v>34</v>
      </c>
      <c r="O4357" s="1">
        <v>90.72</v>
      </c>
      <c r="P4357" s="1">
        <v>2733.3</v>
      </c>
      <c r="Q4357">
        <v>2</v>
      </c>
      <c r="R4357" t="s">
        <v>21</v>
      </c>
      <c r="S4357" t="str">
        <f>IF(ChurnData[[#This Row],[MonthlyCharges]]&lt;=30,"1. Up to 30",IF(ChurnData[[#This Row],[MonthlyCharges]]&lt;=50,"2. 31-50",IF(ChurnData[[#This Row],[MonthlyCharges]]&lt;=70,"3. 51-70",IF(ChurnData[[#This Row],[MonthlyCharges]]&lt;=90,"4. 71-90","5. Over 90"))))</f>
        <v>5. Over 90</v>
      </c>
      <c r="T4357" t="str">
        <f>IF(AND(ChurnData[[#This Row],[Contract]]="Month-to-month",ChurnData[[#This Row],[InternetService]]="Fiber optic",ChurnData[[#This Row],[TenureMonths]]&lt;=11),"High-risk","Other")</f>
        <v>Other</v>
      </c>
      <c r="U4357" t="str">
        <f>IF(ChurnData[[#This Row],[TenureMonths]]&lt;=11,"0-11",IF(ChurnData[[#This Row],[TenureMonths]]&lt;=23,"12-23",IF(ChurnData[[#This Row],[TenureMonths]]&lt;=35,"24-35",IF(ChurnData[[#This Row],[TenureMonths]]&lt;=47,"36-47",IF(ChurnData[[#This Row],[TenureMonths]]&lt;=59,"48-59","60-72")))))</f>
        <v>24-35</v>
      </c>
      <c r="V4357">
        <f>IF(ChurnData[[#This Row],[Churn]]="Yes",1,0)</f>
        <v>0</v>
      </c>
    </row>
    <row r="4358" spans="1:22" x14ac:dyDescent="0.35">
      <c r="A4358" t="s">
        <v>4411</v>
      </c>
      <c r="B4358" t="s">
        <v>36</v>
      </c>
      <c r="C4358">
        <v>1</v>
      </c>
      <c r="D4358" t="s">
        <v>21</v>
      </c>
      <c r="E4358" t="s">
        <v>21</v>
      </c>
      <c r="F4358" t="s">
        <v>58</v>
      </c>
      <c r="G4358" s="2">
        <v>5</v>
      </c>
      <c r="H4358" t="s">
        <v>20</v>
      </c>
      <c r="I4358" t="s">
        <v>32</v>
      </c>
      <c r="J4358" t="s">
        <v>21</v>
      </c>
      <c r="K4358" t="s">
        <v>21</v>
      </c>
      <c r="L4358" t="s">
        <v>33</v>
      </c>
      <c r="M4358" t="s">
        <v>21</v>
      </c>
      <c r="N4358" t="s">
        <v>34</v>
      </c>
      <c r="O4358" s="1">
        <v>47.5</v>
      </c>
      <c r="P4358" s="1">
        <v>242</v>
      </c>
      <c r="Q4358">
        <v>2</v>
      </c>
      <c r="R4358" t="s">
        <v>20</v>
      </c>
      <c r="S4358" t="str">
        <f>IF(ChurnData[[#This Row],[MonthlyCharges]]&lt;=30,"1. Up to 30",IF(ChurnData[[#This Row],[MonthlyCharges]]&lt;=50,"2. 31-50",IF(ChurnData[[#This Row],[MonthlyCharges]]&lt;=70,"3. 51-70",IF(ChurnData[[#This Row],[MonthlyCharges]]&lt;=90,"4. 71-90","5. Over 90"))))</f>
        <v>2. 31-50</v>
      </c>
      <c r="T4358" t="str">
        <f>IF(AND(ChurnData[[#This Row],[Contract]]="Month-to-month",ChurnData[[#This Row],[InternetService]]="Fiber optic",ChurnData[[#This Row],[TenureMonths]]&lt;=11),"High-risk","Other")</f>
        <v>Other</v>
      </c>
      <c r="U4358" t="str">
        <f>IF(ChurnData[[#This Row],[TenureMonths]]&lt;=11,"0-11",IF(ChurnData[[#This Row],[TenureMonths]]&lt;=23,"12-23",IF(ChurnData[[#This Row],[TenureMonths]]&lt;=35,"24-35",IF(ChurnData[[#This Row],[TenureMonths]]&lt;=47,"36-47",IF(ChurnData[[#This Row],[TenureMonths]]&lt;=59,"48-59","60-72")))))</f>
        <v>0-11</v>
      </c>
      <c r="V4358">
        <f>IF(ChurnData[[#This Row],[Churn]]="Yes",1,0)</f>
        <v>1</v>
      </c>
    </row>
    <row r="4359" spans="1:22" x14ac:dyDescent="0.35">
      <c r="A4359" t="s">
        <v>4412</v>
      </c>
      <c r="B4359" t="s">
        <v>36</v>
      </c>
      <c r="C4359">
        <v>0</v>
      </c>
      <c r="D4359" t="s">
        <v>20</v>
      </c>
      <c r="E4359" t="s">
        <v>21</v>
      </c>
      <c r="F4359" t="s">
        <v>37</v>
      </c>
      <c r="G4359" s="2">
        <v>3</v>
      </c>
      <c r="H4359" t="s">
        <v>20</v>
      </c>
      <c r="I4359" t="s">
        <v>21</v>
      </c>
      <c r="J4359" t="s">
        <v>28</v>
      </c>
      <c r="K4359" t="s">
        <v>28</v>
      </c>
      <c r="L4359" t="s">
        <v>33</v>
      </c>
      <c r="M4359" t="s">
        <v>20</v>
      </c>
      <c r="N4359" t="s">
        <v>34</v>
      </c>
      <c r="O4359" s="1">
        <v>34.15</v>
      </c>
      <c r="P4359" s="1">
        <v>104.77</v>
      </c>
      <c r="Q4359">
        <v>0</v>
      </c>
      <c r="R4359" t="s">
        <v>21</v>
      </c>
      <c r="S4359" t="str">
        <f>IF(ChurnData[[#This Row],[MonthlyCharges]]&lt;=30,"1. Up to 30",IF(ChurnData[[#This Row],[MonthlyCharges]]&lt;=50,"2. 31-50",IF(ChurnData[[#This Row],[MonthlyCharges]]&lt;=70,"3. 51-70",IF(ChurnData[[#This Row],[MonthlyCharges]]&lt;=90,"4. 71-90","5. Over 90"))))</f>
        <v>2. 31-50</v>
      </c>
      <c r="T4359" t="str">
        <f>IF(AND(ChurnData[[#This Row],[Contract]]="Month-to-month",ChurnData[[#This Row],[InternetService]]="Fiber optic",ChurnData[[#This Row],[TenureMonths]]&lt;=11),"High-risk","Other")</f>
        <v>Other</v>
      </c>
      <c r="U4359" t="str">
        <f>IF(ChurnData[[#This Row],[TenureMonths]]&lt;=11,"0-11",IF(ChurnData[[#This Row],[TenureMonths]]&lt;=23,"12-23",IF(ChurnData[[#This Row],[TenureMonths]]&lt;=35,"24-35",IF(ChurnData[[#This Row],[TenureMonths]]&lt;=47,"36-47",IF(ChurnData[[#This Row],[TenureMonths]]&lt;=59,"48-59","60-72")))))</f>
        <v>0-11</v>
      </c>
      <c r="V4359">
        <f>IF(ChurnData[[#This Row],[Churn]]="Yes",1,0)</f>
        <v>0</v>
      </c>
    </row>
    <row r="4360" spans="1:22" x14ac:dyDescent="0.35">
      <c r="A4360" t="s">
        <v>4413</v>
      </c>
      <c r="B4360" t="s">
        <v>19</v>
      </c>
      <c r="C4360">
        <v>0</v>
      </c>
      <c r="D4360" t="s">
        <v>21</v>
      </c>
      <c r="E4360" t="s">
        <v>21</v>
      </c>
      <c r="F4360" t="s">
        <v>41</v>
      </c>
      <c r="G4360" s="2">
        <v>28</v>
      </c>
      <c r="H4360" t="s">
        <v>20</v>
      </c>
      <c r="I4360" t="s">
        <v>23</v>
      </c>
      <c r="J4360" t="s">
        <v>21</v>
      </c>
      <c r="K4360" t="s">
        <v>20</v>
      </c>
      <c r="L4360" t="s">
        <v>33</v>
      </c>
      <c r="M4360" t="s">
        <v>20</v>
      </c>
      <c r="N4360" t="s">
        <v>43</v>
      </c>
      <c r="O4360" s="1">
        <v>89.08</v>
      </c>
      <c r="P4360" s="1">
        <v>2508.19</v>
      </c>
      <c r="Q4360">
        <v>4</v>
      </c>
      <c r="R4360" t="s">
        <v>21</v>
      </c>
      <c r="S4360" t="str">
        <f>IF(ChurnData[[#This Row],[MonthlyCharges]]&lt;=30,"1. Up to 30",IF(ChurnData[[#This Row],[MonthlyCharges]]&lt;=50,"2. 31-50",IF(ChurnData[[#This Row],[MonthlyCharges]]&lt;=70,"3. 51-70",IF(ChurnData[[#This Row],[MonthlyCharges]]&lt;=90,"4. 71-90","5. Over 90"))))</f>
        <v>4. 71-90</v>
      </c>
      <c r="T4360" t="str">
        <f>IF(AND(ChurnData[[#This Row],[Contract]]="Month-to-month",ChurnData[[#This Row],[InternetService]]="Fiber optic",ChurnData[[#This Row],[TenureMonths]]&lt;=11),"High-risk","Other")</f>
        <v>Other</v>
      </c>
      <c r="U4360" t="str">
        <f>IF(ChurnData[[#This Row],[TenureMonths]]&lt;=11,"0-11",IF(ChurnData[[#This Row],[TenureMonths]]&lt;=23,"12-23",IF(ChurnData[[#This Row],[TenureMonths]]&lt;=35,"24-35",IF(ChurnData[[#This Row],[TenureMonths]]&lt;=47,"36-47",IF(ChurnData[[#This Row],[TenureMonths]]&lt;=59,"48-59","60-72")))))</f>
        <v>24-35</v>
      </c>
      <c r="V4360">
        <f>IF(ChurnData[[#This Row],[Churn]]="Yes",1,0)</f>
        <v>0</v>
      </c>
    </row>
    <row r="4361" spans="1:22" x14ac:dyDescent="0.35">
      <c r="A4361" t="s">
        <v>4414</v>
      </c>
      <c r="B4361" t="s">
        <v>36</v>
      </c>
      <c r="C4361">
        <v>1</v>
      </c>
      <c r="D4361" t="s">
        <v>21</v>
      </c>
      <c r="E4361" t="s">
        <v>21</v>
      </c>
      <c r="F4361" t="s">
        <v>27</v>
      </c>
      <c r="G4361" s="2">
        <v>49</v>
      </c>
      <c r="H4361" t="s">
        <v>20</v>
      </c>
      <c r="I4361" t="s">
        <v>32</v>
      </c>
      <c r="J4361" t="s">
        <v>21</v>
      </c>
      <c r="K4361" t="s">
        <v>20</v>
      </c>
      <c r="L4361" t="s">
        <v>29</v>
      </c>
      <c r="M4361" t="s">
        <v>20</v>
      </c>
      <c r="N4361" t="s">
        <v>30</v>
      </c>
      <c r="O4361" s="1">
        <v>66.69</v>
      </c>
      <c r="P4361" s="1">
        <v>3256.33</v>
      </c>
      <c r="Q4361">
        <v>1</v>
      </c>
      <c r="R4361" t="s">
        <v>21</v>
      </c>
      <c r="S4361" t="str">
        <f>IF(ChurnData[[#This Row],[MonthlyCharges]]&lt;=30,"1. Up to 30",IF(ChurnData[[#This Row],[MonthlyCharges]]&lt;=50,"2. 31-50",IF(ChurnData[[#This Row],[MonthlyCharges]]&lt;=70,"3. 51-70",IF(ChurnData[[#This Row],[MonthlyCharges]]&lt;=90,"4. 71-90","5. Over 90"))))</f>
        <v>3. 51-70</v>
      </c>
      <c r="T4361" t="str">
        <f>IF(AND(ChurnData[[#This Row],[Contract]]="Month-to-month",ChurnData[[#This Row],[InternetService]]="Fiber optic",ChurnData[[#This Row],[TenureMonths]]&lt;=11),"High-risk","Other")</f>
        <v>Other</v>
      </c>
      <c r="U4361" t="str">
        <f>IF(ChurnData[[#This Row],[TenureMonths]]&lt;=11,"0-11",IF(ChurnData[[#This Row],[TenureMonths]]&lt;=23,"12-23",IF(ChurnData[[#This Row],[TenureMonths]]&lt;=35,"24-35",IF(ChurnData[[#This Row],[TenureMonths]]&lt;=47,"36-47",IF(ChurnData[[#This Row],[TenureMonths]]&lt;=59,"48-59","60-72")))))</f>
        <v>48-59</v>
      </c>
      <c r="V4361">
        <f>IF(ChurnData[[#This Row],[Churn]]="Yes",1,0)</f>
        <v>0</v>
      </c>
    </row>
    <row r="4362" spans="1:22" x14ac:dyDescent="0.35">
      <c r="A4362" t="s">
        <v>4415</v>
      </c>
      <c r="B4362" t="s">
        <v>19</v>
      </c>
      <c r="C4362">
        <v>1</v>
      </c>
      <c r="D4362" t="s">
        <v>20</v>
      </c>
      <c r="E4362" t="s">
        <v>21</v>
      </c>
      <c r="F4362" t="s">
        <v>37</v>
      </c>
      <c r="G4362" s="2">
        <v>38</v>
      </c>
      <c r="H4362" t="s">
        <v>20</v>
      </c>
      <c r="I4362" t="s">
        <v>23</v>
      </c>
      <c r="J4362" t="s">
        <v>20</v>
      </c>
      <c r="K4362" t="s">
        <v>20</v>
      </c>
      <c r="L4362" t="s">
        <v>29</v>
      </c>
      <c r="M4362" t="s">
        <v>20</v>
      </c>
      <c r="N4362" t="s">
        <v>25</v>
      </c>
      <c r="O4362" s="1">
        <v>98.76</v>
      </c>
      <c r="P4362" s="1">
        <v>3741.98</v>
      </c>
      <c r="Q4362">
        <v>1</v>
      </c>
      <c r="R4362" t="s">
        <v>21</v>
      </c>
      <c r="S4362" t="str">
        <f>IF(ChurnData[[#This Row],[MonthlyCharges]]&lt;=30,"1. Up to 30",IF(ChurnData[[#This Row],[MonthlyCharges]]&lt;=50,"2. 31-50",IF(ChurnData[[#This Row],[MonthlyCharges]]&lt;=70,"3. 51-70",IF(ChurnData[[#This Row],[MonthlyCharges]]&lt;=90,"4. 71-90","5. Over 90"))))</f>
        <v>5. Over 90</v>
      </c>
      <c r="T4362" t="str">
        <f>IF(AND(ChurnData[[#This Row],[Contract]]="Month-to-month",ChurnData[[#This Row],[InternetService]]="Fiber optic",ChurnData[[#This Row],[TenureMonths]]&lt;=11),"High-risk","Other")</f>
        <v>Other</v>
      </c>
      <c r="U4362" t="str">
        <f>IF(ChurnData[[#This Row],[TenureMonths]]&lt;=11,"0-11",IF(ChurnData[[#This Row],[TenureMonths]]&lt;=23,"12-23",IF(ChurnData[[#This Row],[TenureMonths]]&lt;=35,"24-35",IF(ChurnData[[#This Row],[TenureMonths]]&lt;=47,"36-47",IF(ChurnData[[#This Row],[TenureMonths]]&lt;=59,"48-59","60-72")))))</f>
        <v>36-47</v>
      </c>
      <c r="V4362">
        <f>IF(ChurnData[[#This Row],[Churn]]="Yes",1,0)</f>
        <v>0</v>
      </c>
    </row>
    <row r="4363" spans="1:22" x14ac:dyDescent="0.35">
      <c r="A4363" t="s">
        <v>4416</v>
      </c>
      <c r="B4363" t="s">
        <v>36</v>
      </c>
      <c r="C4363">
        <v>1</v>
      </c>
      <c r="D4363" t="s">
        <v>21</v>
      </c>
      <c r="E4363" t="s">
        <v>21</v>
      </c>
      <c r="F4363" t="s">
        <v>27</v>
      </c>
      <c r="G4363" s="2">
        <v>59</v>
      </c>
      <c r="H4363" t="s">
        <v>20</v>
      </c>
      <c r="I4363" t="s">
        <v>21</v>
      </c>
      <c r="J4363" t="s">
        <v>28</v>
      </c>
      <c r="K4363" t="s">
        <v>28</v>
      </c>
      <c r="L4363" t="s">
        <v>33</v>
      </c>
      <c r="M4363" t="s">
        <v>21</v>
      </c>
      <c r="N4363" t="s">
        <v>34</v>
      </c>
      <c r="O4363" s="1">
        <v>36.840000000000003</v>
      </c>
      <c r="P4363" s="1">
        <v>2214.71</v>
      </c>
      <c r="Q4363">
        <v>1</v>
      </c>
      <c r="R4363" t="s">
        <v>21</v>
      </c>
      <c r="S4363" t="str">
        <f>IF(ChurnData[[#This Row],[MonthlyCharges]]&lt;=30,"1. Up to 30",IF(ChurnData[[#This Row],[MonthlyCharges]]&lt;=50,"2. 31-50",IF(ChurnData[[#This Row],[MonthlyCharges]]&lt;=70,"3. 51-70",IF(ChurnData[[#This Row],[MonthlyCharges]]&lt;=90,"4. 71-90","5. Over 90"))))</f>
        <v>2. 31-50</v>
      </c>
      <c r="T4363" t="str">
        <f>IF(AND(ChurnData[[#This Row],[Contract]]="Month-to-month",ChurnData[[#This Row],[InternetService]]="Fiber optic",ChurnData[[#This Row],[TenureMonths]]&lt;=11),"High-risk","Other")</f>
        <v>Other</v>
      </c>
      <c r="U4363" t="str">
        <f>IF(ChurnData[[#This Row],[TenureMonths]]&lt;=11,"0-11",IF(ChurnData[[#This Row],[TenureMonths]]&lt;=23,"12-23",IF(ChurnData[[#This Row],[TenureMonths]]&lt;=35,"24-35",IF(ChurnData[[#This Row],[TenureMonths]]&lt;=47,"36-47",IF(ChurnData[[#This Row],[TenureMonths]]&lt;=59,"48-59","60-72")))))</f>
        <v>48-59</v>
      </c>
      <c r="V4363">
        <f>IF(ChurnData[[#This Row],[Churn]]="Yes",1,0)</f>
        <v>0</v>
      </c>
    </row>
    <row r="4364" spans="1:22" x14ac:dyDescent="0.35">
      <c r="A4364" t="s">
        <v>4417</v>
      </c>
      <c r="B4364" t="s">
        <v>36</v>
      </c>
      <c r="C4364">
        <v>0</v>
      </c>
      <c r="D4364" t="s">
        <v>21</v>
      </c>
      <c r="E4364" t="s">
        <v>21</v>
      </c>
      <c r="F4364" t="s">
        <v>56</v>
      </c>
      <c r="G4364" s="2">
        <v>30</v>
      </c>
      <c r="H4364" t="s">
        <v>20</v>
      </c>
      <c r="I4364" t="s">
        <v>21</v>
      </c>
      <c r="J4364" t="s">
        <v>28</v>
      </c>
      <c r="K4364" t="s">
        <v>28</v>
      </c>
      <c r="L4364" t="s">
        <v>33</v>
      </c>
      <c r="M4364" t="s">
        <v>21</v>
      </c>
      <c r="N4364" t="s">
        <v>25</v>
      </c>
      <c r="O4364" s="1">
        <v>31.58</v>
      </c>
      <c r="P4364" s="1">
        <v>949.99</v>
      </c>
      <c r="Q4364">
        <v>1</v>
      </c>
      <c r="R4364" t="s">
        <v>20</v>
      </c>
      <c r="S4364" t="str">
        <f>IF(ChurnData[[#This Row],[MonthlyCharges]]&lt;=30,"1. Up to 30",IF(ChurnData[[#This Row],[MonthlyCharges]]&lt;=50,"2. 31-50",IF(ChurnData[[#This Row],[MonthlyCharges]]&lt;=70,"3. 51-70",IF(ChurnData[[#This Row],[MonthlyCharges]]&lt;=90,"4. 71-90","5. Over 90"))))</f>
        <v>2. 31-50</v>
      </c>
      <c r="T4364" t="str">
        <f>IF(AND(ChurnData[[#This Row],[Contract]]="Month-to-month",ChurnData[[#This Row],[InternetService]]="Fiber optic",ChurnData[[#This Row],[TenureMonths]]&lt;=11),"High-risk","Other")</f>
        <v>Other</v>
      </c>
      <c r="U4364" t="str">
        <f>IF(ChurnData[[#This Row],[TenureMonths]]&lt;=11,"0-11",IF(ChurnData[[#This Row],[TenureMonths]]&lt;=23,"12-23",IF(ChurnData[[#This Row],[TenureMonths]]&lt;=35,"24-35",IF(ChurnData[[#This Row],[TenureMonths]]&lt;=47,"36-47",IF(ChurnData[[#This Row],[TenureMonths]]&lt;=59,"48-59","60-72")))))</f>
        <v>24-35</v>
      </c>
      <c r="V4364">
        <f>IF(ChurnData[[#This Row],[Churn]]="Yes",1,0)</f>
        <v>1</v>
      </c>
    </row>
    <row r="4365" spans="1:22" x14ac:dyDescent="0.35">
      <c r="A4365" t="s">
        <v>4418</v>
      </c>
      <c r="B4365" t="s">
        <v>36</v>
      </c>
      <c r="C4365">
        <v>0</v>
      </c>
      <c r="D4365" t="s">
        <v>21</v>
      </c>
      <c r="E4365" t="s">
        <v>20</v>
      </c>
      <c r="F4365" t="s">
        <v>47</v>
      </c>
      <c r="G4365" s="2">
        <v>53</v>
      </c>
      <c r="H4365" t="s">
        <v>20</v>
      </c>
      <c r="I4365" t="s">
        <v>23</v>
      </c>
      <c r="J4365" t="s">
        <v>21</v>
      </c>
      <c r="K4365" t="s">
        <v>21</v>
      </c>
      <c r="L4365" t="s">
        <v>24</v>
      </c>
      <c r="M4365" t="s">
        <v>21</v>
      </c>
      <c r="N4365" t="s">
        <v>30</v>
      </c>
      <c r="O4365" s="1">
        <v>80.86</v>
      </c>
      <c r="P4365" s="1">
        <v>4384.82</v>
      </c>
      <c r="Q4365">
        <v>4</v>
      </c>
      <c r="R4365" t="s">
        <v>21</v>
      </c>
      <c r="S4365" t="str">
        <f>IF(ChurnData[[#This Row],[MonthlyCharges]]&lt;=30,"1. Up to 30",IF(ChurnData[[#This Row],[MonthlyCharges]]&lt;=50,"2. 31-50",IF(ChurnData[[#This Row],[MonthlyCharges]]&lt;=70,"3. 51-70",IF(ChurnData[[#This Row],[MonthlyCharges]]&lt;=90,"4. 71-90","5. Over 90"))))</f>
        <v>4. 71-90</v>
      </c>
      <c r="T4365" t="str">
        <f>IF(AND(ChurnData[[#This Row],[Contract]]="Month-to-month",ChurnData[[#This Row],[InternetService]]="Fiber optic",ChurnData[[#This Row],[TenureMonths]]&lt;=11),"High-risk","Other")</f>
        <v>Other</v>
      </c>
      <c r="U4365" t="str">
        <f>IF(ChurnData[[#This Row],[TenureMonths]]&lt;=11,"0-11",IF(ChurnData[[#This Row],[TenureMonths]]&lt;=23,"12-23",IF(ChurnData[[#This Row],[TenureMonths]]&lt;=35,"24-35",IF(ChurnData[[#This Row],[TenureMonths]]&lt;=47,"36-47",IF(ChurnData[[#This Row],[TenureMonths]]&lt;=59,"48-59","60-72")))))</f>
        <v>48-59</v>
      </c>
      <c r="V4365">
        <f>IF(ChurnData[[#This Row],[Churn]]="Yes",1,0)</f>
        <v>0</v>
      </c>
    </row>
    <row r="4366" spans="1:22" x14ac:dyDescent="0.35">
      <c r="A4366" t="s">
        <v>4419</v>
      </c>
      <c r="B4366" t="s">
        <v>19</v>
      </c>
      <c r="C4366">
        <v>1</v>
      </c>
      <c r="D4366" t="s">
        <v>21</v>
      </c>
      <c r="E4366" t="s">
        <v>21</v>
      </c>
      <c r="F4366" t="s">
        <v>75</v>
      </c>
      <c r="G4366" s="2">
        <v>0</v>
      </c>
      <c r="H4366" t="s">
        <v>20</v>
      </c>
      <c r="I4366" t="s">
        <v>32</v>
      </c>
      <c r="J4366" t="s">
        <v>21</v>
      </c>
      <c r="K4366" t="s">
        <v>20</v>
      </c>
      <c r="L4366" t="s">
        <v>29</v>
      </c>
      <c r="M4366" t="s">
        <v>21</v>
      </c>
      <c r="N4366" t="s">
        <v>34</v>
      </c>
      <c r="O4366" s="1">
        <v>62.9</v>
      </c>
      <c r="P4366" s="1">
        <v>0</v>
      </c>
      <c r="Q4366">
        <v>1</v>
      </c>
      <c r="R4366" t="s">
        <v>21</v>
      </c>
      <c r="S4366" t="str">
        <f>IF(ChurnData[[#This Row],[MonthlyCharges]]&lt;=30,"1. Up to 30",IF(ChurnData[[#This Row],[MonthlyCharges]]&lt;=50,"2. 31-50",IF(ChurnData[[#This Row],[MonthlyCharges]]&lt;=70,"3. 51-70",IF(ChurnData[[#This Row],[MonthlyCharges]]&lt;=90,"4. 71-90","5. Over 90"))))</f>
        <v>3. 51-70</v>
      </c>
      <c r="T4366" t="str">
        <f>IF(AND(ChurnData[[#This Row],[Contract]]="Month-to-month",ChurnData[[#This Row],[InternetService]]="Fiber optic",ChurnData[[#This Row],[TenureMonths]]&lt;=11),"High-risk","Other")</f>
        <v>Other</v>
      </c>
      <c r="U4366" t="str">
        <f>IF(ChurnData[[#This Row],[TenureMonths]]&lt;=11,"0-11",IF(ChurnData[[#This Row],[TenureMonths]]&lt;=23,"12-23",IF(ChurnData[[#This Row],[TenureMonths]]&lt;=35,"24-35",IF(ChurnData[[#This Row],[TenureMonths]]&lt;=47,"36-47",IF(ChurnData[[#This Row],[TenureMonths]]&lt;=59,"48-59","60-72")))))</f>
        <v>0-11</v>
      </c>
      <c r="V4366">
        <f>IF(ChurnData[[#This Row],[Churn]]="Yes",1,0)</f>
        <v>0</v>
      </c>
    </row>
    <row r="4367" spans="1:22" x14ac:dyDescent="0.35">
      <c r="A4367" t="s">
        <v>4420</v>
      </c>
      <c r="B4367" t="s">
        <v>36</v>
      </c>
      <c r="C4367">
        <v>1</v>
      </c>
      <c r="D4367" t="s">
        <v>20</v>
      </c>
      <c r="E4367" t="s">
        <v>21</v>
      </c>
      <c r="F4367" t="s">
        <v>49</v>
      </c>
      <c r="G4367" s="2">
        <v>72</v>
      </c>
      <c r="H4367" t="s">
        <v>20</v>
      </c>
      <c r="I4367" t="s">
        <v>21</v>
      </c>
      <c r="J4367" t="s">
        <v>28</v>
      </c>
      <c r="K4367" t="s">
        <v>28</v>
      </c>
      <c r="L4367" t="s">
        <v>24</v>
      </c>
      <c r="M4367" t="s">
        <v>20</v>
      </c>
      <c r="N4367" t="s">
        <v>25</v>
      </c>
      <c r="O4367" s="1">
        <v>30.54</v>
      </c>
      <c r="P4367" s="1">
        <v>2182.31</v>
      </c>
      <c r="Q4367">
        <v>1</v>
      </c>
      <c r="R4367" t="s">
        <v>21</v>
      </c>
      <c r="S4367" t="str">
        <f>IF(ChurnData[[#This Row],[MonthlyCharges]]&lt;=30,"1. Up to 30",IF(ChurnData[[#This Row],[MonthlyCharges]]&lt;=50,"2. 31-50",IF(ChurnData[[#This Row],[MonthlyCharges]]&lt;=70,"3. 51-70",IF(ChurnData[[#This Row],[MonthlyCharges]]&lt;=90,"4. 71-90","5. Over 90"))))</f>
        <v>2. 31-50</v>
      </c>
      <c r="T4367" t="str">
        <f>IF(AND(ChurnData[[#This Row],[Contract]]="Month-to-month",ChurnData[[#This Row],[InternetService]]="Fiber optic",ChurnData[[#This Row],[TenureMonths]]&lt;=11),"High-risk","Other")</f>
        <v>Other</v>
      </c>
      <c r="U4367" t="str">
        <f>IF(ChurnData[[#This Row],[TenureMonths]]&lt;=11,"0-11",IF(ChurnData[[#This Row],[TenureMonths]]&lt;=23,"12-23",IF(ChurnData[[#This Row],[TenureMonths]]&lt;=35,"24-35",IF(ChurnData[[#This Row],[TenureMonths]]&lt;=47,"36-47",IF(ChurnData[[#This Row],[TenureMonths]]&lt;=59,"48-59","60-72")))))</f>
        <v>60-72</v>
      </c>
      <c r="V4367">
        <f>IF(ChurnData[[#This Row],[Churn]]="Yes",1,0)</f>
        <v>0</v>
      </c>
    </row>
    <row r="4368" spans="1:22" x14ac:dyDescent="0.35">
      <c r="A4368" t="s">
        <v>4421</v>
      </c>
      <c r="B4368" t="s">
        <v>19</v>
      </c>
      <c r="C4368">
        <v>0</v>
      </c>
      <c r="D4368" t="s">
        <v>21</v>
      </c>
      <c r="E4368" t="s">
        <v>21</v>
      </c>
      <c r="F4368" t="s">
        <v>75</v>
      </c>
      <c r="G4368" s="2">
        <v>68</v>
      </c>
      <c r="H4368" t="s">
        <v>20</v>
      </c>
      <c r="I4368" t="s">
        <v>21</v>
      </c>
      <c r="J4368" t="s">
        <v>28</v>
      </c>
      <c r="K4368" t="s">
        <v>28</v>
      </c>
      <c r="L4368" t="s">
        <v>24</v>
      </c>
      <c r="M4368" t="s">
        <v>20</v>
      </c>
      <c r="N4368" t="s">
        <v>30</v>
      </c>
      <c r="O4368" s="1">
        <v>25.48</v>
      </c>
      <c r="P4368" s="1">
        <v>1719.61</v>
      </c>
      <c r="Q4368">
        <v>1</v>
      </c>
      <c r="R4368" t="s">
        <v>21</v>
      </c>
      <c r="S4368" t="str">
        <f>IF(ChurnData[[#This Row],[MonthlyCharges]]&lt;=30,"1. Up to 30",IF(ChurnData[[#This Row],[MonthlyCharges]]&lt;=50,"2. 31-50",IF(ChurnData[[#This Row],[MonthlyCharges]]&lt;=70,"3. 51-70",IF(ChurnData[[#This Row],[MonthlyCharges]]&lt;=90,"4. 71-90","5. Over 90"))))</f>
        <v>1. Up to 30</v>
      </c>
      <c r="T4368" t="str">
        <f>IF(AND(ChurnData[[#This Row],[Contract]]="Month-to-month",ChurnData[[#This Row],[InternetService]]="Fiber optic",ChurnData[[#This Row],[TenureMonths]]&lt;=11),"High-risk","Other")</f>
        <v>Other</v>
      </c>
      <c r="U4368" t="str">
        <f>IF(ChurnData[[#This Row],[TenureMonths]]&lt;=11,"0-11",IF(ChurnData[[#This Row],[TenureMonths]]&lt;=23,"12-23",IF(ChurnData[[#This Row],[TenureMonths]]&lt;=35,"24-35",IF(ChurnData[[#This Row],[TenureMonths]]&lt;=47,"36-47",IF(ChurnData[[#This Row],[TenureMonths]]&lt;=59,"48-59","60-72")))))</f>
        <v>60-72</v>
      </c>
      <c r="V4368">
        <f>IF(ChurnData[[#This Row],[Churn]]="Yes",1,0)</f>
        <v>0</v>
      </c>
    </row>
    <row r="4369" spans="1:22" x14ac:dyDescent="0.35">
      <c r="A4369" t="s">
        <v>4422</v>
      </c>
      <c r="B4369" t="s">
        <v>36</v>
      </c>
      <c r="C4369">
        <v>0</v>
      </c>
      <c r="D4369" t="s">
        <v>20</v>
      </c>
      <c r="E4369" t="s">
        <v>20</v>
      </c>
      <c r="F4369" t="s">
        <v>27</v>
      </c>
      <c r="G4369" s="2">
        <v>8</v>
      </c>
      <c r="H4369" t="s">
        <v>20</v>
      </c>
      <c r="I4369" t="s">
        <v>32</v>
      </c>
      <c r="J4369" t="s">
        <v>20</v>
      </c>
      <c r="K4369" t="s">
        <v>21</v>
      </c>
      <c r="L4369" t="s">
        <v>33</v>
      </c>
      <c r="M4369" t="s">
        <v>20</v>
      </c>
      <c r="N4369" t="s">
        <v>30</v>
      </c>
      <c r="O4369" s="1">
        <v>52.4</v>
      </c>
      <c r="P4369" s="1">
        <v>408.35</v>
      </c>
      <c r="Q4369">
        <v>3</v>
      </c>
      <c r="R4369" t="s">
        <v>21</v>
      </c>
      <c r="S4369" t="str">
        <f>IF(ChurnData[[#This Row],[MonthlyCharges]]&lt;=30,"1. Up to 30",IF(ChurnData[[#This Row],[MonthlyCharges]]&lt;=50,"2. 31-50",IF(ChurnData[[#This Row],[MonthlyCharges]]&lt;=70,"3. 51-70",IF(ChurnData[[#This Row],[MonthlyCharges]]&lt;=90,"4. 71-90","5. Over 90"))))</f>
        <v>3. 51-70</v>
      </c>
      <c r="T4369" t="str">
        <f>IF(AND(ChurnData[[#This Row],[Contract]]="Month-to-month",ChurnData[[#This Row],[InternetService]]="Fiber optic",ChurnData[[#This Row],[TenureMonths]]&lt;=11),"High-risk","Other")</f>
        <v>Other</v>
      </c>
      <c r="U4369" t="str">
        <f>IF(ChurnData[[#This Row],[TenureMonths]]&lt;=11,"0-11",IF(ChurnData[[#This Row],[TenureMonths]]&lt;=23,"12-23",IF(ChurnData[[#This Row],[TenureMonths]]&lt;=35,"24-35",IF(ChurnData[[#This Row],[TenureMonths]]&lt;=47,"36-47",IF(ChurnData[[#This Row],[TenureMonths]]&lt;=59,"48-59","60-72")))))</f>
        <v>0-11</v>
      </c>
      <c r="V4369">
        <f>IF(ChurnData[[#This Row],[Churn]]="Yes",1,0)</f>
        <v>0</v>
      </c>
    </row>
    <row r="4370" spans="1:22" x14ac:dyDescent="0.35">
      <c r="A4370" t="s">
        <v>4423</v>
      </c>
      <c r="B4370" t="s">
        <v>36</v>
      </c>
      <c r="C4370">
        <v>0</v>
      </c>
      <c r="D4370" t="s">
        <v>20</v>
      </c>
      <c r="E4370" t="s">
        <v>20</v>
      </c>
      <c r="F4370" t="s">
        <v>58</v>
      </c>
      <c r="G4370" s="2">
        <v>68</v>
      </c>
      <c r="H4370" t="s">
        <v>20</v>
      </c>
      <c r="I4370" t="s">
        <v>21</v>
      </c>
      <c r="J4370" t="s">
        <v>28</v>
      </c>
      <c r="K4370" t="s">
        <v>28</v>
      </c>
      <c r="L4370" t="s">
        <v>24</v>
      </c>
      <c r="M4370" t="s">
        <v>21</v>
      </c>
      <c r="N4370" t="s">
        <v>43</v>
      </c>
      <c r="O4370" s="1">
        <v>36.22</v>
      </c>
      <c r="P4370" s="1">
        <v>2401.33</v>
      </c>
      <c r="Q4370">
        <v>1</v>
      </c>
      <c r="R4370" t="s">
        <v>21</v>
      </c>
      <c r="S4370" t="str">
        <f>IF(ChurnData[[#This Row],[MonthlyCharges]]&lt;=30,"1. Up to 30",IF(ChurnData[[#This Row],[MonthlyCharges]]&lt;=50,"2. 31-50",IF(ChurnData[[#This Row],[MonthlyCharges]]&lt;=70,"3. 51-70",IF(ChurnData[[#This Row],[MonthlyCharges]]&lt;=90,"4. 71-90","5. Over 90"))))</f>
        <v>2. 31-50</v>
      </c>
      <c r="T4370" t="str">
        <f>IF(AND(ChurnData[[#This Row],[Contract]]="Month-to-month",ChurnData[[#This Row],[InternetService]]="Fiber optic",ChurnData[[#This Row],[TenureMonths]]&lt;=11),"High-risk","Other")</f>
        <v>Other</v>
      </c>
      <c r="U4370" t="str">
        <f>IF(ChurnData[[#This Row],[TenureMonths]]&lt;=11,"0-11",IF(ChurnData[[#This Row],[TenureMonths]]&lt;=23,"12-23",IF(ChurnData[[#This Row],[TenureMonths]]&lt;=35,"24-35",IF(ChurnData[[#This Row],[TenureMonths]]&lt;=47,"36-47",IF(ChurnData[[#This Row],[TenureMonths]]&lt;=59,"48-59","60-72")))))</f>
        <v>60-72</v>
      </c>
      <c r="V4370">
        <f>IF(ChurnData[[#This Row],[Churn]]="Yes",1,0)</f>
        <v>0</v>
      </c>
    </row>
    <row r="4371" spans="1:22" x14ac:dyDescent="0.35">
      <c r="A4371" t="s">
        <v>4424</v>
      </c>
      <c r="B4371" t="s">
        <v>36</v>
      </c>
      <c r="C4371">
        <v>0</v>
      </c>
      <c r="D4371" t="s">
        <v>20</v>
      </c>
      <c r="E4371" t="s">
        <v>20</v>
      </c>
      <c r="F4371" t="s">
        <v>37</v>
      </c>
      <c r="G4371" s="2">
        <v>5</v>
      </c>
      <c r="H4371" t="s">
        <v>20</v>
      </c>
      <c r="I4371" t="s">
        <v>32</v>
      </c>
      <c r="J4371" t="s">
        <v>21</v>
      </c>
      <c r="K4371" t="s">
        <v>20</v>
      </c>
      <c r="L4371" t="s">
        <v>33</v>
      </c>
      <c r="M4371" t="s">
        <v>20</v>
      </c>
      <c r="N4371" t="s">
        <v>25</v>
      </c>
      <c r="O4371" s="1">
        <v>69.290000000000006</v>
      </c>
      <c r="P4371" s="1">
        <v>336.5</v>
      </c>
      <c r="Q4371">
        <v>1</v>
      </c>
      <c r="R4371" t="s">
        <v>20</v>
      </c>
      <c r="S4371" t="str">
        <f>IF(ChurnData[[#This Row],[MonthlyCharges]]&lt;=30,"1. Up to 30",IF(ChurnData[[#This Row],[MonthlyCharges]]&lt;=50,"2. 31-50",IF(ChurnData[[#This Row],[MonthlyCharges]]&lt;=70,"3. 51-70",IF(ChurnData[[#This Row],[MonthlyCharges]]&lt;=90,"4. 71-90","5. Over 90"))))</f>
        <v>3. 51-70</v>
      </c>
      <c r="T4371" t="str">
        <f>IF(AND(ChurnData[[#This Row],[Contract]]="Month-to-month",ChurnData[[#This Row],[InternetService]]="Fiber optic",ChurnData[[#This Row],[TenureMonths]]&lt;=11),"High-risk","Other")</f>
        <v>Other</v>
      </c>
      <c r="U4371" t="str">
        <f>IF(ChurnData[[#This Row],[TenureMonths]]&lt;=11,"0-11",IF(ChurnData[[#This Row],[TenureMonths]]&lt;=23,"12-23",IF(ChurnData[[#This Row],[TenureMonths]]&lt;=35,"24-35",IF(ChurnData[[#This Row],[TenureMonths]]&lt;=47,"36-47",IF(ChurnData[[#This Row],[TenureMonths]]&lt;=59,"48-59","60-72")))))</f>
        <v>0-11</v>
      </c>
      <c r="V4371">
        <f>IF(ChurnData[[#This Row],[Churn]]="Yes",1,0)</f>
        <v>1</v>
      </c>
    </row>
    <row r="4372" spans="1:22" x14ac:dyDescent="0.35">
      <c r="A4372" t="s">
        <v>4425</v>
      </c>
      <c r="B4372" t="s">
        <v>19</v>
      </c>
      <c r="C4372">
        <v>0</v>
      </c>
      <c r="D4372" t="s">
        <v>20</v>
      </c>
      <c r="E4372" t="s">
        <v>21</v>
      </c>
      <c r="F4372" t="s">
        <v>47</v>
      </c>
      <c r="G4372" s="2">
        <v>22</v>
      </c>
      <c r="H4372" t="s">
        <v>20</v>
      </c>
      <c r="I4372" t="s">
        <v>21</v>
      </c>
      <c r="J4372" t="s">
        <v>28</v>
      </c>
      <c r="K4372" t="s">
        <v>28</v>
      </c>
      <c r="L4372" t="s">
        <v>29</v>
      </c>
      <c r="M4372" t="s">
        <v>20</v>
      </c>
      <c r="N4372" t="s">
        <v>34</v>
      </c>
      <c r="O4372" s="1">
        <v>22.07</v>
      </c>
      <c r="P4372" s="1">
        <v>499.73</v>
      </c>
      <c r="Q4372">
        <v>2</v>
      </c>
      <c r="R4372" t="s">
        <v>21</v>
      </c>
      <c r="S4372" t="str">
        <f>IF(ChurnData[[#This Row],[MonthlyCharges]]&lt;=30,"1. Up to 30",IF(ChurnData[[#This Row],[MonthlyCharges]]&lt;=50,"2. 31-50",IF(ChurnData[[#This Row],[MonthlyCharges]]&lt;=70,"3. 51-70",IF(ChurnData[[#This Row],[MonthlyCharges]]&lt;=90,"4. 71-90","5. Over 90"))))</f>
        <v>1. Up to 30</v>
      </c>
      <c r="T4372" t="str">
        <f>IF(AND(ChurnData[[#This Row],[Contract]]="Month-to-month",ChurnData[[#This Row],[InternetService]]="Fiber optic",ChurnData[[#This Row],[TenureMonths]]&lt;=11),"High-risk","Other")</f>
        <v>Other</v>
      </c>
      <c r="U4372" t="str">
        <f>IF(ChurnData[[#This Row],[TenureMonths]]&lt;=11,"0-11",IF(ChurnData[[#This Row],[TenureMonths]]&lt;=23,"12-23",IF(ChurnData[[#This Row],[TenureMonths]]&lt;=35,"24-35",IF(ChurnData[[#This Row],[TenureMonths]]&lt;=47,"36-47",IF(ChurnData[[#This Row],[TenureMonths]]&lt;=59,"48-59","60-72")))))</f>
        <v>12-23</v>
      </c>
      <c r="V4372">
        <f>IF(ChurnData[[#This Row],[Churn]]="Yes",1,0)</f>
        <v>0</v>
      </c>
    </row>
    <row r="4373" spans="1:22" x14ac:dyDescent="0.35">
      <c r="A4373" t="s">
        <v>4426</v>
      </c>
      <c r="B4373" t="s">
        <v>36</v>
      </c>
      <c r="C4373">
        <v>0</v>
      </c>
      <c r="D4373" t="s">
        <v>21</v>
      </c>
      <c r="E4373" t="s">
        <v>21</v>
      </c>
      <c r="F4373" t="s">
        <v>75</v>
      </c>
      <c r="G4373" s="2">
        <v>67</v>
      </c>
      <c r="H4373" t="s">
        <v>20</v>
      </c>
      <c r="I4373" t="s">
        <v>21</v>
      </c>
      <c r="J4373" t="s">
        <v>28</v>
      </c>
      <c r="K4373" t="s">
        <v>28</v>
      </c>
      <c r="L4373" t="s">
        <v>24</v>
      </c>
      <c r="M4373" t="s">
        <v>20</v>
      </c>
      <c r="N4373" t="s">
        <v>25</v>
      </c>
      <c r="O4373" s="1">
        <v>32.340000000000003</v>
      </c>
      <c r="P4373" s="1">
        <v>2101.81</v>
      </c>
      <c r="Q4373">
        <v>0</v>
      </c>
      <c r="R4373" t="s">
        <v>21</v>
      </c>
      <c r="S4373" t="str">
        <f>IF(ChurnData[[#This Row],[MonthlyCharges]]&lt;=30,"1. Up to 30",IF(ChurnData[[#This Row],[MonthlyCharges]]&lt;=50,"2. 31-50",IF(ChurnData[[#This Row],[MonthlyCharges]]&lt;=70,"3. 51-70",IF(ChurnData[[#This Row],[MonthlyCharges]]&lt;=90,"4. 71-90","5. Over 90"))))</f>
        <v>2. 31-50</v>
      </c>
      <c r="T4373" t="str">
        <f>IF(AND(ChurnData[[#This Row],[Contract]]="Month-to-month",ChurnData[[#This Row],[InternetService]]="Fiber optic",ChurnData[[#This Row],[TenureMonths]]&lt;=11),"High-risk","Other")</f>
        <v>Other</v>
      </c>
      <c r="U4373" t="str">
        <f>IF(ChurnData[[#This Row],[TenureMonths]]&lt;=11,"0-11",IF(ChurnData[[#This Row],[TenureMonths]]&lt;=23,"12-23",IF(ChurnData[[#This Row],[TenureMonths]]&lt;=35,"24-35",IF(ChurnData[[#This Row],[TenureMonths]]&lt;=47,"36-47",IF(ChurnData[[#This Row],[TenureMonths]]&lt;=59,"48-59","60-72")))))</f>
        <v>60-72</v>
      </c>
      <c r="V4373">
        <f>IF(ChurnData[[#This Row],[Churn]]="Yes",1,0)</f>
        <v>0</v>
      </c>
    </row>
    <row r="4374" spans="1:22" x14ac:dyDescent="0.35">
      <c r="A4374" t="s">
        <v>4427</v>
      </c>
      <c r="B4374" t="s">
        <v>19</v>
      </c>
      <c r="C4374">
        <v>0</v>
      </c>
      <c r="D4374" t="s">
        <v>20</v>
      </c>
      <c r="E4374" t="s">
        <v>20</v>
      </c>
      <c r="F4374" t="s">
        <v>39</v>
      </c>
      <c r="G4374" s="2">
        <v>7</v>
      </c>
      <c r="H4374" t="s">
        <v>20</v>
      </c>
      <c r="I4374" t="s">
        <v>23</v>
      </c>
      <c r="J4374" t="s">
        <v>20</v>
      </c>
      <c r="K4374" t="s">
        <v>21</v>
      </c>
      <c r="L4374" t="s">
        <v>33</v>
      </c>
      <c r="M4374" t="s">
        <v>20</v>
      </c>
      <c r="N4374" t="s">
        <v>25</v>
      </c>
      <c r="O4374" s="1">
        <v>89.94</v>
      </c>
      <c r="P4374" s="1">
        <v>619.01</v>
      </c>
      <c r="Q4374">
        <v>2</v>
      </c>
      <c r="R4374" t="s">
        <v>20</v>
      </c>
      <c r="S4374" t="str">
        <f>IF(ChurnData[[#This Row],[MonthlyCharges]]&lt;=30,"1. Up to 30",IF(ChurnData[[#This Row],[MonthlyCharges]]&lt;=50,"2. 31-50",IF(ChurnData[[#This Row],[MonthlyCharges]]&lt;=70,"3. 51-70",IF(ChurnData[[#This Row],[MonthlyCharges]]&lt;=90,"4. 71-90","5. Over 90"))))</f>
        <v>4. 71-90</v>
      </c>
      <c r="T4374" t="str">
        <f>IF(AND(ChurnData[[#This Row],[Contract]]="Month-to-month",ChurnData[[#This Row],[InternetService]]="Fiber optic",ChurnData[[#This Row],[TenureMonths]]&lt;=11),"High-risk","Other")</f>
        <v>High-risk</v>
      </c>
      <c r="U4374" t="str">
        <f>IF(ChurnData[[#This Row],[TenureMonths]]&lt;=11,"0-11",IF(ChurnData[[#This Row],[TenureMonths]]&lt;=23,"12-23",IF(ChurnData[[#This Row],[TenureMonths]]&lt;=35,"24-35",IF(ChurnData[[#This Row],[TenureMonths]]&lt;=47,"36-47",IF(ChurnData[[#This Row],[TenureMonths]]&lt;=59,"48-59","60-72")))))</f>
        <v>0-11</v>
      </c>
      <c r="V4374">
        <f>IF(ChurnData[[#This Row],[Churn]]="Yes",1,0)</f>
        <v>1</v>
      </c>
    </row>
    <row r="4375" spans="1:22" x14ac:dyDescent="0.35">
      <c r="A4375" t="s">
        <v>4428</v>
      </c>
      <c r="B4375" t="s">
        <v>19</v>
      </c>
      <c r="C4375">
        <v>0</v>
      </c>
      <c r="D4375" t="s">
        <v>21</v>
      </c>
      <c r="E4375" t="s">
        <v>21</v>
      </c>
      <c r="F4375" t="s">
        <v>49</v>
      </c>
      <c r="G4375" s="2">
        <v>7</v>
      </c>
      <c r="H4375" t="s">
        <v>20</v>
      </c>
      <c r="I4375" t="s">
        <v>21</v>
      </c>
      <c r="J4375" t="s">
        <v>28</v>
      </c>
      <c r="K4375" t="s">
        <v>28</v>
      </c>
      <c r="L4375" t="s">
        <v>33</v>
      </c>
      <c r="M4375" t="s">
        <v>21</v>
      </c>
      <c r="N4375" t="s">
        <v>30</v>
      </c>
      <c r="O4375" s="1">
        <v>40.86</v>
      </c>
      <c r="P4375" s="1">
        <v>293.32</v>
      </c>
      <c r="Q4375">
        <v>1</v>
      </c>
      <c r="R4375" t="s">
        <v>21</v>
      </c>
      <c r="S4375" t="str">
        <f>IF(ChurnData[[#This Row],[MonthlyCharges]]&lt;=30,"1. Up to 30",IF(ChurnData[[#This Row],[MonthlyCharges]]&lt;=50,"2. 31-50",IF(ChurnData[[#This Row],[MonthlyCharges]]&lt;=70,"3. 51-70",IF(ChurnData[[#This Row],[MonthlyCharges]]&lt;=90,"4. 71-90","5. Over 90"))))</f>
        <v>2. 31-50</v>
      </c>
      <c r="T4375" t="str">
        <f>IF(AND(ChurnData[[#This Row],[Contract]]="Month-to-month",ChurnData[[#This Row],[InternetService]]="Fiber optic",ChurnData[[#This Row],[TenureMonths]]&lt;=11),"High-risk","Other")</f>
        <v>Other</v>
      </c>
      <c r="U4375" t="str">
        <f>IF(ChurnData[[#This Row],[TenureMonths]]&lt;=11,"0-11",IF(ChurnData[[#This Row],[TenureMonths]]&lt;=23,"12-23",IF(ChurnData[[#This Row],[TenureMonths]]&lt;=35,"24-35",IF(ChurnData[[#This Row],[TenureMonths]]&lt;=47,"36-47",IF(ChurnData[[#This Row],[TenureMonths]]&lt;=59,"48-59","60-72")))))</f>
        <v>0-11</v>
      </c>
      <c r="V4375">
        <f>IF(ChurnData[[#This Row],[Churn]]="Yes",1,0)</f>
        <v>0</v>
      </c>
    </row>
    <row r="4376" spans="1:22" x14ac:dyDescent="0.35">
      <c r="A4376" t="s">
        <v>4429</v>
      </c>
      <c r="B4376" t="s">
        <v>36</v>
      </c>
      <c r="C4376">
        <v>0</v>
      </c>
      <c r="D4376" t="s">
        <v>20</v>
      </c>
      <c r="E4376" t="s">
        <v>21</v>
      </c>
      <c r="F4376" t="s">
        <v>75</v>
      </c>
      <c r="G4376" s="2">
        <v>34</v>
      </c>
      <c r="H4376" t="s">
        <v>20</v>
      </c>
      <c r="I4376" t="s">
        <v>23</v>
      </c>
      <c r="J4376" t="s">
        <v>21</v>
      </c>
      <c r="K4376" t="s">
        <v>21</v>
      </c>
      <c r="L4376" t="s">
        <v>33</v>
      </c>
      <c r="M4376" t="s">
        <v>21</v>
      </c>
      <c r="N4376" t="s">
        <v>25</v>
      </c>
      <c r="O4376" s="1">
        <v>82.58</v>
      </c>
      <c r="P4376" s="1">
        <v>2886.75</v>
      </c>
      <c r="Q4376">
        <v>2</v>
      </c>
      <c r="R4376" t="s">
        <v>21</v>
      </c>
      <c r="S4376" t="str">
        <f>IF(ChurnData[[#This Row],[MonthlyCharges]]&lt;=30,"1. Up to 30",IF(ChurnData[[#This Row],[MonthlyCharges]]&lt;=50,"2. 31-50",IF(ChurnData[[#This Row],[MonthlyCharges]]&lt;=70,"3. 51-70",IF(ChurnData[[#This Row],[MonthlyCharges]]&lt;=90,"4. 71-90","5. Over 90"))))</f>
        <v>4. 71-90</v>
      </c>
      <c r="T4376" t="str">
        <f>IF(AND(ChurnData[[#This Row],[Contract]]="Month-to-month",ChurnData[[#This Row],[InternetService]]="Fiber optic",ChurnData[[#This Row],[TenureMonths]]&lt;=11),"High-risk","Other")</f>
        <v>Other</v>
      </c>
      <c r="U4376" t="str">
        <f>IF(ChurnData[[#This Row],[TenureMonths]]&lt;=11,"0-11",IF(ChurnData[[#This Row],[TenureMonths]]&lt;=23,"12-23",IF(ChurnData[[#This Row],[TenureMonths]]&lt;=35,"24-35",IF(ChurnData[[#This Row],[TenureMonths]]&lt;=47,"36-47",IF(ChurnData[[#This Row],[TenureMonths]]&lt;=59,"48-59","60-72")))))</f>
        <v>24-35</v>
      </c>
      <c r="V4376">
        <f>IF(ChurnData[[#This Row],[Churn]]="Yes",1,0)</f>
        <v>0</v>
      </c>
    </row>
    <row r="4377" spans="1:22" x14ac:dyDescent="0.35">
      <c r="A4377" t="s">
        <v>4430</v>
      </c>
      <c r="B4377" t="s">
        <v>36</v>
      </c>
      <c r="C4377">
        <v>0</v>
      </c>
      <c r="D4377" t="s">
        <v>21</v>
      </c>
      <c r="E4377" t="s">
        <v>20</v>
      </c>
      <c r="F4377" t="s">
        <v>39</v>
      </c>
      <c r="G4377" s="2">
        <v>65</v>
      </c>
      <c r="H4377" t="s">
        <v>20</v>
      </c>
      <c r="I4377" t="s">
        <v>21</v>
      </c>
      <c r="J4377" t="s">
        <v>28</v>
      </c>
      <c r="K4377" t="s">
        <v>28</v>
      </c>
      <c r="L4377" t="s">
        <v>24</v>
      </c>
      <c r="M4377" t="s">
        <v>21</v>
      </c>
      <c r="N4377" t="s">
        <v>25</v>
      </c>
      <c r="O4377" s="1">
        <v>29.02</v>
      </c>
      <c r="P4377" s="1">
        <v>1895.11</v>
      </c>
      <c r="Q4377">
        <v>2</v>
      </c>
      <c r="R4377" t="s">
        <v>21</v>
      </c>
      <c r="S4377" t="str">
        <f>IF(ChurnData[[#This Row],[MonthlyCharges]]&lt;=30,"1. Up to 30",IF(ChurnData[[#This Row],[MonthlyCharges]]&lt;=50,"2. 31-50",IF(ChurnData[[#This Row],[MonthlyCharges]]&lt;=70,"3. 51-70",IF(ChurnData[[#This Row],[MonthlyCharges]]&lt;=90,"4. 71-90","5. Over 90"))))</f>
        <v>1. Up to 30</v>
      </c>
      <c r="T4377" t="str">
        <f>IF(AND(ChurnData[[#This Row],[Contract]]="Month-to-month",ChurnData[[#This Row],[InternetService]]="Fiber optic",ChurnData[[#This Row],[TenureMonths]]&lt;=11),"High-risk","Other")</f>
        <v>Other</v>
      </c>
      <c r="U4377" t="str">
        <f>IF(ChurnData[[#This Row],[TenureMonths]]&lt;=11,"0-11",IF(ChurnData[[#This Row],[TenureMonths]]&lt;=23,"12-23",IF(ChurnData[[#This Row],[TenureMonths]]&lt;=35,"24-35",IF(ChurnData[[#This Row],[TenureMonths]]&lt;=47,"36-47",IF(ChurnData[[#This Row],[TenureMonths]]&lt;=59,"48-59","60-72")))))</f>
        <v>60-72</v>
      </c>
      <c r="V4377">
        <f>IF(ChurnData[[#This Row],[Churn]]="Yes",1,0)</f>
        <v>0</v>
      </c>
    </row>
    <row r="4378" spans="1:22" x14ac:dyDescent="0.35">
      <c r="A4378" t="s">
        <v>4431</v>
      </c>
      <c r="B4378" t="s">
        <v>19</v>
      </c>
      <c r="C4378">
        <v>0</v>
      </c>
      <c r="D4378" t="s">
        <v>21</v>
      </c>
      <c r="E4378" t="s">
        <v>21</v>
      </c>
      <c r="F4378" t="s">
        <v>45</v>
      </c>
      <c r="G4378" s="2">
        <v>67</v>
      </c>
      <c r="H4378" t="s">
        <v>21</v>
      </c>
      <c r="I4378" t="s">
        <v>32</v>
      </c>
      <c r="J4378" t="s">
        <v>21</v>
      </c>
      <c r="K4378" t="s">
        <v>21</v>
      </c>
      <c r="L4378" t="s">
        <v>24</v>
      </c>
      <c r="M4378" t="s">
        <v>21</v>
      </c>
      <c r="N4378" t="s">
        <v>34</v>
      </c>
      <c r="O4378" s="1">
        <v>47.7</v>
      </c>
      <c r="P4378" s="1">
        <v>3202.57</v>
      </c>
      <c r="Q4378">
        <v>1</v>
      </c>
      <c r="R4378" t="s">
        <v>21</v>
      </c>
      <c r="S4378" t="str">
        <f>IF(ChurnData[[#This Row],[MonthlyCharges]]&lt;=30,"1. Up to 30",IF(ChurnData[[#This Row],[MonthlyCharges]]&lt;=50,"2. 31-50",IF(ChurnData[[#This Row],[MonthlyCharges]]&lt;=70,"3. 51-70",IF(ChurnData[[#This Row],[MonthlyCharges]]&lt;=90,"4. 71-90","5. Over 90"))))</f>
        <v>2. 31-50</v>
      </c>
      <c r="T4378" t="str">
        <f>IF(AND(ChurnData[[#This Row],[Contract]]="Month-to-month",ChurnData[[#This Row],[InternetService]]="Fiber optic",ChurnData[[#This Row],[TenureMonths]]&lt;=11),"High-risk","Other")</f>
        <v>Other</v>
      </c>
      <c r="U4378" t="str">
        <f>IF(ChurnData[[#This Row],[TenureMonths]]&lt;=11,"0-11",IF(ChurnData[[#This Row],[TenureMonths]]&lt;=23,"12-23",IF(ChurnData[[#This Row],[TenureMonths]]&lt;=35,"24-35",IF(ChurnData[[#This Row],[TenureMonths]]&lt;=47,"36-47",IF(ChurnData[[#This Row],[TenureMonths]]&lt;=59,"48-59","60-72")))))</f>
        <v>60-72</v>
      </c>
      <c r="V4378">
        <f>IF(ChurnData[[#This Row],[Churn]]="Yes",1,0)</f>
        <v>0</v>
      </c>
    </row>
    <row r="4379" spans="1:22" x14ac:dyDescent="0.35">
      <c r="A4379" t="s">
        <v>4432</v>
      </c>
      <c r="B4379" t="s">
        <v>36</v>
      </c>
      <c r="C4379">
        <v>0</v>
      </c>
      <c r="D4379" t="s">
        <v>21</v>
      </c>
      <c r="E4379" t="s">
        <v>21</v>
      </c>
      <c r="F4379" t="s">
        <v>75</v>
      </c>
      <c r="G4379" s="2">
        <v>50</v>
      </c>
      <c r="H4379" t="s">
        <v>20</v>
      </c>
      <c r="I4379" t="s">
        <v>23</v>
      </c>
      <c r="J4379" t="s">
        <v>20</v>
      </c>
      <c r="K4379" t="s">
        <v>21</v>
      </c>
      <c r="L4379" t="s">
        <v>24</v>
      </c>
      <c r="M4379" t="s">
        <v>20</v>
      </c>
      <c r="N4379" t="s">
        <v>34</v>
      </c>
      <c r="O4379" s="1">
        <v>97.76</v>
      </c>
      <c r="P4379" s="1">
        <v>5015.8</v>
      </c>
      <c r="Q4379">
        <v>5</v>
      </c>
      <c r="R4379" t="s">
        <v>21</v>
      </c>
      <c r="S4379" t="str">
        <f>IF(ChurnData[[#This Row],[MonthlyCharges]]&lt;=30,"1. Up to 30",IF(ChurnData[[#This Row],[MonthlyCharges]]&lt;=50,"2. 31-50",IF(ChurnData[[#This Row],[MonthlyCharges]]&lt;=70,"3. 51-70",IF(ChurnData[[#This Row],[MonthlyCharges]]&lt;=90,"4. 71-90","5. Over 90"))))</f>
        <v>5. Over 90</v>
      </c>
      <c r="T4379" t="str">
        <f>IF(AND(ChurnData[[#This Row],[Contract]]="Month-to-month",ChurnData[[#This Row],[InternetService]]="Fiber optic",ChurnData[[#This Row],[TenureMonths]]&lt;=11),"High-risk","Other")</f>
        <v>Other</v>
      </c>
      <c r="U4379" t="str">
        <f>IF(ChurnData[[#This Row],[TenureMonths]]&lt;=11,"0-11",IF(ChurnData[[#This Row],[TenureMonths]]&lt;=23,"12-23",IF(ChurnData[[#This Row],[TenureMonths]]&lt;=35,"24-35",IF(ChurnData[[#This Row],[TenureMonths]]&lt;=47,"36-47",IF(ChurnData[[#This Row],[TenureMonths]]&lt;=59,"48-59","60-72")))))</f>
        <v>48-59</v>
      </c>
      <c r="V4379">
        <f>IF(ChurnData[[#This Row],[Churn]]="Yes",1,0)</f>
        <v>0</v>
      </c>
    </row>
    <row r="4380" spans="1:22" x14ac:dyDescent="0.35">
      <c r="A4380" t="s">
        <v>4433</v>
      </c>
      <c r="B4380" t="s">
        <v>19</v>
      </c>
      <c r="C4380">
        <v>0</v>
      </c>
      <c r="D4380" t="s">
        <v>21</v>
      </c>
      <c r="E4380" t="s">
        <v>21</v>
      </c>
      <c r="F4380" t="s">
        <v>27</v>
      </c>
      <c r="G4380" s="2">
        <v>13</v>
      </c>
      <c r="H4380" t="s">
        <v>20</v>
      </c>
      <c r="I4380" t="s">
        <v>32</v>
      </c>
      <c r="J4380" t="s">
        <v>21</v>
      </c>
      <c r="K4380" t="s">
        <v>20</v>
      </c>
      <c r="L4380" t="s">
        <v>29</v>
      </c>
      <c r="M4380" t="s">
        <v>20</v>
      </c>
      <c r="N4380" t="s">
        <v>34</v>
      </c>
      <c r="O4380" s="1">
        <v>55.38</v>
      </c>
      <c r="P4380" s="1">
        <v>707.85</v>
      </c>
      <c r="Q4380">
        <v>1</v>
      </c>
      <c r="R4380" t="s">
        <v>20</v>
      </c>
      <c r="S4380" t="str">
        <f>IF(ChurnData[[#This Row],[MonthlyCharges]]&lt;=30,"1. Up to 30",IF(ChurnData[[#This Row],[MonthlyCharges]]&lt;=50,"2. 31-50",IF(ChurnData[[#This Row],[MonthlyCharges]]&lt;=70,"3. 51-70",IF(ChurnData[[#This Row],[MonthlyCharges]]&lt;=90,"4. 71-90","5. Over 90"))))</f>
        <v>3. 51-70</v>
      </c>
      <c r="T4380" t="str">
        <f>IF(AND(ChurnData[[#This Row],[Contract]]="Month-to-month",ChurnData[[#This Row],[InternetService]]="Fiber optic",ChurnData[[#This Row],[TenureMonths]]&lt;=11),"High-risk","Other")</f>
        <v>Other</v>
      </c>
      <c r="U4380" t="str">
        <f>IF(ChurnData[[#This Row],[TenureMonths]]&lt;=11,"0-11",IF(ChurnData[[#This Row],[TenureMonths]]&lt;=23,"12-23",IF(ChurnData[[#This Row],[TenureMonths]]&lt;=35,"24-35",IF(ChurnData[[#This Row],[TenureMonths]]&lt;=47,"36-47",IF(ChurnData[[#This Row],[TenureMonths]]&lt;=59,"48-59","60-72")))))</f>
        <v>12-23</v>
      </c>
      <c r="V4380">
        <f>IF(ChurnData[[#This Row],[Churn]]="Yes",1,0)</f>
        <v>1</v>
      </c>
    </row>
    <row r="4381" spans="1:22" x14ac:dyDescent="0.35">
      <c r="A4381" t="s">
        <v>4434</v>
      </c>
      <c r="B4381" t="s">
        <v>19</v>
      </c>
      <c r="C4381">
        <v>1</v>
      </c>
      <c r="D4381" t="s">
        <v>20</v>
      </c>
      <c r="E4381" t="s">
        <v>20</v>
      </c>
      <c r="F4381" t="s">
        <v>56</v>
      </c>
      <c r="G4381" s="2">
        <v>34</v>
      </c>
      <c r="H4381" t="s">
        <v>20</v>
      </c>
      <c r="I4381" t="s">
        <v>23</v>
      </c>
      <c r="J4381" t="s">
        <v>21</v>
      </c>
      <c r="K4381" t="s">
        <v>20</v>
      </c>
      <c r="L4381" t="s">
        <v>24</v>
      </c>
      <c r="M4381" t="s">
        <v>20</v>
      </c>
      <c r="N4381" t="s">
        <v>34</v>
      </c>
      <c r="O4381" s="1">
        <v>98.31</v>
      </c>
      <c r="P4381" s="1">
        <v>3245.36</v>
      </c>
      <c r="Q4381">
        <v>1</v>
      </c>
      <c r="R4381" t="s">
        <v>21</v>
      </c>
      <c r="S4381" t="str">
        <f>IF(ChurnData[[#This Row],[MonthlyCharges]]&lt;=30,"1. Up to 30",IF(ChurnData[[#This Row],[MonthlyCharges]]&lt;=50,"2. 31-50",IF(ChurnData[[#This Row],[MonthlyCharges]]&lt;=70,"3. 51-70",IF(ChurnData[[#This Row],[MonthlyCharges]]&lt;=90,"4. 71-90","5. Over 90"))))</f>
        <v>5. Over 90</v>
      </c>
      <c r="T4381" t="str">
        <f>IF(AND(ChurnData[[#This Row],[Contract]]="Month-to-month",ChurnData[[#This Row],[InternetService]]="Fiber optic",ChurnData[[#This Row],[TenureMonths]]&lt;=11),"High-risk","Other")</f>
        <v>Other</v>
      </c>
      <c r="U4381" t="str">
        <f>IF(ChurnData[[#This Row],[TenureMonths]]&lt;=11,"0-11",IF(ChurnData[[#This Row],[TenureMonths]]&lt;=23,"12-23",IF(ChurnData[[#This Row],[TenureMonths]]&lt;=35,"24-35",IF(ChurnData[[#This Row],[TenureMonths]]&lt;=47,"36-47",IF(ChurnData[[#This Row],[TenureMonths]]&lt;=59,"48-59","60-72")))))</f>
        <v>24-35</v>
      </c>
      <c r="V4381">
        <f>IF(ChurnData[[#This Row],[Churn]]="Yes",1,0)</f>
        <v>0</v>
      </c>
    </row>
    <row r="4382" spans="1:22" x14ac:dyDescent="0.35">
      <c r="A4382" t="s">
        <v>4435</v>
      </c>
      <c r="B4382" t="s">
        <v>36</v>
      </c>
      <c r="C4382">
        <v>1</v>
      </c>
      <c r="D4382" t="s">
        <v>20</v>
      </c>
      <c r="E4382" t="s">
        <v>21</v>
      </c>
      <c r="F4382" t="s">
        <v>75</v>
      </c>
      <c r="G4382" s="2">
        <v>46</v>
      </c>
      <c r="H4382" t="s">
        <v>20</v>
      </c>
      <c r="I4382" t="s">
        <v>32</v>
      </c>
      <c r="J4382" t="s">
        <v>21</v>
      </c>
      <c r="K4382" t="s">
        <v>20</v>
      </c>
      <c r="L4382" t="s">
        <v>29</v>
      </c>
      <c r="M4382" t="s">
        <v>21</v>
      </c>
      <c r="N4382" t="s">
        <v>43</v>
      </c>
      <c r="O4382" s="1">
        <v>56.73</v>
      </c>
      <c r="P4382" s="1">
        <v>2603.6799999999998</v>
      </c>
      <c r="Q4382">
        <v>3</v>
      </c>
      <c r="R4382" t="s">
        <v>21</v>
      </c>
      <c r="S4382" t="str">
        <f>IF(ChurnData[[#This Row],[MonthlyCharges]]&lt;=30,"1. Up to 30",IF(ChurnData[[#This Row],[MonthlyCharges]]&lt;=50,"2. 31-50",IF(ChurnData[[#This Row],[MonthlyCharges]]&lt;=70,"3. 51-70",IF(ChurnData[[#This Row],[MonthlyCharges]]&lt;=90,"4. 71-90","5. Over 90"))))</f>
        <v>3. 51-70</v>
      </c>
      <c r="T4382" t="str">
        <f>IF(AND(ChurnData[[#This Row],[Contract]]="Month-to-month",ChurnData[[#This Row],[InternetService]]="Fiber optic",ChurnData[[#This Row],[TenureMonths]]&lt;=11),"High-risk","Other")</f>
        <v>Other</v>
      </c>
      <c r="U4382" t="str">
        <f>IF(ChurnData[[#This Row],[TenureMonths]]&lt;=11,"0-11",IF(ChurnData[[#This Row],[TenureMonths]]&lt;=23,"12-23",IF(ChurnData[[#This Row],[TenureMonths]]&lt;=35,"24-35",IF(ChurnData[[#This Row],[TenureMonths]]&lt;=47,"36-47",IF(ChurnData[[#This Row],[TenureMonths]]&lt;=59,"48-59","60-72")))))</f>
        <v>36-47</v>
      </c>
      <c r="V4382">
        <f>IF(ChurnData[[#This Row],[Churn]]="Yes",1,0)</f>
        <v>0</v>
      </c>
    </row>
    <row r="4383" spans="1:22" x14ac:dyDescent="0.35">
      <c r="A4383" t="s">
        <v>4436</v>
      </c>
      <c r="B4383" t="s">
        <v>19</v>
      </c>
      <c r="C4383">
        <v>0</v>
      </c>
      <c r="D4383" t="s">
        <v>21</v>
      </c>
      <c r="E4383" t="s">
        <v>21</v>
      </c>
      <c r="F4383" t="s">
        <v>45</v>
      </c>
      <c r="G4383" s="2">
        <v>38</v>
      </c>
      <c r="H4383" t="s">
        <v>20</v>
      </c>
      <c r="I4383" t="s">
        <v>23</v>
      </c>
      <c r="J4383" t="s">
        <v>21</v>
      </c>
      <c r="K4383" t="s">
        <v>20</v>
      </c>
      <c r="L4383" t="s">
        <v>33</v>
      </c>
      <c r="M4383" t="s">
        <v>20</v>
      </c>
      <c r="N4383" t="s">
        <v>30</v>
      </c>
      <c r="O4383" s="1">
        <v>85.87</v>
      </c>
      <c r="P4383" s="1">
        <v>3282.26</v>
      </c>
      <c r="Q4383">
        <v>1</v>
      </c>
      <c r="R4383" t="s">
        <v>21</v>
      </c>
      <c r="S4383" t="str">
        <f>IF(ChurnData[[#This Row],[MonthlyCharges]]&lt;=30,"1. Up to 30",IF(ChurnData[[#This Row],[MonthlyCharges]]&lt;=50,"2. 31-50",IF(ChurnData[[#This Row],[MonthlyCharges]]&lt;=70,"3. 51-70",IF(ChurnData[[#This Row],[MonthlyCharges]]&lt;=90,"4. 71-90","5. Over 90"))))</f>
        <v>4. 71-90</v>
      </c>
      <c r="T4383" t="str">
        <f>IF(AND(ChurnData[[#This Row],[Contract]]="Month-to-month",ChurnData[[#This Row],[InternetService]]="Fiber optic",ChurnData[[#This Row],[TenureMonths]]&lt;=11),"High-risk","Other")</f>
        <v>Other</v>
      </c>
      <c r="U4383" t="str">
        <f>IF(ChurnData[[#This Row],[TenureMonths]]&lt;=11,"0-11",IF(ChurnData[[#This Row],[TenureMonths]]&lt;=23,"12-23",IF(ChurnData[[#This Row],[TenureMonths]]&lt;=35,"24-35",IF(ChurnData[[#This Row],[TenureMonths]]&lt;=47,"36-47",IF(ChurnData[[#This Row],[TenureMonths]]&lt;=59,"48-59","60-72")))))</f>
        <v>36-47</v>
      </c>
      <c r="V4383">
        <f>IF(ChurnData[[#This Row],[Churn]]="Yes",1,0)</f>
        <v>0</v>
      </c>
    </row>
    <row r="4384" spans="1:22" x14ac:dyDescent="0.35">
      <c r="A4384" t="s">
        <v>4437</v>
      </c>
      <c r="B4384" t="s">
        <v>36</v>
      </c>
      <c r="C4384">
        <v>0</v>
      </c>
      <c r="D4384" t="s">
        <v>21</v>
      </c>
      <c r="E4384" t="s">
        <v>21</v>
      </c>
      <c r="F4384" t="s">
        <v>39</v>
      </c>
      <c r="G4384" s="2">
        <v>21</v>
      </c>
      <c r="H4384" t="s">
        <v>20</v>
      </c>
      <c r="I4384" t="s">
        <v>32</v>
      </c>
      <c r="J4384" t="s">
        <v>20</v>
      </c>
      <c r="K4384" t="s">
        <v>21</v>
      </c>
      <c r="L4384" t="s">
        <v>33</v>
      </c>
      <c r="M4384" t="s">
        <v>20</v>
      </c>
      <c r="N4384" t="s">
        <v>34</v>
      </c>
      <c r="O4384" s="1">
        <v>58.96</v>
      </c>
      <c r="P4384" s="1">
        <v>1259.02</v>
      </c>
      <c r="Q4384">
        <v>3</v>
      </c>
      <c r="R4384" t="s">
        <v>21</v>
      </c>
      <c r="S4384" t="str">
        <f>IF(ChurnData[[#This Row],[MonthlyCharges]]&lt;=30,"1. Up to 30",IF(ChurnData[[#This Row],[MonthlyCharges]]&lt;=50,"2. 31-50",IF(ChurnData[[#This Row],[MonthlyCharges]]&lt;=70,"3. 51-70",IF(ChurnData[[#This Row],[MonthlyCharges]]&lt;=90,"4. 71-90","5. Over 90"))))</f>
        <v>3. 51-70</v>
      </c>
      <c r="T4384" t="str">
        <f>IF(AND(ChurnData[[#This Row],[Contract]]="Month-to-month",ChurnData[[#This Row],[InternetService]]="Fiber optic",ChurnData[[#This Row],[TenureMonths]]&lt;=11),"High-risk","Other")</f>
        <v>Other</v>
      </c>
      <c r="U4384" t="str">
        <f>IF(ChurnData[[#This Row],[TenureMonths]]&lt;=11,"0-11",IF(ChurnData[[#This Row],[TenureMonths]]&lt;=23,"12-23",IF(ChurnData[[#This Row],[TenureMonths]]&lt;=35,"24-35",IF(ChurnData[[#This Row],[TenureMonths]]&lt;=47,"36-47",IF(ChurnData[[#This Row],[TenureMonths]]&lt;=59,"48-59","60-72")))))</f>
        <v>12-23</v>
      </c>
      <c r="V4384">
        <f>IF(ChurnData[[#This Row],[Churn]]="Yes",1,0)</f>
        <v>0</v>
      </c>
    </row>
    <row r="4385" spans="1:22" x14ac:dyDescent="0.35">
      <c r="A4385" t="s">
        <v>4438</v>
      </c>
      <c r="B4385" t="s">
        <v>36</v>
      </c>
      <c r="C4385">
        <v>0</v>
      </c>
      <c r="D4385" t="s">
        <v>20</v>
      </c>
      <c r="E4385" t="s">
        <v>21</v>
      </c>
      <c r="F4385" t="s">
        <v>58</v>
      </c>
      <c r="G4385" s="2">
        <v>28</v>
      </c>
      <c r="H4385" t="s">
        <v>20</v>
      </c>
      <c r="I4385" t="s">
        <v>32</v>
      </c>
      <c r="J4385" t="s">
        <v>21</v>
      </c>
      <c r="K4385" t="s">
        <v>20</v>
      </c>
      <c r="L4385" t="s">
        <v>29</v>
      </c>
      <c r="M4385" t="s">
        <v>20</v>
      </c>
      <c r="N4385" t="s">
        <v>30</v>
      </c>
      <c r="O4385" s="1">
        <v>62.28</v>
      </c>
      <c r="P4385" s="1">
        <v>1708.16</v>
      </c>
      <c r="Q4385">
        <v>1</v>
      </c>
      <c r="R4385" t="s">
        <v>21</v>
      </c>
      <c r="S4385" t="str">
        <f>IF(ChurnData[[#This Row],[MonthlyCharges]]&lt;=30,"1. Up to 30",IF(ChurnData[[#This Row],[MonthlyCharges]]&lt;=50,"2. 31-50",IF(ChurnData[[#This Row],[MonthlyCharges]]&lt;=70,"3. 51-70",IF(ChurnData[[#This Row],[MonthlyCharges]]&lt;=90,"4. 71-90","5. Over 90"))))</f>
        <v>3. 51-70</v>
      </c>
      <c r="T4385" t="str">
        <f>IF(AND(ChurnData[[#This Row],[Contract]]="Month-to-month",ChurnData[[#This Row],[InternetService]]="Fiber optic",ChurnData[[#This Row],[TenureMonths]]&lt;=11),"High-risk","Other")</f>
        <v>Other</v>
      </c>
      <c r="U4385" t="str">
        <f>IF(ChurnData[[#This Row],[TenureMonths]]&lt;=11,"0-11",IF(ChurnData[[#This Row],[TenureMonths]]&lt;=23,"12-23",IF(ChurnData[[#This Row],[TenureMonths]]&lt;=35,"24-35",IF(ChurnData[[#This Row],[TenureMonths]]&lt;=47,"36-47",IF(ChurnData[[#This Row],[TenureMonths]]&lt;=59,"48-59","60-72")))))</f>
        <v>24-35</v>
      </c>
      <c r="V4385">
        <f>IF(ChurnData[[#This Row],[Churn]]="Yes",1,0)</f>
        <v>0</v>
      </c>
    </row>
    <row r="4386" spans="1:22" x14ac:dyDescent="0.35">
      <c r="A4386" t="s">
        <v>4439</v>
      </c>
      <c r="B4386" t="s">
        <v>19</v>
      </c>
      <c r="C4386">
        <v>1</v>
      </c>
      <c r="D4386" t="s">
        <v>21</v>
      </c>
      <c r="E4386" t="s">
        <v>21</v>
      </c>
      <c r="F4386" t="s">
        <v>75</v>
      </c>
      <c r="G4386" s="2">
        <v>30</v>
      </c>
      <c r="H4386" t="s">
        <v>20</v>
      </c>
      <c r="I4386" t="s">
        <v>23</v>
      </c>
      <c r="J4386" t="s">
        <v>21</v>
      </c>
      <c r="K4386" t="s">
        <v>20</v>
      </c>
      <c r="L4386" t="s">
        <v>33</v>
      </c>
      <c r="M4386" t="s">
        <v>20</v>
      </c>
      <c r="N4386" t="s">
        <v>34</v>
      </c>
      <c r="O4386" s="1">
        <v>92.94</v>
      </c>
      <c r="P4386" s="1">
        <v>2707</v>
      </c>
      <c r="Q4386">
        <v>0</v>
      </c>
      <c r="R4386" t="s">
        <v>20</v>
      </c>
      <c r="S4386" t="str">
        <f>IF(ChurnData[[#This Row],[MonthlyCharges]]&lt;=30,"1. Up to 30",IF(ChurnData[[#This Row],[MonthlyCharges]]&lt;=50,"2. 31-50",IF(ChurnData[[#This Row],[MonthlyCharges]]&lt;=70,"3. 51-70",IF(ChurnData[[#This Row],[MonthlyCharges]]&lt;=90,"4. 71-90","5. Over 90"))))</f>
        <v>5. Over 90</v>
      </c>
      <c r="T4386" t="str">
        <f>IF(AND(ChurnData[[#This Row],[Contract]]="Month-to-month",ChurnData[[#This Row],[InternetService]]="Fiber optic",ChurnData[[#This Row],[TenureMonths]]&lt;=11),"High-risk","Other")</f>
        <v>Other</v>
      </c>
      <c r="U4386" t="str">
        <f>IF(ChurnData[[#This Row],[TenureMonths]]&lt;=11,"0-11",IF(ChurnData[[#This Row],[TenureMonths]]&lt;=23,"12-23",IF(ChurnData[[#This Row],[TenureMonths]]&lt;=35,"24-35",IF(ChurnData[[#This Row],[TenureMonths]]&lt;=47,"36-47",IF(ChurnData[[#This Row],[TenureMonths]]&lt;=59,"48-59","60-72")))))</f>
        <v>24-35</v>
      </c>
      <c r="V4386">
        <f>IF(ChurnData[[#This Row],[Churn]]="Yes",1,0)</f>
        <v>1</v>
      </c>
    </row>
    <row r="4387" spans="1:22" x14ac:dyDescent="0.35">
      <c r="A4387" t="s">
        <v>4440</v>
      </c>
      <c r="B4387" t="s">
        <v>36</v>
      </c>
      <c r="C4387">
        <v>0</v>
      </c>
      <c r="D4387" t="s">
        <v>20</v>
      </c>
      <c r="E4387" t="s">
        <v>20</v>
      </c>
      <c r="F4387" t="s">
        <v>41</v>
      </c>
      <c r="G4387" s="2">
        <v>56</v>
      </c>
      <c r="H4387" t="s">
        <v>20</v>
      </c>
      <c r="I4387" t="s">
        <v>32</v>
      </c>
      <c r="J4387" t="s">
        <v>21</v>
      </c>
      <c r="K4387" t="s">
        <v>20</v>
      </c>
      <c r="L4387" t="s">
        <v>24</v>
      </c>
      <c r="M4387" t="s">
        <v>21</v>
      </c>
      <c r="N4387" t="s">
        <v>43</v>
      </c>
      <c r="O4387" s="1">
        <v>57.07</v>
      </c>
      <c r="P4387" s="1">
        <v>3104.34</v>
      </c>
      <c r="Q4387">
        <v>3</v>
      </c>
      <c r="R4387" t="s">
        <v>21</v>
      </c>
      <c r="S4387" t="str">
        <f>IF(ChurnData[[#This Row],[MonthlyCharges]]&lt;=30,"1. Up to 30",IF(ChurnData[[#This Row],[MonthlyCharges]]&lt;=50,"2. 31-50",IF(ChurnData[[#This Row],[MonthlyCharges]]&lt;=70,"3. 51-70",IF(ChurnData[[#This Row],[MonthlyCharges]]&lt;=90,"4. 71-90","5. Over 90"))))</f>
        <v>3. 51-70</v>
      </c>
      <c r="T4387" t="str">
        <f>IF(AND(ChurnData[[#This Row],[Contract]]="Month-to-month",ChurnData[[#This Row],[InternetService]]="Fiber optic",ChurnData[[#This Row],[TenureMonths]]&lt;=11),"High-risk","Other")</f>
        <v>Other</v>
      </c>
      <c r="U4387" t="str">
        <f>IF(ChurnData[[#This Row],[TenureMonths]]&lt;=11,"0-11",IF(ChurnData[[#This Row],[TenureMonths]]&lt;=23,"12-23",IF(ChurnData[[#This Row],[TenureMonths]]&lt;=35,"24-35",IF(ChurnData[[#This Row],[TenureMonths]]&lt;=47,"36-47",IF(ChurnData[[#This Row],[TenureMonths]]&lt;=59,"48-59","60-72")))))</f>
        <v>48-59</v>
      </c>
      <c r="V4387">
        <f>IF(ChurnData[[#This Row],[Churn]]="Yes",1,0)</f>
        <v>0</v>
      </c>
    </row>
    <row r="4388" spans="1:22" x14ac:dyDescent="0.35">
      <c r="A4388" t="s">
        <v>4441</v>
      </c>
      <c r="B4388" t="s">
        <v>36</v>
      </c>
      <c r="C4388">
        <v>0</v>
      </c>
      <c r="D4388" t="s">
        <v>20</v>
      </c>
      <c r="E4388" t="s">
        <v>21</v>
      </c>
      <c r="F4388" t="s">
        <v>49</v>
      </c>
      <c r="G4388" s="2">
        <v>31</v>
      </c>
      <c r="H4388" t="s">
        <v>20</v>
      </c>
      <c r="I4388" t="s">
        <v>23</v>
      </c>
      <c r="J4388" t="s">
        <v>21</v>
      </c>
      <c r="K4388" t="s">
        <v>21</v>
      </c>
      <c r="L4388" t="s">
        <v>33</v>
      </c>
      <c r="M4388" t="s">
        <v>21</v>
      </c>
      <c r="N4388" t="s">
        <v>43</v>
      </c>
      <c r="O4388" s="1">
        <v>88.38</v>
      </c>
      <c r="P4388" s="1">
        <v>2669.11</v>
      </c>
      <c r="Q4388">
        <v>0</v>
      </c>
      <c r="R4388" t="s">
        <v>21</v>
      </c>
      <c r="S4388" t="str">
        <f>IF(ChurnData[[#This Row],[MonthlyCharges]]&lt;=30,"1. Up to 30",IF(ChurnData[[#This Row],[MonthlyCharges]]&lt;=50,"2. 31-50",IF(ChurnData[[#This Row],[MonthlyCharges]]&lt;=70,"3. 51-70",IF(ChurnData[[#This Row],[MonthlyCharges]]&lt;=90,"4. 71-90","5. Over 90"))))</f>
        <v>4. 71-90</v>
      </c>
      <c r="T4388" t="str">
        <f>IF(AND(ChurnData[[#This Row],[Contract]]="Month-to-month",ChurnData[[#This Row],[InternetService]]="Fiber optic",ChurnData[[#This Row],[TenureMonths]]&lt;=11),"High-risk","Other")</f>
        <v>Other</v>
      </c>
      <c r="U4388" t="str">
        <f>IF(ChurnData[[#This Row],[TenureMonths]]&lt;=11,"0-11",IF(ChurnData[[#This Row],[TenureMonths]]&lt;=23,"12-23",IF(ChurnData[[#This Row],[TenureMonths]]&lt;=35,"24-35",IF(ChurnData[[#This Row],[TenureMonths]]&lt;=47,"36-47",IF(ChurnData[[#This Row],[TenureMonths]]&lt;=59,"48-59","60-72")))))</f>
        <v>24-35</v>
      </c>
      <c r="V4388">
        <f>IF(ChurnData[[#This Row],[Churn]]="Yes",1,0)</f>
        <v>0</v>
      </c>
    </row>
    <row r="4389" spans="1:22" x14ac:dyDescent="0.35">
      <c r="A4389" t="s">
        <v>4442</v>
      </c>
      <c r="B4389" t="s">
        <v>36</v>
      </c>
      <c r="C4389">
        <v>0</v>
      </c>
      <c r="D4389" t="s">
        <v>20</v>
      </c>
      <c r="E4389" t="s">
        <v>21</v>
      </c>
      <c r="F4389" t="s">
        <v>56</v>
      </c>
      <c r="G4389" s="2">
        <v>8</v>
      </c>
      <c r="H4389" t="s">
        <v>20</v>
      </c>
      <c r="I4389" t="s">
        <v>23</v>
      </c>
      <c r="J4389" t="s">
        <v>21</v>
      </c>
      <c r="K4389" t="s">
        <v>20</v>
      </c>
      <c r="L4389" t="s">
        <v>33</v>
      </c>
      <c r="M4389" t="s">
        <v>20</v>
      </c>
      <c r="N4389" t="s">
        <v>34</v>
      </c>
      <c r="O4389" s="1">
        <v>87.13</v>
      </c>
      <c r="P4389" s="1">
        <v>693.83</v>
      </c>
      <c r="Q4389">
        <v>1</v>
      </c>
      <c r="R4389" t="s">
        <v>21</v>
      </c>
      <c r="S4389" t="str">
        <f>IF(ChurnData[[#This Row],[MonthlyCharges]]&lt;=30,"1. Up to 30",IF(ChurnData[[#This Row],[MonthlyCharges]]&lt;=50,"2. 31-50",IF(ChurnData[[#This Row],[MonthlyCharges]]&lt;=70,"3. 51-70",IF(ChurnData[[#This Row],[MonthlyCharges]]&lt;=90,"4. 71-90","5. Over 90"))))</f>
        <v>4. 71-90</v>
      </c>
      <c r="T4389" t="str">
        <f>IF(AND(ChurnData[[#This Row],[Contract]]="Month-to-month",ChurnData[[#This Row],[InternetService]]="Fiber optic",ChurnData[[#This Row],[TenureMonths]]&lt;=11),"High-risk","Other")</f>
        <v>High-risk</v>
      </c>
      <c r="U4389" t="str">
        <f>IF(ChurnData[[#This Row],[TenureMonths]]&lt;=11,"0-11",IF(ChurnData[[#This Row],[TenureMonths]]&lt;=23,"12-23",IF(ChurnData[[#This Row],[TenureMonths]]&lt;=35,"24-35",IF(ChurnData[[#This Row],[TenureMonths]]&lt;=47,"36-47",IF(ChurnData[[#This Row],[TenureMonths]]&lt;=59,"48-59","60-72")))))</f>
        <v>0-11</v>
      </c>
      <c r="V4389">
        <f>IF(ChurnData[[#This Row],[Churn]]="Yes",1,0)</f>
        <v>0</v>
      </c>
    </row>
    <row r="4390" spans="1:22" x14ac:dyDescent="0.35">
      <c r="A4390" t="s">
        <v>4443</v>
      </c>
      <c r="B4390" t="s">
        <v>19</v>
      </c>
      <c r="C4390">
        <v>0</v>
      </c>
      <c r="D4390" t="s">
        <v>20</v>
      </c>
      <c r="E4390" t="s">
        <v>20</v>
      </c>
      <c r="F4390" t="s">
        <v>49</v>
      </c>
      <c r="G4390" s="2">
        <v>12</v>
      </c>
      <c r="H4390" t="s">
        <v>20</v>
      </c>
      <c r="I4390" t="s">
        <v>21</v>
      </c>
      <c r="J4390" t="s">
        <v>28</v>
      </c>
      <c r="K4390" t="s">
        <v>28</v>
      </c>
      <c r="L4390" t="s">
        <v>33</v>
      </c>
      <c r="M4390" t="s">
        <v>21</v>
      </c>
      <c r="N4390" t="s">
        <v>43</v>
      </c>
      <c r="O4390" s="1">
        <v>24.45</v>
      </c>
      <c r="P4390" s="1">
        <v>292.63</v>
      </c>
      <c r="Q4390">
        <v>1</v>
      </c>
      <c r="R4390" t="s">
        <v>21</v>
      </c>
      <c r="S4390" t="str">
        <f>IF(ChurnData[[#This Row],[MonthlyCharges]]&lt;=30,"1. Up to 30",IF(ChurnData[[#This Row],[MonthlyCharges]]&lt;=50,"2. 31-50",IF(ChurnData[[#This Row],[MonthlyCharges]]&lt;=70,"3. 51-70",IF(ChurnData[[#This Row],[MonthlyCharges]]&lt;=90,"4. 71-90","5. Over 90"))))</f>
        <v>1. Up to 30</v>
      </c>
      <c r="T4390" t="str">
        <f>IF(AND(ChurnData[[#This Row],[Contract]]="Month-to-month",ChurnData[[#This Row],[InternetService]]="Fiber optic",ChurnData[[#This Row],[TenureMonths]]&lt;=11),"High-risk","Other")</f>
        <v>Other</v>
      </c>
      <c r="U4390" t="str">
        <f>IF(ChurnData[[#This Row],[TenureMonths]]&lt;=11,"0-11",IF(ChurnData[[#This Row],[TenureMonths]]&lt;=23,"12-23",IF(ChurnData[[#This Row],[TenureMonths]]&lt;=35,"24-35",IF(ChurnData[[#This Row],[TenureMonths]]&lt;=47,"36-47",IF(ChurnData[[#This Row],[TenureMonths]]&lt;=59,"48-59","60-72")))))</f>
        <v>12-23</v>
      </c>
      <c r="V4390">
        <f>IF(ChurnData[[#This Row],[Churn]]="Yes",1,0)</f>
        <v>0</v>
      </c>
    </row>
    <row r="4391" spans="1:22" x14ac:dyDescent="0.35">
      <c r="A4391" t="s">
        <v>4444</v>
      </c>
      <c r="B4391" t="s">
        <v>36</v>
      </c>
      <c r="C4391">
        <v>1</v>
      </c>
      <c r="D4391" t="s">
        <v>20</v>
      </c>
      <c r="E4391" t="s">
        <v>21</v>
      </c>
      <c r="F4391" t="s">
        <v>47</v>
      </c>
      <c r="G4391" s="2">
        <v>4</v>
      </c>
      <c r="H4391" t="s">
        <v>20</v>
      </c>
      <c r="I4391" t="s">
        <v>23</v>
      </c>
      <c r="J4391" t="s">
        <v>20</v>
      </c>
      <c r="K4391" t="s">
        <v>21</v>
      </c>
      <c r="L4391" t="s">
        <v>29</v>
      </c>
      <c r="M4391" t="s">
        <v>21</v>
      </c>
      <c r="N4391" t="s">
        <v>34</v>
      </c>
      <c r="O4391" s="1">
        <v>83.36</v>
      </c>
      <c r="P4391" s="1">
        <v>343.39</v>
      </c>
      <c r="Q4391">
        <v>3</v>
      </c>
      <c r="R4391" t="s">
        <v>20</v>
      </c>
      <c r="S4391" t="str">
        <f>IF(ChurnData[[#This Row],[MonthlyCharges]]&lt;=30,"1. Up to 30",IF(ChurnData[[#This Row],[MonthlyCharges]]&lt;=50,"2. 31-50",IF(ChurnData[[#This Row],[MonthlyCharges]]&lt;=70,"3. 51-70",IF(ChurnData[[#This Row],[MonthlyCharges]]&lt;=90,"4. 71-90","5. Over 90"))))</f>
        <v>4. 71-90</v>
      </c>
      <c r="T4391" t="str">
        <f>IF(AND(ChurnData[[#This Row],[Contract]]="Month-to-month",ChurnData[[#This Row],[InternetService]]="Fiber optic",ChurnData[[#This Row],[TenureMonths]]&lt;=11),"High-risk","Other")</f>
        <v>Other</v>
      </c>
      <c r="U4391" t="str">
        <f>IF(ChurnData[[#This Row],[TenureMonths]]&lt;=11,"0-11",IF(ChurnData[[#This Row],[TenureMonths]]&lt;=23,"12-23",IF(ChurnData[[#This Row],[TenureMonths]]&lt;=35,"24-35",IF(ChurnData[[#This Row],[TenureMonths]]&lt;=47,"36-47",IF(ChurnData[[#This Row],[TenureMonths]]&lt;=59,"48-59","60-72")))))</f>
        <v>0-11</v>
      </c>
      <c r="V4391">
        <f>IF(ChurnData[[#This Row],[Churn]]="Yes",1,0)</f>
        <v>1</v>
      </c>
    </row>
    <row r="4392" spans="1:22" x14ac:dyDescent="0.35">
      <c r="A4392" t="s">
        <v>4445</v>
      </c>
      <c r="B4392" t="s">
        <v>19</v>
      </c>
      <c r="C4392">
        <v>1</v>
      </c>
      <c r="D4392" t="s">
        <v>21</v>
      </c>
      <c r="E4392" t="s">
        <v>20</v>
      </c>
      <c r="F4392" t="s">
        <v>65</v>
      </c>
      <c r="G4392" s="2">
        <v>14</v>
      </c>
      <c r="H4392" t="s">
        <v>20</v>
      </c>
      <c r="I4392" t="s">
        <v>21</v>
      </c>
      <c r="J4392" t="s">
        <v>28</v>
      </c>
      <c r="K4392" t="s">
        <v>28</v>
      </c>
      <c r="L4392" t="s">
        <v>33</v>
      </c>
      <c r="M4392" t="s">
        <v>20</v>
      </c>
      <c r="N4392" t="s">
        <v>25</v>
      </c>
      <c r="O4392" s="1">
        <v>31.59</v>
      </c>
      <c r="P4392" s="1">
        <v>429.86</v>
      </c>
      <c r="Q4392">
        <v>4</v>
      </c>
      <c r="R4392" t="s">
        <v>20</v>
      </c>
      <c r="S4392" t="str">
        <f>IF(ChurnData[[#This Row],[MonthlyCharges]]&lt;=30,"1. Up to 30",IF(ChurnData[[#This Row],[MonthlyCharges]]&lt;=50,"2. 31-50",IF(ChurnData[[#This Row],[MonthlyCharges]]&lt;=70,"3. 51-70",IF(ChurnData[[#This Row],[MonthlyCharges]]&lt;=90,"4. 71-90","5. Over 90"))))</f>
        <v>2. 31-50</v>
      </c>
      <c r="T4392" t="str">
        <f>IF(AND(ChurnData[[#This Row],[Contract]]="Month-to-month",ChurnData[[#This Row],[InternetService]]="Fiber optic",ChurnData[[#This Row],[TenureMonths]]&lt;=11),"High-risk","Other")</f>
        <v>Other</v>
      </c>
      <c r="U4392" t="str">
        <f>IF(ChurnData[[#This Row],[TenureMonths]]&lt;=11,"0-11",IF(ChurnData[[#This Row],[TenureMonths]]&lt;=23,"12-23",IF(ChurnData[[#This Row],[TenureMonths]]&lt;=35,"24-35",IF(ChurnData[[#This Row],[TenureMonths]]&lt;=47,"36-47",IF(ChurnData[[#This Row],[TenureMonths]]&lt;=59,"48-59","60-72")))))</f>
        <v>12-23</v>
      </c>
      <c r="V4392">
        <f>IF(ChurnData[[#This Row],[Churn]]="Yes",1,0)</f>
        <v>1</v>
      </c>
    </row>
    <row r="4393" spans="1:22" x14ac:dyDescent="0.35">
      <c r="A4393" t="s">
        <v>4446</v>
      </c>
      <c r="B4393" t="s">
        <v>36</v>
      </c>
      <c r="C4393">
        <v>0</v>
      </c>
      <c r="D4393" t="s">
        <v>21</v>
      </c>
      <c r="E4393" t="s">
        <v>21</v>
      </c>
      <c r="F4393" t="s">
        <v>47</v>
      </c>
      <c r="G4393" s="2">
        <v>59</v>
      </c>
      <c r="H4393" t="s">
        <v>20</v>
      </c>
      <c r="I4393" t="s">
        <v>21</v>
      </c>
      <c r="J4393" t="s">
        <v>28</v>
      </c>
      <c r="K4393" t="s">
        <v>28</v>
      </c>
      <c r="L4393" t="s">
        <v>24</v>
      </c>
      <c r="M4393" t="s">
        <v>21</v>
      </c>
      <c r="N4393" t="s">
        <v>34</v>
      </c>
      <c r="O4393" s="1">
        <v>32.380000000000003</v>
      </c>
      <c r="P4393" s="1">
        <v>1930.02</v>
      </c>
      <c r="Q4393">
        <v>1</v>
      </c>
      <c r="R4393" t="s">
        <v>21</v>
      </c>
      <c r="S4393" t="str">
        <f>IF(ChurnData[[#This Row],[MonthlyCharges]]&lt;=30,"1. Up to 30",IF(ChurnData[[#This Row],[MonthlyCharges]]&lt;=50,"2. 31-50",IF(ChurnData[[#This Row],[MonthlyCharges]]&lt;=70,"3. 51-70",IF(ChurnData[[#This Row],[MonthlyCharges]]&lt;=90,"4. 71-90","5. Over 90"))))</f>
        <v>2. 31-50</v>
      </c>
      <c r="T4393" t="str">
        <f>IF(AND(ChurnData[[#This Row],[Contract]]="Month-to-month",ChurnData[[#This Row],[InternetService]]="Fiber optic",ChurnData[[#This Row],[TenureMonths]]&lt;=11),"High-risk","Other")</f>
        <v>Other</v>
      </c>
      <c r="U4393" t="str">
        <f>IF(ChurnData[[#This Row],[TenureMonths]]&lt;=11,"0-11",IF(ChurnData[[#This Row],[TenureMonths]]&lt;=23,"12-23",IF(ChurnData[[#This Row],[TenureMonths]]&lt;=35,"24-35",IF(ChurnData[[#This Row],[TenureMonths]]&lt;=47,"36-47",IF(ChurnData[[#This Row],[TenureMonths]]&lt;=59,"48-59","60-72")))))</f>
        <v>48-59</v>
      </c>
      <c r="V4393">
        <f>IF(ChurnData[[#This Row],[Churn]]="Yes",1,0)</f>
        <v>0</v>
      </c>
    </row>
    <row r="4394" spans="1:22" x14ac:dyDescent="0.35">
      <c r="A4394" t="s">
        <v>4447</v>
      </c>
      <c r="B4394" t="s">
        <v>19</v>
      </c>
      <c r="C4394">
        <v>0</v>
      </c>
      <c r="D4394" t="s">
        <v>21</v>
      </c>
      <c r="E4394" t="s">
        <v>21</v>
      </c>
      <c r="F4394" t="s">
        <v>65</v>
      </c>
      <c r="G4394" s="2">
        <v>36</v>
      </c>
      <c r="H4394" t="s">
        <v>20</v>
      </c>
      <c r="I4394" t="s">
        <v>32</v>
      </c>
      <c r="J4394" t="s">
        <v>21</v>
      </c>
      <c r="K4394" t="s">
        <v>20</v>
      </c>
      <c r="L4394" t="s">
        <v>29</v>
      </c>
      <c r="M4394" t="s">
        <v>20</v>
      </c>
      <c r="N4394" t="s">
        <v>34</v>
      </c>
      <c r="O4394" s="1">
        <v>61.92</v>
      </c>
      <c r="P4394" s="1">
        <v>2254.48</v>
      </c>
      <c r="Q4394">
        <v>2</v>
      </c>
      <c r="R4394" t="s">
        <v>21</v>
      </c>
      <c r="S4394" t="str">
        <f>IF(ChurnData[[#This Row],[MonthlyCharges]]&lt;=30,"1. Up to 30",IF(ChurnData[[#This Row],[MonthlyCharges]]&lt;=50,"2. 31-50",IF(ChurnData[[#This Row],[MonthlyCharges]]&lt;=70,"3. 51-70",IF(ChurnData[[#This Row],[MonthlyCharges]]&lt;=90,"4. 71-90","5. Over 90"))))</f>
        <v>3. 51-70</v>
      </c>
      <c r="T4394" t="str">
        <f>IF(AND(ChurnData[[#This Row],[Contract]]="Month-to-month",ChurnData[[#This Row],[InternetService]]="Fiber optic",ChurnData[[#This Row],[TenureMonths]]&lt;=11),"High-risk","Other")</f>
        <v>Other</v>
      </c>
      <c r="U4394" t="str">
        <f>IF(ChurnData[[#This Row],[TenureMonths]]&lt;=11,"0-11",IF(ChurnData[[#This Row],[TenureMonths]]&lt;=23,"12-23",IF(ChurnData[[#This Row],[TenureMonths]]&lt;=35,"24-35",IF(ChurnData[[#This Row],[TenureMonths]]&lt;=47,"36-47",IF(ChurnData[[#This Row],[TenureMonths]]&lt;=59,"48-59","60-72")))))</f>
        <v>36-47</v>
      </c>
      <c r="V4394">
        <f>IF(ChurnData[[#This Row],[Churn]]="Yes",1,0)</f>
        <v>0</v>
      </c>
    </row>
    <row r="4395" spans="1:22" x14ac:dyDescent="0.35">
      <c r="A4395" t="s">
        <v>4448</v>
      </c>
      <c r="B4395" t="s">
        <v>19</v>
      </c>
      <c r="C4395">
        <v>0</v>
      </c>
      <c r="D4395" t="s">
        <v>21</v>
      </c>
      <c r="E4395" t="s">
        <v>20</v>
      </c>
      <c r="F4395" t="s">
        <v>45</v>
      </c>
      <c r="G4395" s="2">
        <v>31</v>
      </c>
      <c r="H4395" t="s">
        <v>20</v>
      </c>
      <c r="I4395" t="s">
        <v>32</v>
      </c>
      <c r="J4395" t="s">
        <v>21</v>
      </c>
      <c r="K4395" t="s">
        <v>20</v>
      </c>
      <c r="L4395" t="s">
        <v>24</v>
      </c>
      <c r="M4395" t="s">
        <v>21</v>
      </c>
      <c r="N4395" t="s">
        <v>30</v>
      </c>
      <c r="O4395" s="1">
        <v>65.56</v>
      </c>
      <c r="P4395" s="1">
        <v>1990.47</v>
      </c>
      <c r="Q4395">
        <v>2</v>
      </c>
      <c r="R4395" t="s">
        <v>21</v>
      </c>
      <c r="S4395" t="str">
        <f>IF(ChurnData[[#This Row],[MonthlyCharges]]&lt;=30,"1. Up to 30",IF(ChurnData[[#This Row],[MonthlyCharges]]&lt;=50,"2. 31-50",IF(ChurnData[[#This Row],[MonthlyCharges]]&lt;=70,"3. 51-70",IF(ChurnData[[#This Row],[MonthlyCharges]]&lt;=90,"4. 71-90","5. Over 90"))))</f>
        <v>3. 51-70</v>
      </c>
      <c r="T4395" t="str">
        <f>IF(AND(ChurnData[[#This Row],[Contract]]="Month-to-month",ChurnData[[#This Row],[InternetService]]="Fiber optic",ChurnData[[#This Row],[TenureMonths]]&lt;=11),"High-risk","Other")</f>
        <v>Other</v>
      </c>
      <c r="U4395" t="str">
        <f>IF(ChurnData[[#This Row],[TenureMonths]]&lt;=11,"0-11",IF(ChurnData[[#This Row],[TenureMonths]]&lt;=23,"12-23",IF(ChurnData[[#This Row],[TenureMonths]]&lt;=35,"24-35",IF(ChurnData[[#This Row],[TenureMonths]]&lt;=47,"36-47",IF(ChurnData[[#This Row],[TenureMonths]]&lt;=59,"48-59","60-72")))))</f>
        <v>24-35</v>
      </c>
      <c r="V4395">
        <f>IF(ChurnData[[#This Row],[Churn]]="Yes",1,0)</f>
        <v>0</v>
      </c>
    </row>
    <row r="4396" spans="1:22" x14ac:dyDescent="0.35">
      <c r="A4396" t="s">
        <v>4449</v>
      </c>
      <c r="B4396" t="s">
        <v>19</v>
      </c>
      <c r="C4396">
        <v>0</v>
      </c>
      <c r="D4396" t="s">
        <v>21</v>
      </c>
      <c r="E4396" t="s">
        <v>21</v>
      </c>
      <c r="F4396" t="s">
        <v>39</v>
      </c>
      <c r="G4396" s="2">
        <v>33</v>
      </c>
      <c r="H4396" t="s">
        <v>20</v>
      </c>
      <c r="I4396" t="s">
        <v>23</v>
      </c>
      <c r="J4396" t="s">
        <v>21</v>
      </c>
      <c r="K4396" t="s">
        <v>21</v>
      </c>
      <c r="L4396" t="s">
        <v>24</v>
      </c>
      <c r="M4396" t="s">
        <v>20</v>
      </c>
      <c r="N4396" t="s">
        <v>30</v>
      </c>
      <c r="O4396" s="1">
        <v>79.95</v>
      </c>
      <c r="P4396" s="1">
        <v>2692.2</v>
      </c>
      <c r="Q4396">
        <v>2</v>
      </c>
      <c r="R4396" t="s">
        <v>21</v>
      </c>
      <c r="S4396" t="str">
        <f>IF(ChurnData[[#This Row],[MonthlyCharges]]&lt;=30,"1. Up to 30",IF(ChurnData[[#This Row],[MonthlyCharges]]&lt;=50,"2. 31-50",IF(ChurnData[[#This Row],[MonthlyCharges]]&lt;=70,"3. 51-70",IF(ChurnData[[#This Row],[MonthlyCharges]]&lt;=90,"4. 71-90","5. Over 90"))))</f>
        <v>4. 71-90</v>
      </c>
      <c r="T4396" t="str">
        <f>IF(AND(ChurnData[[#This Row],[Contract]]="Month-to-month",ChurnData[[#This Row],[InternetService]]="Fiber optic",ChurnData[[#This Row],[TenureMonths]]&lt;=11),"High-risk","Other")</f>
        <v>Other</v>
      </c>
      <c r="U4396" t="str">
        <f>IF(ChurnData[[#This Row],[TenureMonths]]&lt;=11,"0-11",IF(ChurnData[[#This Row],[TenureMonths]]&lt;=23,"12-23",IF(ChurnData[[#This Row],[TenureMonths]]&lt;=35,"24-35",IF(ChurnData[[#This Row],[TenureMonths]]&lt;=47,"36-47",IF(ChurnData[[#This Row],[TenureMonths]]&lt;=59,"48-59","60-72")))))</f>
        <v>24-35</v>
      </c>
      <c r="V4396">
        <f>IF(ChurnData[[#This Row],[Churn]]="Yes",1,0)</f>
        <v>0</v>
      </c>
    </row>
    <row r="4397" spans="1:22" x14ac:dyDescent="0.35">
      <c r="A4397" t="s">
        <v>4450</v>
      </c>
      <c r="B4397" t="s">
        <v>19</v>
      </c>
      <c r="C4397">
        <v>0</v>
      </c>
      <c r="D4397" t="s">
        <v>21</v>
      </c>
      <c r="E4397" t="s">
        <v>20</v>
      </c>
      <c r="F4397" t="s">
        <v>41</v>
      </c>
      <c r="G4397" s="2">
        <v>4</v>
      </c>
      <c r="H4397" t="s">
        <v>20</v>
      </c>
      <c r="I4397" t="s">
        <v>23</v>
      </c>
      <c r="J4397" t="s">
        <v>20</v>
      </c>
      <c r="K4397" t="s">
        <v>21</v>
      </c>
      <c r="L4397" t="s">
        <v>33</v>
      </c>
      <c r="M4397" t="s">
        <v>20</v>
      </c>
      <c r="N4397" t="s">
        <v>30</v>
      </c>
      <c r="O4397" s="1">
        <v>91.13</v>
      </c>
      <c r="P4397" s="1">
        <v>371.24</v>
      </c>
      <c r="Q4397">
        <v>4</v>
      </c>
      <c r="R4397" t="s">
        <v>20</v>
      </c>
      <c r="S4397" t="str">
        <f>IF(ChurnData[[#This Row],[MonthlyCharges]]&lt;=30,"1. Up to 30",IF(ChurnData[[#This Row],[MonthlyCharges]]&lt;=50,"2. 31-50",IF(ChurnData[[#This Row],[MonthlyCharges]]&lt;=70,"3. 51-70",IF(ChurnData[[#This Row],[MonthlyCharges]]&lt;=90,"4. 71-90","5. Over 90"))))</f>
        <v>5. Over 90</v>
      </c>
      <c r="T4397" t="str">
        <f>IF(AND(ChurnData[[#This Row],[Contract]]="Month-to-month",ChurnData[[#This Row],[InternetService]]="Fiber optic",ChurnData[[#This Row],[TenureMonths]]&lt;=11),"High-risk","Other")</f>
        <v>High-risk</v>
      </c>
      <c r="U4397" t="str">
        <f>IF(ChurnData[[#This Row],[TenureMonths]]&lt;=11,"0-11",IF(ChurnData[[#This Row],[TenureMonths]]&lt;=23,"12-23",IF(ChurnData[[#This Row],[TenureMonths]]&lt;=35,"24-35",IF(ChurnData[[#This Row],[TenureMonths]]&lt;=47,"36-47",IF(ChurnData[[#This Row],[TenureMonths]]&lt;=59,"48-59","60-72")))))</f>
        <v>0-11</v>
      </c>
      <c r="V4397">
        <f>IF(ChurnData[[#This Row],[Churn]]="Yes",1,0)</f>
        <v>1</v>
      </c>
    </row>
    <row r="4398" spans="1:22" x14ac:dyDescent="0.35">
      <c r="A4398" t="s">
        <v>4451</v>
      </c>
      <c r="B4398" t="s">
        <v>19</v>
      </c>
      <c r="C4398">
        <v>0</v>
      </c>
      <c r="D4398" t="s">
        <v>21</v>
      </c>
      <c r="E4398" t="s">
        <v>21</v>
      </c>
      <c r="F4398" t="s">
        <v>41</v>
      </c>
      <c r="G4398" s="2">
        <v>60</v>
      </c>
      <c r="H4398" t="s">
        <v>20</v>
      </c>
      <c r="I4398" t="s">
        <v>21</v>
      </c>
      <c r="J4398" t="s">
        <v>28</v>
      </c>
      <c r="K4398" t="s">
        <v>28</v>
      </c>
      <c r="L4398" t="s">
        <v>29</v>
      </c>
      <c r="M4398" t="s">
        <v>21</v>
      </c>
      <c r="N4398" t="s">
        <v>25</v>
      </c>
      <c r="O4398" s="1">
        <v>42.39</v>
      </c>
      <c r="P4398" s="1">
        <v>2519.89</v>
      </c>
      <c r="Q4398">
        <v>0</v>
      </c>
      <c r="R4398" t="s">
        <v>20</v>
      </c>
      <c r="S4398" t="str">
        <f>IF(ChurnData[[#This Row],[MonthlyCharges]]&lt;=30,"1. Up to 30",IF(ChurnData[[#This Row],[MonthlyCharges]]&lt;=50,"2. 31-50",IF(ChurnData[[#This Row],[MonthlyCharges]]&lt;=70,"3. 51-70",IF(ChurnData[[#This Row],[MonthlyCharges]]&lt;=90,"4. 71-90","5. Over 90"))))</f>
        <v>2. 31-50</v>
      </c>
      <c r="T4398" t="str">
        <f>IF(AND(ChurnData[[#This Row],[Contract]]="Month-to-month",ChurnData[[#This Row],[InternetService]]="Fiber optic",ChurnData[[#This Row],[TenureMonths]]&lt;=11),"High-risk","Other")</f>
        <v>Other</v>
      </c>
      <c r="U4398" t="str">
        <f>IF(ChurnData[[#This Row],[TenureMonths]]&lt;=11,"0-11",IF(ChurnData[[#This Row],[TenureMonths]]&lt;=23,"12-23",IF(ChurnData[[#This Row],[TenureMonths]]&lt;=35,"24-35",IF(ChurnData[[#This Row],[TenureMonths]]&lt;=47,"36-47",IF(ChurnData[[#This Row],[TenureMonths]]&lt;=59,"48-59","60-72")))))</f>
        <v>60-72</v>
      </c>
      <c r="V4398">
        <f>IF(ChurnData[[#This Row],[Churn]]="Yes",1,0)</f>
        <v>1</v>
      </c>
    </row>
    <row r="4399" spans="1:22" x14ac:dyDescent="0.35">
      <c r="A4399" t="s">
        <v>4452</v>
      </c>
      <c r="B4399" t="s">
        <v>19</v>
      </c>
      <c r="C4399">
        <v>1</v>
      </c>
      <c r="D4399" t="s">
        <v>20</v>
      </c>
      <c r="E4399" t="s">
        <v>20</v>
      </c>
      <c r="F4399" t="s">
        <v>47</v>
      </c>
      <c r="G4399" s="2">
        <v>12</v>
      </c>
      <c r="H4399" t="s">
        <v>20</v>
      </c>
      <c r="I4399" t="s">
        <v>21</v>
      </c>
      <c r="J4399" t="s">
        <v>28</v>
      </c>
      <c r="K4399" t="s">
        <v>28</v>
      </c>
      <c r="L4399" t="s">
        <v>33</v>
      </c>
      <c r="M4399" t="s">
        <v>20</v>
      </c>
      <c r="N4399" t="s">
        <v>34</v>
      </c>
      <c r="O4399" s="1">
        <v>32.21</v>
      </c>
      <c r="P4399" s="1">
        <v>393.43</v>
      </c>
      <c r="Q4399">
        <v>2</v>
      </c>
      <c r="R4399" t="s">
        <v>21</v>
      </c>
      <c r="S4399" t="str">
        <f>IF(ChurnData[[#This Row],[MonthlyCharges]]&lt;=30,"1. Up to 30",IF(ChurnData[[#This Row],[MonthlyCharges]]&lt;=50,"2. 31-50",IF(ChurnData[[#This Row],[MonthlyCharges]]&lt;=70,"3. 51-70",IF(ChurnData[[#This Row],[MonthlyCharges]]&lt;=90,"4. 71-90","5. Over 90"))))</f>
        <v>2. 31-50</v>
      </c>
      <c r="T4399" t="str">
        <f>IF(AND(ChurnData[[#This Row],[Contract]]="Month-to-month",ChurnData[[#This Row],[InternetService]]="Fiber optic",ChurnData[[#This Row],[TenureMonths]]&lt;=11),"High-risk","Other")</f>
        <v>Other</v>
      </c>
      <c r="U4399" t="str">
        <f>IF(ChurnData[[#This Row],[TenureMonths]]&lt;=11,"0-11",IF(ChurnData[[#This Row],[TenureMonths]]&lt;=23,"12-23",IF(ChurnData[[#This Row],[TenureMonths]]&lt;=35,"24-35",IF(ChurnData[[#This Row],[TenureMonths]]&lt;=47,"36-47",IF(ChurnData[[#This Row],[TenureMonths]]&lt;=59,"48-59","60-72")))))</f>
        <v>12-23</v>
      </c>
      <c r="V4399">
        <f>IF(ChurnData[[#This Row],[Churn]]="Yes",1,0)</f>
        <v>0</v>
      </c>
    </row>
    <row r="4400" spans="1:22" x14ac:dyDescent="0.35">
      <c r="A4400" t="s">
        <v>4453</v>
      </c>
      <c r="B4400" t="s">
        <v>19</v>
      </c>
      <c r="C4400">
        <v>0</v>
      </c>
      <c r="D4400" t="s">
        <v>21</v>
      </c>
      <c r="E4400" t="s">
        <v>21</v>
      </c>
      <c r="F4400" t="s">
        <v>47</v>
      </c>
      <c r="G4400" s="2">
        <v>26</v>
      </c>
      <c r="H4400" t="s">
        <v>20</v>
      </c>
      <c r="I4400" t="s">
        <v>32</v>
      </c>
      <c r="J4400" t="s">
        <v>21</v>
      </c>
      <c r="K4400" t="s">
        <v>21</v>
      </c>
      <c r="L4400" t="s">
        <v>33</v>
      </c>
      <c r="M4400" t="s">
        <v>21</v>
      </c>
      <c r="N4400" t="s">
        <v>25</v>
      </c>
      <c r="O4400" s="1">
        <v>55.57</v>
      </c>
      <c r="P4400" s="1">
        <v>1419.79</v>
      </c>
      <c r="Q4400">
        <v>1</v>
      </c>
      <c r="R4400" t="s">
        <v>21</v>
      </c>
      <c r="S4400" t="str">
        <f>IF(ChurnData[[#This Row],[MonthlyCharges]]&lt;=30,"1. Up to 30",IF(ChurnData[[#This Row],[MonthlyCharges]]&lt;=50,"2. 31-50",IF(ChurnData[[#This Row],[MonthlyCharges]]&lt;=70,"3. 51-70",IF(ChurnData[[#This Row],[MonthlyCharges]]&lt;=90,"4. 71-90","5. Over 90"))))</f>
        <v>3. 51-70</v>
      </c>
      <c r="T4400" t="str">
        <f>IF(AND(ChurnData[[#This Row],[Contract]]="Month-to-month",ChurnData[[#This Row],[InternetService]]="Fiber optic",ChurnData[[#This Row],[TenureMonths]]&lt;=11),"High-risk","Other")</f>
        <v>Other</v>
      </c>
      <c r="U4400" t="str">
        <f>IF(ChurnData[[#This Row],[TenureMonths]]&lt;=11,"0-11",IF(ChurnData[[#This Row],[TenureMonths]]&lt;=23,"12-23",IF(ChurnData[[#This Row],[TenureMonths]]&lt;=35,"24-35",IF(ChurnData[[#This Row],[TenureMonths]]&lt;=47,"36-47",IF(ChurnData[[#This Row],[TenureMonths]]&lt;=59,"48-59","60-72")))))</f>
        <v>24-35</v>
      </c>
      <c r="V4400">
        <f>IF(ChurnData[[#This Row],[Churn]]="Yes",1,0)</f>
        <v>0</v>
      </c>
    </row>
    <row r="4401" spans="1:22" x14ac:dyDescent="0.35">
      <c r="A4401" t="s">
        <v>4454</v>
      </c>
      <c r="B4401" t="s">
        <v>19</v>
      </c>
      <c r="C4401">
        <v>1</v>
      </c>
      <c r="D4401" t="s">
        <v>21</v>
      </c>
      <c r="E4401" t="s">
        <v>21</v>
      </c>
      <c r="F4401" t="s">
        <v>75</v>
      </c>
      <c r="G4401" s="2">
        <v>7</v>
      </c>
      <c r="H4401" t="s">
        <v>20</v>
      </c>
      <c r="I4401" t="s">
        <v>23</v>
      </c>
      <c r="J4401" t="s">
        <v>21</v>
      </c>
      <c r="K4401" t="s">
        <v>21</v>
      </c>
      <c r="L4401" t="s">
        <v>33</v>
      </c>
      <c r="M4401" t="s">
        <v>21</v>
      </c>
      <c r="N4401" t="s">
        <v>30</v>
      </c>
      <c r="O4401" s="1">
        <v>73.37</v>
      </c>
      <c r="P4401" s="1">
        <v>516.46</v>
      </c>
      <c r="Q4401">
        <v>2</v>
      </c>
      <c r="R4401" t="s">
        <v>20</v>
      </c>
      <c r="S4401" t="str">
        <f>IF(ChurnData[[#This Row],[MonthlyCharges]]&lt;=30,"1. Up to 30",IF(ChurnData[[#This Row],[MonthlyCharges]]&lt;=50,"2. 31-50",IF(ChurnData[[#This Row],[MonthlyCharges]]&lt;=70,"3. 51-70",IF(ChurnData[[#This Row],[MonthlyCharges]]&lt;=90,"4. 71-90","5. Over 90"))))</f>
        <v>4. 71-90</v>
      </c>
      <c r="T4401" t="str">
        <f>IF(AND(ChurnData[[#This Row],[Contract]]="Month-to-month",ChurnData[[#This Row],[InternetService]]="Fiber optic",ChurnData[[#This Row],[TenureMonths]]&lt;=11),"High-risk","Other")</f>
        <v>High-risk</v>
      </c>
      <c r="U4401" t="str">
        <f>IF(ChurnData[[#This Row],[TenureMonths]]&lt;=11,"0-11",IF(ChurnData[[#This Row],[TenureMonths]]&lt;=23,"12-23",IF(ChurnData[[#This Row],[TenureMonths]]&lt;=35,"24-35",IF(ChurnData[[#This Row],[TenureMonths]]&lt;=47,"36-47",IF(ChurnData[[#This Row],[TenureMonths]]&lt;=59,"48-59","60-72")))))</f>
        <v>0-11</v>
      </c>
      <c r="V4401">
        <f>IF(ChurnData[[#This Row],[Churn]]="Yes",1,0)</f>
        <v>1</v>
      </c>
    </row>
    <row r="4402" spans="1:22" x14ac:dyDescent="0.35">
      <c r="A4402" t="s">
        <v>4455</v>
      </c>
      <c r="B4402" t="s">
        <v>36</v>
      </c>
      <c r="C4402">
        <v>0</v>
      </c>
      <c r="D4402" t="s">
        <v>20</v>
      </c>
      <c r="E4402" t="s">
        <v>20</v>
      </c>
      <c r="F4402" t="s">
        <v>37</v>
      </c>
      <c r="G4402" s="2">
        <v>48</v>
      </c>
      <c r="H4402" t="s">
        <v>20</v>
      </c>
      <c r="I4402" t="s">
        <v>23</v>
      </c>
      <c r="J4402" t="s">
        <v>21</v>
      </c>
      <c r="K4402" t="s">
        <v>21</v>
      </c>
      <c r="L4402" t="s">
        <v>24</v>
      </c>
      <c r="M4402" t="s">
        <v>20</v>
      </c>
      <c r="N4402" t="s">
        <v>25</v>
      </c>
      <c r="O4402" s="1">
        <v>80.180000000000007</v>
      </c>
      <c r="P4402" s="1">
        <v>3758.41</v>
      </c>
      <c r="Q4402">
        <v>1</v>
      </c>
      <c r="R4402" t="s">
        <v>21</v>
      </c>
      <c r="S4402" t="str">
        <f>IF(ChurnData[[#This Row],[MonthlyCharges]]&lt;=30,"1. Up to 30",IF(ChurnData[[#This Row],[MonthlyCharges]]&lt;=50,"2. 31-50",IF(ChurnData[[#This Row],[MonthlyCharges]]&lt;=70,"3. 51-70",IF(ChurnData[[#This Row],[MonthlyCharges]]&lt;=90,"4. 71-90","5. Over 90"))))</f>
        <v>4. 71-90</v>
      </c>
      <c r="T4402" t="str">
        <f>IF(AND(ChurnData[[#This Row],[Contract]]="Month-to-month",ChurnData[[#This Row],[InternetService]]="Fiber optic",ChurnData[[#This Row],[TenureMonths]]&lt;=11),"High-risk","Other")</f>
        <v>Other</v>
      </c>
      <c r="U4402" t="str">
        <f>IF(ChurnData[[#This Row],[TenureMonths]]&lt;=11,"0-11",IF(ChurnData[[#This Row],[TenureMonths]]&lt;=23,"12-23",IF(ChurnData[[#This Row],[TenureMonths]]&lt;=35,"24-35",IF(ChurnData[[#This Row],[TenureMonths]]&lt;=47,"36-47",IF(ChurnData[[#This Row],[TenureMonths]]&lt;=59,"48-59","60-72")))))</f>
        <v>48-59</v>
      </c>
      <c r="V4402">
        <f>IF(ChurnData[[#This Row],[Churn]]="Yes",1,0)</f>
        <v>0</v>
      </c>
    </row>
    <row r="4403" spans="1:22" x14ac:dyDescent="0.35">
      <c r="A4403" t="s">
        <v>4456</v>
      </c>
      <c r="B4403" t="s">
        <v>36</v>
      </c>
      <c r="C4403">
        <v>0</v>
      </c>
      <c r="D4403" t="s">
        <v>20</v>
      </c>
      <c r="E4403" t="s">
        <v>21</v>
      </c>
      <c r="F4403" t="s">
        <v>39</v>
      </c>
      <c r="G4403" s="2">
        <v>50</v>
      </c>
      <c r="H4403" t="s">
        <v>20</v>
      </c>
      <c r="I4403" t="s">
        <v>23</v>
      </c>
      <c r="J4403" t="s">
        <v>21</v>
      </c>
      <c r="K4403" t="s">
        <v>21</v>
      </c>
      <c r="L4403" t="s">
        <v>29</v>
      </c>
      <c r="M4403" t="s">
        <v>21</v>
      </c>
      <c r="N4403" t="s">
        <v>30</v>
      </c>
      <c r="O4403" s="1">
        <v>75.52</v>
      </c>
      <c r="P4403" s="1">
        <v>3748.84</v>
      </c>
      <c r="Q4403">
        <v>0</v>
      </c>
      <c r="R4403" t="s">
        <v>21</v>
      </c>
      <c r="S4403" t="str">
        <f>IF(ChurnData[[#This Row],[MonthlyCharges]]&lt;=30,"1. Up to 30",IF(ChurnData[[#This Row],[MonthlyCharges]]&lt;=50,"2. 31-50",IF(ChurnData[[#This Row],[MonthlyCharges]]&lt;=70,"3. 51-70",IF(ChurnData[[#This Row],[MonthlyCharges]]&lt;=90,"4. 71-90","5. Over 90"))))</f>
        <v>4. 71-90</v>
      </c>
      <c r="T4403" t="str">
        <f>IF(AND(ChurnData[[#This Row],[Contract]]="Month-to-month",ChurnData[[#This Row],[InternetService]]="Fiber optic",ChurnData[[#This Row],[TenureMonths]]&lt;=11),"High-risk","Other")</f>
        <v>Other</v>
      </c>
      <c r="U4403" t="str">
        <f>IF(ChurnData[[#This Row],[TenureMonths]]&lt;=11,"0-11",IF(ChurnData[[#This Row],[TenureMonths]]&lt;=23,"12-23",IF(ChurnData[[#This Row],[TenureMonths]]&lt;=35,"24-35",IF(ChurnData[[#This Row],[TenureMonths]]&lt;=47,"36-47",IF(ChurnData[[#This Row],[TenureMonths]]&lt;=59,"48-59","60-72")))))</f>
        <v>48-59</v>
      </c>
      <c r="V4403">
        <f>IF(ChurnData[[#This Row],[Churn]]="Yes",1,0)</f>
        <v>0</v>
      </c>
    </row>
    <row r="4404" spans="1:22" x14ac:dyDescent="0.35">
      <c r="A4404" t="s">
        <v>4457</v>
      </c>
      <c r="B4404" t="s">
        <v>36</v>
      </c>
      <c r="C4404">
        <v>0</v>
      </c>
      <c r="D4404" t="s">
        <v>20</v>
      </c>
      <c r="E4404" t="s">
        <v>20</v>
      </c>
      <c r="F4404" t="s">
        <v>75</v>
      </c>
      <c r="G4404" s="2">
        <v>14</v>
      </c>
      <c r="H4404" t="s">
        <v>21</v>
      </c>
      <c r="I4404" t="s">
        <v>23</v>
      </c>
      <c r="J4404" t="s">
        <v>21</v>
      </c>
      <c r="K4404" t="s">
        <v>21</v>
      </c>
      <c r="L4404" t="s">
        <v>33</v>
      </c>
      <c r="M4404" t="s">
        <v>20</v>
      </c>
      <c r="N4404" t="s">
        <v>25</v>
      </c>
      <c r="O4404" s="1">
        <v>75.62</v>
      </c>
      <c r="P4404" s="1">
        <v>1080.3800000000001</v>
      </c>
      <c r="Q4404">
        <v>1</v>
      </c>
      <c r="R4404" t="s">
        <v>20</v>
      </c>
      <c r="S4404" t="str">
        <f>IF(ChurnData[[#This Row],[MonthlyCharges]]&lt;=30,"1. Up to 30",IF(ChurnData[[#This Row],[MonthlyCharges]]&lt;=50,"2. 31-50",IF(ChurnData[[#This Row],[MonthlyCharges]]&lt;=70,"3. 51-70",IF(ChurnData[[#This Row],[MonthlyCharges]]&lt;=90,"4. 71-90","5. Over 90"))))</f>
        <v>4. 71-90</v>
      </c>
      <c r="T4404" t="str">
        <f>IF(AND(ChurnData[[#This Row],[Contract]]="Month-to-month",ChurnData[[#This Row],[InternetService]]="Fiber optic",ChurnData[[#This Row],[TenureMonths]]&lt;=11),"High-risk","Other")</f>
        <v>Other</v>
      </c>
      <c r="U4404" t="str">
        <f>IF(ChurnData[[#This Row],[TenureMonths]]&lt;=11,"0-11",IF(ChurnData[[#This Row],[TenureMonths]]&lt;=23,"12-23",IF(ChurnData[[#This Row],[TenureMonths]]&lt;=35,"24-35",IF(ChurnData[[#This Row],[TenureMonths]]&lt;=47,"36-47",IF(ChurnData[[#This Row],[TenureMonths]]&lt;=59,"48-59","60-72")))))</f>
        <v>12-23</v>
      </c>
      <c r="V4404">
        <f>IF(ChurnData[[#This Row],[Churn]]="Yes",1,0)</f>
        <v>1</v>
      </c>
    </row>
    <row r="4405" spans="1:22" x14ac:dyDescent="0.35">
      <c r="A4405" t="s">
        <v>4458</v>
      </c>
      <c r="B4405" t="s">
        <v>19</v>
      </c>
      <c r="C4405">
        <v>0</v>
      </c>
      <c r="D4405" t="s">
        <v>20</v>
      </c>
      <c r="E4405" t="s">
        <v>20</v>
      </c>
      <c r="F4405" t="s">
        <v>58</v>
      </c>
      <c r="G4405" s="2">
        <v>15</v>
      </c>
      <c r="H4405" t="s">
        <v>20</v>
      </c>
      <c r="I4405" t="s">
        <v>21</v>
      </c>
      <c r="J4405" t="s">
        <v>28</v>
      </c>
      <c r="K4405" t="s">
        <v>28</v>
      </c>
      <c r="L4405" t="s">
        <v>33</v>
      </c>
      <c r="M4405" t="s">
        <v>20</v>
      </c>
      <c r="N4405" t="s">
        <v>43</v>
      </c>
      <c r="O4405" s="1">
        <v>37.58</v>
      </c>
      <c r="P4405" s="1">
        <v>552.36</v>
      </c>
      <c r="Q4405">
        <v>1</v>
      </c>
      <c r="R4405" t="s">
        <v>20</v>
      </c>
      <c r="S4405" t="str">
        <f>IF(ChurnData[[#This Row],[MonthlyCharges]]&lt;=30,"1. Up to 30",IF(ChurnData[[#This Row],[MonthlyCharges]]&lt;=50,"2. 31-50",IF(ChurnData[[#This Row],[MonthlyCharges]]&lt;=70,"3. 51-70",IF(ChurnData[[#This Row],[MonthlyCharges]]&lt;=90,"4. 71-90","5. Over 90"))))</f>
        <v>2. 31-50</v>
      </c>
      <c r="T4405" t="str">
        <f>IF(AND(ChurnData[[#This Row],[Contract]]="Month-to-month",ChurnData[[#This Row],[InternetService]]="Fiber optic",ChurnData[[#This Row],[TenureMonths]]&lt;=11),"High-risk","Other")</f>
        <v>Other</v>
      </c>
      <c r="U4405" t="str">
        <f>IF(ChurnData[[#This Row],[TenureMonths]]&lt;=11,"0-11",IF(ChurnData[[#This Row],[TenureMonths]]&lt;=23,"12-23",IF(ChurnData[[#This Row],[TenureMonths]]&lt;=35,"24-35",IF(ChurnData[[#This Row],[TenureMonths]]&lt;=47,"36-47",IF(ChurnData[[#This Row],[TenureMonths]]&lt;=59,"48-59","60-72")))))</f>
        <v>12-23</v>
      </c>
      <c r="V4405">
        <f>IF(ChurnData[[#This Row],[Churn]]="Yes",1,0)</f>
        <v>1</v>
      </c>
    </row>
    <row r="4406" spans="1:22" x14ac:dyDescent="0.35">
      <c r="A4406" t="s">
        <v>4459</v>
      </c>
      <c r="B4406" t="s">
        <v>19</v>
      </c>
      <c r="C4406">
        <v>0</v>
      </c>
      <c r="D4406" t="s">
        <v>20</v>
      </c>
      <c r="E4406" t="s">
        <v>21</v>
      </c>
      <c r="F4406" t="s">
        <v>75</v>
      </c>
      <c r="G4406" s="2">
        <v>48</v>
      </c>
      <c r="H4406" t="s">
        <v>20</v>
      </c>
      <c r="I4406" t="s">
        <v>21</v>
      </c>
      <c r="J4406" t="s">
        <v>28</v>
      </c>
      <c r="K4406" t="s">
        <v>28</v>
      </c>
      <c r="L4406" t="s">
        <v>24</v>
      </c>
      <c r="M4406" t="s">
        <v>20</v>
      </c>
      <c r="N4406" t="s">
        <v>34</v>
      </c>
      <c r="O4406" s="1">
        <v>35.659999999999997</v>
      </c>
      <c r="P4406" s="1">
        <v>1738.33</v>
      </c>
      <c r="Q4406">
        <v>3</v>
      </c>
      <c r="R4406" t="s">
        <v>21</v>
      </c>
      <c r="S4406" t="str">
        <f>IF(ChurnData[[#This Row],[MonthlyCharges]]&lt;=30,"1. Up to 30",IF(ChurnData[[#This Row],[MonthlyCharges]]&lt;=50,"2. 31-50",IF(ChurnData[[#This Row],[MonthlyCharges]]&lt;=70,"3. 51-70",IF(ChurnData[[#This Row],[MonthlyCharges]]&lt;=90,"4. 71-90","5. Over 90"))))</f>
        <v>2. 31-50</v>
      </c>
      <c r="T4406" t="str">
        <f>IF(AND(ChurnData[[#This Row],[Contract]]="Month-to-month",ChurnData[[#This Row],[InternetService]]="Fiber optic",ChurnData[[#This Row],[TenureMonths]]&lt;=11),"High-risk","Other")</f>
        <v>Other</v>
      </c>
      <c r="U4406" t="str">
        <f>IF(ChurnData[[#This Row],[TenureMonths]]&lt;=11,"0-11",IF(ChurnData[[#This Row],[TenureMonths]]&lt;=23,"12-23",IF(ChurnData[[#This Row],[TenureMonths]]&lt;=35,"24-35",IF(ChurnData[[#This Row],[TenureMonths]]&lt;=47,"36-47",IF(ChurnData[[#This Row],[TenureMonths]]&lt;=59,"48-59","60-72")))))</f>
        <v>48-59</v>
      </c>
      <c r="V4406">
        <f>IF(ChurnData[[#This Row],[Churn]]="Yes",1,0)</f>
        <v>0</v>
      </c>
    </row>
    <row r="4407" spans="1:22" x14ac:dyDescent="0.35">
      <c r="A4407" t="s">
        <v>4460</v>
      </c>
      <c r="B4407" t="s">
        <v>19</v>
      </c>
      <c r="C4407">
        <v>0</v>
      </c>
      <c r="D4407" t="s">
        <v>21</v>
      </c>
      <c r="E4407" t="s">
        <v>21</v>
      </c>
      <c r="F4407" t="s">
        <v>41</v>
      </c>
      <c r="G4407" s="2">
        <v>43</v>
      </c>
      <c r="H4407" t="s">
        <v>20</v>
      </c>
      <c r="I4407" t="s">
        <v>23</v>
      </c>
      <c r="J4407" t="s">
        <v>21</v>
      </c>
      <c r="K4407" t="s">
        <v>21</v>
      </c>
      <c r="L4407" t="s">
        <v>29</v>
      </c>
      <c r="M4407" t="s">
        <v>20</v>
      </c>
      <c r="N4407" t="s">
        <v>25</v>
      </c>
      <c r="O4407" s="1">
        <v>80.12</v>
      </c>
      <c r="P4407" s="1">
        <v>3486.87</v>
      </c>
      <c r="Q4407">
        <v>3</v>
      </c>
      <c r="R4407" t="s">
        <v>20</v>
      </c>
      <c r="S4407" t="str">
        <f>IF(ChurnData[[#This Row],[MonthlyCharges]]&lt;=30,"1. Up to 30",IF(ChurnData[[#This Row],[MonthlyCharges]]&lt;=50,"2. 31-50",IF(ChurnData[[#This Row],[MonthlyCharges]]&lt;=70,"3. 51-70",IF(ChurnData[[#This Row],[MonthlyCharges]]&lt;=90,"4. 71-90","5. Over 90"))))</f>
        <v>4. 71-90</v>
      </c>
      <c r="T4407" t="str">
        <f>IF(AND(ChurnData[[#This Row],[Contract]]="Month-to-month",ChurnData[[#This Row],[InternetService]]="Fiber optic",ChurnData[[#This Row],[TenureMonths]]&lt;=11),"High-risk","Other")</f>
        <v>Other</v>
      </c>
      <c r="U4407" t="str">
        <f>IF(ChurnData[[#This Row],[TenureMonths]]&lt;=11,"0-11",IF(ChurnData[[#This Row],[TenureMonths]]&lt;=23,"12-23",IF(ChurnData[[#This Row],[TenureMonths]]&lt;=35,"24-35",IF(ChurnData[[#This Row],[TenureMonths]]&lt;=47,"36-47",IF(ChurnData[[#This Row],[TenureMonths]]&lt;=59,"48-59","60-72")))))</f>
        <v>36-47</v>
      </c>
      <c r="V4407">
        <f>IF(ChurnData[[#This Row],[Churn]]="Yes",1,0)</f>
        <v>1</v>
      </c>
    </row>
    <row r="4408" spans="1:22" x14ac:dyDescent="0.35">
      <c r="A4408" t="s">
        <v>4461</v>
      </c>
      <c r="B4408" t="s">
        <v>36</v>
      </c>
      <c r="C4408">
        <v>0</v>
      </c>
      <c r="D4408" t="s">
        <v>21</v>
      </c>
      <c r="E4408" t="s">
        <v>21</v>
      </c>
      <c r="F4408" t="s">
        <v>45</v>
      </c>
      <c r="G4408" s="2">
        <v>29</v>
      </c>
      <c r="H4408" t="s">
        <v>20</v>
      </c>
      <c r="I4408" t="s">
        <v>32</v>
      </c>
      <c r="J4408" t="s">
        <v>21</v>
      </c>
      <c r="K4408" t="s">
        <v>21</v>
      </c>
      <c r="L4408" t="s">
        <v>33</v>
      </c>
      <c r="M4408" t="s">
        <v>20</v>
      </c>
      <c r="N4408" t="s">
        <v>43</v>
      </c>
      <c r="O4408" s="1">
        <v>65.81</v>
      </c>
      <c r="P4408" s="1">
        <v>1926.95</v>
      </c>
      <c r="Q4408">
        <v>4</v>
      </c>
      <c r="R4408" t="s">
        <v>21</v>
      </c>
      <c r="S4408" t="str">
        <f>IF(ChurnData[[#This Row],[MonthlyCharges]]&lt;=30,"1. Up to 30",IF(ChurnData[[#This Row],[MonthlyCharges]]&lt;=50,"2. 31-50",IF(ChurnData[[#This Row],[MonthlyCharges]]&lt;=70,"3. 51-70",IF(ChurnData[[#This Row],[MonthlyCharges]]&lt;=90,"4. 71-90","5. Over 90"))))</f>
        <v>3. 51-70</v>
      </c>
      <c r="T4408" t="str">
        <f>IF(AND(ChurnData[[#This Row],[Contract]]="Month-to-month",ChurnData[[#This Row],[InternetService]]="Fiber optic",ChurnData[[#This Row],[TenureMonths]]&lt;=11),"High-risk","Other")</f>
        <v>Other</v>
      </c>
      <c r="U4408" t="str">
        <f>IF(ChurnData[[#This Row],[TenureMonths]]&lt;=11,"0-11",IF(ChurnData[[#This Row],[TenureMonths]]&lt;=23,"12-23",IF(ChurnData[[#This Row],[TenureMonths]]&lt;=35,"24-35",IF(ChurnData[[#This Row],[TenureMonths]]&lt;=47,"36-47",IF(ChurnData[[#This Row],[TenureMonths]]&lt;=59,"48-59","60-72")))))</f>
        <v>24-35</v>
      </c>
      <c r="V4408">
        <f>IF(ChurnData[[#This Row],[Churn]]="Yes",1,0)</f>
        <v>0</v>
      </c>
    </row>
    <row r="4409" spans="1:22" x14ac:dyDescent="0.35">
      <c r="A4409" t="s">
        <v>4462</v>
      </c>
      <c r="B4409" t="s">
        <v>19</v>
      </c>
      <c r="C4409">
        <v>0</v>
      </c>
      <c r="D4409" t="s">
        <v>21</v>
      </c>
      <c r="E4409" t="s">
        <v>21</v>
      </c>
      <c r="F4409" t="s">
        <v>58</v>
      </c>
      <c r="G4409" s="2">
        <v>67</v>
      </c>
      <c r="H4409" t="s">
        <v>20</v>
      </c>
      <c r="I4409" t="s">
        <v>32</v>
      </c>
      <c r="J4409" t="s">
        <v>20</v>
      </c>
      <c r="K4409" t="s">
        <v>20</v>
      </c>
      <c r="L4409" t="s">
        <v>24</v>
      </c>
      <c r="M4409" t="s">
        <v>20</v>
      </c>
      <c r="N4409" t="s">
        <v>30</v>
      </c>
      <c r="O4409" s="1">
        <v>62.68</v>
      </c>
      <c r="P4409" s="1">
        <v>4182.3599999999997</v>
      </c>
      <c r="Q4409">
        <v>1</v>
      </c>
      <c r="R4409" t="s">
        <v>21</v>
      </c>
      <c r="S4409" t="str">
        <f>IF(ChurnData[[#This Row],[MonthlyCharges]]&lt;=30,"1. Up to 30",IF(ChurnData[[#This Row],[MonthlyCharges]]&lt;=50,"2. 31-50",IF(ChurnData[[#This Row],[MonthlyCharges]]&lt;=70,"3. 51-70",IF(ChurnData[[#This Row],[MonthlyCharges]]&lt;=90,"4. 71-90","5. Over 90"))))</f>
        <v>3. 51-70</v>
      </c>
      <c r="T4409" t="str">
        <f>IF(AND(ChurnData[[#This Row],[Contract]]="Month-to-month",ChurnData[[#This Row],[InternetService]]="Fiber optic",ChurnData[[#This Row],[TenureMonths]]&lt;=11),"High-risk","Other")</f>
        <v>Other</v>
      </c>
      <c r="U4409" t="str">
        <f>IF(ChurnData[[#This Row],[TenureMonths]]&lt;=11,"0-11",IF(ChurnData[[#This Row],[TenureMonths]]&lt;=23,"12-23",IF(ChurnData[[#This Row],[TenureMonths]]&lt;=35,"24-35",IF(ChurnData[[#This Row],[TenureMonths]]&lt;=47,"36-47",IF(ChurnData[[#This Row],[TenureMonths]]&lt;=59,"48-59","60-72")))))</f>
        <v>60-72</v>
      </c>
      <c r="V4409">
        <f>IF(ChurnData[[#This Row],[Churn]]="Yes",1,0)</f>
        <v>0</v>
      </c>
    </row>
    <row r="4410" spans="1:22" x14ac:dyDescent="0.35">
      <c r="A4410" t="s">
        <v>4463</v>
      </c>
      <c r="B4410" t="s">
        <v>19</v>
      </c>
      <c r="C4410">
        <v>0</v>
      </c>
      <c r="D4410" t="s">
        <v>20</v>
      </c>
      <c r="E4410" t="s">
        <v>21</v>
      </c>
      <c r="F4410" t="s">
        <v>47</v>
      </c>
      <c r="G4410" s="2">
        <v>4</v>
      </c>
      <c r="H4410" t="s">
        <v>20</v>
      </c>
      <c r="I4410" t="s">
        <v>32</v>
      </c>
      <c r="J4410" t="s">
        <v>21</v>
      </c>
      <c r="K4410" t="s">
        <v>21</v>
      </c>
      <c r="L4410" t="s">
        <v>33</v>
      </c>
      <c r="M4410" t="s">
        <v>21</v>
      </c>
      <c r="N4410" t="s">
        <v>34</v>
      </c>
      <c r="O4410" s="1">
        <v>48.64</v>
      </c>
      <c r="P4410" s="1">
        <v>199.18</v>
      </c>
      <c r="Q4410">
        <v>2</v>
      </c>
      <c r="R4410" t="s">
        <v>20</v>
      </c>
      <c r="S4410" t="str">
        <f>IF(ChurnData[[#This Row],[MonthlyCharges]]&lt;=30,"1. Up to 30",IF(ChurnData[[#This Row],[MonthlyCharges]]&lt;=50,"2. 31-50",IF(ChurnData[[#This Row],[MonthlyCharges]]&lt;=70,"3. 51-70",IF(ChurnData[[#This Row],[MonthlyCharges]]&lt;=90,"4. 71-90","5. Over 90"))))</f>
        <v>2. 31-50</v>
      </c>
      <c r="T4410" t="str">
        <f>IF(AND(ChurnData[[#This Row],[Contract]]="Month-to-month",ChurnData[[#This Row],[InternetService]]="Fiber optic",ChurnData[[#This Row],[TenureMonths]]&lt;=11),"High-risk","Other")</f>
        <v>Other</v>
      </c>
      <c r="U4410" t="str">
        <f>IF(ChurnData[[#This Row],[TenureMonths]]&lt;=11,"0-11",IF(ChurnData[[#This Row],[TenureMonths]]&lt;=23,"12-23",IF(ChurnData[[#This Row],[TenureMonths]]&lt;=35,"24-35",IF(ChurnData[[#This Row],[TenureMonths]]&lt;=47,"36-47",IF(ChurnData[[#This Row],[TenureMonths]]&lt;=59,"48-59","60-72")))))</f>
        <v>0-11</v>
      </c>
      <c r="V4410">
        <f>IF(ChurnData[[#This Row],[Churn]]="Yes",1,0)</f>
        <v>1</v>
      </c>
    </row>
    <row r="4411" spans="1:22" x14ac:dyDescent="0.35">
      <c r="A4411" t="s">
        <v>4464</v>
      </c>
      <c r="B4411" t="s">
        <v>19</v>
      </c>
      <c r="C4411">
        <v>0</v>
      </c>
      <c r="D4411" t="s">
        <v>21</v>
      </c>
      <c r="E4411" t="s">
        <v>21</v>
      </c>
      <c r="F4411" t="s">
        <v>41</v>
      </c>
      <c r="G4411" s="2">
        <v>25</v>
      </c>
      <c r="H4411" t="s">
        <v>20</v>
      </c>
      <c r="I4411" t="s">
        <v>23</v>
      </c>
      <c r="J4411" t="s">
        <v>21</v>
      </c>
      <c r="K4411" t="s">
        <v>20</v>
      </c>
      <c r="L4411" t="s">
        <v>33</v>
      </c>
      <c r="M4411" t="s">
        <v>20</v>
      </c>
      <c r="N4411" t="s">
        <v>34</v>
      </c>
      <c r="O4411" s="1">
        <v>99.24</v>
      </c>
      <c r="P4411" s="1">
        <v>2480.19</v>
      </c>
      <c r="Q4411">
        <v>2</v>
      </c>
      <c r="R4411" t="s">
        <v>21</v>
      </c>
      <c r="S4411" t="str">
        <f>IF(ChurnData[[#This Row],[MonthlyCharges]]&lt;=30,"1. Up to 30",IF(ChurnData[[#This Row],[MonthlyCharges]]&lt;=50,"2. 31-50",IF(ChurnData[[#This Row],[MonthlyCharges]]&lt;=70,"3. 51-70",IF(ChurnData[[#This Row],[MonthlyCharges]]&lt;=90,"4. 71-90","5. Over 90"))))</f>
        <v>5. Over 90</v>
      </c>
      <c r="T4411" t="str">
        <f>IF(AND(ChurnData[[#This Row],[Contract]]="Month-to-month",ChurnData[[#This Row],[InternetService]]="Fiber optic",ChurnData[[#This Row],[TenureMonths]]&lt;=11),"High-risk","Other")</f>
        <v>Other</v>
      </c>
      <c r="U4411" t="str">
        <f>IF(ChurnData[[#This Row],[TenureMonths]]&lt;=11,"0-11",IF(ChurnData[[#This Row],[TenureMonths]]&lt;=23,"12-23",IF(ChurnData[[#This Row],[TenureMonths]]&lt;=35,"24-35",IF(ChurnData[[#This Row],[TenureMonths]]&lt;=47,"36-47",IF(ChurnData[[#This Row],[TenureMonths]]&lt;=59,"48-59","60-72")))))</f>
        <v>24-35</v>
      </c>
      <c r="V4411">
        <f>IF(ChurnData[[#This Row],[Churn]]="Yes",1,0)</f>
        <v>0</v>
      </c>
    </row>
    <row r="4412" spans="1:22" x14ac:dyDescent="0.35">
      <c r="A4412" t="s">
        <v>4465</v>
      </c>
      <c r="B4412" t="s">
        <v>19</v>
      </c>
      <c r="C4412">
        <v>1</v>
      </c>
      <c r="D4412" t="s">
        <v>21</v>
      </c>
      <c r="E4412" t="s">
        <v>20</v>
      </c>
      <c r="F4412" t="s">
        <v>58</v>
      </c>
      <c r="G4412" s="2">
        <v>40</v>
      </c>
      <c r="H4412" t="s">
        <v>21</v>
      </c>
      <c r="I4412" t="s">
        <v>21</v>
      </c>
      <c r="J4412" t="s">
        <v>28</v>
      </c>
      <c r="K4412" t="s">
        <v>28</v>
      </c>
      <c r="L4412" t="s">
        <v>29</v>
      </c>
      <c r="M4412" t="s">
        <v>21</v>
      </c>
      <c r="N4412" t="s">
        <v>43</v>
      </c>
      <c r="O4412" s="1">
        <v>18</v>
      </c>
      <c r="P4412" s="1">
        <v>724.89</v>
      </c>
      <c r="Q4412">
        <v>1</v>
      </c>
      <c r="R4412" t="s">
        <v>20</v>
      </c>
      <c r="S4412" t="str">
        <f>IF(ChurnData[[#This Row],[MonthlyCharges]]&lt;=30,"1. Up to 30",IF(ChurnData[[#This Row],[MonthlyCharges]]&lt;=50,"2. 31-50",IF(ChurnData[[#This Row],[MonthlyCharges]]&lt;=70,"3. 51-70",IF(ChurnData[[#This Row],[MonthlyCharges]]&lt;=90,"4. 71-90","5. Over 90"))))</f>
        <v>1. Up to 30</v>
      </c>
      <c r="T4412" t="str">
        <f>IF(AND(ChurnData[[#This Row],[Contract]]="Month-to-month",ChurnData[[#This Row],[InternetService]]="Fiber optic",ChurnData[[#This Row],[TenureMonths]]&lt;=11),"High-risk","Other")</f>
        <v>Other</v>
      </c>
      <c r="U4412" t="str">
        <f>IF(ChurnData[[#This Row],[TenureMonths]]&lt;=11,"0-11",IF(ChurnData[[#This Row],[TenureMonths]]&lt;=23,"12-23",IF(ChurnData[[#This Row],[TenureMonths]]&lt;=35,"24-35",IF(ChurnData[[#This Row],[TenureMonths]]&lt;=47,"36-47",IF(ChurnData[[#This Row],[TenureMonths]]&lt;=59,"48-59","60-72")))))</f>
        <v>36-47</v>
      </c>
      <c r="V4412">
        <f>IF(ChurnData[[#This Row],[Churn]]="Yes",1,0)</f>
        <v>1</v>
      </c>
    </row>
    <row r="4413" spans="1:22" x14ac:dyDescent="0.35">
      <c r="A4413" t="s">
        <v>4466</v>
      </c>
      <c r="B4413" t="s">
        <v>36</v>
      </c>
      <c r="C4413">
        <v>0</v>
      </c>
      <c r="D4413" t="s">
        <v>20</v>
      </c>
      <c r="E4413" t="s">
        <v>21</v>
      </c>
      <c r="F4413" t="s">
        <v>27</v>
      </c>
      <c r="G4413" s="2">
        <v>58</v>
      </c>
      <c r="H4413" t="s">
        <v>20</v>
      </c>
      <c r="I4413" t="s">
        <v>23</v>
      </c>
      <c r="J4413" t="s">
        <v>20</v>
      </c>
      <c r="K4413" t="s">
        <v>21</v>
      </c>
      <c r="L4413" t="s">
        <v>24</v>
      </c>
      <c r="M4413" t="s">
        <v>20</v>
      </c>
      <c r="N4413" t="s">
        <v>34</v>
      </c>
      <c r="O4413" s="1">
        <v>91.04</v>
      </c>
      <c r="P4413" s="1">
        <v>5199.1499999999996</v>
      </c>
      <c r="Q4413">
        <v>1</v>
      </c>
      <c r="R4413" t="s">
        <v>21</v>
      </c>
      <c r="S4413" t="str">
        <f>IF(ChurnData[[#This Row],[MonthlyCharges]]&lt;=30,"1. Up to 30",IF(ChurnData[[#This Row],[MonthlyCharges]]&lt;=50,"2. 31-50",IF(ChurnData[[#This Row],[MonthlyCharges]]&lt;=70,"3. 51-70",IF(ChurnData[[#This Row],[MonthlyCharges]]&lt;=90,"4. 71-90","5. Over 90"))))</f>
        <v>5. Over 90</v>
      </c>
      <c r="T4413" t="str">
        <f>IF(AND(ChurnData[[#This Row],[Contract]]="Month-to-month",ChurnData[[#This Row],[InternetService]]="Fiber optic",ChurnData[[#This Row],[TenureMonths]]&lt;=11),"High-risk","Other")</f>
        <v>Other</v>
      </c>
      <c r="U4413" t="str">
        <f>IF(ChurnData[[#This Row],[TenureMonths]]&lt;=11,"0-11",IF(ChurnData[[#This Row],[TenureMonths]]&lt;=23,"12-23",IF(ChurnData[[#This Row],[TenureMonths]]&lt;=35,"24-35",IF(ChurnData[[#This Row],[TenureMonths]]&lt;=47,"36-47",IF(ChurnData[[#This Row],[TenureMonths]]&lt;=59,"48-59","60-72")))))</f>
        <v>48-59</v>
      </c>
      <c r="V4413">
        <f>IF(ChurnData[[#This Row],[Churn]]="Yes",1,0)</f>
        <v>0</v>
      </c>
    </row>
    <row r="4414" spans="1:22" x14ac:dyDescent="0.35">
      <c r="A4414" t="s">
        <v>4467</v>
      </c>
      <c r="B4414" t="s">
        <v>19</v>
      </c>
      <c r="C4414">
        <v>0</v>
      </c>
      <c r="D4414" t="s">
        <v>21</v>
      </c>
      <c r="E4414" t="s">
        <v>21</v>
      </c>
      <c r="F4414" t="s">
        <v>41</v>
      </c>
      <c r="G4414" s="2">
        <v>51</v>
      </c>
      <c r="H4414" t="s">
        <v>20</v>
      </c>
      <c r="I4414" t="s">
        <v>23</v>
      </c>
      <c r="J4414" t="s">
        <v>21</v>
      </c>
      <c r="K4414" t="s">
        <v>21</v>
      </c>
      <c r="L4414" t="s">
        <v>29</v>
      </c>
      <c r="M4414" t="s">
        <v>20</v>
      </c>
      <c r="N4414" t="s">
        <v>43</v>
      </c>
      <c r="O4414" s="1">
        <v>83.14</v>
      </c>
      <c r="P4414" s="1">
        <v>4269.08</v>
      </c>
      <c r="Q4414">
        <v>2</v>
      </c>
      <c r="R4414" t="s">
        <v>21</v>
      </c>
      <c r="S4414" t="str">
        <f>IF(ChurnData[[#This Row],[MonthlyCharges]]&lt;=30,"1. Up to 30",IF(ChurnData[[#This Row],[MonthlyCharges]]&lt;=50,"2. 31-50",IF(ChurnData[[#This Row],[MonthlyCharges]]&lt;=70,"3. 51-70",IF(ChurnData[[#This Row],[MonthlyCharges]]&lt;=90,"4. 71-90","5. Over 90"))))</f>
        <v>4. 71-90</v>
      </c>
      <c r="T4414" t="str">
        <f>IF(AND(ChurnData[[#This Row],[Contract]]="Month-to-month",ChurnData[[#This Row],[InternetService]]="Fiber optic",ChurnData[[#This Row],[TenureMonths]]&lt;=11),"High-risk","Other")</f>
        <v>Other</v>
      </c>
      <c r="U4414" t="str">
        <f>IF(ChurnData[[#This Row],[TenureMonths]]&lt;=11,"0-11",IF(ChurnData[[#This Row],[TenureMonths]]&lt;=23,"12-23",IF(ChurnData[[#This Row],[TenureMonths]]&lt;=35,"24-35",IF(ChurnData[[#This Row],[TenureMonths]]&lt;=47,"36-47",IF(ChurnData[[#This Row],[TenureMonths]]&lt;=59,"48-59","60-72")))))</f>
        <v>48-59</v>
      </c>
      <c r="V4414">
        <f>IF(ChurnData[[#This Row],[Churn]]="Yes",1,0)</f>
        <v>0</v>
      </c>
    </row>
    <row r="4415" spans="1:22" x14ac:dyDescent="0.35">
      <c r="A4415" t="s">
        <v>4468</v>
      </c>
      <c r="B4415" t="s">
        <v>19</v>
      </c>
      <c r="C4415">
        <v>0</v>
      </c>
      <c r="D4415" t="s">
        <v>21</v>
      </c>
      <c r="E4415" t="s">
        <v>21</v>
      </c>
      <c r="F4415" t="s">
        <v>58</v>
      </c>
      <c r="G4415" s="2">
        <v>20</v>
      </c>
      <c r="H4415" t="s">
        <v>20</v>
      </c>
      <c r="I4415" t="s">
        <v>21</v>
      </c>
      <c r="J4415" t="s">
        <v>28</v>
      </c>
      <c r="K4415" t="s">
        <v>28</v>
      </c>
      <c r="L4415" t="s">
        <v>33</v>
      </c>
      <c r="M4415" t="s">
        <v>21</v>
      </c>
      <c r="N4415" t="s">
        <v>25</v>
      </c>
      <c r="O4415" s="1">
        <v>23.05</v>
      </c>
      <c r="P4415" s="1">
        <v>450.6</v>
      </c>
      <c r="Q4415">
        <v>2</v>
      </c>
      <c r="R4415" t="s">
        <v>21</v>
      </c>
      <c r="S4415" t="str">
        <f>IF(ChurnData[[#This Row],[MonthlyCharges]]&lt;=30,"1. Up to 30",IF(ChurnData[[#This Row],[MonthlyCharges]]&lt;=50,"2. 31-50",IF(ChurnData[[#This Row],[MonthlyCharges]]&lt;=70,"3. 51-70",IF(ChurnData[[#This Row],[MonthlyCharges]]&lt;=90,"4. 71-90","5. Over 90"))))</f>
        <v>1. Up to 30</v>
      </c>
      <c r="T4415" t="str">
        <f>IF(AND(ChurnData[[#This Row],[Contract]]="Month-to-month",ChurnData[[#This Row],[InternetService]]="Fiber optic",ChurnData[[#This Row],[TenureMonths]]&lt;=11),"High-risk","Other")</f>
        <v>Other</v>
      </c>
      <c r="U4415" t="str">
        <f>IF(ChurnData[[#This Row],[TenureMonths]]&lt;=11,"0-11",IF(ChurnData[[#This Row],[TenureMonths]]&lt;=23,"12-23",IF(ChurnData[[#This Row],[TenureMonths]]&lt;=35,"24-35",IF(ChurnData[[#This Row],[TenureMonths]]&lt;=47,"36-47",IF(ChurnData[[#This Row],[TenureMonths]]&lt;=59,"48-59","60-72")))))</f>
        <v>12-23</v>
      </c>
      <c r="V4415">
        <f>IF(ChurnData[[#This Row],[Churn]]="Yes",1,0)</f>
        <v>0</v>
      </c>
    </row>
    <row r="4416" spans="1:22" x14ac:dyDescent="0.35">
      <c r="A4416" t="s">
        <v>4469</v>
      </c>
      <c r="B4416" t="s">
        <v>19</v>
      </c>
      <c r="C4416">
        <v>1</v>
      </c>
      <c r="D4416" t="s">
        <v>20</v>
      </c>
      <c r="E4416" t="s">
        <v>21</v>
      </c>
      <c r="F4416" t="s">
        <v>41</v>
      </c>
      <c r="G4416" s="2">
        <v>5</v>
      </c>
      <c r="H4416" t="s">
        <v>20</v>
      </c>
      <c r="I4416" t="s">
        <v>21</v>
      </c>
      <c r="J4416" t="s">
        <v>28</v>
      </c>
      <c r="K4416" t="s">
        <v>28</v>
      </c>
      <c r="L4416" t="s">
        <v>33</v>
      </c>
      <c r="M4416" t="s">
        <v>20</v>
      </c>
      <c r="N4416" t="s">
        <v>30</v>
      </c>
      <c r="O4416" s="1">
        <v>37.04</v>
      </c>
      <c r="P4416" s="1">
        <v>187.25</v>
      </c>
      <c r="Q4416">
        <v>3</v>
      </c>
      <c r="R4416" t="s">
        <v>20</v>
      </c>
      <c r="S4416" t="str">
        <f>IF(ChurnData[[#This Row],[MonthlyCharges]]&lt;=30,"1. Up to 30",IF(ChurnData[[#This Row],[MonthlyCharges]]&lt;=50,"2. 31-50",IF(ChurnData[[#This Row],[MonthlyCharges]]&lt;=70,"3. 51-70",IF(ChurnData[[#This Row],[MonthlyCharges]]&lt;=90,"4. 71-90","5. Over 90"))))</f>
        <v>2. 31-50</v>
      </c>
      <c r="T4416" t="str">
        <f>IF(AND(ChurnData[[#This Row],[Contract]]="Month-to-month",ChurnData[[#This Row],[InternetService]]="Fiber optic",ChurnData[[#This Row],[TenureMonths]]&lt;=11),"High-risk","Other")</f>
        <v>Other</v>
      </c>
      <c r="U4416" t="str">
        <f>IF(ChurnData[[#This Row],[TenureMonths]]&lt;=11,"0-11",IF(ChurnData[[#This Row],[TenureMonths]]&lt;=23,"12-23",IF(ChurnData[[#This Row],[TenureMonths]]&lt;=35,"24-35",IF(ChurnData[[#This Row],[TenureMonths]]&lt;=47,"36-47",IF(ChurnData[[#This Row],[TenureMonths]]&lt;=59,"48-59","60-72")))))</f>
        <v>0-11</v>
      </c>
      <c r="V4416">
        <f>IF(ChurnData[[#This Row],[Churn]]="Yes",1,0)</f>
        <v>1</v>
      </c>
    </row>
    <row r="4417" spans="1:22" x14ac:dyDescent="0.35">
      <c r="A4417" t="s">
        <v>4470</v>
      </c>
      <c r="B4417" t="s">
        <v>36</v>
      </c>
      <c r="C4417">
        <v>0</v>
      </c>
      <c r="D4417" t="s">
        <v>21</v>
      </c>
      <c r="E4417" t="s">
        <v>20</v>
      </c>
      <c r="F4417" t="s">
        <v>56</v>
      </c>
      <c r="G4417" s="2">
        <v>8</v>
      </c>
      <c r="H4417" t="s">
        <v>20</v>
      </c>
      <c r="I4417" t="s">
        <v>21</v>
      </c>
      <c r="J4417" t="s">
        <v>28</v>
      </c>
      <c r="K4417" t="s">
        <v>28</v>
      </c>
      <c r="L4417" t="s">
        <v>33</v>
      </c>
      <c r="M4417" t="s">
        <v>21</v>
      </c>
      <c r="N4417" t="s">
        <v>25</v>
      </c>
      <c r="O4417" s="1">
        <v>39.58</v>
      </c>
      <c r="P4417" s="1">
        <v>310.02999999999997</v>
      </c>
      <c r="Q4417">
        <v>1</v>
      </c>
      <c r="R4417" t="s">
        <v>20</v>
      </c>
      <c r="S4417" t="str">
        <f>IF(ChurnData[[#This Row],[MonthlyCharges]]&lt;=30,"1. Up to 30",IF(ChurnData[[#This Row],[MonthlyCharges]]&lt;=50,"2. 31-50",IF(ChurnData[[#This Row],[MonthlyCharges]]&lt;=70,"3. 51-70",IF(ChurnData[[#This Row],[MonthlyCharges]]&lt;=90,"4. 71-90","5. Over 90"))))</f>
        <v>2. 31-50</v>
      </c>
      <c r="T4417" t="str">
        <f>IF(AND(ChurnData[[#This Row],[Contract]]="Month-to-month",ChurnData[[#This Row],[InternetService]]="Fiber optic",ChurnData[[#This Row],[TenureMonths]]&lt;=11),"High-risk","Other")</f>
        <v>Other</v>
      </c>
      <c r="U4417" t="str">
        <f>IF(ChurnData[[#This Row],[TenureMonths]]&lt;=11,"0-11",IF(ChurnData[[#This Row],[TenureMonths]]&lt;=23,"12-23",IF(ChurnData[[#This Row],[TenureMonths]]&lt;=35,"24-35",IF(ChurnData[[#This Row],[TenureMonths]]&lt;=47,"36-47",IF(ChurnData[[#This Row],[TenureMonths]]&lt;=59,"48-59","60-72")))))</f>
        <v>0-11</v>
      </c>
      <c r="V4417">
        <f>IF(ChurnData[[#This Row],[Churn]]="Yes",1,0)</f>
        <v>1</v>
      </c>
    </row>
    <row r="4418" spans="1:22" x14ac:dyDescent="0.35">
      <c r="A4418" t="s">
        <v>4471</v>
      </c>
      <c r="B4418" t="s">
        <v>19</v>
      </c>
      <c r="C4418">
        <v>0</v>
      </c>
      <c r="D4418" t="s">
        <v>21</v>
      </c>
      <c r="E4418" t="s">
        <v>21</v>
      </c>
      <c r="F4418" t="s">
        <v>49</v>
      </c>
      <c r="G4418" s="2">
        <v>20</v>
      </c>
      <c r="H4418" t="s">
        <v>20</v>
      </c>
      <c r="I4418" t="s">
        <v>23</v>
      </c>
      <c r="J4418" t="s">
        <v>21</v>
      </c>
      <c r="K4418" t="s">
        <v>21</v>
      </c>
      <c r="L4418" t="s">
        <v>33</v>
      </c>
      <c r="M4418" t="s">
        <v>20</v>
      </c>
      <c r="N4418" t="s">
        <v>43</v>
      </c>
      <c r="O4418" s="1">
        <v>93.09</v>
      </c>
      <c r="P4418" s="1">
        <v>1842.99</v>
      </c>
      <c r="Q4418">
        <v>2</v>
      </c>
      <c r="R4418" t="s">
        <v>21</v>
      </c>
      <c r="S4418" t="str">
        <f>IF(ChurnData[[#This Row],[MonthlyCharges]]&lt;=30,"1. Up to 30",IF(ChurnData[[#This Row],[MonthlyCharges]]&lt;=50,"2. 31-50",IF(ChurnData[[#This Row],[MonthlyCharges]]&lt;=70,"3. 51-70",IF(ChurnData[[#This Row],[MonthlyCharges]]&lt;=90,"4. 71-90","5. Over 90"))))</f>
        <v>5. Over 90</v>
      </c>
      <c r="T4418" t="str">
        <f>IF(AND(ChurnData[[#This Row],[Contract]]="Month-to-month",ChurnData[[#This Row],[InternetService]]="Fiber optic",ChurnData[[#This Row],[TenureMonths]]&lt;=11),"High-risk","Other")</f>
        <v>Other</v>
      </c>
      <c r="U4418" t="str">
        <f>IF(ChurnData[[#This Row],[TenureMonths]]&lt;=11,"0-11",IF(ChurnData[[#This Row],[TenureMonths]]&lt;=23,"12-23",IF(ChurnData[[#This Row],[TenureMonths]]&lt;=35,"24-35",IF(ChurnData[[#This Row],[TenureMonths]]&lt;=47,"36-47",IF(ChurnData[[#This Row],[TenureMonths]]&lt;=59,"48-59","60-72")))))</f>
        <v>12-23</v>
      </c>
      <c r="V4418">
        <f>IF(ChurnData[[#This Row],[Churn]]="Yes",1,0)</f>
        <v>0</v>
      </c>
    </row>
    <row r="4419" spans="1:22" x14ac:dyDescent="0.35">
      <c r="A4419" t="s">
        <v>4472</v>
      </c>
      <c r="B4419" t="s">
        <v>36</v>
      </c>
      <c r="C4419">
        <v>0</v>
      </c>
      <c r="D4419" t="s">
        <v>20</v>
      </c>
      <c r="E4419" t="s">
        <v>20</v>
      </c>
      <c r="F4419" t="s">
        <v>39</v>
      </c>
      <c r="G4419" s="2">
        <v>42</v>
      </c>
      <c r="H4419" t="s">
        <v>20</v>
      </c>
      <c r="I4419" t="s">
        <v>32</v>
      </c>
      <c r="J4419" t="s">
        <v>21</v>
      </c>
      <c r="K4419" t="s">
        <v>20</v>
      </c>
      <c r="L4419" t="s">
        <v>29</v>
      </c>
      <c r="M4419" t="s">
        <v>20</v>
      </c>
      <c r="N4419" t="s">
        <v>34</v>
      </c>
      <c r="O4419" s="1">
        <v>56.99</v>
      </c>
      <c r="P4419" s="1">
        <v>2430.9299999999998</v>
      </c>
      <c r="Q4419">
        <v>0</v>
      </c>
      <c r="R4419" t="s">
        <v>21</v>
      </c>
      <c r="S4419" t="str">
        <f>IF(ChurnData[[#This Row],[MonthlyCharges]]&lt;=30,"1. Up to 30",IF(ChurnData[[#This Row],[MonthlyCharges]]&lt;=50,"2. 31-50",IF(ChurnData[[#This Row],[MonthlyCharges]]&lt;=70,"3. 51-70",IF(ChurnData[[#This Row],[MonthlyCharges]]&lt;=90,"4. 71-90","5. Over 90"))))</f>
        <v>3. 51-70</v>
      </c>
      <c r="T4419" t="str">
        <f>IF(AND(ChurnData[[#This Row],[Contract]]="Month-to-month",ChurnData[[#This Row],[InternetService]]="Fiber optic",ChurnData[[#This Row],[TenureMonths]]&lt;=11),"High-risk","Other")</f>
        <v>Other</v>
      </c>
      <c r="U4419" t="str">
        <f>IF(ChurnData[[#This Row],[TenureMonths]]&lt;=11,"0-11",IF(ChurnData[[#This Row],[TenureMonths]]&lt;=23,"12-23",IF(ChurnData[[#This Row],[TenureMonths]]&lt;=35,"24-35",IF(ChurnData[[#This Row],[TenureMonths]]&lt;=47,"36-47",IF(ChurnData[[#This Row],[TenureMonths]]&lt;=59,"48-59","60-72")))))</f>
        <v>36-47</v>
      </c>
      <c r="V4419">
        <f>IF(ChurnData[[#This Row],[Churn]]="Yes",1,0)</f>
        <v>0</v>
      </c>
    </row>
    <row r="4420" spans="1:22" x14ac:dyDescent="0.35">
      <c r="A4420" t="s">
        <v>4473</v>
      </c>
      <c r="B4420" t="s">
        <v>19</v>
      </c>
      <c r="C4420">
        <v>0</v>
      </c>
      <c r="D4420" t="s">
        <v>20</v>
      </c>
      <c r="E4420" t="s">
        <v>21</v>
      </c>
      <c r="F4420" t="s">
        <v>41</v>
      </c>
      <c r="G4420" s="2">
        <v>7</v>
      </c>
      <c r="H4420" t="s">
        <v>20</v>
      </c>
      <c r="I4420" t="s">
        <v>32</v>
      </c>
      <c r="J4420" t="s">
        <v>21</v>
      </c>
      <c r="K4420" t="s">
        <v>21</v>
      </c>
      <c r="L4420" t="s">
        <v>33</v>
      </c>
      <c r="M4420" t="s">
        <v>21</v>
      </c>
      <c r="N4420" t="s">
        <v>30</v>
      </c>
      <c r="O4420" s="1">
        <v>54.77</v>
      </c>
      <c r="P4420" s="1">
        <v>393.64</v>
      </c>
      <c r="Q4420">
        <v>1</v>
      </c>
      <c r="R4420" t="s">
        <v>21</v>
      </c>
      <c r="S4420" t="str">
        <f>IF(ChurnData[[#This Row],[MonthlyCharges]]&lt;=30,"1. Up to 30",IF(ChurnData[[#This Row],[MonthlyCharges]]&lt;=50,"2. 31-50",IF(ChurnData[[#This Row],[MonthlyCharges]]&lt;=70,"3. 51-70",IF(ChurnData[[#This Row],[MonthlyCharges]]&lt;=90,"4. 71-90","5. Over 90"))))</f>
        <v>3. 51-70</v>
      </c>
      <c r="T4420" t="str">
        <f>IF(AND(ChurnData[[#This Row],[Contract]]="Month-to-month",ChurnData[[#This Row],[InternetService]]="Fiber optic",ChurnData[[#This Row],[TenureMonths]]&lt;=11),"High-risk","Other")</f>
        <v>Other</v>
      </c>
      <c r="U4420" t="str">
        <f>IF(ChurnData[[#This Row],[TenureMonths]]&lt;=11,"0-11",IF(ChurnData[[#This Row],[TenureMonths]]&lt;=23,"12-23",IF(ChurnData[[#This Row],[TenureMonths]]&lt;=35,"24-35",IF(ChurnData[[#This Row],[TenureMonths]]&lt;=47,"36-47",IF(ChurnData[[#This Row],[TenureMonths]]&lt;=59,"48-59","60-72")))))</f>
        <v>0-11</v>
      </c>
      <c r="V4420">
        <f>IF(ChurnData[[#This Row],[Churn]]="Yes",1,0)</f>
        <v>0</v>
      </c>
    </row>
    <row r="4421" spans="1:22" x14ac:dyDescent="0.35">
      <c r="A4421" t="s">
        <v>4474</v>
      </c>
      <c r="B4421" t="s">
        <v>36</v>
      </c>
      <c r="C4421">
        <v>1</v>
      </c>
      <c r="D4421" t="s">
        <v>20</v>
      </c>
      <c r="E4421" t="s">
        <v>21</v>
      </c>
      <c r="F4421" t="s">
        <v>49</v>
      </c>
      <c r="G4421" s="2">
        <v>48</v>
      </c>
      <c r="H4421" t="s">
        <v>20</v>
      </c>
      <c r="I4421" t="s">
        <v>21</v>
      </c>
      <c r="J4421" t="s">
        <v>28</v>
      </c>
      <c r="K4421" t="s">
        <v>28</v>
      </c>
      <c r="L4421" t="s">
        <v>24</v>
      </c>
      <c r="M4421" t="s">
        <v>21</v>
      </c>
      <c r="N4421" t="s">
        <v>25</v>
      </c>
      <c r="O4421" s="1">
        <v>26.18</v>
      </c>
      <c r="P4421" s="1">
        <v>1260.32</v>
      </c>
      <c r="Q4421">
        <v>1</v>
      </c>
      <c r="R4421" t="s">
        <v>21</v>
      </c>
      <c r="S4421" t="str">
        <f>IF(ChurnData[[#This Row],[MonthlyCharges]]&lt;=30,"1. Up to 30",IF(ChurnData[[#This Row],[MonthlyCharges]]&lt;=50,"2. 31-50",IF(ChurnData[[#This Row],[MonthlyCharges]]&lt;=70,"3. 51-70",IF(ChurnData[[#This Row],[MonthlyCharges]]&lt;=90,"4. 71-90","5. Over 90"))))</f>
        <v>1. Up to 30</v>
      </c>
      <c r="T4421" t="str">
        <f>IF(AND(ChurnData[[#This Row],[Contract]]="Month-to-month",ChurnData[[#This Row],[InternetService]]="Fiber optic",ChurnData[[#This Row],[TenureMonths]]&lt;=11),"High-risk","Other")</f>
        <v>Other</v>
      </c>
      <c r="U4421" t="str">
        <f>IF(ChurnData[[#This Row],[TenureMonths]]&lt;=11,"0-11",IF(ChurnData[[#This Row],[TenureMonths]]&lt;=23,"12-23",IF(ChurnData[[#This Row],[TenureMonths]]&lt;=35,"24-35",IF(ChurnData[[#This Row],[TenureMonths]]&lt;=47,"36-47",IF(ChurnData[[#This Row],[TenureMonths]]&lt;=59,"48-59","60-72")))))</f>
        <v>48-59</v>
      </c>
      <c r="V4421">
        <f>IF(ChurnData[[#This Row],[Churn]]="Yes",1,0)</f>
        <v>0</v>
      </c>
    </row>
    <row r="4422" spans="1:22" x14ac:dyDescent="0.35">
      <c r="A4422" t="s">
        <v>4475</v>
      </c>
      <c r="B4422" t="s">
        <v>36</v>
      </c>
      <c r="C4422">
        <v>0</v>
      </c>
      <c r="D4422" t="s">
        <v>20</v>
      </c>
      <c r="E4422" t="s">
        <v>20</v>
      </c>
      <c r="F4422" t="s">
        <v>56</v>
      </c>
      <c r="G4422" s="2">
        <v>56</v>
      </c>
      <c r="H4422" t="s">
        <v>20</v>
      </c>
      <c r="I4422" t="s">
        <v>23</v>
      </c>
      <c r="J4422" t="s">
        <v>20</v>
      </c>
      <c r="K4422" t="s">
        <v>21</v>
      </c>
      <c r="L4422" t="s">
        <v>24</v>
      </c>
      <c r="M4422" t="s">
        <v>21</v>
      </c>
      <c r="N4422" t="s">
        <v>34</v>
      </c>
      <c r="O4422" s="1">
        <v>82</v>
      </c>
      <c r="P4422" s="1">
        <v>4693.03</v>
      </c>
      <c r="Q4422">
        <v>4</v>
      </c>
      <c r="R4422" t="s">
        <v>21</v>
      </c>
      <c r="S4422" t="str">
        <f>IF(ChurnData[[#This Row],[MonthlyCharges]]&lt;=30,"1. Up to 30",IF(ChurnData[[#This Row],[MonthlyCharges]]&lt;=50,"2. 31-50",IF(ChurnData[[#This Row],[MonthlyCharges]]&lt;=70,"3. 51-70",IF(ChurnData[[#This Row],[MonthlyCharges]]&lt;=90,"4. 71-90","5. Over 90"))))</f>
        <v>4. 71-90</v>
      </c>
      <c r="T4422" t="str">
        <f>IF(AND(ChurnData[[#This Row],[Contract]]="Month-to-month",ChurnData[[#This Row],[InternetService]]="Fiber optic",ChurnData[[#This Row],[TenureMonths]]&lt;=11),"High-risk","Other")</f>
        <v>Other</v>
      </c>
      <c r="U4422" t="str">
        <f>IF(ChurnData[[#This Row],[TenureMonths]]&lt;=11,"0-11",IF(ChurnData[[#This Row],[TenureMonths]]&lt;=23,"12-23",IF(ChurnData[[#This Row],[TenureMonths]]&lt;=35,"24-35",IF(ChurnData[[#This Row],[TenureMonths]]&lt;=47,"36-47",IF(ChurnData[[#This Row],[TenureMonths]]&lt;=59,"48-59","60-72")))))</f>
        <v>48-59</v>
      </c>
      <c r="V4422">
        <f>IF(ChurnData[[#This Row],[Churn]]="Yes",1,0)</f>
        <v>0</v>
      </c>
    </row>
    <row r="4423" spans="1:22" x14ac:dyDescent="0.35">
      <c r="A4423" t="s">
        <v>4476</v>
      </c>
      <c r="B4423" t="s">
        <v>36</v>
      </c>
      <c r="C4423">
        <v>1</v>
      </c>
      <c r="D4423" t="s">
        <v>20</v>
      </c>
      <c r="E4423" t="s">
        <v>21</v>
      </c>
      <c r="F4423" t="s">
        <v>75</v>
      </c>
      <c r="G4423" s="2">
        <v>8</v>
      </c>
      <c r="H4423" t="s">
        <v>20</v>
      </c>
      <c r="I4423" t="s">
        <v>32</v>
      </c>
      <c r="J4423" t="s">
        <v>20</v>
      </c>
      <c r="K4423" t="s">
        <v>21</v>
      </c>
      <c r="L4423" t="s">
        <v>33</v>
      </c>
      <c r="M4423" t="s">
        <v>21</v>
      </c>
      <c r="N4423" t="s">
        <v>43</v>
      </c>
      <c r="O4423" s="1">
        <v>59.72</v>
      </c>
      <c r="P4423" s="1">
        <v>475.04</v>
      </c>
      <c r="Q4423">
        <v>1</v>
      </c>
      <c r="R4423" t="s">
        <v>21</v>
      </c>
      <c r="S4423" t="str">
        <f>IF(ChurnData[[#This Row],[MonthlyCharges]]&lt;=30,"1. Up to 30",IF(ChurnData[[#This Row],[MonthlyCharges]]&lt;=50,"2. 31-50",IF(ChurnData[[#This Row],[MonthlyCharges]]&lt;=70,"3. 51-70",IF(ChurnData[[#This Row],[MonthlyCharges]]&lt;=90,"4. 71-90","5. Over 90"))))</f>
        <v>3. 51-70</v>
      </c>
      <c r="T4423" t="str">
        <f>IF(AND(ChurnData[[#This Row],[Contract]]="Month-to-month",ChurnData[[#This Row],[InternetService]]="Fiber optic",ChurnData[[#This Row],[TenureMonths]]&lt;=11),"High-risk","Other")</f>
        <v>Other</v>
      </c>
      <c r="U4423" t="str">
        <f>IF(ChurnData[[#This Row],[TenureMonths]]&lt;=11,"0-11",IF(ChurnData[[#This Row],[TenureMonths]]&lt;=23,"12-23",IF(ChurnData[[#This Row],[TenureMonths]]&lt;=35,"24-35",IF(ChurnData[[#This Row],[TenureMonths]]&lt;=47,"36-47",IF(ChurnData[[#This Row],[TenureMonths]]&lt;=59,"48-59","60-72")))))</f>
        <v>0-11</v>
      </c>
      <c r="V4423">
        <f>IF(ChurnData[[#This Row],[Churn]]="Yes",1,0)</f>
        <v>0</v>
      </c>
    </row>
    <row r="4424" spans="1:22" x14ac:dyDescent="0.35">
      <c r="A4424" t="s">
        <v>4477</v>
      </c>
      <c r="B4424" t="s">
        <v>19</v>
      </c>
      <c r="C4424">
        <v>0</v>
      </c>
      <c r="D4424" t="s">
        <v>21</v>
      </c>
      <c r="E4424" t="s">
        <v>21</v>
      </c>
      <c r="F4424" t="s">
        <v>58</v>
      </c>
      <c r="G4424" s="2">
        <v>32</v>
      </c>
      <c r="H4424" t="s">
        <v>20</v>
      </c>
      <c r="I4424" t="s">
        <v>21</v>
      </c>
      <c r="J4424" t="s">
        <v>28</v>
      </c>
      <c r="K4424" t="s">
        <v>28</v>
      </c>
      <c r="L4424" t="s">
        <v>24</v>
      </c>
      <c r="M4424" t="s">
        <v>21</v>
      </c>
      <c r="N4424" t="s">
        <v>30</v>
      </c>
      <c r="O4424" s="1">
        <v>36.270000000000003</v>
      </c>
      <c r="P4424" s="1">
        <v>1164.5</v>
      </c>
      <c r="Q4424">
        <v>2</v>
      </c>
      <c r="R4424" t="s">
        <v>21</v>
      </c>
      <c r="S4424" t="str">
        <f>IF(ChurnData[[#This Row],[MonthlyCharges]]&lt;=30,"1. Up to 30",IF(ChurnData[[#This Row],[MonthlyCharges]]&lt;=50,"2. 31-50",IF(ChurnData[[#This Row],[MonthlyCharges]]&lt;=70,"3. 51-70",IF(ChurnData[[#This Row],[MonthlyCharges]]&lt;=90,"4. 71-90","5. Over 90"))))</f>
        <v>2. 31-50</v>
      </c>
      <c r="T4424" t="str">
        <f>IF(AND(ChurnData[[#This Row],[Contract]]="Month-to-month",ChurnData[[#This Row],[InternetService]]="Fiber optic",ChurnData[[#This Row],[TenureMonths]]&lt;=11),"High-risk","Other")</f>
        <v>Other</v>
      </c>
      <c r="U4424" t="str">
        <f>IF(ChurnData[[#This Row],[TenureMonths]]&lt;=11,"0-11",IF(ChurnData[[#This Row],[TenureMonths]]&lt;=23,"12-23",IF(ChurnData[[#This Row],[TenureMonths]]&lt;=35,"24-35",IF(ChurnData[[#This Row],[TenureMonths]]&lt;=47,"36-47",IF(ChurnData[[#This Row],[TenureMonths]]&lt;=59,"48-59","60-72")))))</f>
        <v>24-35</v>
      </c>
      <c r="V4424">
        <f>IF(ChurnData[[#This Row],[Churn]]="Yes",1,0)</f>
        <v>0</v>
      </c>
    </row>
    <row r="4425" spans="1:22" x14ac:dyDescent="0.35">
      <c r="A4425" t="s">
        <v>4478</v>
      </c>
      <c r="B4425" t="s">
        <v>36</v>
      </c>
      <c r="C4425">
        <v>1</v>
      </c>
      <c r="D4425" t="s">
        <v>21</v>
      </c>
      <c r="E4425" t="s">
        <v>21</v>
      </c>
      <c r="F4425" t="s">
        <v>39</v>
      </c>
      <c r="G4425" s="2">
        <v>50</v>
      </c>
      <c r="H4425" t="s">
        <v>20</v>
      </c>
      <c r="I4425" t="s">
        <v>32</v>
      </c>
      <c r="J4425" t="s">
        <v>20</v>
      </c>
      <c r="K4425" t="s">
        <v>21</v>
      </c>
      <c r="L4425" t="s">
        <v>33</v>
      </c>
      <c r="M4425" t="s">
        <v>21</v>
      </c>
      <c r="N4425" t="s">
        <v>43</v>
      </c>
      <c r="O4425" s="1">
        <v>58.98</v>
      </c>
      <c r="P4425" s="1">
        <v>2864.63</v>
      </c>
      <c r="Q4425">
        <v>3</v>
      </c>
      <c r="R4425" t="s">
        <v>21</v>
      </c>
      <c r="S4425" t="str">
        <f>IF(ChurnData[[#This Row],[MonthlyCharges]]&lt;=30,"1. Up to 30",IF(ChurnData[[#This Row],[MonthlyCharges]]&lt;=50,"2. 31-50",IF(ChurnData[[#This Row],[MonthlyCharges]]&lt;=70,"3. 51-70",IF(ChurnData[[#This Row],[MonthlyCharges]]&lt;=90,"4. 71-90","5. Over 90"))))</f>
        <v>3. 51-70</v>
      </c>
      <c r="T4425" t="str">
        <f>IF(AND(ChurnData[[#This Row],[Contract]]="Month-to-month",ChurnData[[#This Row],[InternetService]]="Fiber optic",ChurnData[[#This Row],[TenureMonths]]&lt;=11),"High-risk","Other")</f>
        <v>Other</v>
      </c>
      <c r="U4425" t="str">
        <f>IF(ChurnData[[#This Row],[TenureMonths]]&lt;=11,"0-11",IF(ChurnData[[#This Row],[TenureMonths]]&lt;=23,"12-23",IF(ChurnData[[#This Row],[TenureMonths]]&lt;=35,"24-35",IF(ChurnData[[#This Row],[TenureMonths]]&lt;=47,"36-47",IF(ChurnData[[#This Row],[TenureMonths]]&lt;=59,"48-59","60-72")))))</f>
        <v>48-59</v>
      </c>
      <c r="V4425">
        <f>IF(ChurnData[[#This Row],[Churn]]="Yes",1,0)</f>
        <v>0</v>
      </c>
    </row>
    <row r="4426" spans="1:22" x14ac:dyDescent="0.35">
      <c r="A4426" t="s">
        <v>4479</v>
      </c>
      <c r="B4426" t="s">
        <v>19</v>
      </c>
      <c r="C4426">
        <v>0</v>
      </c>
      <c r="D4426" t="s">
        <v>21</v>
      </c>
      <c r="E4426" t="s">
        <v>21</v>
      </c>
      <c r="F4426" t="s">
        <v>27</v>
      </c>
      <c r="G4426" s="2">
        <v>15</v>
      </c>
      <c r="H4426" t="s">
        <v>20</v>
      </c>
      <c r="I4426" t="s">
        <v>23</v>
      </c>
      <c r="J4426" t="s">
        <v>21</v>
      </c>
      <c r="K4426" t="s">
        <v>20</v>
      </c>
      <c r="L4426" t="s">
        <v>33</v>
      </c>
      <c r="M4426" t="s">
        <v>21</v>
      </c>
      <c r="N4426" t="s">
        <v>43</v>
      </c>
      <c r="O4426" s="1">
        <v>92.35</v>
      </c>
      <c r="P4426" s="1">
        <v>1408.57</v>
      </c>
      <c r="Q4426">
        <v>1</v>
      </c>
      <c r="R4426" t="s">
        <v>20</v>
      </c>
      <c r="S4426" t="str">
        <f>IF(ChurnData[[#This Row],[MonthlyCharges]]&lt;=30,"1. Up to 30",IF(ChurnData[[#This Row],[MonthlyCharges]]&lt;=50,"2. 31-50",IF(ChurnData[[#This Row],[MonthlyCharges]]&lt;=70,"3. 51-70",IF(ChurnData[[#This Row],[MonthlyCharges]]&lt;=90,"4. 71-90","5. Over 90"))))</f>
        <v>5. Over 90</v>
      </c>
      <c r="T4426" t="str">
        <f>IF(AND(ChurnData[[#This Row],[Contract]]="Month-to-month",ChurnData[[#This Row],[InternetService]]="Fiber optic",ChurnData[[#This Row],[TenureMonths]]&lt;=11),"High-risk","Other")</f>
        <v>Other</v>
      </c>
      <c r="U4426" t="str">
        <f>IF(ChurnData[[#This Row],[TenureMonths]]&lt;=11,"0-11",IF(ChurnData[[#This Row],[TenureMonths]]&lt;=23,"12-23",IF(ChurnData[[#This Row],[TenureMonths]]&lt;=35,"24-35",IF(ChurnData[[#This Row],[TenureMonths]]&lt;=47,"36-47",IF(ChurnData[[#This Row],[TenureMonths]]&lt;=59,"48-59","60-72")))))</f>
        <v>12-23</v>
      </c>
      <c r="V4426">
        <f>IF(ChurnData[[#This Row],[Churn]]="Yes",1,0)</f>
        <v>1</v>
      </c>
    </row>
    <row r="4427" spans="1:22" x14ac:dyDescent="0.35">
      <c r="A4427" t="s">
        <v>4480</v>
      </c>
      <c r="B4427" t="s">
        <v>36</v>
      </c>
      <c r="C4427">
        <v>0</v>
      </c>
      <c r="D4427" t="s">
        <v>21</v>
      </c>
      <c r="E4427" t="s">
        <v>21</v>
      </c>
      <c r="F4427" t="s">
        <v>39</v>
      </c>
      <c r="G4427" s="2">
        <v>43</v>
      </c>
      <c r="H4427" t="s">
        <v>20</v>
      </c>
      <c r="I4427" t="s">
        <v>23</v>
      </c>
      <c r="J4427" t="s">
        <v>20</v>
      </c>
      <c r="K4427" t="s">
        <v>21</v>
      </c>
      <c r="L4427" t="s">
        <v>29</v>
      </c>
      <c r="M4427" t="s">
        <v>20</v>
      </c>
      <c r="N4427" t="s">
        <v>30</v>
      </c>
      <c r="O4427" s="1">
        <v>100.7</v>
      </c>
      <c r="P4427" s="1">
        <v>4250.3</v>
      </c>
      <c r="Q4427">
        <v>4</v>
      </c>
      <c r="R4427" t="s">
        <v>21</v>
      </c>
      <c r="S4427" t="str">
        <f>IF(ChurnData[[#This Row],[MonthlyCharges]]&lt;=30,"1. Up to 30",IF(ChurnData[[#This Row],[MonthlyCharges]]&lt;=50,"2. 31-50",IF(ChurnData[[#This Row],[MonthlyCharges]]&lt;=70,"3. 51-70",IF(ChurnData[[#This Row],[MonthlyCharges]]&lt;=90,"4. 71-90","5. Over 90"))))</f>
        <v>5. Over 90</v>
      </c>
      <c r="T4427" t="str">
        <f>IF(AND(ChurnData[[#This Row],[Contract]]="Month-to-month",ChurnData[[#This Row],[InternetService]]="Fiber optic",ChurnData[[#This Row],[TenureMonths]]&lt;=11),"High-risk","Other")</f>
        <v>Other</v>
      </c>
      <c r="U4427" t="str">
        <f>IF(ChurnData[[#This Row],[TenureMonths]]&lt;=11,"0-11",IF(ChurnData[[#This Row],[TenureMonths]]&lt;=23,"12-23",IF(ChurnData[[#This Row],[TenureMonths]]&lt;=35,"24-35",IF(ChurnData[[#This Row],[TenureMonths]]&lt;=47,"36-47",IF(ChurnData[[#This Row],[TenureMonths]]&lt;=59,"48-59","60-72")))))</f>
        <v>36-47</v>
      </c>
      <c r="V4427">
        <f>IF(ChurnData[[#This Row],[Churn]]="Yes",1,0)</f>
        <v>0</v>
      </c>
    </row>
    <row r="4428" spans="1:22" x14ac:dyDescent="0.35">
      <c r="A4428" t="s">
        <v>4481</v>
      </c>
      <c r="B4428" t="s">
        <v>36</v>
      </c>
      <c r="C4428">
        <v>0</v>
      </c>
      <c r="D4428" t="s">
        <v>21</v>
      </c>
      <c r="E4428" t="s">
        <v>20</v>
      </c>
      <c r="F4428" t="s">
        <v>47</v>
      </c>
      <c r="G4428" s="2">
        <v>22</v>
      </c>
      <c r="H4428" t="s">
        <v>20</v>
      </c>
      <c r="I4428" t="s">
        <v>23</v>
      </c>
      <c r="J4428" t="s">
        <v>21</v>
      </c>
      <c r="K4428" t="s">
        <v>21</v>
      </c>
      <c r="L4428" t="s">
        <v>33</v>
      </c>
      <c r="M4428" t="s">
        <v>20</v>
      </c>
      <c r="N4428" t="s">
        <v>43</v>
      </c>
      <c r="O4428" s="1">
        <v>95.19</v>
      </c>
      <c r="P4428" s="1">
        <v>2074.0300000000002</v>
      </c>
      <c r="Q4428">
        <v>0</v>
      </c>
      <c r="R4428" t="s">
        <v>20</v>
      </c>
      <c r="S4428" t="str">
        <f>IF(ChurnData[[#This Row],[MonthlyCharges]]&lt;=30,"1. Up to 30",IF(ChurnData[[#This Row],[MonthlyCharges]]&lt;=50,"2. 31-50",IF(ChurnData[[#This Row],[MonthlyCharges]]&lt;=70,"3. 51-70",IF(ChurnData[[#This Row],[MonthlyCharges]]&lt;=90,"4. 71-90","5. Over 90"))))</f>
        <v>5. Over 90</v>
      </c>
      <c r="T4428" t="str">
        <f>IF(AND(ChurnData[[#This Row],[Contract]]="Month-to-month",ChurnData[[#This Row],[InternetService]]="Fiber optic",ChurnData[[#This Row],[TenureMonths]]&lt;=11),"High-risk","Other")</f>
        <v>Other</v>
      </c>
      <c r="U4428" t="str">
        <f>IF(ChurnData[[#This Row],[TenureMonths]]&lt;=11,"0-11",IF(ChurnData[[#This Row],[TenureMonths]]&lt;=23,"12-23",IF(ChurnData[[#This Row],[TenureMonths]]&lt;=35,"24-35",IF(ChurnData[[#This Row],[TenureMonths]]&lt;=47,"36-47",IF(ChurnData[[#This Row],[TenureMonths]]&lt;=59,"48-59","60-72")))))</f>
        <v>12-23</v>
      </c>
      <c r="V4428">
        <f>IF(ChurnData[[#This Row],[Churn]]="Yes",1,0)</f>
        <v>1</v>
      </c>
    </row>
    <row r="4429" spans="1:22" x14ac:dyDescent="0.35">
      <c r="A4429" t="s">
        <v>4482</v>
      </c>
      <c r="B4429" t="s">
        <v>36</v>
      </c>
      <c r="C4429">
        <v>0</v>
      </c>
      <c r="D4429" t="s">
        <v>20</v>
      </c>
      <c r="E4429" t="s">
        <v>21</v>
      </c>
      <c r="F4429" t="s">
        <v>27</v>
      </c>
      <c r="G4429" s="2">
        <v>39</v>
      </c>
      <c r="H4429" t="s">
        <v>20</v>
      </c>
      <c r="I4429" t="s">
        <v>21</v>
      </c>
      <c r="J4429" t="s">
        <v>28</v>
      </c>
      <c r="K4429" t="s">
        <v>28</v>
      </c>
      <c r="L4429" t="s">
        <v>33</v>
      </c>
      <c r="M4429" t="s">
        <v>21</v>
      </c>
      <c r="N4429" t="s">
        <v>43</v>
      </c>
      <c r="O4429" s="1">
        <v>41.03</v>
      </c>
      <c r="P4429" s="1">
        <v>1636.44</v>
      </c>
      <c r="Q4429">
        <v>0</v>
      </c>
      <c r="R4429" t="s">
        <v>21</v>
      </c>
      <c r="S4429" t="str">
        <f>IF(ChurnData[[#This Row],[MonthlyCharges]]&lt;=30,"1. Up to 30",IF(ChurnData[[#This Row],[MonthlyCharges]]&lt;=50,"2. 31-50",IF(ChurnData[[#This Row],[MonthlyCharges]]&lt;=70,"3. 51-70",IF(ChurnData[[#This Row],[MonthlyCharges]]&lt;=90,"4. 71-90","5. Over 90"))))</f>
        <v>2. 31-50</v>
      </c>
      <c r="T4429" t="str">
        <f>IF(AND(ChurnData[[#This Row],[Contract]]="Month-to-month",ChurnData[[#This Row],[InternetService]]="Fiber optic",ChurnData[[#This Row],[TenureMonths]]&lt;=11),"High-risk","Other")</f>
        <v>Other</v>
      </c>
      <c r="U4429" t="str">
        <f>IF(ChurnData[[#This Row],[TenureMonths]]&lt;=11,"0-11",IF(ChurnData[[#This Row],[TenureMonths]]&lt;=23,"12-23",IF(ChurnData[[#This Row],[TenureMonths]]&lt;=35,"24-35",IF(ChurnData[[#This Row],[TenureMonths]]&lt;=47,"36-47",IF(ChurnData[[#This Row],[TenureMonths]]&lt;=59,"48-59","60-72")))))</f>
        <v>36-47</v>
      </c>
      <c r="V4429">
        <f>IF(ChurnData[[#This Row],[Churn]]="Yes",1,0)</f>
        <v>0</v>
      </c>
    </row>
    <row r="4430" spans="1:22" x14ac:dyDescent="0.35">
      <c r="A4430" t="s">
        <v>4483</v>
      </c>
      <c r="B4430" t="s">
        <v>19</v>
      </c>
      <c r="C4430">
        <v>1</v>
      </c>
      <c r="D4430" t="s">
        <v>20</v>
      </c>
      <c r="E4430" t="s">
        <v>20</v>
      </c>
      <c r="F4430" t="s">
        <v>39</v>
      </c>
      <c r="G4430" s="2">
        <v>41</v>
      </c>
      <c r="H4430" t="s">
        <v>21</v>
      </c>
      <c r="I4430" t="s">
        <v>23</v>
      </c>
      <c r="J4430" t="s">
        <v>21</v>
      </c>
      <c r="K4430" t="s">
        <v>21</v>
      </c>
      <c r="L4430" t="s">
        <v>33</v>
      </c>
      <c r="M4430" t="s">
        <v>21</v>
      </c>
      <c r="N4430" t="s">
        <v>25</v>
      </c>
      <c r="O4430" s="1">
        <v>75.02</v>
      </c>
      <c r="P4430" s="1">
        <v>3091.23</v>
      </c>
      <c r="Q4430">
        <v>2</v>
      </c>
      <c r="R4430" t="s">
        <v>21</v>
      </c>
      <c r="S4430" t="str">
        <f>IF(ChurnData[[#This Row],[MonthlyCharges]]&lt;=30,"1. Up to 30",IF(ChurnData[[#This Row],[MonthlyCharges]]&lt;=50,"2. 31-50",IF(ChurnData[[#This Row],[MonthlyCharges]]&lt;=70,"3. 51-70",IF(ChurnData[[#This Row],[MonthlyCharges]]&lt;=90,"4. 71-90","5. Over 90"))))</f>
        <v>4. 71-90</v>
      </c>
      <c r="T4430" t="str">
        <f>IF(AND(ChurnData[[#This Row],[Contract]]="Month-to-month",ChurnData[[#This Row],[InternetService]]="Fiber optic",ChurnData[[#This Row],[TenureMonths]]&lt;=11),"High-risk","Other")</f>
        <v>Other</v>
      </c>
      <c r="U4430" t="str">
        <f>IF(ChurnData[[#This Row],[TenureMonths]]&lt;=11,"0-11",IF(ChurnData[[#This Row],[TenureMonths]]&lt;=23,"12-23",IF(ChurnData[[#This Row],[TenureMonths]]&lt;=35,"24-35",IF(ChurnData[[#This Row],[TenureMonths]]&lt;=47,"36-47",IF(ChurnData[[#This Row],[TenureMonths]]&lt;=59,"48-59","60-72")))))</f>
        <v>36-47</v>
      </c>
      <c r="V4430">
        <f>IF(ChurnData[[#This Row],[Churn]]="Yes",1,0)</f>
        <v>0</v>
      </c>
    </row>
    <row r="4431" spans="1:22" x14ac:dyDescent="0.35">
      <c r="A4431" t="s">
        <v>4484</v>
      </c>
      <c r="B4431" t="s">
        <v>36</v>
      </c>
      <c r="C4431">
        <v>0</v>
      </c>
      <c r="D4431" t="s">
        <v>20</v>
      </c>
      <c r="E4431" t="s">
        <v>21</v>
      </c>
      <c r="F4431" t="s">
        <v>27</v>
      </c>
      <c r="G4431" s="2">
        <v>17</v>
      </c>
      <c r="H4431" t="s">
        <v>20</v>
      </c>
      <c r="I4431" t="s">
        <v>23</v>
      </c>
      <c r="J4431" t="s">
        <v>20</v>
      </c>
      <c r="K4431" t="s">
        <v>21</v>
      </c>
      <c r="L4431" t="s">
        <v>29</v>
      </c>
      <c r="M4431" t="s">
        <v>20</v>
      </c>
      <c r="N4431" t="s">
        <v>43</v>
      </c>
      <c r="O4431" s="1">
        <v>91.7</v>
      </c>
      <c r="P4431" s="1">
        <v>1590.94</v>
      </c>
      <c r="Q4431">
        <v>1</v>
      </c>
      <c r="R4431" t="s">
        <v>21</v>
      </c>
      <c r="S4431" t="str">
        <f>IF(ChurnData[[#This Row],[MonthlyCharges]]&lt;=30,"1. Up to 30",IF(ChurnData[[#This Row],[MonthlyCharges]]&lt;=50,"2. 31-50",IF(ChurnData[[#This Row],[MonthlyCharges]]&lt;=70,"3. 51-70",IF(ChurnData[[#This Row],[MonthlyCharges]]&lt;=90,"4. 71-90","5. Over 90"))))</f>
        <v>5. Over 90</v>
      </c>
      <c r="T4431" t="str">
        <f>IF(AND(ChurnData[[#This Row],[Contract]]="Month-to-month",ChurnData[[#This Row],[InternetService]]="Fiber optic",ChurnData[[#This Row],[TenureMonths]]&lt;=11),"High-risk","Other")</f>
        <v>Other</v>
      </c>
      <c r="U4431" t="str">
        <f>IF(ChurnData[[#This Row],[TenureMonths]]&lt;=11,"0-11",IF(ChurnData[[#This Row],[TenureMonths]]&lt;=23,"12-23",IF(ChurnData[[#This Row],[TenureMonths]]&lt;=35,"24-35",IF(ChurnData[[#This Row],[TenureMonths]]&lt;=47,"36-47",IF(ChurnData[[#This Row],[TenureMonths]]&lt;=59,"48-59","60-72")))))</f>
        <v>12-23</v>
      </c>
      <c r="V4431">
        <f>IF(ChurnData[[#This Row],[Churn]]="Yes",1,0)</f>
        <v>0</v>
      </c>
    </row>
    <row r="4432" spans="1:22" x14ac:dyDescent="0.35">
      <c r="A4432" t="s">
        <v>4485</v>
      </c>
      <c r="B4432" t="s">
        <v>19</v>
      </c>
      <c r="C4432">
        <v>0</v>
      </c>
      <c r="D4432" t="s">
        <v>20</v>
      </c>
      <c r="E4432" t="s">
        <v>20</v>
      </c>
      <c r="F4432" t="s">
        <v>56</v>
      </c>
      <c r="G4432" s="2">
        <v>63</v>
      </c>
      <c r="H4432" t="s">
        <v>20</v>
      </c>
      <c r="I4432" t="s">
        <v>21</v>
      </c>
      <c r="J4432" t="s">
        <v>28</v>
      </c>
      <c r="K4432" t="s">
        <v>28</v>
      </c>
      <c r="L4432" t="s">
        <v>24</v>
      </c>
      <c r="M4432" t="s">
        <v>21</v>
      </c>
      <c r="N4432" t="s">
        <v>25</v>
      </c>
      <c r="O4432" s="1">
        <v>28.1</v>
      </c>
      <c r="P4432" s="1">
        <v>1791.72</v>
      </c>
      <c r="Q4432">
        <v>1</v>
      </c>
      <c r="R4432" t="s">
        <v>21</v>
      </c>
      <c r="S4432" t="str">
        <f>IF(ChurnData[[#This Row],[MonthlyCharges]]&lt;=30,"1. Up to 30",IF(ChurnData[[#This Row],[MonthlyCharges]]&lt;=50,"2. 31-50",IF(ChurnData[[#This Row],[MonthlyCharges]]&lt;=70,"3. 51-70",IF(ChurnData[[#This Row],[MonthlyCharges]]&lt;=90,"4. 71-90","5. Over 90"))))</f>
        <v>1. Up to 30</v>
      </c>
      <c r="T4432" t="str">
        <f>IF(AND(ChurnData[[#This Row],[Contract]]="Month-to-month",ChurnData[[#This Row],[InternetService]]="Fiber optic",ChurnData[[#This Row],[TenureMonths]]&lt;=11),"High-risk","Other")</f>
        <v>Other</v>
      </c>
      <c r="U4432" t="str">
        <f>IF(ChurnData[[#This Row],[TenureMonths]]&lt;=11,"0-11",IF(ChurnData[[#This Row],[TenureMonths]]&lt;=23,"12-23",IF(ChurnData[[#This Row],[TenureMonths]]&lt;=35,"24-35",IF(ChurnData[[#This Row],[TenureMonths]]&lt;=47,"36-47",IF(ChurnData[[#This Row],[TenureMonths]]&lt;=59,"48-59","60-72")))))</f>
        <v>60-72</v>
      </c>
      <c r="V4432">
        <f>IF(ChurnData[[#This Row],[Churn]]="Yes",1,0)</f>
        <v>0</v>
      </c>
    </row>
    <row r="4433" spans="1:22" x14ac:dyDescent="0.35">
      <c r="A4433" t="s">
        <v>4486</v>
      </c>
      <c r="B4433" t="s">
        <v>19</v>
      </c>
      <c r="C4433">
        <v>0</v>
      </c>
      <c r="D4433" t="s">
        <v>21</v>
      </c>
      <c r="E4433" t="s">
        <v>20</v>
      </c>
      <c r="F4433" t="s">
        <v>56</v>
      </c>
      <c r="G4433" s="2">
        <v>44</v>
      </c>
      <c r="H4433" t="s">
        <v>20</v>
      </c>
      <c r="I4433" t="s">
        <v>23</v>
      </c>
      <c r="J4433" t="s">
        <v>20</v>
      </c>
      <c r="K4433" t="s">
        <v>21</v>
      </c>
      <c r="L4433" t="s">
        <v>29</v>
      </c>
      <c r="M4433" t="s">
        <v>20</v>
      </c>
      <c r="N4433" t="s">
        <v>30</v>
      </c>
      <c r="O4433" s="1">
        <v>89.91</v>
      </c>
      <c r="P4433" s="1">
        <v>3925.72</v>
      </c>
      <c r="Q4433">
        <v>0</v>
      </c>
      <c r="R4433" t="s">
        <v>21</v>
      </c>
      <c r="S4433" t="str">
        <f>IF(ChurnData[[#This Row],[MonthlyCharges]]&lt;=30,"1. Up to 30",IF(ChurnData[[#This Row],[MonthlyCharges]]&lt;=50,"2. 31-50",IF(ChurnData[[#This Row],[MonthlyCharges]]&lt;=70,"3. 51-70",IF(ChurnData[[#This Row],[MonthlyCharges]]&lt;=90,"4. 71-90","5. Over 90"))))</f>
        <v>4. 71-90</v>
      </c>
      <c r="T4433" t="str">
        <f>IF(AND(ChurnData[[#This Row],[Contract]]="Month-to-month",ChurnData[[#This Row],[InternetService]]="Fiber optic",ChurnData[[#This Row],[TenureMonths]]&lt;=11),"High-risk","Other")</f>
        <v>Other</v>
      </c>
      <c r="U4433" t="str">
        <f>IF(ChurnData[[#This Row],[TenureMonths]]&lt;=11,"0-11",IF(ChurnData[[#This Row],[TenureMonths]]&lt;=23,"12-23",IF(ChurnData[[#This Row],[TenureMonths]]&lt;=35,"24-35",IF(ChurnData[[#This Row],[TenureMonths]]&lt;=47,"36-47",IF(ChurnData[[#This Row],[TenureMonths]]&lt;=59,"48-59","60-72")))))</f>
        <v>36-47</v>
      </c>
      <c r="V4433">
        <f>IF(ChurnData[[#This Row],[Churn]]="Yes",1,0)</f>
        <v>0</v>
      </c>
    </row>
    <row r="4434" spans="1:22" x14ac:dyDescent="0.35">
      <c r="A4434" t="s">
        <v>4487</v>
      </c>
      <c r="B4434" t="s">
        <v>36</v>
      </c>
      <c r="C4434">
        <v>0</v>
      </c>
      <c r="D4434" t="s">
        <v>21</v>
      </c>
      <c r="E4434" t="s">
        <v>21</v>
      </c>
      <c r="F4434" t="s">
        <v>47</v>
      </c>
      <c r="G4434" s="2">
        <v>18</v>
      </c>
      <c r="H4434" t="s">
        <v>20</v>
      </c>
      <c r="I4434" t="s">
        <v>21</v>
      </c>
      <c r="J4434" t="s">
        <v>28</v>
      </c>
      <c r="K4434" t="s">
        <v>28</v>
      </c>
      <c r="L4434" t="s">
        <v>33</v>
      </c>
      <c r="M4434" t="s">
        <v>20</v>
      </c>
      <c r="N4434" t="s">
        <v>43</v>
      </c>
      <c r="O4434" s="1">
        <v>39.840000000000003</v>
      </c>
      <c r="P4434" s="1">
        <v>736.78</v>
      </c>
      <c r="Q4434">
        <v>1</v>
      </c>
      <c r="R4434" t="s">
        <v>20</v>
      </c>
      <c r="S4434" t="str">
        <f>IF(ChurnData[[#This Row],[MonthlyCharges]]&lt;=30,"1. Up to 30",IF(ChurnData[[#This Row],[MonthlyCharges]]&lt;=50,"2. 31-50",IF(ChurnData[[#This Row],[MonthlyCharges]]&lt;=70,"3. 51-70",IF(ChurnData[[#This Row],[MonthlyCharges]]&lt;=90,"4. 71-90","5. Over 90"))))</f>
        <v>2. 31-50</v>
      </c>
      <c r="T4434" t="str">
        <f>IF(AND(ChurnData[[#This Row],[Contract]]="Month-to-month",ChurnData[[#This Row],[InternetService]]="Fiber optic",ChurnData[[#This Row],[TenureMonths]]&lt;=11),"High-risk","Other")</f>
        <v>Other</v>
      </c>
      <c r="U4434" t="str">
        <f>IF(ChurnData[[#This Row],[TenureMonths]]&lt;=11,"0-11",IF(ChurnData[[#This Row],[TenureMonths]]&lt;=23,"12-23",IF(ChurnData[[#This Row],[TenureMonths]]&lt;=35,"24-35",IF(ChurnData[[#This Row],[TenureMonths]]&lt;=47,"36-47",IF(ChurnData[[#This Row],[TenureMonths]]&lt;=59,"48-59","60-72")))))</f>
        <v>12-23</v>
      </c>
      <c r="V4434">
        <f>IF(ChurnData[[#This Row],[Churn]]="Yes",1,0)</f>
        <v>1</v>
      </c>
    </row>
    <row r="4435" spans="1:22" x14ac:dyDescent="0.35">
      <c r="A4435" t="s">
        <v>4488</v>
      </c>
      <c r="B4435" t="s">
        <v>19</v>
      </c>
      <c r="C4435">
        <v>0</v>
      </c>
      <c r="D4435" t="s">
        <v>21</v>
      </c>
      <c r="E4435" t="s">
        <v>21</v>
      </c>
      <c r="F4435" t="s">
        <v>65</v>
      </c>
      <c r="G4435" s="2">
        <v>26</v>
      </c>
      <c r="H4435" t="s">
        <v>20</v>
      </c>
      <c r="I4435" t="s">
        <v>32</v>
      </c>
      <c r="J4435" t="s">
        <v>21</v>
      </c>
      <c r="K4435" t="s">
        <v>20</v>
      </c>
      <c r="L4435" t="s">
        <v>24</v>
      </c>
      <c r="M4435" t="s">
        <v>20</v>
      </c>
      <c r="N4435" t="s">
        <v>25</v>
      </c>
      <c r="O4435" s="1">
        <v>54.39</v>
      </c>
      <c r="P4435" s="1">
        <v>1377.13</v>
      </c>
      <c r="Q4435">
        <v>1</v>
      </c>
      <c r="R4435" t="s">
        <v>21</v>
      </c>
      <c r="S4435" t="str">
        <f>IF(ChurnData[[#This Row],[MonthlyCharges]]&lt;=30,"1. Up to 30",IF(ChurnData[[#This Row],[MonthlyCharges]]&lt;=50,"2. 31-50",IF(ChurnData[[#This Row],[MonthlyCharges]]&lt;=70,"3. 51-70",IF(ChurnData[[#This Row],[MonthlyCharges]]&lt;=90,"4. 71-90","5. Over 90"))))</f>
        <v>3. 51-70</v>
      </c>
      <c r="T4435" t="str">
        <f>IF(AND(ChurnData[[#This Row],[Contract]]="Month-to-month",ChurnData[[#This Row],[InternetService]]="Fiber optic",ChurnData[[#This Row],[TenureMonths]]&lt;=11),"High-risk","Other")</f>
        <v>Other</v>
      </c>
      <c r="U4435" t="str">
        <f>IF(ChurnData[[#This Row],[TenureMonths]]&lt;=11,"0-11",IF(ChurnData[[#This Row],[TenureMonths]]&lt;=23,"12-23",IF(ChurnData[[#This Row],[TenureMonths]]&lt;=35,"24-35",IF(ChurnData[[#This Row],[TenureMonths]]&lt;=47,"36-47",IF(ChurnData[[#This Row],[TenureMonths]]&lt;=59,"48-59","60-72")))))</f>
        <v>24-35</v>
      </c>
      <c r="V4435">
        <f>IF(ChurnData[[#This Row],[Churn]]="Yes",1,0)</f>
        <v>0</v>
      </c>
    </row>
    <row r="4436" spans="1:22" x14ac:dyDescent="0.35">
      <c r="A4436" t="s">
        <v>4489</v>
      </c>
      <c r="B4436" t="s">
        <v>19</v>
      </c>
      <c r="C4436">
        <v>0</v>
      </c>
      <c r="D4436" t="s">
        <v>21</v>
      </c>
      <c r="E4436" t="s">
        <v>21</v>
      </c>
      <c r="F4436" t="s">
        <v>56</v>
      </c>
      <c r="G4436" s="2">
        <v>18</v>
      </c>
      <c r="H4436" t="s">
        <v>20</v>
      </c>
      <c r="I4436" t="s">
        <v>32</v>
      </c>
      <c r="J4436" t="s">
        <v>21</v>
      </c>
      <c r="K4436" t="s">
        <v>21</v>
      </c>
      <c r="L4436" t="s">
        <v>33</v>
      </c>
      <c r="M4436" t="s">
        <v>21</v>
      </c>
      <c r="N4436" t="s">
        <v>25</v>
      </c>
      <c r="O4436" s="1">
        <v>54.94</v>
      </c>
      <c r="P4436" s="1">
        <v>973.55</v>
      </c>
      <c r="Q4436">
        <v>1</v>
      </c>
      <c r="R4436" t="s">
        <v>21</v>
      </c>
      <c r="S4436" t="str">
        <f>IF(ChurnData[[#This Row],[MonthlyCharges]]&lt;=30,"1. Up to 30",IF(ChurnData[[#This Row],[MonthlyCharges]]&lt;=50,"2. 31-50",IF(ChurnData[[#This Row],[MonthlyCharges]]&lt;=70,"3. 51-70",IF(ChurnData[[#This Row],[MonthlyCharges]]&lt;=90,"4. 71-90","5. Over 90"))))</f>
        <v>3. 51-70</v>
      </c>
      <c r="T4436" t="str">
        <f>IF(AND(ChurnData[[#This Row],[Contract]]="Month-to-month",ChurnData[[#This Row],[InternetService]]="Fiber optic",ChurnData[[#This Row],[TenureMonths]]&lt;=11),"High-risk","Other")</f>
        <v>Other</v>
      </c>
      <c r="U4436" t="str">
        <f>IF(ChurnData[[#This Row],[TenureMonths]]&lt;=11,"0-11",IF(ChurnData[[#This Row],[TenureMonths]]&lt;=23,"12-23",IF(ChurnData[[#This Row],[TenureMonths]]&lt;=35,"24-35",IF(ChurnData[[#This Row],[TenureMonths]]&lt;=47,"36-47",IF(ChurnData[[#This Row],[TenureMonths]]&lt;=59,"48-59","60-72")))))</f>
        <v>12-23</v>
      </c>
      <c r="V4436">
        <f>IF(ChurnData[[#This Row],[Churn]]="Yes",1,0)</f>
        <v>0</v>
      </c>
    </row>
    <row r="4437" spans="1:22" x14ac:dyDescent="0.35">
      <c r="A4437" t="s">
        <v>4490</v>
      </c>
      <c r="B4437" t="s">
        <v>19</v>
      </c>
      <c r="C4437">
        <v>0</v>
      </c>
      <c r="D4437" t="s">
        <v>20</v>
      </c>
      <c r="E4437" t="s">
        <v>20</v>
      </c>
      <c r="F4437" t="s">
        <v>49</v>
      </c>
      <c r="G4437" s="2">
        <v>17</v>
      </c>
      <c r="H4437" t="s">
        <v>20</v>
      </c>
      <c r="I4437" t="s">
        <v>32</v>
      </c>
      <c r="J4437" t="s">
        <v>20</v>
      </c>
      <c r="K4437" t="s">
        <v>21</v>
      </c>
      <c r="L4437" t="s">
        <v>33</v>
      </c>
      <c r="M4437" t="s">
        <v>20</v>
      </c>
      <c r="N4437" t="s">
        <v>43</v>
      </c>
      <c r="O4437" s="1">
        <v>64.92</v>
      </c>
      <c r="P4437" s="1">
        <v>1132.22</v>
      </c>
      <c r="Q4437">
        <v>0</v>
      </c>
      <c r="R4437" t="s">
        <v>21</v>
      </c>
      <c r="S4437" t="str">
        <f>IF(ChurnData[[#This Row],[MonthlyCharges]]&lt;=30,"1. Up to 30",IF(ChurnData[[#This Row],[MonthlyCharges]]&lt;=50,"2. 31-50",IF(ChurnData[[#This Row],[MonthlyCharges]]&lt;=70,"3. 51-70",IF(ChurnData[[#This Row],[MonthlyCharges]]&lt;=90,"4. 71-90","5. Over 90"))))</f>
        <v>3. 51-70</v>
      </c>
      <c r="T4437" t="str">
        <f>IF(AND(ChurnData[[#This Row],[Contract]]="Month-to-month",ChurnData[[#This Row],[InternetService]]="Fiber optic",ChurnData[[#This Row],[TenureMonths]]&lt;=11),"High-risk","Other")</f>
        <v>Other</v>
      </c>
      <c r="U4437" t="str">
        <f>IF(ChurnData[[#This Row],[TenureMonths]]&lt;=11,"0-11",IF(ChurnData[[#This Row],[TenureMonths]]&lt;=23,"12-23",IF(ChurnData[[#This Row],[TenureMonths]]&lt;=35,"24-35",IF(ChurnData[[#This Row],[TenureMonths]]&lt;=47,"36-47",IF(ChurnData[[#This Row],[TenureMonths]]&lt;=59,"48-59","60-72")))))</f>
        <v>12-23</v>
      </c>
      <c r="V4437">
        <f>IF(ChurnData[[#This Row],[Churn]]="Yes",1,0)</f>
        <v>0</v>
      </c>
    </row>
    <row r="4438" spans="1:22" x14ac:dyDescent="0.35">
      <c r="A4438" t="s">
        <v>4491</v>
      </c>
      <c r="B4438" t="s">
        <v>36</v>
      </c>
      <c r="C4438">
        <v>0</v>
      </c>
      <c r="D4438" t="s">
        <v>20</v>
      </c>
      <c r="E4438" t="s">
        <v>21</v>
      </c>
      <c r="F4438" t="s">
        <v>22</v>
      </c>
      <c r="G4438" s="2">
        <v>37</v>
      </c>
      <c r="H4438" t="s">
        <v>21</v>
      </c>
      <c r="I4438" t="s">
        <v>23</v>
      </c>
      <c r="J4438" t="s">
        <v>20</v>
      </c>
      <c r="K4438" t="s">
        <v>20</v>
      </c>
      <c r="L4438" t="s">
        <v>29</v>
      </c>
      <c r="M4438" t="s">
        <v>21</v>
      </c>
      <c r="N4438" t="s">
        <v>30</v>
      </c>
      <c r="O4438" s="1">
        <v>98.3</v>
      </c>
      <c r="P4438" s="1">
        <v>3746.1</v>
      </c>
      <c r="Q4438">
        <v>5</v>
      </c>
      <c r="R4438" t="s">
        <v>21</v>
      </c>
      <c r="S4438" t="str">
        <f>IF(ChurnData[[#This Row],[MonthlyCharges]]&lt;=30,"1. Up to 30",IF(ChurnData[[#This Row],[MonthlyCharges]]&lt;=50,"2. 31-50",IF(ChurnData[[#This Row],[MonthlyCharges]]&lt;=70,"3. 51-70",IF(ChurnData[[#This Row],[MonthlyCharges]]&lt;=90,"4. 71-90","5. Over 90"))))</f>
        <v>5. Over 90</v>
      </c>
      <c r="T4438" t="str">
        <f>IF(AND(ChurnData[[#This Row],[Contract]]="Month-to-month",ChurnData[[#This Row],[InternetService]]="Fiber optic",ChurnData[[#This Row],[TenureMonths]]&lt;=11),"High-risk","Other")</f>
        <v>Other</v>
      </c>
      <c r="U4438" t="str">
        <f>IF(ChurnData[[#This Row],[TenureMonths]]&lt;=11,"0-11",IF(ChurnData[[#This Row],[TenureMonths]]&lt;=23,"12-23",IF(ChurnData[[#This Row],[TenureMonths]]&lt;=35,"24-35",IF(ChurnData[[#This Row],[TenureMonths]]&lt;=47,"36-47",IF(ChurnData[[#This Row],[TenureMonths]]&lt;=59,"48-59","60-72")))))</f>
        <v>36-47</v>
      </c>
      <c r="V4438">
        <f>IF(ChurnData[[#This Row],[Churn]]="Yes",1,0)</f>
        <v>0</v>
      </c>
    </row>
    <row r="4439" spans="1:22" x14ac:dyDescent="0.35">
      <c r="A4439" t="s">
        <v>4492</v>
      </c>
      <c r="B4439" t="s">
        <v>36</v>
      </c>
      <c r="C4439">
        <v>0</v>
      </c>
      <c r="D4439" t="s">
        <v>20</v>
      </c>
      <c r="E4439" t="s">
        <v>20</v>
      </c>
      <c r="F4439" t="s">
        <v>65</v>
      </c>
      <c r="G4439" s="2">
        <v>20</v>
      </c>
      <c r="H4439" t="s">
        <v>20</v>
      </c>
      <c r="I4439" t="s">
        <v>32</v>
      </c>
      <c r="J4439" t="s">
        <v>21</v>
      </c>
      <c r="K4439" t="s">
        <v>20</v>
      </c>
      <c r="L4439" t="s">
        <v>33</v>
      </c>
      <c r="M4439" t="s">
        <v>20</v>
      </c>
      <c r="N4439" t="s">
        <v>30</v>
      </c>
      <c r="O4439" s="1">
        <v>60.88</v>
      </c>
      <c r="P4439" s="1">
        <v>1209.9100000000001</v>
      </c>
      <c r="Q4439">
        <v>2</v>
      </c>
      <c r="R4439" t="s">
        <v>21</v>
      </c>
      <c r="S4439" t="str">
        <f>IF(ChurnData[[#This Row],[MonthlyCharges]]&lt;=30,"1. Up to 30",IF(ChurnData[[#This Row],[MonthlyCharges]]&lt;=50,"2. 31-50",IF(ChurnData[[#This Row],[MonthlyCharges]]&lt;=70,"3. 51-70",IF(ChurnData[[#This Row],[MonthlyCharges]]&lt;=90,"4. 71-90","5. Over 90"))))</f>
        <v>3. 51-70</v>
      </c>
      <c r="T4439" t="str">
        <f>IF(AND(ChurnData[[#This Row],[Contract]]="Month-to-month",ChurnData[[#This Row],[InternetService]]="Fiber optic",ChurnData[[#This Row],[TenureMonths]]&lt;=11),"High-risk","Other")</f>
        <v>Other</v>
      </c>
      <c r="U4439" t="str">
        <f>IF(ChurnData[[#This Row],[TenureMonths]]&lt;=11,"0-11",IF(ChurnData[[#This Row],[TenureMonths]]&lt;=23,"12-23",IF(ChurnData[[#This Row],[TenureMonths]]&lt;=35,"24-35",IF(ChurnData[[#This Row],[TenureMonths]]&lt;=47,"36-47",IF(ChurnData[[#This Row],[TenureMonths]]&lt;=59,"48-59","60-72")))))</f>
        <v>12-23</v>
      </c>
      <c r="V4439">
        <f>IF(ChurnData[[#This Row],[Churn]]="Yes",1,0)</f>
        <v>0</v>
      </c>
    </row>
    <row r="4440" spans="1:22" x14ac:dyDescent="0.35">
      <c r="A4440" t="s">
        <v>4493</v>
      </c>
      <c r="B4440" t="s">
        <v>36</v>
      </c>
      <c r="C4440">
        <v>0</v>
      </c>
      <c r="D4440" t="s">
        <v>20</v>
      </c>
      <c r="E4440" t="s">
        <v>20</v>
      </c>
      <c r="F4440" t="s">
        <v>75</v>
      </c>
      <c r="G4440" s="2">
        <v>14</v>
      </c>
      <c r="H4440" t="s">
        <v>21</v>
      </c>
      <c r="I4440" t="s">
        <v>32</v>
      </c>
      <c r="J4440" t="s">
        <v>21</v>
      </c>
      <c r="K4440" t="s">
        <v>21</v>
      </c>
      <c r="L4440" t="s">
        <v>29</v>
      </c>
      <c r="M4440" t="s">
        <v>21</v>
      </c>
      <c r="N4440" t="s">
        <v>43</v>
      </c>
      <c r="O4440" s="1">
        <v>39.64</v>
      </c>
      <c r="P4440" s="1">
        <v>571.32000000000005</v>
      </c>
      <c r="Q4440">
        <v>1</v>
      </c>
      <c r="R4440" t="s">
        <v>21</v>
      </c>
      <c r="S4440" t="str">
        <f>IF(ChurnData[[#This Row],[MonthlyCharges]]&lt;=30,"1. Up to 30",IF(ChurnData[[#This Row],[MonthlyCharges]]&lt;=50,"2. 31-50",IF(ChurnData[[#This Row],[MonthlyCharges]]&lt;=70,"3. 51-70",IF(ChurnData[[#This Row],[MonthlyCharges]]&lt;=90,"4. 71-90","5. Over 90"))))</f>
        <v>2. 31-50</v>
      </c>
      <c r="T4440" t="str">
        <f>IF(AND(ChurnData[[#This Row],[Contract]]="Month-to-month",ChurnData[[#This Row],[InternetService]]="Fiber optic",ChurnData[[#This Row],[TenureMonths]]&lt;=11),"High-risk","Other")</f>
        <v>Other</v>
      </c>
      <c r="U4440" t="str">
        <f>IF(ChurnData[[#This Row],[TenureMonths]]&lt;=11,"0-11",IF(ChurnData[[#This Row],[TenureMonths]]&lt;=23,"12-23",IF(ChurnData[[#This Row],[TenureMonths]]&lt;=35,"24-35",IF(ChurnData[[#This Row],[TenureMonths]]&lt;=47,"36-47",IF(ChurnData[[#This Row],[TenureMonths]]&lt;=59,"48-59","60-72")))))</f>
        <v>12-23</v>
      </c>
      <c r="V4440">
        <f>IF(ChurnData[[#This Row],[Churn]]="Yes",1,0)</f>
        <v>0</v>
      </c>
    </row>
    <row r="4441" spans="1:22" x14ac:dyDescent="0.35">
      <c r="A4441" t="s">
        <v>4494</v>
      </c>
      <c r="B4441" t="s">
        <v>19</v>
      </c>
      <c r="C4441">
        <v>0</v>
      </c>
      <c r="D4441" t="s">
        <v>21</v>
      </c>
      <c r="E4441" t="s">
        <v>20</v>
      </c>
      <c r="F4441" t="s">
        <v>56</v>
      </c>
      <c r="G4441" s="2">
        <v>10</v>
      </c>
      <c r="H4441" t="s">
        <v>20</v>
      </c>
      <c r="I4441" t="s">
        <v>21</v>
      </c>
      <c r="J4441" t="s">
        <v>28</v>
      </c>
      <c r="K4441" t="s">
        <v>28</v>
      </c>
      <c r="L4441" t="s">
        <v>33</v>
      </c>
      <c r="M4441" t="s">
        <v>21</v>
      </c>
      <c r="N4441" t="s">
        <v>43</v>
      </c>
      <c r="O4441" s="1">
        <v>36.19</v>
      </c>
      <c r="P4441" s="1">
        <v>367.53</v>
      </c>
      <c r="Q4441">
        <v>1</v>
      </c>
      <c r="R4441" t="s">
        <v>21</v>
      </c>
      <c r="S4441" t="str">
        <f>IF(ChurnData[[#This Row],[MonthlyCharges]]&lt;=30,"1. Up to 30",IF(ChurnData[[#This Row],[MonthlyCharges]]&lt;=50,"2. 31-50",IF(ChurnData[[#This Row],[MonthlyCharges]]&lt;=70,"3. 51-70",IF(ChurnData[[#This Row],[MonthlyCharges]]&lt;=90,"4. 71-90","5. Over 90"))))</f>
        <v>2. 31-50</v>
      </c>
      <c r="T4441" t="str">
        <f>IF(AND(ChurnData[[#This Row],[Contract]]="Month-to-month",ChurnData[[#This Row],[InternetService]]="Fiber optic",ChurnData[[#This Row],[TenureMonths]]&lt;=11),"High-risk","Other")</f>
        <v>Other</v>
      </c>
      <c r="U4441" t="str">
        <f>IF(ChurnData[[#This Row],[TenureMonths]]&lt;=11,"0-11",IF(ChurnData[[#This Row],[TenureMonths]]&lt;=23,"12-23",IF(ChurnData[[#This Row],[TenureMonths]]&lt;=35,"24-35",IF(ChurnData[[#This Row],[TenureMonths]]&lt;=47,"36-47",IF(ChurnData[[#This Row],[TenureMonths]]&lt;=59,"48-59","60-72")))))</f>
        <v>0-11</v>
      </c>
      <c r="V4441">
        <f>IF(ChurnData[[#This Row],[Churn]]="Yes",1,0)</f>
        <v>0</v>
      </c>
    </row>
    <row r="4442" spans="1:22" x14ac:dyDescent="0.35">
      <c r="A4442" t="s">
        <v>4495</v>
      </c>
      <c r="B4442" t="s">
        <v>19</v>
      </c>
      <c r="C4442">
        <v>0</v>
      </c>
      <c r="D4442" t="s">
        <v>20</v>
      </c>
      <c r="E4442" t="s">
        <v>20</v>
      </c>
      <c r="F4442" t="s">
        <v>65</v>
      </c>
      <c r="G4442" s="2">
        <v>6</v>
      </c>
      <c r="H4442" t="s">
        <v>20</v>
      </c>
      <c r="I4442" t="s">
        <v>21</v>
      </c>
      <c r="J4442" t="s">
        <v>28</v>
      </c>
      <c r="K4442" t="s">
        <v>28</v>
      </c>
      <c r="L4442" t="s">
        <v>33</v>
      </c>
      <c r="M4442" t="s">
        <v>20</v>
      </c>
      <c r="N4442" t="s">
        <v>34</v>
      </c>
      <c r="O4442" s="1">
        <v>19.97</v>
      </c>
      <c r="P4442" s="1">
        <v>117.02</v>
      </c>
      <c r="Q4442">
        <v>2</v>
      </c>
      <c r="R4442" t="s">
        <v>20</v>
      </c>
      <c r="S4442" t="str">
        <f>IF(ChurnData[[#This Row],[MonthlyCharges]]&lt;=30,"1. Up to 30",IF(ChurnData[[#This Row],[MonthlyCharges]]&lt;=50,"2. 31-50",IF(ChurnData[[#This Row],[MonthlyCharges]]&lt;=70,"3. 51-70",IF(ChurnData[[#This Row],[MonthlyCharges]]&lt;=90,"4. 71-90","5. Over 90"))))</f>
        <v>1. Up to 30</v>
      </c>
      <c r="T4442" t="str">
        <f>IF(AND(ChurnData[[#This Row],[Contract]]="Month-to-month",ChurnData[[#This Row],[InternetService]]="Fiber optic",ChurnData[[#This Row],[TenureMonths]]&lt;=11),"High-risk","Other")</f>
        <v>Other</v>
      </c>
      <c r="U4442" t="str">
        <f>IF(ChurnData[[#This Row],[TenureMonths]]&lt;=11,"0-11",IF(ChurnData[[#This Row],[TenureMonths]]&lt;=23,"12-23",IF(ChurnData[[#This Row],[TenureMonths]]&lt;=35,"24-35",IF(ChurnData[[#This Row],[TenureMonths]]&lt;=47,"36-47",IF(ChurnData[[#This Row],[TenureMonths]]&lt;=59,"48-59","60-72")))))</f>
        <v>0-11</v>
      </c>
      <c r="V4442">
        <f>IF(ChurnData[[#This Row],[Churn]]="Yes",1,0)</f>
        <v>1</v>
      </c>
    </row>
    <row r="4443" spans="1:22" x14ac:dyDescent="0.35">
      <c r="A4443" t="s">
        <v>4496</v>
      </c>
      <c r="B4443" t="s">
        <v>36</v>
      </c>
      <c r="C4443">
        <v>1</v>
      </c>
      <c r="D4443" t="s">
        <v>20</v>
      </c>
      <c r="E4443" t="s">
        <v>20</v>
      </c>
      <c r="F4443" t="s">
        <v>27</v>
      </c>
      <c r="G4443" s="2">
        <v>7</v>
      </c>
      <c r="H4443" t="s">
        <v>20</v>
      </c>
      <c r="I4443" t="s">
        <v>32</v>
      </c>
      <c r="J4443" t="s">
        <v>20</v>
      </c>
      <c r="K4443" t="s">
        <v>20</v>
      </c>
      <c r="L4443" t="s">
        <v>33</v>
      </c>
      <c r="M4443" t="s">
        <v>21</v>
      </c>
      <c r="N4443" t="s">
        <v>25</v>
      </c>
      <c r="O4443" s="1">
        <v>67.53</v>
      </c>
      <c r="P4443" s="1">
        <v>460.04</v>
      </c>
      <c r="Q4443">
        <v>2</v>
      </c>
      <c r="R4443" t="s">
        <v>20</v>
      </c>
      <c r="S4443" t="str">
        <f>IF(ChurnData[[#This Row],[MonthlyCharges]]&lt;=30,"1. Up to 30",IF(ChurnData[[#This Row],[MonthlyCharges]]&lt;=50,"2. 31-50",IF(ChurnData[[#This Row],[MonthlyCharges]]&lt;=70,"3. 51-70",IF(ChurnData[[#This Row],[MonthlyCharges]]&lt;=90,"4. 71-90","5. Over 90"))))</f>
        <v>3. 51-70</v>
      </c>
      <c r="T4443" t="str">
        <f>IF(AND(ChurnData[[#This Row],[Contract]]="Month-to-month",ChurnData[[#This Row],[InternetService]]="Fiber optic",ChurnData[[#This Row],[TenureMonths]]&lt;=11),"High-risk","Other")</f>
        <v>Other</v>
      </c>
      <c r="U4443" t="str">
        <f>IF(ChurnData[[#This Row],[TenureMonths]]&lt;=11,"0-11",IF(ChurnData[[#This Row],[TenureMonths]]&lt;=23,"12-23",IF(ChurnData[[#This Row],[TenureMonths]]&lt;=35,"24-35",IF(ChurnData[[#This Row],[TenureMonths]]&lt;=47,"36-47",IF(ChurnData[[#This Row],[TenureMonths]]&lt;=59,"48-59","60-72")))))</f>
        <v>0-11</v>
      </c>
      <c r="V4443">
        <f>IF(ChurnData[[#This Row],[Churn]]="Yes",1,0)</f>
        <v>1</v>
      </c>
    </row>
    <row r="4444" spans="1:22" x14ac:dyDescent="0.35">
      <c r="A4444" t="s">
        <v>4497</v>
      </c>
      <c r="B4444" t="s">
        <v>19</v>
      </c>
      <c r="C4444">
        <v>0</v>
      </c>
      <c r="D4444" t="s">
        <v>20</v>
      </c>
      <c r="E4444" t="s">
        <v>20</v>
      </c>
      <c r="F4444" t="s">
        <v>45</v>
      </c>
      <c r="G4444" s="2">
        <v>31</v>
      </c>
      <c r="H4444" t="s">
        <v>20</v>
      </c>
      <c r="I4444" t="s">
        <v>23</v>
      </c>
      <c r="J4444" t="s">
        <v>21</v>
      </c>
      <c r="K4444" t="s">
        <v>21</v>
      </c>
      <c r="L4444" t="s">
        <v>24</v>
      </c>
      <c r="M4444" t="s">
        <v>20</v>
      </c>
      <c r="N4444" t="s">
        <v>43</v>
      </c>
      <c r="O4444" s="1">
        <v>76.260000000000005</v>
      </c>
      <c r="P4444" s="1">
        <v>2376.77</v>
      </c>
      <c r="Q4444">
        <v>2</v>
      </c>
      <c r="R4444" t="s">
        <v>21</v>
      </c>
      <c r="S4444" t="str">
        <f>IF(ChurnData[[#This Row],[MonthlyCharges]]&lt;=30,"1. Up to 30",IF(ChurnData[[#This Row],[MonthlyCharges]]&lt;=50,"2. 31-50",IF(ChurnData[[#This Row],[MonthlyCharges]]&lt;=70,"3. 51-70",IF(ChurnData[[#This Row],[MonthlyCharges]]&lt;=90,"4. 71-90","5. Over 90"))))</f>
        <v>4. 71-90</v>
      </c>
      <c r="T4444" t="str">
        <f>IF(AND(ChurnData[[#This Row],[Contract]]="Month-to-month",ChurnData[[#This Row],[InternetService]]="Fiber optic",ChurnData[[#This Row],[TenureMonths]]&lt;=11),"High-risk","Other")</f>
        <v>Other</v>
      </c>
      <c r="U4444" t="str">
        <f>IF(ChurnData[[#This Row],[TenureMonths]]&lt;=11,"0-11",IF(ChurnData[[#This Row],[TenureMonths]]&lt;=23,"12-23",IF(ChurnData[[#This Row],[TenureMonths]]&lt;=35,"24-35",IF(ChurnData[[#This Row],[TenureMonths]]&lt;=47,"36-47",IF(ChurnData[[#This Row],[TenureMonths]]&lt;=59,"48-59","60-72")))))</f>
        <v>24-35</v>
      </c>
      <c r="V4444">
        <f>IF(ChurnData[[#This Row],[Churn]]="Yes",1,0)</f>
        <v>0</v>
      </c>
    </row>
    <row r="4445" spans="1:22" x14ac:dyDescent="0.35">
      <c r="A4445" t="s">
        <v>4498</v>
      </c>
      <c r="B4445" t="s">
        <v>36</v>
      </c>
      <c r="C4445">
        <v>0</v>
      </c>
      <c r="D4445" t="s">
        <v>20</v>
      </c>
      <c r="E4445" t="s">
        <v>20</v>
      </c>
      <c r="F4445" t="s">
        <v>45</v>
      </c>
      <c r="G4445" s="2">
        <v>23</v>
      </c>
      <c r="H4445" t="s">
        <v>20</v>
      </c>
      <c r="I4445" t="s">
        <v>23</v>
      </c>
      <c r="J4445" t="s">
        <v>21</v>
      </c>
      <c r="K4445" t="s">
        <v>21</v>
      </c>
      <c r="L4445" t="s">
        <v>33</v>
      </c>
      <c r="M4445" t="s">
        <v>20</v>
      </c>
      <c r="N4445" t="s">
        <v>34</v>
      </c>
      <c r="O4445" s="1">
        <v>86.07</v>
      </c>
      <c r="P4445" s="1">
        <v>2024.46</v>
      </c>
      <c r="Q4445">
        <v>5</v>
      </c>
      <c r="R4445" t="s">
        <v>20</v>
      </c>
      <c r="S4445" t="str">
        <f>IF(ChurnData[[#This Row],[MonthlyCharges]]&lt;=30,"1. Up to 30",IF(ChurnData[[#This Row],[MonthlyCharges]]&lt;=50,"2. 31-50",IF(ChurnData[[#This Row],[MonthlyCharges]]&lt;=70,"3. 51-70",IF(ChurnData[[#This Row],[MonthlyCharges]]&lt;=90,"4. 71-90","5. Over 90"))))</f>
        <v>4. 71-90</v>
      </c>
      <c r="T4445" t="str">
        <f>IF(AND(ChurnData[[#This Row],[Contract]]="Month-to-month",ChurnData[[#This Row],[InternetService]]="Fiber optic",ChurnData[[#This Row],[TenureMonths]]&lt;=11),"High-risk","Other")</f>
        <v>Other</v>
      </c>
      <c r="U4445" t="str">
        <f>IF(ChurnData[[#This Row],[TenureMonths]]&lt;=11,"0-11",IF(ChurnData[[#This Row],[TenureMonths]]&lt;=23,"12-23",IF(ChurnData[[#This Row],[TenureMonths]]&lt;=35,"24-35",IF(ChurnData[[#This Row],[TenureMonths]]&lt;=47,"36-47",IF(ChurnData[[#This Row],[TenureMonths]]&lt;=59,"48-59","60-72")))))</f>
        <v>12-23</v>
      </c>
      <c r="V4445">
        <f>IF(ChurnData[[#This Row],[Churn]]="Yes",1,0)</f>
        <v>1</v>
      </c>
    </row>
    <row r="4446" spans="1:22" x14ac:dyDescent="0.35">
      <c r="A4446" t="s">
        <v>4499</v>
      </c>
      <c r="B4446" t="s">
        <v>36</v>
      </c>
      <c r="C4446">
        <v>0</v>
      </c>
      <c r="D4446" t="s">
        <v>21</v>
      </c>
      <c r="E4446" t="s">
        <v>21</v>
      </c>
      <c r="F4446" t="s">
        <v>41</v>
      </c>
      <c r="G4446" s="2">
        <v>18</v>
      </c>
      <c r="H4446" t="s">
        <v>20</v>
      </c>
      <c r="I4446" t="s">
        <v>23</v>
      </c>
      <c r="J4446" t="s">
        <v>21</v>
      </c>
      <c r="K4446" t="s">
        <v>21</v>
      </c>
      <c r="L4446" t="s">
        <v>29</v>
      </c>
      <c r="M4446" t="s">
        <v>21</v>
      </c>
      <c r="N4446" t="s">
        <v>43</v>
      </c>
      <c r="O4446" s="1">
        <v>84.76</v>
      </c>
      <c r="P4446" s="1">
        <v>1532.68</v>
      </c>
      <c r="Q4446">
        <v>2</v>
      </c>
      <c r="R4446" t="s">
        <v>20</v>
      </c>
      <c r="S4446" t="str">
        <f>IF(ChurnData[[#This Row],[MonthlyCharges]]&lt;=30,"1. Up to 30",IF(ChurnData[[#This Row],[MonthlyCharges]]&lt;=50,"2. 31-50",IF(ChurnData[[#This Row],[MonthlyCharges]]&lt;=70,"3. 51-70",IF(ChurnData[[#This Row],[MonthlyCharges]]&lt;=90,"4. 71-90","5. Over 90"))))</f>
        <v>4. 71-90</v>
      </c>
      <c r="T4446" t="str">
        <f>IF(AND(ChurnData[[#This Row],[Contract]]="Month-to-month",ChurnData[[#This Row],[InternetService]]="Fiber optic",ChurnData[[#This Row],[TenureMonths]]&lt;=11),"High-risk","Other")</f>
        <v>Other</v>
      </c>
      <c r="U4446" t="str">
        <f>IF(ChurnData[[#This Row],[TenureMonths]]&lt;=11,"0-11",IF(ChurnData[[#This Row],[TenureMonths]]&lt;=23,"12-23",IF(ChurnData[[#This Row],[TenureMonths]]&lt;=35,"24-35",IF(ChurnData[[#This Row],[TenureMonths]]&lt;=47,"36-47",IF(ChurnData[[#This Row],[TenureMonths]]&lt;=59,"48-59","60-72")))))</f>
        <v>12-23</v>
      </c>
      <c r="V4446">
        <f>IF(ChurnData[[#This Row],[Churn]]="Yes",1,0)</f>
        <v>1</v>
      </c>
    </row>
    <row r="4447" spans="1:22" x14ac:dyDescent="0.35">
      <c r="A4447" t="s">
        <v>4500</v>
      </c>
      <c r="B4447" t="s">
        <v>36</v>
      </c>
      <c r="C4447">
        <v>0</v>
      </c>
      <c r="D4447" t="s">
        <v>21</v>
      </c>
      <c r="E4447" t="s">
        <v>21</v>
      </c>
      <c r="F4447" t="s">
        <v>75</v>
      </c>
      <c r="G4447" s="2">
        <v>53</v>
      </c>
      <c r="H4447" t="s">
        <v>20</v>
      </c>
      <c r="I4447" t="s">
        <v>32</v>
      </c>
      <c r="J4447" t="s">
        <v>21</v>
      </c>
      <c r="K4447" t="s">
        <v>21</v>
      </c>
      <c r="L4447" t="s">
        <v>33</v>
      </c>
      <c r="M4447" t="s">
        <v>21</v>
      </c>
      <c r="N4447" t="s">
        <v>30</v>
      </c>
      <c r="O4447" s="1">
        <v>52.89</v>
      </c>
      <c r="P4447" s="1">
        <v>2867.44</v>
      </c>
      <c r="Q4447">
        <v>0</v>
      </c>
      <c r="R4447" t="s">
        <v>20</v>
      </c>
      <c r="S4447" t="str">
        <f>IF(ChurnData[[#This Row],[MonthlyCharges]]&lt;=30,"1. Up to 30",IF(ChurnData[[#This Row],[MonthlyCharges]]&lt;=50,"2. 31-50",IF(ChurnData[[#This Row],[MonthlyCharges]]&lt;=70,"3. 51-70",IF(ChurnData[[#This Row],[MonthlyCharges]]&lt;=90,"4. 71-90","5. Over 90"))))</f>
        <v>3. 51-70</v>
      </c>
      <c r="T4447" t="str">
        <f>IF(AND(ChurnData[[#This Row],[Contract]]="Month-to-month",ChurnData[[#This Row],[InternetService]]="Fiber optic",ChurnData[[#This Row],[TenureMonths]]&lt;=11),"High-risk","Other")</f>
        <v>Other</v>
      </c>
      <c r="U4447" t="str">
        <f>IF(ChurnData[[#This Row],[TenureMonths]]&lt;=11,"0-11",IF(ChurnData[[#This Row],[TenureMonths]]&lt;=23,"12-23",IF(ChurnData[[#This Row],[TenureMonths]]&lt;=35,"24-35",IF(ChurnData[[#This Row],[TenureMonths]]&lt;=47,"36-47",IF(ChurnData[[#This Row],[TenureMonths]]&lt;=59,"48-59","60-72")))))</f>
        <v>48-59</v>
      </c>
      <c r="V4447">
        <f>IF(ChurnData[[#This Row],[Churn]]="Yes",1,0)</f>
        <v>1</v>
      </c>
    </row>
    <row r="4448" spans="1:22" x14ac:dyDescent="0.35">
      <c r="A4448" t="s">
        <v>4501</v>
      </c>
      <c r="B4448" t="s">
        <v>19</v>
      </c>
      <c r="C4448">
        <v>0</v>
      </c>
      <c r="D4448" t="s">
        <v>21</v>
      </c>
      <c r="E4448" t="s">
        <v>21</v>
      </c>
      <c r="F4448" t="s">
        <v>39</v>
      </c>
      <c r="G4448" s="2">
        <v>48</v>
      </c>
      <c r="H4448" t="s">
        <v>20</v>
      </c>
      <c r="I4448" t="s">
        <v>23</v>
      </c>
      <c r="J4448" t="s">
        <v>20</v>
      </c>
      <c r="K4448" t="s">
        <v>21</v>
      </c>
      <c r="L4448" t="s">
        <v>24</v>
      </c>
      <c r="M4448" t="s">
        <v>20</v>
      </c>
      <c r="N4448" t="s">
        <v>25</v>
      </c>
      <c r="O4448" s="1">
        <v>95.75</v>
      </c>
      <c r="P4448" s="1">
        <v>4497.96</v>
      </c>
      <c r="Q4448">
        <v>2</v>
      </c>
      <c r="R4448" t="s">
        <v>21</v>
      </c>
      <c r="S4448" t="str">
        <f>IF(ChurnData[[#This Row],[MonthlyCharges]]&lt;=30,"1. Up to 30",IF(ChurnData[[#This Row],[MonthlyCharges]]&lt;=50,"2. 31-50",IF(ChurnData[[#This Row],[MonthlyCharges]]&lt;=70,"3. 51-70",IF(ChurnData[[#This Row],[MonthlyCharges]]&lt;=90,"4. 71-90","5. Over 90"))))</f>
        <v>5. Over 90</v>
      </c>
      <c r="T4448" t="str">
        <f>IF(AND(ChurnData[[#This Row],[Contract]]="Month-to-month",ChurnData[[#This Row],[InternetService]]="Fiber optic",ChurnData[[#This Row],[TenureMonths]]&lt;=11),"High-risk","Other")</f>
        <v>Other</v>
      </c>
      <c r="U4448" t="str">
        <f>IF(ChurnData[[#This Row],[TenureMonths]]&lt;=11,"0-11",IF(ChurnData[[#This Row],[TenureMonths]]&lt;=23,"12-23",IF(ChurnData[[#This Row],[TenureMonths]]&lt;=35,"24-35",IF(ChurnData[[#This Row],[TenureMonths]]&lt;=47,"36-47",IF(ChurnData[[#This Row],[TenureMonths]]&lt;=59,"48-59","60-72")))))</f>
        <v>48-59</v>
      </c>
      <c r="V4448">
        <f>IF(ChurnData[[#This Row],[Churn]]="Yes",1,0)</f>
        <v>0</v>
      </c>
    </row>
    <row r="4449" spans="1:22" x14ac:dyDescent="0.35">
      <c r="A4449" t="s">
        <v>4502</v>
      </c>
      <c r="B4449" t="s">
        <v>36</v>
      </c>
      <c r="C4449">
        <v>0</v>
      </c>
      <c r="D4449" t="s">
        <v>20</v>
      </c>
      <c r="E4449" t="s">
        <v>20</v>
      </c>
      <c r="F4449" t="s">
        <v>27</v>
      </c>
      <c r="G4449" s="2">
        <v>46</v>
      </c>
      <c r="H4449" t="s">
        <v>20</v>
      </c>
      <c r="I4449" t="s">
        <v>23</v>
      </c>
      <c r="J4449" t="s">
        <v>20</v>
      </c>
      <c r="K4449" t="s">
        <v>21</v>
      </c>
      <c r="L4449" t="s">
        <v>24</v>
      </c>
      <c r="M4449" t="s">
        <v>20</v>
      </c>
      <c r="N4449" t="s">
        <v>30</v>
      </c>
      <c r="O4449" s="1">
        <v>91.57</v>
      </c>
      <c r="P4449" s="1">
        <v>4334.42</v>
      </c>
      <c r="Q4449">
        <v>2</v>
      </c>
      <c r="R4449" t="s">
        <v>21</v>
      </c>
      <c r="S4449" t="str">
        <f>IF(ChurnData[[#This Row],[MonthlyCharges]]&lt;=30,"1. Up to 30",IF(ChurnData[[#This Row],[MonthlyCharges]]&lt;=50,"2. 31-50",IF(ChurnData[[#This Row],[MonthlyCharges]]&lt;=70,"3. 51-70",IF(ChurnData[[#This Row],[MonthlyCharges]]&lt;=90,"4. 71-90","5. Over 90"))))</f>
        <v>5. Over 90</v>
      </c>
      <c r="T4449" t="str">
        <f>IF(AND(ChurnData[[#This Row],[Contract]]="Month-to-month",ChurnData[[#This Row],[InternetService]]="Fiber optic",ChurnData[[#This Row],[TenureMonths]]&lt;=11),"High-risk","Other")</f>
        <v>Other</v>
      </c>
      <c r="U4449" t="str">
        <f>IF(ChurnData[[#This Row],[TenureMonths]]&lt;=11,"0-11",IF(ChurnData[[#This Row],[TenureMonths]]&lt;=23,"12-23",IF(ChurnData[[#This Row],[TenureMonths]]&lt;=35,"24-35",IF(ChurnData[[#This Row],[TenureMonths]]&lt;=47,"36-47",IF(ChurnData[[#This Row],[TenureMonths]]&lt;=59,"48-59","60-72")))))</f>
        <v>36-47</v>
      </c>
      <c r="V4449">
        <f>IF(ChurnData[[#This Row],[Churn]]="Yes",1,0)</f>
        <v>0</v>
      </c>
    </row>
    <row r="4450" spans="1:22" x14ac:dyDescent="0.35">
      <c r="A4450" t="s">
        <v>4503</v>
      </c>
      <c r="B4450" t="s">
        <v>36</v>
      </c>
      <c r="C4450">
        <v>0</v>
      </c>
      <c r="D4450" t="s">
        <v>21</v>
      </c>
      <c r="E4450" t="s">
        <v>20</v>
      </c>
      <c r="F4450" t="s">
        <v>49</v>
      </c>
      <c r="G4450" s="2">
        <v>6</v>
      </c>
      <c r="H4450" t="s">
        <v>20</v>
      </c>
      <c r="I4450" t="s">
        <v>32</v>
      </c>
      <c r="J4450" t="s">
        <v>20</v>
      </c>
      <c r="K4450" t="s">
        <v>21</v>
      </c>
      <c r="L4450" t="s">
        <v>33</v>
      </c>
      <c r="M4450" t="s">
        <v>21</v>
      </c>
      <c r="N4450" t="s">
        <v>43</v>
      </c>
      <c r="O4450" s="1">
        <v>61.87</v>
      </c>
      <c r="P4450" s="1">
        <v>376.92</v>
      </c>
      <c r="Q4450">
        <v>3</v>
      </c>
      <c r="R4450" t="s">
        <v>20</v>
      </c>
      <c r="S4450" t="str">
        <f>IF(ChurnData[[#This Row],[MonthlyCharges]]&lt;=30,"1. Up to 30",IF(ChurnData[[#This Row],[MonthlyCharges]]&lt;=50,"2. 31-50",IF(ChurnData[[#This Row],[MonthlyCharges]]&lt;=70,"3. 51-70",IF(ChurnData[[#This Row],[MonthlyCharges]]&lt;=90,"4. 71-90","5. Over 90"))))</f>
        <v>3. 51-70</v>
      </c>
      <c r="T4450" t="str">
        <f>IF(AND(ChurnData[[#This Row],[Contract]]="Month-to-month",ChurnData[[#This Row],[InternetService]]="Fiber optic",ChurnData[[#This Row],[TenureMonths]]&lt;=11),"High-risk","Other")</f>
        <v>Other</v>
      </c>
      <c r="U4450" t="str">
        <f>IF(ChurnData[[#This Row],[TenureMonths]]&lt;=11,"0-11",IF(ChurnData[[#This Row],[TenureMonths]]&lt;=23,"12-23",IF(ChurnData[[#This Row],[TenureMonths]]&lt;=35,"24-35",IF(ChurnData[[#This Row],[TenureMonths]]&lt;=47,"36-47",IF(ChurnData[[#This Row],[TenureMonths]]&lt;=59,"48-59","60-72")))))</f>
        <v>0-11</v>
      </c>
      <c r="V4450">
        <f>IF(ChurnData[[#This Row],[Churn]]="Yes",1,0)</f>
        <v>1</v>
      </c>
    </row>
    <row r="4451" spans="1:22" x14ac:dyDescent="0.35">
      <c r="A4451" t="s">
        <v>4504</v>
      </c>
      <c r="B4451" t="s">
        <v>36</v>
      </c>
      <c r="C4451">
        <v>0</v>
      </c>
      <c r="D4451" t="s">
        <v>21</v>
      </c>
      <c r="E4451" t="s">
        <v>21</v>
      </c>
      <c r="F4451" t="s">
        <v>56</v>
      </c>
      <c r="G4451" s="2">
        <v>13</v>
      </c>
      <c r="H4451" t="s">
        <v>20</v>
      </c>
      <c r="I4451" t="s">
        <v>32</v>
      </c>
      <c r="J4451" t="s">
        <v>20</v>
      </c>
      <c r="K4451" t="s">
        <v>20</v>
      </c>
      <c r="L4451" t="s">
        <v>29</v>
      </c>
      <c r="M4451" t="s">
        <v>21</v>
      </c>
      <c r="N4451" t="s">
        <v>34</v>
      </c>
      <c r="O4451" s="1">
        <v>63.04</v>
      </c>
      <c r="P4451" s="1">
        <v>813.72</v>
      </c>
      <c r="Q4451">
        <v>2</v>
      </c>
      <c r="R4451" t="s">
        <v>21</v>
      </c>
      <c r="S4451" t="str">
        <f>IF(ChurnData[[#This Row],[MonthlyCharges]]&lt;=30,"1. Up to 30",IF(ChurnData[[#This Row],[MonthlyCharges]]&lt;=50,"2. 31-50",IF(ChurnData[[#This Row],[MonthlyCharges]]&lt;=70,"3. 51-70",IF(ChurnData[[#This Row],[MonthlyCharges]]&lt;=90,"4. 71-90","5. Over 90"))))</f>
        <v>3. 51-70</v>
      </c>
      <c r="T4451" t="str">
        <f>IF(AND(ChurnData[[#This Row],[Contract]]="Month-to-month",ChurnData[[#This Row],[InternetService]]="Fiber optic",ChurnData[[#This Row],[TenureMonths]]&lt;=11),"High-risk","Other")</f>
        <v>Other</v>
      </c>
      <c r="U4451" t="str">
        <f>IF(ChurnData[[#This Row],[TenureMonths]]&lt;=11,"0-11",IF(ChurnData[[#This Row],[TenureMonths]]&lt;=23,"12-23",IF(ChurnData[[#This Row],[TenureMonths]]&lt;=35,"24-35",IF(ChurnData[[#This Row],[TenureMonths]]&lt;=47,"36-47",IF(ChurnData[[#This Row],[TenureMonths]]&lt;=59,"48-59","60-72")))))</f>
        <v>12-23</v>
      </c>
      <c r="V4451">
        <f>IF(ChurnData[[#This Row],[Churn]]="Yes",1,0)</f>
        <v>0</v>
      </c>
    </row>
    <row r="4452" spans="1:22" x14ac:dyDescent="0.35">
      <c r="A4452" t="s">
        <v>4505</v>
      </c>
      <c r="B4452" t="s">
        <v>36</v>
      </c>
      <c r="C4452">
        <v>0</v>
      </c>
      <c r="D4452" t="s">
        <v>20</v>
      </c>
      <c r="E4452" t="s">
        <v>20</v>
      </c>
      <c r="F4452" t="s">
        <v>39</v>
      </c>
      <c r="G4452" s="2">
        <v>12</v>
      </c>
      <c r="H4452" t="s">
        <v>20</v>
      </c>
      <c r="I4452" t="s">
        <v>23</v>
      </c>
      <c r="J4452" t="s">
        <v>21</v>
      </c>
      <c r="K4452" t="s">
        <v>21</v>
      </c>
      <c r="L4452" t="s">
        <v>33</v>
      </c>
      <c r="M4452" t="s">
        <v>20</v>
      </c>
      <c r="N4452" t="s">
        <v>34</v>
      </c>
      <c r="O4452" s="1">
        <v>82.64</v>
      </c>
      <c r="P4452" s="1">
        <v>996.65</v>
      </c>
      <c r="Q4452">
        <v>1</v>
      </c>
      <c r="R4452" t="s">
        <v>21</v>
      </c>
      <c r="S4452" t="str">
        <f>IF(ChurnData[[#This Row],[MonthlyCharges]]&lt;=30,"1. Up to 30",IF(ChurnData[[#This Row],[MonthlyCharges]]&lt;=50,"2. 31-50",IF(ChurnData[[#This Row],[MonthlyCharges]]&lt;=70,"3. 51-70",IF(ChurnData[[#This Row],[MonthlyCharges]]&lt;=90,"4. 71-90","5. Over 90"))))</f>
        <v>4. 71-90</v>
      </c>
      <c r="T4452" t="str">
        <f>IF(AND(ChurnData[[#This Row],[Contract]]="Month-to-month",ChurnData[[#This Row],[InternetService]]="Fiber optic",ChurnData[[#This Row],[TenureMonths]]&lt;=11),"High-risk","Other")</f>
        <v>Other</v>
      </c>
      <c r="U4452" t="str">
        <f>IF(ChurnData[[#This Row],[TenureMonths]]&lt;=11,"0-11",IF(ChurnData[[#This Row],[TenureMonths]]&lt;=23,"12-23",IF(ChurnData[[#This Row],[TenureMonths]]&lt;=35,"24-35",IF(ChurnData[[#This Row],[TenureMonths]]&lt;=47,"36-47",IF(ChurnData[[#This Row],[TenureMonths]]&lt;=59,"48-59","60-72")))))</f>
        <v>12-23</v>
      </c>
      <c r="V4452">
        <f>IF(ChurnData[[#This Row],[Churn]]="Yes",1,0)</f>
        <v>0</v>
      </c>
    </row>
    <row r="4453" spans="1:22" x14ac:dyDescent="0.35">
      <c r="A4453" t="s">
        <v>4506</v>
      </c>
      <c r="B4453" t="s">
        <v>19</v>
      </c>
      <c r="C4453">
        <v>0</v>
      </c>
      <c r="D4453" t="s">
        <v>21</v>
      </c>
      <c r="E4453" t="s">
        <v>21</v>
      </c>
      <c r="F4453" t="s">
        <v>41</v>
      </c>
      <c r="G4453" s="2">
        <v>29</v>
      </c>
      <c r="H4453" t="s">
        <v>20</v>
      </c>
      <c r="I4453" t="s">
        <v>32</v>
      </c>
      <c r="J4453" t="s">
        <v>20</v>
      </c>
      <c r="K4453" t="s">
        <v>20</v>
      </c>
      <c r="L4453" t="s">
        <v>29</v>
      </c>
      <c r="M4453" t="s">
        <v>21</v>
      </c>
      <c r="N4453" t="s">
        <v>34</v>
      </c>
      <c r="O4453" s="1">
        <v>71.569999999999993</v>
      </c>
      <c r="P4453" s="1">
        <v>2114.3000000000002</v>
      </c>
      <c r="Q4453">
        <v>1</v>
      </c>
      <c r="R4453" t="s">
        <v>21</v>
      </c>
      <c r="S4453" t="str">
        <f>IF(ChurnData[[#This Row],[MonthlyCharges]]&lt;=30,"1. Up to 30",IF(ChurnData[[#This Row],[MonthlyCharges]]&lt;=50,"2. 31-50",IF(ChurnData[[#This Row],[MonthlyCharges]]&lt;=70,"3. 51-70",IF(ChurnData[[#This Row],[MonthlyCharges]]&lt;=90,"4. 71-90","5. Over 90"))))</f>
        <v>4. 71-90</v>
      </c>
      <c r="T4453" t="str">
        <f>IF(AND(ChurnData[[#This Row],[Contract]]="Month-to-month",ChurnData[[#This Row],[InternetService]]="Fiber optic",ChurnData[[#This Row],[TenureMonths]]&lt;=11),"High-risk","Other")</f>
        <v>Other</v>
      </c>
      <c r="U4453" t="str">
        <f>IF(ChurnData[[#This Row],[TenureMonths]]&lt;=11,"0-11",IF(ChurnData[[#This Row],[TenureMonths]]&lt;=23,"12-23",IF(ChurnData[[#This Row],[TenureMonths]]&lt;=35,"24-35",IF(ChurnData[[#This Row],[TenureMonths]]&lt;=47,"36-47",IF(ChurnData[[#This Row],[TenureMonths]]&lt;=59,"48-59","60-72")))))</f>
        <v>24-35</v>
      </c>
      <c r="V4453">
        <f>IF(ChurnData[[#This Row],[Churn]]="Yes",1,0)</f>
        <v>0</v>
      </c>
    </row>
    <row r="4454" spans="1:22" x14ac:dyDescent="0.35">
      <c r="A4454" t="s">
        <v>4507</v>
      </c>
      <c r="B4454" t="s">
        <v>19</v>
      </c>
      <c r="C4454">
        <v>0</v>
      </c>
      <c r="D4454" t="s">
        <v>21</v>
      </c>
      <c r="E4454" t="s">
        <v>21</v>
      </c>
      <c r="F4454" t="s">
        <v>37</v>
      </c>
      <c r="G4454" s="2">
        <v>14</v>
      </c>
      <c r="H4454" t="s">
        <v>20</v>
      </c>
      <c r="I4454" t="s">
        <v>23</v>
      </c>
      <c r="J4454" t="s">
        <v>20</v>
      </c>
      <c r="K4454" t="s">
        <v>20</v>
      </c>
      <c r="L4454" t="s">
        <v>33</v>
      </c>
      <c r="M4454" t="s">
        <v>20</v>
      </c>
      <c r="N4454" t="s">
        <v>34</v>
      </c>
      <c r="O4454" s="1">
        <v>92.06</v>
      </c>
      <c r="P4454" s="1">
        <v>1297.83</v>
      </c>
      <c r="Q4454">
        <v>0</v>
      </c>
      <c r="R4454" t="s">
        <v>21</v>
      </c>
      <c r="S4454" t="str">
        <f>IF(ChurnData[[#This Row],[MonthlyCharges]]&lt;=30,"1. Up to 30",IF(ChurnData[[#This Row],[MonthlyCharges]]&lt;=50,"2. 31-50",IF(ChurnData[[#This Row],[MonthlyCharges]]&lt;=70,"3. 51-70",IF(ChurnData[[#This Row],[MonthlyCharges]]&lt;=90,"4. 71-90","5. Over 90"))))</f>
        <v>5. Over 90</v>
      </c>
      <c r="T4454" t="str">
        <f>IF(AND(ChurnData[[#This Row],[Contract]]="Month-to-month",ChurnData[[#This Row],[InternetService]]="Fiber optic",ChurnData[[#This Row],[TenureMonths]]&lt;=11),"High-risk","Other")</f>
        <v>Other</v>
      </c>
      <c r="U4454" t="str">
        <f>IF(ChurnData[[#This Row],[TenureMonths]]&lt;=11,"0-11",IF(ChurnData[[#This Row],[TenureMonths]]&lt;=23,"12-23",IF(ChurnData[[#This Row],[TenureMonths]]&lt;=35,"24-35",IF(ChurnData[[#This Row],[TenureMonths]]&lt;=47,"36-47",IF(ChurnData[[#This Row],[TenureMonths]]&lt;=59,"48-59","60-72")))))</f>
        <v>12-23</v>
      </c>
      <c r="V4454">
        <f>IF(ChurnData[[#This Row],[Churn]]="Yes",1,0)</f>
        <v>0</v>
      </c>
    </row>
    <row r="4455" spans="1:22" x14ac:dyDescent="0.35">
      <c r="A4455" t="s">
        <v>4508</v>
      </c>
      <c r="B4455" t="s">
        <v>36</v>
      </c>
      <c r="C4455">
        <v>0</v>
      </c>
      <c r="D4455" t="s">
        <v>20</v>
      </c>
      <c r="E4455" t="s">
        <v>21</v>
      </c>
      <c r="F4455" t="s">
        <v>41</v>
      </c>
      <c r="G4455" s="2">
        <v>7</v>
      </c>
      <c r="H4455" t="s">
        <v>20</v>
      </c>
      <c r="I4455" t="s">
        <v>32</v>
      </c>
      <c r="J4455" t="s">
        <v>21</v>
      </c>
      <c r="K4455" t="s">
        <v>20</v>
      </c>
      <c r="L4455" t="s">
        <v>29</v>
      </c>
      <c r="M4455" t="s">
        <v>20</v>
      </c>
      <c r="N4455" t="s">
        <v>34</v>
      </c>
      <c r="O4455" s="1">
        <v>64.64</v>
      </c>
      <c r="P4455" s="1">
        <v>446.21</v>
      </c>
      <c r="Q4455">
        <v>1</v>
      </c>
      <c r="R4455" t="s">
        <v>21</v>
      </c>
      <c r="S4455" t="str">
        <f>IF(ChurnData[[#This Row],[MonthlyCharges]]&lt;=30,"1. Up to 30",IF(ChurnData[[#This Row],[MonthlyCharges]]&lt;=50,"2. 31-50",IF(ChurnData[[#This Row],[MonthlyCharges]]&lt;=70,"3. 51-70",IF(ChurnData[[#This Row],[MonthlyCharges]]&lt;=90,"4. 71-90","5. Over 90"))))</f>
        <v>3. 51-70</v>
      </c>
      <c r="T4455" t="str">
        <f>IF(AND(ChurnData[[#This Row],[Contract]]="Month-to-month",ChurnData[[#This Row],[InternetService]]="Fiber optic",ChurnData[[#This Row],[TenureMonths]]&lt;=11),"High-risk","Other")</f>
        <v>Other</v>
      </c>
      <c r="U4455" t="str">
        <f>IF(ChurnData[[#This Row],[TenureMonths]]&lt;=11,"0-11",IF(ChurnData[[#This Row],[TenureMonths]]&lt;=23,"12-23",IF(ChurnData[[#This Row],[TenureMonths]]&lt;=35,"24-35",IF(ChurnData[[#This Row],[TenureMonths]]&lt;=47,"36-47",IF(ChurnData[[#This Row],[TenureMonths]]&lt;=59,"48-59","60-72")))))</f>
        <v>0-11</v>
      </c>
      <c r="V4455">
        <f>IF(ChurnData[[#This Row],[Churn]]="Yes",1,0)</f>
        <v>0</v>
      </c>
    </row>
    <row r="4456" spans="1:22" x14ac:dyDescent="0.35">
      <c r="A4456" t="s">
        <v>4509</v>
      </c>
      <c r="B4456" t="s">
        <v>36</v>
      </c>
      <c r="C4456">
        <v>0</v>
      </c>
      <c r="D4456" t="s">
        <v>20</v>
      </c>
      <c r="E4456" t="s">
        <v>21</v>
      </c>
      <c r="F4456" t="s">
        <v>58</v>
      </c>
      <c r="G4456" s="2">
        <v>13</v>
      </c>
      <c r="H4456" t="s">
        <v>20</v>
      </c>
      <c r="I4456" t="s">
        <v>32</v>
      </c>
      <c r="J4456" t="s">
        <v>20</v>
      </c>
      <c r="K4456" t="s">
        <v>20</v>
      </c>
      <c r="L4456" t="s">
        <v>33</v>
      </c>
      <c r="M4456" t="s">
        <v>20</v>
      </c>
      <c r="N4456" t="s">
        <v>43</v>
      </c>
      <c r="O4456" s="1">
        <v>68</v>
      </c>
      <c r="P4456" s="1">
        <v>869.12</v>
      </c>
      <c r="Q4456">
        <v>2</v>
      </c>
      <c r="R4456" t="s">
        <v>21</v>
      </c>
      <c r="S4456" t="str">
        <f>IF(ChurnData[[#This Row],[MonthlyCharges]]&lt;=30,"1. Up to 30",IF(ChurnData[[#This Row],[MonthlyCharges]]&lt;=50,"2. 31-50",IF(ChurnData[[#This Row],[MonthlyCharges]]&lt;=70,"3. 51-70",IF(ChurnData[[#This Row],[MonthlyCharges]]&lt;=90,"4. 71-90","5. Over 90"))))</f>
        <v>3. 51-70</v>
      </c>
      <c r="T4456" t="str">
        <f>IF(AND(ChurnData[[#This Row],[Contract]]="Month-to-month",ChurnData[[#This Row],[InternetService]]="Fiber optic",ChurnData[[#This Row],[TenureMonths]]&lt;=11),"High-risk","Other")</f>
        <v>Other</v>
      </c>
      <c r="U4456" t="str">
        <f>IF(ChurnData[[#This Row],[TenureMonths]]&lt;=11,"0-11",IF(ChurnData[[#This Row],[TenureMonths]]&lt;=23,"12-23",IF(ChurnData[[#This Row],[TenureMonths]]&lt;=35,"24-35",IF(ChurnData[[#This Row],[TenureMonths]]&lt;=47,"36-47",IF(ChurnData[[#This Row],[TenureMonths]]&lt;=59,"48-59","60-72")))))</f>
        <v>12-23</v>
      </c>
      <c r="V4456">
        <f>IF(ChurnData[[#This Row],[Churn]]="Yes",1,0)</f>
        <v>0</v>
      </c>
    </row>
    <row r="4457" spans="1:22" x14ac:dyDescent="0.35">
      <c r="A4457" t="s">
        <v>4510</v>
      </c>
      <c r="B4457" t="s">
        <v>19</v>
      </c>
      <c r="C4457">
        <v>0</v>
      </c>
      <c r="D4457" t="s">
        <v>20</v>
      </c>
      <c r="E4457" t="s">
        <v>20</v>
      </c>
      <c r="F4457" t="s">
        <v>22</v>
      </c>
      <c r="G4457" s="2">
        <v>43</v>
      </c>
      <c r="H4457" t="s">
        <v>20</v>
      </c>
      <c r="I4457" t="s">
        <v>21</v>
      </c>
      <c r="J4457" t="s">
        <v>28</v>
      </c>
      <c r="K4457" t="s">
        <v>28</v>
      </c>
      <c r="L4457" t="s">
        <v>29</v>
      </c>
      <c r="M4457" t="s">
        <v>20</v>
      </c>
      <c r="N4457" t="s">
        <v>30</v>
      </c>
      <c r="O4457" s="1">
        <v>22.63</v>
      </c>
      <c r="P4457" s="1">
        <v>964.91</v>
      </c>
      <c r="Q4457">
        <v>0</v>
      </c>
      <c r="R4457" t="s">
        <v>20</v>
      </c>
      <c r="S4457" t="str">
        <f>IF(ChurnData[[#This Row],[MonthlyCharges]]&lt;=30,"1. Up to 30",IF(ChurnData[[#This Row],[MonthlyCharges]]&lt;=50,"2. 31-50",IF(ChurnData[[#This Row],[MonthlyCharges]]&lt;=70,"3. 51-70",IF(ChurnData[[#This Row],[MonthlyCharges]]&lt;=90,"4. 71-90","5. Over 90"))))</f>
        <v>1. Up to 30</v>
      </c>
      <c r="T4457" t="str">
        <f>IF(AND(ChurnData[[#This Row],[Contract]]="Month-to-month",ChurnData[[#This Row],[InternetService]]="Fiber optic",ChurnData[[#This Row],[TenureMonths]]&lt;=11),"High-risk","Other")</f>
        <v>Other</v>
      </c>
      <c r="U4457" t="str">
        <f>IF(ChurnData[[#This Row],[TenureMonths]]&lt;=11,"0-11",IF(ChurnData[[#This Row],[TenureMonths]]&lt;=23,"12-23",IF(ChurnData[[#This Row],[TenureMonths]]&lt;=35,"24-35",IF(ChurnData[[#This Row],[TenureMonths]]&lt;=47,"36-47",IF(ChurnData[[#This Row],[TenureMonths]]&lt;=59,"48-59","60-72")))))</f>
        <v>36-47</v>
      </c>
      <c r="V4457">
        <f>IF(ChurnData[[#This Row],[Churn]]="Yes",1,0)</f>
        <v>1</v>
      </c>
    </row>
    <row r="4458" spans="1:22" x14ac:dyDescent="0.35">
      <c r="A4458" t="s">
        <v>4511</v>
      </c>
      <c r="B4458" t="s">
        <v>36</v>
      </c>
      <c r="C4458">
        <v>0</v>
      </c>
      <c r="D4458" t="s">
        <v>20</v>
      </c>
      <c r="E4458" t="s">
        <v>21</v>
      </c>
      <c r="F4458" t="s">
        <v>49</v>
      </c>
      <c r="G4458" s="2">
        <v>16</v>
      </c>
      <c r="H4458" t="s">
        <v>20</v>
      </c>
      <c r="I4458" t="s">
        <v>23</v>
      </c>
      <c r="J4458" t="s">
        <v>21</v>
      </c>
      <c r="K4458" t="s">
        <v>20</v>
      </c>
      <c r="L4458" t="s">
        <v>33</v>
      </c>
      <c r="M4458" t="s">
        <v>21</v>
      </c>
      <c r="N4458" t="s">
        <v>34</v>
      </c>
      <c r="O4458" s="1">
        <v>100.46</v>
      </c>
      <c r="P4458" s="1">
        <v>1583.65</v>
      </c>
      <c r="Q4458">
        <v>2</v>
      </c>
      <c r="R4458" t="s">
        <v>21</v>
      </c>
      <c r="S4458" t="str">
        <f>IF(ChurnData[[#This Row],[MonthlyCharges]]&lt;=30,"1. Up to 30",IF(ChurnData[[#This Row],[MonthlyCharges]]&lt;=50,"2. 31-50",IF(ChurnData[[#This Row],[MonthlyCharges]]&lt;=70,"3. 51-70",IF(ChurnData[[#This Row],[MonthlyCharges]]&lt;=90,"4. 71-90","5. Over 90"))))</f>
        <v>5. Over 90</v>
      </c>
      <c r="T4458" t="str">
        <f>IF(AND(ChurnData[[#This Row],[Contract]]="Month-to-month",ChurnData[[#This Row],[InternetService]]="Fiber optic",ChurnData[[#This Row],[TenureMonths]]&lt;=11),"High-risk","Other")</f>
        <v>Other</v>
      </c>
      <c r="U4458" t="str">
        <f>IF(ChurnData[[#This Row],[TenureMonths]]&lt;=11,"0-11",IF(ChurnData[[#This Row],[TenureMonths]]&lt;=23,"12-23",IF(ChurnData[[#This Row],[TenureMonths]]&lt;=35,"24-35",IF(ChurnData[[#This Row],[TenureMonths]]&lt;=47,"36-47",IF(ChurnData[[#This Row],[TenureMonths]]&lt;=59,"48-59","60-72")))))</f>
        <v>12-23</v>
      </c>
      <c r="V4458">
        <f>IF(ChurnData[[#This Row],[Churn]]="Yes",1,0)</f>
        <v>0</v>
      </c>
    </row>
    <row r="4459" spans="1:22" x14ac:dyDescent="0.35">
      <c r="A4459" t="s">
        <v>4512</v>
      </c>
      <c r="B4459" t="s">
        <v>19</v>
      </c>
      <c r="C4459">
        <v>0</v>
      </c>
      <c r="D4459" t="s">
        <v>21</v>
      </c>
      <c r="E4459" t="s">
        <v>21</v>
      </c>
      <c r="F4459" t="s">
        <v>49</v>
      </c>
      <c r="G4459" s="2">
        <v>6</v>
      </c>
      <c r="H4459" t="s">
        <v>20</v>
      </c>
      <c r="I4459" t="s">
        <v>21</v>
      </c>
      <c r="J4459" t="s">
        <v>28</v>
      </c>
      <c r="K4459" t="s">
        <v>28</v>
      </c>
      <c r="L4459" t="s">
        <v>33</v>
      </c>
      <c r="M4459" t="s">
        <v>21</v>
      </c>
      <c r="N4459" t="s">
        <v>30</v>
      </c>
      <c r="O4459" s="1">
        <v>28.61</v>
      </c>
      <c r="P4459" s="1">
        <v>170.64</v>
      </c>
      <c r="Q4459">
        <v>0</v>
      </c>
      <c r="R4459" t="s">
        <v>20</v>
      </c>
      <c r="S4459" t="str">
        <f>IF(ChurnData[[#This Row],[MonthlyCharges]]&lt;=30,"1. Up to 30",IF(ChurnData[[#This Row],[MonthlyCharges]]&lt;=50,"2. 31-50",IF(ChurnData[[#This Row],[MonthlyCharges]]&lt;=70,"3. 51-70",IF(ChurnData[[#This Row],[MonthlyCharges]]&lt;=90,"4. 71-90","5. Over 90"))))</f>
        <v>1. Up to 30</v>
      </c>
      <c r="T4459" t="str">
        <f>IF(AND(ChurnData[[#This Row],[Contract]]="Month-to-month",ChurnData[[#This Row],[InternetService]]="Fiber optic",ChurnData[[#This Row],[TenureMonths]]&lt;=11),"High-risk","Other")</f>
        <v>Other</v>
      </c>
      <c r="U4459" t="str">
        <f>IF(ChurnData[[#This Row],[TenureMonths]]&lt;=11,"0-11",IF(ChurnData[[#This Row],[TenureMonths]]&lt;=23,"12-23",IF(ChurnData[[#This Row],[TenureMonths]]&lt;=35,"24-35",IF(ChurnData[[#This Row],[TenureMonths]]&lt;=47,"36-47",IF(ChurnData[[#This Row],[TenureMonths]]&lt;=59,"48-59","60-72")))))</f>
        <v>0-11</v>
      </c>
      <c r="V4459">
        <f>IF(ChurnData[[#This Row],[Churn]]="Yes",1,0)</f>
        <v>1</v>
      </c>
    </row>
    <row r="4460" spans="1:22" x14ac:dyDescent="0.35">
      <c r="A4460" t="s">
        <v>4513</v>
      </c>
      <c r="B4460" t="s">
        <v>36</v>
      </c>
      <c r="C4460">
        <v>0</v>
      </c>
      <c r="D4460" t="s">
        <v>20</v>
      </c>
      <c r="E4460" t="s">
        <v>21</v>
      </c>
      <c r="F4460" t="s">
        <v>41</v>
      </c>
      <c r="G4460" s="2">
        <v>26</v>
      </c>
      <c r="H4460" t="s">
        <v>21</v>
      </c>
      <c r="I4460" t="s">
        <v>23</v>
      </c>
      <c r="J4460" t="s">
        <v>21</v>
      </c>
      <c r="K4460" t="s">
        <v>21</v>
      </c>
      <c r="L4460" t="s">
        <v>24</v>
      </c>
      <c r="M4460" t="s">
        <v>20</v>
      </c>
      <c r="N4460" t="s">
        <v>30</v>
      </c>
      <c r="O4460" s="1">
        <v>69.67</v>
      </c>
      <c r="P4460" s="1">
        <v>1843.63</v>
      </c>
      <c r="Q4460">
        <v>3</v>
      </c>
      <c r="R4460" t="s">
        <v>21</v>
      </c>
      <c r="S4460" t="str">
        <f>IF(ChurnData[[#This Row],[MonthlyCharges]]&lt;=30,"1. Up to 30",IF(ChurnData[[#This Row],[MonthlyCharges]]&lt;=50,"2. 31-50",IF(ChurnData[[#This Row],[MonthlyCharges]]&lt;=70,"3. 51-70",IF(ChurnData[[#This Row],[MonthlyCharges]]&lt;=90,"4. 71-90","5. Over 90"))))</f>
        <v>3. 51-70</v>
      </c>
      <c r="T4460" t="str">
        <f>IF(AND(ChurnData[[#This Row],[Contract]]="Month-to-month",ChurnData[[#This Row],[InternetService]]="Fiber optic",ChurnData[[#This Row],[TenureMonths]]&lt;=11),"High-risk","Other")</f>
        <v>Other</v>
      </c>
      <c r="U4460" t="str">
        <f>IF(ChurnData[[#This Row],[TenureMonths]]&lt;=11,"0-11",IF(ChurnData[[#This Row],[TenureMonths]]&lt;=23,"12-23",IF(ChurnData[[#This Row],[TenureMonths]]&lt;=35,"24-35",IF(ChurnData[[#This Row],[TenureMonths]]&lt;=47,"36-47",IF(ChurnData[[#This Row],[TenureMonths]]&lt;=59,"48-59","60-72")))))</f>
        <v>24-35</v>
      </c>
      <c r="V4460">
        <f>IF(ChurnData[[#This Row],[Churn]]="Yes",1,0)</f>
        <v>0</v>
      </c>
    </row>
    <row r="4461" spans="1:22" x14ac:dyDescent="0.35">
      <c r="A4461" t="s">
        <v>4514</v>
      </c>
      <c r="B4461" t="s">
        <v>19</v>
      </c>
      <c r="C4461">
        <v>0</v>
      </c>
      <c r="D4461" t="s">
        <v>20</v>
      </c>
      <c r="E4461" t="s">
        <v>21</v>
      </c>
      <c r="F4461" t="s">
        <v>49</v>
      </c>
      <c r="G4461" s="2">
        <v>51</v>
      </c>
      <c r="H4461" t="s">
        <v>20</v>
      </c>
      <c r="I4461" t="s">
        <v>23</v>
      </c>
      <c r="J4461" t="s">
        <v>21</v>
      </c>
      <c r="K4461" t="s">
        <v>21</v>
      </c>
      <c r="L4461" t="s">
        <v>29</v>
      </c>
      <c r="M4461" t="s">
        <v>20</v>
      </c>
      <c r="N4461" t="s">
        <v>34</v>
      </c>
      <c r="O4461" s="1">
        <v>82.04</v>
      </c>
      <c r="P4461" s="1">
        <v>4115.25</v>
      </c>
      <c r="Q4461">
        <v>2</v>
      </c>
      <c r="R4461" t="s">
        <v>21</v>
      </c>
      <c r="S4461" t="str">
        <f>IF(ChurnData[[#This Row],[MonthlyCharges]]&lt;=30,"1. Up to 30",IF(ChurnData[[#This Row],[MonthlyCharges]]&lt;=50,"2. 31-50",IF(ChurnData[[#This Row],[MonthlyCharges]]&lt;=70,"3. 51-70",IF(ChurnData[[#This Row],[MonthlyCharges]]&lt;=90,"4. 71-90","5. Over 90"))))</f>
        <v>4. 71-90</v>
      </c>
      <c r="T4461" t="str">
        <f>IF(AND(ChurnData[[#This Row],[Contract]]="Month-to-month",ChurnData[[#This Row],[InternetService]]="Fiber optic",ChurnData[[#This Row],[TenureMonths]]&lt;=11),"High-risk","Other")</f>
        <v>Other</v>
      </c>
      <c r="U4461" t="str">
        <f>IF(ChurnData[[#This Row],[TenureMonths]]&lt;=11,"0-11",IF(ChurnData[[#This Row],[TenureMonths]]&lt;=23,"12-23",IF(ChurnData[[#This Row],[TenureMonths]]&lt;=35,"24-35",IF(ChurnData[[#This Row],[TenureMonths]]&lt;=47,"36-47",IF(ChurnData[[#This Row],[TenureMonths]]&lt;=59,"48-59","60-72")))))</f>
        <v>48-59</v>
      </c>
      <c r="V4461">
        <f>IF(ChurnData[[#This Row],[Churn]]="Yes",1,0)</f>
        <v>0</v>
      </c>
    </row>
    <row r="4462" spans="1:22" x14ac:dyDescent="0.35">
      <c r="A4462" t="s">
        <v>4515</v>
      </c>
      <c r="B4462" t="s">
        <v>36</v>
      </c>
      <c r="C4462">
        <v>0</v>
      </c>
      <c r="D4462" t="s">
        <v>20</v>
      </c>
      <c r="E4462" t="s">
        <v>21</v>
      </c>
      <c r="F4462" t="s">
        <v>41</v>
      </c>
      <c r="G4462" s="2">
        <v>9</v>
      </c>
      <c r="H4462" t="s">
        <v>20</v>
      </c>
      <c r="I4462" t="s">
        <v>23</v>
      </c>
      <c r="J4462" t="s">
        <v>20</v>
      </c>
      <c r="K4462" t="s">
        <v>21</v>
      </c>
      <c r="L4462" t="s">
        <v>33</v>
      </c>
      <c r="M4462" t="s">
        <v>21</v>
      </c>
      <c r="N4462" t="s">
        <v>25</v>
      </c>
      <c r="O4462" s="1">
        <v>92.61</v>
      </c>
      <c r="P4462" s="1">
        <v>817.35</v>
      </c>
      <c r="Q4462">
        <v>0</v>
      </c>
      <c r="R4462" t="s">
        <v>20</v>
      </c>
      <c r="S4462" t="str">
        <f>IF(ChurnData[[#This Row],[MonthlyCharges]]&lt;=30,"1. Up to 30",IF(ChurnData[[#This Row],[MonthlyCharges]]&lt;=50,"2. 31-50",IF(ChurnData[[#This Row],[MonthlyCharges]]&lt;=70,"3. 51-70",IF(ChurnData[[#This Row],[MonthlyCharges]]&lt;=90,"4. 71-90","5. Over 90"))))</f>
        <v>5. Over 90</v>
      </c>
      <c r="T4462" t="str">
        <f>IF(AND(ChurnData[[#This Row],[Contract]]="Month-to-month",ChurnData[[#This Row],[InternetService]]="Fiber optic",ChurnData[[#This Row],[TenureMonths]]&lt;=11),"High-risk","Other")</f>
        <v>High-risk</v>
      </c>
      <c r="U4462" t="str">
        <f>IF(ChurnData[[#This Row],[TenureMonths]]&lt;=11,"0-11",IF(ChurnData[[#This Row],[TenureMonths]]&lt;=23,"12-23",IF(ChurnData[[#This Row],[TenureMonths]]&lt;=35,"24-35",IF(ChurnData[[#This Row],[TenureMonths]]&lt;=47,"36-47",IF(ChurnData[[#This Row],[TenureMonths]]&lt;=59,"48-59","60-72")))))</f>
        <v>0-11</v>
      </c>
      <c r="V4462">
        <f>IF(ChurnData[[#This Row],[Churn]]="Yes",1,0)</f>
        <v>1</v>
      </c>
    </row>
    <row r="4463" spans="1:22" x14ac:dyDescent="0.35">
      <c r="A4463" t="s">
        <v>4516</v>
      </c>
      <c r="B4463" t="s">
        <v>36</v>
      </c>
      <c r="C4463">
        <v>0</v>
      </c>
      <c r="D4463" t="s">
        <v>20</v>
      </c>
      <c r="E4463" t="s">
        <v>21</v>
      </c>
      <c r="F4463" t="s">
        <v>75</v>
      </c>
      <c r="G4463" s="2">
        <v>31</v>
      </c>
      <c r="H4463" t="s">
        <v>20</v>
      </c>
      <c r="I4463" t="s">
        <v>32</v>
      </c>
      <c r="J4463" t="s">
        <v>21</v>
      </c>
      <c r="K4463" t="s">
        <v>21</v>
      </c>
      <c r="L4463" t="s">
        <v>24</v>
      </c>
      <c r="M4463" t="s">
        <v>21</v>
      </c>
      <c r="N4463" t="s">
        <v>34</v>
      </c>
      <c r="O4463" s="1">
        <v>51.73</v>
      </c>
      <c r="P4463" s="1">
        <v>1629.97</v>
      </c>
      <c r="Q4463">
        <v>1</v>
      </c>
      <c r="R4463" t="s">
        <v>21</v>
      </c>
      <c r="S4463" t="str">
        <f>IF(ChurnData[[#This Row],[MonthlyCharges]]&lt;=30,"1. Up to 30",IF(ChurnData[[#This Row],[MonthlyCharges]]&lt;=50,"2. 31-50",IF(ChurnData[[#This Row],[MonthlyCharges]]&lt;=70,"3. 51-70",IF(ChurnData[[#This Row],[MonthlyCharges]]&lt;=90,"4. 71-90","5. Over 90"))))</f>
        <v>3. 51-70</v>
      </c>
      <c r="T4463" t="str">
        <f>IF(AND(ChurnData[[#This Row],[Contract]]="Month-to-month",ChurnData[[#This Row],[InternetService]]="Fiber optic",ChurnData[[#This Row],[TenureMonths]]&lt;=11),"High-risk","Other")</f>
        <v>Other</v>
      </c>
      <c r="U4463" t="str">
        <f>IF(ChurnData[[#This Row],[TenureMonths]]&lt;=11,"0-11",IF(ChurnData[[#This Row],[TenureMonths]]&lt;=23,"12-23",IF(ChurnData[[#This Row],[TenureMonths]]&lt;=35,"24-35",IF(ChurnData[[#This Row],[TenureMonths]]&lt;=47,"36-47",IF(ChurnData[[#This Row],[TenureMonths]]&lt;=59,"48-59","60-72")))))</f>
        <v>24-35</v>
      </c>
      <c r="V4463">
        <f>IF(ChurnData[[#This Row],[Churn]]="Yes",1,0)</f>
        <v>0</v>
      </c>
    </row>
    <row r="4464" spans="1:22" x14ac:dyDescent="0.35">
      <c r="A4464" t="s">
        <v>4517</v>
      </c>
      <c r="B4464" t="s">
        <v>36</v>
      </c>
      <c r="C4464">
        <v>1</v>
      </c>
      <c r="D4464" t="s">
        <v>20</v>
      </c>
      <c r="E4464" t="s">
        <v>21</v>
      </c>
      <c r="F4464" t="s">
        <v>75</v>
      </c>
      <c r="G4464" s="2">
        <v>20</v>
      </c>
      <c r="H4464" t="s">
        <v>20</v>
      </c>
      <c r="I4464" t="s">
        <v>23</v>
      </c>
      <c r="J4464" t="s">
        <v>20</v>
      </c>
      <c r="K4464" t="s">
        <v>21</v>
      </c>
      <c r="L4464" t="s">
        <v>33</v>
      </c>
      <c r="M4464" t="s">
        <v>21</v>
      </c>
      <c r="N4464" t="s">
        <v>30</v>
      </c>
      <c r="O4464" s="1">
        <v>94.47</v>
      </c>
      <c r="P4464" s="1">
        <v>1918.34</v>
      </c>
      <c r="Q4464">
        <v>2</v>
      </c>
      <c r="R4464" t="s">
        <v>20</v>
      </c>
      <c r="S4464" t="str">
        <f>IF(ChurnData[[#This Row],[MonthlyCharges]]&lt;=30,"1. Up to 30",IF(ChurnData[[#This Row],[MonthlyCharges]]&lt;=50,"2. 31-50",IF(ChurnData[[#This Row],[MonthlyCharges]]&lt;=70,"3. 51-70",IF(ChurnData[[#This Row],[MonthlyCharges]]&lt;=90,"4. 71-90","5. Over 90"))))</f>
        <v>5. Over 90</v>
      </c>
      <c r="T4464" t="str">
        <f>IF(AND(ChurnData[[#This Row],[Contract]]="Month-to-month",ChurnData[[#This Row],[InternetService]]="Fiber optic",ChurnData[[#This Row],[TenureMonths]]&lt;=11),"High-risk","Other")</f>
        <v>Other</v>
      </c>
      <c r="U4464" t="str">
        <f>IF(ChurnData[[#This Row],[TenureMonths]]&lt;=11,"0-11",IF(ChurnData[[#This Row],[TenureMonths]]&lt;=23,"12-23",IF(ChurnData[[#This Row],[TenureMonths]]&lt;=35,"24-35",IF(ChurnData[[#This Row],[TenureMonths]]&lt;=47,"36-47",IF(ChurnData[[#This Row],[TenureMonths]]&lt;=59,"48-59","60-72")))))</f>
        <v>12-23</v>
      </c>
      <c r="V4464">
        <f>IF(ChurnData[[#This Row],[Churn]]="Yes",1,0)</f>
        <v>1</v>
      </c>
    </row>
    <row r="4465" spans="1:22" x14ac:dyDescent="0.35">
      <c r="A4465" t="s">
        <v>4518</v>
      </c>
      <c r="B4465" t="s">
        <v>19</v>
      </c>
      <c r="C4465">
        <v>0</v>
      </c>
      <c r="D4465" t="s">
        <v>21</v>
      </c>
      <c r="E4465" t="s">
        <v>21</v>
      </c>
      <c r="F4465" t="s">
        <v>37</v>
      </c>
      <c r="G4465" s="2">
        <v>45</v>
      </c>
      <c r="H4465" t="s">
        <v>21</v>
      </c>
      <c r="I4465" t="s">
        <v>21</v>
      </c>
      <c r="J4465" t="s">
        <v>28</v>
      </c>
      <c r="K4465" t="s">
        <v>28</v>
      </c>
      <c r="L4465" t="s">
        <v>29</v>
      </c>
      <c r="M4465" t="s">
        <v>20</v>
      </c>
      <c r="N4465" t="s">
        <v>34</v>
      </c>
      <c r="O4465" s="1">
        <v>18</v>
      </c>
      <c r="P4465" s="1">
        <v>804.62</v>
      </c>
      <c r="Q4465">
        <v>1</v>
      </c>
      <c r="R4465" t="s">
        <v>21</v>
      </c>
      <c r="S4465" t="str">
        <f>IF(ChurnData[[#This Row],[MonthlyCharges]]&lt;=30,"1. Up to 30",IF(ChurnData[[#This Row],[MonthlyCharges]]&lt;=50,"2. 31-50",IF(ChurnData[[#This Row],[MonthlyCharges]]&lt;=70,"3. 51-70",IF(ChurnData[[#This Row],[MonthlyCharges]]&lt;=90,"4. 71-90","5. Over 90"))))</f>
        <v>1. Up to 30</v>
      </c>
      <c r="T4465" t="str">
        <f>IF(AND(ChurnData[[#This Row],[Contract]]="Month-to-month",ChurnData[[#This Row],[InternetService]]="Fiber optic",ChurnData[[#This Row],[TenureMonths]]&lt;=11),"High-risk","Other")</f>
        <v>Other</v>
      </c>
      <c r="U4465" t="str">
        <f>IF(ChurnData[[#This Row],[TenureMonths]]&lt;=11,"0-11",IF(ChurnData[[#This Row],[TenureMonths]]&lt;=23,"12-23",IF(ChurnData[[#This Row],[TenureMonths]]&lt;=35,"24-35",IF(ChurnData[[#This Row],[TenureMonths]]&lt;=47,"36-47",IF(ChurnData[[#This Row],[TenureMonths]]&lt;=59,"48-59","60-72")))))</f>
        <v>36-47</v>
      </c>
      <c r="V4465">
        <f>IF(ChurnData[[#This Row],[Churn]]="Yes",1,0)</f>
        <v>0</v>
      </c>
    </row>
    <row r="4466" spans="1:22" x14ac:dyDescent="0.35">
      <c r="A4466" t="s">
        <v>4519</v>
      </c>
      <c r="B4466" t="s">
        <v>19</v>
      </c>
      <c r="C4466">
        <v>0</v>
      </c>
      <c r="D4466" t="s">
        <v>20</v>
      </c>
      <c r="E4466" t="s">
        <v>21</v>
      </c>
      <c r="F4466" t="s">
        <v>56</v>
      </c>
      <c r="G4466" s="2">
        <v>13</v>
      </c>
      <c r="H4466" t="s">
        <v>20</v>
      </c>
      <c r="I4466" t="s">
        <v>21</v>
      </c>
      <c r="J4466" t="s">
        <v>28</v>
      </c>
      <c r="K4466" t="s">
        <v>28</v>
      </c>
      <c r="L4466" t="s">
        <v>33</v>
      </c>
      <c r="M4466" t="s">
        <v>21</v>
      </c>
      <c r="N4466" t="s">
        <v>30</v>
      </c>
      <c r="O4466" s="1">
        <v>27</v>
      </c>
      <c r="P4466" s="1">
        <v>349.32</v>
      </c>
      <c r="Q4466">
        <v>2</v>
      </c>
      <c r="R4466" t="s">
        <v>21</v>
      </c>
      <c r="S4466" t="str">
        <f>IF(ChurnData[[#This Row],[MonthlyCharges]]&lt;=30,"1. Up to 30",IF(ChurnData[[#This Row],[MonthlyCharges]]&lt;=50,"2. 31-50",IF(ChurnData[[#This Row],[MonthlyCharges]]&lt;=70,"3. 51-70",IF(ChurnData[[#This Row],[MonthlyCharges]]&lt;=90,"4. 71-90","5. Over 90"))))</f>
        <v>1. Up to 30</v>
      </c>
      <c r="T4466" t="str">
        <f>IF(AND(ChurnData[[#This Row],[Contract]]="Month-to-month",ChurnData[[#This Row],[InternetService]]="Fiber optic",ChurnData[[#This Row],[TenureMonths]]&lt;=11),"High-risk","Other")</f>
        <v>Other</v>
      </c>
      <c r="U4466" t="str">
        <f>IF(ChurnData[[#This Row],[TenureMonths]]&lt;=11,"0-11",IF(ChurnData[[#This Row],[TenureMonths]]&lt;=23,"12-23",IF(ChurnData[[#This Row],[TenureMonths]]&lt;=35,"24-35",IF(ChurnData[[#This Row],[TenureMonths]]&lt;=47,"36-47",IF(ChurnData[[#This Row],[TenureMonths]]&lt;=59,"48-59","60-72")))))</f>
        <v>12-23</v>
      </c>
      <c r="V4466">
        <f>IF(ChurnData[[#This Row],[Churn]]="Yes",1,0)</f>
        <v>0</v>
      </c>
    </row>
    <row r="4467" spans="1:22" x14ac:dyDescent="0.35">
      <c r="A4467" t="s">
        <v>4520</v>
      </c>
      <c r="B4467" t="s">
        <v>19</v>
      </c>
      <c r="C4467">
        <v>0</v>
      </c>
      <c r="D4467" t="s">
        <v>21</v>
      </c>
      <c r="E4467" t="s">
        <v>21</v>
      </c>
      <c r="F4467" t="s">
        <v>45</v>
      </c>
      <c r="G4467" s="2">
        <v>39</v>
      </c>
      <c r="H4467" t="s">
        <v>20</v>
      </c>
      <c r="I4467" t="s">
        <v>23</v>
      </c>
      <c r="J4467" t="s">
        <v>21</v>
      </c>
      <c r="K4467" t="s">
        <v>20</v>
      </c>
      <c r="L4467" t="s">
        <v>29</v>
      </c>
      <c r="M4467" t="s">
        <v>20</v>
      </c>
      <c r="N4467" t="s">
        <v>30</v>
      </c>
      <c r="O4467" s="1">
        <v>93.76</v>
      </c>
      <c r="P4467" s="1">
        <v>3698.06</v>
      </c>
      <c r="Q4467">
        <v>3</v>
      </c>
      <c r="R4467" t="s">
        <v>21</v>
      </c>
      <c r="S4467" t="str">
        <f>IF(ChurnData[[#This Row],[MonthlyCharges]]&lt;=30,"1. Up to 30",IF(ChurnData[[#This Row],[MonthlyCharges]]&lt;=50,"2. 31-50",IF(ChurnData[[#This Row],[MonthlyCharges]]&lt;=70,"3. 51-70",IF(ChurnData[[#This Row],[MonthlyCharges]]&lt;=90,"4. 71-90","5. Over 90"))))</f>
        <v>5. Over 90</v>
      </c>
      <c r="T4467" t="str">
        <f>IF(AND(ChurnData[[#This Row],[Contract]]="Month-to-month",ChurnData[[#This Row],[InternetService]]="Fiber optic",ChurnData[[#This Row],[TenureMonths]]&lt;=11),"High-risk","Other")</f>
        <v>Other</v>
      </c>
      <c r="U4467" t="str">
        <f>IF(ChurnData[[#This Row],[TenureMonths]]&lt;=11,"0-11",IF(ChurnData[[#This Row],[TenureMonths]]&lt;=23,"12-23",IF(ChurnData[[#This Row],[TenureMonths]]&lt;=35,"24-35",IF(ChurnData[[#This Row],[TenureMonths]]&lt;=47,"36-47",IF(ChurnData[[#This Row],[TenureMonths]]&lt;=59,"48-59","60-72")))))</f>
        <v>36-47</v>
      </c>
      <c r="V4467">
        <f>IF(ChurnData[[#This Row],[Churn]]="Yes",1,0)</f>
        <v>0</v>
      </c>
    </row>
    <row r="4468" spans="1:22" x14ac:dyDescent="0.35">
      <c r="A4468" t="s">
        <v>4521</v>
      </c>
      <c r="B4468" t="s">
        <v>19</v>
      </c>
      <c r="C4468">
        <v>1</v>
      </c>
      <c r="D4468" t="s">
        <v>20</v>
      </c>
      <c r="E4468" t="s">
        <v>20</v>
      </c>
      <c r="F4468" t="s">
        <v>41</v>
      </c>
      <c r="G4468" s="2">
        <v>9</v>
      </c>
      <c r="H4468" t="s">
        <v>20</v>
      </c>
      <c r="I4468" t="s">
        <v>23</v>
      </c>
      <c r="J4468" t="s">
        <v>21</v>
      </c>
      <c r="K4468" t="s">
        <v>20</v>
      </c>
      <c r="L4468" t="s">
        <v>33</v>
      </c>
      <c r="M4468" t="s">
        <v>21</v>
      </c>
      <c r="N4468" t="s">
        <v>30</v>
      </c>
      <c r="O4468" s="1">
        <v>73.67</v>
      </c>
      <c r="P4468" s="1">
        <v>669.94</v>
      </c>
      <c r="Q4468">
        <v>2</v>
      </c>
      <c r="R4468" t="s">
        <v>20</v>
      </c>
      <c r="S4468" t="str">
        <f>IF(ChurnData[[#This Row],[MonthlyCharges]]&lt;=30,"1. Up to 30",IF(ChurnData[[#This Row],[MonthlyCharges]]&lt;=50,"2. 31-50",IF(ChurnData[[#This Row],[MonthlyCharges]]&lt;=70,"3. 51-70",IF(ChurnData[[#This Row],[MonthlyCharges]]&lt;=90,"4. 71-90","5. Over 90"))))</f>
        <v>4. 71-90</v>
      </c>
      <c r="T4468" t="str">
        <f>IF(AND(ChurnData[[#This Row],[Contract]]="Month-to-month",ChurnData[[#This Row],[InternetService]]="Fiber optic",ChurnData[[#This Row],[TenureMonths]]&lt;=11),"High-risk","Other")</f>
        <v>High-risk</v>
      </c>
      <c r="U4468" t="str">
        <f>IF(ChurnData[[#This Row],[TenureMonths]]&lt;=11,"0-11",IF(ChurnData[[#This Row],[TenureMonths]]&lt;=23,"12-23",IF(ChurnData[[#This Row],[TenureMonths]]&lt;=35,"24-35",IF(ChurnData[[#This Row],[TenureMonths]]&lt;=47,"36-47",IF(ChurnData[[#This Row],[TenureMonths]]&lt;=59,"48-59","60-72")))))</f>
        <v>0-11</v>
      </c>
      <c r="V4468">
        <f>IF(ChurnData[[#This Row],[Churn]]="Yes",1,0)</f>
        <v>1</v>
      </c>
    </row>
    <row r="4469" spans="1:22" x14ac:dyDescent="0.35">
      <c r="A4469" t="s">
        <v>4522</v>
      </c>
      <c r="B4469" t="s">
        <v>19</v>
      </c>
      <c r="C4469">
        <v>0</v>
      </c>
      <c r="D4469" t="s">
        <v>21</v>
      </c>
      <c r="E4469" t="s">
        <v>21</v>
      </c>
      <c r="F4469" t="s">
        <v>39</v>
      </c>
      <c r="G4469" s="2">
        <v>10</v>
      </c>
      <c r="H4469" t="s">
        <v>20</v>
      </c>
      <c r="I4469" t="s">
        <v>32</v>
      </c>
      <c r="J4469" t="s">
        <v>21</v>
      </c>
      <c r="K4469" t="s">
        <v>20</v>
      </c>
      <c r="L4469" t="s">
        <v>33</v>
      </c>
      <c r="M4469" t="s">
        <v>20</v>
      </c>
      <c r="N4469" t="s">
        <v>25</v>
      </c>
      <c r="O4469" s="1">
        <v>58.74</v>
      </c>
      <c r="P4469" s="1">
        <v>590.32000000000005</v>
      </c>
      <c r="Q4469">
        <v>2</v>
      </c>
      <c r="R4469" t="s">
        <v>21</v>
      </c>
      <c r="S4469" t="str">
        <f>IF(ChurnData[[#This Row],[MonthlyCharges]]&lt;=30,"1. Up to 30",IF(ChurnData[[#This Row],[MonthlyCharges]]&lt;=50,"2. 31-50",IF(ChurnData[[#This Row],[MonthlyCharges]]&lt;=70,"3. 51-70",IF(ChurnData[[#This Row],[MonthlyCharges]]&lt;=90,"4. 71-90","5. Over 90"))))</f>
        <v>3. 51-70</v>
      </c>
      <c r="T4469" t="str">
        <f>IF(AND(ChurnData[[#This Row],[Contract]]="Month-to-month",ChurnData[[#This Row],[InternetService]]="Fiber optic",ChurnData[[#This Row],[TenureMonths]]&lt;=11),"High-risk","Other")</f>
        <v>Other</v>
      </c>
      <c r="U4469" t="str">
        <f>IF(ChurnData[[#This Row],[TenureMonths]]&lt;=11,"0-11",IF(ChurnData[[#This Row],[TenureMonths]]&lt;=23,"12-23",IF(ChurnData[[#This Row],[TenureMonths]]&lt;=35,"24-35",IF(ChurnData[[#This Row],[TenureMonths]]&lt;=47,"36-47",IF(ChurnData[[#This Row],[TenureMonths]]&lt;=59,"48-59","60-72")))))</f>
        <v>0-11</v>
      </c>
      <c r="V4469">
        <f>IF(ChurnData[[#This Row],[Churn]]="Yes",1,0)</f>
        <v>0</v>
      </c>
    </row>
    <row r="4470" spans="1:22" x14ac:dyDescent="0.35">
      <c r="A4470" t="s">
        <v>4523</v>
      </c>
      <c r="B4470" t="s">
        <v>36</v>
      </c>
      <c r="C4470">
        <v>0</v>
      </c>
      <c r="D4470" t="s">
        <v>20</v>
      </c>
      <c r="E4470" t="s">
        <v>21</v>
      </c>
      <c r="F4470" t="s">
        <v>58</v>
      </c>
      <c r="G4470" s="2">
        <v>41</v>
      </c>
      <c r="H4470" t="s">
        <v>21</v>
      </c>
      <c r="I4470" t="s">
        <v>23</v>
      </c>
      <c r="J4470" t="s">
        <v>21</v>
      </c>
      <c r="K4470" t="s">
        <v>21</v>
      </c>
      <c r="L4470" t="s">
        <v>33</v>
      </c>
      <c r="M4470" t="s">
        <v>20</v>
      </c>
      <c r="N4470" t="s">
        <v>43</v>
      </c>
      <c r="O4470" s="1">
        <v>80.14</v>
      </c>
      <c r="P4470" s="1">
        <v>3197.64</v>
      </c>
      <c r="Q4470">
        <v>3</v>
      </c>
      <c r="R4470" t="s">
        <v>20</v>
      </c>
      <c r="S4470" t="str">
        <f>IF(ChurnData[[#This Row],[MonthlyCharges]]&lt;=30,"1. Up to 30",IF(ChurnData[[#This Row],[MonthlyCharges]]&lt;=50,"2. 31-50",IF(ChurnData[[#This Row],[MonthlyCharges]]&lt;=70,"3. 51-70",IF(ChurnData[[#This Row],[MonthlyCharges]]&lt;=90,"4. 71-90","5. Over 90"))))</f>
        <v>4. 71-90</v>
      </c>
      <c r="T4470" t="str">
        <f>IF(AND(ChurnData[[#This Row],[Contract]]="Month-to-month",ChurnData[[#This Row],[InternetService]]="Fiber optic",ChurnData[[#This Row],[TenureMonths]]&lt;=11),"High-risk","Other")</f>
        <v>Other</v>
      </c>
      <c r="U4470" t="str">
        <f>IF(ChurnData[[#This Row],[TenureMonths]]&lt;=11,"0-11",IF(ChurnData[[#This Row],[TenureMonths]]&lt;=23,"12-23",IF(ChurnData[[#This Row],[TenureMonths]]&lt;=35,"24-35",IF(ChurnData[[#This Row],[TenureMonths]]&lt;=47,"36-47",IF(ChurnData[[#This Row],[TenureMonths]]&lt;=59,"48-59","60-72")))))</f>
        <v>36-47</v>
      </c>
      <c r="V4470">
        <f>IF(ChurnData[[#This Row],[Churn]]="Yes",1,0)</f>
        <v>1</v>
      </c>
    </row>
    <row r="4471" spans="1:22" x14ac:dyDescent="0.35">
      <c r="A4471" t="s">
        <v>4524</v>
      </c>
      <c r="B4471" t="s">
        <v>19</v>
      </c>
      <c r="C4471">
        <v>0</v>
      </c>
      <c r="D4471" t="s">
        <v>21</v>
      </c>
      <c r="E4471" t="s">
        <v>20</v>
      </c>
      <c r="F4471" t="s">
        <v>39</v>
      </c>
      <c r="G4471" s="2">
        <v>9</v>
      </c>
      <c r="H4471" t="s">
        <v>20</v>
      </c>
      <c r="I4471" t="s">
        <v>23</v>
      </c>
      <c r="J4471" t="s">
        <v>21</v>
      </c>
      <c r="K4471" t="s">
        <v>21</v>
      </c>
      <c r="L4471" t="s">
        <v>29</v>
      </c>
      <c r="M4471" t="s">
        <v>21</v>
      </c>
      <c r="N4471" t="s">
        <v>30</v>
      </c>
      <c r="O4471" s="1">
        <v>91.43</v>
      </c>
      <c r="P4471" s="1">
        <v>810.8</v>
      </c>
      <c r="Q4471">
        <v>4</v>
      </c>
      <c r="R4471" t="s">
        <v>20</v>
      </c>
      <c r="S4471" t="str">
        <f>IF(ChurnData[[#This Row],[MonthlyCharges]]&lt;=30,"1. Up to 30",IF(ChurnData[[#This Row],[MonthlyCharges]]&lt;=50,"2. 31-50",IF(ChurnData[[#This Row],[MonthlyCharges]]&lt;=70,"3. 51-70",IF(ChurnData[[#This Row],[MonthlyCharges]]&lt;=90,"4. 71-90","5. Over 90"))))</f>
        <v>5. Over 90</v>
      </c>
      <c r="T4471" t="str">
        <f>IF(AND(ChurnData[[#This Row],[Contract]]="Month-to-month",ChurnData[[#This Row],[InternetService]]="Fiber optic",ChurnData[[#This Row],[TenureMonths]]&lt;=11),"High-risk","Other")</f>
        <v>Other</v>
      </c>
      <c r="U4471" t="str">
        <f>IF(ChurnData[[#This Row],[TenureMonths]]&lt;=11,"0-11",IF(ChurnData[[#This Row],[TenureMonths]]&lt;=23,"12-23",IF(ChurnData[[#This Row],[TenureMonths]]&lt;=35,"24-35",IF(ChurnData[[#This Row],[TenureMonths]]&lt;=47,"36-47",IF(ChurnData[[#This Row],[TenureMonths]]&lt;=59,"48-59","60-72")))))</f>
        <v>0-11</v>
      </c>
      <c r="V4471">
        <f>IF(ChurnData[[#This Row],[Churn]]="Yes",1,0)</f>
        <v>1</v>
      </c>
    </row>
    <row r="4472" spans="1:22" x14ac:dyDescent="0.35">
      <c r="A4472" t="s">
        <v>4525</v>
      </c>
      <c r="B4472" t="s">
        <v>19</v>
      </c>
      <c r="C4472">
        <v>0</v>
      </c>
      <c r="D4472" t="s">
        <v>20</v>
      </c>
      <c r="E4472" t="s">
        <v>20</v>
      </c>
      <c r="F4472" t="s">
        <v>27</v>
      </c>
      <c r="G4472" s="2">
        <v>72</v>
      </c>
      <c r="H4472" t="s">
        <v>20</v>
      </c>
      <c r="I4472" t="s">
        <v>23</v>
      </c>
      <c r="J4472" t="s">
        <v>21</v>
      </c>
      <c r="K4472" t="s">
        <v>21</v>
      </c>
      <c r="L4472" t="s">
        <v>24</v>
      </c>
      <c r="M4472" t="s">
        <v>21</v>
      </c>
      <c r="N4472" t="s">
        <v>30</v>
      </c>
      <c r="O4472" s="1">
        <v>84.36</v>
      </c>
      <c r="P4472" s="1">
        <v>6079.49</v>
      </c>
      <c r="Q4472">
        <v>0</v>
      </c>
      <c r="R4472" t="s">
        <v>21</v>
      </c>
      <c r="S4472" t="str">
        <f>IF(ChurnData[[#This Row],[MonthlyCharges]]&lt;=30,"1. Up to 30",IF(ChurnData[[#This Row],[MonthlyCharges]]&lt;=50,"2. 31-50",IF(ChurnData[[#This Row],[MonthlyCharges]]&lt;=70,"3. 51-70",IF(ChurnData[[#This Row],[MonthlyCharges]]&lt;=90,"4. 71-90","5. Over 90"))))</f>
        <v>4. 71-90</v>
      </c>
      <c r="T4472" t="str">
        <f>IF(AND(ChurnData[[#This Row],[Contract]]="Month-to-month",ChurnData[[#This Row],[InternetService]]="Fiber optic",ChurnData[[#This Row],[TenureMonths]]&lt;=11),"High-risk","Other")</f>
        <v>Other</v>
      </c>
      <c r="U4472" t="str">
        <f>IF(ChurnData[[#This Row],[TenureMonths]]&lt;=11,"0-11",IF(ChurnData[[#This Row],[TenureMonths]]&lt;=23,"12-23",IF(ChurnData[[#This Row],[TenureMonths]]&lt;=35,"24-35",IF(ChurnData[[#This Row],[TenureMonths]]&lt;=47,"36-47",IF(ChurnData[[#This Row],[TenureMonths]]&lt;=59,"48-59","60-72")))))</f>
        <v>60-72</v>
      </c>
      <c r="V4472">
        <f>IF(ChurnData[[#This Row],[Churn]]="Yes",1,0)</f>
        <v>0</v>
      </c>
    </row>
    <row r="4473" spans="1:22" x14ac:dyDescent="0.35">
      <c r="A4473" t="s">
        <v>4526</v>
      </c>
      <c r="B4473" t="s">
        <v>36</v>
      </c>
      <c r="C4473">
        <v>1</v>
      </c>
      <c r="D4473" t="s">
        <v>21</v>
      </c>
      <c r="E4473" t="s">
        <v>21</v>
      </c>
      <c r="F4473" t="s">
        <v>39</v>
      </c>
      <c r="G4473" s="2">
        <v>72</v>
      </c>
      <c r="H4473" t="s">
        <v>20</v>
      </c>
      <c r="I4473" t="s">
        <v>23</v>
      </c>
      <c r="J4473" t="s">
        <v>21</v>
      </c>
      <c r="K4473" t="s">
        <v>21</v>
      </c>
      <c r="L4473" t="s">
        <v>24</v>
      </c>
      <c r="M4473" t="s">
        <v>20</v>
      </c>
      <c r="N4473" t="s">
        <v>34</v>
      </c>
      <c r="O4473" s="1">
        <v>90.31</v>
      </c>
      <c r="P4473" s="1">
        <v>6632.98</v>
      </c>
      <c r="Q4473">
        <v>3</v>
      </c>
      <c r="R4473" t="s">
        <v>21</v>
      </c>
      <c r="S4473" t="str">
        <f>IF(ChurnData[[#This Row],[MonthlyCharges]]&lt;=30,"1. Up to 30",IF(ChurnData[[#This Row],[MonthlyCharges]]&lt;=50,"2. 31-50",IF(ChurnData[[#This Row],[MonthlyCharges]]&lt;=70,"3. 51-70",IF(ChurnData[[#This Row],[MonthlyCharges]]&lt;=90,"4. 71-90","5. Over 90"))))</f>
        <v>5. Over 90</v>
      </c>
      <c r="T4473" t="str">
        <f>IF(AND(ChurnData[[#This Row],[Contract]]="Month-to-month",ChurnData[[#This Row],[InternetService]]="Fiber optic",ChurnData[[#This Row],[TenureMonths]]&lt;=11),"High-risk","Other")</f>
        <v>Other</v>
      </c>
      <c r="U4473" t="str">
        <f>IF(ChurnData[[#This Row],[TenureMonths]]&lt;=11,"0-11",IF(ChurnData[[#This Row],[TenureMonths]]&lt;=23,"12-23",IF(ChurnData[[#This Row],[TenureMonths]]&lt;=35,"24-35",IF(ChurnData[[#This Row],[TenureMonths]]&lt;=47,"36-47",IF(ChurnData[[#This Row],[TenureMonths]]&lt;=59,"48-59","60-72")))))</f>
        <v>60-72</v>
      </c>
      <c r="V4473">
        <f>IF(ChurnData[[#This Row],[Churn]]="Yes",1,0)</f>
        <v>0</v>
      </c>
    </row>
    <row r="4474" spans="1:22" x14ac:dyDescent="0.35">
      <c r="A4474" t="s">
        <v>4527</v>
      </c>
      <c r="B4474" t="s">
        <v>19</v>
      </c>
      <c r="C4474">
        <v>1</v>
      </c>
      <c r="D4474" t="s">
        <v>20</v>
      </c>
      <c r="E4474" t="s">
        <v>20</v>
      </c>
      <c r="F4474" t="s">
        <v>49</v>
      </c>
      <c r="G4474" s="2">
        <v>35</v>
      </c>
      <c r="H4474" t="s">
        <v>20</v>
      </c>
      <c r="I4474" t="s">
        <v>23</v>
      </c>
      <c r="J4474" t="s">
        <v>21</v>
      </c>
      <c r="K4474" t="s">
        <v>20</v>
      </c>
      <c r="L4474" t="s">
        <v>33</v>
      </c>
      <c r="M4474" t="s">
        <v>20</v>
      </c>
      <c r="N4474" t="s">
        <v>34</v>
      </c>
      <c r="O4474" s="1">
        <v>94.93</v>
      </c>
      <c r="P4474" s="1">
        <v>3364.68</v>
      </c>
      <c r="Q4474">
        <v>1</v>
      </c>
      <c r="R4474" t="s">
        <v>20</v>
      </c>
      <c r="S4474" t="str">
        <f>IF(ChurnData[[#This Row],[MonthlyCharges]]&lt;=30,"1. Up to 30",IF(ChurnData[[#This Row],[MonthlyCharges]]&lt;=50,"2. 31-50",IF(ChurnData[[#This Row],[MonthlyCharges]]&lt;=70,"3. 51-70",IF(ChurnData[[#This Row],[MonthlyCharges]]&lt;=90,"4. 71-90","5. Over 90"))))</f>
        <v>5. Over 90</v>
      </c>
      <c r="T4474" t="str">
        <f>IF(AND(ChurnData[[#This Row],[Contract]]="Month-to-month",ChurnData[[#This Row],[InternetService]]="Fiber optic",ChurnData[[#This Row],[TenureMonths]]&lt;=11),"High-risk","Other")</f>
        <v>Other</v>
      </c>
      <c r="U4474" t="str">
        <f>IF(ChurnData[[#This Row],[TenureMonths]]&lt;=11,"0-11",IF(ChurnData[[#This Row],[TenureMonths]]&lt;=23,"12-23",IF(ChurnData[[#This Row],[TenureMonths]]&lt;=35,"24-35",IF(ChurnData[[#This Row],[TenureMonths]]&lt;=47,"36-47",IF(ChurnData[[#This Row],[TenureMonths]]&lt;=59,"48-59","60-72")))))</f>
        <v>24-35</v>
      </c>
      <c r="V4474">
        <f>IF(ChurnData[[#This Row],[Churn]]="Yes",1,0)</f>
        <v>1</v>
      </c>
    </row>
    <row r="4475" spans="1:22" x14ac:dyDescent="0.35">
      <c r="A4475" t="s">
        <v>4528</v>
      </c>
      <c r="B4475" t="s">
        <v>19</v>
      </c>
      <c r="C4475">
        <v>0</v>
      </c>
      <c r="D4475" t="s">
        <v>21</v>
      </c>
      <c r="E4475" t="s">
        <v>21</v>
      </c>
      <c r="F4475" t="s">
        <v>65</v>
      </c>
      <c r="G4475" s="2">
        <v>9</v>
      </c>
      <c r="H4475" t="s">
        <v>20</v>
      </c>
      <c r="I4475" t="s">
        <v>23</v>
      </c>
      <c r="J4475" t="s">
        <v>21</v>
      </c>
      <c r="K4475" t="s">
        <v>20</v>
      </c>
      <c r="L4475" t="s">
        <v>33</v>
      </c>
      <c r="M4475" t="s">
        <v>20</v>
      </c>
      <c r="N4475" t="s">
        <v>43</v>
      </c>
      <c r="O4475" s="1">
        <v>92</v>
      </c>
      <c r="P4475" s="1">
        <v>825.46</v>
      </c>
      <c r="Q4475">
        <v>5</v>
      </c>
      <c r="R4475" t="s">
        <v>21</v>
      </c>
      <c r="S4475" t="str">
        <f>IF(ChurnData[[#This Row],[MonthlyCharges]]&lt;=30,"1. Up to 30",IF(ChurnData[[#This Row],[MonthlyCharges]]&lt;=50,"2. 31-50",IF(ChurnData[[#This Row],[MonthlyCharges]]&lt;=70,"3. 51-70",IF(ChurnData[[#This Row],[MonthlyCharges]]&lt;=90,"4. 71-90","5. Over 90"))))</f>
        <v>5. Over 90</v>
      </c>
      <c r="T4475" t="str">
        <f>IF(AND(ChurnData[[#This Row],[Contract]]="Month-to-month",ChurnData[[#This Row],[InternetService]]="Fiber optic",ChurnData[[#This Row],[TenureMonths]]&lt;=11),"High-risk","Other")</f>
        <v>High-risk</v>
      </c>
      <c r="U4475" t="str">
        <f>IF(ChurnData[[#This Row],[TenureMonths]]&lt;=11,"0-11",IF(ChurnData[[#This Row],[TenureMonths]]&lt;=23,"12-23",IF(ChurnData[[#This Row],[TenureMonths]]&lt;=35,"24-35",IF(ChurnData[[#This Row],[TenureMonths]]&lt;=47,"36-47",IF(ChurnData[[#This Row],[TenureMonths]]&lt;=59,"48-59","60-72")))))</f>
        <v>0-11</v>
      </c>
      <c r="V4475">
        <f>IF(ChurnData[[#This Row],[Churn]]="Yes",1,0)</f>
        <v>0</v>
      </c>
    </row>
    <row r="4476" spans="1:22" x14ac:dyDescent="0.35">
      <c r="A4476" t="s">
        <v>4529</v>
      </c>
      <c r="B4476" t="s">
        <v>19</v>
      </c>
      <c r="C4476">
        <v>0</v>
      </c>
      <c r="D4476" t="s">
        <v>20</v>
      </c>
      <c r="E4476" t="s">
        <v>20</v>
      </c>
      <c r="F4476" t="s">
        <v>65</v>
      </c>
      <c r="G4476" s="2">
        <v>19</v>
      </c>
      <c r="H4476" t="s">
        <v>21</v>
      </c>
      <c r="I4476" t="s">
        <v>23</v>
      </c>
      <c r="J4476" t="s">
        <v>20</v>
      </c>
      <c r="K4476" t="s">
        <v>21</v>
      </c>
      <c r="L4476" t="s">
        <v>24</v>
      </c>
      <c r="M4476" t="s">
        <v>20</v>
      </c>
      <c r="N4476" t="s">
        <v>25</v>
      </c>
      <c r="O4476" s="1">
        <v>79.209999999999994</v>
      </c>
      <c r="P4476" s="1">
        <v>1485.89</v>
      </c>
      <c r="Q4476">
        <v>2</v>
      </c>
      <c r="R4476" t="s">
        <v>21</v>
      </c>
      <c r="S4476" t="str">
        <f>IF(ChurnData[[#This Row],[MonthlyCharges]]&lt;=30,"1. Up to 30",IF(ChurnData[[#This Row],[MonthlyCharges]]&lt;=50,"2. 31-50",IF(ChurnData[[#This Row],[MonthlyCharges]]&lt;=70,"3. 51-70",IF(ChurnData[[#This Row],[MonthlyCharges]]&lt;=90,"4. 71-90","5. Over 90"))))</f>
        <v>4. 71-90</v>
      </c>
      <c r="T4476" t="str">
        <f>IF(AND(ChurnData[[#This Row],[Contract]]="Month-to-month",ChurnData[[#This Row],[InternetService]]="Fiber optic",ChurnData[[#This Row],[TenureMonths]]&lt;=11),"High-risk","Other")</f>
        <v>Other</v>
      </c>
      <c r="U4476" t="str">
        <f>IF(ChurnData[[#This Row],[TenureMonths]]&lt;=11,"0-11",IF(ChurnData[[#This Row],[TenureMonths]]&lt;=23,"12-23",IF(ChurnData[[#This Row],[TenureMonths]]&lt;=35,"24-35",IF(ChurnData[[#This Row],[TenureMonths]]&lt;=47,"36-47",IF(ChurnData[[#This Row],[TenureMonths]]&lt;=59,"48-59","60-72")))))</f>
        <v>12-23</v>
      </c>
      <c r="V4476">
        <f>IF(ChurnData[[#This Row],[Churn]]="Yes",1,0)</f>
        <v>0</v>
      </c>
    </row>
    <row r="4477" spans="1:22" x14ac:dyDescent="0.35">
      <c r="A4477" t="s">
        <v>4530</v>
      </c>
      <c r="B4477" t="s">
        <v>19</v>
      </c>
      <c r="C4477">
        <v>0</v>
      </c>
      <c r="D4477" t="s">
        <v>20</v>
      </c>
      <c r="E4477" t="s">
        <v>21</v>
      </c>
      <c r="F4477" t="s">
        <v>27</v>
      </c>
      <c r="G4477" s="2">
        <v>16</v>
      </c>
      <c r="H4477" t="s">
        <v>20</v>
      </c>
      <c r="I4477" t="s">
        <v>32</v>
      </c>
      <c r="J4477" t="s">
        <v>20</v>
      </c>
      <c r="K4477" t="s">
        <v>20</v>
      </c>
      <c r="L4477" t="s">
        <v>33</v>
      </c>
      <c r="M4477" t="s">
        <v>20</v>
      </c>
      <c r="N4477" t="s">
        <v>34</v>
      </c>
      <c r="O4477" s="1">
        <v>69.260000000000005</v>
      </c>
      <c r="P4477" s="1">
        <v>1102.31</v>
      </c>
      <c r="Q4477">
        <v>2</v>
      </c>
      <c r="R4477" t="s">
        <v>21</v>
      </c>
      <c r="S4477" t="str">
        <f>IF(ChurnData[[#This Row],[MonthlyCharges]]&lt;=30,"1. Up to 30",IF(ChurnData[[#This Row],[MonthlyCharges]]&lt;=50,"2. 31-50",IF(ChurnData[[#This Row],[MonthlyCharges]]&lt;=70,"3. 51-70",IF(ChurnData[[#This Row],[MonthlyCharges]]&lt;=90,"4. 71-90","5. Over 90"))))</f>
        <v>3. 51-70</v>
      </c>
      <c r="T4477" t="str">
        <f>IF(AND(ChurnData[[#This Row],[Contract]]="Month-to-month",ChurnData[[#This Row],[InternetService]]="Fiber optic",ChurnData[[#This Row],[TenureMonths]]&lt;=11),"High-risk","Other")</f>
        <v>Other</v>
      </c>
      <c r="U4477" t="str">
        <f>IF(ChurnData[[#This Row],[TenureMonths]]&lt;=11,"0-11",IF(ChurnData[[#This Row],[TenureMonths]]&lt;=23,"12-23",IF(ChurnData[[#This Row],[TenureMonths]]&lt;=35,"24-35",IF(ChurnData[[#This Row],[TenureMonths]]&lt;=47,"36-47",IF(ChurnData[[#This Row],[TenureMonths]]&lt;=59,"48-59","60-72")))))</f>
        <v>12-23</v>
      </c>
      <c r="V4477">
        <f>IF(ChurnData[[#This Row],[Churn]]="Yes",1,0)</f>
        <v>0</v>
      </c>
    </row>
    <row r="4478" spans="1:22" x14ac:dyDescent="0.35">
      <c r="A4478" t="s">
        <v>4531</v>
      </c>
      <c r="B4478" t="s">
        <v>36</v>
      </c>
      <c r="C4478">
        <v>0</v>
      </c>
      <c r="D4478" t="s">
        <v>21</v>
      </c>
      <c r="E4478" t="s">
        <v>21</v>
      </c>
      <c r="F4478" t="s">
        <v>27</v>
      </c>
      <c r="G4478" s="2">
        <v>12</v>
      </c>
      <c r="H4478" t="s">
        <v>20</v>
      </c>
      <c r="I4478" t="s">
        <v>32</v>
      </c>
      <c r="J4478" t="s">
        <v>21</v>
      </c>
      <c r="K4478" t="s">
        <v>21</v>
      </c>
      <c r="L4478" t="s">
        <v>33</v>
      </c>
      <c r="M4478" t="s">
        <v>21</v>
      </c>
      <c r="N4478" t="s">
        <v>34</v>
      </c>
      <c r="O4478" s="1">
        <v>55.9</v>
      </c>
      <c r="P4478" s="1">
        <v>684.47</v>
      </c>
      <c r="Q4478">
        <v>2</v>
      </c>
      <c r="R4478" t="s">
        <v>21</v>
      </c>
      <c r="S4478" t="str">
        <f>IF(ChurnData[[#This Row],[MonthlyCharges]]&lt;=30,"1. Up to 30",IF(ChurnData[[#This Row],[MonthlyCharges]]&lt;=50,"2. 31-50",IF(ChurnData[[#This Row],[MonthlyCharges]]&lt;=70,"3. 51-70",IF(ChurnData[[#This Row],[MonthlyCharges]]&lt;=90,"4. 71-90","5. Over 90"))))</f>
        <v>3. 51-70</v>
      </c>
      <c r="T4478" t="str">
        <f>IF(AND(ChurnData[[#This Row],[Contract]]="Month-to-month",ChurnData[[#This Row],[InternetService]]="Fiber optic",ChurnData[[#This Row],[TenureMonths]]&lt;=11),"High-risk","Other")</f>
        <v>Other</v>
      </c>
      <c r="U4478" t="str">
        <f>IF(ChurnData[[#This Row],[TenureMonths]]&lt;=11,"0-11",IF(ChurnData[[#This Row],[TenureMonths]]&lt;=23,"12-23",IF(ChurnData[[#This Row],[TenureMonths]]&lt;=35,"24-35",IF(ChurnData[[#This Row],[TenureMonths]]&lt;=47,"36-47",IF(ChurnData[[#This Row],[TenureMonths]]&lt;=59,"48-59","60-72")))))</f>
        <v>12-23</v>
      </c>
      <c r="V4478">
        <f>IF(ChurnData[[#This Row],[Churn]]="Yes",1,0)</f>
        <v>0</v>
      </c>
    </row>
    <row r="4479" spans="1:22" x14ac:dyDescent="0.35">
      <c r="A4479" t="s">
        <v>4532</v>
      </c>
      <c r="B4479" t="s">
        <v>36</v>
      </c>
      <c r="C4479">
        <v>0</v>
      </c>
      <c r="D4479" t="s">
        <v>21</v>
      </c>
      <c r="E4479" t="s">
        <v>21</v>
      </c>
      <c r="F4479" t="s">
        <v>27</v>
      </c>
      <c r="G4479" s="2">
        <v>47</v>
      </c>
      <c r="H4479" t="s">
        <v>20</v>
      </c>
      <c r="I4479" t="s">
        <v>32</v>
      </c>
      <c r="J4479" t="s">
        <v>20</v>
      </c>
      <c r="K4479" t="s">
        <v>21</v>
      </c>
      <c r="L4479" t="s">
        <v>24</v>
      </c>
      <c r="M4479" t="s">
        <v>20</v>
      </c>
      <c r="N4479" t="s">
        <v>34</v>
      </c>
      <c r="O4479" s="1">
        <v>63.53</v>
      </c>
      <c r="P4479" s="1">
        <v>2918.86</v>
      </c>
      <c r="Q4479">
        <v>2</v>
      </c>
      <c r="R4479" t="s">
        <v>21</v>
      </c>
      <c r="S4479" t="str">
        <f>IF(ChurnData[[#This Row],[MonthlyCharges]]&lt;=30,"1. Up to 30",IF(ChurnData[[#This Row],[MonthlyCharges]]&lt;=50,"2. 31-50",IF(ChurnData[[#This Row],[MonthlyCharges]]&lt;=70,"3. 51-70",IF(ChurnData[[#This Row],[MonthlyCharges]]&lt;=90,"4. 71-90","5. Over 90"))))</f>
        <v>3. 51-70</v>
      </c>
      <c r="T4479" t="str">
        <f>IF(AND(ChurnData[[#This Row],[Contract]]="Month-to-month",ChurnData[[#This Row],[InternetService]]="Fiber optic",ChurnData[[#This Row],[TenureMonths]]&lt;=11),"High-risk","Other")</f>
        <v>Other</v>
      </c>
      <c r="U4479" t="str">
        <f>IF(ChurnData[[#This Row],[TenureMonths]]&lt;=11,"0-11",IF(ChurnData[[#This Row],[TenureMonths]]&lt;=23,"12-23",IF(ChurnData[[#This Row],[TenureMonths]]&lt;=35,"24-35",IF(ChurnData[[#This Row],[TenureMonths]]&lt;=47,"36-47",IF(ChurnData[[#This Row],[TenureMonths]]&lt;=59,"48-59","60-72")))))</f>
        <v>36-47</v>
      </c>
      <c r="V4479">
        <f>IF(ChurnData[[#This Row],[Churn]]="Yes",1,0)</f>
        <v>0</v>
      </c>
    </row>
    <row r="4480" spans="1:22" x14ac:dyDescent="0.35">
      <c r="A4480" t="s">
        <v>4533</v>
      </c>
      <c r="B4480" t="s">
        <v>19</v>
      </c>
      <c r="C4480">
        <v>0</v>
      </c>
      <c r="D4480" t="s">
        <v>21</v>
      </c>
      <c r="E4480" t="s">
        <v>21</v>
      </c>
      <c r="F4480" t="s">
        <v>49</v>
      </c>
      <c r="G4480" s="2">
        <v>30</v>
      </c>
      <c r="H4480" t="s">
        <v>20</v>
      </c>
      <c r="I4480" t="s">
        <v>21</v>
      </c>
      <c r="J4480" t="s">
        <v>28</v>
      </c>
      <c r="K4480" t="s">
        <v>28</v>
      </c>
      <c r="L4480" t="s">
        <v>29</v>
      </c>
      <c r="M4480" t="s">
        <v>20</v>
      </c>
      <c r="N4480" t="s">
        <v>34</v>
      </c>
      <c r="O4480" s="1">
        <v>25.96</v>
      </c>
      <c r="P4480" s="1">
        <v>766.97</v>
      </c>
      <c r="Q4480">
        <v>3</v>
      </c>
      <c r="R4480" t="s">
        <v>21</v>
      </c>
      <c r="S4480" t="str">
        <f>IF(ChurnData[[#This Row],[MonthlyCharges]]&lt;=30,"1. Up to 30",IF(ChurnData[[#This Row],[MonthlyCharges]]&lt;=50,"2. 31-50",IF(ChurnData[[#This Row],[MonthlyCharges]]&lt;=70,"3. 51-70",IF(ChurnData[[#This Row],[MonthlyCharges]]&lt;=90,"4. 71-90","5. Over 90"))))</f>
        <v>1. Up to 30</v>
      </c>
      <c r="T4480" t="str">
        <f>IF(AND(ChurnData[[#This Row],[Contract]]="Month-to-month",ChurnData[[#This Row],[InternetService]]="Fiber optic",ChurnData[[#This Row],[TenureMonths]]&lt;=11),"High-risk","Other")</f>
        <v>Other</v>
      </c>
      <c r="U4480" t="str">
        <f>IF(ChurnData[[#This Row],[TenureMonths]]&lt;=11,"0-11",IF(ChurnData[[#This Row],[TenureMonths]]&lt;=23,"12-23",IF(ChurnData[[#This Row],[TenureMonths]]&lt;=35,"24-35",IF(ChurnData[[#This Row],[TenureMonths]]&lt;=47,"36-47",IF(ChurnData[[#This Row],[TenureMonths]]&lt;=59,"48-59","60-72")))))</f>
        <v>24-35</v>
      </c>
      <c r="V4480">
        <f>IF(ChurnData[[#This Row],[Churn]]="Yes",1,0)</f>
        <v>0</v>
      </c>
    </row>
    <row r="4481" spans="1:22" x14ac:dyDescent="0.35">
      <c r="A4481" t="s">
        <v>4534</v>
      </c>
      <c r="B4481" t="s">
        <v>36</v>
      </c>
      <c r="C4481">
        <v>0</v>
      </c>
      <c r="D4481" t="s">
        <v>20</v>
      </c>
      <c r="E4481" t="s">
        <v>21</v>
      </c>
      <c r="F4481" t="s">
        <v>65</v>
      </c>
      <c r="G4481" s="2">
        <v>2</v>
      </c>
      <c r="H4481" t="s">
        <v>20</v>
      </c>
      <c r="I4481" t="s">
        <v>21</v>
      </c>
      <c r="J4481" t="s">
        <v>28</v>
      </c>
      <c r="K4481" t="s">
        <v>28</v>
      </c>
      <c r="L4481" t="s">
        <v>33</v>
      </c>
      <c r="M4481" t="s">
        <v>20</v>
      </c>
      <c r="N4481" t="s">
        <v>25</v>
      </c>
      <c r="O4481" s="1">
        <v>26.08</v>
      </c>
      <c r="P4481" s="1">
        <v>52.75</v>
      </c>
      <c r="Q4481">
        <v>3</v>
      </c>
      <c r="R4481" t="s">
        <v>20</v>
      </c>
      <c r="S4481" t="str">
        <f>IF(ChurnData[[#This Row],[MonthlyCharges]]&lt;=30,"1. Up to 30",IF(ChurnData[[#This Row],[MonthlyCharges]]&lt;=50,"2. 31-50",IF(ChurnData[[#This Row],[MonthlyCharges]]&lt;=70,"3. 51-70",IF(ChurnData[[#This Row],[MonthlyCharges]]&lt;=90,"4. 71-90","5. Over 90"))))</f>
        <v>1. Up to 30</v>
      </c>
      <c r="T4481" t="str">
        <f>IF(AND(ChurnData[[#This Row],[Contract]]="Month-to-month",ChurnData[[#This Row],[InternetService]]="Fiber optic",ChurnData[[#This Row],[TenureMonths]]&lt;=11),"High-risk","Other")</f>
        <v>Other</v>
      </c>
      <c r="U4481" t="str">
        <f>IF(ChurnData[[#This Row],[TenureMonths]]&lt;=11,"0-11",IF(ChurnData[[#This Row],[TenureMonths]]&lt;=23,"12-23",IF(ChurnData[[#This Row],[TenureMonths]]&lt;=35,"24-35",IF(ChurnData[[#This Row],[TenureMonths]]&lt;=47,"36-47",IF(ChurnData[[#This Row],[TenureMonths]]&lt;=59,"48-59","60-72")))))</f>
        <v>0-11</v>
      </c>
      <c r="V4481">
        <f>IF(ChurnData[[#This Row],[Churn]]="Yes",1,0)</f>
        <v>1</v>
      </c>
    </row>
    <row r="4482" spans="1:22" x14ac:dyDescent="0.35">
      <c r="A4482" t="s">
        <v>4535</v>
      </c>
      <c r="B4482" t="s">
        <v>19</v>
      </c>
      <c r="C4482">
        <v>0</v>
      </c>
      <c r="D4482" t="s">
        <v>21</v>
      </c>
      <c r="E4482" t="s">
        <v>21</v>
      </c>
      <c r="F4482" t="s">
        <v>37</v>
      </c>
      <c r="G4482" s="2">
        <v>18</v>
      </c>
      <c r="H4482" t="s">
        <v>20</v>
      </c>
      <c r="I4482" t="s">
        <v>23</v>
      </c>
      <c r="J4482" t="s">
        <v>20</v>
      </c>
      <c r="K4482" t="s">
        <v>20</v>
      </c>
      <c r="L4482" t="s">
        <v>29</v>
      </c>
      <c r="M4482" t="s">
        <v>21</v>
      </c>
      <c r="N4482" t="s">
        <v>25</v>
      </c>
      <c r="O4482" s="1">
        <v>93.57</v>
      </c>
      <c r="P4482" s="1">
        <v>1711.11</v>
      </c>
      <c r="Q4482">
        <v>0</v>
      </c>
      <c r="R4482" t="s">
        <v>21</v>
      </c>
      <c r="S4482" t="str">
        <f>IF(ChurnData[[#This Row],[MonthlyCharges]]&lt;=30,"1. Up to 30",IF(ChurnData[[#This Row],[MonthlyCharges]]&lt;=50,"2. 31-50",IF(ChurnData[[#This Row],[MonthlyCharges]]&lt;=70,"3. 51-70",IF(ChurnData[[#This Row],[MonthlyCharges]]&lt;=90,"4. 71-90","5. Over 90"))))</f>
        <v>5. Over 90</v>
      </c>
      <c r="T4482" t="str">
        <f>IF(AND(ChurnData[[#This Row],[Contract]]="Month-to-month",ChurnData[[#This Row],[InternetService]]="Fiber optic",ChurnData[[#This Row],[TenureMonths]]&lt;=11),"High-risk","Other")</f>
        <v>Other</v>
      </c>
      <c r="U4482" t="str">
        <f>IF(ChurnData[[#This Row],[TenureMonths]]&lt;=11,"0-11",IF(ChurnData[[#This Row],[TenureMonths]]&lt;=23,"12-23",IF(ChurnData[[#This Row],[TenureMonths]]&lt;=35,"24-35",IF(ChurnData[[#This Row],[TenureMonths]]&lt;=47,"36-47",IF(ChurnData[[#This Row],[TenureMonths]]&lt;=59,"48-59","60-72")))))</f>
        <v>12-23</v>
      </c>
      <c r="V4482">
        <f>IF(ChurnData[[#This Row],[Churn]]="Yes",1,0)</f>
        <v>0</v>
      </c>
    </row>
    <row r="4483" spans="1:22" x14ac:dyDescent="0.35">
      <c r="A4483" t="s">
        <v>4536</v>
      </c>
      <c r="B4483" t="s">
        <v>19</v>
      </c>
      <c r="C4483">
        <v>0</v>
      </c>
      <c r="D4483" t="s">
        <v>20</v>
      </c>
      <c r="E4483" t="s">
        <v>20</v>
      </c>
      <c r="F4483" t="s">
        <v>22</v>
      </c>
      <c r="G4483" s="2">
        <v>27</v>
      </c>
      <c r="H4483" t="s">
        <v>20</v>
      </c>
      <c r="I4483" t="s">
        <v>23</v>
      </c>
      <c r="J4483" t="s">
        <v>21</v>
      </c>
      <c r="K4483" t="s">
        <v>21</v>
      </c>
      <c r="L4483" t="s">
        <v>33</v>
      </c>
      <c r="M4483" t="s">
        <v>21</v>
      </c>
      <c r="N4483" t="s">
        <v>30</v>
      </c>
      <c r="O4483" s="1">
        <v>87.87</v>
      </c>
      <c r="P4483" s="1">
        <v>2363.42</v>
      </c>
      <c r="Q4483">
        <v>1</v>
      </c>
      <c r="R4483" t="s">
        <v>21</v>
      </c>
      <c r="S4483" t="str">
        <f>IF(ChurnData[[#This Row],[MonthlyCharges]]&lt;=30,"1. Up to 30",IF(ChurnData[[#This Row],[MonthlyCharges]]&lt;=50,"2. 31-50",IF(ChurnData[[#This Row],[MonthlyCharges]]&lt;=70,"3. 51-70",IF(ChurnData[[#This Row],[MonthlyCharges]]&lt;=90,"4. 71-90","5. Over 90"))))</f>
        <v>4. 71-90</v>
      </c>
      <c r="T4483" t="str">
        <f>IF(AND(ChurnData[[#This Row],[Contract]]="Month-to-month",ChurnData[[#This Row],[InternetService]]="Fiber optic",ChurnData[[#This Row],[TenureMonths]]&lt;=11),"High-risk","Other")</f>
        <v>Other</v>
      </c>
      <c r="U4483" t="str">
        <f>IF(ChurnData[[#This Row],[TenureMonths]]&lt;=11,"0-11",IF(ChurnData[[#This Row],[TenureMonths]]&lt;=23,"12-23",IF(ChurnData[[#This Row],[TenureMonths]]&lt;=35,"24-35",IF(ChurnData[[#This Row],[TenureMonths]]&lt;=47,"36-47",IF(ChurnData[[#This Row],[TenureMonths]]&lt;=59,"48-59","60-72")))))</f>
        <v>24-35</v>
      </c>
      <c r="V4483">
        <f>IF(ChurnData[[#This Row],[Churn]]="Yes",1,0)</f>
        <v>0</v>
      </c>
    </row>
    <row r="4484" spans="1:22" x14ac:dyDescent="0.35">
      <c r="A4484" t="s">
        <v>4537</v>
      </c>
      <c r="B4484" t="s">
        <v>36</v>
      </c>
      <c r="C4484">
        <v>0</v>
      </c>
      <c r="D4484" t="s">
        <v>20</v>
      </c>
      <c r="E4484" t="s">
        <v>21</v>
      </c>
      <c r="F4484" t="s">
        <v>37</v>
      </c>
      <c r="G4484" s="2">
        <v>30</v>
      </c>
      <c r="H4484" t="s">
        <v>20</v>
      </c>
      <c r="I4484" t="s">
        <v>32</v>
      </c>
      <c r="J4484" t="s">
        <v>20</v>
      </c>
      <c r="K4484" t="s">
        <v>20</v>
      </c>
      <c r="L4484" t="s">
        <v>33</v>
      </c>
      <c r="M4484" t="s">
        <v>20</v>
      </c>
      <c r="N4484" t="s">
        <v>30</v>
      </c>
      <c r="O4484" s="1">
        <v>73.08</v>
      </c>
      <c r="P4484" s="1">
        <v>2197.87</v>
      </c>
      <c r="Q4484">
        <v>1</v>
      </c>
      <c r="R4484" t="s">
        <v>21</v>
      </c>
      <c r="S4484" t="str">
        <f>IF(ChurnData[[#This Row],[MonthlyCharges]]&lt;=30,"1. Up to 30",IF(ChurnData[[#This Row],[MonthlyCharges]]&lt;=50,"2. 31-50",IF(ChurnData[[#This Row],[MonthlyCharges]]&lt;=70,"3. 51-70",IF(ChurnData[[#This Row],[MonthlyCharges]]&lt;=90,"4. 71-90","5. Over 90"))))</f>
        <v>4. 71-90</v>
      </c>
      <c r="T4484" t="str">
        <f>IF(AND(ChurnData[[#This Row],[Contract]]="Month-to-month",ChurnData[[#This Row],[InternetService]]="Fiber optic",ChurnData[[#This Row],[TenureMonths]]&lt;=11),"High-risk","Other")</f>
        <v>Other</v>
      </c>
      <c r="U4484" t="str">
        <f>IF(ChurnData[[#This Row],[TenureMonths]]&lt;=11,"0-11",IF(ChurnData[[#This Row],[TenureMonths]]&lt;=23,"12-23",IF(ChurnData[[#This Row],[TenureMonths]]&lt;=35,"24-35",IF(ChurnData[[#This Row],[TenureMonths]]&lt;=47,"36-47",IF(ChurnData[[#This Row],[TenureMonths]]&lt;=59,"48-59","60-72")))))</f>
        <v>24-35</v>
      </c>
      <c r="V4484">
        <f>IF(ChurnData[[#This Row],[Churn]]="Yes",1,0)</f>
        <v>0</v>
      </c>
    </row>
    <row r="4485" spans="1:22" x14ac:dyDescent="0.35">
      <c r="A4485" t="s">
        <v>4538</v>
      </c>
      <c r="B4485" t="s">
        <v>19</v>
      </c>
      <c r="C4485">
        <v>0</v>
      </c>
      <c r="D4485" t="s">
        <v>21</v>
      </c>
      <c r="E4485" t="s">
        <v>21</v>
      </c>
      <c r="F4485" t="s">
        <v>37</v>
      </c>
      <c r="G4485" s="2">
        <v>12</v>
      </c>
      <c r="H4485" t="s">
        <v>20</v>
      </c>
      <c r="I4485" t="s">
        <v>23</v>
      </c>
      <c r="J4485" t="s">
        <v>20</v>
      </c>
      <c r="K4485" t="s">
        <v>21</v>
      </c>
      <c r="L4485" t="s">
        <v>33</v>
      </c>
      <c r="M4485" t="s">
        <v>20</v>
      </c>
      <c r="N4485" t="s">
        <v>34</v>
      </c>
      <c r="O4485" s="1">
        <v>87.14</v>
      </c>
      <c r="P4485" s="1">
        <v>1031.52</v>
      </c>
      <c r="Q4485">
        <v>1</v>
      </c>
      <c r="R4485" t="s">
        <v>21</v>
      </c>
      <c r="S4485" t="str">
        <f>IF(ChurnData[[#This Row],[MonthlyCharges]]&lt;=30,"1. Up to 30",IF(ChurnData[[#This Row],[MonthlyCharges]]&lt;=50,"2. 31-50",IF(ChurnData[[#This Row],[MonthlyCharges]]&lt;=70,"3. 51-70",IF(ChurnData[[#This Row],[MonthlyCharges]]&lt;=90,"4. 71-90","5. Over 90"))))</f>
        <v>4. 71-90</v>
      </c>
      <c r="T4485" t="str">
        <f>IF(AND(ChurnData[[#This Row],[Contract]]="Month-to-month",ChurnData[[#This Row],[InternetService]]="Fiber optic",ChurnData[[#This Row],[TenureMonths]]&lt;=11),"High-risk","Other")</f>
        <v>Other</v>
      </c>
      <c r="U4485" t="str">
        <f>IF(ChurnData[[#This Row],[TenureMonths]]&lt;=11,"0-11",IF(ChurnData[[#This Row],[TenureMonths]]&lt;=23,"12-23",IF(ChurnData[[#This Row],[TenureMonths]]&lt;=35,"24-35",IF(ChurnData[[#This Row],[TenureMonths]]&lt;=47,"36-47",IF(ChurnData[[#This Row],[TenureMonths]]&lt;=59,"48-59","60-72")))))</f>
        <v>12-23</v>
      </c>
      <c r="V4485">
        <f>IF(ChurnData[[#This Row],[Churn]]="Yes",1,0)</f>
        <v>0</v>
      </c>
    </row>
    <row r="4486" spans="1:22" x14ac:dyDescent="0.35">
      <c r="A4486" t="s">
        <v>4539</v>
      </c>
      <c r="B4486" t="s">
        <v>36</v>
      </c>
      <c r="C4486">
        <v>0</v>
      </c>
      <c r="D4486" t="s">
        <v>21</v>
      </c>
      <c r="E4486" t="s">
        <v>21</v>
      </c>
      <c r="F4486" t="s">
        <v>58</v>
      </c>
      <c r="G4486" s="2">
        <v>5</v>
      </c>
      <c r="H4486" t="s">
        <v>20</v>
      </c>
      <c r="I4486" t="s">
        <v>32</v>
      </c>
      <c r="J4486" t="s">
        <v>20</v>
      </c>
      <c r="K4486" t="s">
        <v>21</v>
      </c>
      <c r="L4486" t="s">
        <v>33</v>
      </c>
      <c r="M4486" t="s">
        <v>21</v>
      </c>
      <c r="N4486" t="s">
        <v>43</v>
      </c>
      <c r="O4486" s="1">
        <v>61.38</v>
      </c>
      <c r="P4486" s="1">
        <v>315.58</v>
      </c>
      <c r="Q4486">
        <v>0</v>
      </c>
      <c r="R4486" t="s">
        <v>21</v>
      </c>
      <c r="S4486" t="str">
        <f>IF(ChurnData[[#This Row],[MonthlyCharges]]&lt;=30,"1. Up to 30",IF(ChurnData[[#This Row],[MonthlyCharges]]&lt;=50,"2. 31-50",IF(ChurnData[[#This Row],[MonthlyCharges]]&lt;=70,"3. 51-70",IF(ChurnData[[#This Row],[MonthlyCharges]]&lt;=90,"4. 71-90","5. Over 90"))))</f>
        <v>3. 51-70</v>
      </c>
      <c r="T4486" t="str">
        <f>IF(AND(ChurnData[[#This Row],[Contract]]="Month-to-month",ChurnData[[#This Row],[InternetService]]="Fiber optic",ChurnData[[#This Row],[TenureMonths]]&lt;=11),"High-risk","Other")</f>
        <v>Other</v>
      </c>
      <c r="U4486" t="str">
        <f>IF(ChurnData[[#This Row],[TenureMonths]]&lt;=11,"0-11",IF(ChurnData[[#This Row],[TenureMonths]]&lt;=23,"12-23",IF(ChurnData[[#This Row],[TenureMonths]]&lt;=35,"24-35",IF(ChurnData[[#This Row],[TenureMonths]]&lt;=47,"36-47",IF(ChurnData[[#This Row],[TenureMonths]]&lt;=59,"48-59","60-72")))))</f>
        <v>0-11</v>
      </c>
      <c r="V4486">
        <f>IF(ChurnData[[#This Row],[Churn]]="Yes",1,0)</f>
        <v>0</v>
      </c>
    </row>
    <row r="4487" spans="1:22" x14ac:dyDescent="0.35">
      <c r="A4487" t="s">
        <v>4540</v>
      </c>
      <c r="B4487" t="s">
        <v>36</v>
      </c>
      <c r="C4487">
        <v>0</v>
      </c>
      <c r="D4487" t="s">
        <v>21</v>
      </c>
      <c r="E4487" t="s">
        <v>21</v>
      </c>
      <c r="F4487" t="s">
        <v>39</v>
      </c>
      <c r="G4487" s="2">
        <v>9</v>
      </c>
      <c r="H4487" t="s">
        <v>20</v>
      </c>
      <c r="I4487" t="s">
        <v>23</v>
      </c>
      <c r="J4487" t="s">
        <v>20</v>
      </c>
      <c r="K4487" t="s">
        <v>21</v>
      </c>
      <c r="L4487" t="s">
        <v>33</v>
      </c>
      <c r="M4487" t="s">
        <v>20</v>
      </c>
      <c r="N4487" t="s">
        <v>34</v>
      </c>
      <c r="O4487" s="1">
        <v>89.38</v>
      </c>
      <c r="P4487" s="1">
        <v>820.93</v>
      </c>
      <c r="Q4487">
        <v>1</v>
      </c>
      <c r="R4487" t="s">
        <v>20</v>
      </c>
      <c r="S4487" t="str">
        <f>IF(ChurnData[[#This Row],[MonthlyCharges]]&lt;=30,"1. Up to 30",IF(ChurnData[[#This Row],[MonthlyCharges]]&lt;=50,"2. 31-50",IF(ChurnData[[#This Row],[MonthlyCharges]]&lt;=70,"3. 51-70",IF(ChurnData[[#This Row],[MonthlyCharges]]&lt;=90,"4. 71-90","5. Over 90"))))</f>
        <v>4. 71-90</v>
      </c>
      <c r="T4487" t="str">
        <f>IF(AND(ChurnData[[#This Row],[Contract]]="Month-to-month",ChurnData[[#This Row],[InternetService]]="Fiber optic",ChurnData[[#This Row],[TenureMonths]]&lt;=11),"High-risk","Other")</f>
        <v>High-risk</v>
      </c>
      <c r="U4487" t="str">
        <f>IF(ChurnData[[#This Row],[TenureMonths]]&lt;=11,"0-11",IF(ChurnData[[#This Row],[TenureMonths]]&lt;=23,"12-23",IF(ChurnData[[#This Row],[TenureMonths]]&lt;=35,"24-35",IF(ChurnData[[#This Row],[TenureMonths]]&lt;=47,"36-47",IF(ChurnData[[#This Row],[TenureMonths]]&lt;=59,"48-59","60-72")))))</f>
        <v>0-11</v>
      </c>
      <c r="V4487">
        <f>IF(ChurnData[[#This Row],[Churn]]="Yes",1,0)</f>
        <v>1</v>
      </c>
    </row>
    <row r="4488" spans="1:22" x14ac:dyDescent="0.35">
      <c r="A4488" t="s">
        <v>4541</v>
      </c>
      <c r="B4488" t="s">
        <v>36</v>
      </c>
      <c r="C4488">
        <v>0</v>
      </c>
      <c r="D4488" t="s">
        <v>20</v>
      </c>
      <c r="E4488" t="s">
        <v>21</v>
      </c>
      <c r="F4488" t="s">
        <v>27</v>
      </c>
      <c r="G4488" s="2">
        <v>48</v>
      </c>
      <c r="H4488" t="s">
        <v>20</v>
      </c>
      <c r="I4488" t="s">
        <v>23</v>
      </c>
      <c r="J4488" t="s">
        <v>21</v>
      </c>
      <c r="K4488" t="s">
        <v>21</v>
      </c>
      <c r="L4488" t="s">
        <v>29</v>
      </c>
      <c r="M4488" t="s">
        <v>20</v>
      </c>
      <c r="N4488" t="s">
        <v>34</v>
      </c>
      <c r="O4488" s="1">
        <v>76.8</v>
      </c>
      <c r="P4488" s="1">
        <v>3661.77</v>
      </c>
      <c r="Q4488">
        <v>5</v>
      </c>
      <c r="R4488" t="s">
        <v>21</v>
      </c>
      <c r="S4488" t="str">
        <f>IF(ChurnData[[#This Row],[MonthlyCharges]]&lt;=30,"1. Up to 30",IF(ChurnData[[#This Row],[MonthlyCharges]]&lt;=50,"2. 31-50",IF(ChurnData[[#This Row],[MonthlyCharges]]&lt;=70,"3. 51-70",IF(ChurnData[[#This Row],[MonthlyCharges]]&lt;=90,"4. 71-90","5. Over 90"))))</f>
        <v>4. 71-90</v>
      </c>
      <c r="T4488" t="str">
        <f>IF(AND(ChurnData[[#This Row],[Contract]]="Month-to-month",ChurnData[[#This Row],[InternetService]]="Fiber optic",ChurnData[[#This Row],[TenureMonths]]&lt;=11),"High-risk","Other")</f>
        <v>Other</v>
      </c>
      <c r="U4488" t="str">
        <f>IF(ChurnData[[#This Row],[TenureMonths]]&lt;=11,"0-11",IF(ChurnData[[#This Row],[TenureMonths]]&lt;=23,"12-23",IF(ChurnData[[#This Row],[TenureMonths]]&lt;=35,"24-35",IF(ChurnData[[#This Row],[TenureMonths]]&lt;=47,"36-47",IF(ChurnData[[#This Row],[TenureMonths]]&lt;=59,"48-59","60-72")))))</f>
        <v>48-59</v>
      </c>
      <c r="V4488">
        <f>IF(ChurnData[[#This Row],[Churn]]="Yes",1,0)</f>
        <v>0</v>
      </c>
    </row>
    <row r="4489" spans="1:22" x14ac:dyDescent="0.35">
      <c r="A4489" t="s">
        <v>4542</v>
      </c>
      <c r="B4489" t="s">
        <v>19</v>
      </c>
      <c r="C4489">
        <v>0</v>
      </c>
      <c r="D4489" t="s">
        <v>20</v>
      </c>
      <c r="E4489" t="s">
        <v>20</v>
      </c>
      <c r="F4489" t="s">
        <v>47</v>
      </c>
      <c r="G4489" s="2">
        <v>50</v>
      </c>
      <c r="H4489" t="s">
        <v>20</v>
      </c>
      <c r="I4489" t="s">
        <v>32</v>
      </c>
      <c r="J4489" t="s">
        <v>21</v>
      </c>
      <c r="K4489" t="s">
        <v>20</v>
      </c>
      <c r="L4489" t="s">
        <v>24</v>
      </c>
      <c r="M4489" t="s">
        <v>20</v>
      </c>
      <c r="N4489" t="s">
        <v>30</v>
      </c>
      <c r="O4489" s="1">
        <v>66.56</v>
      </c>
      <c r="P4489" s="1">
        <v>3276.45</v>
      </c>
      <c r="Q4489">
        <v>0</v>
      </c>
      <c r="R4489" t="s">
        <v>21</v>
      </c>
      <c r="S4489" t="str">
        <f>IF(ChurnData[[#This Row],[MonthlyCharges]]&lt;=30,"1. Up to 30",IF(ChurnData[[#This Row],[MonthlyCharges]]&lt;=50,"2. 31-50",IF(ChurnData[[#This Row],[MonthlyCharges]]&lt;=70,"3. 51-70",IF(ChurnData[[#This Row],[MonthlyCharges]]&lt;=90,"4. 71-90","5. Over 90"))))</f>
        <v>3. 51-70</v>
      </c>
      <c r="T4489" t="str">
        <f>IF(AND(ChurnData[[#This Row],[Contract]]="Month-to-month",ChurnData[[#This Row],[InternetService]]="Fiber optic",ChurnData[[#This Row],[TenureMonths]]&lt;=11),"High-risk","Other")</f>
        <v>Other</v>
      </c>
      <c r="U4489" t="str">
        <f>IF(ChurnData[[#This Row],[TenureMonths]]&lt;=11,"0-11",IF(ChurnData[[#This Row],[TenureMonths]]&lt;=23,"12-23",IF(ChurnData[[#This Row],[TenureMonths]]&lt;=35,"24-35",IF(ChurnData[[#This Row],[TenureMonths]]&lt;=47,"36-47",IF(ChurnData[[#This Row],[TenureMonths]]&lt;=59,"48-59","60-72")))))</f>
        <v>48-59</v>
      </c>
      <c r="V4489">
        <f>IF(ChurnData[[#This Row],[Churn]]="Yes",1,0)</f>
        <v>0</v>
      </c>
    </row>
    <row r="4490" spans="1:22" x14ac:dyDescent="0.35">
      <c r="A4490" t="s">
        <v>4543</v>
      </c>
      <c r="B4490" t="s">
        <v>19</v>
      </c>
      <c r="C4490">
        <v>0</v>
      </c>
      <c r="D4490" t="s">
        <v>21</v>
      </c>
      <c r="E4490" t="s">
        <v>20</v>
      </c>
      <c r="F4490" t="s">
        <v>39</v>
      </c>
      <c r="G4490" s="2">
        <v>44</v>
      </c>
      <c r="H4490" t="s">
        <v>20</v>
      </c>
      <c r="I4490" t="s">
        <v>23</v>
      </c>
      <c r="J4490" t="s">
        <v>20</v>
      </c>
      <c r="K4490" t="s">
        <v>21</v>
      </c>
      <c r="L4490" t="s">
        <v>33</v>
      </c>
      <c r="M4490" t="s">
        <v>21</v>
      </c>
      <c r="N4490" t="s">
        <v>43</v>
      </c>
      <c r="O4490" s="1">
        <v>98.82</v>
      </c>
      <c r="P4490" s="1">
        <v>4242.7700000000004</v>
      </c>
      <c r="Q4490">
        <v>0</v>
      </c>
      <c r="R4490" t="s">
        <v>20</v>
      </c>
      <c r="S4490" t="str">
        <f>IF(ChurnData[[#This Row],[MonthlyCharges]]&lt;=30,"1. Up to 30",IF(ChurnData[[#This Row],[MonthlyCharges]]&lt;=50,"2. 31-50",IF(ChurnData[[#This Row],[MonthlyCharges]]&lt;=70,"3. 51-70",IF(ChurnData[[#This Row],[MonthlyCharges]]&lt;=90,"4. 71-90","5. Over 90"))))</f>
        <v>5. Over 90</v>
      </c>
      <c r="T4490" t="str">
        <f>IF(AND(ChurnData[[#This Row],[Contract]]="Month-to-month",ChurnData[[#This Row],[InternetService]]="Fiber optic",ChurnData[[#This Row],[TenureMonths]]&lt;=11),"High-risk","Other")</f>
        <v>Other</v>
      </c>
      <c r="U4490" t="str">
        <f>IF(ChurnData[[#This Row],[TenureMonths]]&lt;=11,"0-11",IF(ChurnData[[#This Row],[TenureMonths]]&lt;=23,"12-23",IF(ChurnData[[#This Row],[TenureMonths]]&lt;=35,"24-35",IF(ChurnData[[#This Row],[TenureMonths]]&lt;=47,"36-47",IF(ChurnData[[#This Row],[TenureMonths]]&lt;=59,"48-59","60-72")))))</f>
        <v>36-47</v>
      </c>
      <c r="V4490">
        <f>IF(ChurnData[[#This Row],[Churn]]="Yes",1,0)</f>
        <v>1</v>
      </c>
    </row>
    <row r="4491" spans="1:22" x14ac:dyDescent="0.35">
      <c r="A4491" t="s">
        <v>4544</v>
      </c>
      <c r="B4491" t="s">
        <v>36</v>
      </c>
      <c r="C4491">
        <v>1</v>
      </c>
      <c r="D4491" t="s">
        <v>21</v>
      </c>
      <c r="E4491" t="s">
        <v>21</v>
      </c>
      <c r="F4491" t="s">
        <v>65</v>
      </c>
      <c r="G4491" s="2">
        <v>32</v>
      </c>
      <c r="H4491" t="s">
        <v>20</v>
      </c>
      <c r="I4491" t="s">
        <v>32</v>
      </c>
      <c r="J4491" t="s">
        <v>21</v>
      </c>
      <c r="K4491" t="s">
        <v>20</v>
      </c>
      <c r="L4491" t="s">
        <v>33</v>
      </c>
      <c r="M4491" t="s">
        <v>21</v>
      </c>
      <c r="N4491" t="s">
        <v>34</v>
      </c>
      <c r="O4491" s="1">
        <v>49.33</v>
      </c>
      <c r="P4491" s="1">
        <v>1574.99</v>
      </c>
      <c r="Q4491">
        <v>1</v>
      </c>
      <c r="R4491" t="s">
        <v>20</v>
      </c>
      <c r="S4491" t="str">
        <f>IF(ChurnData[[#This Row],[MonthlyCharges]]&lt;=30,"1. Up to 30",IF(ChurnData[[#This Row],[MonthlyCharges]]&lt;=50,"2. 31-50",IF(ChurnData[[#This Row],[MonthlyCharges]]&lt;=70,"3. 51-70",IF(ChurnData[[#This Row],[MonthlyCharges]]&lt;=90,"4. 71-90","5. Over 90"))))</f>
        <v>2. 31-50</v>
      </c>
      <c r="T4491" t="str">
        <f>IF(AND(ChurnData[[#This Row],[Contract]]="Month-to-month",ChurnData[[#This Row],[InternetService]]="Fiber optic",ChurnData[[#This Row],[TenureMonths]]&lt;=11),"High-risk","Other")</f>
        <v>Other</v>
      </c>
      <c r="U4491" t="str">
        <f>IF(ChurnData[[#This Row],[TenureMonths]]&lt;=11,"0-11",IF(ChurnData[[#This Row],[TenureMonths]]&lt;=23,"12-23",IF(ChurnData[[#This Row],[TenureMonths]]&lt;=35,"24-35",IF(ChurnData[[#This Row],[TenureMonths]]&lt;=47,"36-47",IF(ChurnData[[#This Row],[TenureMonths]]&lt;=59,"48-59","60-72")))))</f>
        <v>24-35</v>
      </c>
      <c r="V4491">
        <f>IF(ChurnData[[#This Row],[Churn]]="Yes",1,0)</f>
        <v>1</v>
      </c>
    </row>
    <row r="4492" spans="1:22" x14ac:dyDescent="0.35">
      <c r="A4492" t="s">
        <v>4545</v>
      </c>
      <c r="B4492" t="s">
        <v>19</v>
      </c>
      <c r="C4492">
        <v>0</v>
      </c>
      <c r="D4492" t="s">
        <v>20</v>
      </c>
      <c r="E4492" t="s">
        <v>20</v>
      </c>
      <c r="F4492" t="s">
        <v>39</v>
      </c>
      <c r="G4492" s="2">
        <v>25</v>
      </c>
      <c r="H4492" t="s">
        <v>20</v>
      </c>
      <c r="I4492" t="s">
        <v>32</v>
      </c>
      <c r="J4492" t="s">
        <v>21</v>
      </c>
      <c r="K4492" t="s">
        <v>21</v>
      </c>
      <c r="L4492" t="s">
        <v>29</v>
      </c>
      <c r="M4492" t="s">
        <v>21</v>
      </c>
      <c r="N4492" t="s">
        <v>43</v>
      </c>
      <c r="O4492" s="1">
        <v>65.739999999999995</v>
      </c>
      <c r="P4492" s="1">
        <v>1605.25</v>
      </c>
      <c r="Q4492">
        <v>0</v>
      </c>
      <c r="R4492" t="s">
        <v>21</v>
      </c>
      <c r="S4492" t="str">
        <f>IF(ChurnData[[#This Row],[MonthlyCharges]]&lt;=30,"1. Up to 30",IF(ChurnData[[#This Row],[MonthlyCharges]]&lt;=50,"2. 31-50",IF(ChurnData[[#This Row],[MonthlyCharges]]&lt;=70,"3. 51-70",IF(ChurnData[[#This Row],[MonthlyCharges]]&lt;=90,"4. 71-90","5. Over 90"))))</f>
        <v>3. 51-70</v>
      </c>
      <c r="T4492" t="str">
        <f>IF(AND(ChurnData[[#This Row],[Contract]]="Month-to-month",ChurnData[[#This Row],[InternetService]]="Fiber optic",ChurnData[[#This Row],[TenureMonths]]&lt;=11),"High-risk","Other")</f>
        <v>Other</v>
      </c>
      <c r="U4492" t="str">
        <f>IF(ChurnData[[#This Row],[TenureMonths]]&lt;=11,"0-11",IF(ChurnData[[#This Row],[TenureMonths]]&lt;=23,"12-23",IF(ChurnData[[#This Row],[TenureMonths]]&lt;=35,"24-35",IF(ChurnData[[#This Row],[TenureMonths]]&lt;=47,"36-47",IF(ChurnData[[#This Row],[TenureMonths]]&lt;=59,"48-59","60-72")))))</f>
        <v>24-35</v>
      </c>
      <c r="V4492">
        <f>IF(ChurnData[[#This Row],[Churn]]="Yes",1,0)</f>
        <v>0</v>
      </c>
    </row>
    <row r="4493" spans="1:22" x14ac:dyDescent="0.35">
      <c r="A4493" t="s">
        <v>4546</v>
      </c>
      <c r="B4493" t="s">
        <v>19</v>
      </c>
      <c r="C4493">
        <v>0</v>
      </c>
      <c r="D4493" t="s">
        <v>21</v>
      </c>
      <c r="E4493" t="s">
        <v>21</v>
      </c>
      <c r="F4493" t="s">
        <v>47</v>
      </c>
      <c r="G4493" s="2">
        <v>23</v>
      </c>
      <c r="H4493" t="s">
        <v>21</v>
      </c>
      <c r="I4493" t="s">
        <v>23</v>
      </c>
      <c r="J4493" t="s">
        <v>21</v>
      </c>
      <c r="K4493" t="s">
        <v>20</v>
      </c>
      <c r="L4493" t="s">
        <v>33</v>
      </c>
      <c r="M4493" t="s">
        <v>20</v>
      </c>
      <c r="N4493" t="s">
        <v>34</v>
      </c>
      <c r="O4493" s="1">
        <v>83.91</v>
      </c>
      <c r="P4493" s="1">
        <v>1892.93</v>
      </c>
      <c r="Q4493">
        <v>3</v>
      </c>
      <c r="R4493" t="s">
        <v>20</v>
      </c>
      <c r="S4493" t="str">
        <f>IF(ChurnData[[#This Row],[MonthlyCharges]]&lt;=30,"1. Up to 30",IF(ChurnData[[#This Row],[MonthlyCharges]]&lt;=50,"2. 31-50",IF(ChurnData[[#This Row],[MonthlyCharges]]&lt;=70,"3. 51-70",IF(ChurnData[[#This Row],[MonthlyCharges]]&lt;=90,"4. 71-90","5. Over 90"))))</f>
        <v>4. 71-90</v>
      </c>
      <c r="T4493" t="str">
        <f>IF(AND(ChurnData[[#This Row],[Contract]]="Month-to-month",ChurnData[[#This Row],[InternetService]]="Fiber optic",ChurnData[[#This Row],[TenureMonths]]&lt;=11),"High-risk","Other")</f>
        <v>Other</v>
      </c>
      <c r="U4493" t="str">
        <f>IF(ChurnData[[#This Row],[TenureMonths]]&lt;=11,"0-11",IF(ChurnData[[#This Row],[TenureMonths]]&lt;=23,"12-23",IF(ChurnData[[#This Row],[TenureMonths]]&lt;=35,"24-35",IF(ChurnData[[#This Row],[TenureMonths]]&lt;=47,"36-47",IF(ChurnData[[#This Row],[TenureMonths]]&lt;=59,"48-59","60-72")))))</f>
        <v>12-23</v>
      </c>
      <c r="V4493">
        <f>IF(ChurnData[[#This Row],[Churn]]="Yes",1,0)</f>
        <v>1</v>
      </c>
    </row>
    <row r="4494" spans="1:22" x14ac:dyDescent="0.35">
      <c r="A4494" t="s">
        <v>4547</v>
      </c>
      <c r="B4494" t="s">
        <v>36</v>
      </c>
      <c r="C4494">
        <v>0</v>
      </c>
      <c r="D4494" t="s">
        <v>21</v>
      </c>
      <c r="E4494" t="s">
        <v>21</v>
      </c>
      <c r="F4494" t="s">
        <v>75</v>
      </c>
      <c r="G4494" s="2">
        <v>56</v>
      </c>
      <c r="H4494" t="s">
        <v>20</v>
      </c>
      <c r="I4494" t="s">
        <v>23</v>
      </c>
      <c r="J4494" t="s">
        <v>20</v>
      </c>
      <c r="K4494" t="s">
        <v>21</v>
      </c>
      <c r="L4494" t="s">
        <v>24</v>
      </c>
      <c r="M4494" t="s">
        <v>21</v>
      </c>
      <c r="N4494" t="s">
        <v>34</v>
      </c>
      <c r="O4494" s="1">
        <v>92.24</v>
      </c>
      <c r="P4494" s="1">
        <v>5248.8</v>
      </c>
      <c r="Q4494">
        <v>2</v>
      </c>
      <c r="R4494" t="s">
        <v>21</v>
      </c>
      <c r="S4494" t="str">
        <f>IF(ChurnData[[#This Row],[MonthlyCharges]]&lt;=30,"1. Up to 30",IF(ChurnData[[#This Row],[MonthlyCharges]]&lt;=50,"2. 31-50",IF(ChurnData[[#This Row],[MonthlyCharges]]&lt;=70,"3. 51-70",IF(ChurnData[[#This Row],[MonthlyCharges]]&lt;=90,"4. 71-90","5. Over 90"))))</f>
        <v>5. Over 90</v>
      </c>
      <c r="T4494" t="str">
        <f>IF(AND(ChurnData[[#This Row],[Contract]]="Month-to-month",ChurnData[[#This Row],[InternetService]]="Fiber optic",ChurnData[[#This Row],[TenureMonths]]&lt;=11),"High-risk","Other")</f>
        <v>Other</v>
      </c>
      <c r="U4494" t="str">
        <f>IF(ChurnData[[#This Row],[TenureMonths]]&lt;=11,"0-11",IF(ChurnData[[#This Row],[TenureMonths]]&lt;=23,"12-23",IF(ChurnData[[#This Row],[TenureMonths]]&lt;=35,"24-35",IF(ChurnData[[#This Row],[TenureMonths]]&lt;=47,"36-47",IF(ChurnData[[#This Row],[TenureMonths]]&lt;=59,"48-59","60-72")))))</f>
        <v>48-59</v>
      </c>
      <c r="V4494">
        <f>IF(ChurnData[[#This Row],[Churn]]="Yes",1,0)</f>
        <v>0</v>
      </c>
    </row>
    <row r="4495" spans="1:22" x14ac:dyDescent="0.35">
      <c r="A4495" t="s">
        <v>4548</v>
      </c>
      <c r="B4495" t="s">
        <v>19</v>
      </c>
      <c r="C4495">
        <v>0</v>
      </c>
      <c r="D4495" t="s">
        <v>20</v>
      </c>
      <c r="E4495" t="s">
        <v>21</v>
      </c>
      <c r="F4495" t="s">
        <v>22</v>
      </c>
      <c r="G4495" s="2">
        <v>30</v>
      </c>
      <c r="H4495" t="s">
        <v>20</v>
      </c>
      <c r="I4495" t="s">
        <v>21</v>
      </c>
      <c r="J4495" t="s">
        <v>28</v>
      </c>
      <c r="K4495" t="s">
        <v>28</v>
      </c>
      <c r="L4495" t="s">
        <v>24</v>
      </c>
      <c r="M4495" t="s">
        <v>20</v>
      </c>
      <c r="N4495" t="s">
        <v>43</v>
      </c>
      <c r="O4495" s="1">
        <v>20.420000000000002</v>
      </c>
      <c r="P4495" s="1">
        <v>611.41</v>
      </c>
      <c r="Q4495">
        <v>0</v>
      </c>
      <c r="R4495" t="s">
        <v>21</v>
      </c>
      <c r="S4495" t="str">
        <f>IF(ChurnData[[#This Row],[MonthlyCharges]]&lt;=30,"1. Up to 30",IF(ChurnData[[#This Row],[MonthlyCharges]]&lt;=50,"2. 31-50",IF(ChurnData[[#This Row],[MonthlyCharges]]&lt;=70,"3. 51-70",IF(ChurnData[[#This Row],[MonthlyCharges]]&lt;=90,"4. 71-90","5. Over 90"))))</f>
        <v>1. Up to 30</v>
      </c>
      <c r="T4495" t="str">
        <f>IF(AND(ChurnData[[#This Row],[Contract]]="Month-to-month",ChurnData[[#This Row],[InternetService]]="Fiber optic",ChurnData[[#This Row],[TenureMonths]]&lt;=11),"High-risk","Other")</f>
        <v>Other</v>
      </c>
      <c r="U4495" t="str">
        <f>IF(ChurnData[[#This Row],[TenureMonths]]&lt;=11,"0-11",IF(ChurnData[[#This Row],[TenureMonths]]&lt;=23,"12-23",IF(ChurnData[[#This Row],[TenureMonths]]&lt;=35,"24-35",IF(ChurnData[[#This Row],[TenureMonths]]&lt;=47,"36-47",IF(ChurnData[[#This Row],[TenureMonths]]&lt;=59,"48-59","60-72")))))</f>
        <v>24-35</v>
      </c>
      <c r="V4495">
        <f>IF(ChurnData[[#This Row],[Churn]]="Yes",1,0)</f>
        <v>0</v>
      </c>
    </row>
    <row r="4496" spans="1:22" x14ac:dyDescent="0.35">
      <c r="A4496" t="s">
        <v>4549</v>
      </c>
      <c r="B4496" t="s">
        <v>19</v>
      </c>
      <c r="C4496">
        <v>0</v>
      </c>
      <c r="D4496" t="s">
        <v>20</v>
      </c>
      <c r="E4496" t="s">
        <v>21</v>
      </c>
      <c r="F4496" t="s">
        <v>47</v>
      </c>
      <c r="G4496" s="2">
        <v>10</v>
      </c>
      <c r="H4496" t="s">
        <v>20</v>
      </c>
      <c r="I4496" t="s">
        <v>21</v>
      </c>
      <c r="J4496" t="s">
        <v>28</v>
      </c>
      <c r="K4496" t="s">
        <v>28</v>
      </c>
      <c r="L4496" t="s">
        <v>33</v>
      </c>
      <c r="M4496" t="s">
        <v>21</v>
      </c>
      <c r="N4496" t="s">
        <v>30</v>
      </c>
      <c r="O4496" s="1">
        <v>22.62</v>
      </c>
      <c r="P4496" s="1">
        <v>232.11</v>
      </c>
      <c r="Q4496">
        <v>0</v>
      </c>
      <c r="R4496" t="s">
        <v>21</v>
      </c>
      <c r="S4496" t="str">
        <f>IF(ChurnData[[#This Row],[MonthlyCharges]]&lt;=30,"1. Up to 30",IF(ChurnData[[#This Row],[MonthlyCharges]]&lt;=50,"2. 31-50",IF(ChurnData[[#This Row],[MonthlyCharges]]&lt;=70,"3. 51-70",IF(ChurnData[[#This Row],[MonthlyCharges]]&lt;=90,"4. 71-90","5. Over 90"))))</f>
        <v>1. Up to 30</v>
      </c>
      <c r="T4496" t="str">
        <f>IF(AND(ChurnData[[#This Row],[Contract]]="Month-to-month",ChurnData[[#This Row],[InternetService]]="Fiber optic",ChurnData[[#This Row],[TenureMonths]]&lt;=11),"High-risk","Other")</f>
        <v>Other</v>
      </c>
      <c r="U4496" t="str">
        <f>IF(ChurnData[[#This Row],[TenureMonths]]&lt;=11,"0-11",IF(ChurnData[[#This Row],[TenureMonths]]&lt;=23,"12-23",IF(ChurnData[[#This Row],[TenureMonths]]&lt;=35,"24-35",IF(ChurnData[[#This Row],[TenureMonths]]&lt;=47,"36-47",IF(ChurnData[[#This Row],[TenureMonths]]&lt;=59,"48-59","60-72")))))</f>
        <v>0-11</v>
      </c>
      <c r="V4496">
        <f>IF(ChurnData[[#This Row],[Churn]]="Yes",1,0)</f>
        <v>0</v>
      </c>
    </row>
    <row r="4497" spans="1:22" x14ac:dyDescent="0.35">
      <c r="A4497" t="s">
        <v>4550</v>
      </c>
      <c r="B4497" t="s">
        <v>36</v>
      </c>
      <c r="C4497">
        <v>0</v>
      </c>
      <c r="D4497" t="s">
        <v>21</v>
      </c>
      <c r="E4497" t="s">
        <v>20</v>
      </c>
      <c r="F4497" t="s">
        <v>22</v>
      </c>
      <c r="G4497" s="2">
        <v>21</v>
      </c>
      <c r="H4497" t="s">
        <v>20</v>
      </c>
      <c r="I4497" t="s">
        <v>32</v>
      </c>
      <c r="J4497" t="s">
        <v>21</v>
      </c>
      <c r="K4497" t="s">
        <v>21</v>
      </c>
      <c r="L4497" t="s">
        <v>33</v>
      </c>
      <c r="M4497" t="s">
        <v>20</v>
      </c>
      <c r="N4497" t="s">
        <v>25</v>
      </c>
      <c r="O4497" s="1">
        <v>55.12</v>
      </c>
      <c r="P4497" s="1">
        <v>1135.57</v>
      </c>
      <c r="Q4497">
        <v>3</v>
      </c>
      <c r="R4497" t="s">
        <v>20</v>
      </c>
      <c r="S4497" t="str">
        <f>IF(ChurnData[[#This Row],[MonthlyCharges]]&lt;=30,"1. Up to 30",IF(ChurnData[[#This Row],[MonthlyCharges]]&lt;=50,"2. 31-50",IF(ChurnData[[#This Row],[MonthlyCharges]]&lt;=70,"3. 51-70",IF(ChurnData[[#This Row],[MonthlyCharges]]&lt;=90,"4. 71-90","5. Over 90"))))</f>
        <v>3. 51-70</v>
      </c>
      <c r="T4497" t="str">
        <f>IF(AND(ChurnData[[#This Row],[Contract]]="Month-to-month",ChurnData[[#This Row],[InternetService]]="Fiber optic",ChurnData[[#This Row],[TenureMonths]]&lt;=11),"High-risk","Other")</f>
        <v>Other</v>
      </c>
      <c r="U4497" t="str">
        <f>IF(ChurnData[[#This Row],[TenureMonths]]&lt;=11,"0-11",IF(ChurnData[[#This Row],[TenureMonths]]&lt;=23,"12-23",IF(ChurnData[[#This Row],[TenureMonths]]&lt;=35,"24-35",IF(ChurnData[[#This Row],[TenureMonths]]&lt;=47,"36-47",IF(ChurnData[[#This Row],[TenureMonths]]&lt;=59,"48-59","60-72")))))</f>
        <v>12-23</v>
      </c>
      <c r="V4497">
        <f>IF(ChurnData[[#This Row],[Churn]]="Yes",1,0)</f>
        <v>1</v>
      </c>
    </row>
    <row r="4498" spans="1:22" x14ac:dyDescent="0.35">
      <c r="A4498" t="s">
        <v>4551</v>
      </c>
      <c r="B4498" t="s">
        <v>19</v>
      </c>
      <c r="C4498">
        <v>0</v>
      </c>
      <c r="D4498" t="s">
        <v>21</v>
      </c>
      <c r="E4498" t="s">
        <v>21</v>
      </c>
      <c r="F4498" t="s">
        <v>22</v>
      </c>
      <c r="G4498" s="2">
        <v>34</v>
      </c>
      <c r="H4498" t="s">
        <v>20</v>
      </c>
      <c r="I4498" t="s">
        <v>21</v>
      </c>
      <c r="J4498" t="s">
        <v>28</v>
      </c>
      <c r="K4498" t="s">
        <v>28</v>
      </c>
      <c r="L4498" t="s">
        <v>24</v>
      </c>
      <c r="M4498" t="s">
        <v>20</v>
      </c>
      <c r="N4498" t="s">
        <v>30</v>
      </c>
      <c r="O4498" s="1">
        <v>23.82</v>
      </c>
      <c r="P4498" s="1">
        <v>787.99</v>
      </c>
      <c r="Q4498">
        <v>1</v>
      </c>
      <c r="R4498" t="s">
        <v>21</v>
      </c>
      <c r="S4498" t="str">
        <f>IF(ChurnData[[#This Row],[MonthlyCharges]]&lt;=30,"1. Up to 30",IF(ChurnData[[#This Row],[MonthlyCharges]]&lt;=50,"2. 31-50",IF(ChurnData[[#This Row],[MonthlyCharges]]&lt;=70,"3. 51-70",IF(ChurnData[[#This Row],[MonthlyCharges]]&lt;=90,"4. 71-90","5. Over 90"))))</f>
        <v>1. Up to 30</v>
      </c>
      <c r="T4498" t="str">
        <f>IF(AND(ChurnData[[#This Row],[Contract]]="Month-to-month",ChurnData[[#This Row],[InternetService]]="Fiber optic",ChurnData[[#This Row],[TenureMonths]]&lt;=11),"High-risk","Other")</f>
        <v>Other</v>
      </c>
      <c r="U4498" t="str">
        <f>IF(ChurnData[[#This Row],[TenureMonths]]&lt;=11,"0-11",IF(ChurnData[[#This Row],[TenureMonths]]&lt;=23,"12-23",IF(ChurnData[[#This Row],[TenureMonths]]&lt;=35,"24-35",IF(ChurnData[[#This Row],[TenureMonths]]&lt;=47,"36-47",IF(ChurnData[[#This Row],[TenureMonths]]&lt;=59,"48-59","60-72")))))</f>
        <v>24-35</v>
      </c>
      <c r="V4498">
        <f>IF(ChurnData[[#This Row],[Churn]]="Yes",1,0)</f>
        <v>0</v>
      </c>
    </row>
    <row r="4499" spans="1:22" x14ac:dyDescent="0.35">
      <c r="A4499" t="s">
        <v>4552</v>
      </c>
      <c r="B4499" t="s">
        <v>36</v>
      </c>
      <c r="C4499">
        <v>0</v>
      </c>
      <c r="D4499" t="s">
        <v>20</v>
      </c>
      <c r="E4499" t="s">
        <v>21</v>
      </c>
      <c r="F4499" t="s">
        <v>39</v>
      </c>
      <c r="G4499" s="2">
        <v>15</v>
      </c>
      <c r="H4499" t="s">
        <v>20</v>
      </c>
      <c r="I4499" t="s">
        <v>21</v>
      </c>
      <c r="J4499" t="s">
        <v>28</v>
      </c>
      <c r="K4499" t="s">
        <v>28</v>
      </c>
      <c r="L4499" t="s">
        <v>33</v>
      </c>
      <c r="M4499" t="s">
        <v>20</v>
      </c>
      <c r="N4499" t="s">
        <v>43</v>
      </c>
      <c r="O4499" s="1">
        <v>20.16</v>
      </c>
      <c r="P4499" s="1">
        <v>310.5</v>
      </c>
      <c r="Q4499">
        <v>0</v>
      </c>
      <c r="R4499" t="s">
        <v>21</v>
      </c>
      <c r="S4499" t="str">
        <f>IF(ChurnData[[#This Row],[MonthlyCharges]]&lt;=30,"1. Up to 30",IF(ChurnData[[#This Row],[MonthlyCharges]]&lt;=50,"2. 31-50",IF(ChurnData[[#This Row],[MonthlyCharges]]&lt;=70,"3. 51-70",IF(ChurnData[[#This Row],[MonthlyCharges]]&lt;=90,"4. 71-90","5. Over 90"))))</f>
        <v>1. Up to 30</v>
      </c>
      <c r="T4499" t="str">
        <f>IF(AND(ChurnData[[#This Row],[Contract]]="Month-to-month",ChurnData[[#This Row],[InternetService]]="Fiber optic",ChurnData[[#This Row],[TenureMonths]]&lt;=11),"High-risk","Other")</f>
        <v>Other</v>
      </c>
      <c r="U4499" t="str">
        <f>IF(ChurnData[[#This Row],[TenureMonths]]&lt;=11,"0-11",IF(ChurnData[[#This Row],[TenureMonths]]&lt;=23,"12-23",IF(ChurnData[[#This Row],[TenureMonths]]&lt;=35,"24-35",IF(ChurnData[[#This Row],[TenureMonths]]&lt;=47,"36-47",IF(ChurnData[[#This Row],[TenureMonths]]&lt;=59,"48-59","60-72")))))</f>
        <v>12-23</v>
      </c>
      <c r="V4499">
        <f>IF(ChurnData[[#This Row],[Churn]]="Yes",1,0)</f>
        <v>0</v>
      </c>
    </row>
    <row r="4500" spans="1:22" x14ac:dyDescent="0.35">
      <c r="A4500" t="s">
        <v>4553</v>
      </c>
      <c r="B4500" t="s">
        <v>36</v>
      </c>
      <c r="C4500">
        <v>0</v>
      </c>
      <c r="D4500" t="s">
        <v>20</v>
      </c>
      <c r="E4500" t="s">
        <v>21</v>
      </c>
      <c r="F4500" t="s">
        <v>56</v>
      </c>
      <c r="G4500" s="2">
        <v>54</v>
      </c>
      <c r="H4500" t="s">
        <v>20</v>
      </c>
      <c r="I4500" t="s">
        <v>32</v>
      </c>
      <c r="J4500" t="s">
        <v>21</v>
      </c>
      <c r="K4500" t="s">
        <v>20</v>
      </c>
      <c r="L4500" t="s">
        <v>24</v>
      </c>
      <c r="M4500" t="s">
        <v>21</v>
      </c>
      <c r="N4500" t="s">
        <v>43</v>
      </c>
      <c r="O4500" s="1">
        <v>51.11</v>
      </c>
      <c r="P4500" s="1">
        <v>2680.1</v>
      </c>
      <c r="Q4500">
        <v>1</v>
      </c>
      <c r="R4500" t="s">
        <v>21</v>
      </c>
      <c r="S4500" t="str">
        <f>IF(ChurnData[[#This Row],[MonthlyCharges]]&lt;=30,"1. Up to 30",IF(ChurnData[[#This Row],[MonthlyCharges]]&lt;=50,"2. 31-50",IF(ChurnData[[#This Row],[MonthlyCharges]]&lt;=70,"3. 51-70",IF(ChurnData[[#This Row],[MonthlyCharges]]&lt;=90,"4. 71-90","5. Over 90"))))</f>
        <v>3. 51-70</v>
      </c>
      <c r="T4500" t="str">
        <f>IF(AND(ChurnData[[#This Row],[Contract]]="Month-to-month",ChurnData[[#This Row],[InternetService]]="Fiber optic",ChurnData[[#This Row],[TenureMonths]]&lt;=11),"High-risk","Other")</f>
        <v>Other</v>
      </c>
      <c r="U4500" t="str">
        <f>IF(ChurnData[[#This Row],[TenureMonths]]&lt;=11,"0-11",IF(ChurnData[[#This Row],[TenureMonths]]&lt;=23,"12-23",IF(ChurnData[[#This Row],[TenureMonths]]&lt;=35,"24-35",IF(ChurnData[[#This Row],[TenureMonths]]&lt;=47,"36-47",IF(ChurnData[[#This Row],[TenureMonths]]&lt;=59,"48-59","60-72")))))</f>
        <v>48-59</v>
      </c>
      <c r="V4500">
        <f>IF(ChurnData[[#This Row],[Churn]]="Yes",1,0)</f>
        <v>0</v>
      </c>
    </row>
    <row r="4501" spans="1:22" x14ac:dyDescent="0.35">
      <c r="A4501" t="s">
        <v>4554</v>
      </c>
      <c r="B4501" t="s">
        <v>36</v>
      </c>
      <c r="C4501">
        <v>0</v>
      </c>
      <c r="D4501" t="s">
        <v>21</v>
      </c>
      <c r="E4501" t="s">
        <v>21</v>
      </c>
      <c r="F4501" t="s">
        <v>75</v>
      </c>
      <c r="G4501" s="2">
        <v>63</v>
      </c>
      <c r="H4501" t="s">
        <v>20</v>
      </c>
      <c r="I4501" t="s">
        <v>21</v>
      </c>
      <c r="J4501" t="s">
        <v>28</v>
      </c>
      <c r="K4501" t="s">
        <v>28</v>
      </c>
      <c r="L4501" t="s">
        <v>24</v>
      </c>
      <c r="M4501" t="s">
        <v>20</v>
      </c>
      <c r="N4501" t="s">
        <v>43</v>
      </c>
      <c r="O4501" s="1">
        <v>35.99</v>
      </c>
      <c r="P4501" s="1">
        <v>2310.58</v>
      </c>
      <c r="Q4501">
        <v>2</v>
      </c>
      <c r="R4501" t="s">
        <v>21</v>
      </c>
      <c r="S4501" t="str">
        <f>IF(ChurnData[[#This Row],[MonthlyCharges]]&lt;=30,"1. Up to 30",IF(ChurnData[[#This Row],[MonthlyCharges]]&lt;=50,"2. 31-50",IF(ChurnData[[#This Row],[MonthlyCharges]]&lt;=70,"3. 51-70",IF(ChurnData[[#This Row],[MonthlyCharges]]&lt;=90,"4. 71-90","5. Over 90"))))</f>
        <v>2. 31-50</v>
      </c>
      <c r="T4501" t="str">
        <f>IF(AND(ChurnData[[#This Row],[Contract]]="Month-to-month",ChurnData[[#This Row],[InternetService]]="Fiber optic",ChurnData[[#This Row],[TenureMonths]]&lt;=11),"High-risk","Other")</f>
        <v>Other</v>
      </c>
      <c r="U4501" t="str">
        <f>IF(ChurnData[[#This Row],[TenureMonths]]&lt;=11,"0-11",IF(ChurnData[[#This Row],[TenureMonths]]&lt;=23,"12-23",IF(ChurnData[[#This Row],[TenureMonths]]&lt;=35,"24-35",IF(ChurnData[[#This Row],[TenureMonths]]&lt;=47,"36-47",IF(ChurnData[[#This Row],[TenureMonths]]&lt;=59,"48-59","60-72")))))</f>
        <v>60-72</v>
      </c>
      <c r="V4501">
        <f>IF(ChurnData[[#This Row],[Churn]]="Yes",1,0)</f>
        <v>0</v>
      </c>
    </row>
    <row r="4502" spans="1:22" x14ac:dyDescent="0.35">
      <c r="A4502" t="s">
        <v>4555</v>
      </c>
      <c r="B4502" t="s">
        <v>36</v>
      </c>
      <c r="C4502">
        <v>1</v>
      </c>
      <c r="D4502" t="s">
        <v>21</v>
      </c>
      <c r="E4502" t="s">
        <v>21</v>
      </c>
      <c r="F4502" t="s">
        <v>37</v>
      </c>
      <c r="G4502" s="2">
        <v>24</v>
      </c>
      <c r="H4502" t="s">
        <v>20</v>
      </c>
      <c r="I4502" t="s">
        <v>32</v>
      </c>
      <c r="J4502" t="s">
        <v>20</v>
      </c>
      <c r="K4502" t="s">
        <v>20</v>
      </c>
      <c r="L4502" t="s">
        <v>33</v>
      </c>
      <c r="M4502" t="s">
        <v>20</v>
      </c>
      <c r="N4502" t="s">
        <v>43</v>
      </c>
      <c r="O4502" s="1">
        <v>58.78</v>
      </c>
      <c r="P4502" s="1">
        <v>1404.69</v>
      </c>
      <c r="Q4502">
        <v>3</v>
      </c>
      <c r="R4502" t="s">
        <v>21</v>
      </c>
      <c r="S4502" t="str">
        <f>IF(ChurnData[[#This Row],[MonthlyCharges]]&lt;=30,"1. Up to 30",IF(ChurnData[[#This Row],[MonthlyCharges]]&lt;=50,"2. 31-50",IF(ChurnData[[#This Row],[MonthlyCharges]]&lt;=70,"3. 51-70",IF(ChurnData[[#This Row],[MonthlyCharges]]&lt;=90,"4. 71-90","5. Over 90"))))</f>
        <v>3. 51-70</v>
      </c>
      <c r="T4502" t="str">
        <f>IF(AND(ChurnData[[#This Row],[Contract]]="Month-to-month",ChurnData[[#This Row],[InternetService]]="Fiber optic",ChurnData[[#This Row],[TenureMonths]]&lt;=11),"High-risk","Other")</f>
        <v>Other</v>
      </c>
      <c r="U4502" t="str">
        <f>IF(ChurnData[[#This Row],[TenureMonths]]&lt;=11,"0-11",IF(ChurnData[[#This Row],[TenureMonths]]&lt;=23,"12-23",IF(ChurnData[[#This Row],[TenureMonths]]&lt;=35,"24-35",IF(ChurnData[[#This Row],[TenureMonths]]&lt;=47,"36-47",IF(ChurnData[[#This Row],[TenureMonths]]&lt;=59,"48-59","60-72")))))</f>
        <v>24-35</v>
      </c>
      <c r="V4502">
        <f>IF(ChurnData[[#This Row],[Churn]]="Yes",1,0)</f>
        <v>0</v>
      </c>
    </row>
    <row r="4503" spans="1:22" x14ac:dyDescent="0.35">
      <c r="A4503" t="s">
        <v>4556</v>
      </c>
      <c r="B4503" t="s">
        <v>19</v>
      </c>
      <c r="C4503">
        <v>0</v>
      </c>
      <c r="D4503" t="s">
        <v>21</v>
      </c>
      <c r="E4503" t="s">
        <v>21</v>
      </c>
      <c r="F4503" t="s">
        <v>41</v>
      </c>
      <c r="G4503" s="2">
        <v>52</v>
      </c>
      <c r="H4503" t="s">
        <v>20</v>
      </c>
      <c r="I4503" t="s">
        <v>32</v>
      </c>
      <c r="J4503" t="s">
        <v>21</v>
      </c>
      <c r="K4503" t="s">
        <v>21</v>
      </c>
      <c r="L4503" t="s">
        <v>24</v>
      </c>
      <c r="M4503" t="s">
        <v>20</v>
      </c>
      <c r="N4503" t="s">
        <v>43</v>
      </c>
      <c r="O4503" s="1">
        <v>47.38</v>
      </c>
      <c r="P4503" s="1">
        <v>2402.35</v>
      </c>
      <c r="Q4503">
        <v>1</v>
      </c>
      <c r="R4503" t="s">
        <v>21</v>
      </c>
      <c r="S4503" t="str">
        <f>IF(ChurnData[[#This Row],[MonthlyCharges]]&lt;=30,"1. Up to 30",IF(ChurnData[[#This Row],[MonthlyCharges]]&lt;=50,"2. 31-50",IF(ChurnData[[#This Row],[MonthlyCharges]]&lt;=70,"3. 51-70",IF(ChurnData[[#This Row],[MonthlyCharges]]&lt;=90,"4. 71-90","5. Over 90"))))</f>
        <v>2. 31-50</v>
      </c>
      <c r="T4503" t="str">
        <f>IF(AND(ChurnData[[#This Row],[Contract]]="Month-to-month",ChurnData[[#This Row],[InternetService]]="Fiber optic",ChurnData[[#This Row],[TenureMonths]]&lt;=11),"High-risk","Other")</f>
        <v>Other</v>
      </c>
      <c r="U4503" t="str">
        <f>IF(ChurnData[[#This Row],[TenureMonths]]&lt;=11,"0-11",IF(ChurnData[[#This Row],[TenureMonths]]&lt;=23,"12-23",IF(ChurnData[[#This Row],[TenureMonths]]&lt;=35,"24-35",IF(ChurnData[[#This Row],[TenureMonths]]&lt;=47,"36-47",IF(ChurnData[[#This Row],[TenureMonths]]&lt;=59,"48-59","60-72")))))</f>
        <v>48-59</v>
      </c>
      <c r="V4503">
        <f>IF(ChurnData[[#This Row],[Churn]]="Yes",1,0)</f>
        <v>0</v>
      </c>
    </row>
    <row r="4504" spans="1:22" x14ac:dyDescent="0.35">
      <c r="A4504" t="s">
        <v>4557</v>
      </c>
      <c r="B4504" t="s">
        <v>36</v>
      </c>
      <c r="C4504">
        <v>0</v>
      </c>
      <c r="D4504" t="s">
        <v>20</v>
      </c>
      <c r="E4504" t="s">
        <v>20</v>
      </c>
      <c r="F4504" t="s">
        <v>41</v>
      </c>
      <c r="G4504" s="2">
        <v>15</v>
      </c>
      <c r="H4504" t="s">
        <v>20</v>
      </c>
      <c r="I4504" t="s">
        <v>32</v>
      </c>
      <c r="J4504" t="s">
        <v>21</v>
      </c>
      <c r="K4504" t="s">
        <v>21</v>
      </c>
      <c r="L4504" t="s">
        <v>33</v>
      </c>
      <c r="M4504" t="s">
        <v>21</v>
      </c>
      <c r="N4504" t="s">
        <v>34</v>
      </c>
      <c r="O4504" s="1">
        <v>64.23</v>
      </c>
      <c r="P4504" s="1">
        <v>980.55</v>
      </c>
      <c r="Q4504">
        <v>0</v>
      </c>
      <c r="R4504" t="s">
        <v>21</v>
      </c>
      <c r="S4504" t="str">
        <f>IF(ChurnData[[#This Row],[MonthlyCharges]]&lt;=30,"1. Up to 30",IF(ChurnData[[#This Row],[MonthlyCharges]]&lt;=50,"2. 31-50",IF(ChurnData[[#This Row],[MonthlyCharges]]&lt;=70,"3. 51-70",IF(ChurnData[[#This Row],[MonthlyCharges]]&lt;=90,"4. 71-90","5. Over 90"))))</f>
        <v>3. 51-70</v>
      </c>
      <c r="T4504" t="str">
        <f>IF(AND(ChurnData[[#This Row],[Contract]]="Month-to-month",ChurnData[[#This Row],[InternetService]]="Fiber optic",ChurnData[[#This Row],[TenureMonths]]&lt;=11),"High-risk","Other")</f>
        <v>Other</v>
      </c>
      <c r="U4504" t="str">
        <f>IF(ChurnData[[#This Row],[TenureMonths]]&lt;=11,"0-11",IF(ChurnData[[#This Row],[TenureMonths]]&lt;=23,"12-23",IF(ChurnData[[#This Row],[TenureMonths]]&lt;=35,"24-35",IF(ChurnData[[#This Row],[TenureMonths]]&lt;=47,"36-47",IF(ChurnData[[#This Row],[TenureMonths]]&lt;=59,"48-59","60-72")))))</f>
        <v>12-23</v>
      </c>
      <c r="V4504">
        <f>IF(ChurnData[[#This Row],[Churn]]="Yes",1,0)</f>
        <v>0</v>
      </c>
    </row>
    <row r="4505" spans="1:22" x14ac:dyDescent="0.35">
      <c r="A4505" t="s">
        <v>4558</v>
      </c>
      <c r="B4505" t="s">
        <v>19</v>
      </c>
      <c r="C4505">
        <v>0</v>
      </c>
      <c r="D4505" t="s">
        <v>20</v>
      </c>
      <c r="E4505" t="s">
        <v>21</v>
      </c>
      <c r="F4505" t="s">
        <v>47</v>
      </c>
      <c r="G4505" s="2">
        <v>5</v>
      </c>
      <c r="H4505" t="s">
        <v>20</v>
      </c>
      <c r="I4505" t="s">
        <v>32</v>
      </c>
      <c r="J4505" t="s">
        <v>20</v>
      </c>
      <c r="K4505" t="s">
        <v>21</v>
      </c>
      <c r="L4505" t="s">
        <v>33</v>
      </c>
      <c r="M4505" t="s">
        <v>20</v>
      </c>
      <c r="N4505" t="s">
        <v>30</v>
      </c>
      <c r="O4505" s="1">
        <v>60.32</v>
      </c>
      <c r="P4505" s="1">
        <v>310</v>
      </c>
      <c r="Q4505">
        <v>1</v>
      </c>
      <c r="R4505" t="s">
        <v>20</v>
      </c>
      <c r="S4505" t="str">
        <f>IF(ChurnData[[#This Row],[MonthlyCharges]]&lt;=30,"1. Up to 30",IF(ChurnData[[#This Row],[MonthlyCharges]]&lt;=50,"2. 31-50",IF(ChurnData[[#This Row],[MonthlyCharges]]&lt;=70,"3. 51-70",IF(ChurnData[[#This Row],[MonthlyCharges]]&lt;=90,"4. 71-90","5. Over 90"))))</f>
        <v>3. 51-70</v>
      </c>
      <c r="T4505" t="str">
        <f>IF(AND(ChurnData[[#This Row],[Contract]]="Month-to-month",ChurnData[[#This Row],[InternetService]]="Fiber optic",ChurnData[[#This Row],[TenureMonths]]&lt;=11),"High-risk","Other")</f>
        <v>Other</v>
      </c>
      <c r="U4505" t="str">
        <f>IF(ChurnData[[#This Row],[TenureMonths]]&lt;=11,"0-11",IF(ChurnData[[#This Row],[TenureMonths]]&lt;=23,"12-23",IF(ChurnData[[#This Row],[TenureMonths]]&lt;=35,"24-35",IF(ChurnData[[#This Row],[TenureMonths]]&lt;=47,"36-47",IF(ChurnData[[#This Row],[TenureMonths]]&lt;=59,"48-59","60-72")))))</f>
        <v>0-11</v>
      </c>
      <c r="V4505">
        <f>IF(ChurnData[[#This Row],[Churn]]="Yes",1,0)</f>
        <v>1</v>
      </c>
    </row>
    <row r="4506" spans="1:22" x14ac:dyDescent="0.35">
      <c r="A4506" t="s">
        <v>4559</v>
      </c>
      <c r="B4506" t="s">
        <v>36</v>
      </c>
      <c r="C4506">
        <v>0</v>
      </c>
      <c r="D4506" t="s">
        <v>20</v>
      </c>
      <c r="E4506" t="s">
        <v>21</v>
      </c>
      <c r="F4506" t="s">
        <v>37</v>
      </c>
      <c r="G4506" s="2">
        <v>21</v>
      </c>
      <c r="H4506" t="s">
        <v>20</v>
      </c>
      <c r="I4506" t="s">
        <v>23</v>
      </c>
      <c r="J4506" t="s">
        <v>21</v>
      </c>
      <c r="K4506" t="s">
        <v>20</v>
      </c>
      <c r="L4506" t="s">
        <v>33</v>
      </c>
      <c r="M4506" t="s">
        <v>20</v>
      </c>
      <c r="N4506" t="s">
        <v>25</v>
      </c>
      <c r="O4506" s="1">
        <v>85.88</v>
      </c>
      <c r="P4506" s="1">
        <v>1818.94</v>
      </c>
      <c r="Q4506">
        <v>2</v>
      </c>
      <c r="R4506" t="s">
        <v>20</v>
      </c>
      <c r="S4506" t="str">
        <f>IF(ChurnData[[#This Row],[MonthlyCharges]]&lt;=30,"1. Up to 30",IF(ChurnData[[#This Row],[MonthlyCharges]]&lt;=50,"2. 31-50",IF(ChurnData[[#This Row],[MonthlyCharges]]&lt;=70,"3. 51-70",IF(ChurnData[[#This Row],[MonthlyCharges]]&lt;=90,"4. 71-90","5. Over 90"))))</f>
        <v>4. 71-90</v>
      </c>
      <c r="T4506" t="str">
        <f>IF(AND(ChurnData[[#This Row],[Contract]]="Month-to-month",ChurnData[[#This Row],[InternetService]]="Fiber optic",ChurnData[[#This Row],[TenureMonths]]&lt;=11),"High-risk","Other")</f>
        <v>Other</v>
      </c>
      <c r="U4506" t="str">
        <f>IF(ChurnData[[#This Row],[TenureMonths]]&lt;=11,"0-11",IF(ChurnData[[#This Row],[TenureMonths]]&lt;=23,"12-23",IF(ChurnData[[#This Row],[TenureMonths]]&lt;=35,"24-35",IF(ChurnData[[#This Row],[TenureMonths]]&lt;=47,"36-47",IF(ChurnData[[#This Row],[TenureMonths]]&lt;=59,"48-59","60-72")))))</f>
        <v>12-23</v>
      </c>
      <c r="V4506">
        <f>IF(ChurnData[[#This Row],[Churn]]="Yes",1,0)</f>
        <v>1</v>
      </c>
    </row>
    <row r="4507" spans="1:22" x14ac:dyDescent="0.35">
      <c r="A4507" t="s">
        <v>4560</v>
      </c>
      <c r="B4507" t="s">
        <v>36</v>
      </c>
      <c r="C4507">
        <v>0</v>
      </c>
      <c r="D4507" t="s">
        <v>21</v>
      </c>
      <c r="E4507" t="s">
        <v>21</v>
      </c>
      <c r="F4507" t="s">
        <v>49</v>
      </c>
      <c r="G4507" s="2">
        <v>10</v>
      </c>
      <c r="H4507" t="s">
        <v>20</v>
      </c>
      <c r="I4507" t="s">
        <v>32</v>
      </c>
      <c r="J4507" t="s">
        <v>21</v>
      </c>
      <c r="K4507" t="s">
        <v>21</v>
      </c>
      <c r="L4507" t="s">
        <v>33</v>
      </c>
      <c r="M4507" t="s">
        <v>20</v>
      </c>
      <c r="N4507" t="s">
        <v>25</v>
      </c>
      <c r="O4507" s="1">
        <v>50.4</v>
      </c>
      <c r="P4507" s="1">
        <v>516.29</v>
      </c>
      <c r="Q4507">
        <v>0</v>
      </c>
      <c r="R4507" t="s">
        <v>21</v>
      </c>
      <c r="S4507" t="str">
        <f>IF(ChurnData[[#This Row],[MonthlyCharges]]&lt;=30,"1. Up to 30",IF(ChurnData[[#This Row],[MonthlyCharges]]&lt;=50,"2. 31-50",IF(ChurnData[[#This Row],[MonthlyCharges]]&lt;=70,"3. 51-70",IF(ChurnData[[#This Row],[MonthlyCharges]]&lt;=90,"4. 71-90","5. Over 90"))))</f>
        <v>3. 51-70</v>
      </c>
      <c r="T4507" t="str">
        <f>IF(AND(ChurnData[[#This Row],[Contract]]="Month-to-month",ChurnData[[#This Row],[InternetService]]="Fiber optic",ChurnData[[#This Row],[TenureMonths]]&lt;=11),"High-risk","Other")</f>
        <v>Other</v>
      </c>
      <c r="U4507" t="str">
        <f>IF(ChurnData[[#This Row],[TenureMonths]]&lt;=11,"0-11",IF(ChurnData[[#This Row],[TenureMonths]]&lt;=23,"12-23",IF(ChurnData[[#This Row],[TenureMonths]]&lt;=35,"24-35",IF(ChurnData[[#This Row],[TenureMonths]]&lt;=47,"36-47",IF(ChurnData[[#This Row],[TenureMonths]]&lt;=59,"48-59","60-72")))))</f>
        <v>0-11</v>
      </c>
      <c r="V4507">
        <f>IF(ChurnData[[#This Row],[Churn]]="Yes",1,0)</f>
        <v>0</v>
      </c>
    </row>
    <row r="4508" spans="1:22" x14ac:dyDescent="0.35">
      <c r="A4508" t="s">
        <v>4561</v>
      </c>
      <c r="B4508" t="s">
        <v>19</v>
      </c>
      <c r="C4508">
        <v>0</v>
      </c>
      <c r="D4508" t="s">
        <v>20</v>
      </c>
      <c r="E4508" t="s">
        <v>21</v>
      </c>
      <c r="F4508" t="s">
        <v>27</v>
      </c>
      <c r="G4508" s="2">
        <v>5</v>
      </c>
      <c r="H4508" t="s">
        <v>20</v>
      </c>
      <c r="I4508" t="s">
        <v>32</v>
      </c>
      <c r="J4508" t="s">
        <v>21</v>
      </c>
      <c r="K4508" t="s">
        <v>21</v>
      </c>
      <c r="L4508" t="s">
        <v>33</v>
      </c>
      <c r="M4508" t="s">
        <v>20</v>
      </c>
      <c r="N4508" t="s">
        <v>34</v>
      </c>
      <c r="O4508" s="1">
        <v>54.37</v>
      </c>
      <c r="P4508" s="1">
        <v>278.88</v>
      </c>
      <c r="Q4508">
        <v>2</v>
      </c>
      <c r="R4508" t="s">
        <v>20</v>
      </c>
      <c r="S4508" t="str">
        <f>IF(ChurnData[[#This Row],[MonthlyCharges]]&lt;=30,"1. Up to 30",IF(ChurnData[[#This Row],[MonthlyCharges]]&lt;=50,"2. 31-50",IF(ChurnData[[#This Row],[MonthlyCharges]]&lt;=70,"3. 51-70",IF(ChurnData[[#This Row],[MonthlyCharges]]&lt;=90,"4. 71-90","5. Over 90"))))</f>
        <v>3. 51-70</v>
      </c>
      <c r="T4508" t="str">
        <f>IF(AND(ChurnData[[#This Row],[Contract]]="Month-to-month",ChurnData[[#This Row],[InternetService]]="Fiber optic",ChurnData[[#This Row],[TenureMonths]]&lt;=11),"High-risk","Other")</f>
        <v>Other</v>
      </c>
      <c r="U4508" t="str">
        <f>IF(ChurnData[[#This Row],[TenureMonths]]&lt;=11,"0-11",IF(ChurnData[[#This Row],[TenureMonths]]&lt;=23,"12-23",IF(ChurnData[[#This Row],[TenureMonths]]&lt;=35,"24-35",IF(ChurnData[[#This Row],[TenureMonths]]&lt;=47,"36-47",IF(ChurnData[[#This Row],[TenureMonths]]&lt;=59,"48-59","60-72")))))</f>
        <v>0-11</v>
      </c>
      <c r="V4508">
        <f>IF(ChurnData[[#This Row],[Churn]]="Yes",1,0)</f>
        <v>1</v>
      </c>
    </row>
    <row r="4509" spans="1:22" x14ac:dyDescent="0.35">
      <c r="A4509" t="s">
        <v>4562</v>
      </c>
      <c r="B4509" t="s">
        <v>36</v>
      </c>
      <c r="C4509">
        <v>0</v>
      </c>
      <c r="D4509" t="s">
        <v>20</v>
      </c>
      <c r="E4509" t="s">
        <v>21</v>
      </c>
      <c r="F4509" t="s">
        <v>47</v>
      </c>
      <c r="G4509" s="2">
        <v>1</v>
      </c>
      <c r="H4509" t="s">
        <v>20</v>
      </c>
      <c r="I4509" t="s">
        <v>21</v>
      </c>
      <c r="J4509" t="s">
        <v>28</v>
      </c>
      <c r="K4509" t="s">
        <v>28</v>
      </c>
      <c r="L4509" t="s">
        <v>29</v>
      </c>
      <c r="M4509" t="s">
        <v>20</v>
      </c>
      <c r="N4509" t="s">
        <v>25</v>
      </c>
      <c r="O4509" s="1">
        <v>29.08</v>
      </c>
      <c r="P4509" s="1">
        <v>28.69</v>
      </c>
      <c r="Q4509">
        <v>1</v>
      </c>
      <c r="R4509" t="s">
        <v>21</v>
      </c>
      <c r="S4509" t="str">
        <f>IF(ChurnData[[#This Row],[MonthlyCharges]]&lt;=30,"1. Up to 30",IF(ChurnData[[#This Row],[MonthlyCharges]]&lt;=50,"2. 31-50",IF(ChurnData[[#This Row],[MonthlyCharges]]&lt;=70,"3. 51-70",IF(ChurnData[[#This Row],[MonthlyCharges]]&lt;=90,"4. 71-90","5. Over 90"))))</f>
        <v>1. Up to 30</v>
      </c>
      <c r="T4509" t="str">
        <f>IF(AND(ChurnData[[#This Row],[Contract]]="Month-to-month",ChurnData[[#This Row],[InternetService]]="Fiber optic",ChurnData[[#This Row],[TenureMonths]]&lt;=11),"High-risk","Other")</f>
        <v>Other</v>
      </c>
      <c r="U4509" t="str">
        <f>IF(ChurnData[[#This Row],[TenureMonths]]&lt;=11,"0-11",IF(ChurnData[[#This Row],[TenureMonths]]&lt;=23,"12-23",IF(ChurnData[[#This Row],[TenureMonths]]&lt;=35,"24-35",IF(ChurnData[[#This Row],[TenureMonths]]&lt;=47,"36-47",IF(ChurnData[[#This Row],[TenureMonths]]&lt;=59,"48-59","60-72")))))</f>
        <v>0-11</v>
      </c>
      <c r="V4509">
        <f>IF(ChurnData[[#This Row],[Churn]]="Yes",1,0)</f>
        <v>0</v>
      </c>
    </row>
    <row r="4510" spans="1:22" x14ac:dyDescent="0.35">
      <c r="A4510" t="s">
        <v>4563</v>
      </c>
      <c r="B4510" t="s">
        <v>19</v>
      </c>
      <c r="C4510">
        <v>0</v>
      </c>
      <c r="D4510" t="s">
        <v>21</v>
      </c>
      <c r="E4510" t="s">
        <v>21</v>
      </c>
      <c r="F4510" t="s">
        <v>58</v>
      </c>
      <c r="G4510" s="2">
        <v>20</v>
      </c>
      <c r="H4510" t="s">
        <v>20</v>
      </c>
      <c r="I4510" t="s">
        <v>23</v>
      </c>
      <c r="J4510" t="s">
        <v>21</v>
      </c>
      <c r="K4510" t="s">
        <v>20</v>
      </c>
      <c r="L4510" t="s">
        <v>33</v>
      </c>
      <c r="M4510" t="s">
        <v>21</v>
      </c>
      <c r="N4510" t="s">
        <v>34</v>
      </c>
      <c r="O4510" s="1">
        <v>87.82</v>
      </c>
      <c r="P4510" s="1">
        <v>1705.85</v>
      </c>
      <c r="Q4510">
        <v>1</v>
      </c>
      <c r="R4510" t="s">
        <v>20</v>
      </c>
      <c r="S4510" t="str">
        <f>IF(ChurnData[[#This Row],[MonthlyCharges]]&lt;=30,"1. Up to 30",IF(ChurnData[[#This Row],[MonthlyCharges]]&lt;=50,"2. 31-50",IF(ChurnData[[#This Row],[MonthlyCharges]]&lt;=70,"3. 51-70",IF(ChurnData[[#This Row],[MonthlyCharges]]&lt;=90,"4. 71-90","5. Over 90"))))</f>
        <v>4. 71-90</v>
      </c>
      <c r="T4510" t="str">
        <f>IF(AND(ChurnData[[#This Row],[Contract]]="Month-to-month",ChurnData[[#This Row],[InternetService]]="Fiber optic",ChurnData[[#This Row],[TenureMonths]]&lt;=11),"High-risk","Other")</f>
        <v>Other</v>
      </c>
      <c r="U4510" t="str">
        <f>IF(ChurnData[[#This Row],[TenureMonths]]&lt;=11,"0-11",IF(ChurnData[[#This Row],[TenureMonths]]&lt;=23,"12-23",IF(ChurnData[[#This Row],[TenureMonths]]&lt;=35,"24-35",IF(ChurnData[[#This Row],[TenureMonths]]&lt;=47,"36-47",IF(ChurnData[[#This Row],[TenureMonths]]&lt;=59,"48-59","60-72")))))</f>
        <v>12-23</v>
      </c>
      <c r="V4510">
        <f>IF(ChurnData[[#This Row],[Churn]]="Yes",1,0)</f>
        <v>1</v>
      </c>
    </row>
    <row r="4511" spans="1:22" x14ac:dyDescent="0.35">
      <c r="A4511" t="s">
        <v>4564</v>
      </c>
      <c r="B4511" t="s">
        <v>19</v>
      </c>
      <c r="C4511">
        <v>0</v>
      </c>
      <c r="D4511" t="s">
        <v>20</v>
      </c>
      <c r="E4511" t="s">
        <v>21</v>
      </c>
      <c r="F4511" t="s">
        <v>56</v>
      </c>
      <c r="G4511" s="2">
        <v>55</v>
      </c>
      <c r="H4511" t="s">
        <v>20</v>
      </c>
      <c r="I4511" t="s">
        <v>21</v>
      </c>
      <c r="J4511" t="s">
        <v>28</v>
      </c>
      <c r="K4511" t="s">
        <v>28</v>
      </c>
      <c r="L4511" t="s">
        <v>24</v>
      </c>
      <c r="M4511" t="s">
        <v>21</v>
      </c>
      <c r="N4511" t="s">
        <v>34</v>
      </c>
      <c r="O4511" s="1">
        <v>33.799999999999997</v>
      </c>
      <c r="P4511" s="1">
        <v>1872.16</v>
      </c>
      <c r="Q4511">
        <v>3</v>
      </c>
      <c r="R4511" t="s">
        <v>21</v>
      </c>
      <c r="S4511" t="str">
        <f>IF(ChurnData[[#This Row],[MonthlyCharges]]&lt;=30,"1. Up to 30",IF(ChurnData[[#This Row],[MonthlyCharges]]&lt;=50,"2. 31-50",IF(ChurnData[[#This Row],[MonthlyCharges]]&lt;=70,"3. 51-70",IF(ChurnData[[#This Row],[MonthlyCharges]]&lt;=90,"4. 71-90","5. Over 90"))))</f>
        <v>2. 31-50</v>
      </c>
      <c r="T4511" t="str">
        <f>IF(AND(ChurnData[[#This Row],[Contract]]="Month-to-month",ChurnData[[#This Row],[InternetService]]="Fiber optic",ChurnData[[#This Row],[TenureMonths]]&lt;=11),"High-risk","Other")</f>
        <v>Other</v>
      </c>
      <c r="U4511" t="str">
        <f>IF(ChurnData[[#This Row],[TenureMonths]]&lt;=11,"0-11",IF(ChurnData[[#This Row],[TenureMonths]]&lt;=23,"12-23",IF(ChurnData[[#This Row],[TenureMonths]]&lt;=35,"24-35",IF(ChurnData[[#This Row],[TenureMonths]]&lt;=47,"36-47",IF(ChurnData[[#This Row],[TenureMonths]]&lt;=59,"48-59","60-72")))))</f>
        <v>48-59</v>
      </c>
      <c r="V4511">
        <f>IF(ChurnData[[#This Row],[Churn]]="Yes",1,0)</f>
        <v>0</v>
      </c>
    </row>
    <row r="4512" spans="1:22" x14ac:dyDescent="0.35">
      <c r="A4512" t="s">
        <v>4565</v>
      </c>
      <c r="B4512" t="s">
        <v>19</v>
      </c>
      <c r="C4512">
        <v>0</v>
      </c>
      <c r="D4512" t="s">
        <v>21</v>
      </c>
      <c r="E4512" t="s">
        <v>21</v>
      </c>
      <c r="F4512" t="s">
        <v>45</v>
      </c>
      <c r="G4512" s="2">
        <v>43</v>
      </c>
      <c r="H4512" t="s">
        <v>20</v>
      </c>
      <c r="I4512" t="s">
        <v>21</v>
      </c>
      <c r="J4512" t="s">
        <v>28</v>
      </c>
      <c r="K4512" t="s">
        <v>28</v>
      </c>
      <c r="L4512" t="s">
        <v>24</v>
      </c>
      <c r="M4512" t="s">
        <v>20</v>
      </c>
      <c r="N4512" t="s">
        <v>43</v>
      </c>
      <c r="O4512" s="1">
        <v>33.340000000000003</v>
      </c>
      <c r="P4512" s="1">
        <v>1415.73</v>
      </c>
      <c r="Q4512">
        <v>2</v>
      </c>
      <c r="R4512" t="s">
        <v>21</v>
      </c>
      <c r="S4512" t="str">
        <f>IF(ChurnData[[#This Row],[MonthlyCharges]]&lt;=30,"1. Up to 30",IF(ChurnData[[#This Row],[MonthlyCharges]]&lt;=50,"2. 31-50",IF(ChurnData[[#This Row],[MonthlyCharges]]&lt;=70,"3. 51-70",IF(ChurnData[[#This Row],[MonthlyCharges]]&lt;=90,"4. 71-90","5. Over 90"))))</f>
        <v>2. 31-50</v>
      </c>
      <c r="T4512" t="str">
        <f>IF(AND(ChurnData[[#This Row],[Contract]]="Month-to-month",ChurnData[[#This Row],[InternetService]]="Fiber optic",ChurnData[[#This Row],[TenureMonths]]&lt;=11),"High-risk","Other")</f>
        <v>Other</v>
      </c>
      <c r="U4512" t="str">
        <f>IF(ChurnData[[#This Row],[TenureMonths]]&lt;=11,"0-11",IF(ChurnData[[#This Row],[TenureMonths]]&lt;=23,"12-23",IF(ChurnData[[#This Row],[TenureMonths]]&lt;=35,"24-35",IF(ChurnData[[#This Row],[TenureMonths]]&lt;=47,"36-47",IF(ChurnData[[#This Row],[TenureMonths]]&lt;=59,"48-59","60-72")))))</f>
        <v>36-47</v>
      </c>
      <c r="V4512">
        <f>IF(ChurnData[[#This Row],[Churn]]="Yes",1,0)</f>
        <v>0</v>
      </c>
    </row>
    <row r="4513" spans="1:22" x14ac:dyDescent="0.35">
      <c r="A4513" t="s">
        <v>4566</v>
      </c>
      <c r="B4513" t="s">
        <v>19</v>
      </c>
      <c r="C4513">
        <v>0</v>
      </c>
      <c r="D4513" t="s">
        <v>21</v>
      </c>
      <c r="E4513" t="s">
        <v>21</v>
      </c>
      <c r="F4513" t="s">
        <v>22</v>
      </c>
      <c r="G4513" s="2">
        <v>18</v>
      </c>
      <c r="H4513" t="s">
        <v>20</v>
      </c>
      <c r="I4513" t="s">
        <v>32</v>
      </c>
      <c r="J4513" t="s">
        <v>21</v>
      </c>
      <c r="K4513" t="s">
        <v>21</v>
      </c>
      <c r="L4513" t="s">
        <v>33</v>
      </c>
      <c r="M4513" t="s">
        <v>20</v>
      </c>
      <c r="N4513" t="s">
        <v>34</v>
      </c>
      <c r="O4513" s="1">
        <v>63.92</v>
      </c>
      <c r="P4513" s="1">
        <v>1119.03</v>
      </c>
      <c r="Q4513">
        <v>3</v>
      </c>
      <c r="R4513" t="s">
        <v>21</v>
      </c>
      <c r="S4513" t="str">
        <f>IF(ChurnData[[#This Row],[MonthlyCharges]]&lt;=30,"1. Up to 30",IF(ChurnData[[#This Row],[MonthlyCharges]]&lt;=50,"2. 31-50",IF(ChurnData[[#This Row],[MonthlyCharges]]&lt;=70,"3. 51-70",IF(ChurnData[[#This Row],[MonthlyCharges]]&lt;=90,"4. 71-90","5. Over 90"))))</f>
        <v>3. 51-70</v>
      </c>
      <c r="T4513" t="str">
        <f>IF(AND(ChurnData[[#This Row],[Contract]]="Month-to-month",ChurnData[[#This Row],[InternetService]]="Fiber optic",ChurnData[[#This Row],[TenureMonths]]&lt;=11),"High-risk","Other")</f>
        <v>Other</v>
      </c>
      <c r="U4513" t="str">
        <f>IF(ChurnData[[#This Row],[TenureMonths]]&lt;=11,"0-11",IF(ChurnData[[#This Row],[TenureMonths]]&lt;=23,"12-23",IF(ChurnData[[#This Row],[TenureMonths]]&lt;=35,"24-35",IF(ChurnData[[#This Row],[TenureMonths]]&lt;=47,"36-47",IF(ChurnData[[#This Row],[TenureMonths]]&lt;=59,"48-59","60-72")))))</f>
        <v>12-23</v>
      </c>
      <c r="V4513">
        <f>IF(ChurnData[[#This Row],[Churn]]="Yes",1,0)</f>
        <v>0</v>
      </c>
    </row>
    <row r="4514" spans="1:22" x14ac:dyDescent="0.35">
      <c r="A4514" t="s">
        <v>4567</v>
      </c>
      <c r="B4514" t="s">
        <v>19</v>
      </c>
      <c r="C4514">
        <v>1</v>
      </c>
      <c r="D4514" t="s">
        <v>20</v>
      </c>
      <c r="E4514" t="s">
        <v>20</v>
      </c>
      <c r="F4514" t="s">
        <v>41</v>
      </c>
      <c r="G4514" s="2">
        <v>25</v>
      </c>
      <c r="H4514" t="s">
        <v>21</v>
      </c>
      <c r="I4514" t="s">
        <v>23</v>
      </c>
      <c r="J4514" t="s">
        <v>21</v>
      </c>
      <c r="K4514" t="s">
        <v>21</v>
      </c>
      <c r="L4514" t="s">
        <v>29</v>
      </c>
      <c r="M4514" t="s">
        <v>20</v>
      </c>
      <c r="N4514" t="s">
        <v>25</v>
      </c>
      <c r="O4514" s="1">
        <v>68.290000000000006</v>
      </c>
      <c r="P4514" s="1">
        <v>1714.9</v>
      </c>
      <c r="Q4514">
        <v>2</v>
      </c>
      <c r="R4514" t="s">
        <v>21</v>
      </c>
      <c r="S4514" t="str">
        <f>IF(ChurnData[[#This Row],[MonthlyCharges]]&lt;=30,"1. Up to 30",IF(ChurnData[[#This Row],[MonthlyCharges]]&lt;=50,"2. 31-50",IF(ChurnData[[#This Row],[MonthlyCharges]]&lt;=70,"3. 51-70",IF(ChurnData[[#This Row],[MonthlyCharges]]&lt;=90,"4. 71-90","5. Over 90"))))</f>
        <v>3. 51-70</v>
      </c>
      <c r="T4514" t="str">
        <f>IF(AND(ChurnData[[#This Row],[Contract]]="Month-to-month",ChurnData[[#This Row],[InternetService]]="Fiber optic",ChurnData[[#This Row],[TenureMonths]]&lt;=11),"High-risk","Other")</f>
        <v>Other</v>
      </c>
      <c r="U4514" t="str">
        <f>IF(ChurnData[[#This Row],[TenureMonths]]&lt;=11,"0-11",IF(ChurnData[[#This Row],[TenureMonths]]&lt;=23,"12-23",IF(ChurnData[[#This Row],[TenureMonths]]&lt;=35,"24-35",IF(ChurnData[[#This Row],[TenureMonths]]&lt;=47,"36-47",IF(ChurnData[[#This Row],[TenureMonths]]&lt;=59,"48-59","60-72")))))</f>
        <v>24-35</v>
      </c>
      <c r="V4514">
        <f>IF(ChurnData[[#This Row],[Churn]]="Yes",1,0)</f>
        <v>0</v>
      </c>
    </row>
    <row r="4515" spans="1:22" x14ac:dyDescent="0.35">
      <c r="A4515" t="s">
        <v>4568</v>
      </c>
      <c r="B4515" t="s">
        <v>36</v>
      </c>
      <c r="C4515">
        <v>0</v>
      </c>
      <c r="D4515" t="s">
        <v>21</v>
      </c>
      <c r="E4515" t="s">
        <v>21</v>
      </c>
      <c r="F4515" t="s">
        <v>75</v>
      </c>
      <c r="G4515" s="2">
        <v>26</v>
      </c>
      <c r="H4515" t="s">
        <v>20</v>
      </c>
      <c r="I4515" t="s">
        <v>21</v>
      </c>
      <c r="J4515" t="s">
        <v>28</v>
      </c>
      <c r="K4515" t="s">
        <v>28</v>
      </c>
      <c r="L4515" t="s">
        <v>29</v>
      </c>
      <c r="M4515" t="s">
        <v>21</v>
      </c>
      <c r="N4515" t="s">
        <v>25</v>
      </c>
      <c r="O4515" s="1">
        <v>34.65</v>
      </c>
      <c r="P4515" s="1">
        <v>881.3</v>
      </c>
      <c r="Q4515">
        <v>0</v>
      </c>
      <c r="R4515" t="s">
        <v>21</v>
      </c>
      <c r="S4515" t="str">
        <f>IF(ChurnData[[#This Row],[MonthlyCharges]]&lt;=30,"1. Up to 30",IF(ChurnData[[#This Row],[MonthlyCharges]]&lt;=50,"2. 31-50",IF(ChurnData[[#This Row],[MonthlyCharges]]&lt;=70,"3. 51-70",IF(ChurnData[[#This Row],[MonthlyCharges]]&lt;=90,"4. 71-90","5. Over 90"))))</f>
        <v>2. 31-50</v>
      </c>
      <c r="T4515" t="str">
        <f>IF(AND(ChurnData[[#This Row],[Contract]]="Month-to-month",ChurnData[[#This Row],[InternetService]]="Fiber optic",ChurnData[[#This Row],[TenureMonths]]&lt;=11),"High-risk","Other")</f>
        <v>Other</v>
      </c>
      <c r="U4515" t="str">
        <f>IF(ChurnData[[#This Row],[TenureMonths]]&lt;=11,"0-11",IF(ChurnData[[#This Row],[TenureMonths]]&lt;=23,"12-23",IF(ChurnData[[#This Row],[TenureMonths]]&lt;=35,"24-35",IF(ChurnData[[#This Row],[TenureMonths]]&lt;=47,"36-47",IF(ChurnData[[#This Row],[TenureMonths]]&lt;=59,"48-59","60-72")))))</f>
        <v>24-35</v>
      </c>
      <c r="V4515">
        <f>IF(ChurnData[[#This Row],[Churn]]="Yes",1,0)</f>
        <v>0</v>
      </c>
    </row>
    <row r="4516" spans="1:22" x14ac:dyDescent="0.35">
      <c r="A4516" t="s">
        <v>4569</v>
      </c>
      <c r="B4516" t="s">
        <v>36</v>
      </c>
      <c r="C4516">
        <v>0</v>
      </c>
      <c r="D4516" t="s">
        <v>20</v>
      </c>
      <c r="E4516" t="s">
        <v>20</v>
      </c>
      <c r="F4516" t="s">
        <v>58</v>
      </c>
      <c r="G4516" s="2">
        <v>70</v>
      </c>
      <c r="H4516" t="s">
        <v>20</v>
      </c>
      <c r="I4516" t="s">
        <v>23</v>
      </c>
      <c r="J4516" t="s">
        <v>20</v>
      </c>
      <c r="K4516" t="s">
        <v>20</v>
      </c>
      <c r="L4516" t="s">
        <v>33</v>
      </c>
      <c r="M4516" t="s">
        <v>20</v>
      </c>
      <c r="N4516" t="s">
        <v>43</v>
      </c>
      <c r="O4516" s="1">
        <v>94</v>
      </c>
      <c r="P4516" s="1">
        <v>6690.28</v>
      </c>
      <c r="Q4516">
        <v>2</v>
      </c>
      <c r="R4516" t="s">
        <v>21</v>
      </c>
      <c r="S4516" t="str">
        <f>IF(ChurnData[[#This Row],[MonthlyCharges]]&lt;=30,"1. Up to 30",IF(ChurnData[[#This Row],[MonthlyCharges]]&lt;=50,"2. 31-50",IF(ChurnData[[#This Row],[MonthlyCharges]]&lt;=70,"3. 51-70",IF(ChurnData[[#This Row],[MonthlyCharges]]&lt;=90,"4. 71-90","5. Over 90"))))</f>
        <v>5. Over 90</v>
      </c>
      <c r="T4516" t="str">
        <f>IF(AND(ChurnData[[#This Row],[Contract]]="Month-to-month",ChurnData[[#This Row],[InternetService]]="Fiber optic",ChurnData[[#This Row],[TenureMonths]]&lt;=11),"High-risk","Other")</f>
        <v>Other</v>
      </c>
      <c r="U4516" t="str">
        <f>IF(ChurnData[[#This Row],[TenureMonths]]&lt;=11,"0-11",IF(ChurnData[[#This Row],[TenureMonths]]&lt;=23,"12-23",IF(ChurnData[[#This Row],[TenureMonths]]&lt;=35,"24-35",IF(ChurnData[[#This Row],[TenureMonths]]&lt;=47,"36-47",IF(ChurnData[[#This Row],[TenureMonths]]&lt;=59,"48-59","60-72")))))</f>
        <v>60-72</v>
      </c>
      <c r="V4516">
        <f>IF(ChurnData[[#This Row],[Churn]]="Yes",1,0)</f>
        <v>0</v>
      </c>
    </row>
    <row r="4517" spans="1:22" x14ac:dyDescent="0.35">
      <c r="A4517" t="s">
        <v>4570</v>
      </c>
      <c r="B4517" t="s">
        <v>19</v>
      </c>
      <c r="C4517">
        <v>1</v>
      </c>
      <c r="D4517" t="s">
        <v>20</v>
      </c>
      <c r="E4517" t="s">
        <v>20</v>
      </c>
      <c r="F4517" t="s">
        <v>58</v>
      </c>
      <c r="G4517" s="2">
        <v>63</v>
      </c>
      <c r="H4517" t="s">
        <v>20</v>
      </c>
      <c r="I4517" t="s">
        <v>23</v>
      </c>
      <c r="J4517" t="s">
        <v>21</v>
      </c>
      <c r="K4517" t="s">
        <v>20</v>
      </c>
      <c r="L4517" t="s">
        <v>24</v>
      </c>
      <c r="M4517" t="s">
        <v>20</v>
      </c>
      <c r="N4517" t="s">
        <v>43</v>
      </c>
      <c r="O4517" s="1">
        <v>93.4</v>
      </c>
      <c r="P4517" s="1">
        <v>5862.47</v>
      </c>
      <c r="Q4517">
        <v>1</v>
      </c>
      <c r="R4517" t="s">
        <v>21</v>
      </c>
      <c r="S4517" t="str">
        <f>IF(ChurnData[[#This Row],[MonthlyCharges]]&lt;=30,"1. Up to 30",IF(ChurnData[[#This Row],[MonthlyCharges]]&lt;=50,"2. 31-50",IF(ChurnData[[#This Row],[MonthlyCharges]]&lt;=70,"3. 51-70",IF(ChurnData[[#This Row],[MonthlyCharges]]&lt;=90,"4. 71-90","5. Over 90"))))</f>
        <v>5. Over 90</v>
      </c>
      <c r="T4517" t="str">
        <f>IF(AND(ChurnData[[#This Row],[Contract]]="Month-to-month",ChurnData[[#This Row],[InternetService]]="Fiber optic",ChurnData[[#This Row],[TenureMonths]]&lt;=11),"High-risk","Other")</f>
        <v>Other</v>
      </c>
      <c r="U4517" t="str">
        <f>IF(ChurnData[[#This Row],[TenureMonths]]&lt;=11,"0-11",IF(ChurnData[[#This Row],[TenureMonths]]&lt;=23,"12-23",IF(ChurnData[[#This Row],[TenureMonths]]&lt;=35,"24-35",IF(ChurnData[[#This Row],[TenureMonths]]&lt;=47,"36-47",IF(ChurnData[[#This Row],[TenureMonths]]&lt;=59,"48-59","60-72")))))</f>
        <v>60-72</v>
      </c>
      <c r="V4517">
        <f>IF(ChurnData[[#This Row],[Churn]]="Yes",1,0)</f>
        <v>0</v>
      </c>
    </row>
    <row r="4518" spans="1:22" x14ac:dyDescent="0.35">
      <c r="A4518" t="s">
        <v>4571</v>
      </c>
      <c r="B4518" t="s">
        <v>36</v>
      </c>
      <c r="C4518">
        <v>0</v>
      </c>
      <c r="D4518" t="s">
        <v>20</v>
      </c>
      <c r="E4518" t="s">
        <v>20</v>
      </c>
      <c r="F4518" t="s">
        <v>47</v>
      </c>
      <c r="G4518" s="2">
        <v>62</v>
      </c>
      <c r="H4518" t="s">
        <v>20</v>
      </c>
      <c r="I4518" t="s">
        <v>32</v>
      </c>
      <c r="J4518" t="s">
        <v>21</v>
      </c>
      <c r="K4518" t="s">
        <v>21</v>
      </c>
      <c r="L4518" t="s">
        <v>29</v>
      </c>
      <c r="M4518" t="s">
        <v>21</v>
      </c>
      <c r="N4518" t="s">
        <v>25</v>
      </c>
      <c r="O4518" s="1">
        <v>66.239999999999995</v>
      </c>
      <c r="P4518" s="1">
        <v>4206.6499999999996</v>
      </c>
      <c r="Q4518">
        <v>1</v>
      </c>
      <c r="R4518" t="s">
        <v>21</v>
      </c>
      <c r="S4518" t="str">
        <f>IF(ChurnData[[#This Row],[MonthlyCharges]]&lt;=30,"1. Up to 30",IF(ChurnData[[#This Row],[MonthlyCharges]]&lt;=50,"2. 31-50",IF(ChurnData[[#This Row],[MonthlyCharges]]&lt;=70,"3. 51-70",IF(ChurnData[[#This Row],[MonthlyCharges]]&lt;=90,"4. 71-90","5. Over 90"))))</f>
        <v>3. 51-70</v>
      </c>
      <c r="T4518" t="str">
        <f>IF(AND(ChurnData[[#This Row],[Contract]]="Month-to-month",ChurnData[[#This Row],[InternetService]]="Fiber optic",ChurnData[[#This Row],[TenureMonths]]&lt;=11),"High-risk","Other")</f>
        <v>Other</v>
      </c>
      <c r="U4518" t="str">
        <f>IF(ChurnData[[#This Row],[TenureMonths]]&lt;=11,"0-11",IF(ChurnData[[#This Row],[TenureMonths]]&lt;=23,"12-23",IF(ChurnData[[#This Row],[TenureMonths]]&lt;=35,"24-35",IF(ChurnData[[#This Row],[TenureMonths]]&lt;=47,"36-47",IF(ChurnData[[#This Row],[TenureMonths]]&lt;=59,"48-59","60-72")))))</f>
        <v>60-72</v>
      </c>
      <c r="V4518">
        <f>IF(ChurnData[[#This Row],[Churn]]="Yes",1,0)</f>
        <v>0</v>
      </c>
    </row>
    <row r="4519" spans="1:22" x14ac:dyDescent="0.35">
      <c r="A4519" t="s">
        <v>4572</v>
      </c>
      <c r="B4519" t="s">
        <v>19</v>
      </c>
      <c r="C4519">
        <v>0</v>
      </c>
      <c r="D4519" t="s">
        <v>21</v>
      </c>
      <c r="E4519" t="s">
        <v>21</v>
      </c>
      <c r="F4519" t="s">
        <v>47</v>
      </c>
      <c r="G4519" s="2">
        <v>48</v>
      </c>
      <c r="H4519" t="s">
        <v>20</v>
      </c>
      <c r="I4519" t="s">
        <v>32</v>
      </c>
      <c r="J4519" t="s">
        <v>21</v>
      </c>
      <c r="K4519" t="s">
        <v>21</v>
      </c>
      <c r="L4519" t="s">
        <v>29</v>
      </c>
      <c r="M4519" t="s">
        <v>20</v>
      </c>
      <c r="N4519" t="s">
        <v>30</v>
      </c>
      <c r="O4519" s="1">
        <v>57.84</v>
      </c>
      <c r="P4519" s="1">
        <v>2816.81</v>
      </c>
      <c r="Q4519">
        <v>3</v>
      </c>
      <c r="R4519" t="s">
        <v>20</v>
      </c>
      <c r="S4519" t="str">
        <f>IF(ChurnData[[#This Row],[MonthlyCharges]]&lt;=30,"1. Up to 30",IF(ChurnData[[#This Row],[MonthlyCharges]]&lt;=50,"2. 31-50",IF(ChurnData[[#This Row],[MonthlyCharges]]&lt;=70,"3. 51-70",IF(ChurnData[[#This Row],[MonthlyCharges]]&lt;=90,"4. 71-90","5. Over 90"))))</f>
        <v>3. 51-70</v>
      </c>
      <c r="T4519" t="str">
        <f>IF(AND(ChurnData[[#This Row],[Contract]]="Month-to-month",ChurnData[[#This Row],[InternetService]]="Fiber optic",ChurnData[[#This Row],[TenureMonths]]&lt;=11),"High-risk","Other")</f>
        <v>Other</v>
      </c>
      <c r="U4519" t="str">
        <f>IF(ChurnData[[#This Row],[TenureMonths]]&lt;=11,"0-11",IF(ChurnData[[#This Row],[TenureMonths]]&lt;=23,"12-23",IF(ChurnData[[#This Row],[TenureMonths]]&lt;=35,"24-35",IF(ChurnData[[#This Row],[TenureMonths]]&lt;=47,"36-47",IF(ChurnData[[#This Row],[TenureMonths]]&lt;=59,"48-59","60-72")))))</f>
        <v>48-59</v>
      </c>
      <c r="V4519">
        <f>IF(ChurnData[[#This Row],[Churn]]="Yes",1,0)</f>
        <v>1</v>
      </c>
    </row>
    <row r="4520" spans="1:22" x14ac:dyDescent="0.35">
      <c r="A4520" t="s">
        <v>4573</v>
      </c>
      <c r="B4520" t="s">
        <v>36</v>
      </c>
      <c r="C4520">
        <v>0</v>
      </c>
      <c r="D4520" t="s">
        <v>21</v>
      </c>
      <c r="E4520" t="s">
        <v>21</v>
      </c>
      <c r="F4520" t="s">
        <v>58</v>
      </c>
      <c r="G4520" s="2">
        <v>55</v>
      </c>
      <c r="H4520" t="s">
        <v>21</v>
      </c>
      <c r="I4520" t="s">
        <v>32</v>
      </c>
      <c r="J4520" t="s">
        <v>20</v>
      </c>
      <c r="K4520" t="s">
        <v>20</v>
      </c>
      <c r="L4520" t="s">
        <v>24</v>
      </c>
      <c r="M4520" t="s">
        <v>20</v>
      </c>
      <c r="N4520" t="s">
        <v>34</v>
      </c>
      <c r="O4520" s="1">
        <v>60.68</v>
      </c>
      <c r="P4520" s="1">
        <v>3434.86</v>
      </c>
      <c r="Q4520">
        <v>4</v>
      </c>
      <c r="R4520" t="s">
        <v>21</v>
      </c>
      <c r="S4520" t="str">
        <f>IF(ChurnData[[#This Row],[MonthlyCharges]]&lt;=30,"1. Up to 30",IF(ChurnData[[#This Row],[MonthlyCharges]]&lt;=50,"2. 31-50",IF(ChurnData[[#This Row],[MonthlyCharges]]&lt;=70,"3. 51-70",IF(ChurnData[[#This Row],[MonthlyCharges]]&lt;=90,"4. 71-90","5. Over 90"))))</f>
        <v>3. 51-70</v>
      </c>
      <c r="T4520" t="str">
        <f>IF(AND(ChurnData[[#This Row],[Contract]]="Month-to-month",ChurnData[[#This Row],[InternetService]]="Fiber optic",ChurnData[[#This Row],[TenureMonths]]&lt;=11),"High-risk","Other")</f>
        <v>Other</v>
      </c>
      <c r="U4520" t="str">
        <f>IF(ChurnData[[#This Row],[TenureMonths]]&lt;=11,"0-11",IF(ChurnData[[#This Row],[TenureMonths]]&lt;=23,"12-23",IF(ChurnData[[#This Row],[TenureMonths]]&lt;=35,"24-35",IF(ChurnData[[#This Row],[TenureMonths]]&lt;=47,"36-47",IF(ChurnData[[#This Row],[TenureMonths]]&lt;=59,"48-59","60-72")))))</f>
        <v>48-59</v>
      </c>
      <c r="V4520">
        <f>IF(ChurnData[[#This Row],[Churn]]="Yes",1,0)</f>
        <v>0</v>
      </c>
    </row>
    <row r="4521" spans="1:22" x14ac:dyDescent="0.35">
      <c r="A4521" t="s">
        <v>4574</v>
      </c>
      <c r="B4521" t="s">
        <v>36</v>
      </c>
      <c r="C4521">
        <v>0</v>
      </c>
      <c r="D4521" t="s">
        <v>20</v>
      </c>
      <c r="E4521" t="s">
        <v>21</v>
      </c>
      <c r="F4521" t="s">
        <v>49</v>
      </c>
      <c r="G4521" s="2">
        <v>29</v>
      </c>
      <c r="H4521" t="s">
        <v>20</v>
      </c>
      <c r="I4521" t="s">
        <v>21</v>
      </c>
      <c r="J4521" t="s">
        <v>28</v>
      </c>
      <c r="K4521" t="s">
        <v>28</v>
      </c>
      <c r="L4521" t="s">
        <v>29</v>
      </c>
      <c r="M4521" t="s">
        <v>20</v>
      </c>
      <c r="N4521" t="s">
        <v>43</v>
      </c>
      <c r="O4521" s="1">
        <v>30.05</v>
      </c>
      <c r="P4521" s="1">
        <v>877.95</v>
      </c>
      <c r="Q4521">
        <v>0</v>
      </c>
      <c r="R4521" t="s">
        <v>20</v>
      </c>
      <c r="S4521" t="str">
        <f>IF(ChurnData[[#This Row],[MonthlyCharges]]&lt;=30,"1. Up to 30",IF(ChurnData[[#This Row],[MonthlyCharges]]&lt;=50,"2. 31-50",IF(ChurnData[[#This Row],[MonthlyCharges]]&lt;=70,"3. 51-70",IF(ChurnData[[#This Row],[MonthlyCharges]]&lt;=90,"4. 71-90","5. Over 90"))))</f>
        <v>2. 31-50</v>
      </c>
      <c r="T4521" t="str">
        <f>IF(AND(ChurnData[[#This Row],[Contract]]="Month-to-month",ChurnData[[#This Row],[InternetService]]="Fiber optic",ChurnData[[#This Row],[TenureMonths]]&lt;=11),"High-risk","Other")</f>
        <v>Other</v>
      </c>
      <c r="U4521" t="str">
        <f>IF(ChurnData[[#This Row],[TenureMonths]]&lt;=11,"0-11",IF(ChurnData[[#This Row],[TenureMonths]]&lt;=23,"12-23",IF(ChurnData[[#This Row],[TenureMonths]]&lt;=35,"24-35",IF(ChurnData[[#This Row],[TenureMonths]]&lt;=47,"36-47",IF(ChurnData[[#This Row],[TenureMonths]]&lt;=59,"48-59","60-72")))))</f>
        <v>24-35</v>
      </c>
      <c r="V4521">
        <f>IF(ChurnData[[#This Row],[Churn]]="Yes",1,0)</f>
        <v>1</v>
      </c>
    </row>
    <row r="4522" spans="1:22" x14ac:dyDescent="0.35">
      <c r="A4522" t="s">
        <v>4575</v>
      </c>
      <c r="B4522" t="s">
        <v>19</v>
      </c>
      <c r="C4522">
        <v>0</v>
      </c>
      <c r="D4522" t="s">
        <v>21</v>
      </c>
      <c r="E4522" t="s">
        <v>21</v>
      </c>
      <c r="F4522" t="s">
        <v>75</v>
      </c>
      <c r="G4522" s="2">
        <v>50</v>
      </c>
      <c r="H4522" t="s">
        <v>20</v>
      </c>
      <c r="I4522" t="s">
        <v>32</v>
      </c>
      <c r="J4522" t="s">
        <v>21</v>
      </c>
      <c r="K4522" t="s">
        <v>20</v>
      </c>
      <c r="L4522" t="s">
        <v>33</v>
      </c>
      <c r="M4522" t="s">
        <v>20</v>
      </c>
      <c r="N4522" t="s">
        <v>34</v>
      </c>
      <c r="O4522" s="1">
        <v>62.95</v>
      </c>
      <c r="P4522" s="1">
        <v>3238.66</v>
      </c>
      <c r="Q4522">
        <v>0</v>
      </c>
      <c r="R4522" t="s">
        <v>21</v>
      </c>
      <c r="S4522" t="str">
        <f>IF(ChurnData[[#This Row],[MonthlyCharges]]&lt;=30,"1. Up to 30",IF(ChurnData[[#This Row],[MonthlyCharges]]&lt;=50,"2. 31-50",IF(ChurnData[[#This Row],[MonthlyCharges]]&lt;=70,"3. 51-70",IF(ChurnData[[#This Row],[MonthlyCharges]]&lt;=90,"4. 71-90","5. Over 90"))))</f>
        <v>3. 51-70</v>
      </c>
      <c r="T4522" t="str">
        <f>IF(AND(ChurnData[[#This Row],[Contract]]="Month-to-month",ChurnData[[#This Row],[InternetService]]="Fiber optic",ChurnData[[#This Row],[TenureMonths]]&lt;=11),"High-risk","Other")</f>
        <v>Other</v>
      </c>
      <c r="U4522" t="str">
        <f>IF(ChurnData[[#This Row],[TenureMonths]]&lt;=11,"0-11",IF(ChurnData[[#This Row],[TenureMonths]]&lt;=23,"12-23",IF(ChurnData[[#This Row],[TenureMonths]]&lt;=35,"24-35",IF(ChurnData[[#This Row],[TenureMonths]]&lt;=47,"36-47",IF(ChurnData[[#This Row],[TenureMonths]]&lt;=59,"48-59","60-72")))))</f>
        <v>48-59</v>
      </c>
      <c r="V4522">
        <f>IF(ChurnData[[#This Row],[Churn]]="Yes",1,0)</f>
        <v>0</v>
      </c>
    </row>
    <row r="4523" spans="1:22" x14ac:dyDescent="0.35">
      <c r="A4523" t="s">
        <v>4576</v>
      </c>
      <c r="B4523" t="s">
        <v>36</v>
      </c>
      <c r="C4523">
        <v>1</v>
      </c>
      <c r="D4523" t="s">
        <v>21</v>
      </c>
      <c r="E4523" t="s">
        <v>21</v>
      </c>
      <c r="F4523" t="s">
        <v>45</v>
      </c>
      <c r="G4523" s="2">
        <v>72</v>
      </c>
      <c r="H4523" t="s">
        <v>20</v>
      </c>
      <c r="I4523" t="s">
        <v>23</v>
      </c>
      <c r="J4523" t="s">
        <v>21</v>
      </c>
      <c r="K4523" t="s">
        <v>21</v>
      </c>
      <c r="L4523" t="s">
        <v>24</v>
      </c>
      <c r="M4523" t="s">
        <v>20</v>
      </c>
      <c r="N4523" t="s">
        <v>34</v>
      </c>
      <c r="O4523" s="1">
        <v>91.56</v>
      </c>
      <c r="P4523" s="1">
        <v>6578.34</v>
      </c>
      <c r="Q4523">
        <v>3</v>
      </c>
      <c r="R4523" t="s">
        <v>21</v>
      </c>
      <c r="S4523" t="str">
        <f>IF(ChurnData[[#This Row],[MonthlyCharges]]&lt;=30,"1. Up to 30",IF(ChurnData[[#This Row],[MonthlyCharges]]&lt;=50,"2. 31-50",IF(ChurnData[[#This Row],[MonthlyCharges]]&lt;=70,"3. 51-70",IF(ChurnData[[#This Row],[MonthlyCharges]]&lt;=90,"4. 71-90","5. Over 90"))))</f>
        <v>5. Over 90</v>
      </c>
      <c r="T4523" t="str">
        <f>IF(AND(ChurnData[[#This Row],[Contract]]="Month-to-month",ChurnData[[#This Row],[InternetService]]="Fiber optic",ChurnData[[#This Row],[TenureMonths]]&lt;=11),"High-risk","Other")</f>
        <v>Other</v>
      </c>
      <c r="U4523" t="str">
        <f>IF(ChurnData[[#This Row],[TenureMonths]]&lt;=11,"0-11",IF(ChurnData[[#This Row],[TenureMonths]]&lt;=23,"12-23",IF(ChurnData[[#This Row],[TenureMonths]]&lt;=35,"24-35",IF(ChurnData[[#This Row],[TenureMonths]]&lt;=47,"36-47",IF(ChurnData[[#This Row],[TenureMonths]]&lt;=59,"48-59","60-72")))))</f>
        <v>60-72</v>
      </c>
      <c r="V4523">
        <f>IF(ChurnData[[#This Row],[Churn]]="Yes",1,0)</f>
        <v>0</v>
      </c>
    </row>
    <row r="4524" spans="1:22" x14ac:dyDescent="0.35">
      <c r="A4524" t="s">
        <v>4577</v>
      </c>
      <c r="B4524" t="s">
        <v>36</v>
      </c>
      <c r="C4524">
        <v>1</v>
      </c>
      <c r="D4524" t="s">
        <v>20</v>
      </c>
      <c r="E4524" t="s">
        <v>20</v>
      </c>
      <c r="F4524" t="s">
        <v>47</v>
      </c>
      <c r="G4524" s="2">
        <v>50</v>
      </c>
      <c r="H4524" t="s">
        <v>21</v>
      </c>
      <c r="I4524" t="s">
        <v>32</v>
      </c>
      <c r="J4524" t="s">
        <v>21</v>
      </c>
      <c r="K4524" t="s">
        <v>21</v>
      </c>
      <c r="L4524" t="s">
        <v>24</v>
      </c>
      <c r="M4524" t="s">
        <v>21</v>
      </c>
      <c r="N4524" t="s">
        <v>30</v>
      </c>
      <c r="O4524" s="1">
        <v>50.86</v>
      </c>
      <c r="P4524" s="1">
        <v>2476.62</v>
      </c>
      <c r="Q4524">
        <v>0</v>
      </c>
      <c r="R4524" t="s">
        <v>21</v>
      </c>
      <c r="S4524" t="str">
        <f>IF(ChurnData[[#This Row],[MonthlyCharges]]&lt;=30,"1. Up to 30",IF(ChurnData[[#This Row],[MonthlyCharges]]&lt;=50,"2. 31-50",IF(ChurnData[[#This Row],[MonthlyCharges]]&lt;=70,"3. 51-70",IF(ChurnData[[#This Row],[MonthlyCharges]]&lt;=90,"4. 71-90","5. Over 90"))))</f>
        <v>3. 51-70</v>
      </c>
      <c r="T4524" t="str">
        <f>IF(AND(ChurnData[[#This Row],[Contract]]="Month-to-month",ChurnData[[#This Row],[InternetService]]="Fiber optic",ChurnData[[#This Row],[TenureMonths]]&lt;=11),"High-risk","Other")</f>
        <v>Other</v>
      </c>
      <c r="U4524" t="str">
        <f>IF(ChurnData[[#This Row],[TenureMonths]]&lt;=11,"0-11",IF(ChurnData[[#This Row],[TenureMonths]]&lt;=23,"12-23",IF(ChurnData[[#This Row],[TenureMonths]]&lt;=35,"24-35",IF(ChurnData[[#This Row],[TenureMonths]]&lt;=47,"36-47",IF(ChurnData[[#This Row],[TenureMonths]]&lt;=59,"48-59","60-72")))))</f>
        <v>48-59</v>
      </c>
      <c r="V4524">
        <f>IF(ChurnData[[#This Row],[Churn]]="Yes",1,0)</f>
        <v>0</v>
      </c>
    </row>
    <row r="4525" spans="1:22" x14ac:dyDescent="0.35">
      <c r="A4525" t="s">
        <v>4578</v>
      </c>
      <c r="B4525" t="s">
        <v>36</v>
      </c>
      <c r="C4525">
        <v>0</v>
      </c>
      <c r="D4525" t="s">
        <v>21</v>
      </c>
      <c r="E4525" t="s">
        <v>21</v>
      </c>
      <c r="F4525" t="s">
        <v>75</v>
      </c>
      <c r="G4525" s="2">
        <v>15</v>
      </c>
      <c r="H4525" t="s">
        <v>21</v>
      </c>
      <c r="I4525" t="s">
        <v>32</v>
      </c>
      <c r="J4525" t="s">
        <v>21</v>
      </c>
      <c r="K4525" t="s">
        <v>21</v>
      </c>
      <c r="L4525" t="s">
        <v>33</v>
      </c>
      <c r="M4525" t="s">
        <v>20</v>
      </c>
      <c r="N4525" t="s">
        <v>43</v>
      </c>
      <c r="O4525" s="1">
        <v>55.09</v>
      </c>
      <c r="P4525" s="1">
        <v>825.67</v>
      </c>
      <c r="Q4525">
        <v>1</v>
      </c>
      <c r="R4525" t="s">
        <v>21</v>
      </c>
      <c r="S4525" t="str">
        <f>IF(ChurnData[[#This Row],[MonthlyCharges]]&lt;=30,"1. Up to 30",IF(ChurnData[[#This Row],[MonthlyCharges]]&lt;=50,"2. 31-50",IF(ChurnData[[#This Row],[MonthlyCharges]]&lt;=70,"3. 51-70",IF(ChurnData[[#This Row],[MonthlyCharges]]&lt;=90,"4. 71-90","5. Over 90"))))</f>
        <v>3. 51-70</v>
      </c>
      <c r="T4525" t="str">
        <f>IF(AND(ChurnData[[#This Row],[Contract]]="Month-to-month",ChurnData[[#This Row],[InternetService]]="Fiber optic",ChurnData[[#This Row],[TenureMonths]]&lt;=11),"High-risk","Other")</f>
        <v>Other</v>
      </c>
      <c r="U4525" t="str">
        <f>IF(ChurnData[[#This Row],[TenureMonths]]&lt;=11,"0-11",IF(ChurnData[[#This Row],[TenureMonths]]&lt;=23,"12-23",IF(ChurnData[[#This Row],[TenureMonths]]&lt;=35,"24-35",IF(ChurnData[[#This Row],[TenureMonths]]&lt;=47,"36-47",IF(ChurnData[[#This Row],[TenureMonths]]&lt;=59,"48-59","60-72")))))</f>
        <v>12-23</v>
      </c>
      <c r="V4525">
        <f>IF(ChurnData[[#This Row],[Churn]]="Yes",1,0)</f>
        <v>0</v>
      </c>
    </row>
    <row r="4526" spans="1:22" x14ac:dyDescent="0.35">
      <c r="A4526" t="s">
        <v>4579</v>
      </c>
      <c r="B4526" t="s">
        <v>19</v>
      </c>
      <c r="C4526">
        <v>1</v>
      </c>
      <c r="D4526" t="s">
        <v>21</v>
      </c>
      <c r="E4526" t="s">
        <v>21</v>
      </c>
      <c r="F4526" t="s">
        <v>45</v>
      </c>
      <c r="G4526" s="2">
        <v>24</v>
      </c>
      <c r="H4526" t="s">
        <v>20</v>
      </c>
      <c r="I4526" t="s">
        <v>32</v>
      </c>
      <c r="J4526" t="s">
        <v>21</v>
      </c>
      <c r="K4526" t="s">
        <v>20</v>
      </c>
      <c r="L4526" t="s">
        <v>33</v>
      </c>
      <c r="M4526" t="s">
        <v>20</v>
      </c>
      <c r="N4526" t="s">
        <v>30</v>
      </c>
      <c r="O4526" s="1">
        <v>50.08</v>
      </c>
      <c r="P4526" s="1">
        <v>1207.25</v>
      </c>
      <c r="Q4526">
        <v>1</v>
      </c>
      <c r="R4526" t="s">
        <v>21</v>
      </c>
      <c r="S4526" t="str">
        <f>IF(ChurnData[[#This Row],[MonthlyCharges]]&lt;=30,"1. Up to 30",IF(ChurnData[[#This Row],[MonthlyCharges]]&lt;=50,"2. 31-50",IF(ChurnData[[#This Row],[MonthlyCharges]]&lt;=70,"3. 51-70",IF(ChurnData[[#This Row],[MonthlyCharges]]&lt;=90,"4. 71-90","5. Over 90"))))</f>
        <v>3. 51-70</v>
      </c>
      <c r="T4526" t="str">
        <f>IF(AND(ChurnData[[#This Row],[Contract]]="Month-to-month",ChurnData[[#This Row],[InternetService]]="Fiber optic",ChurnData[[#This Row],[TenureMonths]]&lt;=11),"High-risk","Other")</f>
        <v>Other</v>
      </c>
      <c r="U4526" t="str">
        <f>IF(ChurnData[[#This Row],[TenureMonths]]&lt;=11,"0-11",IF(ChurnData[[#This Row],[TenureMonths]]&lt;=23,"12-23",IF(ChurnData[[#This Row],[TenureMonths]]&lt;=35,"24-35",IF(ChurnData[[#This Row],[TenureMonths]]&lt;=47,"36-47",IF(ChurnData[[#This Row],[TenureMonths]]&lt;=59,"48-59","60-72")))))</f>
        <v>24-35</v>
      </c>
      <c r="V4526">
        <f>IF(ChurnData[[#This Row],[Churn]]="Yes",1,0)</f>
        <v>0</v>
      </c>
    </row>
    <row r="4527" spans="1:22" x14ac:dyDescent="0.35">
      <c r="A4527" t="s">
        <v>4580</v>
      </c>
      <c r="B4527" t="s">
        <v>19</v>
      </c>
      <c r="C4527">
        <v>0</v>
      </c>
      <c r="D4527" t="s">
        <v>20</v>
      </c>
      <c r="E4527" t="s">
        <v>21</v>
      </c>
      <c r="F4527" t="s">
        <v>47</v>
      </c>
      <c r="G4527" s="2">
        <v>45</v>
      </c>
      <c r="H4527" t="s">
        <v>20</v>
      </c>
      <c r="I4527" t="s">
        <v>23</v>
      </c>
      <c r="J4527" t="s">
        <v>21</v>
      </c>
      <c r="K4527" t="s">
        <v>21</v>
      </c>
      <c r="L4527" t="s">
        <v>29</v>
      </c>
      <c r="M4527" t="s">
        <v>20</v>
      </c>
      <c r="N4527" t="s">
        <v>30</v>
      </c>
      <c r="O4527" s="1">
        <v>82.97</v>
      </c>
      <c r="P4527" s="1">
        <v>3762.52</v>
      </c>
      <c r="Q4527">
        <v>0</v>
      </c>
      <c r="R4527" t="s">
        <v>21</v>
      </c>
      <c r="S4527" t="str">
        <f>IF(ChurnData[[#This Row],[MonthlyCharges]]&lt;=30,"1. Up to 30",IF(ChurnData[[#This Row],[MonthlyCharges]]&lt;=50,"2. 31-50",IF(ChurnData[[#This Row],[MonthlyCharges]]&lt;=70,"3. 51-70",IF(ChurnData[[#This Row],[MonthlyCharges]]&lt;=90,"4. 71-90","5. Over 90"))))</f>
        <v>4. 71-90</v>
      </c>
      <c r="T4527" t="str">
        <f>IF(AND(ChurnData[[#This Row],[Contract]]="Month-to-month",ChurnData[[#This Row],[InternetService]]="Fiber optic",ChurnData[[#This Row],[TenureMonths]]&lt;=11),"High-risk","Other")</f>
        <v>Other</v>
      </c>
      <c r="U4527" t="str">
        <f>IF(ChurnData[[#This Row],[TenureMonths]]&lt;=11,"0-11",IF(ChurnData[[#This Row],[TenureMonths]]&lt;=23,"12-23",IF(ChurnData[[#This Row],[TenureMonths]]&lt;=35,"24-35",IF(ChurnData[[#This Row],[TenureMonths]]&lt;=47,"36-47",IF(ChurnData[[#This Row],[TenureMonths]]&lt;=59,"48-59","60-72")))))</f>
        <v>36-47</v>
      </c>
      <c r="V4527">
        <f>IF(ChurnData[[#This Row],[Churn]]="Yes",1,0)</f>
        <v>0</v>
      </c>
    </row>
    <row r="4528" spans="1:22" x14ac:dyDescent="0.35">
      <c r="A4528" t="s">
        <v>4581</v>
      </c>
      <c r="B4528" t="s">
        <v>36</v>
      </c>
      <c r="C4528">
        <v>0</v>
      </c>
      <c r="D4528" t="s">
        <v>20</v>
      </c>
      <c r="E4528" t="s">
        <v>20</v>
      </c>
      <c r="F4528" t="s">
        <v>75</v>
      </c>
      <c r="G4528" s="2">
        <v>38</v>
      </c>
      <c r="H4528" t="s">
        <v>20</v>
      </c>
      <c r="I4528" t="s">
        <v>23</v>
      </c>
      <c r="J4528" t="s">
        <v>20</v>
      </c>
      <c r="K4528" t="s">
        <v>20</v>
      </c>
      <c r="L4528" t="s">
        <v>33</v>
      </c>
      <c r="M4528" t="s">
        <v>20</v>
      </c>
      <c r="N4528" t="s">
        <v>34</v>
      </c>
      <c r="O4528" s="1">
        <v>96.51</v>
      </c>
      <c r="P4528" s="1">
        <v>3668.96</v>
      </c>
      <c r="Q4528">
        <v>1</v>
      </c>
      <c r="R4528" t="s">
        <v>20</v>
      </c>
      <c r="S4528" t="str">
        <f>IF(ChurnData[[#This Row],[MonthlyCharges]]&lt;=30,"1. Up to 30",IF(ChurnData[[#This Row],[MonthlyCharges]]&lt;=50,"2. 31-50",IF(ChurnData[[#This Row],[MonthlyCharges]]&lt;=70,"3. 51-70",IF(ChurnData[[#This Row],[MonthlyCharges]]&lt;=90,"4. 71-90","5. Over 90"))))</f>
        <v>5. Over 90</v>
      </c>
      <c r="T4528" t="str">
        <f>IF(AND(ChurnData[[#This Row],[Contract]]="Month-to-month",ChurnData[[#This Row],[InternetService]]="Fiber optic",ChurnData[[#This Row],[TenureMonths]]&lt;=11),"High-risk","Other")</f>
        <v>Other</v>
      </c>
      <c r="U4528" t="str">
        <f>IF(ChurnData[[#This Row],[TenureMonths]]&lt;=11,"0-11",IF(ChurnData[[#This Row],[TenureMonths]]&lt;=23,"12-23",IF(ChurnData[[#This Row],[TenureMonths]]&lt;=35,"24-35",IF(ChurnData[[#This Row],[TenureMonths]]&lt;=47,"36-47",IF(ChurnData[[#This Row],[TenureMonths]]&lt;=59,"48-59","60-72")))))</f>
        <v>36-47</v>
      </c>
      <c r="V4528">
        <f>IF(ChurnData[[#This Row],[Churn]]="Yes",1,0)</f>
        <v>1</v>
      </c>
    </row>
    <row r="4529" spans="1:22" x14ac:dyDescent="0.35">
      <c r="A4529" t="s">
        <v>4582</v>
      </c>
      <c r="B4529" t="s">
        <v>19</v>
      </c>
      <c r="C4529">
        <v>0</v>
      </c>
      <c r="D4529" t="s">
        <v>20</v>
      </c>
      <c r="E4529" t="s">
        <v>21</v>
      </c>
      <c r="F4529" t="s">
        <v>22</v>
      </c>
      <c r="G4529" s="2">
        <v>47</v>
      </c>
      <c r="H4529" t="s">
        <v>20</v>
      </c>
      <c r="I4529" t="s">
        <v>32</v>
      </c>
      <c r="J4529" t="s">
        <v>20</v>
      </c>
      <c r="K4529" t="s">
        <v>20</v>
      </c>
      <c r="L4529" t="s">
        <v>24</v>
      </c>
      <c r="M4529" t="s">
        <v>20</v>
      </c>
      <c r="N4529" t="s">
        <v>34</v>
      </c>
      <c r="O4529" s="1">
        <v>62.11</v>
      </c>
      <c r="P4529" s="1">
        <v>2923.96</v>
      </c>
      <c r="Q4529">
        <v>0</v>
      </c>
      <c r="R4529" t="s">
        <v>21</v>
      </c>
      <c r="S4529" t="str">
        <f>IF(ChurnData[[#This Row],[MonthlyCharges]]&lt;=30,"1. Up to 30",IF(ChurnData[[#This Row],[MonthlyCharges]]&lt;=50,"2. 31-50",IF(ChurnData[[#This Row],[MonthlyCharges]]&lt;=70,"3. 51-70",IF(ChurnData[[#This Row],[MonthlyCharges]]&lt;=90,"4. 71-90","5. Over 90"))))</f>
        <v>3. 51-70</v>
      </c>
      <c r="T4529" t="str">
        <f>IF(AND(ChurnData[[#This Row],[Contract]]="Month-to-month",ChurnData[[#This Row],[InternetService]]="Fiber optic",ChurnData[[#This Row],[TenureMonths]]&lt;=11),"High-risk","Other")</f>
        <v>Other</v>
      </c>
      <c r="U4529" t="str">
        <f>IF(ChurnData[[#This Row],[TenureMonths]]&lt;=11,"0-11",IF(ChurnData[[#This Row],[TenureMonths]]&lt;=23,"12-23",IF(ChurnData[[#This Row],[TenureMonths]]&lt;=35,"24-35",IF(ChurnData[[#This Row],[TenureMonths]]&lt;=47,"36-47",IF(ChurnData[[#This Row],[TenureMonths]]&lt;=59,"48-59","60-72")))))</f>
        <v>36-47</v>
      </c>
      <c r="V4529">
        <f>IF(ChurnData[[#This Row],[Churn]]="Yes",1,0)</f>
        <v>0</v>
      </c>
    </row>
    <row r="4530" spans="1:22" x14ac:dyDescent="0.35">
      <c r="A4530" t="s">
        <v>4583</v>
      </c>
      <c r="B4530" t="s">
        <v>36</v>
      </c>
      <c r="C4530">
        <v>0</v>
      </c>
      <c r="D4530" t="s">
        <v>21</v>
      </c>
      <c r="E4530" t="s">
        <v>21</v>
      </c>
      <c r="F4530" t="s">
        <v>37</v>
      </c>
      <c r="G4530" s="2">
        <v>3</v>
      </c>
      <c r="H4530" t="s">
        <v>20</v>
      </c>
      <c r="I4530" t="s">
        <v>23</v>
      </c>
      <c r="J4530" t="s">
        <v>21</v>
      </c>
      <c r="K4530" t="s">
        <v>20</v>
      </c>
      <c r="L4530" t="s">
        <v>33</v>
      </c>
      <c r="M4530" t="s">
        <v>20</v>
      </c>
      <c r="N4530" t="s">
        <v>43</v>
      </c>
      <c r="O4530" s="1">
        <v>79.959999999999994</v>
      </c>
      <c r="P4530" s="1">
        <v>245.75</v>
      </c>
      <c r="Q4530">
        <v>4</v>
      </c>
      <c r="R4530" t="s">
        <v>20</v>
      </c>
      <c r="S4530" t="str">
        <f>IF(ChurnData[[#This Row],[MonthlyCharges]]&lt;=30,"1. Up to 30",IF(ChurnData[[#This Row],[MonthlyCharges]]&lt;=50,"2. 31-50",IF(ChurnData[[#This Row],[MonthlyCharges]]&lt;=70,"3. 51-70",IF(ChurnData[[#This Row],[MonthlyCharges]]&lt;=90,"4. 71-90","5. Over 90"))))</f>
        <v>4. 71-90</v>
      </c>
      <c r="T4530" t="str">
        <f>IF(AND(ChurnData[[#This Row],[Contract]]="Month-to-month",ChurnData[[#This Row],[InternetService]]="Fiber optic",ChurnData[[#This Row],[TenureMonths]]&lt;=11),"High-risk","Other")</f>
        <v>High-risk</v>
      </c>
      <c r="U4530" t="str">
        <f>IF(ChurnData[[#This Row],[TenureMonths]]&lt;=11,"0-11",IF(ChurnData[[#This Row],[TenureMonths]]&lt;=23,"12-23",IF(ChurnData[[#This Row],[TenureMonths]]&lt;=35,"24-35",IF(ChurnData[[#This Row],[TenureMonths]]&lt;=47,"36-47",IF(ChurnData[[#This Row],[TenureMonths]]&lt;=59,"48-59","60-72")))))</f>
        <v>0-11</v>
      </c>
      <c r="V4530">
        <f>IF(ChurnData[[#This Row],[Churn]]="Yes",1,0)</f>
        <v>1</v>
      </c>
    </row>
    <row r="4531" spans="1:22" x14ac:dyDescent="0.35">
      <c r="A4531" t="s">
        <v>4584</v>
      </c>
      <c r="B4531" t="s">
        <v>19</v>
      </c>
      <c r="C4531">
        <v>0</v>
      </c>
      <c r="D4531" t="s">
        <v>21</v>
      </c>
      <c r="E4531" t="s">
        <v>21</v>
      </c>
      <c r="F4531" t="s">
        <v>22</v>
      </c>
      <c r="G4531" s="2">
        <v>13</v>
      </c>
      <c r="H4531" t="s">
        <v>20</v>
      </c>
      <c r="I4531" t="s">
        <v>23</v>
      </c>
      <c r="J4531" t="s">
        <v>21</v>
      </c>
      <c r="K4531" t="s">
        <v>21</v>
      </c>
      <c r="L4531" t="s">
        <v>33</v>
      </c>
      <c r="M4531" t="s">
        <v>20</v>
      </c>
      <c r="N4531" t="s">
        <v>30</v>
      </c>
      <c r="O4531" s="1">
        <v>87.05</v>
      </c>
      <c r="P4531" s="1">
        <v>1144.1600000000001</v>
      </c>
      <c r="Q4531">
        <v>0</v>
      </c>
      <c r="R4531" t="s">
        <v>20</v>
      </c>
      <c r="S4531" t="str">
        <f>IF(ChurnData[[#This Row],[MonthlyCharges]]&lt;=30,"1. Up to 30",IF(ChurnData[[#This Row],[MonthlyCharges]]&lt;=50,"2. 31-50",IF(ChurnData[[#This Row],[MonthlyCharges]]&lt;=70,"3. 51-70",IF(ChurnData[[#This Row],[MonthlyCharges]]&lt;=90,"4. 71-90","5. Over 90"))))</f>
        <v>4. 71-90</v>
      </c>
      <c r="T4531" t="str">
        <f>IF(AND(ChurnData[[#This Row],[Contract]]="Month-to-month",ChurnData[[#This Row],[InternetService]]="Fiber optic",ChurnData[[#This Row],[TenureMonths]]&lt;=11),"High-risk","Other")</f>
        <v>Other</v>
      </c>
      <c r="U4531" t="str">
        <f>IF(ChurnData[[#This Row],[TenureMonths]]&lt;=11,"0-11",IF(ChurnData[[#This Row],[TenureMonths]]&lt;=23,"12-23",IF(ChurnData[[#This Row],[TenureMonths]]&lt;=35,"24-35",IF(ChurnData[[#This Row],[TenureMonths]]&lt;=47,"36-47",IF(ChurnData[[#This Row],[TenureMonths]]&lt;=59,"48-59","60-72")))))</f>
        <v>12-23</v>
      </c>
      <c r="V4531">
        <f>IF(ChurnData[[#This Row],[Churn]]="Yes",1,0)</f>
        <v>1</v>
      </c>
    </row>
    <row r="4532" spans="1:22" x14ac:dyDescent="0.35">
      <c r="A4532" t="s">
        <v>4585</v>
      </c>
      <c r="B4532" t="s">
        <v>19</v>
      </c>
      <c r="C4532">
        <v>1</v>
      </c>
      <c r="D4532" t="s">
        <v>20</v>
      </c>
      <c r="E4532" t="s">
        <v>20</v>
      </c>
      <c r="F4532" t="s">
        <v>45</v>
      </c>
      <c r="G4532" s="2">
        <v>40</v>
      </c>
      <c r="H4532" t="s">
        <v>20</v>
      </c>
      <c r="I4532" t="s">
        <v>32</v>
      </c>
      <c r="J4532" t="s">
        <v>21</v>
      </c>
      <c r="K4532" t="s">
        <v>20</v>
      </c>
      <c r="L4532" t="s">
        <v>24</v>
      </c>
      <c r="M4532" t="s">
        <v>21</v>
      </c>
      <c r="N4532" t="s">
        <v>43</v>
      </c>
      <c r="O4532" s="1">
        <v>55.98</v>
      </c>
      <c r="P4532" s="1">
        <v>2209.6799999999998</v>
      </c>
      <c r="Q4532">
        <v>1</v>
      </c>
      <c r="R4532" t="s">
        <v>21</v>
      </c>
      <c r="S4532" t="str">
        <f>IF(ChurnData[[#This Row],[MonthlyCharges]]&lt;=30,"1. Up to 30",IF(ChurnData[[#This Row],[MonthlyCharges]]&lt;=50,"2. 31-50",IF(ChurnData[[#This Row],[MonthlyCharges]]&lt;=70,"3. 51-70",IF(ChurnData[[#This Row],[MonthlyCharges]]&lt;=90,"4. 71-90","5. Over 90"))))</f>
        <v>3. 51-70</v>
      </c>
      <c r="T4532" t="str">
        <f>IF(AND(ChurnData[[#This Row],[Contract]]="Month-to-month",ChurnData[[#This Row],[InternetService]]="Fiber optic",ChurnData[[#This Row],[TenureMonths]]&lt;=11),"High-risk","Other")</f>
        <v>Other</v>
      </c>
      <c r="U4532" t="str">
        <f>IF(ChurnData[[#This Row],[TenureMonths]]&lt;=11,"0-11",IF(ChurnData[[#This Row],[TenureMonths]]&lt;=23,"12-23",IF(ChurnData[[#This Row],[TenureMonths]]&lt;=35,"24-35",IF(ChurnData[[#This Row],[TenureMonths]]&lt;=47,"36-47",IF(ChurnData[[#This Row],[TenureMonths]]&lt;=59,"48-59","60-72")))))</f>
        <v>36-47</v>
      </c>
      <c r="V4532">
        <f>IF(ChurnData[[#This Row],[Churn]]="Yes",1,0)</f>
        <v>0</v>
      </c>
    </row>
    <row r="4533" spans="1:22" x14ac:dyDescent="0.35">
      <c r="A4533" t="s">
        <v>4586</v>
      </c>
      <c r="B4533" t="s">
        <v>36</v>
      </c>
      <c r="C4533">
        <v>0</v>
      </c>
      <c r="D4533" t="s">
        <v>20</v>
      </c>
      <c r="E4533" t="s">
        <v>21</v>
      </c>
      <c r="F4533" t="s">
        <v>56</v>
      </c>
      <c r="G4533" s="2">
        <v>10</v>
      </c>
      <c r="H4533" t="s">
        <v>20</v>
      </c>
      <c r="I4533" t="s">
        <v>32</v>
      </c>
      <c r="J4533" t="s">
        <v>21</v>
      </c>
      <c r="K4533" t="s">
        <v>21</v>
      </c>
      <c r="L4533" t="s">
        <v>33</v>
      </c>
      <c r="M4533" t="s">
        <v>20</v>
      </c>
      <c r="N4533" t="s">
        <v>25</v>
      </c>
      <c r="O4533" s="1">
        <v>57.41</v>
      </c>
      <c r="P4533" s="1">
        <v>557.23</v>
      </c>
      <c r="Q4533">
        <v>4</v>
      </c>
      <c r="R4533" t="s">
        <v>20</v>
      </c>
      <c r="S4533" t="str">
        <f>IF(ChurnData[[#This Row],[MonthlyCharges]]&lt;=30,"1. Up to 30",IF(ChurnData[[#This Row],[MonthlyCharges]]&lt;=50,"2. 31-50",IF(ChurnData[[#This Row],[MonthlyCharges]]&lt;=70,"3. 51-70",IF(ChurnData[[#This Row],[MonthlyCharges]]&lt;=90,"4. 71-90","5. Over 90"))))</f>
        <v>3. 51-70</v>
      </c>
      <c r="T4533" t="str">
        <f>IF(AND(ChurnData[[#This Row],[Contract]]="Month-to-month",ChurnData[[#This Row],[InternetService]]="Fiber optic",ChurnData[[#This Row],[TenureMonths]]&lt;=11),"High-risk","Other")</f>
        <v>Other</v>
      </c>
      <c r="U4533" t="str">
        <f>IF(ChurnData[[#This Row],[TenureMonths]]&lt;=11,"0-11",IF(ChurnData[[#This Row],[TenureMonths]]&lt;=23,"12-23",IF(ChurnData[[#This Row],[TenureMonths]]&lt;=35,"24-35",IF(ChurnData[[#This Row],[TenureMonths]]&lt;=47,"36-47",IF(ChurnData[[#This Row],[TenureMonths]]&lt;=59,"48-59","60-72")))))</f>
        <v>0-11</v>
      </c>
      <c r="V4533">
        <f>IF(ChurnData[[#This Row],[Churn]]="Yes",1,0)</f>
        <v>1</v>
      </c>
    </row>
    <row r="4534" spans="1:22" x14ac:dyDescent="0.35">
      <c r="A4534" t="s">
        <v>4587</v>
      </c>
      <c r="B4534" t="s">
        <v>19</v>
      </c>
      <c r="C4534">
        <v>0</v>
      </c>
      <c r="D4534" t="s">
        <v>20</v>
      </c>
      <c r="E4534" t="s">
        <v>21</v>
      </c>
      <c r="F4534" t="s">
        <v>37</v>
      </c>
      <c r="G4534" s="2">
        <v>36</v>
      </c>
      <c r="H4534" t="s">
        <v>20</v>
      </c>
      <c r="I4534" t="s">
        <v>23</v>
      </c>
      <c r="J4534" t="s">
        <v>21</v>
      </c>
      <c r="K4534" t="s">
        <v>21</v>
      </c>
      <c r="L4534" t="s">
        <v>33</v>
      </c>
      <c r="M4534" t="s">
        <v>21</v>
      </c>
      <c r="N4534" t="s">
        <v>30</v>
      </c>
      <c r="O4534" s="1">
        <v>81.349999999999994</v>
      </c>
      <c r="P4534" s="1">
        <v>2973.06</v>
      </c>
      <c r="Q4534">
        <v>3</v>
      </c>
      <c r="R4534" t="s">
        <v>20</v>
      </c>
      <c r="S4534" t="str">
        <f>IF(ChurnData[[#This Row],[MonthlyCharges]]&lt;=30,"1. Up to 30",IF(ChurnData[[#This Row],[MonthlyCharges]]&lt;=50,"2. 31-50",IF(ChurnData[[#This Row],[MonthlyCharges]]&lt;=70,"3. 51-70",IF(ChurnData[[#This Row],[MonthlyCharges]]&lt;=90,"4. 71-90","5. Over 90"))))</f>
        <v>4. 71-90</v>
      </c>
      <c r="T4534" t="str">
        <f>IF(AND(ChurnData[[#This Row],[Contract]]="Month-to-month",ChurnData[[#This Row],[InternetService]]="Fiber optic",ChurnData[[#This Row],[TenureMonths]]&lt;=11),"High-risk","Other")</f>
        <v>Other</v>
      </c>
      <c r="U4534" t="str">
        <f>IF(ChurnData[[#This Row],[TenureMonths]]&lt;=11,"0-11",IF(ChurnData[[#This Row],[TenureMonths]]&lt;=23,"12-23",IF(ChurnData[[#This Row],[TenureMonths]]&lt;=35,"24-35",IF(ChurnData[[#This Row],[TenureMonths]]&lt;=47,"36-47",IF(ChurnData[[#This Row],[TenureMonths]]&lt;=59,"48-59","60-72")))))</f>
        <v>36-47</v>
      </c>
      <c r="V4534">
        <f>IF(ChurnData[[#This Row],[Churn]]="Yes",1,0)</f>
        <v>1</v>
      </c>
    </row>
    <row r="4535" spans="1:22" x14ac:dyDescent="0.35">
      <c r="A4535" t="s">
        <v>4588</v>
      </c>
      <c r="B4535" t="s">
        <v>36</v>
      </c>
      <c r="C4535">
        <v>0</v>
      </c>
      <c r="D4535" t="s">
        <v>20</v>
      </c>
      <c r="E4535" t="s">
        <v>21</v>
      </c>
      <c r="F4535" t="s">
        <v>27</v>
      </c>
      <c r="G4535" s="2">
        <v>62</v>
      </c>
      <c r="H4535" t="s">
        <v>20</v>
      </c>
      <c r="I4535" t="s">
        <v>32</v>
      </c>
      <c r="J4535" t="s">
        <v>21</v>
      </c>
      <c r="K4535" t="s">
        <v>21</v>
      </c>
      <c r="L4535" t="s">
        <v>24</v>
      </c>
      <c r="M4535" t="s">
        <v>21</v>
      </c>
      <c r="N4535" t="s">
        <v>34</v>
      </c>
      <c r="O4535" s="1">
        <v>54</v>
      </c>
      <c r="P4535" s="1">
        <v>3391.79</v>
      </c>
      <c r="Q4535">
        <v>1</v>
      </c>
      <c r="R4535" t="s">
        <v>21</v>
      </c>
      <c r="S4535" t="str">
        <f>IF(ChurnData[[#This Row],[MonthlyCharges]]&lt;=30,"1. Up to 30",IF(ChurnData[[#This Row],[MonthlyCharges]]&lt;=50,"2. 31-50",IF(ChurnData[[#This Row],[MonthlyCharges]]&lt;=70,"3. 51-70",IF(ChurnData[[#This Row],[MonthlyCharges]]&lt;=90,"4. 71-90","5. Over 90"))))</f>
        <v>3. 51-70</v>
      </c>
      <c r="T4535" t="str">
        <f>IF(AND(ChurnData[[#This Row],[Contract]]="Month-to-month",ChurnData[[#This Row],[InternetService]]="Fiber optic",ChurnData[[#This Row],[TenureMonths]]&lt;=11),"High-risk","Other")</f>
        <v>Other</v>
      </c>
      <c r="U4535" t="str">
        <f>IF(ChurnData[[#This Row],[TenureMonths]]&lt;=11,"0-11",IF(ChurnData[[#This Row],[TenureMonths]]&lt;=23,"12-23",IF(ChurnData[[#This Row],[TenureMonths]]&lt;=35,"24-35",IF(ChurnData[[#This Row],[TenureMonths]]&lt;=47,"36-47",IF(ChurnData[[#This Row],[TenureMonths]]&lt;=59,"48-59","60-72")))))</f>
        <v>60-72</v>
      </c>
      <c r="V4535">
        <f>IF(ChurnData[[#This Row],[Churn]]="Yes",1,0)</f>
        <v>0</v>
      </c>
    </row>
    <row r="4536" spans="1:22" x14ac:dyDescent="0.35">
      <c r="A4536" t="s">
        <v>4589</v>
      </c>
      <c r="B4536" t="s">
        <v>36</v>
      </c>
      <c r="C4536">
        <v>0</v>
      </c>
      <c r="D4536" t="s">
        <v>21</v>
      </c>
      <c r="E4536" t="s">
        <v>21</v>
      </c>
      <c r="F4536" t="s">
        <v>39</v>
      </c>
      <c r="G4536" s="2">
        <v>44</v>
      </c>
      <c r="H4536" t="s">
        <v>20</v>
      </c>
      <c r="I4536" t="s">
        <v>21</v>
      </c>
      <c r="J4536" t="s">
        <v>28</v>
      </c>
      <c r="K4536" t="s">
        <v>28</v>
      </c>
      <c r="L4536" t="s">
        <v>33</v>
      </c>
      <c r="M4536" t="s">
        <v>20</v>
      </c>
      <c r="N4536" t="s">
        <v>30</v>
      </c>
      <c r="O4536" s="1">
        <v>37.99</v>
      </c>
      <c r="P4536" s="1">
        <v>1623.54</v>
      </c>
      <c r="Q4536">
        <v>1</v>
      </c>
      <c r="R4536" t="s">
        <v>21</v>
      </c>
      <c r="S4536" t="str">
        <f>IF(ChurnData[[#This Row],[MonthlyCharges]]&lt;=30,"1. Up to 30",IF(ChurnData[[#This Row],[MonthlyCharges]]&lt;=50,"2. 31-50",IF(ChurnData[[#This Row],[MonthlyCharges]]&lt;=70,"3. 51-70",IF(ChurnData[[#This Row],[MonthlyCharges]]&lt;=90,"4. 71-90","5. Over 90"))))</f>
        <v>2. 31-50</v>
      </c>
      <c r="T4536" t="str">
        <f>IF(AND(ChurnData[[#This Row],[Contract]]="Month-to-month",ChurnData[[#This Row],[InternetService]]="Fiber optic",ChurnData[[#This Row],[TenureMonths]]&lt;=11),"High-risk","Other")</f>
        <v>Other</v>
      </c>
      <c r="U4536" t="str">
        <f>IF(ChurnData[[#This Row],[TenureMonths]]&lt;=11,"0-11",IF(ChurnData[[#This Row],[TenureMonths]]&lt;=23,"12-23",IF(ChurnData[[#This Row],[TenureMonths]]&lt;=35,"24-35",IF(ChurnData[[#This Row],[TenureMonths]]&lt;=47,"36-47",IF(ChurnData[[#This Row],[TenureMonths]]&lt;=59,"48-59","60-72")))))</f>
        <v>36-47</v>
      </c>
      <c r="V4536">
        <f>IF(ChurnData[[#This Row],[Churn]]="Yes",1,0)</f>
        <v>0</v>
      </c>
    </row>
    <row r="4537" spans="1:22" x14ac:dyDescent="0.35">
      <c r="A4537" t="s">
        <v>4590</v>
      </c>
      <c r="B4537" t="s">
        <v>36</v>
      </c>
      <c r="C4537">
        <v>1</v>
      </c>
      <c r="D4537" t="s">
        <v>20</v>
      </c>
      <c r="E4537" t="s">
        <v>21</v>
      </c>
      <c r="F4537" t="s">
        <v>65</v>
      </c>
      <c r="G4537" s="2">
        <v>36</v>
      </c>
      <c r="H4537" t="s">
        <v>20</v>
      </c>
      <c r="I4537" t="s">
        <v>21</v>
      </c>
      <c r="J4537" t="s">
        <v>28</v>
      </c>
      <c r="K4537" t="s">
        <v>28</v>
      </c>
      <c r="L4537" t="s">
        <v>33</v>
      </c>
      <c r="M4537" t="s">
        <v>20</v>
      </c>
      <c r="N4537" t="s">
        <v>34</v>
      </c>
      <c r="O4537" s="1">
        <v>30</v>
      </c>
      <c r="P4537" s="1">
        <v>1108.3699999999999</v>
      </c>
      <c r="Q4537">
        <v>1</v>
      </c>
      <c r="R4537" t="s">
        <v>20</v>
      </c>
      <c r="S4537" t="str">
        <f>IF(ChurnData[[#This Row],[MonthlyCharges]]&lt;=30,"1. Up to 30",IF(ChurnData[[#This Row],[MonthlyCharges]]&lt;=50,"2. 31-50",IF(ChurnData[[#This Row],[MonthlyCharges]]&lt;=70,"3. 51-70",IF(ChurnData[[#This Row],[MonthlyCharges]]&lt;=90,"4. 71-90","5. Over 90"))))</f>
        <v>1. Up to 30</v>
      </c>
      <c r="T4537" t="str">
        <f>IF(AND(ChurnData[[#This Row],[Contract]]="Month-to-month",ChurnData[[#This Row],[InternetService]]="Fiber optic",ChurnData[[#This Row],[TenureMonths]]&lt;=11),"High-risk","Other")</f>
        <v>Other</v>
      </c>
      <c r="U4537" t="str">
        <f>IF(ChurnData[[#This Row],[TenureMonths]]&lt;=11,"0-11",IF(ChurnData[[#This Row],[TenureMonths]]&lt;=23,"12-23",IF(ChurnData[[#This Row],[TenureMonths]]&lt;=35,"24-35",IF(ChurnData[[#This Row],[TenureMonths]]&lt;=47,"36-47",IF(ChurnData[[#This Row],[TenureMonths]]&lt;=59,"48-59","60-72")))))</f>
        <v>36-47</v>
      </c>
      <c r="V4537">
        <f>IF(ChurnData[[#This Row],[Churn]]="Yes",1,0)</f>
        <v>1</v>
      </c>
    </row>
    <row r="4538" spans="1:22" x14ac:dyDescent="0.35">
      <c r="A4538" t="s">
        <v>4591</v>
      </c>
      <c r="B4538" t="s">
        <v>19</v>
      </c>
      <c r="C4538">
        <v>0</v>
      </c>
      <c r="D4538" t="s">
        <v>20</v>
      </c>
      <c r="E4538" t="s">
        <v>21</v>
      </c>
      <c r="F4538" t="s">
        <v>56</v>
      </c>
      <c r="G4538" s="2">
        <v>1</v>
      </c>
      <c r="H4538" t="s">
        <v>20</v>
      </c>
      <c r="I4538" t="s">
        <v>21</v>
      </c>
      <c r="J4538" t="s">
        <v>28</v>
      </c>
      <c r="K4538" t="s">
        <v>28</v>
      </c>
      <c r="L4538" t="s">
        <v>33</v>
      </c>
      <c r="M4538" t="s">
        <v>21</v>
      </c>
      <c r="N4538" t="s">
        <v>25</v>
      </c>
      <c r="O4538" s="1">
        <v>33.93</v>
      </c>
      <c r="P4538" s="1">
        <v>33.090000000000003</v>
      </c>
      <c r="Q4538">
        <v>1</v>
      </c>
      <c r="R4538" t="s">
        <v>20</v>
      </c>
      <c r="S4538" t="str">
        <f>IF(ChurnData[[#This Row],[MonthlyCharges]]&lt;=30,"1. Up to 30",IF(ChurnData[[#This Row],[MonthlyCharges]]&lt;=50,"2. 31-50",IF(ChurnData[[#This Row],[MonthlyCharges]]&lt;=70,"3. 51-70",IF(ChurnData[[#This Row],[MonthlyCharges]]&lt;=90,"4. 71-90","5. Over 90"))))</f>
        <v>2. 31-50</v>
      </c>
      <c r="T4538" t="str">
        <f>IF(AND(ChurnData[[#This Row],[Contract]]="Month-to-month",ChurnData[[#This Row],[InternetService]]="Fiber optic",ChurnData[[#This Row],[TenureMonths]]&lt;=11),"High-risk","Other")</f>
        <v>Other</v>
      </c>
      <c r="U4538" t="str">
        <f>IF(ChurnData[[#This Row],[TenureMonths]]&lt;=11,"0-11",IF(ChurnData[[#This Row],[TenureMonths]]&lt;=23,"12-23",IF(ChurnData[[#This Row],[TenureMonths]]&lt;=35,"24-35",IF(ChurnData[[#This Row],[TenureMonths]]&lt;=47,"36-47",IF(ChurnData[[#This Row],[TenureMonths]]&lt;=59,"48-59","60-72")))))</f>
        <v>0-11</v>
      </c>
      <c r="V4538">
        <f>IF(ChurnData[[#This Row],[Churn]]="Yes",1,0)</f>
        <v>1</v>
      </c>
    </row>
    <row r="4539" spans="1:22" x14ac:dyDescent="0.35">
      <c r="A4539" t="s">
        <v>4592</v>
      </c>
      <c r="B4539" t="s">
        <v>36</v>
      </c>
      <c r="C4539">
        <v>0</v>
      </c>
      <c r="D4539" t="s">
        <v>20</v>
      </c>
      <c r="E4539" t="s">
        <v>20</v>
      </c>
      <c r="F4539" t="s">
        <v>27</v>
      </c>
      <c r="G4539" s="2">
        <v>23</v>
      </c>
      <c r="H4539" t="s">
        <v>20</v>
      </c>
      <c r="I4539" t="s">
        <v>23</v>
      </c>
      <c r="J4539" t="s">
        <v>21</v>
      </c>
      <c r="K4539" t="s">
        <v>20</v>
      </c>
      <c r="L4539" t="s">
        <v>33</v>
      </c>
      <c r="M4539" t="s">
        <v>20</v>
      </c>
      <c r="N4539" t="s">
        <v>34</v>
      </c>
      <c r="O4539" s="1">
        <v>89.75</v>
      </c>
      <c r="P4539" s="1">
        <v>2063.9699999999998</v>
      </c>
      <c r="Q4539">
        <v>2</v>
      </c>
      <c r="R4539" t="s">
        <v>21</v>
      </c>
      <c r="S4539" t="str">
        <f>IF(ChurnData[[#This Row],[MonthlyCharges]]&lt;=30,"1. Up to 30",IF(ChurnData[[#This Row],[MonthlyCharges]]&lt;=50,"2. 31-50",IF(ChurnData[[#This Row],[MonthlyCharges]]&lt;=70,"3. 51-70",IF(ChurnData[[#This Row],[MonthlyCharges]]&lt;=90,"4. 71-90","5. Over 90"))))</f>
        <v>4. 71-90</v>
      </c>
      <c r="T4539" t="str">
        <f>IF(AND(ChurnData[[#This Row],[Contract]]="Month-to-month",ChurnData[[#This Row],[InternetService]]="Fiber optic",ChurnData[[#This Row],[TenureMonths]]&lt;=11),"High-risk","Other")</f>
        <v>Other</v>
      </c>
      <c r="U4539" t="str">
        <f>IF(ChurnData[[#This Row],[TenureMonths]]&lt;=11,"0-11",IF(ChurnData[[#This Row],[TenureMonths]]&lt;=23,"12-23",IF(ChurnData[[#This Row],[TenureMonths]]&lt;=35,"24-35",IF(ChurnData[[#This Row],[TenureMonths]]&lt;=47,"36-47",IF(ChurnData[[#This Row],[TenureMonths]]&lt;=59,"48-59","60-72")))))</f>
        <v>12-23</v>
      </c>
      <c r="V4539">
        <f>IF(ChurnData[[#This Row],[Churn]]="Yes",1,0)</f>
        <v>0</v>
      </c>
    </row>
    <row r="4540" spans="1:22" x14ac:dyDescent="0.35">
      <c r="A4540" t="s">
        <v>4593</v>
      </c>
      <c r="B4540" t="s">
        <v>19</v>
      </c>
      <c r="C4540">
        <v>0</v>
      </c>
      <c r="D4540" t="s">
        <v>21</v>
      </c>
      <c r="E4540" t="s">
        <v>21</v>
      </c>
      <c r="F4540" t="s">
        <v>41</v>
      </c>
      <c r="G4540" s="2">
        <v>49</v>
      </c>
      <c r="H4540" t="s">
        <v>20</v>
      </c>
      <c r="I4540" t="s">
        <v>32</v>
      </c>
      <c r="J4540" t="s">
        <v>21</v>
      </c>
      <c r="K4540" t="s">
        <v>21</v>
      </c>
      <c r="L4540" t="s">
        <v>24</v>
      </c>
      <c r="M4540" t="s">
        <v>20</v>
      </c>
      <c r="N4540" t="s">
        <v>34</v>
      </c>
      <c r="O4540" s="1">
        <v>53.16</v>
      </c>
      <c r="P4540" s="1">
        <v>2590.42</v>
      </c>
      <c r="Q4540">
        <v>1</v>
      </c>
      <c r="R4540" t="s">
        <v>21</v>
      </c>
      <c r="S4540" t="str">
        <f>IF(ChurnData[[#This Row],[MonthlyCharges]]&lt;=30,"1. Up to 30",IF(ChurnData[[#This Row],[MonthlyCharges]]&lt;=50,"2. 31-50",IF(ChurnData[[#This Row],[MonthlyCharges]]&lt;=70,"3. 51-70",IF(ChurnData[[#This Row],[MonthlyCharges]]&lt;=90,"4. 71-90","5. Over 90"))))</f>
        <v>3. 51-70</v>
      </c>
      <c r="T4540" t="str">
        <f>IF(AND(ChurnData[[#This Row],[Contract]]="Month-to-month",ChurnData[[#This Row],[InternetService]]="Fiber optic",ChurnData[[#This Row],[TenureMonths]]&lt;=11),"High-risk","Other")</f>
        <v>Other</v>
      </c>
      <c r="U4540" t="str">
        <f>IF(ChurnData[[#This Row],[TenureMonths]]&lt;=11,"0-11",IF(ChurnData[[#This Row],[TenureMonths]]&lt;=23,"12-23",IF(ChurnData[[#This Row],[TenureMonths]]&lt;=35,"24-35",IF(ChurnData[[#This Row],[TenureMonths]]&lt;=47,"36-47",IF(ChurnData[[#This Row],[TenureMonths]]&lt;=59,"48-59","60-72")))))</f>
        <v>48-59</v>
      </c>
      <c r="V4540">
        <f>IF(ChurnData[[#This Row],[Churn]]="Yes",1,0)</f>
        <v>0</v>
      </c>
    </row>
    <row r="4541" spans="1:22" x14ac:dyDescent="0.35">
      <c r="A4541" t="s">
        <v>4594</v>
      </c>
      <c r="B4541" t="s">
        <v>19</v>
      </c>
      <c r="C4541">
        <v>0</v>
      </c>
      <c r="D4541" t="s">
        <v>20</v>
      </c>
      <c r="E4541" t="s">
        <v>21</v>
      </c>
      <c r="F4541" t="s">
        <v>41</v>
      </c>
      <c r="G4541" s="2">
        <v>9</v>
      </c>
      <c r="H4541" t="s">
        <v>20</v>
      </c>
      <c r="I4541" t="s">
        <v>21</v>
      </c>
      <c r="J4541" t="s">
        <v>28</v>
      </c>
      <c r="K4541" t="s">
        <v>28</v>
      </c>
      <c r="L4541" t="s">
        <v>33</v>
      </c>
      <c r="M4541" t="s">
        <v>20</v>
      </c>
      <c r="N4541" t="s">
        <v>34</v>
      </c>
      <c r="O4541" s="1">
        <v>35.299999999999997</v>
      </c>
      <c r="P4541" s="1">
        <v>324.37</v>
      </c>
      <c r="Q4541">
        <v>0</v>
      </c>
      <c r="R4541" t="s">
        <v>21</v>
      </c>
      <c r="S4541" t="str">
        <f>IF(ChurnData[[#This Row],[MonthlyCharges]]&lt;=30,"1. Up to 30",IF(ChurnData[[#This Row],[MonthlyCharges]]&lt;=50,"2. 31-50",IF(ChurnData[[#This Row],[MonthlyCharges]]&lt;=70,"3. 51-70",IF(ChurnData[[#This Row],[MonthlyCharges]]&lt;=90,"4. 71-90","5. Over 90"))))</f>
        <v>2. 31-50</v>
      </c>
      <c r="T4541" t="str">
        <f>IF(AND(ChurnData[[#This Row],[Contract]]="Month-to-month",ChurnData[[#This Row],[InternetService]]="Fiber optic",ChurnData[[#This Row],[TenureMonths]]&lt;=11),"High-risk","Other")</f>
        <v>Other</v>
      </c>
      <c r="U4541" t="str">
        <f>IF(ChurnData[[#This Row],[TenureMonths]]&lt;=11,"0-11",IF(ChurnData[[#This Row],[TenureMonths]]&lt;=23,"12-23",IF(ChurnData[[#This Row],[TenureMonths]]&lt;=35,"24-35",IF(ChurnData[[#This Row],[TenureMonths]]&lt;=47,"36-47",IF(ChurnData[[#This Row],[TenureMonths]]&lt;=59,"48-59","60-72")))))</f>
        <v>0-11</v>
      </c>
      <c r="V4541">
        <f>IF(ChurnData[[#This Row],[Churn]]="Yes",1,0)</f>
        <v>0</v>
      </c>
    </row>
    <row r="4542" spans="1:22" x14ac:dyDescent="0.35">
      <c r="A4542" t="s">
        <v>4595</v>
      </c>
      <c r="B4542" t="s">
        <v>36</v>
      </c>
      <c r="C4542">
        <v>0</v>
      </c>
      <c r="D4542" t="s">
        <v>21</v>
      </c>
      <c r="E4542" t="s">
        <v>21</v>
      </c>
      <c r="F4542" t="s">
        <v>27</v>
      </c>
      <c r="G4542" s="2">
        <v>30</v>
      </c>
      <c r="H4542" t="s">
        <v>20</v>
      </c>
      <c r="I4542" t="s">
        <v>32</v>
      </c>
      <c r="J4542" t="s">
        <v>20</v>
      </c>
      <c r="K4542" t="s">
        <v>21</v>
      </c>
      <c r="L4542" t="s">
        <v>29</v>
      </c>
      <c r="M4542" t="s">
        <v>20</v>
      </c>
      <c r="N4542" t="s">
        <v>34</v>
      </c>
      <c r="O4542" s="1">
        <v>66.680000000000007</v>
      </c>
      <c r="P4542" s="1">
        <v>1962.79</v>
      </c>
      <c r="Q4542">
        <v>2</v>
      </c>
      <c r="R4542" t="s">
        <v>20</v>
      </c>
      <c r="S4542" t="str">
        <f>IF(ChurnData[[#This Row],[MonthlyCharges]]&lt;=30,"1. Up to 30",IF(ChurnData[[#This Row],[MonthlyCharges]]&lt;=50,"2. 31-50",IF(ChurnData[[#This Row],[MonthlyCharges]]&lt;=70,"3. 51-70",IF(ChurnData[[#This Row],[MonthlyCharges]]&lt;=90,"4. 71-90","5. Over 90"))))</f>
        <v>3. 51-70</v>
      </c>
      <c r="T4542" t="str">
        <f>IF(AND(ChurnData[[#This Row],[Contract]]="Month-to-month",ChurnData[[#This Row],[InternetService]]="Fiber optic",ChurnData[[#This Row],[TenureMonths]]&lt;=11),"High-risk","Other")</f>
        <v>Other</v>
      </c>
      <c r="U4542" t="str">
        <f>IF(ChurnData[[#This Row],[TenureMonths]]&lt;=11,"0-11",IF(ChurnData[[#This Row],[TenureMonths]]&lt;=23,"12-23",IF(ChurnData[[#This Row],[TenureMonths]]&lt;=35,"24-35",IF(ChurnData[[#This Row],[TenureMonths]]&lt;=47,"36-47",IF(ChurnData[[#This Row],[TenureMonths]]&lt;=59,"48-59","60-72")))))</f>
        <v>24-35</v>
      </c>
      <c r="V4542">
        <f>IF(ChurnData[[#This Row],[Churn]]="Yes",1,0)</f>
        <v>1</v>
      </c>
    </row>
    <row r="4543" spans="1:22" x14ac:dyDescent="0.35">
      <c r="A4543" t="s">
        <v>4596</v>
      </c>
      <c r="B4543" t="s">
        <v>36</v>
      </c>
      <c r="C4543">
        <v>0</v>
      </c>
      <c r="D4543" t="s">
        <v>21</v>
      </c>
      <c r="E4543" t="s">
        <v>21</v>
      </c>
      <c r="F4543" t="s">
        <v>22</v>
      </c>
      <c r="G4543" s="2">
        <v>9</v>
      </c>
      <c r="H4543" t="s">
        <v>20</v>
      </c>
      <c r="I4543" t="s">
        <v>21</v>
      </c>
      <c r="J4543" t="s">
        <v>28</v>
      </c>
      <c r="K4543" t="s">
        <v>28</v>
      </c>
      <c r="L4543" t="s">
        <v>33</v>
      </c>
      <c r="M4543" t="s">
        <v>21</v>
      </c>
      <c r="N4543" t="s">
        <v>34</v>
      </c>
      <c r="O4543" s="1">
        <v>27.77</v>
      </c>
      <c r="P4543" s="1">
        <v>246.36</v>
      </c>
      <c r="Q4543">
        <v>1</v>
      </c>
      <c r="R4543" t="s">
        <v>21</v>
      </c>
      <c r="S4543" t="str">
        <f>IF(ChurnData[[#This Row],[MonthlyCharges]]&lt;=30,"1. Up to 30",IF(ChurnData[[#This Row],[MonthlyCharges]]&lt;=50,"2. 31-50",IF(ChurnData[[#This Row],[MonthlyCharges]]&lt;=70,"3. 51-70",IF(ChurnData[[#This Row],[MonthlyCharges]]&lt;=90,"4. 71-90","5. Over 90"))))</f>
        <v>1. Up to 30</v>
      </c>
      <c r="T4543" t="str">
        <f>IF(AND(ChurnData[[#This Row],[Contract]]="Month-to-month",ChurnData[[#This Row],[InternetService]]="Fiber optic",ChurnData[[#This Row],[TenureMonths]]&lt;=11),"High-risk","Other")</f>
        <v>Other</v>
      </c>
      <c r="U4543" t="str">
        <f>IF(ChurnData[[#This Row],[TenureMonths]]&lt;=11,"0-11",IF(ChurnData[[#This Row],[TenureMonths]]&lt;=23,"12-23",IF(ChurnData[[#This Row],[TenureMonths]]&lt;=35,"24-35",IF(ChurnData[[#This Row],[TenureMonths]]&lt;=47,"36-47",IF(ChurnData[[#This Row],[TenureMonths]]&lt;=59,"48-59","60-72")))))</f>
        <v>0-11</v>
      </c>
      <c r="V4543">
        <f>IF(ChurnData[[#This Row],[Churn]]="Yes",1,0)</f>
        <v>0</v>
      </c>
    </row>
    <row r="4544" spans="1:22" x14ac:dyDescent="0.35">
      <c r="A4544" t="s">
        <v>4597</v>
      </c>
      <c r="B4544" t="s">
        <v>36</v>
      </c>
      <c r="C4544">
        <v>0</v>
      </c>
      <c r="D4544" t="s">
        <v>20</v>
      </c>
      <c r="E4544" t="s">
        <v>21</v>
      </c>
      <c r="F4544" t="s">
        <v>37</v>
      </c>
      <c r="G4544" s="2">
        <v>21</v>
      </c>
      <c r="H4544" t="s">
        <v>20</v>
      </c>
      <c r="I4544" t="s">
        <v>23</v>
      </c>
      <c r="J4544" t="s">
        <v>21</v>
      </c>
      <c r="K4544" t="s">
        <v>21</v>
      </c>
      <c r="L4544" t="s">
        <v>33</v>
      </c>
      <c r="M4544" t="s">
        <v>21</v>
      </c>
      <c r="N4544" t="s">
        <v>34</v>
      </c>
      <c r="O4544" s="1">
        <v>89.46</v>
      </c>
      <c r="P4544" s="1">
        <v>1850.31</v>
      </c>
      <c r="Q4544">
        <v>3</v>
      </c>
      <c r="R4544" t="s">
        <v>20</v>
      </c>
      <c r="S4544" t="str">
        <f>IF(ChurnData[[#This Row],[MonthlyCharges]]&lt;=30,"1. Up to 30",IF(ChurnData[[#This Row],[MonthlyCharges]]&lt;=50,"2. 31-50",IF(ChurnData[[#This Row],[MonthlyCharges]]&lt;=70,"3. 51-70",IF(ChurnData[[#This Row],[MonthlyCharges]]&lt;=90,"4. 71-90","5. Over 90"))))</f>
        <v>4. 71-90</v>
      </c>
      <c r="T4544" t="str">
        <f>IF(AND(ChurnData[[#This Row],[Contract]]="Month-to-month",ChurnData[[#This Row],[InternetService]]="Fiber optic",ChurnData[[#This Row],[TenureMonths]]&lt;=11),"High-risk","Other")</f>
        <v>Other</v>
      </c>
      <c r="U4544" t="str">
        <f>IF(ChurnData[[#This Row],[TenureMonths]]&lt;=11,"0-11",IF(ChurnData[[#This Row],[TenureMonths]]&lt;=23,"12-23",IF(ChurnData[[#This Row],[TenureMonths]]&lt;=35,"24-35",IF(ChurnData[[#This Row],[TenureMonths]]&lt;=47,"36-47",IF(ChurnData[[#This Row],[TenureMonths]]&lt;=59,"48-59","60-72")))))</f>
        <v>12-23</v>
      </c>
      <c r="V4544">
        <f>IF(ChurnData[[#This Row],[Churn]]="Yes",1,0)</f>
        <v>1</v>
      </c>
    </row>
    <row r="4545" spans="1:22" x14ac:dyDescent="0.35">
      <c r="A4545" t="s">
        <v>4598</v>
      </c>
      <c r="B4545" t="s">
        <v>19</v>
      </c>
      <c r="C4545">
        <v>0</v>
      </c>
      <c r="D4545" t="s">
        <v>21</v>
      </c>
      <c r="E4545" t="s">
        <v>21</v>
      </c>
      <c r="F4545" t="s">
        <v>39</v>
      </c>
      <c r="G4545" s="2">
        <v>13</v>
      </c>
      <c r="H4545" t="s">
        <v>20</v>
      </c>
      <c r="I4545" t="s">
        <v>32</v>
      </c>
      <c r="J4545" t="s">
        <v>21</v>
      </c>
      <c r="K4545" t="s">
        <v>21</v>
      </c>
      <c r="L4545" t="s">
        <v>29</v>
      </c>
      <c r="M4545" t="s">
        <v>21</v>
      </c>
      <c r="N4545" t="s">
        <v>43</v>
      </c>
      <c r="O4545" s="1">
        <v>62.37</v>
      </c>
      <c r="P4545" s="1">
        <v>797.15</v>
      </c>
      <c r="Q4545">
        <v>0</v>
      </c>
      <c r="R4545" t="s">
        <v>21</v>
      </c>
      <c r="S4545" t="str">
        <f>IF(ChurnData[[#This Row],[MonthlyCharges]]&lt;=30,"1. Up to 30",IF(ChurnData[[#This Row],[MonthlyCharges]]&lt;=50,"2. 31-50",IF(ChurnData[[#This Row],[MonthlyCharges]]&lt;=70,"3. 51-70",IF(ChurnData[[#This Row],[MonthlyCharges]]&lt;=90,"4. 71-90","5. Over 90"))))</f>
        <v>3. 51-70</v>
      </c>
      <c r="T4545" t="str">
        <f>IF(AND(ChurnData[[#This Row],[Contract]]="Month-to-month",ChurnData[[#This Row],[InternetService]]="Fiber optic",ChurnData[[#This Row],[TenureMonths]]&lt;=11),"High-risk","Other")</f>
        <v>Other</v>
      </c>
      <c r="U4545" t="str">
        <f>IF(ChurnData[[#This Row],[TenureMonths]]&lt;=11,"0-11",IF(ChurnData[[#This Row],[TenureMonths]]&lt;=23,"12-23",IF(ChurnData[[#This Row],[TenureMonths]]&lt;=35,"24-35",IF(ChurnData[[#This Row],[TenureMonths]]&lt;=47,"36-47",IF(ChurnData[[#This Row],[TenureMonths]]&lt;=59,"48-59","60-72")))))</f>
        <v>12-23</v>
      </c>
      <c r="V4545">
        <f>IF(ChurnData[[#This Row],[Churn]]="Yes",1,0)</f>
        <v>0</v>
      </c>
    </row>
    <row r="4546" spans="1:22" x14ac:dyDescent="0.35">
      <c r="A4546" t="s">
        <v>4599</v>
      </c>
      <c r="B4546" t="s">
        <v>19</v>
      </c>
      <c r="C4546">
        <v>0</v>
      </c>
      <c r="D4546" t="s">
        <v>20</v>
      </c>
      <c r="E4546" t="s">
        <v>20</v>
      </c>
      <c r="F4546" t="s">
        <v>41</v>
      </c>
      <c r="G4546" s="2">
        <v>23</v>
      </c>
      <c r="H4546" t="s">
        <v>20</v>
      </c>
      <c r="I4546" t="s">
        <v>23</v>
      </c>
      <c r="J4546" t="s">
        <v>21</v>
      </c>
      <c r="K4546" t="s">
        <v>21</v>
      </c>
      <c r="L4546" t="s">
        <v>33</v>
      </c>
      <c r="M4546" t="s">
        <v>20</v>
      </c>
      <c r="N4546" t="s">
        <v>34</v>
      </c>
      <c r="O4546" s="1">
        <v>85.93</v>
      </c>
      <c r="P4546" s="1">
        <v>1980.64</v>
      </c>
      <c r="Q4546">
        <v>3</v>
      </c>
      <c r="R4546" t="s">
        <v>20</v>
      </c>
      <c r="S4546" t="str">
        <f>IF(ChurnData[[#This Row],[MonthlyCharges]]&lt;=30,"1. Up to 30",IF(ChurnData[[#This Row],[MonthlyCharges]]&lt;=50,"2. 31-50",IF(ChurnData[[#This Row],[MonthlyCharges]]&lt;=70,"3. 51-70",IF(ChurnData[[#This Row],[MonthlyCharges]]&lt;=90,"4. 71-90","5. Over 90"))))</f>
        <v>4. 71-90</v>
      </c>
      <c r="T4546" t="str">
        <f>IF(AND(ChurnData[[#This Row],[Contract]]="Month-to-month",ChurnData[[#This Row],[InternetService]]="Fiber optic",ChurnData[[#This Row],[TenureMonths]]&lt;=11),"High-risk","Other")</f>
        <v>Other</v>
      </c>
      <c r="U4546" t="str">
        <f>IF(ChurnData[[#This Row],[TenureMonths]]&lt;=11,"0-11",IF(ChurnData[[#This Row],[TenureMonths]]&lt;=23,"12-23",IF(ChurnData[[#This Row],[TenureMonths]]&lt;=35,"24-35",IF(ChurnData[[#This Row],[TenureMonths]]&lt;=47,"36-47",IF(ChurnData[[#This Row],[TenureMonths]]&lt;=59,"48-59","60-72")))))</f>
        <v>12-23</v>
      </c>
      <c r="V4546">
        <f>IF(ChurnData[[#This Row],[Churn]]="Yes",1,0)</f>
        <v>1</v>
      </c>
    </row>
    <row r="4547" spans="1:22" x14ac:dyDescent="0.35">
      <c r="A4547" t="s">
        <v>4600</v>
      </c>
      <c r="B4547" t="s">
        <v>19</v>
      </c>
      <c r="C4547">
        <v>0</v>
      </c>
      <c r="D4547" t="s">
        <v>21</v>
      </c>
      <c r="E4547" t="s">
        <v>20</v>
      </c>
      <c r="F4547" t="s">
        <v>75</v>
      </c>
      <c r="G4547" s="2">
        <v>41</v>
      </c>
      <c r="H4547" t="s">
        <v>20</v>
      </c>
      <c r="I4547" t="s">
        <v>23</v>
      </c>
      <c r="J4547" t="s">
        <v>20</v>
      </c>
      <c r="K4547" t="s">
        <v>21</v>
      </c>
      <c r="L4547" t="s">
        <v>29</v>
      </c>
      <c r="M4547" t="s">
        <v>20</v>
      </c>
      <c r="N4547" t="s">
        <v>25</v>
      </c>
      <c r="O4547" s="1">
        <v>97.89</v>
      </c>
      <c r="P4547" s="1">
        <v>4005.32</v>
      </c>
      <c r="Q4547">
        <v>4</v>
      </c>
      <c r="R4547" t="s">
        <v>21</v>
      </c>
      <c r="S4547" t="str">
        <f>IF(ChurnData[[#This Row],[MonthlyCharges]]&lt;=30,"1. Up to 30",IF(ChurnData[[#This Row],[MonthlyCharges]]&lt;=50,"2. 31-50",IF(ChurnData[[#This Row],[MonthlyCharges]]&lt;=70,"3. 51-70",IF(ChurnData[[#This Row],[MonthlyCharges]]&lt;=90,"4. 71-90","5. Over 90"))))</f>
        <v>5. Over 90</v>
      </c>
      <c r="T4547" t="str">
        <f>IF(AND(ChurnData[[#This Row],[Contract]]="Month-to-month",ChurnData[[#This Row],[InternetService]]="Fiber optic",ChurnData[[#This Row],[TenureMonths]]&lt;=11),"High-risk","Other")</f>
        <v>Other</v>
      </c>
      <c r="U4547" t="str">
        <f>IF(ChurnData[[#This Row],[TenureMonths]]&lt;=11,"0-11",IF(ChurnData[[#This Row],[TenureMonths]]&lt;=23,"12-23",IF(ChurnData[[#This Row],[TenureMonths]]&lt;=35,"24-35",IF(ChurnData[[#This Row],[TenureMonths]]&lt;=47,"36-47",IF(ChurnData[[#This Row],[TenureMonths]]&lt;=59,"48-59","60-72")))))</f>
        <v>36-47</v>
      </c>
      <c r="V4547">
        <f>IF(ChurnData[[#This Row],[Churn]]="Yes",1,0)</f>
        <v>0</v>
      </c>
    </row>
    <row r="4548" spans="1:22" x14ac:dyDescent="0.35">
      <c r="A4548" t="s">
        <v>4601</v>
      </c>
      <c r="B4548" t="s">
        <v>19</v>
      </c>
      <c r="C4548">
        <v>0</v>
      </c>
      <c r="D4548" t="s">
        <v>20</v>
      </c>
      <c r="E4548" t="s">
        <v>20</v>
      </c>
      <c r="F4548" t="s">
        <v>39</v>
      </c>
      <c r="G4548" s="2">
        <v>8</v>
      </c>
      <c r="H4548" t="s">
        <v>20</v>
      </c>
      <c r="I4548" t="s">
        <v>32</v>
      </c>
      <c r="J4548" t="s">
        <v>21</v>
      </c>
      <c r="K4548" t="s">
        <v>21</v>
      </c>
      <c r="L4548" t="s">
        <v>33</v>
      </c>
      <c r="M4548" t="s">
        <v>21</v>
      </c>
      <c r="N4548" t="s">
        <v>25</v>
      </c>
      <c r="O4548" s="1">
        <v>50.07</v>
      </c>
      <c r="P4548" s="1">
        <v>409.46</v>
      </c>
      <c r="Q4548">
        <v>3</v>
      </c>
      <c r="R4548" t="s">
        <v>21</v>
      </c>
      <c r="S4548" t="str">
        <f>IF(ChurnData[[#This Row],[MonthlyCharges]]&lt;=30,"1. Up to 30",IF(ChurnData[[#This Row],[MonthlyCharges]]&lt;=50,"2. 31-50",IF(ChurnData[[#This Row],[MonthlyCharges]]&lt;=70,"3. 51-70",IF(ChurnData[[#This Row],[MonthlyCharges]]&lt;=90,"4. 71-90","5. Over 90"))))</f>
        <v>3. 51-70</v>
      </c>
      <c r="T4548" t="str">
        <f>IF(AND(ChurnData[[#This Row],[Contract]]="Month-to-month",ChurnData[[#This Row],[InternetService]]="Fiber optic",ChurnData[[#This Row],[TenureMonths]]&lt;=11),"High-risk","Other")</f>
        <v>Other</v>
      </c>
      <c r="U4548" t="str">
        <f>IF(ChurnData[[#This Row],[TenureMonths]]&lt;=11,"0-11",IF(ChurnData[[#This Row],[TenureMonths]]&lt;=23,"12-23",IF(ChurnData[[#This Row],[TenureMonths]]&lt;=35,"24-35",IF(ChurnData[[#This Row],[TenureMonths]]&lt;=47,"36-47",IF(ChurnData[[#This Row],[TenureMonths]]&lt;=59,"48-59","60-72")))))</f>
        <v>0-11</v>
      </c>
      <c r="V4548">
        <f>IF(ChurnData[[#This Row],[Churn]]="Yes",1,0)</f>
        <v>0</v>
      </c>
    </row>
    <row r="4549" spans="1:22" x14ac:dyDescent="0.35">
      <c r="A4549" t="s">
        <v>4602</v>
      </c>
      <c r="B4549" t="s">
        <v>19</v>
      </c>
      <c r="C4549">
        <v>1</v>
      </c>
      <c r="D4549" t="s">
        <v>21</v>
      </c>
      <c r="E4549" t="s">
        <v>21</v>
      </c>
      <c r="F4549" t="s">
        <v>22</v>
      </c>
      <c r="G4549" s="2">
        <v>31</v>
      </c>
      <c r="H4549" t="s">
        <v>20</v>
      </c>
      <c r="I4549" t="s">
        <v>21</v>
      </c>
      <c r="J4549" t="s">
        <v>28</v>
      </c>
      <c r="K4549" t="s">
        <v>28</v>
      </c>
      <c r="L4549" t="s">
        <v>33</v>
      </c>
      <c r="M4549" t="s">
        <v>21</v>
      </c>
      <c r="N4549" t="s">
        <v>34</v>
      </c>
      <c r="O4549" s="1">
        <v>25.2</v>
      </c>
      <c r="P4549" s="1">
        <v>758.21</v>
      </c>
      <c r="Q4549">
        <v>1</v>
      </c>
      <c r="R4549" t="s">
        <v>21</v>
      </c>
      <c r="S4549" t="str">
        <f>IF(ChurnData[[#This Row],[MonthlyCharges]]&lt;=30,"1. Up to 30",IF(ChurnData[[#This Row],[MonthlyCharges]]&lt;=50,"2. 31-50",IF(ChurnData[[#This Row],[MonthlyCharges]]&lt;=70,"3. 51-70",IF(ChurnData[[#This Row],[MonthlyCharges]]&lt;=90,"4. 71-90","5. Over 90"))))</f>
        <v>1. Up to 30</v>
      </c>
      <c r="T4549" t="str">
        <f>IF(AND(ChurnData[[#This Row],[Contract]]="Month-to-month",ChurnData[[#This Row],[InternetService]]="Fiber optic",ChurnData[[#This Row],[TenureMonths]]&lt;=11),"High-risk","Other")</f>
        <v>Other</v>
      </c>
      <c r="U4549" t="str">
        <f>IF(ChurnData[[#This Row],[TenureMonths]]&lt;=11,"0-11",IF(ChurnData[[#This Row],[TenureMonths]]&lt;=23,"12-23",IF(ChurnData[[#This Row],[TenureMonths]]&lt;=35,"24-35",IF(ChurnData[[#This Row],[TenureMonths]]&lt;=47,"36-47",IF(ChurnData[[#This Row],[TenureMonths]]&lt;=59,"48-59","60-72")))))</f>
        <v>24-35</v>
      </c>
      <c r="V4549">
        <f>IF(ChurnData[[#This Row],[Churn]]="Yes",1,0)</f>
        <v>0</v>
      </c>
    </row>
    <row r="4550" spans="1:22" x14ac:dyDescent="0.35">
      <c r="A4550" t="s">
        <v>4603</v>
      </c>
      <c r="B4550" t="s">
        <v>36</v>
      </c>
      <c r="C4550">
        <v>0</v>
      </c>
      <c r="D4550" t="s">
        <v>20</v>
      </c>
      <c r="E4550" t="s">
        <v>21</v>
      </c>
      <c r="F4550" t="s">
        <v>27</v>
      </c>
      <c r="G4550" s="2">
        <v>17</v>
      </c>
      <c r="H4550" t="s">
        <v>21</v>
      </c>
      <c r="I4550" t="s">
        <v>21</v>
      </c>
      <c r="J4550" t="s">
        <v>28</v>
      </c>
      <c r="K4550" t="s">
        <v>28</v>
      </c>
      <c r="L4550" t="s">
        <v>33</v>
      </c>
      <c r="M4550" t="s">
        <v>21</v>
      </c>
      <c r="N4550" t="s">
        <v>30</v>
      </c>
      <c r="O4550" s="1">
        <v>22.87</v>
      </c>
      <c r="P4550" s="1">
        <v>377.49</v>
      </c>
      <c r="Q4550">
        <v>2</v>
      </c>
      <c r="R4550" t="s">
        <v>20</v>
      </c>
      <c r="S4550" t="str">
        <f>IF(ChurnData[[#This Row],[MonthlyCharges]]&lt;=30,"1. Up to 30",IF(ChurnData[[#This Row],[MonthlyCharges]]&lt;=50,"2. 31-50",IF(ChurnData[[#This Row],[MonthlyCharges]]&lt;=70,"3. 51-70",IF(ChurnData[[#This Row],[MonthlyCharges]]&lt;=90,"4. 71-90","5. Over 90"))))</f>
        <v>1. Up to 30</v>
      </c>
      <c r="T4550" t="str">
        <f>IF(AND(ChurnData[[#This Row],[Contract]]="Month-to-month",ChurnData[[#This Row],[InternetService]]="Fiber optic",ChurnData[[#This Row],[TenureMonths]]&lt;=11),"High-risk","Other")</f>
        <v>Other</v>
      </c>
      <c r="U4550" t="str">
        <f>IF(ChurnData[[#This Row],[TenureMonths]]&lt;=11,"0-11",IF(ChurnData[[#This Row],[TenureMonths]]&lt;=23,"12-23",IF(ChurnData[[#This Row],[TenureMonths]]&lt;=35,"24-35",IF(ChurnData[[#This Row],[TenureMonths]]&lt;=47,"36-47",IF(ChurnData[[#This Row],[TenureMonths]]&lt;=59,"48-59","60-72")))))</f>
        <v>12-23</v>
      </c>
      <c r="V4550">
        <f>IF(ChurnData[[#This Row],[Churn]]="Yes",1,0)</f>
        <v>1</v>
      </c>
    </row>
    <row r="4551" spans="1:22" x14ac:dyDescent="0.35">
      <c r="A4551" t="s">
        <v>4604</v>
      </c>
      <c r="B4551" t="s">
        <v>36</v>
      </c>
      <c r="C4551">
        <v>0</v>
      </c>
      <c r="D4551" t="s">
        <v>20</v>
      </c>
      <c r="E4551" t="s">
        <v>20</v>
      </c>
      <c r="F4551" t="s">
        <v>45</v>
      </c>
      <c r="G4551" s="2">
        <v>41</v>
      </c>
      <c r="H4551" t="s">
        <v>20</v>
      </c>
      <c r="I4551" t="s">
        <v>21</v>
      </c>
      <c r="J4551" t="s">
        <v>28</v>
      </c>
      <c r="K4551" t="s">
        <v>28</v>
      </c>
      <c r="L4551" t="s">
        <v>24</v>
      </c>
      <c r="M4551" t="s">
        <v>20</v>
      </c>
      <c r="N4551" t="s">
        <v>43</v>
      </c>
      <c r="O4551" s="1">
        <v>39.01</v>
      </c>
      <c r="P4551" s="1">
        <v>1642.63</v>
      </c>
      <c r="Q4551">
        <v>1</v>
      </c>
      <c r="R4551" t="s">
        <v>21</v>
      </c>
      <c r="S4551" t="str">
        <f>IF(ChurnData[[#This Row],[MonthlyCharges]]&lt;=30,"1. Up to 30",IF(ChurnData[[#This Row],[MonthlyCharges]]&lt;=50,"2. 31-50",IF(ChurnData[[#This Row],[MonthlyCharges]]&lt;=70,"3. 51-70",IF(ChurnData[[#This Row],[MonthlyCharges]]&lt;=90,"4. 71-90","5. Over 90"))))</f>
        <v>2. 31-50</v>
      </c>
      <c r="T4551" t="str">
        <f>IF(AND(ChurnData[[#This Row],[Contract]]="Month-to-month",ChurnData[[#This Row],[InternetService]]="Fiber optic",ChurnData[[#This Row],[TenureMonths]]&lt;=11),"High-risk","Other")</f>
        <v>Other</v>
      </c>
      <c r="U4551" t="str">
        <f>IF(ChurnData[[#This Row],[TenureMonths]]&lt;=11,"0-11",IF(ChurnData[[#This Row],[TenureMonths]]&lt;=23,"12-23",IF(ChurnData[[#This Row],[TenureMonths]]&lt;=35,"24-35",IF(ChurnData[[#This Row],[TenureMonths]]&lt;=47,"36-47",IF(ChurnData[[#This Row],[TenureMonths]]&lt;=59,"48-59","60-72")))))</f>
        <v>36-47</v>
      </c>
      <c r="V4551">
        <f>IF(ChurnData[[#This Row],[Churn]]="Yes",1,0)</f>
        <v>0</v>
      </c>
    </row>
    <row r="4552" spans="1:22" x14ac:dyDescent="0.35">
      <c r="A4552" t="s">
        <v>4605</v>
      </c>
      <c r="B4552" t="s">
        <v>36</v>
      </c>
      <c r="C4552">
        <v>0</v>
      </c>
      <c r="D4552" t="s">
        <v>21</v>
      </c>
      <c r="E4552" t="s">
        <v>21</v>
      </c>
      <c r="F4552" t="s">
        <v>56</v>
      </c>
      <c r="G4552" s="2">
        <v>36</v>
      </c>
      <c r="H4552" t="s">
        <v>20</v>
      </c>
      <c r="I4552" t="s">
        <v>21</v>
      </c>
      <c r="J4552" t="s">
        <v>28</v>
      </c>
      <c r="K4552" t="s">
        <v>28</v>
      </c>
      <c r="L4552" t="s">
        <v>24</v>
      </c>
      <c r="M4552" t="s">
        <v>21</v>
      </c>
      <c r="N4552" t="s">
        <v>34</v>
      </c>
      <c r="O4552" s="1">
        <v>34.69</v>
      </c>
      <c r="P4552" s="1">
        <v>1263.67</v>
      </c>
      <c r="Q4552">
        <v>1</v>
      </c>
      <c r="R4552" t="s">
        <v>21</v>
      </c>
      <c r="S4552" t="str">
        <f>IF(ChurnData[[#This Row],[MonthlyCharges]]&lt;=30,"1. Up to 30",IF(ChurnData[[#This Row],[MonthlyCharges]]&lt;=50,"2. 31-50",IF(ChurnData[[#This Row],[MonthlyCharges]]&lt;=70,"3. 51-70",IF(ChurnData[[#This Row],[MonthlyCharges]]&lt;=90,"4. 71-90","5. Over 90"))))</f>
        <v>2. 31-50</v>
      </c>
      <c r="T4552" t="str">
        <f>IF(AND(ChurnData[[#This Row],[Contract]]="Month-to-month",ChurnData[[#This Row],[InternetService]]="Fiber optic",ChurnData[[#This Row],[TenureMonths]]&lt;=11),"High-risk","Other")</f>
        <v>Other</v>
      </c>
      <c r="U4552" t="str">
        <f>IF(ChurnData[[#This Row],[TenureMonths]]&lt;=11,"0-11",IF(ChurnData[[#This Row],[TenureMonths]]&lt;=23,"12-23",IF(ChurnData[[#This Row],[TenureMonths]]&lt;=35,"24-35",IF(ChurnData[[#This Row],[TenureMonths]]&lt;=47,"36-47",IF(ChurnData[[#This Row],[TenureMonths]]&lt;=59,"48-59","60-72")))))</f>
        <v>36-47</v>
      </c>
      <c r="V4552">
        <f>IF(ChurnData[[#This Row],[Churn]]="Yes",1,0)</f>
        <v>0</v>
      </c>
    </row>
    <row r="4553" spans="1:22" x14ac:dyDescent="0.35">
      <c r="A4553" t="s">
        <v>4606</v>
      </c>
      <c r="B4553" t="s">
        <v>36</v>
      </c>
      <c r="C4553">
        <v>1</v>
      </c>
      <c r="D4553" t="s">
        <v>21</v>
      </c>
      <c r="E4553" t="s">
        <v>21</v>
      </c>
      <c r="F4553" t="s">
        <v>75</v>
      </c>
      <c r="G4553" s="2">
        <v>10</v>
      </c>
      <c r="H4553" t="s">
        <v>21</v>
      </c>
      <c r="I4553" t="s">
        <v>21</v>
      </c>
      <c r="J4553" t="s">
        <v>28</v>
      </c>
      <c r="K4553" t="s">
        <v>28</v>
      </c>
      <c r="L4553" t="s">
        <v>33</v>
      </c>
      <c r="M4553" t="s">
        <v>21</v>
      </c>
      <c r="N4553" t="s">
        <v>30</v>
      </c>
      <c r="O4553" s="1">
        <v>23.31</v>
      </c>
      <c r="P4553" s="1">
        <v>226.97</v>
      </c>
      <c r="Q4553">
        <v>0</v>
      </c>
      <c r="R4553" t="s">
        <v>21</v>
      </c>
      <c r="S4553" t="str">
        <f>IF(ChurnData[[#This Row],[MonthlyCharges]]&lt;=30,"1. Up to 30",IF(ChurnData[[#This Row],[MonthlyCharges]]&lt;=50,"2. 31-50",IF(ChurnData[[#This Row],[MonthlyCharges]]&lt;=70,"3. 51-70",IF(ChurnData[[#This Row],[MonthlyCharges]]&lt;=90,"4. 71-90","5. Over 90"))))</f>
        <v>1. Up to 30</v>
      </c>
      <c r="T4553" t="str">
        <f>IF(AND(ChurnData[[#This Row],[Contract]]="Month-to-month",ChurnData[[#This Row],[InternetService]]="Fiber optic",ChurnData[[#This Row],[TenureMonths]]&lt;=11),"High-risk","Other")</f>
        <v>Other</v>
      </c>
      <c r="U4553" t="str">
        <f>IF(ChurnData[[#This Row],[TenureMonths]]&lt;=11,"0-11",IF(ChurnData[[#This Row],[TenureMonths]]&lt;=23,"12-23",IF(ChurnData[[#This Row],[TenureMonths]]&lt;=35,"24-35",IF(ChurnData[[#This Row],[TenureMonths]]&lt;=47,"36-47",IF(ChurnData[[#This Row],[TenureMonths]]&lt;=59,"48-59","60-72")))))</f>
        <v>0-11</v>
      </c>
      <c r="V4553">
        <f>IF(ChurnData[[#This Row],[Churn]]="Yes",1,0)</f>
        <v>0</v>
      </c>
    </row>
    <row r="4554" spans="1:22" x14ac:dyDescent="0.35">
      <c r="A4554" t="s">
        <v>4607</v>
      </c>
      <c r="B4554" t="s">
        <v>19</v>
      </c>
      <c r="C4554">
        <v>0</v>
      </c>
      <c r="D4554" t="s">
        <v>20</v>
      </c>
      <c r="E4554" t="s">
        <v>21</v>
      </c>
      <c r="F4554" t="s">
        <v>47</v>
      </c>
      <c r="G4554" s="2">
        <v>15</v>
      </c>
      <c r="H4554" t="s">
        <v>20</v>
      </c>
      <c r="I4554" t="s">
        <v>21</v>
      </c>
      <c r="J4554" t="s">
        <v>28</v>
      </c>
      <c r="K4554" t="s">
        <v>28</v>
      </c>
      <c r="L4554" t="s">
        <v>33</v>
      </c>
      <c r="M4554" t="s">
        <v>21</v>
      </c>
      <c r="N4554" t="s">
        <v>34</v>
      </c>
      <c r="O4554" s="1">
        <v>29.04</v>
      </c>
      <c r="P4554" s="1">
        <v>423.41</v>
      </c>
      <c r="Q4554">
        <v>0</v>
      </c>
      <c r="R4554" t="s">
        <v>21</v>
      </c>
      <c r="S4554" t="str">
        <f>IF(ChurnData[[#This Row],[MonthlyCharges]]&lt;=30,"1. Up to 30",IF(ChurnData[[#This Row],[MonthlyCharges]]&lt;=50,"2. 31-50",IF(ChurnData[[#This Row],[MonthlyCharges]]&lt;=70,"3. 51-70",IF(ChurnData[[#This Row],[MonthlyCharges]]&lt;=90,"4. 71-90","5. Over 90"))))</f>
        <v>1. Up to 30</v>
      </c>
      <c r="T4554" t="str">
        <f>IF(AND(ChurnData[[#This Row],[Contract]]="Month-to-month",ChurnData[[#This Row],[InternetService]]="Fiber optic",ChurnData[[#This Row],[TenureMonths]]&lt;=11),"High-risk","Other")</f>
        <v>Other</v>
      </c>
      <c r="U4554" t="str">
        <f>IF(ChurnData[[#This Row],[TenureMonths]]&lt;=11,"0-11",IF(ChurnData[[#This Row],[TenureMonths]]&lt;=23,"12-23",IF(ChurnData[[#This Row],[TenureMonths]]&lt;=35,"24-35",IF(ChurnData[[#This Row],[TenureMonths]]&lt;=47,"36-47",IF(ChurnData[[#This Row],[TenureMonths]]&lt;=59,"48-59","60-72")))))</f>
        <v>12-23</v>
      </c>
      <c r="V4554">
        <f>IF(ChurnData[[#This Row],[Churn]]="Yes",1,0)</f>
        <v>0</v>
      </c>
    </row>
    <row r="4555" spans="1:22" x14ac:dyDescent="0.35">
      <c r="A4555" t="s">
        <v>4608</v>
      </c>
      <c r="B4555" t="s">
        <v>19</v>
      </c>
      <c r="C4555">
        <v>0</v>
      </c>
      <c r="D4555" t="s">
        <v>21</v>
      </c>
      <c r="E4555" t="s">
        <v>21</v>
      </c>
      <c r="F4555" t="s">
        <v>58</v>
      </c>
      <c r="G4555" s="2">
        <v>36</v>
      </c>
      <c r="H4555" t="s">
        <v>20</v>
      </c>
      <c r="I4555" t="s">
        <v>32</v>
      </c>
      <c r="J4555" t="s">
        <v>20</v>
      </c>
      <c r="K4555" t="s">
        <v>21</v>
      </c>
      <c r="L4555" t="s">
        <v>33</v>
      </c>
      <c r="M4555" t="s">
        <v>21</v>
      </c>
      <c r="N4555" t="s">
        <v>34</v>
      </c>
      <c r="O4555" s="1">
        <v>65.599999999999994</v>
      </c>
      <c r="P4555" s="1">
        <v>2363.6999999999998</v>
      </c>
      <c r="Q4555">
        <v>2</v>
      </c>
      <c r="R4555" t="s">
        <v>21</v>
      </c>
      <c r="S4555" t="str">
        <f>IF(ChurnData[[#This Row],[MonthlyCharges]]&lt;=30,"1. Up to 30",IF(ChurnData[[#This Row],[MonthlyCharges]]&lt;=50,"2. 31-50",IF(ChurnData[[#This Row],[MonthlyCharges]]&lt;=70,"3. 51-70",IF(ChurnData[[#This Row],[MonthlyCharges]]&lt;=90,"4. 71-90","5. Over 90"))))</f>
        <v>3. 51-70</v>
      </c>
      <c r="T4555" t="str">
        <f>IF(AND(ChurnData[[#This Row],[Contract]]="Month-to-month",ChurnData[[#This Row],[InternetService]]="Fiber optic",ChurnData[[#This Row],[TenureMonths]]&lt;=11),"High-risk","Other")</f>
        <v>Other</v>
      </c>
      <c r="U4555" t="str">
        <f>IF(ChurnData[[#This Row],[TenureMonths]]&lt;=11,"0-11",IF(ChurnData[[#This Row],[TenureMonths]]&lt;=23,"12-23",IF(ChurnData[[#This Row],[TenureMonths]]&lt;=35,"24-35",IF(ChurnData[[#This Row],[TenureMonths]]&lt;=47,"36-47",IF(ChurnData[[#This Row],[TenureMonths]]&lt;=59,"48-59","60-72")))))</f>
        <v>36-47</v>
      </c>
      <c r="V4555">
        <f>IF(ChurnData[[#This Row],[Churn]]="Yes",1,0)</f>
        <v>0</v>
      </c>
    </row>
    <row r="4556" spans="1:22" x14ac:dyDescent="0.35">
      <c r="A4556" t="s">
        <v>4609</v>
      </c>
      <c r="B4556" t="s">
        <v>19</v>
      </c>
      <c r="C4556">
        <v>1</v>
      </c>
      <c r="D4556" t="s">
        <v>20</v>
      </c>
      <c r="E4556" t="s">
        <v>20</v>
      </c>
      <c r="F4556" t="s">
        <v>56</v>
      </c>
      <c r="G4556" s="2">
        <v>14</v>
      </c>
      <c r="H4556" t="s">
        <v>20</v>
      </c>
      <c r="I4556" t="s">
        <v>21</v>
      </c>
      <c r="J4556" t="s">
        <v>28</v>
      </c>
      <c r="K4556" t="s">
        <v>28</v>
      </c>
      <c r="L4556" t="s">
        <v>33</v>
      </c>
      <c r="M4556" t="s">
        <v>20</v>
      </c>
      <c r="N4556" t="s">
        <v>34</v>
      </c>
      <c r="O4556" s="1">
        <v>29.23</v>
      </c>
      <c r="P4556" s="1">
        <v>402</v>
      </c>
      <c r="Q4556">
        <v>1</v>
      </c>
      <c r="R4556" t="s">
        <v>20</v>
      </c>
      <c r="S4556" t="str">
        <f>IF(ChurnData[[#This Row],[MonthlyCharges]]&lt;=30,"1. Up to 30",IF(ChurnData[[#This Row],[MonthlyCharges]]&lt;=50,"2. 31-50",IF(ChurnData[[#This Row],[MonthlyCharges]]&lt;=70,"3. 51-70",IF(ChurnData[[#This Row],[MonthlyCharges]]&lt;=90,"4. 71-90","5. Over 90"))))</f>
        <v>1. Up to 30</v>
      </c>
      <c r="T4556" t="str">
        <f>IF(AND(ChurnData[[#This Row],[Contract]]="Month-to-month",ChurnData[[#This Row],[InternetService]]="Fiber optic",ChurnData[[#This Row],[TenureMonths]]&lt;=11),"High-risk","Other")</f>
        <v>Other</v>
      </c>
      <c r="U4556" t="str">
        <f>IF(ChurnData[[#This Row],[TenureMonths]]&lt;=11,"0-11",IF(ChurnData[[#This Row],[TenureMonths]]&lt;=23,"12-23",IF(ChurnData[[#This Row],[TenureMonths]]&lt;=35,"24-35",IF(ChurnData[[#This Row],[TenureMonths]]&lt;=47,"36-47",IF(ChurnData[[#This Row],[TenureMonths]]&lt;=59,"48-59","60-72")))))</f>
        <v>12-23</v>
      </c>
      <c r="V4556">
        <f>IF(ChurnData[[#This Row],[Churn]]="Yes",1,0)</f>
        <v>1</v>
      </c>
    </row>
    <row r="4557" spans="1:22" x14ac:dyDescent="0.35">
      <c r="A4557" t="s">
        <v>4610</v>
      </c>
      <c r="B4557" t="s">
        <v>36</v>
      </c>
      <c r="C4557">
        <v>0</v>
      </c>
      <c r="D4557" t="s">
        <v>20</v>
      </c>
      <c r="E4557" t="s">
        <v>21</v>
      </c>
      <c r="F4557" t="s">
        <v>56</v>
      </c>
      <c r="G4557" s="2">
        <v>21</v>
      </c>
      <c r="H4557" t="s">
        <v>20</v>
      </c>
      <c r="I4557" t="s">
        <v>32</v>
      </c>
      <c r="J4557" t="s">
        <v>20</v>
      </c>
      <c r="K4557" t="s">
        <v>20</v>
      </c>
      <c r="L4557" t="s">
        <v>29</v>
      </c>
      <c r="M4557" t="s">
        <v>20</v>
      </c>
      <c r="N4557" t="s">
        <v>34</v>
      </c>
      <c r="O4557" s="1">
        <v>67.53</v>
      </c>
      <c r="P4557" s="1">
        <v>1426.22</v>
      </c>
      <c r="Q4557">
        <v>0</v>
      </c>
      <c r="R4557" t="s">
        <v>21</v>
      </c>
      <c r="S4557" t="str">
        <f>IF(ChurnData[[#This Row],[MonthlyCharges]]&lt;=30,"1. Up to 30",IF(ChurnData[[#This Row],[MonthlyCharges]]&lt;=50,"2. 31-50",IF(ChurnData[[#This Row],[MonthlyCharges]]&lt;=70,"3. 51-70",IF(ChurnData[[#This Row],[MonthlyCharges]]&lt;=90,"4. 71-90","5. Over 90"))))</f>
        <v>3. 51-70</v>
      </c>
      <c r="T4557" t="str">
        <f>IF(AND(ChurnData[[#This Row],[Contract]]="Month-to-month",ChurnData[[#This Row],[InternetService]]="Fiber optic",ChurnData[[#This Row],[TenureMonths]]&lt;=11),"High-risk","Other")</f>
        <v>Other</v>
      </c>
      <c r="U4557" t="str">
        <f>IF(ChurnData[[#This Row],[TenureMonths]]&lt;=11,"0-11",IF(ChurnData[[#This Row],[TenureMonths]]&lt;=23,"12-23",IF(ChurnData[[#This Row],[TenureMonths]]&lt;=35,"24-35",IF(ChurnData[[#This Row],[TenureMonths]]&lt;=47,"36-47",IF(ChurnData[[#This Row],[TenureMonths]]&lt;=59,"48-59","60-72")))))</f>
        <v>12-23</v>
      </c>
      <c r="V4557">
        <f>IF(ChurnData[[#This Row],[Churn]]="Yes",1,0)</f>
        <v>0</v>
      </c>
    </row>
    <row r="4558" spans="1:22" x14ac:dyDescent="0.35">
      <c r="A4558" t="s">
        <v>4611</v>
      </c>
      <c r="B4558" t="s">
        <v>19</v>
      </c>
      <c r="C4558">
        <v>0</v>
      </c>
      <c r="D4558" t="s">
        <v>20</v>
      </c>
      <c r="E4558" t="s">
        <v>21</v>
      </c>
      <c r="F4558" t="s">
        <v>56</v>
      </c>
      <c r="G4558" s="2">
        <v>44</v>
      </c>
      <c r="H4558" t="s">
        <v>20</v>
      </c>
      <c r="I4558" t="s">
        <v>32</v>
      </c>
      <c r="J4558" t="s">
        <v>20</v>
      </c>
      <c r="K4558" t="s">
        <v>20</v>
      </c>
      <c r="L4558" t="s">
        <v>29</v>
      </c>
      <c r="M4558" t="s">
        <v>20</v>
      </c>
      <c r="N4558" t="s">
        <v>34</v>
      </c>
      <c r="O4558" s="1">
        <v>62.11</v>
      </c>
      <c r="P4558" s="1">
        <v>2778.85</v>
      </c>
      <c r="Q4558">
        <v>2</v>
      </c>
      <c r="R4558" t="s">
        <v>21</v>
      </c>
      <c r="S4558" t="str">
        <f>IF(ChurnData[[#This Row],[MonthlyCharges]]&lt;=30,"1. Up to 30",IF(ChurnData[[#This Row],[MonthlyCharges]]&lt;=50,"2. 31-50",IF(ChurnData[[#This Row],[MonthlyCharges]]&lt;=70,"3. 51-70",IF(ChurnData[[#This Row],[MonthlyCharges]]&lt;=90,"4. 71-90","5. Over 90"))))</f>
        <v>3. 51-70</v>
      </c>
      <c r="T4558" t="str">
        <f>IF(AND(ChurnData[[#This Row],[Contract]]="Month-to-month",ChurnData[[#This Row],[InternetService]]="Fiber optic",ChurnData[[#This Row],[TenureMonths]]&lt;=11),"High-risk","Other")</f>
        <v>Other</v>
      </c>
      <c r="U4558" t="str">
        <f>IF(ChurnData[[#This Row],[TenureMonths]]&lt;=11,"0-11",IF(ChurnData[[#This Row],[TenureMonths]]&lt;=23,"12-23",IF(ChurnData[[#This Row],[TenureMonths]]&lt;=35,"24-35",IF(ChurnData[[#This Row],[TenureMonths]]&lt;=47,"36-47",IF(ChurnData[[#This Row],[TenureMonths]]&lt;=59,"48-59","60-72")))))</f>
        <v>36-47</v>
      </c>
      <c r="V4558">
        <f>IF(ChurnData[[#This Row],[Churn]]="Yes",1,0)</f>
        <v>0</v>
      </c>
    </row>
    <row r="4559" spans="1:22" x14ac:dyDescent="0.35">
      <c r="A4559" t="s">
        <v>4612</v>
      </c>
      <c r="B4559" t="s">
        <v>36</v>
      </c>
      <c r="C4559">
        <v>0</v>
      </c>
      <c r="D4559" t="s">
        <v>21</v>
      </c>
      <c r="E4559" t="s">
        <v>21</v>
      </c>
      <c r="F4559" t="s">
        <v>45</v>
      </c>
      <c r="G4559" s="2">
        <v>13</v>
      </c>
      <c r="H4559" t="s">
        <v>20</v>
      </c>
      <c r="I4559" t="s">
        <v>21</v>
      </c>
      <c r="J4559" t="s">
        <v>28</v>
      </c>
      <c r="K4559" t="s">
        <v>28</v>
      </c>
      <c r="L4559" t="s">
        <v>33</v>
      </c>
      <c r="M4559" t="s">
        <v>20</v>
      </c>
      <c r="N4559" t="s">
        <v>34</v>
      </c>
      <c r="O4559" s="1">
        <v>31.91</v>
      </c>
      <c r="P4559" s="1">
        <v>416.61</v>
      </c>
      <c r="Q4559">
        <v>1</v>
      </c>
      <c r="R4559" t="s">
        <v>20</v>
      </c>
      <c r="S4559" t="str">
        <f>IF(ChurnData[[#This Row],[MonthlyCharges]]&lt;=30,"1. Up to 30",IF(ChurnData[[#This Row],[MonthlyCharges]]&lt;=50,"2. 31-50",IF(ChurnData[[#This Row],[MonthlyCharges]]&lt;=70,"3. 51-70",IF(ChurnData[[#This Row],[MonthlyCharges]]&lt;=90,"4. 71-90","5. Over 90"))))</f>
        <v>2. 31-50</v>
      </c>
      <c r="T4559" t="str">
        <f>IF(AND(ChurnData[[#This Row],[Contract]]="Month-to-month",ChurnData[[#This Row],[InternetService]]="Fiber optic",ChurnData[[#This Row],[TenureMonths]]&lt;=11),"High-risk","Other")</f>
        <v>Other</v>
      </c>
      <c r="U4559" t="str">
        <f>IF(ChurnData[[#This Row],[TenureMonths]]&lt;=11,"0-11",IF(ChurnData[[#This Row],[TenureMonths]]&lt;=23,"12-23",IF(ChurnData[[#This Row],[TenureMonths]]&lt;=35,"24-35",IF(ChurnData[[#This Row],[TenureMonths]]&lt;=47,"36-47",IF(ChurnData[[#This Row],[TenureMonths]]&lt;=59,"48-59","60-72")))))</f>
        <v>12-23</v>
      </c>
      <c r="V4559">
        <f>IF(ChurnData[[#This Row],[Churn]]="Yes",1,0)</f>
        <v>1</v>
      </c>
    </row>
    <row r="4560" spans="1:22" x14ac:dyDescent="0.35">
      <c r="A4560" t="s">
        <v>4613</v>
      </c>
      <c r="B4560" t="s">
        <v>19</v>
      </c>
      <c r="C4560">
        <v>0</v>
      </c>
      <c r="D4560" t="s">
        <v>20</v>
      </c>
      <c r="E4560" t="s">
        <v>21</v>
      </c>
      <c r="F4560" t="s">
        <v>47</v>
      </c>
      <c r="G4560" s="2">
        <v>39</v>
      </c>
      <c r="H4560" t="s">
        <v>20</v>
      </c>
      <c r="I4560" t="s">
        <v>32</v>
      </c>
      <c r="J4560" t="s">
        <v>21</v>
      </c>
      <c r="K4560" t="s">
        <v>20</v>
      </c>
      <c r="L4560" t="s">
        <v>29</v>
      </c>
      <c r="M4560" t="s">
        <v>21</v>
      </c>
      <c r="N4560" t="s">
        <v>34</v>
      </c>
      <c r="O4560" s="1">
        <v>52.16</v>
      </c>
      <c r="P4560" s="1">
        <v>2046.17</v>
      </c>
      <c r="Q4560">
        <v>3</v>
      </c>
      <c r="R4560" t="s">
        <v>21</v>
      </c>
      <c r="S4560" t="str">
        <f>IF(ChurnData[[#This Row],[MonthlyCharges]]&lt;=30,"1. Up to 30",IF(ChurnData[[#This Row],[MonthlyCharges]]&lt;=50,"2. 31-50",IF(ChurnData[[#This Row],[MonthlyCharges]]&lt;=70,"3. 51-70",IF(ChurnData[[#This Row],[MonthlyCharges]]&lt;=90,"4. 71-90","5. Over 90"))))</f>
        <v>3. 51-70</v>
      </c>
      <c r="T4560" t="str">
        <f>IF(AND(ChurnData[[#This Row],[Contract]]="Month-to-month",ChurnData[[#This Row],[InternetService]]="Fiber optic",ChurnData[[#This Row],[TenureMonths]]&lt;=11),"High-risk","Other")</f>
        <v>Other</v>
      </c>
      <c r="U4560" t="str">
        <f>IF(ChurnData[[#This Row],[TenureMonths]]&lt;=11,"0-11",IF(ChurnData[[#This Row],[TenureMonths]]&lt;=23,"12-23",IF(ChurnData[[#This Row],[TenureMonths]]&lt;=35,"24-35",IF(ChurnData[[#This Row],[TenureMonths]]&lt;=47,"36-47",IF(ChurnData[[#This Row],[TenureMonths]]&lt;=59,"48-59","60-72")))))</f>
        <v>36-47</v>
      </c>
      <c r="V4560">
        <f>IF(ChurnData[[#This Row],[Churn]]="Yes",1,0)</f>
        <v>0</v>
      </c>
    </row>
    <row r="4561" spans="1:22" x14ac:dyDescent="0.35">
      <c r="A4561" t="s">
        <v>4614</v>
      </c>
      <c r="B4561" t="s">
        <v>36</v>
      </c>
      <c r="C4561">
        <v>1</v>
      </c>
      <c r="D4561" t="s">
        <v>20</v>
      </c>
      <c r="E4561" t="s">
        <v>21</v>
      </c>
      <c r="F4561" t="s">
        <v>22</v>
      </c>
      <c r="G4561" s="2">
        <v>35</v>
      </c>
      <c r="H4561" t="s">
        <v>20</v>
      </c>
      <c r="I4561" t="s">
        <v>21</v>
      </c>
      <c r="J4561" t="s">
        <v>28</v>
      </c>
      <c r="K4561" t="s">
        <v>28</v>
      </c>
      <c r="L4561" t="s">
        <v>33</v>
      </c>
      <c r="M4561" t="s">
        <v>20</v>
      </c>
      <c r="N4561" t="s">
        <v>25</v>
      </c>
      <c r="O4561" s="1">
        <v>36.18</v>
      </c>
      <c r="P4561" s="1">
        <v>1298.9000000000001</v>
      </c>
      <c r="Q4561">
        <v>1</v>
      </c>
      <c r="R4561" t="s">
        <v>21</v>
      </c>
      <c r="S4561" t="str">
        <f>IF(ChurnData[[#This Row],[MonthlyCharges]]&lt;=30,"1. Up to 30",IF(ChurnData[[#This Row],[MonthlyCharges]]&lt;=50,"2. 31-50",IF(ChurnData[[#This Row],[MonthlyCharges]]&lt;=70,"3. 51-70",IF(ChurnData[[#This Row],[MonthlyCharges]]&lt;=90,"4. 71-90","5. Over 90"))))</f>
        <v>2. 31-50</v>
      </c>
      <c r="T4561" t="str">
        <f>IF(AND(ChurnData[[#This Row],[Contract]]="Month-to-month",ChurnData[[#This Row],[InternetService]]="Fiber optic",ChurnData[[#This Row],[TenureMonths]]&lt;=11),"High-risk","Other")</f>
        <v>Other</v>
      </c>
      <c r="U4561" t="str">
        <f>IF(ChurnData[[#This Row],[TenureMonths]]&lt;=11,"0-11",IF(ChurnData[[#This Row],[TenureMonths]]&lt;=23,"12-23",IF(ChurnData[[#This Row],[TenureMonths]]&lt;=35,"24-35",IF(ChurnData[[#This Row],[TenureMonths]]&lt;=47,"36-47",IF(ChurnData[[#This Row],[TenureMonths]]&lt;=59,"48-59","60-72")))))</f>
        <v>24-35</v>
      </c>
      <c r="V4561">
        <f>IF(ChurnData[[#This Row],[Churn]]="Yes",1,0)</f>
        <v>0</v>
      </c>
    </row>
    <row r="4562" spans="1:22" x14ac:dyDescent="0.35">
      <c r="A4562" t="s">
        <v>4615</v>
      </c>
      <c r="B4562" t="s">
        <v>36</v>
      </c>
      <c r="C4562">
        <v>0</v>
      </c>
      <c r="D4562" t="s">
        <v>21</v>
      </c>
      <c r="E4562" t="s">
        <v>21</v>
      </c>
      <c r="F4562" t="s">
        <v>65</v>
      </c>
      <c r="G4562" s="2">
        <v>18</v>
      </c>
      <c r="H4562" t="s">
        <v>20</v>
      </c>
      <c r="I4562" t="s">
        <v>21</v>
      </c>
      <c r="J4562" t="s">
        <v>28</v>
      </c>
      <c r="K4562" t="s">
        <v>28</v>
      </c>
      <c r="L4562" t="s">
        <v>29</v>
      </c>
      <c r="M4562" t="s">
        <v>20</v>
      </c>
      <c r="N4562" t="s">
        <v>34</v>
      </c>
      <c r="O4562" s="1">
        <v>27.61</v>
      </c>
      <c r="P4562" s="1">
        <v>497.7</v>
      </c>
      <c r="Q4562">
        <v>3</v>
      </c>
      <c r="R4562" t="s">
        <v>21</v>
      </c>
      <c r="S4562" t="str">
        <f>IF(ChurnData[[#This Row],[MonthlyCharges]]&lt;=30,"1. Up to 30",IF(ChurnData[[#This Row],[MonthlyCharges]]&lt;=50,"2. 31-50",IF(ChurnData[[#This Row],[MonthlyCharges]]&lt;=70,"3. 51-70",IF(ChurnData[[#This Row],[MonthlyCharges]]&lt;=90,"4. 71-90","5. Over 90"))))</f>
        <v>1. Up to 30</v>
      </c>
      <c r="T4562" t="str">
        <f>IF(AND(ChurnData[[#This Row],[Contract]]="Month-to-month",ChurnData[[#This Row],[InternetService]]="Fiber optic",ChurnData[[#This Row],[TenureMonths]]&lt;=11),"High-risk","Other")</f>
        <v>Other</v>
      </c>
      <c r="U4562" t="str">
        <f>IF(ChurnData[[#This Row],[TenureMonths]]&lt;=11,"0-11",IF(ChurnData[[#This Row],[TenureMonths]]&lt;=23,"12-23",IF(ChurnData[[#This Row],[TenureMonths]]&lt;=35,"24-35",IF(ChurnData[[#This Row],[TenureMonths]]&lt;=47,"36-47",IF(ChurnData[[#This Row],[TenureMonths]]&lt;=59,"48-59","60-72")))))</f>
        <v>12-23</v>
      </c>
      <c r="V4562">
        <f>IF(ChurnData[[#This Row],[Churn]]="Yes",1,0)</f>
        <v>0</v>
      </c>
    </row>
    <row r="4563" spans="1:22" x14ac:dyDescent="0.35">
      <c r="A4563" t="s">
        <v>4616</v>
      </c>
      <c r="B4563" t="s">
        <v>19</v>
      </c>
      <c r="C4563">
        <v>0</v>
      </c>
      <c r="D4563" t="s">
        <v>20</v>
      </c>
      <c r="E4563" t="s">
        <v>20</v>
      </c>
      <c r="F4563" t="s">
        <v>37</v>
      </c>
      <c r="G4563" s="2">
        <v>6</v>
      </c>
      <c r="H4563" t="s">
        <v>21</v>
      </c>
      <c r="I4563" t="s">
        <v>32</v>
      </c>
      <c r="J4563" t="s">
        <v>20</v>
      </c>
      <c r="K4563" t="s">
        <v>20</v>
      </c>
      <c r="L4563" t="s">
        <v>33</v>
      </c>
      <c r="M4563" t="s">
        <v>20</v>
      </c>
      <c r="N4563" t="s">
        <v>34</v>
      </c>
      <c r="O4563" s="1">
        <v>35.21</v>
      </c>
      <c r="P4563" s="1">
        <v>207.86</v>
      </c>
      <c r="Q4563">
        <v>0</v>
      </c>
      <c r="R4563" t="s">
        <v>21</v>
      </c>
      <c r="S4563" t="str">
        <f>IF(ChurnData[[#This Row],[MonthlyCharges]]&lt;=30,"1. Up to 30",IF(ChurnData[[#This Row],[MonthlyCharges]]&lt;=50,"2. 31-50",IF(ChurnData[[#This Row],[MonthlyCharges]]&lt;=70,"3. 51-70",IF(ChurnData[[#This Row],[MonthlyCharges]]&lt;=90,"4. 71-90","5. Over 90"))))</f>
        <v>2. 31-50</v>
      </c>
      <c r="T4563" t="str">
        <f>IF(AND(ChurnData[[#This Row],[Contract]]="Month-to-month",ChurnData[[#This Row],[InternetService]]="Fiber optic",ChurnData[[#This Row],[TenureMonths]]&lt;=11),"High-risk","Other")</f>
        <v>Other</v>
      </c>
      <c r="U4563" t="str">
        <f>IF(ChurnData[[#This Row],[TenureMonths]]&lt;=11,"0-11",IF(ChurnData[[#This Row],[TenureMonths]]&lt;=23,"12-23",IF(ChurnData[[#This Row],[TenureMonths]]&lt;=35,"24-35",IF(ChurnData[[#This Row],[TenureMonths]]&lt;=47,"36-47",IF(ChurnData[[#This Row],[TenureMonths]]&lt;=59,"48-59","60-72")))))</f>
        <v>0-11</v>
      </c>
      <c r="V4563">
        <f>IF(ChurnData[[#This Row],[Churn]]="Yes",1,0)</f>
        <v>0</v>
      </c>
    </row>
    <row r="4564" spans="1:22" x14ac:dyDescent="0.35">
      <c r="A4564" t="s">
        <v>4617</v>
      </c>
      <c r="B4564" t="s">
        <v>19</v>
      </c>
      <c r="C4564">
        <v>0</v>
      </c>
      <c r="D4564" t="s">
        <v>20</v>
      </c>
      <c r="E4564" t="s">
        <v>20</v>
      </c>
      <c r="F4564" t="s">
        <v>37</v>
      </c>
      <c r="G4564" s="2">
        <v>37</v>
      </c>
      <c r="H4564" t="s">
        <v>20</v>
      </c>
      <c r="I4564" t="s">
        <v>21</v>
      </c>
      <c r="J4564" t="s">
        <v>28</v>
      </c>
      <c r="K4564" t="s">
        <v>28</v>
      </c>
      <c r="L4564" t="s">
        <v>24</v>
      </c>
      <c r="M4564" t="s">
        <v>20</v>
      </c>
      <c r="N4564" t="s">
        <v>34</v>
      </c>
      <c r="O4564" s="1">
        <v>36.64</v>
      </c>
      <c r="P4564" s="1">
        <v>1329.61</v>
      </c>
      <c r="Q4564">
        <v>1</v>
      </c>
      <c r="R4564" t="s">
        <v>21</v>
      </c>
      <c r="S4564" t="str">
        <f>IF(ChurnData[[#This Row],[MonthlyCharges]]&lt;=30,"1. Up to 30",IF(ChurnData[[#This Row],[MonthlyCharges]]&lt;=50,"2. 31-50",IF(ChurnData[[#This Row],[MonthlyCharges]]&lt;=70,"3. 51-70",IF(ChurnData[[#This Row],[MonthlyCharges]]&lt;=90,"4. 71-90","5. Over 90"))))</f>
        <v>2. 31-50</v>
      </c>
      <c r="T4564" t="str">
        <f>IF(AND(ChurnData[[#This Row],[Contract]]="Month-to-month",ChurnData[[#This Row],[InternetService]]="Fiber optic",ChurnData[[#This Row],[TenureMonths]]&lt;=11),"High-risk","Other")</f>
        <v>Other</v>
      </c>
      <c r="U4564" t="str">
        <f>IF(ChurnData[[#This Row],[TenureMonths]]&lt;=11,"0-11",IF(ChurnData[[#This Row],[TenureMonths]]&lt;=23,"12-23",IF(ChurnData[[#This Row],[TenureMonths]]&lt;=35,"24-35",IF(ChurnData[[#This Row],[TenureMonths]]&lt;=47,"36-47",IF(ChurnData[[#This Row],[TenureMonths]]&lt;=59,"48-59","60-72")))))</f>
        <v>36-47</v>
      </c>
      <c r="V4564">
        <f>IF(ChurnData[[#This Row],[Churn]]="Yes",1,0)</f>
        <v>0</v>
      </c>
    </row>
    <row r="4565" spans="1:22" x14ac:dyDescent="0.35">
      <c r="A4565" t="s">
        <v>4618</v>
      </c>
      <c r="B4565" t="s">
        <v>36</v>
      </c>
      <c r="C4565">
        <v>0</v>
      </c>
      <c r="D4565" t="s">
        <v>21</v>
      </c>
      <c r="E4565" t="s">
        <v>20</v>
      </c>
      <c r="F4565" t="s">
        <v>27</v>
      </c>
      <c r="G4565" s="2">
        <v>33</v>
      </c>
      <c r="H4565" t="s">
        <v>20</v>
      </c>
      <c r="I4565" t="s">
        <v>23</v>
      </c>
      <c r="J4565" t="s">
        <v>21</v>
      </c>
      <c r="K4565" t="s">
        <v>20</v>
      </c>
      <c r="L4565" t="s">
        <v>29</v>
      </c>
      <c r="M4565" t="s">
        <v>21</v>
      </c>
      <c r="N4565" t="s">
        <v>25</v>
      </c>
      <c r="O4565" s="1">
        <v>90.32</v>
      </c>
      <c r="P4565" s="1">
        <v>3027.28</v>
      </c>
      <c r="Q4565">
        <v>1</v>
      </c>
      <c r="R4565" t="s">
        <v>20</v>
      </c>
      <c r="S4565" t="str">
        <f>IF(ChurnData[[#This Row],[MonthlyCharges]]&lt;=30,"1. Up to 30",IF(ChurnData[[#This Row],[MonthlyCharges]]&lt;=50,"2. 31-50",IF(ChurnData[[#This Row],[MonthlyCharges]]&lt;=70,"3. 51-70",IF(ChurnData[[#This Row],[MonthlyCharges]]&lt;=90,"4. 71-90","5. Over 90"))))</f>
        <v>5. Over 90</v>
      </c>
      <c r="T4565" t="str">
        <f>IF(AND(ChurnData[[#This Row],[Contract]]="Month-to-month",ChurnData[[#This Row],[InternetService]]="Fiber optic",ChurnData[[#This Row],[TenureMonths]]&lt;=11),"High-risk","Other")</f>
        <v>Other</v>
      </c>
      <c r="U4565" t="str">
        <f>IF(ChurnData[[#This Row],[TenureMonths]]&lt;=11,"0-11",IF(ChurnData[[#This Row],[TenureMonths]]&lt;=23,"12-23",IF(ChurnData[[#This Row],[TenureMonths]]&lt;=35,"24-35",IF(ChurnData[[#This Row],[TenureMonths]]&lt;=47,"36-47",IF(ChurnData[[#This Row],[TenureMonths]]&lt;=59,"48-59","60-72")))))</f>
        <v>24-35</v>
      </c>
      <c r="V4565">
        <f>IF(ChurnData[[#This Row],[Churn]]="Yes",1,0)</f>
        <v>1</v>
      </c>
    </row>
    <row r="4566" spans="1:22" x14ac:dyDescent="0.35">
      <c r="A4566" t="s">
        <v>4619</v>
      </c>
      <c r="B4566" t="s">
        <v>19</v>
      </c>
      <c r="C4566">
        <v>0</v>
      </c>
      <c r="D4566" t="s">
        <v>20</v>
      </c>
      <c r="E4566" t="s">
        <v>20</v>
      </c>
      <c r="F4566" t="s">
        <v>45</v>
      </c>
      <c r="G4566" s="2">
        <v>12</v>
      </c>
      <c r="H4566" t="s">
        <v>20</v>
      </c>
      <c r="I4566" t="s">
        <v>23</v>
      </c>
      <c r="J4566" t="s">
        <v>21</v>
      </c>
      <c r="K4566" t="s">
        <v>21</v>
      </c>
      <c r="L4566" t="s">
        <v>33</v>
      </c>
      <c r="M4566" t="s">
        <v>21</v>
      </c>
      <c r="N4566" t="s">
        <v>25</v>
      </c>
      <c r="O4566" s="1">
        <v>80.400000000000006</v>
      </c>
      <c r="P4566" s="1">
        <v>941.08</v>
      </c>
      <c r="Q4566">
        <v>1</v>
      </c>
      <c r="R4566" t="s">
        <v>20</v>
      </c>
      <c r="S4566" t="str">
        <f>IF(ChurnData[[#This Row],[MonthlyCharges]]&lt;=30,"1. Up to 30",IF(ChurnData[[#This Row],[MonthlyCharges]]&lt;=50,"2. 31-50",IF(ChurnData[[#This Row],[MonthlyCharges]]&lt;=70,"3. 51-70",IF(ChurnData[[#This Row],[MonthlyCharges]]&lt;=90,"4. 71-90","5. Over 90"))))</f>
        <v>4. 71-90</v>
      </c>
      <c r="T4566" t="str">
        <f>IF(AND(ChurnData[[#This Row],[Contract]]="Month-to-month",ChurnData[[#This Row],[InternetService]]="Fiber optic",ChurnData[[#This Row],[TenureMonths]]&lt;=11),"High-risk","Other")</f>
        <v>Other</v>
      </c>
      <c r="U4566" t="str">
        <f>IF(ChurnData[[#This Row],[TenureMonths]]&lt;=11,"0-11",IF(ChurnData[[#This Row],[TenureMonths]]&lt;=23,"12-23",IF(ChurnData[[#This Row],[TenureMonths]]&lt;=35,"24-35",IF(ChurnData[[#This Row],[TenureMonths]]&lt;=47,"36-47",IF(ChurnData[[#This Row],[TenureMonths]]&lt;=59,"48-59","60-72")))))</f>
        <v>12-23</v>
      </c>
      <c r="V4566">
        <f>IF(ChurnData[[#This Row],[Churn]]="Yes",1,0)</f>
        <v>1</v>
      </c>
    </row>
    <row r="4567" spans="1:22" x14ac:dyDescent="0.35">
      <c r="A4567" t="s">
        <v>4620</v>
      </c>
      <c r="B4567" t="s">
        <v>19</v>
      </c>
      <c r="C4567">
        <v>0</v>
      </c>
      <c r="D4567" t="s">
        <v>21</v>
      </c>
      <c r="E4567" t="s">
        <v>21</v>
      </c>
      <c r="F4567" t="s">
        <v>22</v>
      </c>
      <c r="G4567" s="2">
        <v>49</v>
      </c>
      <c r="H4567" t="s">
        <v>20</v>
      </c>
      <c r="I4567" t="s">
        <v>21</v>
      </c>
      <c r="J4567" t="s">
        <v>28</v>
      </c>
      <c r="K4567" t="s">
        <v>28</v>
      </c>
      <c r="L4567" t="s">
        <v>29</v>
      </c>
      <c r="M4567" t="s">
        <v>20</v>
      </c>
      <c r="N4567" t="s">
        <v>43</v>
      </c>
      <c r="O4567" s="1">
        <v>27.79</v>
      </c>
      <c r="P4567" s="1">
        <v>1400.47</v>
      </c>
      <c r="Q4567">
        <v>1</v>
      </c>
      <c r="R4567" t="s">
        <v>21</v>
      </c>
      <c r="S4567" t="str">
        <f>IF(ChurnData[[#This Row],[MonthlyCharges]]&lt;=30,"1. Up to 30",IF(ChurnData[[#This Row],[MonthlyCharges]]&lt;=50,"2. 31-50",IF(ChurnData[[#This Row],[MonthlyCharges]]&lt;=70,"3. 51-70",IF(ChurnData[[#This Row],[MonthlyCharges]]&lt;=90,"4. 71-90","5. Over 90"))))</f>
        <v>1. Up to 30</v>
      </c>
      <c r="T4567" t="str">
        <f>IF(AND(ChurnData[[#This Row],[Contract]]="Month-to-month",ChurnData[[#This Row],[InternetService]]="Fiber optic",ChurnData[[#This Row],[TenureMonths]]&lt;=11),"High-risk","Other")</f>
        <v>Other</v>
      </c>
      <c r="U4567" t="str">
        <f>IF(ChurnData[[#This Row],[TenureMonths]]&lt;=11,"0-11",IF(ChurnData[[#This Row],[TenureMonths]]&lt;=23,"12-23",IF(ChurnData[[#This Row],[TenureMonths]]&lt;=35,"24-35",IF(ChurnData[[#This Row],[TenureMonths]]&lt;=47,"36-47",IF(ChurnData[[#This Row],[TenureMonths]]&lt;=59,"48-59","60-72")))))</f>
        <v>48-59</v>
      </c>
      <c r="V4567">
        <f>IF(ChurnData[[#This Row],[Churn]]="Yes",1,0)</f>
        <v>0</v>
      </c>
    </row>
    <row r="4568" spans="1:22" x14ac:dyDescent="0.35">
      <c r="A4568" t="s">
        <v>4621</v>
      </c>
      <c r="B4568" t="s">
        <v>19</v>
      </c>
      <c r="C4568">
        <v>0</v>
      </c>
      <c r="D4568" t="s">
        <v>21</v>
      </c>
      <c r="E4568" t="s">
        <v>21</v>
      </c>
      <c r="F4568" t="s">
        <v>39</v>
      </c>
      <c r="G4568" s="2">
        <v>2</v>
      </c>
      <c r="H4568" t="s">
        <v>20</v>
      </c>
      <c r="I4568" t="s">
        <v>32</v>
      </c>
      <c r="J4568" t="s">
        <v>21</v>
      </c>
      <c r="K4568" t="s">
        <v>21</v>
      </c>
      <c r="L4568" t="s">
        <v>33</v>
      </c>
      <c r="M4568" t="s">
        <v>20</v>
      </c>
      <c r="N4568" t="s">
        <v>25</v>
      </c>
      <c r="O4568" s="1">
        <v>58.32</v>
      </c>
      <c r="P4568" s="1">
        <v>116.49</v>
      </c>
      <c r="Q4568">
        <v>3</v>
      </c>
      <c r="R4568" t="s">
        <v>20</v>
      </c>
      <c r="S4568" t="str">
        <f>IF(ChurnData[[#This Row],[MonthlyCharges]]&lt;=30,"1. Up to 30",IF(ChurnData[[#This Row],[MonthlyCharges]]&lt;=50,"2. 31-50",IF(ChurnData[[#This Row],[MonthlyCharges]]&lt;=70,"3. 51-70",IF(ChurnData[[#This Row],[MonthlyCharges]]&lt;=90,"4. 71-90","5. Over 90"))))</f>
        <v>3. 51-70</v>
      </c>
      <c r="T4568" t="str">
        <f>IF(AND(ChurnData[[#This Row],[Contract]]="Month-to-month",ChurnData[[#This Row],[InternetService]]="Fiber optic",ChurnData[[#This Row],[TenureMonths]]&lt;=11),"High-risk","Other")</f>
        <v>Other</v>
      </c>
      <c r="U4568" t="str">
        <f>IF(ChurnData[[#This Row],[TenureMonths]]&lt;=11,"0-11",IF(ChurnData[[#This Row],[TenureMonths]]&lt;=23,"12-23",IF(ChurnData[[#This Row],[TenureMonths]]&lt;=35,"24-35",IF(ChurnData[[#This Row],[TenureMonths]]&lt;=47,"36-47",IF(ChurnData[[#This Row],[TenureMonths]]&lt;=59,"48-59","60-72")))))</f>
        <v>0-11</v>
      </c>
      <c r="V4568">
        <f>IF(ChurnData[[#This Row],[Churn]]="Yes",1,0)</f>
        <v>1</v>
      </c>
    </row>
    <row r="4569" spans="1:22" x14ac:dyDescent="0.35">
      <c r="A4569" t="s">
        <v>4622</v>
      </c>
      <c r="B4569" t="s">
        <v>36</v>
      </c>
      <c r="C4569">
        <v>0</v>
      </c>
      <c r="D4569" t="s">
        <v>20</v>
      </c>
      <c r="E4569" t="s">
        <v>20</v>
      </c>
      <c r="F4569" t="s">
        <v>41</v>
      </c>
      <c r="G4569" s="2">
        <v>39</v>
      </c>
      <c r="H4569" t="s">
        <v>20</v>
      </c>
      <c r="I4569" t="s">
        <v>23</v>
      </c>
      <c r="J4569" t="s">
        <v>20</v>
      </c>
      <c r="K4569" t="s">
        <v>20</v>
      </c>
      <c r="L4569" t="s">
        <v>24</v>
      </c>
      <c r="M4569" t="s">
        <v>21</v>
      </c>
      <c r="N4569" t="s">
        <v>43</v>
      </c>
      <c r="O4569" s="1">
        <v>106.02</v>
      </c>
      <c r="P4569" s="1">
        <v>4132.1099999999997</v>
      </c>
      <c r="Q4569">
        <v>1</v>
      </c>
      <c r="R4569" t="s">
        <v>21</v>
      </c>
      <c r="S4569" t="str">
        <f>IF(ChurnData[[#This Row],[MonthlyCharges]]&lt;=30,"1. Up to 30",IF(ChurnData[[#This Row],[MonthlyCharges]]&lt;=50,"2. 31-50",IF(ChurnData[[#This Row],[MonthlyCharges]]&lt;=70,"3. 51-70",IF(ChurnData[[#This Row],[MonthlyCharges]]&lt;=90,"4. 71-90","5. Over 90"))))</f>
        <v>5. Over 90</v>
      </c>
      <c r="T4569" t="str">
        <f>IF(AND(ChurnData[[#This Row],[Contract]]="Month-to-month",ChurnData[[#This Row],[InternetService]]="Fiber optic",ChurnData[[#This Row],[TenureMonths]]&lt;=11),"High-risk","Other")</f>
        <v>Other</v>
      </c>
      <c r="U4569" t="str">
        <f>IF(ChurnData[[#This Row],[TenureMonths]]&lt;=11,"0-11",IF(ChurnData[[#This Row],[TenureMonths]]&lt;=23,"12-23",IF(ChurnData[[#This Row],[TenureMonths]]&lt;=35,"24-35",IF(ChurnData[[#This Row],[TenureMonths]]&lt;=47,"36-47",IF(ChurnData[[#This Row],[TenureMonths]]&lt;=59,"48-59","60-72")))))</f>
        <v>36-47</v>
      </c>
      <c r="V4569">
        <f>IF(ChurnData[[#This Row],[Churn]]="Yes",1,0)</f>
        <v>0</v>
      </c>
    </row>
    <row r="4570" spans="1:22" x14ac:dyDescent="0.35">
      <c r="A4570" t="s">
        <v>4623</v>
      </c>
      <c r="B4570" t="s">
        <v>36</v>
      </c>
      <c r="C4570">
        <v>0</v>
      </c>
      <c r="D4570" t="s">
        <v>21</v>
      </c>
      <c r="E4570" t="s">
        <v>21</v>
      </c>
      <c r="F4570" t="s">
        <v>58</v>
      </c>
      <c r="G4570" s="2">
        <v>72</v>
      </c>
      <c r="H4570" t="s">
        <v>20</v>
      </c>
      <c r="I4570" t="s">
        <v>23</v>
      </c>
      <c r="J4570" t="s">
        <v>21</v>
      </c>
      <c r="K4570" t="s">
        <v>20</v>
      </c>
      <c r="L4570" t="s">
        <v>24</v>
      </c>
      <c r="M4570" t="s">
        <v>21</v>
      </c>
      <c r="N4570" t="s">
        <v>43</v>
      </c>
      <c r="O4570" s="1">
        <v>89.21</v>
      </c>
      <c r="P4570" s="1">
        <v>6555.65</v>
      </c>
      <c r="Q4570">
        <v>3</v>
      </c>
      <c r="R4570" t="s">
        <v>21</v>
      </c>
      <c r="S4570" t="str">
        <f>IF(ChurnData[[#This Row],[MonthlyCharges]]&lt;=30,"1. Up to 30",IF(ChurnData[[#This Row],[MonthlyCharges]]&lt;=50,"2. 31-50",IF(ChurnData[[#This Row],[MonthlyCharges]]&lt;=70,"3. 51-70",IF(ChurnData[[#This Row],[MonthlyCharges]]&lt;=90,"4. 71-90","5. Over 90"))))</f>
        <v>4. 71-90</v>
      </c>
      <c r="T4570" t="str">
        <f>IF(AND(ChurnData[[#This Row],[Contract]]="Month-to-month",ChurnData[[#This Row],[InternetService]]="Fiber optic",ChurnData[[#This Row],[TenureMonths]]&lt;=11),"High-risk","Other")</f>
        <v>Other</v>
      </c>
      <c r="U4570" t="str">
        <f>IF(ChurnData[[#This Row],[TenureMonths]]&lt;=11,"0-11",IF(ChurnData[[#This Row],[TenureMonths]]&lt;=23,"12-23",IF(ChurnData[[#This Row],[TenureMonths]]&lt;=35,"24-35",IF(ChurnData[[#This Row],[TenureMonths]]&lt;=47,"36-47",IF(ChurnData[[#This Row],[TenureMonths]]&lt;=59,"48-59","60-72")))))</f>
        <v>60-72</v>
      </c>
      <c r="V4570">
        <f>IF(ChurnData[[#This Row],[Churn]]="Yes",1,0)</f>
        <v>0</v>
      </c>
    </row>
    <row r="4571" spans="1:22" x14ac:dyDescent="0.35">
      <c r="A4571" t="s">
        <v>4624</v>
      </c>
      <c r="B4571" t="s">
        <v>19</v>
      </c>
      <c r="C4571">
        <v>0</v>
      </c>
      <c r="D4571" t="s">
        <v>21</v>
      </c>
      <c r="E4571" t="s">
        <v>20</v>
      </c>
      <c r="F4571" t="s">
        <v>58</v>
      </c>
      <c r="G4571" s="2">
        <v>20</v>
      </c>
      <c r="H4571" t="s">
        <v>21</v>
      </c>
      <c r="I4571" t="s">
        <v>23</v>
      </c>
      <c r="J4571" t="s">
        <v>21</v>
      </c>
      <c r="K4571" t="s">
        <v>21</v>
      </c>
      <c r="L4571" t="s">
        <v>33</v>
      </c>
      <c r="M4571" t="s">
        <v>20</v>
      </c>
      <c r="N4571" t="s">
        <v>30</v>
      </c>
      <c r="O4571" s="1">
        <v>67.209999999999994</v>
      </c>
      <c r="P4571" s="1">
        <v>1313.16</v>
      </c>
      <c r="Q4571">
        <v>4</v>
      </c>
      <c r="R4571" t="s">
        <v>20</v>
      </c>
      <c r="S4571" t="str">
        <f>IF(ChurnData[[#This Row],[MonthlyCharges]]&lt;=30,"1. Up to 30",IF(ChurnData[[#This Row],[MonthlyCharges]]&lt;=50,"2. 31-50",IF(ChurnData[[#This Row],[MonthlyCharges]]&lt;=70,"3. 51-70",IF(ChurnData[[#This Row],[MonthlyCharges]]&lt;=90,"4. 71-90","5. Over 90"))))</f>
        <v>3. 51-70</v>
      </c>
      <c r="T4571" t="str">
        <f>IF(AND(ChurnData[[#This Row],[Contract]]="Month-to-month",ChurnData[[#This Row],[InternetService]]="Fiber optic",ChurnData[[#This Row],[TenureMonths]]&lt;=11),"High-risk","Other")</f>
        <v>Other</v>
      </c>
      <c r="U4571" t="str">
        <f>IF(ChurnData[[#This Row],[TenureMonths]]&lt;=11,"0-11",IF(ChurnData[[#This Row],[TenureMonths]]&lt;=23,"12-23",IF(ChurnData[[#This Row],[TenureMonths]]&lt;=35,"24-35",IF(ChurnData[[#This Row],[TenureMonths]]&lt;=47,"36-47",IF(ChurnData[[#This Row],[TenureMonths]]&lt;=59,"48-59","60-72")))))</f>
        <v>12-23</v>
      </c>
      <c r="V4571">
        <f>IF(ChurnData[[#This Row],[Churn]]="Yes",1,0)</f>
        <v>1</v>
      </c>
    </row>
    <row r="4572" spans="1:22" x14ac:dyDescent="0.35">
      <c r="A4572" t="s">
        <v>4625</v>
      </c>
      <c r="B4572" t="s">
        <v>19</v>
      </c>
      <c r="C4572">
        <v>1</v>
      </c>
      <c r="D4572" t="s">
        <v>21</v>
      </c>
      <c r="E4572" t="s">
        <v>21</v>
      </c>
      <c r="F4572" t="s">
        <v>39</v>
      </c>
      <c r="G4572" s="2">
        <v>16</v>
      </c>
      <c r="H4572" t="s">
        <v>20</v>
      </c>
      <c r="I4572" t="s">
        <v>23</v>
      </c>
      <c r="J4572" t="s">
        <v>20</v>
      </c>
      <c r="K4572" t="s">
        <v>21</v>
      </c>
      <c r="L4572" t="s">
        <v>33</v>
      </c>
      <c r="M4572" t="s">
        <v>20</v>
      </c>
      <c r="N4572" t="s">
        <v>30</v>
      </c>
      <c r="O4572" s="1">
        <v>95.46</v>
      </c>
      <c r="P4572" s="1">
        <v>1495.25</v>
      </c>
      <c r="Q4572">
        <v>1</v>
      </c>
      <c r="R4572" t="s">
        <v>21</v>
      </c>
      <c r="S4572" t="str">
        <f>IF(ChurnData[[#This Row],[MonthlyCharges]]&lt;=30,"1. Up to 30",IF(ChurnData[[#This Row],[MonthlyCharges]]&lt;=50,"2. 31-50",IF(ChurnData[[#This Row],[MonthlyCharges]]&lt;=70,"3. 51-70",IF(ChurnData[[#This Row],[MonthlyCharges]]&lt;=90,"4. 71-90","5. Over 90"))))</f>
        <v>5. Over 90</v>
      </c>
      <c r="T4572" t="str">
        <f>IF(AND(ChurnData[[#This Row],[Contract]]="Month-to-month",ChurnData[[#This Row],[InternetService]]="Fiber optic",ChurnData[[#This Row],[TenureMonths]]&lt;=11),"High-risk","Other")</f>
        <v>Other</v>
      </c>
      <c r="U4572" t="str">
        <f>IF(ChurnData[[#This Row],[TenureMonths]]&lt;=11,"0-11",IF(ChurnData[[#This Row],[TenureMonths]]&lt;=23,"12-23",IF(ChurnData[[#This Row],[TenureMonths]]&lt;=35,"24-35",IF(ChurnData[[#This Row],[TenureMonths]]&lt;=47,"36-47",IF(ChurnData[[#This Row],[TenureMonths]]&lt;=59,"48-59","60-72")))))</f>
        <v>12-23</v>
      </c>
      <c r="V4572">
        <f>IF(ChurnData[[#This Row],[Churn]]="Yes",1,0)</f>
        <v>0</v>
      </c>
    </row>
    <row r="4573" spans="1:22" x14ac:dyDescent="0.35">
      <c r="A4573" t="s">
        <v>4626</v>
      </c>
      <c r="B4573" t="s">
        <v>36</v>
      </c>
      <c r="C4573">
        <v>0</v>
      </c>
      <c r="D4573" t="s">
        <v>21</v>
      </c>
      <c r="E4573" t="s">
        <v>21</v>
      </c>
      <c r="F4573" t="s">
        <v>58</v>
      </c>
      <c r="G4573" s="2">
        <v>56</v>
      </c>
      <c r="H4573" t="s">
        <v>20</v>
      </c>
      <c r="I4573" t="s">
        <v>23</v>
      </c>
      <c r="J4573" t="s">
        <v>21</v>
      </c>
      <c r="K4573" t="s">
        <v>20</v>
      </c>
      <c r="L4573" t="s">
        <v>24</v>
      </c>
      <c r="M4573" t="s">
        <v>20</v>
      </c>
      <c r="N4573" t="s">
        <v>43</v>
      </c>
      <c r="O4573" s="1">
        <v>89</v>
      </c>
      <c r="P4573" s="1">
        <v>5053.3900000000003</v>
      </c>
      <c r="Q4573">
        <v>1</v>
      </c>
      <c r="R4573" t="s">
        <v>21</v>
      </c>
      <c r="S4573" t="str">
        <f>IF(ChurnData[[#This Row],[MonthlyCharges]]&lt;=30,"1. Up to 30",IF(ChurnData[[#This Row],[MonthlyCharges]]&lt;=50,"2. 31-50",IF(ChurnData[[#This Row],[MonthlyCharges]]&lt;=70,"3. 51-70",IF(ChurnData[[#This Row],[MonthlyCharges]]&lt;=90,"4. 71-90","5. Over 90"))))</f>
        <v>4. 71-90</v>
      </c>
      <c r="T4573" t="str">
        <f>IF(AND(ChurnData[[#This Row],[Contract]]="Month-to-month",ChurnData[[#This Row],[InternetService]]="Fiber optic",ChurnData[[#This Row],[TenureMonths]]&lt;=11),"High-risk","Other")</f>
        <v>Other</v>
      </c>
      <c r="U4573" t="str">
        <f>IF(ChurnData[[#This Row],[TenureMonths]]&lt;=11,"0-11",IF(ChurnData[[#This Row],[TenureMonths]]&lt;=23,"12-23",IF(ChurnData[[#This Row],[TenureMonths]]&lt;=35,"24-35",IF(ChurnData[[#This Row],[TenureMonths]]&lt;=47,"36-47",IF(ChurnData[[#This Row],[TenureMonths]]&lt;=59,"48-59","60-72")))))</f>
        <v>48-59</v>
      </c>
      <c r="V4573">
        <f>IF(ChurnData[[#This Row],[Churn]]="Yes",1,0)</f>
        <v>0</v>
      </c>
    </row>
    <row r="4574" spans="1:22" x14ac:dyDescent="0.35">
      <c r="A4574" t="s">
        <v>4627</v>
      </c>
      <c r="B4574" t="s">
        <v>19</v>
      </c>
      <c r="C4574">
        <v>0</v>
      </c>
      <c r="D4574" t="s">
        <v>21</v>
      </c>
      <c r="E4574" t="s">
        <v>21</v>
      </c>
      <c r="F4574" t="s">
        <v>65</v>
      </c>
      <c r="G4574" s="2">
        <v>59</v>
      </c>
      <c r="H4574" t="s">
        <v>20</v>
      </c>
      <c r="I4574" t="s">
        <v>23</v>
      </c>
      <c r="J4574" t="s">
        <v>21</v>
      </c>
      <c r="K4574" t="s">
        <v>21</v>
      </c>
      <c r="L4574" t="s">
        <v>24</v>
      </c>
      <c r="M4574" t="s">
        <v>20</v>
      </c>
      <c r="N4574" t="s">
        <v>30</v>
      </c>
      <c r="O4574" s="1">
        <v>92.63</v>
      </c>
      <c r="P4574" s="1">
        <v>5335.51</v>
      </c>
      <c r="Q4574">
        <v>3</v>
      </c>
      <c r="R4574" t="s">
        <v>21</v>
      </c>
      <c r="S4574" t="str">
        <f>IF(ChurnData[[#This Row],[MonthlyCharges]]&lt;=30,"1. Up to 30",IF(ChurnData[[#This Row],[MonthlyCharges]]&lt;=50,"2. 31-50",IF(ChurnData[[#This Row],[MonthlyCharges]]&lt;=70,"3. 51-70",IF(ChurnData[[#This Row],[MonthlyCharges]]&lt;=90,"4. 71-90","5. Over 90"))))</f>
        <v>5. Over 90</v>
      </c>
      <c r="T4574" t="str">
        <f>IF(AND(ChurnData[[#This Row],[Contract]]="Month-to-month",ChurnData[[#This Row],[InternetService]]="Fiber optic",ChurnData[[#This Row],[TenureMonths]]&lt;=11),"High-risk","Other")</f>
        <v>Other</v>
      </c>
      <c r="U4574" t="str">
        <f>IF(ChurnData[[#This Row],[TenureMonths]]&lt;=11,"0-11",IF(ChurnData[[#This Row],[TenureMonths]]&lt;=23,"12-23",IF(ChurnData[[#This Row],[TenureMonths]]&lt;=35,"24-35",IF(ChurnData[[#This Row],[TenureMonths]]&lt;=47,"36-47",IF(ChurnData[[#This Row],[TenureMonths]]&lt;=59,"48-59","60-72")))))</f>
        <v>48-59</v>
      </c>
      <c r="V4574">
        <f>IF(ChurnData[[#This Row],[Churn]]="Yes",1,0)</f>
        <v>0</v>
      </c>
    </row>
    <row r="4575" spans="1:22" x14ac:dyDescent="0.35">
      <c r="A4575" t="s">
        <v>4628</v>
      </c>
      <c r="B4575" t="s">
        <v>36</v>
      </c>
      <c r="C4575">
        <v>0</v>
      </c>
      <c r="D4575" t="s">
        <v>21</v>
      </c>
      <c r="E4575" t="s">
        <v>21</v>
      </c>
      <c r="F4575" t="s">
        <v>45</v>
      </c>
      <c r="G4575" s="2">
        <v>32</v>
      </c>
      <c r="H4575" t="s">
        <v>20</v>
      </c>
      <c r="I4575" t="s">
        <v>23</v>
      </c>
      <c r="J4575" t="s">
        <v>21</v>
      </c>
      <c r="K4575" t="s">
        <v>21</v>
      </c>
      <c r="L4575" t="s">
        <v>33</v>
      </c>
      <c r="M4575" t="s">
        <v>21</v>
      </c>
      <c r="N4575" t="s">
        <v>34</v>
      </c>
      <c r="O4575" s="1">
        <v>95.7</v>
      </c>
      <c r="P4575" s="1">
        <v>3143.26</v>
      </c>
      <c r="Q4575">
        <v>1</v>
      </c>
      <c r="R4575" t="s">
        <v>20</v>
      </c>
      <c r="S4575" t="str">
        <f>IF(ChurnData[[#This Row],[MonthlyCharges]]&lt;=30,"1. Up to 30",IF(ChurnData[[#This Row],[MonthlyCharges]]&lt;=50,"2. 31-50",IF(ChurnData[[#This Row],[MonthlyCharges]]&lt;=70,"3. 51-70",IF(ChurnData[[#This Row],[MonthlyCharges]]&lt;=90,"4. 71-90","5. Over 90"))))</f>
        <v>5. Over 90</v>
      </c>
      <c r="T4575" t="str">
        <f>IF(AND(ChurnData[[#This Row],[Contract]]="Month-to-month",ChurnData[[#This Row],[InternetService]]="Fiber optic",ChurnData[[#This Row],[TenureMonths]]&lt;=11),"High-risk","Other")</f>
        <v>Other</v>
      </c>
      <c r="U4575" t="str">
        <f>IF(ChurnData[[#This Row],[TenureMonths]]&lt;=11,"0-11",IF(ChurnData[[#This Row],[TenureMonths]]&lt;=23,"12-23",IF(ChurnData[[#This Row],[TenureMonths]]&lt;=35,"24-35",IF(ChurnData[[#This Row],[TenureMonths]]&lt;=47,"36-47",IF(ChurnData[[#This Row],[TenureMonths]]&lt;=59,"48-59","60-72")))))</f>
        <v>24-35</v>
      </c>
      <c r="V4575">
        <f>IF(ChurnData[[#This Row],[Churn]]="Yes",1,0)</f>
        <v>1</v>
      </c>
    </row>
    <row r="4576" spans="1:22" x14ac:dyDescent="0.35">
      <c r="A4576" t="s">
        <v>4629</v>
      </c>
      <c r="B4576" t="s">
        <v>19</v>
      </c>
      <c r="C4576">
        <v>0</v>
      </c>
      <c r="D4576" t="s">
        <v>21</v>
      </c>
      <c r="E4576" t="s">
        <v>21</v>
      </c>
      <c r="F4576" t="s">
        <v>37</v>
      </c>
      <c r="G4576" s="2">
        <v>71</v>
      </c>
      <c r="H4576" t="s">
        <v>20</v>
      </c>
      <c r="I4576" t="s">
        <v>32</v>
      </c>
      <c r="J4576" t="s">
        <v>21</v>
      </c>
      <c r="K4576" t="s">
        <v>21</v>
      </c>
      <c r="L4576" t="s">
        <v>29</v>
      </c>
      <c r="M4576" t="s">
        <v>21</v>
      </c>
      <c r="N4576" t="s">
        <v>34</v>
      </c>
      <c r="O4576" s="1">
        <v>51.45</v>
      </c>
      <c r="P4576" s="1">
        <v>3753.16</v>
      </c>
      <c r="Q4576">
        <v>2</v>
      </c>
      <c r="R4576" t="s">
        <v>21</v>
      </c>
      <c r="S4576" t="str">
        <f>IF(ChurnData[[#This Row],[MonthlyCharges]]&lt;=30,"1. Up to 30",IF(ChurnData[[#This Row],[MonthlyCharges]]&lt;=50,"2. 31-50",IF(ChurnData[[#This Row],[MonthlyCharges]]&lt;=70,"3. 51-70",IF(ChurnData[[#This Row],[MonthlyCharges]]&lt;=90,"4. 71-90","5. Over 90"))))</f>
        <v>3. 51-70</v>
      </c>
      <c r="T4576" t="str">
        <f>IF(AND(ChurnData[[#This Row],[Contract]]="Month-to-month",ChurnData[[#This Row],[InternetService]]="Fiber optic",ChurnData[[#This Row],[TenureMonths]]&lt;=11),"High-risk","Other")</f>
        <v>Other</v>
      </c>
      <c r="U4576" t="str">
        <f>IF(ChurnData[[#This Row],[TenureMonths]]&lt;=11,"0-11",IF(ChurnData[[#This Row],[TenureMonths]]&lt;=23,"12-23",IF(ChurnData[[#This Row],[TenureMonths]]&lt;=35,"24-35",IF(ChurnData[[#This Row],[TenureMonths]]&lt;=47,"36-47",IF(ChurnData[[#This Row],[TenureMonths]]&lt;=59,"48-59","60-72")))))</f>
        <v>60-72</v>
      </c>
      <c r="V4576">
        <f>IF(ChurnData[[#This Row],[Churn]]="Yes",1,0)</f>
        <v>0</v>
      </c>
    </row>
    <row r="4577" spans="1:22" x14ac:dyDescent="0.35">
      <c r="A4577" t="s">
        <v>4630</v>
      </c>
      <c r="B4577" t="s">
        <v>19</v>
      </c>
      <c r="C4577">
        <v>1</v>
      </c>
      <c r="D4577" t="s">
        <v>21</v>
      </c>
      <c r="E4577" t="s">
        <v>20</v>
      </c>
      <c r="F4577" t="s">
        <v>75</v>
      </c>
      <c r="G4577" s="2">
        <v>68</v>
      </c>
      <c r="H4577" t="s">
        <v>20</v>
      </c>
      <c r="I4577" t="s">
        <v>23</v>
      </c>
      <c r="J4577" t="s">
        <v>21</v>
      </c>
      <c r="K4577" t="s">
        <v>20</v>
      </c>
      <c r="L4577" t="s">
        <v>24</v>
      </c>
      <c r="M4577" t="s">
        <v>20</v>
      </c>
      <c r="N4577" t="s">
        <v>43</v>
      </c>
      <c r="O4577" s="1">
        <v>82.08</v>
      </c>
      <c r="P4577" s="1">
        <v>5466.67</v>
      </c>
      <c r="Q4577">
        <v>1</v>
      </c>
      <c r="R4577" t="s">
        <v>21</v>
      </c>
      <c r="S4577" t="str">
        <f>IF(ChurnData[[#This Row],[MonthlyCharges]]&lt;=30,"1. Up to 30",IF(ChurnData[[#This Row],[MonthlyCharges]]&lt;=50,"2. 31-50",IF(ChurnData[[#This Row],[MonthlyCharges]]&lt;=70,"3. 51-70",IF(ChurnData[[#This Row],[MonthlyCharges]]&lt;=90,"4. 71-90","5. Over 90"))))</f>
        <v>4. 71-90</v>
      </c>
      <c r="T4577" t="str">
        <f>IF(AND(ChurnData[[#This Row],[Contract]]="Month-to-month",ChurnData[[#This Row],[InternetService]]="Fiber optic",ChurnData[[#This Row],[TenureMonths]]&lt;=11),"High-risk","Other")</f>
        <v>Other</v>
      </c>
      <c r="U4577" t="str">
        <f>IF(ChurnData[[#This Row],[TenureMonths]]&lt;=11,"0-11",IF(ChurnData[[#This Row],[TenureMonths]]&lt;=23,"12-23",IF(ChurnData[[#This Row],[TenureMonths]]&lt;=35,"24-35",IF(ChurnData[[#This Row],[TenureMonths]]&lt;=47,"36-47",IF(ChurnData[[#This Row],[TenureMonths]]&lt;=59,"48-59","60-72")))))</f>
        <v>60-72</v>
      </c>
      <c r="V4577">
        <f>IF(ChurnData[[#This Row],[Churn]]="Yes",1,0)</f>
        <v>0</v>
      </c>
    </row>
    <row r="4578" spans="1:22" x14ac:dyDescent="0.35">
      <c r="A4578" t="s">
        <v>4631</v>
      </c>
      <c r="B4578" t="s">
        <v>19</v>
      </c>
      <c r="C4578">
        <v>0</v>
      </c>
      <c r="D4578" t="s">
        <v>20</v>
      </c>
      <c r="E4578" t="s">
        <v>20</v>
      </c>
      <c r="F4578" t="s">
        <v>65</v>
      </c>
      <c r="G4578" s="2">
        <v>68</v>
      </c>
      <c r="H4578" t="s">
        <v>20</v>
      </c>
      <c r="I4578" t="s">
        <v>32</v>
      </c>
      <c r="J4578" t="s">
        <v>21</v>
      </c>
      <c r="K4578" t="s">
        <v>21</v>
      </c>
      <c r="L4578" t="s">
        <v>33</v>
      </c>
      <c r="M4578" t="s">
        <v>20</v>
      </c>
      <c r="N4578" t="s">
        <v>34</v>
      </c>
      <c r="O4578" s="1">
        <v>54.18</v>
      </c>
      <c r="P4578" s="1">
        <v>3711.33</v>
      </c>
      <c r="Q4578">
        <v>0</v>
      </c>
      <c r="R4578" t="s">
        <v>21</v>
      </c>
      <c r="S4578" t="str">
        <f>IF(ChurnData[[#This Row],[MonthlyCharges]]&lt;=30,"1. Up to 30",IF(ChurnData[[#This Row],[MonthlyCharges]]&lt;=50,"2. 31-50",IF(ChurnData[[#This Row],[MonthlyCharges]]&lt;=70,"3. 51-70",IF(ChurnData[[#This Row],[MonthlyCharges]]&lt;=90,"4. 71-90","5. Over 90"))))</f>
        <v>3. 51-70</v>
      </c>
      <c r="T4578" t="str">
        <f>IF(AND(ChurnData[[#This Row],[Contract]]="Month-to-month",ChurnData[[#This Row],[InternetService]]="Fiber optic",ChurnData[[#This Row],[TenureMonths]]&lt;=11),"High-risk","Other")</f>
        <v>Other</v>
      </c>
      <c r="U4578" t="str">
        <f>IF(ChurnData[[#This Row],[TenureMonths]]&lt;=11,"0-11",IF(ChurnData[[#This Row],[TenureMonths]]&lt;=23,"12-23",IF(ChurnData[[#This Row],[TenureMonths]]&lt;=35,"24-35",IF(ChurnData[[#This Row],[TenureMonths]]&lt;=47,"36-47",IF(ChurnData[[#This Row],[TenureMonths]]&lt;=59,"48-59","60-72")))))</f>
        <v>60-72</v>
      </c>
      <c r="V4578">
        <f>IF(ChurnData[[#This Row],[Churn]]="Yes",1,0)</f>
        <v>0</v>
      </c>
    </row>
    <row r="4579" spans="1:22" x14ac:dyDescent="0.35">
      <c r="A4579" t="s">
        <v>4632</v>
      </c>
      <c r="B4579" t="s">
        <v>19</v>
      </c>
      <c r="C4579">
        <v>1</v>
      </c>
      <c r="D4579" t="s">
        <v>20</v>
      </c>
      <c r="E4579" t="s">
        <v>20</v>
      </c>
      <c r="F4579" t="s">
        <v>45</v>
      </c>
      <c r="G4579" s="2">
        <v>35</v>
      </c>
      <c r="H4579" t="s">
        <v>20</v>
      </c>
      <c r="I4579" t="s">
        <v>21</v>
      </c>
      <c r="J4579" t="s">
        <v>28</v>
      </c>
      <c r="K4579" t="s">
        <v>28</v>
      </c>
      <c r="L4579" t="s">
        <v>33</v>
      </c>
      <c r="M4579" t="s">
        <v>20</v>
      </c>
      <c r="N4579" t="s">
        <v>34</v>
      </c>
      <c r="O4579" s="1">
        <v>32.42</v>
      </c>
      <c r="P4579" s="1">
        <v>1132.6099999999999</v>
      </c>
      <c r="Q4579">
        <v>0</v>
      </c>
      <c r="R4579" t="s">
        <v>21</v>
      </c>
      <c r="S4579" t="str">
        <f>IF(ChurnData[[#This Row],[MonthlyCharges]]&lt;=30,"1. Up to 30",IF(ChurnData[[#This Row],[MonthlyCharges]]&lt;=50,"2. 31-50",IF(ChurnData[[#This Row],[MonthlyCharges]]&lt;=70,"3. 51-70",IF(ChurnData[[#This Row],[MonthlyCharges]]&lt;=90,"4. 71-90","5. Over 90"))))</f>
        <v>2. 31-50</v>
      </c>
      <c r="T4579" t="str">
        <f>IF(AND(ChurnData[[#This Row],[Contract]]="Month-to-month",ChurnData[[#This Row],[InternetService]]="Fiber optic",ChurnData[[#This Row],[TenureMonths]]&lt;=11),"High-risk","Other")</f>
        <v>Other</v>
      </c>
      <c r="U4579" t="str">
        <f>IF(ChurnData[[#This Row],[TenureMonths]]&lt;=11,"0-11",IF(ChurnData[[#This Row],[TenureMonths]]&lt;=23,"12-23",IF(ChurnData[[#This Row],[TenureMonths]]&lt;=35,"24-35",IF(ChurnData[[#This Row],[TenureMonths]]&lt;=47,"36-47",IF(ChurnData[[#This Row],[TenureMonths]]&lt;=59,"48-59","60-72")))))</f>
        <v>24-35</v>
      </c>
      <c r="V4579">
        <f>IF(ChurnData[[#This Row],[Churn]]="Yes",1,0)</f>
        <v>0</v>
      </c>
    </row>
    <row r="4580" spans="1:22" x14ac:dyDescent="0.35">
      <c r="A4580" t="s">
        <v>4633</v>
      </c>
      <c r="B4580" t="s">
        <v>19</v>
      </c>
      <c r="C4580">
        <v>0</v>
      </c>
      <c r="D4580" t="s">
        <v>21</v>
      </c>
      <c r="E4580" t="s">
        <v>21</v>
      </c>
      <c r="F4580" t="s">
        <v>41</v>
      </c>
      <c r="G4580" s="2">
        <v>44</v>
      </c>
      <c r="H4580" t="s">
        <v>20</v>
      </c>
      <c r="I4580" t="s">
        <v>23</v>
      </c>
      <c r="J4580" t="s">
        <v>21</v>
      </c>
      <c r="K4580" t="s">
        <v>20</v>
      </c>
      <c r="L4580" t="s">
        <v>33</v>
      </c>
      <c r="M4580" t="s">
        <v>20</v>
      </c>
      <c r="N4580" t="s">
        <v>30</v>
      </c>
      <c r="O4580" s="1">
        <v>94.64</v>
      </c>
      <c r="P4580" s="1">
        <v>4055.44</v>
      </c>
      <c r="Q4580">
        <v>1</v>
      </c>
      <c r="R4580" t="s">
        <v>21</v>
      </c>
      <c r="S4580" t="str">
        <f>IF(ChurnData[[#This Row],[MonthlyCharges]]&lt;=30,"1. Up to 30",IF(ChurnData[[#This Row],[MonthlyCharges]]&lt;=50,"2. 31-50",IF(ChurnData[[#This Row],[MonthlyCharges]]&lt;=70,"3. 51-70",IF(ChurnData[[#This Row],[MonthlyCharges]]&lt;=90,"4. 71-90","5. Over 90"))))</f>
        <v>5. Over 90</v>
      </c>
      <c r="T4580" t="str">
        <f>IF(AND(ChurnData[[#This Row],[Contract]]="Month-to-month",ChurnData[[#This Row],[InternetService]]="Fiber optic",ChurnData[[#This Row],[TenureMonths]]&lt;=11),"High-risk","Other")</f>
        <v>Other</v>
      </c>
      <c r="U4580" t="str">
        <f>IF(ChurnData[[#This Row],[TenureMonths]]&lt;=11,"0-11",IF(ChurnData[[#This Row],[TenureMonths]]&lt;=23,"12-23",IF(ChurnData[[#This Row],[TenureMonths]]&lt;=35,"24-35",IF(ChurnData[[#This Row],[TenureMonths]]&lt;=47,"36-47",IF(ChurnData[[#This Row],[TenureMonths]]&lt;=59,"48-59","60-72")))))</f>
        <v>36-47</v>
      </c>
      <c r="V4580">
        <f>IF(ChurnData[[#This Row],[Churn]]="Yes",1,0)</f>
        <v>0</v>
      </c>
    </row>
    <row r="4581" spans="1:22" x14ac:dyDescent="0.35">
      <c r="A4581" t="s">
        <v>4634</v>
      </c>
      <c r="B4581" t="s">
        <v>19</v>
      </c>
      <c r="C4581">
        <v>0</v>
      </c>
      <c r="D4581" t="s">
        <v>20</v>
      </c>
      <c r="E4581" t="s">
        <v>21</v>
      </c>
      <c r="F4581" t="s">
        <v>27</v>
      </c>
      <c r="G4581" s="2">
        <v>17</v>
      </c>
      <c r="H4581" t="s">
        <v>20</v>
      </c>
      <c r="I4581" t="s">
        <v>21</v>
      </c>
      <c r="J4581" t="s">
        <v>28</v>
      </c>
      <c r="K4581" t="s">
        <v>28</v>
      </c>
      <c r="L4581" t="s">
        <v>33</v>
      </c>
      <c r="M4581" t="s">
        <v>20</v>
      </c>
      <c r="N4581" t="s">
        <v>43</v>
      </c>
      <c r="O4581" s="1">
        <v>32.659999999999997</v>
      </c>
      <c r="P4581" s="1">
        <v>556.58000000000004</v>
      </c>
      <c r="Q4581">
        <v>0</v>
      </c>
      <c r="R4581" t="s">
        <v>20</v>
      </c>
      <c r="S4581" t="str">
        <f>IF(ChurnData[[#This Row],[MonthlyCharges]]&lt;=30,"1. Up to 30",IF(ChurnData[[#This Row],[MonthlyCharges]]&lt;=50,"2. 31-50",IF(ChurnData[[#This Row],[MonthlyCharges]]&lt;=70,"3. 51-70",IF(ChurnData[[#This Row],[MonthlyCharges]]&lt;=90,"4. 71-90","5. Over 90"))))</f>
        <v>2. 31-50</v>
      </c>
      <c r="T4581" t="str">
        <f>IF(AND(ChurnData[[#This Row],[Contract]]="Month-to-month",ChurnData[[#This Row],[InternetService]]="Fiber optic",ChurnData[[#This Row],[TenureMonths]]&lt;=11),"High-risk","Other")</f>
        <v>Other</v>
      </c>
      <c r="U4581" t="str">
        <f>IF(ChurnData[[#This Row],[TenureMonths]]&lt;=11,"0-11",IF(ChurnData[[#This Row],[TenureMonths]]&lt;=23,"12-23",IF(ChurnData[[#This Row],[TenureMonths]]&lt;=35,"24-35",IF(ChurnData[[#This Row],[TenureMonths]]&lt;=47,"36-47",IF(ChurnData[[#This Row],[TenureMonths]]&lt;=59,"48-59","60-72")))))</f>
        <v>12-23</v>
      </c>
      <c r="V4581">
        <f>IF(ChurnData[[#This Row],[Churn]]="Yes",1,0)</f>
        <v>1</v>
      </c>
    </row>
    <row r="4582" spans="1:22" x14ac:dyDescent="0.35">
      <c r="A4582" t="s">
        <v>4635</v>
      </c>
      <c r="B4582" t="s">
        <v>36</v>
      </c>
      <c r="C4582">
        <v>0</v>
      </c>
      <c r="D4582" t="s">
        <v>20</v>
      </c>
      <c r="E4582" t="s">
        <v>20</v>
      </c>
      <c r="F4582" t="s">
        <v>45</v>
      </c>
      <c r="G4582" s="2">
        <v>4</v>
      </c>
      <c r="H4582" t="s">
        <v>20</v>
      </c>
      <c r="I4582" t="s">
        <v>23</v>
      </c>
      <c r="J4582" t="s">
        <v>21</v>
      </c>
      <c r="K4582" t="s">
        <v>21</v>
      </c>
      <c r="L4582" t="s">
        <v>29</v>
      </c>
      <c r="M4582" t="s">
        <v>21</v>
      </c>
      <c r="N4582" t="s">
        <v>30</v>
      </c>
      <c r="O4582" s="1">
        <v>79.540000000000006</v>
      </c>
      <c r="P4582" s="1">
        <v>317.57</v>
      </c>
      <c r="Q4582">
        <v>7</v>
      </c>
      <c r="R4582" t="s">
        <v>21</v>
      </c>
      <c r="S4582" t="str">
        <f>IF(ChurnData[[#This Row],[MonthlyCharges]]&lt;=30,"1. Up to 30",IF(ChurnData[[#This Row],[MonthlyCharges]]&lt;=50,"2. 31-50",IF(ChurnData[[#This Row],[MonthlyCharges]]&lt;=70,"3. 51-70",IF(ChurnData[[#This Row],[MonthlyCharges]]&lt;=90,"4. 71-90","5. Over 90"))))</f>
        <v>4. 71-90</v>
      </c>
      <c r="T4582" t="str">
        <f>IF(AND(ChurnData[[#This Row],[Contract]]="Month-to-month",ChurnData[[#This Row],[InternetService]]="Fiber optic",ChurnData[[#This Row],[TenureMonths]]&lt;=11),"High-risk","Other")</f>
        <v>Other</v>
      </c>
      <c r="U4582" t="str">
        <f>IF(ChurnData[[#This Row],[TenureMonths]]&lt;=11,"0-11",IF(ChurnData[[#This Row],[TenureMonths]]&lt;=23,"12-23",IF(ChurnData[[#This Row],[TenureMonths]]&lt;=35,"24-35",IF(ChurnData[[#This Row],[TenureMonths]]&lt;=47,"36-47",IF(ChurnData[[#This Row],[TenureMonths]]&lt;=59,"48-59","60-72")))))</f>
        <v>0-11</v>
      </c>
      <c r="V4582">
        <f>IF(ChurnData[[#This Row],[Churn]]="Yes",1,0)</f>
        <v>0</v>
      </c>
    </row>
    <row r="4583" spans="1:22" x14ac:dyDescent="0.35">
      <c r="A4583" t="s">
        <v>4636</v>
      </c>
      <c r="B4583" t="s">
        <v>19</v>
      </c>
      <c r="C4583">
        <v>0</v>
      </c>
      <c r="D4583" t="s">
        <v>21</v>
      </c>
      <c r="E4583" t="s">
        <v>20</v>
      </c>
      <c r="F4583" t="s">
        <v>75</v>
      </c>
      <c r="G4583" s="2">
        <v>62</v>
      </c>
      <c r="H4583" t="s">
        <v>21</v>
      </c>
      <c r="I4583" t="s">
        <v>32</v>
      </c>
      <c r="J4583" t="s">
        <v>20</v>
      </c>
      <c r="K4583" t="s">
        <v>21</v>
      </c>
      <c r="L4583" t="s">
        <v>24</v>
      </c>
      <c r="M4583" t="s">
        <v>20</v>
      </c>
      <c r="N4583" t="s">
        <v>34</v>
      </c>
      <c r="O4583" s="1">
        <v>44.16</v>
      </c>
      <c r="P4583" s="1">
        <v>2805.18</v>
      </c>
      <c r="Q4583">
        <v>2</v>
      </c>
      <c r="R4583" t="s">
        <v>21</v>
      </c>
      <c r="S4583" t="str">
        <f>IF(ChurnData[[#This Row],[MonthlyCharges]]&lt;=30,"1. Up to 30",IF(ChurnData[[#This Row],[MonthlyCharges]]&lt;=50,"2. 31-50",IF(ChurnData[[#This Row],[MonthlyCharges]]&lt;=70,"3. 51-70",IF(ChurnData[[#This Row],[MonthlyCharges]]&lt;=90,"4. 71-90","5. Over 90"))))</f>
        <v>2. 31-50</v>
      </c>
      <c r="T4583" t="str">
        <f>IF(AND(ChurnData[[#This Row],[Contract]]="Month-to-month",ChurnData[[#This Row],[InternetService]]="Fiber optic",ChurnData[[#This Row],[TenureMonths]]&lt;=11),"High-risk","Other")</f>
        <v>Other</v>
      </c>
      <c r="U4583" t="str">
        <f>IF(ChurnData[[#This Row],[TenureMonths]]&lt;=11,"0-11",IF(ChurnData[[#This Row],[TenureMonths]]&lt;=23,"12-23",IF(ChurnData[[#This Row],[TenureMonths]]&lt;=35,"24-35",IF(ChurnData[[#This Row],[TenureMonths]]&lt;=47,"36-47",IF(ChurnData[[#This Row],[TenureMonths]]&lt;=59,"48-59","60-72")))))</f>
        <v>60-72</v>
      </c>
      <c r="V4583">
        <f>IF(ChurnData[[#This Row],[Churn]]="Yes",1,0)</f>
        <v>0</v>
      </c>
    </row>
    <row r="4584" spans="1:22" x14ac:dyDescent="0.35">
      <c r="A4584" t="s">
        <v>4637</v>
      </c>
      <c r="B4584" t="s">
        <v>36</v>
      </c>
      <c r="C4584">
        <v>1</v>
      </c>
      <c r="D4584" t="s">
        <v>20</v>
      </c>
      <c r="E4584" t="s">
        <v>21</v>
      </c>
      <c r="F4584" t="s">
        <v>37</v>
      </c>
      <c r="G4584" s="2">
        <v>50</v>
      </c>
      <c r="H4584" t="s">
        <v>21</v>
      </c>
      <c r="I4584" t="s">
        <v>23</v>
      </c>
      <c r="J4584" t="s">
        <v>20</v>
      </c>
      <c r="K4584" t="s">
        <v>21</v>
      </c>
      <c r="L4584" t="s">
        <v>29</v>
      </c>
      <c r="M4584" t="s">
        <v>20</v>
      </c>
      <c r="N4584" t="s">
        <v>43</v>
      </c>
      <c r="O4584" s="1">
        <v>75.67</v>
      </c>
      <c r="P4584" s="1">
        <v>3830.95</v>
      </c>
      <c r="Q4584">
        <v>3</v>
      </c>
      <c r="R4584" t="s">
        <v>21</v>
      </c>
      <c r="S4584" t="str">
        <f>IF(ChurnData[[#This Row],[MonthlyCharges]]&lt;=30,"1. Up to 30",IF(ChurnData[[#This Row],[MonthlyCharges]]&lt;=50,"2. 31-50",IF(ChurnData[[#This Row],[MonthlyCharges]]&lt;=70,"3. 51-70",IF(ChurnData[[#This Row],[MonthlyCharges]]&lt;=90,"4. 71-90","5. Over 90"))))</f>
        <v>4. 71-90</v>
      </c>
      <c r="T4584" t="str">
        <f>IF(AND(ChurnData[[#This Row],[Contract]]="Month-to-month",ChurnData[[#This Row],[InternetService]]="Fiber optic",ChurnData[[#This Row],[TenureMonths]]&lt;=11),"High-risk","Other")</f>
        <v>Other</v>
      </c>
      <c r="U4584" t="str">
        <f>IF(ChurnData[[#This Row],[TenureMonths]]&lt;=11,"0-11",IF(ChurnData[[#This Row],[TenureMonths]]&lt;=23,"12-23",IF(ChurnData[[#This Row],[TenureMonths]]&lt;=35,"24-35",IF(ChurnData[[#This Row],[TenureMonths]]&lt;=47,"36-47",IF(ChurnData[[#This Row],[TenureMonths]]&lt;=59,"48-59","60-72")))))</f>
        <v>48-59</v>
      </c>
      <c r="V4584">
        <f>IF(ChurnData[[#This Row],[Churn]]="Yes",1,0)</f>
        <v>0</v>
      </c>
    </row>
    <row r="4585" spans="1:22" x14ac:dyDescent="0.35">
      <c r="A4585" t="s">
        <v>4638</v>
      </c>
      <c r="B4585" t="s">
        <v>19</v>
      </c>
      <c r="C4585">
        <v>0</v>
      </c>
      <c r="D4585" t="s">
        <v>20</v>
      </c>
      <c r="E4585" t="s">
        <v>21</v>
      </c>
      <c r="F4585" t="s">
        <v>49</v>
      </c>
      <c r="G4585" s="2">
        <v>37</v>
      </c>
      <c r="H4585" t="s">
        <v>20</v>
      </c>
      <c r="I4585" t="s">
        <v>21</v>
      </c>
      <c r="J4585" t="s">
        <v>28</v>
      </c>
      <c r="K4585" t="s">
        <v>28</v>
      </c>
      <c r="L4585" t="s">
        <v>29</v>
      </c>
      <c r="M4585" t="s">
        <v>21</v>
      </c>
      <c r="N4585" t="s">
        <v>34</v>
      </c>
      <c r="O4585" s="1">
        <v>20.04</v>
      </c>
      <c r="P4585" s="1">
        <v>734.92</v>
      </c>
      <c r="Q4585">
        <v>2</v>
      </c>
      <c r="R4585" t="s">
        <v>21</v>
      </c>
      <c r="S4585" t="str">
        <f>IF(ChurnData[[#This Row],[MonthlyCharges]]&lt;=30,"1. Up to 30",IF(ChurnData[[#This Row],[MonthlyCharges]]&lt;=50,"2. 31-50",IF(ChurnData[[#This Row],[MonthlyCharges]]&lt;=70,"3. 51-70",IF(ChurnData[[#This Row],[MonthlyCharges]]&lt;=90,"4. 71-90","5. Over 90"))))</f>
        <v>1. Up to 30</v>
      </c>
      <c r="T4585" t="str">
        <f>IF(AND(ChurnData[[#This Row],[Contract]]="Month-to-month",ChurnData[[#This Row],[InternetService]]="Fiber optic",ChurnData[[#This Row],[TenureMonths]]&lt;=11),"High-risk","Other")</f>
        <v>Other</v>
      </c>
      <c r="U4585" t="str">
        <f>IF(ChurnData[[#This Row],[TenureMonths]]&lt;=11,"0-11",IF(ChurnData[[#This Row],[TenureMonths]]&lt;=23,"12-23",IF(ChurnData[[#This Row],[TenureMonths]]&lt;=35,"24-35",IF(ChurnData[[#This Row],[TenureMonths]]&lt;=47,"36-47",IF(ChurnData[[#This Row],[TenureMonths]]&lt;=59,"48-59","60-72")))))</f>
        <v>36-47</v>
      </c>
      <c r="V4585">
        <f>IF(ChurnData[[#This Row],[Churn]]="Yes",1,0)</f>
        <v>0</v>
      </c>
    </row>
    <row r="4586" spans="1:22" x14ac:dyDescent="0.35">
      <c r="A4586" t="s">
        <v>4639</v>
      </c>
      <c r="B4586" t="s">
        <v>36</v>
      </c>
      <c r="C4586">
        <v>0</v>
      </c>
      <c r="D4586" t="s">
        <v>20</v>
      </c>
      <c r="E4586" t="s">
        <v>21</v>
      </c>
      <c r="F4586" t="s">
        <v>65</v>
      </c>
      <c r="G4586" s="2">
        <v>68</v>
      </c>
      <c r="H4586" t="s">
        <v>20</v>
      </c>
      <c r="I4586" t="s">
        <v>23</v>
      </c>
      <c r="J4586" t="s">
        <v>20</v>
      </c>
      <c r="K4586" t="s">
        <v>20</v>
      </c>
      <c r="L4586" t="s">
        <v>24</v>
      </c>
      <c r="M4586" t="s">
        <v>21</v>
      </c>
      <c r="N4586" t="s">
        <v>25</v>
      </c>
      <c r="O4586" s="1">
        <v>90.71</v>
      </c>
      <c r="P4586" s="1">
        <v>6240.73</v>
      </c>
      <c r="Q4586">
        <v>2</v>
      </c>
      <c r="R4586" t="s">
        <v>21</v>
      </c>
      <c r="S4586" t="str">
        <f>IF(ChurnData[[#This Row],[MonthlyCharges]]&lt;=30,"1. Up to 30",IF(ChurnData[[#This Row],[MonthlyCharges]]&lt;=50,"2. 31-50",IF(ChurnData[[#This Row],[MonthlyCharges]]&lt;=70,"3. 51-70",IF(ChurnData[[#This Row],[MonthlyCharges]]&lt;=90,"4. 71-90","5. Over 90"))))</f>
        <v>5. Over 90</v>
      </c>
      <c r="T4586" t="str">
        <f>IF(AND(ChurnData[[#This Row],[Contract]]="Month-to-month",ChurnData[[#This Row],[InternetService]]="Fiber optic",ChurnData[[#This Row],[TenureMonths]]&lt;=11),"High-risk","Other")</f>
        <v>Other</v>
      </c>
      <c r="U4586" t="str">
        <f>IF(ChurnData[[#This Row],[TenureMonths]]&lt;=11,"0-11",IF(ChurnData[[#This Row],[TenureMonths]]&lt;=23,"12-23",IF(ChurnData[[#This Row],[TenureMonths]]&lt;=35,"24-35",IF(ChurnData[[#This Row],[TenureMonths]]&lt;=47,"36-47",IF(ChurnData[[#This Row],[TenureMonths]]&lt;=59,"48-59","60-72")))))</f>
        <v>60-72</v>
      </c>
      <c r="V4586">
        <f>IF(ChurnData[[#This Row],[Churn]]="Yes",1,0)</f>
        <v>0</v>
      </c>
    </row>
    <row r="4587" spans="1:22" x14ac:dyDescent="0.35">
      <c r="A4587" t="s">
        <v>4640</v>
      </c>
      <c r="B4587" t="s">
        <v>36</v>
      </c>
      <c r="C4587">
        <v>0</v>
      </c>
      <c r="D4587" t="s">
        <v>20</v>
      </c>
      <c r="E4587" t="s">
        <v>21</v>
      </c>
      <c r="F4587" t="s">
        <v>49</v>
      </c>
      <c r="G4587" s="2">
        <v>40</v>
      </c>
      <c r="H4587" t="s">
        <v>20</v>
      </c>
      <c r="I4587" t="s">
        <v>23</v>
      </c>
      <c r="J4587" t="s">
        <v>21</v>
      </c>
      <c r="K4587" t="s">
        <v>21</v>
      </c>
      <c r="L4587" t="s">
        <v>29</v>
      </c>
      <c r="M4587" t="s">
        <v>21</v>
      </c>
      <c r="N4587" t="s">
        <v>43</v>
      </c>
      <c r="O4587" s="1">
        <v>84.01</v>
      </c>
      <c r="P4587" s="1">
        <v>3439.38</v>
      </c>
      <c r="Q4587">
        <v>3</v>
      </c>
      <c r="R4587" t="s">
        <v>21</v>
      </c>
      <c r="S4587" t="str">
        <f>IF(ChurnData[[#This Row],[MonthlyCharges]]&lt;=30,"1. Up to 30",IF(ChurnData[[#This Row],[MonthlyCharges]]&lt;=50,"2. 31-50",IF(ChurnData[[#This Row],[MonthlyCharges]]&lt;=70,"3. 51-70",IF(ChurnData[[#This Row],[MonthlyCharges]]&lt;=90,"4. 71-90","5. Over 90"))))</f>
        <v>4. 71-90</v>
      </c>
      <c r="T4587" t="str">
        <f>IF(AND(ChurnData[[#This Row],[Contract]]="Month-to-month",ChurnData[[#This Row],[InternetService]]="Fiber optic",ChurnData[[#This Row],[TenureMonths]]&lt;=11),"High-risk","Other")</f>
        <v>Other</v>
      </c>
      <c r="U4587" t="str">
        <f>IF(ChurnData[[#This Row],[TenureMonths]]&lt;=11,"0-11",IF(ChurnData[[#This Row],[TenureMonths]]&lt;=23,"12-23",IF(ChurnData[[#This Row],[TenureMonths]]&lt;=35,"24-35",IF(ChurnData[[#This Row],[TenureMonths]]&lt;=47,"36-47",IF(ChurnData[[#This Row],[TenureMonths]]&lt;=59,"48-59","60-72")))))</f>
        <v>36-47</v>
      </c>
      <c r="V4587">
        <f>IF(ChurnData[[#This Row],[Churn]]="Yes",1,0)</f>
        <v>0</v>
      </c>
    </row>
    <row r="4588" spans="1:22" x14ac:dyDescent="0.35">
      <c r="A4588" t="s">
        <v>4641</v>
      </c>
      <c r="B4588" t="s">
        <v>36</v>
      </c>
      <c r="C4588">
        <v>0</v>
      </c>
      <c r="D4588" t="s">
        <v>21</v>
      </c>
      <c r="E4588" t="s">
        <v>21</v>
      </c>
      <c r="F4588" t="s">
        <v>65</v>
      </c>
      <c r="G4588" s="2">
        <v>27</v>
      </c>
      <c r="H4588" t="s">
        <v>20</v>
      </c>
      <c r="I4588" t="s">
        <v>23</v>
      </c>
      <c r="J4588" t="s">
        <v>20</v>
      </c>
      <c r="K4588" t="s">
        <v>21</v>
      </c>
      <c r="L4588" t="s">
        <v>33</v>
      </c>
      <c r="M4588" t="s">
        <v>21</v>
      </c>
      <c r="N4588" t="s">
        <v>25</v>
      </c>
      <c r="O4588" s="1">
        <v>86.85</v>
      </c>
      <c r="P4588" s="1">
        <v>2352.3000000000002</v>
      </c>
      <c r="Q4588">
        <v>2</v>
      </c>
      <c r="R4588" t="s">
        <v>21</v>
      </c>
      <c r="S4588" t="str">
        <f>IF(ChurnData[[#This Row],[MonthlyCharges]]&lt;=30,"1. Up to 30",IF(ChurnData[[#This Row],[MonthlyCharges]]&lt;=50,"2. 31-50",IF(ChurnData[[#This Row],[MonthlyCharges]]&lt;=70,"3. 51-70",IF(ChurnData[[#This Row],[MonthlyCharges]]&lt;=90,"4. 71-90","5. Over 90"))))</f>
        <v>4. 71-90</v>
      </c>
      <c r="T4588" t="str">
        <f>IF(AND(ChurnData[[#This Row],[Contract]]="Month-to-month",ChurnData[[#This Row],[InternetService]]="Fiber optic",ChurnData[[#This Row],[TenureMonths]]&lt;=11),"High-risk","Other")</f>
        <v>Other</v>
      </c>
      <c r="U4588" t="str">
        <f>IF(ChurnData[[#This Row],[TenureMonths]]&lt;=11,"0-11",IF(ChurnData[[#This Row],[TenureMonths]]&lt;=23,"12-23",IF(ChurnData[[#This Row],[TenureMonths]]&lt;=35,"24-35",IF(ChurnData[[#This Row],[TenureMonths]]&lt;=47,"36-47",IF(ChurnData[[#This Row],[TenureMonths]]&lt;=59,"48-59","60-72")))))</f>
        <v>24-35</v>
      </c>
      <c r="V4588">
        <f>IF(ChurnData[[#This Row],[Churn]]="Yes",1,0)</f>
        <v>0</v>
      </c>
    </row>
    <row r="4589" spans="1:22" x14ac:dyDescent="0.35">
      <c r="A4589" t="s">
        <v>4642</v>
      </c>
      <c r="B4589" t="s">
        <v>19</v>
      </c>
      <c r="C4589">
        <v>0</v>
      </c>
      <c r="D4589" t="s">
        <v>21</v>
      </c>
      <c r="E4589" t="s">
        <v>21</v>
      </c>
      <c r="F4589" t="s">
        <v>41</v>
      </c>
      <c r="G4589" s="2">
        <v>49</v>
      </c>
      <c r="H4589" t="s">
        <v>20</v>
      </c>
      <c r="I4589" t="s">
        <v>23</v>
      </c>
      <c r="J4589" t="s">
        <v>21</v>
      </c>
      <c r="K4589" t="s">
        <v>21</v>
      </c>
      <c r="L4589" t="s">
        <v>24</v>
      </c>
      <c r="M4589" t="s">
        <v>21</v>
      </c>
      <c r="N4589" t="s">
        <v>43</v>
      </c>
      <c r="O4589" s="1">
        <v>88.82</v>
      </c>
      <c r="P4589" s="1">
        <v>4366.45</v>
      </c>
      <c r="Q4589">
        <v>2</v>
      </c>
      <c r="R4589" t="s">
        <v>21</v>
      </c>
      <c r="S4589" t="str">
        <f>IF(ChurnData[[#This Row],[MonthlyCharges]]&lt;=30,"1. Up to 30",IF(ChurnData[[#This Row],[MonthlyCharges]]&lt;=50,"2. 31-50",IF(ChurnData[[#This Row],[MonthlyCharges]]&lt;=70,"3. 51-70",IF(ChurnData[[#This Row],[MonthlyCharges]]&lt;=90,"4. 71-90","5. Over 90"))))</f>
        <v>4. 71-90</v>
      </c>
      <c r="T4589" t="str">
        <f>IF(AND(ChurnData[[#This Row],[Contract]]="Month-to-month",ChurnData[[#This Row],[InternetService]]="Fiber optic",ChurnData[[#This Row],[TenureMonths]]&lt;=11),"High-risk","Other")</f>
        <v>Other</v>
      </c>
      <c r="U4589" t="str">
        <f>IF(ChurnData[[#This Row],[TenureMonths]]&lt;=11,"0-11",IF(ChurnData[[#This Row],[TenureMonths]]&lt;=23,"12-23",IF(ChurnData[[#This Row],[TenureMonths]]&lt;=35,"24-35",IF(ChurnData[[#This Row],[TenureMonths]]&lt;=47,"36-47",IF(ChurnData[[#This Row],[TenureMonths]]&lt;=59,"48-59","60-72")))))</f>
        <v>48-59</v>
      </c>
      <c r="V4589">
        <f>IF(ChurnData[[#This Row],[Churn]]="Yes",1,0)</f>
        <v>0</v>
      </c>
    </row>
    <row r="4590" spans="1:22" x14ac:dyDescent="0.35">
      <c r="A4590" t="s">
        <v>4643</v>
      </c>
      <c r="B4590" t="s">
        <v>36</v>
      </c>
      <c r="C4590">
        <v>0</v>
      </c>
      <c r="D4590" t="s">
        <v>21</v>
      </c>
      <c r="E4590" t="s">
        <v>20</v>
      </c>
      <c r="F4590" t="s">
        <v>58</v>
      </c>
      <c r="G4590" s="2">
        <v>26</v>
      </c>
      <c r="H4590" t="s">
        <v>20</v>
      </c>
      <c r="I4590" t="s">
        <v>32</v>
      </c>
      <c r="J4590" t="s">
        <v>21</v>
      </c>
      <c r="K4590" t="s">
        <v>21</v>
      </c>
      <c r="L4590" t="s">
        <v>29</v>
      </c>
      <c r="M4590" t="s">
        <v>21</v>
      </c>
      <c r="N4590" t="s">
        <v>30</v>
      </c>
      <c r="O4590" s="1">
        <v>51.8</v>
      </c>
      <c r="P4590" s="1">
        <v>1341.71</v>
      </c>
      <c r="Q4590">
        <v>3</v>
      </c>
      <c r="R4590" t="s">
        <v>21</v>
      </c>
      <c r="S4590" t="str">
        <f>IF(ChurnData[[#This Row],[MonthlyCharges]]&lt;=30,"1. Up to 30",IF(ChurnData[[#This Row],[MonthlyCharges]]&lt;=50,"2. 31-50",IF(ChurnData[[#This Row],[MonthlyCharges]]&lt;=70,"3. 51-70",IF(ChurnData[[#This Row],[MonthlyCharges]]&lt;=90,"4. 71-90","5. Over 90"))))</f>
        <v>3. 51-70</v>
      </c>
      <c r="T4590" t="str">
        <f>IF(AND(ChurnData[[#This Row],[Contract]]="Month-to-month",ChurnData[[#This Row],[InternetService]]="Fiber optic",ChurnData[[#This Row],[TenureMonths]]&lt;=11),"High-risk","Other")</f>
        <v>Other</v>
      </c>
      <c r="U4590" t="str">
        <f>IF(ChurnData[[#This Row],[TenureMonths]]&lt;=11,"0-11",IF(ChurnData[[#This Row],[TenureMonths]]&lt;=23,"12-23",IF(ChurnData[[#This Row],[TenureMonths]]&lt;=35,"24-35",IF(ChurnData[[#This Row],[TenureMonths]]&lt;=47,"36-47",IF(ChurnData[[#This Row],[TenureMonths]]&lt;=59,"48-59","60-72")))))</f>
        <v>24-35</v>
      </c>
      <c r="V4590">
        <f>IF(ChurnData[[#This Row],[Churn]]="Yes",1,0)</f>
        <v>0</v>
      </c>
    </row>
    <row r="4591" spans="1:22" x14ac:dyDescent="0.35">
      <c r="A4591" t="s">
        <v>4644</v>
      </c>
      <c r="B4591" t="s">
        <v>36</v>
      </c>
      <c r="C4591">
        <v>0</v>
      </c>
      <c r="D4591" t="s">
        <v>20</v>
      </c>
      <c r="E4591" t="s">
        <v>20</v>
      </c>
      <c r="F4591" t="s">
        <v>45</v>
      </c>
      <c r="G4591" s="2">
        <v>18</v>
      </c>
      <c r="H4591" t="s">
        <v>20</v>
      </c>
      <c r="I4591" t="s">
        <v>32</v>
      </c>
      <c r="J4591" t="s">
        <v>21</v>
      </c>
      <c r="K4591" t="s">
        <v>21</v>
      </c>
      <c r="L4591" t="s">
        <v>33</v>
      </c>
      <c r="M4591" t="s">
        <v>20</v>
      </c>
      <c r="N4591" t="s">
        <v>34</v>
      </c>
      <c r="O4591" s="1">
        <v>49.51</v>
      </c>
      <c r="P4591" s="1">
        <v>886.1</v>
      </c>
      <c r="Q4591">
        <v>1</v>
      </c>
      <c r="R4591" t="s">
        <v>21</v>
      </c>
      <c r="S4591" t="str">
        <f>IF(ChurnData[[#This Row],[MonthlyCharges]]&lt;=30,"1. Up to 30",IF(ChurnData[[#This Row],[MonthlyCharges]]&lt;=50,"2. 31-50",IF(ChurnData[[#This Row],[MonthlyCharges]]&lt;=70,"3. 51-70",IF(ChurnData[[#This Row],[MonthlyCharges]]&lt;=90,"4. 71-90","5. Over 90"))))</f>
        <v>2. 31-50</v>
      </c>
      <c r="T4591" t="str">
        <f>IF(AND(ChurnData[[#This Row],[Contract]]="Month-to-month",ChurnData[[#This Row],[InternetService]]="Fiber optic",ChurnData[[#This Row],[TenureMonths]]&lt;=11),"High-risk","Other")</f>
        <v>Other</v>
      </c>
      <c r="U4591" t="str">
        <f>IF(ChurnData[[#This Row],[TenureMonths]]&lt;=11,"0-11",IF(ChurnData[[#This Row],[TenureMonths]]&lt;=23,"12-23",IF(ChurnData[[#This Row],[TenureMonths]]&lt;=35,"24-35",IF(ChurnData[[#This Row],[TenureMonths]]&lt;=47,"36-47",IF(ChurnData[[#This Row],[TenureMonths]]&lt;=59,"48-59","60-72")))))</f>
        <v>12-23</v>
      </c>
      <c r="V4591">
        <f>IF(ChurnData[[#This Row],[Churn]]="Yes",1,0)</f>
        <v>0</v>
      </c>
    </row>
    <row r="4592" spans="1:22" x14ac:dyDescent="0.35">
      <c r="A4592" t="s">
        <v>4645</v>
      </c>
      <c r="B4592" t="s">
        <v>19</v>
      </c>
      <c r="C4592">
        <v>0</v>
      </c>
      <c r="D4592" t="s">
        <v>20</v>
      </c>
      <c r="E4592" t="s">
        <v>20</v>
      </c>
      <c r="F4592" t="s">
        <v>75</v>
      </c>
      <c r="G4592" s="2">
        <v>66</v>
      </c>
      <c r="H4592" t="s">
        <v>20</v>
      </c>
      <c r="I4592" t="s">
        <v>32</v>
      </c>
      <c r="J4592" t="s">
        <v>21</v>
      </c>
      <c r="K4592" t="s">
        <v>21</v>
      </c>
      <c r="L4592" t="s">
        <v>24</v>
      </c>
      <c r="M4592" t="s">
        <v>21</v>
      </c>
      <c r="N4592" t="s">
        <v>25</v>
      </c>
      <c r="O4592" s="1">
        <v>62.2</v>
      </c>
      <c r="P4592" s="1">
        <v>4192.1400000000003</v>
      </c>
      <c r="Q4592">
        <v>3</v>
      </c>
      <c r="R4592" t="s">
        <v>21</v>
      </c>
      <c r="S4592" t="str">
        <f>IF(ChurnData[[#This Row],[MonthlyCharges]]&lt;=30,"1. Up to 30",IF(ChurnData[[#This Row],[MonthlyCharges]]&lt;=50,"2. 31-50",IF(ChurnData[[#This Row],[MonthlyCharges]]&lt;=70,"3. 51-70",IF(ChurnData[[#This Row],[MonthlyCharges]]&lt;=90,"4. 71-90","5. Over 90"))))</f>
        <v>3. 51-70</v>
      </c>
      <c r="T4592" t="str">
        <f>IF(AND(ChurnData[[#This Row],[Contract]]="Month-to-month",ChurnData[[#This Row],[InternetService]]="Fiber optic",ChurnData[[#This Row],[TenureMonths]]&lt;=11),"High-risk","Other")</f>
        <v>Other</v>
      </c>
      <c r="U4592" t="str">
        <f>IF(ChurnData[[#This Row],[TenureMonths]]&lt;=11,"0-11",IF(ChurnData[[#This Row],[TenureMonths]]&lt;=23,"12-23",IF(ChurnData[[#This Row],[TenureMonths]]&lt;=35,"24-35",IF(ChurnData[[#This Row],[TenureMonths]]&lt;=47,"36-47",IF(ChurnData[[#This Row],[TenureMonths]]&lt;=59,"48-59","60-72")))))</f>
        <v>60-72</v>
      </c>
      <c r="V4592">
        <f>IF(ChurnData[[#This Row],[Churn]]="Yes",1,0)</f>
        <v>0</v>
      </c>
    </row>
    <row r="4593" spans="1:22" x14ac:dyDescent="0.35">
      <c r="A4593" t="s">
        <v>4646</v>
      </c>
      <c r="B4593" t="s">
        <v>19</v>
      </c>
      <c r="C4593">
        <v>0</v>
      </c>
      <c r="D4593" t="s">
        <v>20</v>
      </c>
      <c r="E4593" t="s">
        <v>21</v>
      </c>
      <c r="F4593" t="s">
        <v>56</v>
      </c>
      <c r="G4593" s="2">
        <v>41</v>
      </c>
      <c r="H4593" t="s">
        <v>20</v>
      </c>
      <c r="I4593" t="s">
        <v>23</v>
      </c>
      <c r="J4593" t="s">
        <v>21</v>
      </c>
      <c r="K4593" t="s">
        <v>20</v>
      </c>
      <c r="L4593" t="s">
        <v>24</v>
      </c>
      <c r="M4593" t="s">
        <v>21</v>
      </c>
      <c r="N4593" t="s">
        <v>34</v>
      </c>
      <c r="O4593" s="1">
        <v>91.68</v>
      </c>
      <c r="P4593" s="1">
        <v>3749.47</v>
      </c>
      <c r="Q4593">
        <v>1</v>
      </c>
      <c r="R4593" t="s">
        <v>21</v>
      </c>
      <c r="S4593" t="str">
        <f>IF(ChurnData[[#This Row],[MonthlyCharges]]&lt;=30,"1. Up to 30",IF(ChurnData[[#This Row],[MonthlyCharges]]&lt;=50,"2. 31-50",IF(ChurnData[[#This Row],[MonthlyCharges]]&lt;=70,"3. 51-70",IF(ChurnData[[#This Row],[MonthlyCharges]]&lt;=90,"4. 71-90","5. Over 90"))))</f>
        <v>5. Over 90</v>
      </c>
      <c r="T4593" t="str">
        <f>IF(AND(ChurnData[[#This Row],[Contract]]="Month-to-month",ChurnData[[#This Row],[InternetService]]="Fiber optic",ChurnData[[#This Row],[TenureMonths]]&lt;=11),"High-risk","Other")</f>
        <v>Other</v>
      </c>
      <c r="U4593" t="str">
        <f>IF(ChurnData[[#This Row],[TenureMonths]]&lt;=11,"0-11",IF(ChurnData[[#This Row],[TenureMonths]]&lt;=23,"12-23",IF(ChurnData[[#This Row],[TenureMonths]]&lt;=35,"24-35",IF(ChurnData[[#This Row],[TenureMonths]]&lt;=47,"36-47",IF(ChurnData[[#This Row],[TenureMonths]]&lt;=59,"48-59","60-72")))))</f>
        <v>36-47</v>
      </c>
      <c r="V4593">
        <f>IF(ChurnData[[#This Row],[Churn]]="Yes",1,0)</f>
        <v>0</v>
      </c>
    </row>
    <row r="4594" spans="1:22" x14ac:dyDescent="0.35">
      <c r="A4594" t="s">
        <v>4647</v>
      </c>
      <c r="B4594" t="s">
        <v>36</v>
      </c>
      <c r="C4594">
        <v>0</v>
      </c>
      <c r="D4594" t="s">
        <v>20</v>
      </c>
      <c r="E4594" t="s">
        <v>21</v>
      </c>
      <c r="F4594" t="s">
        <v>45</v>
      </c>
      <c r="G4594" s="2">
        <v>46</v>
      </c>
      <c r="H4594" t="s">
        <v>20</v>
      </c>
      <c r="I4594" t="s">
        <v>32</v>
      </c>
      <c r="J4594" t="s">
        <v>20</v>
      </c>
      <c r="K4594" t="s">
        <v>21</v>
      </c>
      <c r="L4594" t="s">
        <v>29</v>
      </c>
      <c r="M4594" t="s">
        <v>21</v>
      </c>
      <c r="N4594" t="s">
        <v>34</v>
      </c>
      <c r="O4594" s="1">
        <v>66</v>
      </c>
      <c r="P4594" s="1">
        <v>2952.84</v>
      </c>
      <c r="Q4594">
        <v>1</v>
      </c>
      <c r="R4594" t="s">
        <v>21</v>
      </c>
      <c r="S4594" t="str">
        <f>IF(ChurnData[[#This Row],[MonthlyCharges]]&lt;=30,"1. Up to 30",IF(ChurnData[[#This Row],[MonthlyCharges]]&lt;=50,"2. 31-50",IF(ChurnData[[#This Row],[MonthlyCharges]]&lt;=70,"3. 51-70",IF(ChurnData[[#This Row],[MonthlyCharges]]&lt;=90,"4. 71-90","5. Over 90"))))</f>
        <v>3. 51-70</v>
      </c>
      <c r="T4594" t="str">
        <f>IF(AND(ChurnData[[#This Row],[Contract]]="Month-to-month",ChurnData[[#This Row],[InternetService]]="Fiber optic",ChurnData[[#This Row],[TenureMonths]]&lt;=11),"High-risk","Other")</f>
        <v>Other</v>
      </c>
      <c r="U4594" t="str">
        <f>IF(ChurnData[[#This Row],[TenureMonths]]&lt;=11,"0-11",IF(ChurnData[[#This Row],[TenureMonths]]&lt;=23,"12-23",IF(ChurnData[[#This Row],[TenureMonths]]&lt;=35,"24-35",IF(ChurnData[[#This Row],[TenureMonths]]&lt;=47,"36-47",IF(ChurnData[[#This Row],[TenureMonths]]&lt;=59,"48-59","60-72")))))</f>
        <v>36-47</v>
      </c>
      <c r="V4594">
        <f>IF(ChurnData[[#This Row],[Churn]]="Yes",1,0)</f>
        <v>0</v>
      </c>
    </row>
    <row r="4595" spans="1:22" x14ac:dyDescent="0.35">
      <c r="A4595" t="s">
        <v>4648</v>
      </c>
      <c r="B4595" t="s">
        <v>19</v>
      </c>
      <c r="C4595">
        <v>0</v>
      </c>
      <c r="D4595" t="s">
        <v>20</v>
      </c>
      <c r="E4595" t="s">
        <v>21</v>
      </c>
      <c r="F4595" t="s">
        <v>56</v>
      </c>
      <c r="G4595" s="2">
        <v>25</v>
      </c>
      <c r="H4595" t="s">
        <v>20</v>
      </c>
      <c r="I4595" t="s">
        <v>32</v>
      </c>
      <c r="J4595" t="s">
        <v>21</v>
      </c>
      <c r="K4595" t="s">
        <v>21</v>
      </c>
      <c r="L4595" t="s">
        <v>33</v>
      </c>
      <c r="M4595" t="s">
        <v>20</v>
      </c>
      <c r="N4595" t="s">
        <v>30</v>
      </c>
      <c r="O4595" s="1">
        <v>56.17</v>
      </c>
      <c r="P4595" s="1">
        <v>1371.63</v>
      </c>
      <c r="Q4595">
        <v>1</v>
      </c>
      <c r="R4595" t="s">
        <v>21</v>
      </c>
      <c r="S4595" t="str">
        <f>IF(ChurnData[[#This Row],[MonthlyCharges]]&lt;=30,"1. Up to 30",IF(ChurnData[[#This Row],[MonthlyCharges]]&lt;=50,"2. 31-50",IF(ChurnData[[#This Row],[MonthlyCharges]]&lt;=70,"3. 51-70",IF(ChurnData[[#This Row],[MonthlyCharges]]&lt;=90,"4. 71-90","5. Over 90"))))</f>
        <v>3. 51-70</v>
      </c>
      <c r="T4595" t="str">
        <f>IF(AND(ChurnData[[#This Row],[Contract]]="Month-to-month",ChurnData[[#This Row],[InternetService]]="Fiber optic",ChurnData[[#This Row],[TenureMonths]]&lt;=11),"High-risk","Other")</f>
        <v>Other</v>
      </c>
      <c r="U4595" t="str">
        <f>IF(ChurnData[[#This Row],[TenureMonths]]&lt;=11,"0-11",IF(ChurnData[[#This Row],[TenureMonths]]&lt;=23,"12-23",IF(ChurnData[[#This Row],[TenureMonths]]&lt;=35,"24-35",IF(ChurnData[[#This Row],[TenureMonths]]&lt;=47,"36-47",IF(ChurnData[[#This Row],[TenureMonths]]&lt;=59,"48-59","60-72")))))</f>
        <v>24-35</v>
      </c>
      <c r="V4595">
        <f>IF(ChurnData[[#This Row],[Churn]]="Yes",1,0)</f>
        <v>0</v>
      </c>
    </row>
    <row r="4596" spans="1:22" x14ac:dyDescent="0.35">
      <c r="A4596" t="s">
        <v>4649</v>
      </c>
      <c r="B4596" t="s">
        <v>19</v>
      </c>
      <c r="C4596">
        <v>0</v>
      </c>
      <c r="D4596" t="s">
        <v>21</v>
      </c>
      <c r="E4596" t="s">
        <v>21</v>
      </c>
      <c r="F4596" t="s">
        <v>37</v>
      </c>
      <c r="G4596" s="2">
        <v>17</v>
      </c>
      <c r="H4596" t="s">
        <v>20</v>
      </c>
      <c r="I4596" t="s">
        <v>21</v>
      </c>
      <c r="J4596" t="s">
        <v>28</v>
      </c>
      <c r="K4596" t="s">
        <v>28</v>
      </c>
      <c r="L4596" t="s">
        <v>29</v>
      </c>
      <c r="M4596" t="s">
        <v>20</v>
      </c>
      <c r="N4596" t="s">
        <v>25</v>
      </c>
      <c r="O4596" s="1">
        <v>26.38</v>
      </c>
      <c r="P4596" s="1">
        <v>453.19</v>
      </c>
      <c r="Q4596">
        <v>0</v>
      </c>
      <c r="R4596" t="s">
        <v>21</v>
      </c>
      <c r="S4596" t="str">
        <f>IF(ChurnData[[#This Row],[MonthlyCharges]]&lt;=30,"1. Up to 30",IF(ChurnData[[#This Row],[MonthlyCharges]]&lt;=50,"2. 31-50",IF(ChurnData[[#This Row],[MonthlyCharges]]&lt;=70,"3. 51-70",IF(ChurnData[[#This Row],[MonthlyCharges]]&lt;=90,"4. 71-90","5. Over 90"))))</f>
        <v>1. Up to 30</v>
      </c>
      <c r="T4596" t="str">
        <f>IF(AND(ChurnData[[#This Row],[Contract]]="Month-to-month",ChurnData[[#This Row],[InternetService]]="Fiber optic",ChurnData[[#This Row],[TenureMonths]]&lt;=11),"High-risk","Other")</f>
        <v>Other</v>
      </c>
      <c r="U4596" t="str">
        <f>IF(ChurnData[[#This Row],[TenureMonths]]&lt;=11,"0-11",IF(ChurnData[[#This Row],[TenureMonths]]&lt;=23,"12-23",IF(ChurnData[[#This Row],[TenureMonths]]&lt;=35,"24-35",IF(ChurnData[[#This Row],[TenureMonths]]&lt;=47,"36-47",IF(ChurnData[[#This Row],[TenureMonths]]&lt;=59,"48-59","60-72")))))</f>
        <v>12-23</v>
      </c>
      <c r="V4596">
        <f>IF(ChurnData[[#This Row],[Churn]]="Yes",1,0)</f>
        <v>0</v>
      </c>
    </row>
    <row r="4597" spans="1:22" x14ac:dyDescent="0.35">
      <c r="A4597" t="s">
        <v>4650</v>
      </c>
      <c r="B4597" t="s">
        <v>19</v>
      </c>
      <c r="C4597">
        <v>1</v>
      </c>
      <c r="D4597" t="s">
        <v>20</v>
      </c>
      <c r="E4597" t="s">
        <v>21</v>
      </c>
      <c r="F4597" t="s">
        <v>75</v>
      </c>
      <c r="G4597" s="2">
        <v>23</v>
      </c>
      <c r="H4597" t="s">
        <v>20</v>
      </c>
      <c r="I4597" t="s">
        <v>32</v>
      </c>
      <c r="J4597" t="s">
        <v>21</v>
      </c>
      <c r="K4597" t="s">
        <v>20</v>
      </c>
      <c r="L4597" t="s">
        <v>33</v>
      </c>
      <c r="M4597" t="s">
        <v>20</v>
      </c>
      <c r="N4597" t="s">
        <v>34</v>
      </c>
      <c r="O4597" s="1">
        <v>57.1</v>
      </c>
      <c r="P4597" s="1">
        <v>1285.95</v>
      </c>
      <c r="Q4597">
        <v>1</v>
      </c>
      <c r="R4597" t="s">
        <v>21</v>
      </c>
      <c r="S4597" t="str">
        <f>IF(ChurnData[[#This Row],[MonthlyCharges]]&lt;=30,"1. Up to 30",IF(ChurnData[[#This Row],[MonthlyCharges]]&lt;=50,"2. 31-50",IF(ChurnData[[#This Row],[MonthlyCharges]]&lt;=70,"3. 51-70",IF(ChurnData[[#This Row],[MonthlyCharges]]&lt;=90,"4. 71-90","5. Over 90"))))</f>
        <v>3. 51-70</v>
      </c>
      <c r="T4597" t="str">
        <f>IF(AND(ChurnData[[#This Row],[Contract]]="Month-to-month",ChurnData[[#This Row],[InternetService]]="Fiber optic",ChurnData[[#This Row],[TenureMonths]]&lt;=11),"High-risk","Other")</f>
        <v>Other</v>
      </c>
      <c r="U4597" t="str">
        <f>IF(ChurnData[[#This Row],[TenureMonths]]&lt;=11,"0-11",IF(ChurnData[[#This Row],[TenureMonths]]&lt;=23,"12-23",IF(ChurnData[[#This Row],[TenureMonths]]&lt;=35,"24-35",IF(ChurnData[[#This Row],[TenureMonths]]&lt;=47,"36-47",IF(ChurnData[[#This Row],[TenureMonths]]&lt;=59,"48-59","60-72")))))</f>
        <v>12-23</v>
      </c>
      <c r="V4597">
        <f>IF(ChurnData[[#This Row],[Churn]]="Yes",1,0)</f>
        <v>0</v>
      </c>
    </row>
    <row r="4598" spans="1:22" x14ac:dyDescent="0.35">
      <c r="A4598" t="s">
        <v>4651</v>
      </c>
      <c r="B4598" t="s">
        <v>36</v>
      </c>
      <c r="C4598">
        <v>1</v>
      </c>
      <c r="D4598" t="s">
        <v>20</v>
      </c>
      <c r="E4598" t="s">
        <v>21</v>
      </c>
      <c r="F4598" t="s">
        <v>49</v>
      </c>
      <c r="G4598" s="2">
        <v>52</v>
      </c>
      <c r="H4598" t="s">
        <v>20</v>
      </c>
      <c r="I4598" t="s">
        <v>32</v>
      </c>
      <c r="J4598" t="s">
        <v>20</v>
      </c>
      <c r="K4598" t="s">
        <v>21</v>
      </c>
      <c r="L4598" t="s">
        <v>29</v>
      </c>
      <c r="M4598" t="s">
        <v>21</v>
      </c>
      <c r="N4598" t="s">
        <v>25</v>
      </c>
      <c r="O4598" s="1">
        <v>60.45</v>
      </c>
      <c r="P4598" s="1">
        <v>3201.41</v>
      </c>
      <c r="Q4598">
        <v>1</v>
      </c>
      <c r="R4598" t="s">
        <v>21</v>
      </c>
      <c r="S4598" t="str">
        <f>IF(ChurnData[[#This Row],[MonthlyCharges]]&lt;=30,"1. Up to 30",IF(ChurnData[[#This Row],[MonthlyCharges]]&lt;=50,"2. 31-50",IF(ChurnData[[#This Row],[MonthlyCharges]]&lt;=70,"3. 51-70",IF(ChurnData[[#This Row],[MonthlyCharges]]&lt;=90,"4. 71-90","5. Over 90"))))</f>
        <v>3. 51-70</v>
      </c>
      <c r="T4598" t="str">
        <f>IF(AND(ChurnData[[#This Row],[Contract]]="Month-to-month",ChurnData[[#This Row],[InternetService]]="Fiber optic",ChurnData[[#This Row],[TenureMonths]]&lt;=11),"High-risk","Other")</f>
        <v>Other</v>
      </c>
      <c r="U4598" t="str">
        <f>IF(ChurnData[[#This Row],[TenureMonths]]&lt;=11,"0-11",IF(ChurnData[[#This Row],[TenureMonths]]&lt;=23,"12-23",IF(ChurnData[[#This Row],[TenureMonths]]&lt;=35,"24-35",IF(ChurnData[[#This Row],[TenureMonths]]&lt;=47,"36-47",IF(ChurnData[[#This Row],[TenureMonths]]&lt;=59,"48-59","60-72")))))</f>
        <v>48-59</v>
      </c>
      <c r="V4598">
        <f>IF(ChurnData[[#This Row],[Churn]]="Yes",1,0)</f>
        <v>0</v>
      </c>
    </row>
    <row r="4599" spans="1:22" x14ac:dyDescent="0.35">
      <c r="A4599" t="s">
        <v>4652</v>
      </c>
      <c r="B4599" t="s">
        <v>36</v>
      </c>
      <c r="C4599">
        <v>0</v>
      </c>
      <c r="D4599" t="s">
        <v>21</v>
      </c>
      <c r="E4599" t="s">
        <v>21</v>
      </c>
      <c r="F4599" t="s">
        <v>47</v>
      </c>
      <c r="G4599" s="2">
        <v>38</v>
      </c>
      <c r="H4599" t="s">
        <v>21</v>
      </c>
      <c r="I4599" t="s">
        <v>32</v>
      </c>
      <c r="J4599" t="s">
        <v>21</v>
      </c>
      <c r="K4599" t="s">
        <v>20</v>
      </c>
      <c r="L4599" t="s">
        <v>24</v>
      </c>
      <c r="M4599" t="s">
        <v>20</v>
      </c>
      <c r="N4599" t="s">
        <v>34</v>
      </c>
      <c r="O4599" s="1">
        <v>49.26</v>
      </c>
      <c r="P4599" s="1">
        <v>1913.23</v>
      </c>
      <c r="Q4599">
        <v>2</v>
      </c>
      <c r="R4599" t="s">
        <v>21</v>
      </c>
      <c r="S4599" t="str">
        <f>IF(ChurnData[[#This Row],[MonthlyCharges]]&lt;=30,"1. Up to 30",IF(ChurnData[[#This Row],[MonthlyCharges]]&lt;=50,"2. 31-50",IF(ChurnData[[#This Row],[MonthlyCharges]]&lt;=70,"3. 51-70",IF(ChurnData[[#This Row],[MonthlyCharges]]&lt;=90,"4. 71-90","5. Over 90"))))</f>
        <v>2. 31-50</v>
      </c>
      <c r="T4599" t="str">
        <f>IF(AND(ChurnData[[#This Row],[Contract]]="Month-to-month",ChurnData[[#This Row],[InternetService]]="Fiber optic",ChurnData[[#This Row],[TenureMonths]]&lt;=11),"High-risk","Other")</f>
        <v>Other</v>
      </c>
      <c r="U4599" t="str">
        <f>IF(ChurnData[[#This Row],[TenureMonths]]&lt;=11,"0-11",IF(ChurnData[[#This Row],[TenureMonths]]&lt;=23,"12-23",IF(ChurnData[[#This Row],[TenureMonths]]&lt;=35,"24-35",IF(ChurnData[[#This Row],[TenureMonths]]&lt;=47,"36-47",IF(ChurnData[[#This Row],[TenureMonths]]&lt;=59,"48-59","60-72")))))</f>
        <v>36-47</v>
      </c>
      <c r="V4599">
        <f>IF(ChurnData[[#This Row],[Churn]]="Yes",1,0)</f>
        <v>0</v>
      </c>
    </row>
    <row r="4600" spans="1:22" x14ac:dyDescent="0.35">
      <c r="A4600" t="s">
        <v>4653</v>
      </c>
      <c r="B4600" t="s">
        <v>36</v>
      </c>
      <c r="C4600">
        <v>0</v>
      </c>
      <c r="D4600" t="s">
        <v>21</v>
      </c>
      <c r="E4600" t="s">
        <v>21</v>
      </c>
      <c r="F4600" t="s">
        <v>22</v>
      </c>
      <c r="G4600" s="2">
        <v>22</v>
      </c>
      <c r="H4600" t="s">
        <v>20</v>
      </c>
      <c r="I4600" t="s">
        <v>23</v>
      </c>
      <c r="J4600" t="s">
        <v>21</v>
      </c>
      <c r="K4600" t="s">
        <v>20</v>
      </c>
      <c r="L4600" t="s">
        <v>33</v>
      </c>
      <c r="M4600" t="s">
        <v>20</v>
      </c>
      <c r="N4600" t="s">
        <v>25</v>
      </c>
      <c r="O4600" s="1">
        <v>90.03</v>
      </c>
      <c r="P4600" s="1">
        <v>2031.25</v>
      </c>
      <c r="Q4600">
        <v>1</v>
      </c>
      <c r="R4600" t="s">
        <v>20</v>
      </c>
      <c r="S4600" t="str">
        <f>IF(ChurnData[[#This Row],[MonthlyCharges]]&lt;=30,"1. Up to 30",IF(ChurnData[[#This Row],[MonthlyCharges]]&lt;=50,"2. 31-50",IF(ChurnData[[#This Row],[MonthlyCharges]]&lt;=70,"3. 51-70",IF(ChurnData[[#This Row],[MonthlyCharges]]&lt;=90,"4. 71-90","5. Over 90"))))</f>
        <v>5. Over 90</v>
      </c>
      <c r="T4600" t="str">
        <f>IF(AND(ChurnData[[#This Row],[Contract]]="Month-to-month",ChurnData[[#This Row],[InternetService]]="Fiber optic",ChurnData[[#This Row],[TenureMonths]]&lt;=11),"High-risk","Other")</f>
        <v>Other</v>
      </c>
      <c r="U4600" t="str">
        <f>IF(ChurnData[[#This Row],[TenureMonths]]&lt;=11,"0-11",IF(ChurnData[[#This Row],[TenureMonths]]&lt;=23,"12-23",IF(ChurnData[[#This Row],[TenureMonths]]&lt;=35,"24-35",IF(ChurnData[[#This Row],[TenureMonths]]&lt;=47,"36-47",IF(ChurnData[[#This Row],[TenureMonths]]&lt;=59,"48-59","60-72")))))</f>
        <v>12-23</v>
      </c>
      <c r="V4600">
        <f>IF(ChurnData[[#This Row],[Churn]]="Yes",1,0)</f>
        <v>1</v>
      </c>
    </row>
    <row r="4601" spans="1:22" x14ac:dyDescent="0.35">
      <c r="A4601" t="s">
        <v>4654</v>
      </c>
      <c r="B4601" t="s">
        <v>36</v>
      </c>
      <c r="C4601">
        <v>0</v>
      </c>
      <c r="D4601" t="s">
        <v>21</v>
      </c>
      <c r="E4601" t="s">
        <v>21</v>
      </c>
      <c r="F4601" t="s">
        <v>27</v>
      </c>
      <c r="G4601" s="2">
        <v>67</v>
      </c>
      <c r="H4601" t="s">
        <v>20</v>
      </c>
      <c r="I4601" t="s">
        <v>23</v>
      </c>
      <c r="J4601" t="s">
        <v>21</v>
      </c>
      <c r="K4601" t="s">
        <v>21</v>
      </c>
      <c r="L4601" t="s">
        <v>29</v>
      </c>
      <c r="M4601" t="s">
        <v>21</v>
      </c>
      <c r="N4601" t="s">
        <v>43</v>
      </c>
      <c r="O4601" s="1">
        <v>83.07</v>
      </c>
      <c r="P4601" s="1">
        <v>5501.83</v>
      </c>
      <c r="Q4601">
        <v>1</v>
      </c>
      <c r="R4601" t="s">
        <v>20</v>
      </c>
      <c r="S4601" t="str">
        <f>IF(ChurnData[[#This Row],[MonthlyCharges]]&lt;=30,"1. Up to 30",IF(ChurnData[[#This Row],[MonthlyCharges]]&lt;=50,"2. 31-50",IF(ChurnData[[#This Row],[MonthlyCharges]]&lt;=70,"3. 51-70",IF(ChurnData[[#This Row],[MonthlyCharges]]&lt;=90,"4. 71-90","5. Over 90"))))</f>
        <v>4. 71-90</v>
      </c>
      <c r="T4601" t="str">
        <f>IF(AND(ChurnData[[#This Row],[Contract]]="Month-to-month",ChurnData[[#This Row],[InternetService]]="Fiber optic",ChurnData[[#This Row],[TenureMonths]]&lt;=11),"High-risk","Other")</f>
        <v>Other</v>
      </c>
      <c r="U4601" t="str">
        <f>IF(ChurnData[[#This Row],[TenureMonths]]&lt;=11,"0-11",IF(ChurnData[[#This Row],[TenureMonths]]&lt;=23,"12-23",IF(ChurnData[[#This Row],[TenureMonths]]&lt;=35,"24-35",IF(ChurnData[[#This Row],[TenureMonths]]&lt;=47,"36-47",IF(ChurnData[[#This Row],[TenureMonths]]&lt;=59,"48-59","60-72")))))</f>
        <v>60-72</v>
      </c>
      <c r="V4601">
        <f>IF(ChurnData[[#This Row],[Churn]]="Yes",1,0)</f>
        <v>1</v>
      </c>
    </row>
    <row r="4602" spans="1:22" x14ac:dyDescent="0.35">
      <c r="A4602" t="s">
        <v>4655</v>
      </c>
      <c r="B4602" t="s">
        <v>36</v>
      </c>
      <c r="C4602">
        <v>0</v>
      </c>
      <c r="D4602" t="s">
        <v>20</v>
      </c>
      <c r="E4602" t="s">
        <v>21</v>
      </c>
      <c r="F4602" t="s">
        <v>22</v>
      </c>
      <c r="G4602" s="2">
        <v>11</v>
      </c>
      <c r="H4602" t="s">
        <v>20</v>
      </c>
      <c r="I4602" t="s">
        <v>23</v>
      </c>
      <c r="J4602" t="s">
        <v>20</v>
      </c>
      <c r="K4602" t="s">
        <v>21</v>
      </c>
      <c r="L4602" t="s">
        <v>33</v>
      </c>
      <c r="M4602" t="s">
        <v>20</v>
      </c>
      <c r="N4602" t="s">
        <v>34</v>
      </c>
      <c r="O4602" s="1">
        <v>89.1</v>
      </c>
      <c r="P4602" s="1">
        <v>977.72</v>
      </c>
      <c r="Q4602">
        <v>7</v>
      </c>
      <c r="R4602" t="s">
        <v>20</v>
      </c>
      <c r="S4602" t="str">
        <f>IF(ChurnData[[#This Row],[MonthlyCharges]]&lt;=30,"1. Up to 30",IF(ChurnData[[#This Row],[MonthlyCharges]]&lt;=50,"2. 31-50",IF(ChurnData[[#This Row],[MonthlyCharges]]&lt;=70,"3. 51-70",IF(ChurnData[[#This Row],[MonthlyCharges]]&lt;=90,"4. 71-90","5. Over 90"))))</f>
        <v>4. 71-90</v>
      </c>
      <c r="T4602" t="str">
        <f>IF(AND(ChurnData[[#This Row],[Contract]]="Month-to-month",ChurnData[[#This Row],[InternetService]]="Fiber optic",ChurnData[[#This Row],[TenureMonths]]&lt;=11),"High-risk","Other")</f>
        <v>High-risk</v>
      </c>
      <c r="U4602" t="str">
        <f>IF(ChurnData[[#This Row],[TenureMonths]]&lt;=11,"0-11",IF(ChurnData[[#This Row],[TenureMonths]]&lt;=23,"12-23",IF(ChurnData[[#This Row],[TenureMonths]]&lt;=35,"24-35",IF(ChurnData[[#This Row],[TenureMonths]]&lt;=47,"36-47",IF(ChurnData[[#This Row],[TenureMonths]]&lt;=59,"48-59","60-72")))))</f>
        <v>0-11</v>
      </c>
      <c r="V4602">
        <f>IF(ChurnData[[#This Row],[Churn]]="Yes",1,0)</f>
        <v>1</v>
      </c>
    </row>
    <row r="4603" spans="1:22" x14ac:dyDescent="0.35">
      <c r="A4603" t="s">
        <v>4656</v>
      </c>
      <c r="B4603" t="s">
        <v>36</v>
      </c>
      <c r="C4603">
        <v>0</v>
      </c>
      <c r="D4603" t="s">
        <v>21</v>
      </c>
      <c r="E4603" t="s">
        <v>21</v>
      </c>
      <c r="F4603" t="s">
        <v>22</v>
      </c>
      <c r="G4603" s="2">
        <v>32</v>
      </c>
      <c r="H4603" t="s">
        <v>20</v>
      </c>
      <c r="I4603" t="s">
        <v>32</v>
      </c>
      <c r="J4603" t="s">
        <v>20</v>
      </c>
      <c r="K4603" t="s">
        <v>21</v>
      </c>
      <c r="L4603" t="s">
        <v>29</v>
      </c>
      <c r="M4603" t="s">
        <v>20</v>
      </c>
      <c r="N4603" t="s">
        <v>34</v>
      </c>
      <c r="O4603" s="1">
        <v>64.38</v>
      </c>
      <c r="P4603" s="1">
        <v>2019.76</v>
      </c>
      <c r="Q4603">
        <v>2</v>
      </c>
      <c r="R4603" t="s">
        <v>21</v>
      </c>
      <c r="S4603" t="str">
        <f>IF(ChurnData[[#This Row],[MonthlyCharges]]&lt;=30,"1. Up to 30",IF(ChurnData[[#This Row],[MonthlyCharges]]&lt;=50,"2. 31-50",IF(ChurnData[[#This Row],[MonthlyCharges]]&lt;=70,"3. 51-70",IF(ChurnData[[#This Row],[MonthlyCharges]]&lt;=90,"4. 71-90","5. Over 90"))))</f>
        <v>3. 51-70</v>
      </c>
      <c r="T4603" t="str">
        <f>IF(AND(ChurnData[[#This Row],[Contract]]="Month-to-month",ChurnData[[#This Row],[InternetService]]="Fiber optic",ChurnData[[#This Row],[TenureMonths]]&lt;=11),"High-risk","Other")</f>
        <v>Other</v>
      </c>
      <c r="U4603" t="str">
        <f>IF(ChurnData[[#This Row],[TenureMonths]]&lt;=11,"0-11",IF(ChurnData[[#This Row],[TenureMonths]]&lt;=23,"12-23",IF(ChurnData[[#This Row],[TenureMonths]]&lt;=35,"24-35",IF(ChurnData[[#This Row],[TenureMonths]]&lt;=47,"36-47",IF(ChurnData[[#This Row],[TenureMonths]]&lt;=59,"48-59","60-72")))))</f>
        <v>24-35</v>
      </c>
      <c r="V4603">
        <f>IF(ChurnData[[#This Row],[Churn]]="Yes",1,0)</f>
        <v>0</v>
      </c>
    </row>
    <row r="4604" spans="1:22" x14ac:dyDescent="0.35">
      <c r="A4604" t="s">
        <v>4657</v>
      </c>
      <c r="B4604" t="s">
        <v>19</v>
      </c>
      <c r="C4604">
        <v>0</v>
      </c>
      <c r="D4604" t="s">
        <v>21</v>
      </c>
      <c r="E4604" t="s">
        <v>21</v>
      </c>
      <c r="F4604" t="s">
        <v>39</v>
      </c>
      <c r="G4604" s="2">
        <v>1</v>
      </c>
      <c r="H4604" t="s">
        <v>20</v>
      </c>
      <c r="I4604" t="s">
        <v>32</v>
      </c>
      <c r="J4604" t="s">
        <v>21</v>
      </c>
      <c r="K4604" t="s">
        <v>21</v>
      </c>
      <c r="L4604" t="s">
        <v>33</v>
      </c>
      <c r="M4604" t="s">
        <v>21</v>
      </c>
      <c r="N4604" t="s">
        <v>30</v>
      </c>
      <c r="O4604" s="1">
        <v>62.41</v>
      </c>
      <c r="P4604" s="1">
        <v>64.22</v>
      </c>
      <c r="Q4604">
        <v>3</v>
      </c>
      <c r="R4604" t="s">
        <v>20</v>
      </c>
      <c r="S4604" t="str">
        <f>IF(ChurnData[[#This Row],[MonthlyCharges]]&lt;=30,"1. Up to 30",IF(ChurnData[[#This Row],[MonthlyCharges]]&lt;=50,"2. 31-50",IF(ChurnData[[#This Row],[MonthlyCharges]]&lt;=70,"3. 51-70",IF(ChurnData[[#This Row],[MonthlyCharges]]&lt;=90,"4. 71-90","5. Over 90"))))</f>
        <v>3. 51-70</v>
      </c>
      <c r="T4604" t="str">
        <f>IF(AND(ChurnData[[#This Row],[Contract]]="Month-to-month",ChurnData[[#This Row],[InternetService]]="Fiber optic",ChurnData[[#This Row],[TenureMonths]]&lt;=11),"High-risk","Other")</f>
        <v>Other</v>
      </c>
      <c r="U4604" t="str">
        <f>IF(ChurnData[[#This Row],[TenureMonths]]&lt;=11,"0-11",IF(ChurnData[[#This Row],[TenureMonths]]&lt;=23,"12-23",IF(ChurnData[[#This Row],[TenureMonths]]&lt;=35,"24-35",IF(ChurnData[[#This Row],[TenureMonths]]&lt;=47,"36-47",IF(ChurnData[[#This Row],[TenureMonths]]&lt;=59,"48-59","60-72")))))</f>
        <v>0-11</v>
      </c>
      <c r="V4604">
        <f>IF(ChurnData[[#This Row],[Churn]]="Yes",1,0)</f>
        <v>1</v>
      </c>
    </row>
    <row r="4605" spans="1:22" x14ac:dyDescent="0.35">
      <c r="A4605" t="s">
        <v>4658</v>
      </c>
      <c r="B4605" t="s">
        <v>19</v>
      </c>
      <c r="C4605">
        <v>1</v>
      </c>
      <c r="D4605" t="s">
        <v>20</v>
      </c>
      <c r="E4605" t="s">
        <v>21</v>
      </c>
      <c r="F4605" t="s">
        <v>45</v>
      </c>
      <c r="G4605" s="2">
        <v>35</v>
      </c>
      <c r="H4605" t="s">
        <v>20</v>
      </c>
      <c r="I4605" t="s">
        <v>23</v>
      </c>
      <c r="J4605" t="s">
        <v>21</v>
      </c>
      <c r="K4605" t="s">
        <v>20</v>
      </c>
      <c r="L4605" t="s">
        <v>33</v>
      </c>
      <c r="M4605" t="s">
        <v>21</v>
      </c>
      <c r="N4605" t="s">
        <v>25</v>
      </c>
      <c r="O4605" s="1">
        <v>79.44</v>
      </c>
      <c r="P4605" s="1">
        <v>2707.93</v>
      </c>
      <c r="Q4605">
        <v>2</v>
      </c>
      <c r="R4605" t="s">
        <v>20</v>
      </c>
      <c r="S4605" t="str">
        <f>IF(ChurnData[[#This Row],[MonthlyCharges]]&lt;=30,"1. Up to 30",IF(ChurnData[[#This Row],[MonthlyCharges]]&lt;=50,"2. 31-50",IF(ChurnData[[#This Row],[MonthlyCharges]]&lt;=70,"3. 51-70",IF(ChurnData[[#This Row],[MonthlyCharges]]&lt;=90,"4. 71-90","5. Over 90"))))</f>
        <v>4. 71-90</v>
      </c>
      <c r="T4605" t="str">
        <f>IF(AND(ChurnData[[#This Row],[Contract]]="Month-to-month",ChurnData[[#This Row],[InternetService]]="Fiber optic",ChurnData[[#This Row],[TenureMonths]]&lt;=11),"High-risk","Other")</f>
        <v>Other</v>
      </c>
      <c r="U4605" t="str">
        <f>IF(ChurnData[[#This Row],[TenureMonths]]&lt;=11,"0-11",IF(ChurnData[[#This Row],[TenureMonths]]&lt;=23,"12-23",IF(ChurnData[[#This Row],[TenureMonths]]&lt;=35,"24-35",IF(ChurnData[[#This Row],[TenureMonths]]&lt;=47,"36-47",IF(ChurnData[[#This Row],[TenureMonths]]&lt;=59,"48-59","60-72")))))</f>
        <v>24-35</v>
      </c>
      <c r="V4605">
        <f>IF(ChurnData[[#This Row],[Churn]]="Yes",1,0)</f>
        <v>1</v>
      </c>
    </row>
    <row r="4606" spans="1:22" x14ac:dyDescent="0.35">
      <c r="A4606" t="s">
        <v>4659</v>
      </c>
      <c r="B4606" t="s">
        <v>19</v>
      </c>
      <c r="C4606">
        <v>0</v>
      </c>
      <c r="D4606" t="s">
        <v>20</v>
      </c>
      <c r="E4606" t="s">
        <v>21</v>
      </c>
      <c r="F4606" t="s">
        <v>75</v>
      </c>
      <c r="G4606" s="2">
        <v>14</v>
      </c>
      <c r="H4606" t="s">
        <v>20</v>
      </c>
      <c r="I4606" t="s">
        <v>32</v>
      </c>
      <c r="J4606" t="s">
        <v>20</v>
      </c>
      <c r="K4606" t="s">
        <v>20</v>
      </c>
      <c r="L4606" t="s">
        <v>29</v>
      </c>
      <c r="M4606" t="s">
        <v>20</v>
      </c>
      <c r="N4606" t="s">
        <v>25</v>
      </c>
      <c r="O4606" s="1">
        <v>67.33</v>
      </c>
      <c r="P4606" s="1">
        <v>950.06</v>
      </c>
      <c r="Q4606">
        <v>0</v>
      </c>
      <c r="R4606" t="s">
        <v>21</v>
      </c>
      <c r="S4606" t="str">
        <f>IF(ChurnData[[#This Row],[MonthlyCharges]]&lt;=30,"1. Up to 30",IF(ChurnData[[#This Row],[MonthlyCharges]]&lt;=50,"2. 31-50",IF(ChurnData[[#This Row],[MonthlyCharges]]&lt;=70,"3. 51-70",IF(ChurnData[[#This Row],[MonthlyCharges]]&lt;=90,"4. 71-90","5. Over 90"))))</f>
        <v>3. 51-70</v>
      </c>
      <c r="T4606" t="str">
        <f>IF(AND(ChurnData[[#This Row],[Contract]]="Month-to-month",ChurnData[[#This Row],[InternetService]]="Fiber optic",ChurnData[[#This Row],[TenureMonths]]&lt;=11),"High-risk","Other")</f>
        <v>Other</v>
      </c>
      <c r="U4606" t="str">
        <f>IF(ChurnData[[#This Row],[TenureMonths]]&lt;=11,"0-11",IF(ChurnData[[#This Row],[TenureMonths]]&lt;=23,"12-23",IF(ChurnData[[#This Row],[TenureMonths]]&lt;=35,"24-35",IF(ChurnData[[#This Row],[TenureMonths]]&lt;=47,"36-47",IF(ChurnData[[#This Row],[TenureMonths]]&lt;=59,"48-59","60-72")))))</f>
        <v>12-23</v>
      </c>
      <c r="V4606">
        <f>IF(ChurnData[[#This Row],[Churn]]="Yes",1,0)</f>
        <v>0</v>
      </c>
    </row>
    <row r="4607" spans="1:22" x14ac:dyDescent="0.35">
      <c r="A4607" t="s">
        <v>4660</v>
      </c>
      <c r="B4607" t="s">
        <v>19</v>
      </c>
      <c r="C4607">
        <v>0</v>
      </c>
      <c r="D4607" t="s">
        <v>21</v>
      </c>
      <c r="E4607" t="s">
        <v>21</v>
      </c>
      <c r="F4607" t="s">
        <v>58</v>
      </c>
      <c r="G4607" s="2">
        <v>52</v>
      </c>
      <c r="H4607" t="s">
        <v>20</v>
      </c>
      <c r="I4607" t="s">
        <v>32</v>
      </c>
      <c r="J4607" t="s">
        <v>21</v>
      </c>
      <c r="K4607" t="s">
        <v>20</v>
      </c>
      <c r="L4607" t="s">
        <v>29</v>
      </c>
      <c r="M4607" t="s">
        <v>21</v>
      </c>
      <c r="N4607" t="s">
        <v>30</v>
      </c>
      <c r="O4607" s="1">
        <v>60.7</v>
      </c>
      <c r="P4607" s="1">
        <v>3122.78</v>
      </c>
      <c r="Q4607">
        <v>1</v>
      </c>
      <c r="R4607" t="s">
        <v>21</v>
      </c>
      <c r="S4607" t="str">
        <f>IF(ChurnData[[#This Row],[MonthlyCharges]]&lt;=30,"1. Up to 30",IF(ChurnData[[#This Row],[MonthlyCharges]]&lt;=50,"2. 31-50",IF(ChurnData[[#This Row],[MonthlyCharges]]&lt;=70,"3. 51-70",IF(ChurnData[[#This Row],[MonthlyCharges]]&lt;=90,"4. 71-90","5. Over 90"))))</f>
        <v>3. 51-70</v>
      </c>
      <c r="T4607" t="str">
        <f>IF(AND(ChurnData[[#This Row],[Contract]]="Month-to-month",ChurnData[[#This Row],[InternetService]]="Fiber optic",ChurnData[[#This Row],[TenureMonths]]&lt;=11),"High-risk","Other")</f>
        <v>Other</v>
      </c>
      <c r="U4607" t="str">
        <f>IF(ChurnData[[#This Row],[TenureMonths]]&lt;=11,"0-11",IF(ChurnData[[#This Row],[TenureMonths]]&lt;=23,"12-23",IF(ChurnData[[#This Row],[TenureMonths]]&lt;=35,"24-35",IF(ChurnData[[#This Row],[TenureMonths]]&lt;=47,"36-47",IF(ChurnData[[#This Row],[TenureMonths]]&lt;=59,"48-59","60-72")))))</f>
        <v>48-59</v>
      </c>
      <c r="V4607">
        <f>IF(ChurnData[[#This Row],[Churn]]="Yes",1,0)</f>
        <v>0</v>
      </c>
    </row>
    <row r="4608" spans="1:22" x14ac:dyDescent="0.35">
      <c r="A4608" t="s">
        <v>4661</v>
      </c>
      <c r="B4608" t="s">
        <v>19</v>
      </c>
      <c r="C4608">
        <v>0</v>
      </c>
      <c r="D4608" t="s">
        <v>21</v>
      </c>
      <c r="E4608" t="s">
        <v>21</v>
      </c>
      <c r="F4608" t="s">
        <v>65</v>
      </c>
      <c r="G4608" s="2">
        <v>31</v>
      </c>
      <c r="H4608" t="s">
        <v>20</v>
      </c>
      <c r="I4608" t="s">
        <v>32</v>
      </c>
      <c r="J4608" t="s">
        <v>21</v>
      </c>
      <c r="K4608" t="s">
        <v>21</v>
      </c>
      <c r="L4608" t="s">
        <v>24</v>
      </c>
      <c r="M4608" t="s">
        <v>20</v>
      </c>
      <c r="N4608" t="s">
        <v>30</v>
      </c>
      <c r="O4608" s="1">
        <v>46.95</v>
      </c>
      <c r="P4608" s="1">
        <v>0</v>
      </c>
      <c r="Q4608">
        <v>0</v>
      </c>
      <c r="R4608" t="s">
        <v>21</v>
      </c>
      <c r="S4608" t="str">
        <f>IF(ChurnData[[#This Row],[MonthlyCharges]]&lt;=30,"1. Up to 30",IF(ChurnData[[#This Row],[MonthlyCharges]]&lt;=50,"2. 31-50",IF(ChurnData[[#This Row],[MonthlyCharges]]&lt;=70,"3. 51-70",IF(ChurnData[[#This Row],[MonthlyCharges]]&lt;=90,"4. 71-90","5. Over 90"))))</f>
        <v>2. 31-50</v>
      </c>
      <c r="T4608" t="str">
        <f>IF(AND(ChurnData[[#This Row],[Contract]]="Month-to-month",ChurnData[[#This Row],[InternetService]]="Fiber optic",ChurnData[[#This Row],[TenureMonths]]&lt;=11),"High-risk","Other")</f>
        <v>Other</v>
      </c>
      <c r="U4608" t="str">
        <f>IF(ChurnData[[#This Row],[TenureMonths]]&lt;=11,"0-11",IF(ChurnData[[#This Row],[TenureMonths]]&lt;=23,"12-23",IF(ChurnData[[#This Row],[TenureMonths]]&lt;=35,"24-35",IF(ChurnData[[#This Row],[TenureMonths]]&lt;=47,"36-47",IF(ChurnData[[#This Row],[TenureMonths]]&lt;=59,"48-59","60-72")))))</f>
        <v>24-35</v>
      </c>
      <c r="V4608">
        <f>IF(ChurnData[[#This Row],[Churn]]="Yes",1,0)</f>
        <v>0</v>
      </c>
    </row>
    <row r="4609" spans="1:22" x14ac:dyDescent="0.35">
      <c r="A4609" t="s">
        <v>4662</v>
      </c>
      <c r="B4609" t="s">
        <v>36</v>
      </c>
      <c r="C4609">
        <v>0</v>
      </c>
      <c r="D4609" t="s">
        <v>21</v>
      </c>
      <c r="E4609" t="s">
        <v>21</v>
      </c>
      <c r="F4609" t="s">
        <v>58</v>
      </c>
      <c r="G4609" s="2">
        <v>3</v>
      </c>
      <c r="H4609" t="s">
        <v>20</v>
      </c>
      <c r="I4609" t="s">
        <v>32</v>
      </c>
      <c r="J4609" t="s">
        <v>20</v>
      </c>
      <c r="K4609" t="s">
        <v>20</v>
      </c>
      <c r="L4609" t="s">
        <v>33</v>
      </c>
      <c r="M4609" t="s">
        <v>20</v>
      </c>
      <c r="N4609" t="s">
        <v>43</v>
      </c>
      <c r="O4609" s="1">
        <v>63.98</v>
      </c>
      <c r="P4609" s="1">
        <v>187.22</v>
      </c>
      <c r="Q4609">
        <v>1</v>
      </c>
      <c r="R4609" t="s">
        <v>20</v>
      </c>
      <c r="S4609" t="str">
        <f>IF(ChurnData[[#This Row],[MonthlyCharges]]&lt;=30,"1. Up to 30",IF(ChurnData[[#This Row],[MonthlyCharges]]&lt;=50,"2. 31-50",IF(ChurnData[[#This Row],[MonthlyCharges]]&lt;=70,"3. 51-70",IF(ChurnData[[#This Row],[MonthlyCharges]]&lt;=90,"4. 71-90","5. Over 90"))))</f>
        <v>3. 51-70</v>
      </c>
      <c r="T4609" t="str">
        <f>IF(AND(ChurnData[[#This Row],[Contract]]="Month-to-month",ChurnData[[#This Row],[InternetService]]="Fiber optic",ChurnData[[#This Row],[TenureMonths]]&lt;=11),"High-risk","Other")</f>
        <v>Other</v>
      </c>
      <c r="U4609" t="str">
        <f>IF(ChurnData[[#This Row],[TenureMonths]]&lt;=11,"0-11",IF(ChurnData[[#This Row],[TenureMonths]]&lt;=23,"12-23",IF(ChurnData[[#This Row],[TenureMonths]]&lt;=35,"24-35",IF(ChurnData[[#This Row],[TenureMonths]]&lt;=47,"36-47",IF(ChurnData[[#This Row],[TenureMonths]]&lt;=59,"48-59","60-72")))))</f>
        <v>0-11</v>
      </c>
      <c r="V4609">
        <f>IF(ChurnData[[#This Row],[Churn]]="Yes",1,0)</f>
        <v>1</v>
      </c>
    </row>
    <row r="4610" spans="1:22" x14ac:dyDescent="0.35">
      <c r="A4610" t="s">
        <v>4663</v>
      </c>
      <c r="B4610" t="s">
        <v>36</v>
      </c>
      <c r="C4610">
        <v>0</v>
      </c>
      <c r="D4610" t="s">
        <v>21</v>
      </c>
      <c r="E4610" t="s">
        <v>21</v>
      </c>
      <c r="F4610" t="s">
        <v>22</v>
      </c>
      <c r="G4610" s="2">
        <v>60</v>
      </c>
      <c r="H4610" t="s">
        <v>21</v>
      </c>
      <c r="I4610" t="s">
        <v>23</v>
      </c>
      <c r="J4610" t="s">
        <v>20</v>
      </c>
      <c r="K4610" t="s">
        <v>21</v>
      </c>
      <c r="L4610" t="s">
        <v>29</v>
      </c>
      <c r="M4610" t="s">
        <v>20</v>
      </c>
      <c r="N4610" t="s">
        <v>34</v>
      </c>
      <c r="O4610" s="1">
        <v>78.73</v>
      </c>
      <c r="P4610" s="1">
        <v>4841.0200000000004</v>
      </c>
      <c r="Q4610">
        <v>4</v>
      </c>
      <c r="R4610" t="s">
        <v>21</v>
      </c>
      <c r="S4610" t="str">
        <f>IF(ChurnData[[#This Row],[MonthlyCharges]]&lt;=30,"1. Up to 30",IF(ChurnData[[#This Row],[MonthlyCharges]]&lt;=50,"2. 31-50",IF(ChurnData[[#This Row],[MonthlyCharges]]&lt;=70,"3. 51-70",IF(ChurnData[[#This Row],[MonthlyCharges]]&lt;=90,"4. 71-90","5. Over 90"))))</f>
        <v>4. 71-90</v>
      </c>
      <c r="T4610" t="str">
        <f>IF(AND(ChurnData[[#This Row],[Contract]]="Month-to-month",ChurnData[[#This Row],[InternetService]]="Fiber optic",ChurnData[[#This Row],[TenureMonths]]&lt;=11),"High-risk","Other")</f>
        <v>Other</v>
      </c>
      <c r="U4610" t="str">
        <f>IF(ChurnData[[#This Row],[TenureMonths]]&lt;=11,"0-11",IF(ChurnData[[#This Row],[TenureMonths]]&lt;=23,"12-23",IF(ChurnData[[#This Row],[TenureMonths]]&lt;=35,"24-35",IF(ChurnData[[#This Row],[TenureMonths]]&lt;=47,"36-47",IF(ChurnData[[#This Row],[TenureMonths]]&lt;=59,"48-59","60-72")))))</f>
        <v>60-72</v>
      </c>
      <c r="V4610">
        <f>IF(ChurnData[[#This Row],[Churn]]="Yes",1,0)</f>
        <v>0</v>
      </c>
    </row>
    <row r="4611" spans="1:22" x14ac:dyDescent="0.35">
      <c r="A4611" t="s">
        <v>4664</v>
      </c>
      <c r="B4611" t="s">
        <v>36</v>
      </c>
      <c r="C4611">
        <v>0</v>
      </c>
      <c r="D4611" t="s">
        <v>21</v>
      </c>
      <c r="E4611" t="s">
        <v>21</v>
      </c>
      <c r="F4611" t="s">
        <v>58</v>
      </c>
      <c r="G4611" s="2">
        <v>23</v>
      </c>
      <c r="H4611" t="s">
        <v>21</v>
      </c>
      <c r="I4611" t="s">
        <v>23</v>
      </c>
      <c r="J4611" t="s">
        <v>21</v>
      </c>
      <c r="K4611" t="s">
        <v>21</v>
      </c>
      <c r="L4611" t="s">
        <v>33</v>
      </c>
      <c r="M4611" t="s">
        <v>20</v>
      </c>
      <c r="N4611" t="s">
        <v>34</v>
      </c>
      <c r="O4611" s="1">
        <v>70.97</v>
      </c>
      <c r="P4611" s="1">
        <v>1625.6</v>
      </c>
      <c r="Q4611">
        <v>4</v>
      </c>
      <c r="R4611" t="s">
        <v>20</v>
      </c>
      <c r="S4611" t="str">
        <f>IF(ChurnData[[#This Row],[MonthlyCharges]]&lt;=30,"1. Up to 30",IF(ChurnData[[#This Row],[MonthlyCharges]]&lt;=50,"2. 31-50",IF(ChurnData[[#This Row],[MonthlyCharges]]&lt;=70,"3. 51-70",IF(ChurnData[[#This Row],[MonthlyCharges]]&lt;=90,"4. 71-90","5. Over 90"))))</f>
        <v>4. 71-90</v>
      </c>
      <c r="T4611" t="str">
        <f>IF(AND(ChurnData[[#This Row],[Contract]]="Month-to-month",ChurnData[[#This Row],[InternetService]]="Fiber optic",ChurnData[[#This Row],[TenureMonths]]&lt;=11),"High-risk","Other")</f>
        <v>Other</v>
      </c>
      <c r="U4611" t="str">
        <f>IF(ChurnData[[#This Row],[TenureMonths]]&lt;=11,"0-11",IF(ChurnData[[#This Row],[TenureMonths]]&lt;=23,"12-23",IF(ChurnData[[#This Row],[TenureMonths]]&lt;=35,"24-35",IF(ChurnData[[#This Row],[TenureMonths]]&lt;=47,"36-47",IF(ChurnData[[#This Row],[TenureMonths]]&lt;=59,"48-59","60-72")))))</f>
        <v>12-23</v>
      </c>
      <c r="V4611">
        <f>IF(ChurnData[[#This Row],[Churn]]="Yes",1,0)</f>
        <v>1</v>
      </c>
    </row>
    <row r="4612" spans="1:22" x14ac:dyDescent="0.35">
      <c r="A4612" t="s">
        <v>4665</v>
      </c>
      <c r="B4612" t="s">
        <v>36</v>
      </c>
      <c r="C4612">
        <v>0</v>
      </c>
      <c r="D4612" t="s">
        <v>20</v>
      </c>
      <c r="E4612" t="s">
        <v>20</v>
      </c>
      <c r="F4612" t="s">
        <v>41</v>
      </c>
      <c r="G4612" s="2">
        <v>50</v>
      </c>
      <c r="H4612" t="s">
        <v>20</v>
      </c>
      <c r="I4612" t="s">
        <v>23</v>
      </c>
      <c r="J4612" t="s">
        <v>21</v>
      </c>
      <c r="K4612" t="s">
        <v>20</v>
      </c>
      <c r="L4612" t="s">
        <v>29</v>
      </c>
      <c r="M4612" t="s">
        <v>20</v>
      </c>
      <c r="N4612" t="s">
        <v>25</v>
      </c>
      <c r="O4612" s="1">
        <v>89.69</v>
      </c>
      <c r="P4612" s="1">
        <v>4366.55</v>
      </c>
      <c r="Q4612">
        <v>4</v>
      </c>
      <c r="R4612" t="s">
        <v>21</v>
      </c>
      <c r="S4612" t="str">
        <f>IF(ChurnData[[#This Row],[MonthlyCharges]]&lt;=30,"1. Up to 30",IF(ChurnData[[#This Row],[MonthlyCharges]]&lt;=50,"2. 31-50",IF(ChurnData[[#This Row],[MonthlyCharges]]&lt;=70,"3. 51-70",IF(ChurnData[[#This Row],[MonthlyCharges]]&lt;=90,"4. 71-90","5. Over 90"))))</f>
        <v>4. 71-90</v>
      </c>
      <c r="T4612" t="str">
        <f>IF(AND(ChurnData[[#This Row],[Contract]]="Month-to-month",ChurnData[[#This Row],[InternetService]]="Fiber optic",ChurnData[[#This Row],[TenureMonths]]&lt;=11),"High-risk","Other")</f>
        <v>Other</v>
      </c>
      <c r="U4612" t="str">
        <f>IF(ChurnData[[#This Row],[TenureMonths]]&lt;=11,"0-11",IF(ChurnData[[#This Row],[TenureMonths]]&lt;=23,"12-23",IF(ChurnData[[#This Row],[TenureMonths]]&lt;=35,"24-35",IF(ChurnData[[#This Row],[TenureMonths]]&lt;=47,"36-47",IF(ChurnData[[#This Row],[TenureMonths]]&lt;=59,"48-59","60-72")))))</f>
        <v>48-59</v>
      </c>
      <c r="V4612">
        <f>IF(ChurnData[[#This Row],[Churn]]="Yes",1,0)</f>
        <v>0</v>
      </c>
    </row>
    <row r="4613" spans="1:22" x14ac:dyDescent="0.35">
      <c r="A4613" t="s">
        <v>4666</v>
      </c>
      <c r="B4613" t="s">
        <v>36</v>
      </c>
      <c r="C4613">
        <v>0</v>
      </c>
      <c r="D4613" t="s">
        <v>21</v>
      </c>
      <c r="E4613" t="s">
        <v>21</v>
      </c>
      <c r="F4613" t="s">
        <v>45</v>
      </c>
      <c r="G4613" s="2">
        <v>55</v>
      </c>
      <c r="H4613" t="s">
        <v>20</v>
      </c>
      <c r="I4613" t="s">
        <v>32</v>
      </c>
      <c r="J4613" t="s">
        <v>21</v>
      </c>
      <c r="K4613" t="s">
        <v>20</v>
      </c>
      <c r="L4613" t="s">
        <v>24</v>
      </c>
      <c r="M4613" t="s">
        <v>20</v>
      </c>
      <c r="N4613" t="s">
        <v>25</v>
      </c>
      <c r="O4613" s="1">
        <v>63.26</v>
      </c>
      <c r="P4613" s="1">
        <v>3550.58</v>
      </c>
      <c r="Q4613">
        <v>2</v>
      </c>
      <c r="R4613" t="s">
        <v>21</v>
      </c>
      <c r="S4613" t="str">
        <f>IF(ChurnData[[#This Row],[MonthlyCharges]]&lt;=30,"1. Up to 30",IF(ChurnData[[#This Row],[MonthlyCharges]]&lt;=50,"2. 31-50",IF(ChurnData[[#This Row],[MonthlyCharges]]&lt;=70,"3. 51-70",IF(ChurnData[[#This Row],[MonthlyCharges]]&lt;=90,"4. 71-90","5. Over 90"))))</f>
        <v>3. 51-70</v>
      </c>
      <c r="T4613" t="str">
        <f>IF(AND(ChurnData[[#This Row],[Contract]]="Month-to-month",ChurnData[[#This Row],[InternetService]]="Fiber optic",ChurnData[[#This Row],[TenureMonths]]&lt;=11),"High-risk","Other")</f>
        <v>Other</v>
      </c>
      <c r="U4613" t="str">
        <f>IF(ChurnData[[#This Row],[TenureMonths]]&lt;=11,"0-11",IF(ChurnData[[#This Row],[TenureMonths]]&lt;=23,"12-23",IF(ChurnData[[#This Row],[TenureMonths]]&lt;=35,"24-35",IF(ChurnData[[#This Row],[TenureMonths]]&lt;=47,"36-47",IF(ChurnData[[#This Row],[TenureMonths]]&lt;=59,"48-59","60-72")))))</f>
        <v>48-59</v>
      </c>
      <c r="V4613">
        <f>IF(ChurnData[[#This Row],[Churn]]="Yes",1,0)</f>
        <v>0</v>
      </c>
    </row>
    <row r="4614" spans="1:22" x14ac:dyDescent="0.35">
      <c r="A4614" t="s">
        <v>4667</v>
      </c>
      <c r="B4614" t="s">
        <v>36</v>
      </c>
      <c r="C4614">
        <v>1</v>
      </c>
      <c r="D4614" t="s">
        <v>21</v>
      </c>
      <c r="E4614" t="s">
        <v>21</v>
      </c>
      <c r="F4614" t="s">
        <v>75</v>
      </c>
      <c r="G4614" s="2">
        <v>37</v>
      </c>
      <c r="H4614" t="s">
        <v>20</v>
      </c>
      <c r="I4614" t="s">
        <v>23</v>
      </c>
      <c r="J4614" t="s">
        <v>20</v>
      </c>
      <c r="K4614" t="s">
        <v>21</v>
      </c>
      <c r="L4614" t="s">
        <v>29</v>
      </c>
      <c r="M4614" t="s">
        <v>20</v>
      </c>
      <c r="N4614" t="s">
        <v>43</v>
      </c>
      <c r="O4614" s="1">
        <v>94.13</v>
      </c>
      <c r="P4614" s="1">
        <v>3453.39</v>
      </c>
      <c r="Q4614">
        <v>2</v>
      </c>
      <c r="R4614" t="s">
        <v>21</v>
      </c>
      <c r="S4614" t="str">
        <f>IF(ChurnData[[#This Row],[MonthlyCharges]]&lt;=30,"1. Up to 30",IF(ChurnData[[#This Row],[MonthlyCharges]]&lt;=50,"2. 31-50",IF(ChurnData[[#This Row],[MonthlyCharges]]&lt;=70,"3. 51-70",IF(ChurnData[[#This Row],[MonthlyCharges]]&lt;=90,"4. 71-90","5. Over 90"))))</f>
        <v>5. Over 90</v>
      </c>
      <c r="T4614" t="str">
        <f>IF(AND(ChurnData[[#This Row],[Contract]]="Month-to-month",ChurnData[[#This Row],[InternetService]]="Fiber optic",ChurnData[[#This Row],[TenureMonths]]&lt;=11),"High-risk","Other")</f>
        <v>Other</v>
      </c>
      <c r="U4614" t="str">
        <f>IF(ChurnData[[#This Row],[TenureMonths]]&lt;=11,"0-11",IF(ChurnData[[#This Row],[TenureMonths]]&lt;=23,"12-23",IF(ChurnData[[#This Row],[TenureMonths]]&lt;=35,"24-35",IF(ChurnData[[#This Row],[TenureMonths]]&lt;=47,"36-47",IF(ChurnData[[#This Row],[TenureMonths]]&lt;=59,"48-59","60-72")))))</f>
        <v>36-47</v>
      </c>
      <c r="V4614">
        <f>IF(ChurnData[[#This Row],[Churn]]="Yes",1,0)</f>
        <v>0</v>
      </c>
    </row>
    <row r="4615" spans="1:22" x14ac:dyDescent="0.35">
      <c r="A4615" t="s">
        <v>4668</v>
      </c>
      <c r="B4615" t="s">
        <v>36</v>
      </c>
      <c r="C4615">
        <v>0</v>
      </c>
      <c r="D4615" t="s">
        <v>20</v>
      </c>
      <c r="E4615" t="s">
        <v>20</v>
      </c>
      <c r="F4615" t="s">
        <v>39</v>
      </c>
      <c r="G4615" s="2">
        <v>21</v>
      </c>
      <c r="H4615" t="s">
        <v>20</v>
      </c>
      <c r="I4615" t="s">
        <v>23</v>
      </c>
      <c r="J4615" t="s">
        <v>20</v>
      </c>
      <c r="K4615" t="s">
        <v>20</v>
      </c>
      <c r="L4615" t="s">
        <v>33</v>
      </c>
      <c r="M4615" t="s">
        <v>21</v>
      </c>
      <c r="N4615" t="s">
        <v>25</v>
      </c>
      <c r="O4615" s="1">
        <v>93.05</v>
      </c>
      <c r="P4615" s="1">
        <v>1897.27</v>
      </c>
      <c r="Q4615">
        <v>1</v>
      </c>
      <c r="R4615" t="s">
        <v>21</v>
      </c>
      <c r="S4615" t="str">
        <f>IF(ChurnData[[#This Row],[MonthlyCharges]]&lt;=30,"1. Up to 30",IF(ChurnData[[#This Row],[MonthlyCharges]]&lt;=50,"2. 31-50",IF(ChurnData[[#This Row],[MonthlyCharges]]&lt;=70,"3. 51-70",IF(ChurnData[[#This Row],[MonthlyCharges]]&lt;=90,"4. 71-90","5. Over 90"))))</f>
        <v>5. Over 90</v>
      </c>
      <c r="T4615" t="str">
        <f>IF(AND(ChurnData[[#This Row],[Contract]]="Month-to-month",ChurnData[[#This Row],[InternetService]]="Fiber optic",ChurnData[[#This Row],[TenureMonths]]&lt;=11),"High-risk","Other")</f>
        <v>Other</v>
      </c>
      <c r="U4615" t="str">
        <f>IF(ChurnData[[#This Row],[TenureMonths]]&lt;=11,"0-11",IF(ChurnData[[#This Row],[TenureMonths]]&lt;=23,"12-23",IF(ChurnData[[#This Row],[TenureMonths]]&lt;=35,"24-35",IF(ChurnData[[#This Row],[TenureMonths]]&lt;=47,"36-47",IF(ChurnData[[#This Row],[TenureMonths]]&lt;=59,"48-59","60-72")))))</f>
        <v>12-23</v>
      </c>
      <c r="V4615">
        <f>IF(ChurnData[[#This Row],[Churn]]="Yes",1,0)</f>
        <v>0</v>
      </c>
    </row>
    <row r="4616" spans="1:22" x14ac:dyDescent="0.35">
      <c r="A4616" t="s">
        <v>4669</v>
      </c>
      <c r="B4616" t="s">
        <v>36</v>
      </c>
      <c r="C4616">
        <v>0</v>
      </c>
      <c r="D4616" t="s">
        <v>21</v>
      </c>
      <c r="E4616" t="s">
        <v>21</v>
      </c>
      <c r="F4616" t="s">
        <v>41</v>
      </c>
      <c r="G4616" s="2">
        <v>11</v>
      </c>
      <c r="H4616" t="s">
        <v>20</v>
      </c>
      <c r="I4616" t="s">
        <v>32</v>
      </c>
      <c r="J4616" t="s">
        <v>21</v>
      </c>
      <c r="K4616" t="s">
        <v>20</v>
      </c>
      <c r="L4616" t="s">
        <v>33</v>
      </c>
      <c r="M4616" t="s">
        <v>21</v>
      </c>
      <c r="N4616" t="s">
        <v>43</v>
      </c>
      <c r="O4616" s="1">
        <v>53.73</v>
      </c>
      <c r="P4616" s="1">
        <v>586.41999999999996</v>
      </c>
      <c r="Q4616">
        <v>2</v>
      </c>
      <c r="R4616" t="s">
        <v>21</v>
      </c>
      <c r="S4616" t="str">
        <f>IF(ChurnData[[#This Row],[MonthlyCharges]]&lt;=30,"1. Up to 30",IF(ChurnData[[#This Row],[MonthlyCharges]]&lt;=50,"2. 31-50",IF(ChurnData[[#This Row],[MonthlyCharges]]&lt;=70,"3. 51-70",IF(ChurnData[[#This Row],[MonthlyCharges]]&lt;=90,"4. 71-90","5. Over 90"))))</f>
        <v>3. 51-70</v>
      </c>
      <c r="T4616" t="str">
        <f>IF(AND(ChurnData[[#This Row],[Contract]]="Month-to-month",ChurnData[[#This Row],[InternetService]]="Fiber optic",ChurnData[[#This Row],[TenureMonths]]&lt;=11),"High-risk","Other")</f>
        <v>Other</v>
      </c>
      <c r="U4616" t="str">
        <f>IF(ChurnData[[#This Row],[TenureMonths]]&lt;=11,"0-11",IF(ChurnData[[#This Row],[TenureMonths]]&lt;=23,"12-23",IF(ChurnData[[#This Row],[TenureMonths]]&lt;=35,"24-35",IF(ChurnData[[#This Row],[TenureMonths]]&lt;=47,"36-47",IF(ChurnData[[#This Row],[TenureMonths]]&lt;=59,"48-59","60-72")))))</f>
        <v>0-11</v>
      </c>
      <c r="V4616">
        <f>IF(ChurnData[[#This Row],[Churn]]="Yes",1,0)</f>
        <v>0</v>
      </c>
    </row>
    <row r="4617" spans="1:22" x14ac:dyDescent="0.35">
      <c r="A4617" t="s">
        <v>4670</v>
      </c>
      <c r="B4617" t="s">
        <v>36</v>
      </c>
      <c r="C4617">
        <v>1</v>
      </c>
      <c r="D4617" t="s">
        <v>21</v>
      </c>
      <c r="E4617" t="s">
        <v>21</v>
      </c>
      <c r="F4617" t="s">
        <v>45</v>
      </c>
      <c r="G4617" s="2">
        <v>6</v>
      </c>
      <c r="H4617" t="s">
        <v>20</v>
      </c>
      <c r="I4617" t="s">
        <v>32</v>
      </c>
      <c r="J4617" t="s">
        <v>20</v>
      </c>
      <c r="K4617" t="s">
        <v>21</v>
      </c>
      <c r="L4617" t="s">
        <v>33</v>
      </c>
      <c r="M4617" t="s">
        <v>21</v>
      </c>
      <c r="N4617" t="s">
        <v>43</v>
      </c>
      <c r="O4617" s="1">
        <v>65.95</v>
      </c>
      <c r="P4617" s="1">
        <v>401.82</v>
      </c>
      <c r="Q4617">
        <v>1</v>
      </c>
      <c r="R4617" t="s">
        <v>21</v>
      </c>
      <c r="S4617" t="str">
        <f>IF(ChurnData[[#This Row],[MonthlyCharges]]&lt;=30,"1. Up to 30",IF(ChurnData[[#This Row],[MonthlyCharges]]&lt;=50,"2. 31-50",IF(ChurnData[[#This Row],[MonthlyCharges]]&lt;=70,"3. 51-70",IF(ChurnData[[#This Row],[MonthlyCharges]]&lt;=90,"4. 71-90","5. Over 90"))))</f>
        <v>3. 51-70</v>
      </c>
      <c r="T4617" t="str">
        <f>IF(AND(ChurnData[[#This Row],[Contract]]="Month-to-month",ChurnData[[#This Row],[InternetService]]="Fiber optic",ChurnData[[#This Row],[TenureMonths]]&lt;=11),"High-risk","Other")</f>
        <v>Other</v>
      </c>
      <c r="U4617" t="str">
        <f>IF(ChurnData[[#This Row],[TenureMonths]]&lt;=11,"0-11",IF(ChurnData[[#This Row],[TenureMonths]]&lt;=23,"12-23",IF(ChurnData[[#This Row],[TenureMonths]]&lt;=35,"24-35",IF(ChurnData[[#This Row],[TenureMonths]]&lt;=47,"36-47",IF(ChurnData[[#This Row],[TenureMonths]]&lt;=59,"48-59","60-72")))))</f>
        <v>0-11</v>
      </c>
      <c r="V4617">
        <f>IF(ChurnData[[#This Row],[Churn]]="Yes",1,0)</f>
        <v>0</v>
      </c>
    </row>
    <row r="4618" spans="1:22" x14ac:dyDescent="0.35">
      <c r="A4618" t="s">
        <v>4671</v>
      </c>
      <c r="B4618" t="s">
        <v>36</v>
      </c>
      <c r="C4618">
        <v>0</v>
      </c>
      <c r="D4618" t="s">
        <v>21</v>
      </c>
      <c r="E4618" t="s">
        <v>21</v>
      </c>
      <c r="F4618" t="s">
        <v>49</v>
      </c>
      <c r="G4618" s="2">
        <v>8</v>
      </c>
      <c r="H4618" t="s">
        <v>20</v>
      </c>
      <c r="I4618" t="s">
        <v>21</v>
      </c>
      <c r="J4618" t="s">
        <v>28</v>
      </c>
      <c r="K4618" t="s">
        <v>28</v>
      </c>
      <c r="L4618" t="s">
        <v>29</v>
      </c>
      <c r="M4618" t="s">
        <v>20</v>
      </c>
      <c r="N4618" t="s">
        <v>30</v>
      </c>
      <c r="O4618" s="1">
        <v>18.57</v>
      </c>
      <c r="P4618" s="1">
        <v>145.15</v>
      </c>
      <c r="Q4618">
        <v>0</v>
      </c>
      <c r="R4618" t="s">
        <v>21</v>
      </c>
      <c r="S4618" t="str">
        <f>IF(ChurnData[[#This Row],[MonthlyCharges]]&lt;=30,"1. Up to 30",IF(ChurnData[[#This Row],[MonthlyCharges]]&lt;=50,"2. 31-50",IF(ChurnData[[#This Row],[MonthlyCharges]]&lt;=70,"3. 51-70",IF(ChurnData[[#This Row],[MonthlyCharges]]&lt;=90,"4. 71-90","5. Over 90"))))</f>
        <v>1. Up to 30</v>
      </c>
      <c r="T4618" t="str">
        <f>IF(AND(ChurnData[[#This Row],[Contract]]="Month-to-month",ChurnData[[#This Row],[InternetService]]="Fiber optic",ChurnData[[#This Row],[TenureMonths]]&lt;=11),"High-risk","Other")</f>
        <v>Other</v>
      </c>
      <c r="U4618" t="str">
        <f>IF(ChurnData[[#This Row],[TenureMonths]]&lt;=11,"0-11",IF(ChurnData[[#This Row],[TenureMonths]]&lt;=23,"12-23",IF(ChurnData[[#This Row],[TenureMonths]]&lt;=35,"24-35",IF(ChurnData[[#This Row],[TenureMonths]]&lt;=47,"36-47",IF(ChurnData[[#This Row],[TenureMonths]]&lt;=59,"48-59","60-72")))))</f>
        <v>0-11</v>
      </c>
      <c r="V4618">
        <f>IF(ChurnData[[#This Row],[Churn]]="Yes",1,0)</f>
        <v>0</v>
      </c>
    </row>
    <row r="4619" spans="1:22" x14ac:dyDescent="0.35">
      <c r="A4619" t="s">
        <v>4672</v>
      </c>
      <c r="B4619" t="s">
        <v>36</v>
      </c>
      <c r="C4619">
        <v>0</v>
      </c>
      <c r="D4619" t="s">
        <v>21</v>
      </c>
      <c r="E4619" t="s">
        <v>21</v>
      </c>
      <c r="F4619" t="s">
        <v>58</v>
      </c>
      <c r="G4619" s="2">
        <v>29</v>
      </c>
      <c r="H4619" t="s">
        <v>20</v>
      </c>
      <c r="I4619" t="s">
        <v>32</v>
      </c>
      <c r="J4619" t="s">
        <v>21</v>
      </c>
      <c r="K4619" t="s">
        <v>20</v>
      </c>
      <c r="L4619" t="s">
        <v>24</v>
      </c>
      <c r="M4619" t="s">
        <v>20</v>
      </c>
      <c r="N4619" t="s">
        <v>30</v>
      </c>
      <c r="O4619" s="1">
        <v>61.82</v>
      </c>
      <c r="P4619" s="1">
        <v>1758.36</v>
      </c>
      <c r="Q4619">
        <v>1</v>
      </c>
      <c r="R4619" t="s">
        <v>20</v>
      </c>
      <c r="S4619" t="str">
        <f>IF(ChurnData[[#This Row],[MonthlyCharges]]&lt;=30,"1. Up to 30",IF(ChurnData[[#This Row],[MonthlyCharges]]&lt;=50,"2. 31-50",IF(ChurnData[[#This Row],[MonthlyCharges]]&lt;=70,"3. 51-70",IF(ChurnData[[#This Row],[MonthlyCharges]]&lt;=90,"4. 71-90","5. Over 90"))))</f>
        <v>3. 51-70</v>
      </c>
      <c r="T4619" t="str">
        <f>IF(AND(ChurnData[[#This Row],[Contract]]="Month-to-month",ChurnData[[#This Row],[InternetService]]="Fiber optic",ChurnData[[#This Row],[TenureMonths]]&lt;=11),"High-risk","Other")</f>
        <v>Other</v>
      </c>
      <c r="U4619" t="str">
        <f>IF(ChurnData[[#This Row],[TenureMonths]]&lt;=11,"0-11",IF(ChurnData[[#This Row],[TenureMonths]]&lt;=23,"12-23",IF(ChurnData[[#This Row],[TenureMonths]]&lt;=35,"24-35",IF(ChurnData[[#This Row],[TenureMonths]]&lt;=47,"36-47",IF(ChurnData[[#This Row],[TenureMonths]]&lt;=59,"48-59","60-72")))))</f>
        <v>24-35</v>
      </c>
      <c r="V4619">
        <f>IF(ChurnData[[#This Row],[Churn]]="Yes",1,0)</f>
        <v>1</v>
      </c>
    </row>
    <row r="4620" spans="1:22" x14ac:dyDescent="0.35">
      <c r="A4620" t="s">
        <v>4673</v>
      </c>
      <c r="B4620" t="s">
        <v>19</v>
      </c>
      <c r="C4620">
        <v>0</v>
      </c>
      <c r="D4620" t="s">
        <v>21</v>
      </c>
      <c r="E4620" t="s">
        <v>21</v>
      </c>
      <c r="F4620" t="s">
        <v>39</v>
      </c>
      <c r="G4620" s="2">
        <v>11</v>
      </c>
      <c r="H4620" t="s">
        <v>20</v>
      </c>
      <c r="I4620" t="s">
        <v>32</v>
      </c>
      <c r="J4620" t="s">
        <v>20</v>
      </c>
      <c r="K4620" t="s">
        <v>21</v>
      </c>
      <c r="L4620" t="s">
        <v>33</v>
      </c>
      <c r="M4620" t="s">
        <v>21</v>
      </c>
      <c r="N4620" t="s">
        <v>34</v>
      </c>
      <c r="O4620" s="1">
        <v>56.74</v>
      </c>
      <c r="P4620" s="1">
        <v>626.52</v>
      </c>
      <c r="Q4620">
        <v>1</v>
      </c>
      <c r="R4620" t="s">
        <v>21</v>
      </c>
      <c r="S4620" t="str">
        <f>IF(ChurnData[[#This Row],[MonthlyCharges]]&lt;=30,"1. Up to 30",IF(ChurnData[[#This Row],[MonthlyCharges]]&lt;=50,"2. 31-50",IF(ChurnData[[#This Row],[MonthlyCharges]]&lt;=70,"3. 51-70",IF(ChurnData[[#This Row],[MonthlyCharges]]&lt;=90,"4. 71-90","5. Over 90"))))</f>
        <v>3. 51-70</v>
      </c>
      <c r="T4620" t="str">
        <f>IF(AND(ChurnData[[#This Row],[Contract]]="Month-to-month",ChurnData[[#This Row],[InternetService]]="Fiber optic",ChurnData[[#This Row],[TenureMonths]]&lt;=11),"High-risk","Other")</f>
        <v>Other</v>
      </c>
      <c r="U4620" t="str">
        <f>IF(ChurnData[[#This Row],[TenureMonths]]&lt;=11,"0-11",IF(ChurnData[[#This Row],[TenureMonths]]&lt;=23,"12-23",IF(ChurnData[[#This Row],[TenureMonths]]&lt;=35,"24-35",IF(ChurnData[[#This Row],[TenureMonths]]&lt;=47,"36-47",IF(ChurnData[[#This Row],[TenureMonths]]&lt;=59,"48-59","60-72")))))</f>
        <v>0-11</v>
      </c>
      <c r="V4620">
        <f>IF(ChurnData[[#This Row],[Churn]]="Yes",1,0)</f>
        <v>0</v>
      </c>
    </row>
    <row r="4621" spans="1:22" x14ac:dyDescent="0.35">
      <c r="A4621" t="s">
        <v>4674</v>
      </c>
      <c r="B4621" t="s">
        <v>19</v>
      </c>
      <c r="C4621">
        <v>0</v>
      </c>
      <c r="D4621" t="s">
        <v>20</v>
      </c>
      <c r="E4621" t="s">
        <v>21</v>
      </c>
      <c r="F4621" t="s">
        <v>41</v>
      </c>
      <c r="G4621" s="2">
        <v>11</v>
      </c>
      <c r="H4621" t="s">
        <v>20</v>
      </c>
      <c r="I4621" t="s">
        <v>21</v>
      </c>
      <c r="J4621" t="s">
        <v>28</v>
      </c>
      <c r="K4621" t="s">
        <v>28</v>
      </c>
      <c r="L4621" t="s">
        <v>33</v>
      </c>
      <c r="M4621" t="s">
        <v>21</v>
      </c>
      <c r="N4621" t="s">
        <v>43</v>
      </c>
      <c r="O4621" s="1">
        <v>32.49</v>
      </c>
      <c r="P4621" s="1">
        <v>361.91</v>
      </c>
      <c r="Q4621">
        <v>1</v>
      </c>
      <c r="R4621" t="s">
        <v>21</v>
      </c>
      <c r="S4621" t="str">
        <f>IF(ChurnData[[#This Row],[MonthlyCharges]]&lt;=30,"1. Up to 30",IF(ChurnData[[#This Row],[MonthlyCharges]]&lt;=50,"2. 31-50",IF(ChurnData[[#This Row],[MonthlyCharges]]&lt;=70,"3. 51-70",IF(ChurnData[[#This Row],[MonthlyCharges]]&lt;=90,"4. 71-90","5. Over 90"))))</f>
        <v>2. 31-50</v>
      </c>
      <c r="T4621" t="str">
        <f>IF(AND(ChurnData[[#This Row],[Contract]]="Month-to-month",ChurnData[[#This Row],[InternetService]]="Fiber optic",ChurnData[[#This Row],[TenureMonths]]&lt;=11),"High-risk","Other")</f>
        <v>Other</v>
      </c>
      <c r="U4621" t="str">
        <f>IF(ChurnData[[#This Row],[TenureMonths]]&lt;=11,"0-11",IF(ChurnData[[#This Row],[TenureMonths]]&lt;=23,"12-23",IF(ChurnData[[#This Row],[TenureMonths]]&lt;=35,"24-35",IF(ChurnData[[#This Row],[TenureMonths]]&lt;=47,"36-47",IF(ChurnData[[#This Row],[TenureMonths]]&lt;=59,"48-59","60-72")))))</f>
        <v>0-11</v>
      </c>
      <c r="V4621">
        <f>IF(ChurnData[[#This Row],[Churn]]="Yes",1,0)</f>
        <v>0</v>
      </c>
    </row>
    <row r="4622" spans="1:22" x14ac:dyDescent="0.35">
      <c r="A4622" t="s">
        <v>4675</v>
      </c>
      <c r="B4622" t="s">
        <v>36</v>
      </c>
      <c r="C4622">
        <v>0</v>
      </c>
      <c r="D4622" t="s">
        <v>20</v>
      </c>
      <c r="E4622" t="s">
        <v>20</v>
      </c>
      <c r="F4622" t="s">
        <v>22</v>
      </c>
      <c r="G4622" s="2">
        <v>6</v>
      </c>
      <c r="H4622" t="s">
        <v>20</v>
      </c>
      <c r="I4622" t="s">
        <v>23</v>
      </c>
      <c r="J4622" t="s">
        <v>20</v>
      </c>
      <c r="K4622" t="s">
        <v>21</v>
      </c>
      <c r="L4622" t="s">
        <v>33</v>
      </c>
      <c r="M4622" t="s">
        <v>21</v>
      </c>
      <c r="N4622" t="s">
        <v>34</v>
      </c>
      <c r="O4622" s="1">
        <v>95.18</v>
      </c>
      <c r="P4622" s="1">
        <v>571.85</v>
      </c>
      <c r="Q4622">
        <v>3</v>
      </c>
      <c r="R4622" t="s">
        <v>20</v>
      </c>
      <c r="S4622" t="str">
        <f>IF(ChurnData[[#This Row],[MonthlyCharges]]&lt;=30,"1. Up to 30",IF(ChurnData[[#This Row],[MonthlyCharges]]&lt;=50,"2. 31-50",IF(ChurnData[[#This Row],[MonthlyCharges]]&lt;=70,"3. 51-70",IF(ChurnData[[#This Row],[MonthlyCharges]]&lt;=90,"4. 71-90","5. Over 90"))))</f>
        <v>5. Over 90</v>
      </c>
      <c r="T4622" t="str">
        <f>IF(AND(ChurnData[[#This Row],[Contract]]="Month-to-month",ChurnData[[#This Row],[InternetService]]="Fiber optic",ChurnData[[#This Row],[TenureMonths]]&lt;=11),"High-risk","Other")</f>
        <v>High-risk</v>
      </c>
      <c r="U4622" t="str">
        <f>IF(ChurnData[[#This Row],[TenureMonths]]&lt;=11,"0-11",IF(ChurnData[[#This Row],[TenureMonths]]&lt;=23,"12-23",IF(ChurnData[[#This Row],[TenureMonths]]&lt;=35,"24-35",IF(ChurnData[[#This Row],[TenureMonths]]&lt;=47,"36-47",IF(ChurnData[[#This Row],[TenureMonths]]&lt;=59,"48-59","60-72")))))</f>
        <v>0-11</v>
      </c>
      <c r="V4622">
        <f>IF(ChurnData[[#This Row],[Churn]]="Yes",1,0)</f>
        <v>1</v>
      </c>
    </row>
    <row r="4623" spans="1:22" x14ac:dyDescent="0.35">
      <c r="A4623" t="s">
        <v>4676</v>
      </c>
      <c r="B4623" t="s">
        <v>36</v>
      </c>
      <c r="C4623">
        <v>1</v>
      </c>
      <c r="D4623" t="s">
        <v>21</v>
      </c>
      <c r="E4623" t="s">
        <v>21</v>
      </c>
      <c r="F4623" t="s">
        <v>75</v>
      </c>
      <c r="G4623" s="2">
        <v>29</v>
      </c>
      <c r="H4623" t="s">
        <v>20</v>
      </c>
      <c r="I4623" t="s">
        <v>23</v>
      </c>
      <c r="J4623" t="s">
        <v>20</v>
      </c>
      <c r="K4623" t="s">
        <v>20</v>
      </c>
      <c r="L4623" t="s">
        <v>33</v>
      </c>
      <c r="M4623" t="s">
        <v>21</v>
      </c>
      <c r="N4623" t="s">
        <v>34</v>
      </c>
      <c r="O4623" s="1">
        <v>103.64</v>
      </c>
      <c r="P4623" s="1">
        <v>3046.74</v>
      </c>
      <c r="Q4623">
        <v>1</v>
      </c>
      <c r="R4623" t="s">
        <v>20</v>
      </c>
      <c r="S4623" t="str">
        <f>IF(ChurnData[[#This Row],[MonthlyCharges]]&lt;=30,"1. Up to 30",IF(ChurnData[[#This Row],[MonthlyCharges]]&lt;=50,"2. 31-50",IF(ChurnData[[#This Row],[MonthlyCharges]]&lt;=70,"3. 51-70",IF(ChurnData[[#This Row],[MonthlyCharges]]&lt;=90,"4. 71-90","5. Over 90"))))</f>
        <v>5. Over 90</v>
      </c>
      <c r="T4623" t="str">
        <f>IF(AND(ChurnData[[#This Row],[Contract]]="Month-to-month",ChurnData[[#This Row],[InternetService]]="Fiber optic",ChurnData[[#This Row],[TenureMonths]]&lt;=11),"High-risk","Other")</f>
        <v>Other</v>
      </c>
      <c r="U4623" t="str">
        <f>IF(ChurnData[[#This Row],[TenureMonths]]&lt;=11,"0-11",IF(ChurnData[[#This Row],[TenureMonths]]&lt;=23,"12-23",IF(ChurnData[[#This Row],[TenureMonths]]&lt;=35,"24-35",IF(ChurnData[[#This Row],[TenureMonths]]&lt;=47,"36-47",IF(ChurnData[[#This Row],[TenureMonths]]&lt;=59,"48-59","60-72")))))</f>
        <v>24-35</v>
      </c>
      <c r="V4623">
        <f>IF(ChurnData[[#This Row],[Churn]]="Yes",1,0)</f>
        <v>1</v>
      </c>
    </row>
    <row r="4624" spans="1:22" x14ac:dyDescent="0.35">
      <c r="A4624" t="s">
        <v>4677</v>
      </c>
      <c r="B4624" t="s">
        <v>36</v>
      </c>
      <c r="C4624">
        <v>0</v>
      </c>
      <c r="D4624" t="s">
        <v>20</v>
      </c>
      <c r="E4624" t="s">
        <v>21</v>
      </c>
      <c r="F4624" t="s">
        <v>45</v>
      </c>
      <c r="G4624" s="2">
        <v>29</v>
      </c>
      <c r="H4624" t="s">
        <v>20</v>
      </c>
      <c r="I4624" t="s">
        <v>23</v>
      </c>
      <c r="J4624" t="s">
        <v>21</v>
      </c>
      <c r="K4624" t="s">
        <v>21</v>
      </c>
      <c r="L4624" t="s">
        <v>33</v>
      </c>
      <c r="M4624" t="s">
        <v>21</v>
      </c>
      <c r="N4624" t="s">
        <v>25</v>
      </c>
      <c r="O4624" s="1">
        <v>85.29</v>
      </c>
      <c r="P4624" s="1">
        <v>2501.6</v>
      </c>
      <c r="Q4624">
        <v>2</v>
      </c>
      <c r="R4624" t="s">
        <v>21</v>
      </c>
      <c r="S4624" t="str">
        <f>IF(ChurnData[[#This Row],[MonthlyCharges]]&lt;=30,"1. Up to 30",IF(ChurnData[[#This Row],[MonthlyCharges]]&lt;=50,"2. 31-50",IF(ChurnData[[#This Row],[MonthlyCharges]]&lt;=70,"3. 51-70",IF(ChurnData[[#This Row],[MonthlyCharges]]&lt;=90,"4. 71-90","5. Over 90"))))</f>
        <v>4. 71-90</v>
      </c>
      <c r="T4624" t="str">
        <f>IF(AND(ChurnData[[#This Row],[Contract]]="Month-to-month",ChurnData[[#This Row],[InternetService]]="Fiber optic",ChurnData[[#This Row],[TenureMonths]]&lt;=11),"High-risk","Other")</f>
        <v>Other</v>
      </c>
      <c r="U4624" t="str">
        <f>IF(ChurnData[[#This Row],[TenureMonths]]&lt;=11,"0-11",IF(ChurnData[[#This Row],[TenureMonths]]&lt;=23,"12-23",IF(ChurnData[[#This Row],[TenureMonths]]&lt;=35,"24-35",IF(ChurnData[[#This Row],[TenureMonths]]&lt;=47,"36-47",IF(ChurnData[[#This Row],[TenureMonths]]&lt;=59,"48-59","60-72")))))</f>
        <v>24-35</v>
      </c>
      <c r="V4624">
        <f>IF(ChurnData[[#This Row],[Churn]]="Yes",1,0)</f>
        <v>0</v>
      </c>
    </row>
    <row r="4625" spans="1:22" x14ac:dyDescent="0.35">
      <c r="A4625" t="s">
        <v>4678</v>
      </c>
      <c r="B4625" t="s">
        <v>36</v>
      </c>
      <c r="C4625">
        <v>0</v>
      </c>
      <c r="D4625" t="s">
        <v>20</v>
      </c>
      <c r="E4625" t="s">
        <v>21</v>
      </c>
      <c r="F4625" t="s">
        <v>56</v>
      </c>
      <c r="G4625" s="2">
        <v>33</v>
      </c>
      <c r="H4625" t="s">
        <v>20</v>
      </c>
      <c r="I4625" t="s">
        <v>21</v>
      </c>
      <c r="J4625" t="s">
        <v>28</v>
      </c>
      <c r="K4625" t="s">
        <v>28</v>
      </c>
      <c r="L4625" t="s">
        <v>24</v>
      </c>
      <c r="M4625" t="s">
        <v>21</v>
      </c>
      <c r="N4625" t="s">
        <v>34</v>
      </c>
      <c r="O4625" s="1">
        <v>20.27</v>
      </c>
      <c r="P4625" s="1">
        <v>652.27</v>
      </c>
      <c r="Q4625">
        <v>1</v>
      </c>
      <c r="R4625" t="s">
        <v>21</v>
      </c>
      <c r="S4625" t="str">
        <f>IF(ChurnData[[#This Row],[MonthlyCharges]]&lt;=30,"1. Up to 30",IF(ChurnData[[#This Row],[MonthlyCharges]]&lt;=50,"2. 31-50",IF(ChurnData[[#This Row],[MonthlyCharges]]&lt;=70,"3. 51-70",IF(ChurnData[[#This Row],[MonthlyCharges]]&lt;=90,"4. 71-90","5. Over 90"))))</f>
        <v>1. Up to 30</v>
      </c>
      <c r="T4625" t="str">
        <f>IF(AND(ChurnData[[#This Row],[Contract]]="Month-to-month",ChurnData[[#This Row],[InternetService]]="Fiber optic",ChurnData[[#This Row],[TenureMonths]]&lt;=11),"High-risk","Other")</f>
        <v>Other</v>
      </c>
      <c r="U4625" t="str">
        <f>IF(ChurnData[[#This Row],[TenureMonths]]&lt;=11,"0-11",IF(ChurnData[[#This Row],[TenureMonths]]&lt;=23,"12-23",IF(ChurnData[[#This Row],[TenureMonths]]&lt;=35,"24-35",IF(ChurnData[[#This Row],[TenureMonths]]&lt;=47,"36-47",IF(ChurnData[[#This Row],[TenureMonths]]&lt;=59,"48-59","60-72")))))</f>
        <v>24-35</v>
      </c>
      <c r="V4625">
        <f>IF(ChurnData[[#This Row],[Churn]]="Yes",1,0)</f>
        <v>0</v>
      </c>
    </row>
    <row r="4626" spans="1:22" x14ac:dyDescent="0.35">
      <c r="A4626" t="s">
        <v>4679</v>
      </c>
      <c r="B4626" t="s">
        <v>19</v>
      </c>
      <c r="C4626">
        <v>0</v>
      </c>
      <c r="D4626" t="s">
        <v>20</v>
      </c>
      <c r="E4626" t="s">
        <v>20</v>
      </c>
      <c r="F4626" t="s">
        <v>47</v>
      </c>
      <c r="G4626" s="2">
        <v>24</v>
      </c>
      <c r="H4626" t="s">
        <v>20</v>
      </c>
      <c r="I4626" t="s">
        <v>32</v>
      </c>
      <c r="J4626" t="s">
        <v>21</v>
      </c>
      <c r="K4626" t="s">
        <v>21</v>
      </c>
      <c r="L4626" t="s">
        <v>33</v>
      </c>
      <c r="M4626" t="s">
        <v>21</v>
      </c>
      <c r="N4626" t="s">
        <v>43</v>
      </c>
      <c r="O4626" s="1">
        <v>60.65</v>
      </c>
      <c r="P4626" s="1">
        <v>1469.87</v>
      </c>
      <c r="Q4626">
        <v>2</v>
      </c>
      <c r="R4626" t="s">
        <v>21</v>
      </c>
      <c r="S4626" t="str">
        <f>IF(ChurnData[[#This Row],[MonthlyCharges]]&lt;=30,"1. Up to 30",IF(ChurnData[[#This Row],[MonthlyCharges]]&lt;=50,"2. 31-50",IF(ChurnData[[#This Row],[MonthlyCharges]]&lt;=70,"3. 51-70",IF(ChurnData[[#This Row],[MonthlyCharges]]&lt;=90,"4. 71-90","5. Over 90"))))</f>
        <v>3. 51-70</v>
      </c>
      <c r="T4626" t="str">
        <f>IF(AND(ChurnData[[#This Row],[Contract]]="Month-to-month",ChurnData[[#This Row],[InternetService]]="Fiber optic",ChurnData[[#This Row],[TenureMonths]]&lt;=11),"High-risk","Other")</f>
        <v>Other</v>
      </c>
      <c r="U4626" t="str">
        <f>IF(ChurnData[[#This Row],[TenureMonths]]&lt;=11,"0-11",IF(ChurnData[[#This Row],[TenureMonths]]&lt;=23,"12-23",IF(ChurnData[[#This Row],[TenureMonths]]&lt;=35,"24-35",IF(ChurnData[[#This Row],[TenureMonths]]&lt;=47,"36-47",IF(ChurnData[[#This Row],[TenureMonths]]&lt;=59,"48-59","60-72")))))</f>
        <v>24-35</v>
      </c>
      <c r="V4626">
        <f>IF(ChurnData[[#This Row],[Churn]]="Yes",1,0)</f>
        <v>0</v>
      </c>
    </row>
    <row r="4627" spans="1:22" x14ac:dyDescent="0.35">
      <c r="A4627" t="s">
        <v>4680</v>
      </c>
      <c r="B4627" t="s">
        <v>36</v>
      </c>
      <c r="C4627">
        <v>0</v>
      </c>
      <c r="D4627" t="s">
        <v>21</v>
      </c>
      <c r="E4627" t="s">
        <v>21</v>
      </c>
      <c r="F4627" t="s">
        <v>39</v>
      </c>
      <c r="G4627" s="2">
        <v>21</v>
      </c>
      <c r="H4627" t="s">
        <v>20</v>
      </c>
      <c r="I4627" t="s">
        <v>32</v>
      </c>
      <c r="J4627" t="s">
        <v>21</v>
      </c>
      <c r="K4627" t="s">
        <v>21</v>
      </c>
      <c r="L4627" t="s">
        <v>33</v>
      </c>
      <c r="M4627" t="s">
        <v>20</v>
      </c>
      <c r="N4627" t="s">
        <v>34</v>
      </c>
      <c r="O4627" s="1">
        <v>59.84</v>
      </c>
      <c r="P4627" s="1">
        <v>1260.79</v>
      </c>
      <c r="Q4627">
        <v>2</v>
      </c>
      <c r="R4627" t="s">
        <v>20</v>
      </c>
      <c r="S4627" t="str">
        <f>IF(ChurnData[[#This Row],[MonthlyCharges]]&lt;=30,"1. Up to 30",IF(ChurnData[[#This Row],[MonthlyCharges]]&lt;=50,"2. 31-50",IF(ChurnData[[#This Row],[MonthlyCharges]]&lt;=70,"3. 51-70",IF(ChurnData[[#This Row],[MonthlyCharges]]&lt;=90,"4. 71-90","5. Over 90"))))</f>
        <v>3. 51-70</v>
      </c>
      <c r="T4627" t="str">
        <f>IF(AND(ChurnData[[#This Row],[Contract]]="Month-to-month",ChurnData[[#This Row],[InternetService]]="Fiber optic",ChurnData[[#This Row],[TenureMonths]]&lt;=11),"High-risk","Other")</f>
        <v>Other</v>
      </c>
      <c r="U4627" t="str">
        <f>IF(ChurnData[[#This Row],[TenureMonths]]&lt;=11,"0-11",IF(ChurnData[[#This Row],[TenureMonths]]&lt;=23,"12-23",IF(ChurnData[[#This Row],[TenureMonths]]&lt;=35,"24-35",IF(ChurnData[[#This Row],[TenureMonths]]&lt;=47,"36-47",IF(ChurnData[[#This Row],[TenureMonths]]&lt;=59,"48-59","60-72")))))</f>
        <v>12-23</v>
      </c>
      <c r="V4627">
        <f>IF(ChurnData[[#This Row],[Churn]]="Yes",1,0)</f>
        <v>1</v>
      </c>
    </row>
    <row r="4628" spans="1:22" x14ac:dyDescent="0.35">
      <c r="A4628" t="s">
        <v>4681</v>
      </c>
      <c r="B4628" t="s">
        <v>36</v>
      </c>
      <c r="C4628">
        <v>0</v>
      </c>
      <c r="D4628" t="s">
        <v>21</v>
      </c>
      <c r="E4628" t="s">
        <v>21</v>
      </c>
      <c r="F4628" t="s">
        <v>39</v>
      </c>
      <c r="G4628" s="2">
        <v>4</v>
      </c>
      <c r="H4628" t="s">
        <v>20</v>
      </c>
      <c r="I4628" t="s">
        <v>32</v>
      </c>
      <c r="J4628" t="s">
        <v>21</v>
      </c>
      <c r="K4628" t="s">
        <v>21</v>
      </c>
      <c r="L4628" t="s">
        <v>33</v>
      </c>
      <c r="M4628" t="s">
        <v>20</v>
      </c>
      <c r="N4628" t="s">
        <v>43</v>
      </c>
      <c r="O4628" s="1">
        <v>52.19</v>
      </c>
      <c r="P4628" s="1">
        <v>205.48</v>
      </c>
      <c r="Q4628">
        <v>1</v>
      </c>
      <c r="R4628" t="s">
        <v>21</v>
      </c>
      <c r="S4628" t="str">
        <f>IF(ChurnData[[#This Row],[MonthlyCharges]]&lt;=30,"1. Up to 30",IF(ChurnData[[#This Row],[MonthlyCharges]]&lt;=50,"2. 31-50",IF(ChurnData[[#This Row],[MonthlyCharges]]&lt;=70,"3. 51-70",IF(ChurnData[[#This Row],[MonthlyCharges]]&lt;=90,"4. 71-90","5. Over 90"))))</f>
        <v>3. 51-70</v>
      </c>
      <c r="T4628" t="str">
        <f>IF(AND(ChurnData[[#This Row],[Contract]]="Month-to-month",ChurnData[[#This Row],[InternetService]]="Fiber optic",ChurnData[[#This Row],[TenureMonths]]&lt;=11),"High-risk","Other")</f>
        <v>Other</v>
      </c>
      <c r="U4628" t="str">
        <f>IF(ChurnData[[#This Row],[TenureMonths]]&lt;=11,"0-11",IF(ChurnData[[#This Row],[TenureMonths]]&lt;=23,"12-23",IF(ChurnData[[#This Row],[TenureMonths]]&lt;=35,"24-35",IF(ChurnData[[#This Row],[TenureMonths]]&lt;=47,"36-47",IF(ChurnData[[#This Row],[TenureMonths]]&lt;=59,"48-59","60-72")))))</f>
        <v>0-11</v>
      </c>
      <c r="V4628">
        <f>IF(ChurnData[[#This Row],[Churn]]="Yes",1,0)</f>
        <v>0</v>
      </c>
    </row>
    <row r="4629" spans="1:22" x14ac:dyDescent="0.35">
      <c r="A4629" t="s">
        <v>4682</v>
      </c>
      <c r="B4629" t="s">
        <v>19</v>
      </c>
      <c r="C4629">
        <v>1</v>
      </c>
      <c r="D4629" t="s">
        <v>20</v>
      </c>
      <c r="E4629" t="s">
        <v>20</v>
      </c>
      <c r="F4629" t="s">
        <v>56</v>
      </c>
      <c r="G4629" s="2">
        <v>9</v>
      </c>
      <c r="H4629" t="s">
        <v>20</v>
      </c>
      <c r="I4629" t="s">
        <v>23</v>
      </c>
      <c r="J4629" t="s">
        <v>20</v>
      </c>
      <c r="K4629" t="s">
        <v>21</v>
      </c>
      <c r="L4629" t="s">
        <v>33</v>
      </c>
      <c r="M4629" t="s">
        <v>21</v>
      </c>
      <c r="N4629" t="s">
        <v>30</v>
      </c>
      <c r="O4629" s="1">
        <v>77.45</v>
      </c>
      <c r="P4629" s="1">
        <v>711.97</v>
      </c>
      <c r="Q4629">
        <v>1</v>
      </c>
      <c r="R4629" t="s">
        <v>20</v>
      </c>
      <c r="S4629" t="str">
        <f>IF(ChurnData[[#This Row],[MonthlyCharges]]&lt;=30,"1. Up to 30",IF(ChurnData[[#This Row],[MonthlyCharges]]&lt;=50,"2. 31-50",IF(ChurnData[[#This Row],[MonthlyCharges]]&lt;=70,"3. 51-70",IF(ChurnData[[#This Row],[MonthlyCharges]]&lt;=90,"4. 71-90","5. Over 90"))))</f>
        <v>4. 71-90</v>
      </c>
      <c r="T4629" t="str">
        <f>IF(AND(ChurnData[[#This Row],[Contract]]="Month-to-month",ChurnData[[#This Row],[InternetService]]="Fiber optic",ChurnData[[#This Row],[TenureMonths]]&lt;=11),"High-risk","Other")</f>
        <v>High-risk</v>
      </c>
      <c r="U4629" t="str">
        <f>IF(ChurnData[[#This Row],[TenureMonths]]&lt;=11,"0-11",IF(ChurnData[[#This Row],[TenureMonths]]&lt;=23,"12-23",IF(ChurnData[[#This Row],[TenureMonths]]&lt;=35,"24-35",IF(ChurnData[[#This Row],[TenureMonths]]&lt;=47,"36-47",IF(ChurnData[[#This Row],[TenureMonths]]&lt;=59,"48-59","60-72")))))</f>
        <v>0-11</v>
      </c>
      <c r="V4629">
        <f>IF(ChurnData[[#This Row],[Churn]]="Yes",1,0)</f>
        <v>1</v>
      </c>
    </row>
    <row r="4630" spans="1:22" x14ac:dyDescent="0.35">
      <c r="A4630" t="s">
        <v>4683</v>
      </c>
      <c r="B4630" t="s">
        <v>19</v>
      </c>
      <c r="C4630">
        <v>0</v>
      </c>
      <c r="D4630" t="s">
        <v>20</v>
      </c>
      <c r="E4630" t="s">
        <v>20</v>
      </c>
      <c r="F4630" t="s">
        <v>65</v>
      </c>
      <c r="G4630" s="2">
        <v>4</v>
      </c>
      <c r="H4630" t="s">
        <v>20</v>
      </c>
      <c r="I4630" t="s">
        <v>23</v>
      </c>
      <c r="J4630" t="s">
        <v>21</v>
      </c>
      <c r="K4630" t="s">
        <v>21</v>
      </c>
      <c r="L4630" t="s">
        <v>33</v>
      </c>
      <c r="M4630" t="s">
        <v>20</v>
      </c>
      <c r="N4630" t="s">
        <v>30</v>
      </c>
      <c r="O4630" s="1">
        <v>84.91</v>
      </c>
      <c r="P4630" s="1">
        <v>341.82</v>
      </c>
      <c r="Q4630">
        <v>1</v>
      </c>
      <c r="R4630" t="s">
        <v>20</v>
      </c>
      <c r="S4630" t="str">
        <f>IF(ChurnData[[#This Row],[MonthlyCharges]]&lt;=30,"1. Up to 30",IF(ChurnData[[#This Row],[MonthlyCharges]]&lt;=50,"2. 31-50",IF(ChurnData[[#This Row],[MonthlyCharges]]&lt;=70,"3. 51-70",IF(ChurnData[[#This Row],[MonthlyCharges]]&lt;=90,"4. 71-90","5. Over 90"))))</f>
        <v>4. 71-90</v>
      </c>
      <c r="T4630" t="str">
        <f>IF(AND(ChurnData[[#This Row],[Contract]]="Month-to-month",ChurnData[[#This Row],[InternetService]]="Fiber optic",ChurnData[[#This Row],[TenureMonths]]&lt;=11),"High-risk","Other")</f>
        <v>High-risk</v>
      </c>
      <c r="U4630" t="str">
        <f>IF(ChurnData[[#This Row],[TenureMonths]]&lt;=11,"0-11",IF(ChurnData[[#This Row],[TenureMonths]]&lt;=23,"12-23",IF(ChurnData[[#This Row],[TenureMonths]]&lt;=35,"24-35",IF(ChurnData[[#This Row],[TenureMonths]]&lt;=47,"36-47",IF(ChurnData[[#This Row],[TenureMonths]]&lt;=59,"48-59","60-72")))))</f>
        <v>0-11</v>
      </c>
      <c r="V4630">
        <f>IF(ChurnData[[#This Row],[Churn]]="Yes",1,0)</f>
        <v>1</v>
      </c>
    </row>
    <row r="4631" spans="1:22" x14ac:dyDescent="0.35">
      <c r="A4631" t="s">
        <v>4684</v>
      </c>
      <c r="B4631" t="s">
        <v>36</v>
      </c>
      <c r="C4631">
        <v>0</v>
      </c>
      <c r="D4631" t="s">
        <v>21</v>
      </c>
      <c r="E4631" t="s">
        <v>21</v>
      </c>
      <c r="F4631" t="s">
        <v>39</v>
      </c>
      <c r="G4631" s="2">
        <v>54</v>
      </c>
      <c r="H4631" t="s">
        <v>20</v>
      </c>
      <c r="I4631" t="s">
        <v>32</v>
      </c>
      <c r="J4631" t="s">
        <v>21</v>
      </c>
      <c r="K4631" t="s">
        <v>21</v>
      </c>
      <c r="L4631" t="s">
        <v>24</v>
      </c>
      <c r="M4631" t="s">
        <v>20</v>
      </c>
      <c r="N4631" t="s">
        <v>34</v>
      </c>
      <c r="O4631" s="1">
        <v>54.94</v>
      </c>
      <c r="P4631" s="1">
        <v>3024.54</v>
      </c>
      <c r="Q4631">
        <v>0</v>
      </c>
      <c r="R4631" t="s">
        <v>21</v>
      </c>
      <c r="S4631" t="str">
        <f>IF(ChurnData[[#This Row],[MonthlyCharges]]&lt;=30,"1. Up to 30",IF(ChurnData[[#This Row],[MonthlyCharges]]&lt;=50,"2. 31-50",IF(ChurnData[[#This Row],[MonthlyCharges]]&lt;=70,"3. 51-70",IF(ChurnData[[#This Row],[MonthlyCharges]]&lt;=90,"4. 71-90","5. Over 90"))))</f>
        <v>3. 51-70</v>
      </c>
      <c r="T4631" t="str">
        <f>IF(AND(ChurnData[[#This Row],[Contract]]="Month-to-month",ChurnData[[#This Row],[InternetService]]="Fiber optic",ChurnData[[#This Row],[TenureMonths]]&lt;=11),"High-risk","Other")</f>
        <v>Other</v>
      </c>
      <c r="U4631" t="str">
        <f>IF(ChurnData[[#This Row],[TenureMonths]]&lt;=11,"0-11",IF(ChurnData[[#This Row],[TenureMonths]]&lt;=23,"12-23",IF(ChurnData[[#This Row],[TenureMonths]]&lt;=35,"24-35",IF(ChurnData[[#This Row],[TenureMonths]]&lt;=47,"36-47",IF(ChurnData[[#This Row],[TenureMonths]]&lt;=59,"48-59","60-72")))))</f>
        <v>48-59</v>
      </c>
      <c r="V4631">
        <f>IF(ChurnData[[#This Row],[Churn]]="Yes",1,0)</f>
        <v>0</v>
      </c>
    </row>
    <row r="4632" spans="1:22" x14ac:dyDescent="0.35">
      <c r="A4632" t="s">
        <v>4685</v>
      </c>
      <c r="B4632" t="s">
        <v>19</v>
      </c>
      <c r="C4632">
        <v>0</v>
      </c>
      <c r="D4632" t="s">
        <v>20</v>
      </c>
      <c r="E4632" t="s">
        <v>21</v>
      </c>
      <c r="F4632" t="s">
        <v>27</v>
      </c>
      <c r="G4632" s="2">
        <v>16</v>
      </c>
      <c r="H4632" t="s">
        <v>20</v>
      </c>
      <c r="I4632" t="s">
        <v>32</v>
      </c>
      <c r="J4632" t="s">
        <v>21</v>
      </c>
      <c r="K4632" t="s">
        <v>21</v>
      </c>
      <c r="L4632" t="s">
        <v>29</v>
      </c>
      <c r="M4632" t="s">
        <v>20</v>
      </c>
      <c r="N4632" t="s">
        <v>25</v>
      </c>
      <c r="O4632" s="1">
        <v>50.73</v>
      </c>
      <c r="P4632" s="1">
        <v>827.04</v>
      </c>
      <c r="Q4632">
        <v>1</v>
      </c>
      <c r="R4632" t="s">
        <v>21</v>
      </c>
      <c r="S4632" t="str">
        <f>IF(ChurnData[[#This Row],[MonthlyCharges]]&lt;=30,"1. Up to 30",IF(ChurnData[[#This Row],[MonthlyCharges]]&lt;=50,"2. 31-50",IF(ChurnData[[#This Row],[MonthlyCharges]]&lt;=70,"3. 51-70",IF(ChurnData[[#This Row],[MonthlyCharges]]&lt;=90,"4. 71-90","5. Over 90"))))</f>
        <v>3. 51-70</v>
      </c>
      <c r="T4632" t="str">
        <f>IF(AND(ChurnData[[#This Row],[Contract]]="Month-to-month",ChurnData[[#This Row],[InternetService]]="Fiber optic",ChurnData[[#This Row],[TenureMonths]]&lt;=11),"High-risk","Other")</f>
        <v>Other</v>
      </c>
      <c r="U4632" t="str">
        <f>IF(ChurnData[[#This Row],[TenureMonths]]&lt;=11,"0-11",IF(ChurnData[[#This Row],[TenureMonths]]&lt;=23,"12-23",IF(ChurnData[[#This Row],[TenureMonths]]&lt;=35,"24-35",IF(ChurnData[[#This Row],[TenureMonths]]&lt;=47,"36-47",IF(ChurnData[[#This Row],[TenureMonths]]&lt;=59,"48-59","60-72")))))</f>
        <v>12-23</v>
      </c>
      <c r="V4632">
        <f>IF(ChurnData[[#This Row],[Churn]]="Yes",1,0)</f>
        <v>0</v>
      </c>
    </row>
    <row r="4633" spans="1:22" x14ac:dyDescent="0.35">
      <c r="A4633" t="s">
        <v>4686</v>
      </c>
      <c r="B4633" t="s">
        <v>36</v>
      </c>
      <c r="C4633">
        <v>0</v>
      </c>
      <c r="D4633" t="s">
        <v>21</v>
      </c>
      <c r="E4633" t="s">
        <v>21</v>
      </c>
      <c r="F4633" t="s">
        <v>56</v>
      </c>
      <c r="G4633" s="2">
        <v>72</v>
      </c>
      <c r="H4633" t="s">
        <v>20</v>
      </c>
      <c r="I4633" t="s">
        <v>21</v>
      </c>
      <c r="J4633" t="s">
        <v>28</v>
      </c>
      <c r="K4633" t="s">
        <v>28</v>
      </c>
      <c r="L4633" t="s">
        <v>24</v>
      </c>
      <c r="M4633" t="s">
        <v>20</v>
      </c>
      <c r="N4633" t="s">
        <v>25</v>
      </c>
      <c r="O4633" s="1">
        <v>23.86</v>
      </c>
      <c r="P4633" s="1">
        <v>1696.05</v>
      </c>
      <c r="Q4633">
        <v>1</v>
      </c>
      <c r="R4633" t="s">
        <v>21</v>
      </c>
      <c r="S4633" t="str">
        <f>IF(ChurnData[[#This Row],[MonthlyCharges]]&lt;=30,"1. Up to 30",IF(ChurnData[[#This Row],[MonthlyCharges]]&lt;=50,"2. 31-50",IF(ChurnData[[#This Row],[MonthlyCharges]]&lt;=70,"3. 51-70",IF(ChurnData[[#This Row],[MonthlyCharges]]&lt;=90,"4. 71-90","5. Over 90"))))</f>
        <v>1. Up to 30</v>
      </c>
      <c r="T4633" t="str">
        <f>IF(AND(ChurnData[[#This Row],[Contract]]="Month-to-month",ChurnData[[#This Row],[InternetService]]="Fiber optic",ChurnData[[#This Row],[TenureMonths]]&lt;=11),"High-risk","Other")</f>
        <v>Other</v>
      </c>
      <c r="U4633" t="str">
        <f>IF(ChurnData[[#This Row],[TenureMonths]]&lt;=11,"0-11",IF(ChurnData[[#This Row],[TenureMonths]]&lt;=23,"12-23",IF(ChurnData[[#This Row],[TenureMonths]]&lt;=35,"24-35",IF(ChurnData[[#This Row],[TenureMonths]]&lt;=47,"36-47",IF(ChurnData[[#This Row],[TenureMonths]]&lt;=59,"48-59","60-72")))))</f>
        <v>60-72</v>
      </c>
      <c r="V4633">
        <f>IF(ChurnData[[#This Row],[Churn]]="Yes",1,0)</f>
        <v>0</v>
      </c>
    </row>
    <row r="4634" spans="1:22" x14ac:dyDescent="0.35">
      <c r="A4634" t="s">
        <v>4687</v>
      </c>
      <c r="B4634" t="s">
        <v>36</v>
      </c>
      <c r="C4634">
        <v>0</v>
      </c>
      <c r="D4634" t="s">
        <v>20</v>
      </c>
      <c r="E4634" t="s">
        <v>21</v>
      </c>
      <c r="F4634" t="s">
        <v>58</v>
      </c>
      <c r="G4634" s="2">
        <v>9</v>
      </c>
      <c r="H4634" t="s">
        <v>20</v>
      </c>
      <c r="I4634" t="s">
        <v>23</v>
      </c>
      <c r="J4634" t="s">
        <v>21</v>
      </c>
      <c r="K4634" t="s">
        <v>21</v>
      </c>
      <c r="L4634" t="s">
        <v>33</v>
      </c>
      <c r="M4634" t="s">
        <v>20</v>
      </c>
      <c r="N4634" t="s">
        <v>25</v>
      </c>
      <c r="O4634" s="1">
        <v>80.62</v>
      </c>
      <c r="P4634" s="1">
        <v>723.19</v>
      </c>
      <c r="Q4634">
        <v>2</v>
      </c>
      <c r="R4634" t="s">
        <v>21</v>
      </c>
      <c r="S4634" t="str">
        <f>IF(ChurnData[[#This Row],[MonthlyCharges]]&lt;=30,"1. Up to 30",IF(ChurnData[[#This Row],[MonthlyCharges]]&lt;=50,"2. 31-50",IF(ChurnData[[#This Row],[MonthlyCharges]]&lt;=70,"3. 51-70",IF(ChurnData[[#This Row],[MonthlyCharges]]&lt;=90,"4. 71-90","5. Over 90"))))</f>
        <v>4. 71-90</v>
      </c>
      <c r="T4634" t="str">
        <f>IF(AND(ChurnData[[#This Row],[Contract]]="Month-to-month",ChurnData[[#This Row],[InternetService]]="Fiber optic",ChurnData[[#This Row],[TenureMonths]]&lt;=11),"High-risk","Other")</f>
        <v>High-risk</v>
      </c>
      <c r="U4634" t="str">
        <f>IF(ChurnData[[#This Row],[TenureMonths]]&lt;=11,"0-11",IF(ChurnData[[#This Row],[TenureMonths]]&lt;=23,"12-23",IF(ChurnData[[#This Row],[TenureMonths]]&lt;=35,"24-35",IF(ChurnData[[#This Row],[TenureMonths]]&lt;=47,"36-47",IF(ChurnData[[#This Row],[TenureMonths]]&lt;=59,"48-59","60-72")))))</f>
        <v>0-11</v>
      </c>
      <c r="V4634">
        <f>IF(ChurnData[[#This Row],[Churn]]="Yes",1,0)</f>
        <v>0</v>
      </c>
    </row>
    <row r="4635" spans="1:22" x14ac:dyDescent="0.35">
      <c r="A4635" t="s">
        <v>4688</v>
      </c>
      <c r="B4635" t="s">
        <v>19</v>
      </c>
      <c r="C4635">
        <v>0</v>
      </c>
      <c r="D4635" t="s">
        <v>21</v>
      </c>
      <c r="E4635" t="s">
        <v>21</v>
      </c>
      <c r="F4635" t="s">
        <v>41</v>
      </c>
      <c r="G4635" s="2">
        <v>32</v>
      </c>
      <c r="H4635" t="s">
        <v>21</v>
      </c>
      <c r="I4635" t="s">
        <v>23</v>
      </c>
      <c r="J4635" t="s">
        <v>21</v>
      </c>
      <c r="K4635" t="s">
        <v>21</v>
      </c>
      <c r="L4635" t="s">
        <v>33</v>
      </c>
      <c r="M4635" t="s">
        <v>21</v>
      </c>
      <c r="N4635" t="s">
        <v>34</v>
      </c>
      <c r="O4635" s="1">
        <v>78.89</v>
      </c>
      <c r="P4635" s="1">
        <v>2460.9699999999998</v>
      </c>
      <c r="Q4635">
        <v>1</v>
      </c>
      <c r="R4635" t="s">
        <v>21</v>
      </c>
      <c r="S4635" t="str">
        <f>IF(ChurnData[[#This Row],[MonthlyCharges]]&lt;=30,"1. Up to 30",IF(ChurnData[[#This Row],[MonthlyCharges]]&lt;=50,"2. 31-50",IF(ChurnData[[#This Row],[MonthlyCharges]]&lt;=70,"3. 51-70",IF(ChurnData[[#This Row],[MonthlyCharges]]&lt;=90,"4. 71-90","5. Over 90"))))</f>
        <v>4. 71-90</v>
      </c>
      <c r="T4635" t="str">
        <f>IF(AND(ChurnData[[#This Row],[Contract]]="Month-to-month",ChurnData[[#This Row],[InternetService]]="Fiber optic",ChurnData[[#This Row],[TenureMonths]]&lt;=11),"High-risk","Other")</f>
        <v>Other</v>
      </c>
      <c r="U4635" t="str">
        <f>IF(ChurnData[[#This Row],[TenureMonths]]&lt;=11,"0-11",IF(ChurnData[[#This Row],[TenureMonths]]&lt;=23,"12-23",IF(ChurnData[[#This Row],[TenureMonths]]&lt;=35,"24-35",IF(ChurnData[[#This Row],[TenureMonths]]&lt;=47,"36-47",IF(ChurnData[[#This Row],[TenureMonths]]&lt;=59,"48-59","60-72")))))</f>
        <v>24-35</v>
      </c>
      <c r="V4635">
        <f>IF(ChurnData[[#This Row],[Churn]]="Yes",1,0)</f>
        <v>0</v>
      </c>
    </row>
    <row r="4636" spans="1:22" x14ac:dyDescent="0.35">
      <c r="A4636" t="s">
        <v>4689</v>
      </c>
      <c r="B4636" t="s">
        <v>36</v>
      </c>
      <c r="C4636">
        <v>0</v>
      </c>
      <c r="D4636" t="s">
        <v>21</v>
      </c>
      <c r="E4636" t="s">
        <v>21</v>
      </c>
      <c r="F4636" t="s">
        <v>41</v>
      </c>
      <c r="G4636" s="2">
        <v>19</v>
      </c>
      <c r="H4636" t="s">
        <v>21</v>
      </c>
      <c r="I4636" t="s">
        <v>23</v>
      </c>
      <c r="J4636" t="s">
        <v>21</v>
      </c>
      <c r="K4636" t="s">
        <v>20</v>
      </c>
      <c r="L4636" t="s">
        <v>33</v>
      </c>
      <c r="M4636" t="s">
        <v>21</v>
      </c>
      <c r="N4636" t="s">
        <v>43</v>
      </c>
      <c r="O4636" s="1">
        <v>84.97</v>
      </c>
      <c r="P4636" s="1">
        <v>1623.04</v>
      </c>
      <c r="Q4636">
        <v>2</v>
      </c>
      <c r="R4636" t="s">
        <v>20</v>
      </c>
      <c r="S4636" t="str">
        <f>IF(ChurnData[[#This Row],[MonthlyCharges]]&lt;=30,"1. Up to 30",IF(ChurnData[[#This Row],[MonthlyCharges]]&lt;=50,"2. 31-50",IF(ChurnData[[#This Row],[MonthlyCharges]]&lt;=70,"3. 51-70",IF(ChurnData[[#This Row],[MonthlyCharges]]&lt;=90,"4. 71-90","5. Over 90"))))</f>
        <v>4. 71-90</v>
      </c>
      <c r="T4636" t="str">
        <f>IF(AND(ChurnData[[#This Row],[Contract]]="Month-to-month",ChurnData[[#This Row],[InternetService]]="Fiber optic",ChurnData[[#This Row],[TenureMonths]]&lt;=11),"High-risk","Other")</f>
        <v>Other</v>
      </c>
      <c r="U4636" t="str">
        <f>IF(ChurnData[[#This Row],[TenureMonths]]&lt;=11,"0-11",IF(ChurnData[[#This Row],[TenureMonths]]&lt;=23,"12-23",IF(ChurnData[[#This Row],[TenureMonths]]&lt;=35,"24-35",IF(ChurnData[[#This Row],[TenureMonths]]&lt;=47,"36-47",IF(ChurnData[[#This Row],[TenureMonths]]&lt;=59,"48-59","60-72")))))</f>
        <v>12-23</v>
      </c>
      <c r="V4636">
        <f>IF(ChurnData[[#This Row],[Churn]]="Yes",1,0)</f>
        <v>1</v>
      </c>
    </row>
    <row r="4637" spans="1:22" x14ac:dyDescent="0.35">
      <c r="A4637" t="s">
        <v>4690</v>
      </c>
      <c r="B4637" t="s">
        <v>19</v>
      </c>
      <c r="C4637">
        <v>0</v>
      </c>
      <c r="D4637" t="s">
        <v>21</v>
      </c>
      <c r="E4637" t="s">
        <v>21</v>
      </c>
      <c r="F4637" t="s">
        <v>56</v>
      </c>
      <c r="G4637" s="2">
        <v>55</v>
      </c>
      <c r="H4637" t="s">
        <v>20</v>
      </c>
      <c r="I4637" t="s">
        <v>23</v>
      </c>
      <c r="J4637" t="s">
        <v>20</v>
      </c>
      <c r="K4637" t="s">
        <v>21</v>
      </c>
      <c r="L4637" t="s">
        <v>29</v>
      </c>
      <c r="M4637" t="s">
        <v>21</v>
      </c>
      <c r="N4637" t="s">
        <v>43</v>
      </c>
      <c r="O4637" s="1">
        <v>90</v>
      </c>
      <c r="P4637" s="1">
        <v>5025.7299999999996</v>
      </c>
      <c r="Q4637">
        <v>2</v>
      </c>
      <c r="R4637" t="s">
        <v>21</v>
      </c>
      <c r="S4637" t="str">
        <f>IF(ChurnData[[#This Row],[MonthlyCharges]]&lt;=30,"1. Up to 30",IF(ChurnData[[#This Row],[MonthlyCharges]]&lt;=50,"2. 31-50",IF(ChurnData[[#This Row],[MonthlyCharges]]&lt;=70,"3. 51-70",IF(ChurnData[[#This Row],[MonthlyCharges]]&lt;=90,"4. 71-90","5. Over 90"))))</f>
        <v>4. 71-90</v>
      </c>
      <c r="T4637" t="str">
        <f>IF(AND(ChurnData[[#This Row],[Contract]]="Month-to-month",ChurnData[[#This Row],[InternetService]]="Fiber optic",ChurnData[[#This Row],[TenureMonths]]&lt;=11),"High-risk","Other")</f>
        <v>Other</v>
      </c>
      <c r="U4637" t="str">
        <f>IF(ChurnData[[#This Row],[TenureMonths]]&lt;=11,"0-11",IF(ChurnData[[#This Row],[TenureMonths]]&lt;=23,"12-23",IF(ChurnData[[#This Row],[TenureMonths]]&lt;=35,"24-35",IF(ChurnData[[#This Row],[TenureMonths]]&lt;=47,"36-47",IF(ChurnData[[#This Row],[TenureMonths]]&lt;=59,"48-59","60-72")))))</f>
        <v>48-59</v>
      </c>
      <c r="V4637">
        <f>IF(ChurnData[[#This Row],[Churn]]="Yes",1,0)</f>
        <v>0</v>
      </c>
    </row>
    <row r="4638" spans="1:22" x14ac:dyDescent="0.35">
      <c r="A4638" t="s">
        <v>4691</v>
      </c>
      <c r="B4638" t="s">
        <v>36</v>
      </c>
      <c r="C4638">
        <v>0</v>
      </c>
      <c r="D4638" t="s">
        <v>20</v>
      </c>
      <c r="E4638" t="s">
        <v>21</v>
      </c>
      <c r="F4638" t="s">
        <v>45</v>
      </c>
      <c r="G4638" s="2">
        <v>54</v>
      </c>
      <c r="H4638" t="s">
        <v>20</v>
      </c>
      <c r="I4638" t="s">
        <v>23</v>
      </c>
      <c r="J4638" t="s">
        <v>21</v>
      </c>
      <c r="K4638" t="s">
        <v>20</v>
      </c>
      <c r="L4638" t="s">
        <v>29</v>
      </c>
      <c r="M4638" t="s">
        <v>20</v>
      </c>
      <c r="N4638" t="s">
        <v>34</v>
      </c>
      <c r="O4638" s="1">
        <v>86.92</v>
      </c>
      <c r="P4638" s="1">
        <v>4717.3500000000004</v>
      </c>
      <c r="Q4638">
        <v>3</v>
      </c>
      <c r="R4638" t="s">
        <v>21</v>
      </c>
      <c r="S4638" t="str">
        <f>IF(ChurnData[[#This Row],[MonthlyCharges]]&lt;=30,"1. Up to 30",IF(ChurnData[[#This Row],[MonthlyCharges]]&lt;=50,"2. 31-50",IF(ChurnData[[#This Row],[MonthlyCharges]]&lt;=70,"3. 51-70",IF(ChurnData[[#This Row],[MonthlyCharges]]&lt;=90,"4. 71-90","5. Over 90"))))</f>
        <v>4. 71-90</v>
      </c>
      <c r="T4638" t="str">
        <f>IF(AND(ChurnData[[#This Row],[Contract]]="Month-to-month",ChurnData[[#This Row],[InternetService]]="Fiber optic",ChurnData[[#This Row],[TenureMonths]]&lt;=11),"High-risk","Other")</f>
        <v>Other</v>
      </c>
      <c r="U4638" t="str">
        <f>IF(ChurnData[[#This Row],[TenureMonths]]&lt;=11,"0-11",IF(ChurnData[[#This Row],[TenureMonths]]&lt;=23,"12-23",IF(ChurnData[[#This Row],[TenureMonths]]&lt;=35,"24-35",IF(ChurnData[[#This Row],[TenureMonths]]&lt;=47,"36-47",IF(ChurnData[[#This Row],[TenureMonths]]&lt;=59,"48-59","60-72")))))</f>
        <v>48-59</v>
      </c>
      <c r="V4638">
        <f>IF(ChurnData[[#This Row],[Churn]]="Yes",1,0)</f>
        <v>0</v>
      </c>
    </row>
    <row r="4639" spans="1:22" x14ac:dyDescent="0.35">
      <c r="A4639" t="s">
        <v>4692</v>
      </c>
      <c r="B4639" t="s">
        <v>36</v>
      </c>
      <c r="C4639">
        <v>1</v>
      </c>
      <c r="D4639" t="s">
        <v>21</v>
      </c>
      <c r="E4639" t="s">
        <v>20</v>
      </c>
      <c r="F4639" t="s">
        <v>37</v>
      </c>
      <c r="G4639" s="2">
        <v>36</v>
      </c>
      <c r="H4639" t="s">
        <v>20</v>
      </c>
      <c r="I4639" t="s">
        <v>23</v>
      </c>
      <c r="J4639" t="s">
        <v>20</v>
      </c>
      <c r="K4639" t="s">
        <v>21</v>
      </c>
      <c r="L4639" t="s">
        <v>29</v>
      </c>
      <c r="M4639" t="s">
        <v>20</v>
      </c>
      <c r="N4639" t="s">
        <v>25</v>
      </c>
      <c r="O4639" s="1">
        <v>85.79</v>
      </c>
      <c r="P4639" s="1">
        <v>3071.39</v>
      </c>
      <c r="Q4639">
        <v>1</v>
      </c>
      <c r="R4639" t="s">
        <v>21</v>
      </c>
      <c r="S4639" t="str">
        <f>IF(ChurnData[[#This Row],[MonthlyCharges]]&lt;=30,"1. Up to 30",IF(ChurnData[[#This Row],[MonthlyCharges]]&lt;=50,"2. 31-50",IF(ChurnData[[#This Row],[MonthlyCharges]]&lt;=70,"3. 51-70",IF(ChurnData[[#This Row],[MonthlyCharges]]&lt;=90,"4. 71-90","5. Over 90"))))</f>
        <v>4. 71-90</v>
      </c>
      <c r="T4639" t="str">
        <f>IF(AND(ChurnData[[#This Row],[Contract]]="Month-to-month",ChurnData[[#This Row],[InternetService]]="Fiber optic",ChurnData[[#This Row],[TenureMonths]]&lt;=11),"High-risk","Other")</f>
        <v>Other</v>
      </c>
      <c r="U4639" t="str">
        <f>IF(ChurnData[[#This Row],[TenureMonths]]&lt;=11,"0-11",IF(ChurnData[[#This Row],[TenureMonths]]&lt;=23,"12-23",IF(ChurnData[[#This Row],[TenureMonths]]&lt;=35,"24-35",IF(ChurnData[[#This Row],[TenureMonths]]&lt;=47,"36-47",IF(ChurnData[[#This Row],[TenureMonths]]&lt;=59,"48-59","60-72")))))</f>
        <v>36-47</v>
      </c>
      <c r="V4639">
        <f>IF(ChurnData[[#This Row],[Churn]]="Yes",1,0)</f>
        <v>0</v>
      </c>
    </row>
    <row r="4640" spans="1:22" x14ac:dyDescent="0.35">
      <c r="A4640" t="s">
        <v>4693</v>
      </c>
      <c r="B4640" t="s">
        <v>36</v>
      </c>
      <c r="C4640">
        <v>0</v>
      </c>
      <c r="D4640" t="s">
        <v>20</v>
      </c>
      <c r="E4640" t="s">
        <v>21</v>
      </c>
      <c r="F4640" t="s">
        <v>22</v>
      </c>
      <c r="G4640" s="2">
        <v>72</v>
      </c>
      <c r="H4640" t="s">
        <v>20</v>
      </c>
      <c r="I4640" t="s">
        <v>32</v>
      </c>
      <c r="J4640" t="s">
        <v>20</v>
      </c>
      <c r="K4640" t="s">
        <v>20</v>
      </c>
      <c r="L4640" t="s">
        <v>24</v>
      </c>
      <c r="M4640" t="s">
        <v>20</v>
      </c>
      <c r="N4640" t="s">
        <v>25</v>
      </c>
      <c r="O4640" s="1">
        <v>70.959999999999994</v>
      </c>
      <c r="P4640" s="1">
        <v>5229.0200000000004</v>
      </c>
      <c r="Q4640">
        <v>2</v>
      </c>
      <c r="R4640" t="s">
        <v>21</v>
      </c>
      <c r="S4640" t="str">
        <f>IF(ChurnData[[#This Row],[MonthlyCharges]]&lt;=30,"1. Up to 30",IF(ChurnData[[#This Row],[MonthlyCharges]]&lt;=50,"2. 31-50",IF(ChurnData[[#This Row],[MonthlyCharges]]&lt;=70,"3. 51-70",IF(ChurnData[[#This Row],[MonthlyCharges]]&lt;=90,"4. 71-90","5. Over 90"))))</f>
        <v>4. 71-90</v>
      </c>
      <c r="T4640" t="str">
        <f>IF(AND(ChurnData[[#This Row],[Contract]]="Month-to-month",ChurnData[[#This Row],[InternetService]]="Fiber optic",ChurnData[[#This Row],[TenureMonths]]&lt;=11),"High-risk","Other")</f>
        <v>Other</v>
      </c>
      <c r="U4640" t="str">
        <f>IF(ChurnData[[#This Row],[TenureMonths]]&lt;=11,"0-11",IF(ChurnData[[#This Row],[TenureMonths]]&lt;=23,"12-23",IF(ChurnData[[#This Row],[TenureMonths]]&lt;=35,"24-35",IF(ChurnData[[#This Row],[TenureMonths]]&lt;=47,"36-47",IF(ChurnData[[#This Row],[TenureMonths]]&lt;=59,"48-59","60-72")))))</f>
        <v>60-72</v>
      </c>
      <c r="V4640">
        <f>IF(ChurnData[[#This Row],[Churn]]="Yes",1,0)</f>
        <v>0</v>
      </c>
    </row>
    <row r="4641" spans="1:22" x14ac:dyDescent="0.35">
      <c r="A4641" t="s">
        <v>4694</v>
      </c>
      <c r="B4641" t="s">
        <v>36</v>
      </c>
      <c r="C4641">
        <v>1</v>
      </c>
      <c r="D4641" t="s">
        <v>21</v>
      </c>
      <c r="E4641" t="s">
        <v>21</v>
      </c>
      <c r="F4641" t="s">
        <v>58</v>
      </c>
      <c r="G4641" s="2">
        <v>18</v>
      </c>
      <c r="H4641" t="s">
        <v>20</v>
      </c>
      <c r="I4641" t="s">
        <v>23</v>
      </c>
      <c r="J4641" t="s">
        <v>21</v>
      </c>
      <c r="K4641" t="s">
        <v>21</v>
      </c>
      <c r="L4641" t="s">
        <v>33</v>
      </c>
      <c r="M4641" t="s">
        <v>21</v>
      </c>
      <c r="N4641" t="s">
        <v>30</v>
      </c>
      <c r="O4641" s="1">
        <v>77.91</v>
      </c>
      <c r="P4641" s="1">
        <v>1438.53</v>
      </c>
      <c r="Q4641">
        <v>4</v>
      </c>
      <c r="R4641" t="s">
        <v>20</v>
      </c>
      <c r="S4641" t="str">
        <f>IF(ChurnData[[#This Row],[MonthlyCharges]]&lt;=30,"1. Up to 30",IF(ChurnData[[#This Row],[MonthlyCharges]]&lt;=50,"2. 31-50",IF(ChurnData[[#This Row],[MonthlyCharges]]&lt;=70,"3. 51-70",IF(ChurnData[[#This Row],[MonthlyCharges]]&lt;=90,"4. 71-90","5. Over 90"))))</f>
        <v>4. 71-90</v>
      </c>
      <c r="T4641" t="str">
        <f>IF(AND(ChurnData[[#This Row],[Contract]]="Month-to-month",ChurnData[[#This Row],[InternetService]]="Fiber optic",ChurnData[[#This Row],[TenureMonths]]&lt;=11),"High-risk","Other")</f>
        <v>Other</v>
      </c>
      <c r="U4641" t="str">
        <f>IF(ChurnData[[#This Row],[TenureMonths]]&lt;=11,"0-11",IF(ChurnData[[#This Row],[TenureMonths]]&lt;=23,"12-23",IF(ChurnData[[#This Row],[TenureMonths]]&lt;=35,"24-35",IF(ChurnData[[#This Row],[TenureMonths]]&lt;=47,"36-47",IF(ChurnData[[#This Row],[TenureMonths]]&lt;=59,"48-59","60-72")))))</f>
        <v>12-23</v>
      </c>
      <c r="V4641">
        <f>IF(ChurnData[[#This Row],[Churn]]="Yes",1,0)</f>
        <v>1</v>
      </c>
    </row>
    <row r="4642" spans="1:22" x14ac:dyDescent="0.35">
      <c r="A4642" t="s">
        <v>4695</v>
      </c>
      <c r="B4642" t="s">
        <v>36</v>
      </c>
      <c r="C4642">
        <v>0</v>
      </c>
      <c r="D4642" t="s">
        <v>21</v>
      </c>
      <c r="E4642" t="s">
        <v>21</v>
      </c>
      <c r="F4642" t="s">
        <v>56</v>
      </c>
      <c r="G4642" s="2">
        <v>26</v>
      </c>
      <c r="H4642" t="s">
        <v>20</v>
      </c>
      <c r="I4642" t="s">
        <v>32</v>
      </c>
      <c r="J4642" t="s">
        <v>20</v>
      </c>
      <c r="K4642" t="s">
        <v>21</v>
      </c>
      <c r="L4642" t="s">
        <v>29</v>
      </c>
      <c r="M4642" t="s">
        <v>20</v>
      </c>
      <c r="N4642" t="s">
        <v>43</v>
      </c>
      <c r="O4642" s="1">
        <v>58.88</v>
      </c>
      <c r="P4642" s="1">
        <v>1518.94</v>
      </c>
      <c r="Q4642">
        <v>2</v>
      </c>
      <c r="R4642" t="s">
        <v>21</v>
      </c>
      <c r="S4642" t="str">
        <f>IF(ChurnData[[#This Row],[MonthlyCharges]]&lt;=30,"1. Up to 30",IF(ChurnData[[#This Row],[MonthlyCharges]]&lt;=50,"2. 31-50",IF(ChurnData[[#This Row],[MonthlyCharges]]&lt;=70,"3. 51-70",IF(ChurnData[[#This Row],[MonthlyCharges]]&lt;=90,"4. 71-90","5. Over 90"))))</f>
        <v>3. 51-70</v>
      </c>
      <c r="T4642" t="str">
        <f>IF(AND(ChurnData[[#This Row],[Contract]]="Month-to-month",ChurnData[[#This Row],[InternetService]]="Fiber optic",ChurnData[[#This Row],[TenureMonths]]&lt;=11),"High-risk","Other")</f>
        <v>Other</v>
      </c>
      <c r="U4642" t="str">
        <f>IF(ChurnData[[#This Row],[TenureMonths]]&lt;=11,"0-11",IF(ChurnData[[#This Row],[TenureMonths]]&lt;=23,"12-23",IF(ChurnData[[#This Row],[TenureMonths]]&lt;=35,"24-35",IF(ChurnData[[#This Row],[TenureMonths]]&lt;=47,"36-47",IF(ChurnData[[#This Row],[TenureMonths]]&lt;=59,"48-59","60-72")))))</f>
        <v>24-35</v>
      </c>
      <c r="V4642">
        <f>IF(ChurnData[[#This Row],[Churn]]="Yes",1,0)</f>
        <v>0</v>
      </c>
    </row>
    <row r="4643" spans="1:22" x14ac:dyDescent="0.35">
      <c r="A4643" t="s">
        <v>4696</v>
      </c>
      <c r="B4643" t="s">
        <v>36</v>
      </c>
      <c r="C4643">
        <v>0</v>
      </c>
      <c r="D4643" t="s">
        <v>21</v>
      </c>
      <c r="E4643" t="s">
        <v>21</v>
      </c>
      <c r="F4643" t="s">
        <v>39</v>
      </c>
      <c r="G4643" s="2">
        <v>6</v>
      </c>
      <c r="H4643" t="s">
        <v>20</v>
      </c>
      <c r="I4643" t="s">
        <v>21</v>
      </c>
      <c r="J4643" t="s">
        <v>28</v>
      </c>
      <c r="K4643" t="s">
        <v>28</v>
      </c>
      <c r="L4643" t="s">
        <v>33</v>
      </c>
      <c r="M4643" t="s">
        <v>20</v>
      </c>
      <c r="N4643" t="s">
        <v>34</v>
      </c>
      <c r="O4643" s="1">
        <v>25.48</v>
      </c>
      <c r="P4643" s="1">
        <v>151.1</v>
      </c>
      <c r="Q4643">
        <v>1</v>
      </c>
      <c r="R4643" t="s">
        <v>21</v>
      </c>
      <c r="S4643" t="str">
        <f>IF(ChurnData[[#This Row],[MonthlyCharges]]&lt;=30,"1. Up to 30",IF(ChurnData[[#This Row],[MonthlyCharges]]&lt;=50,"2. 31-50",IF(ChurnData[[#This Row],[MonthlyCharges]]&lt;=70,"3. 51-70",IF(ChurnData[[#This Row],[MonthlyCharges]]&lt;=90,"4. 71-90","5. Over 90"))))</f>
        <v>1. Up to 30</v>
      </c>
      <c r="T4643" t="str">
        <f>IF(AND(ChurnData[[#This Row],[Contract]]="Month-to-month",ChurnData[[#This Row],[InternetService]]="Fiber optic",ChurnData[[#This Row],[TenureMonths]]&lt;=11),"High-risk","Other")</f>
        <v>Other</v>
      </c>
      <c r="U4643" t="str">
        <f>IF(ChurnData[[#This Row],[TenureMonths]]&lt;=11,"0-11",IF(ChurnData[[#This Row],[TenureMonths]]&lt;=23,"12-23",IF(ChurnData[[#This Row],[TenureMonths]]&lt;=35,"24-35",IF(ChurnData[[#This Row],[TenureMonths]]&lt;=47,"36-47",IF(ChurnData[[#This Row],[TenureMonths]]&lt;=59,"48-59","60-72")))))</f>
        <v>0-11</v>
      </c>
      <c r="V4643">
        <f>IF(ChurnData[[#This Row],[Churn]]="Yes",1,0)</f>
        <v>0</v>
      </c>
    </row>
    <row r="4644" spans="1:22" x14ac:dyDescent="0.35">
      <c r="A4644" t="s">
        <v>4697</v>
      </c>
      <c r="B4644" t="s">
        <v>19</v>
      </c>
      <c r="C4644">
        <v>0</v>
      </c>
      <c r="D4644" t="s">
        <v>21</v>
      </c>
      <c r="E4644" t="s">
        <v>21</v>
      </c>
      <c r="F4644" t="s">
        <v>58</v>
      </c>
      <c r="G4644" s="2">
        <v>69</v>
      </c>
      <c r="H4644" t="s">
        <v>20</v>
      </c>
      <c r="I4644" t="s">
        <v>23</v>
      </c>
      <c r="J4644" t="s">
        <v>21</v>
      </c>
      <c r="K4644" t="s">
        <v>21</v>
      </c>
      <c r="L4644" t="s">
        <v>24</v>
      </c>
      <c r="M4644" t="s">
        <v>20</v>
      </c>
      <c r="N4644" t="s">
        <v>34</v>
      </c>
      <c r="O4644" s="1">
        <v>91.42</v>
      </c>
      <c r="P4644" s="1">
        <v>6142.23</v>
      </c>
      <c r="Q4644">
        <v>2</v>
      </c>
      <c r="R4644" t="s">
        <v>21</v>
      </c>
      <c r="S4644" t="str">
        <f>IF(ChurnData[[#This Row],[MonthlyCharges]]&lt;=30,"1. Up to 30",IF(ChurnData[[#This Row],[MonthlyCharges]]&lt;=50,"2. 31-50",IF(ChurnData[[#This Row],[MonthlyCharges]]&lt;=70,"3. 51-70",IF(ChurnData[[#This Row],[MonthlyCharges]]&lt;=90,"4. 71-90","5. Over 90"))))</f>
        <v>5. Over 90</v>
      </c>
      <c r="T4644" t="str">
        <f>IF(AND(ChurnData[[#This Row],[Contract]]="Month-to-month",ChurnData[[#This Row],[InternetService]]="Fiber optic",ChurnData[[#This Row],[TenureMonths]]&lt;=11),"High-risk","Other")</f>
        <v>Other</v>
      </c>
      <c r="U4644" t="str">
        <f>IF(ChurnData[[#This Row],[TenureMonths]]&lt;=11,"0-11",IF(ChurnData[[#This Row],[TenureMonths]]&lt;=23,"12-23",IF(ChurnData[[#This Row],[TenureMonths]]&lt;=35,"24-35",IF(ChurnData[[#This Row],[TenureMonths]]&lt;=47,"36-47",IF(ChurnData[[#This Row],[TenureMonths]]&lt;=59,"48-59","60-72")))))</f>
        <v>60-72</v>
      </c>
      <c r="V4644">
        <f>IF(ChurnData[[#This Row],[Churn]]="Yes",1,0)</f>
        <v>0</v>
      </c>
    </row>
    <row r="4645" spans="1:22" x14ac:dyDescent="0.35">
      <c r="A4645" t="s">
        <v>4698</v>
      </c>
      <c r="B4645" t="s">
        <v>19</v>
      </c>
      <c r="C4645">
        <v>1</v>
      </c>
      <c r="D4645" t="s">
        <v>21</v>
      </c>
      <c r="E4645" t="s">
        <v>21</v>
      </c>
      <c r="F4645" t="s">
        <v>65</v>
      </c>
      <c r="G4645" s="2">
        <v>17</v>
      </c>
      <c r="H4645" t="s">
        <v>20</v>
      </c>
      <c r="I4645" t="s">
        <v>21</v>
      </c>
      <c r="J4645" t="s">
        <v>28</v>
      </c>
      <c r="K4645" t="s">
        <v>28</v>
      </c>
      <c r="L4645" t="s">
        <v>33</v>
      </c>
      <c r="M4645" t="s">
        <v>21</v>
      </c>
      <c r="N4645" t="s">
        <v>30</v>
      </c>
      <c r="O4645" s="1">
        <v>23.32</v>
      </c>
      <c r="P4645" s="1">
        <v>407.37</v>
      </c>
      <c r="Q4645">
        <v>1</v>
      </c>
      <c r="R4645" t="s">
        <v>20</v>
      </c>
      <c r="S4645" t="str">
        <f>IF(ChurnData[[#This Row],[MonthlyCharges]]&lt;=30,"1. Up to 30",IF(ChurnData[[#This Row],[MonthlyCharges]]&lt;=50,"2. 31-50",IF(ChurnData[[#This Row],[MonthlyCharges]]&lt;=70,"3. 51-70",IF(ChurnData[[#This Row],[MonthlyCharges]]&lt;=90,"4. 71-90","5. Over 90"))))</f>
        <v>1. Up to 30</v>
      </c>
      <c r="T4645" t="str">
        <f>IF(AND(ChurnData[[#This Row],[Contract]]="Month-to-month",ChurnData[[#This Row],[InternetService]]="Fiber optic",ChurnData[[#This Row],[TenureMonths]]&lt;=11),"High-risk","Other")</f>
        <v>Other</v>
      </c>
      <c r="U4645" t="str">
        <f>IF(ChurnData[[#This Row],[TenureMonths]]&lt;=11,"0-11",IF(ChurnData[[#This Row],[TenureMonths]]&lt;=23,"12-23",IF(ChurnData[[#This Row],[TenureMonths]]&lt;=35,"24-35",IF(ChurnData[[#This Row],[TenureMonths]]&lt;=47,"36-47",IF(ChurnData[[#This Row],[TenureMonths]]&lt;=59,"48-59","60-72")))))</f>
        <v>12-23</v>
      </c>
      <c r="V4645">
        <f>IF(ChurnData[[#This Row],[Churn]]="Yes",1,0)</f>
        <v>1</v>
      </c>
    </row>
    <row r="4646" spans="1:22" x14ac:dyDescent="0.35">
      <c r="A4646" t="s">
        <v>4699</v>
      </c>
      <c r="B4646" t="s">
        <v>19</v>
      </c>
      <c r="C4646">
        <v>0</v>
      </c>
      <c r="D4646" t="s">
        <v>20</v>
      </c>
      <c r="E4646" t="s">
        <v>21</v>
      </c>
      <c r="F4646" t="s">
        <v>37</v>
      </c>
      <c r="G4646" s="2">
        <v>34</v>
      </c>
      <c r="H4646" t="s">
        <v>20</v>
      </c>
      <c r="I4646" t="s">
        <v>23</v>
      </c>
      <c r="J4646" t="s">
        <v>20</v>
      </c>
      <c r="K4646" t="s">
        <v>21</v>
      </c>
      <c r="L4646" t="s">
        <v>33</v>
      </c>
      <c r="M4646" t="s">
        <v>21</v>
      </c>
      <c r="N4646" t="s">
        <v>25</v>
      </c>
      <c r="O4646" s="1">
        <v>96.91</v>
      </c>
      <c r="P4646" s="1">
        <v>3249.89</v>
      </c>
      <c r="Q4646">
        <v>2</v>
      </c>
      <c r="R4646" t="s">
        <v>20</v>
      </c>
      <c r="S4646" t="str">
        <f>IF(ChurnData[[#This Row],[MonthlyCharges]]&lt;=30,"1. Up to 30",IF(ChurnData[[#This Row],[MonthlyCharges]]&lt;=50,"2. 31-50",IF(ChurnData[[#This Row],[MonthlyCharges]]&lt;=70,"3. 51-70",IF(ChurnData[[#This Row],[MonthlyCharges]]&lt;=90,"4. 71-90","5. Over 90"))))</f>
        <v>5. Over 90</v>
      </c>
      <c r="T4646" t="str">
        <f>IF(AND(ChurnData[[#This Row],[Contract]]="Month-to-month",ChurnData[[#This Row],[InternetService]]="Fiber optic",ChurnData[[#This Row],[TenureMonths]]&lt;=11),"High-risk","Other")</f>
        <v>Other</v>
      </c>
      <c r="U4646" t="str">
        <f>IF(ChurnData[[#This Row],[TenureMonths]]&lt;=11,"0-11",IF(ChurnData[[#This Row],[TenureMonths]]&lt;=23,"12-23",IF(ChurnData[[#This Row],[TenureMonths]]&lt;=35,"24-35",IF(ChurnData[[#This Row],[TenureMonths]]&lt;=47,"36-47",IF(ChurnData[[#This Row],[TenureMonths]]&lt;=59,"48-59","60-72")))))</f>
        <v>24-35</v>
      </c>
      <c r="V4646">
        <f>IF(ChurnData[[#This Row],[Churn]]="Yes",1,0)</f>
        <v>1</v>
      </c>
    </row>
    <row r="4647" spans="1:22" x14ac:dyDescent="0.35">
      <c r="A4647" t="s">
        <v>4700</v>
      </c>
      <c r="B4647" t="s">
        <v>36</v>
      </c>
      <c r="C4647">
        <v>0</v>
      </c>
      <c r="D4647" t="s">
        <v>21</v>
      </c>
      <c r="E4647" t="s">
        <v>21</v>
      </c>
      <c r="F4647" t="s">
        <v>41</v>
      </c>
      <c r="G4647" s="2">
        <v>7</v>
      </c>
      <c r="H4647" t="s">
        <v>20</v>
      </c>
      <c r="I4647" t="s">
        <v>32</v>
      </c>
      <c r="J4647" t="s">
        <v>20</v>
      </c>
      <c r="K4647" t="s">
        <v>20</v>
      </c>
      <c r="L4647" t="s">
        <v>33</v>
      </c>
      <c r="M4647" t="s">
        <v>20</v>
      </c>
      <c r="N4647" t="s">
        <v>34</v>
      </c>
      <c r="O4647" s="1">
        <v>66.510000000000005</v>
      </c>
      <c r="P4647" s="1">
        <v>456.74</v>
      </c>
      <c r="Q4647">
        <v>1</v>
      </c>
      <c r="R4647" t="s">
        <v>21</v>
      </c>
      <c r="S4647" t="str">
        <f>IF(ChurnData[[#This Row],[MonthlyCharges]]&lt;=30,"1. Up to 30",IF(ChurnData[[#This Row],[MonthlyCharges]]&lt;=50,"2. 31-50",IF(ChurnData[[#This Row],[MonthlyCharges]]&lt;=70,"3. 51-70",IF(ChurnData[[#This Row],[MonthlyCharges]]&lt;=90,"4. 71-90","5. Over 90"))))</f>
        <v>3. 51-70</v>
      </c>
      <c r="T4647" t="str">
        <f>IF(AND(ChurnData[[#This Row],[Contract]]="Month-to-month",ChurnData[[#This Row],[InternetService]]="Fiber optic",ChurnData[[#This Row],[TenureMonths]]&lt;=11),"High-risk","Other")</f>
        <v>Other</v>
      </c>
      <c r="U4647" t="str">
        <f>IF(ChurnData[[#This Row],[TenureMonths]]&lt;=11,"0-11",IF(ChurnData[[#This Row],[TenureMonths]]&lt;=23,"12-23",IF(ChurnData[[#This Row],[TenureMonths]]&lt;=35,"24-35",IF(ChurnData[[#This Row],[TenureMonths]]&lt;=47,"36-47",IF(ChurnData[[#This Row],[TenureMonths]]&lt;=59,"48-59","60-72")))))</f>
        <v>0-11</v>
      </c>
      <c r="V4647">
        <f>IF(ChurnData[[#This Row],[Churn]]="Yes",1,0)</f>
        <v>0</v>
      </c>
    </row>
    <row r="4648" spans="1:22" x14ac:dyDescent="0.35">
      <c r="A4648" t="s">
        <v>4701</v>
      </c>
      <c r="B4648" t="s">
        <v>36</v>
      </c>
      <c r="C4648">
        <v>1</v>
      </c>
      <c r="D4648" t="s">
        <v>21</v>
      </c>
      <c r="E4648" t="s">
        <v>21</v>
      </c>
      <c r="F4648" t="s">
        <v>41</v>
      </c>
      <c r="G4648" s="2">
        <v>12</v>
      </c>
      <c r="H4648" t="s">
        <v>21</v>
      </c>
      <c r="I4648" t="s">
        <v>21</v>
      </c>
      <c r="J4648" t="s">
        <v>28</v>
      </c>
      <c r="K4648" t="s">
        <v>28</v>
      </c>
      <c r="L4648" t="s">
        <v>33</v>
      </c>
      <c r="M4648" t="s">
        <v>20</v>
      </c>
      <c r="N4648" t="s">
        <v>34</v>
      </c>
      <c r="O4648" s="1">
        <v>18</v>
      </c>
      <c r="P4648" s="1">
        <v>209.56</v>
      </c>
      <c r="Q4648">
        <v>1</v>
      </c>
      <c r="R4648" t="s">
        <v>21</v>
      </c>
      <c r="S4648" t="str">
        <f>IF(ChurnData[[#This Row],[MonthlyCharges]]&lt;=30,"1. Up to 30",IF(ChurnData[[#This Row],[MonthlyCharges]]&lt;=50,"2. 31-50",IF(ChurnData[[#This Row],[MonthlyCharges]]&lt;=70,"3. 51-70",IF(ChurnData[[#This Row],[MonthlyCharges]]&lt;=90,"4. 71-90","5. Over 90"))))</f>
        <v>1. Up to 30</v>
      </c>
      <c r="T4648" t="str">
        <f>IF(AND(ChurnData[[#This Row],[Contract]]="Month-to-month",ChurnData[[#This Row],[InternetService]]="Fiber optic",ChurnData[[#This Row],[TenureMonths]]&lt;=11),"High-risk","Other")</f>
        <v>Other</v>
      </c>
      <c r="U4648" t="str">
        <f>IF(ChurnData[[#This Row],[TenureMonths]]&lt;=11,"0-11",IF(ChurnData[[#This Row],[TenureMonths]]&lt;=23,"12-23",IF(ChurnData[[#This Row],[TenureMonths]]&lt;=35,"24-35",IF(ChurnData[[#This Row],[TenureMonths]]&lt;=47,"36-47",IF(ChurnData[[#This Row],[TenureMonths]]&lt;=59,"48-59","60-72")))))</f>
        <v>12-23</v>
      </c>
      <c r="V4648">
        <f>IF(ChurnData[[#This Row],[Churn]]="Yes",1,0)</f>
        <v>0</v>
      </c>
    </row>
    <row r="4649" spans="1:22" x14ac:dyDescent="0.35">
      <c r="A4649" t="s">
        <v>4702</v>
      </c>
      <c r="B4649" t="s">
        <v>19</v>
      </c>
      <c r="C4649">
        <v>0</v>
      </c>
      <c r="D4649" t="s">
        <v>20</v>
      </c>
      <c r="E4649" t="s">
        <v>21</v>
      </c>
      <c r="F4649" t="s">
        <v>39</v>
      </c>
      <c r="G4649" s="2">
        <v>13</v>
      </c>
      <c r="H4649" t="s">
        <v>20</v>
      </c>
      <c r="I4649" t="s">
        <v>32</v>
      </c>
      <c r="J4649" t="s">
        <v>21</v>
      </c>
      <c r="K4649" t="s">
        <v>21</v>
      </c>
      <c r="L4649" t="s">
        <v>33</v>
      </c>
      <c r="M4649" t="s">
        <v>20</v>
      </c>
      <c r="N4649" t="s">
        <v>43</v>
      </c>
      <c r="O4649" s="1">
        <v>54.71</v>
      </c>
      <c r="P4649" s="1">
        <v>707.03</v>
      </c>
      <c r="Q4649">
        <v>2</v>
      </c>
      <c r="R4649" t="s">
        <v>21</v>
      </c>
      <c r="S4649" t="str">
        <f>IF(ChurnData[[#This Row],[MonthlyCharges]]&lt;=30,"1. Up to 30",IF(ChurnData[[#This Row],[MonthlyCharges]]&lt;=50,"2. 31-50",IF(ChurnData[[#This Row],[MonthlyCharges]]&lt;=70,"3. 51-70",IF(ChurnData[[#This Row],[MonthlyCharges]]&lt;=90,"4. 71-90","5. Over 90"))))</f>
        <v>3. 51-70</v>
      </c>
      <c r="T4649" t="str">
        <f>IF(AND(ChurnData[[#This Row],[Contract]]="Month-to-month",ChurnData[[#This Row],[InternetService]]="Fiber optic",ChurnData[[#This Row],[TenureMonths]]&lt;=11),"High-risk","Other")</f>
        <v>Other</v>
      </c>
      <c r="U4649" t="str">
        <f>IF(ChurnData[[#This Row],[TenureMonths]]&lt;=11,"0-11",IF(ChurnData[[#This Row],[TenureMonths]]&lt;=23,"12-23",IF(ChurnData[[#This Row],[TenureMonths]]&lt;=35,"24-35",IF(ChurnData[[#This Row],[TenureMonths]]&lt;=47,"36-47",IF(ChurnData[[#This Row],[TenureMonths]]&lt;=59,"48-59","60-72")))))</f>
        <v>12-23</v>
      </c>
      <c r="V4649">
        <f>IF(ChurnData[[#This Row],[Churn]]="Yes",1,0)</f>
        <v>0</v>
      </c>
    </row>
    <row r="4650" spans="1:22" x14ac:dyDescent="0.35">
      <c r="A4650" t="s">
        <v>4703</v>
      </c>
      <c r="B4650" t="s">
        <v>19</v>
      </c>
      <c r="C4650">
        <v>0</v>
      </c>
      <c r="D4650" t="s">
        <v>20</v>
      </c>
      <c r="E4650" t="s">
        <v>20</v>
      </c>
      <c r="F4650" t="s">
        <v>37</v>
      </c>
      <c r="G4650" s="2">
        <v>12</v>
      </c>
      <c r="H4650" t="s">
        <v>20</v>
      </c>
      <c r="I4650" t="s">
        <v>23</v>
      </c>
      <c r="J4650" t="s">
        <v>21</v>
      </c>
      <c r="K4650" t="s">
        <v>21</v>
      </c>
      <c r="L4650" t="s">
        <v>29</v>
      </c>
      <c r="M4650" t="s">
        <v>20</v>
      </c>
      <c r="N4650" t="s">
        <v>43</v>
      </c>
      <c r="O4650" s="1">
        <v>88.74</v>
      </c>
      <c r="P4650" s="1">
        <v>1050.21</v>
      </c>
      <c r="Q4650">
        <v>3</v>
      </c>
      <c r="R4650" t="s">
        <v>21</v>
      </c>
      <c r="S4650" t="str">
        <f>IF(ChurnData[[#This Row],[MonthlyCharges]]&lt;=30,"1. Up to 30",IF(ChurnData[[#This Row],[MonthlyCharges]]&lt;=50,"2. 31-50",IF(ChurnData[[#This Row],[MonthlyCharges]]&lt;=70,"3. 51-70",IF(ChurnData[[#This Row],[MonthlyCharges]]&lt;=90,"4. 71-90","5. Over 90"))))</f>
        <v>4. 71-90</v>
      </c>
      <c r="T4650" t="str">
        <f>IF(AND(ChurnData[[#This Row],[Contract]]="Month-to-month",ChurnData[[#This Row],[InternetService]]="Fiber optic",ChurnData[[#This Row],[TenureMonths]]&lt;=11),"High-risk","Other")</f>
        <v>Other</v>
      </c>
      <c r="U4650" t="str">
        <f>IF(ChurnData[[#This Row],[TenureMonths]]&lt;=11,"0-11",IF(ChurnData[[#This Row],[TenureMonths]]&lt;=23,"12-23",IF(ChurnData[[#This Row],[TenureMonths]]&lt;=35,"24-35",IF(ChurnData[[#This Row],[TenureMonths]]&lt;=47,"36-47",IF(ChurnData[[#This Row],[TenureMonths]]&lt;=59,"48-59","60-72")))))</f>
        <v>12-23</v>
      </c>
      <c r="V4650">
        <f>IF(ChurnData[[#This Row],[Churn]]="Yes",1,0)</f>
        <v>0</v>
      </c>
    </row>
    <row r="4651" spans="1:22" x14ac:dyDescent="0.35">
      <c r="A4651" t="s">
        <v>4704</v>
      </c>
      <c r="B4651" t="s">
        <v>19</v>
      </c>
      <c r="C4651">
        <v>0</v>
      </c>
      <c r="D4651" t="s">
        <v>20</v>
      </c>
      <c r="E4651" t="s">
        <v>20</v>
      </c>
      <c r="F4651" t="s">
        <v>45</v>
      </c>
      <c r="G4651" s="2">
        <v>20</v>
      </c>
      <c r="H4651" t="s">
        <v>20</v>
      </c>
      <c r="I4651" t="s">
        <v>21</v>
      </c>
      <c r="J4651" t="s">
        <v>28</v>
      </c>
      <c r="K4651" t="s">
        <v>28</v>
      </c>
      <c r="L4651" t="s">
        <v>33</v>
      </c>
      <c r="M4651" t="s">
        <v>20</v>
      </c>
      <c r="N4651" t="s">
        <v>34</v>
      </c>
      <c r="O4651" s="1">
        <v>27.88</v>
      </c>
      <c r="P4651" s="1">
        <v>545.09</v>
      </c>
      <c r="Q4651">
        <v>1</v>
      </c>
      <c r="R4651" t="s">
        <v>21</v>
      </c>
      <c r="S4651" t="str">
        <f>IF(ChurnData[[#This Row],[MonthlyCharges]]&lt;=30,"1. Up to 30",IF(ChurnData[[#This Row],[MonthlyCharges]]&lt;=50,"2. 31-50",IF(ChurnData[[#This Row],[MonthlyCharges]]&lt;=70,"3. 51-70",IF(ChurnData[[#This Row],[MonthlyCharges]]&lt;=90,"4. 71-90","5. Over 90"))))</f>
        <v>1. Up to 30</v>
      </c>
      <c r="T4651" t="str">
        <f>IF(AND(ChurnData[[#This Row],[Contract]]="Month-to-month",ChurnData[[#This Row],[InternetService]]="Fiber optic",ChurnData[[#This Row],[TenureMonths]]&lt;=11),"High-risk","Other")</f>
        <v>Other</v>
      </c>
      <c r="U4651" t="str">
        <f>IF(ChurnData[[#This Row],[TenureMonths]]&lt;=11,"0-11",IF(ChurnData[[#This Row],[TenureMonths]]&lt;=23,"12-23",IF(ChurnData[[#This Row],[TenureMonths]]&lt;=35,"24-35",IF(ChurnData[[#This Row],[TenureMonths]]&lt;=47,"36-47",IF(ChurnData[[#This Row],[TenureMonths]]&lt;=59,"48-59","60-72")))))</f>
        <v>12-23</v>
      </c>
      <c r="V4651">
        <f>IF(ChurnData[[#This Row],[Churn]]="Yes",1,0)</f>
        <v>0</v>
      </c>
    </row>
    <row r="4652" spans="1:22" x14ac:dyDescent="0.35">
      <c r="A4652" t="s">
        <v>4705</v>
      </c>
      <c r="B4652" t="s">
        <v>19</v>
      </c>
      <c r="C4652">
        <v>0</v>
      </c>
      <c r="D4652" t="s">
        <v>21</v>
      </c>
      <c r="E4652" t="s">
        <v>20</v>
      </c>
      <c r="F4652" t="s">
        <v>56</v>
      </c>
      <c r="G4652" s="2">
        <v>10</v>
      </c>
      <c r="H4652" t="s">
        <v>20</v>
      </c>
      <c r="I4652" t="s">
        <v>21</v>
      </c>
      <c r="J4652" t="s">
        <v>28</v>
      </c>
      <c r="K4652" t="s">
        <v>28</v>
      </c>
      <c r="L4652" t="s">
        <v>33</v>
      </c>
      <c r="M4652" t="s">
        <v>20</v>
      </c>
      <c r="N4652" t="s">
        <v>30</v>
      </c>
      <c r="O4652" s="1">
        <v>22.17</v>
      </c>
      <c r="P4652" s="1">
        <v>215.14</v>
      </c>
      <c r="Q4652">
        <v>4</v>
      </c>
      <c r="R4652" t="s">
        <v>20</v>
      </c>
      <c r="S4652" t="str">
        <f>IF(ChurnData[[#This Row],[MonthlyCharges]]&lt;=30,"1. Up to 30",IF(ChurnData[[#This Row],[MonthlyCharges]]&lt;=50,"2. 31-50",IF(ChurnData[[#This Row],[MonthlyCharges]]&lt;=70,"3. 51-70",IF(ChurnData[[#This Row],[MonthlyCharges]]&lt;=90,"4. 71-90","5. Over 90"))))</f>
        <v>1. Up to 30</v>
      </c>
      <c r="T4652" t="str">
        <f>IF(AND(ChurnData[[#This Row],[Contract]]="Month-to-month",ChurnData[[#This Row],[InternetService]]="Fiber optic",ChurnData[[#This Row],[TenureMonths]]&lt;=11),"High-risk","Other")</f>
        <v>Other</v>
      </c>
      <c r="U4652" t="str">
        <f>IF(ChurnData[[#This Row],[TenureMonths]]&lt;=11,"0-11",IF(ChurnData[[#This Row],[TenureMonths]]&lt;=23,"12-23",IF(ChurnData[[#This Row],[TenureMonths]]&lt;=35,"24-35",IF(ChurnData[[#This Row],[TenureMonths]]&lt;=47,"36-47",IF(ChurnData[[#This Row],[TenureMonths]]&lt;=59,"48-59","60-72")))))</f>
        <v>0-11</v>
      </c>
      <c r="V4652">
        <f>IF(ChurnData[[#This Row],[Churn]]="Yes",1,0)</f>
        <v>1</v>
      </c>
    </row>
    <row r="4653" spans="1:22" x14ac:dyDescent="0.35">
      <c r="A4653" t="s">
        <v>4706</v>
      </c>
      <c r="B4653" t="s">
        <v>36</v>
      </c>
      <c r="C4653">
        <v>0</v>
      </c>
      <c r="D4653" t="s">
        <v>21</v>
      </c>
      <c r="E4653" t="s">
        <v>21</v>
      </c>
      <c r="F4653" t="s">
        <v>75</v>
      </c>
      <c r="G4653" s="2">
        <v>13</v>
      </c>
      <c r="H4653" t="s">
        <v>20</v>
      </c>
      <c r="I4653" t="s">
        <v>23</v>
      </c>
      <c r="J4653" t="s">
        <v>21</v>
      </c>
      <c r="K4653" t="s">
        <v>20</v>
      </c>
      <c r="L4653" t="s">
        <v>33</v>
      </c>
      <c r="M4653" t="s">
        <v>20</v>
      </c>
      <c r="N4653" t="s">
        <v>43</v>
      </c>
      <c r="O4653" s="1">
        <v>98.26</v>
      </c>
      <c r="P4653" s="1">
        <v>1276.8399999999999</v>
      </c>
      <c r="Q4653">
        <v>1</v>
      </c>
      <c r="R4653" t="s">
        <v>20</v>
      </c>
      <c r="S4653" t="str">
        <f>IF(ChurnData[[#This Row],[MonthlyCharges]]&lt;=30,"1. Up to 30",IF(ChurnData[[#This Row],[MonthlyCharges]]&lt;=50,"2. 31-50",IF(ChurnData[[#This Row],[MonthlyCharges]]&lt;=70,"3. 51-70",IF(ChurnData[[#This Row],[MonthlyCharges]]&lt;=90,"4. 71-90","5. Over 90"))))</f>
        <v>5. Over 90</v>
      </c>
      <c r="T4653" t="str">
        <f>IF(AND(ChurnData[[#This Row],[Contract]]="Month-to-month",ChurnData[[#This Row],[InternetService]]="Fiber optic",ChurnData[[#This Row],[TenureMonths]]&lt;=11),"High-risk","Other")</f>
        <v>Other</v>
      </c>
      <c r="U4653" t="str">
        <f>IF(ChurnData[[#This Row],[TenureMonths]]&lt;=11,"0-11",IF(ChurnData[[#This Row],[TenureMonths]]&lt;=23,"12-23",IF(ChurnData[[#This Row],[TenureMonths]]&lt;=35,"24-35",IF(ChurnData[[#This Row],[TenureMonths]]&lt;=47,"36-47",IF(ChurnData[[#This Row],[TenureMonths]]&lt;=59,"48-59","60-72")))))</f>
        <v>12-23</v>
      </c>
      <c r="V4653">
        <f>IF(ChurnData[[#This Row],[Churn]]="Yes",1,0)</f>
        <v>1</v>
      </c>
    </row>
    <row r="4654" spans="1:22" x14ac:dyDescent="0.35">
      <c r="A4654" t="s">
        <v>4707</v>
      </c>
      <c r="B4654" t="s">
        <v>19</v>
      </c>
      <c r="C4654">
        <v>0</v>
      </c>
      <c r="D4654" t="s">
        <v>21</v>
      </c>
      <c r="E4654" t="s">
        <v>21</v>
      </c>
      <c r="F4654" t="s">
        <v>56</v>
      </c>
      <c r="G4654" s="2">
        <v>63</v>
      </c>
      <c r="H4654" t="s">
        <v>20</v>
      </c>
      <c r="I4654" t="s">
        <v>32</v>
      </c>
      <c r="J4654" t="s">
        <v>21</v>
      </c>
      <c r="K4654" t="s">
        <v>21</v>
      </c>
      <c r="L4654" t="s">
        <v>24</v>
      </c>
      <c r="M4654" t="s">
        <v>20</v>
      </c>
      <c r="N4654" t="s">
        <v>30</v>
      </c>
      <c r="O4654" s="1">
        <v>54.18</v>
      </c>
      <c r="P4654" s="1">
        <v>3454.04</v>
      </c>
      <c r="Q4654">
        <v>2</v>
      </c>
      <c r="R4654" t="s">
        <v>21</v>
      </c>
      <c r="S4654" t="str">
        <f>IF(ChurnData[[#This Row],[MonthlyCharges]]&lt;=30,"1. Up to 30",IF(ChurnData[[#This Row],[MonthlyCharges]]&lt;=50,"2. 31-50",IF(ChurnData[[#This Row],[MonthlyCharges]]&lt;=70,"3. 51-70",IF(ChurnData[[#This Row],[MonthlyCharges]]&lt;=90,"4. 71-90","5. Over 90"))))</f>
        <v>3. 51-70</v>
      </c>
      <c r="T4654" t="str">
        <f>IF(AND(ChurnData[[#This Row],[Contract]]="Month-to-month",ChurnData[[#This Row],[InternetService]]="Fiber optic",ChurnData[[#This Row],[TenureMonths]]&lt;=11),"High-risk","Other")</f>
        <v>Other</v>
      </c>
      <c r="U4654" t="str">
        <f>IF(ChurnData[[#This Row],[TenureMonths]]&lt;=11,"0-11",IF(ChurnData[[#This Row],[TenureMonths]]&lt;=23,"12-23",IF(ChurnData[[#This Row],[TenureMonths]]&lt;=35,"24-35",IF(ChurnData[[#This Row],[TenureMonths]]&lt;=47,"36-47",IF(ChurnData[[#This Row],[TenureMonths]]&lt;=59,"48-59","60-72")))))</f>
        <v>60-72</v>
      </c>
      <c r="V4654">
        <f>IF(ChurnData[[#This Row],[Churn]]="Yes",1,0)</f>
        <v>0</v>
      </c>
    </row>
    <row r="4655" spans="1:22" x14ac:dyDescent="0.35">
      <c r="A4655" t="s">
        <v>4708</v>
      </c>
      <c r="B4655" t="s">
        <v>19</v>
      </c>
      <c r="C4655">
        <v>0</v>
      </c>
      <c r="D4655" t="s">
        <v>20</v>
      </c>
      <c r="E4655" t="s">
        <v>21</v>
      </c>
      <c r="F4655" t="s">
        <v>41</v>
      </c>
      <c r="G4655" s="2">
        <v>26</v>
      </c>
      <c r="H4655" t="s">
        <v>21</v>
      </c>
      <c r="I4655" t="s">
        <v>23</v>
      </c>
      <c r="J4655" t="s">
        <v>21</v>
      </c>
      <c r="K4655" t="s">
        <v>20</v>
      </c>
      <c r="L4655" t="s">
        <v>29</v>
      </c>
      <c r="M4655" t="s">
        <v>20</v>
      </c>
      <c r="N4655" t="s">
        <v>34</v>
      </c>
      <c r="O4655" s="1">
        <v>87.67</v>
      </c>
      <c r="P4655" s="1">
        <v>2237.13</v>
      </c>
      <c r="Q4655">
        <v>0</v>
      </c>
      <c r="R4655" t="s">
        <v>21</v>
      </c>
      <c r="S4655" t="str">
        <f>IF(ChurnData[[#This Row],[MonthlyCharges]]&lt;=30,"1. Up to 30",IF(ChurnData[[#This Row],[MonthlyCharges]]&lt;=50,"2. 31-50",IF(ChurnData[[#This Row],[MonthlyCharges]]&lt;=70,"3. 51-70",IF(ChurnData[[#This Row],[MonthlyCharges]]&lt;=90,"4. 71-90","5. Over 90"))))</f>
        <v>4. 71-90</v>
      </c>
      <c r="T4655" t="str">
        <f>IF(AND(ChurnData[[#This Row],[Contract]]="Month-to-month",ChurnData[[#This Row],[InternetService]]="Fiber optic",ChurnData[[#This Row],[TenureMonths]]&lt;=11),"High-risk","Other")</f>
        <v>Other</v>
      </c>
      <c r="U4655" t="str">
        <f>IF(ChurnData[[#This Row],[TenureMonths]]&lt;=11,"0-11",IF(ChurnData[[#This Row],[TenureMonths]]&lt;=23,"12-23",IF(ChurnData[[#This Row],[TenureMonths]]&lt;=35,"24-35",IF(ChurnData[[#This Row],[TenureMonths]]&lt;=47,"36-47",IF(ChurnData[[#This Row],[TenureMonths]]&lt;=59,"48-59","60-72")))))</f>
        <v>24-35</v>
      </c>
      <c r="V4655">
        <f>IF(ChurnData[[#This Row],[Churn]]="Yes",1,0)</f>
        <v>0</v>
      </c>
    </row>
    <row r="4656" spans="1:22" x14ac:dyDescent="0.35">
      <c r="A4656" t="s">
        <v>4709</v>
      </c>
      <c r="B4656" t="s">
        <v>36</v>
      </c>
      <c r="C4656">
        <v>0</v>
      </c>
      <c r="D4656" t="s">
        <v>21</v>
      </c>
      <c r="E4656" t="s">
        <v>21</v>
      </c>
      <c r="F4656" t="s">
        <v>65</v>
      </c>
      <c r="G4656" s="2">
        <v>40</v>
      </c>
      <c r="H4656" t="s">
        <v>21</v>
      </c>
      <c r="I4656" t="s">
        <v>21</v>
      </c>
      <c r="J4656" t="s">
        <v>28</v>
      </c>
      <c r="K4656" t="s">
        <v>28</v>
      </c>
      <c r="L4656" t="s">
        <v>24</v>
      </c>
      <c r="M4656" t="s">
        <v>20</v>
      </c>
      <c r="N4656" t="s">
        <v>25</v>
      </c>
      <c r="O4656" s="1">
        <v>26.25</v>
      </c>
      <c r="P4656" s="1">
        <v>1027.29</v>
      </c>
      <c r="Q4656">
        <v>2</v>
      </c>
      <c r="R4656" t="s">
        <v>20</v>
      </c>
      <c r="S4656" t="str">
        <f>IF(ChurnData[[#This Row],[MonthlyCharges]]&lt;=30,"1. Up to 30",IF(ChurnData[[#This Row],[MonthlyCharges]]&lt;=50,"2. 31-50",IF(ChurnData[[#This Row],[MonthlyCharges]]&lt;=70,"3. 51-70",IF(ChurnData[[#This Row],[MonthlyCharges]]&lt;=90,"4. 71-90","5. Over 90"))))</f>
        <v>1. Up to 30</v>
      </c>
      <c r="T4656" t="str">
        <f>IF(AND(ChurnData[[#This Row],[Contract]]="Month-to-month",ChurnData[[#This Row],[InternetService]]="Fiber optic",ChurnData[[#This Row],[TenureMonths]]&lt;=11),"High-risk","Other")</f>
        <v>Other</v>
      </c>
      <c r="U4656" t="str">
        <f>IF(ChurnData[[#This Row],[TenureMonths]]&lt;=11,"0-11",IF(ChurnData[[#This Row],[TenureMonths]]&lt;=23,"12-23",IF(ChurnData[[#This Row],[TenureMonths]]&lt;=35,"24-35",IF(ChurnData[[#This Row],[TenureMonths]]&lt;=47,"36-47",IF(ChurnData[[#This Row],[TenureMonths]]&lt;=59,"48-59","60-72")))))</f>
        <v>36-47</v>
      </c>
      <c r="V4656">
        <f>IF(ChurnData[[#This Row],[Churn]]="Yes",1,0)</f>
        <v>1</v>
      </c>
    </row>
    <row r="4657" spans="1:22" x14ac:dyDescent="0.35">
      <c r="A4657" t="s">
        <v>4710</v>
      </c>
      <c r="B4657" t="s">
        <v>19</v>
      </c>
      <c r="C4657">
        <v>0</v>
      </c>
      <c r="D4657" t="s">
        <v>20</v>
      </c>
      <c r="E4657" t="s">
        <v>20</v>
      </c>
      <c r="F4657" t="s">
        <v>56</v>
      </c>
      <c r="G4657" s="2">
        <v>9</v>
      </c>
      <c r="H4657" t="s">
        <v>20</v>
      </c>
      <c r="I4657" t="s">
        <v>23</v>
      </c>
      <c r="J4657" t="s">
        <v>20</v>
      </c>
      <c r="K4657" t="s">
        <v>21</v>
      </c>
      <c r="L4657" t="s">
        <v>29</v>
      </c>
      <c r="M4657" t="s">
        <v>21</v>
      </c>
      <c r="N4657" t="s">
        <v>34</v>
      </c>
      <c r="O4657" s="1">
        <v>82.47</v>
      </c>
      <c r="P4657" s="1">
        <v>745.08</v>
      </c>
      <c r="Q4657">
        <v>3</v>
      </c>
      <c r="R4657" t="s">
        <v>21</v>
      </c>
      <c r="S4657" t="str">
        <f>IF(ChurnData[[#This Row],[MonthlyCharges]]&lt;=30,"1. Up to 30",IF(ChurnData[[#This Row],[MonthlyCharges]]&lt;=50,"2. 31-50",IF(ChurnData[[#This Row],[MonthlyCharges]]&lt;=70,"3. 51-70",IF(ChurnData[[#This Row],[MonthlyCharges]]&lt;=90,"4. 71-90","5. Over 90"))))</f>
        <v>4. 71-90</v>
      </c>
      <c r="T4657" t="str">
        <f>IF(AND(ChurnData[[#This Row],[Contract]]="Month-to-month",ChurnData[[#This Row],[InternetService]]="Fiber optic",ChurnData[[#This Row],[TenureMonths]]&lt;=11),"High-risk","Other")</f>
        <v>Other</v>
      </c>
      <c r="U4657" t="str">
        <f>IF(ChurnData[[#This Row],[TenureMonths]]&lt;=11,"0-11",IF(ChurnData[[#This Row],[TenureMonths]]&lt;=23,"12-23",IF(ChurnData[[#This Row],[TenureMonths]]&lt;=35,"24-35",IF(ChurnData[[#This Row],[TenureMonths]]&lt;=47,"36-47",IF(ChurnData[[#This Row],[TenureMonths]]&lt;=59,"48-59","60-72")))))</f>
        <v>0-11</v>
      </c>
      <c r="V4657">
        <f>IF(ChurnData[[#This Row],[Churn]]="Yes",1,0)</f>
        <v>0</v>
      </c>
    </row>
    <row r="4658" spans="1:22" x14ac:dyDescent="0.35">
      <c r="A4658" t="s">
        <v>4711</v>
      </c>
      <c r="B4658" t="s">
        <v>19</v>
      </c>
      <c r="C4658">
        <v>0</v>
      </c>
      <c r="D4658" t="s">
        <v>21</v>
      </c>
      <c r="E4658" t="s">
        <v>21</v>
      </c>
      <c r="F4658" t="s">
        <v>39</v>
      </c>
      <c r="G4658" s="2">
        <v>61</v>
      </c>
      <c r="H4658" t="s">
        <v>20</v>
      </c>
      <c r="I4658" t="s">
        <v>23</v>
      </c>
      <c r="J4658" t="s">
        <v>21</v>
      </c>
      <c r="K4658" t="s">
        <v>21</v>
      </c>
      <c r="L4658" t="s">
        <v>24</v>
      </c>
      <c r="M4658" t="s">
        <v>21</v>
      </c>
      <c r="N4658" t="s">
        <v>25</v>
      </c>
      <c r="O4658" s="1">
        <v>83.67</v>
      </c>
      <c r="P4658" s="1">
        <v>5011.12</v>
      </c>
      <c r="Q4658">
        <v>3</v>
      </c>
      <c r="R4658" t="s">
        <v>21</v>
      </c>
      <c r="S4658" t="str">
        <f>IF(ChurnData[[#This Row],[MonthlyCharges]]&lt;=30,"1. Up to 30",IF(ChurnData[[#This Row],[MonthlyCharges]]&lt;=50,"2. 31-50",IF(ChurnData[[#This Row],[MonthlyCharges]]&lt;=70,"3. 51-70",IF(ChurnData[[#This Row],[MonthlyCharges]]&lt;=90,"4. 71-90","5. Over 90"))))</f>
        <v>4. 71-90</v>
      </c>
      <c r="T4658" t="str">
        <f>IF(AND(ChurnData[[#This Row],[Contract]]="Month-to-month",ChurnData[[#This Row],[InternetService]]="Fiber optic",ChurnData[[#This Row],[TenureMonths]]&lt;=11),"High-risk","Other")</f>
        <v>Other</v>
      </c>
      <c r="U4658" t="str">
        <f>IF(ChurnData[[#This Row],[TenureMonths]]&lt;=11,"0-11",IF(ChurnData[[#This Row],[TenureMonths]]&lt;=23,"12-23",IF(ChurnData[[#This Row],[TenureMonths]]&lt;=35,"24-35",IF(ChurnData[[#This Row],[TenureMonths]]&lt;=47,"36-47",IF(ChurnData[[#This Row],[TenureMonths]]&lt;=59,"48-59","60-72")))))</f>
        <v>60-72</v>
      </c>
      <c r="V4658">
        <f>IF(ChurnData[[#This Row],[Churn]]="Yes",1,0)</f>
        <v>0</v>
      </c>
    </row>
    <row r="4659" spans="1:22" x14ac:dyDescent="0.35">
      <c r="A4659" t="s">
        <v>4712</v>
      </c>
      <c r="B4659" t="s">
        <v>19</v>
      </c>
      <c r="C4659">
        <v>0</v>
      </c>
      <c r="D4659" t="s">
        <v>20</v>
      </c>
      <c r="E4659" t="s">
        <v>21</v>
      </c>
      <c r="F4659" t="s">
        <v>37</v>
      </c>
      <c r="G4659" s="2">
        <v>23</v>
      </c>
      <c r="H4659" t="s">
        <v>20</v>
      </c>
      <c r="I4659" t="s">
        <v>21</v>
      </c>
      <c r="J4659" t="s">
        <v>28</v>
      </c>
      <c r="K4659" t="s">
        <v>28</v>
      </c>
      <c r="L4659" t="s">
        <v>33</v>
      </c>
      <c r="M4659" t="s">
        <v>20</v>
      </c>
      <c r="N4659" t="s">
        <v>25</v>
      </c>
      <c r="O4659" s="1">
        <v>41.57</v>
      </c>
      <c r="P4659" s="1">
        <v>971.21</v>
      </c>
      <c r="Q4659">
        <v>0</v>
      </c>
      <c r="R4659" t="s">
        <v>20</v>
      </c>
      <c r="S4659" t="str">
        <f>IF(ChurnData[[#This Row],[MonthlyCharges]]&lt;=30,"1. Up to 30",IF(ChurnData[[#This Row],[MonthlyCharges]]&lt;=50,"2. 31-50",IF(ChurnData[[#This Row],[MonthlyCharges]]&lt;=70,"3. 51-70",IF(ChurnData[[#This Row],[MonthlyCharges]]&lt;=90,"4. 71-90","5. Over 90"))))</f>
        <v>2. 31-50</v>
      </c>
      <c r="T4659" t="str">
        <f>IF(AND(ChurnData[[#This Row],[Contract]]="Month-to-month",ChurnData[[#This Row],[InternetService]]="Fiber optic",ChurnData[[#This Row],[TenureMonths]]&lt;=11),"High-risk","Other")</f>
        <v>Other</v>
      </c>
      <c r="U4659" t="str">
        <f>IF(ChurnData[[#This Row],[TenureMonths]]&lt;=11,"0-11",IF(ChurnData[[#This Row],[TenureMonths]]&lt;=23,"12-23",IF(ChurnData[[#This Row],[TenureMonths]]&lt;=35,"24-35",IF(ChurnData[[#This Row],[TenureMonths]]&lt;=47,"36-47",IF(ChurnData[[#This Row],[TenureMonths]]&lt;=59,"48-59","60-72")))))</f>
        <v>12-23</v>
      </c>
      <c r="V4659">
        <f>IF(ChurnData[[#This Row],[Churn]]="Yes",1,0)</f>
        <v>1</v>
      </c>
    </row>
    <row r="4660" spans="1:22" x14ac:dyDescent="0.35">
      <c r="A4660" t="s">
        <v>4713</v>
      </c>
      <c r="B4660" t="s">
        <v>36</v>
      </c>
      <c r="C4660">
        <v>0</v>
      </c>
      <c r="D4660" t="s">
        <v>21</v>
      </c>
      <c r="E4660" t="s">
        <v>21</v>
      </c>
      <c r="F4660" t="s">
        <v>37</v>
      </c>
      <c r="G4660" s="2">
        <v>27</v>
      </c>
      <c r="H4660" t="s">
        <v>20</v>
      </c>
      <c r="I4660" t="s">
        <v>32</v>
      </c>
      <c r="J4660" t="s">
        <v>20</v>
      </c>
      <c r="K4660" t="s">
        <v>20</v>
      </c>
      <c r="L4660" t="s">
        <v>29</v>
      </c>
      <c r="M4660" t="s">
        <v>20</v>
      </c>
      <c r="N4660" t="s">
        <v>34</v>
      </c>
      <c r="O4660" s="1">
        <v>55.38</v>
      </c>
      <c r="P4660" s="1">
        <v>1457.54</v>
      </c>
      <c r="Q4660">
        <v>5</v>
      </c>
      <c r="R4660" t="s">
        <v>21</v>
      </c>
      <c r="S4660" t="str">
        <f>IF(ChurnData[[#This Row],[MonthlyCharges]]&lt;=30,"1. Up to 30",IF(ChurnData[[#This Row],[MonthlyCharges]]&lt;=50,"2. 31-50",IF(ChurnData[[#This Row],[MonthlyCharges]]&lt;=70,"3. 51-70",IF(ChurnData[[#This Row],[MonthlyCharges]]&lt;=90,"4. 71-90","5. Over 90"))))</f>
        <v>3. 51-70</v>
      </c>
      <c r="T4660" t="str">
        <f>IF(AND(ChurnData[[#This Row],[Contract]]="Month-to-month",ChurnData[[#This Row],[InternetService]]="Fiber optic",ChurnData[[#This Row],[TenureMonths]]&lt;=11),"High-risk","Other")</f>
        <v>Other</v>
      </c>
      <c r="U4660" t="str">
        <f>IF(ChurnData[[#This Row],[TenureMonths]]&lt;=11,"0-11",IF(ChurnData[[#This Row],[TenureMonths]]&lt;=23,"12-23",IF(ChurnData[[#This Row],[TenureMonths]]&lt;=35,"24-35",IF(ChurnData[[#This Row],[TenureMonths]]&lt;=47,"36-47",IF(ChurnData[[#This Row],[TenureMonths]]&lt;=59,"48-59","60-72")))))</f>
        <v>24-35</v>
      </c>
      <c r="V4660">
        <f>IF(ChurnData[[#This Row],[Churn]]="Yes",1,0)</f>
        <v>0</v>
      </c>
    </row>
    <row r="4661" spans="1:22" x14ac:dyDescent="0.35">
      <c r="A4661" t="s">
        <v>4714</v>
      </c>
      <c r="B4661" t="s">
        <v>19</v>
      </c>
      <c r="C4661">
        <v>0</v>
      </c>
      <c r="D4661" t="s">
        <v>20</v>
      </c>
      <c r="E4661" t="s">
        <v>21</v>
      </c>
      <c r="F4661" t="s">
        <v>56</v>
      </c>
      <c r="G4661" s="2">
        <v>26</v>
      </c>
      <c r="H4661" t="s">
        <v>20</v>
      </c>
      <c r="I4661" t="s">
        <v>32</v>
      </c>
      <c r="J4661" t="s">
        <v>20</v>
      </c>
      <c r="K4661" t="s">
        <v>20</v>
      </c>
      <c r="L4661" t="s">
        <v>33</v>
      </c>
      <c r="M4661" t="s">
        <v>21</v>
      </c>
      <c r="N4661" t="s">
        <v>30</v>
      </c>
      <c r="O4661" s="1">
        <v>65</v>
      </c>
      <c r="P4661" s="1">
        <v>1702.07</v>
      </c>
      <c r="Q4661">
        <v>1</v>
      </c>
      <c r="R4661" t="s">
        <v>21</v>
      </c>
      <c r="S4661" t="str">
        <f>IF(ChurnData[[#This Row],[MonthlyCharges]]&lt;=30,"1. Up to 30",IF(ChurnData[[#This Row],[MonthlyCharges]]&lt;=50,"2. 31-50",IF(ChurnData[[#This Row],[MonthlyCharges]]&lt;=70,"3. 51-70",IF(ChurnData[[#This Row],[MonthlyCharges]]&lt;=90,"4. 71-90","5. Over 90"))))</f>
        <v>3. 51-70</v>
      </c>
      <c r="T4661" t="str">
        <f>IF(AND(ChurnData[[#This Row],[Contract]]="Month-to-month",ChurnData[[#This Row],[InternetService]]="Fiber optic",ChurnData[[#This Row],[TenureMonths]]&lt;=11),"High-risk","Other")</f>
        <v>Other</v>
      </c>
      <c r="U4661" t="str">
        <f>IF(ChurnData[[#This Row],[TenureMonths]]&lt;=11,"0-11",IF(ChurnData[[#This Row],[TenureMonths]]&lt;=23,"12-23",IF(ChurnData[[#This Row],[TenureMonths]]&lt;=35,"24-35",IF(ChurnData[[#This Row],[TenureMonths]]&lt;=47,"36-47",IF(ChurnData[[#This Row],[TenureMonths]]&lt;=59,"48-59","60-72")))))</f>
        <v>24-35</v>
      </c>
      <c r="V4661">
        <f>IF(ChurnData[[#This Row],[Churn]]="Yes",1,0)</f>
        <v>0</v>
      </c>
    </row>
    <row r="4662" spans="1:22" x14ac:dyDescent="0.35">
      <c r="A4662" t="s">
        <v>4715</v>
      </c>
      <c r="B4662" t="s">
        <v>36</v>
      </c>
      <c r="C4662">
        <v>0</v>
      </c>
      <c r="D4662" t="s">
        <v>20</v>
      </c>
      <c r="E4662" t="s">
        <v>20</v>
      </c>
      <c r="F4662" t="s">
        <v>45</v>
      </c>
      <c r="G4662" s="2">
        <v>33</v>
      </c>
      <c r="H4662" t="s">
        <v>20</v>
      </c>
      <c r="I4662" t="s">
        <v>32</v>
      </c>
      <c r="J4662" t="s">
        <v>20</v>
      </c>
      <c r="K4662" t="s">
        <v>20</v>
      </c>
      <c r="L4662" t="s">
        <v>29</v>
      </c>
      <c r="M4662" t="s">
        <v>20</v>
      </c>
      <c r="N4662" t="s">
        <v>34</v>
      </c>
      <c r="O4662" s="1">
        <v>66.58</v>
      </c>
      <c r="P4662" s="1">
        <v>2132.77</v>
      </c>
      <c r="Q4662">
        <v>2</v>
      </c>
      <c r="R4662" t="s">
        <v>21</v>
      </c>
      <c r="S4662" t="str">
        <f>IF(ChurnData[[#This Row],[MonthlyCharges]]&lt;=30,"1. Up to 30",IF(ChurnData[[#This Row],[MonthlyCharges]]&lt;=50,"2. 31-50",IF(ChurnData[[#This Row],[MonthlyCharges]]&lt;=70,"3. 51-70",IF(ChurnData[[#This Row],[MonthlyCharges]]&lt;=90,"4. 71-90","5. Over 90"))))</f>
        <v>3. 51-70</v>
      </c>
      <c r="T4662" t="str">
        <f>IF(AND(ChurnData[[#This Row],[Contract]]="Month-to-month",ChurnData[[#This Row],[InternetService]]="Fiber optic",ChurnData[[#This Row],[TenureMonths]]&lt;=11),"High-risk","Other")</f>
        <v>Other</v>
      </c>
      <c r="U4662" t="str">
        <f>IF(ChurnData[[#This Row],[TenureMonths]]&lt;=11,"0-11",IF(ChurnData[[#This Row],[TenureMonths]]&lt;=23,"12-23",IF(ChurnData[[#This Row],[TenureMonths]]&lt;=35,"24-35",IF(ChurnData[[#This Row],[TenureMonths]]&lt;=47,"36-47",IF(ChurnData[[#This Row],[TenureMonths]]&lt;=59,"48-59","60-72")))))</f>
        <v>24-35</v>
      </c>
      <c r="V4662">
        <f>IF(ChurnData[[#This Row],[Churn]]="Yes",1,0)</f>
        <v>0</v>
      </c>
    </row>
    <row r="4663" spans="1:22" x14ac:dyDescent="0.35">
      <c r="A4663" t="s">
        <v>4716</v>
      </c>
      <c r="B4663" t="s">
        <v>19</v>
      </c>
      <c r="C4663">
        <v>1</v>
      </c>
      <c r="D4663" t="s">
        <v>20</v>
      </c>
      <c r="E4663" t="s">
        <v>20</v>
      </c>
      <c r="F4663" t="s">
        <v>45</v>
      </c>
      <c r="G4663" s="2">
        <v>8</v>
      </c>
      <c r="H4663" t="s">
        <v>20</v>
      </c>
      <c r="I4663" t="s">
        <v>32</v>
      </c>
      <c r="J4663" t="s">
        <v>21</v>
      </c>
      <c r="K4663" t="s">
        <v>20</v>
      </c>
      <c r="L4663" t="s">
        <v>33</v>
      </c>
      <c r="M4663" t="s">
        <v>20</v>
      </c>
      <c r="N4663" t="s">
        <v>25</v>
      </c>
      <c r="O4663" s="1">
        <v>58.65</v>
      </c>
      <c r="P4663" s="1">
        <v>455.54</v>
      </c>
      <c r="Q4663">
        <v>1</v>
      </c>
      <c r="R4663" t="s">
        <v>20</v>
      </c>
      <c r="S4663" t="str">
        <f>IF(ChurnData[[#This Row],[MonthlyCharges]]&lt;=30,"1. Up to 30",IF(ChurnData[[#This Row],[MonthlyCharges]]&lt;=50,"2. 31-50",IF(ChurnData[[#This Row],[MonthlyCharges]]&lt;=70,"3. 51-70",IF(ChurnData[[#This Row],[MonthlyCharges]]&lt;=90,"4. 71-90","5. Over 90"))))</f>
        <v>3. 51-70</v>
      </c>
      <c r="T4663" t="str">
        <f>IF(AND(ChurnData[[#This Row],[Contract]]="Month-to-month",ChurnData[[#This Row],[InternetService]]="Fiber optic",ChurnData[[#This Row],[TenureMonths]]&lt;=11),"High-risk","Other")</f>
        <v>Other</v>
      </c>
      <c r="U4663" t="str">
        <f>IF(ChurnData[[#This Row],[TenureMonths]]&lt;=11,"0-11",IF(ChurnData[[#This Row],[TenureMonths]]&lt;=23,"12-23",IF(ChurnData[[#This Row],[TenureMonths]]&lt;=35,"24-35",IF(ChurnData[[#This Row],[TenureMonths]]&lt;=47,"36-47",IF(ChurnData[[#This Row],[TenureMonths]]&lt;=59,"48-59","60-72")))))</f>
        <v>0-11</v>
      </c>
      <c r="V4663">
        <f>IF(ChurnData[[#This Row],[Churn]]="Yes",1,0)</f>
        <v>1</v>
      </c>
    </row>
    <row r="4664" spans="1:22" x14ac:dyDescent="0.35">
      <c r="A4664" t="s">
        <v>4717</v>
      </c>
      <c r="B4664" t="s">
        <v>36</v>
      </c>
      <c r="C4664">
        <v>0</v>
      </c>
      <c r="D4664" t="s">
        <v>20</v>
      </c>
      <c r="E4664" t="s">
        <v>21</v>
      </c>
      <c r="F4664" t="s">
        <v>39</v>
      </c>
      <c r="G4664" s="2">
        <v>23</v>
      </c>
      <c r="H4664" t="s">
        <v>20</v>
      </c>
      <c r="I4664" t="s">
        <v>23</v>
      </c>
      <c r="J4664" t="s">
        <v>20</v>
      </c>
      <c r="K4664" t="s">
        <v>21</v>
      </c>
      <c r="L4664" t="s">
        <v>29</v>
      </c>
      <c r="M4664" t="s">
        <v>20</v>
      </c>
      <c r="N4664" t="s">
        <v>25</v>
      </c>
      <c r="O4664" s="1">
        <v>90.04</v>
      </c>
      <c r="P4664" s="1">
        <v>2049.5700000000002</v>
      </c>
      <c r="Q4664">
        <v>3</v>
      </c>
      <c r="R4664" t="s">
        <v>21</v>
      </c>
      <c r="S4664" t="str">
        <f>IF(ChurnData[[#This Row],[MonthlyCharges]]&lt;=30,"1. Up to 30",IF(ChurnData[[#This Row],[MonthlyCharges]]&lt;=50,"2. 31-50",IF(ChurnData[[#This Row],[MonthlyCharges]]&lt;=70,"3. 51-70",IF(ChurnData[[#This Row],[MonthlyCharges]]&lt;=90,"4. 71-90","5. Over 90"))))</f>
        <v>5. Over 90</v>
      </c>
      <c r="T4664" t="str">
        <f>IF(AND(ChurnData[[#This Row],[Contract]]="Month-to-month",ChurnData[[#This Row],[InternetService]]="Fiber optic",ChurnData[[#This Row],[TenureMonths]]&lt;=11),"High-risk","Other")</f>
        <v>Other</v>
      </c>
      <c r="U4664" t="str">
        <f>IF(ChurnData[[#This Row],[TenureMonths]]&lt;=11,"0-11",IF(ChurnData[[#This Row],[TenureMonths]]&lt;=23,"12-23",IF(ChurnData[[#This Row],[TenureMonths]]&lt;=35,"24-35",IF(ChurnData[[#This Row],[TenureMonths]]&lt;=47,"36-47",IF(ChurnData[[#This Row],[TenureMonths]]&lt;=59,"48-59","60-72")))))</f>
        <v>12-23</v>
      </c>
      <c r="V4664">
        <f>IF(ChurnData[[#This Row],[Churn]]="Yes",1,0)</f>
        <v>0</v>
      </c>
    </row>
    <row r="4665" spans="1:22" x14ac:dyDescent="0.35">
      <c r="A4665" t="s">
        <v>4718</v>
      </c>
      <c r="B4665" t="s">
        <v>19</v>
      </c>
      <c r="C4665">
        <v>0</v>
      </c>
      <c r="D4665" t="s">
        <v>20</v>
      </c>
      <c r="E4665" t="s">
        <v>20</v>
      </c>
      <c r="F4665" t="s">
        <v>45</v>
      </c>
      <c r="G4665" s="2">
        <v>5</v>
      </c>
      <c r="H4665" t="s">
        <v>20</v>
      </c>
      <c r="I4665" t="s">
        <v>32</v>
      </c>
      <c r="J4665" t="s">
        <v>20</v>
      </c>
      <c r="K4665" t="s">
        <v>21</v>
      </c>
      <c r="L4665" t="s">
        <v>33</v>
      </c>
      <c r="M4665" t="s">
        <v>20</v>
      </c>
      <c r="N4665" t="s">
        <v>30</v>
      </c>
      <c r="O4665" s="1">
        <v>63.53</v>
      </c>
      <c r="P4665" s="1">
        <v>310.79000000000002</v>
      </c>
      <c r="Q4665">
        <v>0</v>
      </c>
      <c r="R4665" t="s">
        <v>21</v>
      </c>
      <c r="S4665" t="str">
        <f>IF(ChurnData[[#This Row],[MonthlyCharges]]&lt;=30,"1. Up to 30",IF(ChurnData[[#This Row],[MonthlyCharges]]&lt;=50,"2. 31-50",IF(ChurnData[[#This Row],[MonthlyCharges]]&lt;=70,"3. 51-70",IF(ChurnData[[#This Row],[MonthlyCharges]]&lt;=90,"4. 71-90","5. Over 90"))))</f>
        <v>3. 51-70</v>
      </c>
      <c r="T4665" t="str">
        <f>IF(AND(ChurnData[[#This Row],[Contract]]="Month-to-month",ChurnData[[#This Row],[InternetService]]="Fiber optic",ChurnData[[#This Row],[TenureMonths]]&lt;=11),"High-risk","Other")</f>
        <v>Other</v>
      </c>
      <c r="U4665" t="str">
        <f>IF(ChurnData[[#This Row],[TenureMonths]]&lt;=11,"0-11",IF(ChurnData[[#This Row],[TenureMonths]]&lt;=23,"12-23",IF(ChurnData[[#This Row],[TenureMonths]]&lt;=35,"24-35",IF(ChurnData[[#This Row],[TenureMonths]]&lt;=47,"36-47",IF(ChurnData[[#This Row],[TenureMonths]]&lt;=59,"48-59","60-72")))))</f>
        <v>0-11</v>
      </c>
      <c r="V4665">
        <f>IF(ChurnData[[#This Row],[Churn]]="Yes",1,0)</f>
        <v>0</v>
      </c>
    </row>
    <row r="4666" spans="1:22" x14ac:dyDescent="0.35">
      <c r="A4666" t="s">
        <v>4719</v>
      </c>
      <c r="B4666" t="s">
        <v>36</v>
      </c>
      <c r="C4666">
        <v>0</v>
      </c>
      <c r="D4666" t="s">
        <v>20</v>
      </c>
      <c r="E4666" t="s">
        <v>20</v>
      </c>
      <c r="F4666" t="s">
        <v>58</v>
      </c>
      <c r="G4666" s="2">
        <v>23</v>
      </c>
      <c r="H4666" t="s">
        <v>20</v>
      </c>
      <c r="I4666" t="s">
        <v>32</v>
      </c>
      <c r="J4666" t="s">
        <v>20</v>
      </c>
      <c r="K4666" t="s">
        <v>20</v>
      </c>
      <c r="L4666" t="s">
        <v>33</v>
      </c>
      <c r="M4666" t="s">
        <v>20</v>
      </c>
      <c r="N4666" t="s">
        <v>25</v>
      </c>
      <c r="O4666" s="1">
        <v>71.87</v>
      </c>
      <c r="P4666" s="1">
        <v>1630.01</v>
      </c>
      <c r="Q4666">
        <v>1</v>
      </c>
      <c r="R4666" t="s">
        <v>21</v>
      </c>
      <c r="S4666" t="str">
        <f>IF(ChurnData[[#This Row],[MonthlyCharges]]&lt;=30,"1. Up to 30",IF(ChurnData[[#This Row],[MonthlyCharges]]&lt;=50,"2. 31-50",IF(ChurnData[[#This Row],[MonthlyCharges]]&lt;=70,"3. 51-70",IF(ChurnData[[#This Row],[MonthlyCharges]]&lt;=90,"4. 71-90","5. Over 90"))))</f>
        <v>4. 71-90</v>
      </c>
      <c r="T4666" t="str">
        <f>IF(AND(ChurnData[[#This Row],[Contract]]="Month-to-month",ChurnData[[#This Row],[InternetService]]="Fiber optic",ChurnData[[#This Row],[TenureMonths]]&lt;=11),"High-risk","Other")</f>
        <v>Other</v>
      </c>
      <c r="U4666" t="str">
        <f>IF(ChurnData[[#This Row],[TenureMonths]]&lt;=11,"0-11",IF(ChurnData[[#This Row],[TenureMonths]]&lt;=23,"12-23",IF(ChurnData[[#This Row],[TenureMonths]]&lt;=35,"24-35",IF(ChurnData[[#This Row],[TenureMonths]]&lt;=47,"36-47",IF(ChurnData[[#This Row],[TenureMonths]]&lt;=59,"48-59","60-72")))))</f>
        <v>12-23</v>
      </c>
      <c r="V4666">
        <f>IF(ChurnData[[#This Row],[Churn]]="Yes",1,0)</f>
        <v>0</v>
      </c>
    </row>
    <row r="4667" spans="1:22" x14ac:dyDescent="0.35">
      <c r="A4667" t="s">
        <v>4720</v>
      </c>
      <c r="B4667" t="s">
        <v>19</v>
      </c>
      <c r="C4667">
        <v>0</v>
      </c>
      <c r="D4667" t="s">
        <v>20</v>
      </c>
      <c r="E4667" t="s">
        <v>20</v>
      </c>
      <c r="F4667" t="s">
        <v>45</v>
      </c>
      <c r="G4667" s="2">
        <v>4</v>
      </c>
      <c r="H4667" t="s">
        <v>20</v>
      </c>
      <c r="I4667" t="s">
        <v>23</v>
      </c>
      <c r="J4667" t="s">
        <v>20</v>
      </c>
      <c r="K4667" t="s">
        <v>21</v>
      </c>
      <c r="L4667" t="s">
        <v>33</v>
      </c>
      <c r="M4667" t="s">
        <v>21</v>
      </c>
      <c r="N4667" t="s">
        <v>34</v>
      </c>
      <c r="O4667" s="1">
        <v>98.19</v>
      </c>
      <c r="P4667" s="1">
        <v>400.06</v>
      </c>
      <c r="Q4667">
        <v>1</v>
      </c>
      <c r="R4667" t="s">
        <v>20</v>
      </c>
      <c r="S4667" t="str">
        <f>IF(ChurnData[[#This Row],[MonthlyCharges]]&lt;=30,"1. Up to 30",IF(ChurnData[[#This Row],[MonthlyCharges]]&lt;=50,"2. 31-50",IF(ChurnData[[#This Row],[MonthlyCharges]]&lt;=70,"3. 51-70",IF(ChurnData[[#This Row],[MonthlyCharges]]&lt;=90,"4. 71-90","5. Over 90"))))</f>
        <v>5. Over 90</v>
      </c>
      <c r="T4667" t="str">
        <f>IF(AND(ChurnData[[#This Row],[Contract]]="Month-to-month",ChurnData[[#This Row],[InternetService]]="Fiber optic",ChurnData[[#This Row],[TenureMonths]]&lt;=11),"High-risk","Other")</f>
        <v>High-risk</v>
      </c>
      <c r="U4667" t="str">
        <f>IF(ChurnData[[#This Row],[TenureMonths]]&lt;=11,"0-11",IF(ChurnData[[#This Row],[TenureMonths]]&lt;=23,"12-23",IF(ChurnData[[#This Row],[TenureMonths]]&lt;=35,"24-35",IF(ChurnData[[#This Row],[TenureMonths]]&lt;=47,"36-47",IF(ChurnData[[#This Row],[TenureMonths]]&lt;=59,"48-59","60-72")))))</f>
        <v>0-11</v>
      </c>
      <c r="V4667">
        <f>IF(ChurnData[[#This Row],[Churn]]="Yes",1,0)</f>
        <v>1</v>
      </c>
    </row>
    <row r="4668" spans="1:22" x14ac:dyDescent="0.35">
      <c r="A4668" t="s">
        <v>4721</v>
      </c>
      <c r="B4668" t="s">
        <v>19</v>
      </c>
      <c r="C4668">
        <v>0</v>
      </c>
      <c r="D4668" t="s">
        <v>20</v>
      </c>
      <c r="E4668" t="s">
        <v>20</v>
      </c>
      <c r="F4668" t="s">
        <v>27</v>
      </c>
      <c r="G4668" s="2">
        <v>29</v>
      </c>
      <c r="H4668" t="s">
        <v>20</v>
      </c>
      <c r="I4668" t="s">
        <v>32</v>
      </c>
      <c r="J4668" t="s">
        <v>20</v>
      </c>
      <c r="K4668" t="s">
        <v>21</v>
      </c>
      <c r="L4668" t="s">
        <v>33</v>
      </c>
      <c r="M4668" t="s">
        <v>21</v>
      </c>
      <c r="N4668" t="s">
        <v>43</v>
      </c>
      <c r="O4668" s="1">
        <v>60.18</v>
      </c>
      <c r="P4668" s="1">
        <v>1735.11</v>
      </c>
      <c r="Q4668">
        <v>3</v>
      </c>
      <c r="R4668" t="s">
        <v>21</v>
      </c>
      <c r="S4668" t="str">
        <f>IF(ChurnData[[#This Row],[MonthlyCharges]]&lt;=30,"1. Up to 30",IF(ChurnData[[#This Row],[MonthlyCharges]]&lt;=50,"2. 31-50",IF(ChurnData[[#This Row],[MonthlyCharges]]&lt;=70,"3. 51-70",IF(ChurnData[[#This Row],[MonthlyCharges]]&lt;=90,"4. 71-90","5. Over 90"))))</f>
        <v>3. 51-70</v>
      </c>
      <c r="T4668" t="str">
        <f>IF(AND(ChurnData[[#This Row],[Contract]]="Month-to-month",ChurnData[[#This Row],[InternetService]]="Fiber optic",ChurnData[[#This Row],[TenureMonths]]&lt;=11),"High-risk","Other")</f>
        <v>Other</v>
      </c>
      <c r="U4668" t="str">
        <f>IF(ChurnData[[#This Row],[TenureMonths]]&lt;=11,"0-11",IF(ChurnData[[#This Row],[TenureMonths]]&lt;=23,"12-23",IF(ChurnData[[#This Row],[TenureMonths]]&lt;=35,"24-35",IF(ChurnData[[#This Row],[TenureMonths]]&lt;=47,"36-47",IF(ChurnData[[#This Row],[TenureMonths]]&lt;=59,"48-59","60-72")))))</f>
        <v>24-35</v>
      </c>
      <c r="V4668">
        <f>IF(ChurnData[[#This Row],[Churn]]="Yes",1,0)</f>
        <v>0</v>
      </c>
    </row>
    <row r="4669" spans="1:22" x14ac:dyDescent="0.35">
      <c r="A4669" t="s">
        <v>4722</v>
      </c>
      <c r="B4669" t="s">
        <v>19</v>
      </c>
      <c r="C4669">
        <v>1</v>
      </c>
      <c r="D4669" t="s">
        <v>20</v>
      </c>
      <c r="E4669" t="s">
        <v>21</v>
      </c>
      <c r="F4669" t="s">
        <v>27</v>
      </c>
      <c r="G4669" s="2">
        <v>50</v>
      </c>
      <c r="H4669" t="s">
        <v>20</v>
      </c>
      <c r="I4669" t="s">
        <v>21</v>
      </c>
      <c r="J4669" t="s">
        <v>28</v>
      </c>
      <c r="K4669" t="s">
        <v>28</v>
      </c>
      <c r="L4669" t="s">
        <v>24</v>
      </c>
      <c r="M4669" t="s">
        <v>21</v>
      </c>
      <c r="N4669" t="s">
        <v>25</v>
      </c>
      <c r="O4669" s="1">
        <v>36.28</v>
      </c>
      <c r="P4669" s="1">
        <v>1841.97</v>
      </c>
      <c r="Q4669">
        <v>2</v>
      </c>
      <c r="R4669" t="s">
        <v>21</v>
      </c>
      <c r="S4669" t="str">
        <f>IF(ChurnData[[#This Row],[MonthlyCharges]]&lt;=30,"1. Up to 30",IF(ChurnData[[#This Row],[MonthlyCharges]]&lt;=50,"2. 31-50",IF(ChurnData[[#This Row],[MonthlyCharges]]&lt;=70,"3. 51-70",IF(ChurnData[[#This Row],[MonthlyCharges]]&lt;=90,"4. 71-90","5. Over 90"))))</f>
        <v>2. 31-50</v>
      </c>
      <c r="T4669" t="str">
        <f>IF(AND(ChurnData[[#This Row],[Contract]]="Month-to-month",ChurnData[[#This Row],[InternetService]]="Fiber optic",ChurnData[[#This Row],[TenureMonths]]&lt;=11),"High-risk","Other")</f>
        <v>Other</v>
      </c>
      <c r="U4669" t="str">
        <f>IF(ChurnData[[#This Row],[TenureMonths]]&lt;=11,"0-11",IF(ChurnData[[#This Row],[TenureMonths]]&lt;=23,"12-23",IF(ChurnData[[#This Row],[TenureMonths]]&lt;=35,"24-35",IF(ChurnData[[#This Row],[TenureMonths]]&lt;=47,"36-47",IF(ChurnData[[#This Row],[TenureMonths]]&lt;=59,"48-59","60-72")))))</f>
        <v>48-59</v>
      </c>
      <c r="V4669">
        <f>IF(ChurnData[[#This Row],[Churn]]="Yes",1,0)</f>
        <v>0</v>
      </c>
    </row>
    <row r="4670" spans="1:22" x14ac:dyDescent="0.35">
      <c r="A4670" t="s">
        <v>4723</v>
      </c>
      <c r="B4670" t="s">
        <v>36</v>
      </c>
      <c r="C4670">
        <v>0</v>
      </c>
      <c r="D4670" t="s">
        <v>21</v>
      </c>
      <c r="E4670" t="s">
        <v>21</v>
      </c>
      <c r="F4670" t="s">
        <v>27</v>
      </c>
      <c r="G4670" s="2">
        <v>43</v>
      </c>
      <c r="H4670" t="s">
        <v>20</v>
      </c>
      <c r="I4670" t="s">
        <v>23</v>
      </c>
      <c r="J4670" t="s">
        <v>20</v>
      </c>
      <c r="K4670" t="s">
        <v>21</v>
      </c>
      <c r="L4670" t="s">
        <v>24</v>
      </c>
      <c r="M4670" t="s">
        <v>20</v>
      </c>
      <c r="N4670" t="s">
        <v>43</v>
      </c>
      <c r="O4670" s="1">
        <v>84.97</v>
      </c>
      <c r="P4670" s="1">
        <v>3562.79</v>
      </c>
      <c r="Q4670">
        <v>5</v>
      </c>
      <c r="R4670" t="s">
        <v>21</v>
      </c>
      <c r="S4670" t="str">
        <f>IF(ChurnData[[#This Row],[MonthlyCharges]]&lt;=30,"1. Up to 30",IF(ChurnData[[#This Row],[MonthlyCharges]]&lt;=50,"2. 31-50",IF(ChurnData[[#This Row],[MonthlyCharges]]&lt;=70,"3. 51-70",IF(ChurnData[[#This Row],[MonthlyCharges]]&lt;=90,"4. 71-90","5. Over 90"))))</f>
        <v>4. 71-90</v>
      </c>
      <c r="T4670" t="str">
        <f>IF(AND(ChurnData[[#This Row],[Contract]]="Month-to-month",ChurnData[[#This Row],[InternetService]]="Fiber optic",ChurnData[[#This Row],[TenureMonths]]&lt;=11),"High-risk","Other")</f>
        <v>Other</v>
      </c>
      <c r="U4670" t="str">
        <f>IF(ChurnData[[#This Row],[TenureMonths]]&lt;=11,"0-11",IF(ChurnData[[#This Row],[TenureMonths]]&lt;=23,"12-23",IF(ChurnData[[#This Row],[TenureMonths]]&lt;=35,"24-35",IF(ChurnData[[#This Row],[TenureMonths]]&lt;=47,"36-47",IF(ChurnData[[#This Row],[TenureMonths]]&lt;=59,"48-59","60-72")))))</f>
        <v>36-47</v>
      </c>
      <c r="V4670">
        <f>IF(ChurnData[[#This Row],[Churn]]="Yes",1,0)</f>
        <v>0</v>
      </c>
    </row>
    <row r="4671" spans="1:22" x14ac:dyDescent="0.35">
      <c r="A4671" t="s">
        <v>4724</v>
      </c>
      <c r="B4671" t="s">
        <v>19</v>
      </c>
      <c r="C4671">
        <v>0</v>
      </c>
      <c r="D4671" t="s">
        <v>21</v>
      </c>
      <c r="E4671" t="s">
        <v>21</v>
      </c>
      <c r="F4671" t="s">
        <v>58</v>
      </c>
      <c r="G4671" s="2">
        <v>55</v>
      </c>
      <c r="H4671" t="s">
        <v>20</v>
      </c>
      <c r="I4671" t="s">
        <v>32</v>
      </c>
      <c r="J4671" t="s">
        <v>20</v>
      </c>
      <c r="K4671" t="s">
        <v>20</v>
      </c>
      <c r="L4671" t="s">
        <v>24</v>
      </c>
      <c r="M4671" t="s">
        <v>21</v>
      </c>
      <c r="N4671" t="s">
        <v>34</v>
      </c>
      <c r="O4671" s="1">
        <v>72.510000000000005</v>
      </c>
      <c r="P4671" s="1">
        <v>4084.07</v>
      </c>
      <c r="Q4671">
        <v>1</v>
      </c>
      <c r="R4671" t="s">
        <v>21</v>
      </c>
      <c r="S4671" t="str">
        <f>IF(ChurnData[[#This Row],[MonthlyCharges]]&lt;=30,"1. Up to 30",IF(ChurnData[[#This Row],[MonthlyCharges]]&lt;=50,"2. 31-50",IF(ChurnData[[#This Row],[MonthlyCharges]]&lt;=70,"3. 51-70",IF(ChurnData[[#This Row],[MonthlyCharges]]&lt;=90,"4. 71-90","5. Over 90"))))</f>
        <v>4. 71-90</v>
      </c>
      <c r="T4671" t="str">
        <f>IF(AND(ChurnData[[#This Row],[Contract]]="Month-to-month",ChurnData[[#This Row],[InternetService]]="Fiber optic",ChurnData[[#This Row],[TenureMonths]]&lt;=11),"High-risk","Other")</f>
        <v>Other</v>
      </c>
      <c r="U4671" t="str">
        <f>IF(ChurnData[[#This Row],[TenureMonths]]&lt;=11,"0-11",IF(ChurnData[[#This Row],[TenureMonths]]&lt;=23,"12-23",IF(ChurnData[[#This Row],[TenureMonths]]&lt;=35,"24-35",IF(ChurnData[[#This Row],[TenureMonths]]&lt;=47,"36-47",IF(ChurnData[[#This Row],[TenureMonths]]&lt;=59,"48-59","60-72")))))</f>
        <v>48-59</v>
      </c>
      <c r="V4671">
        <f>IF(ChurnData[[#This Row],[Churn]]="Yes",1,0)</f>
        <v>0</v>
      </c>
    </row>
    <row r="4672" spans="1:22" x14ac:dyDescent="0.35">
      <c r="A4672" t="s">
        <v>4725</v>
      </c>
      <c r="B4672" t="s">
        <v>36</v>
      </c>
      <c r="C4672">
        <v>0</v>
      </c>
      <c r="D4672" t="s">
        <v>20</v>
      </c>
      <c r="E4672" t="s">
        <v>20</v>
      </c>
      <c r="F4672" t="s">
        <v>45</v>
      </c>
      <c r="G4672" s="2">
        <v>51</v>
      </c>
      <c r="H4672" t="s">
        <v>20</v>
      </c>
      <c r="I4672" t="s">
        <v>23</v>
      </c>
      <c r="J4672" t="s">
        <v>21</v>
      </c>
      <c r="K4672" t="s">
        <v>21</v>
      </c>
      <c r="L4672" t="s">
        <v>24</v>
      </c>
      <c r="M4672" t="s">
        <v>20</v>
      </c>
      <c r="N4672" t="s">
        <v>25</v>
      </c>
      <c r="O4672" s="1">
        <v>91.22</v>
      </c>
      <c r="P4672" s="1">
        <v>4656.47</v>
      </c>
      <c r="Q4672">
        <v>0</v>
      </c>
      <c r="R4672" t="s">
        <v>21</v>
      </c>
      <c r="S4672" t="str">
        <f>IF(ChurnData[[#This Row],[MonthlyCharges]]&lt;=30,"1. Up to 30",IF(ChurnData[[#This Row],[MonthlyCharges]]&lt;=50,"2. 31-50",IF(ChurnData[[#This Row],[MonthlyCharges]]&lt;=70,"3. 51-70",IF(ChurnData[[#This Row],[MonthlyCharges]]&lt;=90,"4. 71-90","5. Over 90"))))</f>
        <v>5. Over 90</v>
      </c>
      <c r="T4672" t="str">
        <f>IF(AND(ChurnData[[#This Row],[Contract]]="Month-to-month",ChurnData[[#This Row],[InternetService]]="Fiber optic",ChurnData[[#This Row],[TenureMonths]]&lt;=11),"High-risk","Other")</f>
        <v>Other</v>
      </c>
      <c r="U4672" t="str">
        <f>IF(ChurnData[[#This Row],[TenureMonths]]&lt;=11,"0-11",IF(ChurnData[[#This Row],[TenureMonths]]&lt;=23,"12-23",IF(ChurnData[[#This Row],[TenureMonths]]&lt;=35,"24-35",IF(ChurnData[[#This Row],[TenureMonths]]&lt;=47,"36-47",IF(ChurnData[[#This Row],[TenureMonths]]&lt;=59,"48-59","60-72")))))</f>
        <v>48-59</v>
      </c>
      <c r="V4672">
        <f>IF(ChurnData[[#This Row],[Churn]]="Yes",1,0)</f>
        <v>0</v>
      </c>
    </row>
    <row r="4673" spans="1:22" x14ac:dyDescent="0.35">
      <c r="A4673" t="s">
        <v>4726</v>
      </c>
      <c r="B4673" t="s">
        <v>19</v>
      </c>
      <c r="C4673">
        <v>0</v>
      </c>
      <c r="D4673" t="s">
        <v>20</v>
      </c>
      <c r="E4673" t="s">
        <v>21</v>
      </c>
      <c r="F4673" t="s">
        <v>39</v>
      </c>
      <c r="G4673" s="2">
        <v>52</v>
      </c>
      <c r="H4673" t="s">
        <v>20</v>
      </c>
      <c r="I4673" t="s">
        <v>23</v>
      </c>
      <c r="J4673" t="s">
        <v>21</v>
      </c>
      <c r="K4673" t="s">
        <v>20</v>
      </c>
      <c r="L4673" t="s">
        <v>33</v>
      </c>
      <c r="M4673" t="s">
        <v>21</v>
      </c>
      <c r="N4673" t="s">
        <v>25</v>
      </c>
      <c r="O4673" s="1">
        <v>87.08</v>
      </c>
      <c r="P4673" s="1">
        <v>4515.0600000000004</v>
      </c>
      <c r="Q4673">
        <v>2</v>
      </c>
      <c r="R4673" t="s">
        <v>21</v>
      </c>
      <c r="S4673" t="str">
        <f>IF(ChurnData[[#This Row],[MonthlyCharges]]&lt;=30,"1. Up to 30",IF(ChurnData[[#This Row],[MonthlyCharges]]&lt;=50,"2. 31-50",IF(ChurnData[[#This Row],[MonthlyCharges]]&lt;=70,"3. 51-70",IF(ChurnData[[#This Row],[MonthlyCharges]]&lt;=90,"4. 71-90","5. Over 90"))))</f>
        <v>4. 71-90</v>
      </c>
      <c r="T4673" t="str">
        <f>IF(AND(ChurnData[[#This Row],[Contract]]="Month-to-month",ChurnData[[#This Row],[InternetService]]="Fiber optic",ChurnData[[#This Row],[TenureMonths]]&lt;=11),"High-risk","Other")</f>
        <v>Other</v>
      </c>
      <c r="U4673" t="str">
        <f>IF(ChurnData[[#This Row],[TenureMonths]]&lt;=11,"0-11",IF(ChurnData[[#This Row],[TenureMonths]]&lt;=23,"12-23",IF(ChurnData[[#This Row],[TenureMonths]]&lt;=35,"24-35",IF(ChurnData[[#This Row],[TenureMonths]]&lt;=47,"36-47",IF(ChurnData[[#This Row],[TenureMonths]]&lt;=59,"48-59","60-72")))))</f>
        <v>48-59</v>
      </c>
      <c r="V4673">
        <f>IF(ChurnData[[#This Row],[Churn]]="Yes",1,0)</f>
        <v>0</v>
      </c>
    </row>
    <row r="4674" spans="1:22" x14ac:dyDescent="0.35">
      <c r="A4674" t="s">
        <v>4727</v>
      </c>
      <c r="B4674" t="s">
        <v>36</v>
      </c>
      <c r="C4674">
        <v>0</v>
      </c>
      <c r="D4674" t="s">
        <v>21</v>
      </c>
      <c r="E4674" t="s">
        <v>21</v>
      </c>
      <c r="F4674" t="s">
        <v>58</v>
      </c>
      <c r="G4674" s="2">
        <v>10</v>
      </c>
      <c r="H4674" t="s">
        <v>20</v>
      </c>
      <c r="I4674" t="s">
        <v>21</v>
      </c>
      <c r="J4674" t="s">
        <v>28</v>
      </c>
      <c r="K4674" t="s">
        <v>28</v>
      </c>
      <c r="L4674" t="s">
        <v>33</v>
      </c>
      <c r="M4674" t="s">
        <v>21</v>
      </c>
      <c r="N4674" t="s">
        <v>30</v>
      </c>
      <c r="O4674" s="1">
        <v>29.31</v>
      </c>
      <c r="P4674" s="1">
        <v>295.91000000000003</v>
      </c>
      <c r="Q4674">
        <v>1</v>
      </c>
      <c r="R4674" t="s">
        <v>21</v>
      </c>
      <c r="S4674" t="str">
        <f>IF(ChurnData[[#This Row],[MonthlyCharges]]&lt;=30,"1. Up to 30",IF(ChurnData[[#This Row],[MonthlyCharges]]&lt;=50,"2. 31-50",IF(ChurnData[[#This Row],[MonthlyCharges]]&lt;=70,"3. 51-70",IF(ChurnData[[#This Row],[MonthlyCharges]]&lt;=90,"4. 71-90","5. Over 90"))))</f>
        <v>1. Up to 30</v>
      </c>
      <c r="T4674" t="str">
        <f>IF(AND(ChurnData[[#This Row],[Contract]]="Month-to-month",ChurnData[[#This Row],[InternetService]]="Fiber optic",ChurnData[[#This Row],[TenureMonths]]&lt;=11),"High-risk","Other")</f>
        <v>Other</v>
      </c>
      <c r="U4674" t="str">
        <f>IF(ChurnData[[#This Row],[TenureMonths]]&lt;=11,"0-11",IF(ChurnData[[#This Row],[TenureMonths]]&lt;=23,"12-23",IF(ChurnData[[#This Row],[TenureMonths]]&lt;=35,"24-35",IF(ChurnData[[#This Row],[TenureMonths]]&lt;=47,"36-47",IF(ChurnData[[#This Row],[TenureMonths]]&lt;=59,"48-59","60-72")))))</f>
        <v>0-11</v>
      </c>
      <c r="V4674">
        <f>IF(ChurnData[[#This Row],[Churn]]="Yes",1,0)</f>
        <v>0</v>
      </c>
    </row>
    <row r="4675" spans="1:22" x14ac:dyDescent="0.35">
      <c r="A4675" t="s">
        <v>4728</v>
      </c>
      <c r="B4675" t="s">
        <v>36</v>
      </c>
      <c r="C4675">
        <v>0</v>
      </c>
      <c r="D4675" t="s">
        <v>21</v>
      </c>
      <c r="E4675" t="s">
        <v>21</v>
      </c>
      <c r="F4675" t="s">
        <v>37</v>
      </c>
      <c r="G4675" s="2">
        <v>12</v>
      </c>
      <c r="H4675" t="s">
        <v>20</v>
      </c>
      <c r="I4675" t="s">
        <v>21</v>
      </c>
      <c r="J4675" t="s">
        <v>28</v>
      </c>
      <c r="K4675" t="s">
        <v>28</v>
      </c>
      <c r="L4675" t="s">
        <v>33</v>
      </c>
      <c r="M4675" t="s">
        <v>20</v>
      </c>
      <c r="N4675" t="s">
        <v>34</v>
      </c>
      <c r="O4675" s="1">
        <v>33.92</v>
      </c>
      <c r="P4675" s="1">
        <v>395.22</v>
      </c>
      <c r="Q4675">
        <v>0</v>
      </c>
      <c r="R4675" t="s">
        <v>20</v>
      </c>
      <c r="S4675" t="str">
        <f>IF(ChurnData[[#This Row],[MonthlyCharges]]&lt;=30,"1. Up to 30",IF(ChurnData[[#This Row],[MonthlyCharges]]&lt;=50,"2. 31-50",IF(ChurnData[[#This Row],[MonthlyCharges]]&lt;=70,"3. 51-70",IF(ChurnData[[#This Row],[MonthlyCharges]]&lt;=90,"4. 71-90","5. Over 90"))))</f>
        <v>2. 31-50</v>
      </c>
      <c r="T4675" t="str">
        <f>IF(AND(ChurnData[[#This Row],[Contract]]="Month-to-month",ChurnData[[#This Row],[InternetService]]="Fiber optic",ChurnData[[#This Row],[TenureMonths]]&lt;=11),"High-risk","Other")</f>
        <v>Other</v>
      </c>
      <c r="U4675" t="str">
        <f>IF(ChurnData[[#This Row],[TenureMonths]]&lt;=11,"0-11",IF(ChurnData[[#This Row],[TenureMonths]]&lt;=23,"12-23",IF(ChurnData[[#This Row],[TenureMonths]]&lt;=35,"24-35",IF(ChurnData[[#This Row],[TenureMonths]]&lt;=47,"36-47",IF(ChurnData[[#This Row],[TenureMonths]]&lt;=59,"48-59","60-72")))))</f>
        <v>12-23</v>
      </c>
      <c r="V4675">
        <f>IF(ChurnData[[#This Row],[Churn]]="Yes",1,0)</f>
        <v>1</v>
      </c>
    </row>
    <row r="4676" spans="1:22" x14ac:dyDescent="0.35">
      <c r="A4676" t="s">
        <v>4729</v>
      </c>
      <c r="B4676" t="s">
        <v>36</v>
      </c>
      <c r="C4676">
        <v>0</v>
      </c>
      <c r="D4676" t="s">
        <v>20</v>
      </c>
      <c r="E4676" t="s">
        <v>20</v>
      </c>
      <c r="F4676" t="s">
        <v>58</v>
      </c>
      <c r="G4676" s="2">
        <v>16</v>
      </c>
      <c r="H4676" t="s">
        <v>20</v>
      </c>
      <c r="I4676" t="s">
        <v>23</v>
      </c>
      <c r="J4676" t="s">
        <v>21</v>
      </c>
      <c r="K4676" t="s">
        <v>20</v>
      </c>
      <c r="L4676" t="s">
        <v>33</v>
      </c>
      <c r="M4676" t="s">
        <v>20</v>
      </c>
      <c r="N4676" t="s">
        <v>34</v>
      </c>
      <c r="O4676" s="1">
        <v>88.87</v>
      </c>
      <c r="P4676" s="1">
        <v>1421.62</v>
      </c>
      <c r="Q4676">
        <v>1</v>
      </c>
      <c r="R4676" t="s">
        <v>20</v>
      </c>
      <c r="S4676" t="str">
        <f>IF(ChurnData[[#This Row],[MonthlyCharges]]&lt;=30,"1. Up to 30",IF(ChurnData[[#This Row],[MonthlyCharges]]&lt;=50,"2. 31-50",IF(ChurnData[[#This Row],[MonthlyCharges]]&lt;=70,"3. 51-70",IF(ChurnData[[#This Row],[MonthlyCharges]]&lt;=90,"4. 71-90","5. Over 90"))))</f>
        <v>4. 71-90</v>
      </c>
      <c r="T4676" t="str">
        <f>IF(AND(ChurnData[[#This Row],[Contract]]="Month-to-month",ChurnData[[#This Row],[InternetService]]="Fiber optic",ChurnData[[#This Row],[TenureMonths]]&lt;=11),"High-risk","Other")</f>
        <v>Other</v>
      </c>
      <c r="U4676" t="str">
        <f>IF(ChurnData[[#This Row],[TenureMonths]]&lt;=11,"0-11",IF(ChurnData[[#This Row],[TenureMonths]]&lt;=23,"12-23",IF(ChurnData[[#This Row],[TenureMonths]]&lt;=35,"24-35",IF(ChurnData[[#This Row],[TenureMonths]]&lt;=47,"36-47",IF(ChurnData[[#This Row],[TenureMonths]]&lt;=59,"48-59","60-72")))))</f>
        <v>12-23</v>
      </c>
      <c r="V4676">
        <f>IF(ChurnData[[#This Row],[Churn]]="Yes",1,0)</f>
        <v>1</v>
      </c>
    </row>
    <row r="4677" spans="1:22" x14ac:dyDescent="0.35">
      <c r="A4677" t="s">
        <v>4730</v>
      </c>
      <c r="B4677" t="s">
        <v>36</v>
      </c>
      <c r="C4677">
        <v>0</v>
      </c>
      <c r="D4677" t="s">
        <v>20</v>
      </c>
      <c r="E4677" t="s">
        <v>20</v>
      </c>
      <c r="F4677" t="s">
        <v>75</v>
      </c>
      <c r="G4677" s="2">
        <v>13</v>
      </c>
      <c r="H4677" t="s">
        <v>20</v>
      </c>
      <c r="I4677" t="s">
        <v>32</v>
      </c>
      <c r="J4677" t="s">
        <v>21</v>
      </c>
      <c r="K4677" t="s">
        <v>21</v>
      </c>
      <c r="L4677" t="s">
        <v>33</v>
      </c>
      <c r="M4677" t="s">
        <v>20</v>
      </c>
      <c r="N4677" t="s">
        <v>25</v>
      </c>
      <c r="O4677" s="1">
        <v>55.57</v>
      </c>
      <c r="P4677" s="1">
        <v>717.06</v>
      </c>
      <c r="Q4677">
        <v>1</v>
      </c>
      <c r="R4677" t="s">
        <v>20</v>
      </c>
      <c r="S4677" t="str">
        <f>IF(ChurnData[[#This Row],[MonthlyCharges]]&lt;=30,"1. Up to 30",IF(ChurnData[[#This Row],[MonthlyCharges]]&lt;=50,"2. 31-50",IF(ChurnData[[#This Row],[MonthlyCharges]]&lt;=70,"3. 51-70",IF(ChurnData[[#This Row],[MonthlyCharges]]&lt;=90,"4. 71-90","5. Over 90"))))</f>
        <v>3. 51-70</v>
      </c>
      <c r="T4677" t="str">
        <f>IF(AND(ChurnData[[#This Row],[Contract]]="Month-to-month",ChurnData[[#This Row],[InternetService]]="Fiber optic",ChurnData[[#This Row],[TenureMonths]]&lt;=11),"High-risk","Other")</f>
        <v>Other</v>
      </c>
      <c r="U4677" t="str">
        <f>IF(ChurnData[[#This Row],[TenureMonths]]&lt;=11,"0-11",IF(ChurnData[[#This Row],[TenureMonths]]&lt;=23,"12-23",IF(ChurnData[[#This Row],[TenureMonths]]&lt;=35,"24-35",IF(ChurnData[[#This Row],[TenureMonths]]&lt;=47,"36-47",IF(ChurnData[[#This Row],[TenureMonths]]&lt;=59,"48-59","60-72")))))</f>
        <v>12-23</v>
      </c>
      <c r="V4677">
        <f>IF(ChurnData[[#This Row],[Churn]]="Yes",1,0)</f>
        <v>1</v>
      </c>
    </row>
    <row r="4678" spans="1:22" x14ac:dyDescent="0.35">
      <c r="A4678" t="s">
        <v>4731</v>
      </c>
      <c r="B4678" t="s">
        <v>36</v>
      </c>
      <c r="C4678">
        <v>0</v>
      </c>
      <c r="D4678" t="s">
        <v>21</v>
      </c>
      <c r="E4678" t="s">
        <v>20</v>
      </c>
      <c r="F4678" t="s">
        <v>65</v>
      </c>
      <c r="G4678" s="2">
        <v>2</v>
      </c>
      <c r="H4678" t="s">
        <v>21</v>
      </c>
      <c r="I4678" t="s">
        <v>32</v>
      </c>
      <c r="J4678" t="s">
        <v>21</v>
      </c>
      <c r="K4678" t="s">
        <v>21</v>
      </c>
      <c r="L4678" t="s">
        <v>33</v>
      </c>
      <c r="M4678" t="s">
        <v>20</v>
      </c>
      <c r="N4678" t="s">
        <v>43</v>
      </c>
      <c r="O4678" s="1">
        <v>43.78</v>
      </c>
      <c r="P4678" s="1">
        <v>86.7</v>
      </c>
      <c r="Q4678">
        <v>1</v>
      </c>
      <c r="R4678" t="s">
        <v>21</v>
      </c>
      <c r="S4678" t="str">
        <f>IF(ChurnData[[#This Row],[MonthlyCharges]]&lt;=30,"1. Up to 30",IF(ChurnData[[#This Row],[MonthlyCharges]]&lt;=50,"2. 31-50",IF(ChurnData[[#This Row],[MonthlyCharges]]&lt;=70,"3. 51-70",IF(ChurnData[[#This Row],[MonthlyCharges]]&lt;=90,"4. 71-90","5. Over 90"))))</f>
        <v>2. 31-50</v>
      </c>
      <c r="T4678" t="str">
        <f>IF(AND(ChurnData[[#This Row],[Contract]]="Month-to-month",ChurnData[[#This Row],[InternetService]]="Fiber optic",ChurnData[[#This Row],[TenureMonths]]&lt;=11),"High-risk","Other")</f>
        <v>Other</v>
      </c>
      <c r="U4678" t="str">
        <f>IF(ChurnData[[#This Row],[TenureMonths]]&lt;=11,"0-11",IF(ChurnData[[#This Row],[TenureMonths]]&lt;=23,"12-23",IF(ChurnData[[#This Row],[TenureMonths]]&lt;=35,"24-35",IF(ChurnData[[#This Row],[TenureMonths]]&lt;=47,"36-47",IF(ChurnData[[#This Row],[TenureMonths]]&lt;=59,"48-59","60-72")))))</f>
        <v>0-11</v>
      </c>
      <c r="V4678">
        <f>IF(ChurnData[[#This Row],[Churn]]="Yes",1,0)</f>
        <v>0</v>
      </c>
    </row>
    <row r="4679" spans="1:22" x14ac:dyDescent="0.35">
      <c r="A4679" t="s">
        <v>4732</v>
      </c>
      <c r="B4679" t="s">
        <v>19</v>
      </c>
      <c r="C4679">
        <v>1</v>
      </c>
      <c r="D4679" t="s">
        <v>20</v>
      </c>
      <c r="E4679" t="s">
        <v>21</v>
      </c>
      <c r="F4679" t="s">
        <v>56</v>
      </c>
      <c r="G4679" s="2">
        <v>5</v>
      </c>
      <c r="H4679" t="s">
        <v>21</v>
      </c>
      <c r="I4679" t="s">
        <v>23</v>
      </c>
      <c r="J4679" t="s">
        <v>21</v>
      </c>
      <c r="K4679" t="s">
        <v>20</v>
      </c>
      <c r="L4679" t="s">
        <v>33</v>
      </c>
      <c r="M4679" t="s">
        <v>20</v>
      </c>
      <c r="N4679" t="s">
        <v>30</v>
      </c>
      <c r="O4679" s="1">
        <v>76.52</v>
      </c>
      <c r="P4679" s="1">
        <v>382.49</v>
      </c>
      <c r="Q4679">
        <v>1</v>
      </c>
      <c r="R4679" t="s">
        <v>21</v>
      </c>
      <c r="S4679" t="str">
        <f>IF(ChurnData[[#This Row],[MonthlyCharges]]&lt;=30,"1. Up to 30",IF(ChurnData[[#This Row],[MonthlyCharges]]&lt;=50,"2. 31-50",IF(ChurnData[[#This Row],[MonthlyCharges]]&lt;=70,"3. 51-70",IF(ChurnData[[#This Row],[MonthlyCharges]]&lt;=90,"4. 71-90","5. Over 90"))))</f>
        <v>4. 71-90</v>
      </c>
      <c r="T4679" t="str">
        <f>IF(AND(ChurnData[[#This Row],[Contract]]="Month-to-month",ChurnData[[#This Row],[InternetService]]="Fiber optic",ChurnData[[#This Row],[TenureMonths]]&lt;=11),"High-risk","Other")</f>
        <v>High-risk</v>
      </c>
      <c r="U4679" t="str">
        <f>IF(ChurnData[[#This Row],[TenureMonths]]&lt;=11,"0-11",IF(ChurnData[[#This Row],[TenureMonths]]&lt;=23,"12-23",IF(ChurnData[[#This Row],[TenureMonths]]&lt;=35,"24-35",IF(ChurnData[[#This Row],[TenureMonths]]&lt;=47,"36-47",IF(ChurnData[[#This Row],[TenureMonths]]&lt;=59,"48-59","60-72")))))</f>
        <v>0-11</v>
      </c>
      <c r="V4679">
        <f>IF(ChurnData[[#This Row],[Churn]]="Yes",1,0)</f>
        <v>0</v>
      </c>
    </row>
    <row r="4680" spans="1:22" x14ac:dyDescent="0.35">
      <c r="A4680" t="s">
        <v>4733</v>
      </c>
      <c r="B4680" t="s">
        <v>36</v>
      </c>
      <c r="C4680">
        <v>0</v>
      </c>
      <c r="D4680" t="s">
        <v>20</v>
      </c>
      <c r="E4680" t="s">
        <v>20</v>
      </c>
      <c r="F4680" t="s">
        <v>45</v>
      </c>
      <c r="G4680" s="2">
        <v>6</v>
      </c>
      <c r="H4680" t="s">
        <v>21</v>
      </c>
      <c r="I4680" t="s">
        <v>23</v>
      </c>
      <c r="J4680" t="s">
        <v>21</v>
      </c>
      <c r="K4680" t="s">
        <v>20</v>
      </c>
      <c r="L4680" t="s">
        <v>33</v>
      </c>
      <c r="M4680" t="s">
        <v>21</v>
      </c>
      <c r="N4680" t="s">
        <v>25</v>
      </c>
      <c r="O4680" s="1">
        <v>78.569999999999993</v>
      </c>
      <c r="P4680" s="1">
        <v>463.35</v>
      </c>
      <c r="Q4680">
        <v>0</v>
      </c>
      <c r="R4680" t="s">
        <v>20</v>
      </c>
      <c r="S4680" t="str">
        <f>IF(ChurnData[[#This Row],[MonthlyCharges]]&lt;=30,"1. Up to 30",IF(ChurnData[[#This Row],[MonthlyCharges]]&lt;=50,"2. 31-50",IF(ChurnData[[#This Row],[MonthlyCharges]]&lt;=70,"3. 51-70",IF(ChurnData[[#This Row],[MonthlyCharges]]&lt;=90,"4. 71-90","5. Over 90"))))</f>
        <v>4. 71-90</v>
      </c>
      <c r="T4680" t="str">
        <f>IF(AND(ChurnData[[#This Row],[Contract]]="Month-to-month",ChurnData[[#This Row],[InternetService]]="Fiber optic",ChurnData[[#This Row],[TenureMonths]]&lt;=11),"High-risk","Other")</f>
        <v>High-risk</v>
      </c>
      <c r="U4680" t="str">
        <f>IF(ChurnData[[#This Row],[TenureMonths]]&lt;=11,"0-11",IF(ChurnData[[#This Row],[TenureMonths]]&lt;=23,"12-23",IF(ChurnData[[#This Row],[TenureMonths]]&lt;=35,"24-35",IF(ChurnData[[#This Row],[TenureMonths]]&lt;=47,"36-47",IF(ChurnData[[#This Row],[TenureMonths]]&lt;=59,"48-59","60-72")))))</f>
        <v>0-11</v>
      </c>
      <c r="V4680">
        <f>IF(ChurnData[[#This Row],[Churn]]="Yes",1,0)</f>
        <v>1</v>
      </c>
    </row>
    <row r="4681" spans="1:22" x14ac:dyDescent="0.35">
      <c r="A4681" t="s">
        <v>4734</v>
      </c>
      <c r="B4681" t="s">
        <v>19</v>
      </c>
      <c r="C4681">
        <v>0</v>
      </c>
      <c r="D4681" t="s">
        <v>21</v>
      </c>
      <c r="E4681" t="s">
        <v>21</v>
      </c>
      <c r="F4681" t="s">
        <v>41</v>
      </c>
      <c r="G4681" s="2">
        <v>12</v>
      </c>
      <c r="H4681" t="s">
        <v>21</v>
      </c>
      <c r="I4681" t="s">
        <v>23</v>
      </c>
      <c r="J4681" t="s">
        <v>21</v>
      </c>
      <c r="K4681" t="s">
        <v>20</v>
      </c>
      <c r="L4681" t="s">
        <v>33</v>
      </c>
      <c r="M4681" t="s">
        <v>21</v>
      </c>
      <c r="N4681" t="s">
        <v>30</v>
      </c>
      <c r="O4681" s="1">
        <v>87.45</v>
      </c>
      <c r="P4681" s="1">
        <v>1022.93</v>
      </c>
      <c r="Q4681">
        <v>3</v>
      </c>
      <c r="R4681" t="s">
        <v>20</v>
      </c>
      <c r="S4681" t="str">
        <f>IF(ChurnData[[#This Row],[MonthlyCharges]]&lt;=30,"1. Up to 30",IF(ChurnData[[#This Row],[MonthlyCharges]]&lt;=50,"2. 31-50",IF(ChurnData[[#This Row],[MonthlyCharges]]&lt;=70,"3. 51-70",IF(ChurnData[[#This Row],[MonthlyCharges]]&lt;=90,"4. 71-90","5. Over 90"))))</f>
        <v>4. 71-90</v>
      </c>
      <c r="T4681" t="str">
        <f>IF(AND(ChurnData[[#This Row],[Contract]]="Month-to-month",ChurnData[[#This Row],[InternetService]]="Fiber optic",ChurnData[[#This Row],[TenureMonths]]&lt;=11),"High-risk","Other")</f>
        <v>Other</v>
      </c>
      <c r="U4681" t="str">
        <f>IF(ChurnData[[#This Row],[TenureMonths]]&lt;=11,"0-11",IF(ChurnData[[#This Row],[TenureMonths]]&lt;=23,"12-23",IF(ChurnData[[#This Row],[TenureMonths]]&lt;=35,"24-35",IF(ChurnData[[#This Row],[TenureMonths]]&lt;=47,"36-47",IF(ChurnData[[#This Row],[TenureMonths]]&lt;=59,"48-59","60-72")))))</f>
        <v>12-23</v>
      </c>
      <c r="V4681">
        <f>IF(ChurnData[[#This Row],[Churn]]="Yes",1,0)</f>
        <v>1</v>
      </c>
    </row>
    <row r="4682" spans="1:22" x14ac:dyDescent="0.35">
      <c r="A4682" t="s">
        <v>4735</v>
      </c>
      <c r="B4682" t="s">
        <v>36</v>
      </c>
      <c r="C4682">
        <v>0</v>
      </c>
      <c r="D4682" t="s">
        <v>20</v>
      </c>
      <c r="E4682" t="s">
        <v>20</v>
      </c>
      <c r="F4682" t="s">
        <v>41</v>
      </c>
      <c r="G4682" s="2">
        <v>35</v>
      </c>
      <c r="H4682" t="s">
        <v>20</v>
      </c>
      <c r="I4682" t="s">
        <v>21</v>
      </c>
      <c r="J4682" t="s">
        <v>28</v>
      </c>
      <c r="K4682" t="s">
        <v>28</v>
      </c>
      <c r="L4682" t="s">
        <v>29</v>
      </c>
      <c r="M4682" t="s">
        <v>20</v>
      </c>
      <c r="N4682" t="s">
        <v>34</v>
      </c>
      <c r="O4682" s="1">
        <v>27.03</v>
      </c>
      <c r="P4682" s="1">
        <v>946.28</v>
      </c>
      <c r="Q4682">
        <v>2</v>
      </c>
      <c r="R4682" t="s">
        <v>20</v>
      </c>
      <c r="S4682" t="str">
        <f>IF(ChurnData[[#This Row],[MonthlyCharges]]&lt;=30,"1. Up to 30",IF(ChurnData[[#This Row],[MonthlyCharges]]&lt;=50,"2. 31-50",IF(ChurnData[[#This Row],[MonthlyCharges]]&lt;=70,"3. 51-70",IF(ChurnData[[#This Row],[MonthlyCharges]]&lt;=90,"4. 71-90","5. Over 90"))))</f>
        <v>1. Up to 30</v>
      </c>
      <c r="T4682" t="str">
        <f>IF(AND(ChurnData[[#This Row],[Contract]]="Month-to-month",ChurnData[[#This Row],[InternetService]]="Fiber optic",ChurnData[[#This Row],[TenureMonths]]&lt;=11),"High-risk","Other")</f>
        <v>Other</v>
      </c>
      <c r="U4682" t="str">
        <f>IF(ChurnData[[#This Row],[TenureMonths]]&lt;=11,"0-11",IF(ChurnData[[#This Row],[TenureMonths]]&lt;=23,"12-23",IF(ChurnData[[#This Row],[TenureMonths]]&lt;=35,"24-35",IF(ChurnData[[#This Row],[TenureMonths]]&lt;=47,"36-47",IF(ChurnData[[#This Row],[TenureMonths]]&lt;=59,"48-59","60-72")))))</f>
        <v>24-35</v>
      </c>
      <c r="V4682">
        <f>IF(ChurnData[[#This Row],[Churn]]="Yes",1,0)</f>
        <v>1</v>
      </c>
    </row>
    <row r="4683" spans="1:22" x14ac:dyDescent="0.35">
      <c r="A4683" t="s">
        <v>4736</v>
      </c>
      <c r="B4683" t="s">
        <v>19</v>
      </c>
      <c r="C4683">
        <v>0</v>
      </c>
      <c r="D4683" t="s">
        <v>20</v>
      </c>
      <c r="E4683" t="s">
        <v>20</v>
      </c>
      <c r="F4683" t="s">
        <v>41</v>
      </c>
      <c r="G4683" s="2">
        <v>15</v>
      </c>
      <c r="H4683" t="s">
        <v>20</v>
      </c>
      <c r="I4683" t="s">
        <v>32</v>
      </c>
      <c r="J4683" t="s">
        <v>21</v>
      </c>
      <c r="K4683" t="s">
        <v>21</v>
      </c>
      <c r="L4683" t="s">
        <v>33</v>
      </c>
      <c r="M4683" t="s">
        <v>20</v>
      </c>
      <c r="N4683" t="s">
        <v>43</v>
      </c>
      <c r="O4683" s="1">
        <v>51.33</v>
      </c>
      <c r="P4683" s="1">
        <v>782.05</v>
      </c>
      <c r="Q4683">
        <v>1</v>
      </c>
      <c r="R4683" t="s">
        <v>21</v>
      </c>
      <c r="S4683" t="str">
        <f>IF(ChurnData[[#This Row],[MonthlyCharges]]&lt;=30,"1. Up to 30",IF(ChurnData[[#This Row],[MonthlyCharges]]&lt;=50,"2. 31-50",IF(ChurnData[[#This Row],[MonthlyCharges]]&lt;=70,"3. 51-70",IF(ChurnData[[#This Row],[MonthlyCharges]]&lt;=90,"4. 71-90","5. Over 90"))))</f>
        <v>3. 51-70</v>
      </c>
      <c r="T4683" t="str">
        <f>IF(AND(ChurnData[[#This Row],[Contract]]="Month-to-month",ChurnData[[#This Row],[InternetService]]="Fiber optic",ChurnData[[#This Row],[TenureMonths]]&lt;=11),"High-risk","Other")</f>
        <v>Other</v>
      </c>
      <c r="U4683" t="str">
        <f>IF(ChurnData[[#This Row],[TenureMonths]]&lt;=11,"0-11",IF(ChurnData[[#This Row],[TenureMonths]]&lt;=23,"12-23",IF(ChurnData[[#This Row],[TenureMonths]]&lt;=35,"24-35",IF(ChurnData[[#This Row],[TenureMonths]]&lt;=47,"36-47",IF(ChurnData[[#This Row],[TenureMonths]]&lt;=59,"48-59","60-72")))))</f>
        <v>12-23</v>
      </c>
      <c r="V4683">
        <f>IF(ChurnData[[#This Row],[Churn]]="Yes",1,0)</f>
        <v>0</v>
      </c>
    </row>
    <row r="4684" spans="1:22" x14ac:dyDescent="0.35">
      <c r="A4684" t="s">
        <v>4737</v>
      </c>
      <c r="B4684" t="s">
        <v>36</v>
      </c>
      <c r="C4684">
        <v>0</v>
      </c>
      <c r="D4684" t="s">
        <v>21</v>
      </c>
      <c r="E4684" t="s">
        <v>21</v>
      </c>
      <c r="F4684" t="s">
        <v>58</v>
      </c>
      <c r="G4684" s="2">
        <v>11</v>
      </c>
      <c r="H4684" t="s">
        <v>20</v>
      </c>
      <c r="I4684" t="s">
        <v>21</v>
      </c>
      <c r="J4684" t="s">
        <v>28</v>
      </c>
      <c r="K4684" t="s">
        <v>28</v>
      </c>
      <c r="L4684" t="s">
        <v>33</v>
      </c>
      <c r="M4684" t="s">
        <v>20</v>
      </c>
      <c r="N4684" t="s">
        <v>43</v>
      </c>
      <c r="O4684" s="1">
        <v>28.14</v>
      </c>
      <c r="P4684" s="1">
        <v>316.77999999999997</v>
      </c>
      <c r="Q4684">
        <v>0</v>
      </c>
      <c r="R4684" t="s">
        <v>21</v>
      </c>
      <c r="S4684" t="str">
        <f>IF(ChurnData[[#This Row],[MonthlyCharges]]&lt;=30,"1. Up to 30",IF(ChurnData[[#This Row],[MonthlyCharges]]&lt;=50,"2. 31-50",IF(ChurnData[[#This Row],[MonthlyCharges]]&lt;=70,"3. 51-70",IF(ChurnData[[#This Row],[MonthlyCharges]]&lt;=90,"4. 71-90","5. Over 90"))))</f>
        <v>1. Up to 30</v>
      </c>
      <c r="T4684" t="str">
        <f>IF(AND(ChurnData[[#This Row],[Contract]]="Month-to-month",ChurnData[[#This Row],[InternetService]]="Fiber optic",ChurnData[[#This Row],[TenureMonths]]&lt;=11),"High-risk","Other")</f>
        <v>Other</v>
      </c>
      <c r="U4684" t="str">
        <f>IF(ChurnData[[#This Row],[TenureMonths]]&lt;=11,"0-11",IF(ChurnData[[#This Row],[TenureMonths]]&lt;=23,"12-23",IF(ChurnData[[#This Row],[TenureMonths]]&lt;=35,"24-35",IF(ChurnData[[#This Row],[TenureMonths]]&lt;=47,"36-47",IF(ChurnData[[#This Row],[TenureMonths]]&lt;=59,"48-59","60-72")))))</f>
        <v>0-11</v>
      </c>
      <c r="V4684">
        <f>IF(ChurnData[[#This Row],[Churn]]="Yes",1,0)</f>
        <v>0</v>
      </c>
    </row>
    <row r="4685" spans="1:22" x14ac:dyDescent="0.35">
      <c r="A4685" t="s">
        <v>4738</v>
      </c>
      <c r="B4685" t="s">
        <v>36</v>
      </c>
      <c r="C4685">
        <v>0</v>
      </c>
      <c r="D4685" t="s">
        <v>21</v>
      </c>
      <c r="E4685" t="s">
        <v>21</v>
      </c>
      <c r="F4685" t="s">
        <v>39</v>
      </c>
      <c r="G4685" s="2">
        <v>46</v>
      </c>
      <c r="H4685" t="s">
        <v>20</v>
      </c>
      <c r="I4685" t="s">
        <v>21</v>
      </c>
      <c r="J4685" t="s">
        <v>28</v>
      </c>
      <c r="K4685" t="s">
        <v>28</v>
      </c>
      <c r="L4685" t="s">
        <v>29</v>
      </c>
      <c r="M4685" t="s">
        <v>20</v>
      </c>
      <c r="N4685" t="s">
        <v>30</v>
      </c>
      <c r="O4685" s="1">
        <v>32.51</v>
      </c>
      <c r="P4685" s="1">
        <v>0</v>
      </c>
      <c r="Q4685">
        <v>0</v>
      </c>
      <c r="R4685" t="s">
        <v>21</v>
      </c>
      <c r="S4685" t="str">
        <f>IF(ChurnData[[#This Row],[MonthlyCharges]]&lt;=30,"1. Up to 30",IF(ChurnData[[#This Row],[MonthlyCharges]]&lt;=50,"2. 31-50",IF(ChurnData[[#This Row],[MonthlyCharges]]&lt;=70,"3. 51-70",IF(ChurnData[[#This Row],[MonthlyCharges]]&lt;=90,"4. 71-90","5. Over 90"))))</f>
        <v>2. 31-50</v>
      </c>
      <c r="T4685" t="str">
        <f>IF(AND(ChurnData[[#This Row],[Contract]]="Month-to-month",ChurnData[[#This Row],[InternetService]]="Fiber optic",ChurnData[[#This Row],[TenureMonths]]&lt;=11),"High-risk","Other")</f>
        <v>Other</v>
      </c>
      <c r="U4685" t="str">
        <f>IF(ChurnData[[#This Row],[TenureMonths]]&lt;=11,"0-11",IF(ChurnData[[#This Row],[TenureMonths]]&lt;=23,"12-23",IF(ChurnData[[#This Row],[TenureMonths]]&lt;=35,"24-35",IF(ChurnData[[#This Row],[TenureMonths]]&lt;=47,"36-47",IF(ChurnData[[#This Row],[TenureMonths]]&lt;=59,"48-59","60-72")))))</f>
        <v>36-47</v>
      </c>
      <c r="V4685">
        <f>IF(ChurnData[[#This Row],[Churn]]="Yes",1,0)</f>
        <v>0</v>
      </c>
    </row>
    <row r="4686" spans="1:22" x14ac:dyDescent="0.35">
      <c r="A4686" t="s">
        <v>4739</v>
      </c>
      <c r="B4686" t="s">
        <v>19</v>
      </c>
      <c r="C4686">
        <v>0</v>
      </c>
      <c r="D4686" t="s">
        <v>20</v>
      </c>
      <c r="E4686" t="s">
        <v>21</v>
      </c>
      <c r="F4686" t="s">
        <v>65</v>
      </c>
      <c r="G4686" s="2">
        <v>51</v>
      </c>
      <c r="H4686" t="s">
        <v>20</v>
      </c>
      <c r="I4686" t="s">
        <v>23</v>
      </c>
      <c r="J4686" t="s">
        <v>21</v>
      </c>
      <c r="K4686" t="s">
        <v>20</v>
      </c>
      <c r="L4686" t="s">
        <v>29</v>
      </c>
      <c r="M4686" t="s">
        <v>20</v>
      </c>
      <c r="N4686" t="s">
        <v>34</v>
      </c>
      <c r="O4686" s="1">
        <v>90.97</v>
      </c>
      <c r="P4686" s="1">
        <v>4552.6400000000003</v>
      </c>
      <c r="Q4686">
        <v>3</v>
      </c>
      <c r="R4686" t="s">
        <v>21</v>
      </c>
      <c r="S4686" t="str">
        <f>IF(ChurnData[[#This Row],[MonthlyCharges]]&lt;=30,"1. Up to 30",IF(ChurnData[[#This Row],[MonthlyCharges]]&lt;=50,"2. 31-50",IF(ChurnData[[#This Row],[MonthlyCharges]]&lt;=70,"3. 51-70",IF(ChurnData[[#This Row],[MonthlyCharges]]&lt;=90,"4. 71-90","5. Over 90"))))</f>
        <v>5. Over 90</v>
      </c>
      <c r="T4686" t="str">
        <f>IF(AND(ChurnData[[#This Row],[Contract]]="Month-to-month",ChurnData[[#This Row],[InternetService]]="Fiber optic",ChurnData[[#This Row],[TenureMonths]]&lt;=11),"High-risk","Other")</f>
        <v>Other</v>
      </c>
      <c r="U4686" t="str">
        <f>IF(ChurnData[[#This Row],[TenureMonths]]&lt;=11,"0-11",IF(ChurnData[[#This Row],[TenureMonths]]&lt;=23,"12-23",IF(ChurnData[[#This Row],[TenureMonths]]&lt;=35,"24-35",IF(ChurnData[[#This Row],[TenureMonths]]&lt;=47,"36-47",IF(ChurnData[[#This Row],[TenureMonths]]&lt;=59,"48-59","60-72")))))</f>
        <v>48-59</v>
      </c>
      <c r="V4686">
        <f>IF(ChurnData[[#This Row],[Churn]]="Yes",1,0)</f>
        <v>0</v>
      </c>
    </row>
    <row r="4687" spans="1:22" x14ac:dyDescent="0.35">
      <c r="A4687" t="s">
        <v>4740</v>
      </c>
      <c r="B4687" t="s">
        <v>36</v>
      </c>
      <c r="C4687">
        <v>0</v>
      </c>
      <c r="D4687" t="s">
        <v>21</v>
      </c>
      <c r="E4687" t="s">
        <v>21</v>
      </c>
      <c r="F4687" t="s">
        <v>47</v>
      </c>
      <c r="G4687" s="2">
        <v>33</v>
      </c>
      <c r="H4687" t="s">
        <v>20</v>
      </c>
      <c r="I4687" t="s">
        <v>23</v>
      </c>
      <c r="J4687" t="s">
        <v>21</v>
      </c>
      <c r="K4687" t="s">
        <v>21</v>
      </c>
      <c r="L4687" t="s">
        <v>29</v>
      </c>
      <c r="M4687" t="s">
        <v>20</v>
      </c>
      <c r="N4687" t="s">
        <v>30</v>
      </c>
      <c r="O4687" s="1">
        <v>79.12</v>
      </c>
      <c r="P4687" s="1">
        <v>2688.82</v>
      </c>
      <c r="Q4687">
        <v>3</v>
      </c>
      <c r="R4687" t="s">
        <v>20</v>
      </c>
      <c r="S4687" t="str">
        <f>IF(ChurnData[[#This Row],[MonthlyCharges]]&lt;=30,"1. Up to 30",IF(ChurnData[[#This Row],[MonthlyCharges]]&lt;=50,"2. 31-50",IF(ChurnData[[#This Row],[MonthlyCharges]]&lt;=70,"3. 51-70",IF(ChurnData[[#This Row],[MonthlyCharges]]&lt;=90,"4. 71-90","5. Over 90"))))</f>
        <v>4. 71-90</v>
      </c>
      <c r="T4687" t="str">
        <f>IF(AND(ChurnData[[#This Row],[Contract]]="Month-to-month",ChurnData[[#This Row],[InternetService]]="Fiber optic",ChurnData[[#This Row],[TenureMonths]]&lt;=11),"High-risk","Other")</f>
        <v>Other</v>
      </c>
      <c r="U4687" t="str">
        <f>IF(ChurnData[[#This Row],[TenureMonths]]&lt;=11,"0-11",IF(ChurnData[[#This Row],[TenureMonths]]&lt;=23,"12-23",IF(ChurnData[[#This Row],[TenureMonths]]&lt;=35,"24-35",IF(ChurnData[[#This Row],[TenureMonths]]&lt;=47,"36-47",IF(ChurnData[[#This Row],[TenureMonths]]&lt;=59,"48-59","60-72")))))</f>
        <v>24-35</v>
      </c>
      <c r="V4687">
        <f>IF(ChurnData[[#This Row],[Churn]]="Yes",1,0)</f>
        <v>1</v>
      </c>
    </row>
    <row r="4688" spans="1:22" x14ac:dyDescent="0.35">
      <c r="A4688" t="s">
        <v>4741</v>
      </c>
      <c r="B4688" t="s">
        <v>36</v>
      </c>
      <c r="C4688">
        <v>0</v>
      </c>
      <c r="D4688" t="s">
        <v>21</v>
      </c>
      <c r="E4688" t="s">
        <v>21</v>
      </c>
      <c r="F4688" t="s">
        <v>49</v>
      </c>
      <c r="G4688" s="2">
        <v>24</v>
      </c>
      <c r="H4688" t="s">
        <v>20</v>
      </c>
      <c r="I4688" t="s">
        <v>23</v>
      </c>
      <c r="J4688" t="s">
        <v>21</v>
      </c>
      <c r="K4688" t="s">
        <v>20</v>
      </c>
      <c r="L4688" t="s">
        <v>33</v>
      </c>
      <c r="M4688" t="s">
        <v>20</v>
      </c>
      <c r="N4688" t="s">
        <v>25</v>
      </c>
      <c r="O4688" s="1">
        <v>87.66</v>
      </c>
      <c r="P4688" s="1">
        <v>2110.06</v>
      </c>
      <c r="Q4688">
        <v>1</v>
      </c>
      <c r="R4688" t="s">
        <v>20</v>
      </c>
      <c r="S4688" t="str">
        <f>IF(ChurnData[[#This Row],[MonthlyCharges]]&lt;=30,"1. Up to 30",IF(ChurnData[[#This Row],[MonthlyCharges]]&lt;=50,"2. 31-50",IF(ChurnData[[#This Row],[MonthlyCharges]]&lt;=70,"3. 51-70",IF(ChurnData[[#This Row],[MonthlyCharges]]&lt;=90,"4. 71-90","5. Over 90"))))</f>
        <v>4. 71-90</v>
      </c>
      <c r="T4688" t="str">
        <f>IF(AND(ChurnData[[#This Row],[Contract]]="Month-to-month",ChurnData[[#This Row],[InternetService]]="Fiber optic",ChurnData[[#This Row],[TenureMonths]]&lt;=11),"High-risk","Other")</f>
        <v>Other</v>
      </c>
      <c r="U4688" t="str">
        <f>IF(ChurnData[[#This Row],[TenureMonths]]&lt;=11,"0-11",IF(ChurnData[[#This Row],[TenureMonths]]&lt;=23,"12-23",IF(ChurnData[[#This Row],[TenureMonths]]&lt;=35,"24-35",IF(ChurnData[[#This Row],[TenureMonths]]&lt;=47,"36-47",IF(ChurnData[[#This Row],[TenureMonths]]&lt;=59,"48-59","60-72")))))</f>
        <v>24-35</v>
      </c>
      <c r="V4688">
        <f>IF(ChurnData[[#This Row],[Churn]]="Yes",1,0)</f>
        <v>1</v>
      </c>
    </row>
    <row r="4689" spans="1:22" x14ac:dyDescent="0.35">
      <c r="A4689" t="s">
        <v>4742</v>
      </c>
      <c r="B4689" t="s">
        <v>36</v>
      </c>
      <c r="C4689">
        <v>0</v>
      </c>
      <c r="D4689" t="s">
        <v>21</v>
      </c>
      <c r="E4689" t="s">
        <v>21</v>
      </c>
      <c r="F4689" t="s">
        <v>27</v>
      </c>
      <c r="G4689" s="2">
        <v>14</v>
      </c>
      <c r="H4689" t="s">
        <v>21</v>
      </c>
      <c r="I4689" t="s">
        <v>23</v>
      </c>
      <c r="J4689" t="s">
        <v>21</v>
      </c>
      <c r="K4689" t="s">
        <v>21</v>
      </c>
      <c r="L4689" t="s">
        <v>33</v>
      </c>
      <c r="M4689" t="s">
        <v>20</v>
      </c>
      <c r="N4689" t="s">
        <v>25</v>
      </c>
      <c r="O4689" s="1">
        <v>68.19</v>
      </c>
      <c r="P4689" s="1">
        <v>964.29</v>
      </c>
      <c r="Q4689">
        <v>1</v>
      </c>
      <c r="R4689" t="s">
        <v>21</v>
      </c>
      <c r="S4689" t="str">
        <f>IF(ChurnData[[#This Row],[MonthlyCharges]]&lt;=30,"1. Up to 30",IF(ChurnData[[#This Row],[MonthlyCharges]]&lt;=50,"2. 31-50",IF(ChurnData[[#This Row],[MonthlyCharges]]&lt;=70,"3. 51-70",IF(ChurnData[[#This Row],[MonthlyCharges]]&lt;=90,"4. 71-90","5. Over 90"))))</f>
        <v>3. 51-70</v>
      </c>
      <c r="T4689" t="str">
        <f>IF(AND(ChurnData[[#This Row],[Contract]]="Month-to-month",ChurnData[[#This Row],[InternetService]]="Fiber optic",ChurnData[[#This Row],[TenureMonths]]&lt;=11),"High-risk","Other")</f>
        <v>Other</v>
      </c>
      <c r="U4689" t="str">
        <f>IF(ChurnData[[#This Row],[TenureMonths]]&lt;=11,"0-11",IF(ChurnData[[#This Row],[TenureMonths]]&lt;=23,"12-23",IF(ChurnData[[#This Row],[TenureMonths]]&lt;=35,"24-35",IF(ChurnData[[#This Row],[TenureMonths]]&lt;=47,"36-47",IF(ChurnData[[#This Row],[TenureMonths]]&lt;=59,"48-59","60-72")))))</f>
        <v>12-23</v>
      </c>
      <c r="V4689">
        <f>IF(ChurnData[[#This Row],[Churn]]="Yes",1,0)</f>
        <v>0</v>
      </c>
    </row>
    <row r="4690" spans="1:22" x14ac:dyDescent="0.35">
      <c r="A4690" t="s">
        <v>4743</v>
      </c>
      <c r="B4690" t="s">
        <v>19</v>
      </c>
      <c r="C4690">
        <v>0</v>
      </c>
      <c r="D4690" t="s">
        <v>21</v>
      </c>
      <c r="E4690" t="s">
        <v>21</v>
      </c>
      <c r="F4690" t="s">
        <v>45</v>
      </c>
      <c r="G4690" s="2">
        <v>31</v>
      </c>
      <c r="H4690" t="s">
        <v>20</v>
      </c>
      <c r="I4690" t="s">
        <v>21</v>
      </c>
      <c r="J4690" t="s">
        <v>28</v>
      </c>
      <c r="K4690" t="s">
        <v>28</v>
      </c>
      <c r="L4690" t="s">
        <v>24</v>
      </c>
      <c r="M4690" t="s">
        <v>21</v>
      </c>
      <c r="N4690" t="s">
        <v>25</v>
      </c>
      <c r="O4690" s="1">
        <v>32.86</v>
      </c>
      <c r="P4690" s="1">
        <v>1045.45</v>
      </c>
      <c r="Q4690">
        <v>0</v>
      </c>
      <c r="R4690" t="s">
        <v>21</v>
      </c>
      <c r="S4690" t="str">
        <f>IF(ChurnData[[#This Row],[MonthlyCharges]]&lt;=30,"1. Up to 30",IF(ChurnData[[#This Row],[MonthlyCharges]]&lt;=50,"2. 31-50",IF(ChurnData[[#This Row],[MonthlyCharges]]&lt;=70,"3. 51-70",IF(ChurnData[[#This Row],[MonthlyCharges]]&lt;=90,"4. 71-90","5. Over 90"))))</f>
        <v>2. 31-50</v>
      </c>
      <c r="T4690" t="str">
        <f>IF(AND(ChurnData[[#This Row],[Contract]]="Month-to-month",ChurnData[[#This Row],[InternetService]]="Fiber optic",ChurnData[[#This Row],[TenureMonths]]&lt;=11),"High-risk","Other")</f>
        <v>Other</v>
      </c>
      <c r="U4690" t="str">
        <f>IF(ChurnData[[#This Row],[TenureMonths]]&lt;=11,"0-11",IF(ChurnData[[#This Row],[TenureMonths]]&lt;=23,"12-23",IF(ChurnData[[#This Row],[TenureMonths]]&lt;=35,"24-35",IF(ChurnData[[#This Row],[TenureMonths]]&lt;=47,"36-47",IF(ChurnData[[#This Row],[TenureMonths]]&lt;=59,"48-59","60-72")))))</f>
        <v>24-35</v>
      </c>
      <c r="V4690">
        <f>IF(ChurnData[[#This Row],[Churn]]="Yes",1,0)</f>
        <v>0</v>
      </c>
    </row>
    <row r="4691" spans="1:22" x14ac:dyDescent="0.35">
      <c r="A4691" t="s">
        <v>4744</v>
      </c>
      <c r="B4691" t="s">
        <v>36</v>
      </c>
      <c r="C4691">
        <v>0</v>
      </c>
      <c r="D4691" t="s">
        <v>21</v>
      </c>
      <c r="E4691" t="s">
        <v>21</v>
      </c>
      <c r="F4691" t="s">
        <v>39</v>
      </c>
      <c r="G4691" s="2">
        <v>72</v>
      </c>
      <c r="H4691" t="s">
        <v>20</v>
      </c>
      <c r="I4691" t="s">
        <v>32</v>
      </c>
      <c r="J4691" t="s">
        <v>21</v>
      </c>
      <c r="K4691" t="s">
        <v>21</v>
      </c>
      <c r="L4691" t="s">
        <v>24</v>
      </c>
      <c r="M4691" t="s">
        <v>20</v>
      </c>
      <c r="N4691" t="s">
        <v>34</v>
      </c>
      <c r="O4691" s="1">
        <v>61.65</v>
      </c>
      <c r="P4691" s="1">
        <v>4447.17</v>
      </c>
      <c r="Q4691">
        <v>2</v>
      </c>
      <c r="R4691" t="s">
        <v>21</v>
      </c>
      <c r="S4691" t="str">
        <f>IF(ChurnData[[#This Row],[MonthlyCharges]]&lt;=30,"1. Up to 30",IF(ChurnData[[#This Row],[MonthlyCharges]]&lt;=50,"2. 31-50",IF(ChurnData[[#This Row],[MonthlyCharges]]&lt;=70,"3. 51-70",IF(ChurnData[[#This Row],[MonthlyCharges]]&lt;=90,"4. 71-90","5. Over 90"))))</f>
        <v>3. 51-70</v>
      </c>
      <c r="T4691" t="str">
        <f>IF(AND(ChurnData[[#This Row],[Contract]]="Month-to-month",ChurnData[[#This Row],[InternetService]]="Fiber optic",ChurnData[[#This Row],[TenureMonths]]&lt;=11),"High-risk","Other")</f>
        <v>Other</v>
      </c>
      <c r="U4691" t="str">
        <f>IF(ChurnData[[#This Row],[TenureMonths]]&lt;=11,"0-11",IF(ChurnData[[#This Row],[TenureMonths]]&lt;=23,"12-23",IF(ChurnData[[#This Row],[TenureMonths]]&lt;=35,"24-35",IF(ChurnData[[#This Row],[TenureMonths]]&lt;=47,"36-47",IF(ChurnData[[#This Row],[TenureMonths]]&lt;=59,"48-59","60-72")))))</f>
        <v>60-72</v>
      </c>
      <c r="V4691">
        <f>IF(ChurnData[[#This Row],[Churn]]="Yes",1,0)</f>
        <v>0</v>
      </c>
    </row>
    <row r="4692" spans="1:22" x14ac:dyDescent="0.35">
      <c r="A4692" t="s">
        <v>4745</v>
      </c>
      <c r="B4692" t="s">
        <v>19</v>
      </c>
      <c r="C4692">
        <v>0</v>
      </c>
      <c r="D4692" t="s">
        <v>20</v>
      </c>
      <c r="E4692" t="s">
        <v>21</v>
      </c>
      <c r="F4692" t="s">
        <v>65</v>
      </c>
      <c r="G4692" s="2">
        <v>68</v>
      </c>
      <c r="H4692" t="s">
        <v>20</v>
      </c>
      <c r="I4692" t="s">
        <v>23</v>
      </c>
      <c r="J4692" t="s">
        <v>21</v>
      </c>
      <c r="K4692" t="s">
        <v>20</v>
      </c>
      <c r="L4692" t="s">
        <v>24</v>
      </c>
      <c r="M4692" t="s">
        <v>21</v>
      </c>
      <c r="N4692" t="s">
        <v>43</v>
      </c>
      <c r="O4692" s="1">
        <v>97.41</v>
      </c>
      <c r="P4692" s="1">
        <v>6558.04</v>
      </c>
      <c r="Q4692">
        <v>2</v>
      </c>
      <c r="R4692" t="s">
        <v>21</v>
      </c>
      <c r="S4692" t="str">
        <f>IF(ChurnData[[#This Row],[MonthlyCharges]]&lt;=30,"1. Up to 30",IF(ChurnData[[#This Row],[MonthlyCharges]]&lt;=50,"2. 31-50",IF(ChurnData[[#This Row],[MonthlyCharges]]&lt;=70,"3. 51-70",IF(ChurnData[[#This Row],[MonthlyCharges]]&lt;=90,"4. 71-90","5. Over 90"))))</f>
        <v>5. Over 90</v>
      </c>
      <c r="T4692" t="str">
        <f>IF(AND(ChurnData[[#This Row],[Contract]]="Month-to-month",ChurnData[[#This Row],[InternetService]]="Fiber optic",ChurnData[[#This Row],[TenureMonths]]&lt;=11),"High-risk","Other")</f>
        <v>Other</v>
      </c>
      <c r="U4692" t="str">
        <f>IF(ChurnData[[#This Row],[TenureMonths]]&lt;=11,"0-11",IF(ChurnData[[#This Row],[TenureMonths]]&lt;=23,"12-23",IF(ChurnData[[#This Row],[TenureMonths]]&lt;=35,"24-35",IF(ChurnData[[#This Row],[TenureMonths]]&lt;=47,"36-47",IF(ChurnData[[#This Row],[TenureMonths]]&lt;=59,"48-59","60-72")))))</f>
        <v>60-72</v>
      </c>
      <c r="V4692">
        <f>IF(ChurnData[[#This Row],[Churn]]="Yes",1,0)</f>
        <v>0</v>
      </c>
    </row>
    <row r="4693" spans="1:22" x14ac:dyDescent="0.35">
      <c r="A4693" t="s">
        <v>4746</v>
      </c>
      <c r="B4693" t="s">
        <v>36</v>
      </c>
      <c r="C4693">
        <v>0</v>
      </c>
      <c r="D4693" t="s">
        <v>21</v>
      </c>
      <c r="E4693" t="s">
        <v>20</v>
      </c>
      <c r="F4693" t="s">
        <v>75</v>
      </c>
      <c r="G4693" s="2">
        <v>13</v>
      </c>
      <c r="H4693" t="s">
        <v>20</v>
      </c>
      <c r="I4693" t="s">
        <v>23</v>
      </c>
      <c r="J4693" t="s">
        <v>21</v>
      </c>
      <c r="K4693" t="s">
        <v>20</v>
      </c>
      <c r="L4693" t="s">
        <v>33</v>
      </c>
      <c r="M4693" t="s">
        <v>20</v>
      </c>
      <c r="N4693" t="s">
        <v>25</v>
      </c>
      <c r="O4693" s="1">
        <v>94.78</v>
      </c>
      <c r="P4693" s="1">
        <v>1229.93</v>
      </c>
      <c r="Q4693">
        <v>3</v>
      </c>
      <c r="R4693" t="s">
        <v>21</v>
      </c>
      <c r="S4693" t="str">
        <f>IF(ChurnData[[#This Row],[MonthlyCharges]]&lt;=30,"1. Up to 30",IF(ChurnData[[#This Row],[MonthlyCharges]]&lt;=50,"2. 31-50",IF(ChurnData[[#This Row],[MonthlyCharges]]&lt;=70,"3. 51-70",IF(ChurnData[[#This Row],[MonthlyCharges]]&lt;=90,"4. 71-90","5. Over 90"))))</f>
        <v>5. Over 90</v>
      </c>
      <c r="T4693" t="str">
        <f>IF(AND(ChurnData[[#This Row],[Contract]]="Month-to-month",ChurnData[[#This Row],[InternetService]]="Fiber optic",ChurnData[[#This Row],[TenureMonths]]&lt;=11),"High-risk","Other")</f>
        <v>Other</v>
      </c>
      <c r="U4693" t="str">
        <f>IF(ChurnData[[#This Row],[TenureMonths]]&lt;=11,"0-11",IF(ChurnData[[#This Row],[TenureMonths]]&lt;=23,"12-23",IF(ChurnData[[#This Row],[TenureMonths]]&lt;=35,"24-35",IF(ChurnData[[#This Row],[TenureMonths]]&lt;=47,"36-47",IF(ChurnData[[#This Row],[TenureMonths]]&lt;=59,"48-59","60-72")))))</f>
        <v>12-23</v>
      </c>
      <c r="V4693">
        <f>IF(ChurnData[[#This Row],[Churn]]="Yes",1,0)</f>
        <v>0</v>
      </c>
    </row>
    <row r="4694" spans="1:22" x14ac:dyDescent="0.35">
      <c r="A4694" t="s">
        <v>4747</v>
      </c>
      <c r="B4694" t="s">
        <v>36</v>
      </c>
      <c r="C4694">
        <v>0</v>
      </c>
      <c r="D4694" t="s">
        <v>20</v>
      </c>
      <c r="E4694" t="s">
        <v>21</v>
      </c>
      <c r="F4694" t="s">
        <v>27</v>
      </c>
      <c r="G4694" s="2">
        <v>45</v>
      </c>
      <c r="H4694" t="s">
        <v>20</v>
      </c>
      <c r="I4694" t="s">
        <v>32</v>
      </c>
      <c r="J4694" t="s">
        <v>21</v>
      </c>
      <c r="K4694" t="s">
        <v>20</v>
      </c>
      <c r="L4694" t="s">
        <v>24</v>
      </c>
      <c r="M4694" t="s">
        <v>20</v>
      </c>
      <c r="N4694" t="s">
        <v>25</v>
      </c>
      <c r="O4694" s="1">
        <v>52.19</v>
      </c>
      <c r="P4694" s="1">
        <v>2300.1999999999998</v>
      </c>
      <c r="Q4694">
        <v>1</v>
      </c>
      <c r="R4694" t="s">
        <v>21</v>
      </c>
      <c r="S4694" t="str">
        <f>IF(ChurnData[[#This Row],[MonthlyCharges]]&lt;=30,"1. Up to 30",IF(ChurnData[[#This Row],[MonthlyCharges]]&lt;=50,"2. 31-50",IF(ChurnData[[#This Row],[MonthlyCharges]]&lt;=70,"3. 51-70",IF(ChurnData[[#This Row],[MonthlyCharges]]&lt;=90,"4. 71-90","5. Over 90"))))</f>
        <v>3. 51-70</v>
      </c>
      <c r="T4694" t="str">
        <f>IF(AND(ChurnData[[#This Row],[Contract]]="Month-to-month",ChurnData[[#This Row],[InternetService]]="Fiber optic",ChurnData[[#This Row],[TenureMonths]]&lt;=11),"High-risk","Other")</f>
        <v>Other</v>
      </c>
      <c r="U4694" t="str">
        <f>IF(ChurnData[[#This Row],[TenureMonths]]&lt;=11,"0-11",IF(ChurnData[[#This Row],[TenureMonths]]&lt;=23,"12-23",IF(ChurnData[[#This Row],[TenureMonths]]&lt;=35,"24-35",IF(ChurnData[[#This Row],[TenureMonths]]&lt;=47,"36-47",IF(ChurnData[[#This Row],[TenureMonths]]&lt;=59,"48-59","60-72")))))</f>
        <v>36-47</v>
      </c>
      <c r="V4694">
        <f>IF(ChurnData[[#This Row],[Churn]]="Yes",1,0)</f>
        <v>0</v>
      </c>
    </row>
    <row r="4695" spans="1:22" x14ac:dyDescent="0.35">
      <c r="A4695" t="s">
        <v>4748</v>
      </c>
      <c r="B4695" t="s">
        <v>36</v>
      </c>
      <c r="C4695">
        <v>0</v>
      </c>
      <c r="D4695" t="s">
        <v>21</v>
      </c>
      <c r="E4695" t="s">
        <v>21</v>
      </c>
      <c r="F4695" t="s">
        <v>22</v>
      </c>
      <c r="G4695" s="2">
        <v>31</v>
      </c>
      <c r="H4695" t="s">
        <v>20</v>
      </c>
      <c r="I4695" t="s">
        <v>32</v>
      </c>
      <c r="J4695" t="s">
        <v>20</v>
      </c>
      <c r="K4695" t="s">
        <v>21</v>
      </c>
      <c r="L4695" t="s">
        <v>29</v>
      </c>
      <c r="M4695" t="s">
        <v>20</v>
      </c>
      <c r="N4695" t="s">
        <v>43</v>
      </c>
      <c r="O4695" s="1">
        <v>57.76</v>
      </c>
      <c r="P4695" s="1">
        <v>1824.13</v>
      </c>
      <c r="Q4695">
        <v>2</v>
      </c>
      <c r="R4695" t="s">
        <v>21</v>
      </c>
      <c r="S4695" t="str">
        <f>IF(ChurnData[[#This Row],[MonthlyCharges]]&lt;=30,"1. Up to 30",IF(ChurnData[[#This Row],[MonthlyCharges]]&lt;=50,"2. 31-50",IF(ChurnData[[#This Row],[MonthlyCharges]]&lt;=70,"3. 51-70",IF(ChurnData[[#This Row],[MonthlyCharges]]&lt;=90,"4. 71-90","5. Over 90"))))</f>
        <v>3. 51-70</v>
      </c>
      <c r="T4695" t="str">
        <f>IF(AND(ChurnData[[#This Row],[Contract]]="Month-to-month",ChurnData[[#This Row],[InternetService]]="Fiber optic",ChurnData[[#This Row],[TenureMonths]]&lt;=11),"High-risk","Other")</f>
        <v>Other</v>
      </c>
      <c r="U4695" t="str">
        <f>IF(ChurnData[[#This Row],[TenureMonths]]&lt;=11,"0-11",IF(ChurnData[[#This Row],[TenureMonths]]&lt;=23,"12-23",IF(ChurnData[[#This Row],[TenureMonths]]&lt;=35,"24-35",IF(ChurnData[[#This Row],[TenureMonths]]&lt;=47,"36-47",IF(ChurnData[[#This Row],[TenureMonths]]&lt;=59,"48-59","60-72")))))</f>
        <v>24-35</v>
      </c>
      <c r="V4695">
        <f>IF(ChurnData[[#This Row],[Churn]]="Yes",1,0)</f>
        <v>0</v>
      </c>
    </row>
    <row r="4696" spans="1:22" x14ac:dyDescent="0.35">
      <c r="A4696" t="s">
        <v>4749</v>
      </c>
      <c r="B4696" t="s">
        <v>19</v>
      </c>
      <c r="C4696">
        <v>0</v>
      </c>
      <c r="D4696" t="s">
        <v>20</v>
      </c>
      <c r="E4696" t="s">
        <v>21</v>
      </c>
      <c r="F4696" t="s">
        <v>56</v>
      </c>
      <c r="G4696" s="2">
        <v>11</v>
      </c>
      <c r="H4696" t="s">
        <v>20</v>
      </c>
      <c r="I4696" t="s">
        <v>23</v>
      </c>
      <c r="J4696" t="s">
        <v>20</v>
      </c>
      <c r="K4696" t="s">
        <v>20</v>
      </c>
      <c r="L4696" t="s">
        <v>33</v>
      </c>
      <c r="M4696" t="s">
        <v>20</v>
      </c>
      <c r="N4696" t="s">
        <v>34</v>
      </c>
      <c r="O4696" s="1">
        <v>102.38</v>
      </c>
      <c r="P4696" s="1">
        <v>1102.72</v>
      </c>
      <c r="Q4696">
        <v>0</v>
      </c>
      <c r="R4696" t="s">
        <v>21</v>
      </c>
      <c r="S4696" t="str">
        <f>IF(ChurnData[[#This Row],[MonthlyCharges]]&lt;=30,"1. Up to 30",IF(ChurnData[[#This Row],[MonthlyCharges]]&lt;=50,"2. 31-50",IF(ChurnData[[#This Row],[MonthlyCharges]]&lt;=70,"3. 51-70",IF(ChurnData[[#This Row],[MonthlyCharges]]&lt;=90,"4. 71-90","5. Over 90"))))</f>
        <v>5. Over 90</v>
      </c>
      <c r="T4696" t="str">
        <f>IF(AND(ChurnData[[#This Row],[Contract]]="Month-to-month",ChurnData[[#This Row],[InternetService]]="Fiber optic",ChurnData[[#This Row],[TenureMonths]]&lt;=11),"High-risk","Other")</f>
        <v>High-risk</v>
      </c>
      <c r="U4696" t="str">
        <f>IF(ChurnData[[#This Row],[TenureMonths]]&lt;=11,"0-11",IF(ChurnData[[#This Row],[TenureMonths]]&lt;=23,"12-23",IF(ChurnData[[#This Row],[TenureMonths]]&lt;=35,"24-35",IF(ChurnData[[#This Row],[TenureMonths]]&lt;=47,"36-47",IF(ChurnData[[#This Row],[TenureMonths]]&lt;=59,"48-59","60-72")))))</f>
        <v>0-11</v>
      </c>
      <c r="V4696">
        <f>IF(ChurnData[[#This Row],[Churn]]="Yes",1,0)</f>
        <v>0</v>
      </c>
    </row>
    <row r="4697" spans="1:22" x14ac:dyDescent="0.35">
      <c r="A4697" t="s">
        <v>4750</v>
      </c>
      <c r="B4697" t="s">
        <v>36</v>
      </c>
      <c r="C4697">
        <v>0</v>
      </c>
      <c r="D4697" t="s">
        <v>21</v>
      </c>
      <c r="E4697" t="s">
        <v>21</v>
      </c>
      <c r="F4697" t="s">
        <v>39</v>
      </c>
      <c r="G4697" s="2">
        <v>10</v>
      </c>
      <c r="H4697" t="s">
        <v>20</v>
      </c>
      <c r="I4697" t="s">
        <v>21</v>
      </c>
      <c r="J4697" t="s">
        <v>28</v>
      </c>
      <c r="K4697" t="s">
        <v>28</v>
      </c>
      <c r="L4697" t="s">
        <v>33</v>
      </c>
      <c r="M4697" t="s">
        <v>21</v>
      </c>
      <c r="N4697" t="s">
        <v>25</v>
      </c>
      <c r="O4697" s="1">
        <v>35.909999999999997</v>
      </c>
      <c r="P4697" s="1">
        <v>356</v>
      </c>
      <c r="Q4697">
        <v>1</v>
      </c>
      <c r="R4697" t="s">
        <v>21</v>
      </c>
      <c r="S4697" t="str">
        <f>IF(ChurnData[[#This Row],[MonthlyCharges]]&lt;=30,"1. Up to 30",IF(ChurnData[[#This Row],[MonthlyCharges]]&lt;=50,"2. 31-50",IF(ChurnData[[#This Row],[MonthlyCharges]]&lt;=70,"3. 51-70",IF(ChurnData[[#This Row],[MonthlyCharges]]&lt;=90,"4. 71-90","5. Over 90"))))</f>
        <v>2. 31-50</v>
      </c>
      <c r="T4697" t="str">
        <f>IF(AND(ChurnData[[#This Row],[Contract]]="Month-to-month",ChurnData[[#This Row],[InternetService]]="Fiber optic",ChurnData[[#This Row],[TenureMonths]]&lt;=11),"High-risk","Other")</f>
        <v>Other</v>
      </c>
      <c r="U4697" t="str">
        <f>IF(ChurnData[[#This Row],[TenureMonths]]&lt;=11,"0-11",IF(ChurnData[[#This Row],[TenureMonths]]&lt;=23,"12-23",IF(ChurnData[[#This Row],[TenureMonths]]&lt;=35,"24-35",IF(ChurnData[[#This Row],[TenureMonths]]&lt;=47,"36-47",IF(ChurnData[[#This Row],[TenureMonths]]&lt;=59,"48-59","60-72")))))</f>
        <v>0-11</v>
      </c>
      <c r="V4697">
        <f>IF(ChurnData[[#This Row],[Churn]]="Yes",1,0)</f>
        <v>0</v>
      </c>
    </row>
    <row r="4698" spans="1:22" x14ac:dyDescent="0.35">
      <c r="A4698" t="s">
        <v>4751</v>
      </c>
      <c r="B4698" t="s">
        <v>19</v>
      </c>
      <c r="C4698">
        <v>0</v>
      </c>
      <c r="D4698" t="s">
        <v>20</v>
      </c>
      <c r="E4698" t="s">
        <v>21</v>
      </c>
      <c r="F4698" t="s">
        <v>45</v>
      </c>
      <c r="G4698" s="2">
        <v>8</v>
      </c>
      <c r="H4698" t="s">
        <v>20</v>
      </c>
      <c r="I4698" t="s">
        <v>32</v>
      </c>
      <c r="J4698" t="s">
        <v>21</v>
      </c>
      <c r="K4698" t="s">
        <v>21</v>
      </c>
      <c r="L4698" t="s">
        <v>33</v>
      </c>
      <c r="M4698" t="s">
        <v>21</v>
      </c>
      <c r="N4698" t="s">
        <v>25</v>
      </c>
      <c r="O4698" s="1">
        <v>54.44</v>
      </c>
      <c r="P4698" s="1">
        <v>429.98</v>
      </c>
      <c r="Q4698">
        <v>2</v>
      </c>
      <c r="R4698" t="s">
        <v>21</v>
      </c>
      <c r="S4698" t="str">
        <f>IF(ChurnData[[#This Row],[MonthlyCharges]]&lt;=30,"1. Up to 30",IF(ChurnData[[#This Row],[MonthlyCharges]]&lt;=50,"2. 31-50",IF(ChurnData[[#This Row],[MonthlyCharges]]&lt;=70,"3. 51-70",IF(ChurnData[[#This Row],[MonthlyCharges]]&lt;=90,"4. 71-90","5. Over 90"))))</f>
        <v>3. 51-70</v>
      </c>
      <c r="T4698" t="str">
        <f>IF(AND(ChurnData[[#This Row],[Contract]]="Month-to-month",ChurnData[[#This Row],[InternetService]]="Fiber optic",ChurnData[[#This Row],[TenureMonths]]&lt;=11),"High-risk","Other")</f>
        <v>Other</v>
      </c>
      <c r="U4698" t="str">
        <f>IF(ChurnData[[#This Row],[TenureMonths]]&lt;=11,"0-11",IF(ChurnData[[#This Row],[TenureMonths]]&lt;=23,"12-23",IF(ChurnData[[#This Row],[TenureMonths]]&lt;=35,"24-35",IF(ChurnData[[#This Row],[TenureMonths]]&lt;=47,"36-47",IF(ChurnData[[#This Row],[TenureMonths]]&lt;=59,"48-59","60-72")))))</f>
        <v>0-11</v>
      </c>
      <c r="V4698">
        <f>IF(ChurnData[[#This Row],[Churn]]="Yes",1,0)</f>
        <v>0</v>
      </c>
    </row>
    <row r="4699" spans="1:22" x14ac:dyDescent="0.35">
      <c r="A4699" t="s">
        <v>4752</v>
      </c>
      <c r="B4699" t="s">
        <v>19</v>
      </c>
      <c r="C4699">
        <v>0</v>
      </c>
      <c r="D4699" t="s">
        <v>21</v>
      </c>
      <c r="E4699" t="s">
        <v>20</v>
      </c>
      <c r="F4699" t="s">
        <v>45</v>
      </c>
      <c r="G4699" s="2">
        <v>66</v>
      </c>
      <c r="H4699" t="s">
        <v>20</v>
      </c>
      <c r="I4699" t="s">
        <v>32</v>
      </c>
      <c r="J4699" t="s">
        <v>21</v>
      </c>
      <c r="K4699" t="s">
        <v>21</v>
      </c>
      <c r="L4699" t="s">
        <v>24</v>
      </c>
      <c r="M4699" t="s">
        <v>20</v>
      </c>
      <c r="N4699" t="s">
        <v>25</v>
      </c>
      <c r="O4699" s="1">
        <v>45.61</v>
      </c>
      <c r="P4699" s="1">
        <v>3019.05</v>
      </c>
      <c r="Q4699">
        <v>0</v>
      </c>
      <c r="R4699" t="s">
        <v>21</v>
      </c>
      <c r="S4699" t="str">
        <f>IF(ChurnData[[#This Row],[MonthlyCharges]]&lt;=30,"1. Up to 30",IF(ChurnData[[#This Row],[MonthlyCharges]]&lt;=50,"2. 31-50",IF(ChurnData[[#This Row],[MonthlyCharges]]&lt;=70,"3. 51-70",IF(ChurnData[[#This Row],[MonthlyCharges]]&lt;=90,"4. 71-90","5. Over 90"))))</f>
        <v>2. 31-50</v>
      </c>
      <c r="T4699" t="str">
        <f>IF(AND(ChurnData[[#This Row],[Contract]]="Month-to-month",ChurnData[[#This Row],[InternetService]]="Fiber optic",ChurnData[[#This Row],[TenureMonths]]&lt;=11),"High-risk","Other")</f>
        <v>Other</v>
      </c>
      <c r="U4699" t="str">
        <f>IF(ChurnData[[#This Row],[TenureMonths]]&lt;=11,"0-11",IF(ChurnData[[#This Row],[TenureMonths]]&lt;=23,"12-23",IF(ChurnData[[#This Row],[TenureMonths]]&lt;=35,"24-35",IF(ChurnData[[#This Row],[TenureMonths]]&lt;=47,"36-47",IF(ChurnData[[#This Row],[TenureMonths]]&lt;=59,"48-59","60-72")))))</f>
        <v>60-72</v>
      </c>
      <c r="V4699">
        <f>IF(ChurnData[[#This Row],[Churn]]="Yes",1,0)</f>
        <v>0</v>
      </c>
    </row>
    <row r="4700" spans="1:22" x14ac:dyDescent="0.35">
      <c r="A4700" t="s">
        <v>4753</v>
      </c>
      <c r="B4700" t="s">
        <v>36</v>
      </c>
      <c r="C4700">
        <v>0</v>
      </c>
      <c r="D4700" t="s">
        <v>21</v>
      </c>
      <c r="E4700" t="s">
        <v>21</v>
      </c>
      <c r="F4700" t="s">
        <v>47</v>
      </c>
      <c r="G4700" s="2">
        <v>70</v>
      </c>
      <c r="H4700" t="s">
        <v>20</v>
      </c>
      <c r="I4700" t="s">
        <v>23</v>
      </c>
      <c r="J4700" t="s">
        <v>21</v>
      </c>
      <c r="K4700" t="s">
        <v>21</v>
      </c>
      <c r="L4700" t="s">
        <v>24</v>
      </c>
      <c r="M4700" t="s">
        <v>20</v>
      </c>
      <c r="N4700" t="s">
        <v>34</v>
      </c>
      <c r="O4700" s="1">
        <v>93.6</v>
      </c>
      <c r="P4700" s="1">
        <v>6482.35</v>
      </c>
      <c r="Q4700">
        <v>0</v>
      </c>
      <c r="R4700" t="s">
        <v>21</v>
      </c>
      <c r="S4700" t="str">
        <f>IF(ChurnData[[#This Row],[MonthlyCharges]]&lt;=30,"1. Up to 30",IF(ChurnData[[#This Row],[MonthlyCharges]]&lt;=50,"2. 31-50",IF(ChurnData[[#This Row],[MonthlyCharges]]&lt;=70,"3. 51-70",IF(ChurnData[[#This Row],[MonthlyCharges]]&lt;=90,"4. 71-90","5. Over 90"))))</f>
        <v>5. Over 90</v>
      </c>
      <c r="T4700" t="str">
        <f>IF(AND(ChurnData[[#This Row],[Contract]]="Month-to-month",ChurnData[[#This Row],[InternetService]]="Fiber optic",ChurnData[[#This Row],[TenureMonths]]&lt;=11),"High-risk","Other")</f>
        <v>Other</v>
      </c>
      <c r="U4700" t="str">
        <f>IF(ChurnData[[#This Row],[TenureMonths]]&lt;=11,"0-11",IF(ChurnData[[#This Row],[TenureMonths]]&lt;=23,"12-23",IF(ChurnData[[#This Row],[TenureMonths]]&lt;=35,"24-35",IF(ChurnData[[#This Row],[TenureMonths]]&lt;=47,"36-47",IF(ChurnData[[#This Row],[TenureMonths]]&lt;=59,"48-59","60-72")))))</f>
        <v>60-72</v>
      </c>
      <c r="V4700">
        <f>IF(ChurnData[[#This Row],[Churn]]="Yes",1,0)</f>
        <v>0</v>
      </c>
    </row>
    <row r="4701" spans="1:22" x14ac:dyDescent="0.35">
      <c r="A4701" t="s">
        <v>4754</v>
      </c>
      <c r="B4701" t="s">
        <v>36</v>
      </c>
      <c r="C4701">
        <v>0</v>
      </c>
      <c r="D4701" t="s">
        <v>20</v>
      </c>
      <c r="E4701" t="s">
        <v>21</v>
      </c>
      <c r="F4701" t="s">
        <v>45</v>
      </c>
      <c r="G4701" s="2">
        <v>28</v>
      </c>
      <c r="H4701" t="s">
        <v>20</v>
      </c>
      <c r="I4701" t="s">
        <v>32</v>
      </c>
      <c r="J4701" t="s">
        <v>21</v>
      </c>
      <c r="K4701" t="s">
        <v>21</v>
      </c>
      <c r="L4701" t="s">
        <v>33</v>
      </c>
      <c r="M4701" t="s">
        <v>21</v>
      </c>
      <c r="N4701" t="s">
        <v>30</v>
      </c>
      <c r="O4701" s="1">
        <v>45.55</v>
      </c>
      <c r="P4701" s="1">
        <v>1262.32</v>
      </c>
      <c r="Q4701">
        <v>2</v>
      </c>
      <c r="R4701" t="s">
        <v>21</v>
      </c>
      <c r="S4701" t="str">
        <f>IF(ChurnData[[#This Row],[MonthlyCharges]]&lt;=30,"1. Up to 30",IF(ChurnData[[#This Row],[MonthlyCharges]]&lt;=50,"2. 31-50",IF(ChurnData[[#This Row],[MonthlyCharges]]&lt;=70,"3. 51-70",IF(ChurnData[[#This Row],[MonthlyCharges]]&lt;=90,"4. 71-90","5. Over 90"))))</f>
        <v>2. 31-50</v>
      </c>
      <c r="T4701" t="str">
        <f>IF(AND(ChurnData[[#This Row],[Contract]]="Month-to-month",ChurnData[[#This Row],[InternetService]]="Fiber optic",ChurnData[[#This Row],[TenureMonths]]&lt;=11),"High-risk","Other")</f>
        <v>Other</v>
      </c>
      <c r="U4701" t="str">
        <f>IF(ChurnData[[#This Row],[TenureMonths]]&lt;=11,"0-11",IF(ChurnData[[#This Row],[TenureMonths]]&lt;=23,"12-23",IF(ChurnData[[#This Row],[TenureMonths]]&lt;=35,"24-35",IF(ChurnData[[#This Row],[TenureMonths]]&lt;=47,"36-47",IF(ChurnData[[#This Row],[TenureMonths]]&lt;=59,"48-59","60-72")))))</f>
        <v>24-35</v>
      </c>
      <c r="V4701">
        <f>IF(ChurnData[[#This Row],[Churn]]="Yes",1,0)</f>
        <v>0</v>
      </c>
    </row>
    <row r="4702" spans="1:22" x14ac:dyDescent="0.35">
      <c r="A4702" t="s">
        <v>4755</v>
      </c>
      <c r="B4702" t="s">
        <v>36</v>
      </c>
      <c r="C4702">
        <v>0</v>
      </c>
      <c r="D4702" t="s">
        <v>21</v>
      </c>
      <c r="E4702" t="s">
        <v>21</v>
      </c>
      <c r="F4702" t="s">
        <v>58</v>
      </c>
      <c r="G4702" s="2">
        <v>9</v>
      </c>
      <c r="H4702" t="s">
        <v>21</v>
      </c>
      <c r="I4702" t="s">
        <v>23</v>
      </c>
      <c r="J4702" t="s">
        <v>21</v>
      </c>
      <c r="K4702" t="s">
        <v>21</v>
      </c>
      <c r="L4702" t="s">
        <v>33</v>
      </c>
      <c r="M4702" t="s">
        <v>21</v>
      </c>
      <c r="N4702" t="s">
        <v>25</v>
      </c>
      <c r="O4702" s="1">
        <v>72.58</v>
      </c>
      <c r="P4702" s="1">
        <v>671.49</v>
      </c>
      <c r="Q4702">
        <v>3</v>
      </c>
      <c r="R4702" t="s">
        <v>20</v>
      </c>
      <c r="S4702" t="str">
        <f>IF(ChurnData[[#This Row],[MonthlyCharges]]&lt;=30,"1. Up to 30",IF(ChurnData[[#This Row],[MonthlyCharges]]&lt;=50,"2. 31-50",IF(ChurnData[[#This Row],[MonthlyCharges]]&lt;=70,"3. 51-70",IF(ChurnData[[#This Row],[MonthlyCharges]]&lt;=90,"4. 71-90","5. Over 90"))))</f>
        <v>4. 71-90</v>
      </c>
      <c r="T4702" t="str">
        <f>IF(AND(ChurnData[[#This Row],[Contract]]="Month-to-month",ChurnData[[#This Row],[InternetService]]="Fiber optic",ChurnData[[#This Row],[TenureMonths]]&lt;=11),"High-risk","Other")</f>
        <v>High-risk</v>
      </c>
      <c r="U4702" t="str">
        <f>IF(ChurnData[[#This Row],[TenureMonths]]&lt;=11,"0-11",IF(ChurnData[[#This Row],[TenureMonths]]&lt;=23,"12-23",IF(ChurnData[[#This Row],[TenureMonths]]&lt;=35,"24-35",IF(ChurnData[[#This Row],[TenureMonths]]&lt;=47,"36-47",IF(ChurnData[[#This Row],[TenureMonths]]&lt;=59,"48-59","60-72")))))</f>
        <v>0-11</v>
      </c>
      <c r="V4702">
        <f>IF(ChurnData[[#This Row],[Churn]]="Yes",1,0)</f>
        <v>1</v>
      </c>
    </row>
    <row r="4703" spans="1:22" x14ac:dyDescent="0.35">
      <c r="A4703" t="s">
        <v>4756</v>
      </c>
      <c r="B4703" t="s">
        <v>36</v>
      </c>
      <c r="C4703">
        <v>0</v>
      </c>
      <c r="D4703" t="s">
        <v>20</v>
      </c>
      <c r="E4703" t="s">
        <v>21</v>
      </c>
      <c r="F4703" t="s">
        <v>39</v>
      </c>
      <c r="G4703" s="2">
        <v>28</v>
      </c>
      <c r="H4703" t="s">
        <v>20</v>
      </c>
      <c r="I4703" t="s">
        <v>23</v>
      </c>
      <c r="J4703" t="s">
        <v>21</v>
      </c>
      <c r="K4703" t="s">
        <v>21</v>
      </c>
      <c r="L4703" t="s">
        <v>24</v>
      </c>
      <c r="M4703" t="s">
        <v>21</v>
      </c>
      <c r="N4703" t="s">
        <v>34</v>
      </c>
      <c r="O4703" s="1">
        <v>84.4</v>
      </c>
      <c r="P4703" s="1">
        <v>2293.62</v>
      </c>
      <c r="Q4703">
        <v>3</v>
      </c>
      <c r="R4703" t="s">
        <v>21</v>
      </c>
      <c r="S4703" t="str">
        <f>IF(ChurnData[[#This Row],[MonthlyCharges]]&lt;=30,"1. Up to 30",IF(ChurnData[[#This Row],[MonthlyCharges]]&lt;=50,"2. 31-50",IF(ChurnData[[#This Row],[MonthlyCharges]]&lt;=70,"3. 51-70",IF(ChurnData[[#This Row],[MonthlyCharges]]&lt;=90,"4. 71-90","5. Over 90"))))</f>
        <v>4. 71-90</v>
      </c>
      <c r="T4703" t="str">
        <f>IF(AND(ChurnData[[#This Row],[Contract]]="Month-to-month",ChurnData[[#This Row],[InternetService]]="Fiber optic",ChurnData[[#This Row],[TenureMonths]]&lt;=11),"High-risk","Other")</f>
        <v>Other</v>
      </c>
      <c r="U4703" t="str">
        <f>IF(ChurnData[[#This Row],[TenureMonths]]&lt;=11,"0-11",IF(ChurnData[[#This Row],[TenureMonths]]&lt;=23,"12-23",IF(ChurnData[[#This Row],[TenureMonths]]&lt;=35,"24-35",IF(ChurnData[[#This Row],[TenureMonths]]&lt;=47,"36-47",IF(ChurnData[[#This Row],[TenureMonths]]&lt;=59,"48-59","60-72")))))</f>
        <v>24-35</v>
      </c>
      <c r="V4703">
        <f>IF(ChurnData[[#This Row],[Churn]]="Yes",1,0)</f>
        <v>0</v>
      </c>
    </row>
    <row r="4704" spans="1:22" x14ac:dyDescent="0.35">
      <c r="A4704" t="s">
        <v>4757</v>
      </c>
      <c r="B4704" t="s">
        <v>36</v>
      </c>
      <c r="C4704">
        <v>0</v>
      </c>
      <c r="D4704" t="s">
        <v>20</v>
      </c>
      <c r="E4704" t="s">
        <v>20</v>
      </c>
      <c r="F4704" t="s">
        <v>56</v>
      </c>
      <c r="G4704" s="2">
        <v>8</v>
      </c>
      <c r="H4704" t="s">
        <v>21</v>
      </c>
      <c r="I4704" t="s">
        <v>21</v>
      </c>
      <c r="J4704" t="s">
        <v>28</v>
      </c>
      <c r="K4704" t="s">
        <v>28</v>
      </c>
      <c r="L4704" t="s">
        <v>33</v>
      </c>
      <c r="M4704" t="s">
        <v>20</v>
      </c>
      <c r="N4704" t="s">
        <v>43</v>
      </c>
      <c r="O4704" s="1">
        <v>22.83</v>
      </c>
      <c r="P4704" s="1">
        <v>182.2</v>
      </c>
      <c r="Q4704">
        <v>3</v>
      </c>
      <c r="R4704" t="s">
        <v>20</v>
      </c>
      <c r="S4704" t="str">
        <f>IF(ChurnData[[#This Row],[MonthlyCharges]]&lt;=30,"1. Up to 30",IF(ChurnData[[#This Row],[MonthlyCharges]]&lt;=50,"2. 31-50",IF(ChurnData[[#This Row],[MonthlyCharges]]&lt;=70,"3. 51-70",IF(ChurnData[[#This Row],[MonthlyCharges]]&lt;=90,"4. 71-90","5. Over 90"))))</f>
        <v>1. Up to 30</v>
      </c>
      <c r="T4704" t="str">
        <f>IF(AND(ChurnData[[#This Row],[Contract]]="Month-to-month",ChurnData[[#This Row],[InternetService]]="Fiber optic",ChurnData[[#This Row],[TenureMonths]]&lt;=11),"High-risk","Other")</f>
        <v>Other</v>
      </c>
      <c r="U4704" t="str">
        <f>IF(ChurnData[[#This Row],[TenureMonths]]&lt;=11,"0-11",IF(ChurnData[[#This Row],[TenureMonths]]&lt;=23,"12-23",IF(ChurnData[[#This Row],[TenureMonths]]&lt;=35,"24-35",IF(ChurnData[[#This Row],[TenureMonths]]&lt;=47,"36-47",IF(ChurnData[[#This Row],[TenureMonths]]&lt;=59,"48-59","60-72")))))</f>
        <v>0-11</v>
      </c>
      <c r="V4704">
        <f>IF(ChurnData[[#This Row],[Churn]]="Yes",1,0)</f>
        <v>1</v>
      </c>
    </row>
    <row r="4705" spans="1:22" x14ac:dyDescent="0.35">
      <c r="A4705" t="s">
        <v>4758</v>
      </c>
      <c r="B4705" t="s">
        <v>36</v>
      </c>
      <c r="C4705">
        <v>0</v>
      </c>
      <c r="D4705" t="s">
        <v>21</v>
      </c>
      <c r="E4705" t="s">
        <v>21</v>
      </c>
      <c r="F4705" t="s">
        <v>22</v>
      </c>
      <c r="G4705" s="2">
        <v>12</v>
      </c>
      <c r="H4705" t="s">
        <v>20</v>
      </c>
      <c r="I4705" t="s">
        <v>23</v>
      </c>
      <c r="J4705" t="s">
        <v>21</v>
      </c>
      <c r="K4705" t="s">
        <v>21</v>
      </c>
      <c r="L4705" t="s">
        <v>33</v>
      </c>
      <c r="M4705" t="s">
        <v>20</v>
      </c>
      <c r="N4705" t="s">
        <v>43</v>
      </c>
      <c r="O4705" s="1">
        <v>81.540000000000006</v>
      </c>
      <c r="P4705" s="1">
        <v>958.09</v>
      </c>
      <c r="Q4705">
        <v>4</v>
      </c>
      <c r="R4705" t="s">
        <v>20</v>
      </c>
      <c r="S4705" t="str">
        <f>IF(ChurnData[[#This Row],[MonthlyCharges]]&lt;=30,"1. Up to 30",IF(ChurnData[[#This Row],[MonthlyCharges]]&lt;=50,"2. 31-50",IF(ChurnData[[#This Row],[MonthlyCharges]]&lt;=70,"3. 51-70",IF(ChurnData[[#This Row],[MonthlyCharges]]&lt;=90,"4. 71-90","5. Over 90"))))</f>
        <v>4. 71-90</v>
      </c>
      <c r="T4705" t="str">
        <f>IF(AND(ChurnData[[#This Row],[Contract]]="Month-to-month",ChurnData[[#This Row],[InternetService]]="Fiber optic",ChurnData[[#This Row],[TenureMonths]]&lt;=11),"High-risk","Other")</f>
        <v>Other</v>
      </c>
      <c r="U4705" t="str">
        <f>IF(ChurnData[[#This Row],[TenureMonths]]&lt;=11,"0-11",IF(ChurnData[[#This Row],[TenureMonths]]&lt;=23,"12-23",IF(ChurnData[[#This Row],[TenureMonths]]&lt;=35,"24-35",IF(ChurnData[[#This Row],[TenureMonths]]&lt;=47,"36-47",IF(ChurnData[[#This Row],[TenureMonths]]&lt;=59,"48-59","60-72")))))</f>
        <v>12-23</v>
      </c>
      <c r="V4705">
        <f>IF(ChurnData[[#This Row],[Churn]]="Yes",1,0)</f>
        <v>1</v>
      </c>
    </row>
    <row r="4706" spans="1:22" x14ac:dyDescent="0.35">
      <c r="A4706" t="s">
        <v>4759</v>
      </c>
      <c r="B4706" t="s">
        <v>19</v>
      </c>
      <c r="C4706">
        <v>0</v>
      </c>
      <c r="D4706" t="s">
        <v>20</v>
      </c>
      <c r="E4706" t="s">
        <v>21</v>
      </c>
      <c r="F4706" t="s">
        <v>65</v>
      </c>
      <c r="G4706" s="2">
        <v>45</v>
      </c>
      <c r="H4706" t="s">
        <v>21</v>
      </c>
      <c r="I4706" t="s">
        <v>32</v>
      </c>
      <c r="J4706" t="s">
        <v>21</v>
      </c>
      <c r="K4706" t="s">
        <v>20</v>
      </c>
      <c r="L4706" t="s">
        <v>24</v>
      </c>
      <c r="M4706" t="s">
        <v>20</v>
      </c>
      <c r="N4706" t="s">
        <v>34</v>
      </c>
      <c r="O4706" s="1">
        <v>54.42</v>
      </c>
      <c r="P4706" s="1">
        <v>2437.4</v>
      </c>
      <c r="Q4706">
        <v>1</v>
      </c>
      <c r="R4706" t="s">
        <v>21</v>
      </c>
      <c r="S4706" t="str">
        <f>IF(ChurnData[[#This Row],[MonthlyCharges]]&lt;=30,"1. Up to 30",IF(ChurnData[[#This Row],[MonthlyCharges]]&lt;=50,"2. 31-50",IF(ChurnData[[#This Row],[MonthlyCharges]]&lt;=70,"3. 51-70",IF(ChurnData[[#This Row],[MonthlyCharges]]&lt;=90,"4. 71-90","5. Over 90"))))</f>
        <v>3. 51-70</v>
      </c>
      <c r="T4706" t="str">
        <f>IF(AND(ChurnData[[#This Row],[Contract]]="Month-to-month",ChurnData[[#This Row],[InternetService]]="Fiber optic",ChurnData[[#This Row],[TenureMonths]]&lt;=11),"High-risk","Other")</f>
        <v>Other</v>
      </c>
      <c r="U4706" t="str">
        <f>IF(ChurnData[[#This Row],[TenureMonths]]&lt;=11,"0-11",IF(ChurnData[[#This Row],[TenureMonths]]&lt;=23,"12-23",IF(ChurnData[[#This Row],[TenureMonths]]&lt;=35,"24-35",IF(ChurnData[[#This Row],[TenureMonths]]&lt;=47,"36-47",IF(ChurnData[[#This Row],[TenureMonths]]&lt;=59,"48-59","60-72")))))</f>
        <v>36-47</v>
      </c>
      <c r="V4706">
        <f>IF(ChurnData[[#This Row],[Churn]]="Yes",1,0)</f>
        <v>0</v>
      </c>
    </row>
    <row r="4707" spans="1:22" x14ac:dyDescent="0.35">
      <c r="A4707" t="s">
        <v>4760</v>
      </c>
      <c r="B4707" t="s">
        <v>36</v>
      </c>
      <c r="C4707">
        <v>0</v>
      </c>
      <c r="D4707" t="s">
        <v>20</v>
      </c>
      <c r="E4707" t="s">
        <v>21</v>
      </c>
      <c r="F4707" t="s">
        <v>58</v>
      </c>
      <c r="G4707" s="2">
        <v>22</v>
      </c>
      <c r="H4707" t="s">
        <v>20</v>
      </c>
      <c r="I4707" t="s">
        <v>21</v>
      </c>
      <c r="J4707" t="s">
        <v>28</v>
      </c>
      <c r="K4707" t="s">
        <v>28</v>
      </c>
      <c r="L4707" t="s">
        <v>33</v>
      </c>
      <c r="M4707" t="s">
        <v>21</v>
      </c>
      <c r="N4707" t="s">
        <v>30</v>
      </c>
      <c r="O4707" s="1">
        <v>31.82</v>
      </c>
      <c r="P4707" s="1">
        <v>710.45</v>
      </c>
      <c r="Q4707">
        <v>0</v>
      </c>
      <c r="R4707" t="s">
        <v>21</v>
      </c>
      <c r="S4707" t="str">
        <f>IF(ChurnData[[#This Row],[MonthlyCharges]]&lt;=30,"1. Up to 30",IF(ChurnData[[#This Row],[MonthlyCharges]]&lt;=50,"2. 31-50",IF(ChurnData[[#This Row],[MonthlyCharges]]&lt;=70,"3. 51-70",IF(ChurnData[[#This Row],[MonthlyCharges]]&lt;=90,"4. 71-90","5. Over 90"))))</f>
        <v>2. 31-50</v>
      </c>
      <c r="T4707" t="str">
        <f>IF(AND(ChurnData[[#This Row],[Contract]]="Month-to-month",ChurnData[[#This Row],[InternetService]]="Fiber optic",ChurnData[[#This Row],[TenureMonths]]&lt;=11),"High-risk","Other")</f>
        <v>Other</v>
      </c>
      <c r="U4707" t="str">
        <f>IF(ChurnData[[#This Row],[TenureMonths]]&lt;=11,"0-11",IF(ChurnData[[#This Row],[TenureMonths]]&lt;=23,"12-23",IF(ChurnData[[#This Row],[TenureMonths]]&lt;=35,"24-35",IF(ChurnData[[#This Row],[TenureMonths]]&lt;=47,"36-47",IF(ChurnData[[#This Row],[TenureMonths]]&lt;=59,"48-59","60-72")))))</f>
        <v>12-23</v>
      </c>
      <c r="V4707">
        <f>IF(ChurnData[[#This Row],[Churn]]="Yes",1,0)</f>
        <v>0</v>
      </c>
    </row>
    <row r="4708" spans="1:22" x14ac:dyDescent="0.35">
      <c r="A4708" t="s">
        <v>4761</v>
      </c>
      <c r="B4708" t="s">
        <v>19</v>
      </c>
      <c r="C4708">
        <v>0</v>
      </c>
      <c r="D4708" t="s">
        <v>20</v>
      </c>
      <c r="E4708" t="s">
        <v>20</v>
      </c>
      <c r="F4708" t="s">
        <v>56</v>
      </c>
      <c r="G4708" s="2">
        <v>10</v>
      </c>
      <c r="H4708" t="s">
        <v>20</v>
      </c>
      <c r="I4708" t="s">
        <v>23</v>
      </c>
      <c r="J4708" t="s">
        <v>20</v>
      </c>
      <c r="K4708" t="s">
        <v>20</v>
      </c>
      <c r="L4708" t="s">
        <v>33</v>
      </c>
      <c r="M4708" t="s">
        <v>20</v>
      </c>
      <c r="N4708" t="s">
        <v>34</v>
      </c>
      <c r="O4708" s="1">
        <v>92.38</v>
      </c>
      <c r="P4708" s="1">
        <v>918.09</v>
      </c>
      <c r="Q4708">
        <v>4</v>
      </c>
      <c r="R4708" t="s">
        <v>20</v>
      </c>
      <c r="S4708" t="str">
        <f>IF(ChurnData[[#This Row],[MonthlyCharges]]&lt;=30,"1. Up to 30",IF(ChurnData[[#This Row],[MonthlyCharges]]&lt;=50,"2. 31-50",IF(ChurnData[[#This Row],[MonthlyCharges]]&lt;=70,"3. 51-70",IF(ChurnData[[#This Row],[MonthlyCharges]]&lt;=90,"4. 71-90","5. Over 90"))))</f>
        <v>5. Over 90</v>
      </c>
      <c r="T4708" t="str">
        <f>IF(AND(ChurnData[[#This Row],[Contract]]="Month-to-month",ChurnData[[#This Row],[InternetService]]="Fiber optic",ChurnData[[#This Row],[TenureMonths]]&lt;=11),"High-risk","Other")</f>
        <v>High-risk</v>
      </c>
      <c r="U4708" t="str">
        <f>IF(ChurnData[[#This Row],[TenureMonths]]&lt;=11,"0-11",IF(ChurnData[[#This Row],[TenureMonths]]&lt;=23,"12-23",IF(ChurnData[[#This Row],[TenureMonths]]&lt;=35,"24-35",IF(ChurnData[[#This Row],[TenureMonths]]&lt;=47,"36-47",IF(ChurnData[[#This Row],[TenureMonths]]&lt;=59,"48-59","60-72")))))</f>
        <v>0-11</v>
      </c>
      <c r="V4708">
        <f>IF(ChurnData[[#This Row],[Churn]]="Yes",1,0)</f>
        <v>1</v>
      </c>
    </row>
    <row r="4709" spans="1:22" x14ac:dyDescent="0.35">
      <c r="A4709" t="s">
        <v>4762</v>
      </c>
      <c r="B4709" t="s">
        <v>36</v>
      </c>
      <c r="C4709">
        <v>0</v>
      </c>
      <c r="D4709" t="s">
        <v>21</v>
      </c>
      <c r="E4709" t="s">
        <v>21</v>
      </c>
      <c r="F4709" t="s">
        <v>58</v>
      </c>
      <c r="G4709" s="2">
        <v>28</v>
      </c>
      <c r="H4709" t="s">
        <v>20</v>
      </c>
      <c r="I4709" t="s">
        <v>21</v>
      </c>
      <c r="J4709" t="s">
        <v>28</v>
      </c>
      <c r="K4709" t="s">
        <v>28</v>
      </c>
      <c r="L4709" t="s">
        <v>24</v>
      </c>
      <c r="M4709" t="s">
        <v>20</v>
      </c>
      <c r="N4709" t="s">
        <v>30</v>
      </c>
      <c r="O4709" s="1">
        <v>34.409999999999997</v>
      </c>
      <c r="P4709" s="1">
        <v>979.4</v>
      </c>
      <c r="Q4709">
        <v>1</v>
      </c>
      <c r="R4709" t="s">
        <v>21</v>
      </c>
      <c r="S4709" t="str">
        <f>IF(ChurnData[[#This Row],[MonthlyCharges]]&lt;=30,"1. Up to 30",IF(ChurnData[[#This Row],[MonthlyCharges]]&lt;=50,"2. 31-50",IF(ChurnData[[#This Row],[MonthlyCharges]]&lt;=70,"3. 51-70",IF(ChurnData[[#This Row],[MonthlyCharges]]&lt;=90,"4. 71-90","5. Over 90"))))</f>
        <v>2. 31-50</v>
      </c>
      <c r="T4709" t="str">
        <f>IF(AND(ChurnData[[#This Row],[Contract]]="Month-to-month",ChurnData[[#This Row],[InternetService]]="Fiber optic",ChurnData[[#This Row],[TenureMonths]]&lt;=11),"High-risk","Other")</f>
        <v>Other</v>
      </c>
      <c r="U4709" t="str">
        <f>IF(ChurnData[[#This Row],[TenureMonths]]&lt;=11,"0-11",IF(ChurnData[[#This Row],[TenureMonths]]&lt;=23,"12-23",IF(ChurnData[[#This Row],[TenureMonths]]&lt;=35,"24-35",IF(ChurnData[[#This Row],[TenureMonths]]&lt;=47,"36-47",IF(ChurnData[[#This Row],[TenureMonths]]&lt;=59,"48-59","60-72")))))</f>
        <v>24-35</v>
      </c>
      <c r="V4709">
        <f>IF(ChurnData[[#This Row],[Churn]]="Yes",1,0)</f>
        <v>0</v>
      </c>
    </row>
    <row r="4710" spans="1:22" x14ac:dyDescent="0.35">
      <c r="A4710" t="s">
        <v>4763</v>
      </c>
      <c r="B4710" t="s">
        <v>36</v>
      </c>
      <c r="C4710">
        <v>0</v>
      </c>
      <c r="D4710" t="s">
        <v>21</v>
      </c>
      <c r="E4710" t="s">
        <v>21</v>
      </c>
      <c r="F4710" t="s">
        <v>56</v>
      </c>
      <c r="G4710" s="2">
        <v>1</v>
      </c>
      <c r="H4710" t="s">
        <v>20</v>
      </c>
      <c r="I4710" t="s">
        <v>23</v>
      </c>
      <c r="J4710" t="s">
        <v>20</v>
      </c>
      <c r="K4710" t="s">
        <v>21</v>
      </c>
      <c r="L4710" t="s">
        <v>33</v>
      </c>
      <c r="M4710" t="s">
        <v>21</v>
      </c>
      <c r="N4710" t="s">
        <v>43</v>
      </c>
      <c r="O4710" s="1">
        <v>88.37</v>
      </c>
      <c r="P4710" s="1">
        <v>87.34</v>
      </c>
      <c r="Q4710">
        <v>1</v>
      </c>
      <c r="R4710" t="s">
        <v>20</v>
      </c>
      <c r="S4710" t="str">
        <f>IF(ChurnData[[#This Row],[MonthlyCharges]]&lt;=30,"1. Up to 30",IF(ChurnData[[#This Row],[MonthlyCharges]]&lt;=50,"2. 31-50",IF(ChurnData[[#This Row],[MonthlyCharges]]&lt;=70,"3. 51-70",IF(ChurnData[[#This Row],[MonthlyCharges]]&lt;=90,"4. 71-90","5. Over 90"))))</f>
        <v>4. 71-90</v>
      </c>
      <c r="T4710" t="str">
        <f>IF(AND(ChurnData[[#This Row],[Contract]]="Month-to-month",ChurnData[[#This Row],[InternetService]]="Fiber optic",ChurnData[[#This Row],[TenureMonths]]&lt;=11),"High-risk","Other")</f>
        <v>High-risk</v>
      </c>
      <c r="U4710" t="str">
        <f>IF(ChurnData[[#This Row],[TenureMonths]]&lt;=11,"0-11",IF(ChurnData[[#This Row],[TenureMonths]]&lt;=23,"12-23",IF(ChurnData[[#This Row],[TenureMonths]]&lt;=35,"24-35",IF(ChurnData[[#This Row],[TenureMonths]]&lt;=47,"36-47",IF(ChurnData[[#This Row],[TenureMonths]]&lt;=59,"48-59","60-72")))))</f>
        <v>0-11</v>
      </c>
      <c r="V4710">
        <f>IF(ChurnData[[#This Row],[Churn]]="Yes",1,0)</f>
        <v>1</v>
      </c>
    </row>
    <row r="4711" spans="1:22" x14ac:dyDescent="0.35">
      <c r="A4711" t="s">
        <v>4764</v>
      </c>
      <c r="B4711" t="s">
        <v>36</v>
      </c>
      <c r="C4711">
        <v>0</v>
      </c>
      <c r="D4711" t="s">
        <v>21</v>
      </c>
      <c r="E4711" t="s">
        <v>21</v>
      </c>
      <c r="F4711" t="s">
        <v>49</v>
      </c>
      <c r="G4711" s="2">
        <v>40</v>
      </c>
      <c r="H4711" t="s">
        <v>20</v>
      </c>
      <c r="I4711" t="s">
        <v>23</v>
      </c>
      <c r="J4711" t="s">
        <v>21</v>
      </c>
      <c r="K4711" t="s">
        <v>21</v>
      </c>
      <c r="L4711" t="s">
        <v>33</v>
      </c>
      <c r="M4711" t="s">
        <v>21</v>
      </c>
      <c r="N4711" t="s">
        <v>34</v>
      </c>
      <c r="O4711" s="1">
        <v>88.95</v>
      </c>
      <c r="P4711" s="1">
        <v>3468.04</v>
      </c>
      <c r="Q4711">
        <v>4</v>
      </c>
      <c r="R4711" t="s">
        <v>21</v>
      </c>
      <c r="S4711" t="str">
        <f>IF(ChurnData[[#This Row],[MonthlyCharges]]&lt;=30,"1. Up to 30",IF(ChurnData[[#This Row],[MonthlyCharges]]&lt;=50,"2. 31-50",IF(ChurnData[[#This Row],[MonthlyCharges]]&lt;=70,"3. 51-70",IF(ChurnData[[#This Row],[MonthlyCharges]]&lt;=90,"4. 71-90","5. Over 90"))))</f>
        <v>4. 71-90</v>
      </c>
      <c r="T4711" t="str">
        <f>IF(AND(ChurnData[[#This Row],[Contract]]="Month-to-month",ChurnData[[#This Row],[InternetService]]="Fiber optic",ChurnData[[#This Row],[TenureMonths]]&lt;=11),"High-risk","Other")</f>
        <v>Other</v>
      </c>
      <c r="U4711" t="str">
        <f>IF(ChurnData[[#This Row],[TenureMonths]]&lt;=11,"0-11",IF(ChurnData[[#This Row],[TenureMonths]]&lt;=23,"12-23",IF(ChurnData[[#This Row],[TenureMonths]]&lt;=35,"24-35",IF(ChurnData[[#This Row],[TenureMonths]]&lt;=47,"36-47",IF(ChurnData[[#This Row],[TenureMonths]]&lt;=59,"48-59","60-72")))))</f>
        <v>36-47</v>
      </c>
      <c r="V4711">
        <f>IF(ChurnData[[#This Row],[Churn]]="Yes",1,0)</f>
        <v>0</v>
      </c>
    </row>
    <row r="4712" spans="1:22" x14ac:dyDescent="0.35">
      <c r="A4712" t="s">
        <v>4765</v>
      </c>
      <c r="B4712" t="s">
        <v>19</v>
      </c>
      <c r="C4712">
        <v>0</v>
      </c>
      <c r="D4712" t="s">
        <v>21</v>
      </c>
      <c r="E4712" t="s">
        <v>21</v>
      </c>
      <c r="F4712" t="s">
        <v>45</v>
      </c>
      <c r="G4712" s="2">
        <v>5</v>
      </c>
      <c r="H4712" t="s">
        <v>20</v>
      </c>
      <c r="I4712" t="s">
        <v>23</v>
      </c>
      <c r="J4712" t="s">
        <v>21</v>
      </c>
      <c r="K4712" t="s">
        <v>21</v>
      </c>
      <c r="L4712" t="s">
        <v>33</v>
      </c>
      <c r="M4712" t="s">
        <v>20</v>
      </c>
      <c r="N4712" t="s">
        <v>34</v>
      </c>
      <c r="O4712" s="1">
        <v>82.14</v>
      </c>
      <c r="P4712" s="1">
        <v>409.64</v>
      </c>
      <c r="Q4712">
        <v>0</v>
      </c>
      <c r="R4712" t="s">
        <v>20</v>
      </c>
      <c r="S4712" t="str">
        <f>IF(ChurnData[[#This Row],[MonthlyCharges]]&lt;=30,"1. Up to 30",IF(ChurnData[[#This Row],[MonthlyCharges]]&lt;=50,"2. 31-50",IF(ChurnData[[#This Row],[MonthlyCharges]]&lt;=70,"3. 51-70",IF(ChurnData[[#This Row],[MonthlyCharges]]&lt;=90,"4. 71-90","5. Over 90"))))</f>
        <v>4. 71-90</v>
      </c>
      <c r="T4712" t="str">
        <f>IF(AND(ChurnData[[#This Row],[Contract]]="Month-to-month",ChurnData[[#This Row],[InternetService]]="Fiber optic",ChurnData[[#This Row],[TenureMonths]]&lt;=11),"High-risk","Other")</f>
        <v>High-risk</v>
      </c>
      <c r="U4712" t="str">
        <f>IF(ChurnData[[#This Row],[TenureMonths]]&lt;=11,"0-11",IF(ChurnData[[#This Row],[TenureMonths]]&lt;=23,"12-23",IF(ChurnData[[#This Row],[TenureMonths]]&lt;=35,"24-35",IF(ChurnData[[#This Row],[TenureMonths]]&lt;=47,"36-47",IF(ChurnData[[#This Row],[TenureMonths]]&lt;=59,"48-59","60-72")))))</f>
        <v>0-11</v>
      </c>
      <c r="V4712">
        <f>IF(ChurnData[[#This Row],[Churn]]="Yes",1,0)</f>
        <v>1</v>
      </c>
    </row>
    <row r="4713" spans="1:22" x14ac:dyDescent="0.35">
      <c r="A4713" t="s">
        <v>4766</v>
      </c>
      <c r="B4713" t="s">
        <v>36</v>
      </c>
      <c r="C4713">
        <v>0</v>
      </c>
      <c r="D4713" t="s">
        <v>21</v>
      </c>
      <c r="E4713" t="s">
        <v>21</v>
      </c>
      <c r="F4713" t="s">
        <v>49</v>
      </c>
      <c r="G4713" s="2">
        <v>8</v>
      </c>
      <c r="H4713" t="s">
        <v>20</v>
      </c>
      <c r="I4713" t="s">
        <v>21</v>
      </c>
      <c r="J4713" t="s">
        <v>28</v>
      </c>
      <c r="K4713" t="s">
        <v>28</v>
      </c>
      <c r="L4713" t="s">
        <v>33</v>
      </c>
      <c r="M4713" t="s">
        <v>21</v>
      </c>
      <c r="N4713" t="s">
        <v>34</v>
      </c>
      <c r="O4713" s="1">
        <v>24.15</v>
      </c>
      <c r="P4713" s="1">
        <v>189.18</v>
      </c>
      <c r="Q4713">
        <v>1</v>
      </c>
      <c r="R4713" t="s">
        <v>20</v>
      </c>
      <c r="S4713" t="str">
        <f>IF(ChurnData[[#This Row],[MonthlyCharges]]&lt;=30,"1. Up to 30",IF(ChurnData[[#This Row],[MonthlyCharges]]&lt;=50,"2. 31-50",IF(ChurnData[[#This Row],[MonthlyCharges]]&lt;=70,"3. 51-70",IF(ChurnData[[#This Row],[MonthlyCharges]]&lt;=90,"4. 71-90","5. Over 90"))))</f>
        <v>1. Up to 30</v>
      </c>
      <c r="T4713" t="str">
        <f>IF(AND(ChurnData[[#This Row],[Contract]]="Month-to-month",ChurnData[[#This Row],[InternetService]]="Fiber optic",ChurnData[[#This Row],[TenureMonths]]&lt;=11),"High-risk","Other")</f>
        <v>Other</v>
      </c>
      <c r="U4713" t="str">
        <f>IF(ChurnData[[#This Row],[TenureMonths]]&lt;=11,"0-11",IF(ChurnData[[#This Row],[TenureMonths]]&lt;=23,"12-23",IF(ChurnData[[#This Row],[TenureMonths]]&lt;=35,"24-35",IF(ChurnData[[#This Row],[TenureMonths]]&lt;=47,"36-47",IF(ChurnData[[#This Row],[TenureMonths]]&lt;=59,"48-59","60-72")))))</f>
        <v>0-11</v>
      </c>
      <c r="V4713">
        <f>IF(ChurnData[[#This Row],[Churn]]="Yes",1,0)</f>
        <v>1</v>
      </c>
    </row>
    <row r="4714" spans="1:22" x14ac:dyDescent="0.35">
      <c r="A4714" t="s">
        <v>4767</v>
      </c>
      <c r="B4714" t="s">
        <v>19</v>
      </c>
      <c r="C4714">
        <v>0</v>
      </c>
      <c r="D4714" t="s">
        <v>20</v>
      </c>
      <c r="E4714" t="s">
        <v>20</v>
      </c>
      <c r="F4714" t="s">
        <v>47</v>
      </c>
      <c r="G4714" s="2">
        <v>16</v>
      </c>
      <c r="H4714" t="s">
        <v>20</v>
      </c>
      <c r="I4714" t="s">
        <v>21</v>
      </c>
      <c r="J4714" t="s">
        <v>28</v>
      </c>
      <c r="K4714" t="s">
        <v>28</v>
      </c>
      <c r="L4714" t="s">
        <v>33</v>
      </c>
      <c r="M4714" t="s">
        <v>20</v>
      </c>
      <c r="N4714" t="s">
        <v>30</v>
      </c>
      <c r="O4714" s="1">
        <v>37.5</v>
      </c>
      <c r="P4714" s="1">
        <v>617.87</v>
      </c>
      <c r="Q4714">
        <v>1</v>
      </c>
      <c r="R4714" t="s">
        <v>21</v>
      </c>
      <c r="S4714" t="str">
        <f>IF(ChurnData[[#This Row],[MonthlyCharges]]&lt;=30,"1. Up to 30",IF(ChurnData[[#This Row],[MonthlyCharges]]&lt;=50,"2. 31-50",IF(ChurnData[[#This Row],[MonthlyCharges]]&lt;=70,"3. 51-70",IF(ChurnData[[#This Row],[MonthlyCharges]]&lt;=90,"4. 71-90","5. Over 90"))))</f>
        <v>2. 31-50</v>
      </c>
      <c r="T4714" t="str">
        <f>IF(AND(ChurnData[[#This Row],[Contract]]="Month-to-month",ChurnData[[#This Row],[InternetService]]="Fiber optic",ChurnData[[#This Row],[TenureMonths]]&lt;=11),"High-risk","Other")</f>
        <v>Other</v>
      </c>
      <c r="U4714" t="str">
        <f>IF(ChurnData[[#This Row],[TenureMonths]]&lt;=11,"0-11",IF(ChurnData[[#This Row],[TenureMonths]]&lt;=23,"12-23",IF(ChurnData[[#This Row],[TenureMonths]]&lt;=35,"24-35",IF(ChurnData[[#This Row],[TenureMonths]]&lt;=47,"36-47",IF(ChurnData[[#This Row],[TenureMonths]]&lt;=59,"48-59","60-72")))))</f>
        <v>12-23</v>
      </c>
      <c r="V4714">
        <f>IF(ChurnData[[#This Row],[Churn]]="Yes",1,0)</f>
        <v>0</v>
      </c>
    </row>
    <row r="4715" spans="1:22" x14ac:dyDescent="0.35">
      <c r="A4715" t="s">
        <v>4768</v>
      </c>
      <c r="B4715" t="s">
        <v>36</v>
      </c>
      <c r="C4715">
        <v>0</v>
      </c>
      <c r="D4715" t="s">
        <v>21</v>
      </c>
      <c r="E4715" t="s">
        <v>20</v>
      </c>
      <c r="F4715" t="s">
        <v>75</v>
      </c>
      <c r="G4715" s="2">
        <v>7</v>
      </c>
      <c r="H4715" t="s">
        <v>20</v>
      </c>
      <c r="I4715" t="s">
        <v>32</v>
      </c>
      <c r="J4715" t="s">
        <v>21</v>
      </c>
      <c r="K4715" t="s">
        <v>20</v>
      </c>
      <c r="L4715" t="s">
        <v>33</v>
      </c>
      <c r="M4715" t="s">
        <v>20</v>
      </c>
      <c r="N4715" t="s">
        <v>34</v>
      </c>
      <c r="O4715" s="1">
        <v>60.31</v>
      </c>
      <c r="P4715" s="1">
        <v>418.4</v>
      </c>
      <c r="Q4715">
        <v>1</v>
      </c>
      <c r="R4715" t="s">
        <v>20</v>
      </c>
      <c r="S4715" t="str">
        <f>IF(ChurnData[[#This Row],[MonthlyCharges]]&lt;=30,"1. Up to 30",IF(ChurnData[[#This Row],[MonthlyCharges]]&lt;=50,"2. 31-50",IF(ChurnData[[#This Row],[MonthlyCharges]]&lt;=70,"3. 51-70",IF(ChurnData[[#This Row],[MonthlyCharges]]&lt;=90,"4. 71-90","5. Over 90"))))</f>
        <v>3. 51-70</v>
      </c>
      <c r="T4715" t="str">
        <f>IF(AND(ChurnData[[#This Row],[Contract]]="Month-to-month",ChurnData[[#This Row],[InternetService]]="Fiber optic",ChurnData[[#This Row],[TenureMonths]]&lt;=11),"High-risk","Other")</f>
        <v>Other</v>
      </c>
      <c r="U4715" t="str">
        <f>IF(ChurnData[[#This Row],[TenureMonths]]&lt;=11,"0-11",IF(ChurnData[[#This Row],[TenureMonths]]&lt;=23,"12-23",IF(ChurnData[[#This Row],[TenureMonths]]&lt;=35,"24-35",IF(ChurnData[[#This Row],[TenureMonths]]&lt;=47,"36-47",IF(ChurnData[[#This Row],[TenureMonths]]&lt;=59,"48-59","60-72")))))</f>
        <v>0-11</v>
      </c>
      <c r="V4715">
        <f>IF(ChurnData[[#This Row],[Churn]]="Yes",1,0)</f>
        <v>1</v>
      </c>
    </row>
    <row r="4716" spans="1:22" x14ac:dyDescent="0.35">
      <c r="A4716" t="s">
        <v>4769</v>
      </c>
      <c r="B4716" t="s">
        <v>19</v>
      </c>
      <c r="C4716">
        <v>1</v>
      </c>
      <c r="D4716" t="s">
        <v>21</v>
      </c>
      <c r="E4716" t="s">
        <v>21</v>
      </c>
      <c r="F4716" t="s">
        <v>47</v>
      </c>
      <c r="G4716" s="2">
        <v>8</v>
      </c>
      <c r="H4716" t="s">
        <v>20</v>
      </c>
      <c r="I4716" t="s">
        <v>23</v>
      </c>
      <c r="J4716" t="s">
        <v>21</v>
      </c>
      <c r="K4716" t="s">
        <v>21</v>
      </c>
      <c r="L4716" t="s">
        <v>33</v>
      </c>
      <c r="M4716" t="s">
        <v>20</v>
      </c>
      <c r="N4716" t="s">
        <v>25</v>
      </c>
      <c r="O4716" s="1">
        <v>75.89</v>
      </c>
      <c r="P4716" s="1">
        <v>615.20000000000005</v>
      </c>
      <c r="Q4716">
        <v>4</v>
      </c>
      <c r="R4716" t="s">
        <v>21</v>
      </c>
      <c r="S4716" t="str">
        <f>IF(ChurnData[[#This Row],[MonthlyCharges]]&lt;=30,"1. Up to 30",IF(ChurnData[[#This Row],[MonthlyCharges]]&lt;=50,"2. 31-50",IF(ChurnData[[#This Row],[MonthlyCharges]]&lt;=70,"3. 51-70",IF(ChurnData[[#This Row],[MonthlyCharges]]&lt;=90,"4. 71-90","5. Over 90"))))</f>
        <v>4. 71-90</v>
      </c>
      <c r="T4716" t="str">
        <f>IF(AND(ChurnData[[#This Row],[Contract]]="Month-to-month",ChurnData[[#This Row],[InternetService]]="Fiber optic",ChurnData[[#This Row],[TenureMonths]]&lt;=11),"High-risk","Other")</f>
        <v>High-risk</v>
      </c>
      <c r="U4716" t="str">
        <f>IF(ChurnData[[#This Row],[TenureMonths]]&lt;=11,"0-11",IF(ChurnData[[#This Row],[TenureMonths]]&lt;=23,"12-23",IF(ChurnData[[#This Row],[TenureMonths]]&lt;=35,"24-35",IF(ChurnData[[#This Row],[TenureMonths]]&lt;=47,"36-47",IF(ChurnData[[#This Row],[TenureMonths]]&lt;=59,"48-59","60-72")))))</f>
        <v>0-11</v>
      </c>
      <c r="V4716">
        <f>IF(ChurnData[[#This Row],[Churn]]="Yes",1,0)</f>
        <v>0</v>
      </c>
    </row>
    <row r="4717" spans="1:22" x14ac:dyDescent="0.35">
      <c r="A4717" t="s">
        <v>4770</v>
      </c>
      <c r="B4717" t="s">
        <v>19</v>
      </c>
      <c r="C4717">
        <v>0</v>
      </c>
      <c r="D4717" t="s">
        <v>20</v>
      </c>
      <c r="E4717" t="s">
        <v>20</v>
      </c>
      <c r="F4717" t="s">
        <v>45</v>
      </c>
      <c r="G4717" s="2">
        <v>35</v>
      </c>
      <c r="H4717" t="s">
        <v>20</v>
      </c>
      <c r="I4717" t="s">
        <v>23</v>
      </c>
      <c r="J4717" t="s">
        <v>21</v>
      </c>
      <c r="K4717" t="s">
        <v>20</v>
      </c>
      <c r="L4717" t="s">
        <v>33</v>
      </c>
      <c r="M4717" t="s">
        <v>20</v>
      </c>
      <c r="N4717" t="s">
        <v>34</v>
      </c>
      <c r="O4717" s="1">
        <v>90.27</v>
      </c>
      <c r="P4717" s="1">
        <v>3099.66</v>
      </c>
      <c r="Q4717">
        <v>2</v>
      </c>
      <c r="R4717" t="s">
        <v>21</v>
      </c>
      <c r="S4717" t="str">
        <f>IF(ChurnData[[#This Row],[MonthlyCharges]]&lt;=30,"1. Up to 30",IF(ChurnData[[#This Row],[MonthlyCharges]]&lt;=50,"2. 31-50",IF(ChurnData[[#This Row],[MonthlyCharges]]&lt;=70,"3. 51-70",IF(ChurnData[[#This Row],[MonthlyCharges]]&lt;=90,"4. 71-90","5. Over 90"))))</f>
        <v>5. Over 90</v>
      </c>
      <c r="T4717" t="str">
        <f>IF(AND(ChurnData[[#This Row],[Contract]]="Month-to-month",ChurnData[[#This Row],[InternetService]]="Fiber optic",ChurnData[[#This Row],[TenureMonths]]&lt;=11),"High-risk","Other")</f>
        <v>Other</v>
      </c>
      <c r="U4717" t="str">
        <f>IF(ChurnData[[#This Row],[TenureMonths]]&lt;=11,"0-11",IF(ChurnData[[#This Row],[TenureMonths]]&lt;=23,"12-23",IF(ChurnData[[#This Row],[TenureMonths]]&lt;=35,"24-35",IF(ChurnData[[#This Row],[TenureMonths]]&lt;=47,"36-47",IF(ChurnData[[#This Row],[TenureMonths]]&lt;=59,"48-59","60-72")))))</f>
        <v>24-35</v>
      </c>
      <c r="V4717">
        <f>IF(ChurnData[[#This Row],[Churn]]="Yes",1,0)</f>
        <v>0</v>
      </c>
    </row>
    <row r="4718" spans="1:22" x14ac:dyDescent="0.35">
      <c r="A4718" t="s">
        <v>4771</v>
      </c>
      <c r="B4718" t="s">
        <v>19</v>
      </c>
      <c r="C4718">
        <v>0</v>
      </c>
      <c r="D4718" t="s">
        <v>20</v>
      </c>
      <c r="E4718" t="s">
        <v>20</v>
      </c>
      <c r="F4718" t="s">
        <v>49</v>
      </c>
      <c r="G4718" s="2">
        <v>8</v>
      </c>
      <c r="H4718" t="s">
        <v>20</v>
      </c>
      <c r="I4718" t="s">
        <v>32</v>
      </c>
      <c r="J4718" t="s">
        <v>21</v>
      </c>
      <c r="K4718" t="s">
        <v>21</v>
      </c>
      <c r="L4718" t="s">
        <v>29</v>
      </c>
      <c r="M4718" t="s">
        <v>20</v>
      </c>
      <c r="N4718" t="s">
        <v>30</v>
      </c>
      <c r="O4718" s="1">
        <v>51.77</v>
      </c>
      <c r="P4718" s="1">
        <v>408.73</v>
      </c>
      <c r="Q4718">
        <v>1</v>
      </c>
      <c r="R4718" t="s">
        <v>21</v>
      </c>
      <c r="S4718" t="str">
        <f>IF(ChurnData[[#This Row],[MonthlyCharges]]&lt;=30,"1. Up to 30",IF(ChurnData[[#This Row],[MonthlyCharges]]&lt;=50,"2. 31-50",IF(ChurnData[[#This Row],[MonthlyCharges]]&lt;=70,"3. 51-70",IF(ChurnData[[#This Row],[MonthlyCharges]]&lt;=90,"4. 71-90","5. Over 90"))))</f>
        <v>3. 51-70</v>
      </c>
      <c r="T4718" t="str">
        <f>IF(AND(ChurnData[[#This Row],[Contract]]="Month-to-month",ChurnData[[#This Row],[InternetService]]="Fiber optic",ChurnData[[#This Row],[TenureMonths]]&lt;=11),"High-risk","Other")</f>
        <v>Other</v>
      </c>
      <c r="U4718" t="str">
        <f>IF(ChurnData[[#This Row],[TenureMonths]]&lt;=11,"0-11",IF(ChurnData[[#This Row],[TenureMonths]]&lt;=23,"12-23",IF(ChurnData[[#This Row],[TenureMonths]]&lt;=35,"24-35",IF(ChurnData[[#This Row],[TenureMonths]]&lt;=47,"36-47",IF(ChurnData[[#This Row],[TenureMonths]]&lt;=59,"48-59","60-72")))))</f>
        <v>0-11</v>
      </c>
      <c r="V4718">
        <f>IF(ChurnData[[#This Row],[Churn]]="Yes",1,0)</f>
        <v>0</v>
      </c>
    </row>
    <row r="4719" spans="1:22" x14ac:dyDescent="0.35">
      <c r="A4719" t="s">
        <v>4772</v>
      </c>
      <c r="B4719" t="s">
        <v>36</v>
      </c>
      <c r="C4719">
        <v>0</v>
      </c>
      <c r="D4719" t="s">
        <v>21</v>
      </c>
      <c r="E4719" t="s">
        <v>20</v>
      </c>
      <c r="F4719" t="s">
        <v>37</v>
      </c>
      <c r="G4719" s="2">
        <v>12</v>
      </c>
      <c r="H4719" t="s">
        <v>20</v>
      </c>
      <c r="I4719" t="s">
        <v>21</v>
      </c>
      <c r="J4719" t="s">
        <v>28</v>
      </c>
      <c r="K4719" t="s">
        <v>28</v>
      </c>
      <c r="L4719" t="s">
        <v>33</v>
      </c>
      <c r="M4719" t="s">
        <v>20</v>
      </c>
      <c r="N4719" t="s">
        <v>25</v>
      </c>
      <c r="O4719" s="1">
        <v>36.43</v>
      </c>
      <c r="P4719" s="1">
        <v>447.74</v>
      </c>
      <c r="Q4719">
        <v>0</v>
      </c>
      <c r="R4719" t="s">
        <v>21</v>
      </c>
      <c r="S4719" t="str">
        <f>IF(ChurnData[[#This Row],[MonthlyCharges]]&lt;=30,"1. Up to 30",IF(ChurnData[[#This Row],[MonthlyCharges]]&lt;=50,"2. 31-50",IF(ChurnData[[#This Row],[MonthlyCharges]]&lt;=70,"3. 51-70",IF(ChurnData[[#This Row],[MonthlyCharges]]&lt;=90,"4. 71-90","5. Over 90"))))</f>
        <v>2. 31-50</v>
      </c>
      <c r="T4719" t="str">
        <f>IF(AND(ChurnData[[#This Row],[Contract]]="Month-to-month",ChurnData[[#This Row],[InternetService]]="Fiber optic",ChurnData[[#This Row],[TenureMonths]]&lt;=11),"High-risk","Other")</f>
        <v>Other</v>
      </c>
      <c r="U4719" t="str">
        <f>IF(ChurnData[[#This Row],[TenureMonths]]&lt;=11,"0-11",IF(ChurnData[[#This Row],[TenureMonths]]&lt;=23,"12-23",IF(ChurnData[[#This Row],[TenureMonths]]&lt;=35,"24-35",IF(ChurnData[[#This Row],[TenureMonths]]&lt;=47,"36-47",IF(ChurnData[[#This Row],[TenureMonths]]&lt;=59,"48-59","60-72")))))</f>
        <v>12-23</v>
      </c>
      <c r="V4719">
        <f>IF(ChurnData[[#This Row],[Churn]]="Yes",1,0)</f>
        <v>0</v>
      </c>
    </row>
    <row r="4720" spans="1:22" x14ac:dyDescent="0.35">
      <c r="A4720" t="s">
        <v>4773</v>
      </c>
      <c r="B4720" t="s">
        <v>19</v>
      </c>
      <c r="C4720">
        <v>0</v>
      </c>
      <c r="D4720" t="s">
        <v>20</v>
      </c>
      <c r="E4720" t="s">
        <v>21</v>
      </c>
      <c r="F4720" t="s">
        <v>75</v>
      </c>
      <c r="G4720" s="2">
        <v>24</v>
      </c>
      <c r="H4720" t="s">
        <v>20</v>
      </c>
      <c r="I4720" t="s">
        <v>21</v>
      </c>
      <c r="J4720" t="s">
        <v>28</v>
      </c>
      <c r="K4720" t="s">
        <v>28</v>
      </c>
      <c r="L4720" t="s">
        <v>33</v>
      </c>
      <c r="M4720" t="s">
        <v>20</v>
      </c>
      <c r="N4720" t="s">
        <v>30</v>
      </c>
      <c r="O4720" s="1">
        <v>32.65</v>
      </c>
      <c r="P4720" s="1">
        <v>785.37</v>
      </c>
      <c r="Q4720">
        <v>2</v>
      </c>
      <c r="R4720" t="s">
        <v>20</v>
      </c>
      <c r="S4720" t="str">
        <f>IF(ChurnData[[#This Row],[MonthlyCharges]]&lt;=30,"1. Up to 30",IF(ChurnData[[#This Row],[MonthlyCharges]]&lt;=50,"2. 31-50",IF(ChurnData[[#This Row],[MonthlyCharges]]&lt;=70,"3. 51-70",IF(ChurnData[[#This Row],[MonthlyCharges]]&lt;=90,"4. 71-90","5. Over 90"))))</f>
        <v>2. 31-50</v>
      </c>
      <c r="T4720" t="str">
        <f>IF(AND(ChurnData[[#This Row],[Contract]]="Month-to-month",ChurnData[[#This Row],[InternetService]]="Fiber optic",ChurnData[[#This Row],[TenureMonths]]&lt;=11),"High-risk","Other")</f>
        <v>Other</v>
      </c>
      <c r="U4720" t="str">
        <f>IF(ChurnData[[#This Row],[TenureMonths]]&lt;=11,"0-11",IF(ChurnData[[#This Row],[TenureMonths]]&lt;=23,"12-23",IF(ChurnData[[#This Row],[TenureMonths]]&lt;=35,"24-35",IF(ChurnData[[#This Row],[TenureMonths]]&lt;=47,"36-47",IF(ChurnData[[#This Row],[TenureMonths]]&lt;=59,"48-59","60-72")))))</f>
        <v>24-35</v>
      </c>
      <c r="V4720">
        <f>IF(ChurnData[[#This Row],[Churn]]="Yes",1,0)</f>
        <v>1</v>
      </c>
    </row>
    <row r="4721" spans="1:22" x14ac:dyDescent="0.35">
      <c r="A4721" t="s">
        <v>4774</v>
      </c>
      <c r="B4721" t="s">
        <v>36</v>
      </c>
      <c r="C4721">
        <v>0</v>
      </c>
      <c r="D4721" t="s">
        <v>21</v>
      </c>
      <c r="E4721" t="s">
        <v>21</v>
      </c>
      <c r="F4721" t="s">
        <v>37</v>
      </c>
      <c r="G4721" s="2">
        <v>3</v>
      </c>
      <c r="H4721" t="s">
        <v>20</v>
      </c>
      <c r="I4721" t="s">
        <v>21</v>
      </c>
      <c r="J4721" t="s">
        <v>28</v>
      </c>
      <c r="K4721" t="s">
        <v>28</v>
      </c>
      <c r="L4721" t="s">
        <v>33</v>
      </c>
      <c r="M4721" t="s">
        <v>21</v>
      </c>
      <c r="N4721" t="s">
        <v>25</v>
      </c>
      <c r="O4721" s="1">
        <v>29.92</v>
      </c>
      <c r="P4721" s="1">
        <v>91.31</v>
      </c>
      <c r="Q4721">
        <v>1</v>
      </c>
      <c r="R4721" t="s">
        <v>21</v>
      </c>
      <c r="S4721" t="str">
        <f>IF(ChurnData[[#This Row],[MonthlyCharges]]&lt;=30,"1. Up to 30",IF(ChurnData[[#This Row],[MonthlyCharges]]&lt;=50,"2. 31-50",IF(ChurnData[[#This Row],[MonthlyCharges]]&lt;=70,"3. 51-70",IF(ChurnData[[#This Row],[MonthlyCharges]]&lt;=90,"4. 71-90","5. Over 90"))))</f>
        <v>1. Up to 30</v>
      </c>
      <c r="T4721" t="str">
        <f>IF(AND(ChurnData[[#This Row],[Contract]]="Month-to-month",ChurnData[[#This Row],[InternetService]]="Fiber optic",ChurnData[[#This Row],[TenureMonths]]&lt;=11),"High-risk","Other")</f>
        <v>Other</v>
      </c>
      <c r="U4721" t="str">
        <f>IF(ChurnData[[#This Row],[TenureMonths]]&lt;=11,"0-11",IF(ChurnData[[#This Row],[TenureMonths]]&lt;=23,"12-23",IF(ChurnData[[#This Row],[TenureMonths]]&lt;=35,"24-35",IF(ChurnData[[#This Row],[TenureMonths]]&lt;=47,"36-47",IF(ChurnData[[#This Row],[TenureMonths]]&lt;=59,"48-59","60-72")))))</f>
        <v>0-11</v>
      </c>
      <c r="V4721">
        <f>IF(ChurnData[[#This Row],[Churn]]="Yes",1,0)</f>
        <v>0</v>
      </c>
    </row>
    <row r="4722" spans="1:22" x14ac:dyDescent="0.35">
      <c r="A4722" t="s">
        <v>4775</v>
      </c>
      <c r="B4722" t="s">
        <v>36</v>
      </c>
      <c r="C4722">
        <v>0</v>
      </c>
      <c r="D4722" t="s">
        <v>20</v>
      </c>
      <c r="E4722" t="s">
        <v>21</v>
      </c>
      <c r="F4722" t="s">
        <v>27</v>
      </c>
      <c r="G4722" s="2">
        <v>9</v>
      </c>
      <c r="H4722" t="s">
        <v>20</v>
      </c>
      <c r="I4722" t="s">
        <v>23</v>
      </c>
      <c r="J4722" t="s">
        <v>21</v>
      </c>
      <c r="K4722" t="s">
        <v>21</v>
      </c>
      <c r="L4722" t="s">
        <v>33</v>
      </c>
      <c r="M4722" t="s">
        <v>21</v>
      </c>
      <c r="N4722" t="s">
        <v>30</v>
      </c>
      <c r="O4722" s="1">
        <v>82.21</v>
      </c>
      <c r="P4722" s="1">
        <v>758.78</v>
      </c>
      <c r="Q4722">
        <v>5</v>
      </c>
      <c r="R4722" t="s">
        <v>20</v>
      </c>
      <c r="S4722" t="str">
        <f>IF(ChurnData[[#This Row],[MonthlyCharges]]&lt;=30,"1. Up to 30",IF(ChurnData[[#This Row],[MonthlyCharges]]&lt;=50,"2. 31-50",IF(ChurnData[[#This Row],[MonthlyCharges]]&lt;=70,"3. 51-70",IF(ChurnData[[#This Row],[MonthlyCharges]]&lt;=90,"4. 71-90","5. Over 90"))))</f>
        <v>4. 71-90</v>
      </c>
      <c r="T4722" t="str">
        <f>IF(AND(ChurnData[[#This Row],[Contract]]="Month-to-month",ChurnData[[#This Row],[InternetService]]="Fiber optic",ChurnData[[#This Row],[TenureMonths]]&lt;=11),"High-risk","Other")</f>
        <v>High-risk</v>
      </c>
      <c r="U4722" t="str">
        <f>IF(ChurnData[[#This Row],[TenureMonths]]&lt;=11,"0-11",IF(ChurnData[[#This Row],[TenureMonths]]&lt;=23,"12-23",IF(ChurnData[[#This Row],[TenureMonths]]&lt;=35,"24-35",IF(ChurnData[[#This Row],[TenureMonths]]&lt;=47,"36-47",IF(ChurnData[[#This Row],[TenureMonths]]&lt;=59,"48-59","60-72")))))</f>
        <v>0-11</v>
      </c>
      <c r="V4722">
        <f>IF(ChurnData[[#This Row],[Churn]]="Yes",1,0)</f>
        <v>1</v>
      </c>
    </row>
    <row r="4723" spans="1:22" x14ac:dyDescent="0.35">
      <c r="A4723" t="s">
        <v>4776</v>
      </c>
      <c r="B4723" t="s">
        <v>19</v>
      </c>
      <c r="C4723">
        <v>0</v>
      </c>
      <c r="D4723" t="s">
        <v>20</v>
      </c>
      <c r="E4723" t="s">
        <v>20</v>
      </c>
      <c r="F4723" t="s">
        <v>37</v>
      </c>
      <c r="G4723" s="2">
        <v>56</v>
      </c>
      <c r="H4723" t="s">
        <v>20</v>
      </c>
      <c r="I4723" t="s">
        <v>23</v>
      </c>
      <c r="J4723" t="s">
        <v>21</v>
      </c>
      <c r="K4723" t="s">
        <v>21</v>
      </c>
      <c r="L4723" t="s">
        <v>24</v>
      </c>
      <c r="M4723" t="s">
        <v>20</v>
      </c>
      <c r="N4723" t="s">
        <v>34</v>
      </c>
      <c r="O4723" s="1">
        <v>83.82</v>
      </c>
      <c r="P4723" s="1">
        <v>4619.41</v>
      </c>
      <c r="Q4723">
        <v>1</v>
      </c>
      <c r="R4723" t="s">
        <v>21</v>
      </c>
      <c r="S4723" t="str">
        <f>IF(ChurnData[[#This Row],[MonthlyCharges]]&lt;=30,"1. Up to 30",IF(ChurnData[[#This Row],[MonthlyCharges]]&lt;=50,"2. 31-50",IF(ChurnData[[#This Row],[MonthlyCharges]]&lt;=70,"3. 51-70",IF(ChurnData[[#This Row],[MonthlyCharges]]&lt;=90,"4. 71-90","5. Over 90"))))</f>
        <v>4. 71-90</v>
      </c>
      <c r="T4723" t="str">
        <f>IF(AND(ChurnData[[#This Row],[Contract]]="Month-to-month",ChurnData[[#This Row],[InternetService]]="Fiber optic",ChurnData[[#This Row],[TenureMonths]]&lt;=11),"High-risk","Other")</f>
        <v>Other</v>
      </c>
      <c r="U4723" t="str">
        <f>IF(ChurnData[[#This Row],[TenureMonths]]&lt;=11,"0-11",IF(ChurnData[[#This Row],[TenureMonths]]&lt;=23,"12-23",IF(ChurnData[[#This Row],[TenureMonths]]&lt;=35,"24-35",IF(ChurnData[[#This Row],[TenureMonths]]&lt;=47,"36-47",IF(ChurnData[[#This Row],[TenureMonths]]&lt;=59,"48-59","60-72")))))</f>
        <v>48-59</v>
      </c>
      <c r="V4723">
        <f>IF(ChurnData[[#This Row],[Churn]]="Yes",1,0)</f>
        <v>0</v>
      </c>
    </row>
    <row r="4724" spans="1:22" x14ac:dyDescent="0.35">
      <c r="A4724" t="s">
        <v>4777</v>
      </c>
      <c r="B4724" t="s">
        <v>36</v>
      </c>
      <c r="C4724">
        <v>1</v>
      </c>
      <c r="D4724" t="s">
        <v>20</v>
      </c>
      <c r="E4724" t="s">
        <v>21</v>
      </c>
      <c r="F4724" t="s">
        <v>27</v>
      </c>
      <c r="G4724" s="2">
        <v>32</v>
      </c>
      <c r="H4724" t="s">
        <v>20</v>
      </c>
      <c r="I4724" t="s">
        <v>23</v>
      </c>
      <c r="J4724" t="s">
        <v>21</v>
      </c>
      <c r="K4724" t="s">
        <v>21</v>
      </c>
      <c r="L4724" t="s">
        <v>29</v>
      </c>
      <c r="M4724" t="s">
        <v>20</v>
      </c>
      <c r="N4724" t="s">
        <v>34</v>
      </c>
      <c r="O4724" s="1">
        <v>75.61</v>
      </c>
      <c r="P4724" s="1">
        <v>2440.34</v>
      </c>
      <c r="Q4724">
        <v>3</v>
      </c>
      <c r="R4724" t="s">
        <v>20</v>
      </c>
      <c r="S4724" t="str">
        <f>IF(ChurnData[[#This Row],[MonthlyCharges]]&lt;=30,"1. Up to 30",IF(ChurnData[[#This Row],[MonthlyCharges]]&lt;=50,"2. 31-50",IF(ChurnData[[#This Row],[MonthlyCharges]]&lt;=70,"3. 51-70",IF(ChurnData[[#This Row],[MonthlyCharges]]&lt;=90,"4. 71-90","5. Over 90"))))</f>
        <v>4. 71-90</v>
      </c>
      <c r="T4724" t="str">
        <f>IF(AND(ChurnData[[#This Row],[Contract]]="Month-to-month",ChurnData[[#This Row],[InternetService]]="Fiber optic",ChurnData[[#This Row],[TenureMonths]]&lt;=11),"High-risk","Other")</f>
        <v>Other</v>
      </c>
      <c r="U4724" t="str">
        <f>IF(ChurnData[[#This Row],[TenureMonths]]&lt;=11,"0-11",IF(ChurnData[[#This Row],[TenureMonths]]&lt;=23,"12-23",IF(ChurnData[[#This Row],[TenureMonths]]&lt;=35,"24-35",IF(ChurnData[[#This Row],[TenureMonths]]&lt;=47,"36-47",IF(ChurnData[[#This Row],[TenureMonths]]&lt;=59,"48-59","60-72")))))</f>
        <v>24-35</v>
      </c>
      <c r="V4724">
        <f>IF(ChurnData[[#This Row],[Churn]]="Yes",1,0)</f>
        <v>1</v>
      </c>
    </row>
    <row r="4725" spans="1:22" x14ac:dyDescent="0.35">
      <c r="A4725" t="s">
        <v>4778</v>
      </c>
      <c r="B4725" t="s">
        <v>19</v>
      </c>
      <c r="C4725">
        <v>0</v>
      </c>
      <c r="D4725" t="s">
        <v>21</v>
      </c>
      <c r="E4725" t="s">
        <v>21</v>
      </c>
      <c r="F4725" t="s">
        <v>65</v>
      </c>
      <c r="G4725" s="2">
        <v>56</v>
      </c>
      <c r="H4725" t="s">
        <v>20</v>
      </c>
      <c r="I4725" t="s">
        <v>32</v>
      </c>
      <c r="J4725" t="s">
        <v>21</v>
      </c>
      <c r="K4725" t="s">
        <v>21</v>
      </c>
      <c r="L4725" t="s">
        <v>29</v>
      </c>
      <c r="M4725" t="s">
        <v>20</v>
      </c>
      <c r="N4725" t="s">
        <v>43</v>
      </c>
      <c r="O4725" s="1">
        <v>62.12</v>
      </c>
      <c r="P4725" s="1">
        <v>3452.24</v>
      </c>
      <c r="Q4725">
        <v>1</v>
      </c>
      <c r="R4725" t="s">
        <v>21</v>
      </c>
      <c r="S4725" t="str">
        <f>IF(ChurnData[[#This Row],[MonthlyCharges]]&lt;=30,"1. Up to 30",IF(ChurnData[[#This Row],[MonthlyCharges]]&lt;=50,"2. 31-50",IF(ChurnData[[#This Row],[MonthlyCharges]]&lt;=70,"3. 51-70",IF(ChurnData[[#This Row],[MonthlyCharges]]&lt;=90,"4. 71-90","5. Over 90"))))</f>
        <v>3. 51-70</v>
      </c>
      <c r="T4725" t="str">
        <f>IF(AND(ChurnData[[#This Row],[Contract]]="Month-to-month",ChurnData[[#This Row],[InternetService]]="Fiber optic",ChurnData[[#This Row],[TenureMonths]]&lt;=11),"High-risk","Other")</f>
        <v>Other</v>
      </c>
      <c r="U4725" t="str">
        <f>IF(ChurnData[[#This Row],[TenureMonths]]&lt;=11,"0-11",IF(ChurnData[[#This Row],[TenureMonths]]&lt;=23,"12-23",IF(ChurnData[[#This Row],[TenureMonths]]&lt;=35,"24-35",IF(ChurnData[[#This Row],[TenureMonths]]&lt;=47,"36-47",IF(ChurnData[[#This Row],[TenureMonths]]&lt;=59,"48-59","60-72")))))</f>
        <v>48-59</v>
      </c>
      <c r="V4725">
        <f>IF(ChurnData[[#This Row],[Churn]]="Yes",1,0)</f>
        <v>0</v>
      </c>
    </row>
    <row r="4726" spans="1:22" x14ac:dyDescent="0.35">
      <c r="A4726" t="s">
        <v>4779</v>
      </c>
      <c r="B4726" t="s">
        <v>36</v>
      </c>
      <c r="C4726">
        <v>0</v>
      </c>
      <c r="D4726" t="s">
        <v>20</v>
      </c>
      <c r="E4726" t="s">
        <v>21</v>
      </c>
      <c r="F4726" t="s">
        <v>75</v>
      </c>
      <c r="G4726" s="2">
        <v>41</v>
      </c>
      <c r="H4726" t="s">
        <v>20</v>
      </c>
      <c r="I4726" t="s">
        <v>23</v>
      </c>
      <c r="J4726" t="s">
        <v>20</v>
      </c>
      <c r="K4726" t="s">
        <v>21</v>
      </c>
      <c r="L4726" t="s">
        <v>29</v>
      </c>
      <c r="M4726" t="s">
        <v>21</v>
      </c>
      <c r="N4726" t="s">
        <v>34</v>
      </c>
      <c r="O4726" s="1">
        <v>99.58</v>
      </c>
      <c r="P4726" s="1">
        <v>4018.25</v>
      </c>
      <c r="Q4726">
        <v>4</v>
      </c>
      <c r="R4726" t="s">
        <v>21</v>
      </c>
      <c r="S4726" t="str">
        <f>IF(ChurnData[[#This Row],[MonthlyCharges]]&lt;=30,"1. Up to 30",IF(ChurnData[[#This Row],[MonthlyCharges]]&lt;=50,"2. 31-50",IF(ChurnData[[#This Row],[MonthlyCharges]]&lt;=70,"3. 51-70",IF(ChurnData[[#This Row],[MonthlyCharges]]&lt;=90,"4. 71-90","5. Over 90"))))</f>
        <v>5. Over 90</v>
      </c>
      <c r="T4726" t="str">
        <f>IF(AND(ChurnData[[#This Row],[Contract]]="Month-to-month",ChurnData[[#This Row],[InternetService]]="Fiber optic",ChurnData[[#This Row],[TenureMonths]]&lt;=11),"High-risk","Other")</f>
        <v>Other</v>
      </c>
      <c r="U4726" t="str">
        <f>IF(ChurnData[[#This Row],[TenureMonths]]&lt;=11,"0-11",IF(ChurnData[[#This Row],[TenureMonths]]&lt;=23,"12-23",IF(ChurnData[[#This Row],[TenureMonths]]&lt;=35,"24-35",IF(ChurnData[[#This Row],[TenureMonths]]&lt;=47,"36-47",IF(ChurnData[[#This Row],[TenureMonths]]&lt;=59,"48-59","60-72")))))</f>
        <v>36-47</v>
      </c>
      <c r="V4726">
        <f>IF(ChurnData[[#This Row],[Churn]]="Yes",1,0)</f>
        <v>0</v>
      </c>
    </row>
    <row r="4727" spans="1:22" x14ac:dyDescent="0.35">
      <c r="A4727" t="s">
        <v>4780</v>
      </c>
      <c r="B4727" t="s">
        <v>36</v>
      </c>
      <c r="C4727">
        <v>1</v>
      </c>
      <c r="D4727" t="s">
        <v>20</v>
      </c>
      <c r="E4727" t="s">
        <v>20</v>
      </c>
      <c r="F4727" t="s">
        <v>65</v>
      </c>
      <c r="G4727" s="2">
        <v>19</v>
      </c>
      <c r="H4727" t="s">
        <v>20</v>
      </c>
      <c r="I4727" t="s">
        <v>23</v>
      </c>
      <c r="J4727" t="s">
        <v>20</v>
      </c>
      <c r="K4727" t="s">
        <v>20</v>
      </c>
      <c r="L4727" t="s">
        <v>33</v>
      </c>
      <c r="M4727" t="s">
        <v>20</v>
      </c>
      <c r="N4727" t="s">
        <v>34</v>
      </c>
      <c r="O4727" s="1">
        <v>83.3</v>
      </c>
      <c r="P4727" s="1">
        <v>1551.19</v>
      </c>
      <c r="Q4727">
        <v>0</v>
      </c>
      <c r="R4727" t="s">
        <v>21</v>
      </c>
      <c r="S4727" t="str">
        <f>IF(ChurnData[[#This Row],[MonthlyCharges]]&lt;=30,"1. Up to 30",IF(ChurnData[[#This Row],[MonthlyCharges]]&lt;=50,"2. 31-50",IF(ChurnData[[#This Row],[MonthlyCharges]]&lt;=70,"3. 51-70",IF(ChurnData[[#This Row],[MonthlyCharges]]&lt;=90,"4. 71-90","5. Over 90"))))</f>
        <v>4. 71-90</v>
      </c>
      <c r="T4727" t="str">
        <f>IF(AND(ChurnData[[#This Row],[Contract]]="Month-to-month",ChurnData[[#This Row],[InternetService]]="Fiber optic",ChurnData[[#This Row],[TenureMonths]]&lt;=11),"High-risk","Other")</f>
        <v>Other</v>
      </c>
      <c r="U4727" t="str">
        <f>IF(ChurnData[[#This Row],[TenureMonths]]&lt;=11,"0-11",IF(ChurnData[[#This Row],[TenureMonths]]&lt;=23,"12-23",IF(ChurnData[[#This Row],[TenureMonths]]&lt;=35,"24-35",IF(ChurnData[[#This Row],[TenureMonths]]&lt;=47,"36-47",IF(ChurnData[[#This Row],[TenureMonths]]&lt;=59,"48-59","60-72")))))</f>
        <v>12-23</v>
      </c>
      <c r="V4727">
        <f>IF(ChurnData[[#This Row],[Churn]]="Yes",1,0)</f>
        <v>0</v>
      </c>
    </row>
    <row r="4728" spans="1:22" x14ac:dyDescent="0.35">
      <c r="A4728" t="s">
        <v>4781</v>
      </c>
      <c r="B4728" t="s">
        <v>19</v>
      </c>
      <c r="C4728">
        <v>0</v>
      </c>
      <c r="D4728" t="s">
        <v>20</v>
      </c>
      <c r="E4728" t="s">
        <v>21</v>
      </c>
      <c r="F4728" t="s">
        <v>41</v>
      </c>
      <c r="G4728" s="2">
        <v>72</v>
      </c>
      <c r="H4728" t="s">
        <v>20</v>
      </c>
      <c r="I4728" t="s">
        <v>21</v>
      </c>
      <c r="J4728" t="s">
        <v>28</v>
      </c>
      <c r="K4728" t="s">
        <v>28</v>
      </c>
      <c r="L4728" t="s">
        <v>24</v>
      </c>
      <c r="M4728" t="s">
        <v>21</v>
      </c>
      <c r="N4728" t="s">
        <v>30</v>
      </c>
      <c r="O4728" s="1">
        <v>41.28</v>
      </c>
      <c r="P4728" s="1">
        <v>3045.15</v>
      </c>
      <c r="Q4728">
        <v>0</v>
      </c>
      <c r="R4728" t="s">
        <v>21</v>
      </c>
      <c r="S4728" t="str">
        <f>IF(ChurnData[[#This Row],[MonthlyCharges]]&lt;=30,"1. Up to 30",IF(ChurnData[[#This Row],[MonthlyCharges]]&lt;=50,"2. 31-50",IF(ChurnData[[#This Row],[MonthlyCharges]]&lt;=70,"3. 51-70",IF(ChurnData[[#This Row],[MonthlyCharges]]&lt;=90,"4. 71-90","5. Over 90"))))</f>
        <v>2. 31-50</v>
      </c>
      <c r="T4728" t="str">
        <f>IF(AND(ChurnData[[#This Row],[Contract]]="Month-to-month",ChurnData[[#This Row],[InternetService]]="Fiber optic",ChurnData[[#This Row],[TenureMonths]]&lt;=11),"High-risk","Other")</f>
        <v>Other</v>
      </c>
      <c r="U4728" t="str">
        <f>IF(ChurnData[[#This Row],[TenureMonths]]&lt;=11,"0-11",IF(ChurnData[[#This Row],[TenureMonths]]&lt;=23,"12-23",IF(ChurnData[[#This Row],[TenureMonths]]&lt;=35,"24-35",IF(ChurnData[[#This Row],[TenureMonths]]&lt;=47,"36-47",IF(ChurnData[[#This Row],[TenureMonths]]&lt;=59,"48-59","60-72")))))</f>
        <v>60-72</v>
      </c>
      <c r="V4728">
        <f>IF(ChurnData[[#This Row],[Churn]]="Yes",1,0)</f>
        <v>0</v>
      </c>
    </row>
    <row r="4729" spans="1:22" x14ac:dyDescent="0.35">
      <c r="A4729" t="s">
        <v>4782</v>
      </c>
      <c r="B4729" t="s">
        <v>19</v>
      </c>
      <c r="C4729">
        <v>0</v>
      </c>
      <c r="D4729" t="s">
        <v>21</v>
      </c>
      <c r="E4729" t="s">
        <v>20</v>
      </c>
      <c r="F4729" t="s">
        <v>37</v>
      </c>
      <c r="G4729" s="2">
        <v>16</v>
      </c>
      <c r="H4729" t="s">
        <v>20</v>
      </c>
      <c r="I4729" t="s">
        <v>23</v>
      </c>
      <c r="J4729" t="s">
        <v>21</v>
      </c>
      <c r="K4729" t="s">
        <v>20</v>
      </c>
      <c r="L4729" t="s">
        <v>33</v>
      </c>
      <c r="M4729" t="s">
        <v>21</v>
      </c>
      <c r="N4729" t="s">
        <v>43</v>
      </c>
      <c r="O4729" s="1">
        <v>88.92</v>
      </c>
      <c r="P4729" s="1">
        <v>1393.66</v>
      </c>
      <c r="Q4729">
        <v>2</v>
      </c>
      <c r="R4729" t="s">
        <v>21</v>
      </c>
      <c r="S4729" t="str">
        <f>IF(ChurnData[[#This Row],[MonthlyCharges]]&lt;=30,"1. Up to 30",IF(ChurnData[[#This Row],[MonthlyCharges]]&lt;=50,"2. 31-50",IF(ChurnData[[#This Row],[MonthlyCharges]]&lt;=70,"3. 51-70",IF(ChurnData[[#This Row],[MonthlyCharges]]&lt;=90,"4. 71-90","5. Over 90"))))</f>
        <v>4. 71-90</v>
      </c>
      <c r="T4729" t="str">
        <f>IF(AND(ChurnData[[#This Row],[Contract]]="Month-to-month",ChurnData[[#This Row],[InternetService]]="Fiber optic",ChurnData[[#This Row],[TenureMonths]]&lt;=11),"High-risk","Other")</f>
        <v>Other</v>
      </c>
      <c r="U4729" t="str">
        <f>IF(ChurnData[[#This Row],[TenureMonths]]&lt;=11,"0-11",IF(ChurnData[[#This Row],[TenureMonths]]&lt;=23,"12-23",IF(ChurnData[[#This Row],[TenureMonths]]&lt;=35,"24-35",IF(ChurnData[[#This Row],[TenureMonths]]&lt;=47,"36-47",IF(ChurnData[[#This Row],[TenureMonths]]&lt;=59,"48-59","60-72")))))</f>
        <v>12-23</v>
      </c>
      <c r="V4729">
        <f>IF(ChurnData[[#This Row],[Churn]]="Yes",1,0)</f>
        <v>0</v>
      </c>
    </row>
    <row r="4730" spans="1:22" x14ac:dyDescent="0.35">
      <c r="A4730" t="s">
        <v>4783</v>
      </c>
      <c r="B4730" t="s">
        <v>36</v>
      </c>
      <c r="C4730">
        <v>1</v>
      </c>
      <c r="D4730" t="s">
        <v>20</v>
      </c>
      <c r="E4730" t="s">
        <v>21</v>
      </c>
      <c r="F4730" t="s">
        <v>39</v>
      </c>
      <c r="G4730" s="2">
        <v>71</v>
      </c>
      <c r="H4730" t="s">
        <v>20</v>
      </c>
      <c r="I4730" t="s">
        <v>23</v>
      </c>
      <c r="J4730" t="s">
        <v>20</v>
      </c>
      <c r="K4730" t="s">
        <v>21</v>
      </c>
      <c r="L4730" t="s">
        <v>29</v>
      </c>
      <c r="M4730" t="s">
        <v>21</v>
      </c>
      <c r="N4730" t="s">
        <v>34</v>
      </c>
      <c r="O4730" s="1">
        <v>87.57</v>
      </c>
      <c r="P4730" s="1">
        <v>6327.41</v>
      </c>
      <c r="Q4730">
        <v>0</v>
      </c>
      <c r="R4730" t="s">
        <v>21</v>
      </c>
      <c r="S4730" t="str">
        <f>IF(ChurnData[[#This Row],[MonthlyCharges]]&lt;=30,"1. Up to 30",IF(ChurnData[[#This Row],[MonthlyCharges]]&lt;=50,"2. 31-50",IF(ChurnData[[#This Row],[MonthlyCharges]]&lt;=70,"3. 51-70",IF(ChurnData[[#This Row],[MonthlyCharges]]&lt;=90,"4. 71-90","5. Over 90"))))</f>
        <v>4. 71-90</v>
      </c>
      <c r="T4730" t="str">
        <f>IF(AND(ChurnData[[#This Row],[Contract]]="Month-to-month",ChurnData[[#This Row],[InternetService]]="Fiber optic",ChurnData[[#This Row],[TenureMonths]]&lt;=11),"High-risk","Other")</f>
        <v>Other</v>
      </c>
      <c r="U4730" t="str">
        <f>IF(ChurnData[[#This Row],[TenureMonths]]&lt;=11,"0-11",IF(ChurnData[[#This Row],[TenureMonths]]&lt;=23,"12-23",IF(ChurnData[[#This Row],[TenureMonths]]&lt;=35,"24-35",IF(ChurnData[[#This Row],[TenureMonths]]&lt;=47,"36-47",IF(ChurnData[[#This Row],[TenureMonths]]&lt;=59,"48-59","60-72")))))</f>
        <v>60-72</v>
      </c>
      <c r="V4730">
        <f>IF(ChurnData[[#This Row],[Churn]]="Yes",1,0)</f>
        <v>0</v>
      </c>
    </row>
    <row r="4731" spans="1:22" x14ac:dyDescent="0.35">
      <c r="A4731" t="s">
        <v>4784</v>
      </c>
      <c r="B4731" t="s">
        <v>36</v>
      </c>
      <c r="C4731">
        <v>0</v>
      </c>
      <c r="D4731" t="s">
        <v>21</v>
      </c>
      <c r="E4731" t="s">
        <v>20</v>
      </c>
      <c r="F4731" t="s">
        <v>22</v>
      </c>
      <c r="G4731" s="2">
        <v>50</v>
      </c>
      <c r="H4731" t="s">
        <v>20</v>
      </c>
      <c r="I4731" t="s">
        <v>32</v>
      </c>
      <c r="J4731" t="s">
        <v>21</v>
      </c>
      <c r="K4731" t="s">
        <v>21</v>
      </c>
      <c r="L4731" t="s">
        <v>24</v>
      </c>
      <c r="M4731" t="s">
        <v>21</v>
      </c>
      <c r="N4731" t="s">
        <v>34</v>
      </c>
      <c r="O4731" s="1">
        <v>61.42</v>
      </c>
      <c r="P4731" s="1">
        <v>3075.03</v>
      </c>
      <c r="Q4731">
        <v>2</v>
      </c>
      <c r="R4731" t="s">
        <v>21</v>
      </c>
      <c r="S4731" t="str">
        <f>IF(ChurnData[[#This Row],[MonthlyCharges]]&lt;=30,"1. Up to 30",IF(ChurnData[[#This Row],[MonthlyCharges]]&lt;=50,"2. 31-50",IF(ChurnData[[#This Row],[MonthlyCharges]]&lt;=70,"3. 51-70",IF(ChurnData[[#This Row],[MonthlyCharges]]&lt;=90,"4. 71-90","5. Over 90"))))</f>
        <v>3. 51-70</v>
      </c>
      <c r="T4731" t="str">
        <f>IF(AND(ChurnData[[#This Row],[Contract]]="Month-to-month",ChurnData[[#This Row],[InternetService]]="Fiber optic",ChurnData[[#This Row],[TenureMonths]]&lt;=11),"High-risk","Other")</f>
        <v>Other</v>
      </c>
      <c r="U4731" t="str">
        <f>IF(ChurnData[[#This Row],[TenureMonths]]&lt;=11,"0-11",IF(ChurnData[[#This Row],[TenureMonths]]&lt;=23,"12-23",IF(ChurnData[[#This Row],[TenureMonths]]&lt;=35,"24-35",IF(ChurnData[[#This Row],[TenureMonths]]&lt;=47,"36-47",IF(ChurnData[[#This Row],[TenureMonths]]&lt;=59,"48-59","60-72")))))</f>
        <v>48-59</v>
      </c>
      <c r="V4731">
        <f>IF(ChurnData[[#This Row],[Churn]]="Yes",1,0)</f>
        <v>0</v>
      </c>
    </row>
    <row r="4732" spans="1:22" x14ac:dyDescent="0.35">
      <c r="A4732" t="s">
        <v>4785</v>
      </c>
      <c r="B4732" t="s">
        <v>36</v>
      </c>
      <c r="C4732">
        <v>0</v>
      </c>
      <c r="D4732" t="s">
        <v>20</v>
      </c>
      <c r="E4732" t="s">
        <v>21</v>
      </c>
      <c r="F4732" t="s">
        <v>41</v>
      </c>
      <c r="G4732" s="2">
        <v>10</v>
      </c>
      <c r="H4732" t="s">
        <v>20</v>
      </c>
      <c r="I4732" t="s">
        <v>23</v>
      </c>
      <c r="J4732" t="s">
        <v>20</v>
      </c>
      <c r="K4732" t="s">
        <v>20</v>
      </c>
      <c r="L4732" t="s">
        <v>33</v>
      </c>
      <c r="M4732" t="s">
        <v>20</v>
      </c>
      <c r="N4732" t="s">
        <v>25</v>
      </c>
      <c r="O4732" s="1">
        <v>95.81</v>
      </c>
      <c r="P4732" s="1">
        <v>961</v>
      </c>
      <c r="Q4732">
        <v>1</v>
      </c>
      <c r="R4732" t="s">
        <v>21</v>
      </c>
      <c r="S4732" t="str">
        <f>IF(ChurnData[[#This Row],[MonthlyCharges]]&lt;=30,"1. Up to 30",IF(ChurnData[[#This Row],[MonthlyCharges]]&lt;=50,"2. 31-50",IF(ChurnData[[#This Row],[MonthlyCharges]]&lt;=70,"3. 51-70",IF(ChurnData[[#This Row],[MonthlyCharges]]&lt;=90,"4. 71-90","5. Over 90"))))</f>
        <v>5. Over 90</v>
      </c>
      <c r="T4732" t="str">
        <f>IF(AND(ChurnData[[#This Row],[Contract]]="Month-to-month",ChurnData[[#This Row],[InternetService]]="Fiber optic",ChurnData[[#This Row],[TenureMonths]]&lt;=11),"High-risk","Other")</f>
        <v>High-risk</v>
      </c>
      <c r="U4732" t="str">
        <f>IF(ChurnData[[#This Row],[TenureMonths]]&lt;=11,"0-11",IF(ChurnData[[#This Row],[TenureMonths]]&lt;=23,"12-23",IF(ChurnData[[#This Row],[TenureMonths]]&lt;=35,"24-35",IF(ChurnData[[#This Row],[TenureMonths]]&lt;=47,"36-47",IF(ChurnData[[#This Row],[TenureMonths]]&lt;=59,"48-59","60-72")))))</f>
        <v>0-11</v>
      </c>
      <c r="V4732">
        <f>IF(ChurnData[[#This Row],[Churn]]="Yes",1,0)</f>
        <v>0</v>
      </c>
    </row>
    <row r="4733" spans="1:22" x14ac:dyDescent="0.35">
      <c r="A4733" t="s">
        <v>4786</v>
      </c>
      <c r="B4733" t="s">
        <v>36</v>
      </c>
      <c r="C4733">
        <v>1</v>
      </c>
      <c r="D4733" t="s">
        <v>21</v>
      </c>
      <c r="E4733" t="s">
        <v>21</v>
      </c>
      <c r="F4733" t="s">
        <v>22</v>
      </c>
      <c r="G4733" s="2">
        <v>6</v>
      </c>
      <c r="H4733" t="s">
        <v>20</v>
      </c>
      <c r="I4733" t="s">
        <v>23</v>
      </c>
      <c r="J4733" t="s">
        <v>20</v>
      </c>
      <c r="K4733" t="s">
        <v>20</v>
      </c>
      <c r="L4733" t="s">
        <v>33</v>
      </c>
      <c r="M4733" t="s">
        <v>20</v>
      </c>
      <c r="N4733" t="s">
        <v>43</v>
      </c>
      <c r="O4733" s="1">
        <v>90.98</v>
      </c>
      <c r="P4733" s="1">
        <v>531.59</v>
      </c>
      <c r="Q4733">
        <v>0</v>
      </c>
      <c r="R4733" t="s">
        <v>20</v>
      </c>
      <c r="S4733" t="str">
        <f>IF(ChurnData[[#This Row],[MonthlyCharges]]&lt;=30,"1. Up to 30",IF(ChurnData[[#This Row],[MonthlyCharges]]&lt;=50,"2. 31-50",IF(ChurnData[[#This Row],[MonthlyCharges]]&lt;=70,"3. 51-70",IF(ChurnData[[#This Row],[MonthlyCharges]]&lt;=90,"4. 71-90","5. Over 90"))))</f>
        <v>5. Over 90</v>
      </c>
      <c r="T4733" t="str">
        <f>IF(AND(ChurnData[[#This Row],[Contract]]="Month-to-month",ChurnData[[#This Row],[InternetService]]="Fiber optic",ChurnData[[#This Row],[TenureMonths]]&lt;=11),"High-risk","Other")</f>
        <v>High-risk</v>
      </c>
      <c r="U4733" t="str">
        <f>IF(ChurnData[[#This Row],[TenureMonths]]&lt;=11,"0-11",IF(ChurnData[[#This Row],[TenureMonths]]&lt;=23,"12-23",IF(ChurnData[[#This Row],[TenureMonths]]&lt;=35,"24-35",IF(ChurnData[[#This Row],[TenureMonths]]&lt;=47,"36-47",IF(ChurnData[[#This Row],[TenureMonths]]&lt;=59,"48-59","60-72")))))</f>
        <v>0-11</v>
      </c>
      <c r="V4733">
        <f>IF(ChurnData[[#This Row],[Churn]]="Yes",1,0)</f>
        <v>1</v>
      </c>
    </row>
    <row r="4734" spans="1:22" x14ac:dyDescent="0.35">
      <c r="A4734" t="s">
        <v>4787</v>
      </c>
      <c r="B4734" t="s">
        <v>36</v>
      </c>
      <c r="C4734">
        <v>0</v>
      </c>
      <c r="D4734" t="s">
        <v>21</v>
      </c>
      <c r="E4734" t="s">
        <v>21</v>
      </c>
      <c r="F4734" t="s">
        <v>37</v>
      </c>
      <c r="G4734" s="2">
        <v>54</v>
      </c>
      <c r="H4734" t="s">
        <v>20</v>
      </c>
      <c r="I4734" t="s">
        <v>23</v>
      </c>
      <c r="J4734" t="s">
        <v>20</v>
      </c>
      <c r="K4734" t="s">
        <v>20</v>
      </c>
      <c r="L4734" t="s">
        <v>24</v>
      </c>
      <c r="M4734" t="s">
        <v>20</v>
      </c>
      <c r="N4734" t="s">
        <v>43</v>
      </c>
      <c r="O4734" s="1">
        <v>93.52</v>
      </c>
      <c r="P4734" s="1">
        <v>5144.82</v>
      </c>
      <c r="Q4734">
        <v>1</v>
      </c>
      <c r="R4734" t="s">
        <v>21</v>
      </c>
      <c r="S4734" t="str">
        <f>IF(ChurnData[[#This Row],[MonthlyCharges]]&lt;=30,"1. Up to 30",IF(ChurnData[[#This Row],[MonthlyCharges]]&lt;=50,"2. 31-50",IF(ChurnData[[#This Row],[MonthlyCharges]]&lt;=70,"3. 51-70",IF(ChurnData[[#This Row],[MonthlyCharges]]&lt;=90,"4. 71-90","5. Over 90"))))</f>
        <v>5. Over 90</v>
      </c>
      <c r="T4734" t="str">
        <f>IF(AND(ChurnData[[#This Row],[Contract]]="Month-to-month",ChurnData[[#This Row],[InternetService]]="Fiber optic",ChurnData[[#This Row],[TenureMonths]]&lt;=11),"High-risk","Other")</f>
        <v>Other</v>
      </c>
      <c r="U4734" t="str">
        <f>IF(ChurnData[[#This Row],[TenureMonths]]&lt;=11,"0-11",IF(ChurnData[[#This Row],[TenureMonths]]&lt;=23,"12-23",IF(ChurnData[[#This Row],[TenureMonths]]&lt;=35,"24-35",IF(ChurnData[[#This Row],[TenureMonths]]&lt;=47,"36-47",IF(ChurnData[[#This Row],[TenureMonths]]&lt;=59,"48-59","60-72")))))</f>
        <v>48-59</v>
      </c>
      <c r="V4734">
        <f>IF(ChurnData[[#This Row],[Churn]]="Yes",1,0)</f>
        <v>0</v>
      </c>
    </row>
    <row r="4735" spans="1:22" x14ac:dyDescent="0.35">
      <c r="A4735" t="s">
        <v>4788</v>
      </c>
      <c r="B4735" t="s">
        <v>19</v>
      </c>
      <c r="C4735">
        <v>0</v>
      </c>
      <c r="D4735" t="s">
        <v>20</v>
      </c>
      <c r="E4735" t="s">
        <v>21</v>
      </c>
      <c r="F4735" t="s">
        <v>45</v>
      </c>
      <c r="G4735" s="2">
        <v>7</v>
      </c>
      <c r="H4735" t="s">
        <v>20</v>
      </c>
      <c r="I4735" t="s">
        <v>23</v>
      </c>
      <c r="J4735" t="s">
        <v>21</v>
      </c>
      <c r="K4735" t="s">
        <v>20</v>
      </c>
      <c r="L4735" t="s">
        <v>33</v>
      </c>
      <c r="M4735" t="s">
        <v>20</v>
      </c>
      <c r="N4735" t="s">
        <v>34</v>
      </c>
      <c r="O4735" s="1">
        <v>85.72</v>
      </c>
      <c r="P4735" s="1">
        <v>585.91999999999996</v>
      </c>
      <c r="Q4735">
        <v>2</v>
      </c>
      <c r="R4735" t="s">
        <v>21</v>
      </c>
      <c r="S4735" t="str">
        <f>IF(ChurnData[[#This Row],[MonthlyCharges]]&lt;=30,"1. Up to 30",IF(ChurnData[[#This Row],[MonthlyCharges]]&lt;=50,"2. 31-50",IF(ChurnData[[#This Row],[MonthlyCharges]]&lt;=70,"3. 51-70",IF(ChurnData[[#This Row],[MonthlyCharges]]&lt;=90,"4. 71-90","5. Over 90"))))</f>
        <v>4. 71-90</v>
      </c>
      <c r="T4735" t="str">
        <f>IF(AND(ChurnData[[#This Row],[Contract]]="Month-to-month",ChurnData[[#This Row],[InternetService]]="Fiber optic",ChurnData[[#This Row],[TenureMonths]]&lt;=11),"High-risk","Other")</f>
        <v>High-risk</v>
      </c>
      <c r="U4735" t="str">
        <f>IF(ChurnData[[#This Row],[TenureMonths]]&lt;=11,"0-11",IF(ChurnData[[#This Row],[TenureMonths]]&lt;=23,"12-23",IF(ChurnData[[#This Row],[TenureMonths]]&lt;=35,"24-35",IF(ChurnData[[#This Row],[TenureMonths]]&lt;=47,"36-47",IF(ChurnData[[#This Row],[TenureMonths]]&lt;=59,"48-59","60-72")))))</f>
        <v>0-11</v>
      </c>
      <c r="V4735">
        <f>IF(ChurnData[[#This Row],[Churn]]="Yes",1,0)</f>
        <v>0</v>
      </c>
    </row>
    <row r="4736" spans="1:22" x14ac:dyDescent="0.35">
      <c r="A4736" t="s">
        <v>4789</v>
      </c>
      <c r="B4736" t="s">
        <v>36</v>
      </c>
      <c r="C4736">
        <v>1</v>
      </c>
      <c r="D4736" t="s">
        <v>21</v>
      </c>
      <c r="E4736" t="s">
        <v>20</v>
      </c>
      <c r="F4736" t="s">
        <v>27</v>
      </c>
      <c r="G4736" s="2">
        <v>4</v>
      </c>
      <c r="H4736" t="s">
        <v>20</v>
      </c>
      <c r="I4736" t="s">
        <v>23</v>
      </c>
      <c r="J4736" t="s">
        <v>20</v>
      </c>
      <c r="K4736" t="s">
        <v>21</v>
      </c>
      <c r="L4736" t="s">
        <v>33</v>
      </c>
      <c r="M4736" t="s">
        <v>21</v>
      </c>
      <c r="N4736" t="s">
        <v>30</v>
      </c>
      <c r="O4736" s="1">
        <v>83.72</v>
      </c>
      <c r="P4736" s="1">
        <v>339.95</v>
      </c>
      <c r="Q4736">
        <v>1</v>
      </c>
      <c r="R4736" t="s">
        <v>21</v>
      </c>
      <c r="S4736" t="str">
        <f>IF(ChurnData[[#This Row],[MonthlyCharges]]&lt;=30,"1. Up to 30",IF(ChurnData[[#This Row],[MonthlyCharges]]&lt;=50,"2. 31-50",IF(ChurnData[[#This Row],[MonthlyCharges]]&lt;=70,"3. 51-70",IF(ChurnData[[#This Row],[MonthlyCharges]]&lt;=90,"4. 71-90","5. Over 90"))))</f>
        <v>4. 71-90</v>
      </c>
      <c r="T4736" t="str">
        <f>IF(AND(ChurnData[[#This Row],[Contract]]="Month-to-month",ChurnData[[#This Row],[InternetService]]="Fiber optic",ChurnData[[#This Row],[TenureMonths]]&lt;=11),"High-risk","Other")</f>
        <v>High-risk</v>
      </c>
      <c r="U4736" t="str">
        <f>IF(ChurnData[[#This Row],[TenureMonths]]&lt;=11,"0-11",IF(ChurnData[[#This Row],[TenureMonths]]&lt;=23,"12-23",IF(ChurnData[[#This Row],[TenureMonths]]&lt;=35,"24-35",IF(ChurnData[[#This Row],[TenureMonths]]&lt;=47,"36-47",IF(ChurnData[[#This Row],[TenureMonths]]&lt;=59,"48-59","60-72")))))</f>
        <v>0-11</v>
      </c>
      <c r="V4736">
        <f>IF(ChurnData[[#This Row],[Churn]]="Yes",1,0)</f>
        <v>0</v>
      </c>
    </row>
    <row r="4737" spans="1:22" x14ac:dyDescent="0.35">
      <c r="A4737" t="s">
        <v>4790</v>
      </c>
      <c r="B4737" t="s">
        <v>19</v>
      </c>
      <c r="C4737">
        <v>1</v>
      </c>
      <c r="D4737" t="s">
        <v>21</v>
      </c>
      <c r="E4737" t="s">
        <v>21</v>
      </c>
      <c r="F4737" t="s">
        <v>39</v>
      </c>
      <c r="G4737" s="2">
        <v>10</v>
      </c>
      <c r="H4737" t="s">
        <v>20</v>
      </c>
      <c r="I4737" t="s">
        <v>32</v>
      </c>
      <c r="J4737" t="s">
        <v>21</v>
      </c>
      <c r="K4737" t="s">
        <v>21</v>
      </c>
      <c r="L4737" t="s">
        <v>33</v>
      </c>
      <c r="M4737" t="s">
        <v>21</v>
      </c>
      <c r="N4737" t="s">
        <v>25</v>
      </c>
      <c r="O4737" s="1">
        <v>57.9</v>
      </c>
      <c r="P4737" s="1">
        <v>590.04999999999995</v>
      </c>
      <c r="Q4737">
        <v>2</v>
      </c>
      <c r="R4737" t="s">
        <v>21</v>
      </c>
      <c r="S4737" t="str">
        <f>IF(ChurnData[[#This Row],[MonthlyCharges]]&lt;=30,"1. Up to 30",IF(ChurnData[[#This Row],[MonthlyCharges]]&lt;=50,"2. 31-50",IF(ChurnData[[#This Row],[MonthlyCharges]]&lt;=70,"3. 51-70",IF(ChurnData[[#This Row],[MonthlyCharges]]&lt;=90,"4. 71-90","5. Over 90"))))</f>
        <v>3. 51-70</v>
      </c>
      <c r="T4737" t="str">
        <f>IF(AND(ChurnData[[#This Row],[Contract]]="Month-to-month",ChurnData[[#This Row],[InternetService]]="Fiber optic",ChurnData[[#This Row],[TenureMonths]]&lt;=11),"High-risk","Other")</f>
        <v>Other</v>
      </c>
      <c r="U4737" t="str">
        <f>IF(ChurnData[[#This Row],[TenureMonths]]&lt;=11,"0-11",IF(ChurnData[[#This Row],[TenureMonths]]&lt;=23,"12-23",IF(ChurnData[[#This Row],[TenureMonths]]&lt;=35,"24-35",IF(ChurnData[[#This Row],[TenureMonths]]&lt;=47,"36-47",IF(ChurnData[[#This Row],[TenureMonths]]&lt;=59,"48-59","60-72")))))</f>
        <v>0-11</v>
      </c>
      <c r="V4737">
        <f>IF(ChurnData[[#This Row],[Churn]]="Yes",1,0)</f>
        <v>0</v>
      </c>
    </row>
    <row r="4738" spans="1:22" x14ac:dyDescent="0.35">
      <c r="A4738" t="s">
        <v>4791</v>
      </c>
      <c r="B4738" t="s">
        <v>19</v>
      </c>
      <c r="C4738">
        <v>0</v>
      </c>
      <c r="D4738" t="s">
        <v>21</v>
      </c>
      <c r="E4738" t="s">
        <v>20</v>
      </c>
      <c r="F4738" t="s">
        <v>37</v>
      </c>
      <c r="G4738" s="2">
        <v>24</v>
      </c>
      <c r="H4738" t="s">
        <v>20</v>
      </c>
      <c r="I4738" t="s">
        <v>32</v>
      </c>
      <c r="J4738" t="s">
        <v>21</v>
      </c>
      <c r="K4738" t="s">
        <v>21</v>
      </c>
      <c r="L4738" t="s">
        <v>33</v>
      </c>
      <c r="M4738" t="s">
        <v>21</v>
      </c>
      <c r="N4738" t="s">
        <v>30</v>
      </c>
      <c r="O4738" s="1">
        <v>54.35</v>
      </c>
      <c r="P4738" s="1">
        <v>1310.73</v>
      </c>
      <c r="Q4738">
        <v>1</v>
      </c>
      <c r="R4738" t="s">
        <v>21</v>
      </c>
      <c r="S4738" t="str">
        <f>IF(ChurnData[[#This Row],[MonthlyCharges]]&lt;=30,"1. Up to 30",IF(ChurnData[[#This Row],[MonthlyCharges]]&lt;=50,"2. 31-50",IF(ChurnData[[#This Row],[MonthlyCharges]]&lt;=70,"3. 51-70",IF(ChurnData[[#This Row],[MonthlyCharges]]&lt;=90,"4. 71-90","5. Over 90"))))</f>
        <v>3. 51-70</v>
      </c>
      <c r="T4738" t="str">
        <f>IF(AND(ChurnData[[#This Row],[Contract]]="Month-to-month",ChurnData[[#This Row],[InternetService]]="Fiber optic",ChurnData[[#This Row],[TenureMonths]]&lt;=11),"High-risk","Other")</f>
        <v>Other</v>
      </c>
      <c r="U4738" t="str">
        <f>IF(ChurnData[[#This Row],[TenureMonths]]&lt;=11,"0-11",IF(ChurnData[[#This Row],[TenureMonths]]&lt;=23,"12-23",IF(ChurnData[[#This Row],[TenureMonths]]&lt;=35,"24-35",IF(ChurnData[[#This Row],[TenureMonths]]&lt;=47,"36-47",IF(ChurnData[[#This Row],[TenureMonths]]&lt;=59,"48-59","60-72")))))</f>
        <v>24-35</v>
      </c>
      <c r="V4738">
        <f>IF(ChurnData[[#This Row],[Churn]]="Yes",1,0)</f>
        <v>0</v>
      </c>
    </row>
    <row r="4739" spans="1:22" x14ac:dyDescent="0.35">
      <c r="A4739" t="s">
        <v>4792</v>
      </c>
      <c r="B4739" t="s">
        <v>19</v>
      </c>
      <c r="C4739">
        <v>0</v>
      </c>
      <c r="D4739" t="s">
        <v>21</v>
      </c>
      <c r="E4739" t="s">
        <v>21</v>
      </c>
      <c r="F4739" t="s">
        <v>49</v>
      </c>
      <c r="G4739" s="2">
        <v>61</v>
      </c>
      <c r="H4739" t="s">
        <v>20</v>
      </c>
      <c r="I4739" t="s">
        <v>23</v>
      </c>
      <c r="J4739" t="s">
        <v>21</v>
      </c>
      <c r="K4739" t="s">
        <v>21</v>
      </c>
      <c r="L4739" t="s">
        <v>29</v>
      </c>
      <c r="M4739" t="s">
        <v>21</v>
      </c>
      <c r="N4739" t="s">
        <v>43</v>
      </c>
      <c r="O4739" s="1">
        <v>88.01</v>
      </c>
      <c r="P4739" s="1">
        <v>5208.87</v>
      </c>
      <c r="Q4739">
        <v>2</v>
      </c>
      <c r="R4739" t="s">
        <v>21</v>
      </c>
      <c r="S4739" t="str">
        <f>IF(ChurnData[[#This Row],[MonthlyCharges]]&lt;=30,"1. Up to 30",IF(ChurnData[[#This Row],[MonthlyCharges]]&lt;=50,"2. 31-50",IF(ChurnData[[#This Row],[MonthlyCharges]]&lt;=70,"3. 51-70",IF(ChurnData[[#This Row],[MonthlyCharges]]&lt;=90,"4. 71-90","5. Over 90"))))</f>
        <v>4. 71-90</v>
      </c>
      <c r="T4739" t="str">
        <f>IF(AND(ChurnData[[#This Row],[Contract]]="Month-to-month",ChurnData[[#This Row],[InternetService]]="Fiber optic",ChurnData[[#This Row],[TenureMonths]]&lt;=11),"High-risk","Other")</f>
        <v>Other</v>
      </c>
      <c r="U4739" t="str">
        <f>IF(ChurnData[[#This Row],[TenureMonths]]&lt;=11,"0-11",IF(ChurnData[[#This Row],[TenureMonths]]&lt;=23,"12-23",IF(ChurnData[[#This Row],[TenureMonths]]&lt;=35,"24-35",IF(ChurnData[[#This Row],[TenureMonths]]&lt;=47,"36-47",IF(ChurnData[[#This Row],[TenureMonths]]&lt;=59,"48-59","60-72")))))</f>
        <v>60-72</v>
      </c>
      <c r="V4739">
        <f>IF(ChurnData[[#This Row],[Churn]]="Yes",1,0)</f>
        <v>0</v>
      </c>
    </row>
    <row r="4740" spans="1:22" x14ac:dyDescent="0.35">
      <c r="A4740" t="s">
        <v>4793</v>
      </c>
      <c r="B4740" t="s">
        <v>36</v>
      </c>
      <c r="C4740">
        <v>0</v>
      </c>
      <c r="D4740" t="s">
        <v>21</v>
      </c>
      <c r="E4740" t="s">
        <v>21</v>
      </c>
      <c r="F4740" t="s">
        <v>65</v>
      </c>
      <c r="G4740" s="2">
        <v>14</v>
      </c>
      <c r="H4740" t="s">
        <v>20</v>
      </c>
      <c r="I4740" t="s">
        <v>23</v>
      </c>
      <c r="J4740" t="s">
        <v>20</v>
      </c>
      <c r="K4740" t="s">
        <v>21</v>
      </c>
      <c r="L4740" t="s">
        <v>33</v>
      </c>
      <c r="M4740" t="s">
        <v>21</v>
      </c>
      <c r="N4740" t="s">
        <v>30</v>
      </c>
      <c r="O4740" s="1">
        <v>92.85</v>
      </c>
      <c r="P4740" s="1">
        <v>1301.55</v>
      </c>
      <c r="Q4740">
        <v>2</v>
      </c>
      <c r="R4740" t="s">
        <v>20</v>
      </c>
      <c r="S4740" t="str">
        <f>IF(ChurnData[[#This Row],[MonthlyCharges]]&lt;=30,"1. Up to 30",IF(ChurnData[[#This Row],[MonthlyCharges]]&lt;=50,"2. 31-50",IF(ChurnData[[#This Row],[MonthlyCharges]]&lt;=70,"3. 51-70",IF(ChurnData[[#This Row],[MonthlyCharges]]&lt;=90,"4. 71-90","5. Over 90"))))</f>
        <v>5. Over 90</v>
      </c>
      <c r="T4740" t="str">
        <f>IF(AND(ChurnData[[#This Row],[Contract]]="Month-to-month",ChurnData[[#This Row],[InternetService]]="Fiber optic",ChurnData[[#This Row],[TenureMonths]]&lt;=11),"High-risk","Other")</f>
        <v>Other</v>
      </c>
      <c r="U4740" t="str">
        <f>IF(ChurnData[[#This Row],[TenureMonths]]&lt;=11,"0-11",IF(ChurnData[[#This Row],[TenureMonths]]&lt;=23,"12-23",IF(ChurnData[[#This Row],[TenureMonths]]&lt;=35,"24-35",IF(ChurnData[[#This Row],[TenureMonths]]&lt;=47,"36-47",IF(ChurnData[[#This Row],[TenureMonths]]&lt;=59,"48-59","60-72")))))</f>
        <v>12-23</v>
      </c>
      <c r="V4740">
        <f>IF(ChurnData[[#This Row],[Churn]]="Yes",1,0)</f>
        <v>1</v>
      </c>
    </row>
    <row r="4741" spans="1:22" x14ac:dyDescent="0.35">
      <c r="A4741" t="s">
        <v>4794</v>
      </c>
      <c r="B4741" t="s">
        <v>19</v>
      </c>
      <c r="C4741">
        <v>0</v>
      </c>
      <c r="D4741" t="s">
        <v>21</v>
      </c>
      <c r="E4741" t="s">
        <v>21</v>
      </c>
      <c r="F4741" t="s">
        <v>22</v>
      </c>
      <c r="G4741" s="2">
        <v>23</v>
      </c>
      <c r="H4741" t="s">
        <v>20</v>
      </c>
      <c r="I4741" t="s">
        <v>23</v>
      </c>
      <c r="J4741" t="s">
        <v>21</v>
      </c>
      <c r="K4741" t="s">
        <v>20</v>
      </c>
      <c r="L4741" t="s">
        <v>33</v>
      </c>
      <c r="M4741" t="s">
        <v>20</v>
      </c>
      <c r="N4741" t="s">
        <v>34</v>
      </c>
      <c r="O4741" s="1">
        <v>95.87</v>
      </c>
      <c r="P4741" s="1">
        <v>2165.58</v>
      </c>
      <c r="Q4741">
        <v>4</v>
      </c>
      <c r="R4741" t="s">
        <v>21</v>
      </c>
      <c r="S4741" t="str">
        <f>IF(ChurnData[[#This Row],[MonthlyCharges]]&lt;=30,"1. Up to 30",IF(ChurnData[[#This Row],[MonthlyCharges]]&lt;=50,"2. 31-50",IF(ChurnData[[#This Row],[MonthlyCharges]]&lt;=70,"3. 51-70",IF(ChurnData[[#This Row],[MonthlyCharges]]&lt;=90,"4. 71-90","5. Over 90"))))</f>
        <v>5. Over 90</v>
      </c>
      <c r="T4741" t="str">
        <f>IF(AND(ChurnData[[#This Row],[Contract]]="Month-to-month",ChurnData[[#This Row],[InternetService]]="Fiber optic",ChurnData[[#This Row],[TenureMonths]]&lt;=11),"High-risk","Other")</f>
        <v>Other</v>
      </c>
      <c r="U4741" t="str">
        <f>IF(ChurnData[[#This Row],[TenureMonths]]&lt;=11,"0-11",IF(ChurnData[[#This Row],[TenureMonths]]&lt;=23,"12-23",IF(ChurnData[[#This Row],[TenureMonths]]&lt;=35,"24-35",IF(ChurnData[[#This Row],[TenureMonths]]&lt;=47,"36-47",IF(ChurnData[[#This Row],[TenureMonths]]&lt;=59,"48-59","60-72")))))</f>
        <v>12-23</v>
      </c>
      <c r="V4741">
        <f>IF(ChurnData[[#This Row],[Churn]]="Yes",1,0)</f>
        <v>0</v>
      </c>
    </row>
    <row r="4742" spans="1:22" x14ac:dyDescent="0.35">
      <c r="A4742" t="s">
        <v>4795</v>
      </c>
      <c r="B4742" t="s">
        <v>36</v>
      </c>
      <c r="C4742">
        <v>0</v>
      </c>
      <c r="D4742" t="s">
        <v>21</v>
      </c>
      <c r="E4742" t="s">
        <v>21</v>
      </c>
      <c r="F4742" t="s">
        <v>39</v>
      </c>
      <c r="G4742" s="2">
        <v>19</v>
      </c>
      <c r="H4742" t="s">
        <v>21</v>
      </c>
      <c r="I4742" t="s">
        <v>23</v>
      </c>
      <c r="J4742" t="s">
        <v>20</v>
      </c>
      <c r="K4742" t="s">
        <v>21</v>
      </c>
      <c r="L4742" t="s">
        <v>33</v>
      </c>
      <c r="M4742" t="s">
        <v>20</v>
      </c>
      <c r="N4742" t="s">
        <v>43</v>
      </c>
      <c r="O4742" s="1">
        <v>75.94</v>
      </c>
      <c r="P4742" s="1">
        <v>1482.74</v>
      </c>
      <c r="Q4742">
        <v>1</v>
      </c>
      <c r="R4742" t="s">
        <v>20</v>
      </c>
      <c r="S4742" t="str">
        <f>IF(ChurnData[[#This Row],[MonthlyCharges]]&lt;=30,"1. Up to 30",IF(ChurnData[[#This Row],[MonthlyCharges]]&lt;=50,"2. 31-50",IF(ChurnData[[#This Row],[MonthlyCharges]]&lt;=70,"3. 51-70",IF(ChurnData[[#This Row],[MonthlyCharges]]&lt;=90,"4. 71-90","5. Over 90"))))</f>
        <v>4. 71-90</v>
      </c>
      <c r="T4742" t="str">
        <f>IF(AND(ChurnData[[#This Row],[Contract]]="Month-to-month",ChurnData[[#This Row],[InternetService]]="Fiber optic",ChurnData[[#This Row],[TenureMonths]]&lt;=11),"High-risk","Other")</f>
        <v>Other</v>
      </c>
      <c r="U4742" t="str">
        <f>IF(ChurnData[[#This Row],[TenureMonths]]&lt;=11,"0-11",IF(ChurnData[[#This Row],[TenureMonths]]&lt;=23,"12-23",IF(ChurnData[[#This Row],[TenureMonths]]&lt;=35,"24-35",IF(ChurnData[[#This Row],[TenureMonths]]&lt;=47,"36-47",IF(ChurnData[[#This Row],[TenureMonths]]&lt;=59,"48-59","60-72")))))</f>
        <v>12-23</v>
      </c>
      <c r="V4742">
        <f>IF(ChurnData[[#This Row],[Churn]]="Yes",1,0)</f>
        <v>1</v>
      </c>
    </row>
    <row r="4743" spans="1:22" x14ac:dyDescent="0.35">
      <c r="A4743" t="s">
        <v>4796</v>
      </c>
      <c r="B4743" t="s">
        <v>19</v>
      </c>
      <c r="C4743">
        <v>0</v>
      </c>
      <c r="D4743" t="s">
        <v>20</v>
      </c>
      <c r="E4743" t="s">
        <v>20</v>
      </c>
      <c r="F4743" t="s">
        <v>49</v>
      </c>
      <c r="G4743" s="2">
        <v>34</v>
      </c>
      <c r="H4743" t="s">
        <v>20</v>
      </c>
      <c r="I4743" t="s">
        <v>21</v>
      </c>
      <c r="J4743" t="s">
        <v>28</v>
      </c>
      <c r="K4743" t="s">
        <v>28</v>
      </c>
      <c r="L4743" t="s">
        <v>24</v>
      </c>
      <c r="M4743" t="s">
        <v>20</v>
      </c>
      <c r="N4743" t="s">
        <v>43</v>
      </c>
      <c r="O4743" s="1">
        <v>30.1</v>
      </c>
      <c r="P4743" s="1">
        <v>1002.03</v>
      </c>
      <c r="Q4743">
        <v>0</v>
      </c>
      <c r="R4743" t="s">
        <v>21</v>
      </c>
      <c r="S4743" t="str">
        <f>IF(ChurnData[[#This Row],[MonthlyCharges]]&lt;=30,"1. Up to 30",IF(ChurnData[[#This Row],[MonthlyCharges]]&lt;=50,"2. 31-50",IF(ChurnData[[#This Row],[MonthlyCharges]]&lt;=70,"3. 51-70",IF(ChurnData[[#This Row],[MonthlyCharges]]&lt;=90,"4. 71-90","5. Over 90"))))</f>
        <v>2. 31-50</v>
      </c>
      <c r="T4743" t="str">
        <f>IF(AND(ChurnData[[#This Row],[Contract]]="Month-to-month",ChurnData[[#This Row],[InternetService]]="Fiber optic",ChurnData[[#This Row],[TenureMonths]]&lt;=11),"High-risk","Other")</f>
        <v>Other</v>
      </c>
      <c r="U4743" t="str">
        <f>IF(ChurnData[[#This Row],[TenureMonths]]&lt;=11,"0-11",IF(ChurnData[[#This Row],[TenureMonths]]&lt;=23,"12-23",IF(ChurnData[[#This Row],[TenureMonths]]&lt;=35,"24-35",IF(ChurnData[[#This Row],[TenureMonths]]&lt;=47,"36-47",IF(ChurnData[[#This Row],[TenureMonths]]&lt;=59,"48-59","60-72")))))</f>
        <v>24-35</v>
      </c>
      <c r="V4743">
        <f>IF(ChurnData[[#This Row],[Churn]]="Yes",1,0)</f>
        <v>0</v>
      </c>
    </row>
    <row r="4744" spans="1:22" x14ac:dyDescent="0.35">
      <c r="A4744" t="s">
        <v>4797</v>
      </c>
      <c r="B4744" t="s">
        <v>36</v>
      </c>
      <c r="C4744">
        <v>0</v>
      </c>
      <c r="D4744" t="s">
        <v>20</v>
      </c>
      <c r="E4744" t="s">
        <v>21</v>
      </c>
      <c r="F4744" t="s">
        <v>49</v>
      </c>
      <c r="G4744" s="2">
        <v>18</v>
      </c>
      <c r="H4744" t="s">
        <v>20</v>
      </c>
      <c r="I4744" t="s">
        <v>32</v>
      </c>
      <c r="J4744" t="s">
        <v>20</v>
      </c>
      <c r="K4744" t="s">
        <v>20</v>
      </c>
      <c r="L4744" t="s">
        <v>33</v>
      </c>
      <c r="M4744" t="s">
        <v>20</v>
      </c>
      <c r="N4744" t="s">
        <v>34</v>
      </c>
      <c r="O4744" s="1">
        <v>65.41</v>
      </c>
      <c r="P4744" s="1">
        <v>1198.54</v>
      </c>
      <c r="Q4744">
        <v>1</v>
      </c>
      <c r="R4744" t="s">
        <v>21</v>
      </c>
      <c r="S4744" t="str">
        <f>IF(ChurnData[[#This Row],[MonthlyCharges]]&lt;=30,"1. Up to 30",IF(ChurnData[[#This Row],[MonthlyCharges]]&lt;=50,"2. 31-50",IF(ChurnData[[#This Row],[MonthlyCharges]]&lt;=70,"3. 51-70",IF(ChurnData[[#This Row],[MonthlyCharges]]&lt;=90,"4. 71-90","5. Over 90"))))</f>
        <v>3. 51-70</v>
      </c>
      <c r="T4744" t="str">
        <f>IF(AND(ChurnData[[#This Row],[Contract]]="Month-to-month",ChurnData[[#This Row],[InternetService]]="Fiber optic",ChurnData[[#This Row],[TenureMonths]]&lt;=11),"High-risk","Other")</f>
        <v>Other</v>
      </c>
      <c r="U4744" t="str">
        <f>IF(ChurnData[[#This Row],[TenureMonths]]&lt;=11,"0-11",IF(ChurnData[[#This Row],[TenureMonths]]&lt;=23,"12-23",IF(ChurnData[[#This Row],[TenureMonths]]&lt;=35,"24-35",IF(ChurnData[[#This Row],[TenureMonths]]&lt;=47,"36-47",IF(ChurnData[[#This Row],[TenureMonths]]&lt;=59,"48-59","60-72")))))</f>
        <v>12-23</v>
      </c>
      <c r="V4744">
        <f>IF(ChurnData[[#This Row],[Churn]]="Yes",1,0)</f>
        <v>0</v>
      </c>
    </row>
    <row r="4745" spans="1:22" x14ac:dyDescent="0.35">
      <c r="A4745" t="s">
        <v>4798</v>
      </c>
      <c r="B4745" t="s">
        <v>19</v>
      </c>
      <c r="C4745">
        <v>0</v>
      </c>
      <c r="D4745" t="s">
        <v>20</v>
      </c>
      <c r="E4745" t="s">
        <v>21</v>
      </c>
      <c r="F4745" t="s">
        <v>65</v>
      </c>
      <c r="G4745" s="2">
        <v>49</v>
      </c>
      <c r="H4745" t="s">
        <v>20</v>
      </c>
      <c r="I4745" t="s">
        <v>23</v>
      </c>
      <c r="J4745" t="s">
        <v>21</v>
      </c>
      <c r="K4745" t="s">
        <v>20</v>
      </c>
      <c r="L4745" t="s">
        <v>24</v>
      </c>
      <c r="M4745" t="s">
        <v>21</v>
      </c>
      <c r="N4745" t="s">
        <v>43</v>
      </c>
      <c r="O4745" s="1">
        <v>84.54</v>
      </c>
      <c r="P4745" s="1">
        <v>4059.12</v>
      </c>
      <c r="Q4745">
        <v>0</v>
      </c>
      <c r="R4745" t="s">
        <v>21</v>
      </c>
      <c r="S4745" t="str">
        <f>IF(ChurnData[[#This Row],[MonthlyCharges]]&lt;=30,"1. Up to 30",IF(ChurnData[[#This Row],[MonthlyCharges]]&lt;=50,"2. 31-50",IF(ChurnData[[#This Row],[MonthlyCharges]]&lt;=70,"3. 51-70",IF(ChurnData[[#This Row],[MonthlyCharges]]&lt;=90,"4. 71-90","5. Over 90"))))</f>
        <v>4. 71-90</v>
      </c>
      <c r="T4745" t="str">
        <f>IF(AND(ChurnData[[#This Row],[Contract]]="Month-to-month",ChurnData[[#This Row],[InternetService]]="Fiber optic",ChurnData[[#This Row],[TenureMonths]]&lt;=11),"High-risk","Other")</f>
        <v>Other</v>
      </c>
      <c r="U4745" t="str">
        <f>IF(ChurnData[[#This Row],[TenureMonths]]&lt;=11,"0-11",IF(ChurnData[[#This Row],[TenureMonths]]&lt;=23,"12-23",IF(ChurnData[[#This Row],[TenureMonths]]&lt;=35,"24-35",IF(ChurnData[[#This Row],[TenureMonths]]&lt;=47,"36-47",IF(ChurnData[[#This Row],[TenureMonths]]&lt;=59,"48-59","60-72")))))</f>
        <v>48-59</v>
      </c>
      <c r="V4745">
        <f>IF(ChurnData[[#This Row],[Churn]]="Yes",1,0)</f>
        <v>0</v>
      </c>
    </row>
    <row r="4746" spans="1:22" x14ac:dyDescent="0.35">
      <c r="A4746" t="s">
        <v>4799</v>
      </c>
      <c r="B4746" t="s">
        <v>19</v>
      </c>
      <c r="C4746">
        <v>0</v>
      </c>
      <c r="D4746" t="s">
        <v>21</v>
      </c>
      <c r="E4746" t="s">
        <v>21</v>
      </c>
      <c r="F4746" t="s">
        <v>56</v>
      </c>
      <c r="G4746" s="2">
        <v>17</v>
      </c>
      <c r="H4746" t="s">
        <v>20</v>
      </c>
      <c r="I4746" t="s">
        <v>21</v>
      </c>
      <c r="J4746" t="s">
        <v>28</v>
      </c>
      <c r="K4746" t="s">
        <v>28</v>
      </c>
      <c r="L4746" t="s">
        <v>33</v>
      </c>
      <c r="M4746" t="s">
        <v>21</v>
      </c>
      <c r="N4746" t="s">
        <v>30</v>
      </c>
      <c r="O4746" s="1">
        <v>30.74</v>
      </c>
      <c r="P4746" s="1">
        <v>520.62</v>
      </c>
      <c r="Q4746">
        <v>1</v>
      </c>
      <c r="R4746" t="s">
        <v>20</v>
      </c>
      <c r="S4746" t="str">
        <f>IF(ChurnData[[#This Row],[MonthlyCharges]]&lt;=30,"1. Up to 30",IF(ChurnData[[#This Row],[MonthlyCharges]]&lt;=50,"2. 31-50",IF(ChurnData[[#This Row],[MonthlyCharges]]&lt;=70,"3. 51-70",IF(ChurnData[[#This Row],[MonthlyCharges]]&lt;=90,"4. 71-90","5. Over 90"))))</f>
        <v>2. 31-50</v>
      </c>
      <c r="T4746" t="str">
        <f>IF(AND(ChurnData[[#This Row],[Contract]]="Month-to-month",ChurnData[[#This Row],[InternetService]]="Fiber optic",ChurnData[[#This Row],[TenureMonths]]&lt;=11),"High-risk","Other")</f>
        <v>Other</v>
      </c>
      <c r="U4746" t="str">
        <f>IF(ChurnData[[#This Row],[TenureMonths]]&lt;=11,"0-11",IF(ChurnData[[#This Row],[TenureMonths]]&lt;=23,"12-23",IF(ChurnData[[#This Row],[TenureMonths]]&lt;=35,"24-35",IF(ChurnData[[#This Row],[TenureMonths]]&lt;=47,"36-47",IF(ChurnData[[#This Row],[TenureMonths]]&lt;=59,"48-59","60-72")))))</f>
        <v>12-23</v>
      </c>
      <c r="V4746">
        <f>IF(ChurnData[[#This Row],[Churn]]="Yes",1,0)</f>
        <v>1</v>
      </c>
    </row>
    <row r="4747" spans="1:22" x14ac:dyDescent="0.35">
      <c r="A4747" t="s">
        <v>4800</v>
      </c>
      <c r="B4747" t="s">
        <v>19</v>
      </c>
      <c r="C4747">
        <v>0</v>
      </c>
      <c r="D4747" t="s">
        <v>21</v>
      </c>
      <c r="E4747" t="s">
        <v>20</v>
      </c>
      <c r="F4747" t="s">
        <v>49</v>
      </c>
      <c r="G4747" s="2">
        <v>9</v>
      </c>
      <c r="H4747" t="s">
        <v>21</v>
      </c>
      <c r="I4747" t="s">
        <v>32</v>
      </c>
      <c r="J4747" t="s">
        <v>21</v>
      </c>
      <c r="K4747" t="s">
        <v>21</v>
      </c>
      <c r="L4747" t="s">
        <v>33</v>
      </c>
      <c r="M4747" t="s">
        <v>21</v>
      </c>
      <c r="N4747" t="s">
        <v>34</v>
      </c>
      <c r="O4747" s="1">
        <v>48.61</v>
      </c>
      <c r="P4747" s="1">
        <v>424.76</v>
      </c>
      <c r="Q4747">
        <v>1</v>
      </c>
      <c r="R4747" t="s">
        <v>20</v>
      </c>
      <c r="S4747" t="str">
        <f>IF(ChurnData[[#This Row],[MonthlyCharges]]&lt;=30,"1. Up to 30",IF(ChurnData[[#This Row],[MonthlyCharges]]&lt;=50,"2. 31-50",IF(ChurnData[[#This Row],[MonthlyCharges]]&lt;=70,"3. 51-70",IF(ChurnData[[#This Row],[MonthlyCharges]]&lt;=90,"4. 71-90","5. Over 90"))))</f>
        <v>2. 31-50</v>
      </c>
      <c r="T4747" t="str">
        <f>IF(AND(ChurnData[[#This Row],[Contract]]="Month-to-month",ChurnData[[#This Row],[InternetService]]="Fiber optic",ChurnData[[#This Row],[TenureMonths]]&lt;=11),"High-risk","Other")</f>
        <v>Other</v>
      </c>
      <c r="U4747" t="str">
        <f>IF(ChurnData[[#This Row],[TenureMonths]]&lt;=11,"0-11",IF(ChurnData[[#This Row],[TenureMonths]]&lt;=23,"12-23",IF(ChurnData[[#This Row],[TenureMonths]]&lt;=35,"24-35",IF(ChurnData[[#This Row],[TenureMonths]]&lt;=47,"36-47",IF(ChurnData[[#This Row],[TenureMonths]]&lt;=59,"48-59","60-72")))))</f>
        <v>0-11</v>
      </c>
      <c r="V4747">
        <f>IF(ChurnData[[#This Row],[Churn]]="Yes",1,0)</f>
        <v>1</v>
      </c>
    </row>
    <row r="4748" spans="1:22" x14ac:dyDescent="0.35">
      <c r="A4748" t="s">
        <v>4801</v>
      </c>
      <c r="B4748" t="s">
        <v>19</v>
      </c>
      <c r="C4748">
        <v>0</v>
      </c>
      <c r="D4748" t="s">
        <v>20</v>
      </c>
      <c r="E4748" t="s">
        <v>20</v>
      </c>
      <c r="F4748" t="s">
        <v>47</v>
      </c>
      <c r="G4748" s="2">
        <v>15</v>
      </c>
      <c r="H4748" t="s">
        <v>20</v>
      </c>
      <c r="I4748" t="s">
        <v>23</v>
      </c>
      <c r="J4748" t="s">
        <v>21</v>
      </c>
      <c r="K4748" t="s">
        <v>21</v>
      </c>
      <c r="L4748" t="s">
        <v>33</v>
      </c>
      <c r="M4748" t="s">
        <v>20</v>
      </c>
      <c r="N4748" t="s">
        <v>25</v>
      </c>
      <c r="O4748" s="1">
        <v>85.51</v>
      </c>
      <c r="P4748" s="1">
        <v>1278.6300000000001</v>
      </c>
      <c r="Q4748">
        <v>2</v>
      </c>
      <c r="R4748" t="s">
        <v>21</v>
      </c>
      <c r="S4748" t="str">
        <f>IF(ChurnData[[#This Row],[MonthlyCharges]]&lt;=30,"1. Up to 30",IF(ChurnData[[#This Row],[MonthlyCharges]]&lt;=50,"2. 31-50",IF(ChurnData[[#This Row],[MonthlyCharges]]&lt;=70,"3. 51-70",IF(ChurnData[[#This Row],[MonthlyCharges]]&lt;=90,"4. 71-90","5. Over 90"))))</f>
        <v>4. 71-90</v>
      </c>
      <c r="T4748" t="str">
        <f>IF(AND(ChurnData[[#This Row],[Contract]]="Month-to-month",ChurnData[[#This Row],[InternetService]]="Fiber optic",ChurnData[[#This Row],[TenureMonths]]&lt;=11),"High-risk","Other")</f>
        <v>Other</v>
      </c>
      <c r="U4748" t="str">
        <f>IF(ChurnData[[#This Row],[TenureMonths]]&lt;=11,"0-11",IF(ChurnData[[#This Row],[TenureMonths]]&lt;=23,"12-23",IF(ChurnData[[#This Row],[TenureMonths]]&lt;=35,"24-35",IF(ChurnData[[#This Row],[TenureMonths]]&lt;=47,"36-47",IF(ChurnData[[#This Row],[TenureMonths]]&lt;=59,"48-59","60-72")))))</f>
        <v>12-23</v>
      </c>
      <c r="V4748">
        <f>IF(ChurnData[[#This Row],[Churn]]="Yes",1,0)</f>
        <v>0</v>
      </c>
    </row>
    <row r="4749" spans="1:22" x14ac:dyDescent="0.35">
      <c r="A4749" t="s">
        <v>4802</v>
      </c>
      <c r="B4749" t="s">
        <v>36</v>
      </c>
      <c r="C4749">
        <v>0</v>
      </c>
      <c r="D4749" t="s">
        <v>21</v>
      </c>
      <c r="E4749" t="s">
        <v>21</v>
      </c>
      <c r="F4749" t="s">
        <v>75</v>
      </c>
      <c r="G4749" s="2">
        <v>53</v>
      </c>
      <c r="H4749" t="s">
        <v>20</v>
      </c>
      <c r="I4749" t="s">
        <v>32</v>
      </c>
      <c r="J4749" t="s">
        <v>21</v>
      </c>
      <c r="K4749" t="s">
        <v>20</v>
      </c>
      <c r="L4749" t="s">
        <v>29</v>
      </c>
      <c r="M4749" t="s">
        <v>20</v>
      </c>
      <c r="N4749" t="s">
        <v>34</v>
      </c>
      <c r="O4749" s="1">
        <v>69.48</v>
      </c>
      <c r="P4749" s="1">
        <v>3649.73</v>
      </c>
      <c r="Q4749">
        <v>2</v>
      </c>
      <c r="R4749" t="s">
        <v>21</v>
      </c>
      <c r="S4749" t="str">
        <f>IF(ChurnData[[#This Row],[MonthlyCharges]]&lt;=30,"1. Up to 30",IF(ChurnData[[#This Row],[MonthlyCharges]]&lt;=50,"2. 31-50",IF(ChurnData[[#This Row],[MonthlyCharges]]&lt;=70,"3. 51-70",IF(ChurnData[[#This Row],[MonthlyCharges]]&lt;=90,"4. 71-90","5. Over 90"))))</f>
        <v>3. 51-70</v>
      </c>
      <c r="T4749" t="str">
        <f>IF(AND(ChurnData[[#This Row],[Contract]]="Month-to-month",ChurnData[[#This Row],[InternetService]]="Fiber optic",ChurnData[[#This Row],[TenureMonths]]&lt;=11),"High-risk","Other")</f>
        <v>Other</v>
      </c>
      <c r="U4749" t="str">
        <f>IF(ChurnData[[#This Row],[TenureMonths]]&lt;=11,"0-11",IF(ChurnData[[#This Row],[TenureMonths]]&lt;=23,"12-23",IF(ChurnData[[#This Row],[TenureMonths]]&lt;=35,"24-35",IF(ChurnData[[#This Row],[TenureMonths]]&lt;=47,"36-47",IF(ChurnData[[#This Row],[TenureMonths]]&lt;=59,"48-59","60-72")))))</f>
        <v>48-59</v>
      </c>
      <c r="V4749">
        <f>IF(ChurnData[[#This Row],[Churn]]="Yes",1,0)</f>
        <v>0</v>
      </c>
    </row>
    <row r="4750" spans="1:22" x14ac:dyDescent="0.35">
      <c r="A4750" t="s">
        <v>4803</v>
      </c>
      <c r="B4750" t="s">
        <v>19</v>
      </c>
      <c r="C4750">
        <v>0</v>
      </c>
      <c r="D4750" t="s">
        <v>21</v>
      </c>
      <c r="E4750" t="s">
        <v>21</v>
      </c>
      <c r="F4750" t="s">
        <v>75</v>
      </c>
      <c r="G4750" s="2">
        <v>17</v>
      </c>
      <c r="H4750" t="s">
        <v>20</v>
      </c>
      <c r="I4750" t="s">
        <v>23</v>
      </c>
      <c r="J4750" t="s">
        <v>21</v>
      </c>
      <c r="K4750" t="s">
        <v>21</v>
      </c>
      <c r="L4750" t="s">
        <v>33</v>
      </c>
      <c r="M4750" t="s">
        <v>20</v>
      </c>
      <c r="N4750" t="s">
        <v>25</v>
      </c>
      <c r="O4750" s="1">
        <v>77.16</v>
      </c>
      <c r="P4750" s="1">
        <v>1292.0999999999999</v>
      </c>
      <c r="Q4750">
        <v>5</v>
      </c>
      <c r="R4750" t="s">
        <v>21</v>
      </c>
      <c r="S4750" t="str">
        <f>IF(ChurnData[[#This Row],[MonthlyCharges]]&lt;=30,"1. Up to 30",IF(ChurnData[[#This Row],[MonthlyCharges]]&lt;=50,"2. 31-50",IF(ChurnData[[#This Row],[MonthlyCharges]]&lt;=70,"3. 51-70",IF(ChurnData[[#This Row],[MonthlyCharges]]&lt;=90,"4. 71-90","5. Over 90"))))</f>
        <v>4. 71-90</v>
      </c>
      <c r="T4750" t="str">
        <f>IF(AND(ChurnData[[#This Row],[Contract]]="Month-to-month",ChurnData[[#This Row],[InternetService]]="Fiber optic",ChurnData[[#This Row],[TenureMonths]]&lt;=11),"High-risk","Other")</f>
        <v>Other</v>
      </c>
      <c r="U4750" t="str">
        <f>IF(ChurnData[[#This Row],[TenureMonths]]&lt;=11,"0-11",IF(ChurnData[[#This Row],[TenureMonths]]&lt;=23,"12-23",IF(ChurnData[[#This Row],[TenureMonths]]&lt;=35,"24-35",IF(ChurnData[[#This Row],[TenureMonths]]&lt;=47,"36-47",IF(ChurnData[[#This Row],[TenureMonths]]&lt;=59,"48-59","60-72")))))</f>
        <v>12-23</v>
      </c>
      <c r="V4750">
        <f>IF(ChurnData[[#This Row],[Churn]]="Yes",1,0)</f>
        <v>0</v>
      </c>
    </row>
    <row r="4751" spans="1:22" x14ac:dyDescent="0.35">
      <c r="A4751" t="s">
        <v>4804</v>
      </c>
      <c r="B4751" t="s">
        <v>19</v>
      </c>
      <c r="C4751">
        <v>0</v>
      </c>
      <c r="D4751" t="s">
        <v>20</v>
      </c>
      <c r="E4751" t="s">
        <v>21</v>
      </c>
      <c r="F4751" t="s">
        <v>58</v>
      </c>
      <c r="G4751" s="2">
        <v>54</v>
      </c>
      <c r="H4751" t="s">
        <v>21</v>
      </c>
      <c r="I4751" t="s">
        <v>21</v>
      </c>
      <c r="J4751" t="s">
        <v>28</v>
      </c>
      <c r="K4751" t="s">
        <v>28</v>
      </c>
      <c r="L4751" t="s">
        <v>24</v>
      </c>
      <c r="M4751" t="s">
        <v>20</v>
      </c>
      <c r="N4751" t="s">
        <v>43</v>
      </c>
      <c r="O4751" s="1">
        <v>18</v>
      </c>
      <c r="P4751" s="1">
        <v>985.14</v>
      </c>
      <c r="Q4751">
        <v>0</v>
      </c>
      <c r="R4751" t="s">
        <v>21</v>
      </c>
      <c r="S4751" t="str">
        <f>IF(ChurnData[[#This Row],[MonthlyCharges]]&lt;=30,"1. Up to 30",IF(ChurnData[[#This Row],[MonthlyCharges]]&lt;=50,"2. 31-50",IF(ChurnData[[#This Row],[MonthlyCharges]]&lt;=70,"3. 51-70",IF(ChurnData[[#This Row],[MonthlyCharges]]&lt;=90,"4. 71-90","5. Over 90"))))</f>
        <v>1. Up to 30</v>
      </c>
      <c r="T4751" t="str">
        <f>IF(AND(ChurnData[[#This Row],[Contract]]="Month-to-month",ChurnData[[#This Row],[InternetService]]="Fiber optic",ChurnData[[#This Row],[TenureMonths]]&lt;=11),"High-risk","Other")</f>
        <v>Other</v>
      </c>
      <c r="U4751" t="str">
        <f>IF(ChurnData[[#This Row],[TenureMonths]]&lt;=11,"0-11",IF(ChurnData[[#This Row],[TenureMonths]]&lt;=23,"12-23",IF(ChurnData[[#This Row],[TenureMonths]]&lt;=35,"24-35",IF(ChurnData[[#This Row],[TenureMonths]]&lt;=47,"36-47",IF(ChurnData[[#This Row],[TenureMonths]]&lt;=59,"48-59","60-72")))))</f>
        <v>48-59</v>
      </c>
      <c r="V4751">
        <f>IF(ChurnData[[#This Row],[Churn]]="Yes",1,0)</f>
        <v>0</v>
      </c>
    </row>
    <row r="4752" spans="1:22" x14ac:dyDescent="0.35">
      <c r="A4752" t="s">
        <v>4805</v>
      </c>
      <c r="B4752" t="s">
        <v>19</v>
      </c>
      <c r="C4752">
        <v>0</v>
      </c>
      <c r="D4752" t="s">
        <v>20</v>
      </c>
      <c r="E4752" t="s">
        <v>20</v>
      </c>
      <c r="F4752" t="s">
        <v>47</v>
      </c>
      <c r="G4752" s="2">
        <v>59</v>
      </c>
      <c r="H4752" t="s">
        <v>20</v>
      </c>
      <c r="I4752" t="s">
        <v>23</v>
      </c>
      <c r="J4752" t="s">
        <v>21</v>
      </c>
      <c r="K4752" t="s">
        <v>20</v>
      </c>
      <c r="L4752" t="s">
        <v>33</v>
      </c>
      <c r="M4752" t="s">
        <v>21</v>
      </c>
      <c r="N4752" t="s">
        <v>25</v>
      </c>
      <c r="O4752" s="1">
        <v>80.650000000000006</v>
      </c>
      <c r="P4752" s="1">
        <v>4744.01</v>
      </c>
      <c r="Q4752">
        <v>0</v>
      </c>
      <c r="R4752" t="s">
        <v>21</v>
      </c>
      <c r="S4752" t="str">
        <f>IF(ChurnData[[#This Row],[MonthlyCharges]]&lt;=30,"1. Up to 30",IF(ChurnData[[#This Row],[MonthlyCharges]]&lt;=50,"2. 31-50",IF(ChurnData[[#This Row],[MonthlyCharges]]&lt;=70,"3. 51-70",IF(ChurnData[[#This Row],[MonthlyCharges]]&lt;=90,"4. 71-90","5. Over 90"))))</f>
        <v>4. 71-90</v>
      </c>
      <c r="T4752" t="str">
        <f>IF(AND(ChurnData[[#This Row],[Contract]]="Month-to-month",ChurnData[[#This Row],[InternetService]]="Fiber optic",ChurnData[[#This Row],[TenureMonths]]&lt;=11),"High-risk","Other")</f>
        <v>Other</v>
      </c>
      <c r="U4752" t="str">
        <f>IF(ChurnData[[#This Row],[TenureMonths]]&lt;=11,"0-11",IF(ChurnData[[#This Row],[TenureMonths]]&lt;=23,"12-23",IF(ChurnData[[#This Row],[TenureMonths]]&lt;=35,"24-35",IF(ChurnData[[#This Row],[TenureMonths]]&lt;=47,"36-47",IF(ChurnData[[#This Row],[TenureMonths]]&lt;=59,"48-59","60-72")))))</f>
        <v>48-59</v>
      </c>
      <c r="V4752">
        <f>IF(ChurnData[[#This Row],[Churn]]="Yes",1,0)</f>
        <v>0</v>
      </c>
    </row>
    <row r="4753" spans="1:22" x14ac:dyDescent="0.35">
      <c r="A4753" t="s">
        <v>4806</v>
      </c>
      <c r="B4753" t="s">
        <v>19</v>
      </c>
      <c r="C4753">
        <v>0</v>
      </c>
      <c r="D4753" t="s">
        <v>20</v>
      </c>
      <c r="E4753" t="s">
        <v>21</v>
      </c>
      <c r="F4753" t="s">
        <v>58</v>
      </c>
      <c r="G4753" s="2">
        <v>12</v>
      </c>
      <c r="H4753" t="s">
        <v>20</v>
      </c>
      <c r="I4753" t="s">
        <v>32</v>
      </c>
      <c r="J4753" t="s">
        <v>21</v>
      </c>
      <c r="K4753" t="s">
        <v>20</v>
      </c>
      <c r="L4753" t="s">
        <v>33</v>
      </c>
      <c r="M4753" t="s">
        <v>21</v>
      </c>
      <c r="N4753" t="s">
        <v>30</v>
      </c>
      <c r="O4753" s="1">
        <v>59.68</v>
      </c>
      <c r="P4753" s="1">
        <v>719.1</v>
      </c>
      <c r="Q4753">
        <v>1</v>
      </c>
      <c r="R4753" t="s">
        <v>20</v>
      </c>
      <c r="S4753" t="str">
        <f>IF(ChurnData[[#This Row],[MonthlyCharges]]&lt;=30,"1. Up to 30",IF(ChurnData[[#This Row],[MonthlyCharges]]&lt;=50,"2. 31-50",IF(ChurnData[[#This Row],[MonthlyCharges]]&lt;=70,"3. 51-70",IF(ChurnData[[#This Row],[MonthlyCharges]]&lt;=90,"4. 71-90","5. Over 90"))))</f>
        <v>3. 51-70</v>
      </c>
      <c r="T4753" t="str">
        <f>IF(AND(ChurnData[[#This Row],[Contract]]="Month-to-month",ChurnData[[#This Row],[InternetService]]="Fiber optic",ChurnData[[#This Row],[TenureMonths]]&lt;=11),"High-risk","Other")</f>
        <v>Other</v>
      </c>
      <c r="U4753" t="str">
        <f>IF(ChurnData[[#This Row],[TenureMonths]]&lt;=11,"0-11",IF(ChurnData[[#This Row],[TenureMonths]]&lt;=23,"12-23",IF(ChurnData[[#This Row],[TenureMonths]]&lt;=35,"24-35",IF(ChurnData[[#This Row],[TenureMonths]]&lt;=47,"36-47",IF(ChurnData[[#This Row],[TenureMonths]]&lt;=59,"48-59","60-72")))))</f>
        <v>12-23</v>
      </c>
      <c r="V4753">
        <f>IF(ChurnData[[#This Row],[Churn]]="Yes",1,0)</f>
        <v>1</v>
      </c>
    </row>
    <row r="4754" spans="1:22" x14ac:dyDescent="0.35">
      <c r="A4754" t="s">
        <v>4807</v>
      </c>
      <c r="B4754" t="s">
        <v>19</v>
      </c>
      <c r="C4754">
        <v>0</v>
      </c>
      <c r="D4754" t="s">
        <v>20</v>
      </c>
      <c r="E4754" t="s">
        <v>20</v>
      </c>
      <c r="F4754" t="s">
        <v>75</v>
      </c>
      <c r="G4754" s="2">
        <v>3</v>
      </c>
      <c r="H4754" t="s">
        <v>20</v>
      </c>
      <c r="I4754" t="s">
        <v>23</v>
      </c>
      <c r="J4754" t="s">
        <v>21</v>
      </c>
      <c r="K4754" t="s">
        <v>21</v>
      </c>
      <c r="L4754" t="s">
        <v>24</v>
      </c>
      <c r="M4754" t="s">
        <v>21</v>
      </c>
      <c r="N4754" t="s">
        <v>25</v>
      </c>
      <c r="O4754" s="1">
        <v>87.76</v>
      </c>
      <c r="P4754" s="1">
        <v>266.70999999999998</v>
      </c>
      <c r="Q4754">
        <v>1</v>
      </c>
      <c r="R4754" t="s">
        <v>20</v>
      </c>
      <c r="S4754" t="str">
        <f>IF(ChurnData[[#This Row],[MonthlyCharges]]&lt;=30,"1. Up to 30",IF(ChurnData[[#This Row],[MonthlyCharges]]&lt;=50,"2. 31-50",IF(ChurnData[[#This Row],[MonthlyCharges]]&lt;=70,"3. 51-70",IF(ChurnData[[#This Row],[MonthlyCharges]]&lt;=90,"4. 71-90","5. Over 90"))))</f>
        <v>4. 71-90</v>
      </c>
      <c r="T4754" t="str">
        <f>IF(AND(ChurnData[[#This Row],[Contract]]="Month-to-month",ChurnData[[#This Row],[InternetService]]="Fiber optic",ChurnData[[#This Row],[TenureMonths]]&lt;=11),"High-risk","Other")</f>
        <v>Other</v>
      </c>
      <c r="U4754" t="str">
        <f>IF(ChurnData[[#This Row],[TenureMonths]]&lt;=11,"0-11",IF(ChurnData[[#This Row],[TenureMonths]]&lt;=23,"12-23",IF(ChurnData[[#This Row],[TenureMonths]]&lt;=35,"24-35",IF(ChurnData[[#This Row],[TenureMonths]]&lt;=47,"36-47",IF(ChurnData[[#This Row],[TenureMonths]]&lt;=59,"48-59","60-72")))))</f>
        <v>0-11</v>
      </c>
      <c r="V4754">
        <f>IF(ChurnData[[#This Row],[Churn]]="Yes",1,0)</f>
        <v>1</v>
      </c>
    </row>
    <row r="4755" spans="1:22" x14ac:dyDescent="0.35">
      <c r="A4755" t="s">
        <v>4808</v>
      </c>
      <c r="B4755" t="s">
        <v>36</v>
      </c>
      <c r="C4755">
        <v>0</v>
      </c>
      <c r="D4755" t="s">
        <v>21</v>
      </c>
      <c r="E4755" t="s">
        <v>21</v>
      </c>
      <c r="F4755" t="s">
        <v>37</v>
      </c>
      <c r="G4755" s="2">
        <v>22</v>
      </c>
      <c r="H4755" t="s">
        <v>20</v>
      </c>
      <c r="I4755" t="s">
        <v>23</v>
      </c>
      <c r="J4755" t="s">
        <v>21</v>
      </c>
      <c r="K4755" t="s">
        <v>20</v>
      </c>
      <c r="L4755" t="s">
        <v>33</v>
      </c>
      <c r="M4755" t="s">
        <v>20</v>
      </c>
      <c r="N4755" t="s">
        <v>30</v>
      </c>
      <c r="O4755" s="1">
        <v>83.58</v>
      </c>
      <c r="P4755" s="1">
        <v>1785.8</v>
      </c>
      <c r="Q4755">
        <v>1</v>
      </c>
      <c r="R4755" t="s">
        <v>21</v>
      </c>
      <c r="S4755" t="str">
        <f>IF(ChurnData[[#This Row],[MonthlyCharges]]&lt;=30,"1. Up to 30",IF(ChurnData[[#This Row],[MonthlyCharges]]&lt;=50,"2. 31-50",IF(ChurnData[[#This Row],[MonthlyCharges]]&lt;=70,"3. 51-70",IF(ChurnData[[#This Row],[MonthlyCharges]]&lt;=90,"4. 71-90","5. Over 90"))))</f>
        <v>4. 71-90</v>
      </c>
      <c r="T4755" t="str">
        <f>IF(AND(ChurnData[[#This Row],[Contract]]="Month-to-month",ChurnData[[#This Row],[InternetService]]="Fiber optic",ChurnData[[#This Row],[TenureMonths]]&lt;=11),"High-risk","Other")</f>
        <v>Other</v>
      </c>
      <c r="U4755" t="str">
        <f>IF(ChurnData[[#This Row],[TenureMonths]]&lt;=11,"0-11",IF(ChurnData[[#This Row],[TenureMonths]]&lt;=23,"12-23",IF(ChurnData[[#This Row],[TenureMonths]]&lt;=35,"24-35",IF(ChurnData[[#This Row],[TenureMonths]]&lt;=47,"36-47",IF(ChurnData[[#This Row],[TenureMonths]]&lt;=59,"48-59","60-72")))))</f>
        <v>12-23</v>
      </c>
      <c r="V4755">
        <f>IF(ChurnData[[#This Row],[Churn]]="Yes",1,0)</f>
        <v>0</v>
      </c>
    </row>
    <row r="4756" spans="1:22" x14ac:dyDescent="0.35">
      <c r="A4756" t="s">
        <v>4809</v>
      </c>
      <c r="B4756" t="s">
        <v>19</v>
      </c>
      <c r="C4756">
        <v>0</v>
      </c>
      <c r="D4756" t="s">
        <v>20</v>
      </c>
      <c r="E4756" t="s">
        <v>21</v>
      </c>
      <c r="F4756" t="s">
        <v>39</v>
      </c>
      <c r="G4756" s="2">
        <v>39</v>
      </c>
      <c r="H4756" t="s">
        <v>20</v>
      </c>
      <c r="I4756" t="s">
        <v>32</v>
      </c>
      <c r="J4756" t="s">
        <v>20</v>
      </c>
      <c r="K4756" t="s">
        <v>21</v>
      </c>
      <c r="L4756" t="s">
        <v>24</v>
      </c>
      <c r="M4756" t="s">
        <v>20</v>
      </c>
      <c r="N4756" t="s">
        <v>43</v>
      </c>
      <c r="O4756" s="1">
        <v>69.58</v>
      </c>
      <c r="P4756" s="1">
        <v>2740.19</v>
      </c>
      <c r="Q4756">
        <v>3</v>
      </c>
      <c r="R4756" t="s">
        <v>21</v>
      </c>
      <c r="S4756" t="str">
        <f>IF(ChurnData[[#This Row],[MonthlyCharges]]&lt;=30,"1. Up to 30",IF(ChurnData[[#This Row],[MonthlyCharges]]&lt;=50,"2. 31-50",IF(ChurnData[[#This Row],[MonthlyCharges]]&lt;=70,"3. 51-70",IF(ChurnData[[#This Row],[MonthlyCharges]]&lt;=90,"4. 71-90","5. Over 90"))))</f>
        <v>3. 51-70</v>
      </c>
      <c r="T4756" t="str">
        <f>IF(AND(ChurnData[[#This Row],[Contract]]="Month-to-month",ChurnData[[#This Row],[InternetService]]="Fiber optic",ChurnData[[#This Row],[TenureMonths]]&lt;=11),"High-risk","Other")</f>
        <v>Other</v>
      </c>
      <c r="U4756" t="str">
        <f>IF(ChurnData[[#This Row],[TenureMonths]]&lt;=11,"0-11",IF(ChurnData[[#This Row],[TenureMonths]]&lt;=23,"12-23",IF(ChurnData[[#This Row],[TenureMonths]]&lt;=35,"24-35",IF(ChurnData[[#This Row],[TenureMonths]]&lt;=47,"36-47",IF(ChurnData[[#This Row],[TenureMonths]]&lt;=59,"48-59","60-72")))))</f>
        <v>36-47</v>
      </c>
      <c r="V4756">
        <f>IF(ChurnData[[#This Row],[Churn]]="Yes",1,0)</f>
        <v>0</v>
      </c>
    </row>
    <row r="4757" spans="1:22" x14ac:dyDescent="0.35">
      <c r="A4757" t="s">
        <v>4810</v>
      </c>
      <c r="B4757" t="s">
        <v>19</v>
      </c>
      <c r="C4757">
        <v>0</v>
      </c>
      <c r="D4757" t="s">
        <v>20</v>
      </c>
      <c r="E4757" t="s">
        <v>21</v>
      </c>
      <c r="F4757" t="s">
        <v>75</v>
      </c>
      <c r="G4757" s="2">
        <v>12</v>
      </c>
      <c r="H4757" t="s">
        <v>20</v>
      </c>
      <c r="I4757" t="s">
        <v>32</v>
      </c>
      <c r="J4757" t="s">
        <v>21</v>
      </c>
      <c r="K4757" t="s">
        <v>21</v>
      </c>
      <c r="L4757" t="s">
        <v>33</v>
      </c>
      <c r="M4757" t="s">
        <v>20</v>
      </c>
      <c r="N4757" t="s">
        <v>34</v>
      </c>
      <c r="O4757" s="1">
        <v>62.33</v>
      </c>
      <c r="P4757" s="1">
        <v>732.75</v>
      </c>
      <c r="Q4757">
        <v>2</v>
      </c>
      <c r="R4757" t="s">
        <v>21</v>
      </c>
      <c r="S4757" t="str">
        <f>IF(ChurnData[[#This Row],[MonthlyCharges]]&lt;=30,"1. Up to 30",IF(ChurnData[[#This Row],[MonthlyCharges]]&lt;=50,"2. 31-50",IF(ChurnData[[#This Row],[MonthlyCharges]]&lt;=70,"3. 51-70",IF(ChurnData[[#This Row],[MonthlyCharges]]&lt;=90,"4. 71-90","5. Over 90"))))</f>
        <v>3. 51-70</v>
      </c>
      <c r="T4757" t="str">
        <f>IF(AND(ChurnData[[#This Row],[Contract]]="Month-to-month",ChurnData[[#This Row],[InternetService]]="Fiber optic",ChurnData[[#This Row],[TenureMonths]]&lt;=11),"High-risk","Other")</f>
        <v>Other</v>
      </c>
      <c r="U4757" t="str">
        <f>IF(ChurnData[[#This Row],[TenureMonths]]&lt;=11,"0-11",IF(ChurnData[[#This Row],[TenureMonths]]&lt;=23,"12-23",IF(ChurnData[[#This Row],[TenureMonths]]&lt;=35,"24-35",IF(ChurnData[[#This Row],[TenureMonths]]&lt;=47,"36-47",IF(ChurnData[[#This Row],[TenureMonths]]&lt;=59,"48-59","60-72")))))</f>
        <v>12-23</v>
      </c>
      <c r="V4757">
        <f>IF(ChurnData[[#This Row],[Churn]]="Yes",1,0)</f>
        <v>0</v>
      </c>
    </row>
    <row r="4758" spans="1:22" x14ac:dyDescent="0.35">
      <c r="A4758" t="s">
        <v>4811</v>
      </c>
      <c r="B4758" t="s">
        <v>19</v>
      </c>
      <c r="C4758">
        <v>0</v>
      </c>
      <c r="D4758" t="s">
        <v>20</v>
      </c>
      <c r="E4758" t="s">
        <v>21</v>
      </c>
      <c r="F4758" t="s">
        <v>37</v>
      </c>
      <c r="G4758" s="2">
        <v>19</v>
      </c>
      <c r="H4758" t="s">
        <v>20</v>
      </c>
      <c r="I4758" t="s">
        <v>32</v>
      </c>
      <c r="J4758" t="s">
        <v>21</v>
      </c>
      <c r="K4758" t="s">
        <v>21</v>
      </c>
      <c r="L4758" t="s">
        <v>33</v>
      </c>
      <c r="M4758" t="s">
        <v>20</v>
      </c>
      <c r="N4758" t="s">
        <v>43</v>
      </c>
      <c r="O4758" s="1">
        <v>58.28</v>
      </c>
      <c r="P4758" s="1">
        <v>1121.52</v>
      </c>
      <c r="Q4758">
        <v>1</v>
      </c>
      <c r="R4758" t="s">
        <v>21</v>
      </c>
      <c r="S4758" t="str">
        <f>IF(ChurnData[[#This Row],[MonthlyCharges]]&lt;=30,"1. Up to 30",IF(ChurnData[[#This Row],[MonthlyCharges]]&lt;=50,"2. 31-50",IF(ChurnData[[#This Row],[MonthlyCharges]]&lt;=70,"3. 51-70",IF(ChurnData[[#This Row],[MonthlyCharges]]&lt;=90,"4. 71-90","5. Over 90"))))</f>
        <v>3. 51-70</v>
      </c>
      <c r="T4758" t="str">
        <f>IF(AND(ChurnData[[#This Row],[Contract]]="Month-to-month",ChurnData[[#This Row],[InternetService]]="Fiber optic",ChurnData[[#This Row],[TenureMonths]]&lt;=11),"High-risk","Other")</f>
        <v>Other</v>
      </c>
      <c r="U4758" t="str">
        <f>IF(ChurnData[[#This Row],[TenureMonths]]&lt;=11,"0-11",IF(ChurnData[[#This Row],[TenureMonths]]&lt;=23,"12-23",IF(ChurnData[[#This Row],[TenureMonths]]&lt;=35,"24-35",IF(ChurnData[[#This Row],[TenureMonths]]&lt;=47,"36-47",IF(ChurnData[[#This Row],[TenureMonths]]&lt;=59,"48-59","60-72")))))</f>
        <v>12-23</v>
      </c>
      <c r="V4758">
        <f>IF(ChurnData[[#This Row],[Churn]]="Yes",1,0)</f>
        <v>0</v>
      </c>
    </row>
    <row r="4759" spans="1:22" x14ac:dyDescent="0.35">
      <c r="A4759" t="s">
        <v>4812</v>
      </c>
      <c r="B4759" t="s">
        <v>19</v>
      </c>
      <c r="C4759">
        <v>0</v>
      </c>
      <c r="D4759" t="s">
        <v>20</v>
      </c>
      <c r="E4759" t="s">
        <v>21</v>
      </c>
      <c r="F4759" t="s">
        <v>56</v>
      </c>
      <c r="G4759" s="2">
        <v>39</v>
      </c>
      <c r="H4759" t="s">
        <v>20</v>
      </c>
      <c r="I4759" t="s">
        <v>21</v>
      </c>
      <c r="J4759" t="s">
        <v>28</v>
      </c>
      <c r="K4759" t="s">
        <v>28</v>
      </c>
      <c r="L4759" t="s">
        <v>24</v>
      </c>
      <c r="M4759" t="s">
        <v>21</v>
      </c>
      <c r="N4759" t="s">
        <v>34</v>
      </c>
      <c r="O4759" s="1">
        <v>23.04</v>
      </c>
      <c r="P4759" s="1">
        <v>902.46</v>
      </c>
      <c r="Q4759">
        <v>1</v>
      </c>
      <c r="R4759" t="s">
        <v>21</v>
      </c>
      <c r="S4759" t="str">
        <f>IF(ChurnData[[#This Row],[MonthlyCharges]]&lt;=30,"1. Up to 30",IF(ChurnData[[#This Row],[MonthlyCharges]]&lt;=50,"2. 31-50",IF(ChurnData[[#This Row],[MonthlyCharges]]&lt;=70,"3. 51-70",IF(ChurnData[[#This Row],[MonthlyCharges]]&lt;=90,"4. 71-90","5. Over 90"))))</f>
        <v>1. Up to 30</v>
      </c>
      <c r="T4759" t="str">
        <f>IF(AND(ChurnData[[#This Row],[Contract]]="Month-to-month",ChurnData[[#This Row],[InternetService]]="Fiber optic",ChurnData[[#This Row],[TenureMonths]]&lt;=11),"High-risk","Other")</f>
        <v>Other</v>
      </c>
      <c r="U4759" t="str">
        <f>IF(ChurnData[[#This Row],[TenureMonths]]&lt;=11,"0-11",IF(ChurnData[[#This Row],[TenureMonths]]&lt;=23,"12-23",IF(ChurnData[[#This Row],[TenureMonths]]&lt;=35,"24-35",IF(ChurnData[[#This Row],[TenureMonths]]&lt;=47,"36-47",IF(ChurnData[[#This Row],[TenureMonths]]&lt;=59,"48-59","60-72")))))</f>
        <v>36-47</v>
      </c>
      <c r="V4759">
        <f>IF(ChurnData[[#This Row],[Churn]]="Yes",1,0)</f>
        <v>0</v>
      </c>
    </row>
    <row r="4760" spans="1:22" x14ac:dyDescent="0.35">
      <c r="A4760" t="s">
        <v>4813</v>
      </c>
      <c r="B4760" t="s">
        <v>36</v>
      </c>
      <c r="C4760">
        <v>1</v>
      </c>
      <c r="D4760" t="s">
        <v>21</v>
      </c>
      <c r="E4760" t="s">
        <v>21</v>
      </c>
      <c r="F4760" t="s">
        <v>49</v>
      </c>
      <c r="G4760" s="2">
        <v>12</v>
      </c>
      <c r="H4760" t="s">
        <v>20</v>
      </c>
      <c r="I4760" t="s">
        <v>23</v>
      </c>
      <c r="J4760" t="s">
        <v>21</v>
      </c>
      <c r="K4760" t="s">
        <v>20</v>
      </c>
      <c r="L4760" t="s">
        <v>33</v>
      </c>
      <c r="M4760" t="s">
        <v>21</v>
      </c>
      <c r="N4760" t="s">
        <v>30</v>
      </c>
      <c r="O4760" s="1">
        <v>95.53</v>
      </c>
      <c r="P4760" s="1">
        <v>1122.1099999999999</v>
      </c>
      <c r="Q4760">
        <v>2</v>
      </c>
      <c r="R4760" t="s">
        <v>20</v>
      </c>
      <c r="S4760" t="str">
        <f>IF(ChurnData[[#This Row],[MonthlyCharges]]&lt;=30,"1. Up to 30",IF(ChurnData[[#This Row],[MonthlyCharges]]&lt;=50,"2. 31-50",IF(ChurnData[[#This Row],[MonthlyCharges]]&lt;=70,"3. 51-70",IF(ChurnData[[#This Row],[MonthlyCharges]]&lt;=90,"4. 71-90","5. Over 90"))))</f>
        <v>5. Over 90</v>
      </c>
      <c r="T4760" t="str">
        <f>IF(AND(ChurnData[[#This Row],[Contract]]="Month-to-month",ChurnData[[#This Row],[InternetService]]="Fiber optic",ChurnData[[#This Row],[TenureMonths]]&lt;=11),"High-risk","Other")</f>
        <v>Other</v>
      </c>
      <c r="U4760" t="str">
        <f>IF(ChurnData[[#This Row],[TenureMonths]]&lt;=11,"0-11",IF(ChurnData[[#This Row],[TenureMonths]]&lt;=23,"12-23",IF(ChurnData[[#This Row],[TenureMonths]]&lt;=35,"24-35",IF(ChurnData[[#This Row],[TenureMonths]]&lt;=47,"36-47",IF(ChurnData[[#This Row],[TenureMonths]]&lt;=59,"48-59","60-72")))))</f>
        <v>12-23</v>
      </c>
      <c r="V4760">
        <f>IF(ChurnData[[#This Row],[Churn]]="Yes",1,0)</f>
        <v>1</v>
      </c>
    </row>
    <row r="4761" spans="1:22" x14ac:dyDescent="0.35">
      <c r="A4761" t="s">
        <v>4814</v>
      </c>
      <c r="B4761" t="s">
        <v>19</v>
      </c>
      <c r="C4761">
        <v>0</v>
      </c>
      <c r="D4761" t="s">
        <v>20</v>
      </c>
      <c r="E4761" t="s">
        <v>20</v>
      </c>
      <c r="F4761" t="s">
        <v>39</v>
      </c>
      <c r="G4761" s="2">
        <v>46</v>
      </c>
      <c r="H4761" t="s">
        <v>21</v>
      </c>
      <c r="I4761" t="s">
        <v>32</v>
      </c>
      <c r="J4761" t="s">
        <v>21</v>
      </c>
      <c r="K4761" t="s">
        <v>21</v>
      </c>
      <c r="L4761" t="s">
        <v>29</v>
      </c>
      <c r="M4761" t="s">
        <v>20</v>
      </c>
      <c r="N4761" t="s">
        <v>30</v>
      </c>
      <c r="O4761" s="1">
        <v>48.36</v>
      </c>
      <c r="P4761" s="1">
        <v>2227.7600000000002</v>
      </c>
      <c r="Q4761">
        <v>2</v>
      </c>
      <c r="R4761" t="s">
        <v>21</v>
      </c>
      <c r="S4761" t="str">
        <f>IF(ChurnData[[#This Row],[MonthlyCharges]]&lt;=30,"1. Up to 30",IF(ChurnData[[#This Row],[MonthlyCharges]]&lt;=50,"2. 31-50",IF(ChurnData[[#This Row],[MonthlyCharges]]&lt;=70,"3. 51-70",IF(ChurnData[[#This Row],[MonthlyCharges]]&lt;=90,"4. 71-90","5. Over 90"))))</f>
        <v>2. 31-50</v>
      </c>
      <c r="T4761" t="str">
        <f>IF(AND(ChurnData[[#This Row],[Contract]]="Month-to-month",ChurnData[[#This Row],[InternetService]]="Fiber optic",ChurnData[[#This Row],[TenureMonths]]&lt;=11),"High-risk","Other")</f>
        <v>Other</v>
      </c>
      <c r="U4761" t="str">
        <f>IF(ChurnData[[#This Row],[TenureMonths]]&lt;=11,"0-11",IF(ChurnData[[#This Row],[TenureMonths]]&lt;=23,"12-23",IF(ChurnData[[#This Row],[TenureMonths]]&lt;=35,"24-35",IF(ChurnData[[#This Row],[TenureMonths]]&lt;=47,"36-47",IF(ChurnData[[#This Row],[TenureMonths]]&lt;=59,"48-59","60-72")))))</f>
        <v>36-47</v>
      </c>
      <c r="V4761">
        <f>IF(ChurnData[[#This Row],[Churn]]="Yes",1,0)</f>
        <v>0</v>
      </c>
    </row>
    <row r="4762" spans="1:22" x14ac:dyDescent="0.35">
      <c r="A4762" t="s">
        <v>4815</v>
      </c>
      <c r="B4762" t="s">
        <v>36</v>
      </c>
      <c r="C4762">
        <v>0</v>
      </c>
      <c r="D4762" t="s">
        <v>20</v>
      </c>
      <c r="E4762" t="s">
        <v>21</v>
      </c>
      <c r="F4762" t="s">
        <v>65</v>
      </c>
      <c r="G4762" s="2">
        <v>13</v>
      </c>
      <c r="H4762" t="s">
        <v>20</v>
      </c>
      <c r="I4762" t="s">
        <v>32</v>
      </c>
      <c r="J4762" t="s">
        <v>21</v>
      </c>
      <c r="K4762" t="s">
        <v>21</v>
      </c>
      <c r="L4762" t="s">
        <v>33</v>
      </c>
      <c r="M4762" t="s">
        <v>20</v>
      </c>
      <c r="N4762" t="s">
        <v>30</v>
      </c>
      <c r="O4762" s="1">
        <v>51.34</v>
      </c>
      <c r="P4762" s="1">
        <v>670.51</v>
      </c>
      <c r="Q4762">
        <v>2</v>
      </c>
      <c r="R4762" t="s">
        <v>21</v>
      </c>
      <c r="S4762" t="str">
        <f>IF(ChurnData[[#This Row],[MonthlyCharges]]&lt;=30,"1. Up to 30",IF(ChurnData[[#This Row],[MonthlyCharges]]&lt;=50,"2. 31-50",IF(ChurnData[[#This Row],[MonthlyCharges]]&lt;=70,"3. 51-70",IF(ChurnData[[#This Row],[MonthlyCharges]]&lt;=90,"4. 71-90","5. Over 90"))))</f>
        <v>3. 51-70</v>
      </c>
      <c r="T4762" t="str">
        <f>IF(AND(ChurnData[[#This Row],[Contract]]="Month-to-month",ChurnData[[#This Row],[InternetService]]="Fiber optic",ChurnData[[#This Row],[TenureMonths]]&lt;=11),"High-risk","Other")</f>
        <v>Other</v>
      </c>
      <c r="U4762" t="str">
        <f>IF(ChurnData[[#This Row],[TenureMonths]]&lt;=11,"0-11",IF(ChurnData[[#This Row],[TenureMonths]]&lt;=23,"12-23",IF(ChurnData[[#This Row],[TenureMonths]]&lt;=35,"24-35",IF(ChurnData[[#This Row],[TenureMonths]]&lt;=47,"36-47",IF(ChurnData[[#This Row],[TenureMonths]]&lt;=59,"48-59","60-72")))))</f>
        <v>12-23</v>
      </c>
      <c r="V4762">
        <f>IF(ChurnData[[#This Row],[Churn]]="Yes",1,0)</f>
        <v>0</v>
      </c>
    </row>
    <row r="4763" spans="1:22" x14ac:dyDescent="0.35">
      <c r="A4763" t="s">
        <v>4816</v>
      </c>
      <c r="B4763" t="s">
        <v>36</v>
      </c>
      <c r="C4763">
        <v>0</v>
      </c>
      <c r="D4763" t="s">
        <v>21</v>
      </c>
      <c r="E4763" t="s">
        <v>21</v>
      </c>
      <c r="F4763" t="s">
        <v>47</v>
      </c>
      <c r="G4763" s="2">
        <v>20</v>
      </c>
      <c r="H4763" t="s">
        <v>20</v>
      </c>
      <c r="I4763" t="s">
        <v>21</v>
      </c>
      <c r="J4763" t="s">
        <v>28</v>
      </c>
      <c r="K4763" t="s">
        <v>28</v>
      </c>
      <c r="L4763" t="s">
        <v>33</v>
      </c>
      <c r="M4763" t="s">
        <v>20</v>
      </c>
      <c r="N4763" t="s">
        <v>43</v>
      </c>
      <c r="O4763" s="1">
        <v>26.13</v>
      </c>
      <c r="P4763" s="1">
        <v>518.30999999999995</v>
      </c>
      <c r="Q4763">
        <v>0</v>
      </c>
      <c r="R4763" t="s">
        <v>21</v>
      </c>
      <c r="S4763" t="str">
        <f>IF(ChurnData[[#This Row],[MonthlyCharges]]&lt;=30,"1. Up to 30",IF(ChurnData[[#This Row],[MonthlyCharges]]&lt;=50,"2. 31-50",IF(ChurnData[[#This Row],[MonthlyCharges]]&lt;=70,"3. 51-70",IF(ChurnData[[#This Row],[MonthlyCharges]]&lt;=90,"4. 71-90","5. Over 90"))))</f>
        <v>1. Up to 30</v>
      </c>
      <c r="T4763" t="str">
        <f>IF(AND(ChurnData[[#This Row],[Contract]]="Month-to-month",ChurnData[[#This Row],[InternetService]]="Fiber optic",ChurnData[[#This Row],[TenureMonths]]&lt;=11),"High-risk","Other")</f>
        <v>Other</v>
      </c>
      <c r="U4763" t="str">
        <f>IF(ChurnData[[#This Row],[TenureMonths]]&lt;=11,"0-11",IF(ChurnData[[#This Row],[TenureMonths]]&lt;=23,"12-23",IF(ChurnData[[#This Row],[TenureMonths]]&lt;=35,"24-35",IF(ChurnData[[#This Row],[TenureMonths]]&lt;=47,"36-47",IF(ChurnData[[#This Row],[TenureMonths]]&lt;=59,"48-59","60-72")))))</f>
        <v>12-23</v>
      </c>
      <c r="V4763">
        <f>IF(ChurnData[[#This Row],[Churn]]="Yes",1,0)</f>
        <v>0</v>
      </c>
    </row>
    <row r="4764" spans="1:22" x14ac:dyDescent="0.35">
      <c r="A4764" t="s">
        <v>4817</v>
      </c>
      <c r="B4764" t="s">
        <v>36</v>
      </c>
      <c r="C4764">
        <v>1</v>
      </c>
      <c r="D4764" t="s">
        <v>21</v>
      </c>
      <c r="E4764" t="s">
        <v>21</v>
      </c>
      <c r="F4764" t="s">
        <v>56</v>
      </c>
      <c r="G4764" s="2">
        <v>40</v>
      </c>
      <c r="H4764" t="s">
        <v>20</v>
      </c>
      <c r="I4764" t="s">
        <v>32</v>
      </c>
      <c r="J4764" t="s">
        <v>21</v>
      </c>
      <c r="K4764" t="s">
        <v>21</v>
      </c>
      <c r="L4764" t="s">
        <v>24</v>
      </c>
      <c r="M4764" t="s">
        <v>20</v>
      </c>
      <c r="N4764" t="s">
        <v>30</v>
      </c>
      <c r="O4764" s="1">
        <v>48.12</v>
      </c>
      <c r="P4764" s="1">
        <v>1880.82</v>
      </c>
      <c r="Q4764">
        <v>4</v>
      </c>
      <c r="R4764" t="s">
        <v>21</v>
      </c>
      <c r="S4764" t="str">
        <f>IF(ChurnData[[#This Row],[MonthlyCharges]]&lt;=30,"1. Up to 30",IF(ChurnData[[#This Row],[MonthlyCharges]]&lt;=50,"2. 31-50",IF(ChurnData[[#This Row],[MonthlyCharges]]&lt;=70,"3. 51-70",IF(ChurnData[[#This Row],[MonthlyCharges]]&lt;=90,"4. 71-90","5. Over 90"))))</f>
        <v>2. 31-50</v>
      </c>
      <c r="T4764" t="str">
        <f>IF(AND(ChurnData[[#This Row],[Contract]]="Month-to-month",ChurnData[[#This Row],[InternetService]]="Fiber optic",ChurnData[[#This Row],[TenureMonths]]&lt;=11),"High-risk","Other")</f>
        <v>Other</v>
      </c>
      <c r="U4764" t="str">
        <f>IF(ChurnData[[#This Row],[TenureMonths]]&lt;=11,"0-11",IF(ChurnData[[#This Row],[TenureMonths]]&lt;=23,"12-23",IF(ChurnData[[#This Row],[TenureMonths]]&lt;=35,"24-35",IF(ChurnData[[#This Row],[TenureMonths]]&lt;=47,"36-47",IF(ChurnData[[#This Row],[TenureMonths]]&lt;=59,"48-59","60-72")))))</f>
        <v>36-47</v>
      </c>
      <c r="V4764">
        <f>IF(ChurnData[[#This Row],[Churn]]="Yes",1,0)</f>
        <v>0</v>
      </c>
    </row>
    <row r="4765" spans="1:22" x14ac:dyDescent="0.35">
      <c r="A4765" t="s">
        <v>4818</v>
      </c>
      <c r="B4765" t="s">
        <v>36</v>
      </c>
      <c r="C4765">
        <v>0</v>
      </c>
      <c r="D4765" t="s">
        <v>20</v>
      </c>
      <c r="E4765" t="s">
        <v>20</v>
      </c>
      <c r="F4765" t="s">
        <v>56</v>
      </c>
      <c r="G4765" s="2">
        <v>28</v>
      </c>
      <c r="H4765" t="s">
        <v>20</v>
      </c>
      <c r="I4765" t="s">
        <v>23</v>
      </c>
      <c r="J4765" t="s">
        <v>21</v>
      </c>
      <c r="K4765" t="s">
        <v>21</v>
      </c>
      <c r="L4765" t="s">
        <v>29</v>
      </c>
      <c r="M4765" t="s">
        <v>21</v>
      </c>
      <c r="N4765" t="s">
        <v>43</v>
      </c>
      <c r="O4765" s="1">
        <v>89.34</v>
      </c>
      <c r="P4765" s="1">
        <v>2478.15</v>
      </c>
      <c r="Q4765">
        <v>2</v>
      </c>
      <c r="R4765" t="s">
        <v>21</v>
      </c>
      <c r="S4765" t="str">
        <f>IF(ChurnData[[#This Row],[MonthlyCharges]]&lt;=30,"1. Up to 30",IF(ChurnData[[#This Row],[MonthlyCharges]]&lt;=50,"2. 31-50",IF(ChurnData[[#This Row],[MonthlyCharges]]&lt;=70,"3. 51-70",IF(ChurnData[[#This Row],[MonthlyCharges]]&lt;=90,"4. 71-90","5. Over 90"))))</f>
        <v>4. 71-90</v>
      </c>
      <c r="T4765" t="str">
        <f>IF(AND(ChurnData[[#This Row],[Contract]]="Month-to-month",ChurnData[[#This Row],[InternetService]]="Fiber optic",ChurnData[[#This Row],[TenureMonths]]&lt;=11),"High-risk","Other")</f>
        <v>Other</v>
      </c>
      <c r="U4765" t="str">
        <f>IF(ChurnData[[#This Row],[TenureMonths]]&lt;=11,"0-11",IF(ChurnData[[#This Row],[TenureMonths]]&lt;=23,"12-23",IF(ChurnData[[#This Row],[TenureMonths]]&lt;=35,"24-35",IF(ChurnData[[#This Row],[TenureMonths]]&lt;=47,"36-47",IF(ChurnData[[#This Row],[TenureMonths]]&lt;=59,"48-59","60-72")))))</f>
        <v>24-35</v>
      </c>
      <c r="V4765">
        <f>IF(ChurnData[[#This Row],[Churn]]="Yes",1,0)</f>
        <v>0</v>
      </c>
    </row>
    <row r="4766" spans="1:22" x14ac:dyDescent="0.35">
      <c r="A4766" t="s">
        <v>4819</v>
      </c>
      <c r="B4766" t="s">
        <v>36</v>
      </c>
      <c r="C4766">
        <v>0</v>
      </c>
      <c r="D4766" t="s">
        <v>20</v>
      </c>
      <c r="E4766" t="s">
        <v>20</v>
      </c>
      <c r="F4766" t="s">
        <v>47</v>
      </c>
      <c r="G4766" s="2">
        <v>7</v>
      </c>
      <c r="H4766" t="s">
        <v>21</v>
      </c>
      <c r="I4766" t="s">
        <v>23</v>
      </c>
      <c r="J4766" t="s">
        <v>21</v>
      </c>
      <c r="K4766" t="s">
        <v>21</v>
      </c>
      <c r="L4766" t="s">
        <v>33</v>
      </c>
      <c r="M4766" t="s">
        <v>20</v>
      </c>
      <c r="N4766" t="s">
        <v>43</v>
      </c>
      <c r="O4766" s="1">
        <v>83.6</v>
      </c>
      <c r="P4766" s="1">
        <v>584.89</v>
      </c>
      <c r="Q4766">
        <v>3</v>
      </c>
      <c r="R4766" t="s">
        <v>21</v>
      </c>
      <c r="S4766" t="str">
        <f>IF(ChurnData[[#This Row],[MonthlyCharges]]&lt;=30,"1. Up to 30",IF(ChurnData[[#This Row],[MonthlyCharges]]&lt;=50,"2. 31-50",IF(ChurnData[[#This Row],[MonthlyCharges]]&lt;=70,"3. 51-70",IF(ChurnData[[#This Row],[MonthlyCharges]]&lt;=90,"4. 71-90","5. Over 90"))))</f>
        <v>4. 71-90</v>
      </c>
      <c r="T4766" t="str">
        <f>IF(AND(ChurnData[[#This Row],[Contract]]="Month-to-month",ChurnData[[#This Row],[InternetService]]="Fiber optic",ChurnData[[#This Row],[TenureMonths]]&lt;=11),"High-risk","Other")</f>
        <v>High-risk</v>
      </c>
      <c r="U4766" t="str">
        <f>IF(ChurnData[[#This Row],[TenureMonths]]&lt;=11,"0-11",IF(ChurnData[[#This Row],[TenureMonths]]&lt;=23,"12-23",IF(ChurnData[[#This Row],[TenureMonths]]&lt;=35,"24-35",IF(ChurnData[[#This Row],[TenureMonths]]&lt;=47,"36-47",IF(ChurnData[[#This Row],[TenureMonths]]&lt;=59,"48-59","60-72")))))</f>
        <v>0-11</v>
      </c>
      <c r="V4766">
        <f>IF(ChurnData[[#This Row],[Churn]]="Yes",1,0)</f>
        <v>0</v>
      </c>
    </row>
    <row r="4767" spans="1:22" x14ac:dyDescent="0.35">
      <c r="A4767" t="s">
        <v>4820</v>
      </c>
      <c r="B4767" t="s">
        <v>19</v>
      </c>
      <c r="C4767">
        <v>1</v>
      </c>
      <c r="D4767" t="s">
        <v>20</v>
      </c>
      <c r="E4767" t="s">
        <v>21</v>
      </c>
      <c r="F4767" t="s">
        <v>45</v>
      </c>
      <c r="G4767" s="2">
        <v>28</v>
      </c>
      <c r="H4767" t="s">
        <v>20</v>
      </c>
      <c r="I4767" t="s">
        <v>32</v>
      </c>
      <c r="J4767" t="s">
        <v>20</v>
      </c>
      <c r="K4767" t="s">
        <v>21</v>
      </c>
      <c r="L4767" t="s">
        <v>33</v>
      </c>
      <c r="M4767" t="s">
        <v>21</v>
      </c>
      <c r="N4767" t="s">
        <v>34</v>
      </c>
      <c r="O4767" s="1">
        <v>51.52</v>
      </c>
      <c r="P4767" s="1">
        <v>1454.59</v>
      </c>
      <c r="Q4767">
        <v>2</v>
      </c>
      <c r="R4767" t="s">
        <v>21</v>
      </c>
      <c r="S4767" t="str">
        <f>IF(ChurnData[[#This Row],[MonthlyCharges]]&lt;=30,"1. Up to 30",IF(ChurnData[[#This Row],[MonthlyCharges]]&lt;=50,"2. 31-50",IF(ChurnData[[#This Row],[MonthlyCharges]]&lt;=70,"3. 51-70",IF(ChurnData[[#This Row],[MonthlyCharges]]&lt;=90,"4. 71-90","5. Over 90"))))</f>
        <v>3. 51-70</v>
      </c>
      <c r="T4767" t="str">
        <f>IF(AND(ChurnData[[#This Row],[Contract]]="Month-to-month",ChurnData[[#This Row],[InternetService]]="Fiber optic",ChurnData[[#This Row],[TenureMonths]]&lt;=11),"High-risk","Other")</f>
        <v>Other</v>
      </c>
      <c r="U4767" t="str">
        <f>IF(ChurnData[[#This Row],[TenureMonths]]&lt;=11,"0-11",IF(ChurnData[[#This Row],[TenureMonths]]&lt;=23,"12-23",IF(ChurnData[[#This Row],[TenureMonths]]&lt;=35,"24-35",IF(ChurnData[[#This Row],[TenureMonths]]&lt;=47,"36-47",IF(ChurnData[[#This Row],[TenureMonths]]&lt;=59,"48-59","60-72")))))</f>
        <v>24-35</v>
      </c>
      <c r="V4767">
        <f>IF(ChurnData[[#This Row],[Churn]]="Yes",1,0)</f>
        <v>0</v>
      </c>
    </row>
    <row r="4768" spans="1:22" x14ac:dyDescent="0.35">
      <c r="A4768" t="s">
        <v>4821</v>
      </c>
      <c r="B4768" t="s">
        <v>36</v>
      </c>
      <c r="C4768">
        <v>0</v>
      </c>
      <c r="D4768" t="s">
        <v>20</v>
      </c>
      <c r="E4768" t="s">
        <v>20</v>
      </c>
      <c r="F4768" t="s">
        <v>56</v>
      </c>
      <c r="G4768" s="2">
        <v>53</v>
      </c>
      <c r="H4768" t="s">
        <v>20</v>
      </c>
      <c r="I4768" t="s">
        <v>23</v>
      </c>
      <c r="J4768" t="s">
        <v>21</v>
      </c>
      <c r="K4768" t="s">
        <v>21</v>
      </c>
      <c r="L4768" t="s">
        <v>29</v>
      </c>
      <c r="M4768" t="s">
        <v>20</v>
      </c>
      <c r="N4768" t="s">
        <v>34</v>
      </c>
      <c r="O4768" s="1">
        <v>84.8</v>
      </c>
      <c r="P4768" s="1">
        <v>4621.0200000000004</v>
      </c>
      <c r="Q4768">
        <v>0</v>
      </c>
      <c r="R4768" t="s">
        <v>21</v>
      </c>
      <c r="S4768" t="str">
        <f>IF(ChurnData[[#This Row],[MonthlyCharges]]&lt;=30,"1. Up to 30",IF(ChurnData[[#This Row],[MonthlyCharges]]&lt;=50,"2. 31-50",IF(ChurnData[[#This Row],[MonthlyCharges]]&lt;=70,"3. 51-70",IF(ChurnData[[#This Row],[MonthlyCharges]]&lt;=90,"4. 71-90","5. Over 90"))))</f>
        <v>4. 71-90</v>
      </c>
      <c r="T4768" t="str">
        <f>IF(AND(ChurnData[[#This Row],[Contract]]="Month-to-month",ChurnData[[#This Row],[InternetService]]="Fiber optic",ChurnData[[#This Row],[TenureMonths]]&lt;=11),"High-risk","Other")</f>
        <v>Other</v>
      </c>
      <c r="U4768" t="str">
        <f>IF(ChurnData[[#This Row],[TenureMonths]]&lt;=11,"0-11",IF(ChurnData[[#This Row],[TenureMonths]]&lt;=23,"12-23",IF(ChurnData[[#This Row],[TenureMonths]]&lt;=35,"24-35",IF(ChurnData[[#This Row],[TenureMonths]]&lt;=47,"36-47",IF(ChurnData[[#This Row],[TenureMonths]]&lt;=59,"48-59","60-72")))))</f>
        <v>48-59</v>
      </c>
      <c r="V4768">
        <f>IF(ChurnData[[#This Row],[Churn]]="Yes",1,0)</f>
        <v>0</v>
      </c>
    </row>
    <row r="4769" spans="1:22" x14ac:dyDescent="0.35">
      <c r="A4769" t="s">
        <v>4822</v>
      </c>
      <c r="B4769" t="s">
        <v>36</v>
      </c>
      <c r="C4769">
        <v>0</v>
      </c>
      <c r="D4769" t="s">
        <v>20</v>
      </c>
      <c r="E4769" t="s">
        <v>21</v>
      </c>
      <c r="F4769" t="s">
        <v>39</v>
      </c>
      <c r="G4769" s="2">
        <v>12</v>
      </c>
      <c r="H4769" t="s">
        <v>21</v>
      </c>
      <c r="I4769" t="s">
        <v>23</v>
      </c>
      <c r="J4769" t="s">
        <v>20</v>
      </c>
      <c r="K4769" t="s">
        <v>21</v>
      </c>
      <c r="L4769" t="s">
        <v>33</v>
      </c>
      <c r="M4769" t="s">
        <v>20</v>
      </c>
      <c r="N4769" t="s">
        <v>43</v>
      </c>
      <c r="O4769" s="1">
        <v>67.180000000000007</v>
      </c>
      <c r="P4769" s="1">
        <v>829.73</v>
      </c>
      <c r="Q4769">
        <v>4</v>
      </c>
      <c r="R4769" t="s">
        <v>20</v>
      </c>
      <c r="S4769" t="str">
        <f>IF(ChurnData[[#This Row],[MonthlyCharges]]&lt;=30,"1. Up to 30",IF(ChurnData[[#This Row],[MonthlyCharges]]&lt;=50,"2. 31-50",IF(ChurnData[[#This Row],[MonthlyCharges]]&lt;=70,"3. 51-70",IF(ChurnData[[#This Row],[MonthlyCharges]]&lt;=90,"4. 71-90","5. Over 90"))))</f>
        <v>3. 51-70</v>
      </c>
      <c r="T4769" t="str">
        <f>IF(AND(ChurnData[[#This Row],[Contract]]="Month-to-month",ChurnData[[#This Row],[InternetService]]="Fiber optic",ChurnData[[#This Row],[TenureMonths]]&lt;=11),"High-risk","Other")</f>
        <v>Other</v>
      </c>
      <c r="U4769" t="str">
        <f>IF(ChurnData[[#This Row],[TenureMonths]]&lt;=11,"0-11",IF(ChurnData[[#This Row],[TenureMonths]]&lt;=23,"12-23",IF(ChurnData[[#This Row],[TenureMonths]]&lt;=35,"24-35",IF(ChurnData[[#This Row],[TenureMonths]]&lt;=47,"36-47",IF(ChurnData[[#This Row],[TenureMonths]]&lt;=59,"48-59","60-72")))))</f>
        <v>12-23</v>
      </c>
      <c r="V4769">
        <f>IF(ChurnData[[#This Row],[Churn]]="Yes",1,0)</f>
        <v>1</v>
      </c>
    </row>
    <row r="4770" spans="1:22" x14ac:dyDescent="0.35">
      <c r="A4770" t="s">
        <v>4823</v>
      </c>
      <c r="B4770" t="s">
        <v>36</v>
      </c>
      <c r="C4770">
        <v>0</v>
      </c>
      <c r="D4770" t="s">
        <v>21</v>
      </c>
      <c r="E4770" t="s">
        <v>20</v>
      </c>
      <c r="F4770" t="s">
        <v>58</v>
      </c>
      <c r="G4770" s="2">
        <v>53</v>
      </c>
      <c r="H4770" t="s">
        <v>20</v>
      </c>
      <c r="I4770" t="s">
        <v>21</v>
      </c>
      <c r="J4770" t="s">
        <v>28</v>
      </c>
      <c r="K4770" t="s">
        <v>28</v>
      </c>
      <c r="L4770" t="s">
        <v>24</v>
      </c>
      <c r="M4770" t="s">
        <v>20</v>
      </c>
      <c r="N4770" t="s">
        <v>34</v>
      </c>
      <c r="O4770" s="1">
        <v>23.48</v>
      </c>
      <c r="P4770" s="1">
        <v>1229.71</v>
      </c>
      <c r="Q4770">
        <v>0</v>
      </c>
      <c r="R4770" t="s">
        <v>21</v>
      </c>
      <c r="S4770" t="str">
        <f>IF(ChurnData[[#This Row],[MonthlyCharges]]&lt;=30,"1. Up to 30",IF(ChurnData[[#This Row],[MonthlyCharges]]&lt;=50,"2. 31-50",IF(ChurnData[[#This Row],[MonthlyCharges]]&lt;=70,"3. 51-70",IF(ChurnData[[#This Row],[MonthlyCharges]]&lt;=90,"4. 71-90","5. Over 90"))))</f>
        <v>1. Up to 30</v>
      </c>
      <c r="T4770" t="str">
        <f>IF(AND(ChurnData[[#This Row],[Contract]]="Month-to-month",ChurnData[[#This Row],[InternetService]]="Fiber optic",ChurnData[[#This Row],[TenureMonths]]&lt;=11),"High-risk","Other")</f>
        <v>Other</v>
      </c>
      <c r="U4770" t="str">
        <f>IF(ChurnData[[#This Row],[TenureMonths]]&lt;=11,"0-11",IF(ChurnData[[#This Row],[TenureMonths]]&lt;=23,"12-23",IF(ChurnData[[#This Row],[TenureMonths]]&lt;=35,"24-35",IF(ChurnData[[#This Row],[TenureMonths]]&lt;=47,"36-47",IF(ChurnData[[#This Row],[TenureMonths]]&lt;=59,"48-59","60-72")))))</f>
        <v>48-59</v>
      </c>
      <c r="V4770">
        <f>IF(ChurnData[[#This Row],[Churn]]="Yes",1,0)</f>
        <v>0</v>
      </c>
    </row>
    <row r="4771" spans="1:22" x14ac:dyDescent="0.35">
      <c r="A4771" t="s">
        <v>4824</v>
      </c>
      <c r="B4771" t="s">
        <v>36</v>
      </c>
      <c r="C4771">
        <v>0</v>
      </c>
      <c r="D4771" t="s">
        <v>21</v>
      </c>
      <c r="E4771" t="s">
        <v>21</v>
      </c>
      <c r="F4771" t="s">
        <v>56</v>
      </c>
      <c r="G4771" s="2">
        <v>45</v>
      </c>
      <c r="H4771" t="s">
        <v>20</v>
      </c>
      <c r="I4771" t="s">
        <v>32</v>
      </c>
      <c r="J4771" t="s">
        <v>21</v>
      </c>
      <c r="K4771" t="s">
        <v>21</v>
      </c>
      <c r="L4771" t="s">
        <v>24</v>
      </c>
      <c r="M4771" t="s">
        <v>20</v>
      </c>
      <c r="N4771" t="s">
        <v>43</v>
      </c>
      <c r="O4771" s="1">
        <v>60.72</v>
      </c>
      <c r="P4771" s="1">
        <v>2798.44</v>
      </c>
      <c r="Q4771">
        <v>2</v>
      </c>
      <c r="R4771" t="s">
        <v>21</v>
      </c>
      <c r="S4771" t="str">
        <f>IF(ChurnData[[#This Row],[MonthlyCharges]]&lt;=30,"1. Up to 30",IF(ChurnData[[#This Row],[MonthlyCharges]]&lt;=50,"2. 31-50",IF(ChurnData[[#This Row],[MonthlyCharges]]&lt;=70,"3. 51-70",IF(ChurnData[[#This Row],[MonthlyCharges]]&lt;=90,"4. 71-90","5. Over 90"))))</f>
        <v>3. 51-70</v>
      </c>
      <c r="T4771" t="str">
        <f>IF(AND(ChurnData[[#This Row],[Contract]]="Month-to-month",ChurnData[[#This Row],[InternetService]]="Fiber optic",ChurnData[[#This Row],[TenureMonths]]&lt;=11),"High-risk","Other")</f>
        <v>Other</v>
      </c>
      <c r="U4771" t="str">
        <f>IF(ChurnData[[#This Row],[TenureMonths]]&lt;=11,"0-11",IF(ChurnData[[#This Row],[TenureMonths]]&lt;=23,"12-23",IF(ChurnData[[#This Row],[TenureMonths]]&lt;=35,"24-35",IF(ChurnData[[#This Row],[TenureMonths]]&lt;=47,"36-47",IF(ChurnData[[#This Row],[TenureMonths]]&lt;=59,"48-59","60-72")))))</f>
        <v>36-47</v>
      </c>
      <c r="V4771">
        <f>IF(ChurnData[[#This Row],[Churn]]="Yes",1,0)</f>
        <v>0</v>
      </c>
    </row>
    <row r="4772" spans="1:22" x14ac:dyDescent="0.35">
      <c r="A4772" t="s">
        <v>4825</v>
      </c>
      <c r="B4772" t="s">
        <v>19</v>
      </c>
      <c r="C4772">
        <v>0</v>
      </c>
      <c r="D4772" t="s">
        <v>20</v>
      </c>
      <c r="E4772" t="s">
        <v>20</v>
      </c>
      <c r="F4772" t="s">
        <v>47</v>
      </c>
      <c r="G4772" s="2">
        <v>33</v>
      </c>
      <c r="H4772" t="s">
        <v>20</v>
      </c>
      <c r="I4772" t="s">
        <v>32</v>
      </c>
      <c r="J4772" t="s">
        <v>21</v>
      </c>
      <c r="K4772" t="s">
        <v>20</v>
      </c>
      <c r="L4772" t="s">
        <v>33</v>
      </c>
      <c r="M4772" t="s">
        <v>21</v>
      </c>
      <c r="N4772" t="s">
        <v>30</v>
      </c>
      <c r="O4772" s="1">
        <v>65.23</v>
      </c>
      <c r="P4772" s="1">
        <v>2112.3000000000002</v>
      </c>
      <c r="Q4772">
        <v>0</v>
      </c>
      <c r="R4772" t="s">
        <v>21</v>
      </c>
      <c r="S4772" t="str">
        <f>IF(ChurnData[[#This Row],[MonthlyCharges]]&lt;=30,"1. Up to 30",IF(ChurnData[[#This Row],[MonthlyCharges]]&lt;=50,"2. 31-50",IF(ChurnData[[#This Row],[MonthlyCharges]]&lt;=70,"3. 51-70",IF(ChurnData[[#This Row],[MonthlyCharges]]&lt;=90,"4. 71-90","5. Over 90"))))</f>
        <v>3. 51-70</v>
      </c>
      <c r="T4772" t="str">
        <f>IF(AND(ChurnData[[#This Row],[Contract]]="Month-to-month",ChurnData[[#This Row],[InternetService]]="Fiber optic",ChurnData[[#This Row],[TenureMonths]]&lt;=11),"High-risk","Other")</f>
        <v>Other</v>
      </c>
      <c r="U4772" t="str">
        <f>IF(ChurnData[[#This Row],[TenureMonths]]&lt;=11,"0-11",IF(ChurnData[[#This Row],[TenureMonths]]&lt;=23,"12-23",IF(ChurnData[[#This Row],[TenureMonths]]&lt;=35,"24-35",IF(ChurnData[[#This Row],[TenureMonths]]&lt;=47,"36-47",IF(ChurnData[[#This Row],[TenureMonths]]&lt;=59,"48-59","60-72")))))</f>
        <v>24-35</v>
      </c>
      <c r="V4772">
        <f>IF(ChurnData[[#This Row],[Churn]]="Yes",1,0)</f>
        <v>0</v>
      </c>
    </row>
    <row r="4773" spans="1:22" x14ac:dyDescent="0.35">
      <c r="A4773" t="s">
        <v>4826</v>
      </c>
      <c r="B4773" t="s">
        <v>36</v>
      </c>
      <c r="C4773">
        <v>1</v>
      </c>
      <c r="D4773" t="s">
        <v>21</v>
      </c>
      <c r="E4773" t="s">
        <v>21</v>
      </c>
      <c r="F4773" t="s">
        <v>22</v>
      </c>
      <c r="G4773" s="2">
        <v>31</v>
      </c>
      <c r="H4773" t="s">
        <v>20</v>
      </c>
      <c r="I4773" t="s">
        <v>23</v>
      </c>
      <c r="J4773" t="s">
        <v>21</v>
      </c>
      <c r="K4773" t="s">
        <v>20</v>
      </c>
      <c r="L4773" t="s">
        <v>33</v>
      </c>
      <c r="M4773" t="s">
        <v>20</v>
      </c>
      <c r="N4773" t="s">
        <v>34</v>
      </c>
      <c r="O4773" s="1">
        <v>89.54</v>
      </c>
      <c r="P4773" s="1">
        <v>2851.12</v>
      </c>
      <c r="Q4773">
        <v>0</v>
      </c>
      <c r="R4773" t="s">
        <v>21</v>
      </c>
      <c r="S4773" t="str">
        <f>IF(ChurnData[[#This Row],[MonthlyCharges]]&lt;=30,"1. Up to 30",IF(ChurnData[[#This Row],[MonthlyCharges]]&lt;=50,"2. 31-50",IF(ChurnData[[#This Row],[MonthlyCharges]]&lt;=70,"3. 51-70",IF(ChurnData[[#This Row],[MonthlyCharges]]&lt;=90,"4. 71-90","5. Over 90"))))</f>
        <v>4. 71-90</v>
      </c>
      <c r="T4773" t="str">
        <f>IF(AND(ChurnData[[#This Row],[Contract]]="Month-to-month",ChurnData[[#This Row],[InternetService]]="Fiber optic",ChurnData[[#This Row],[TenureMonths]]&lt;=11),"High-risk","Other")</f>
        <v>Other</v>
      </c>
      <c r="U4773" t="str">
        <f>IF(ChurnData[[#This Row],[TenureMonths]]&lt;=11,"0-11",IF(ChurnData[[#This Row],[TenureMonths]]&lt;=23,"12-23",IF(ChurnData[[#This Row],[TenureMonths]]&lt;=35,"24-35",IF(ChurnData[[#This Row],[TenureMonths]]&lt;=47,"36-47",IF(ChurnData[[#This Row],[TenureMonths]]&lt;=59,"48-59","60-72")))))</f>
        <v>24-35</v>
      </c>
      <c r="V4773">
        <f>IF(ChurnData[[#This Row],[Churn]]="Yes",1,0)</f>
        <v>0</v>
      </c>
    </row>
    <row r="4774" spans="1:22" x14ac:dyDescent="0.35">
      <c r="A4774" t="s">
        <v>4827</v>
      </c>
      <c r="B4774" t="s">
        <v>19</v>
      </c>
      <c r="C4774">
        <v>0</v>
      </c>
      <c r="D4774" t="s">
        <v>21</v>
      </c>
      <c r="E4774" t="s">
        <v>21</v>
      </c>
      <c r="F4774" t="s">
        <v>22</v>
      </c>
      <c r="G4774" s="2">
        <v>15</v>
      </c>
      <c r="H4774" t="s">
        <v>20</v>
      </c>
      <c r="I4774" t="s">
        <v>21</v>
      </c>
      <c r="J4774" t="s">
        <v>28</v>
      </c>
      <c r="K4774" t="s">
        <v>28</v>
      </c>
      <c r="L4774" t="s">
        <v>33</v>
      </c>
      <c r="M4774" t="s">
        <v>20</v>
      </c>
      <c r="N4774" t="s">
        <v>30</v>
      </c>
      <c r="O4774" s="1">
        <v>24.86</v>
      </c>
      <c r="P4774" s="1">
        <v>381.39</v>
      </c>
      <c r="Q4774">
        <v>2</v>
      </c>
      <c r="R4774" t="s">
        <v>20</v>
      </c>
      <c r="S4774" t="str">
        <f>IF(ChurnData[[#This Row],[MonthlyCharges]]&lt;=30,"1. Up to 30",IF(ChurnData[[#This Row],[MonthlyCharges]]&lt;=50,"2. 31-50",IF(ChurnData[[#This Row],[MonthlyCharges]]&lt;=70,"3. 51-70",IF(ChurnData[[#This Row],[MonthlyCharges]]&lt;=90,"4. 71-90","5. Over 90"))))</f>
        <v>1. Up to 30</v>
      </c>
      <c r="T4774" t="str">
        <f>IF(AND(ChurnData[[#This Row],[Contract]]="Month-to-month",ChurnData[[#This Row],[InternetService]]="Fiber optic",ChurnData[[#This Row],[TenureMonths]]&lt;=11),"High-risk","Other")</f>
        <v>Other</v>
      </c>
      <c r="U4774" t="str">
        <f>IF(ChurnData[[#This Row],[TenureMonths]]&lt;=11,"0-11",IF(ChurnData[[#This Row],[TenureMonths]]&lt;=23,"12-23",IF(ChurnData[[#This Row],[TenureMonths]]&lt;=35,"24-35",IF(ChurnData[[#This Row],[TenureMonths]]&lt;=47,"36-47",IF(ChurnData[[#This Row],[TenureMonths]]&lt;=59,"48-59","60-72")))))</f>
        <v>12-23</v>
      </c>
      <c r="V4774">
        <f>IF(ChurnData[[#This Row],[Churn]]="Yes",1,0)</f>
        <v>1</v>
      </c>
    </row>
    <row r="4775" spans="1:22" x14ac:dyDescent="0.35">
      <c r="A4775" t="s">
        <v>4828</v>
      </c>
      <c r="B4775" t="s">
        <v>19</v>
      </c>
      <c r="C4775">
        <v>0</v>
      </c>
      <c r="D4775" t="s">
        <v>20</v>
      </c>
      <c r="E4775" t="s">
        <v>21</v>
      </c>
      <c r="F4775" t="s">
        <v>27</v>
      </c>
      <c r="G4775" s="2">
        <v>25</v>
      </c>
      <c r="H4775" t="s">
        <v>20</v>
      </c>
      <c r="I4775" t="s">
        <v>23</v>
      </c>
      <c r="J4775" t="s">
        <v>21</v>
      </c>
      <c r="K4775" t="s">
        <v>21</v>
      </c>
      <c r="L4775" t="s">
        <v>33</v>
      </c>
      <c r="M4775" t="s">
        <v>20</v>
      </c>
      <c r="N4775" t="s">
        <v>25</v>
      </c>
      <c r="O4775" s="1">
        <v>88.23</v>
      </c>
      <c r="P4775" s="1">
        <v>2168.06</v>
      </c>
      <c r="Q4775">
        <v>1</v>
      </c>
      <c r="R4775" t="s">
        <v>21</v>
      </c>
      <c r="S4775" t="str">
        <f>IF(ChurnData[[#This Row],[MonthlyCharges]]&lt;=30,"1. Up to 30",IF(ChurnData[[#This Row],[MonthlyCharges]]&lt;=50,"2. 31-50",IF(ChurnData[[#This Row],[MonthlyCharges]]&lt;=70,"3. 51-70",IF(ChurnData[[#This Row],[MonthlyCharges]]&lt;=90,"4. 71-90","5. Over 90"))))</f>
        <v>4. 71-90</v>
      </c>
      <c r="T4775" t="str">
        <f>IF(AND(ChurnData[[#This Row],[Contract]]="Month-to-month",ChurnData[[#This Row],[InternetService]]="Fiber optic",ChurnData[[#This Row],[TenureMonths]]&lt;=11),"High-risk","Other")</f>
        <v>Other</v>
      </c>
      <c r="U4775" t="str">
        <f>IF(ChurnData[[#This Row],[TenureMonths]]&lt;=11,"0-11",IF(ChurnData[[#This Row],[TenureMonths]]&lt;=23,"12-23",IF(ChurnData[[#This Row],[TenureMonths]]&lt;=35,"24-35",IF(ChurnData[[#This Row],[TenureMonths]]&lt;=47,"36-47",IF(ChurnData[[#This Row],[TenureMonths]]&lt;=59,"48-59","60-72")))))</f>
        <v>24-35</v>
      </c>
      <c r="V4775">
        <f>IF(ChurnData[[#This Row],[Churn]]="Yes",1,0)</f>
        <v>0</v>
      </c>
    </row>
    <row r="4776" spans="1:22" x14ac:dyDescent="0.35">
      <c r="A4776" t="s">
        <v>4829</v>
      </c>
      <c r="B4776" t="s">
        <v>19</v>
      </c>
      <c r="C4776">
        <v>0</v>
      </c>
      <c r="D4776" t="s">
        <v>21</v>
      </c>
      <c r="E4776" t="s">
        <v>21</v>
      </c>
      <c r="F4776" t="s">
        <v>27</v>
      </c>
      <c r="G4776" s="2">
        <v>11</v>
      </c>
      <c r="H4776" t="s">
        <v>20</v>
      </c>
      <c r="I4776" t="s">
        <v>23</v>
      </c>
      <c r="J4776" t="s">
        <v>21</v>
      </c>
      <c r="K4776" t="s">
        <v>20</v>
      </c>
      <c r="L4776" t="s">
        <v>33</v>
      </c>
      <c r="M4776" t="s">
        <v>20</v>
      </c>
      <c r="N4776" t="s">
        <v>34</v>
      </c>
      <c r="O4776" s="1">
        <v>85.56</v>
      </c>
      <c r="P4776" s="1">
        <v>936.13</v>
      </c>
      <c r="Q4776">
        <v>1</v>
      </c>
      <c r="R4776" t="s">
        <v>20</v>
      </c>
      <c r="S4776" t="str">
        <f>IF(ChurnData[[#This Row],[MonthlyCharges]]&lt;=30,"1. Up to 30",IF(ChurnData[[#This Row],[MonthlyCharges]]&lt;=50,"2. 31-50",IF(ChurnData[[#This Row],[MonthlyCharges]]&lt;=70,"3. 51-70",IF(ChurnData[[#This Row],[MonthlyCharges]]&lt;=90,"4. 71-90","5. Over 90"))))</f>
        <v>4. 71-90</v>
      </c>
      <c r="T4776" t="str">
        <f>IF(AND(ChurnData[[#This Row],[Contract]]="Month-to-month",ChurnData[[#This Row],[InternetService]]="Fiber optic",ChurnData[[#This Row],[TenureMonths]]&lt;=11),"High-risk","Other")</f>
        <v>High-risk</v>
      </c>
      <c r="U4776" t="str">
        <f>IF(ChurnData[[#This Row],[TenureMonths]]&lt;=11,"0-11",IF(ChurnData[[#This Row],[TenureMonths]]&lt;=23,"12-23",IF(ChurnData[[#This Row],[TenureMonths]]&lt;=35,"24-35",IF(ChurnData[[#This Row],[TenureMonths]]&lt;=47,"36-47",IF(ChurnData[[#This Row],[TenureMonths]]&lt;=59,"48-59","60-72")))))</f>
        <v>0-11</v>
      </c>
      <c r="V4776">
        <f>IF(ChurnData[[#This Row],[Churn]]="Yes",1,0)</f>
        <v>1</v>
      </c>
    </row>
    <row r="4777" spans="1:22" x14ac:dyDescent="0.35">
      <c r="A4777" t="s">
        <v>4830</v>
      </c>
      <c r="B4777" t="s">
        <v>36</v>
      </c>
      <c r="C4777">
        <v>0</v>
      </c>
      <c r="D4777" t="s">
        <v>20</v>
      </c>
      <c r="E4777" t="s">
        <v>20</v>
      </c>
      <c r="F4777" t="s">
        <v>45</v>
      </c>
      <c r="G4777" s="2">
        <v>43</v>
      </c>
      <c r="H4777" t="s">
        <v>20</v>
      </c>
      <c r="I4777" t="s">
        <v>23</v>
      </c>
      <c r="J4777" t="s">
        <v>21</v>
      </c>
      <c r="K4777" t="s">
        <v>21</v>
      </c>
      <c r="L4777" t="s">
        <v>24</v>
      </c>
      <c r="M4777" t="s">
        <v>20</v>
      </c>
      <c r="N4777" t="s">
        <v>43</v>
      </c>
      <c r="O4777" s="1">
        <v>85.5</v>
      </c>
      <c r="P4777" s="1">
        <v>3688.28</v>
      </c>
      <c r="Q4777">
        <v>3</v>
      </c>
      <c r="R4777" t="s">
        <v>21</v>
      </c>
      <c r="S4777" t="str">
        <f>IF(ChurnData[[#This Row],[MonthlyCharges]]&lt;=30,"1. Up to 30",IF(ChurnData[[#This Row],[MonthlyCharges]]&lt;=50,"2. 31-50",IF(ChurnData[[#This Row],[MonthlyCharges]]&lt;=70,"3. 51-70",IF(ChurnData[[#This Row],[MonthlyCharges]]&lt;=90,"4. 71-90","5. Over 90"))))</f>
        <v>4. 71-90</v>
      </c>
      <c r="T4777" t="str">
        <f>IF(AND(ChurnData[[#This Row],[Contract]]="Month-to-month",ChurnData[[#This Row],[InternetService]]="Fiber optic",ChurnData[[#This Row],[TenureMonths]]&lt;=11),"High-risk","Other")</f>
        <v>Other</v>
      </c>
      <c r="U4777" t="str">
        <f>IF(ChurnData[[#This Row],[TenureMonths]]&lt;=11,"0-11",IF(ChurnData[[#This Row],[TenureMonths]]&lt;=23,"12-23",IF(ChurnData[[#This Row],[TenureMonths]]&lt;=35,"24-35",IF(ChurnData[[#This Row],[TenureMonths]]&lt;=47,"36-47",IF(ChurnData[[#This Row],[TenureMonths]]&lt;=59,"48-59","60-72")))))</f>
        <v>36-47</v>
      </c>
      <c r="V4777">
        <f>IF(ChurnData[[#This Row],[Churn]]="Yes",1,0)</f>
        <v>0</v>
      </c>
    </row>
    <row r="4778" spans="1:22" x14ac:dyDescent="0.35">
      <c r="A4778" t="s">
        <v>4831</v>
      </c>
      <c r="B4778" t="s">
        <v>36</v>
      </c>
      <c r="C4778">
        <v>0</v>
      </c>
      <c r="D4778" t="s">
        <v>21</v>
      </c>
      <c r="E4778" t="s">
        <v>20</v>
      </c>
      <c r="F4778" t="s">
        <v>75</v>
      </c>
      <c r="G4778" s="2">
        <v>22</v>
      </c>
      <c r="H4778" t="s">
        <v>20</v>
      </c>
      <c r="I4778" t="s">
        <v>23</v>
      </c>
      <c r="J4778" t="s">
        <v>21</v>
      </c>
      <c r="K4778" t="s">
        <v>21</v>
      </c>
      <c r="L4778" t="s">
        <v>33</v>
      </c>
      <c r="M4778" t="s">
        <v>21</v>
      </c>
      <c r="N4778" t="s">
        <v>43</v>
      </c>
      <c r="O4778" s="1">
        <v>93.42</v>
      </c>
      <c r="P4778" s="1">
        <v>2044.8</v>
      </c>
      <c r="Q4778">
        <v>4</v>
      </c>
      <c r="R4778" t="s">
        <v>20</v>
      </c>
      <c r="S4778" t="str">
        <f>IF(ChurnData[[#This Row],[MonthlyCharges]]&lt;=30,"1. Up to 30",IF(ChurnData[[#This Row],[MonthlyCharges]]&lt;=50,"2. 31-50",IF(ChurnData[[#This Row],[MonthlyCharges]]&lt;=70,"3. 51-70",IF(ChurnData[[#This Row],[MonthlyCharges]]&lt;=90,"4. 71-90","5. Over 90"))))</f>
        <v>5. Over 90</v>
      </c>
      <c r="T4778" t="str">
        <f>IF(AND(ChurnData[[#This Row],[Contract]]="Month-to-month",ChurnData[[#This Row],[InternetService]]="Fiber optic",ChurnData[[#This Row],[TenureMonths]]&lt;=11),"High-risk","Other")</f>
        <v>Other</v>
      </c>
      <c r="U4778" t="str">
        <f>IF(ChurnData[[#This Row],[TenureMonths]]&lt;=11,"0-11",IF(ChurnData[[#This Row],[TenureMonths]]&lt;=23,"12-23",IF(ChurnData[[#This Row],[TenureMonths]]&lt;=35,"24-35",IF(ChurnData[[#This Row],[TenureMonths]]&lt;=47,"36-47",IF(ChurnData[[#This Row],[TenureMonths]]&lt;=59,"48-59","60-72")))))</f>
        <v>12-23</v>
      </c>
      <c r="V4778">
        <f>IF(ChurnData[[#This Row],[Churn]]="Yes",1,0)</f>
        <v>1</v>
      </c>
    </row>
    <row r="4779" spans="1:22" x14ac:dyDescent="0.35">
      <c r="A4779" t="s">
        <v>4832</v>
      </c>
      <c r="B4779" t="s">
        <v>19</v>
      </c>
      <c r="C4779">
        <v>0</v>
      </c>
      <c r="D4779" t="s">
        <v>20</v>
      </c>
      <c r="E4779" t="s">
        <v>21</v>
      </c>
      <c r="F4779" t="s">
        <v>37</v>
      </c>
      <c r="G4779" s="2">
        <v>12</v>
      </c>
      <c r="H4779" t="s">
        <v>20</v>
      </c>
      <c r="I4779" t="s">
        <v>32</v>
      </c>
      <c r="J4779" t="s">
        <v>21</v>
      </c>
      <c r="K4779" t="s">
        <v>20</v>
      </c>
      <c r="L4779" t="s">
        <v>33</v>
      </c>
      <c r="M4779" t="s">
        <v>20</v>
      </c>
      <c r="N4779" t="s">
        <v>30</v>
      </c>
      <c r="O4779" s="1">
        <v>62.7</v>
      </c>
      <c r="P4779" s="1">
        <v>736.37</v>
      </c>
      <c r="Q4779">
        <v>1</v>
      </c>
      <c r="R4779" t="s">
        <v>20</v>
      </c>
      <c r="S4779" t="str">
        <f>IF(ChurnData[[#This Row],[MonthlyCharges]]&lt;=30,"1. Up to 30",IF(ChurnData[[#This Row],[MonthlyCharges]]&lt;=50,"2. 31-50",IF(ChurnData[[#This Row],[MonthlyCharges]]&lt;=70,"3. 51-70",IF(ChurnData[[#This Row],[MonthlyCharges]]&lt;=90,"4. 71-90","5. Over 90"))))</f>
        <v>3. 51-70</v>
      </c>
      <c r="T4779" t="str">
        <f>IF(AND(ChurnData[[#This Row],[Contract]]="Month-to-month",ChurnData[[#This Row],[InternetService]]="Fiber optic",ChurnData[[#This Row],[TenureMonths]]&lt;=11),"High-risk","Other")</f>
        <v>Other</v>
      </c>
      <c r="U4779" t="str">
        <f>IF(ChurnData[[#This Row],[TenureMonths]]&lt;=11,"0-11",IF(ChurnData[[#This Row],[TenureMonths]]&lt;=23,"12-23",IF(ChurnData[[#This Row],[TenureMonths]]&lt;=35,"24-35",IF(ChurnData[[#This Row],[TenureMonths]]&lt;=47,"36-47",IF(ChurnData[[#This Row],[TenureMonths]]&lt;=59,"48-59","60-72")))))</f>
        <v>12-23</v>
      </c>
      <c r="V4779">
        <f>IF(ChurnData[[#This Row],[Churn]]="Yes",1,0)</f>
        <v>1</v>
      </c>
    </row>
    <row r="4780" spans="1:22" x14ac:dyDescent="0.35">
      <c r="A4780" t="s">
        <v>4833</v>
      </c>
      <c r="B4780" t="s">
        <v>36</v>
      </c>
      <c r="C4780">
        <v>0</v>
      </c>
      <c r="D4780" t="s">
        <v>21</v>
      </c>
      <c r="E4780" t="s">
        <v>21</v>
      </c>
      <c r="F4780" t="s">
        <v>58</v>
      </c>
      <c r="G4780" s="2">
        <v>12</v>
      </c>
      <c r="H4780" t="s">
        <v>20</v>
      </c>
      <c r="I4780" t="s">
        <v>21</v>
      </c>
      <c r="J4780" t="s">
        <v>28</v>
      </c>
      <c r="K4780" t="s">
        <v>28</v>
      </c>
      <c r="L4780" t="s">
        <v>33</v>
      </c>
      <c r="M4780" t="s">
        <v>20</v>
      </c>
      <c r="N4780" t="s">
        <v>25</v>
      </c>
      <c r="O4780" s="1">
        <v>34.659999999999997</v>
      </c>
      <c r="P4780" s="1">
        <v>420.31</v>
      </c>
      <c r="Q4780">
        <v>0</v>
      </c>
      <c r="R4780" t="s">
        <v>21</v>
      </c>
      <c r="S4780" t="str">
        <f>IF(ChurnData[[#This Row],[MonthlyCharges]]&lt;=30,"1. Up to 30",IF(ChurnData[[#This Row],[MonthlyCharges]]&lt;=50,"2. 31-50",IF(ChurnData[[#This Row],[MonthlyCharges]]&lt;=70,"3. 51-70",IF(ChurnData[[#This Row],[MonthlyCharges]]&lt;=90,"4. 71-90","5. Over 90"))))</f>
        <v>2. 31-50</v>
      </c>
      <c r="T4780" t="str">
        <f>IF(AND(ChurnData[[#This Row],[Contract]]="Month-to-month",ChurnData[[#This Row],[InternetService]]="Fiber optic",ChurnData[[#This Row],[TenureMonths]]&lt;=11),"High-risk","Other")</f>
        <v>Other</v>
      </c>
      <c r="U4780" t="str">
        <f>IF(ChurnData[[#This Row],[TenureMonths]]&lt;=11,"0-11",IF(ChurnData[[#This Row],[TenureMonths]]&lt;=23,"12-23",IF(ChurnData[[#This Row],[TenureMonths]]&lt;=35,"24-35",IF(ChurnData[[#This Row],[TenureMonths]]&lt;=47,"36-47",IF(ChurnData[[#This Row],[TenureMonths]]&lt;=59,"48-59","60-72")))))</f>
        <v>12-23</v>
      </c>
      <c r="V4780">
        <f>IF(ChurnData[[#This Row],[Churn]]="Yes",1,0)</f>
        <v>0</v>
      </c>
    </row>
    <row r="4781" spans="1:22" x14ac:dyDescent="0.35">
      <c r="A4781" t="s">
        <v>4834</v>
      </c>
      <c r="B4781" t="s">
        <v>19</v>
      </c>
      <c r="C4781">
        <v>1</v>
      </c>
      <c r="D4781" t="s">
        <v>21</v>
      </c>
      <c r="E4781" t="s">
        <v>21</v>
      </c>
      <c r="F4781" t="s">
        <v>41</v>
      </c>
      <c r="G4781" s="2">
        <v>17</v>
      </c>
      <c r="H4781" t="s">
        <v>20</v>
      </c>
      <c r="I4781" t="s">
        <v>21</v>
      </c>
      <c r="J4781" t="s">
        <v>28</v>
      </c>
      <c r="K4781" t="s">
        <v>28</v>
      </c>
      <c r="L4781" t="s">
        <v>33</v>
      </c>
      <c r="M4781" t="s">
        <v>20</v>
      </c>
      <c r="N4781" t="s">
        <v>30</v>
      </c>
      <c r="O4781" s="1">
        <v>31.77</v>
      </c>
      <c r="P4781" s="1">
        <v>528.92999999999995</v>
      </c>
      <c r="Q4781">
        <v>1</v>
      </c>
      <c r="R4781" t="s">
        <v>21</v>
      </c>
      <c r="S4781" t="str">
        <f>IF(ChurnData[[#This Row],[MonthlyCharges]]&lt;=30,"1. Up to 30",IF(ChurnData[[#This Row],[MonthlyCharges]]&lt;=50,"2. 31-50",IF(ChurnData[[#This Row],[MonthlyCharges]]&lt;=70,"3. 51-70",IF(ChurnData[[#This Row],[MonthlyCharges]]&lt;=90,"4. 71-90","5. Over 90"))))</f>
        <v>2. 31-50</v>
      </c>
      <c r="T4781" t="str">
        <f>IF(AND(ChurnData[[#This Row],[Contract]]="Month-to-month",ChurnData[[#This Row],[InternetService]]="Fiber optic",ChurnData[[#This Row],[TenureMonths]]&lt;=11),"High-risk","Other")</f>
        <v>Other</v>
      </c>
      <c r="U4781" t="str">
        <f>IF(ChurnData[[#This Row],[TenureMonths]]&lt;=11,"0-11",IF(ChurnData[[#This Row],[TenureMonths]]&lt;=23,"12-23",IF(ChurnData[[#This Row],[TenureMonths]]&lt;=35,"24-35",IF(ChurnData[[#This Row],[TenureMonths]]&lt;=47,"36-47",IF(ChurnData[[#This Row],[TenureMonths]]&lt;=59,"48-59","60-72")))))</f>
        <v>12-23</v>
      </c>
      <c r="V4781">
        <f>IF(ChurnData[[#This Row],[Churn]]="Yes",1,0)</f>
        <v>0</v>
      </c>
    </row>
    <row r="4782" spans="1:22" x14ac:dyDescent="0.35">
      <c r="A4782" t="s">
        <v>4835</v>
      </c>
      <c r="B4782" t="s">
        <v>19</v>
      </c>
      <c r="C4782">
        <v>1</v>
      </c>
      <c r="D4782" t="s">
        <v>20</v>
      </c>
      <c r="E4782" t="s">
        <v>20</v>
      </c>
      <c r="F4782" t="s">
        <v>37</v>
      </c>
      <c r="G4782" s="2">
        <v>37</v>
      </c>
      <c r="H4782" t="s">
        <v>20</v>
      </c>
      <c r="I4782" t="s">
        <v>21</v>
      </c>
      <c r="J4782" t="s">
        <v>28</v>
      </c>
      <c r="K4782" t="s">
        <v>28</v>
      </c>
      <c r="L4782" t="s">
        <v>29</v>
      </c>
      <c r="M4782" t="s">
        <v>20</v>
      </c>
      <c r="N4782" t="s">
        <v>34</v>
      </c>
      <c r="O4782" s="1">
        <v>30.55</v>
      </c>
      <c r="P4782" s="1">
        <v>1111.19</v>
      </c>
      <c r="Q4782">
        <v>0</v>
      </c>
      <c r="R4782" t="s">
        <v>21</v>
      </c>
      <c r="S4782" t="str">
        <f>IF(ChurnData[[#This Row],[MonthlyCharges]]&lt;=30,"1. Up to 30",IF(ChurnData[[#This Row],[MonthlyCharges]]&lt;=50,"2. 31-50",IF(ChurnData[[#This Row],[MonthlyCharges]]&lt;=70,"3. 51-70",IF(ChurnData[[#This Row],[MonthlyCharges]]&lt;=90,"4. 71-90","5. Over 90"))))</f>
        <v>2. 31-50</v>
      </c>
      <c r="T4782" t="str">
        <f>IF(AND(ChurnData[[#This Row],[Contract]]="Month-to-month",ChurnData[[#This Row],[InternetService]]="Fiber optic",ChurnData[[#This Row],[TenureMonths]]&lt;=11),"High-risk","Other")</f>
        <v>Other</v>
      </c>
      <c r="U4782" t="str">
        <f>IF(ChurnData[[#This Row],[TenureMonths]]&lt;=11,"0-11",IF(ChurnData[[#This Row],[TenureMonths]]&lt;=23,"12-23",IF(ChurnData[[#This Row],[TenureMonths]]&lt;=35,"24-35",IF(ChurnData[[#This Row],[TenureMonths]]&lt;=47,"36-47",IF(ChurnData[[#This Row],[TenureMonths]]&lt;=59,"48-59","60-72")))))</f>
        <v>36-47</v>
      </c>
      <c r="V4782">
        <f>IF(ChurnData[[#This Row],[Churn]]="Yes",1,0)</f>
        <v>0</v>
      </c>
    </row>
    <row r="4783" spans="1:22" x14ac:dyDescent="0.35">
      <c r="A4783" t="s">
        <v>4836</v>
      </c>
      <c r="B4783" t="s">
        <v>19</v>
      </c>
      <c r="C4783">
        <v>0</v>
      </c>
      <c r="D4783" t="s">
        <v>21</v>
      </c>
      <c r="E4783" t="s">
        <v>21</v>
      </c>
      <c r="F4783" t="s">
        <v>22</v>
      </c>
      <c r="G4783" s="2">
        <v>54</v>
      </c>
      <c r="H4783" t="s">
        <v>20</v>
      </c>
      <c r="I4783" t="s">
        <v>32</v>
      </c>
      <c r="J4783" t="s">
        <v>21</v>
      </c>
      <c r="K4783" t="s">
        <v>21</v>
      </c>
      <c r="L4783" t="s">
        <v>29</v>
      </c>
      <c r="M4783" t="s">
        <v>20</v>
      </c>
      <c r="N4783" t="s">
        <v>30</v>
      </c>
      <c r="O4783" s="1">
        <v>47.31</v>
      </c>
      <c r="P4783" s="1">
        <v>2524.38</v>
      </c>
      <c r="Q4783">
        <v>2</v>
      </c>
      <c r="R4783" t="s">
        <v>20</v>
      </c>
      <c r="S4783" t="str">
        <f>IF(ChurnData[[#This Row],[MonthlyCharges]]&lt;=30,"1. Up to 30",IF(ChurnData[[#This Row],[MonthlyCharges]]&lt;=50,"2. 31-50",IF(ChurnData[[#This Row],[MonthlyCharges]]&lt;=70,"3. 51-70",IF(ChurnData[[#This Row],[MonthlyCharges]]&lt;=90,"4. 71-90","5. Over 90"))))</f>
        <v>2. 31-50</v>
      </c>
      <c r="T4783" t="str">
        <f>IF(AND(ChurnData[[#This Row],[Contract]]="Month-to-month",ChurnData[[#This Row],[InternetService]]="Fiber optic",ChurnData[[#This Row],[TenureMonths]]&lt;=11),"High-risk","Other")</f>
        <v>Other</v>
      </c>
      <c r="U4783" t="str">
        <f>IF(ChurnData[[#This Row],[TenureMonths]]&lt;=11,"0-11",IF(ChurnData[[#This Row],[TenureMonths]]&lt;=23,"12-23",IF(ChurnData[[#This Row],[TenureMonths]]&lt;=35,"24-35",IF(ChurnData[[#This Row],[TenureMonths]]&lt;=47,"36-47",IF(ChurnData[[#This Row],[TenureMonths]]&lt;=59,"48-59","60-72")))))</f>
        <v>48-59</v>
      </c>
      <c r="V4783">
        <f>IF(ChurnData[[#This Row],[Churn]]="Yes",1,0)</f>
        <v>1</v>
      </c>
    </row>
    <row r="4784" spans="1:22" x14ac:dyDescent="0.35">
      <c r="A4784" t="s">
        <v>4837</v>
      </c>
      <c r="B4784" t="s">
        <v>19</v>
      </c>
      <c r="C4784">
        <v>0</v>
      </c>
      <c r="D4784" t="s">
        <v>21</v>
      </c>
      <c r="E4784" t="s">
        <v>21</v>
      </c>
      <c r="F4784" t="s">
        <v>58</v>
      </c>
      <c r="G4784" s="2">
        <v>49</v>
      </c>
      <c r="H4784" t="s">
        <v>20</v>
      </c>
      <c r="I4784" t="s">
        <v>32</v>
      </c>
      <c r="J4784" t="s">
        <v>21</v>
      </c>
      <c r="K4784" t="s">
        <v>21</v>
      </c>
      <c r="L4784" t="s">
        <v>24</v>
      </c>
      <c r="M4784" t="s">
        <v>20</v>
      </c>
      <c r="N4784" t="s">
        <v>34</v>
      </c>
      <c r="O4784" s="1">
        <v>55.73</v>
      </c>
      <c r="P4784" s="1">
        <v>2773.14</v>
      </c>
      <c r="Q4784">
        <v>3</v>
      </c>
      <c r="R4784" t="s">
        <v>21</v>
      </c>
      <c r="S4784" t="str">
        <f>IF(ChurnData[[#This Row],[MonthlyCharges]]&lt;=30,"1. Up to 30",IF(ChurnData[[#This Row],[MonthlyCharges]]&lt;=50,"2. 31-50",IF(ChurnData[[#This Row],[MonthlyCharges]]&lt;=70,"3. 51-70",IF(ChurnData[[#This Row],[MonthlyCharges]]&lt;=90,"4. 71-90","5. Over 90"))))</f>
        <v>3. 51-70</v>
      </c>
      <c r="T4784" t="str">
        <f>IF(AND(ChurnData[[#This Row],[Contract]]="Month-to-month",ChurnData[[#This Row],[InternetService]]="Fiber optic",ChurnData[[#This Row],[TenureMonths]]&lt;=11),"High-risk","Other")</f>
        <v>Other</v>
      </c>
      <c r="U4784" t="str">
        <f>IF(ChurnData[[#This Row],[TenureMonths]]&lt;=11,"0-11",IF(ChurnData[[#This Row],[TenureMonths]]&lt;=23,"12-23",IF(ChurnData[[#This Row],[TenureMonths]]&lt;=35,"24-35",IF(ChurnData[[#This Row],[TenureMonths]]&lt;=47,"36-47",IF(ChurnData[[#This Row],[TenureMonths]]&lt;=59,"48-59","60-72")))))</f>
        <v>48-59</v>
      </c>
      <c r="V4784">
        <f>IF(ChurnData[[#This Row],[Churn]]="Yes",1,0)</f>
        <v>0</v>
      </c>
    </row>
    <row r="4785" spans="1:22" x14ac:dyDescent="0.35">
      <c r="A4785" t="s">
        <v>4838</v>
      </c>
      <c r="B4785" t="s">
        <v>36</v>
      </c>
      <c r="C4785">
        <v>1</v>
      </c>
      <c r="D4785" t="s">
        <v>21</v>
      </c>
      <c r="E4785" t="s">
        <v>20</v>
      </c>
      <c r="F4785" t="s">
        <v>45</v>
      </c>
      <c r="G4785" s="2">
        <v>45</v>
      </c>
      <c r="H4785" t="s">
        <v>21</v>
      </c>
      <c r="I4785" t="s">
        <v>21</v>
      </c>
      <c r="J4785" t="s">
        <v>28</v>
      </c>
      <c r="K4785" t="s">
        <v>28</v>
      </c>
      <c r="L4785" t="s">
        <v>24</v>
      </c>
      <c r="M4785" t="s">
        <v>21</v>
      </c>
      <c r="N4785" t="s">
        <v>25</v>
      </c>
      <c r="O4785" s="1">
        <v>18</v>
      </c>
      <c r="P4785" s="1">
        <v>798.74</v>
      </c>
      <c r="Q4785">
        <v>0</v>
      </c>
      <c r="R4785" t="s">
        <v>21</v>
      </c>
      <c r="S4785" t="str">
        <f>IF(ChurnData[[#This Row],[MonthlyCharges]]&lt;=30,"1. Up to 30",IF(ChurnData[[#This Row],[MonthlyCharges]]&lt;=50,"2. 31-50",IF(ChurnData[[#This Row],[MonthlyCharges]]&lt;=70,"3. 51-70",IF(ChurnData[[#This Row],[MonthlyCharges]]&lt;=90,"4. 71-90","5. Over 90"))))</f>
        <v>1. Up to 30</v>
      </c>
      <c r="T4785" t="str">
        <f>IF(AND(ChurnData[[#This Row],[Contract]]="Month-to-month",ChurnData[[#This Row],[InternetService]]="Fiber optic",ChurnData[[#This Row],[TenureMonths]]&lt;=11),"High-risk","Other")</f>
        <v>Other</v>
      </c>
      <c r="U4785" t="str">
        <f>IF(ChurnData[[#This Row],[TenureMonths]]&lt;=11,"0-11",IF(ChurnData[[#This Row],[TenureMonths]]&lt;=23,"12-23",IF(ChurnData[[#This Row],[TenureMonths]]&lt;=35,"24-35",IF(ChurnData[[#This Row],[TenureMonths]]&lt;=47,"36-47",IF(ChurnData[[#This Row],[TenureMonths]]&lt;=59,"48-59","60-72")))))</f>
        <v>36-47</v>
      </c>
      <c r="V4785">
        <f>IF(ChurnData[[#This Row],[Churn]]="Yes",1,0)</f>
        <v>0</v>
      </c>
    </row>
    <row r="4786" spans="1:22" x14ac:dyDescent="0.35">
      <c r="A4786" t="s">
        <v>4839</v>
      </c>
      <c r="B4786" t="s">
        <v>36</v>
      </c>
      <c r="C4786">
        <v>0</v>
      </c>
      <c r="D4786" t="s">
        <v>20</v>
      </c>
      <c r="E4786" t="s">
        <v>21</v>
      </c>
      <c r="F4786" t="s">
        <v>39</v>
      </c>
      <c r="G4786" s="2">
        <v>12</v>
      </c>
      <c r="H4786" t="s">
        <v>20</v>
      </c>
      <c r="I4786" t="s">
        <v>21</v>
      </c>
      <c r="J4786" t="s">
        <v>28</v>
      </c>
      <c r="K4786" t="s">
        <v>28</v>
      </c>
      <c r="L4786" t="s">
        <v>33</v>
      </c>
      <c r="M4786" t="s">
        <v>20</v>
      </c>
      <c r="N4786" t="s">
        <v>43</v>
      </c>
      <c r="O4786" s="1">
        <v>26.24</v>
      </c>
      <c r="P4786" s="1">
        <v>315.83</v>
      </c>
      <c r="Q4786">
        <v>0</v>
      </c>
      <c r="R4786" t="s">
        <v>21</v>
      </c>
      <c r="S4786" t="str">
        <f>IF(ChurnData[[#This Row],[MonthlyCharges]]&lt;=30,"1. Up to 30",IF(ChurnData[[#This Row],[MonthlyCharges]]&lt;=50,"2. 31-50",IF(ChurnData[[#This Row],[MonthlyCharges]]&lt;=70,"3. 51-70",IF(ChurnData[[#This Row],[MonthlyCharges]]&lt;=90,"4. 71-90","5. Over 90"))))</f>
        <v>1. Up to 30</v>
      </c>
      <c r="T4786" t="str">
        <f>IF(AND(ChurnData[[#This Row],[Contract]]="Month-to-month",ChurnData[[#This Row],[InternetService]]="Fiber optic",ChurnData[[#This Row],[TenureMonths]]&lt;=11),"High-risk","Other")</f>
        <v>Other</v>
      </c>
      <c r="U4786" t="str">
        <f>IF(ChurnData[[#This Row],[TenureMonths]]&lt;=11,"0-11",IF(ChurnData[[#This Row],[TenureMonths]]&lt;=23,"12-23",IF(ChurnData[[#This Row],[TenureMonths]]&lt;=35,"24-35",IF(ChurnData[[#This Row],[TenureMonths]]&lt;=47,"36-47",IF(ChurnData[[#This Row],[TenureMonths]]&lt;=59,"48-59","60-72")))))</f>
        <v>12-23</v>
      </c>
      <c r="V4786">
        <f>IF(ChurnData[[#This Row],[Churn]]="Yes",1,0)</f>
        <v>0</v>
      </c>
    </row>
    <row r="4787" spans="1:22" x14ac:dyDescent="0.35">
      <c r="A4787" t="s">
        <v>4840</v>
      </c>
      <c r="B4787" t="s">
        <v>19</v>
      </c>
      <c r="C4787">
        <v>1</v>
      </c>
      <c r="D4787" t="s">
        <v>20</v>
      </c>
      <c r="E4787" t="s">
        <v>21</v>
      </c>
      <c r="F4787" t="s">
        <v>58</v>
      </c>
      <c r="G4787" s="2">
        <v>1</v>
      </c>
      <c r="H4787" t="s">
        <v>20</v>
      </c>
      <c r="I4787" t="s">
        <v>23</v>
      </c>
      <c r="J4787" t="s">
        <v>21</v>
      </c>
      <c r="K4787" t="s">
        <v>21</v>
      </c>
      <c r="L4787" t="s">
        <v>33</v>
      </c>
      <c r="M4787" t="s">
        <v>20</v>
      </c>
      <c r="N4787" t="s">
        <v>34</v>
      </c>
      <c r="O4787" s="1">
        <v>79.900000000000006</v>
      </c>
      <c r="P4787" s="1">
        <v>78.25</v>
      </c>
      <c r="Q4787">
        <v>2</v>
      </c>
      <c r="R4787" t="s">
        <v>21</v>
      </c>
      <c r="S4787" t="str">
        <f>IF(ChurnData[[#This Row],[MonthlyCharges]]&lt;=30,"1. Up to 30",IF(ChurnData[[#This Row],[MonthlyCharges]]&lt;=50,"2. 31-50",IF(ChurnData[[#This Row],[MonthlyCharges]]&lt;=70,"3. 51-70",IF(ChurnData[[#This Row],[MonthlyCharges]]&lt;=90,"4. 71-90","5. Over 90"))))</f>
        <v>4. 71-90</v>
      </c>
      <c r="T4787" t="str">
        <f>IF(AND(ChurnData[[#This Row],[Contract]]="Month-to-month",ChurnData[[#This Row],[InternetService]]="Fiber optic",ChurnData[[#This Row],[TenureMonths]]&lt;=11),"High-risk","Other")</f>
        <v>High-risk</v>
      </c>
      <c r="U4787" t="str">
        <f>IF(ChurnData[[#This Row],[TenureMonths]]&lt;=11,"0-11",IF(ChurnData[[#This Row],[TenureMonths]]&lt;=23,"12-23",IF(ChurnData[[#This Row],[TenureMonths]]&lt;=35,"24-35",IF(ChurnData[[#This Row],[TenureMonths]]&lt;=47,"36-47",IF(ChurnData[[#This Row],[TenureMonths]]&lt;=59,"48-59","60-72")))))</f>
        <v>0-11</v>
      </c>
      <c r="V4787">
        <f>IF(ChurnData[[#This Row],[Churn]]="Yes",1,0)</f>
        <v>0</v>
      </c>
    </row>
    <row r="4788" spans="1:22" x14ac:dyDescent="0.35">
      <c r="A4788" t="s">
        <v>4841</v>
      </c>
      <c r="B4788" t="s">
        <v>19</v>
      </c>
      <c r="C4788">
        <v>0</v>
      </c>
      <c r="D4788" t="s">
        <v>20</v>
      </c>
      <c r="E4788" t="s">
        <v>20</v>
      </c>
      <c r="F4788" t="s">
        <v>65</v>
      </c>
      <c r="G4788" s="2">
        <v>48</v>
      </c>
      <c r="H4788" t="s">
        <v>20</v>
      </c>
      <c r="I4788" t="s">
        <v>23</v>
      </c>
      <c r="J4788" t="s">
        <v>20</v>
      </c>
      <c r="K4788" t="s">
        <v>21</v>
      </c>
      <c r="L4788" t="s">
        <v>29</v>
      </c>
      <c r="M4788" t="s">
        <v>21</v>
      </c>
      <c r="N4788" t="s">
        <v>25</v>
      </c>
      <c r="O4788" s="1">
        <v>89.25</v>
      </c>
      <c r="P4788" s="1">
        <v>4308.79</v>
      </c>
      <c r="Q4788">
        <v>2</v>
      </c>
      <c r="R4788" t="s">
        <v>21</v>
      </c>
      <c r="S4788" t="str">
        <f>IF(ChurnData[[#This Row],[MonthlyCharges]]&lt;=30,"1. Up to 30",IF(ChurnData[[#This Row],[MonthlyCharges]]&lt;=50,"2. 31-50",IF(ChurnData[[#This Row],[MonthlyCharges]]&lt;=70,"3. 51-70",IF(ChurnData[[#This Row],[MonthlyCharges]]&lt;=90,"4. 71-90","5. Over 90"))))</f>
        <v>4. 71-90</v>
      </c>
      <c r="T4788" t="str">
        <f>IF(AND(ChurnData[[#This Row],[Contract]]="Month-to-month",ChurnData[[#This Row],[InternetService]]="Fiber optic",ChurnData[[#This Row],[TenureMonths]]&lt;=11),"High-risk","Other")</f>
        <v>Other</v>
      </c>
      <c r="U4788" t="str">
        <f>IF(ChurnData[[#This Row],[TenureMonths]]&lt;=11,"0-11",IF(ChurnData[[#This Row],[TenureMonths]]&lt;=23,"12-23",IF(ChurnData[[#This Row],[TenureMonths]]&lt;=35,"24-35",IF(ChurnData[[#This Row],[TenureMonths]]&lt;=47,"36-47",IF(ChurnData[[#This Row],[TenureMonths]]&lt;=59,"48-59","60-72")))))</f>
        <v>48-59</v>
      </c>
      <c r="V4788">
        <f>IF(ChurnData[[#This Row],[Churn]]="Yes",1,0)</f>
        <v>0</v>
      </c>
    </row>
    <row r="4789" spans="1:22" x14ac:dyDescent="0.35">
      <c r="A4789" t="s">
        <v>4842</v>
      </c>
      <c r="B4789" t="s">
        <v>19</v>
      </c>
      <c r="C4789">
        <v>1</v>
      </c>
      <c r="D4789" t="s">
        <v>21</v>
      </c>
      <c r="E4789" t="s">
        <v>21</v>
      </c>
      <c r="F4789" t="s">
        <v>45</v>
      </c>
      <c r="G4789" s="2">
        <v>70</v>
      </c>
      <c r="H4789" t="s">
        <v>21</v>
      </c>
      <c r="I4789" t="s">
        <v>32</v>
      </c>
      <c r="J4789" t="s">
        <v>20</v>
      </c>
      <c r="K4789" t="s">
        <v>21</v>
      </c>
      <c r="L4789" t="s">
        <v>24</v>
      </c>
      <c r="M4789" t="s">
        <v>20</v>
      </c>
      <c r="N4789" t="s">
        <v>34</v>
      </c>
      <c r="O4789" s="1">
        <v>39.369999999999997</v>
      </c>
      <c r="P4789" s="1">
        <v>2749.78</v>
      </c>
      <c r="Q4789">
        <v>3</v>
      </c>
      <c r="R4789" t="s">
        <v>21</v>
      </c>
      <c r="S4789" t="str">
        <f>IF(ChurnData[[#This Row],[MonthlyCharges]]&lt;=30,"1. Up to 30",IF(ChurnData[[#This Row],[MonthlyCharges]]&lt;=50,"2. 31-50",IF(ChurnData[[#This Row],[MonthlyCharges]]&lt;=70,"3. 51-70",IF(ChurnData[[#This Row],[MonthlyCharges]]&lt;=90,"4. 71-90","5. Over 90"))))</f>
        <v>2. 31-50</v>
      </c>
      <c r="T4789" t="str">
        <f>IF(AND(ChurnData[[#This Row],[Contract]]="Month-to-month",ChurnData[[#This Row],[InternetService]]="Fiber optic",ChurnData[[#This Row],[TenureMonths]]&lt;=11),"High-risk","Other")</f>
        <v>Other</v>
      </c>
      <c r="U4789" t="str">
        <f>IF(ChurnData[[#This Row],[TenureMonths]]&lt;=11,"0-11",IF(ChurnData[[#This Row],[TenureMonths]]&lt;=23,"12-23",IF(ChurnData[[#This Row],[TenureMonths]]&lt;=35,"24-35",IF(ChurnData[[#This Row],[TenureMonths]]&lt;=47,"36-47",IF(ChurnData[[#This Row],[TenureMonths]]&lt;=59,"48-59","60-72")))))</f>
        <v>60-72</v>
      </c>
      <c r="V4789">
        <f>IF(ChurnData[[#This Row],[Churn]]="Yes",1,0)</f>
        <v>0</v>
      </c>
    </row>
    <row r="4790" spans="1:22" x14ac:dyDescent="0.35">
      <c r="A4790" t="s">
        <v>4843</v>
      </c>
      <c r="B4790" t="s">
        <v>36</v>
      </c>
      <c r="C4790">
        <v>0</v>
      </c>
      <c r="D4790" t="s">
        <v>21</v>
      </c>
      <c r="E4790" t="s">
        <v>20</v>
      </c>
      <c r="F4790" t="s">
        <v>27</v>
      </c>
      <c r="G4790" s="2">
        <v>62</v>
      </c>
      <c r="H4790" t="s">
        <v>20</v>
      </c>
      <c r="I4790" t="s">
        <v>21</v>
      </c>
      <c r="J4790" t="s">
        <v>28</v>
      </c>
      <c r="K4790" t="s">
        <v>28</v>
      </c>
      <c r="L4790" t="s">
        <v>24</v>
      </c>
      <c r="M4790" t="s">
        <v>21</v>
      </c>
      <c r="N4790" t="s">
        <v>25</v>
      </c>
      <c r="O4790" s="1">
        <v>19.53</v>
      </c>
      <c r="P4790" s="1">
        <v>1195.47</v>
      </c>
      <c r="Q4790">
        <v>1</v>
      </c>
      <c r="R4790" t="s">
        <v>21</v>
      </c>
      <c r="S4790" t="str">
        <f>IF(ChurnData[[#This Row],[MonthlyCharges]]&lt;=30,"1. Up to 30",IF(ChurnData[[#This Row],[MonthlyCharges]]&lt;=50,"2. 31-50",IF(ChurnData[[#This Row],[MonthlyCharges]]&lt;=70,"3. 51-70",IF(ChurnData[[#This Row],[MonthlyCharges]]&lt;=90,"4. 71-90","5. Over 90"))))</f>
        <v>1. Up to 30</v>
      </c>
      <c r="T4790" t="str">
        <f>IF(AND(ChurnData[[#This Row],[Contract]]="Month-to-month",ChurnData[[#This Row],[InternetService]]="Fiber optic",ChurnData[[#This Row],[TenureMonths]]&lt;=11),"High-risk","Other")</f>
        <v>Other</v>
      </c>
      <c r="U4790" t="str">
        <f>IF(ChurnData[[#This Row],[TenureMonths]]&lt;=11,"0-11",IF(ChurnData[[#This Row],[TenureMonths]]&lt;=23,"12-23",IF(ChurnData[[#This Row],[TenureMonths]]&lt;=35,"24-35",IF(ChurnData[[#This Row],[TenureMonths]]&lt;=47,"36-47",IF(ChurnData[[#This Row],[TenureMonths]]&lt;=59,"48-59","60-72")))))</f>
        <v>60-72</v>
      </c>
      <c r="V4790">
        <f>IF(ChurnData[[#This Row],[Churn]]="Yes",1,0)</f>
        <v>0</v>
      </c>
    </row>
    <row r="4791" spans="1:22" x14ac:dyDescent="0.35">
      <c r="A4791" t="s">
        <v>4844</v>
      </c>
      <c r="B4791" t="s">
        <v>19</v>
      </c>
      <c r="C4791">
        <v>0</v>
      </c>
      <c r="D4791" t="s">
        <v>21</v>
      </c>
      <c r="E4791" t="s">
        <v>21</v>
      </c>
      <c r="F4791" t="s">
        <v>49</v>
      </c>
      <c r="G4791" s="2">
        <v>26</v>
      </c>
      <c r="H4791" t="s">
        <v>20</v>
      </c>
      <c r="I4791" t="s">
        <v>23</v>
      </c>
      <c r="J4791" t="s">
        <v>20</v>
      </c>
      <c r="K4791" t="s">
        <v>20</v>
      </c>
      <c r="L4791" t="s">
        <v>33</v>
      </c>
      <c r="M4791" t="s">
        <v>20</v>
      </c>
      <c r="N4791" t="s">
        <v>30</v>
      </c>
      <c r="O4791" s="1">
        <v>97.1</v>
      </c>
      <c r="P4791" s="1">
        <v>2499.7399999999998</v>
      </c>
      <c r="Q4791">
        <v>4</v>
      </c>
      <c r="R4791" t="s">
        <v>20</v>
      </c>
      <c r="S4791" t="str">
        <f>IF(ChurnData[[#This Row],[MonthlyCharges]]&lt;=30,"1. Up to 30",IF(ChurnData[[#This Row],[MonthlyCharges]]&lt;=50,"2. 31-50",IF(ChurnData[[#This Row],[MonthlyCharges]]&lt;=70,"3. 51-70",IF(ChurnData[[#This Row],[MonthlyCharges]]&lt;=90,"4. 71-90","5. Over 90"))))</f>
        <v>5. Over 90</v>
      </c>
      <c r="T4791" t="str">
        <f>IF(AND(ChurnData[[#This Row],[Contract]]="Month-to-month",ChurnData[[#This Row],[InternetService]]="Fiber optic",ChurnData[[#This Row],[TenureMonths]]&lt;=11),"High-risk","Other")</f>
        <v>Other</v>
      </c>
      <c r="U4791" t="str">
        <f>IF(ChurnData[[#This Row],[TenureMonths]]&lt;=11,"0-11",IF(ChurnData[[#This Row],[TenureMonths]]&lt;=23,"12-23",IF(ChurnData[[#This Row],[TenureMonths]]&lt;=35,"24-35",IF(ChurnData[[#This Row],[TenureMonths]]&lt;=47,"36-47",IF(ChurnData[[#This Row],[TenureMonths]]&lt;=59,"48-59","60-72")))))</f>
        <v>24-35</v>
      </c>
      <c r="V4791">
        <f>IF(ChurnData[[#This Row],[Churn]]="Yes",1,0)</f>
        <v>1</v>
      </c>
    </row>
    <row r="4792" spans="1:22" x14ac:dyDescent="0.35">
      <c r="A4792" t="s">
        <v>4845</v>
      </c>
      <c r="B4792" t="s">
        <v>19</v>
      </c>
      <c r="C4792">
        <v>0</v>
      </c>
      <c r="D4792" t="s">
        <v>20</v>
      </c>
      <c r="E4792" t="s">
        <v>21</v>
      </c>
      <c r="F4792" t="s">
        <v>65</v>
      </c>
      <c r="G4792" s="2">
        <v>9</v>
      </c>
      <c r="H4792" t="s">
        <v>20</v>
      </c>
      <c r="I4792" t="s">
        <v>21</v>
      </c>
      <c r="J4792" t="s">
        <v>28</v>
      </c>
      <c r="K4792" t="s">
        <v>28</v>
      </c>
      <c r="L4792" t="s">
        <v>33</v>
      </c>
      <c r="M4792" t="s">
        <v>20</v>
      </c>
      <c r="N4792" t="s">
        <v>34</v>
      </c>
      <c r="O4792" s="1">
        <v>20.66</v>
      </c>
      <c r="P4792" s="1">
        <v>184.28</v>
      </c>
      <c r="Q4792">
        <v>1</v>
      </c>
      <c r="R4792" t="s">
        <v>21</v>
      </c>
      <c r="S4792" t="str">
        <f>IF(ChurnData[[#This Row],[MonthlyCharges]]&lt;=30,"1. Up to 30",IF(ChurnData[[#This Row],[MonthlyCharges]]&lt;=50,"2. 31-50",IF(ChurnData[[#This Row],[MonthlyCharges]]&lt;=70,"3. 51-70",IF(ChurnData[[#This Row],[MonthlyCharges]]&lt;=90,"4. 71-90","5. Over 90"))))</f>
        <v>1. Up to 30</v>
      </c>
      <c r="T4792" t="str">
        <f>IF(AND(ChurnData[[#This Row],[Contract]]="Month-to-month",ChurnData[[#This Row],[InternetService]]="Fiber optic",ChurnData[[#This Row],[TenureMonths]]&lt;=11),"High-risk","Other")</f>
        <v>Other</v>
      </c>
      <c r="U4792" t="str">
        <f>IF(ChurnData[[#This Row],[TenureMonths]]&lt;=11,"0-11",IF(ChurnData[[#This Row],[TenureMonths]]&lt;=23,"12-23",IF(ChurnData[[#This Row],[TenureMonths]]&lt;=35,"24-35",IF(ChurnData[[#This Row],[TenureMonths]]&lt;=47,"36-47",IF(ChurnData[[#This Row],[TenureMonths]]&lt;=59,"48-59","60-72")))))</f>
        <v>0-11</v>
      </c>
      <c r="V4792">
        <f>IF(ChurnData[[#This Row],[Churn]]="Yes",1,0)</f>
        <v>0</v>
      </c>
    </row>
    <row r="4793" spans="1:22" x14ac:dyDescent="0.35">
      <c r="A4793" t="s">
        <v>4846</v>
      </c>
      <c r="B4793" t="s">
        <v>19</v>
      </c>
      <c r="C4793">
        <v>0</v>
      </c>
      <c r="D4793" t="s">
        <v>21</v>
      </c>
      <c r="E4793" t="s">
        <v>21</v>
      </c>
      <c r="F4793" t="s">
        <v>58</v>
      </c>
      <c r="G4793" s="2">
        <v>38</v>
      </c>
      <c r="H4793" t="s">
        <v>20</v>
      </c>
      <c r="I4793" t="s">
        <v>32</v>
      </c>
      <c r="J4793" t="s">
        <v>21</v>
      </c>
      <c r="K4793" t="s">
        <v>21</v>
      </c>
      <c r="L4793" t="s">
        <v>33</v>
      </c>
      <c r="M4793" t="s">
        <v>20</v>
      </c>
      <c r="N4793" t="s">
        <v>43</v>
      </c>
      <c r="O4793" s="1">
        <v>62.27</v>
      </c>
      <c r="P4793" s="1">
        <v>2429.89</v>
      </c>
      <c r="Q4793">
        <v>0</v>
      </c>
      <c r="R4793" t="s">
        <v>20</v>
      </c>
      <c r="S4793" t="str">
        <f>IF(ChurnData[[#This Row],[MonthlyCharges]]&lt;=30,"1. Up to 30",IF(ChurnData[[#This Row],[MonthlyCharges]]&lt;=50,"2. 31-50",IF(ChurnData[[#This Row],[MonthlyCharges]]&lt;=70,"3. 51-70",IF(ChurnData[[#This Row],[MonthlyCharges]]&lt;=90,"4. 71-90","5. Over 90"))))</f>
        <v>3. 51-70</v>
      </c>
      <c r="T4793" t="str">
        <f>IF(AND(ChurnData[[#This Row],[Contract]]="Month-to-month",ChurnData[[#This Row],[InternetService]]="Fiber optic",ChurnData[[#This Row],[TenureMonths]]&lt;=11),"High-risk","Other")</f>
        <v>Other</v>
      </c>
      <c r="U4793" t="str">
        <f>IF(ChurnData[[#This Row],[TenureMonths]]&lt;=11,"0-11",IF(ChurnData[[#This Row],[TenureMonths]]&lt;=23,"12-23",IF(ChurnData[[#This Row],[TenureMonths]]&lt;=35,"24-35",IF(ChurnData[[#This Row],[TenureMonths]]&lt;=47,"36-47",IF(ChurnData[[#This Row],[TenureMonths]]&lt;=59,"48-59","60-72")))))</f>
        <v>36-47</v>
      </c>
      <c r="V4793">
        <f>IF(ChurnData[[#This Row],[Churn]]="Yes",1,0)</f>
        <v>1</v>
      </c>
    </row>
    <row r="4794" spans="1:22" x14ac:dyDescent="0.35">
      <c r="A4794" t="s">
        <v>4847</v>
      </c>
      <c r="B4794" t="s">
        <v>36</v>
      </c>
      <c r="C4794">
        <v>0</v>
      </c>
      <c r="D4794" t="s">
        <v>20</v>
      </c>
      <c r="E4794" t="s">
        <v>20</v>
      </c>
      <c r="F4794" t="s">
        <v>39</v>
      </c>
      <c r="G4794" s="2">
        <v>51</v>
      </c>
      <c r="H4794" t="s">
        <v>21</v>
      </c>
      <c r="I4794" t="s">
        <v>32</v>
      </c>
      <c r="J4794" t="s">
        <v>21</v>
      </c>
      <c r="K4794" t="s">
        <v>21</v>
      </c>
      <c r="L4794" t="s">
        <v>24</v>
      </c>
      <c r="M4794" t="s">
        <v>21</v>
      </c>
      <c r="N4794" t="s">
        <v>34</v>
      </c>
      <c r="O4794" s="1">
        <v>39.700000000000003</v>
      </c>
      <c r="P4794" s="1">
        <v>1989.09</v>
      </c>
      <c r="Q4794">
        <v>1</v>
      </c>
      <c r="R4794" t="s">
        <v>21</v>
      </c>
      <c r="S4794" t="str">
        <f>IF(ChurnData[[#This Row],[MonthlyCharges]]&lt;=30,"1. Up to 30",IF(ChurnData[[#This Row],[MonthlyCharges]]&lt;=50,"2. 31-50",IF(ChurnData[[#This Row],[MonthlyCharges]]&lt;=70,"3. 51-70",IF(ChurnData[[#This Row],[MonthlyCharges]]&lt;=90,"4. 71-90","5. Over 90"))))</f>
        <v>2. 31-50</v>
      </c>
      <c r="T4794" t="str">
        <f>IF(AND(ChurnData[[#This Row],[Contract]]="Month-to-month",ChurnData[[#This Row],[InternetService]]="Fiber optic",ChurnData[[#This Row],[TenureMonths]]&lt;=11),"High-risk","Other")</f>
        <v>Other</v>
      </c>
      <c r="U4794" t="str">
        <f>IF(ChurnData[[#This Row],[TenureMonths]]&lt;=11,"0-11",IF(ChurnData[[#This Row],[TenureMonths]]&lt;=23,"12-23",IF(ChurnData[[#This Row],[TenureMonths]]&lt;=35,"24-35",IF(ChurnData[[#This Row],[TenureMonths]]&lt;=47,"36-47",IF(ChurnData[[#This Row],[TenureMonths]]&lt;=59,"48-59","60-72")))))</f>
        <v>48-59</v>
      </c>
      <c r="V4794">
        <f>IF(ChurnData[[#This Row],[Churn]]="Yes",1,0)</f>
        <v>0</v>
      </c>
    </row>
    <row r="4795" spans="1:22" x14ac:dyDescent="0.35">
      <c r="A4795" t="s">
        <v>4848</v>
      </c>
      <c r="B4795" t="s">
        <v>36</v>
      </c>
      <c r="C4795">
        <v>0</v>
      </c>
      <c r="D4795" t="s">
        <v>20</v>
      </c>
      <c r="E4795" t="s">
        <v>21</v>
      </c>
      <c r="F4795" t="s">
        <v>41</v>
      </c>
      <c r="G4795" s="2">
        <v>8</v>
      </c>
      <c r="H4795" t="s">
        <v>21</v>
      </c>
      <c r="I4795" t="s">
        <v>23</v>
      </c>
      <c r="J4795" t="s">
        <v>21</v>
      </c>
      <c r="K4795" t="s">
        <v>21</v>
      </c>
      <c r="L4795" t="s">
        <v>33</v>
      </c>
      <c r="M4795" t="s">
        <v>20</v>
      </c>
      <c r="N4795" t="s">
        <v>34</v>
      </c>
      <c r="O4795" s="1">
        <v>87.48</v>
      </c>
      <c r="P4795" s="1">
        <v>689.32</v>
      </c>
      <c r="Q4795">
        <v>2</v>
      </c>
      <c r="R4795" t="s">
        <v>20</v>
      </c>
      <c r="S4795" t="str">
        <f>IF(ChurnData[[#This Row],[MonthlyCharges]]&lt;=30,"1. Up to 30",IF(ChurnData[[#This Row],[MonthlyCharges]]&lt;=50,"2. 31-50",IF(ChurnData[[#This Row],[MonthlyCharges]]&lt;=70,"3. 51-70",IF(ChurnData[[#This Row],[MonthlyCharges]]&lt;=90,"4. 71-90","5. Over 90"))))</f>
        <v>4. 71-90</v>
      </c>
      <c r="T4795" t="str">
        <f>IF(AND(ChurnData[[#This Row],[Contract]]="Month-to-month",ChurnData[[#This Row],[InternetService]]="Fiber optic",ChurnData[[#This Row],[TenureMonths]]&lt;=11),"High-risk","Other")</f>
        <v>High-risk</v>
      </c>
      <c r="U4795" t="str">
        <f>IF(ChurnData[[#This Row],[TenureMonths]]&lt;=11,"0-11",IF(ChurnData[[#This Row],[TenureMonths]]&lt;=23,"12-23",IF(ChurnData[[#This Row],[TenureMonths]]&lt;=35,"24-35",IF(ChurnData[[#This Row],[TenureMonths]]&lt;=47,"36-47",IF(ChurnData[[#This Row],[TenureMonths]]&lt;=59,"48-59","60-72")))))</f>
        <v>0-11</v>
      </c>
      <c r="V4795">
        <f>IF(ChurnData[[#This Row],[Churn]]="Yes",1,0)</f>
        <v>1</v>
      </c>
    </row>
    <row r="4796" spans="1:22" x14ac:dyDescent="0.35">
      <c r="A4796" t="s">
        <v>4849</v>
      </c>
      <c r="B4796" t="s">
        <v>36</v>
      </c>
      <c r="C4796">
        <v>0</v>
      </c>
      <c r="D4796" t="s">
        <v>20</v>
      </c>
      <c r="E4796" t="s">
        <v>20</v>
      </c>
      <c r="F4796" t="s">
        <v>47</v>
      </c>
      <c r="G4796" s="2">
        <v>47</v>
      </c>
      <c r="H4796" t="s">
        <v>20</v>
      </c>
      <c r="I4796" t="s">
        <v>32</v>
      </c>
      <c r="J4796" t="s">
        <v>21</v>
      </c>
      <c r="K4796" t="s">
        <v>20</v>
      </c>
      <c r="L4796" t="s">
        <v>29</v>
      </c>
      <c r="M4796" t="s">
        <v>21</v>
      </c>
      <c r="N4796" t="s">
        <v>34</v>
      </c>
      <c r="O4796" s="1">
        <v>53.25</v>
      </c>
      <c r="P4796" s="1">
        <v>2447.0700000000002</v>
      </c>
      <c r="Q4796">
        <v>0</v>
      </c>
      <c r="R4796" t="s">
        <v>21</v>
      </c>
      <c r="S4796" t="str">
        <f>IF(ChurnData[[#This Row],[MonthlyCharges]]&lt;=30,"1. Up to 30",IF(ChurnData[[#This Row],[MonthlyCharges]]&lt;=50,"2. 31-50",IF(ChurnData[[#This Row],[MonthlyCharges]]&lt;=70,"3. 51-70",IF(ChurnData[[#This Row],[MonthlyCharges]]&lt;=90,"4. 71-90","5. Over 90"))))</f>
        <v>3. 51-70</v>
      </c>
      <c r="T4796" t="str">
        <f>IF(AND(ChurnData[[#This Row],[Contract]]="Month-to-month",ChurnData[[#This Row],[InternetService]]="Fiber optic",ChurnData[[#This Row],[TenureMonths]]&lt;=11),"High-risk","Other")</f>
        <v>Other</v>
      </c>
      <c r="U4796" t="str">
        <f>IF(ChurnData[[#This Row],[TenureMonths]]&lt;=11,"0-11",IF(ChurnData[[#This Row],[TenureMonths]]&lt;=23,"12-23",IF(ChurnData[[#This Row],[TenureMonths]]&lt;=35,"24-35",IF(ChurnData[[#This Row],[TenureMonths]]&lt;=47,"36-47",IF(ChurnData[[#This Row],[TenureMonths]]&lt;=59,"48-59","60-72")))))</f>
        <v>36-47</v>
      </c>
      <c r="V4796">
        <f>IF(ChurnData[[#This Row],[Churn]]="Yes",1,0)</f>
        <v>0</v>
      </c>
    </row>
    <row r="4797" spans="1:22" x14ac:dyDescent="0.35">
      <c r="A4797" t="s">
        <v>4850</v>
      </c>
      <c r="B4797" t="s">
        <v>19</v>
      </c>
      <c r="C4797">
        <v>0</v>
      </c>
      <c r="D4797" t="s">
        <v>20</v>
      </c>
      <c r="E4797" t="s">
        <v>21</v>
      </c>
      <c r="F4797" t="s">
        <v>22</v>
      </c>
      <c r="G4797" s="2">
        <v>72</v>
      </c>
      <c r="H4797" t="s">
        <v>21</v>
      </c>
      <c r="I4797" t="s">
        <v>32</v>
      </c>
      <c r="J4797" t="s">
        <v>20</v>
      </c>
      <c r="K4797" t="s">
        <v>20</v>
      </c>
      <c r="L4797" t="s">
        <v>24</v>
      </c>
      <c r="M4797" t="s">
        <v>20</v>
      </c>
      <c r="N4797" t="s">
        <v>43</v>
      </c>
      <c r="O4797" s="1">
        <v>62.36</v>
      </c>
      <c r="P4797" s="1">
        <v>4402.88</v>
      </c>
      <c r="Q4797">
        <v>1</v>
      </c>
      <c r="R4797" t="s">
        <v>21</v>
      </c>
      <c r="S4797" t="str">
        <f>IF(ChurnData[[#This Row],[MonthlyCharges]]&lt;=30,"1. Up to 30",IF(ChurnData[[#This Row],[MonthlyCharges]]&lt;=50,"2. 31-50",IF(ChurnData[[#This Row],[MonthlyCharges]]&lt;=70,"3. 51-70",IF(ChurnData[[#This Row],[MonthlyCharges]]&lt;=90,"4. 71-90","5. Over 90"))))</f>
        <v>3. 51-70</v>
      </c>
      <c r="T4797" t="str">
        <f>IF(AND(ChurnData[[#This Row],[Contract]]="Month-to-month",ChurnData[[#This Row],[InternetService]]="Fiber optic",ChurnData[[#This Row],[TenureMonths]]&lt;=11),"High-risk","Other")</f>
        <v>Other</v>
      </c>
      <c r="U4797" t="str">
        <f>IF(ChurnData[[#This Row],[TenureMonths]]&lt;=11,"0-11",IF(ChurnData[[#This Row],[TenureMonths]]&lt;=23,"12-23",IF(ChurnData[[#This Row],[TenureMonths]]&lt;=35,"24-35",IF(ChurnData[[#This Row],[TenureMonths]]&lt;=47,"36-47",IF(ChurnData[[#This Row],[TenureMonths]]&lt;=59,"48-59","60-72")))))</f>
        <v>60-72</v>
      </c>
      <c r="V4797">
        <f>IF(ChurnData[[#This Row],[Churn]]="Yes",1,0)</f>
        <v>0</v>
      </c>
    </row>
    <row r="4798" spans="1:22" x14ac:dyDescent="0.35">
      <c r="A4798" t="s">
        <v>4851</v>
      </c>
      <c r="B4798" t="s">
        <v>19</v>
      </c>
      <c r="C4798">
        <v>0</v>
      </c>
      <c r="D4798" t="s">
        <v>21</v>
      </c>
      <c r="E4798" t="s">
        <v>21</v>
      </c>
      <c r="F4798" t="s">
        <v>22</v>
      </c>
      <c r="G4798" s="2">
        <v>8</v>
      </c>
      <c r="H4798" t="s">
        <v>20</v>
      </c>
      <c r="I4798" t="s">
        <v>23</v>
      </c>
      <c r="J4798" t="s">
        <v>20</v>
      </c>
      <c r="K4798" t="s">
        <v>21</v>
      </c>
      <c r="L4798" t="s">
        <v>33</v>
      </c>
      <c r="M4798" t="s">
        <v>20</v>
      </c>
      <c r="N4798" t="s">
        <v>34</v>
      </c>
      <c r="O4798" s="1">
        <v>100.08</v>
      </c>
      <c r="P4798" s="1">
        <v>780.78</v>
      </c>
      <c r="Q4798">
        <v>3</v>
      </c>
      <c r="R4798" t="s">
        <v>20</v>
      </c>
      <c r="S4798" t="str">
        <f>IF(ChurnData[[#This Row],[MonthlyCharges]]&lt;=30,"1. Up to 30",IF(ChurnData[[#This Row],[MonthlyCharges]]&lt;=50,"2. 31-50",IF(ChurnData[[#This Row],[MonthlyCharges]]&lt;=70,"3. 51-70",IF(ChurnData[[#This Row],[MonthlyCharges]]&lt;=90,"4. 71-90","5. Over 90"))))</f>
        <v>5. Over 90</v>
      </c>
      <c r="T4798" t="str">
        <f>IF(AND(ChurnData[[#This Row],[Contract]]="Month-to-month",ChurnData[[#This Row],[InternetService]]="Fiber optic",ChurnData[[#This Row],[TenureMonths]]&lt;=11),"High-risk","Other")</f>
        <v>High-risk</v>
      </c>
      <c r="U4798" t="str">
        <f>IF(ChurnData[[#This Row],[TenureMonths]]&lt;=11,"0-11",IF(ChurnData[[#This Row],[TenureMonths]]&lt;=23,"12-23",IF(ChurnData[[#This Row],[TenureMonths]]&lt;=35,"24-35",IF(ChurnData[[#This Row],[TenureMonths]]&lt;=47,"36-47",IF(ChurnData[[#This Row],[TenureMonths]]&lt;=59,"48-59","60-72")))))</f>
        <v>0-11</v>
      </c>
      <c r="V4798">
        <f>IF(ChurnData[[#This Row],[Churn]]="Yes",1,0)</f>
        <v>1</v>
      </c>
    </row>
    <row r="4799" spans="1:22" x14ac:dyDescent="0.35">
      <c r="A4799" t="s">
        <v>4852</v>
      </c>
      <c r="B4799" t="s">
        <v>19</v>
      </c>
      <c r="C4799">
        <v>0</v>
      </c>
      <c r="D4799" t="s">
        <v>20</v>
      </c>
      <c r="E4799" t="s">
        <v>20</v>
      </c>
      <c r="F4799" t="s">
        <v>27</v>
      </c>
      <c r="G4799" s="2">
        <v>1</v>
      </c>
      <c r="H4799" t="s">
        <v>20</v>
      </c>
      <c r="I4799" t="s">
        <v>21</v>
      </c>
      <c r="J4799" t="s">
        <v>28</v>
      </c>
      <c r="K4799" t="s">
        <v>28</v>
      </c>
      <c r="L4799" t="s">
        <v>33</v>
      </c>
      <c r="M4799" t="s">
        <v>20</v>
      </c>
      <c r="N4799" t="s">
        <v>34</v>
      </c>
      <c r="O4799" s="1">
        <v>28.88</v>
      </c>
      <c r="P4799" s="1">
        <v>29.11</v>
      </c>
      <c r="Q4799">
        <v>0</v>
      </c>
      <c r="R4799" t="s">
        <v>21</v>
      </c>
      <c r="S4799" t="str">
        <f>IF(ChurnData[[#This Row],[MonthlyCharges]]&lt;=30,"1. Up to 30",IF(ChurnData[[#This Row],[MonthlyCharges]]&lt;=50,"2. 31-50",IF(ChurnData[[#This Row],[MonthlyCharges]]&lt;=70,"3. 51-70",IF(ChurnData[[#This Row],[MonthlyCharges]]&lt;=90,"4. 71-90","5. Over 90"))))</f>
        <v>1. Up to 30</v>
      </c>
      <c r="T4799" t="str">
        <f>IF(AND(ChurnData[[#This Row],[Contract]]="Month-to-month",ChurnData[[#This Row],[InternetService]]="Fiber optic",ChurnData[[#This Row],[TenureMonths]]&lt;=11),"High-risk","Other")</f>
        <v>Other</v>
      </c>
      <c r="U4799" t="str">
        <f>IF(ChurnData[[#This Row],[TenureMonths]]&lt;=11,"0-11",IF(ChurnData[[#This Row],[TenureMonths]]&lt;=23,"12-23",IF(ChurnData[[#This Row],[TenureMonths]]&lt;=35,"24-35",IF(ChurnData[[#This Row],[TenureMonths]]&lt;=47,"36-47",IF(ChurnData[[#This Row],[TenureMonths]]&lt;=59,"48-59","60-72")))))</f>
        <v>0-11</v>
      </c>
      <c r="V4799">
        <f>IF(ChurnData[[#This Row],[Churn]]="Yes",1,0)</f>
        <v>0</v>
      </c>
    </row>
    <row r="4800" spans="1:22" x14ac:dyDescent="0.35">
      <c r="A4800" t="s">
        <v>4853</v>
      </c>
      <c r="B4800" t="s">
        <v>19</v>
      </c>
      <c r="C4800">
        <v>0</v>
      </c>
      <c r="D4800" t="s">
        <v>20</v>
      </c>
      <c r="E4800" t="s">
        <v>21</v>
      </c>
      <c r="F4800" t="s">
        <v>58</v>
      </c>
      <c r="G4800" s="2">
        <v>24</v>
      </c>
      <c r="H4800" t="s">
        <v>20</v>
      </c>
      <c r="I4800" t="s">
        <v>23</v>
      </c>
      <c r="J4800" t="s">
        <v>21</v>
      </c>
      <c r="K4800" t="s">
        <v>21</v>
      </c>
      <c r="L4800" t="s">
        <v>33</v>
      </c>
      <c r="M4800" t="s">
        <v>21</v>
      </c>
      <c r="N4800" t="s">
        <v>25</v>
      </c>
      <c r="O4800" s="1">
        <v>83.04</v>
      </c>
      <c r="P4800" s="1">
        <v>2025.01</v>
      </c>
      <c r="Q4800">
        <v>4</v>
      </c>
      <c r="R4800" t="s">
        <v>20</v>
      </c>
      <c r="S4800" t="str">
        <f>IF(ChurnData[[#This Row],[MonthlyCharges]]&lt;=30,"1. Up to 30",IF(ChurnData[[#This Row],[MonthlyCharges]]&lt;=50,"2. 31-50",IF(ChurnData[[#This Row],[MonthlyCharges]]&lt;=70,"3. 51-70",IF(ChurnData[[#This Row],[MonthlyCharges]]&lt;=90,"4. 71-90","5. Over 90"))))</f>
        <v>4. 71-90</v>
      </c>
      <c r="T4800" t="str">
        <f>IF(AND(ChurnData[[#This Row],[Contract]]="Month-to-month",ChurnData[[#This Row],[InternetService]]="Fiber optic",ChurnData[[#This Row],[TenureMonths]]&lt;=11),"High-risk","Other")</f>
        <v>Other</v>
      </c>
      <c r="U4800" t="str">
        <f>IF(ChurnData[[#This Row],[TenureMonths]]&lt;=11,"0-11",IF(ChurnData[[#This Row],[TenureMonths]]&lt;=23,"12-23",IF(ChurnData[[#This Row],[TenureMonths]]&lt;=35,"24-35",IF(ChurnData[[#This Row],[TenureMonths]]&lt;=47,"36-47",IF(ChurnData[[#This Row],[TenureMonths]]&lt;=59,"48-59","60-72")))))</f>
        <v>24-35</v>
      </c>
      <c r="V4800">
        <f>IF(ChurnData[[#This Row],[Churn]]="Yes",1,0)</f>
        <v>1</v>
      </c>
    </row>
    <row r="4801" spans="1:22" x14ac:dyDescent="0.35">
      <c r="A4801" t="s">
        <v>4854</v>
      </c>
      <c r="B4801" t="s">
        <v>19</v>
      </c>
      <c r="C4801">
        <v>1</v>
      </c>
      <c r="D4801" t="s">
        <v>20</v>
      </c>
      <c r="E4801" t="s">
        <v>21</v>
      </c>
      <c r="F4801" t="s">
        <v>75</v>
      </c>
      <c r="G4801" s="2">
        <v>45</v>
      </c>
      <c r="H4801" t="s">
        <v>20</v>
      </c>
      <c r="I4801" t="s">
        <v>32</v>
      </c>
      <c r="J4801" t="s">
        <v>20</v>
      </c>
      <c r="K4801" t="s">
        <v>21</v>
      </c>
      <c r="L4801" t="s">
        <v>29</v>
      </c>
      <c r="M4801" t="s">
        <v>20</v>
      </c>
      <c r="N4801" t="s">
        <v>34</v>
      </c>
      <c r="O4801" s="1">
        <v>63.82</v>
      </c>
      <c r="P4801" s="1">
        <v>2945.91</v>
      </c>
      <c r="Q4801">
        <v>1</v>
      </c>
      <c r="R4801" t="s">
        <v>21</v>
      </c>
      <c r="S4801" t="str">
        <f>IF(ChurnData[[#This Row],[MonthlyCharges]]&lt;=30,"1. Up to 30",IF(ChurnData[[#This Row],[MonthlyCharges]]&lt;=50,"2. 31-50",IF(ChurnData[[#This Row],[MonthlyCharges]]&lt;=70,"3. 51-70",IF(ChurnData[[#This Row],[MonthlyCharges]]&lt;=90,"4. 71-90","5. Over 90"))))</f>
        <v>3. 51-70</v>
      </c>
      <c r="T4801" t="str">
        <f>IF(AND(ChurnData[[#This Row],[Contract]]="Month-to-month",ChurnData[[#This Row],[InternetService]]="Fiber optic",ChurnData[[#This Row],[TenureMonths]]&lt;=11),"High-risk","Other")</f>
        <v>Other</v>
      </c>
      <c r="U4801" t="str">
        <f>IF(ChurnData[[#This Row],[TenureMonths]]&lt;=11,"0-11",IF(ChurnData[[#This Row],[TenureMonths]]&lt;=23,"12-23",IF(ChurnData[[#This Row],[TenureMonths]]&lt;=35,"24-35",IF(ChurnData[[#This Row],[TenureMonths]]&lt;=47,"36-47",IF(ChurnData[[#This Row],[TenureMonths]]&lt;=59,"48-59","60-72")))))</f>
        <v>36-47</v>
      </c>
      <c r="V4801">
        <f>IF(ChurnData[[#This Row],[Churn]]="Yes",1,0)</f>
        <v>0</v>
      </c>
    </row>
    <row r="4802" spans="1:22" x14ac:dyDescent="0.35">
      <c r="A4802" t="s">
        <v>4855</v>
      </c>
      <c r="B4802" t="s">
        <v>36</v>
      </c>
      <c r="C4802">
        <v>0</v>
      </c>
      <c r="D4802" t="s">
        <v>20</v>
      </c>
      <c r="E4802" t="s">
        <v>20</v>
      </c>
      <c r="F4802" t="s">
        <v>49</v>
      </c>
      <c r="G4802" s="2">
        <v>8</v>
      </c>
      <c r="H4802" t="s">
        <v>21</v>
      </c>
      <c r="I4802" t="s">
        <v>32</v>
      </c>
      <c r="J4802" t="s">
        <v>21</v>
      </c>
      <c r="K4802" t="s">
        <v>20</v>
      </c>
      <c r="L4802" t="s">
        <v>33</v>
      </c>
      <c r="M4802" t="s">
        <v>21</v>
      </c>
      <c r="N4802" t="s">
        <v>34</v>
      </c>
      <c r="O4802" s="1">
        <v>53.29</v>
      </c>
      <c r="P4802" s="1">
        <v>428.57</v>
      </c>
      <c r="Q4802">
        <v>1</v>
      </c>
      <c r="R4802" t="s">
        <v>21</v>
      </c>
      <c r="S4802" t="str">
        <f>IF(ChurnData[[#This Row],[MonthlyCharges]]&lt;=30,"1. Up to 30",IF(ChurnData[[#This Row],[MonthlyCharges]]&lt;=50,"2. 31-50",IF(ChurnData[[#This Row],[MonthlyCharges]]&lt;=70,"3. 51-70",IF(ChurnData[[#This Row],[MonthlyCharges]]&lt;=90,"4. 71-90","5. Over 90"))))</f>
        <v>3. 51-70</v>
      </c>
      <c r="T4802" t="str">
        <f>IF(AND(ChurnData[[#This Row],[Contract]]="Month-to-month",ChurnData[[#This Row],[InternetService]]="Fiber optic",ChurnData[[#This Row],[TenureMonths]]&lt;=11),"High-risk","Other")</f>
        <v>Other</v>
      </c>
      <c r="U4802" t="str">
        <f>IF(ChurnData[[#This Row],[TenureMonths]]&lt;=11,"0-11",IF(ChurnData[[#This Row],[TenureMonths]]&lt;=23,"12-23",IF(ChurnData[[#This Row],[TenureMonths]]&lt;=35,"24-35",IF(ChurnData[[#This Row],[TenureMonths]]&lt;=47,"36-47",IF(ChurnData[[#This Row],[TenureMonths]]&lt;=59,"48-59","60-72")))))</f>
        <v>0-11</v>
      </c>
      <c r="V4802">
        <f>IF(ChurnData[[#This Row],[Churn]]="Yes",1,0)</f>
        <v>0</v>
      </c>
    </row>
    <row r="4803" spans="1:22" x14ac:dyDescent="0.35">
      <c r="A4803" t="s">
        <v>4856</v>
      </c>
      <c r="B4803" t="s">
        <v>19</v>
      </c>
      <c r="C4803">
        <v>0</v>
      </c>
      <c r="D4803" t="s">
        <v>21</v>
      </c>
      <c r="E4803" t="s">
        <v>21</v>
      </c>
      <c r="F4803" t="s">
        <v>27</v>
      </c>
      <c r="G4803" s="2">
        <v>52</v>
      </c>
      <c r="H4803" t="s">
        <v>20</v>
      </c>
      <c r="I4803" t="s">
        <v>21</v>
      </c>
      <c r="J4803" t="s">
        <v>28</v>
      </c>
      <c r="K4803" t="s">
        <v>28</v>
      </c>
      <c r="L4803" t="s">
        <v>24</v>
      </c>
      <c r="M4803" t="s">
        <v>20</v>
      </c>
      <c r="N4803" t="s">
        <v>34</v>
      </c>
      <c r="O4803" s="1">
        <v>20.09</v>
      </c>
      <c r="P4803" s="1">
        <v>1054.29</v>
      </c>
      <c r="Q4803">
        <v>0</v>
      </c>
      <c r="R4803" t="s">
        <v>21</v>
      </c>
      <c r="S4803" t="str">
        <f>IF(ChurnData[[#This Row],[MonthlyCharges]]&lt;=30,"1. Up to 30",IF(ChurnData[[#This Row],[MonthlyCharges]]&lt;=50,"2. 31-50",IF(ChurnData[[#This Row],[MonthlyCharges]]&lt;=70,"3. 51-70",IF(ChurnData[[#This Row],[MonthlyCharges]]&lt;=90,"4. 71-90","5. Over 90"))))</f>
        <v>1. Up to 30</v>
      </c>
      <c r="T4803" t="str">
        <f>IF(AND(ChurnData[[#This Row],[Contract]]="Month-to-month",ChurnData[[#This Row],[InternetService]]="Fiber optic",ChurnData[[#This Row],[TenureMonths]]&lt;=11),"High-risk","Other")</f>
        <v>Other</v>
      </c>
      <c r="U4803" t="str">
        <f>IF(ChurnData[[#This Row],[TenureMonths]]&lt;=11,"0-11",IF(ChurnData[[#This Row],[TenureMonths]]&lt;=23,"12-23",IF(ChurnData[[#This Row],[TenureMonths]]&lt;=35,"24-35",IF(ChurnData[[#This Row],[TenureMonths]]&lt;=47,"36-47",IF(ChurnData[[#This Row],[TenureMonths]]&lt;=59,"48-59","60-72")))))</f>
        <v>48-59</v>
      </c>
      <c r="V4803">
        <f>IF(ChurnData[[#This Row],[Churn]]="Yes",1,0)</f>
        <v>0</v>
      </c>
    </row>
    <row r="4804" spans="1:22" x14ac:dyDescent="0.35">
      <c r="A4804" t="s">
        <v>4857</v>
      </c>
      <c r="B4804" t="s">
        <v>19</v>
      </c>
      <c r="C4804">
        <v>0</v>
      </c>
      <c r="D4804" t="s">
        <v>21</v>
      </c>
      <c r="E4804" t="s">
        <v>21</v>
      </c>
      <c r="F4804" t="s">
        <v>27</v>
      </c>
      <c r="G4804" s="2">
        <v>27</v>
      </c>
      <c r="H4804" t="s">
        <v>20</v>
      </c>
      <c r="I4804" t="s">
        <v>23</v>
      </c>
      <c r="J4804" t="s">
        <v>21</v>
      </c>
      <c r="K4804" t="s">
        <v>21</v>
      </c>
      <c r="L4804" t="s">
        <v>33</v>
      </c>
      <c r="M4804" t="s">
        <v>20</v>
      </c>
      <c r="N4804" t="s">
        <v>25</v>
      </c>
      <c r="O4804" s="1">
        <v>87.25</v>
      </c>
      <c r="P4804" s="1">
        <v>2354.35</v>
      </c>
      <c r="Q4804">
        <v>1</v>
      </c>
      <c r="R4804" t="s">
        <v>21</v>
      </c>
      <c r="S4804" t="str">
        <f>IF(ChurnData[[#This Row],[MonthlyCharges]]&lt;=30,"1. Up to 30",IF(ChurnData[[#This Row],[MonthlyCharges]]&lt;=50,"2. 31-50",IF(ChurnData[[#This Row],[MonthlyCharges]]&lt;=70,"3. 51-70",IF(ChurnData[[#This Row],[MonthlyCharges]]&lt;=90,"4. 71-90","5. Over 90"))))</f>
        <v>4. 71-90</v>
      </c>
      <c r="T4804" t="str">
        <f>IF(AND(ChurnData[[#This Row],[Contract]]="Month-to-month",ChurnData[[#This Row],[InternetService]]="Fiber optic",ChurnData[[#This Row],[TenureMonths]]&lt;=11),"High-risk","Other")</f>
        <v>Other</v>
      </c>
      <c r="U4804" t="str">
        <f>IF(ChurnData[[#This Row],[TenureMonths]]&lt;=11,"0-11",IF(ChurnData[[#This Row],[TenureMonths]]&lt;=23,"12-23",IF(ChurnData[[#This Row],[TenureMonths]]&lt;=35,"24-35",IF(ChurnData[[#This Row],[TenureMonths]]&lt;=47,"36-47",IF(ChurnData[[#This Row],[TenureMonths]]&lt;=59,"48-59","60-72")))))</f>
        <v>24-35</v>
      </c>
      <c r="V4804">
        <f>IF(ChurnData[[#This Row],[Churn]]="Yes",1,0)</f>
        <v>0</v>
      </c>
    </row>
    <row r="4805" spans="1:22" x14ac:dyDescent="0.35">
      <c r="A4805" t="s">
        <v>4858</v>
      </c>
      <c r="B4805" t="s">
        <v>36</v>
      </c>
      <c r="C4805">
        <v>0</v>
      </c>
      <c r="D4805" t="s">
        <v>21</v>
      </c>
      <c r="E4805" t="s">
        <v>20</v>
      </c>
      <c r="F4805" t="s">
        <v>58</v>
      </c>
      <c r="G4805" s="2">
        <v>14</v>
      </c>
      <c r="H4805" t="s">
        <v>20</v>
      </c>
      <c r="I4805" t="s">
        <v>32</v>
      </c>
      <c r="J4805" t="s">
        <v>21</v>
      </c>
      <c r="K4805" t="s">
        <v>20</v>
      </c>
      <c r="L4805" t="s">
        <v>33</v>
      </c>
      <c r="M4805" t="s">
        <v>20</v>
      </c>
      <c r="N4805" t="s">
        <v>25</v>
      </c>
      <c r="O4805" s="1">
        <v>53.53</v>
      </c>
      <c r="P4805" s="1">
        <v>739.02</v>
      </c>
      <c r="Q4805">
        <v>0</v>
      </c>
      <c r="R4805" t="s">
        <v>21</v>
      </c>
      <c r="S4805" t="str">
        <f>IF(ChurnData[[#This Row],[MonthlyCharges]]&lt;=30,"1. Up to 30",IF(ChurnData[[#This Row],[MonthlyCharges]]&lt;=50,"2. 31-50",IF(ChurnData[[#This Row],[MonthlyCharges]]&lt;=70,"3. 51-70",IF(ChurnData[[#This Row],[MonthlyCharges]]&lt;=90,"4. 71-90","5. Over 90"))))</f>
        <v>3. 51-70</v>
      </c>
      <c r="T4805" t="str">
        <f>IF(AND(ChurnData[[#This Row],[Contract]]="Month-to-month",ChurnData[[#This Row],[InternetService]]="Fiber optic",ChurnData[[#This Row],[TenureMonths]]&lt;=11),"High-risk","Other")</f>
        <v>Other</v>
      </c>
      <c r="U4805" t="str">
        <f>IF(ChurnData[[#This Row],[TenureMonths]]&lt;=11,"0-11",IF(ChurnData[[#This Row],[TenureMonths]]&lt;=23,"12-23",IF(ChurnData[[#This Row],[TenureMonths]]&lt;=35,"24-35",IF(ChurnData[[#This Row],[TenureMonths]]&lt;=47,"36-47",IF(ChurnData[[#This Row],[TenureMonths]]&lt;=59,"48-59","60-72")))))</f>
        <v>12-23</v>
      </c>
      <c r="V4805">
        <f>IF(ChurnData[[#This Row],[Churn]]="Yes",1,0)</f>
        <v>0</v>
      </c>
    </row>
    <row r="4806" spans="1:22" x14ac:dyDescent="0.35">
      <c r="A4806" t="s">
        <v>4859</v>
      </c>
      <c r="B4806" t="s">
        <v>19</v>
      </c>
      <c r="C4806">
        <v>0</v>
      </c>
      <c r="D4806" t="s">
        <v>21</v>
      </c>
      <c r="E4806" t="s">
        <v>21</v>
      </c>
      <c r="F4806" t="s">
        <v>56</v>
      </c>
      <c r="G4806" s="2">
        <v>42</v>
      </c>
      <c r="H4806" t="s">
        <v>20</v>
      </c>
      <c r="I4806" t="s">
        <v>23</v>
      </c>
      <c r="J4806" t="s">
        <v>21</v>
      </c>
      <c r="K4806" t="s">
        <v>21</v>
      </c>
      <c r="L4806" t="s">
        <v>24</v>
      </c>
      <c r="M4806" t="s">
        <v>21</v>
      </c>
      <c r="N4806" t="s">
        <v>25</v>
      </c>
      <c r="O4806" s="1">
        <v>79.94</v>
      </c>
      <c r="P4806" s="1">
        <v>3457.17</v>
      </c>
      <c r="Q4806">
        <v>1</v>
      </c>
      <c r="R4806" t="s">
        <v>21</v>
      </c>
      <c r="S4806" t="str">
        <f>IF(ChurnData[[#This Row],[MonthlyCharges]]&lt;=30,"1. Up to 30",IF(ChurnData[[#This Row],[MonthlyCharges]]&lt;=50,"2. 31-50",IF(ChurnData[[#This Row],[MonthlyCharges]]&lt;=70,"3. 51-70",IF(ChurnData[[#This Row],[MonthlyCharges]]&lt;=90,"4. 71-90","5. Over 90"))))</f>
        <v>4. 71-90</v>
      </c>
      <c r="T4806" t="str">
        <f>IF(AND(ChurnData[[#This Row],[Contract]]="Month-to-month",ChurnData[[#This Row],[InternetService]]="Fiber optic",ChurnData[[#This Row],[TenureMonths]]&lt;=11),"High-risk","Other")</f>
        <v>Other</v>
      </c>
      <c r="U4806" t="str">
        <f>IF(ChurnData[[#This Row],[TenureMonths]]&lt;=11,"0-11",IF(ChurnData[[#This Row],[TenureMonths]]&lt;=23,"12-23",IF(ChurnData[[#This Row],[TenureMonths]]&lt;=35,"24-35",IF(ChurnData[[#This Row],[TenureMonths]]&lt;=47,"36-47",IF(ChurnData[[#This Row],[TenureMonths]]&lt;=59,"48-59","60-72")))))</f>
        <v>36-47</v>
      </c>
      <c r="V4806">
        <f>IF(ChurnData[[#This Row],[Churn]]="Yes",1,0)</f>
        <v>0</v>
      </c>
    </row>
    <row r="4807" spans="1:22" x14ac:dyDescent="0.35">
      <c r="A4807" t="s">
        <v>4860</v>
      </c>
      <c r="B4807" t="s">
        <v>36</v>
      </c>
      <c r="C4807">
        <v>0</v>
      </c>
      <c r="D4807" t="s">
        <v>21</v>
      </c>
      <c r="E4807" t="s">
        <v>21</v>
      </c>
      <c r="F4807" t="s">
        <v>39</v>
      </c>
      <c r="G4807" s="2">
        <v>63</v>
      </c>
      <c r="H4807" t="s">
        <v>20</v>
      </c>
      <c r="I4807" t="s">
        <v>23</v>
      </c>
      <c r="J4807" t="s">
        <v>20</v>
      </c>
      <c r="K4807" t="s">
        <v>21</v>
      </c>
      <c r="L4807" t="s">
        <v>24</v>
      </c>
      <c r="M4807" t="s">
        <v>20</v>
      </c>
      <c r="N4807" t="s">
        <v>25</v>
      </c>
      <c r="O4807" s="1">
        <v>80.36</v>
      </c>
      <c r="P4807" s="1">
        <v>4994.1499999999996</v>
      </c>
      <c r="Q4807">
        <v>1</v>
      </c>
      <c r="R4807" t="s">
        <v>21</v>
      </c>
      <c r="S4807" t="str">
        <f>IF(ChurnData[[#This Row],[MonthlyCharges]]&lt;=30,"1. Up to 30",IF(ChurnData[[#This Row],[MonthlyCharges]]&lt;=50,"2. 31-50",IF(ChurnData[[#This Row],[MonthlyCharges]]&lt;=70,"3. 51-70",IF(ChurnData[[#This Row],[MonthlyCharges]]&lt;=90,"4. 71-90","5. Over 90"))))</f>
        <v>4. 71-90</v>
      </c>
      <c r="T4807" t="str">
        <f>IF(AND(ChurnData[[#This Row],[Contract]]="Month-to-month",ChurnData[[#This Row],[InternetService]]="Fiber optic",ChurnData[[#This Row],[TenureMonths]]&lt;=11),"High-risk","Other")</f>
        <v>Other</v>
      </c>
      <c r="U4807" t="str">
        <f>IF(ChurnData[[#This Row],[TenureMonths]]&lt;=11,"0-11",IF(ChurnData[[#This Row],[TenureMonths]]&lt;=23,"12-23",IF(ChurnData[[#This Row],[TenureMonths]]&lt;=35,"24-35",IF(ChurnData[[#This Row],[TenureMonths]]&lt;=47,"36-47",IF(ChurnData[[#This Row],[TenureMonths]]&lt;=59,"48-59","60-72")))))</f>
        <v>60-72</v>
      </c>
      <c r="V4807">
        <f>IF(ChurnData[[#This Row],[Churn]]="Yes",1,0)</f>
        <v>0</v>
      </c>
    </row>
    <row r="4808" spans="1:22" x14ac:dyDescent="0.35">
      <c r="A4808" t="s">
        <v>4861</v>
      </c>
      <c r="B4808" t="s">
        <v>19</v>
      </c>
      <c r="C4808">
        <v>0</v>
      </c>
      <c r="D4808" t="s">
        <v>21</v>
      </c>
      <c r="E4808" t="s">
        <v>21</v>
      </c>
      <c r="F4808" t="s">
        <v>45</v>
      </c>
      <c r="G4808" s="2">
        <v>37</v>
      </c>
      <c r="H4808" t="s">
        <v>20</v>
      </c>
      <c r="I4808" t="s">
        <v>21</v>
      </c>
      <c r="J4808" t="s">
        <v>28</v>
      </c>
      <c r="K4808" t="s">
        <v>28</v>
      </c>
      <c r="L4808" t="s">
        <v>29</v>
      </c>
      <c r="M4808" t="s">
        <v>20</v>
      </c>
      <c r="N4808" t="s">
        <v>34</v>
      </c>
      <c r="O4808" s="1">
        <v>23.97</v>
      </c>
      <c r="P4808" s="1">
        <v>901.91</v>
      </c>
      <c r="Q4808">
        <v>4</v>
      </c>
      <c r="R4808" t="s">
        <v>21</v>
      </c>
      <c r="S4808" t="str">
        <f>IF(ChurnData[[#This Row],[MonthlyCharges]]&lt;=30,"1. Up to 30",IF(ChurnData[[#This Row],[MonthlyCharges]]&lt;=50,"2. 31-50",IF(ChurnData[[#This Row],[MonthlyCharges]]&lt;=70,"3. 51-70",IF(ChurnData[[#This Row],[MonthlyCharges]]&lt;=90,"4. 71-90","5. Over 90"))))</f>
        <v>1. Up to 30</v>
      </c>
      <c r="T4808" t="str">
        <f>IF(AND(ChurnData[[#This Row],[Contract]]="Month-to-month",ChurnData[[#This Row],[InternetService]]="Fiber optic",ChurnData[[#This Row],[TenureMonths]]&lt;=11),"High-risk","Other")</f>
        <v>Other</v>
      </c>
      <c r="U4808" t="str">
        <f>IF(ChurnData[[#This Row],[TenureMonths]]&lt;=11,"0-11",IF(ChurnData[[#This Row],[TenureMonths]]&lt;=23,"12-23",IF(ChurnData[[#This Row],[TenureMonths]]&lt;=35,"24-35",IF(ChurnData[[#This Row],[TenureMonths]]&lt;=47,"36-47",IF(ChurnData[[#This Row],[TenureMonths]]&lt;=59,"48-59","60-72")))))</f>
        <v>36-47</v>
      </c>
      <c r="V4808">
        <f>IF(ChurnData[[#This Row],[Churn]]="Yes",1,0)</f>
        <v>0</v>
      </c>
    </row>
    <row r="4809" spans="1:22" x14ac:dyDescent="0.35">
      <c r="A4809" t="s">
        <v>4862</v>
      </c>
      <c r="B4809" t="s">
        <v>19</v>
      </c>
      <c r="C4809">
        <v>0</v>
      </c>
      <c r="D4809" t="s">
        <v>21</v>
      </c>
      <c r="E4809" t="s">
        <v>21</v>
      </c>
      <c r="F4809" t="s">
        <v>22</v>
      </c>
      <c r="G4809" s="2">
        <v>3</v>
      </c>
      <c r="H4809" t="s">
        <v>20</v>
      </c>
      <c r="I4809" t="s">
        <v>23</v>
      </c>
      <c r="J4809" t="s">
        <v>21</v>
      </c>
      <c r="K4809" t="s">
        <v>21</v>
      </c>
      <c r="L4809" t="s">
        <v>33</v>
      </c>
      <c r="M4809" t="s">
        <v>21</v>
      </c>
      <c r="N4809" t="s">
        <v>25</v>
      </c>
      <c r="O4809" s="1">
        <v>70.760000000000005</v>
      </c>
      <c r="P4809" s="1">
        <v>214.97</v>
      </c>
      <c r="Q4809">
        <v>3</v>
      </c>
      <c r="R4809" t="s">
        <v>21</v>
      </c>
      <c r="S4809" t="str">
        <f>IF(ChurnData[[#This Row],[MonthlyCharges]]&lt;=30,"1. Up to 30",IF(ChurnData[[#This Row],[MonthlyCharges]]&lt;=50,"2. 31-50",IF(ChurnData[[#This Row],[MonthlyCharges]]&lt;=70,"3. 51-70",IF(ChurnData[[#This Row],[MonthlyCharges]]&lt;=90,"4. 71-90","5. Over 90"))))</f>
        <v>4. 71-90</v>
      </c>
      <c r="T4809" t="str">
        <f>IF(AND(ChurnData[[#This Row],[Contract]]="Month-to-month",ChurnData[[#This Row],[InternetService]]="Fiber optic",ChurnData[[#This Row],[TenureMonths]]&lt;=11),"High-risk","Other")</f>
        <v>High-risk</v>
      </c>
      <c r="U4809" t="str">
        <f>IF(ChurnData[[#This Row],[TenureMonths]]&lt;=11,"0-11",IF(ChurnData[[#This Row],[TenureMonths]]&lt;=23,"12-23",IF(ChurnData[[#This Row],[TenureMonths]]&lt;=35,"24-35",IF(ChurnData[[#This Row],[TenureMonths]]&lt;=47,"36-47",IF(ChurnData[[#This Row],[TenureMonths]]&lt;=59,"48-59","60-72")))))</f>
        <v>0-11</v>
      </c>
      <c r="V4809">
        <f>IF(ChurnData[[#This Row],[Churn]]="Yes",1,0)</f>
        <v>0</v>
      </c>
    </row>
    <row r="4810" spans="1:22" x14ac:dyDescent="0.35">
      <c r="A4810" t="s">
        <v>4863</v>
      </c>
      <c r="B4810" t="s">
        <v>36</v>
      </c>
      <c r="C4810">
        <v>0</v>
      </c>
      <c r="D4810" t="s">
        <v>21</v>
      </c>
      <c r="E4810" t="s">
        <v>21</v>
      </c>
      <c r="F4810" t="s">
        <v>27</v>
      </c>
      <c r="G4810" s="2">
        <v>12</v>
      </c>
      <c r="H4810" t="s">
        <v>20</v>
      </c>
      <c r="I4810" t="s">
        <v>21</v>
      </c>
      <c r="J4810" t="s">
        <v>28</v>
      </c>
      <c r="K4810" t="s">
        <v>28</v>
      </c>
      <c r="L4810" t="s">
        <v>33</v>
      </c>
      <c r="M4810" t="s">
        <v>21</v>
      </c>
      <c r="N4810" t="s">
        <v>30</v>
      </c>
      <c r="O4810" s="1">
        <v>19.23</v>
      </c>
      <c r="P4810" s="1">
        <v>229.3</v>
      </c>
      <c r="Q4810">
        <v>1</v>
      </c>
      <c r="R4810" t="s">
        <v>20</v>
      </c>
      <c r="S4810" t="str">
        <f>IF(ChurnData[[#This Row],[MonthlyCharges]]&lt;=30,"1. Up to 30",IF(ChurnData[[#This Row],[MonthlyCharges]]&lt;=50,"2. 31-50",IF(ChurnData[[#This Row],[MonthlyCharges]]&lt;=70,"3. 51-70",IF(ChurnData[[#This Row],[MonthlyCharges]]&lt;=90,"4. 71-90","5. Over 90"))))</f>
        <v>1. Up to 30</v>
      </c>
      <c r="T4810" t="str">
        <f>IF(AND(ChurnData[[#This Row],[Contract]]="Month-to-month",ChurnData[[#This Row],[InternetService]]="Fiber optic",ChurnData[[#This Row],[TenureMonths]]&lt;=11),"High-risk","Other")</f>
        <v>Other</v>
      </c>
      <c r="U4810" t="str">
        <f>IF(ChurnData[[#This Row],[TenureMonths]]&lt;=11,"0-11",IF(ChurnData[[#This Row],[TenureMonths]]&lt;=23,"12-23",IF(ChurnData[[#This Row],[TenureMonths]]&lt;=35,"24-35",IF(ChurnData[[#This Row],[TenureMonths]]&lt;=47,"36-47",IF(ChurnData[[#This Row],[TenureMonths]]&lt;=59,"48-59","60-72")))))</f>
        <v>12-23</v>
      </c>
      <c r="V4810">
        <f>IF(ChurnData[[#This Row],[Churn]]="Yes",1,0)</f>
        <v>1</v>
      </c>
    </row>
    <row r="4811" spans="1:22" x14ac:dyDescent="0.35">
      <c r="A4811" t="s">
        <v>4864</v>
      </c>
      <c r="B4811" t="s">
        <v>19</v>
      </c>
      <c r="C4811">
        <v>0</v>
      </c>
      <c r="D4811" t="s">
        <v>21</v>
      </c>
      <c r="E4811" t="s">
        <v>21</v>
      </c>
      <c r="F4811" t="s">
        <v>56</v>
      </c>
      <c r="G4811" s="2">
        <v>33</v>
      </c>
      <c r="H4811" t="s">
        <v>20</v>
      </c>
      <c r="I4811" t="s">
        <v>32</v>
      </c>
      <c r="J4811" t="s">
        <v>21</v>
      </c>
      <c r="K4811" t="s">
        <v>20</v>
      </c>
      <c r="L4811" t="s">
        <v>29</v>
      </c>
      <c r="M4811" t="s">
        <v>20</v>
      </c>
      <c r="N4811" t="s">
        <v>43</v>
      </c>
      <c r="O4811" s="1">
        <v>63.42</v>
      </c>
      <c r="P4811" s="1">
        <v>2103.9499999999998</v>
      </c>
      <c r="Q4811">
        <v>1</v>
      </c>
      <c r="R4811" t="s">
        <v>21</v>
      </c>
      <c r="S4811" t="str">
        <f>IF(ChurnData[[#This Row],[MonthlyCharges]]&lt;=30,"1. Up to 30",IF(ChurnData[[#This Row],[MonthlyCharges]]&lt;=50,"2. 31-50",IF(ChurnData[[#This Row],[MonthlyCharges]]&lt;=70,"3. 51-70",IF(ChurnData[[#This Row],[MonthlyCharges]]&lt;=90,"4. 71-90","5. Over 90"))))</f>
        <v>3. 51-70</v>
      </c>
      <c r="T4811" t="str">
        <f>IF(AND(ChurnData[[#This Row],[Contract]]="Month-to-month",ChurnData[[#This Row],[InternetService]]="Fiber optic",ChurnData[[#This Row],[TenureMonths]]&lt;=11),"High-risk","Other")</f>
        <v>Other</v>
      </c>
      <c r="U4811" t="str">
        <f>IF(ChurnData[[#This Row],[TenureMonths]]&lt;=11,"0-11",IF(ChurnData[[#This Row],[TenureMonths]]&lt;=23,"12-23",IF(ChurnData[[#This Row],[TenureMonths]]&lt;=35,"24-35",IF(ChurnData[[#This Row],[TenureMonths]]&lt;=47,"36-47",IF(ChurnData[[#This Row],[TenureMonths]]&lt;=59,"48-59","60-72")))))</f>
        <v>24-35</v>
      </c>
      <c r="V4811">
        <f>IF(ChurnData[[#This Row],[Churn]]="Yes",1,0)</f>
        <v>0</v>
      </c>
    </row>
    <row r="4812" spans="1:22" x14ac:dyDescent="0.35">
      <c r="A4812" t="s">
        <v>4865</v>
      </c>
      <c r="B4812" t="s">
        <v>19</v>
      </c>
      <c r="C4812">
        <v>0</v>
      </c>
      <c r="D4812" t="s">
        <v>20</v>
      </c>
      <c r="E4812" t="s">
        <v>21</v>
      </c>
      <c r="F4812" t="s">
        <v>41</v>
      </c>
      <c r="G4812" s="2">
        <v>34</v>
      </c>
      <c r="H4812" t="s">
        <v>21</v>
      </c>
      <c r="I4812" t="s">
        <v>32</v>
      </c>
      <c r="J4812" t="s">
        <v>21</v>
      </c>
      <c r="K4812" t="s">
        <v>21</v>
      </c>
      <c r="L4812" t="s">
        <v>24</v>
      </c>
      <c r="M4812" t="s">
        <v>20</v>
      </c>
      <c r="N4812" t="s">
        <v>30</v>
      </c>
      <c r="O4812" s="1">
        <v>46.29</v>
      </c>
      <c r="P4812" s="1">
        <v>1567.42</v>
      </c>
      <c r="Q4812">
        <v>3</v>
      </c>
      <c r="R4812" t="s">
        <v>21</v>
      </c>
      <c r="S4812" t="str">
        <f>IF(ChurnData[[#This Row],[MonthlyCharges]]&lt;=30,"1. Up to 30",IF(ChurnData[[#This Row],[MonthlyCharges]]&lt;=50,"2. 31-50",IF(ChurnData[[#This Row],[MonthlyCharges]]&lt;=70,"3. 51-70",IF(ChurnData[[#This Row],[MonthlyCharges]]&lt;=90,"4. 71-90","5. Over 90"))))</f>
        <v>2. 31-50</v>
      </c>
      <c r="T4812" t="str">
        <f>IF(AND(ChurnData[[#This Row],[Contract]]="Month-to-month",ChurnData[[#This Row],[InternetService]]="Fiber optic",ChurnData[[#This Row],[TenureMonths]]&lt;=11),"High-risk","Other")</f>
        <v>Other</v>
      </c>
      <c r="U4812" t="str">
        <f>IF(ChurnData[[#This Row],[TenureMonths]]&lt;=11,"0-11",IF(ChurnData[[#This Row],[TenureMonths]]&lt;=23,"12-23",IF(ChurnData[[#This Row],[TenureMonths]]&lt;=35,"24-35",IF(ChurnData[[#This Row],[TenureMonths]]&lt;=47,"36-47",IF(ChurnData[[#This Row],[TenureMonths]]&lt;=59,"48-59","60-72")))))</f>
        <v>24-35</v>
      </c>
      <c r="V4812">
        <f>IF(ChurnData[[#This Row],[Churn]]="Yes",1,0)</f>
        <v>0</v>
      </c>
    </row>
    <row r="4813" spans="1:22" x14ac:dyDescent="0.35">
      <c r="A4813" t="s">
        <v>4866</v>
      </c>
      <c r="B4813" t="s">
        <v>36</v>
      </c>
      <c r="C4813">
        <v>0</v>
      </c>
      <c r="D4813" t="s">
        <v>21</v>
      </c>
      <c r="E4813" t="s">
        <v>21</v>
      </c>
      <c r="F4813" t="s">
        <v>45</v>
      </c>
      <c r="G4813" s="2">
        <v>28</v>
      </c>
      <c r="H4813" t="s">
        <v>20</v>
      </c>
      <c r="I4813" t="s">
        <v>21</v>
      </c>
      <c r="J4813" t="s">
        <v>28</v>
      </c>
      <c r="K4813" t="s">
        <v>28</v>
      </c>
      <c r="L4813" t="s">
        <v>33</v>
      </c>
      <c r="M4813" t="s">
        <v>20</v>
      </c>
      <c r="N4813" t="s">
        <v>43</v>
      </c>
      <c r="O4813" s="1">
        <v>30.76</v>
      </c>
      <c r="P4813" s="1">
        <v>836.61</v>
      </c>
      <c r="Q4813">
        <v>1</v>
      </c>
      <c r="R4813" t="s">
        <v>20</v>
      </c>
      <c r="S4813" t="str">
        <f>IF(ChurnData[[#This Row],[MonthlyCharges]]&lt;=30,"1. Up to 30",IF(ChurnData[[#This Row],[MonthlyCharges]]&lt;=50,"2. 31-50",IF(ChurnData[[#This Row],[MonthlyCharges]]&lt;=70,"3. 51-70",IF(ChurnData[[#This Row],[MonthlyCharges]]&lt;=90,"4. 71-90","5. Over 90"))))</f>
        <v>2. 31-50</v>
      </c>
      <c r="T4813" t="str">
        <f>IF(AND(ChurnData[[#This Row],[Contract]]="Month-to-month",ChurnData[[#This Row],[InternetService]]="Fiber optic",ChurnData[[#This Row],[TenureMonths]]&lt;=11),"High-risk","Other")</f>
        <v>Other</v>
      </c>
      <c r="U4813" t="str">
        <f>IF(ChurnData[[#This Row],[TenureMonths]]&lt;=11,"0-11",IF(ChurnData[[#This Row],[TenureMonths]]&lt;=23,"12-23",IF(ChurnData[[#This Row],[TenureMonths]]&lt;=35,"24-35",IF(ChurnData[[#This Row],[TenureMonths]]&lt;=47,"36-47",IF(ChurnData[[#This Row],[TenureMonths]]&lt;=59,"48-59","60-72")))))</f>
        <v>24-35</v>
      </c>
      <c r="V4813">
        <f>IF(ChurnData[[#This Row],[Churn]]="Yes",1,0)</f>
        <v>1</v>
      </c>
    </row>
    <row r="4814" spans="1:22" x14ac:dyDescent="0.35">
      <c r="A4814" t="s">
        <v>4867</v>
      </c>
      <c r="B4814" t="s">
        <v>36</v>
      </c>
      <c r="C4814">
        <v>0</v>
      </c>
      <c r="D4814" t="s">
        <v>20</v>
      </c>
      <c r="E4814" t="s">
        <v>20</v>
      </c>
      <c r="F4814" t="s">
        <v>37</v>
      </c>
      <c r="G4814" s="2">
        <v>5</v>
      </c>
      <c r="H4814" t="s">
        <v>20</v>
      </c>
      <c r="I4814" t="s">
        <v>21</v>
      </c>
      <c r="J4814" t="s">
        <v>28</v>
      </c>
      <c r="K4814" t="s">
        <v>28</v>
      </c>
      <c r="L4814" t="s">
        <v>33</v>
      </c>
      <c r="M4814" t="s">
        <v>21</v>
      </c>
      <c r="N4814" t="s">
        <v>25</v>
      </c>
      <c r="O4814" s="1">
        <v>28.45</v>
      </c>
      <c r="P4814" s="1">
        <v>140.72</v>
      </c>
      <c r="Q4814">
        <v>1</v>
      </c>
      <c r="R4814" t="s">
        <v>21</v>
      </c>
      <c r="S4814" t="str">
        <f>IF(ChurnData[[#This Row],[MonthlyCharges]]&lt;=30,"1. Up to 30",IF(ChurnData[[#This Row],[MonthlyCharges]]&lt;=50,"2. 31-50",IF(ChurnData[[#This Row],[MonthlyCharges]]&lt;=70,"3. 51-70",IF(ChurnData[[#This Row],[MonthlyCharges]]&lt;=90,"4. 71-90","5. Over 90"))))</f>
        <v>1. Up to 30</v>
      </c>
      <c r="T4814" t="str">
        <f>IF(AND(ChurnData[[#This Row],[Contract]]="Month-to-month",ChurnData[[#This Row],[InternetService]]="Fiber optic",ChurnData[[#This Row],[TenureMonths]]&lt;=11),"High-risk","Other")</f>
        <v>Other</v>
      </c>
      <c r="U4814" t="str">
        <f>IF(ChurnData[[#This Row],[TenureMonths]]&lt;=11,"0-11",IF(ChurnData[[#This Row],[TenureMonths]]&lt;=23,"12-23",IF(ChurnData[[#This Row],[TenureMonths]]&lt;=35,"24-35",IF(ChurnData[[#This Row],[TenureMonths]]&lt;=47,"36-47",IF(ChurnData[[#This Row],[TenureMonths]]&lt;=59,"48-59","60-72")))))</f>
        <v>0-11</v>
      </c>
      <c r="V4814">
        <f>IF(ChurnData[[#This Row],[Churn]]="Yes",1,0)</f>
        <v>0</v>
      </c>
    </row>
    <row r="4815" spans="1:22" x14ac:dyDescent="0.35">
      <c r="A4815" t="s">
        <v>4868</v>
      </c>
      <c r="B4815" t="s">
        <v>36</v>
      </c>
      <c r="C4815">
        <v>1</v>
      </c>
      <c r="D4815" t="s">
        <v>20</v>
      </c>
      <c r="E4815" t="s">
        <v>20</v>
      </c>
      <c r="F4815" t="s">
        <v>27</v>
      </c>
      <c r="G4815" s="2">
        <v>16</v>
      </c>
      <c r="H4815" t="s">
        <v>20</v>
      </c>
      <c r="I4815" t="s">
        <v>23</v>
      </c>
      <c r="J4815" t="s">
        <v>20</v>
      </c>
      <c r="K4815" t="s">
        <v>20</v>
      </c>
      <c r="L4815" t="s">
        <v>33</v>
      </c>
      <c r="M4815" t="s">
        <v>20</v>
      </c>
      <c r="N4815" t="s">
        <v>34</v>
      </c>
      <c r="O4815" s="1">
        <v>92.55</v>
      </c>
      <c r="P4815" s="1">
        <v>1512.62</v>
      </c>
      <c r="Q4815">
        <v>1</v>
      </c>
      <c r="R4815" t="s">
        <v>20</v>
      </c>
      <c r="S4815" t="str">
        <f>IF(ChurnData[[#This Row],[MonthlyCharges]]&lt;=30,"1. Up to 30",IF(ChurnData[[#This Row],[MonthlyCharges]]&lt;=50,"2. 31-50",IF(ChurnData[[#This Row],[MonthlyCharges]]&lt;=70,"3. 51-70",IF(ChurnData[[#This Row],[MonthlyCharges]]&lt;=90,"4. 71-90","5. Over 90"))))</f>
        <v>5. Over 90</v>
      </c>
      <c r="T4815" t="str">
        <f>IF(AND(ChurnData[[#This Row],[Contract]]="Month-to-month",ChurnData[[#This Row],[InternetService]]="Fiber optic",ChurnData[[#This Row],[TenureMonths]]&lt;=11),"High-risk","Other")</f>
        <v>Other</v>
      </c>
      <c r="U4815" t="str">
        <f>IF(ChurnData[[#This Row],[TenureMonths]]&lt;=11,"0-11",IF(ChurnData[[#This Row],[TenureMonths]]&lt;=23,"12-23",IF(ChurnData[[#This Row],[TenureMonths]]&lt;=35,"24-35",IF(ChurnData[[#This Row],[TenureMonths]]&lt;=47,"36-47",IF(ChurnData[[#This Row],[TenureMonths]]&lt;=59,"48-59","60-72")))))</f>
        <v>12-23</v>
      </c>
      <c r="V4815">
        <f>IF(ChurnData[[#This Row],[Churn]]="Yes",1,0)</f>
        <v>1</v>
      </c>
    </row>
    <row r="4816" spans="1:22" x14ac:dyDescent="0.35">
      <c r="A4816" t="s">
        <v>4869</v>
      </c>
      <c r="B4816" t="s">
        <v>36</v>
      </c>
      <c r="C4816">
        <v>1</v>
      </c>
      <c r="D4816" t="s">
        <v>21</v>
      </c>
      <c r="E4816" t="s">
        <v>21</v>
      </c>
      <c r="F4816" t="s">
        <v>49</v>
      </c>
      <c r="G4816" s="2">
        <v>6</v>
      </c>
      <c r="H4816" t="s">
        <v>20</v>
      </c>
      <c r="I4816" t="s">
        <v>32</v>
      </c>
      <c r="J4816" t="s">
        <v>21</v>
      </c>
      <c r="K4816" t="s">
        <v>21</v>
      </c>
      <c r="L4816" t="s">
        <v>33</v>
      </c>
      <c r="M4816" t="s">
        <v>21</v>
      </c>
      <c r="N4816" t="s">
        <v>43</v>
      </c>
      <c r="O4816" s="1">
        <v>60.82</v>
      </c>
      <c r="P4816" s="1">
        <v>358.1</v>
      </c>
      <c r="Q4816">
        <v>3</v>
      </c>
      <c r="R4816" t="s">
        <v>20</v>
      </c>
      <c r="S4816" t="str">
        <f>IF(ChurnData[[#This Row],[MonthlyCharges]]&lt;=30,"1. Up to 30",IF(ChurnData[[#This Row],[MonthlyCharges]]&lt;=50,"2. 31-50",IF(ChurnData[[#This Row],[MonthlyCharges]]&lt;=70,"3. 51-70",IF(ChurnData[[#This Row],[MonthlyCharges]]&lt;=90,"4. 71-90","5. Over 90"))))</f>
        <v>3. 51-70</v>
      </c>
      <c r="T4816" t="str">
        <f>IF(AND(ChurnData[[#This Row],[Contract]]="Month-to-month",ChurnData[[#This Row],[InternetService]]="Fiber optic",ChurnData[[#This Row],[TenureMonths]]&lt;=11),"High-risk","Other")</f>
        <v>Other</v>
      </c>
      <c r="U4816" t="str">
        <f>IF(ChurnData[[#This Row],[TenureMonths]]&lt;=11,"0-11",IF(ChurnData[[#This Row],[TenureMonths]]&lt;=23,"12-23",IF(ChurnData[[#This Row],[TenureMonths]]&lt;=35,"24-35",IF(ChurnData[[#This Row],[TenureMonths]]&lt;=47,"36-47",IF(ChurnData[[#This Row],[TenureMonths]]&lt;=59,"48-59","60-72")))))</f>
        <v>0-11</v>
      </c>
      <c r="V4816">
        <f>IF(ChurnData[[#This Row],[Churn]]="Yes",1,0)</f>
        <v>1</v>
      </c>
    </row>
    <row r="4817" spans="1:22" x14ac:dyDescent="0.35">
      <c r="A4817" t="s">
        <v>4870</v>
      </c>
      <c r="B4817" t="s">
        <v>19</v>
      </c>
      <c r="C4817">
        <v>1</v>
      </c>
      <c r="D4817" t="s">
        <v>20</v>
      </c>
      <c r="E4817" t="s">
        <v>21</v>
      </c>
      <c r="F4817" t="s">
        <v>58</v>
      </c>
      <c r="G4817" s="2">
        <v>15</v>
      </c>
      <c r="H4817" t="s">
        <v>20</v>
      </c>
      <c r="I4817" t="s">
        <v>23</v>
      </c>
      <c r="J4817" t="s">
        <v>20</v>
      </c>
      <c r="K4817" t="s">
        <v>20</v>
      </c>
      <c r="L4817" t="s">
        <v>33</v>
      </c>
      <c r="M4817" t="s">
        <v>20</v>
      </c>
      <c r="N4817" t="s">
        <v>25</v>
      </c>
      <c r="O4817" s="1">
        <v>100.25</v>
      </c>
      <c r="P4817" s="1">
        <v>1491.23</v>
      </c>
      <c r="Q4817">
        <v>0</v>
      </c>
      <c r="R4817" t="s">
        <v>20</v>
      </c>
      <c r="S4817" t="str">
        <f>IF(ChurnData[[#This Row],[MonthlyCharges]]&lt;=30,"1. Up to 30",IF(ChurnData[[#This Row],[MonthlyCharges]]&lt;=50,"2. 31-50",IF(ChurnData[[#This Row],[MonthlyCharges]]&lt;=70,"3. 51-70",IF(ChurnData[[#This Row],[MonthlyCharges]]&lt;=90,"4. 71-90","5. Over 90"))))</f>
        <v>5. Over 90</v>
      </c>
      <c r="T4817" t="str">
        <f>IF(AND(ChurnData[[#This Row],[Contract]]="Month-to-month",ChurnData[[#This Row],[InternetService]]="Fiber optic",ChurnData[[#This Row],[TenureMonths]]&lt;=11),"High-risk","Other")</f>
        <v>Other</v>
      </c>
      <c r="U4817" t="str">
        <f>IF(ChurnData[[#This Row],[TenureMonths]]&lt;=11,"0-11",IF(ChurnData[[#This Row],[TenureMonths]]&lt;=23,"12-23",IF(ChurnData[[#This Row],[TenureMonths]]&lt;=35,"24-35",IF(ChurnData[[#This Row],[TenureMonths]]&lt;=47,"36-47",IF(ChurnData[[#This Row],[TenureMonths]]&lt;=59,"48-59","60-72")))))</f>
        <v>12-23</v>
      </c>
      <c r="V4817">
        <f>IF(ChurnData[[#This Row],[Churn]]="Yes",1,0)</f>
        <v>1</v>
      </c>
    </row>
    <row r="4818" spans="1:22" x14ac:dyDescent="0.35">
      <c r="A4818" t="s">
        <v>4871</v>
      </c>
      <c r="B4818" t="s">
        <v>36</v>
      </c>
      <c r="C4818">
        <v>0</v>
      </c>
      <c r="D4818" t="s">
        <v>21</v>
      </c>
      <c r="E4818" t="s">
        <v>21</v>
      </c>
      <c r="F4818" t="s">
        <v>49</v>
      </c>
      <c r="G4818" s="2">
        <v>42</v>
      </c>
      <c r="H4818" t="s">
        <v>20</v>
      </c>
      <c r="I4818" t="s">
        <v>32</v>
      </c>
      <c r="J4818" t="s">
        <v>20</v>
      </c>
      <c r="K4818" t="s">
        <v>21</v>
      </c>
      <c r="L4818" t="s">
        <v>24</v>
      </c>
      <c r="M4818" t="s">
        <v>20</v>
      </c>
      <c r="N4818" t="s">
        <v>30</v>
      </c>
      <c r="O4818" s="1">
        <v>54.02</v>
      </c>
      <c r="P4818" s="1">
        <v>2307.29</v>
      </c>
      <c r="Q4818">
        <v>4</v>
      </c>
      <c r="R4818" t="s">
        <v>21</v>
      </c>
      <c r="S4818" t="str">
        <f>IF(ChurnData[[#This Row],[MonthlyCharges]]&lt;=30,"1. Up to 30",IF(ChurnData[[#This Row],[MonthlyCharges]]&lt;=50,"2. 31-50",IF(ChurnData[[#This Row],[MonthlyCharges]]&lt;=70,"3. 51-70",IF(ChurnData[[#This Row],[MonthlyCharges]]&lt;=90,"4. 71-90","5. Over 90"))))</f>
        <v>3. 51-70</v>
      </c>
      <c r="T4818" t="str">
        <f>IF(AND(ChurnData[[#This Row],[Contract]]="Month-to-month",ChurnData[[#This Row],[InternetService]]="Fiber optic",ChurnData[[#This Row],[TenureMonths]]&lt;=11),"High-risk","Other")</f>
        <v>Other</v>
      </c>
      <c r="U4818" t="str">
        <f>IF(ChurnData[[#This Row],[TenureMonths]]&lt;=11,"0-11",IF(ChurnData[[#This Row],[TenureMonths]]&lt;=23,"12-23",IF(ChurnData[[#This Row],[TenureMonths]]&lt;=35,"24-35",IF(ChurnData[[#This Row],[TenureMonths]]&lt;=47,"36-47",IF(ChurnData[[#This Row],[TenureMonths]]&lt;=59,"48-59","60-72")))))</f>
        <v>36-47</v>
      </c>
      <c r="V4818">
        <f>IF(ChurnData[[#This Row],[Churn]]="Yes",1,0)</f>
        <v>0</v>
      </c>
    </row>
    <row r="4819" spans="1:22" x14ac:dyDescent="0.35">
      <c r="A4819" t="s">
        <v>4872</v>
      </c>
      <c r="B4819" t="s">
        <v>19</v>
      </c>
      <c r="C4819">
        <v>0</v>
      </c>
      <c r="D4819" t="s">
        <v>20</v>
      </c>
      <c r="E4819" t="s">
        <v>20</v>
      </c>
      <c r="F4819" t="s">
        <v>39</v>
      </c>
      <c r="G4819" s="2">
        <v>59</v>
      </c>
      <c r="H4819" t="s">
        <v>20</v>
      </c>
      <c r="I4819" t="s">
        <v>23</v>
      </c>
      <c r="J4819" t="s">
        <v>20</v>
      </c>
      <c r="K4819" t="s">
        <v>21</v>
      </c>
      <c r="L4819" t="s">
        <v>29</v>
      </c>
      <c r="M4819" t="s">
        <v>20</v>
      </c>
      <c r="N4819" t="s">
        <v>34</v>
      </c>
      <c r="O4819" s="1">
        <v>91.26</v>
      </c>
      <c r="P4819" s="1">
        <v>5484.61</v>
      </c>
      <c r="Q4819">
        <v>1</v>
      </c>
      <c r="R4819" t="s">
        <v>21</v>
      </c>
      <c r="S4819" t="str">
        <f>IF(ChurnData[[#This Row],[MonthlyCharges]]&lt;=30,"1. Up to 30",IF(ChurnData[[#This Row],[MonthlyCharges]]&lt;=50,"2. 31-50",IF(ChurnData[[#This Row],[MonthlyCharges]]&lt;=70,"3. 51-70",IF(ChurnData[[#This Row],[MonthlyCharges]]&lt;=90,"4. 71-90","5. Over 90"))))</f>
        <v>5. Over 90</v>
      </c>
      <c r="T4819" t="str">
        <f>IF(AND(ChurnData[[#This Row],[Contract]]="Month-to-month",ChurnData[[#This Row],[InternetService]]="Fiber optic",ChurnData[[#This Row],[TenureMonths]]&lt;=11),"High-risk","Other")</f>
        <v>Other</v>
      </c>
      <c r="U4819" t="str">
        <f>IF(ChurnData[[#This Row],[TenureMonths]]&lt;=11,"0-11",IF(ChurnData[[#This Row],[TenureMonths]]&lt;=23,"12-23",IF(ChurnData[[#This Row],[TenureMonths]]&lt;=35,"24-35",IF(ChurnData[[#This Row],[TenureMonths]]&lt;=47,"36-47",IF(ChurnData[[#This Row],[TenureMonths]]&lt;=59,"48-59","60-72")))))</f>
        <v>48-59</v>
      </c>
      <c r="V4819">
        <f>IF(ChurnData[[#This Row],[Churn]]="Yes",1,0)</f>
        <v>0</v>
      </c>
    </row>
    <row r="4820" spans="1:22" x14ac:dyDescent="0.35">
      <c r="A4820" t="s">
        <v>4873</v>
      </c>
      <c r="B4820" t="s">
        <v>19</v>
      </c>
      <c r="C4820">
        <v>0</v>
      </c>
      <c r="D4820" t="s">
        <v>21</v>
      </c>
      <c r="E4820" t="s">
        <v>21</v>
      </c>
      <c r="F4820" t="s">
        <v>49</v>
      </c>
      <c r="G4820" s="2">
        <v>2</v>
      </c>
      <c r="H4820" t="s">
        <v>20</v>
      </c>
      <c r="I4820" t="s">
        <v>21</v>
      </c>
      <c r="J4820" t="s">
        <v>28</v>
      </c>
      <c r="K4820" t="s">
        <v>28</v>
      </c>
      <c r="L4820" t="s">
        <v>33</v>
      </c>
      <c r="M4820" t="s">
        <v>20</v>
      </c>
      <c r="N4820" t="s">
        <v>30</v>
      </c>
      <c r="O4820" s="1">
        <v>31.12</v>
      </c>
      <c r="P4820" s="1">
        <v>64.09</v>
      </c>
      <c r="Q4820">
        <v>2</v>
      </c>
      <c r="R4820" t="s">
        <v>20</v>
      </c>
      <c r="S4820" t="str">
        <f>IF(ChurnData[[#This Row],[MonthlyCharges]]&lt;=30,"1. Up to 30",IF(ChurnData[[#This Row],[MonthlyCharges]]&lt;=50,"2. 31-50",IF(ChurnData[[#This Row],[MonthlyCharges]]&lt;=70,"3. 51-70",IF(ChurnData[[#This Row],[MonthlyCharges]]&lt;=90,"4. 71-90","5. Over 90"))))</f>
        <v>2. 31-50</v>
      </c>
      <c r="T4820" t="str">
        <f>IF(AND(ChurnData[[#This Row],[Contract]]="Month-to-month",ChurnData[[#This Row],[InternetService]]="Fiber optic",ChurnData[[#This Row],[TenureMonths]]&lt;=11),"High-risk","Other")</f>
        <v>Other</v>
      </c>
      <c r="U4820" t="str">
        <f>IF(ChurnData[[#This Row],[TenureMonths]]&lt;=11,"0-11",IF(ChurnData[[#This Row],[TenureMonths]]&lt;=23,"12-23",IF(ChurnData[[#This Row],[TenureMonths]]&lt;=35,"24-35",IF(ChurnData[[#This Row],[TenureMonths]]&lt;=47,"36-47",IF(ChurnData[[#This Row],[TenureMonths]]&lt;=59,"48-59","60-72")))))</f>
        <v>0-11</v>
      </c>
      <c r="V4820">
        <f>IF(ChurnData[[#This Row],[Churn]]="Yes",1,0)</f>
        <v>1</v>
      </c>
    </row>
    <row r="4821" spans="1:22" x14ac:dyDescent="0.35">
      <c r="A4821" t="s">
        <v>4874</v>
      </c>
      <c r="B4821" t="s">
        <v>36</v>
      </c>
      <c r="C4821">
        <v>0</v>
      </c>
      <c r="D4821" t="s">
        <v>21</v>
      </c>
      <c r="E4821" t="s">
        <v>20</v>
      </c>
      <c r="F4821" t="s">
        <v>47</v>
      </c>
      <c r="G4821" s="2">
        <v>14</v>
      </c>
      <c r="H4821" t="s">
        <v>20</v>
      </c>
      <c r="I4821" t="s">
        <v>23</v>
      </c>
      <c r="J4821" t="s">
        <v>20</v>
      </c>
      <c r="K4821" t="s">
        <v>20</v>
      </c>
      <c r="L4821" t="s">
        <v>33</v>
      </c>
      <c r="M4821" t="s">
        <v>20</v>
      </c>
      <c r="N4821" t="s">
        <v>25</v>
      </c>
      <c r="O4821" s="1">
        <v>98.23</v>
      </c>
      <c r="P4821" s="1">
        <v>1403.1</v>
      </c>
      <c r="Q4821">
        <v>0</v>
      </c>
      <c r="R4821" t="s">
        <v>21</v>
      </c>
      <c r="S4821" t="str">
        <f>IF(ChurnData[[#This Row],[MonthlyCharges]]&lt;=30,"1. Up to 30",IF(ChurnData[[#This Row],[MonthlyCharges]]&lt;=50,"2. 31-50",IF(ChurnData[[#This Row],[MonthlyCharges]]&lt;=70,"3. 51-70",IF(ChurnData[[#This Row],[MonthlyCharges]]&lt;=90,"4. 71-90","5. Over 90"))))</f>
        <v>5. Over 90</v>
      </c>
      <c r="T4821" t="str">
        <f>IF(AND(ChurnData[[#This Row],[Contract]]="Month-to-month",ChurnData[[#This Row],[InternetService]]="Fiber optic",ChurnData[[#This Row],[TenureMonths]]&lt;=11),"High-risk","Other")</f>
        <v>Other</v>
      </c>
      <c r="U4821" t="str">
        <f>IF(ChurnData[[#This Row],[TenureMonths]]&lt;=11,"0-11",IF(ChurnData[[#This Row],[TenureMonths]]&lt;=23,"12-23",IF(ChurnData[[#This Row],[TenureMonths]]&lt;=35,"24-35",IF(ChurnData[[#This Row],[TenureMonths]]&lt;=47,"36-47",IF(ChurnData[[#This Row],[TenureMonths]]&lt;=59,"48-59","60-72")))))</f>
        <v>12-23</v>
      </c>
      <c r="V4821">
        <f>IF(ChurnData[[#This Row],[Churn]]="Yes",1,0)</f>
        <v>0</v>
      </c>
    </row>
    <row r="4822" spans="1:22" x14ac:dyDescent="0.35">
      <c r="A4822" t="s">
        <v>4875</v>
      </c>
      <c r="B4822" t="s">
        <v>19</v>
      </c>
      <c r="C4822">
        <v>0</v>
      </c>
      <c r="D4822" t="s">
        <v>20</v>
      </c>
      <c r="E4822" t="s">
        <v>20</v>
      </c>
      <c r="F4822" t="s">
        <v>75</v>
      </c>
      <c r="G4822" s="2">
        <v>54</v>
      </c>
      <c r="H4822" t="s">
        <v>20</v>
      </c>
      <c r="I4822" t="s">
        <v>32</v>
      </c>
      <c r="J4822" t="s">
        <v>20</v>
      </c>
      <c r="K4822" t="s">
        <v>21</v>
      </c>
      <c r="L4822" t="s">
        <v>29</v>
      </c>
      <c r="M4822" t="s">
        <v>20</v>
      </c>
      <c r="N4822" t="s">
        <v>34</v>
      </c>
      <c r="O4822" s="1">
        <v>55.33</v>
      </c>
      <c r="P4822" s="1">
        <v>2946.66</v>
      </c>
      <c r="Q4822">
        <v>2</v>
      </c>
      <c r="R4822" t="s">
        <v>21</v>
      </c>
      <c r="S4822" t="str">
        <f>IF(ChurnData[[#This Row],[MonthlyCharges]]&lt;=30,"1. Up to 30",IF(ChurnData[[#This Row],[MonthlyCharges]]&lt;=50,"2. 31-50",IF(ChurnData[[#This Row],[MonthlyCharges]]&lt;=70,"3. 51-70",IF(ChurnData[[#This Row],[MonthlyCharges]]&lt;=90,"4. 71-90","5. Over 90"))))</f>
        <v>3. 51-70</v>
      </c>
      <c r="T4822" t="str">
        <f>IF(AND(ChurnData[[#This Row],[Contract]]="Month-to-month",ChurnData[[#This Row],[InternetService]]="Fiber optic",ChurnData[[#This Row],[TenureMonths]]&lt;=11),"High-risk","Other")</f>
        <v>Other</v>
      </c>
      <c r="U4822" t="str">
        <f>IF(ChurnData[[#This Row],[TenureMonths]]&lt;=11,"0-11",IF(ChurnData[[#This Row],[TenureMonths]]&lt;=23,"12-23",IF(ChurnData[[#This Row],[TenureMonths]]&lt;=35,"24-35",IF(ChurnData[[#This Row],[TenureMonths]]&lt;=47,"36-47",IF(ChurnData[[#This Row],[TenureMonths]]&lt;=59,"48-59","60-72")))))</f>
        <v>48-59</v>
      </c>
      <c r="V4822">
        <f>IF(ChurnData[[#This Row],[Churn]]="Yes",1,0)</f>
        <v>0</v>
      </c>
    </row>
    <row r="4823" spans="1:22" x14ac:dyDescent="0.35">
      <c r="A4823" t="s">
        <v>4876</v>
      </c>
      <c r="B4823" t="s">
        <v>36</v>
      </c>
      <c r="C4823">
        <v>0</v>
      </c>
      <c r="D4823" t="s">
        <v>20</v>
      </c>
      <c r="E4823" t="s">
        <v>20</v>
      </c>
      <c r="F4823" t="s">
        <v>27</v>
      </c>
      <c r="G4823" s="2">
        <v>7</v>
      </c>
      <c r="H4823" t="s">
        <v>20</v>
      </c>
      <c r="I4823" t="s">
        <v>21</v>
      </c>
      <c r="J4823" t="s">
        <v>28</v>
      </c>
      <c r="K4823" t="s">
        <v>28</v>
      </c>
      <c r="L4823" t="s">
        <v>33</v>
      </c>
      <c r="M4823" t="s">
        <v>20</v>
      </c>
      <c r="N4823" t="s">
        <v>34</v>
      </c>
      <c r="O4823" s="1">
        <v>23.92</v>
      </c>
      <c r="P4823" s="1">
        <v>165.61</v>
      </c>
      <c r="Q4823">
        <v>0</v>
      </c>
      <c r="R4823" t="s">
        <v>21</v>
      </c>
      <c r="S4823" t="str">
        <f>IF(ChurnData[[#This Row],[MonthlyCharges]]&lt;=30,"1. Up to 30",IF(ChurnData[[#This Row],[MonthlyCharges]]&lt;=50,"2. 31-50",IF(ChurnData[[#This Row],[MonthlyCharges]]&lt;=70,"3. 51-70",IF(ChurnData[[#This Row],[MonthlyCharges]]&lt;=90,"4. 71-90","5. Over 90"))))</f>
        <v>1. Up to 30</v>
      </c>
      <c r="T4823" t="str">
        <f>IF(AND(ChurnData[[#This Row],[Contract]]="Month-to-month",ChurnData[[#This Row],[InternetService]]="Fiber optic",ChurnData[[#This Row],[TenureMonths]]&lt;=11),"High-risk","Other")</f>
        <v>Other</v>
      </c>
      <c r="U4823" t="str">
        <f>IF(ChurnData[[#This Row],[TenureMonths]]&lt;=11,"0-11",IF(ChurnData[[#This Row],[TenureMonths]]&lt;=23,"12-23",IF(ChurnData[[#This Row],[TenureMonths]]&lt;=35,"24-35",IF(ChurnData[[#This Row],[TenureMonths]]&lt;=47,"36-47",IF(ChurnData[[#This Row],[TenureMonths]]&lt;=59,"48-59","60-72")))))</f>
        <v>0-11</v>
      </c>
      <c r="V4823">
        <f>IF(ChurnData[[#This Row],[Churn]]="Yes",1,0)</f>
        <v>0</v>
      </c>
    </row>
    <row r="4824" spans="1:22" x14ac:dyDescent="0.35">
      <c r="A4824" t="s">
        <v>4877</v>
      </c>
      <c r="B4824" t="s">
        <v>36</v>
      </c>
      <c r="C4824">
        <v>0</v>
      </c>
      <c r="D4824" t="s">
        <v>21</v>
      </c>
      <c r="E4824" t="s">
        <v>21</v>
      </c>
      <c r="F4824" t="s">
        <v>37</v>
      </c>
      <c r="G4824" s="2">
        <v>1</v>
      </c>
      <c r="H4824" t="s">
        <v>20</v>
      </c>
      <c r="I4824" t="s">
        <v>23</v>
      </c>
      <c r="J4824" t="s">
        <v>20</v>
      </c>
      <c r="K4824" t="s">
        <v>20</v>
      </c>
      <c r="L4824" t="s">
        <v>33</v>
      </c>
      <c r="M4824" t="s">
        <v>20</v>
      </c>
      <c r="N4824" t="s">
        <v>30</v>
      </c>
      <c r="O4824" s="1">
        <v>87.96</v>
      </c>
      <c r="P4824" s="1">
        <v>86.75</v>
      </c>
      <c r="Q4824">
        <v>3</v>
      </c>
      <c r="R4824" t="s">
        <v>20</v>
      </c>
      <c r="S4824" t="str">
        <f>IF(ChurnData[[#This Row],[MonthlyCharges]]&lt;=30,"1. Up to 30",IF(ChurnData[[#This Row],[MonthlyCharges]]&lt;=50,"2. 31-50",IF(ChurnData[[#This Row],[MonthlyCharges]]&lt;=70,"3. 51-70",IF(ChurnData[[#This Row],[MonthlyCharges]]&lt;=90,"4. 71-90","5. Over 90"))))</f>
        <v>4. 71-90</v>
      </c>
      <c r="T4824" t="str">
        <f>IF(AND(ChurnData[[#This Row],[Contract]]="Month-to-month",ChurnData[[#This Row],[InternetService]]="Fiber optic",ChurnData[[#This Row],[TenureMonths]]&lt;=11),"High-risk","Other")</f>
        <v>High-risk</v>
      </c>
      <c r="U4824" t="str">
        <f>IF(ChurnData[[#This Row],[TenureMonths]]&lt;=11,"0-11",IF(ChurnData[[#This Row],[TenureMonths]]&lt;=23,"12-23",IF(ChurnData[[#This Row],[TenureMonths]]&lt;=35,"24-35",IF(ChurnData[[#This Row],[TenureMonths]]&lt;=47,"36-47",IF(ChurnData[[#This Row],[TenureMonths]]&lt;=59,"48-59","60-72")))))</f>
        <v>0-11</v>
      </c>
      <c r="V4824">
        <f>IF(ChurnData[[#This Row],[Churn]]="Yes",1,0)</f>
        <v>1</v>
      </c>
    </row>
    <row r="4825" spans="1:22" x14ac:dyDescent="0.35">
      <c r="A4825" t="s">
        <v>4878</v>
      </c>
      <c r="B4825" t="s">
        <v>36</v>
      </c>
      <c r="C4825">
        <v>0</v>
      </c>
      <c r="D4825" t="s">
        <v>20</v>
      </c>
      <c r="E4825" t="s">
        <v>21</v>
      </c>
      <c r="F4825" t="s">
        <v>45</v>
      </c>
      <c r="G4825" s="2">
        <v>52</v>
      </c>
      <c r="H4825" t="s">
        <v>20</v>
      </c>
      <c r="I4825" t="s">
        <v>32</v>
      </c>
      <c r="J4825" t="s">
        <v>21</v>
      </c>
      <c r="K4825" t="s">
        <v>20</v>
      </c>
      <c r="L4825" t="s">
        <v>24</v>
      </c>
      <c r="M4825" t="s">
        <v>20</v>
      </c>
      <c r="N4825" t="s">
        <v>25</v>
      </c>
      <c r="O4825" s="1">
        <v>55.28</v>
      </c>
      <c r="P4825" s="1">
        <v>2885.61</v>
      </c>
      <c r="Q4825">
        <v>0</v>
      </c>
      <c r="R4825" t="s">
        <v>21</v>
      </c>
      <c r="S4825" t="str">
        <f>IF(ChurnData[[#This Row],[MonthlyCharges]]&lt;=30,"1. Up to 30",IF(ChurnData[[#This Row],[MonthlyCharges]]&lt;=50,"2. 31-50",IF(ChurnData[[#This Row],[MonthlyCharges]]&lt;=70,"3. 51-70",IF(ChurnData[[#This Row],[MonthlyCharges]]&lt;=90,"4. 71-90","5. Over 90"))))</f>
        <v>3. 51-70</v>
      </c>
      <c r="T4825" t="str">
        <f>IF(AND(ChurnData[[#This Row],[Contract]]="Month-to-month",ChurnData[[#This Row],[InternetService]]="Fiber optic",ChurnData[[#This Row],[TenureMonths]]&lt;=11),"High-risk","Other")</f>
        <v>Other</v>
      </c>
      <c r="U4825" t="str">
        <f>IF(ChurnData[[#This Row],[TenureMonths]]&lt;=11,"0-11",IF(ChurnData[[#This Row],[TenureMonths]]&lt;=23,"12-23",IF(ChurnData[[#This Row],[TenureMonths]]&lt;=35,"24-35",IF(ChurnData[[#This Row],[TenureMonths]]&lt;=47,"36-47",IF(ChurnData[[#This Row],[TenureMonths]]&lt;=59,"48-59","60-72")))))</f>
        <v>48-59</v>
      </c>
      <c r="V4825">
        <f>IF(ChurnData[[#This Row],[Churn]]="Yes",1,0)</f>
        <v>0</v>
      </c>
    </row>
    <row r="4826" spans="1:22" x14ac:dyDescent="0.35">
      <c r="A4826" t="s">
        <v>4879</v>
      </c>
      <c r="B4826" t="s">
        <v>36</v>
      </c>
      <c r="C4826">
        <v>1</v>
      </c>
      <c r="D4826" t="s">
        <v>20</v>
      </c>
      <c r="E4826" t="s">
        <v>20</v>
      </c>
      <c r="F4826" t="s">
        <v>65</v>
      </c>
      <c r="G4826" s="2">
        <v>39</v>
      </c>
      <c r="H4826" t="s">
        <v>20</v>
      </c>
      <c r="I4826" t="s">
        <v>32</v>
      </c>
      <c r="J4826" t="s">
        <v>21</v>
      </c>
      <c r="K4826" t="s">
        <v>21</v>
      </c>
      <c r="L4826" t="s">
        <v>29</v>
      </c>
      <c r="M4826" t="s">
        <v>20</v>
      </c>
      <c r="N4826" t="s">
        <v>25</v>
      </c>
      <c r="O4826" s="1">
        <v>53.94</v>
      </c>
      <c r="P4826" s="1">
        <v>2133.44</v>
      </c>
      <c r="Q4826">
        <v>4</v>
      </c>
      <c r="R4826" t="s">
        <v>21</v>
      </c>
      <c r="S4826" t="str">
        <f>IF(ChurnData[[#This Row],[MonthlyCharges]]&lt;=30,"1. Up to 30",IF(ChurnData[[#This Row],[MonthlyCharges]]&lt;=50,"2. 31-50",IF(ChurnData[[#This Row],[MonthlyCharges]]&lt;=70,"3. 51-70",IF(ChurnData[[#This Row],[MonthlyCharges]]&lt;=90,"4. 71-90","5. Over 90"))))</f>
        <v>3. 51-70</v>
      </c>
      <c r="T4826" t="str">
        <f>IF(AND(ChurnData[[#This Row],[Contract]]="Month-to-month",ChurnData[[#This Row],[InternetService]]="Fiber optic",ChurnData[[#This Row],[TenureMonths]]&lt;=11),"High-risk","Other")</f>
        <v>Other</v>
      </c>
      <c r="U4826" t="str">
        <f>IF(ChurnData[[#This Row],[TenureMonths]]&lt;=11,"0-11",IF(ChurnData[[#This Row],[TenureMonths]]&lt;=23,"12-23",IF(ChurnData[[#This Row],[TenureMonths]]&lt;=35,"24-35",IF(ChurnData[[#This Row],[TenureMonths]]&lt;=47,"36-47",IF(ChurnData[[#This Row],[TenureMonths]]&lt;=59,"48-59","60-72")))))</f>
        <v>36-47</v>
      </c>
      <c r="V4826">
        <f>IF(ChurnData[[#This Row],[Churn]]="Yes",1,0)</f>
        <v>0</v>
      </c>
    </row>
    <row r="4827" spans="1:22" x14ac:dyDescent="0.35">
      <c r="A4827" t="s">
        <v>4880</v>
      </c>
      <c r="B4827" t="s">
        <v>36</v>
      </c>
      <c r="C4827">
        <v>0</v>
      </c>
      <c r="D4827" t="s">
        <v>20</v>
      </c>
      <c r="E4827" t="s">
        <v>21</v>
      </c>
      <c r="F4827" t="s">
        <v>75</v>
      </c>
      <c r="G4827" s="2">
        <v>13</v>
      </c>
      <c r="H4827" t="s">
        <v>20</v>
      </c>
      <c r="I4827" t="s">
        <v>21</v>
      </c>
      <c r="J4827" t="s">
        <v>28</v>
      </c>
      <c r="K4827" t="s">
        <v>28</v>
      </c>
      <c r="L4827" t="s">
        <v>29</v>
      </c>
      <c r="M4827" t="s">
        <v>20</v>
      </c>
      <c r="N4827" t="s">
        <v>25</v>
      </c>
      <c r="O4827" s="1">
        <v>30.67</v>
      </c>
      <c r="P4827" s="1">
        <v>394.34</v>
      </c>
      <c r="Q4827">
        <v>0</v>
      </c>
      <c r="R4827" t="s">
        <v>21</v>
      </c>
      <c r="S4827" t="str">
        <f>IF(ChurnData[[#This Row],[MonthlyCharges]]&lt;=30,"1. Up to 30",IF(ChurnData[[#This Row],[MonthlyCharges]]&lt;=50,"2. 31-50",IF(ChurnData[[#This Row],[MonthlyCharges]]&lt;=70,"3. 51-70",IF(ChurnData[[#This Row],[MonthlyCharges]]&lt;=90,"4. 71-90","5. Over 90"))))</f>
        <v>2. 31-50</v>
      </c>
      <c r="T4827" t="str">
        <f>IF(AND(ChurnData[[#This Row],[Contract]]="Month-to-month",ChurnData[[#This Row],[InternetService]]="Fiber optic",ChurnData[[#This Row],[TenureMonths]]&lt;=11),"High-risk","Other")</f>
        <v>Other</v>
      </c>
      <c r="U4827" t="str">
        <f>IF(ChurnData[[#This Row],[TenureMonths]]&lt;=11,"0-11",IF(ChurnData[[#This Row],[TenureMonths]]&lt;=23,"12-23",IF(ChurnData[[#This Row],[TenureMonths]]&lt;=35,"24-35",IF(ChurnData[[#This Row],[TenureMonths]]&lt;=47,"36-47",IF(ChurnData[[#This Row],[TenureMonths]]&lt;=59,"48-59","60-72")))))</f>
        <v>12-23</v>
      </c>
      <c r="V4827">
        <f>IF(ChurnData[[#This Row],[Churn]]="Yes",1,0)</f>
        <v>0</v>
      </c>
    </row>
    <row r="4828" spans="1:22" x14ac:dyDescent="0.35">
      <c r="A4828" t="s">
        <v>4881</v>
      </c>
      <c r="B4828" t="s">
        <v>19</v>
      </c>
      <c r="C4828">
        <v>1</v>
      </c>
      <c r="D4828" t="s">
        <v>21</v>
      </c>
      <c r="E4828" t="s">
        <v>21</v>
      </c>
      <c r="F4828" t="s">
        <v>49</v>
      </c>
      <c r="G4828" s="2">
        <v>36</v>
      </c>
      <c r="H4828" t="s">
        <v>20</v>
      </c>
      <c r="I4828" t="s">
        <v>32</v>
      </c>
      <c r="J4828" t="s">
        <v>20</v>
      </c>
      <c r="K4828" t="s">
        <v>21</v>
      </c>
      <c r="L4828" t="s">
        <v>33</v>
      </c>
      <c r="M4828" t="s">
        <v>21</v>
      </c>
      <c r="N4828" t="s">
        <v>34</v>
      </c>
      <c r="O4828" s="1">
        <v>68.91</v>
      </c>
      <c r="P4828" s="1">
        <v>2468.61</v>
      </c>
      <c r="Q4828">
        <v>2</v>
      </c>
      <c r="R4828" t="s">
        <v>20</v>
      </c>
      <c r="S4828" t="str">
        <f>IF(ChurnData[[#This Row],[MonthlyCharges]]&lt;=30,"1. Up to 30",IF(ChurnData[[#This Row],[MonthlyCharges]]&lt;=50,"2. 31-50",IF(ChurnData[[#This Row],[MonthlyCharges]]&lt;=70,"3. 51-70",IF(ChurnData[[#This Row],[MonthlyCharges]]&lt;=90,"4. 71-90","5. Over 90"))))</f>
        <v>3. 51-70</v>
      </c>
      <c r="T4828" t="str">
        <f>IF(AND(ChurnData[[#This Row],[Contract]]="Month-to-month",ChurnData[[#This Row],[InternetService]]="Fiber optic",ChurnData[[#This Row],[TenureMonths]]&lt;=11),"High-risk","Other")</f>
        <v>Other</v>
      </c>
      <c r="U4828" t="str">
        <f>IF(ChurnData[[#This Row],[TenureMonths]]&lt;=11,"0-11",IF(ChurnData[[#This Row],[TenureMonths]]&lt;=23,"12-23",IF(ChurnData[[#This Row],[TenureMonths]]&lt;=35,"24-35",IF(ChurnData[[#This Row],[TenureMonths]]&lt;=47,"36-47",IF(ChurnData[[#This Row],[TenureMonths]]&lt;=59,"48-59","60-72")))))</f>
        <v>36-47</v>
      </c>
      <c r="V4828">
        <f>IF(ChurnData[[#This Row],[Churn]]="Yes",1,0)</f>
        <v>1</v>
      </c>
    </row>
    <row r="4829" spans="1:22" x14ac:dyDescent="0.35">
      <c r="A4829" t="s">
        <v>4882</v>
      </c>
      <c r="B4829" t="s">
        <v>19</v>
      </c>
      <c r="C4829">
        <v>0</v>
      </c>
      <c r="D4829" t="s">
        <v>20</v>
      </c>
      <c r="E4829" t="s">
        <v>21</v>
      </c>
      <c r="F4829" t="s">
        <v>22</v>
      </c>
      <c r="G4829" s="2">
        <v>53</v>
      </c>
      <c r="H4829" t="s">
        <v>20</v>
      </c>
      <c r="I4829" t="s">
        <v>23</v>
      </c>
      <c r="J4829" t="s">
        <v>21</v>
      </c>
      <c r="K4829" t="s">
        <v>21</v>
      </c>
      <c r="L4829" t="s">
        <v>24</v>
      </c>
      <c r="M4829" t="s">
        <v>21</v>
      </c>
      <c r="N4829" t="s">
        <v>34</v>
      </c>
      <c r="O4829" s="1">
        <v>80.45</v>
      </c>
      <c r="P4829" s="1">
        <v>4376.96</v>
      </c>
      <c r="Q4829">
        <v>3</v>
      </c>
      <c r="R4829" t="s">
        <v>21</v>
      </c>
      <c r="S4829" t="str">
        <f>IF(ChurnData[[#This Row],[MonthlyCharges]]&lt;=30,"1. Up to 30",IF(ChurnData[[#This Row],[MonthlyCharges]]&lt;=50,"2. 31-50",IF(ChurnData[[#This Row],[MonthlyCharges]]&lt;=70,"3. 51-70",IF(ChurnData[[#This Row],[MonthlyCharges]]&lt;=90,"4. 71-90","5. Over 90"))))</f>
        <v>4. 71-90</v>
      </c>
      <c r="T4829" t="str">
        <f>IF(AND(ChurnData[[#This Row],[Contract]]="Month-to-month",ChurnData[[#This Row],[InternetService]]="Fiber optic",ChurnData[[#This Row],[TenureMonths]]&lt;=11),"High-risk","Other")</f>
        <v>Other</v>
      </c>
      <c r="U4829" t="str">
        <f>IF(ChurnData[[#This Row],[TenureMonths]]&lt;=11,"0-11",IF(ChurnData[[#This Row],[TenureMonths]]&lt;=23,"12-23",IF(ChurnData[[#This Row],[TenureMonths]]&lt;=35,"24-35",IF(ChurnData[[#This Row],[TenureMonths]]&lt;=47,"36-47",IF(ChurnData[[#This Row],[TenureMonths]]&lt;=59,"48-59","60-72")))))</f>
        <v>48-59</v>
      </c>
      <c r="V4829">
        <f>IF(ChurnData[[#This Row],[Churn]]="Yes",1,0)</f>
        <v>0</v>
      </c>
    </row>
    <row r="4830" spans="1:22" x14ac:dyDescent="0.35">
      <c r="A4830" t="s">
        <v>4883</v>
      </c>
      <c r="B4830" t="s">
        <v>36</v>
      </c>
      <c r="C4830">
        <v>0</v>
      </c>
      <c r="D4830" t="s">
        <v>21</v>
      </c>
      <c r="E4830" t="s">
        <v>20</v>
      </c>
      <c r="F4830" t="s">
        <v>41</v>
      </c>
      <c r="G4830" s="2">
        <v>30</v>
      </c>
      <c r="H4830" t="s">
        <v>20</v>
      </c>
      <c r="I4830" t="s">
        <v>32</v>
      </c>
      <c r="J4830" t="s">
        <v>21</v>
      </c>
      <c r="K4830" t="s">
        <v>20</v>
      </c>
      <c r="L4830" t="s">
        <v>29</v>
      </c>
      <c r="M4830" t="s">
        <v>21</v>
      </c>
      <c r="N4830" t="s">
        <v>43</v>
      </c>
      <c r="O4830" s="1">
        <v>60.23</v>
      </c>
      <c r="P4830" s="1">
        <v>1838.95</v>
      </c>
      <c r="Q4830">
        <v>0</v>
      </c>
      <c r="R4830" t="s">
        <v>20</v>
      </c>
      <c r="S4830" t="str">
        <f>IF(ChurnData[[#This Row],[MonthlyCharges]]&lt;=30,"1. Up to 30",IF(ChurnData[[#This Row],[MonthlyCharges]]&lt;=50,"2. 31-50",IF(ChurnData[[#This Row],[MonthlyCharges]]&lt;=70,"3. 51-70",IF(ChurnData[[#This Row],[MonthlyCharges]]&lt;=90,"4. 71-90","5. Over 90"))))</f>
        <v>3. 51-70</v>
      </c>
      <c r="T4830" t="str">
        <f>IF(AND(ChurnData[[#This Row],[Contract]]="Month-to-month",ChurnData[[#This Row],[InternetService]]="Fiber optic",ChurnData[[#This Row],[TenureMonths]]&lt;=11),"High-risk","Other")</f>
        <v>Other</v>
      </c>
      <c r="U4830" t="str">
        <f>IF(ChurnData[[#This Row],[TenureMonths]]&lt;=11,"0-11",IF(ChurnData[[#This Row],[TenureMonths]]&lt;=23,"12-23",IF(ChurnData[[#This Row],[TenureMonths]]&lt;=35,"24-35",IF(ChurnData[[#This Row],[TenureMonths]]&lt;=47,"36-47",IF(ChurnData[[#This Row],[TenureMonths]]&lt;=59,"48-59","60-72")))))</f>
        <v>24-35</v>
      </c>
      <c r="V4830">
        <f>IF(ChurnData[[#This Row],[Churn]]="Yes",1,0)</f>
        <v>1</v>
      </c>
    </row>
    <row r="4831" spans="1:22" x14ac:dyDescent="0.35">
      <c r="A4831" t="s">
        <v>4884</v>
      </c>
      <c r="B4831" t="s">
        <v>19</v>
      </c>
      <c r="C4831">
        <v>0</v>
      </c>
      <c r="D4831" t="s">
        <v>21</v>
      </c>
      <c r="E4831" t="s">
        <v>21</v>
      </c>
      <c r="F4831" t="s">
        <v>41</v>
      </c>
      <c r="G4831" s="2">
        <v>27</v>
      </c>
      <c r="H4831" t="s">
        <v>20</v>
      </c>
      <c r="I4831" t="s">
        <v>23</v>
      </c>
      <c r="J4831" t="s">
        <v>21</v>
      </c>
      <c r="K4831" t="s">
        <v>21</v>
      </c>
      <c r="L4831" t="s">
        <v>33</v>
      </c>
      <c r="M4831" t="s">
        <v>21</v>
      </c>
      <c r="N4831" t="s">
        <v>30</v>
      </c>
      <c r="O4831" s="1">
        <v>85.23</v>
      </c>
      <c r="P4831" s="1">
        <v>2336.41</v>
      </c>
      <c r="Q4831">
        <v>1</v>
      </c>
      <c r="R4831" t="s">
        <v>20</v>
      </c>
      <c r="S4831" t="str">
        <f>IF(ChurnData[[#This Row],[MonthlyCharges]]&lt;=30,"1. Up to 30",IF(ChurnData[[#This Row],[MonthlyCharges]]&lt;=50,"2. 31-50",IF(ChurnData[[#This Row],[MonthlyCharges]]&lt;=70,"3. 51-70",IF(ChurnData[[#This Row],[MonthlyCharges]]&lt;=90,"4. 71-90","5. Over 90"))))</f>
        <v>4. 71-90</v>
      </c>
      <c r="T4831" t="str">
        <f>IF(AND(ChurnData[[#This Row],[Contract]]="Month-to-month",ChurnData[[#This Row],[InternetService]]="Fiber optic",ChurnData[[#This Row],[TenureMonths]]&lt;=11),"High-risk","Other")</f>
        <v>Other</v>
      </c>
      <c r="U4831" t="str">
        <f>IF(ChurnData[[#This Row],[TenureMonths]]&lt;=11,"0-11",IF(ChurnData[[#This Row],[TenureMonths]]&lt;=23,"12-23",IF(ChurnData[[#This Row],[TenureMonths]]&lt;=35,"24-35",IF(ChurnData[[#This Row],[TenureMonths]]&lt;=47,"36-47",IF(ChurnData[[#This Row],[TenureMonths]]&lt;=59,"48-59","60-72")))))</f>
        <v>24-35</v>
      </c>
      <c r="V4831">
        <f>IF(ChurnData[[#This Row],[Churn]]="Yes",1,0)</f>
        <v>1</v>
      </c>
    </row>
    <row r="4832" spans="1:22" x14ac:dyDescent="0.35">
      <c r="A4832" t="s">
        <v>4885</v>
      </c>
      <c r="B4832" t="s">
        <v>36</v>
      </c>
      <c r="C4832">
        <v>0</v>
      </c>
      <c r="D4832" t="s">
        <v>21</v>
      </c>
      <c r="E4832" t="s">
        <v>21</v>
      </c>
      <c r="F4832" t="s">
        <v>27</v>
      </c>
      <c r="G4832" s="2">
        <v>23</v>
      </c>
      <c r="H4832" t="s">
        <v>20</v>
      </c>
      <c r="I4832" t="s">
        <v>21</v>
      </c>
      <c r="J4832" t="s">
        <v>28</v>
      </c>
      <c r="K4832" t="s">
        <v>28</v>
      </c>
      <c r="L4832" t="s">
        <v>33</v>
      </c>
      <c r="M4832" t="s">
        <v>20</v>
      </c>
      <c r="N4832" t="s">
        <v>34</v>
      </c>
      <c r="O4832" s="1">
        <v>29.77</v>
      </c>
      <c r="P4832" s="1">
        <v>687.75</v>
      </c>
      <c r="Q4832">
        <v>1</v>
      </c>
      <c r="R4832" t="s">
        <v>20</v>
      </c>
      <c r="S4832" t="str">
        <f>IF(ChurnData[[#This Row],[MonthlyCharges]]&lt;=30,"1. Up to 30",IF(ChurnData[[#This Row],[MonthlyCharges]]&lt;=50,"2. 31-50",IF(ChurnData[[#This Row],[MonthlyCharges]]&lt;=70,"3. 51-70",IF(ChurnData[[#This Row],[MonthlyCharges]]&lt;=90,"4. 71-90","5. Over 90"))))</f>
        <v>1. Up to 30</v>
      </c>
      <c r="T4832" t="str">
        <f>IF(AND(ChurnData[[#This Row],[Contract]]="Month-to-month",ChurnData[[#This Row],[InternetService]]="Fiber optic",ChurnData[[#This Row],[TenureMonths]]&lt;=11),"High-risk","Other")</f>
        <v>Other</v>
      </c>
      <c r="U4832" t="str">
        <f>IF(ChurnData[[#This Row],[TenureMonths]]&lt;=11,"0-11",IF(ChurnData[[#This Row],[TenureMonths]]&lt;=23,"12-23",IF(ChurnData[[#This Row],[TenureMonths]]&lt;=35,"24-35",IF(ChurnData[[#This Row],[TenureMonths]]&lt;=47,"36-47",IF(ChurnData[[#This Row],[TenureMonths]]&lt;=59,"48-59","60-72")))))</f>
        <v>12-23</v>
      </c>
      <c r="V4832">
        <f>IF(ChurnData[[#This Row],[Churn]]="Yes",1,0)</f>
        <v>1</v>
      </c>
    </row>
    <row r="4833" spans="1:22" x14ac:dyDescent="0.35">
      <c r="A4833" t="s">
        <v>4886</v>
      </c>
      <c r="B4833" t="s">
        <v>36</v>
      </c>
      <c r="C4833">
        <v>0</v>
      </c>
      <c r="D4833" t="s">
        <v>21</v>
      </c>
      <c r="E4833" t="s">
        <v>20</v>
      </c>
      <c r="F4833" t="s">
        <v>45</v>
      </c>
      <c r="G4833" s="2">
        <v>40</v>
      </c>
      <c r="H4833" t="s">
        <v>20</v>
      </c>
      <c r="I4833" t="s">
        <v>23</v>
      </c>
      <c r="J4833" t="s">
        <v>21</v>
      </c>
      <c r="K4833" t="s">
        <v>21</v>
      </c>
      <c r="L4833" t="s">
        <v>24</v>
      </c>
      <c r="M4833" t="s">
        <v>21</v>
      </c>
      <c r="N4833" t="s">
        <v>43</v>
      </c>
      <c r="O4833" s="1">
        <v>91.63</v>
      </c>
      <c r="P4833" s="1">
        <v>3761.38</v>
      </c>
      <c r="Q4833">
        <v>4</v>
      </c>
      <c r="R4833" t="s">
        <v>21</v>
      </c>
      <c r="S4833" t="str">
        <f>IF(ChurnData[[#This Row],[MonthlyCharges]]&lt;=30,"1. Up to 30",IF(ChurnData[[#This Row],[MonthlyCharges]]&lt;=50,"2. 31-50",IF(ChurnData[[#This Row],[MonthlyCharges]]&lt;=70,"3. 51-70",IF(ChurnData[[#This Row],[MonthlyCharges]]&lt;=90,"4. 71-90","5. Over 90"))))</f>
        <v>5. Over 90</v>
      </c>
      <c r="T4833" t="str">
        <f>IF(AND(ChurnData[[#This Row],[Contract]]="Month-to-month",ChurnData[[#This Row],[InternetService]]="Fiber optic",ChurnData[[#This Row],[TenureMonths]]&lt;=11),"High-risk","Other")</f>
        <v>Other</v>
      </c>
      <c r="U4833" t="str">
        <f>IF(ChurnData[[#This Row],[TenureMonths]]&lt;=11,"0-11",IF(ChurnData[[#This Row],[TenureMonths]]&lt;=23,"12-23",IF(ChurnData[[#This Row],[TenureMonths]]&lt;=35,"24-35",IF(ChurnData[[#This Row],[TenureMonths]]&lt;=47,"36-47",IF(ChurnData[[#This Row],[TenureMonths]]&lt;=59,"48-59","60-72")))))</f>
        <v>36-47</v>
      </c>
      <c r="V4833">
        <f>IF(ChurnData[[#This Row],[Churn]]="Yes",1,0)</f>
        <v>0</v>
      </c>
    </row>
    <row r="4834" spans="1:22" x14ac:dyDescent="0.35">
      <c r="A4834" t="s">
        <v>4887</v>
      </c>
      <c r="B4834" t="s">
        <v>19</v>
      </c>
      <c r="C4834">
        <v>0</v>
      </c>
      <c r="D4834" t="s">
        <v>21</v>
      </c>
      <c r="E4834" t="s">
        <v>21</v>
      </c>
      <c r="F4834" t="s">
        <v>45</v>
      </c>
      <c r="G4834" s="2">
        <v>9</v>
      </c>
      <c r="H4834" t="s">
        <v>20</v>
      </c>
      <c r="I4834" t="s">
        <v>32</v>
      </c>
      <c r="J4834" t="s">
        <v>21</v>
      </c>
      <c r="K4834" t="s">
        <v>21</v>
      </c>
      <c r="L4834" t="s">
        <v>33</v>
      </c>
      <c r="M4834" t="s">
        <v>20</v>
      </c>
      <c r="N4834" t="s">
        <v>25</v>
      </c>
      <c r="O4834" s="1">
        <v>52.02</v>
      </c>
      <c r="P4834" s="1">
        <v>469.81</v>
      </c>
      <c r="Q4834">
        <v>3</v>
      </c>
      <c r="R4834" t="s">
        <v>21</v>
      </c>
      <c r="S4834" t="str">
        <f>IF(ChurnData[[#This Row],[MonthlyCharges]]&lt;=30,"1. Up to 30",IF(ChurnData[[#This Row],[MonthlyCharges]]&lt;=50,"2. 31-50",IF(ChurnData[[#This Row],[MonthlyCharges]]&lt;=70,"3. 51-70",IF(ChurnData[[#This Row],[MonthlyCharges]]&lt;=90,"4. 71-90","5. Over 90"))))</f>
        <v>3. 51-70</v>
      </c>
      <c r="T4834" t="str">
        <f>IF(AND(ChurnData[[#This Row],[Contract]]="Month-to-month",ChurnData[[#This Row],[InternetService]]="Fiber optic",ChurnData[[#This Row],[TenureMonths]]&lt;=11),"High-risk","Other")</f>
        <v>Other</v>
      </c>
      <c r="U4834" t="str">
        <f>IF(ChurnData[[#This Row],[TenureMonths]]&lt;=11,"0-11",IF(ChurnData[[#This Row],[TenureMonths]]&lt;=23,"12-23",IF(ChurnData[[#This Row],[TenureMonths]]&lt;=35,"24-35",IF(ChurnData[[#This Row],[TenureMonths]]&lt;=47,"36-47",IF(ChurnData[[#This Row],[TenureMonths]]&lt;=59,"48-59","60-72")))))</f>
        <v>0-11</v>
      </c>
      <c r="V4834">
        <f>IF(ChurnData[[#This Row],[Churn]]="Yes",1,0)</f>
        <v>0</v>
      </c>
    </row>
    <row r="4835" spans="1:22" x14ac:dyDescent="0.35">
      <c r="A4835" t="s">
        <v>4888</v>
      </c>
      <c r="B4835" t="s">
        <v>19</v>
      </c>
      <c r="C4835">
        <v>0</v>
      </c>
      <c r="D4835" t="s">
        <v>21</v>
      </c>
      <c r="E4835" t="s">
        <v>21</v>
      </c>
      <c r="F4835" t="s">
        <v>27</v>
      </c>
      <c r="G4835" s="2">
        <v>31</v>
      </c>
      <c r="H4835" t="s">
        <v>21</v>
      </c>
      <c r="I4835" t="s">
        <v>23</v>
      </c>
      <c r="J4835" t="s">
        <v>21</v>
      </c>
      <c r="K4835" t="s">
        <v>20</v>
      </c>
      <c r="L4835" t="s">
        <v>33</v>
      </c>
      <c r="M4835" t="s">
        <v>20</v>
      </c>
      <c r="N4835" t="s">
        <v>30</v>
      </c>
      <c r="O4835" s="1">
        <v>83.46</v>
      </c>
      <c r="P4835" s="1">
        <v>2617.7399999999998</v>
      </c>
      <c r="Q4835">
        <v>1</v>
      </c>
      <c r="R4835" t="s">
        <v>20</v>
      </c>
      <c r="S4835" t="str">
        <f>IF(ChurnData[[#This Row],[MonthlyCharges]]&lt;=30,"1. Up to 30",IF(ChurnData[[#This Row],[MonthlyCharges]]&lt;=50,"2. 31-50",IF(ChurnData[[#This Row],[MonthlyCharges]]&lt;=70,"3. 51-70",IF(ChurnData[[#This Row],[MonthlyCharges]]&lt;=90,"4. 71-90","5. Over 90"))))</f>
        <v>4. 71-90</v>
      </c>
      <c r="T4835" t="str">
        <f>IF(AND(ChurnData[[#This Row],[Contract]]="Month-to-month",ChurnData[[#This Row],[InternetService]]="Fiber optic",ChurnData[[#This Row],[TenureMonths]]&lt;=11),"High-risk","Other")</f>
        <v>Other</v>
      </c>
      <c r="U4835" t="str">
        <f>IF(ChurnData[[#This Row],[TenureMonths]]&lt;=11,"0-11",IF(ChurnData[[#This Row],[TenureMonths]]&lt;=23,"12-23",IF(ChurnData[[#This Row],[TenureMonths]]&lt;=35,"24-35",IF(ChurnData[[#This Row],[TenureMonths]]&lt;=47,"36-47",IF(ChurnData[[#This Row],[TenureMonths]]&lt;=59,"48-59","60-72")))))</f>
        <v>24-35</v>
      </c>
      <c r="V4835">
        <f>IF(ChurnData[[#This Row],[Churn]]="Yes",1,0)</f>
        <v>1</v>
      </c>
    </row>
    <row r="4836" spans="1:22" x14ac:dyDescent="0.35">
      <c r="A4836" t="s">
        <v>4889</v>
      </c>
      <c r="B4836" t="s">
        <v>36</v>
      </c>
      <c r="C4836">
        <v>0</v>
      </c>
      <c r="D4836" t="s">
        <v>20</v>
      </c>
      <c r="E4836" t="s">
        <v>21</v>
      </c>
      <c r="F4836" t="s">
        <v>22</v>
      </c>
      <c r="G4836" s="2">
        <v>6</v>
      </c>
      <c r="H4836" t="s">
        <v>20</v>
      </c>
      <c r="I4836" t="s">
        <v>23</v>
      </c>
      <c r="J4836" t="s">
        <v>20</v>
      </c>
      <c r="K4836" t="s">
        <v>21</v>
      </c>
      <c r="L4836" t="s">
        <v>33</v>
      </c>
      <c r="M4836" t="s">
        <v>20</v>
      </c>
      <c r="N4836" t="s">
        <v>34</v>
      </c>
      <c r="O4836" s="1">
        <v>99.25</v>
      </c>
      <c r="P4836" s="1">
        <v>582.13</v>
      </c>
      <c r="Q4836">
        <v>0</v>
      </c>
      <c r="R4836" t="s">
        <v>20</v>
      </c>
      <c r="S4836" t="str">
        <f>IF(ChurnData[[#This Row],[MonthlyCharges]]&lt;=30,"1. Up to 30",IF(ChurnData[[#This Row],[MonthlyCharges]]&lt;=50,"2. 31-50",IF(ChurnData[[#This Row],[MonthlyCharges]]&lt;=70,"3. 51-70",IF(ChurnData[[#This Row],[MonthlyCharges]]&lt;=90,"4. 71-90","5. Over 90"))))</f>
        <v>5. Over 90</v>
      </c>
      <c r="T4836" t="str">
        <f>IF(AND(ChurnData[[#This Row],[Contract]]="Month-to-month",ChurnData[[#This Row],[InternetService]]="Fiber optic",ChurnData[[#This Row],[TenureMonths]]&lt;=11),"High-risk","Other")</f>
        <v>High-risk</v>
      </c>
      <c r="U4836" t="str">
        <f>IF(ChurnData[[#This Row],[TenureMonths]]&lt;=11,"0-11",IF(ChurnData[[#This Row],[TenureMonths]]&lt;=23,"12-23",IF(ChurnData[[#This Row],[TenureMonths]]&lt;=35,"24-35",IF(ChurnData[[#This Row],[TenureMonths]]&lt;=47,"36-47",IF(ChurnData[[#This Row],[TenureMonths]]&lt;=59,"48-59","60-72")))))</f>
        <v>0-11</v>
      </c>
      <c r="V4836">
        <f>IF(ChurnData[[#This Row],[Churn]]="Yes",1,0)</f>
        <v>1</v>
      </c>
    </row>
    <row r="4837" spans="1:22" x14ac:dyDescent="0.35">
      <c r="A4837" t="s">
        <v>4890</v>
      </c>
      <c r="B4837" t="s">
        <v>19</v>
      </c>
      <c r="C4837">
        <v>0</v>
      </c>
      <c r="D4837" t="s">
        <v>21</v>
      </c>
      <c r="E4837" t="s">
        <v>21</v>
      </c>
      <c r="F4837" t="s">
        <v>45</v>
      </c>
      <c r="G4837" s="2">
        <v>15</v>
      </c>
      <c r="H4837" t="s">
        <v>20</v>
      </c>
      <c r="I4837" t="s">
        <v>21</v>
      </c>
      <c r="J4837" t="s">
        <v>28</v>
      </c>
      <c r="K4837" t="s">
        <v>28</v>
      </c>
      <c r="L4837" t="s">
        <v>33</v>
      </c>
      <c r="M4837" t="s">
        <v>21</v>
      </c>
      <c r="N4837" t="s">
        <v>43</v>
      </c>
      <c r="O4837" s="1">
        <v>23.12</v>
      </c>
      <c r="P4837" s="1">
        <v>336.45</v>
      </c>
      <c r="Q4837">
        <v>1</v>
      </c>
      <c r="R4837" t="s">
        <v>21</v>
      </c>
      <c r="S4837" t="str">
        <f>IF(ChurnData[[#This Row],[MonthlyCharges]]&lt;=30,"1. Up to 30",IF(ChurnData[[#This Row],[MonthlyCharges]]&lt;=50,"2. 31-50",IF(ChurnData[[#This Row],[MonthlyCharges]]&lt;=70,"3. 51-70",IF(ChurnData[[#This Row],[MonthlyCharges]]&lt;=90,"4. 71-90","5. Over 90"))))</f>
        <v>1. Up to 30</v>
      </c>
      <c r="T4837" t="str">
        <f>IF(AND(ChurnData[[#This Row],[Contract]]="Month-to-month",ChurnData[[#This Row],[InternetService]]="Fiber optic",ChurnData[[#This Row],[TenureMonths]]&lt;=11),"High-risk","Other")</f>
        <v>Other</v>
      </c>
      <c r="U4837" t="str">
        <f>IF(ChurnData[[#This Row],[TenureMonths]]&lt;=11,"0-11",IF(ChurnData[[#This Row],[TenureMonths]]&lt;=23,"12-23",IF(ChurnData[[#This Row],[TenureMonths]]&lt;=35,"24-35",IF(ChurnData[[#This Row],[TenureMonths]]&lt;=47,"36-47",IF(ChurnData[[#This Row],[TenureMonths]]&lt;=59,"48-59","60-72")))))</f>
        <v>12-23</v>
      </c>
      <c r="V4837">
        <f>IF(ChurnData[[#This Row],[Churn]]="Yes",1,0)</f>
        <v>0</v>
      </c>
    </row>
    <row r="4838" spans="1:22" x14ac:dyDescent="0.35">
      <c r="A4838" t="s">
        <v>4891</v>
      </c>
      <c r="B4838" t="s">
        <v>19</v>
      </c>
      <c r="C4838">
        <v>0</v>
      </c>
      <c r="D4838" t="s">
        <v>20</v>
      </c>
      <c r="E4838" t="s">
        <v>20</v>
      </c>
      <c r="F4838" t="s">
        <v>75</v>
      </c>
      <c r="G4838" s="2">
        <v>10</v>
      </c>
      <c r="H4838" t="s">
        <v>20</v>
      </c>
      <c r="I4838" t="s">
        <v>23</v>
      </c>
      <c r="J4838" t="s">
        <v>20</v>
      </c>
      <c r="K4838" t="s">
        <v>21</v>
      </c>
      <c r="L4838" t="s">
        <v>33</v>
      </c>
      <c r="M4838" t="s">
        <v>20</v>
      </c>
      <c r="N4838" t="s">
        <v>30</v>
      </c>
      <c r="O4838" s="1">
        <v>106.13</v>
      </c>
      <c r="P4838" s="1">
        <v>1089.3399999999999</v>
      </c>
      <c r="Q4838">
        <v>1</v>
      </c>
      <c r="R4838" t="s">
        <v>20</v>
      </c>
      <c r="S4838" t="str">
        <f>IF(ChurnData[[#This Row],[MonthlyCharges]]&lt;=30,"1. Up to 30",IF(ChurnData[[#This Row],[MonthlyCharges]]&lt;=50,"2. 31-50",IF(ChurnData[[#This Row],[MonthlyCharges]]&lt;=70,"3. 51-70",IF(ChurnData[[#This Row],[MonthlyCharges]]&lt;=90,"4. 71-90","5. Over 90"))))</f>
        <v>5. Over 90</v>
      </c>
      <c r="T4838" t="str">
        <f>IF(AND(ChurnData[[#This Row],[Contract]]="Month-to-month",ChurnData[[#This Row],[InternetService]]="Fiber optic",ChurnData[[#This Row],[TenureMonths]]&lt;=11),"High-risk","Other")</f>
        <v>High-risk</v>
      </c>
      <c r="U4838" t="str">
        <f>IF(ChurnData[[#This Row],[TenureMonths]]&lt;=11,"0-11",IF(ChurnData[[#This Row],[TenureMonths]]&lt;=23,"12-23",IF(ChurnData[[#This Row],[TenureMonths]]&lt;=35,"24-35",IF(ChurnData[[#This Row],[TenureMonths]]&lt;=47,"36-47",IF(ChurnData[[#This Row],[TenureMonths]]&lt;=59,"48-59","60-72")))))</f>
        <v>0-11</v>
      </c>
      <c r="V4838">
        <f>IF(ChurnData[[#This Row],[Churn]]="Yes",1,0)</f>
        <v>1</v>
      </c>
    </row>
    <row r="4839" spans="1:22" x14ac:dyDescent="0.35">
      <c r="A4839" t="s">
        <v>4892</v>
      </c>
      <c r="B4839" t="s">
        <v>36</v>
      </c>
      <c r="C4839">
        <v>0</v>
      </c>
      <c r="D4839" t="s">
        <v>21</v>
      </c>
      <c r="E4839" t="s">
        <v>21</v>
      </c>
      <c r="F4839" t="s">
        <v>45</v>
      </c>
      <c r="G4839" s="2">
        <v>51</v>
      </c>
      <c r="H4839" t="s">
        <v>20</v>
      </c>
      <c r="I4839" t="s">
        <v>23</v>
      </c>
      <c r="J4839" t="s">
        <v>21</v>
      </c>
      <c r="K4839" t="s">
        <v>21</v>
      </c>
      <c r="L4839" t="s">
        <v>24</v>
      </c>
      <c r="M4839" t="s">
        <v>21</v>
      </c>
      <c r="N4839" t="s">
        <v>34</v>
      </c>
      <c r="O4839" s="1">
        <v>80.39</v>
      </c>
      <c r="P4839" s="1">
        <v>4194.3500000000004</v>
      </c>
      <c r="Q4839">
        <v>5</v>
      </c>
      <c r="R4839" t="s">
        <v>21</v>
      </c>
      <c r="S4839" t="str">
        <f>IF(ChurnData[[#This Row],[MonthlyCharges]]&lt;=30,"1. Up to 30",IF(ChurnData[[#This Row],[MonthlyCharges]]&lt;=50,"2. 31-50",IF(ChurnData[[#This Row],[MonthlyCharges]]&lt;=70,"3. 51-70",IF(ChurnData[[#This Row],[MonthlyCharges]]&lt;=90,"4. 71-90","5. Over 90"))))</f>
        <v>4. 71-90</v>
      </c>
      <c r="T4839" t="str">
        <f>IF(AND(ChurnData[[#This Row],[Contract]]="Month-to-month",ChurnData[[#This Row],[InternetService]]="Fiber optic",ChurnData[[#This Row],[TenureMonths]]&lt;=11),"High-risk","Other")</f>
        <v>Other</v>
      </c>
      <c r="U4839" t="str">
        <f>IF(ChurnData[[#This Row],[TenureMonths]]&lt;=11,"0-11",IF(ChurnData[[#This Row],[TenureMonths]]&lt;=23,"12-23",IF(ChurnData[[#This Row],[TenureMonths]]&lt;=35,"24-35",IF(ChurnData[[#This Row],[TenureMonths]]&lt;=47,"36-47",IF(ChurnData[[#This Row],[TenureMonths]]&lt;=59,"48-59","60-72")))))</f>
        <v>48-59</v>
      </c>
      <c r="V4839">
        <f>IF(ChurnData[[#This Row],[Churn]]="Yes",1,0)</f>
        <v>0</v>
      </c>
    </row>
    <row r="4840" spans="1:22" x14ac:dyDescent="0.35">
      <c r="A4840" t="s">
        <v>4893</v>
      </c>
      <c r="B4840" t="s">
        <v>19</v>
      </c>
      <c r="C4840">
        <v>1</v>
      </c>
      <c r="D4840" t="s">
        <v>21</v>
      </c>
      <c r="E4840" t="s">
        <v>21</v>
      </c>
      <c r="F4840" t="s">
        <v>39</v>
      </c>
      <c r="G4840" s="2">
        <v>29</v>
      </c>
      <c r="H4840" t="s">
        <v>20</v>
      </c>
      <c r="I4840" t="s">
        <v>32</v>
      </c>
      <c r="J4840" t="s">
        <v>20</v>
      </c>
      <c r="K4840" t="s">
        <v>21</v>
      </c>
      <c r="L4840" t="s">
        <v>33</v>
      </c>
      <c r="M4840" t="s">
        <v>20</v>
      </c>
      <c r="N4840" t="s">
        <v>30</v>
      </c>
      <c r="O4840" s="1">
        <v>58.95</v>
      </c>
      <c r="P4840" s="1">
        <v>1674.74</v>
      </c>
      <c r="Q4840">
        <v>1</v>
      </c>
      <c r="R4840" t="s">
        <v>21</v>
      </c>
      <c r="S4840" t="str">
        <f>IF(ChurnData[[#This Row],[MonthlyCharges]]&lt;=30,"1. Up to 30",IF(ChurnData[[#This Row],[MonthlyCharges]]&lt;=50,"2. 31-50",IF(ChurnData[[#This Row],[MonthlyCharges]]&lt;=70,"3. 51-70",IF(ChurnData[[#This Row],[MonthlyCharges]]&lt;=90,"4. 71-90","5. Over 90"))))</f>
        <v>3. 51-70</v>
      </c>
      <c r="T4840" t="str">
        <f>IF(AND(ChurnData[[#This Row],[Contract]]="Month-to-month",ChurnData[[#This Row],[InternetService]]="Fiber optic",ChurnData[[#This Row],[TenureMonths]]&lt;=11),"High-risk","Other")</f>
        <v>Other</v>
      </c>
      <c r="U4840" t="str">
        <f>IF(ChurnData[[#This Row],[TenureMonths]]&lt;=11,"0-11",IF(ChurnData[[#This Row],[TenureMonths]]&lt;=23,"12-23",IF(ChurnData[[#This Row],[TenureMonths]]&lt;=35,"24-35",IF(ChurnData[[#This Row],[TenureMonths]]&lt;=47,"36-47",IF(ChurnData[[#This Row],[TenureMonths]]&lt;=59,"48-59","60-72")))))</f>
        <v>24-35</v>
      </c>
      <c r="V4840">
        <f>IF(ChurnData[[#This Row],[Churn]]="Yes",1,0)</f>
        <v>0</v>
      </c>
    </row>
    <row r="4841" spans="1:22" x14ac:dyDescent="0.35">
      <c r="A4841" t="s">
        <v>4894</v>
      </c>
      <c r="B4841" t="s">
        <v>36</v>
      </c>
      <c r="C4841">
        <v>0</v>
      </c>
      <c r="D4841" t="s">
        <v>20</v>
      </c>
      <c r="E4841" t="s">
        <v>20</v>
      </c>
      <c r="F4841" t="s">
        <v>56</v>
      </c>
      <c r="G4841" s="2">
        <v>19</v>
      </c>
      <c r="H4841" t="s">
        <v>20</v>
      </c>
      <c r="I4841" t="s">
        <v>23</v>
      </c>
      <c r="J4841" t="s">
        <v>20</v>
      </c>
      <c r="K4841" t="s">
        <v>21</v>
      </c>
      <c r="L4841" t="s">
        <v>33</v>
      </c>
      <c r="M4841" t="s">
        <v>20</v>
      </c>
      <c r="N4841" t="s">
        <v>30</v>
      </c>
      <c r="O4841" s="1">
        <v>84.59</v>
      </c>
      <c r="P4841" s="1">
        <v>1649.52</v>
      </c>
      <c r="Q4841">
        <v>2</v>
      </c>
      <c r="R4841" t="s">
        <v>21</v>
      </c>
      <c r="S4841" t="str">
        <f>IF(ChurnData[[#This Row],[MonthlyCharges]]&lt;=30,"1. Up to 30",IF(ChurnData[[#This Row],[MonthlyCharges]]&lt;=50,"2. 31-50",IF(ChurnData[[#This Row],[MonthlyCharges]]&lt;=70,"3. 51-70",IF(ChurnData[[#This Row],[MonthlyCharges]]&lt;=90,"4. 71-90","5. Over 90"))))</f>
        <v>4. 71-90</v>
      </c>
      <c r="T4841" t="str">
        <f>IF(AND(ChurnData[[#This Row],[Contract]]="Month-to-month",ChurnData[[#This Row],[InternetService]]="Fiber optic",ChurnData[[#This Row],[TenureMonths]]&lt;=11),"High-risk","Other")</f>
        <v>Other</v>
      </c>
      <c r="U4841" t="str">
        <f>IF(ChurnData[[#This Row],[TenureMonths]]&lt;=11,"0-11",IF(ChurnData[[#This Row],[TenureMonths]]&lt;=23,"12-23",IF(ChurnData[[#This Row],[TenureMonths]]&lt;=35,"24-35",IF(ChurnData[[#This Row],[TenureMonths]]&lt;=47,"36-47",IF(ChurnData[[#This Row],[TenureMonths]]&lt;=59,"48-59","60-72")))))</f>
        <v>12-23</v>
      </c>
      <c r="V4841">
        <f>IF(ChurnData[[#This Row],[Churn]]="Yes",1,0)</f>
        <v>0</v>
      </c>
    </row>
    <row r="4842" spans="1:22" x14ac:dyDescent="0.35">
      <c r="A4842" t="s">
        <v>4895</v>
      </c>
      <c r="B4842" t="s">
        <v>36</v>
      </c>
      <c r="C4842">
        <v>0</v>
      </c>
      <c r="D4842" t="s">
        <v>21</v>
      </c>
      <c r="E4842" t="s">
        <v>21</v>
      </c>
      <c r="F4842" t="s">
        <v>27</v>
      </c>
      <c r="G4842" s="2">
        <v>29</v>
      </c>
      <c r="H4842" t="s">
        <v>20</v>
      </c>
      <c r="I4842" t="s">
        <v>23</v>
      </c>
      <c r="J4842" t="s">
        <v>21</v>
      </c>
      <c r="K4842" t="s">
        <v>21</v>
      </c>
      <c r="L4842" t="s">
        <v>29</v>
      </c>
      <c r="M4842" t="s">
        <v>20</v>
      </c>
      <c r="N4842" t="s">
        <v>34</v>
      </c>
      <c r="O4842" s="1">
        <v>75.05</v>
      </c>
      <c r="P4842" s="1">
        <v>0</v>
      </c>
      <c r="Q4842">
        <v>1</v>
      </c>
      <c r="R4842" t="s">
        <v>21</v>
      </c>
      <c r="S4842" t="str">
        <f>IF(ChurnData[[#This Row],[MonthlyCharges]]&lt;=30,"1. Up to 30",IF(ChurnData[[#This Row],[MonthlyCharges]]&lt;=50,"2. 31-50",IF(ChurnData[[#This Row],[MonthlyCharges]]&lt;=70,"3. 51-70",IF(ChurnData[[#This Row],[MonthlyCharges]]&lt;=90,"4. 71-90","5. Over 90"))))</f>
        <v>4. 71-90</v>
      </c>
      <c r="T4842" t="str">
        <f>IF(AND(ChurnData[[#This Row],[Contract]]="Month-to-month",ChurnData[[#This Row],[InternetService]]="Fiber optic",ChurnData[[#This Row],[TenureMonths]]&lt;=11),"High-risk","Other")</f>
        <v>Other</v>
      </c>
      <c r="U4842" t="str">
        <f>IF(ChurnData[[#This Row],[TenureMonths]]&lt;=11,"0-11",IF(ChurnData[[#This Row],[TenureMonths]]&lt;=23,"12-23",IF(ChurnData[[#This Row],[TenureMonths]]&lt;=35,"24-35",IF(ChurnData[[#This Row],[TenureMonths]]&lt;=47,"36-47",IF(ChurnData[[#This Row],[TenureMonths]]&lt;=59,"48-59","60-72")))))</f>
        <v>24-35</v>
      </c>
      <c r="V4842">
        <f>IF(ChurnData[[#This Row],[Churn]]="Yes",1,0)</f>
        <v>0</v>
      </c>
    </row>
    <row r="4843" spans="1:22" x14ac:dyDescent="0.35">
      <c r="A4843" t="s">
        <v>4896</v>
      </c>
      <c r="B4843" t="s">
        <v>36</v>
      </c>
      <c r="C4843">
        <v>0</v>
      </c>
      <c r="D4843" t="s">
        <v>21</v>
      </c>
      <c r="E4843" t="s">
        <v>21</v>
      </c>
      <c r="F4843" t="s">
        <v>65</v>
      </c>
      <c r="G4843" s="2">
        <v>6</v>
      </c>
      <c r="H4843" t="s">
        <v>20</v>
      </c>
      <c r="I4843" t="s">
        <v>32</v>
      </c>
      <c r="J4843" t="s">
        <v>20</v>
      </c>
      <c r="K4843" t="s">
        <v>21</v>
      </c>
      <c r="L4843" t="s">
        <v>33</v>
      </c>
      <c r="M4843" t="s">
        <v>20</v>
      </c>
      <c r="N4843" t="s">
        <v>25</v>
      </c>
      <c r="O4843" s="1">
        <v>47.99</v>
      </c>
      <c r="P4843" s="1">
        <v>291.72000000000003</v>
      </c>
      <c r="Q4843">
        <v>2</v>
      </c>
      <c r="R4843" t="s">
        <v>21</v>
      </c>
      <c r="S4843" t="str">
        <f>IF(ChurnData[[#This Row],[MonthlyCharges]]&lt;=30,"1. Up to 30",IF(ChurnData[[#This Row],[MonthlyCharges]]&lt;=50,"2. 31-50",IF(ChurnData[[#This Row],[MonthlyCharges]]&lt;=70,"3. 51-70",IF(ChurnData[[#This Row],[MonthlyCharges]]&lt;=90,"4. 71-90","5. Over 90"))))</f>
        <v>2. 31-50</v>
      </c>
      <c r="T4843" t="str">
        <f>IF(AND(ChurnData[[#This Row],[Contract]]="Month-to-month",ChurnData[[#This Row],[InternetService]]="Fiber optic",ChurnData[[#This Row],[TenureMonths]]&lt;=11),"High-risk","Other")</f>
        <v>Other</v>
      </c>
      <c r="U4843" t="str">
        <f>IF(ChurnData[[#This Row],[TenureMonths]]&lt;=11,"0-11",IF(ChurnData[[#This Row],[TenureMonths]]&lt;=23,"12-23",IF(ChurnData[[#This Row],[TenureMonths]]&lt;=35,"24-35",IF(ChurnData[[#This Row],[TenureMonths]]&lt;=47,"36-47",IF(ChurnData[[#This Row],[TenureMonths]]&lt;=59,"48-59","60-72")))))</f>
        <v>0-11</v>
      </c>
      <c r="V4843">
        <f>IF(ChurnData[[#This Row],[Churn]]="Yes",1,0)</f>
        <v>0</v>
      </c>
    </row>
    <row r="4844" spans="1:22" x14ac:dyDescent="0.35">
      <c r="A4844" t="s">
        <v>4897</v>
      </c>
      <c r="B4844" t="s">
        <v>36</v>
      </c>
      <c r="C4844">
        <v>1</v>
      </c>
      <c r="D4844" t="s">
        <v>21</v>
      </c>
      <c r="E4844" t="s">
        <v>21</v>
      </c>
      <c r="F4844" t="s">
        <v>65</v>
      </c>
      <c r="G4844" s="2">
        <v>23</v>
      </c>
      <c r="H4844" t="s">
        <v>20</v>
      </c>
      <c r="I4844" t="s">
        <v>23</v>
      </c>
      <c r="J4844" t="s">
        <v>20</v>
      </c>
      <c r="K4844" t="s">
        <v>20</v>
      </c>
      <c r="L4844" t="s">
        <v>33</v>
      </c>
      <c r="M4844" t="s">
        <v>21</v>
      </c>
      <c r="N4844" t="s">
        <v>34</v>
      </c>
      <c r="O4844" s="1">
        <v>92.83</v>
      </c>
      <c r="P4844" s="1">
        <v>2128.27</v>
      </c>
      <c r="Q4844">
        <v>2</v>
      </c>
      <c r="R4844" t="s">
        <v>21</v>
      </c>
      <c r="S4844" t="str">
        <f>IF(ChurnData[[#This Row],[MonthlyCharges]]&lt;=30,"1. Up to 30",IF(ChurnData[[#This Row],[MonthlyCharges]]&lt;=50,"2. 31-50",IF(ChurnData[[#This Row],[MonthlyCharges]]&lt;=70,"3. 51-70",IF(ChurnData[[#This Row],[MonthlyCharges]]&lt;=90,"4. 71-90","5. Over 90"))))</f>
        <v>5. Over 90</v>
      </c>
      <c r="T4844" t="str">
        <f>IF(AND(ChurnData[[#This Row],[Contract]]="Month-to-month",ChurnData[[#This Row],[InternetService]]="Fiber optic",ChurnData[[#This Row],[TenureMonths]]&lt;=11),"High-risk","Other")</f>
        <v>Other</v>
      </c>
      <c r="U4844" t="str">
        <f>IF(ChurnData[[#This Row],[TenureMonths]]&lt;=11,"0-11",IF(ChurnData[[#This Row],[TenureMonths]]&lt;=23,"12-23",IF(ChurnData[[#This Row],[TenureMonths]]&lt;=35,"24-35",IF(ChurnData[[#This Row],[TenureMonths]]&lt;=47,"36-47",IF(ChurnData[[#This Row],[TenureMonths]]&lt;=59,"48-59","60-72")))))</f>
        <v>12-23</v>
      </c>
      <c r="V4844">
        <f>IF(ChurnData[[#This Row],[Churn]]="Yes",1,0)</f>
        <v>0</v>
      </c>
    </row>
    <row r="4845" spans="1:22" x14ac:dyDescent="0.35">
      <c r="A4845" t="s">
        <v>4898</v>
      </c>
      <c r="B4845" t="s">
        <v>36</v>
      </c>
      <c r="C4845">
        <v>0</v>
      </c>
      <c r="D4845" t="s">
        <v>21</v>
      </c>
      <c r="E4845" t="s">
        <v>20</v>
      </c>
      <c r="F4845" t="s">
        <v>41</v>
      </c>
      <c r="G4845" s="2">
        <v>9</v>
      </c>
      <c r="H4845" t="s">
        <v>20</v>
      </c>
      <c r="I4845" t="s">
        <v>23</v>
      </c>
      <c r="J4845" t="s">
        <v>21</v>
      </c>
      <c r="K4845" t="s">
        <v>21</v>
      </c>
      <c r="L4845" t="s">
        <v>33</v>
      </c>
      <c r="M4845" t="s">
        <v>20</v>
      </c>
      <c r="N4845" t="s">
        <v>25</v>
      </c>
      <c r="O4845" s="1">
        <v>85.08</v>
      </c>
      <c r="P4845" s="1">
        <v>778.22</v>
      </c>
      <c r="Q4845">
        <v>2</v>
      </c>
      <c r="R4845" t="s">
        <v>21</v>
      </c>
      <c r="S4845" t="str">
        <f>IF(ChurnData[[#This Row],[MonthlyCharges]]&lt;=30,"1. Up to 30",IF(ChurnData[[#This Row],[MonthlyCharges]]&lt;=50,"2. 31-50",IF(ChurnData[[#This Row],[MonthlyCharges]]&lt;=70,"3. 51-70",IF(ChurnData[[#This Row],[MonthlyCharges]]&lt;=90,"4. 71-90","5. Over 90"))))</f>
        <v>4. 71-90</v>
      </c>
      <c r="T4845" t="str">
        <f>IF(AND(ChurnData[[#This Row],[Contract]]="Month-to-month",ChurnData[[#This Row],[InternetService]]="Fiber optic",ChurnData[[#This Row],[TenureMonths]]&lt;=11),"High-risk","Other")</f>
        <v>High-risk</v>
      </c>
      <c r="U4845" t="str">
        <f>IF(ChurnData[[#This Row],[TenureMonths]]&lt;=11,"0-11",IF(ChurnData[[#This Row],[TenureMonths]]&lt;=23,"12-23",IF(ChurnData[[#This Row],[TenureMonths]]&lt;=35,"24-35",IF(ChurnData[[#This Row],[TenureMonths]]&lt;=47,"36-47",IF(ChurnData[[#This Row],[TenureMonths]]&lt;=59,"48-59","60-72")))))</f>
        <v>0-11</v>
      </c>
      <c r="V4845">
        <f>IF(ChurnData[[#This Row],[Churn]]="Yes",1,0)</f>
        <v>0</v>
      </c>
    </row>
    <row r="4846" spans="1:22" x14ac:dyDescent="0.35">
      <c r="A4846" t="s">
        <v>4899</v>
      </c>
      <c r="B4846" t="s">
        <v>36</v>
      </c>
      <c r="C4846">
        <v>1</v>
      </c>
      <c r="D4846" t="s">
        <v>21</v>
      </c>
      <c r="E4846" t="s">
        <v>21</v>
      </c>
      <c r="F4846" t="s">
        <v>22</v>
      </c>
      <c r="G4846" s="2">
        <v>18</v>
      </c>
      <c r="H4846" t="s">
        <v>20</v>
      </c>
      <c r="I4846" t="s">
        <v>32</v>
      </c>
      <c r="J4846" t="s">
        <v>20</v>
      </c>
      <c r="K4846" t="s">
        <v>21</v>
      </c>
      <c r="L4846" t="s">
        <v>29</v>
      </c>
      <c r="M4846" t="s">
        <v>21</v>
      </c>
      <c r="N4846" t="s">
        <v>25</v>
      </c>
      <c r="O4846" s="1">
        <v>52.86</v>
      </c>
      <c r="P4846" s="1">
        <v>942.36</v>
      </c>
      <c r="Q4846">
        <v>1</v>
      </c>
      <c r="R4846" t="s">
        <v>21</v>
      </c>
      <c r="S4846" t="str">
        <f>IF(ChurnData[[#This Row],[MonthlyCharges]]&lt;=30,"1. Up to 30",IF(ChurnData[[#This Row],[MonthlyCharges]]&lt;=50,"2. 31-50",IF(ChurnData[[#This Row],[MonthlyCharges]]&lt;=70,"3. 51-70",IF(ChurnData[[#This Row],[MonthlyCharges]]&lt;=90,"4. 71-90","5. Over 90"))))</f>
        <v>3. 51-70</v>
      </c>
      <c r="T4846" t="str">
        <f>IF(AND(ChurnData[[#This Row],[Contract]]="Month-to-month",ChurnData[[#This Row],[InternetService]]="Fiber optic",ChurnData[[#This Row],[TenureMonths]]&lt;=11),"High-risk","Other")</f>
        <v>Other</v>
      </c>
      <c r="U4846" t="str">
        <f>IF(ChurnData[[#This Row],[TenureMonths]]&lt;=11,"0-11",IF(ChurnData[[#This Row],[TenureMonths]]&lt;=23,"12-23",IF(ChurnData[[#This Row],[TenureMonths]]&lt;=35,"24-35",IF(ChurnData[[#This Row],[TenureMonths]]&lt;=47,"36-47",IF(ChurnData[[#This Row],[TenureMonths]]&lt;=59,"48-59","60-72")))))</f>
        <v>12-23</v>
      </c>
      <c r="V4846">
        <f>IF(ChurnData[[#This Row],[Churn]]="Yes",1,0)</f>
        <v>0</v>
      </c>
    </row>
    <row r="4847" spans="1:22" x14ac:dyDescent="0.35">
      <c r="A4847" t="s">
        <v>4900</v>
      </c>
      <c r="B4847" t="s">
        <v>19</v>
      </c>
      <c r="C4847">
        <v>0</v>
      </c>
      <c r="D4847" t="s">
        <v>20</v>
      </c>
      <c r="E4847" t="s">
        <v>21</v>
      </c>
      <c r="F4847" t="s">
        <v>58</v>
      </c>
      <c r="G4847" s="2">
        <v>19</v>
      </c>
      <c r="H4847" t="s">
        <v>20</v>
      </c>
      <c r="I4847" t="s">
        <v>32</v>
      </c>
      <c r="J4847" t="s">
        <v>20</v>
      </c>
      <c r="K4847" t="s">
        <v>21</v>
      </c>
      <c r="L4847" t="s">
        <v>33</v>
      </c>
      <c r="M4847" t="s">
        <v>20</v>
      </c>
      <c r="N4847" t="s">
        <v>30</v>
      </c>
      <c r="O4847" s="1">
        <v>53.83</v>
      </c>
      <c r="P4847" s="1">
        <v>994.85</v>
      </c>
      <c r="Q4847">
        <v>1</v>
      </c>
      <c r="R4847" t="s">
        <v>21</v>
      </c>
      <c r="S4847" t="str">
        <f>IF(ChurnData[[#This Row],[MonthlyCharges]]&lt;=30,"1. Up to 30",IF(ChurnData[[#This Row],[MonthlyCharges]]&lt;=50,"2. 31-50",IF(ChurnData[[#This Row],[MonthlyCharges]]&lt;=70,"3. 51-70",IF(ChurnData[[#This Row],[MonthlyCharges]]&lt;=90,"4. 71-90","5. Over 90"))))</f>
        <v>3. 51-70</v>
      </c>
      <c r="T4847" t="str">
        <f>IF(AND(ChurnData[[#This Row],[Contract]]="Month-to-month",ChurnData[[#This Row],[InternetService]]="Fiber optic",ChurnData[[#This Row],[TenureMonths]]&lt;=11),"High-risk","Other")</f>
        <v>Other</v>
      </c>
      <c r="U4847" t="str">
        <f>IF(ChurnData[[#This Row],[TenureMonths]]&lt;=11,"0-11",IF(ChurnData[[#This Row],[TenureMonths]]&lt;=23,"12-23",IF(ChurnData[[#This Row],[TenureMonths]]&lt;=35,"24-35",IF(ChurnData[[#This Row],[TenureMonths]]&lt;=47,"36-47",IF(ChurnData[[#This Row],[TenureMonths]]&lt;=59,"48-59","60-72")))))</f>
        <v>12-23</v>
      </c>
      <c r="V4847">
        <f>IF(ChurnData[[#This Row],[Churn]]="Yes",1,0)</f>
        <v>0</v>
      </c>
    </row>
    <row r="4848" spans="1:22" x14ac:dyDescent="0.35">
      <c r="A4848" t="s">
        <v>4901</v>
      </c>
      <c r="B4848" t="s">
        <v>36</v>
      </c>
      <c r="C4848">
        <v>0</v>
      </c>
      <c r="D4848" t="s">
        <v>21</v>
      </c>
      <c r="E4848" t="s">
        <v>21</v>
      </c>
      <c r="F4848" t="s">
        <v>22</v>
      </c>
      <c r="G4848" s="2">
        <v>9</v>
      </c>
      <c r="H4848" t="s">
        <v>21</v>
      </c>
      <c r="I4848" t="s">
        <v>23</v>
      </c>
      <c r="J4848" t="s">
        <v>20</v>
      </c>
      <c r="K4848" t="s">
        <v>21</v>
      </c>
      <c r="L4848" t="s">
        <v>33</v>
      </c>
      <c r="M4848" t="s">
        <v>20</v>
      </c>
      <c r="N4848" t="s">
        <v>25</v>
      </c>
      <c r="O4848" s="1">
        <v>76.86</v>
      </c>
      <c r="P4848" s="1">
        <v>703.11</v>
      </c>
      <c r="Q4848">
        <v>3</v>
      </c>
      <c r="R4848" t="s">
        <v>20</v>
      </c>
      <c r="S4848" t="str">
        <f>IF(ChurnData[[#This Row],[MonthlyCharges]]&lt;=30,"1. Up to 30",IF(ChurnData[[#This Row],[MonthlyCharges]]&lt;=50,"2. 31-50",IF(ChurnData[[#This Row],[MonthlyCharges]]&lt;=70,"3. 51-70",IF(ChurnData[[#This Row],[MonthlyCharges]]&lt;=90,"4. 71-90","5. Over 90"))))</f>
        <v>4. 71-90</v>
      </c>
      <c r="T4848" t="str">
        <f>IF(AND(ChurnData[[#This Row],[Contract]]="Month-to-month",ChurnData[[#This Row],[InternetService]]="Fiber optic",ChurnData[[#This Row],[TenureMonths]]&lt;=11),"High-risk","Other")</f>
        <v>High-risk</v>
      </c>
      <c r="U4848" t="str">
        <f>IF(ChurnData[[#This Row],[TenureMonths]]&lt;=11,"0-11",IF(ChurnData[[#This Row],[TenureMonths]]&lt;=23,"12-23",IF(ChurnData[[#This Row],[TenureMonths]]&lt;=35,"24-35",IF(ChurnData[[#This Row],[TenureMonths]]&lt;=47,"36-47",IF(ChurnData[[#This Row],[TenureMonths]]&lt;=59,"48-59","60-72")))))</f>
        <v>0-11</v>
      </c>
      <c r="V4848">
        <f>IF(ChurnData[[#This Row],[Churn]]="Yes",1,0)</f>
        <v>1</v>
      </c>
    </row>
    <row r="4849" spans="1:22" x14ac:dyDescent="0.35">
      <c r="A4849" t="s">
        <v>4902</v>
      </c>
      <c r="B4849" t="s">
        <v>19</v>
      </c>
      <c r="C4849">
        <v>0</v>
      </c>
      <c r="D4849" t="s">
        <v>20</v>
      </c>
      <c r="E4849" t="s">
        <v>20</v>
      </c>
      <c r="F4849" t="s">
        <v>45</v>
      </c>
      <c r="G4849" s="2">
        <v>6</v>
      </c>
      <c r="H4849" t="s">
        <v>21</v>
      </c>
      <c r="I4849" t="s">
        <v>23</v>
      </c>
      <c r="J4849" t="s">
        <v>21</v>
      </c>
      <c r="K4849" t="s">
        <v>21</v>
      </c>
      <c r="L4849" t="s">
        <v>33</v>
      </c>
      <c r="M4849" t="s">
        <v>20</v>
      </c>
      <c r="N4849" t="s">
        <v>34</v>
      </c>
      <c r="O4849" s="1">
        <v>71.790000000000006</v>
      </c>
      <c r="P4849" s="1">
        <v>435.5</v>
      </c>
      <c r="Q4849">
        <v>3</v>
      </c>
      <c r="R4849" t="s">
        <v>20</v>
      </c>
      <c r="S4849" t="str">
        <f>IF(ChurnData[[#This Row],[MonthlyCharges]]&lt;=30,"1. Up to 30",IF(ChurnData[[#This Row],[MonthlyCharges]]&lt;=50,"2. 31-50",IF(ChurnData[[#This Row],[MonthlyCharges]]&lt;=70,"3. 51-70",IF(ChurnData[[#This Row],[MonthlyCharges]]&lt;=90,"4. 71-90","5. Over 90"))))</f>
        <v>4. 71-90</v>
      </c>
      <c r="T4849" t="str">
        <f>IF(AND(ChurnData[[#This Row],[Contract]]="Month-to-month",ChurnData[[#This Row],[InternetService]]="Fiber optic",ChurnData[[#This Row],[TenureMonths]]&lt;=11),"High-risk","Other")</f>
        <v>High-risk</v>
      </c>
      <c r="U4849" t="str">
        <f>IF(ChurnData[[#This Row],[TenureMonths]]&lt;=11,"0-11",IF(ChurnData[[#This Row],[TenureMonths]]&lt;=23,"12-23",IF(ChurnData[[#This Row],[TenureMonths]]&lt;=35,"24-35",IF(ChurnData[[#This Row],[TenureMonths]]&lt;=47,"36-47",IF(ChurnData[[#This Row],[TenureMonths]]&lt;=59,"48-59","60-72")))))</f>
        <v>0-11</v>
      </c>
      <c r="V4849">
        <f>IF(ChurnData[[#This Row],[Churn]]="Yes",1,0)</f>
        <v>1</v>
      </c>
    </row>
    <row r="4850" spans="1:22" x14ac:dyDescent="0.35">
      <c r="A4850" t="s">
        <v>4903</v>
      </c>
      <c r="B4850" t="s">
        <v>19</v>
      </c>
      <c r="C4850">
        <v>0</v>
      </c>
      <c r="D4850" t="s">
        <v>21</v>
      </c>
      <c r="E4850" t="s">
        <v>21</v>
      </c>
      <c r="F4850" t="s">
        <v>58</v>
      </c>
      <c r="G4850" s="2">
        <v>34</v>
      </c>
      <c r="H4850" t="s">
        <v>20</v>
      </c>
      <c r="I4850" t="s">
        <v>23</v>
      </c>
      <c r="J4850" t="s">
        <v>20</v>
      </c>
      <c r="K4850" t="s">
        <v>20</v>
      </c>
      <c r="L4850" t="s">
        <v>33</v>
      </c>
      <c r="M4850" t="s">
        <v>20</v>
      </c>
      <c r="N4850" t="s">
        <v>34</v>
      </c>
      <c r="O4850" s="1">
        <v>87.01</v>
      </c>
      <c r="P4850" s="1">
        <v>3021.11</v>
      </c>
      <c r="Q4850">
        <v>0</v>
      </c>
      <c r="R4850" t="s">
        <v>21</v>
      </c>
      <c r="S4850" t="str">
        <f>IF(ChurnData[[#This Row],[MonthlyCharges]]&lt;=30,"1. Up to 30",IF(ChurnData[[#This Row],[MonthlyCharges]]&lt;=50,"2. 31-50",IF(ChurnData[[#This Row],[MonthlyCharges]]&lt;=70,"3. 51-70",IF(ChurnData[[#This Row],[MonthlyCharges]]&lt;=90,"4. 71-90","5. Over 90"))))</f>
        <v>4. 71-90</v>
      </c>
      <c r="T4850" t="str">
        <f>IF(AND(ChurnData[[#This Row],[Contract]]="Month-to-month",ChurnData[[#This Row],[InternetService]]="Fiber optic",ChurnData[[#This Row],[TenureMonths]]&lt;=11),"High-risk","Other")</f>
        <v>Other</v>
      </c>
      <c r="U4850" t="str">
        <f>IF(ChurnData[[#This Row],[TenureMonths]]&lt;=11,"0-11",IF(ChurnData[[#This Row],[TenureMonths]]&lt;=23,"12-23",IF(ChurnData[[#This Row],[TenureMonths]]&lt;=35,"24-35",IF(ChurnData[[#This Row],[TenureMonths]]&lt;=47,"36-47",IF(ChurnData[[#This Row],[TenureMonths]]&lt;=59,"48-59","60-72")))))</f>
        <v>24-35</v>
      </c>
      <c r="V4850">
        <f>IF(ChurnData[[#This Row],[Churn]]="Yes",1,0)</f>
        <v>0</v>
      </c>
    </row>
    <row r="4851" spans="1:22" x14ac:dyDescent="0.35">
      <c r="A4851" t="s">
        <v>4904</v>
      </c>
      <c r="B4851" t="s">
        <v>36</v>
      </c>
      <c r="C4851">
        <v>0</v>
      </c>
      <c r="D4851" t="s">
        <v>21</v>
      </c>
      <c r="E4851" t="s">
        <v>21</v>
      </c>
      <c r="F4851" t="s">
        <v>58</v>
      </c>
      <c r="G4851" s="2">
        <v>26</v>
      </c>
      <c r="H4851" t="s">
        <v>20</v>
      </c>
      <c r="I4851" t="s">
        <v>32</v>
      </c>
      <c r="J4851" t="s">
        <v>21</v>
      </c>
      <c r="K4851" t="s">
        <v>21</v>
      </c>
      <c r="L4851" t="s">
        <v>33</v>
      </c>
      <c r="M4851" t="s">
        <v>20</v>
      </c>
      <c r="N4851" t="s">
        <v>34</v>
      </c>
      <c r="O4851" s="1">
        <v>57.99</v>
      </c>
      <c r="P4851" s="1">
        <v>1501.68</v>
      </c>
      <c r="Q4851">
        <v>3</v>
      </c>
      <c r="R4851" t="s">
        <v>20</v>
      </c>
      <c r="S4851" t="str">
        <f>IF(ChurnData[[#This Row],[MonthlyCharges]]&lt;=30,"1. Up to 30",IF(ChurnData[[#This Row],[MonthlyCharges]]&lt;=50,"2. 31-50",IF(ChurnData[[#This Row],[MonthlyCharges]]&lt;=70,"3. 51-70",IF(ChurnData[[#This Row],[MonthlyCharges]]&lt;=90,"4. 71-90","5. Over 90"))))</f>
        <v>3. 51-70</v>
      </c>
      <c r="T4851" t="str">
        <f>IF(AND(ChurnData[[#This Row],[Contract]]="Month-to-month",ChurnData[[#This Row],[InternetService]]="Fiber optic",ChurnData[[#This Row],[TenureMonths]]&lt;=11),"High-risk","Other")</f>
        <v>Other</v>
      </c>
      <c r="U4851" t="str">
        <f>IF(ChurnData[[#This Row],[TenureMonths]]&lt;=11,"0-11",IF(ChurnData[[#This Row],[TenureMonths]]&lt;=23,"12-23",IF(ChurnData[[#This Row],[TenureMonths]]&lt;=35,"24-35",IF(ChurnData[[#This Row],[TenureMonths]]&lt;=47,"36-47",IF(ChurnData[[#This Row],[TenureMonths]]&lt;=59,"48-59","60-72")))))</f>
        <v>24-35</v>
      </c>
      <c r="V4851">
        <f>IF(ChurnData[[#This Row],[Churn]]="Yes",1,0)</f>
        <v>1</v>
      </c>
    </row>
    <row r="4852" spans="1:22" x14ac:dyDescent="0.35">
      <c r="A4852" t="s">
        <v>4905</v>
      </c>
      <c r="B4852" t="s">
        <v>19</v>
      </c>
      <c r="C4852">
        <v>0</v>
      </c>
      <c r="D4852" t="s">
        <v>21</v>
      </c>
      <c r="E4852" t="s">
        <v>21</v>
      </c>
      <c r="F4852" t="s">
        <v>65</v>
      </c>
      <c r="G4852" s="2">
        <v>45</v>
      </c>
      <c r="H4852" t="s">
        <v>20</v>
      </c>
      <c r="I4852" t="s">
        <v>32</v>
      </c>
      <c r="J4852" t="s">
        <v>21</v>
      </c>
      <c r="K4852" t="s">
        <v>20</v>
      </c>
      <c r="L4852" t="s">
        <v>24</v>
      </c>
      <c r="M4852" t="s">
        <v>20</v>
      </c>
      <c r="N4852" t="s">
        <v>34</v>
      </c>
      <c r="O4852" s="1">
        <v>52.01</v>
      </c>
      <c r="P4852" s="1">
        <v>2402.5</v>
      </c>
      <c r="Q4852">
        <v>1</v>
      </c>
      <c r="R4852" t="s">
        <v>21</v>
      </c>
      <c r="S4852" t="str">
        <f>IF(ChurnData[[#This Row],[MonthlyCharges]]&lt;=30,"1. Up to 30",IF(ChurnData[[#This Row],[MonthlyCharges]]&lt;=50,"2. 31-50",IF(ChurnData[[#This Row],[MonthlyCharges]]&lt;=70,"3. 51-70",IF(ChurnData[[#This Row],[MonthlyCharges]]&lt;=90,"4. 71-90","5. Over 90"))))</f>
        <v>3. 51-70</v>
      </c>
      <c r="T4852" t="str">
        <f>IF(AND(ChurnData[[#This Row],[Contract]]="Month-to-month",ChurnData[[#This Row],[InternetService]]="Fiber optic",ChurnData[[#This Row],[TenureMonths]]&lt;=11),"High-risk","Other")</f>
        <v>Other</v>
      </c>
      <c r="U4852" t="str">
        <f>IF(ChurnData[[#This Row],[TenureMonths]]&lt;=11,"0-11",IF(ChurnData[[#This Row],[TenureMonths]]&lt;=23,"12-23",IF(ChurnData[[#This Row],[TenureMonths]]&lt;=35,"24-35",IF(ChurnData[[#This Row],[TenureMonths]]&lt;=47,"36-47",IF(ChurnData[[#This Row],[TenureMonths]]&lt;=59,"48-59","60-72")))))</f>
        <v>36-47</v>
      </c>
      <c r="V4852">
        <f>IF(ChurnData[[#This Row],[Churn]]="Yes",1,0)</f>
        <v>0</v>
      </c>
    </row>
    <row r="4853" spans="1:22" x14ac:dyDescent="0.35">
      <c r="A4853" t="s">
        <v>4906</v>
      </c>
      <c r="B4853" t="s">
        <v>36</v>
      </c>
      <c r="C4853">
        <v>0</v>
      </c>
      <c r="D4853" t="s">
        <v>21</v>
      </c>
      <c r="E4853" t="s">
        <v>21</v>
      </c>
      <c r="F4853" t="s">
        <v>75</v>
      </c>
      <c r="G4853" s="2">
        <v>7</v>
      </c>
      <c r="H4853" t="s">
        <v>21</v>
      </c>
      <c r="I4853" t="s">
        <v>32</v>
      </c>
      <c r="J4853" t="s">
        <v>21</v>
      </c>
      <c r="K4853" t="s">
        <v>20</v>
      </c>
      <c r="L4853" t="s">
        <v>33</v>
      </c>
      <c r="M4853" t="s">
        <v>21</v>
      </c>
      <c r="N4853" t="s">
        <v>25</v>
      </c>
      <c r="O4853" s="1">
        <v>52.16</v>
      </c>
      <c r="P4853" s="1">
        <v>362.68</v>
      </c>
      <c r="Q4853">
        <v>2</v>
      </c>
      <c r="R4853" t="s">
        <v>21</v>
      </c>
      <c r="S4853" t="str">
        <f>IF(ChurnData[[#This Row],[MonthlyCharges]]&lt;=30,"1. Up to 30",IF(ChurnData[[#This Row],[MonthlyCharges]]&lt;=50,"2. 31-50",IF(ChurnData[[#This Row],[MonthlyCharges]]&lt;=70,"3. 51-70",IF(ChurnData[[#This Row],[MonthlyCharges]]&lt;=90,"4. 71-90","5. Over 90"))))</f>
        <v>3. 51-70</v>
      </c>
      <c r="T4853" t="str">
        <f>IF(AND(ChurnData[[#This Row],[Contract]]="Month-to-month",ChurnData[[#This Row],[InternetService]]="Fiber optic",ChurnData[[#This Row],[TenureMonths]]&lt;=11),"High-risk","Other")</f>
        <v>Other</v>
      </c>
      <c r="U4853" t="str">
        <f>IF(ChurnData[[#This Row],[TenureMonths]]&lt;=11,"0-11",IF(ChurnData[[#This Row],[TenureMonths]]&lt;=23,"12-23",IF(ChurnData[[#This Row],[TenureMonths]]&lt;=35,"24-35",IF(ChurnData[[#This Row],[TenureMonths]]&lt;=47,"36-47",IF(ChurnData[[#This Row],[TenureMonths]]&lt;=59,"48-59","60-72")))))</f>
        <v>0-11</v>
      </c>
      <c r="V4853">
        <f>IF(ChurnData[[#This Row],[Churn]]="Yes",1,0)</f>
        <v>0</v>
      </c>
    </row>
    <row r="4854" spans="1:22" x14ac:dyDescent="0.35">
      <c r="A4854" t="s">
        <v>4907</v>
      </c>
      <c r="B4854" t="s">
        <v>36</v>
      </c>
      <c r="C4854">
        <v>1</v>
      </c>
      <c r="D4854" t="s">
        <v>20</v>
      </c>
      <c r="E4854" t="s">
        <v>21</v>
      </c>
      <c r="F4854" t="s">
        <v>58</v>
      </c>
      <c r="G4854" s="2">
        <v>14</v>
      </c>
      <c r="H4854" t="s">
        <v>20</v>
      </c>
      <c r="I4854" t="s">
        <v>23</v>
      </c>
      <c r="J4854" t="s">
        <v>21</v>
      </c>
      <c r="K4854" t="s">
        <v>21</v>
      </c>
      <c r="L4854" t="s">
        <v>33</v>
      </c>
      <c r="M4854" t="s">
        <v>21</v>
      </c>
      <c r="N4854" t="s">
        <v>34</v>
      </c>
      <c r="O4854" s="1">
        <v>76.44</v>
      </c>
      <c r="P4854" s="1">
        <v>1101.1400000000001</v>
      </c>
      <c r="Q4854">
        <v>1</v>
      </c>
      <c r="R4854" t="s">
        <v>20</v>
      </c>
      <c r="S4854" t="str">
        <f>IF(ChurnData[[#This Row],[MonthlyCharges]]&lt;=30,"1. Up to 30",IF(ChurnData[[#This Row],[MonthlyCharges]]&lt;=50,"2. 31-50",IF(ChurnData[[#This Row],[MonthlyCharges]]&lt;=70,"3. 51-70",IF(ChurnData[[#This Row],[MonthlyCharges]]&lt;=90,"4. 71-90","5. Over 90"))))</f>
        <v>4. 71-90</v>
      </c>
      <c r="T4854" t="str">
        <f>IF(AND(ChurnData[[#This Row],[Contract]]="Month-to-month",ChurnData[[#This Row],[InternetService]]="Fiber optic",ChurnData[[#This Row],[TenureMonths]]&lt;=11),"High-risk","Other")</f>
        <v>Other</v>
      </c>
      <c r="U4854" t="str">
        <f>IF(ChurnData[[#This Row],[TenureMonths]]&lt;=11,"0-11",IF(ChurnData[[#This Row],[TenureMonths]]&lt;=23,"12-23",IF(ChurnData[[#This Row],[TenureMonths]]&lt;=35,"24-35",IF(ChurnData[[#This Row],[TenureMonths]]&lt;=47,"36-47",IF(ChurnData[[#This Row],[TenureMonths]]&lt;=59,"48-59","60-72")))))</f>
        <v>12-23</v>
      </c>
      <c r="V4854">
        <f>IF(ChurnData[[#This Row],[Churn]]="Yes",1,0)</f>
        <v>1</v>
      </c>
    </row>
    <row r="4855" spans="1:22" x14ac:dyDescent="0.35">
      <c r="A4855" t="s">
        <v>4908</v>
      </c>
      <c r="B4855" t="s">
        <v>19</v>
      </c>
      <c r="C4855">
        <v>0</v>
      </c>
      <c r="D4855" t="s">
        <v>21</v>
      </c>
      <c r="E4855" t="s">
        <v>20</v>
      </c>
      <c r="F4855" t="s">
        <v>45</v>
      </c>
      <c r="G4855" s="2">
        <v>3</v>
      </c>
      <c r="H4855" t="s">
        <v>21</v>
      </c>
      <c r="I4855" t="s">
        <v>21</v>
      </c>
      <c r="J4855" t="s">
        <v>28</v>
      </c>
      <c r="K4855" t="s">
        <v>28</v>
      </c>
      <c r="L4855" t="s">
        <v>33</v>
      </c>
      <c r="M4855" t="s">
        <v>20</v>
      </c>
      <c r="N4855" t="s">
        <v>34</v>
      </c>
      <c r="O4855" s="1">
        <v>18</v>
      </c>
      <c r="P4855" s="1">
        <v>54.9</v>
      </c>
      <c r="Q4855">
        <v>0</v>
      </c>
      <c r="R4855" t="s">
        <v>20</v>
      </c>
      <c r="S4855" t="str">
        <f>IF(ChurnData[[#This Row],[MonthlyCharges]]&lt;=30,"1. Up to 30",IF(ChurnData[[#This Row],[MonthlyCharges]]&lt;=50,"2. 31-50",IF(ChurnData[[#This Row],[MonthlyCharges]]&lt;=70,"3. 51-70",IF(ChurnData[[#This Row],[MonthlyCharges]]&lt;=90,"4. 71-90","5. Over 90"))))</f>
        <v>1. Up to 30</v>
      </c>
      <c r="T4855" t="str">
        <f>IF(AND(ChurnData[[#This Row],[Contract]]="Month-to-month",ChurnData[[#This Row],[InternetService]]="Fiber optic",ChurnData[[#This Row],[TenureMonths]]&lt;=11),"High-risk","Other")</f>
        <v>Other</v>
      </c>
      <c r="U4855" t="str">
        <f>IF(ChurnData[[#This Row],[TenureMonths]]&lt;=11,"0-11",IF(ChurnData[[#This Row],[TenureMonths]]&lt;=23,"12-23",IF(ChurnData[[#This Row],[TenureMonths]]&lt;=35,"24-35",IF(ChurnData[[#This Row],[TenureMonths]]&lt;=47,"36-47",IF(ChurnData[[#This Row],[TenureMonths]]&lt;=59,"48-59","60-72")))))</f>
        <v>0-11</v>
      </c>
      <c r="V4855">
        <f>IF(ChurnData[[#This Row],[Churn]]="Yes",1,0)</f>
        <v>1</v>
      </c>
    </row>
    <row r="4856" spans="1:22" x14ac:dyDescent="0.35">
      <c r="A4856" t="s">
        <v>4909</v>
      </c>
      <c r="B4856" t="s">
        <v>19</v>
      </c>
      <c r="C4856">
        <v>0</v>
      </c>
      <c r="D4856" t="s">
        <v>20</v>
      </c>
      <c r="E4856" t="s">
        <v>21</v>
      </c>
      <c r="F4856" t="s">
        <v>56</v>
      </c>
      <c r="G4856" s="2">
        <v>19</v>
      </c>
      <c r="H4856" t="s">
        <v>20</v>
      </c>
      <c r="I4856" t="s">
        <v>32</v>
      </c>
      <c r="J4856" t="s">
        <v>21</v>
      </c>
      <c r="K4856" t="s">
        <v>20</v>
      </c>
      <c r="L4856" t="s">
        <v>33</v>
      </c>
      <c r="M4856" t="s">
        <v>20</v>
      </c>
      <c r="N4856" t="s">
        <v>30</v>
      </c>
      <c r="O4856" s="1">
        <v>56.32</v>
      </c>
      <c r="P4856" s="1">
        <v>1086.79</v>
      </c>
      <c r="Q4856">
        <v>4</v>
      </c>
      <c r="R4856" t="s">
        <v>21</v>
      </c>
      <c r="S4856" t="str">
        <f>IF(ChurnData[[#This Row],[MonthlyCharges]]&lt;=30,"1. Up to 30",IF(ChurnData[[#This Row],[MonthlyCharges]]&lt;=50,"2. 31-50",IF(ChurnData[[#This Row],[MonthlyCharges]]&lt;=70,"3. 51-70",IF(ChurnData[[#This Row],[MonthlyCharges]]&lt;=90,"4. 71-90","5. Over 90"))))</f>
        <v>3. 51-70</v>
      </c>
      <c r="T4856" t="str">
        <f>IF(AND(ChurnData[[#This Row],[Contract]]="Month-to-month",ChurnData[[#This Row],[InternetService]]="Fiber optic",ChurnData[[#This Row],[TenureMonths]]&lt;=11),"High-risk","Other")</f>
        <v>Other</v>
      </c>
      <c r="U4856" t="str">
        <f>IF(ChurnData[[#This Row],[TenureMonths]]&lt;=11,"0-11",IF(ChurnData[[#This Row],[TenureMonths]]&lt;=23,"12-23",IF(ChurnData[[#This Row],[TenureMonths]]&lt;=35,"24-35",IF(ChurnData[[#This Row],[TenureMonths]]&lt;=47,"36-47",IF(ChurnData[[#This Row],[TenureMonths]]&lt;=59,"48-59","60-72")))))</f>
        <v>12-23</v>
      </c>
      <c r="V4856">
        <f>IF(ChurnData[[#This Row],[Churn]]="Yes",1,0)</f>
        <v>0</v>
      </c>
    </row>
    <row r="4857" spans="1:22" x14ac:dyDescent="0.35">
      <c r="A4857" t="s">
        <v>4910</v>
      </c>
      <c r="B4857" t="s">
        <v>36</v>
      </c>
      <c r="C4857">
        <v>0</v>
      </c>
      <c r="D4857" t="s">
        <v>20</v>
      </c>
      <c r="E4857" t="s">
        <v>21</v>
      </c>
      <c r="F4857" t="s">
        <v>58</v>
      </c>
      <c r="G4857" s="2">
        <v>2</v>
      </c>
      <c r="H4857" t="s">
        <v>20</v>
      </c>
      <c r="I4857" t="s">
        <v>21</v>
      </c>
      <c r="J4857" t="s">
        <v>28</v>
      </c>
      <c r="K4857" t="s">
        <v>28</v>
      </c>
      <c r="L4857" t="s">
        <v>33</v>
      </c>
      <c r="M4857" t="s">
        <v>20</v>
      </c>
      <c r="N4857" t="s">
        <v>30</v>
      </c>
      <c r="O4857" s="1">
        <v>27.29</v>
      </c>
      <c r="P4857" s="1">
        <v>55.15</v>
      </c>
      <c r="Q4857">
        <v>3</v>
      </c>
      <c r="R4857" t="s">
        <v>20</v>
      </c>
      <c r="S4857" t="str">
        <f>IF(ChurnData[[#This Row],[MonthlyCharges]]&lt;=30,"1. Up to 30",IF(ChurnData[[#This Row],[MonthlyCharges]]&lt;=50,"2. 31-50",IF(ChurnData[[#This Row],[MonthlyCharges]]&lt;=70,"3. 51-70",IF(ChurnData[[#This Row],[MonthlyCharges]]&lt;=90,"4. 71-90","5. Over 90"))))</f>
        <v>1. Up to 30</v>
      </c>
      <c r="T4857" t="str">
        <f>IF(AND(ChurnData[[#This Row],[Contract]]="Month-to-month",ChurnData[[#This Row],[InternetService]]="Fiber optic",ChurnData[[#This Row],[TenureMonths]]&lt;=11),"High-risk","Other")</f>
        <v>Other</v>
      </c>
      <c r="U4857" t="str">
        <f>IF(ChurnData[[#This Row],[TenureMonths]]&lt;=11,"0-11",IF(ChurnData[[#This Row],[TenureMonths]]&lt;=23,"12-23",IF(ChurnData[[#This Row],[TenureMonths]]&lt;=35,"24-35",IF(ChurnData[[#This Row],[TenureMonths]]&lt;=47,"36-47",IF(ChurnData[[#This Row],[TenureMonths]]&lt;=59,"48-59","60-72")))))</f>
        <v>0-11</v>
      </c>
      <c r="V4857">
        <f>IF(ChurnData[[#This Row],[Churn]]="Yes",1,0)</f>
        <v>1</v>
      </c>
    </row>
    <row r="4858" spans="1:22" x14ac:dyDescent="0.35">
      <c r="A4858" t="s">
        <v>4911</v>
      </c>
      <c r="B4858" t="s">
        <v>36</v>
      </c>
      <c r="C4858">
        <v>0</v>
      </c>
      <c r="D4858" t="s">
        <v>21</v>
      </c>
      <c r="E4858" t="s">
        <v>20</v>
      </c>
      <c r="F4858" t="s">
        <v>56</v>
      </c>
      <c r="G4858" s="2">
        <v>18</v>
      </c>
      <c r="H4858" t="s">
        <v>20</v>
      </c>
      <c r="I4858" t="s">
        <v>32</v>
      </c>
      <c r="J4858" t="s">
        <v>20</v>
      </c>
      <c r="K4858" t="s">
        <v>20</v>
      </c>
      <c r="L4858" t="s">
        <v>33</v>
      </c>
      <c r="M4858" t="s">
        <v>21</v>
      </c>
      <c r="N4858" t="s">
        <v>43</v>
      </c>
      <c r="O4858" s="1">
        <v>63.45</v>
      </c>
      <c r="P4858" s="1">
        <v>1165.1400000000001</v>
      </c>
      <c r="Q4858">
        <v>2</v>
      </c>
      <c r="R4858" t="s">
        <v>21</v>
      </c>
      <c r="S4858" t="str">
        <f>IF(ChurnData[[#This Row],[MonthlyCharges]]&lt;=30,"1. Up to 30",IF(ChurnData[[#This Row],[MonthlyCharges]]&lt;=50,"2. 31-50",IF(ChurnData[[#This Row],[MonthlyCharges]]&lt;=70,"3. 51-70",IF(ChurnData[[#This Row],[MonthlyCharges]]&lt;=90,"4. 71-90","5. Over 90"))))</f>
        <v>3. 51-70</v>
      </c>
      <c r="T4858" t="str">
        <f>IF(AND(ChurnData[[#This Row],[Contract]]="Month-to-month",ChurnData[[#This Row],[InternetService]]="Fiber optic",ChurnData[[#This Row],[TenureMonths]]&lt;=11),"High-risk","Other")</f>
        <v>Other</v>
      </c>
      <c r="U4858" t="str">
        <f>IF(ChurnData[[#This Row],[TenureMonths]]&lt;=11,"0-11",IF(ChurnData[[#This Row],[TenureMonths]]&lt;=23,"12-23",IF(ChurnData[[#This Row],[TenureMonths]]&lt;=35,"24-35",IF(ChurnData[[#This Row],[TenureMonths]]&lt;=47,"36-47",IF(ChurnData[[#This Row],[TenureMonths]]&lt;=59,"48-59","60-72")))))</f>
        <v>12-23</v>
      </c>
      <c r="V4858">
        <f>IF(ChurnData[[#This Row],[Churn]]="Yes",1,0)</f>
        <v>0</v>
      </c>
    </row>
    <row r="4859" spans="1:22" x14ac:dyDescent="0.35">
      <c r="A4859" t="s">
        <v>4912</v>
      </c>
      <c r="B4859" t="s">
        <v>36</v>
      </c>
      <c r="C4859">
        <v>0</v>
      </c>
      <c r="D4859" t="s">
        <v>20</v>
      </c>
      <c r="E4859" t="s">
        <v>21</v>
      </c>
      <c r="F4859" t="s">
        <v>37</v>
      </c>
      <c r="G4859" s="2">
        <v>30</v>
      </c>
      <c r="H4859" t="s">
        <v>20</v>
      </c>
      <c r="I4859" t="s">
        <v>32</v>
      </c>
      <c r="J4859" t="s">
        <v>21</v>
      </c>
      <c r="K4859" t="s">
        <v>21</v>
      </c>
      <c r="L4859" t="s">
        <v>33</v>
      </c>
      <c r="M4859" t="s">
        <v>20</v>
      </c>
      <c r="N4859" t="s">
        <v>25</v>
      </c>
      <c r="O4859" s="1">
        <v>63.44</v>
      </c>
      <c r="P4859" s="1">
        <v>1897.98</v>
      </c>
      <c r="Q4859">
        <v>1</v>
      </c>
      <c r="R4859" t="s">
        <v>20</v>
      </c>
      <c r="S4859" t="str">
        <f>IF(ChurnData[[#This Row],[MonthlyCharges]]&lt;=30,"1. Up to 30",IF(ChurnData[[#This Row],[MonthlyCharges]]&lt;=50,"2. 31-50",IF(ChurnData[[#This Row],[MonthlyCharges]]&lt;=70,"3. 51-70",IF(ChurnData[[#This Row],[MonthlyCharges]]&lt;=90,"4. 71-90","5. Over 90"))))</f>
        <v>3. 51-70</v>
      </c>
      <c r="T4859" t="str">
        <f>IF(AND(ChurnData[[#This Row],[Contract]]="Month-to-month",ChurnData[[#This Row],[InternetService]]="Fiber optic",ChurnData[[#This Row],[TenureMonths]]&lt;=11),"High-risk","Other")</f>
        <v>Other</v>
      </c>
      <c r="U4859" t="str">
        <f>IF(ChurnData[[#This Row],[TenureMonths]]&lt;=11,"0-11",IF(ChurnData[[#This Row],[TenureMonths]]&lt;=23,"12-23",IF(ChurnData[[#This Row],[TenureMonths]]&lt;=35,"24-35",IF(ChurnData[[#This Row],[TenureMonths]]&lt;=47,"36-47",IF(ChurnData[[#This Row],[TenureMonths]]&lt;=59,"48-59","60-72")))))</f>
        <v>24-35</v>
      </c>
      <c r="V4859">
        <f>IF(ChurnData[[#This Row],[Churn]]="Yes",1,0)</f>
        <v>1</v>
      </c>
    </row>
    <row r="4860" spans="1:22" x14ac:dyDescent="0.35">
      <c r="A4860" t="s">
        <v>4913</v>
      </c>
      <c r="B4860" t="s">
        <v>19</v>
      </c>
      <c r="C4860">
        <v>0</v>
      </c>
      <c r="D4860" t="s">
        <v>20</v>
      </c>
      <c r="E4860" t="s">
        <v>21</v>
      </c>
      <c r="F4860" t="s">
        <v>22</v>
      </c>
      <c r="G4860" s="2">
        <v>33</v>
      </c>
      <c r="H4860" t="s">
        <v>20</v>
      </c>
      <c r="I4860" t="s">
        <v>23</v>
      </c>
      <c r="J4860" t="s">
        <v>21</v>
      </c>
      <c r="K4860" t="s">
        <v>21</v>
      </c>
      <c r="L4860" t="s">
        <v>33</v>
      </c>
      <c r="M4860" t="s">
        <v>21</v>
      </c>
      <c r="N4860" t="s">
        <v>30</v>
      </c>
      <c r="O4860" s="1">
        <v>91.4</v>
      </c>
      <c r="P4860" s="1">
        <v>3055.97</v>
      </c>
      <c r="Q4860">
        <v>1</v>
      </c>
      <c r="R4860" t="s">
        <v>20</v>
      </c>
      <c r="S4860" t="str">
        <f>IF(ChurnData[[#This Row],[MonthlyCharges]]&lt;=30,"1. Up to 30",IF(ChurnData[[#This Row],[MonthlyCharges]]&lt;=50,"2. 31-50",IF(ChurnData[[#This Row],[MonthlyCharges]]&lt;=70,"3. 51-70",IF(ChurnData[[#This Row],[MonthlyCharges]]&lt;=90,"4. 71-90","5. Over 90"))))</f>
        <v>5. Over 90</v>
      </c>
      <c r="T4860" t="str">
        <f>IF(AND(ChurnData[[#This Row],[Contract]]="Month-to-month",ChurnData[[#This Row],[InternetService]]="Fiber optic",ChurnData[[#This Row],[TenureMonths]]&lt;=11),"High-risk","Other")</f>
        <v>Other</v>
      </c>
      <c r="U4860" t="str">
        <f>IF(ChurnData[[#This Row],[TenureMonths]]&lt;=11,"0-11",IF(ChurnData[[#This Row],[TenureMonths]]&lt;=23,"12-23",IF(ChurnData[[#This Row],[TenureMonths]]&lt;=35,"24-35",IF(ChurnData[[#This Row],[TenureMonths]]&lt;=47,"36-47",IF(ChurnData[[#This Row],[TenureMonths]]&lt;=59,"48-59","60-72")))))</f>
        <v>24-35</v>
      </c>
      <c r="V4860">
        <f>IF(ChurnData[[#This Row],[Churn]]="Yes",1,0)</f>
        <v>1</v>
      </c>
    </row>
    <row r="4861" spans="1:22" x14ac:dyDescent="0.35">
      <c r="A4861" t="s">
        <v>4914</v>
      </c>
      <c r="B4861" t="s">
        <v>19</v>
      </c>
      <c r="C4861">
        <v>0</v>
      </c>
      <c r="D4861" t="s">
        <v>20</v>
      </c>
      <c r="E4861" t="s">
        <v>20</v>
      </c>
      <c r="F4861" t="s">
        <v>47</v>
      </c>
      <c r="G4861" s="2">
        <v>4</v>
      </c>
      <c r="H4861" t="s">
        <v>20</v>
      </c>
      <c r="I4861" t="s">
        <v>23</v>
      </c>
      <c r="J4861" t="s">
        <v>21</v>
      </c>
      <c r="K4861" t="s">
        <v>21</v>
      </c>
      <c r="L4861" t="s">
        <v>33</v>
      </c>
      <c r="M4861" t="s">
        <v>20</v>
      </c>
      <c r="N4861" t="s">
        <v>34</v>
      </c>
      <c r="O4861" s="1">
        <v>94.71</v>
      </c>
      <c r="P4861" s="1">
        <v>372.83</v>
      </c>
      <c r="Q4861">
        <v>3</v>
      </c>
      <c r="R4861" t="s">
        <v>20</v>
      </c>
      <c r="S4861" t="str">
        <f>IF(ChurnData[[#This Row],[MonthlyCharges]]&lt;=30,"1. Up to 30",IF(ChurnData[[#This Row],[MonthlyCharges]]&lt;=50,"2. 31-50",IF(ChurnData[[#This Row],[MonthlyCharges]]&lt;=70,"3. 51-70",IF(ChurnData[[#This Row],[MonthlyCharges]]&lt;=90,"4. 71-90","5. Over 90"))))</f>
        <v>5. Over 90</v>
      </c>
      <c r="T4861" t="str">
        <f>IF(AND(ChurnData[[#This Row],[Contract]]="Month-to-month",ChurnData[[#This Row],[InternetService]]="Fiber optic",ChurnData[[#This Row],[TenureMonths]]&lt;=11),"High-risk","Other")</f>
        <v>High-risk</v>
      </c>
      <c r="U4861" t="str">
        <f>IF(ChurnData[[#This Row],[TenureMonths]]&lt;=11,"0-11",IF(ChurnData[[#This Row],[TenureMonths]]&lt;=23,"12-23",IF(ChurnData[[#This Row],[TenureMonths]]&lt;=35,"24-35",IF(ChurnData[[#This Row],[TenureMonths]]&lt;=47,"36-47",IF(ChurnData[[#This Row],[TenureMonths]]&lt;=59,"48-59","60-72")))))</f>
        <v>0-11</v>
      </c>
      <c r="V4861">
        <f>IF(ChurnData[[#This Row],[Churn]]="Yes",1,0)</f>
        <v>1</v>
      </c>
    </row>
    <row r="4862" spans="1:22" x14ac:dyDescent="0.35">
      <c r="A4862" t="s">
        <v>4915</v>
      </c>
      <c r="B4862" t="s">
        <v>36</v>
      </c>
      <c r="C4862">
        <v>0</v>
      </c>
      <c r="D4862" t="s">
        <v>21</v>
      </c>
      <c r="E4862" t="s">
        <v>21</v>
      </c>
      <c r="F4862" t="s">
        <v>27</v>
      </c>
      <c r="G4862" s="2">
        <v>30</v>
      </c>
      <c r="H4862" t="s">
        <v>20</v>
      </c>
      <c r="I4862" t="s">
        <v>23</v>
      </c>
      <c r="J4862" t="s">
        <v>21</v>
      </c>
      <c r="K4862" t="s">
        <v>20</v>
      </c>
      <c r="L4862" t="s">
        <v>24</v>
      </c>
      <c r="M4862" t="s">
        <v>21</v>
      </c>
      <c r="N4862" t="s">
        <v>34</v>
      </c>
      <c r="O4862" s="1">
        <v>83.1</v>
      </c>
      <c r="P4862" s="1">
        <v>2474.2399999999998</v>
      </c>
      <c r="Q4862">
        <v>1</v>
      </c>
      <c r="R4862" t="s">
        <v>21</v>
      </c>
      <c r="S4862" t="str">
        <f>IF(ChurnData[[#This Row],[MonthlyCharges]]&lt;=30,"1. Up to 30",IF(ChurnData[[#This Row],[MonthlyCharges]]&lt;=50,"2. 31-50",IF(ChurnData[[#This Row],[MonthlyCharges]]&lt;=70,"3. 51-70",IF(ChurnData[[#This Row],[MonthlyCharges]]&lt;=90,"4. 71-90","5. Over 90"))))</f>
        <v>4. 71-90</v>
      </c>
      <c r="T4862" t="str">
        <f>IF(AND(ChurnData[[#This Row],[Contract]]="Month-to-month",ChurnData[[#This Row],[InternetService]]="Fiber optic",ChurnData[[#This Row],[TenureMonths]]&lt;=11),"High-risk","Other")</f>
        <v>Other</v>
      </c>
      <c r="U4862" t="str">
        <f>IF(ChurnData[[#This Row],[TenureMonths]]&lt;=11,"0-11",IF(ChurnData[[#This Row],[TenureMonths]]&lt;=23,"12-23",IF(ChurnData[[#This Row],[TenureMonths]]&lt;=35,"24-35",IF(ChurnData[[#This Row],[TenureMonths]]&lt;=47,"36-47",IF(ChurnData[[#This Row],[TenureMonths]]&lt;=59,"48-59","60-72")))))</f>
        <v>24-35</v>
      </c>
      <c r="V4862">
        <f>IF(ChurnData[[#This Row],[Churn]]="Yes",1,0)</f>
        <v>0</v>
      </c>
    </row>
    <row r="4863" spans="1:22" x14ac:dyDescent="0.35">
      <c r="A4863" t="s">
        <v>4916</v>
      </c>
      <c r="B4863" t="s">
        <v>36</v>
      </c>
      <c r="C4863">
        <v>0</v>
      </c>
      <c r="D4863" t="s">
        <v>20</v>
      </c>
      <c r="E4863" t="s">
        <v>21</v>
      </c>
      <c r="F4863" t="s">
        <v>75</v>
      </c>
      <c r="G4863" s="2">
        <v>14</v>
      </c>
      <c r="H4863" t="s">
        <v>20</v>
      </c>
      <c r="I4863" t="s">
        <v>23</v>
      </c>
      <c r="J4863" t="s">
        <v>21</v>
      </c>
      <c r="K4863" t="s">
        <v>21</v>
      </c>
      <c r="L4863" t="s">
        <v>33</v>
      </c>
      <c r="M4863" t="s">
        <v>21</v>
      </c>
      <c r="N4863" t="s">
        <v>34</v>
      </c>
      <c r="O4863" s="1">
        <v>72.34</v>
      </c>
      <c r="P4863" s="1">
        <v>1008.53</v>
      </c>
      <c r="Q4863">
        <v>1</v>
      </c>
      <c r="R4863" t="s">
        <v>21</v>
      </c>
      <c r="S4863" t="str">
        <f>IF(ChurnData[[#This Row],[MonthlyCharges]]&lt;=30,"1. Up to 30",IF(ChurnData[[#This Row],[MonthlyCharges]]&lt;=50,"2. 31-50",IF(ChurnData[[#This Row],[MonthlyCharges]]&lt;=70,"3. 51-70",IF(ChurnData[[#This Row],[MonthlyCharges]]&lt;=90,"4. 71-90","5. Over 90"))))</f>
        <v>4. 71-90</v>
      </c>
      <c r="T4863" t="str">
        <f>IF(AND(ChurnData[[#This Row],[Contract]]="Month-to-month",ChurnData[[#This Row],[InternetService]]="Fiber optic",ChurnData[[#This Row],[TenureMonths]]&lt;=11),"High-risk","Other")</f>
        <v>Other</v>
      </c>
      <c r="U4863" t="str">
        <f>IF(ChurnData[[#This Row],[TenureMonths]]&lt;=11,"0-11",IF(ChurnData[[#This Row],[TenureMonths]]&lt;=23,"12-23",IF(ChurnData[[#This Row],[TenureMonths]]&lt;=35,"24-35",IF(ChurnData[[#This Row],[TenureMonths]]&lt;=47,"36-47",IF(ChurnData[[#This Row],[TenureMonths]]&lt;=59,"48-59","60-72")))))</f>
        <v>12-23</v>
      </c>
      <c r="V4863">
        <f>IF(ChurnData[[#This Row],[Churn]]="Yes",1,0)</f>
        <v>0</v>
      </c>
    </row>
    <row r="4864" spans="1:22" x14ac:dyDescent="0.35">
      <c r="A4864" t="s">
        <v>4917</v>
      </c>
      <c r="B4864" t="s">
        <v>19</v>
      </c>
      <c r="C4864">
        <v>0</v>
      </c>
      <c r="D4864" t="s">
        <v>20</v>
      </c>
      <c r="E4864" t="s">
        <v>20</v>
      </c>
      <c r="F4864" t="s">
        <v>58</v>
      </c>
      <c r="G4864" s="2">
        <v>8</v>
      </c>
      <c r="H4864" t="s">
        <v>20</v>
      </c>
      <c r="I4864" t="s">
        <v>32</v>
      </c>
      <c r="J4864" t="s">
        <v>20</v>
      </c>
      <c r="K4864" t="s">
        <v>20</v>
      </c>
      <c r="L4864" t="s">
        <v>33</v>
      </c>
      <c r="M4864" t="s">
        <v>20</v>
      </c>
      <c r="N4864" t="s">
        <v>34</v>
      </c>
      <c r="O4864" s="1">
        <v>54.18</v>
      </c>
      <c r="P4864" s="1">
        <v>438.01</v>
      </c>
      <c r="Q4864">
        <v>3</v>
      </c>
      <c r="R4864" t="s">
        <v>21</v>
      </c>
      <c r="S4864" t="str">
        <f>IF(ChurnData[[#This Row],[MonthlyCharges]]&lt;=30,"1. Up to 30",IF(ChurnData[[#This Row],[MonthlyCharges]]&lt;=50,"2. 31-50",IF(ChurnData[[#This Row],[MonthlyCharges]]&lt;=70,"3. 51-70",IF(ChurnData[[#This Row],[MonthlyCharges]]&lt;=90,"4. 71-90","5. Over 90"))))</f>
        <v>3. 51-70</v>
      </c>
      <c r="T4864" t="str">
        <f>IF(AND(ChurnData[[#This Row],[Contract]]="Month-to-month",ChurnData[[#This Row],[InternetService]]="Fiber optic",ChurnData[[#This Row],[TenureMonths]]&lt;=11),"High-risk","Other")</f>
        <v>Other</v>
      </c>
      <c r="U4864" t="str">
        <f>IF(ChurnData[[#This Row],[TenureMonths]]&lt;=11,"0-11",IF(ChurnData[[#This Row],[TenureMonths]]&lt;=23,"12-23",IF(ChurnData[[#This Row],[TenureMonths]]&lt;=35,"24-35",IF(ChurnData[[#This Row],[TenureMonths]]&lt;=47,"36-47",IF(ChurnData[[#This Row],[TenureMonths]]&lt;=59,"48-59","60-72")))))</f>
        <v>0-11</v>
      </c>
      <c r="V4864">
        <f>IF(ChurnData[[#This Row],[Churn]]="Yes",1,0)</f>
        <v>0</v>
      </c>
    </row>
    <row r="4865" spans="1:22" x14ac:dyDescent="0.35">
      <c r="A4865" t="s">
        <v>4918</v>
      </c>
      <c r="B4865" t="s">
        <v>19</v>
      </c>
      <c r="C4865">
        <v>0</v>
      </c>
      <c r="D4865" t="s">
        <v>21</v>
      </c>
      <c r="E4865" t="s">
        <v>21</v>
      </c>
      <c r="F4865" t="s">
        <v>41</v>
      </c>
      <c r="G4865" s="2">
        <v>20</v>
      </c>
      <c r="H4865" t="s">
        <v>20</v>
      </c>
      <c r="I4865" t="s">
        <v>23</v>
      </c>
      <c r="J4865" t="s">
        <v>20</v>
      </c>
      <c r="K4865" t="s">
        <v>21</v>
      </c>
      <c r="L4865" t="s">
        <v>29</v>
      </c>
      <c r="M4865" t="s">
        <v>21</v>
      </c>
      <c r="N4865" t="s">
        <v>34</v>
      </c>
      <c r="O4865" s="1">
        <v>79.66</v>
      </c>
      <c r="P4865" s="1">
        <v>1593.82</v>
      </c>
      <c r="Q4865">
        <v>1</v>
      </c>
      <c r="R4865" t="s">
        <v>20</v>
      </c>
      <c r="S4865" t="str">
        <f>IF(ChurnData[[#This Row],[MonthlyCharges]]&lt;=30,"1. Up to 30",IF(ChurnData[[#This Row],[MonthlyCharges]]&lt;=50,"2. 31-50",IF(ChurnData[[#This Row],[MonthlyCharges]]&lt;=70,"3. 51-70",IF(ChurnData[[#This Row],[MonthlyCharges]]&lt;=90,"4. 71-90","5. Over 90"))))</f>
        <v>4. 71-90</v>
      </c>
      <c r="T4865" t="str">
        <f>IF(AND(ChurnData[[#This Row],[Contract]]="Month-to-month",ChurnData[[#This Row],[InternetService]]="Fiber optic",ChurnData[[#This Row],[TenureMonths]]&lt;=11),"High-risk","Other")</f>
        <v>Other</v>
      </c>
      <c r="U4865" t="str">
        <f>IF(ChurnData[[#This Row],[TenureMonths]]&lt;=11,"0-11",IF(ChurnData[[#This Row],[TenureMonths]]&lt;=23,"12-23",IF(ChurnData[[#This Row],[TenureMonths]]&lt;=35,"24-35",IF(ChurnData[[#This Row],[TenureMonths]]&lt;=47,"36-47",IF(ChurnData[[#This Row],[TenureMonths]]&lt;=59,"48-59","60-72")))))</f>
        <v>12-23</v>
      </c>
      <c r="V4865">
        <f>IF(ChurnData[[#This Row],[Churn]]="Yes",1,0)</f>
        <v>1</v>
      </c>
    </row>
    <row r="4866" spans="1:22" x14ac:dyDescent="0.35">
      <c r="A4866" t="s">
        <v>4919</v>
      </c>
      <c r="B4866" t="s">
        <v>19</v>
      </c>
      <c r="C4866">
        <v>0</v>
      </c>
      <c r="D4866" t="s">
        <v>21</v>
      </c>
      <c r="E4866" t="s">
        <v>21</v>
      </c>
      <c r="F4866" t="s">
        <v>45</v>
      </c>
      <c r="G4866" s="2">
        <v>62</v>
      </c>
      <c r="H4866" t="s">
        <v>20</v>
      </c>
      <c r="I4866" t="s">
        <v>23</v>
      </c>
      <c r="J4866" t="s">
        <v>21</v>
      </c>
      <c r="K4866" t="s">
        <v>21</v>
      </c>
      <c r="L4866" t="s">
        <v>24</v>
      </c>
      <c r="M4866" t="s">
        <v>20</v>
      </c>
      <c r="N4866" t="s">
        <v>25</v>
      </c>
      <c r="O4866" s="1">
        <v>86.86</v>
      </c>
      <c r="P4866" s="1">
        <v>5423.97</v>
      </c>
      <c r="Q4866">
        <v>2</v>
      </c>
      <c r="R4866" t="s">
        <v>21</v>
      </c>
      <c r="S4866" t="str">
        <f>IF(ChurnData[[#This Row],[MonthlyCharges]]&lt;=30,"1. Up to 30",IF(ChurnData[[#This Row],[MonthlyCharges]]&lt;=50,"2. 31-50",IF(ChurnData[[#This Row],[MonthlyCharges]]&lt;=70,"3. 51-70",IF(ChurnData[[#This Row],[MonthlyCharges]]&lt;=90,"4. 71-90","5. Over 90"))))</f>
        <v>4. 71-90</v>
      </c>
      <c r="T4866" t="str">
        <f>IF(AND(ChurnData[[#This Row],[Contract]]="Month-to-month",ChurnData[[#This Row],[InternetService]]="Fiber optic",ChurnData[[#This Row],[TenureMonths]]&lt;=11),"High-risk","Other")</f>
        <v>Other</v>
      </c>
      <c r="U4866" t="str">
        <f>IF(ChurnData[[#This Row],[TenureMonths]]&lt;=11,"0-11",IF(ChurnData[[#This Row],[TenureMonths]]&lt;=23,"12-23",IF(ChurnData[[#This Row],[TenureMonths]]&lt;=35,"24-35",IF(ChurnData[[#This Row],[TenureMonths]]&lt;=47,"36-47",IF(ChurnData[[#This Row],[TenureMonths]]&lt;=59,"48-59","60-72")))))</f>
        <v>60-72</v>
      </c>
      <c r="V4866">
        <f>IF(ChurnData[[#This Row],[Churn]]="Yes",1,0)</f>
        <v>0</v>
      </c>
    </row>
    <row r="4867" spans="1:22" x14ac:dyDescent="0.35">
      <c r="A4867" t="s">
        <v>4920</v>
      </c>
      <c r="B4867" t="s">
        <v>36</v>
      </c>
      <c r="C4867">
        <v>1</v>
      </c>
      <c r="D4867" t="s">
        <v>21</v>
      </c>
      <c r="E4867" t="s">
        <v>21</v>
      </c>
      <c r="F4867" t="s">
        <v>49</v>
      </c>
      <c r="G4867" s="2">
        <v>23</v>
      </c>
      <c r="H4867" t="s">
        <v>20</v>
      </c>
      <c r="I4867" t="s">
        <v>32</v>
      </c>
      <c r="J4867" t="s">
        <v>21</v>
      </c>
      <c r="K4867" t="s">
        <v>21</v>
      </c>
      <c r="L4867" t="s">
        <v>33</v>
      </c>
      <c r="M4867" t="s">
        <v>21</v>
      </c>
      <c r="N4867" t="s">
        <v>34</v>
      </c>
      <c r="O4867" s="1">
        <v>61.12</v>
      </c>
      <c r="P4867" s="1">
        <v>1409.96</v>
      </c>
      <c r="Q4867">
        <v>3</v>
      </c>
      <c r="R4867" t="s">
        <v>21</v>
      </c>
      <c r="S4867" t="str">
        <f>IF(ChurnData[[#This Row],[MonthlyCharges]]&lt;=30,"1. Up to 30",IF(ChurnData[[#This Row],[MonthlyCharges]]&lt;=50,"2. 31-50",IF(ChurnData[[#This Row],[MonthlyCharges]]&lt;=70,"3. 51-70",IF(ChurnData[[#This Row],[MonthlyCharges]]&lt;=90,"4. 71-90","5. Over 90"))))</f>
        <v>3. 51-70</v>
      </c>
      <c r="T4867" t="str">
        <f>IF(AND(ChurnData[[#This Row],[Contract]]="Month-to-month",ChurnData[[#This Row],[InternetService]]="Fiber optic",ChurnData[[#This Row],[TenureMonths]]&lt;=11),"High-risk","Other")</f>
        <v>Other</v>
      </c>
      <c r="U4867" t="str">
        <f>IF(ChurnData[[#This Row],[TenureMonths]]&lt;=11,"0-11",IF(ChurnData[[#This Row],[TenureMonths]]&lt;=23,"12-23",IF(ChurnData[[#This Row],[TenureMonths]]&lt;=35,"24-35",IF(ChurnData[[#This Row],[TenureMonths]]&lt;=47,"36-47",IF(ChurnData[[#This Row],[TenureMonths]]&lt;=59,"48-59","60-72")))))</f>
        <v>12-23</v>
      </c>
      <c r="V4867">
        <f>IF(ChurnData[[#This Row],[Churn]]="Yes",1,0)</f>
        <v>0</v>
      </c>
    </row>
    <row r="4868" spans="1:22" x14ac:dyDescent="0.35">
      <c r="A4868" t="s">
        <v>4921</v>
      </c>
      <c r="B4868" t="s">
        <v>36</v>
      </c>
      <c r="C4868">
        <v>0</v>
      </c>
      <c r="D4868" t="s">
        <v>20</v>
      </c>
      <c r="E4868" t="s">
        <v>20</v>
      </c>
      <c r="F4868" t="s">
        <v>56</v>
      </c>
      <c r="G4868" s="2">
        <v>22</v>
      </c>
      <c r="H4868" t="s">
        <v>21</v>
      </c>
      <c r="I4868" t="s">
        <v>23</v>
      </c>
      <c r="J4868" t="s">
        <v>21</v>
      </c>
      <c r="K4868" t="s">
        <v>21</v>
      </c>
      <c r="L4868" t="s">
        <v>33</v>
      </c>
      <c r="M4868" t="s">
        <v>20</v>
      </c>
      <c r="N4868" t="s">
        <v>34</v>
      </c>
      <c r="O4868" s="1">
        <v>79.239999999999995</v>
      </c>
      <c r="P4868" s="1">
        <v>1793.39</v>
      </c>
      <c r="Q4868">
        <v>0</v>
      </c>
      <c r="R4868" t="s">
        <v>21</v>
      </c>
      <c r="S4868" t="str">
        <f>IF(ChurnData[[#This Row],[MonthlyCharges]]&lt;=30,"1. Up to 30",IF(ChurnData[[#This Row],[MonthlyCharges]]&lt;=50,"2. 31-50",IF(ChurnData[[#This Row],[MonthlyCharges]]&lt;=70,"3. 51-70",IF(ChurnData[[#This Row],[MonthlyCharges]]&lt;=90,"4. 71-90","5. Over 90"))))</f>
        <v>4. 71-90</v>
      </c>
      <c r="T4868" t="str">
        <f>IF(AND(ChurnData[[#This Row],[Contract]]="Month-to-month",ChurnData[[#This Row],[InternetService]]="Fiber optic",ChurnData[[#This Row],[TenureMonths]]&lt;=11),"High-risk","Other")</f>
        <v>Other</v>
      </c>
      <c r="U4868" t="str">
        <f>IF(ChurnData[[#This Row],[TenureMonths]]&lt;=11,"0-11",IF(ChurnData[[#This Row],[TenureMonths]]&lt;=23,"12-23",IF(ChurnData[[#This Row],[TenureMonths]]&lt;=35,"24-35",IF(ChurnData[[#This Row],[TenureMonths]]&lt;=47,"36-47",IF(ChurnData[[#This Row],[TenureMonths]]&lt;=59,"48-59","60-72")))))</f>
        <v>12-23</v>
      </c>
      <c r="V4868">
        <f>IF(ChurnData[[#This Row],[Churn]]="Yes",1,0)</f>
        <v>0</v>
      </c>
    </row>
    <row r="4869" spans="1:22" x14ac:dyDescent="0.35">
      <c r="A4869" t="s">
        <v>4922</v>
      </c>
      <c r="B4869" t="s">
        <v>36</v>
      </c>
      <c r="C4869">
        <v>0</v>
      </c>
      <c r="D4869" t="s">
        <v>21</v>
      </c>
      <c r="E4869" t="s">
        <v>21</v>
      </c>
      <c r="F4869" t="s">
        <v>27</v>
      </c>
      <c r="G4869" s="2">
        <v>64</v>
      </c>
      <c r="H4869" t="s">
        <v>20</v>
      </c>
      <c r="I4869" t="s">
        <v>23</v>
      </c>
      <c r="J4869" t="s">
        <v>21</v>
      </c>
      <c r="K4869" t="s">
        <v>20</v>
      </c>
      <c r="L4869" t="s">
        <v>24</v>
      </c>
      <c r="M4869" t="s">
        <v>21</v>
      </c>
      <c r="N4869" t="s">
        <v>25</v>
      </c>
      <c r="O4869" s="1">
        <v>90.18</v>
      </c>
      <c r="P4869" s="1">
        <v>5824.21</v>
      </c>
      <c r="Q4869">
        <v>2</v>
      </c>
      <c r="R4869" t="s">
        <v>21</v>
      </c>
      <c r="S4869" t="str">
        <f>IF(ChurnData[[#This Row],[MonthlyCharges]]&lt;=30,"1. Up to 30",IF(ChurnData[[#This Row],[MonthlyCharges]]&lt;=50,"2. 31-50",IF(ChurnData[[#This Row],[MonthlyCharges]]&lt;=70,"3. 51-70",IF(ChurnData[[#This Row],[MonthlyCharges]]&lt;=90,"4. 71-90","5. Over 90"))))</f>
        <v>5. Over 90</v>
      </c>
      <c r="T4869" t="str">
        <f>IF(AND(ChurnData[[#This Row],[Contract]]="Month-to-month",ChurnData[[#This Row],[InternetService]]="Fiber optic",ChurnData[[#This Row],[TenureMonths]]&lt;=11),"High-risk","Other")</f>
        <v>Other</v>
      </c>
      <c r="U4869" t="str">
        <f>IF(ChurnData[[#This Row],[TenureMonths]]&lt;=11,"0-11",IF(ChurnData[[#This Row],[TenureMonths]]&lt;=23,"12-23",IF(ChurnData[[#This Row],[TenureMonths]]&lt;=35,"24-35",IF(ChurnData[[#This Row],[TenureMonths]]&lt;=47,"36-47",IF(ChurnData[[#This Row],[TenureMonths]]&lt;=59,"48-59","60-72")))))</f>
        <v>60-72</v>
      </c>
      <c r="V4869">
        <f>IF(ChurnData[[#This Row],[Churn]]="Yes",1,0)</f>
        <v>0</v>
      </c>
    </row>
    <row r="4870" spans="1:22" x14ac:dyDescent="0.35">
      <c r="A4870" t="s">
        <v>4923</v>
      </c>
      <c r="B4870" t="s">
        <v>36</v>
      </c>
      <c r="C4870">
        <v>0</v>
      </c>
      <c r="D4870" t="s">
        <v>21</v>
      </c>
      <c r="E4870" t="s">
        <v>21</v>
      </c>
      <c r="F4870" t="s">
        <v>65</v>
      </c>
      <c r="G4870" s="2">
        <v>35</v>
      </c>
      <c r="H4870" t="s">
        <v>20</v>
      </c>
      <c r="I4870" t="s">
        <v>23</v>
      </c>
      <c r="J4870" t="s">
        <v>20</v>
      </c>
      <c r="K4870" t="s">
        <v>20</v>
      </c>
      <c r="L4870" t="s">
        <v>29</v>
      </c>
      <c r="M4870" t="s">
        <v>20</v>
      </c>
      <c r="N4870" t="s">
        <v>30</v>
      </c>
      <c r="O4870" s="1">
        <v>97.09</v>
      </c>
      <c r="P4870" s="1">
        <v>3474.16</v>
      </c>
      <c r="Q4870">
        <v>2</v>
      </c>
      <c r="R4870" t="s">
        <v>21</v>
      </c>
      <c r="S4870" t="str">
        <f>IF(ChurnData[[#This Row],[MonthlyCharges]]&lt;=30,"1. Up to 30",IF(ChurnData[[#This Row],[MonthlyCharges]]&lt;=50,"2. 31-50",IF(ChurnData[[#This Row],[MonthlyCharges]]&lt;=70,"3. 51-70",IF(ChurnData[[#This Row],[MonthlyCharges]]&lt;=90,"4. 71-90","5. Over 90"))))</f>
        <v>5. Over 90</v>
      </c>
      <c r="T4870" t="str">
        <f>IF(AND(ChurnData[[#This Row],[Contract]]="Month-to-month",ChurnData[[#This Row],[InternetService]]="Fiber optic",ChurnData[[#This Row],[TenureMonths]]&lt;=11),"High-risk","Other")</f>
        <v>Other</v>
      </c>
      <c r="U4870" t="str">
        <f>IF(ChurnData[[#This Row],[TenureMonths]]&lt;=11,"0-11",IF(ChurnData[[#This Row],[TenureMonths]]&lt;=23,"12-23",IF(ChurnData[[#This Row],[TenureMonths]]&lt;=35,"24-35",IF(ChurnData[[#This Row],[TenureMonths]]&lt;=47,"36-47",IF(ChurnData[[#This Row],[TenureMonths]]&lt;=59,"48-59","60-72")))))</f>
        <v>24-35</v>
      </c>
      <c r="V4870">
        <f>IF(ChurnData[[#This Row],[Churn]]="Yes",1,0)</f>
        <v>0</v>
      </c>
    </row>
    <row r="4871" spans="1:22" x14ac:dyDescent="0.35">
      <c r="A4871" t="s">
        <v>4924</v>
      </c>
      <c r="B4871" t="s">
        <v>19</v>
      </c>
      <c r="C4871">
        <v>0</v>
      </c>
      <c r="D4871" t="s">
        <v>20</v>
      </c>
      <c r="E4871" t="s">
        <v>20</v>
      </c>
      <c r="F4871" t="s">
        <v>56</v>
      </c>
      <c r="G4871" s="2">
        <v>4</v>
      </c>
      <c r="H4871" t="s">
        <v>20</v>
      </c>
      <c r="I4871" t="s">
        <v>32</v>
      </c>
      <c r="J4871" t="s">
        <v>21</v>
      </c>
      <c r="K4871" t="s">
        <v>20</v>
      </c>
      <c r="L4871" t="s">
        <v>33</v>
      </c>
      <c r="M4871" t="s">
        <v>21</v>
      </c>
      <c r="N4871" t="s">
        <v>30</v>
      </c>
      <c r="O4871" s="1">
        <v>59.69</v>
      </c>
      <c r="P4871" s="1">
        <v>240.16</v>
      </c>
      <c r="Q4871">
        <v>1</v>
      </c>
      <c r="R4871" t="s">
        <v>21</v>
      </c>
      <c r="S4871" t="str">
        <f>IF(ChurnData[[#This Row],[MonthlyCharges]]&lt;=30,"1. Up to 30",IF(ChurnData[[#This Row],[MonthlyCharges]]&lt;=50,"2. 31-50",IF(ChurnData[[#This Row],[MonthlyCharges]]&lt;=70,"3. 51-70",IF(ChurnData[[#This Row],[MonthlyCharges]]&lt;=90,"4. 71-90","5. Over 90"))))</f>
        <v>3. 51-70</v>
      </c>
      <c r="T4871" t="str">
        <f>IF(AND(ChurnData[[#This Row],[Contract]]="Month-to-month",ChurnData[[#This Row],[InternetService]]="Fiber optic",ChurnData[[#This Row],[TenureMonths]]&lt;=11),"High-risk","Other")</f>
        <v>Other</v>
      </c>
      <c r="U4871" t="str">
        <f>IF(ChurnData[[#This Row],[TenureMonths]]&lt;=11,"0-11",IF(ChurnData[[#This Row],[TenureMonths]]&lt;=23,"12-23",IF(ChurnData[[#This Row],[TenureMonths]]&lt;=35,"24-35",IF(ChurnData[[#This Row],[TenureMonths]]&lt;=47,"36-47",IF(ChurnData[[#This Row],[TenureMonths]]&lt;=59,"48-59","60-72")))))</f>
        <v>0-11</v>
      </c>
      <c r="V4871">
        <f>IF(ChurnData[[#This Row],[Churn]]="Yes",1,0)</f>
        <v>0</v>
      </c>
    </row>
    <row r="4872" spans="1:22" x14ac:dyDescent="0.35">
      <c r="A4872" t="s">
        <v>4925</v>
      </c>
      <c r="B4872" t="s">
        <v>19</v>
      </c>
      <c r="C4872">
        <v>0</v>
      </c>
      <c r="D4872" t="s">
        <v>20</v>
      </c>
      <c r="E4872" t="s">
        <v>21</v>
      </c>
      <c r="F4872" t="s">
        <v>56</v>
      </c>
      <c r="G4872" s="2">
        <v>21</v>
      </c>
      <c r="H4872" t="s">
        <v>20</v>
      </c>
      <c r="I4872" t="s">
        <v>23</v>
      </c>
      <c r="J4872" t="s">
        <v>21</v>
      </c>
      <c r="K4872" t="s">
        <v>21</v>
      </c>
      <c r="L4872" t="s">
        <v>33</v>
      </c>
      <c r="M4872" t="s">
        <v>20</v>
      </c>
      <c r="N4872" t="s">
        <v>43</v>
      </c>
      <c r="O4872" s="1">
        <v>81.14</v>
      </c>
      <c r="P4872" s="1">
        <v>1703.17</v>
      </c>
      <c r="Q4872">
        <v>0</v>
      </c>
      <c r="R4872" t="s">
        <v>20</v>
      </c>
      <c r="S4872" t="str">
        <f>IF(ChurnData[[#This Row],[MonthlyCharges]]&lt;=30,"1. Up to 30",IF(ChurnData[[#This Row],[MonthlyCharges]]&lt;=50,"2. 31-50",IF(ChurnData[[#This Row],[MonthlyCharges]]&lt;=70,"3. 51-70",IF(ChurnData[[#This Row],[MonthlyCharges]]&lt;=90,"4. 71-90","5. Over 90"))))</f>
        <v>4. 71-90</v>
      </c>
      <c r="T4872" t="str">
        <f>IF(AND(ChurnData[[#This Row],[Contract]]="Month-to-month",ChurnData[[#This Row],[InternetService]]="Fiber optic",ChurnData[[#This Row],[TenureMonths]]&lt;=11),"High-risk","Other")</f>
        <v>Other</v>
      </c>
      <c r="U4872" t="str">
        <f>IF(ChurnData[[#This Row],[TenureMonths]]&lt;=11,"0-11",IF(ChurnData[[#This Row],[TenureMonths]]&lt;=23,"12-23",IF(ChurnData[[#This Row],[TenureMonths]]&lt;=35,"24-35",IF(ChurnData[[#This Row],[TenureMonths]]&lt;=47,"36-47",IF(ChurnData[[#This Row],[TenureMonths]]&lt;=59,"48-59","60-72")))))</f>
        <v>12-23</v>
      </c>
      <c r="V4872">
        <f>IF(ChurnData[[#This Row],[Churn]]="Yes",1,0)</f>
        <v>1</v>
      </c>
    </row>
    <row r="4873" spans="1:22" x14ac:dyDescent="0.35">
      <c r="A4873" t="s">
        <v>4926</v>
      </c>
      <c r="B4873" t="s">
        <v>19</v>
      </c>
      <c r="C4873">
        <v>1</v>
      </c>
      <c r="D4873" t="s">
        <v>21</v>
      </c>
      <c r="E4873" t="s">
        <v>21</v>
      </c>
      <c r="F4873" t="s">
        <v>47</v>
      </c>
      <c r="G4873" s="2">
        <v>30</v>
      </c>
      <c r="H4873" t="s">
        <v>20</v>
      </c>
      <c r="I4873" t="s">
        <v>21</v>
      </c>
      <c r="J4873" t="s">
        <v>28</v>
      </c>
      <c r="K4873" t="s">
        <v>28</v>
      </c>
      <c r="L4873" t="s">
        <v>33</v>
      </c>
      <c r="M4873" t="s">
        <v>20</v>
      </c>
      <c r="N4873" t="s">
        <v>43</v>
      </c>
      <c r="O4873" s="1">
        <v>34.94</v>
      </c>
      <c r="P4873" s="1">
        <v>1021.7</v>
      </c>
      <c r="Q4873">
        <v>0</v>
      </c>
      <c r="R4873" t="s">
        <v>20</v>
      </c>
      <c r="S4873" t="str">
        <f>IF(ChurnData[[#This Row],[MonthlyCharges]]&lt;=30,"1. Up to 30",IF(ChurnData[[#This Row],[MonthlyCharges]]&lt;=50,"2. 31-50",IF(ChurnData[[#This Row],[MonthlyCharges]]&lt;=70,"3. 51-70",IF(ChurnData[[#This Row],[MonthlyCharges]]&lt;=90,"4. 71-90","5. Over 90"))))</f>
        <v>2. 31-50</v>
      </c>
      <c r="T4873" t="str">
        <f>IF(AND(ChurnData[[#This Row],[Contract]]="Month-to-month",ChurnData[[#This Row],[InternetService]]="Fiber optic",ChurnData[[#This Row],[TenureMonths]]&lt;=11),"High-risk","Other")</f>
        <v>Other</v>
      </c>
      <c r="U4873" t="str">
        <f>IF(ChurnData[[#This Row],[TenureMonths]]&lt;=11,"0-11",IF(ChurnData[[#This Row],[TenureMonths]]&lt;=23,"12-23",IF(ChurnData[[#This Row],[TenureMonths]]&lt;=35,"24-35",IF(ChurnData[[#This Row],[TenureMonths]]&lt;=47,"36-47",IF(ChurnData[[#This Row],[TenureMonths]]&lt;=59,"48-59","60-72")))))</f>
        <v>24-35</v>
      </c>
      <c r="V4873">
        <f>IF(ChurnData[[#This Row],[Churn]]="Yes",1,0)</f>
        <v>1</v>
      </c>
    </row>
    <row r="4874" spans="1:22" x14ac:dyDescent="0.35">
      <c r="A4874" t="s">
        <v>4927</v>
      </c>
      <c r="B4874" t="s">
        <v>36</v>
      </c>
      <c r="C4874">
        <v>0</v>
      </c>
      <c r="D4874" t="s">
        <v>21</v>
      </c>
      <c r="E4874" t="s">
        <v>20</v>
      </c>
      <c r="F4874" t="s">
        <v>45</v>
      </c>
      <c r="G4874" s="2">
        <v>20</v>
      </c>
      <c r="H4874" t="s">
        <v>20</v>
      </c>
      <c r="I4874" t="s">
        <v>21</v>
      </c>
      <c r="J4874" t="s">
        <v>28</v>
      </c>
      <c r="K4874" t="s">
        <v>28</v>
      </c>
      <c r="L4874" t="s">
        <v>33</v>
      </c>
      <c r="M4874" t="s">
        <v>20</v>
      </c>
      <c r="N4874" t="s">
        <v>43</v>
      </c>
      <c r="O4874" s="1">
        <v>34.54</v>
      </c>
      <c r="P4874" s="1">
        <v>697.75</v>
      </c>
      <c r="Q4874">
        <v>0</v>
      </c>
      <c r="R4874" t="s">
        <v>21</v>
      </c>
      <c r="S4874" t="str">
        <f>IF(ChurnData[[#This Row],[MonthlyCharges]]&lt;=30,"1. Up to 30",IF(ChurnData[[#This Row],[MonthlyCharges]]&lt;=50,"2. 31-50",IF(ChurnData[[#This Row],[MonthlyCharges]]&lt;=70,"3. 51-70",IF(ChurnData[[#This Row],[MonthlyCharges]]&lt;=90,"4. 71-90","5. Over 90"))))</f>
        <v>2. 31-50</v>
      </c>
      <c r="T4874" t="str">
        <f>IF(AND(ChurnData[[#This Row],[Contract]]="Month-to-month",ChurnData[[#This Row],[InternetService]]="Fiber optic",ChurnData[[#This Row],[TenureMonths]]&lt;=11),"High-risk","Other")</f>
        <v>Other</v>
      </c>
      <c r="U4874" t="str">
        <f>IF(ChurnData[[#This Row],[TenureMonths]]&lt;=11,"0-11",IF(ChurnData[[#This Row],[TenureMonths]]&lt;=23,"12-23",IF(ChurnData[[#This Row],[TenureMonths]]&lt;=35,"24-35",IF(ChurnData[[#This Row],[TenureMonths]]&lt;=47,"36-47",IF(ChurnData[[#This Row],[TenureMonths]]&lt;=59,"48-59","60-72")))))</f>
        <v>12-23</v>
      </c>
      <c r="V4874">
        <f>IF(ChurnData[[#This Row],[Churn]]="Yes",1,0)</f>
        <v>0</v>
      </c>
    </row>
    <row r="4875" spans="1:22" x14ac:dyDescent="0.35">
      <c r="A4875" t="s">
        <v>4928</v>
      </c>
      <c r="B4875" t="s">
        <v>36</v>
      </c>
      <c r="C4875">
        <v>0</v>
      </c>
      <c r="D4875" t="s">
        <v>20</v>
      </c>
      <c r="E4875" t="s">
        <v>21</v>
      </c>
      <c r="F4875" t="s">
        <v>39</v>
      </c>
      <c r="G4875" s="2">
        <v>34</v>
      </c>
      <c r="H4875" t="s">
        <v>20</v>
      </c>
      <c r="I4875" t="s">
        <v>23</v>
      </c>
      <c r="J4875" t="s">
        <v>21</v>
      </c>
      <c r="K4875" t="s">
        <v>21</v>
      </c>
      <c r="L4875" t="s">
        <v>29</v>
      </c>
      <c r="M4875" t="s">
        <v>21</v>
      </c>
      <c r="N4875" t="s">
        <v>34</v>
      </c>
      <c r="O4875" s="1">
        <v>82.21</v>
      </c>
      <c r="P4875" s="1">
        <v>2817.84</v>
      </c>
      <c r="Q4875">
        <v>5</v>
      </c>
      <c r="R4875" t="s">
        <v>21</v>
      </c>
      <c r="S4875" t="str">
        <f>IF(ChurnData[[#This Row],[MonthlyCharges]]&lt;=30,"1. Up to 30",IF(ChurnData[[#This Row],[MonthlyCharges]]&lt;=50,"2. 31-50",IF(ChurnData[[#This Row],[MonthlyCharges]]&lt;=70,"3. 51-70",IF(ChurnData[[#This Row],[MonthlyCharges]]&lt;=90,"4. 71-90","5. Over 90"))))</f>
        <v>4. 71-90</v>
      </c>
      <c r="T4875" t="str">
        <f>IF(AND(ChurnData[[#This Row],[Contract]]="Month-to-month",ChurnData[[#This Row],[InternetService]]="Fiber optic",ChurnData[[#This Row],[TenureMonths]]&lt;=11),"High-risk","Other")</f>
        <v>Other</v>
      </c>
      <c r="U4875" t="str">
        <f>IF(ChurnData[[#This Row],[TenureMonths]]&lt;=11,"0-11",IF(ChurnData[[#This Row],[TenureMonths]]&lt;=23,"12-23",IF(ChurnData[[#This Row],[TenureMonths]]&lt;=35,"24-35",IF(ChurnData[[#This Row],[TenureMonths]]&lt;=47,"36-47",IF(ChurnData[[#This Row],[TenureMonths]]&lt;=59,"48-59","60-72")))))</f>
        <v>24-35</v>
      </c>
      <c r="V4875">
        <f>IF(ChurnData[[#This Row],[Churn]]="Yes",1,0)</f>
        <v>0</v>
      </c>
    </row>
    <row r="4876" spans="1:22" x14ac:dyDescent="0.35">
      <c r="A4876" t="s">
        <v>4929</v>
      </c>
      <c r="B4876" t="s">
        <v>36</v>
      </c>
      <c r="C4876">
        <v>0</v>
      </c>
      <c r="D4876" t="s">
        <v>21</v>
      </c>
      <c r="E4876" t="s">
        <v>21</v>
      </c>
      <c r="F4876" t="s">
        <v>75</v>
      </c>
      <c r="G4876" s="2">
        <v>61</v>
      </c>
      <c r="H4876" t="s">
        <v>20</v>
      </c>
      <c r="I4876" t="s">
        <v>32</v>
      </c>
      <c r="J4876" t="s">
        <v>20</v>
      </c>
      <c r="K4876" t="s">
        <v>21</v>
      </c>
      <c r="L4876" t="s">
        <v>29</v>
      </c>
      <c r="M4876" t="s">
        <v>20</v>
      </c>
      <c r="N4876" t="s">
        <v>25</v>
      </c>
      <c r="O4876" s="1">
        <v>58.24</v>
      </c>
      <c r="P4876" s="1">
        <v>3480.92</v>
      </c>
      <c r="Q4876">
        <v>3</v>
      </c>
      <c r="R4876" t="s">
        <v>21</v>
      </c>
      <c r="S4876" t="str">
        <f>IF(ChurnData[[#This Row],[MonthlyCharges]]&lt;=30,"1. Up to 30",IF(ChurnData[[#This Row],[MonthlyCharges]]&lt;=50,"2. 31-50",IF(ChurnData[[#This Row],[MonthlyCharges]]&lt;=70,"3. 51-70",IF(ChurnData[[#This Row],[MonthlyCharges]]&lt;=90,"4. 71-90","5. Over 90"))))</f>
        <v>3. 51-70</v>
      </c>
      <c r="T4876" t="str">
        <f>IF(AND(ChurnData[[#This Row],[Contract]]="Month-to-month",ChurnData[[#This Row],[InternetService]]="Fiber optic",ChurnData[[#This Row],[TenureMonths]]&lt;=11),"High-risk","Other")</f>
        <v>Other</v>
      </c>
      <c r="U4876" t="str">
        <f>IF(ChurnData[[#This Row],[TenureMonths]]&lt;=11,"0-11",IF(ChurnData[[#This Row],[TenureMonths]]&lt;=23,"12-23",IF(ChurnData[[#This Row],[TenureMonths]]&lt;=35,"24-35",IF(ChurnData[[#This Row],[TenureMonths]]&lt;=47,"36-47",IF(ChurnData[[#This Row],[TenureMonths]]&lt;=59,"48-59","60-72")))))</f>
        <v>60-72</v>
      </c>
      <c r="V4876">
        <f>IF(ChurnData[[#This Row],[Churn]]="Yes",1,0)</f>
        <v>0</v>
      </c>
    </row>
    <row r="4877" spans="1:22" x14ac:dyDescent="0.35">
      <c r="A4877" t="s">
        <v>4930</v>
      </c>
      <c r="B4877" t="s">
        <v>36</v>
      </c>
      <c r="C4877">
        <v>0</v>
      </c>
      <c r="D4877" t="s">
        <v>21</v>
      </c>
      <c r="E4877" t="s">
        <v>21</v>
      </c>
      <c r="F4877" t="s">
        <v>65</v>
      </c>
      <c r="G4877" s="2">
        <v>30</v>
      </c>
      <c r="H4877" t="s">
        <v>20</v>
      </c>
      <c r="I4877" t="s">
        <v>32</v>
      </c>
      <c r="J4877" t="s">
        <v>20</v>
      </c>
      <c r="K4877" t="s">
        <v>21</v>
      </c>
      <c r="L4877" t="s">
        <v>33</v>
      </c>
      <c r="M4877" t="s">
        <v>21</v>
      </c>
      <c r="N4877" t="s">
        <v>30</v>
      </c>
      <c r="O4877" s="1">
        <v>77.22</v>
      </c>
      <c r="P4877" s="1">
        <v>2321.81</v>
      </c>
      <c r="Q4877">
        <v>3</v>
      </c>
      <c r="R4877" t="s">
        <v>20</v>
      </c>
      <c r="S4877" t="str">
        <f>IF(ChurnData[[#This Row],[MonthlyCharges]]&lt;=30,"1. Up to 30",IF(ChurnData[[#This Row],[MonthlyCharges]]&lt;=50,"2. 31-50",IF(ChurnData[[#This Row],[MonthlyCharges]]&lt;=70,"3. 51-70",IF(ChurnData[[#This Row],[MonthlyCharges]]&lt;=90,"4. 71-90","5. Over 90"))))</f>
        <v>4. 71-90</v>
      </c>
      <c r="T4877" t="str">
        <f>IF(AND(ChurnData[[#This Row],[Contract]]="Month-to-month",ChurnData[[#This Row],[InternetService]]="Fiber optic",ChurnData[[#This Row],[TenureMonths]]&lt;=11),"High-risk","Other")</f>
        <v>Other</v>
      </c>
      <c r="U4877" t="str">
        <f>IF(ChurnData[[#This Row],[TenureMonths]]&lt;=11,"0-11",IF(ChurnData[[#This Row],[TenureMonths]]&lt;=23,"12-23",IF(ChurnData[[#This Row],[TenureMonths]]&lt;=35,"24-35",IF(ChurnData[[#This Row],[TenureMonths]]&lt;=47,"36-47",IF(ChurnData[[#This Row],[TenureMonths]]&lt;=59,"48-59","60-72")))))</f>
        <v>24-35</v>
      </c>
      <c r="V4877">
        <f>IF(ChurnData[[#This Row],[Churn]]="Yes",1,0)</f>
        <v>1</v>
      </c>
    </row>
    <row r="4878" spans="1:22" x14ac:dyDescent="0.35">
      <c r="A4878" t="s">
        <v>4931</v>
      </c>
      <c r="B4878" t="s">
        <v>19</v>
      </c>
      <c r="C4878">
        <v>1</v>
      </c>
      <c r="D4878" t="s">
        <v>20</v>
      </c>
      <c r="E4878" t="s">
        <v>20</v>
      </c>
      <c r="F4878" t="s">
        <v>27</v>
      </c>
      <c r="G4878" s="2">
        <v>18</v>
      </c>
      <c r="H4878" t="s">
        <v>20</v>
      </c>
      <c r="I4878" t="s">
        <v>21</v>
      </c>
      <c r="J4878" t="s">
        <v>28</v>
      </c>
      <c r="K4878" t="s">
        <v>28</v>
      </c>
      <c r="L4878" t="s">
        <v>33</v>
      </c>
      <c r="M4878" t="s">
        <v>20</v>
      </c>
      <c r="N4878" t="s">
        <v>43</v>
      </c>
      <c r="O4878" s="1">
        <v>25.47</v>
      </c>
      <c r="P4878" s="1">
        <v>462.33</v>
      </c>
      <c r="Q4878">
        <v>1</v>
      </c>
      <c r="R4878" t="s">
        <v>21</v>
      </c>
      <c r="S4878" t="str">
        <f>IF(ChurnData[[#This Row],[MonthlyCharges]]&lt;=30,"1. Up to 30",IF(ChurnData[[#This Row],[MonthlyCharges]]&lt;=50,"2. 31-50",IF(ChurnData[[#This Row],[MonthlyCharges]]&lt;=70,"3. 51-70",IF(ChurnData[[#This Row],[MonthlyCharges]]&lt;=90,"4. 71-90","5. Over 90"))))</f>
        <v>1. Up to 30</v>
      </c>
      <c r="T4878" t="str">
        <f>IF(AND(ChurnData[[#This Row],[Contract]]="Month-to-month",ChurnData[[#This Row],[InternetService]]="Fiber optic",ChurnData[[#This Row],[TenureMonths]]&lt;=11),"High-risk","Other")</f>
        <v>Other</v>
      </c>
      <c r="U4878" t="str">
        <f>IF(ChurnData[[#This Row],[TenureMonths]]&lt;=11,"0-11",IF(ChurnData[[#This Row],[TenureMonths]]&lt;=23,"12-23",IF(ChurnData[[#This Row],[TenureMonths]]&lt;=35,"24-35",IF(ChurnData[[#This Row],[TenureMonths]]&lt;=47,"36-47",IF(ChurnData[[#This Row],[TenureMonths]]&lt;=59,"48-59","60-72")))))</f>
        <v>12-23</v>
      </c>
      <c r="V4878">
        <f>IF(ChurnData[[#This Row],[Churn]]="Yes",1,0)</f>
        <v>0</v>
      </c>
    </row>
    <row r="4879" spans="1:22" x14ac:dyDescent="0.35">
      <c r="A4879" t="s">
        <v>4932</v>
      </c>
      <c r="B4879" t="s">
        <v>36</v>
      </c>
      <c r="C4879">
        <v>0</v>
      </c>
      <c r="D4879" t="s">
        <v>20</v>
      </c>
      <c r="E4879" t="s">
        <v>21</v>
      </c>
      <c r="F4879" t="s">
        <v>45</v>
      </c>
      <c r="G4879" s="2">
        <v>32</v>
      </c>
      <c r="H4879" t="s">
        <v>20</v>
      </c>
      <c r="I4879" t="s">
        <v>23</v>
      </c>
      <c r="J4879" t="s">
        <v>21</v>
      </c>
      <c r="K4879" t="s">
        <v>20</v>
      </c>
      <c r="L4879" t="s">
        <v>29</v>
      </c>
      <c r="M4879" t="s">
        <v>21</v>
      </c>
      <c r="N4879" t="s">
        <v>25</v>
      </c>
      <c r="O4879" s="1">
        <v>95.42</v>
      </c>
      <c r="P4879" s="1">
        <v>3045.1</v>
      </c>
      <c r="Q4879">
        <v>3</v>
      </c>
      <c r="R4879" t="s">
        <v>21</v>
      </c>
      <c r="S4879" t="str">
        <f>IF(ChurnData[[#This Row],[MonthlyCharges]]&lt;=30,"1. Up to 30",IF(ChurnData[[#This Row],[MonthlyCharges]]&lt;=50,"2. 31-50",IF(ChurnData[[#This Row],[MonthlyCharges]]&lt;=70,"3. 51-70",IF(ChurnData[[#This Row],[MonthlyCharges]]&lt;=90,"4. 71-90","5. Over 90"))))</f>
        <v>5. Over 90</v>
      </c>
      <c r="T4879" t="str">
        <f>IF(AND(ChurnData[[#This Row],[Contract]]="Month-to-month",ChurnData[[#This Row],[InternetService]]="Fiber optic",ChurnData[[#This Row],[TenureMonths]]&lt;=11),"High-risk","Other")</f>
        <v>Other</v>
      </c>
      <c r="U4879" t="str">
        <f>IF(ChurnData[[#This Row],[TenureMonths]]&lt;=11,"0-11",IF(ChurnData[[#This Row],[TenureMonths]]&lt;=23,"12-23",IF(ChurnData[[#This Row],[TenureMonths]]&lt;=35,"24-35",IF(ChurnData[[#This Row],[TenureMonths]]&lt;=47,"36-47",IF(ChurnData[[#This Row],[TenureMonths]]&lt;=59,"48-59","60-72")))))</f>
        <v>24-35</v>
      </c>
      <c r="V4879">
        <f>IF(ChurnData[[#This Row],[Churn]]="Yes",1,0)</f>
        <v>0</v>
      </c>
    </row>
    <row r="4880" spans="1:22" x14ac:dyDescent="0.35">
      <c r="A4880" t="s">
        <v>4933</v>
      </c>
      <c r="B4880" t="s">
        <v>19</v>
      </c>
      <c r="C4880">
        <v>0</v>
      </c>
      <c r="D4880" t="s">
        <v>20</v>
      </c>
      <c r="E4880" t="s">
        <v>20</v>
      </c>
      <c r="F4880" t="s">
        <v>56</v>
      </c>
      <c r="G4880" s="2">
        <v>48</v>
      </c>
      <c r="H4880" t="s">
        <v>20</v>
      </c>
      <c r="I4880" t="s">
        <v>23</v>
      </c>
      <c r="J4880" t="s">
        <v>21</v>
      </c>
      <c r="K4880" t="s">
        <v>20</v>
      </c>
      <c r="L4880" t="s">
        <v>24</v>
      </c>
      <c r="M4880" t="s">
        <v>21</v>
      </c>
      <c r="N4880" t="s">
        <v>34</v>
      </c>
      <c r="O4880" s="1">
        <v>88.8</v>
      </c>
      <c r="P4880" s="1">
        <v>4248.08</v>
      </c>
      <c r="Q4880">
        <v>1</v>
      </c>
      <c r="R4880" t="s">
        <v>21</v>
      </c>
      <c r="S4880" t="str">
        <f>IF(ChurnData[[#This Row],[MonthlyCharges]]&lt;=30,"1. Up to 30",IF(ChurnData[[#This Row],[MonthlyCharges]]&lt;=50,"2. 31-50",IF(ChurnData[[#This Row],[MonthlyCharges]]&lt;=70,"3. 51-70",IF(ChurnData[[#This Row],[MonthlyCharges]]&lt;=90,"4. 71-90","5. Over 90"))))</f>
        <v>4. 71-90</v>
      </c>
      <c r="T4880" t="str">
        <f>IF(AND(ChurnData[[#This Row],[Contract]]="Month-to-month",ChurnData[[#This Row],[InternetService]]="Fiber optic",ChurnData[[#This Row],[TenureMonths]]&lt;=11),"High-risk","Other")</f>
        <v>Other</v>
      </c>
      <c r="U4880" t="str">
        <f>IF(ChurnData[[#This Row],[TenureMonths]]&lt;=11,"0-11",IF(ChurnData[[#This Row],[TenureMonths]]&lt;=23,"12-23",IF(ChurnData[[#This Row],[TenureMonths]]&lt;=35,"24-35",IF(ChurnData[[#This Row],[TenureMonths]]&lt;=47,"36-47",IF(ChurnData[[#This Row],[TenureMonths]]&lt;=59,"48-59","60-72")))))</f>
        <v>48-59</v>
      </c>
      <c r="V4880">
        <f>IF(ChurnData[[#This Row],[Churn]]="Yes",1,0)</f>
        <v>0</v>
      </c>
    </row>
    <row r="4881" spans="1:22" x14ac:dyDescent="0.35">
      <c r="A4881" t="s">
        <v>4934</v>
      </c>
      <c r="B4881" t="s">
        <v>19</v>
      </c>
      <c r="C4881">
        <v>0</v>
      </c>
      <c r="D4881" t="s">
        <v>21</v>
      </c>
      <c r="E4881" t="s">
        <v>21</v>
      </c>
      <c r="F4881" t="s">
        <v>65</v>
      </c>
      <c r="G4881" s="2">
        <v>25</v>
      </c>
      <c r="H4881" t="s">
        <v>20</v>
      </c>
      <c r="I4881" t="s">
        <v>32</v>
      </c>
      <c r="J4881" t="s">
        <v>21</v>
      </c>
      <c r="K4881" t="s">
        <v>21</v>
      </c>
      <c r="L4881" t="s">
        <v>33</v>
      </c>
      <c r="M4881" t="s">
        <v>20</v>
      </c>
      <c r="N4881" t="s">
        <v>43</v>
      </c>
      <c r="O4881" s="1">
        <v>49.94</v>
      </c>
      <c r="P4881" s="1">
        <v>1236.76</v>
      </c>
      <c r="Q4881">
        <v>1</v>
      </c>
      <c r="R4881" t="s">
        <v>21</v>
      </c>
      <c r="S4881" t="str">
        <f>IF(ChurnData[[#This Row],[MonthlyCharges]]&lt;=30,"1. Up to 30",IF(ChurnData[[#This Row],[MonthlyCharges]]&lt;=50,"2. 31-50",IF(ChurnData[[#This Row],[MonthlyCharges]]&lt;=70,"3. 51-70",IF(ChurnData[[#This Row],[MonthlyCharges]]&lt;=90,"4. 71-90","5. Over 90"))))</f>
        <v>2. 31-50</v>
      </c>
      <c r="T4881" t="str">
        <f>IF(AND(ChurnData[[#This Row],[Contract]]="Month-to-month",ChurnData[[#This Row],[InternetService]]="Fiber optic",ChurnData[[#This Row],[TenureMonths]]&lt;=11),"High-risk","Other")</f>
        <v>Other</v>
      </c>
      <c r="U4881" t="str">
        <f>IF(ChurnData[[#This Row],[TenureMonths]]&lt;=11,"0-11",IF(ChurnData[[#This Row],[TenureMonths]]&lt;=23,"12-23",IF(ChurnData[[#This Row],[TenureMonths]]&lt;=35,"24-35",IF(ChurnData[[#This Row],[TenureMonths]]&lt;=47,"36-47",IF(ChurnData[[#This Row],[TenureMonths]]&lt;=59,"48-59","60-72")))))</f>
        <v>24-35</v>
      </c>
      <c r="V4881">
        <f>IF(ChurnData[[#This Row],[Churn]]="Yes",1,0)</f>
        <v>0</v>
      </c>
    </row>
    <row r="4882" spans="1:22" x14ac:dyDescent="0.35">
      <c r="A4882" t="s">
        <v>4935</v>
      </c>
      <c r="B4882" t="s">
        <v>36</v>
      </c>
      <c r="C4882">
        <v>0</v>
      </c>
      <c r="D4882" t="s">
        <v>20</v>
      </c>
      <c r="E4882" t="s">
        <v>21</v>
      </c>
      <c r="F4882" t="s">
        <v>45</v>
      </c>
      <c r="G4882" s="2">
        <v>10</v>
      </c>
      <c r="H4882" t="s">
        <v>20</v>
      </c>
      <c r="I4882" t="s">
        <v>21</v>
      </c>
      <c r="J4882" t="s">
        <v>28</v>
      </c>
      <c r="K4882" t="s">
        <v>28</v>
      </c>
      <c r="L4882" t="s">
        <v>33</v>
      </c>
      <c r="M4882" t="s">
        <v>20</v>
      </c>
      <c r="N4882" t="s">
        <v>34</v>
      </c>
      <c r="O4882" s="1">
        <v>35.97</v>
      </c>
      <c r="P4882" s="1">
        <v>355.41</v>
      </c>
      <c r="Q4882">
        <v>1</v>
      </c>
      <c r="R4882" t="s">
        <v>20</v>
      </c>
      <c r="S4882" t="str">
        <f>IF(ChurnData[[#This Row],[MonthlyCharges]]&lt;=30,"1. Up to 30",IF(ChurnData[[#This Row],[MonthlyCharges]]&lt;=50,"2. 31-50",IF(ChurnData[[#This Row],[MonthlyCharges]]&lt;=70,"3. 51-70",IF(ChurnData[[#This Row],[MonthlyCharges]]&lt;=90,"4. 71-90","5. Over 90"))))</f>
        <v>2. 31-50</v>
      </c>
      <c r="T4882" t="str">
        <f>IF(AND(ChurnData[[#This Row],[Contract]]="Month-to-month",ChurnData[[#This Row],[InternetService]]="Fiber optic",ChurnData[[#This Row],[TenureMonths]]&lt;=11),"High-risk","Other")</f>
        <v>Other</v>
      </c>
      <c r="U4882" t="str">
        <f>IF(ChurnData[[#This Row],[TenureMonths]]&lt;=11,"0-11",IF(ChurnData[[#This Row],[TenureMonths]]&lt;=23,"12-23",IF(ChurnData[[#This Row],[TenureMonths]]&lt;=35,"24-35",IF(ChurnData[[#This Row],[TenureMonths]]&lt;=47,"36-47",IF(ChurnData[[#This Row],[TenureMonths]]&lt;=59,"48-59","60-72")))))</f>
        <v>0-11</v>
      </c>
      <c r="V4882">
        <f>IF(ChurnData[[#This Row],[Churn]]="Yes",1,0)</f>
        <v>1</v>
      </c>
    </row>
    <row r="4883" spans="1:22" x14ac:dyDescent="0.35">
      <c r="A4883" t="s">
        <v>4936</v>
      </c>
      <c r="B4883" t="s">
        <v>19</v>
      </c>
      <c r="C4883">
        <v>1</v>
      </c>
      <c r="D4883" t="s">
        <v>21</v>
      </c>
      <c r="E4883" t="s">
        <v>21</v>
      </c>
      <c r="F4883" t="s">
        <v>39</v>
      </c>
      <c r="G4883" s="2">
        <v>6</v>
      </c>
      <c r="H4883" t="s">
        <v>21</v>
      </c>
      <c r="I4883" t="s">
        <v>32</v>
      </c>
      <c r="J4883" t="s">
        <v>21</v>
      </c>
      <c r="K4883" t="s">
        <v>20</v>
      </c>
      <c r="L4883" t="s">
        <v>33</v>
      </c>
      <c r="M4883" t="s">
        <v>21</v>
      </c>
      <c r="N4883" t="s">
        <v>25</v>
      </c>
      <c r="O4883" s="1">
        <v>51.07</v>
      </c>
      <c r="P4883" s="1">
        <v>310.3</v>
      </c>
      <c r="Q4883">
        <v>1</v>
      </c>
      <c r="R4883" t="s">
        <v>21</v>
      </c>
      <c r="S4883" t="str">
        <f>IF(ChurnData[[#This Row],[MonthlyCharges]]&lt;=30,"1. Up to 30",IF(ChurnData[[#This Row],[MonthlyCharges]]&lt;=50,"2. 31-50",IF(ChurnData[[#This Row],[MonthlyCharges]]&lt;=70,"3. 51-70",IF(ChurnData[[#This Row],[MonthlyCharges]]&lt;=90,"4. 71-90","5. Over 90"))))</f>
        <v>3. 51-70</v>
      </c>
      <c r="T4883" t="str">
        <f>IF(AND(ChurnData[[#This Row],[Contract]]="Month-to-month",ChurnData[[#This Row],[InternetService]]="Fiber optic",ChurnData[[#This Row],[TenureMonths]]&lt;=11),"High-risk","Other")</f>
        <v>Other</v>
      </c>
      <c r="U4883" t="str">
        <f>IF(ChurnData[[#This Row],[TenureMonths]]&lt;=11,"0-11",IF(ChurnData[[#This Row],[TenureMonths]]&lt;=23,"12-23",IF(ChurnData[[#This Row],[TenureMonths]]&lt;=35,"24-35",IF(ChurnData[[#This Row],[TenureMonths]]&lt;=47,"36-47",IF(ChurnData[[#This Row],[TenureMonths]]&lt;=59,"48-59","60-72")))))</f>
        <v>0-11</v>
      </c>
      <c r="V4883">
        <f>IF(ChurnData[[#This Row],[Churn]]="Yes",1,0)</f>
        <v>0</v>
      </c>
    </row>
    <row r="4884" spans="1:22" x14ac:dyDescent="0.35">
      <c r="A4884" t="s">
        <v>4937</v>
      </c>
      <c r="B4884" t="s">
        <v>19</v>
      </c>
      <c r="C4884">
        <v>0</v>
      </c>
      <c r="D4884" t="s">
        <v>20</v>
      </c>
      <c r="E4884" t="s">
        <v>20</v>
      </c>
      <c r="F4884" t="s">
        <v>49</v>
      </c>
      <c r="G4884" s="2">
        <v>25</v>
      </c>
      <c r="H4884" t="s">
        <v>20</v>
      </c>
      <c r="I4884" t="s">
        <v>32</v>
      </c>
      <c r="J4884" t="s">
        <v>21</v>
      </c>
      <c r="K4884" t="s">
        <v>21</v>
      </c>
      <c r="L4884" t="s">
        <v>33</v>
      </c>
      <c r="M4884" t="s">
        <v>20</v>
      </c>
      <c r="N4884" t="s">
        <v>34</v>
      </c>
      <c r="O4884" s="1">
        <v>54.56</v>
      </c>
      <c r="P4884" s="1">
        <v>1386.96</v>
      </c>
      <c r="Q4884">
        <v>2</v>
      </c>
      <c r="R4884" t="s">
        <v>20</v>
      </c>
      <c r="S4884" t="str">
        <f>IF(ChurnData[[#This Row],[MonthlyCharges]]&lt;=30,"1. Up to 30",IF(ChurnData[[#This Row],[MonthlyCharges]]&lt;=50,"2. 31-50",IF(ChurnData[[#This Row],[MonthlyCharges]]&lt;=70,"3. 51-70",IF(ChurnData[[#This Row],[MonthlyCharges]]&lt;=90,"4. 71-90","5. Over 90"))))</f>
        <v>3. 51-70</v>
      </c>
      <c r="T4884" t="str">
        <f>IF(AND(ChurnData[[#This Row],[Contract]]="Month-to-month",ChurnData[[#This Row],[InternetService]]="Fiber optic",ChurnData[[#This Row],[TenureMonths]]&lt;=11),"High-risk","Other")</f>
        <v>Other</v>
      </c>
      <c r="U4884" t="str">
        <f>IF(ChurnData[[#This Row],[TenureMonths]]&lt;=11,"0-11",IF(ChurnData[[#This Row],[TenureMonths]]&lt;=23,"12-23",IF(ChurnData[[#This Row],[TenureMonths]]&lt;=35,"24-35",IF(ChurnData[[#This Row],[TenureMonths]]&lt;=47,"36-47",IF(ChurnData[[#This Row],[TenureMonths]]&lt;=59,"48-59","60-72")))))</f>
        <v>24-35</v>
      </c>
      <c r="V4884">
        <f>IF(ChurnData[[#This Row],[Churn]]="Yes",1,0)</f>
        <v>1</v>
      </c>
    </row>
    <row r="4885" spans="1:22" x14ac:dyDescent="0.35">
      <c r="A4885" t="s">
        <v>4938</v>
      </c>
      <c r="B4885" t="s">
        <v>19</v>
      </c>
      <c r="C4885">
        <v>0</v>
      </c>
      <c r="D4885" t="s">
        <v>20</v>
      </c>
      <c r="E4885" t="s">
        <v>21</v>
      </c>
      <c r="F4885" t="s">
        <v>39</v>
      </c>
      <c r="G4885" s="2">
        <v>27</v>
      </c>
      <c r="H4885" t="s">
        <v>20</v>
      </c>
      <c r="I4885" t="s">
        <v>32</v>
      </c>
      <c r="J4885" t="s">
        <v>21</v>
      </c>
      <c r="K4885" t="s">
        <v>21</v>
      </c>
      <c r="L4885" t="s">
        <v>29</v>
      </c>
      <c r="M4885" t="s">
        <v>21</v>
      </c>
      <c r="N4885" t="s">
        <v>25</v>
      </c>
      <c r="O4885" s="1">
        <v>56.91</v>
      </c>
      <c r="P4885" s="1">
        <v>1505.25</v>
      </c>
      <c r="Q4885">
        <v>1</v>
      </c>
      <c r="R4885" t="s">
        <v>21</v>
      </c>
      <c r="S4885" t="str">
        <f>IF(ChurnData[[#This Row],[MonthlyCharges]]&lt;=30,"1. Up to 30",IF(ChurnData[[#This Row],[MonthlyCharges]]&lt;=50,"2. 31-50",IF(ChurnData[[#This Row],[MonthlyCharges]]&lt;=70,"3. 51-70",IF(ChurnData[[#This Row],[MonthlyCharges]]&lt;=90,"4. 71-90","5. Over 90"))))</f>
        <v>3. 51-70</v>
      </c>
      <c r="T4885" t="str">
        <f>IF(AND(ChurnData[[#This Row],[Contract]]="Month-to-month",ChurnData[[#This Row],[InternetService]]="Fiber optic",ChurnData[[#This Row],[TenureMonths]]&lt;=11),"High-risk","Other")</f>
        <v>Other</v>
      </c>
      <c r="U4885" t="str">
        <f>IF(ChurnData[[#This Row],[TenureMonths]]&lt;=11,"0-11",IF(ChurnData[[#This Row],[TenureMonths]]&lt;=23,"12-23",IF(ChurnData[[#This Row],[TenureMonths]]&lt;=35,"24-35",IF(ChurnData[[#This Row],[TenureMonths]]&lt;=47,"36-47",IF(ChurnData[[#This Row],[TenureMonths]]&lt;=59,"48-59","60-72")))))</f>
        <v>24-35</v>
      </c>
      <c r="V4885">
        <f>IF(ChurnData[[#This Row],[Churn]]="Yes",1,0)</f>
        <v>0</v>
      </c>
    </row>
    <row r="4886" spans="1:22" x14ac:dyDescent="0.35">
      <c r="A4886" t="s">
        <v>4939</v>
      </c>
      <c r="B4886" t="s">
        <v>36</v>
      </c>
      <c r="C4886">
        <v>0</v>
      </c>
      <c r="D4886" t="s">
        <v>20</v>
      </c>
      <c r="E4886" t="s">
        <v>21</v>
      </c>
      <c r="F4886" t="s">
        <v>58</v>
      </c>
      <c r="G4886" s="2">
        <v>11</v>
      </c>
      <c r="H4886" t="s">
        <v>20</v>
      </c>
      <c r="I4886" t="s">
        <v>23</v>
      </c>
      <c r="J4886" t="s">
        <v>20</v>
      </c>
      <c r="K4886" t="s">
        <v>20</v>
      </c>
      <c r="L4886" t="s">
        <v>33</v>
      </c>
      <c r="M4886" t="s">
        <v>21</v>
      </c>
      <c r="N4886" t="s">
        <v>43</v>
      </c>
      <c r="O4886" s="1">
        <v>84.59</v>
      </c>
      <c r="P4886" s="1">
        <v>902.75</v>
      </c>
      <c r="Q4886">
        <v>1</v>
      </c>
      <c r="R4886" t="s">
        <v>21</v>
      </c>
      <c r="S4886" t="str">
        <f>IF(ChurnData[[#This Row],[MonthlyCharges]]&lt;=30,"1. Up to 30",IF(ChurnData[[#This Row],[MonthlyCharges]]&lt;=50,"2. 31-50",IF(ChurnData[[#This Row],[MonthlyCharges]]&lt;=70,"3. 51-70",IF(ChurnData[[#This Row],[MonthlyCharges]]&lt;=90,"4. 71-90","5. Over 90"))))</f>
        <v>4. 71-90</v>
      </c>
      <c r="T4886" t="str">
        <f>IF(AND(ChurnData[[#This Row],[Contract]]="Month-to-month",ChurnData[[#This Row],[InternetService]]="Fiber optic",ChurnData[[#This Row],[TenureMonths]]&lt;=11),"High-risk","Other")</f>
        <v>High-risk</v>
      </c>
      <c r="U4886" t="str">
        <f>IF(ChurnData[[#This Row],[TenureMonths]]&lt;=11,"0-11",IF(ChurnData[[#This Row],[TenureMonths]]&lt;=23,"12-23",IF(ChurnData[[#This Row],[TenureMonths]]&lt;=35,"24-35",IF(ChurnData[[#This Row],[TenureMonths]]&lt;=47,"36-47",IF(ChurnData[[#This Row],[TenureMonths]]&lt;=59,"48-59","60-72")))))</f>
        <v>0-11</v>
      </c>
      <c r="V4886">
        <f>IF(ChurnData[[#This Row],[Churn]]="Yes",1,0)</f>
        <v>0</v>
      </c>
    </row>
    <row r="4887" spans="1:22" x14ac:dyDescent="0.35">
      <c r="A4887" t="s">
        <v>4940</v>
      </c>
      <c r="B4887" t="s">
        <v>19</v>
      </c>
      <c r="C4887">
        <v>0</v>
      </c>
      <c r="D4887" t="s">
        <v>20</v>
      </c>
      <c r="E4887" t="s">
        <v>21</v>
      </c>
      <c r="F4887" t="s">
        <v>45</v>
      </c>
      <c r="G4887" s="2">
        <v>32</v>
      </c>
      <c r="H4887" t="s">
        <v>20</v>
      </c>
      <c r="I4887" t="s">
        <v>23</v>
      </c>
      <c r="J4887" t="s">
        <v>21</v>
      </c>
      <c r="K4887" t="s">
        <v>20</v>
      </c>
      <c r="L4887" t="s">
        <v>24</v>
      </c>
      <c r="M4887" t="s">
        <v>21</v>
      </c>
      <c r="N4887" t="s">
        <v>43</v>
      </c>
      <c r="O4887" s="1">
        <v>91.11</v>
      </c>
      <c r="P4887" s="1">
        <v>2940.59</v>
      </c>
      <c r="Q4887">
        <v>1</v>
      </c>
      <c r="R4887" t="s">
        <v>21</v>
      </c>
      <c r="S4887" t="str">
        <f>IF(ChurnData[[#This Row],[MonthlyCharges]]&lt;=30,"1. Up to 30",IF(ChurnData[[#This Row],[MonthlyCharges]]&lt;=50,"2. 31-50",IF(ChurnData[[#This Row],[MonthlyCharges]]&lt;=70,"3. 51-70",IF(ChurnData[[#This Row],[MonthlyCharges]]&lt;=90,"4. 71-90","5. Over 90"))))</f>
        <v>5. Over 90</v>
      </c>
      <c r="T4887" t="str">
        <f>IF(AND(ChurnData[[#This Row],[Contract]]="Month-to-month",ChurnData[[#This Row],[InternetService]]="Fiber optic",ChurnData[[#This Row],[TenureMonths]]&lt;=11),"High-risk","Other")</f>
        <v>Other</v>
      </c>
      <c r="U4887" t="str">
        <f>IF(ChurnData[[#This Row],[TenureMonths]]&lt;=11,"0-11",IF(ChurnData[[#This Row],[TenureMonths]]&lt;=23,"12-23",IF(ChurnData[[#This Row],[TenureMonths]]&lt;=35,"24-35",IF(ChurnData[[#This Row],[TenureMonths]]&lt;=47,"36-47",IF(ChurnData[[#This Row],[TenureMonths]]&lt;=59,"48-59","60-72")))))</f>
        <v>24-35</v>
      </c>
      <c r="V4887">
        <f>IF(ChurnData[[#This Row],[Churn]]="Yes",1,0)</f>
        <v>0</v>
      </c>
    </row>
    <row r="4888" spans="1:22" x14ac:dyDescent="0.35">
      <c r="A4888" t="s">
        <v>4941</v>
      </c>
      <c r="B4888" t="s">
        <v>19</v>
      </c>
      <c r="C4888">
        <v>0</v>
      </c>
      <c r="D4888" t="s">
        <v>20</v>
      </c>
      <c r="E4888" t="s">
        <v>21</v>
      </c>
      <c r="F4888" t="s">
        <v>47</v>
      </c>
      <c r="G4888" s="2">
        <v>33</v>
      </c>
      <c r="H4888" t="s">
        <v>20</v>
      </c>
      <c r="I4888" t="s">
        <v>23</v>
      </c>
      <c r="J4888" t="s">
        <v>20</v>
      </c>
      <c r="K4888" t="s">
        <v>21</v>
      </c>
      <c r="L4888" t="s">
        <v>24</v>
      </c>
      <c r="M4888" t="s">
        <v>21</v>
      </c>
      <c r="N4888" t="s">
        <v>34</v>
      </c>
      <c r="O4888" s="1">
        <v>100.51</v>
      </c>
      <c r="P4888" s="1">
        <v>3414.43</v>
      </c>
      <c r="Q4888">
        <v>3</v>
      </c>
      <c r="R4888" t="s">
        <v>20</v>
      </c>
      <c r="S4888" t="str">
        <f>IF(ChurnData[[#This Row],[MonthlyCharges]]&lt;=30,"1. Up to 30",IF(ChurnData[[#This Row],[MonthlyCharges]]&lt;=50,"2. 31-50",IF(ChurnData[[#This Row],[MonthlyCharges]]&lt;=70,"3. 51-70",IF(ChurnData[[#This Row],[MonthlyCharges]]&lt;=90,"4. 71-90","5. Over 90"))))</f>
        <v>5. Over 90</v>
      </c>
      <c r="T4888" t="str">
        <f>IF(AND(ChurnData[[#This Row],[Contract]]="Month-to-month",ChurnData[[#This Row],[InternetService]]="Fiber optic",ChurnData[[#This Row],[TenureMonths]]&lt;=11),"High-risk","Other")</f>
        <v>Other</v>
      </c>
      <c r="U4888" t="str">
        <f>IF(ChurnData[[#This Row],[TenureMonths]]&lt;=11,"0-11",IF(ChurnData[[#This Row],[TenureMonths]]&lt;=23,"12-23",IF(ChurnData[[#This Row],[TenureMonths]]&lt;=35,"24-35",IF(ChurnData[[#This Row],[TenureMonths]]&lt;=47,"36-47",IF(ChurnData[[#This Row],[TenureMonths]]&lt;=59,"48-59","60-72")))))</f>
        <v>24-35</v>
      </c>
      <c r="V4888">
        <f>IF(ChurnData[[#This Row],[Churn]]="Yes",1,0)</f>
        <v>1</v>
      </c>
    </row>
    <row r="4889" spans="1:22" x14ac:dyDescent="0.35">
      <c r="A4889" t="s">
        <v>4942</v>
      </c>
      <c r="B4889" t="s">
        <v>19</v>
      </c>
      <c r="C4889">
        <v>0</v>
      </c>
      <c r="D4889" t="s">
        <v>20</v>
      </c>
      <c r="E4889" t="s">
        <v>21</v>
      </c>
      <c r="F4889" t="s">
        <v>39</v>
      </c>
      <c r="G4889" s="2">
        <v>9</v>
      </c>
      <c r="H4889" t="s">
        <v>20</v>
      </c>
      <c r="I4889" t="s">
        <v>21</v>
      </c>
      <c r="J4889" t="s">
        <v>28</v>
      </c>
      <c r="K4889" t="s">
        <v>28</v>
      </c>
      <c r="L4889" t="s">
        <v>33</v>
      </c>
      <c r="M4889" t="s">
        <v>20</v>
      </c>
      <c r="N4889" t="s">
        <v>25</v>
      </c>
      <c r="O4889" s="1">
        <v>20.95</v>
      </c>
      <c r="P4889" s="1">
        <v>194.01</v>
      </c>
      <c r="Q4889">
        <v>1</v>
      </c>
      <c r="R4889" t="s">
        <v>20</v>
      </c>
      <c r="S4889" t="str">
        <f>IF(ChurnData[[#This Row],[MonthlyCharges]]&lt;=30,"1. Up to 30",IF(ChurnData[[#This Row],[MonthlyCharges]]&lt;=50,"2. 31-50",IF(ChurnData[[#This Row],[MonthlyCharges]]&lt;=70,"3. 51-70",IF(ChurnData[[#This Row],[MonthlyCharges]]&lt;=90,"4. 71-90","5. Over 90"))))</f>
        <v>1. Up to 30</v>
      </c>
      <c r="T4889" t="str">
        <f>IF(AND(ChurnData[[#This Row],[Contract]]="Month-to-month",ChurnData[[#This Row],[InternetService]]="Fiber optic",ChurnData[[#This Row],[TenureMonths]]&lt;=11),"High-risk","Other")</f>
        <v>Other</v>
      </c>
      <c r="U4889" t="str">
        <f>IF(ChurnData[[#This Row],[TenureMonths]]&lt;=11,"0-11",IF(ChurnData[[#This Row],[TenureMonths]]&lt;=23,"12-23",IF(ChurnData[[#This Row],[TenureMonths]]&lt;=35,"24-35",IF(ChurnData[[#This Row],[TenureMonths]]&lt;=47,"36-47",IF(ChurnData[[#This Row],[TenureMonths]]&lt;=59,"48-59","60-72")))))</f>
        <v>0-11</v>
      </c>
      <c r="V4889">
        <f>IF(ChurnData[[#This Row],[Churn]]="Yes",1,0)</f>
        <v>1</v>
      </c>
    </row>
    <row r="4890" spans="1:22" x14ac:dyDescent="0.35">
      <c r="A4890" t="s">
        <v>4943</v>
      </c>
      <c r="B4890" t="s">
        <v>19</v>
      </c>
      <c r="C4890">
        <v>1</v>
      </c>
      <c r="D4890" t="s">
        <v>20</v>
      </c>
      <c r="E4890" t="s">
        <v>21</v>
      </c>
      <c r="F4890" t="s">
        <v>75</v>
      </c>
      <c r="G4890" s="2">
        <v>1</v>
      </c>
      <c r="H4890" t="s">
        <v>20</v>
      </c>
      <c r="I4890" t="s">
        <v>21</v>
      </c>
      <c r="J4890" t="s">
        <v>28</v>
      </c>
      <c r="K4890" t="s">
        <v>28</v>
      </c>
      <c r="L4890" t="s">
        <v>33</v>
      </c>
      <c r="M4890" t="s">
        <v>20</v>
      </c>
      <c r="N4890" t="s">
        <v>30</v>
      </c>
      <c r="O4890" s="1">
        <v>32.47</v>
      </c>
      <c r="P4890" s="1">
        <v>32.74</v>
      </c>
      <c r="Q4890">
        <v>1</v>
      </c>
      <c r="R4890" t="s">
        <v>20</v>
      </c>
      <c r="S4890" t="str">
        <f>IF(ChurnData[[#This Row],[MonthlyCharges]]&lt;=30,"1. Up to 30",IF(ChurnData[[#This Row],[MonthlyCharges]]&lt;=50,"2. 31-50",IF(ChurnData[[#This Row],[MonthlyCharges]]&lt;=70,"3. 51-70",IF(ChurnData[[#This Row],[MonthlyCharges]]&lt;=90,"4. 71-90","5. Over 90"))))</f>
        <v>2. 31-50</v>
      </c>
      <c r="T4890" t="str">
        <f>IF(AND(ChurnData[[#This Row],[Contract]]="Month-to-month",ChurnData[[#This Row],[InternetService]]="Fiber optic",ChurnData[[#This Row],[TenureMonths]]&lt;=11),"High-risk","Other")</f>
        <v>Other</v>
      </c>
      <c r="U4890" t="str">
        <f>IF(ChurnData[[#This Row],[TenureMonths]]&lt;=11,"0-11",IF(ChurnData[[#This Row],[TenureMonths]]&lt;=23,"12-23",IF(ChurnData[[#This Row],[TenureMonths]]&lt;=35,"24-35",IF(ChurnData[[#This Row],[TenureMonths]]&lt;=47,"36-47",IF(ChurnData[[#This Row],[TenureMonths]]&lt;=59,"48-59","60-72")))))</f>
        <v>0-11</v>
      </c>
      <c r="V4890">
        <f>IF(ChurnData[[#This Row],[Churn]]="Yes",1,0)</f>
        <v>1</v>
      </c>
    </row>
    <row r="4891" spans="1:22" x14ac:dyDescent="0.35">
      <c r="A4891" t="s">
        <v>4944</v>
      </c>
      <c r="B4891" t="s">
        <v>19</v>
      </c>
      <c r="C4891">
        <v>0</v>
      </c>
      <c r="D4891" t="s">
        <v>20</v>
      </c>
      <c r="E4891" t="s">
        <v>20</v>
      </c>
      <c r="F4891" t="s">
        <v>37</v>
      </c>
      <c r="G4891" s="2">
        <v>10</v>
      </c>
      <c r="H4891" t="s">
        <v>20</v>
      </c>
      <c r="I4891" t="s">
        <v>32</v>
      </c>
      <c r="J4891" t="s">
        <v>21</v>
      </c>
      <c r="K4891" t="s">
        <v>21</v>
      </c>
      <c r="L4891" t="s">
        <v>29</v>
      </c>
      <c r="M4891" t="s">
        <v>20</v>
      </c>
      <c r="N4891" t="s">
        <v>43</v>
      </c>
      <c r="O4891" s="1">
        <v>55.86</v>
      </c>
      <c r="P4891" s="1">
        <v>551.89</v>
      </c>
      <c r="Q4891">
        <v>2</v>
      </c>
      <c r="R4891" t="s">
        <v>21</v>
      </c>
      <c r="S4891" t="str">
        <f>IF(ChurnData[[#This Row],[MonthlyCharges]]&lt;=30,"1. Up to 30",IF(ChurnData[[#This Row],[MonthlyCharges]]&lt;=50,"2. 31-50",IF(ChurnData[[#This Row],[MonthlyCharges]]&lt;=70,"3. 51-70",IF(ChurnData[[#This Row],[MonthlyCharges]]&lt;=90,"4. 71-90","5. Over 90"))))</f>
        <v>3. 51-70</v>
      </c>
      <c r="T4891" t="str">
        <f>IF(AND(ChurnData[[#This Row],[Contract]]="Month-to-month",ChurnData[[#This Row],[InternetService]]="Fiber optic",ChurnData[[#This Row],[TenureMonths]]&lt;=11),"High-risk","Other")</f>
        <v>Other</v>
      </c>
      <c r="U4891" t="str">
        <f>IF(ChurnData[[#This Row],[TenureMonths]]&lt;=11,"0-11",IF(ChurnData[[#This Row],[TenureMonths]]&lt;=23,"12-23",IF(ChurnData[[#This Row],[TenureMonths]]&lt;=35,"24-35",IF(ChurnData[[#This Row],[TenureMonths]]&lt;=47,"36-47",IF(ChurnData[[#This Row],[TenureMonths]]&lt;=59,"48-59","60-72")))))</f>
        <v>0-11</v>
      </c>
      <c r="V4891">
        <f>IF(ChurnData[[#This Row],[Churn]]="Yes",1,0)</f>
        <v>0</v>
      </c>
    </row>
    <row r="4892" spans="1:22" x14ac:dyDescent="0.35">
      <c r="A4892" t="s">
        <v>4945</v>
      </c>
      <c r="B4892" t="s">
        <v>19</v>
      </c>
      <c r="C4892">
        <v>0</v>
      </c>
      <c r="D4892" t="s">
        <v>20</v>
      </c>
      <c r="E4892" t="s">
        <v>20</v>
      </c>
      <c r="F4892" t="s">
        <v>37</v>
      </c>
      <c r="G4892" s="2">
        <v>12</v>
      </c>
      <c r="H4892" t="s">
        <v>20</v>
      </c>
      <c r="I4892" t="s">
        <v>21</v>
      </c>
      <c r="J4892" t="s">
        <v>28</v>
      </c>
      <c r="K4892" t="s">
        <v>28</v>
      </c>
      <c r="L4892" t="s">
        <v>33</v>
      </c>
      <c r="M4892" t="s">
        <v>20</v>
      </c>
      <c r="N4892" t="s">
        <v>43</v>
      </c>
      <c r="O4892" s="1">
        <v>49.76</v>
      </c>
      <c r="P4892" s="1">
        <v>579.25</v>
      </c>
      <c r="Q4892">
        <v>3</v>
      </c>
      <c r="R4892" t="s">
        <v>21</v>
      </c>
      <c r="S4892" t="str">
        <f>IF(ChurnData[[#This Row],[MonthlyCharges]]&lt;=30,"1. Up to 30",IF(ChurnData[[#This Row],[MonthlyCharges]]&lt;=50,"2. 31-50",IF(ChurnData[[#This Row],[MonthlyCharges]]&lt;=70,"3. 51-70",IF(ChurnData[[#This Row],[MonthlyCharges]]&lt;=90,"4. 71-90","5. Over 90"))))</f>
        <v>2. 31-50</v>
      </c>
      <c r="T4892" t="str">
        <f>IF(AND(ChurnData[[#This Row],[Contract]]="Month-to-month",ChurnData[[#This Row],[InternetService]]="Fiber optic",ChurnData[[#This Row],[TenureMonths]]&lt;=11),"High-risk","Other")</f>
        <v>Other</v>
      </c>
      <c r="U4892" t="str">
        <f>IF(ChurnData[[#This Row],[TenureMonths]]&lt;=11,"0-11",IF(ChurnData[[#This Row],[TenureMonths]]&lt;=23,"12-23",IF(ChurnData[[#This Row],[TenureMonths]]&lt;=35,"24-35",IF(ChurnData[[#This Row],[TenureMonths]]&lt;=47,"36-47",IF(ChurnData[[#This Row],[TenureMonths]]&lt;=59,"48-59","60-72")))))</f>
        <v>12-23</v>
      </c>
      <c r="V4892">
        <f>IF(ChurnData[[#This Row],[Churn]]="Yes",1,0)</f>
        <v>0</v>
      </c>
    </row>
    <row r="4893" spans="1:22" x14ac:dyDescent="0.35">
      <c r="A4893" t="s">
        <v>4946</v>
      </c>
      <c r="B4893" t="s">
        <v>36</v>
      </c>
      <c r="C4893">
        <v>0</v>
      </c>
      <c r="D4893" t="s">
        <v>20</v>
      </c>
      <c r="E4893" t="s">
        <v>20</v>
      </c>
      <c r="F4893" t="s">
        <v>22</v>
      </c>
      <c r="G4893" s="2">
        <v>55</v>
      </c>
      <c r="H4893" t="s">
        <v>20</v>
      </c>
      <c r="I4893" t="s">
        <v>23</v>
      </c>
      <c r="J4893" t="s">
        <v>20</v>
      </c>
      <c r="K4893" t="s">
        <v>20</v>
      </c>
      <c r="L4893" t="s">
        <v>24</v>
      </c>
      <c r="M4893" t="s">
        <v>21</v>
      </c>
      <c r="N4893" t="s">
        <v>30</v>
      </c>
      <c r="O4893" s="1">
        <v>108.99</v>
      </c>
      <c r="P4893" s="1">
        <v>5925.87</v>
      </c>
      <c r="Q4893">
        <v>3</v>
      </c>
      <c r="R4893" t="s">
        <v>21</v>
      </c>
      <c r="S4893" t="str">
        <f>IF(ChurnData[[#This Row],[MonthlyCharges]]&lt;=30,"1. Up to 30",IF(ChurnData[[#This Row],[MonthlyCharges]]&lt;=50,"2. 31-50",IF(ChurnData[[#This Row],[MonthlyCharges]]&lt;=70,"3. 51-70",IF(ChurnData[[#This Row],[MonthlyCharges]]&lt;=90,"4. 71-90","5. Over 90"))))</f>
        <v>5. Over 90</v>
      </c>
      <c r="T4893" t="str">
        <f>IF(AND(ChurnData[[#This Row],[Contract]]="Month-to-month",ChurnData[[#This Row],[InternetService]]="Fiber optic",ChurnData[[#This Row],[TenureMonths]]&lt;=11),"High-risk","Other")</f>
        <v>Other</v>
      </c>
      <c r="U4893" t="str">
        <f>IF(ChurnData[[#This Row],[TenureMonths]]&lt;=11,"0-11",IF(ChurnData[[#This Row],[TenureMonths]]&lt;=23,"12-23",IF(ChurnData[[#This Row],[TenureMonths]]&lt;=35,"24-35",IF(ChurnData[[#This Row],[TenureMonths]]&lt;=47,"36-47",IF(ChurnData[[#This Row],[TenureMonths]]&lt;=59,"48-59","60-72")))))</f>
        <v>48-59</v>
      </c>
      <c r="V4893">
        <f>IF(ChurnData[[#This Row],[Churn]]="Yes",1,0)</f>
        <v>0</v>
      </c>
    </row>
    <row r="4894" spans="1:22" x14ac:dyDescent="0.35">
      <c r="A4894" t="s">
        <v>4947</v>
      </c>
      <c r="B4894" t="s">
        <v>19</v>
      </c>
      <c r="C4894">
        <v>0</v>
      </c>
      <c r="D4894" t="s">
        <v>21</v>
      </c>
      <c r="E4894" t="s">
        <v>21</v>
      </c>
      <c r="F4894" t="s">
        <v>27</v>
      </c>
      <c r="G4894" s="2">
        <v>13</v>
      </c>
      <c r="H4894" t="s">
        <v>20</v>
      </c>
      <c r="I4894" t="s">
        <v>32</v>
      </c>
      <c r="J4894" t="s">
        <v>20</v>
      </c>
      <c r="K4894" t="s">
        <v>21</v>
      </c>
      <c r="L4894" t="s">
        <v>33</v>
      </c>
      <c r="M4894" t="s">
        <v>21</v>
      </c>
      <c r="N4894" t="s">
        <v>30</v>
      </c>
      <c r="O4894" s="1">
        <v>54.49</v>
      </c>
      <c r="P4894" s="1">
        <v>708.3</v>
      </c>
      <c r="Q4894">
        <v>3</v>
      </c>
      <c r="R4894" t="s">
        <v>20</v>
      </c>
      <c r="S4894" t="str">
        <f>IF(ChurnData[[#This Row],[MonthlyCharges]]&lt;=30,"1. Up to 30",IF(ChurnData[[#This Row],[MonthlyCharges]]&lt;=50,"2. 31-50",IF(ChurnData[[#This Row],[MonthlyCharges]]&lt;=70,"3. 51-70",IF(ChurnData[[#This Row],[MonthlyCharges]]&lt;=90,"4. 71-90","5. Over 90"))))</f>
        <v>3. 51-70</v>
      </c>
      <c r="T4894" t="str">
        <f>IF(AND(ChurnData[[#This Row],[Contract]]="Month-to-month",ChurnData[[#This Row],[InternetService]]="Fiber optic",ChurnData[[#This Row],[TenureMonths]]&lt;=11),"High-risk","Other")</f>
        <v>Other</v>
      </c>
      <c r="U4894" t="str">
        <f>IF(ChurnData[[#This Row],[TenureMonths]]&lt;=11,"0-11",IF(ChurnData[[#This Row],[TenureMonths]]&lt;=23,"12-23",IF(ChurnData[[#This Row],[TenureMonths]]&lt;=35,"24-35",IF(ChurnData[[#This Row],[TenureMonths]]&lt;=47,"36-47",IF(ChurnData[[#This Row],[TenureMonths]]&lt;=59,"48-59","60-72")))))</f>
        <v>12-23</v>
      </c>
      <c r="V4894">
        <f>IF(ChurnData[[#This Row],[Churn]]="Yes",1,0)</f>
        <v>1</v>
      </c>
    </row>
    <row r="4895" spans="1:22" x14ac:dyDescent="0.35">
      <c r="A4895" t="s">
        <v>4948</v>
      </c>
      <c r="B4895" t="s">
        <v>36</v>
      </c>
      <c r="C4895">
        <v>0</v>
      </c>
      <c r="D4895" t="s">
        <v>21</v>
      </c>
      <c r="E4895" t="s">
        <v>21</v>
      </c>
      <c r="F4895" t="s">
        <v>41</v>
      </c>
      <c r="G4895" s="2">
        <v>32</v>
      </c>
      <c r="H4895" t="s">
        <v>20</v>
      </c>
      <c r="I4895" t="s">
        <v>23</v>
      </c>
      <c r="J4895" t="s">
        <v>21</v>
      </c>
      <c r="K4895" t="s">
        <v>20</v>
      </c>
      <c r="L4895" t="s">
        <v>33</v>
      </c>
      <c r="M4895" t="s">
        <v>20</v>
      </c>
      <c r="N4895" t="s">
        <v>30</v>
      </c>
      <c r="O4895" s="1">
        <v>76.69</v>
      </c>
      <c r="P4895" s="1">
        <v>2486.29</v>
      </c>
      <c r="Q4895">
        <v>0</v>
      </c>
      <c r="R4895" t="s">
        <v>21</v>
      </c>
      <c r="S4895" t="str">
        <f>IF(ChurnData[[#This Row],[MonthlyCharges]]&lt;=30,"1. Up to 30",IF(ChurnData[[#This Row],[MonthlyCharges]]&lt;=50,"2. 31-50",IF(ChurnData[[#This Row],[MonthlyCharges]]&lt;=70,"3. 51-70",IF(ChurnData[[#This Row],[MonthlyCharges]]&lt;=90,"4. 71-90","5. Over 90"))))</f>
        <v>4. 71-90</v>
      </c>
      <c r="T4895" t="str">
        <f>IF(AND(ChurnData[[#This Row],[Contract]]="Month-to-month",ChurnData[[#This Row],[InternetService]]="Fiber optic",ChurnData[[#This Row],[TenureMonths]]&lt;=11),"High-risk","Other")</f>
        <v>Other</v>
      </c>
      <c r="U4895" t="str">
        <f>IF(ChurnData[[#This Row],[TenureMonths]]&lt;=11,"0-11",IF(ChurnData[[#This Row],[TenureMonths]]&lt;=23,"12-23",IF(ChurnData[[#This Row],[TenureMonths]]&lt;=35,"24-35",IF(ChurnData[[#This Row],[TenureMonths]]&lt;=47,"36-47",IF(ChurnData[[#This Row],[TenureMonths]]&lt;=59,"48-59","60-72")))))</f>
        <v>24-35</v>
      </c>
      <c r="V4895">
        <f>IF(ChurnData[[#This Row],[Churn]]="Yes",1,0)</f>
        <v>0</v>
      </c>
    </row>
    <row r="4896" spans="1:22" x14ac:dyDescent="0.35">
      <c r="A4896" t="s">
        <v>4949</v>
      </c>
      <c r="B4896" t="s">
        <v>36</v>
      </c>
      <c r="C4896">
        <v>0</v>
      </c>
      <c r="D4896" t="s">
        <v>20</v>
      </c>
      <c r="E4896" t="s">
        <v>20</v>
      </c>
      <c r="F4896" t="s">
        <v>27</v>
      </c>
      <c r="G4896" s="2">
        <v>4</v>
      </c>
      <c r="H4896" t="s">
        <v>20</v>
      </c>
      <c r="I4896" t="s">
        <v>21</v>
      </c>
      <c r="J4896" t="s">
        <v>28</v>
      </c>
      <c r="K4896" t="s">
        <v>28</v>
      </c>
      <c r="L4896" t="s">
        <v>33</v>
      </c>
      <c r="M4896" t="s">
        <v>21</v>
      </c>
      <c r="N4896" t="s">
        <v>34</v>
      </c>
      <c r="O4896" s="1">
        <v>35.65</v>
      </c>
      <c r="P4896" s="1">
        <v>141.38999999999999</v>
      </c>
      <c r="Q4896">
        <v>3</v>
      </c>
      <c r="R4896" t="s">
        <v>20</v>
      </c>
      <c r="S4896" t="str">
        <f>IF(ChurnData[[#This Row],[MonthlyCharges]]&lt;=30,"1. Up to 30",IF(ChurnData[[#This Row],[MonthlyCharges]]&lt;=50,"2. 31-50",IF(ChurnData[[#This Row],[MonthlyCharges]]&lt;=70,"3. 51-70",IF(ChurnData[[#This Row],[MonthlyCharges]]&lt;=90,"4. 71-90","5. Over 90"))))</f>
        <v>2. 31-50</v>
      </c>
      <c r="T4896" t="str">
        <f>IF(AND(ChurnData[[#This Row],[Contract]]="Month-to-month",ChurnData[[#This Row],[InternetService]]="Fiber optic",ChurnData[[#This Row],[TenureMonths]]&lt;=11),"High-risk","Other")</f>
        <v>Other</v>
      </c>
      <c r="U4896" t="str">
        <f>IF(ChurnData[[#This Row],[TenureMonths]]&lt;=11,"0-11",IF(ChurnData[[#This Row],[TenureMonths]]&lt;=23,"12-23",IF(ChurnData[[#This Row],[TenureMonths]]&lt;=35,"24-35",IF(ChurnData[[#This Row],[TenureMonths]]&lt;=47,"36-47",IF(ChurnData[[#This Row],[TenureMonths]]&lt;=59,"48-59","60-72")))))</f>
        <v>0-11</v>
      </c>
      <c r="V4896">
        <f>IF(ChurnData[[#This Row],[Churn]]="Yes",1,0)</f>
        <v>1</v>
      </c>
    </row>
    <row r="4897" spans="1:22" x14ac:dyDescent="0.35">
      <c r="A4897" t="s">
        <v>4950</v>
      </c>
      <c r="B4897" t="s">
        <v>36</v>
      </c>
      <c r="C4897">
        <v>1</v>
      </c>
      <c r="D4897" t="s">
        <v>21</v>
      </c>
      <c r="E4897" t="s">
        <v>20</v>
      </c>
      <c r="F4897" t="s">
        <v>39</v>
      </c>
      <c r="G4897" s="2">
        <v>23</v>
      </c>
      <c r="H4897" t="s">
        <v>20</v>
      </c>
      <c r="I4897" t="s">
        <v>32</v>
      </c>
      <c r="J4897" t="s">
        <v>20</v>
      </c>
      <c r="K4897" t="s">
        <v>21</v>
      </c>
      <c r="L4897" t="s">
        <v>33</v>
      </c>
      <c r="M4897" t="s">
        <v>20</v>
      </c>
      <c r="N4897" t="s">
        <v>25</v>
      </c>
      <c r="O4897" s="1">
        <v>70.03</v>
      </c>
      <c r="P4897" s="1">
        <v>1617.03</v>
      </c>
      <c r="Q4897">
        <v>1</v>
      </c>
      <c r="R4897" t="s">
        <v>21</v>
      </c>
      <c r="S4897" t="str">
        <f>IF(ChurnData[[#This Row],[MonthlyCharges]]&lt;=30,"1. Up to 30",IF(ChurnData[[#This Row],[MonthlyCharges]]&lt;=50,"2. 31-50",IF(ChurnData[[#This Row],[MonthlyCharges]]&lt;=70,"3. 51-70",IF(ChurnData[[#This Row],[MonthlyCharges]]&lt;=90,"4. 71-90","5. Over 90"))))</f>
        <v>4. 71-90</v>
      </c>
      <c r="T4897" t="str">
        <f>IF(AND(ChurnData[[#This Row],[Contract]]="Month-to-month",ChurnData[[#This Row],[InternetService]]="Fiber optic",ChurnData[[#This Row],[TenureMonths]]&lt;=11),"High-risk","Other")</f>
        <v>Other</v>
      </c>
      <c r="U4897" t="str">
        <f>IF(ChurnData[[#This Row],[TenureMonths]]&lt;=11,"0-11",IF(ChurnData[[#This Row],[TenureMonths]]&lt;=23,"12-23",IF(ChurnData[[#This Row],[TenureMonths]]&lt;=35,"24-35",IF(ChurnData[[#This Row],[TenureMonths]]&lt;=47,"36-47",IF(ChurnData[[#This Row],[TenureMonths]]&lt;=59,"48-59","60-72")))))</f>
        <v>12-23</v>
      </c>
      <c r="V4897">
        <f>IF(ChurnData[[#This Row],[Churn]]="Yes",1,0)</f>
        <v>0</v>
      </c>
    </row>
    <row r="4898" spans="1:22" x14ac:dyDescent="0.35">
      <c r="A4898" t="s">
        <v>4951</v>
      </c>
      <c r="B4898" t="s">
        <v>19</v>
      </c>
      <c r="C4898">
        <v>0</v>
      </c>
      <c r="D4898" t="s">
        <v>21</v>
      </c>
      <c r="E4898" t="s">
        <v>21</v>
      </c>
      <c r="F4898" t="s">
        <v>49</v>
      </c>
      <c r="G4898" s="2">
        <v>51</v>
      </c>
      <c r="H4898" t="s">
        <v>20</v>
      </c>
      <c r="I4898" t="s">
        <v>23</v>
      </c>
      <c r="J4898" t="s">
        <v>21</v>
      </c>
      <c r="K4898" t="s">
        <v>21</v>
      </c>
      <c r="L4898" t="s">
        <v>24</v>
      </c>
      <c r="M4898" t="s">
        <v>20</v>
      </c>
      <c r="N4898" t="s">
        <v>34</v>
      </c>
      <c r="O4898" s="1">
        <v>87.47</v>
      </c>
      <c r="P4898" s="1">
        <v>4531.01</v>
      </c>
      <c r="Q4898">
        <v>3</v>
      </c>
      <c r="R4898" t="s">
        <v>21</v>
      </c>
      <c r="S4898" t="str">
        <f>IF(ChurnData[[#This Row],[MonthlyCharges]]&lt;=30,"1. Up to 30",IF(ChurnData[[#This Row],[MonthlyCharges]]&lt;=50,"2. 31-50",IF(ChurnData[[#This Row],[MonthlyCharges]]&lt;=70,"3. 51-70",IF(ChurnData[[#This Row],[MonthlyCharges]]&lt;=90,"4. 71-90","5. Over 90"))))</f>
        <v>4. 71-90</v>
      </c>
      <c r="T4898" t="str">
        <f>IF(AND(ChurnData[[#This Row],[Contract]]="Month-to-month",ChurnData[[#This Row],[InternetService]]="Fiber optic",ChurnData[[#This Row],[TenureMonths]]&lt;=11),"High-risk","Other")</f>
        <v>Other</v>
      </c>
      <c r="U4898" t="str">
        <f>IF(ChurnData[[#This Row],[TenureMonths]]&lt;=11,"0-11",IF(ChurnData[[#This Row],[TenureMonths]]&lt;=23,"12-23",IF(ChurnData[[#This Row],[TenureMonths]]&lt;=35,"24-35",IF(ChurnData[[#This Row],[TenureMonths]]&lt;=47,"36-47",IF(ChurnData[[#This Row],[TenureMonths]]&lt;=59,"48-59","60-72")))))</f>
        <v>48-59</v>
      </c>
      <c r="V4898">
        <f>IF(ChurnData[[#This Row],[Churn]]="Yes",1,0)</f>
        <v>0</v>
      </c>
    </row>
    <row r="4899" spans="1:22" x14ac:dyDescent="0.35">
      <c r="A4899" t="s">
        <v>4952</v>
      </c>
      <c r="B4899" t="s">
        <v>19</v>
      </c>
      <c r="C4899">
        <v>0</v>
      </c>
      <c r="D4899" t="s">
        <v>21</v>
      </c>
      <c r="E4899" t="s">
        <v>21</v>
      </c>
      <c r="F4899" t="s">
        <v>75</v>
      </c>
      <c r="G4899" s="2">
        <v>25</v>
      </c>
      <c r="H4899" t="s">
        <v>20</v>
      </c>
      <c r="I4899" t="s">
        <v>21</v>
      </c>
      <c r="J4899" t="s">
        <v>28</v>
      </c>
      <c r="K4899" t="s">
        <v>28</v>
      </c>
      <c r="L4899" t="s">
        <v>33</v>
      </c>
      <c r="M4899" t="s">
        <v>20</v>
      </c>
      <c r="N4899" t="s">
        <v>34</v>
      </c>
      <c r="O4899" s="1">
        <v>19.13</v>
      </c>
      <c r="P4899" s="1">
        <v>491.14</v>
      </c>
      <c r="Q4899">
        <v>0</v>
      </c>
      <c r="R4899" t="s">
        <v>20</v>
      </c>
      <c r="S4899" t="str">
        <f>IF(ChurnData[[#This Row],[MonthlyCharges]]&lt;=30,"1. Up to 30",IF(ChurnData[[#This Row],[MonthlyCharges]]&lt;=50,"2. 31-50",IF(ChurnData[[#This Row],[MonthlyCharges]]&lt;=70,"3. 51-70",IF(ChurnData[[#This Row],[MonthlyCharges]]&lt;=90,"4. 71-90","5. Over 90"))))</f>
        <v>1. Up to 30</v>
      </c>
      <c r="T4899" t="str">
        <f>IF(AND(ChurnData[[#This Row],[Contract]]="Month-to-month",ChurnData[[#This Row],[InternetService]]="Fiber optic",ChurnData[[#This Row],[TenureMonths]]&lt;=11),"High-risk","Other")</f>
        <v>Other</v>
      </c>
      <c r="U4899" t="str">
        <f>IF(ChurnData[[#This Row],[TenureMonths]]&lt;=11,"0-11",IF(ChurnData[[#This Row],[TenureMonths]]&lt;=23,"12-23",IF(ChurnData[[#This Row],[TenureMonths]]&lt;=35,"24-35",IF(ChurnData[[#This Row],[TenureMonths]]&lt;=47,"36-47",IF(ChurnData[[#This Row],[TenureMonths]]&lt;=59,"48-59","60-72")))))</f>
        <v>24-35</v>
      </c>
      <c r="V4899">
        <f>IF(ChurnData[[#This Row],[Churn]]="Yes",1,0)</f>
        <v>1</v>
      </c>
    </row>
    <row r="4900" spans="1:22" x14ac:dyDescent="0.35">
      <c r="A4900" t="s">
        <v>4953</v>
      </c>
      <c r="B4900" t="s">
        <v>19</v>
      </c>
      <c r="C4900">
        <v>0</v>
      </c>
      <c r="D4900" t="s">
        <v>20</v>
      </c>
      <c r="E4900" t="s">
        <v>20</v>
      </c>
      <c r="F4900" t="s">
        <v>75</v>
      </c>
      <c r="G4900" s="2">
        <v>19</v>
      </c>
      <c r="H4900" t="s">
        <v>20</v>
      </c>
      <c r="I4900" t="s">
        <v>23</v>
      </c>
      <c r="J4900" t="s">
        <v>21</v>
      </c>
      <c r="K4900" t="s">
        <v>21</v>
      </c>
      <c r="L4900" t="s">
        <v>33</v>
      </c>
      <c r="M4900" t="s">
        <v>20</v>
      </c>
      <c r="N4900" t="s">
        <v>25</v>
      </c>
      <c r="O4900" s="1">
        <v>76.709999999999994</v>
      </c>
      <c r="P4900" s="1">
        <v>1429.37</v>
      </c>
      <c r="Q4900">
        <v>2</v>
      </c>
      <c r="R4900" t="s">
        <v>20</v>
      </c>
      <c r="S4900" t="str">
        <f>IF(ChurnData[[#This Row],[MonthlyCharges]]&lt;=30,"1. Up to 30",IF(ChurnData[[#This Row],[MonthlyCharges]]&lt;=50,"2. 31-50",IF(ChurnData[[#This Row],[MonthlyCharges]]&lt;=70,"3. 51-70",IF(ChurnData[[#This Row],[MonthlyCharges]]&lt;=90,"4. 71-90","5. Over 90"))))</f>
        <v>4. 71-90</v>
      </c>
      <c r="T4900" t="str">
        <f>IF(AND(ChurnData[[#This Row],[Contract]]="Month-to-month",ChurnData[[#This Row],[InternetService]]="Fiber optic",ChurnData[[#This Row],[TenureMonths]]&lt;=11),"High-risk","Other")</f>
        <v>Other</v>
      </c>
      <c r="U4900" t="str">
        <f>IF(ChurnData[[#This Row],[TenureMonths]]&lt;=11,"0-11",IF(ChurnData[[#This Row],[TenureMonths]]&lt;=23,"12-23",IF(ChurnData[[#This Row],[TenureMonths]]&lt;=35,"24-35",IF(ChurnData[[#This Row],[TenureMonths]]&lt;=47,"36-47",IF(ChurnData[[#This Row],[TenureMonths]]&lt;=59,"48-59","60-72")))))</f>
        <v>12-23</v>
      </c>
      <c r="V4900">
        <f>IF(ChurnData[[#This Row],[Churn]]="Yes",1,0)</f>
        <v>1</v>
      </c>
    </row>
    <row r="4901" spans="1:22" x14ac:dyDescent="0.35">
      <c r="A4901" t="s">
        <v>4954</v>
      </c>
      <c r="B4901" t="s">
        <v>19</v>
      </c>
      <c r="C4901">
        <v>0</v>
      </c>
      <c r="D4901" t="s">
        <v>21</v>
      </c>
      <c r="E4901" t="s">
        <v>21</v>
      </c>
      <c r="F4901" t="s">
        <v>56</v>
      </c>
      <c r="G4901" s="2">
        <v>40</v>
      </c>
      <c r="H4901" t="s">
        <v>20</v>
      </c>
      <c r="I4901" t="s">
        <v>32</v>
      </c>
      <c r="J4901" t="s">
        <v>21</v>
      </c>
      <c r="K4901" t="s">
        <v>20</v>
      </c>
      <c r="L4901" t="s">
        <v>29</v>
      </c>
      <c r="M4901" t="s">
        <v>21</v>
      </c>
      <c r="N4901" t="s">
        <v>25</v>
      </c>
      <c r="O4901" s="1">
        <v>57.25</v>
      </c>
      <c r="P4901" s="1">
        <v>2291.3200000000002</v>
      </c>
      <c r="Q4901">
        <v>0</v>
      </c>
      <c r="R4901" t="s">
        <v>21</v>
      </c>
      <c r="S4901" t="str">
        <f>IF(ChurnData[[#This Row],[MonthlyCharges]]&lt;=30,"1. Up to 30",IF(ChurnData[[#This Row],[MonthlyCharges]]&lt;=50,"2. 31-50",IF(ChurnData[[#This Row],[MonthlyCharges]]&lt;=70,"3. 51-70",IF(ChurnData[[#This Row],[MonthlyCharges]]&lt;=90,"4. 71-90","5. Over 90"))))</f>
        <v>3. 51-70</v>
      </c>
      <c r="T4901" t="str">
        <f>IF(AND(ChurnData[[#This Row],[Contract]]="Month-to-month",ChurnData[[#This Row],[InternetService]]="Fiber optic",ChurnData[[#This Row],[TenureMonths]]&lt;=11),"High-risk","Other")</f>
        <v>Other</v>
      </c>
      <c r="U4901" t="str">
        <f>IF(ChurnData[[#This Row],[TenureMonths]]&lt;=11,"0-11",IF(ChurnData[[#This Row],[TenureMonths]]&lt;=23,"12-23",IF(ChurnData[[#This Row],[TenureMonths]]&lt;=35,"24-35",IF(ChurnData[[#This Row],[TenureMonths]]&lt;=47,"36-47",IF(ChurnData[[#This Row],[TenureMonths]]&lt;=59,"48-59","60-72")))))</f>
        <v>36-47</v>
      </c>
      <c r="V4901">
        <f>IF(ChurnData[[#This Row],[Churn]]="Yes",1,0)</f>
        <v>0</v>
      </c>
    </row>
    <row r="4902" spans="1:22" x14ac:dyDescent="0.35">
      <c r="A4902" t="s">
        <v>4955</v>
      </c>
      <c r="B4902" t="s">
        <v>36</v>
      </c>
      <c r="C4902">
        <v>0</v>
      </c>
      <c r="D4902" t="s">
        <v>20</v>
      </c>
      <c r="E4902" t="s">
        <v>20</v>
      </c>
      <c r="F4902" t="s">
        <v>75</v>
      </c>
      <c r="G4902" s="2">
        <v>56</v>
      </c>
      <c r="H4902" t="s">
        <v>20</v>
      </c>
      <c r="I4902" t="s">
        <v>23</v>
      </c>
      <c r="J4902" t="s">
        <v>21</v>
      </c>
      <c r="K4902" t="s">
        <v>21</v>
      </c>
      <c r="L4902" t="s">
        <v>33</v>
      </c>
      <c r="M4902" t="s">
        <v>20</v>
      </c>
      <c r="N4902" t="s">
        <v>34</v>
      </c>
      <c r="O4902" s="1">
        <v>75.81</v>
      </c>
      <c r="P4902" s="1">
        <v>4281.49</v>
      </c>
      <c r="Q4902">
        <v>4</v>
      </c>
      <c r="R4902" t="s">
        <v>21</v>
      </c>
      <c r="S4902" t="str">
        <f>IF(ChurnData[[#This Row],[MonthlyCharges]]&lt;=30,"1. Up to 30",IF(ChurnData[[#This Row],[MonthlyCharges]]&lt;=50,"2. 31-50",IF(ChurnData[[#This Row],[MonthlyCharges]]&lt;=70,"3. 51-70",IF(ChurnData[[#This Row],[MonthlyCharges]]&lt;=90,"4. 71-90","5. Over 90"))))</f>
        <v>4. 71-90</v>
      </c>
      <c r="T4902" t="str">
        <f>IF(AND(ChurnData[[#This Row],[Contract]]="Month-to-month",ChurnData[[#This Row],[InternetService]]="Fiber optic",ChurnData[[#This Row],[TenureMonths]]&lt;=11),"High-risk","Other")</f>
        <v>Other</v>
      </c>
      <c r="U4902" t="str">
        <f>IF(ChurnData[[#This Row],[TenureMonths]]&lt;=11,"0-11",IF(ChurnData[[#This Row],[TenureMonths]]&lt;=23,"12-23",IF(ChurnData[[#This Row],[TenureMonths]]&lt;=35,"24-35",IF(ChurnData[[#This Row],[TenureMonths]]&lt;=47,"36-47",IF(ChurnData[[#This Row],[TenureMonths]]&lt;=59,"48-59","60-72")))))</f>
        <v>48-59</v>
      </c>
      <c r="V4902">
        <f>IF(ChurnData[[#This Row],[Churn]]="Yes",1,0)</f>
        <v>0</v>
      </c>
    </row>
    <row r="4903" spans="1:22" x14ac:dyDescent="0.35">
      <c r="A4903" t="s">
        <v>4956</v>
      </c>
      <c r="B4903" t="s">
        <v>19</v>
      </c>
      <c r="C4903">
        <v>0</v>
      </c>
      <c r="D4903" t="s">
        <v>21</v>
      </c>
      <c r="E4903" t="s">
        <v>20</v>
      </c>
      <c r="F4903" t="s">
        <v>47</v>
      </c>
      <c r="G4903" s="2">
        <v>21</v>
      </c>
      <c r="H4903" t="s">
        <v>21</v>
      </c>
      <c r="I4903" t="s">
        <v>21</v>
      </c>
      <c r="J4903" t="s">
        <v>28</v>
      </c>
      <c r="K4903" t="s">
        <v>28</v>
      </c>
      <c r="L4903" t="s">
        <v>33</v>
      </c>
      <c r="M4903" t="s">
        <v>21</v>
      </c>
      <c r="N4903" t="s">
        <v>25</v>
      </c>
      <c r="O4903" s="1">
        <v>18</v>
      </c>
      <c r="P4903" s="1">
        <v>376.32</v>
      </c>
      <c r="Q4903">
        <v>4</v>
      </c>
      <c r="R4903" t="s">
        <v>21</v>
      </c>
      <c r="S4903" t="str">
        <f>IF(ChurnData[[#This Row],[MonthlyCharges]]&lt;=30,"1. Up to 30",IF(ChurnData[[#This Row],[MonthlyCharges]]&lt;=50,"2. 31-50",IF(ChurnData[[#This Row],[MonthlyCharges]]&lt;=70,"3. 51-70",IF(ChurnData[[#This Row],[MonthlyCharges]]&lt;=90,"4. 71-90","5. Over 90"))))</f>
        <v>1. Up to 30</v>
      </c>
      <c r="T4903" t="str">
        <f>IF(AND(ChurnData[[#This Row],[Contract]]="Month-to-month",ChurnData[[#This Row],[InternetService]]="Fiber optic",ChurnData[[#This Row],[TenureMonths]]&lt;=11),"High-risk","Other")</f>
        <v>Other</v>
      </c>
      <c r="U4903" t="str">
        <f>IF(ChurnData[[#This Row],[TenureMonths]]&lt;=11,"0-11",IF(ChurnData[[#This Row],[TenureMonths]]&lt;=23,"12-23",IF(ChurnData[[#This Row],[TenureMonths]]&lt;=35,"24-35",IF(ChurnData[[#This Row],[TenureMonths]]&lt;=47,"36-47",IF(ChurnData[[#This Row],[TenureMonths]]&lt;=59,"48-59","60-72")))))</f>
        <v>12-23</v>
      </c>
      <c r="V4903">
        <f>IF(ChurnData[[#This Row],[Churn]]="Yes",1,0)</f>
        <v>0</v>
      </c>
    </row>
    <row r="4904" spans="1:22" x14ac:dyDescent="0.35">
      <c r="A4904" t="s">
        <v>4957</v>
      </c>
      <c r="B4904" t="s">
        <v>36</v>
      </c>
      <c r="C4904">
        <v>0</v>
      </c>
      <c r="D4904" t="s">
        <v>20</v>
      </c>
      <c r="E4904" t="s">
        <v>20</v>
      </c>
      <c r="F4904" t="s">
        <v>75</v>
      </c>
      <c r="G4904" s="2">
        <v>10</v>
      </c>
      <c r="H4904" t="s">
        <v>20</v>
      </c>
      <c r="I4904" t="s">
        <v>21</v>
      </c>
      <c r="J4904" t="s">
        <v>28</v>
      </c>
      <c r="K4904" t="s">
        <v>28</v>
      </c>
      <c r="L4904" t="s">
        <v>33</v>
      </c>
      <c r="M4904" t="s">
        <v>21</v>
      </c>
      <c r="N4904" t="s">
        <v>43</v>
      </c>
      <c r="O4904" s="1">
        <v>43.13</v>
      </c>
      <c r="P4904" s="1">
        <v>433.71</v>
      </c>
      <c r="Q4904">
        <v>0</v>
      </c>
      <c r="R4904" t="s">
        <v>20</v>
      </c>
      <c r="S4904" t="str">
        <f>IF(ChurnData[[#This Row],[MonthlyCharges]]&lt;=30,"1. Up to 30",IF(ChurnData[[#This Row],[MonthlyCharges]]&lt;=50,"2. 31-50",IF(ChurnData[[#This Row],[MonthlyCharges]]&lt;=70,"3. 51-70",IF(ChurnData[[#This Row],[MonthlyCharges]]&lt;=90,"4. 71-90","5. Over 90"))))</f>
        <v>2. 31-50</v>
      </c>
      <c r="T4904" t="str">
        <f>IF(AND(ChurnData[[#This Row],[Contract]]="Month-to-month",ChurnData[[#This Row],[InternetService]]="Fiber optic",ChurnData[[#This Row],[TenureMonths]]&lt;=11),"High-risk","Other")</f>
        <v>Other</v>
      </c>
      <c r="U4904" t="str">
        <f>IF(ChurnData[[#This Row],[TenureMonths]]&lt;=11,"0-11",IF(ChurnData[[#This Row],[TenureMonths]]&lt;=23,"12-23",IF(ChurnData[[#This Row],[TenureMonths]]&lt;=35,"24-35",IF(ChurnData[[#This Row],[TenureMonths]]&lt;=47,"36-47",IF(ChurnData[[#This Row],[TenureMonths]]&lt;=59,"48-59","60-72")))))</f>
        <v>0-11</v>
      </c>
      <c r="V4904">
        <f>IF(ChurnData[[#This Row],[Churn]]="Yes",1,0)</f>
        <v>1</v>
      </c>
    </row>
    <row r="4905" spans="1:22" x14ac:dyDescent="0.35">
      <c r="A4905" t="s">
        <v>4958</v>
      </c>
      <c r="B4905" t="s">
        <v>19</v>
      </c>
      <c r="C4905">
        <v>0</v>
      </c>
      <c r="D4905" t="s">
        <v>21</v>
      </c>
      <c r="E4905" t="s">
        <v>21</v>
      </c>
      <c r="F4905" t="s">
        <v>56</v>
      </c>
      <c r="G4905" s="2">
        <v>4</v>
      </c>
      <c r="H4905" t="s">
        <v>21</v>
      </c>
      <c r="I4905" t="s">
        <v>23</v>
      </c>
      <c r="J4905" t="s">
        <v>20</v>
      </c>
      <c r="K4905" t="s">
        <v>21</v>
      </c>
      <c r="L4905" t="s">
        <v>33</v>
      </c>
      <c r="M4905" t="s">
        <v>20</v>
      </c>
      <c r="N4905" t="s">
        <v>43</v>
      </c>
      <c r="O4905" s="1">
        <v>76.41</v>
      </c>
      <c r="P4905" s="1">
        <v>303.75</v>
      </c>
      <c r="Q4905">
        <v>5</v>
      </c>
      <c r="R4905" t="s">
        <v>20</v>
      </c>
      <c r="S4905" t="str">
        <f>IF(ChurnData[[#This Row],[MonthlyCharges]]&lt;=30,"1. Up to 30",IF(ChurnData[[#This Row],[MonthlyCharges]]&lt;=50,"2. 31-50",IF(ChurnData[[#This Row],[MonthlyCharges]]&lt;=70,"3. 51-70",IF(ChurnData[[#This Row],[MonthlyCharges]]&lt;=90,"4. 71-90","5. Over 90"))))</f>
        <v>4. 71-90</v>
      </c>
      <c r="T4905" t="str">
        <f>IF(AND(ChurnData[[#This Row],[Contract]]="Month-to-month",ChurnData[[#This Row],[InternetService]]="Fiber optic",ChurnData[[#This Row],[TenureMonths]]&lt;=11),"High-risk","Other")</f>
        <v>High-risk</v>
      </c>
      <c r="U4905" t="str">
        <f>IF(ChurnData[[#This Row],[TenureMonths]]&lt;=11,"0-11",IF(ChurnData[[#This Row],[TenureMonths]]&lt;=23,"12-23",IF(ChurnData[[#This Row],[TenureMonths]]&lt;=35,"24-35",IF(ChurnData[[#This Row],[TenureMonths]]&lt;=47,"36-47",IF(ChurnData[[#This Row],[TenureMonths]]&lt;=59,"48-59","60-72")))))</f>
        <v>0-11</v>
      </c>
      <c r="V4905">
        <f>IF(ChurnData[[#This Row],[Churn]]="Yes",1,0)</f>
        <v>1</v>
      </c>
    </row>
    <row r="4906" spans="1:22" x14ac:dyDescent="0.35">
      <c r="A4906" t="s">
        <v>4959</v>
      </c>
      <c r="B4906" t="s">
        <v>19</v>
      </c>
      <c r="C4906">
        <v>0</v>
      </c>
      <c r="D4906" t="s">
        <v>20</v>
      </c>
      <c r="E4906" t="s">
        <v>20</v>
      </c>
      <c r="F4906" t="s">
        <v>37</v>
      </c>
      <c r="G4906" s="2">
        <v>12</v>
      </c>
      <c r="H4906" t="s">
        <v>20</v>
      </c>
      <c r="I4906" t="s">
        <v>23</v>
      </c>
      <c r="J4906" t="s">
        <v>20</v>
      </c>
      <c r="K4906" t="s">
        <v>21</v>
      </c>
      <c r="L4906" t="s">
        <v>33</v>
      </c>
      <c r="M4906" t="s">
        <v>20</v>
      </c>
      <c r="N4906" t="s">
        <v>34</v>
      </c>
      <c r="O4906" s="1">
        <v>95.68</v>
      </c>
      <c r="P4906" s="1">
        <v>1160.1500000000001</v>
      </c>
      <c r="Q4906">
        <v>3</v>
      </c>
      <c r="R4906" t="s">
        <v>20</v>
      </c>
      <c r="S4906" t="str">
        <f>IF(ChurnData[[#This Row],[MonthlyCharges]]&lt;=30,"1. Up to 30",IF(ChurnData[[#This Row],[MonthlyCharges]]&lt;=50,"2. 31-50",IF(ChurnData[[#This Row],[MonthlyCharges]]&lt;=70,"3. 51-70",IF(ChurnData[[#This Row],[MonthlyCharges]]&lt;=90,"4. 71-90","5. Over 90"))))</f>
        <v>5. Over 90</v>
      </c>
      <c r="T4906" t="str">
        <f>IF(AND(ChurnData[[#This Row],[Contract]]="Month-to-month",ChurnData[[#This Row],[InternetService]]="Fiber optic",ChurnData[[#This Row],[TenureMonths]]&lt;=11),"High-risk","Other")</f>
        <v>Other</v>
      </c>
      <c r="U4906" t="str">
        <f>IF(ChurnData[[#This Row],[TenureMonths]]&lt;=11,"0-11",IF(ChurnData[[#This Row],[TenureMonths]]&lt;=23,"12-23",IF(ChurnData[[#This Row],[TenureMonths]]&lt;=35,"24-35",IF(ChurnData[[#This Row],[TenureMonths]]&lt;=47,"36-47",IF(ChurnData[[#This Row],[TenureMonths]]&lt;=59,"48-59","60-72")))))</f>
        <v>12-23</v>
      </c>
      <c r="V4906">
        <f>IF(ChurnData[[#This Row],[Churn]]="Yes",1,0)</f>
        <v>1</v>
      </c>
    </row>
    <row r="4907" spans="1:22" x14ac:dyDescent="0.35">
      <c r="A4907" t="s">
        <v>4960</v>
      </c>
      <c r="B4907" t="s">
        <v>36</v>
      </c>
      <c r="C4907">
        <v>0</v>
      </c>
      <c r="D4907" t="s">
        <v>21</v>
      </c>
      <c r="E4907" t="s">
        <v>21</v>
      </c>
      <c r="F4907" t="s">
        <v>27</v>
      </c>
      <c r="G4907" s="2">
        <v>55</v>
      </c>
      <c r="H4907" t="s">
        <v>20</v>
      </c>
      <c r="I4907" t="s">
        <v>23</v>
      </c>
      <c r="J4907" t="s">
        <v>20</v>
      </c>
      <c r="K4907" t="s">
        <v>21</v>
      </c>
      <c r="L4907" t="s">
        <v>33</v>
      </c>
      <c r="M4907" t="s">
        <v>20</v>
      </c>
      <c r="N4907" t="s">
        <v>34</v>
      </c>
      <c r="O4907" s="1">
        <v>92.5</v>
      </c>
      <c r="P4907" s="1">
        <v>5008.67</v>
      </c>
      <c r="Q4907">
        <v>4</v>
      </c>
      <c r="R4907" t="s">
        <v>21</v>
      </c>
      <c r="S4907" t="str">
        <f>IF(ChurnData[[#This Row],[MonthlyCharges]]&lt;=30,"1. Up to 30",IF(ChurnData[[#This Row],[MonthlyCharges]]&lt;=50,"2. 31-50",IF(ChurnData[[#This Row],[MonthlyCharges]]&lt;=70,"3. 51-70",IF(ChurnData[[#This Row],[MonthlyCharges]]&lt;=90,"4. 71-90","5. Over 90"))))</f>
        <v>5. Over 90</v>
      </c>
      <c r="T4907" t="str">
        <f>IF(AND(ChurnData[[#This Row],[Contract]]="Month-to-month",ChurnData[[#This Row],[InternetService]]="Fiber optic",ChurnData[[#This Row],[TenureMonths]]&lt;=11),"High-risk","Other")</f>
        <v>Other</v>
      </c>
      <c r="U4907" t="str">
        <f>IF(ChurnData[[#This Row],[TenureMonths]]&lt;=11,"0-11",IF(ChurnData[[#This Row],[TenureMonths]]&lt;=23,"12-23",IF(ChurnData[[#This Row],[TenureMonths]]&lt;=35,"24-35",IF(ChurnData[[#This Row],[TenureMonths]]&lt;=47,"36-47",IF(ChurnData[[#This Row],[TenureMonths]]&lt;=59,"48-59","60-72")))))</f>
        <v>48-59</v>
      </c>
      <c r="V4907">
        <f>IF(ChurnData[[#This Row],[Churn]]="Yes",1,0)</f>
        <v>0</v>
      </c>
    </row>
    <row r="4908" spans="1:22" x14ac:dyDescent="0.35">
      <c r="A4908" t="s">
        <v>4961</v>
      </c>
      <c r="B4908" t="s">
        <v>19</v>
      </c>
      <c r="C4908">
        <v>0</v>
      </c>
      <c r="D4908" t="s">
        <v>20</v>
      </c>
      <c r="E4908" t="s">
        <v>20</v>
      </c>
      <c r="F4908" t="s">
        <v>56</v>
      </c>
      <c r="G4908" s="2">
        <v>44</v>
      </c>
      <c r="H4908" t="s">
        <v>20</v>
      </c>
      <c r="I4908" t="s">
        <v>23</v>
      </c>
      <c r="J4908" t="s">
        <v>21</v>
      </c>
      <c r="K4908" t="s">
        <v>20</v>
      </c>
      <c r="L4908" t="s">
        <v>24</v>
      </c>
      <c r="M4908" t="s">
        <v>20</v>
      </c>
      <c r="N4908" t="s">
        <v>34</v>
      </c>
      <c r="O4908" s="1">
        <v>95.96</v>
      </c>
      <c r="P4908" s="1">
        <v>4250.95</v>
      </c>
      <c r="Q4908">
        <v>2</v>
      </c>
      <c r="R4908" t="s">
        <v>21</v>
      </c>
      <c r="S4908" t="str">
        <f>IF(ChurnData[[#This Row],[MonthlyCharges]]&lt;=30,"1. Up to 30",IF(ChurnData[[#This Row],[MonthlyCharges]]&lt;=50,"2. 31-50",IF(ChurnData[[#This Row],[MonthlyCharges]]&lt;=70,"3. 51-70",IF(ChurnData[[#This Row],[MonthlyCharges]]&lt;=90,"4. 71-90","5. Over 90"))))</f>
        <v>5. Over 90</v>
      </c>
      <c r="T4908" t="str">
        <f>IF(AND(ChurnData[[#This Row],[Contract]]="Month-to-month",ChurnData[[#This Row],[InternetService]]="Fiber optic",ChurnData[[#This Row],[TenureMonths]]&lt;=11),"High-risk","Other")</f>
        <v>Other</v>
      </c>
      <c r="U4908" t="str">
        <f>IF(ChurnData[[#This Row],[TenureMonths]]&lt;=11,"0-11",IF(ChurnData[[#This Row],[TenureMonths]]&lt;=23,"12-23",IF(ChurnData[[#This Row],[TenureMonths]]&lt;=35,"24-35",IF(ChurnData[[#This Row],[TenureMonths]]&lt;=47,"36-47",IF(ChurnData[[#This Row],[TenureMonths]]&lt;=59,"48-59","60-72")))))</f>
        <v>36-47</v>
      </c>
      <c r="V4908">
        <f>IF(ChurnData[[#This Row],[Churn]]="Yes",1,0)</f>
        <v>0</v>
      </c>
    </row>
    <row r="4909" spans="1:22" x14ac:dyDescent="0.35">
      <c r="A4909" t="s">
        <v>4962</v>
      </c>
      <c r="B4909" t="s">
        <v>19</v>
      </c>
      <c r="C4909">
        <v>0</v>
      </c>
      <c r="D4909" t="s">
        <v>20</v>
      </c>
      <c r="E4909" t="s">
        <v>21</v>
      </c>
      <c r="F4909" t="s">
        <v>41</v>
      </c>
      <c r="G4909" s="2">
        <v>36</v>
      </c>
      <c r="H4909" t="s">
        <v>20</v>
      </c>
      <c r="I4909" t="s">
        <v>32</v>
      </c>
      <c r="J4909" t="s">
        <v>21</v>
      </c>
      <c r="K4909" t="s">
        <v>21</v>
      </c>
      <c r="L4909" t="s">
        <v>33</v>
      </c>
      <c r="M4909" t="s">
        <v>21</v>
      </c>
      <c r="N4909" t="s">
        <v>30</v>
      </c>
      <c r="O4909" s="1">
        <v>50.64</v>
      </c>
      <c r="P4909" s="1">
        <v>1871.42</v>
      </c>
      <c r="Q4909">
        <v>0</v>
      </c>
      <c r="R4909" t="s">
        <v>21</v>
      </c>
      <c r="S4909" t="str">
        <f>IF(ChurnData[[#This Row],[MonthlyCharges]]&lt;=30,"1. Up to 30",IF(ChurnData[[#This Row],[MonthlyCharges]]&lt;=50,"2. 31-50",IF(ChurnData[[#This Row],[MonthlyCharges]]&lt;=70,"3. 51-70",IF(ChurnData[[#This Row],[MonthlyCharges]]&lt;=90,"4. 71-90","5. Over 90"))))</f>
        <v>3. 51-70</v>
      </c>
      <c r="T4909" t="str">
        <f>IF(AND(ChurnData[[#This Row],[Contract]]="Month-to-month",ChurnData[[#This Row],[InternetService]]="Fiber optic",ChurnData[[#This Row],[TenureMonths]]&lt;=11),"High-risk","Other")</f>
        <v>Other</v>
      </c>
      <c r="U4909" t="str">
        <f>IF(ChurnData[[#This Row],[TenureMonths]]&lt;=11,"0-11",IF(ChurnData[[#This Row],[TenureMonths]]&lt;=23,"12-23",IF(ChurnData[[#This Row],[TenureMonths]]&lt;=35,"24-35",IF(ChurnData[[#This Row],[TenureMonths]]&lt;=47,"36-47",IF(ChurnData[[#This Row],[TenureMonths]]&lt;=59,"48-59","60-72")))))</f>
        <v>36-47</v>
      </c>
      <c r="V4909">
        <f>IF(ChurnData[[#This Row],[Churn]]="Yes",1,0)</f>
        <v>0</v>
      </c>
    </row>
    <row r="4910" spans="1:22" x14ac:dyDescent="0.35">
      <c r="A4910" t="s">
        <v>4963</v>
      </c>
      <c r="B4910" t="s">
        <v>19</v>
      </c>
      <c r="C4910">
        <v>0</v>
      </c>
      <c r="D4910" t="s">
        <v>20</v>
      </c>
      <c r="E4910" t="s">
        <v>21</v>
      </c>
      <c r="F4910" t="s">
        <v>58</v>
      </c>
      <c r="G4910" s="2">
        <v>60</v>
      </c>
      <c r="H4910" t="s">
        <v>20</v>
      </c>
      <c r="I4910" t="s">
        <v>32</v>
      </c>
      <c r="J4910" t="s">
        <v>20</v>
      </c>
      <c r="K4910" t="s">
        <v>20</v>
      </c>
      <c r="L4910" t="s">
        <v>24</v>
      </c>
      <c r="M4910" t="s">
        <v>21</v>
      </c>
      <c r="N4910" t="s">
        <v>30</v>
      </c>
      <c r="O4910" s="1">
        <v>72.69</v>
      </c>
      <c r="P4910" s="1">
        <v>4246.71</v>
      </c>
      <c r="Q4910">
        <v>2</v>
      </c>
      <c r="R4910" t="s">
        <v>21</v>
      </c>
      <c r="S4910" t="str">
        <f>IF(ChurnData[[#This Row],[MonthlyCharges]]&lt;=30,"1. Up to 30",IF(ChurnData[[#This Row],[MonthlyCharges]]&lt;=50,"2. 31-50",IF(ChurnData[[#This Row],[MonthlyCharges]]&lt;=70,"3. 51-70",IF(ChurnData[[#This Row],[MonthlyCharges]]&lt;=90,"4. 71-90","5. Over 90"))))</f>
        <v>4. 71-90</v>
      </c>
      <c r="T4910" t="str">
        <f>IF(AND(ChurnData[[#This Row],[Contract]]="Month-to-month",ChurnData[[#This Row],[InternetService]]="Fiber optic",ChurnData[[#This Row],[TenureMonths]]&lt;=11),"High-risk","Other")</f>
        <v>Other</v>
      </c>
      <c r="U4910" t="str">
        <f>IF(ChurnData[[#This Row],[TenureMonths]]&lt;=11,"0-11",IF(ChurnData[[#This Row],[TenureMonths]]&lt;=23,"12-23",IF(ChurnData[[#This Row],[TenureMonths]]&lt;=35,"24-35",IF(ChurnData[[#This Row],[TenureMonths]]&lt;=47,"36-47",IF(ChurnData[[#This Row],[TenureMonths]]&lt;=59,"48-59","60-72")))))</f>
        <v>60-72</v>
      </c>
      <c r="V4910">
        <f>IF(ChurnData[[#This Row],[Churn]]="Yes",1,0)</f>
        <v>0</v>
      </c>
    </row>
    <row r="4911" spans="1:22" x14ac:dyDescent="0.35">
      <c r="A4911" t="s">
        <v>4964</v>
      </c>
      <c r="B4911" t="s">
        <v>36</v>
      </c>
      <c r="C4911">
        <v>0</v>
      </c>
      <c r="D4911" t="s">
        <v>21</v>
      </c>
      <c r="E4911" t="s">
        <v>21</v>
      </c>
      <c r="F4911" t="s">
        <v>58</v>
      </c>
      <c r="G4911" s="2">
        <v>52</v>
      </c>
      <c r="H4911" t="s">
        <v>20</v>
      </c>
      <c r="I4911" t="s">
        <v>32</v>
      </c>
      <c r="J4911" t="s">
        <v>21</v>
      </c>
      <c r="K4911" t="s">
        <v>21</v>
      </c>
      <c r="L4911" t="s">
        <v>29</v>
      </c>
      <c r="M4911" t="s">
        <v>20</v>
      </c>
      <c r="N4911" t="s">
        <v>34</v>
      </c>
      <c r="O4911" s="1">
        <v>62.91</v>
      </c>
      <c r="P4911" s="1">
        <v>3208.91</v>
      </c>
      <c r="Q4911">
        <v>1</v>
      </c>
      <c r="R4911" t="s">
        <v>21</v>
      </c>
      <c r="S4911" t="str">
        <f>IF(ChurnData[[#This Row],[MonthlyCharges]]&lt;=30,"1. Up to 30",IF(ChurnData[[#This Row],[MonthlyCharges]]&lt;=50,"2. 31-50",IF(ChurnData[[#This Row],[MonthlyCharges]]&lt;=70,"3. 51-70",IF(ChurnData[[#This Row],[MonthlyCharges]]&lt;=90,"4. 71-90","5. Over 90"))))</f>
        <v>3. 51-70</v>
      </c>
      <c r="T4911" t="str">
        <f>IF(AND(ChurnData[[#This Row],[Contract]]="Month-to-month",ChurnData[[#This Row],[InternetService]]="Fiber optic",ChurnData[[#This Row],[TenureMonths]]&lt;=11),"High-risk","Other")</f>
        <v>Other</v>
      </c>
      <c r="U4911" t="str">
        <f>IF(ChurnData[[#This Row],[TenureMonths]]&lt;=11,"0-11",IF(ChurnData[[#This Row],[TenureMonths]]&lt;=23,"12-23",IF(ChurnData[[#This Row],[TenureMonths]]&lt;=35,"24-35",IF(ChurnData[[#This Row],[TenureMonths]]&lt;=47,"36-47",IF(ChurnData[[#This Row],[TenureMonths]]&lt;=59,"48-59","60-72")))))</f>
        <v>48-59</v>
      </c>
      <c r="V4911">
        <f>IF(ChurnData[[#This Row],[Churn]]="Yes",1,0)</f>
        <v>0</v>
      </c>
    </row>
    <row r="4912" spans="1:22" x14ac:dyDescent="0.35">
      <c r="A4912" t="s">
        <v>4965</v>
      </c>
      <c r="B4912" t="s">
        <v>19</v>
      </c>
      <c r="C4912">
        <v>0</v>
      </c>
      <c r="D4912" t="s">
        <v>20</v>
      </c>
      <c r="E4912" t="s">
        <v>21</v>
      </c>
      <c r="F4912" t="s">
        <v>75</v>
      </c>
      <c r="G4912" s="2">
        <v>40</v>
      </c>
      <c r="H4912" t="s">
        <v>20</v>
      </c>
      <c r="I4912" t="s">
        <v>21</v>
      </c>
      <c r="J4912" t="s">
        <v>28</v>
      </c>
      <c r="K4912" t="s">
        <v>28</v>
      </c>
      <c r="L4912" t="s">
        <v>29</v>
      </c>
      <c r="M4912" t="s">
        <v>21</v>
      </c>
      <c r="N4912" t="s">
        <v>30</v>
      </c>
      <c r="O4912" s="1">
        <v>31.48</v>
      </c>
      <c r="P4912" s="1">
        <v>1278.6099999999999</v>
      </c>
      <c r="Q4912">
        <v>2</v>
      </c>
      <c r="R4912" t="s">
        <v>21</v>
      </c>
      <c r="S4912" t="str">
        <f>IF(ChurnData[[#This Row],[MonthlyCharges]]&lt;=30,"1. Up to 30",IF(ChurnData[[#This Row],[MonthlyCharges]]&lt;=50,"2. 31-50",IF(ChurnData[[#This Row],[MonthlyCharges]]&lt;=70,"3. 51-70",IF(ChurnData[[#This Row],[MonthlyCharges]]&lt;=90,"4. 71-90","5. Over 90"))))</f>
        <v>2. 31-50</v>
      </c>
      <c r="T4912" t="str">
        <f>IF(AND(ChurnData[[#This Row],[Contract]]="Month-to-month",ChurnData[[#This Row],[InternetService]]="Fiber optic",ChurnData[[#This Row],[TenureMonths]]&lt;=11),"High-risk","Other")</f>
        <v>Other</v>
      </c>
      <c r="U4912" t="str">
        <f>IF(ChurnData[[#This Row],[TenureMonths]]&lt;=11,"0-11",IF(ChurnData[[#This Row],[TenureMonths]]&lt;=23,"12-23",IF(ChurnData[[#This Row],[TenureMonths]]&lt;=35,"24-35",IF(ChurnData[[#This Row],[TenureMonths]]&lt;=47,"36-47",IF(ChurnData[[#This Row],[TenureMonths]]&lt;=59,"48-59","60-72")))))</f>
        <v>36-47</v>
      </c>
      <c r="V4912">
        <f>IF(ChurnData[[#This Row],[Churn]]="Yes",1,0)</f>
        <v>0</v>
      </c>
    </row>
    <row r="4913" spans="1:22" x14ac:dyDescent="0.35">
      <c r="A4913" t="s">
        <v>4966</v>
      </c>
      <c r="B4913" t="s">
        <v>19</v>
      </c>
      <c r="C4913">
        <v>0</v>
      </c>
      <c r="D4913" t="s">
        <v>21</v>
      </c>
      <c r="E4913" t="s">
        <v>21</v>
      </c>
      <c r="F4913" t="s">
        <v>27</v>
      </c>
      <c r="G4913" s="2">
        <v>20</v>
      </c>
      <c r="H4913" t="s">
        <v>20</v>
      </c>
      <c r="I4913" t="s">
        <v>32</v>
      </c>
      <c r="J4913" t="s">
        <v>21</v>
      </c>
      <c r="K4913" t="s">
        <v>21</v>
      </c>
      <c r="L4913" t="s">
        <v>33</v>
      </c>
      <c r="M4913" t="s">
        <v>20</v>
      </c>
      <c r="N4913" t="s">
        <v>43</v>
      </c>
      <c r="O4913" s="1">
        <v>49.73</v>
      </c>
      <c r="P4913" s="1">
        <v>975.42</v>
      </c>
      <c r="Q4913">
        <v>2</v>
      </c>
      <c r="R4913" t="s">
        <v>20</v>
      </c>
      <c r="S4913" t="str">
        <f>IF(ChurnData[[#This Row],[MonthlyCharges]]&lt;=30,"1. Up to 30",IF(ChurnData[[#This Row],[MonthlyCharges]]&lt;=50,"2. 31-50",IF(ChurnData[[#This Row],[MonthlyCharges]]&lt;=70,"3. 51-70",IF(ChurnData[[#This Row],[MonthlyCharges]]&lt;=90,"4. 71-90","5. Over 90"))))</f>
        <v>2. 31-50</v>
      </c>
      <c r="T4913" t="str">
        <f>IF(AND(ChurnData[[#This Row],[Contract]]="Month-to-month",ChurnData[[#This Row],[InternetService]]="Fiber optic",ChurnData[[#This Row],[TenureMonths]]&lt;=11),"High-risk","Other")</f>
        <v>Other</v>
      </c>
      <c r="U4913" t="str">
        <f>IF(ChurnData[[#This Row],[TenureMonths]]&lt;=11,"0-11",IF(ChurnData[[#This Row],[TenureMonths]]&lt;=23,"12-23",IF(ChurnData[[#This Row],[TenureMonths]]&lt;=35,"24-35",IF(ChurnData[[#This Row],[TenureMonths]]&lt;=47,"36-47",IF(ChurnData[[#This Row],[TenureMonths]]&lt;=59,"48-59","60-72")))))</f>
        <v>12-23</v>
      </c>
      <c r="V4913">
        <f>IF(ChurnData[[#This Row],[Churn]]="Yes",1,0)</f>
        <v>1</v>
      </c>
    </row>
    <row r="4914" spans="1:22" x14ac:dyDescent="0.35">
      <c r="A4914" t="s">
        <v>4967</v>
      </c>
      <c r="B4914" t="s">
        <v>36</v>
      </c>
      <c r="C4914">
        <v>0</v>
      </c>
      <c r="D4914" t="s">
        <v>21</v>
      </c>
      <c r="E4914" t="s">
        <v>21</v>
      </c>
      <c r="F4914" t="s">
        <v>75</v>
      </c>
      <c r="G4914" s="2">
        <v>58</v>
      </c>
      <c r="H4914" t="s">
        <v>20</v>
      </c>
      <c r="I4914" t="s">
        <v>32</v>
      </c>
      <c r="J4914" t="s">
        <v>20</v>
      </c>
      <c r="K4914" t="s">
        <v>21</v>
      </c>
      <c r="L4914" t="s">
        <v>29</v>
      </c>
      <c r="M4914" t="s">
        <v>21</v>
      </c>
      <c r="N4914" t="s">
        <v>43</v>
      </c>
      <c r="O4914" s="1">
        <v>64.25</v>
      </c>
      <c r="P4914" s="1">
        <v>3695.89</v>
      </c>
      <c r="Q4914">
        <v>3</v>
      </c>
      <c r="R4914" t="s">
        <v>20</v>
      </c>
      <c r="S4914" t="str">
        <f>IF(ChurnData[[#This Row],[MonthlyCharges]]&lt;=30,"1. Up to 30",IF(ChurnData[[#This Row],[MonthlyCharges]]&lt;=50,"2. 31-50",IF(ChurnData[[#This Row],[MonthlyCharges]]&lt;=70,"3. 51-70",IF(ChurnData[[#This Row],[MonthlyCharges]]&lt;=90,"4. 71-90","5. Over 90"))))</f>
        <v>3. 51-70</v>
      </c>
      <c r="T4914" t="str">
        <f>IF(AND(ChurnData[[#This Row],[Contract]]="Month-to-month",ChurnData[[#This Row],[InternetService]]="Fiber optic",ChurnData[[#This Row],[TenureMonths]]&lt;=11),"High-risk","Other")</f>
        <v>Other</v>
      </c>
      <c r="U4914" t="str">
        <f>IF(ChurnData[[#This Row],[TenureMonths]]&lt;=11,"0-11",IF(ChurnData[[#This Row],[TenureMonths]]&lt;=23,"12-23",IF(ChurnData[[#This Row],[TenureMonths]]&lt;=35,"24-35",IF(ChurnData[[#This Row],[TenureMonths]]&lt;=47,"36-47",IF(ChurnData[[#This Row],[TenureMonths]]&lt;=59,"48-59","60-72")))))</f>
        <v>48-59</v>
      </c>
      <c r="V4914">
        <f>IF(ChurnData[[#This Row],[Churn]]="Yes",1,0)</f>
        <v>1</v>
      </c>
    </row>
    <row r="4915" spans="1:22" x14ac:dyDescent="0.35">
      <c r="A4915" t="s">
        <v>4968</v>
      </c>
      <c r="B4915" t="s">
        <v>36</v>
      </c>
      <c r="C4915">
        <v>0</v>
      </c>
      <c r="D4915" t="s">
        <v>21</v>
      </c>
      <c r="E4915" t="s">
        <v>21</v>
      </c>
      <c r="F4915" t="s">
        <v>27</v>
      </c>
      <c r="G4915" s="2">
        <v>3</v>
      </c>
      <c r="H4915" t="s">
        <v>20</v>
      </c>
      <c r="I4915" t="s">
        <v>23</v>
      </c>
      <c r="J4915" t="s">
        <v>20</v>
      </c>
      <c r="K4915" t="s">
        <v>21</v>
      </c>
      <c r="L4915" t="s">
        <v>33</v>
      </c>
      <c r="M4915" t="s">
        <v>21</v>
      </c>
      <c r="N4915" t="s">
        <v>25</v>
      </c>
      <c r="O4915" s="1">
        <v>78.89</v>
      </c>
      <c r="P4915" s="1">
        <v>235.15</v>
      </c>
      <c r="Q4915">
        <v>2</v>
      </c>
      <c r="R4915" t="s">
        <v>20</v>
      </c>
      <c r="S4915" t="str">
        <f>IF(ChurnData[[#This Row],[MonthlyCharges]]&lt;=30,"1. Up to 30",IF(ChurnData[[#This Row],[MonthlyCharges]]&lt;=50,"2. 31-50",IF(ChurnData[[#This Row],[MonthlyCharges]]&lt;=70,"3. 51-70",IF(ChurnData[[#This Row],[MonthlyCharges]]&lt;=90,"4. 71-90","5. Over 90"))))</f>
        <v>4. 71-90</v>
      </c>
      <c r="T4915" t="str">
        <f>IF(AND(ChurnData[[#This Row],[Contract]]="Month-to-month",ChurnData[[#This Row],[InternetService]]="Fiber optic",ChurnData[[#This Row],[TenureMonths]]&lt;=11),"High-risk","Other")</f>
        <v>High-risk</v>
      </c>
      <c r="U4915" t="str">
        <f>IF(ChurnData[[#This Row],[TenureMonths]]&lt;=11,"0-11",IF(ChurnData[[#This Row],[TenureMonths]]&lt;=23,"12-23",IF(ChurnData[[#This Row],[TenureMonths]]&lt;=35,"24-35",IF(ChurnData[[#This Row],[TenureMonths]]&lt;=47,"36-47",IF(ChurnData[[#This Row],[TenureMonths]]&lt;=59,"48-59","60-72")))))</f>
        <v>0-11</v>
      </c>
      <c r="V4915">
        <f>IF(ChurnData[[#This Row],[Churn]]="Yes",1,0)</f>
        <v>1</v>
      </c>
    </row>
    <row r="4916" spans="1:22" x14ac:dyDescent="0.35">
      <c r="A4916" t="s">
        <v>4969</v>
      </c>
      <c r="B4916" t="s">
        <v>36</v>
      </c>
      <c r="C4916">
        <v>0</v>
      </c>
      <c r="D4916" t="s">
        <v>20</v>
      </c>
      <c r="E4916" t="s">
        <v>21</v>
      </c>
      <c r="F4916" t="s">
        <v>49</v>
      </c>
      <c r="G4916" s="2">
        <v>9</v>
      </c>
      <c r="H4916" t="s">
        <v>20</v>
      </c>
      <c r="I4916" t="s">
        <v>32</v>
      </c>
      <c r="J4916" t="s">
        <v>20</v>
      </c>
      <c r="K4916" t="s">
        <v>20</v>
      </c>
      <c r="L4916" t="s">
        <v>33</v>
      </c>
      <c r="M4916" t="s">
        <v>20</v>
      </c>
      <c r="N4916" t="s">
        <v>25</v>
      </c>
      <c r="O4916" s="1">
        <v>70.150000000000006</v>
      </c>
      <c r="P4916" s="1">
        <v>616.48</v>
      </c>
      <c r="Q4916">
        <v>1</v>
      </c>
      <c r="R4916" t="s">
        <v>20</v>
      </c>
      <c r="S4916" t="str">
        <f>IF(ChurnData[[#This Row],[MonthlyCharges]]&lt;=30,"1. Up to 30",IF(ChurnData[[#This Row],[MonthlyCharges]]&lt;=50,"2. 31-50",IF(ChurnData[[#This Row],[MonthlyCharges]]&lt;=70,"3. 51-70",IF(ChurnData[[#This Row],[MonthlyCharges]]&lt;=90,"4. 71-90","5. Over 90"))))</f>
        <v>4. 71-90</v>
      </c>
      <c r="T4916" t="str">
        <f>IF(AND(ChurnData[[#This Row],[Contract]]="Month-to-month",ChurnData[[#This Row],[InternetService]]="Fiber optic",ChurnData[[#This Row],[TenureMonths]]&lt;=11),"High-risk","Other")</f>
        <v>Other</v>
      </c>
      <c r="U4916" t="str">
        <f>IF(ChurnData[[#This Row],[TenureMonths]]&lt;=11,"0-11",IF(ChurnData[[#This Row],[TenureMonths]]&lt;=23,"12-23",IF(ChurnData[[#This Row],[TenureMonths]]&lt;=35,"24-35",IF(ChurnData[[#This Row],[TenureMonths]]&lt;=47,"36-47",IF(ChurnData[[#This Row],[TenureMonths]]&lt;=59,"48-59","60-72")))))</f>
        <v>0-11</v>
      </c>
      <c r="V4916">
        <f>IF(ChurnData[[#This Row],[Churn]]="Yes",1,0)</f>
        <v>1</v>
      </c>
    </row>
    <row r="4917" spans="1:22" x14ac:dyDescent="0.35">
      <c r="A4917" t="s">
        <v>4970</v>
      </c>
      <c r="B4917" t="s">
        <v>36</v>
      </c>
      <c r="C4917">
        <v>1</v>
      </c>
      <c r="D4917" t="s">
        <v>20</v>
      </c>
      <c r="E4917" t="s">
        <v>20</v>
      </c>
      <c r="F4917" t="s">
        <v>45</v>
      </c>
      <c r="G4917" s="2">
        <v>35</v>
      </c>
      <c r="H4917" t="s">
        <v>20</v>
      </c>
      <c r="I4917" t="s">
        <v>21</v>
      </c>
      <c r="J4917" t="s">
        <v>28</v>
      </c>
      <c r="K4917" t="s">
        <v>28</v>
      </c>
      <c r="L4917" t="s">
        <v>29</v>
      </c>
      <c r="M4917" t="s">
        <v>20</v>
      </c>
      <c r="N4917" t="s">
        <v>34</v>
      </c>
      <c r="O4917" s="1">
        <v>23.76</v>
      </c>
      <c r="P4917" s="1">
        <v>808.71</v>
      </c>
      <c r="Q4917">
        <v>3</v>
      </c>
      <c r="R4917" t="s">
        <v>21</v>
      </c>
      <c r="S4917" t="str">
        <f>IF(ChurnData[[#This Row],[MonthlyCharges]]&lt;=30,"1. Up to 30",IF(ChurnData[[#This Row],[MonthlyCharges]]&lt;=50,"2. 31-50",IF(ChurnData[[#This Row],[MonthlyCharges]]&lt;=70,"3. 51-70",IF(ChurnData[[#This Row],[MonthlyCharges]]&lt;=90,"4. 71-90","5. Over 90"))))</f>
        <v>1. Up to 30</v>
      </c>
      <c r="T4917" t="str">
        <f>IF(AND(ChurnData[[#This Row],[Contract]]="Month-to-month",ChurnData[[#This Row],[InternetService]]="Fiber optic",ChurnData[[#This Row],[TenureMonths]]&lt;=11),"High-risk","Other")</f>
        <v>Other</v>
      </c>
      <c r="U4917" t="str">
        <f>IF(ChurnData[[#This Row],[TenureMonths]]&lt;=11,"0-11",IF(ChurnData[[#This Row],[TenureMonths]]&lt;=23,"12-23",IF(ChurnData[[#This Row],[TenureMonths]]&lt;=35,"24-35",IF(ChurnData[[#This Row],[TenureMonths]]&lt;=47,"36-47",IF(ChurnData[[#This Row],[TenureMonths]]&lt;=59,"48-59","60-72")))))</f>
        <v>24-35</v>
      </c>
      <c r="V4917">
        <f>IF(ChurnData[[#This Row],[Churn]]="Yes",1,0)</f>
        <v>0</v>
      </c>
    </row>
    <row r="4918" spans="1:22" x14ac:dyDescent="0.35">
      <c r="A4918" t="s">
        <v>4971</v>
      </c>
      <c r="B4918" t="s">
        <v>19</v>
      </c>
      <c r="C4918">
        <v>0</v>
      </c>
      <c r="D4918" t="s">
        <v>21</v>
      </c>
      <c r="E4918" t="s">
        <v>20</v>
      </c>
      <c r="F4918" t="s">
        <v>27</v>
      </c>
      <c r="G4918" s="2">
        <v>58</v>
      </c>
      <c r="H4918" t="s">
        <v>20</v>
      </c>
      <c r="I4918" t="s">
        <v>23</v>
      </c>
      <c r="J4918" t="s">
        <v>21</v>
      </c>
      <c r="K4918" t="s">
        <v>21</v>
      </c>
      <c r="L4918" t="s">
        <v>24</v>
      </c>
      <c r="M4918" t="s">
        <v>21</v>
      </c>
      <c r="N4918" t="s">
        <v>30</v>
      </c>
      <c r="O4918" s="1">
        <v>88.65</v>
      </c>
      <c r="P4918" s="1">
        <v>5004.54</v>
      </c>
      <c r="Q4918">
        <v>2</v>
      </c>
      <c r="R4918" t="s">
        <v>21</v>
      </c>
      <c r="S4918" t="str">
        <f>IF(ChurnData[[#This Row],[MonthlyCharges]]&lt;=30,"1. Up to 30",IF(ChurnData[[#This Row],[MonthlyCharges]]&lt;=50,"2. 31-50",IF(ChurnData[[#This Row],[MonthlyCharges]]&lt;=70,"3. 51-70",IF(ChurnData[[#This Row],[MonthlyCharges]]&lt;=90,"4. 71-90","5. Over 90"))))</f>
        <v>4. 71-90</v>
      </c>
      <c r="T4918" t="str">
        <f>IF(AND(ChurnData[[#This Row],[Contract]]="Month-to-month",ChurnData[[#This Row],[InternetService]]="Fiber optic",ChurnData[[#This Row],[TenureMonths]]&lt;=11),"High-risk","Other")</f>
        <v>Other</v>
      </c>
      <c r="U4918" t="str">
        <f>IF(ChurnData[[#This Row],[TenureMonths]]&lt;=11,"0-11",IF(ChurnData[[#This Row],[TenureMonths]]&lt;=23,"12-23",IF(ChurnData[[#This Row],[TenureMonths]]&lt;=35,"24-35",IF(ChurnData[[#This Row],[TenureMonths]]&lt;=47,"36-47",IF(ChurnData[[#This Row],[TenureMonths]]&lt;=59,"48-59","60-72")))))</f>
        <v>48-59</v>
      </c>
      <c r="V4918">
        <f>IF(ChurnData[[#This Row],[Churn]]="Yes",1,0)</f>
        <v>0</v>
      </c>
    </row>
    <row r="4919" spans="1:22" x14ac:dyDescent="0.35">
      <c r="A4919" t="s">
        <v>4972</v>
      </c>
      <c r="B4919" t="s">
        <v>19</v>
      </c>
      <c r="C4919">
        <v>0</v>
      </c>
      <c r="D4919" t="s">
        <v>21</v>
      </c>
      <c r="E4919" t="s">
        <v>21</v>
      </c>
      <c r="F4919" t="s">
        <v>41</v>
      </c>
      <c r="G4919" s="2">
        <v>23</v>
      </c>
      <c r="H4919" t="s">
        <v>20</v>
      </c>
      <c r="I4919" t="s">
        <v>21</v>
      </c>
      <c r="J4919" t="s">
        <v>28</v>
      </c>
      <c r="K4919" t="s">
        <v>28</v>
      </c>
      <c r="L4919" t="s">
        <v>33</v>
      </c>
      <c r="M4919" t="s">
        <v>20</v>
      </c>
      <c r="N4919" t="s">
        <v>43</v>
      </c>
      <c r="O4919" s="1">
        <v>35.619999999999997</v>
      </c>
      <c r="P4919" s="1">
        <v>807.69</v>
      </c>
      <c r="Q4919">
        <v>1</v>
      </c>
      <c r="R4919" t="s">
        <v>21</v>
      </c>
      <c r="S4919" t="str">
        <f>IF(ChurnData[[#This Row],[MonthlyCharges]]&lt;=30,"1. Up to 30",IF(ChurnData[[#This Row],[MonthlyCharges]]&lt;=50,"2. 31-50",IF(ChurnData[[#This Row],[MonthlyCharges]]&lt;=70,"3. 51-70",IF(ChurnData[[#This Row],[MonthlyCharges]]&lt;=90,"4. 71-90","5. Over 90"))))</f>
        <v>2. 31-50</v>
      </c>
      <c r="T4919" t="str">
        <f>IF(AND(ChurnData[[#This Row],[Contract]]="Month-to-month",ChurnData[[#This Row],[InternetService]]="Fiber optic",ChurnData[[#This Row],[TenureMonths]]&lt;=11),"High-risk","Other")</f>
        <v>Other</v>
      </c>
      <c r="U4919" t="str">
        <f>IF(ChurnData[[#This Row],[TenureMonths]]&lt;=11,"0-11",IF(ChurnData[[#This Row],[TenureMonths]]&lt;=23,"12-23",IF(ChurnData[[#This Row],[TenureMonths]]&lt;=35,"24-35",IF(ChurnData[[#This Row],[TenureMonths]]&lt;=47,"36-47",IF(ChurnData[[#This Row],[TenureMonths]]&lt;=59,"48-59","60-72")))))</f>
        <v>12-23</v>
      </c>
      <c r="V4919">
        <f>IF(ChurnData[[#This Row],[Churn]]="Yes",1,0)</f>
        <v>0</v>
      </c>
    </row>
    <row r="4920" spans="1:22" x14ac:dyDescent="0.35">
      <c r="A4920" t="s">
        <v>4973</v>
      </c>
      <c r="B4920" t="s">
        <v>19</v>
      </c>
      <c r="C4920">
        <v>0</v>
      </c>
      <c r="D4920" t="s">
        <v>21</v>
      </c>
      <c r="E4920" t="s">
        <v>21</v>
      </c>
      <c r="F4920" t="s">
        <v>45</v>
      </c>
      <c r="G4920" s="2">
        <v>25</v>
      </c>
      <c r="H4920" t="s">
        <v>20</v>
      </c>
      <c r="I4920" t="s">
        <v>32</v>
      </c>
      <c r="J4920" t="s">
        <v>20</v>
      </c>
      <c r="K4920" t="s">
        <v>21</v>
      </c>
      <c r="L4920" t="s">
        <v>33</v>
      </c>
      <c r="M4920" t="s">
        <v>21</v>
      </c>
      <c r="N4920" t="s">
        <v>25</v>
      </c>
      <c r="O4920" s="1">
        <v>57.78</v>
      </c>
      <c r="P4920" s="1">
        <v>1427.69</v>
      </c>
      <c r="Q4920">
        <v>3</v>
      </c>
      <c r="R4920" t="s">
        <v>21</v>
      </c>
      <c r="S4920" t="str">
        <f>IF(ChurnData[[#This Row],[MonthlyCharges]]&lt;=30,"1. Up to 30",IF(ChurnData[[#This Row],[MonthlyCharges]]&lt;=50,"2. 31-50",IF(ChurnData[[#This Row],[MonthlyCharges]]&lt;=70,"3. 51-70",IF(ChurnData[[#This Row],[MonthlyCharges]]&lt;=90,"4. 71-90","5. Over 90"))))</f>
        <v>3. 51-70</v>
      </c>
      <c r="T4920" t="str">
        <f>IF(AND(ChurnData[[#This Row],[Contract]]="Month-to-month",ChurnData[[#This Row],[InternetService]]="Fiber optic",ChurnData[[#This Row],[TenureMonths]]&lt;=11),"High-risk","Other")</f>
        <v>Other</v>
      </c>
      <c r="U4920" t="str">
        <f>IF(ChurnData[[#This Row],[TenureMonths]]&lt;=11,"0-11",IF(ChurnData[[#This Row],[TenureMonths]]&lt;=23,"12-23",IF(ChurnData[[#This Row],[TenureMonths]]&lt;=35,"24-35",IF(ChurnData[[#This Row],[TenureMonths]]&lt;=47,"36-47",IF(ChurnData[[#This Row],[TenureMonths]]&lt;=59,"48-59","60-72")))))</f>
        <v>24-35</v>
      </c>
      <c r="V4920">
        <f>IF(ChurnData[[#This Row],[Churn]]="Yes",1,0)</f>
        <v>0</v>
      </c>
    </row>
    <row r="4921" spans="1:22" x14ac:dyDescent="0.35">
      <c r="A4921" t="s">
        <v>4974</v>
      </c>
      <c r="B4921" t="s">
        <v>19</v>
      </c>
      <c r="C4921">
        <v>0</v>
      </c>
      <c r="D4921" t="s">
        <v>21</v>
      </c>
      <c r="E4921" t="s">
        <v>21</v>
      </c>
      <c r="F4921" t="s">
        <v>45</v>
      </c>
      <c r="G4921" s="2">
        <v>4</v>
      </c>
      <c r="H4921" t="s">
        <v>20</v>
      </c>
      <c r="I4921" t="s">
        <v>21</v>
      </c>
      <c r="J4921" t="s">
        <v>28</v>
      </c>
      <c r="K4921" t="s">
        <v>28</v>
      </c>
      <c r="L4921" t="s">
        <v>33</v>
      </c>
      <c r="M4921" t="s">
        <v>20</v>
      </c>
      <c r="N4921" t="s">
        <v>25</v>
      </c>
      <c r="O4921" s="1">
        <v>27.36</v>
      </c>
      <c r="P4921" s="1">
        <v>108.43</v>
      </c>
      <c r="Q4921">
        <v>0</v>
      </c>
      <c r="R4921" t="s">
        <v>20</v>
      </c>
      <c r="S4921" t="str">
        <f>IF(ChurnData[[#This Row],[MonthlyCharges]]&lt;=30,"1. Up to 30",IF(ChurnData[[#This Row],[MonthlyCharges]]&lt;=50,"2. 31-50",IF(ChurnData[[#This Row],[MonthlyCharges]]&lt;=70,"3. 51-70",IF(ChurnData[[#This Row],[MonthlyCharges]]&lt;=90,"4. 71-90","5. Over 90"))))</f>
        <v>1. Up to 30</v>
      </c>
      <c r="T4921" t="str">
        <f>IF(AND(ChurnData[[#This Row],[Contract]]="Month-to-month",ChurnData[[#This Row],[InternetService]]="Fiber optic",ChurnData[[#This Row],[TenureMonths]]&lt;=11),"High-risk","Other")</f>
        <v>Other</v>
      </c>
      <c r="U4921" t="str">
        <f>IF(ChurnData[[#This Row],[TenureMonths]]&lt;=11,"0-11",IF(ChurnData[[#This Row],[TenureMonths]]&lt;=23,"12-23",IF(ChurnData[[#This Row],[TenureMonths]]&lt;=35,"24-35",IF(ChurnData[[#This Row],[TenureMonths]]&lt;=47,"36-47",IF(ChurnData[[#This Row],[TenureMonths]]&lt;=59,"48-59","60-72")))))</f>
        <v>0-11</v>
      </c>
      <c r="V4921">
        <f>IF(ChurnData[[#This Row],[Churn]]="Yes",1,0)</f>
        <v>1</v>
      </c>
    </row>
    <row r="4922" spans="1:22" x14ac:dyDescent="0.35">
      <c r="A4922" t="s">
        <v>4975</v>
      </c>
      <c r="B4922" t="s">
        <v>36</v>
      </c>
      <c r="C4922">
        <v>0</v>
      </c>
      <c r="D4922" t="s">
        <v>20</v>
      </c>
      <c r="E4922" t="s">
        <v>21</v>
      </c>
      <c r="F4922" t="s">
        <v>47</v>
      </c>
      <c r="G4922" s="2">
        <v>15</v>
      </c>
      <c r="H4922" t="s">
        <v>20</v>
      </c>
      <c r="I4922" t="s">
        <v>23</v>
      </c>
      <c r="J4922" t="s">
        <v>21</v>
      </c>
      <c r="K4922" t="s">
        <v>21</v>
      </c>
      <c r="L4922" t="s">
        <v>33</v>
      </c>
      <c r="M4922" t="s">
        <v>20</v>
      </c>
      <c r="N4922" t="s">
        <v>25</v>
      </c>
      <c r="O4922" s="1">
        <v>85.58</v>
      </c>
      <c r="P4922" s="1">
        <v>1265.69</v>
      </c>
      <c r="Q4922">
        <v>2</v>
      </c>
      <c r="R4922" t="s">
        <v>20</v>
      </c>
      <c r="S4922" t="str">
        <f>IF(ChurnData[[#This Row],[MonthlyCharges]]&lt;=30,"1. Up to 30",IF(ChurnData[[#This Row],[MonthlyCharges]]&lt;=50,"2. 31-50",IF(ChurnData[[#This Row],[MonthlyCharges]]&lt;=70,"3. 51-70",IF(ChurnData[[#This Row],[MonthlyCharges]]&lt;=90,"4. 71-90","5. Over 90"))))</f>
        <v>4. 71-90</v>
      </c>
      <c r="T4922" t="str">
        <f>IF(AND(ChurnData[[#This Row],[Contract]]="Month-to-month",ChurnData[[#This Row],[InternetService]]="Fiber optic",ChurnData[[#This Row],[TenureMonths]]&lt;=11),"High-risk","Other")</f>
        <v>Other</v>
      </c>
      <c r="U4922" t="str">
        <f>IF(ChurnData[[#This Row],[TenureMonths]]&lt;=11,"0-11",IF(ChurnData[[#This Row],[TenureMonths]]&lt;=23,"12-23",IF(ChurnData[[#This Row],[TenureMonths]]&lt;=35,"24-35",IF(ChurnData[[#This Row],[TenureMonths]]&lt;=47,"36-47",IF(ChurnData[[#This Row],[TenureMonths]]&lt;=59,"48-59","60-72")))))</f>
        <v>12-23</v>
      </c>
      <c r="V4922">
        <f>IF(ChurnData[[#This Row],[Churn]]="Yes",1,0)</f>
        <v>1</v>
      </c>
    </row>
    <row r="4923" spans="1:22" x14ac:dyDescent="0.35">
      <c r="A4923" t="s">
        <v>4976</v>
      </c>
      <c r="B4923" t="s">
        <v>36</v>
      </c>
      <c r="C4923">
        <v>0</v>
      </c>
      <c r="D4923" t="s">
        <v>20</v>
      </c>
      <c r="E4923" t="s">
        <v>21</v>
      </c>
      <c r="F4923" t="s">
        <v>41</v>
      </c>
      <c r="G4923" s="2">
        <v>25</v>
      </c>
      <c r="H4923" t="s">
        <v>20</v>
      </c>
      <c r="I4923" t="s">
        <v>23</v>
      </c>
      <c r="J4923" t="s">
        <v>21</v>
      </c>
      <c r="K4923" t="s">
        <v>21</v>
      </c>
      <c r="L4923" t="s">
        <v>33</v>
      </c>
      <c r="M4923" t="s">
        <v>20</v>
      </c>
      <c r="N4923" t="s">
        <v>34</v>
      </c>
      <c r="O4923" s="1">
        <v>90.3</v>
      </c>
      <c r="P4923" s="1">
        <v>2224.3200000000002</v>
      </c>
      <c r="Q4923">
        <v>0</v>
      </c>
      <c r="R4923" t="s">
        <v>21</v>
      </c>
      <c r="S4923" t="str">
        <f>IF(ChurnData[[#This Row],[MonthlyCharges]]&lt;=30,"1. Up to 30",IF(ChurnData[[#This Row],[MonthlyCharges]]&lt;=50,"2. 31-50",IF(ChurnData[[#This Row],[MonthlyCharges]]&lt;=70,"3. 51-70",IF(ChurnData[[#This Row],[MonthlyCharges]]&lt;=90,"4. 71-90","5. Over 90"))))</f>
        <v>5. Over 90</v>
      </c>
      <c r="T4923" t="str">
        <f>IF(AND(ChurnData[[#This Row],[Contract]]="Month-to-month",ChurnData[[#This Row],[InternetService]]="Fiber optic",ChurnData[[#This Row],[TenureMonths]]&lt;=11),"High-risk","Other")</f>
        <v>Other</v>
      </c>
      <c r="U4923" t="str">
        <f>IF(ChurnData[[#This Row],[TenureMonths]]&lt;=11,"0-11",IF(ChurnData[[#This Row],[TenureMonths]]&lt;=23,"12-23",IF(ChurnData[[#This Row],[TenureMonths]]&lt;=35,"24-35",IF(ChurnData[[#This Row],[TenureMonths]]&lt;=47,"36-47",IF(ChurnData[[#This Row],[TenureMonths]]&lt;=59,"48-59","60-72")))))</f>
        <v>24-35</v>
      </c>
      <c r="V4923">
        <f>IF(ChurnData[[#This Row],[Churn]]="Yes",1,0)</f>
        <v>0</v>
      </c>
    </row>
    <row r="4924" spans="1:22" x14ac:dyDescent="0.35">
      <c r="A4924" t="s">
        <v>4977</v>
      </c>
      <c r="B4924" t="s">
        <v>36</v>
      </c>
      <c r="C4924">
        <v>0</v>
      </c>
      <c r="D4924" t="s">
        <v>20</v>
      </c>
      <c r="E4924" t="s">
        <v>20</v>
      </c>
      <c r="F4924" t="s">
        <v>58</v>
      </c>
      <c r="G4924" s="2">
        <v>33</v>
      </c>
      <c r="H4924" t="s">
        <v>20</v>
      </c>
      <c r="I4924" t="s">
        <v>32</v>
      </c>
      <c r="J4924" t="s">
        <v>21</v>
      </c>
      <c r="K4924" t="s">
        <v>21</v>
      </c>
      <c r="L4924" t="s">
        <v>33</v>
      </c>
      <c r="M4924" t="s">
        <v>21</v>
      </c>
      <c r="N4924" t="s">
        <v>43</v>
      </c>
      <c r="O4924" s="1">
        <v>61.47</v>
      </c>
      <c r="P4924" s="1">
        <v>2014.22</v>
      </c>
      <c r="Q4924">
        <v>1</v>
      </c>
      <c r="R4924" t="s">
        <v>21</v>
      </c>
      <c r="S4924" t="str">
        <f>IF(ChurnData[[#This Row],[MonthlyCharges]]&lt;=30,"1. Up to 30",IF(ChurnData[[#This Row],[MonthlyCharges]]&lt;=50,"2. 31-50",IF(ChurnData[[#This Row],[MonthlyCharges]]&lt;=70,"3. 51-70",IF(ChurnData[[#This Row],[MonthlyCharges]]&lt;=90,"4. 71-90","5. Over 90"))))</f>
        <v>3. 51-70</v>
      </c>
      <c r="T4924" t="str">
        <f>IF(AND(ChurnData[[#This Row],[Contract]]="Month-to-month",ChurnData[[#This Row],[InternetService]]="Fiber optic",ChurnData[[#This Row],[TenureMonths]]&lt;=11),"High-risk","Other")</f>
        <v>Other</v>
      </c>
      <c r="U4924" t="str">
        <f>IF(ChurnData[[#This Row],[TenureMonths]]&lt;=11,"0-11",IF(ChurnData[[#This Row],[TenureMonths]]&lt;=23,"12-23",IF(ChurnData[[#This Row],[TenureMonths]]&lt;=35,"24-35",IF(ChurnData[[#This Row],[TenureMonths]]&lt;=47,"36-47",IF(ChurnData[[#This Row],[TenureMonths]]&lt;=59,"48-59","60-72")))))</f>
        <v>24-35</v>
      </c>
      <c r="V4924">
        <f>IF(ChurnData[[#This Row],[Churn]]="Yes",1,0)</f>
        <v>0</v>
      </c>
    </row>
    <row r="4925" spans="1:22" x14ac:dyDescent="0.35">
      <c r="A4925" t="s">
        <v>4978</v>
      </c>
      <c r="B4925" t="s">
        <v>36</v>
      </c>
      <c r="C4925">
        <v>0</v>
      </c>
      <c r="D4925" t="s">
        <v>20</v>
      </c>
      <c r="E4925" t="s">
        <v>20</v>
      </c>
      <c r="F4925" t="s">
        <v>37</v>
      </c>
      <c r="G4925" s="2">
        <v>21</v>
      </c>
      <c r="H4925" t="s">
        <v>20</v>
      </c>
      <c r="I4925" t="s">
        <v>32</v>
      </c>
      <c r="J4925" t="s">
        <v>20</v>
      </c>
      <c r="K4925" t="s">
        <v>21</v>
      </c>
      <c r="L4925" t="s">
        <v>29</v>
      </c>
      <c r="M4925" t="s">
        <v>20</v>
      </c>
      <c r="N4925" t="s">
        <v>34</v>
      </c>
      <c r="O4925" s="1">
        <v>48.89</v>
      </c>
      <c r="P4925" s="1">
        <v>996.48</v>
      </c>
      <c r="Q4925">
        <v>1</v>
      </c>
      <c r="R4925" t="s">
        <v>21</v>
      </c>
      <c r="S4925" t="str">
        <f>IF(ChurnData[[#This Row],[MonthlyCharges]]&lt;=30,"1. Up to 30",IF(ChurnData[[#This Row],[MonthlyCharges]]&lt;=50,"2. 31-50",IF(ChurnData[[#This Row],[MonthlyCharges]]&lt;=70,"3. 51-70",IF(ChurnData[[#This Row],[MonthlyCharges]]&lt;=90,"4. 71-90","5. Over 90"))))</f>
        <v>2. 31-50</v>
      </c>
      <c r="T4925" t="str">
        <f>IF(AND(ChurnData[[#This Row],[Contract]]="Month-to-month",ChurnData[[#This Row],[InternetService]]="Fiber optic",ChurnData[[#This Row],[TenureMonths]]&lt;=11),"High-risk","Other")</f>
        <v>Other</v>
      </c>
      <c r="U4925" t="str">
        <f>IF(ChurnData[[#This Row],[TenureMonths]]&lt;=11,"0-11",IF(ChurnData[[#This Row],[TenureMonths]]&lt;=23,"12-23",IF(ChurnData[[#This Row],[TenureMonths]]&lt;=35,"24-35",IF(ChurnData[[#This Row],[TenureMonths]]&lt;=47,"36-47",IF(ChurnData[[#This Row],[TenureMonths]]&lt;=59,"48-59","60-72")))))</f>
        <v>12-23</v>
      </c>
      <c r="V4925">
        <f>IF(ChurnData[[#This Row],[Churn]]="Yes",1,0)</f>
        <v>0</v>
      </c>
    </row>
    <row r="4926" spans="1:22" x14ac:dyDescent="0.35">
      <c r="A4926" t="s">
        <v>4979</v>
      </c>
      <c r="B4926" t="s">
        <v>19</v>
      </c>
      <c r="C4926">
        <v>0</v>
      </c>
      <c r="D4926" t="s">
        <v>21</v>
      </c>
      <c r="E4926" t="s">
        <v>21</v>
      </c>
      <c r="F4926" t="s">
        <v>27</v>
      </c>
      <c r="G4926" s="2">
        <v>20</v>
      </c>
      <c r="H4926" t="s">
        <v>20</v>
      </c>
      <c r="I4926" t="s">
        <v>23</v>
      </c>
      <c r="J4926" t="s">
        <v>21</v>
      </c>
      <c r="K4926" t="s">
        <v>20</v>
      </c>
      <c r="L4926" t="s">
        <v>29</v>
      </c>
      <c r="M4926" t="s">
        <v>21</v>
      </c>
      <c r="N4926" t="s">
        <v>25</v>
      </c>
      <c r="O4926" s="1">
        <v>87.46</v>
      </c>
      <c r="P4926" s="1">
        <v>1778.62</v>
      </c>
      <c r="Q4926">
        <v>6</v>
      </c>
      <c r="R4926" t="s">
        <v>21</v>
      </c>
      <c r="S4926" t="str">
        <f>IF(ChurnData[[#This Row],[MonthlyCharges]]&lt;=30,"1. Up to 30",IF(ChurnData[[#This Row],[MonthlyCharges]]&lt;=50,"2. 31-50",IF(ChurnData[[#This Row],[MonthlyCharges]]&lt;=70,"3. 51-70",IF(ChurnData[[#This Row],[MonthlyCharges]]&lt;=90,"4. 71-90","5. Over 90"))))</f>
        <v>4. 71-90</v>
      </c>
      <c r="T4926" t="str">
        <f>IF(AND(ChurnData[[#This Row],[Contract]]="Month-to-month",ChurnData[[#This Row],[InternetService]]="Fiber optic",ChurnData[[#This Row],[TenureMonths]]&lt;=11),"High-risk","Other")</f>
        <v>Other</v>
      </c>
      <c r="U4926" t="str">
        <f>IF(ChurnData[[#This Row],[TenureMonths]]&lt;=11,"0-11",IF(ChurnData[[#This Row],[TenureMonths]]&lt;=23,"12-23",IF(ChurnData[[#This Row],[TenureMonths]]&lt;=35,"24-35",IF(ChurnData[[#This Row],[TenureMonths]]&lt;=47,"36-47",IF(ChurnData[[#This Row],[TenureMonths]]&lt;=59,"48-59","60-72")))))</f>
        <v>12-23</v>
      </c>
      <c r="V4926">
        <f>IF(ChurnData[[#This Row],[Churn]]="Yes",1,0)</f>
        <v>0</v>
      </c>
    </row>
    <row r="4927" spans="1:22" x14ac:dyDescent="0.35">
      <c r="A4927" t="s">
        <v>4980</v>
      </c>
      <c r="B4927" t="s">
        <v>19</v>
      </c>
      <c r="C4927">
        <v>0</v>
      </c>
      <c r="D4927" t="s">
        <v>21</v>
      </c>
      <c r="E4927" t="s">
        <v>20</v>
      </c>
      <c r="F4927" t="s">
        <v>65</v>
      </c>
      <c r="G4927" s="2">
        <v>31</v>
      </c>
      <c r="H4927" t="s">
        <v>20</v>
      </c>
      <c r="I4927" t="s">
        <v>32</v>
      </c>
      <c r="J4927" t="s">
        <v>21</v>
      </c>
      <c r="K4927" t="s">
        <v>21</v>
      </c>
      <c r="L4927" t="s">
        <v>24</v>
      </c>
      <c r="M4927" t="s">
        <v>20</v>
      </c>
      <c r="N4927" t="s">
        <v>25</v>
      </c>
      <c r="O4927" s="1">
        <v>39.880000000000003</v>
      </c>
      <c r="P4927" s="1">
        <v>1228.26</v>
      </c>
      <c r="Q4927">
        <v>4</v>
      </c>
      <c r="R4927" t="s">
        <v>21</v>
      </c>
      <c r="S4927" t="str">
        <f>IF(ChurnData[[#This Row],[MonthlyCharges]]&lt;=30,"1. Up to 30",IF(ChurnData[[#This Row],[MonthlyCharges]]&lt;=50,"2. 31-50",IF(ChurnData[[#This Row],[MonthlyCharges]]&lt;=70,"3. 51-70",IF(ChurnData[[#This Row],[MonthlyCharges]]&lt;=90,"4. 71-90","5. Over 90"))))</f>
        <v>2. 31-50</v>
      </c>
      <c r="T4927" t="str">
        <f>IF(AND(ChurnData[[#This Row],[Contract]]="Month-to-month",ChurnData[[#This Row],[InternetService]]="Fiber optic",ChurnData[[#This Row],[TenureMonths]]&lt;=11),"High-risk","Other")</f>
        <v>Other</v>
      </c>
      <c r="U4927" t="str">
        <f>IF(ChurnData[[#This Row],[TenureMonths]]&lt;=11,"0-11",IF(ChurnData[[#This Row],[TenureMonths]]&lt;=23,"12-23",IF(ChurnData[[#This Row],[TenureMonths]]&lt;=35,"24-35",IF(ChurnData[[#This Row],[TenureMonths]]&lt;=47,"36-47",IF(ChurnData[[#This Row],[TenureMonths]]&lt;=59,"48-59","60-72")))))</f>
        <v>24-35</v>
      </c>
      <c r="V4927">
        <f>IF(ChurnData[[#This Row],[Churn]]="Yes",1,0)</f>
        <v>0</v>
      </c>
    </row>
    <row r="4928" spans="1:22" x14ac:dyDescent="0.35">
      <c r="A4928" t="s">
        <v>4981</v>
      </c>
      <c r="B4928" t="s">
        <v>36</v>
      </c>
      <c r="C4928">
        <v>0</v>
      </c>
      <c r="D4928" t="s">
        <v>21</v>
      </c>
      <c r="E4928" t="s">
        <v>21</v>
      </c>
      <c r="F4928" t="s">
        <v>22</v>
      </c>
      <c r="G4928" s="2">
        <v>24</v>
      </c>
      <c r="H4928" t="s">
        <v>20</v>
      </c>
      <c r="I4928" t="s">
        <v>32</v>
      </c>
      <c r="J4928" t="s">
        <v>21</v>
      </c>
      <c r="K4928" t="s">
        <v>21</v>
      </c>
      <c r="L4928" t="s">
        <v>29</v>
      </c>
      <c r="M4928" t="s">
        <v>20</v>
      </c>
      <c r="N4928" t="s">
        <v>25</v>
      </c>
      <c r="O4928" s="1">
        <v>54.39</v>
      </c>
      <c r="P4928" s="1">
        <v>1294.53</v>
      </c>
      <c r="Q4928">
        <v>0</v>
      </c>
      <c r="R4928" t="s">
        <v>21</v>
      </c>
      <c r="S4928" t="str">
        <f>IF(ChurnData[[#This Row],[MonthlyCharges]]&lt;=30,"1. Up to 30",IF(ChurnData[[#This Row],[MonthlyCharges]]&lt;=50,"2. 31-50",IF(ChurnData[[#This Row],[MonthlyCharges]]&lt;=70,"3. 51-70",IF(ChurnData[[#This Row],[MonthlyCharges]]&lt;=90,"4. 71-90","5. Over 90"))))</f>
        <v>3. 51-70</v>
      </c>
      <c r="T4928" t="str">
        <f>IF(AND(ChurnData[[#This Row],[Contract]]="Month-to-month",ChurnData[[#This Row],[InternetService]]="Fiber optic",ChurnData[[#This Row],[TenureMonths]]&lt;=11),"High-risk","Other")</f>
        <v>Other</v>
      </c>
      <c r="U4928" t="str">
        <f>IF(ChurnData[[#This Row],[TenureMonths]]&lt;=11,"0-11",IF(ChurnData[[#This Row],[TenureMonths]]&lt;=23,"12-23",IF(ChurnData[[#This Row],[TenureMonths]]&lt;=35,"24-35",IF(ChurnData[[#This Row],[TenureMonths]]&lt;=47,"36-47",IF(ChurnData[[#This Row],[TenureMonths]]&lt;=59,"48-59","60-72")))))</f>
        <v>24-35</v>
      </c>
      <c r="V4928">
        <f>IF(ChurnData[[#This Row],[Churn]]="Yes",1,0)</f>
        <v>0</v>
      </c>
    </row>
    <row r="4929" spans="1:22" x14ac:dyDescent="0.35">
      <c r="A4929" t="s">
        <v>4982</v>
      </c>
      <c r="B4929" t="s">
        <v>19</v>
      </c>
      <c r="C4929">
        <v>0</v>
      </c>
      <c r="D4929" t="s">
        <v>21</v>
      </c>
      <c r="E4929" t="s">
        <v>21</v>
      </c>
      <c r="F4929" t="s">
        <v>27</v>
      </c>
      <c r="G4929" s="2">
        <v>38</v>
      </c>
      <c r="H4929" t="s">
        <v>20</v>
      </c>
      <c r="I4929" t="s">
        <v>23</v>
      </c>
      <c r="J4929" t="s">
        <v>20</v>
      </c>
      <c r="K4929" t="s">
        <v>21</v>
      </c>
      <c r="L4929" t="s">
        <v>29</v>
      </c>
      <c r="M4929" t="s">
        <v>20</v>
      </c>
      <c r="N4929" t="s">
        <v>34</v>
      </c>
      <c r="O4929" s="1">
        <v>93.86</v>
      </c>
      <c r="P4929" s="1">
        <v>3476.1</v>
      </c>
      <c r="Q4929">
        <v>0</v>
      </c>
      <c r="R4929" t="s">
        <v>21</v>
      </c>
      <c r="S4929" t="str">
        <f>IF(ChurnData[[#This Row],[MonthlyCharges]]&lt;=30,"1. Up to 30",IF(ChurnData[[#This Row],[MonthlyCharges]]&lt;=50,"2. 31-50",IF(ChurnData[[#This Row],[MonthlyCharges]]&lt;=70,"3. 51-70",IF(ChurnData[[#This Row],[MonthlyCharges]]&lt;=90,"4. 71-90","5. Over 90"))))</f>
        <v>5. Over 90</v>
      </c>
      <c r="T4929" t="str">
        <f>IF(AND(ChurnData[[#This Row],[Contract]]="Month-to-month",ChurnData[[#This Row],[InternetService]]="Fiber optic",ChurnData[[#This Row],[TenureMonths]]&lt;=11),"High-risk","Other")</f>
        <v>Other</v>
      </c>
      <c r="U4929" t="str">
        <f>IF(ChurnData[[#This Row],[TenureMonths]]&lt;=11,"0-11",IF(ChurnData[[#This Row],[TenureMonths]]&lt;=23,"12-23",IF(ChurnData[[#This Row],[TenureMonths]]&lt;=35,"24-35",IF(ChurnData[[#This Row],[TenureMonths]]&lt;=47,"36-47",IF(ChurnData[[#This Row],[TenureMonths]]&lt;=59,"48-59","60-72")))))</f>
        <v>36-47</v>
      </c>
      <c r="V4929">
        <f>IF(ChurnData[[#This Row],[Churn]]="Yes",1,0)</f>
        <v>0</v>
      </c>
    </row>
    <row r="4930" spans="1:22" x14ac:dyDescent="0.35">
      <c r="A4930" t="s">
        <v>4983</v>
      </c>
      <c r="B4930" t="s">
        <v>36</v>
      </c>
      <c r="C4930">
        <v>0</v>
      </c>
      <c r="D4930" t="s">
        <v>21</v>
      </c>
      <c r="E4930" t="s">
        <v>21</v>
      </c>
      <c r="F4930" t="s">
        <v>65</v>
      </c>
      <c r="G4930" s="2">
        <v>7</v>
      </c>
      <c r="H4930" t="s">
        <v>20</v>
      </c>
      <c r="I4930" t="s">
        <v>21</v>
      </c>
      <c r="J4930" t="s">
        <v>28</v>
      </c>
      <c r="K4930" t="s">
        <v>28</v>
      </c>
      <c r="L4930" t="s">
        <v>33</v>
      </c>
      <c r="M4930" t="s">
        <v>20</v>
      </c>
      <c r="N4930" t="s">
        <v>25</v>
      </c>
      <c r="O4930" s="1">
        <v>32.36</v>
      </c>
      <c r="P4930" s="1">
        <v>232.48</v>
      </c>
      <c r="Q4930">
        <v>4</v>
      </c>
      <c r="R4930" t="s">
        <v>20</v>
      </c>
      <c r="S4930" t="str">
        <f>IF(ChurnData[[#This Row],[MonthlyCharges]]&lt;=30,"1. Up to 30",IF(ChurnData[[#This Row],[MonthlyCharges]]&lt;=50,"2. 31-50",IF(ChurnData[[#This Row],[MonthlyCharges]]&lt;=70,"3. 51-70",IF(ChurnData[[#This Row],[MonthlyCharges]]&lt;=90,"4. 71-90","5. Over 90"))))</f>
        <v>2. 31-50</v>
      </c>
      <c r="T4930" t="str">
        <f>IF(AND(ChurnData[[#This Row],[Contract]]="Month-to-month",ChurnData[[#This Row],[InternetService]]="Fiber optic",ChurnData[[#This Row],[TenureMonths]]&lt;=11),"High-risk","Other")</f>
        <v>Other</v>
      </c>
      <c r="U4930" t="str">
        <f>IF(ChurnData[[#This Row],[TenureMonths]]&lt;=11,"0-11",IF(ChurnData[[#This Row],[TenureMonths]]&lt;=23,"12-23",IF(ChurnData[[#This Row],[TenureMonths]]&lt;=35,"24-35",IF(ChurnData[[#This Row],[TenureMonths]]&lt;=47,"36-47",IF(ChurnData[[#This Row],[TenureMonths]]&lt;=59,"48-59","60-72")))))</f>
        <v>0-11</v>
      </c>
      <c r="V4930">
        <f>IF(ChurnData[[#This Row],[Churn]]="Yes",1,0)</f>
        <v>1</v>
      </c>
    </row>
    <row r="4931" spans="1:22" x14ac:dyDescent="0.35">
      <c r="A4931" t="s">
        <v>4984</v>
      </c>
      <c r="B4931" t="s">
        <v>36</v>
      </c>
      <c r="C4931">
        <v>0</v>
      </c>
      <c r="D4931" t="s">
        <v>21</v>
      </c>
      <c r="E4931" t="s">
        <v>21</v>
      </c>
      <c r="F4931" t="s">
        <v>47</v>
      </c>
      <c r="G4931" s="2">
        <v>49</v>
      </c>
      <c r="H4931" t="s">
        <v>20</v>
      </c>
      <c r="I4931" t="s">
        <v>32</v>
      </c>
      <c r="J4931" t="s">
        <v>21</v>
      </c>
      <c r="K4931" t="s">
        <v>21</v>
      </c>
      <c r="L4931" t="s">
        <v>24</v>
      </c>
      <c r="M4931" t="s">
        <v>20</v>
      </c>
      <c r="N4931" t="s">
        <v>34</v>
      </c>
      <c r="O4931" s="1">
        <v>54.77</v>
      </c>
      <c r="P4931" s="1">
        <v>2719.07</v>
      </c>
      <c r="Q4931">
        <v>1</v>
      </c>
      <c r="R4931" t="s">
        <v>21</v>
      </c>
      <c r="S4931" t="str">
        <f>IF(ChurnData[[#This Row],[MonthlyCharges]]&lt;=30,"1. Up to 30",IF(ChurnData[[#This Row],[MonthlyCharges]]&lt;=50,"2. 31-50",IF(ChurnData[[#This Row],[MonthlyCharges]]&lt;=70,"3. 51-70",IF(ChurnData[[#This Row],[MonthlyCharges]]&lt;=90,"4. 71-90","5. Over 90"))))</f>
        <v>3. 51-70</v>
      </c>
      <c r="T4931" t="str">
        <f>IF(AND(ChurnData[[#This Row],[Contract]]="Month-to-month",ChurnData[[#This Row],[InternetService]]="Fiber optic",ChurnData[[#This Row],[TenureMonths]]&lt;=11),"High-risk","Other")</f>
        <v>Other</v>
      </c>
      <c r="U4931" t="str">
        <f>IF(ChurnData[[#This Row],[TenureMonths]]&lt;=11,"0-11",IF(ChurnData[[#This Row],[TenureMonths]]&lt;=23,"12-23",IF(ChurnData[[#This Row],[TenureMonths]]&lt;=35,"24-35",IF(ChurnData[[#This Row],[TenureMonths]]&lt;=47,"36-47",IF(ChurnData[[#This Row],[TenureMonths]]&lt;=59,"48-59","60-72")))))</f>
        <v>48-59</v>
      </c>
      <c r="V4931">
        <f>IF(ChurnData[[#This Row],[Churn]]="Yes",1,0)</f>
        <v>0</v>
      </c>
    </row>
    <row r="4932" spans="1:22" x14ac:dyDescent="0.35">
      <c r="A4932" t="s">
        <v>4985</v>
      </c>
      <c r="B4932" t="s">
        <v>36</v>
      </c>
      <c r="C4932">
        <v>0</v>
      </c>
      <c r="D4932" t="s">
        <v>20</v>
      </c>
      <c r="E4932" t="s">
        <v>21</v>
      </c>
      <c r="F4932" t="s">
        <v>27</v>
      </c>
      <c r="G4932" s="2">
        <v>1</v>
      </c>
      <c r="H4932" t="s">
        <v>20</v>
      </c>
      <c r="I4932" t="s">
        <v>23</v>
      </c>
      <c r="J4932" t="s">
        <v>21</v>
      </c>
      <c r="K4932" t="s">
        <v>21</v>
      </c>
      <c r="L4932" t="s">
        <v>33</v>
      </c>
      <c r="M4932" t="s">
        <v>20</v>
      </c>
      <c r="N4932" t="s">
        <v>34</v>
      </c>
      <c r="O4932" s="1">
        <v>90.6</v>
      </c>
      <c r="P4932" s="1">
        <v>90.06</v>
      </c>
      <c r="Q4932">
        <v>0</v>
      </c>
      <c r="R4932" t="s">
        <v>20</v>
      </c>
      <c r="S4932" t="str">
        <f>IF(ChurnData[[#This Row],[MonthlyCharges]]&lt;=30,"1. Up to 30",IF(ChurnData[[#This Row],[MonthlyCharges]]&lt;=50,"2. 31-50",IF(ChurnData[[#This Row],[MonthlyCharges]]&lt;=70,"3. 51-70",IF(ChurnData[[#This Row],[MonthlyCharges]]&lt;=90,"4. 71-90","5. Over 90"))))</f>
        <v>5. Over 90</v>
      </c>
      <c r="T4932" t="str">
        <f>IF(AND(ChurnData[[#This Row],[Contract]]="Month-to-month",ChurnData[[#This Row],[InternetService]]="Fiber optic",ChurnData[[#This Row],[TenureMonths]]&lt;=11),"High-risk","Other")</f>
        <v>High-risk</v>
      </c>
      <c r="U4932" t="str">
        <f>IF(ChurnData[[#This Row],[TenureMonths]]&lt;=11,"0-11",IF(ChurnData[[#This Row],[TenureMonths]]&lt;=23,"12-23",IF(ChurnData[[#This Row],[TenureMonths]]&lt;=35,"24-35",IF(ChurnData[[#This Row],[TenureMonths]]&lt;=47,"36-47",IF(ChurnData[[#This Row],[TenureMonths]]&lt;=59,"48-59","60-72")))))</f>
        <v>0-11</v>
      </c>
      <c r="V4932">
        <f>IF(ChurnData[[#This Row],[Churn]]="Yes",1,0)</f>
        <v>1</v>
      </c>
    </row>
    <row r="4933" spans="1:22" x14ac:dyDescent="0.35">
      <c r="A4933" t="s">
        <v>4986</v>
      </c>
      <c r="B4933" t="s">
        <v>36</v>
      </c>
      <c r="C4933">
        <v>0</v>
      </c>
      <c r="D4933" t="s">
        <v>21</v>
      </c>
      <c r="E4933" t="s">
        <v>21</v>
      </c>
      <c r="F4933" t="s">
        <v>65</v>
      </c>
      <c r="G4933" s="2">
        <v>43</v>
      </c>
      <c r="H4933" t="s">
        <v>20</v>
      </c>
      <c r="I4933" t="s">
        <v>23</v>
      </c>
      <c r="J4933" t="s">
        <v>21</v>
      </c>
      <c r="K4933" t="s">
        <v>21</v>
      </c>
      <c r="L4933" t="s">
        <v>33</v>
      </c>
      <c r="M4933" t="s">
        <v>20</v>
      </c>
      <c r="N4933" t="s">
        <v>25</v>
      </c>
      <c r="O4933" s="1">
        <v>80.650000000000006</v>
      </c>
      <c r="P4933" s="1">
        <v>3364.19</v>
      </c>
      <c r="Q4933">
        <v>3</v>
      </c>
      <c r="R4933" t="s">
        <v>21</v>
      </c>
      <c r="S4933" t="str">
        <f>IF(ChurnData[[#This Row],[MonthlyCharges]]&lt;=30,"1. Up to 30",IF(ChurnData[[#This Row],[MonthlyCharges]]&lt;=50,"2. 31-50",IF(ChurnData[[#This Row],[MonthlyCharges]]&lt;=70,"3. 51-70",IF(ChurnData[[#This Row],[MonthlyCharges]]&lt;=90,"4. 71-90","5. Over 90"))))</f>
        <v>4. 71-90</v>
      </c>
      <c r="T4933" t="str">
        <f>IF(AND(ChurnData[[#This Row],[Contract]]="Month-to-month",ChurnData[[#This Row],[InternetService]]="Fiber optic",ChurnData[[#This Row],[TenureMonths]]&lt;=11),"High-risk","Other")</f>
        <v>Other</v>
      </c>
      <c r="U4933" t="str">
        <f>IF(ChurnData[[#This Row],[TenureMonths]]&lt;=11,"0-11",IF(ChurnData[[#This Row],[TenureMonths]]&lt;=23,"12-23",IF(ChurnData[[#This Row],[TenureMonths]]&lt;=35,"24-35",IF(ChurnData[[#This Row],[TenureMonths]]&lt;=47,"36-47",IF(ChurnData[[#This Row],[TenureMonths]]&lt;=59,"48-59","60-72")))))</f>
        <v>36-47</v>
      </c>
      <c r="V4933">
        <f>IF(ChurnData[[#This Row],[Churn]]="Yes",1,0)</f>
        <v>0</v>
      </c>
    </row>
    <row r="4934" spans="1:22" x14ac:dyDescent="0.35">
      <c r="A4934" t="s">
        <v>4987</v>
      </c>
      <c r="B4934" t="s">
        <v>36</v>
      </c>
      <c r="C4934">
        <v>1</v>
      </c>
      <c r="D4934" t="s">
        <v>21</v>
      </c>
      <c r="E4934" t="s">
        <v>21</v>
      </c>
      <c r="F4934" t="s">
        <v>45</v>
      </c>
      <c r="G4934" s="2">
        <v>57</v>
      </c>
      <c r="H4934" t="s">
        <v>20</v>
      </c>
      <c r="I4934" t="s">
        <v>32</v>
      </c>
      <c r="J4934" t="s">
        <v>20</v>
      </c>
      <c r="K4934" t="s">
        <v>20</v>
      </c>
      <c r="L4934" t="s">
        <v>24</v>
      </c>
      <c r="M4934" t="s">
        <v>20</v>
      </c>
      <c r="N4934" t="s">
        <v>34</v>
      </c>
      <c r="O4934" s="1">
        <v>72.72</v>
      </c>
      <c r="P4934" s="1">
        <v>4266.3999999999996</v>
      </c>
      <c r="Q4934">
        <v>0</v>
      </c>
      <c r="R4934" t="s">
        <v>21</v>
      </c>
      <c r="S4934" t="str">
        <f>IF(ChurnData[[#This Row],[MonthlyCharges]]&lt;=30,"1. Up to 30",IF(ChurnData[[#This Row],[MonthlyCharges]]&lt;=50,"2. 31-50",IF(ChurnData[[#This Row],[MonthlyCharges]]&lt;=70,"3. 51-70",IF(ChurnData[[#This Row],[MonthlyCharges]]&lt;=90,"4. 71-90","5. Over 90"))))</f>
        <v>4. 71-90</v>
      </c>
      <c r="T4934" t="str">
        <f>IF(AND(ChurnData[[#This Row],[Contract]]="Month-to-month",ChurnData[[#This Row],[InternetService]]="Fiber optic",ChurnData[[#This Row],[TenureMonths]]&lt;=11),"High-risk","Other")</f>
        <v>Other</v>
      </c>
      <c r="U4934" t="str">
        <f>IF(ChurnData[[#This Row],[TenureMonths]]&lt;=11,"0-11",IF(ChurnData[[#This Row],[TenureMonths]]&lt;=23,"12-23",IF(ChurnData[[#This Row],[TenureMonths]]&lt;=35,"24-35",IF(ChurnData[[#This Row],[TenureMonths]]&lt;=47,"36-47",IF(ChurnData[[#This Row],[TenureMonths]]&lt;=59,"48-59","60-72")))))</f>
        <v>48-59</v>
      </c>
      <c r="V4934">
        <f>IF(ChurnData[[#This Row],[Churn]]="Yes",1,0)</f>
        <v>0</v>
      </c>
    </row>
    <row r="4935" spans="1:22" x14ac:dyDescent="0.35">
      <c r="A4935" t="s">
        <v>4988</v>
      </c>
      <c r="B4935" t="s">
        <v>36</v>
      </c>
      <c r="C4935">
        <v>0</v>
      </c>
      <c r="D4935" t="s">
        <v>20</v>
      </c>
      <c r="E4935" t="s">
        <v>20</v>
      </c>
      <c r="F4935" t="s">
        <v>41</v>
      </c>
      <c r="G4935" s="2">
        <v>12</v>
      </c>
      <c r="H4935" t="s">
        <v>20</v>
      </c>
      <c r="I4935" t="s">
        <v>32</v>
      </c>
      <c r="J4935" t="s">
        <v>21</v>
      </c>
      <c r="K4935" t="s">
        <v>21</v>
      </c>
      <c r="L4935" t="s">
        <v>33</v>
      </c>
      <c r="M4935" t="s">
        <v>21</v>
      </c>
      <c r="N4935" t="s">
        <v>25</v>
      </c>
      <c r="O4935" s="1">
        <v>58.78</v>
      </c>
      <c r="P4935" s="1">
        <v>708.87</v>
      </c>
      <c r="Q4935">
        <v>0</v>
      </c>
      <c r="R4935" t="s">
        <v>20</v>
      </c>
      <c r="S4935" t="str">
        <f>IF(ChurnData[[#This Row],[MonthlyCharges]]&lt;=30,"1. Up to 30",IF(ChurnData[[#This Row],[MonthlyCharges]]&lt;=50,"2. 31-50",IF(ChurnData[[#This Row],[MonthlyCharges]]&lt;=70,"3. 51-70",IF(ChurnData[[#This Row],[MonthlyCharges]]&lt;=90,"4. 71-90","5. Over 90"))))</f>
        <v>3. 51-70</v>
      </c>
      <c r="T4935" t="str">
        <f>IF(AND(ChurnData[[#This Row],[Contract]]="Month-to-month",ChurnData[[#This Row],[InternetService]]="Fiber optic",ChurnData[[#This Row],[TenureMonths]]&lt;=11),"High-risk","Other")</f>
        <v>Other</v>
      </c>
      <c r="U4935" t="str">
        <f>IF(ChurnData[[#This Row],[TenureMonths]]&lt;=11,"0-11",IF(ChurnData[[#This Row],[TenureMonths]]&lt;=23,"12-23",IF(ChurnData[[#This Row],[TenureMonths]]&lt;=35,"24-35",IF(ChurnData[[#This Row],[TenureMonths]]&lt;=47,"36-47",IF(ChurnData[[#This Row],[TenureMonths]]&lt;=59,"48-59","60-72")))))</f>
        <v>12-23</v>
      </c>
      <c r="V4935">
        <f>IF(ChurnData[[#This Row],[Churn]]="Yes",1,0)</f>
        <v>1</v>
      </c>
    </row>
    <row r="4936" spans="1:22" x14ac:dyDescent="0.35">
      <c r="A4936" t="s">
        <v>4989</v>
      </c>
      <c r="B4936" t="s">
        <v>19</v>
      </c>
      <c r="C4936">
        <v>1</v>
      </c>
      <c r="D4936" t="s">
        <v>20</v>
      </c>
      <c r="E4936" t="s">
        <v>20</v>
      </c>
      <c r="F4936" t="s">
        <v>65</v>
      </c>
      <c r="G4936" s="2">
        <v>15</v>
      </c>
      <c r="H4936" t="s">
        <v>20</v>
      </c>
      <c r="I4936" t="s">
        <v>32</v>
      </c>
      <c r="J4936" t="s">
        <v>21</v>
      </c>
      <c r="K4936" t="s">
        <v>21</v>
      </c>
      <c r="L4936" t="s">
        <v>29</v>
      </c>
      <c r="M4936" t="s">
        <v>20</v>
      </c>
      <c r="N4936" t="s">
        <v>25</v>
      </c>
      <c r="O4936" s="1">
        <v>38.11</v>
      </c>
      <c r="P4936" s="1">
        <v>573.22</v>
      </c>
      <c r="Q4936">
        <v>4</v>
      </c>
      <c r="R4936" t="s">
        <v>20</v>
      </c>
      <c r="S4936" t="str">
        <f>IF(ChurnData[[#This Row],[MonthlyCharges]]&lt;=30,"1. Up to 30",IF(ChurnData[[#This Row],[MonthlyCharges]]&lt;=50,"2. 31-50",IF(ChurnData[[#This Row],[MonthlyCharges]]&lt;=70,"3. 51-70",IF(ChurnData[[#This Row],[MonthlyCharges]]&lt;=90,"4. 71-90","5. Over 90"))))</f>
        <v>2. 31-50</v>
      </c>
      <c r="T4936" t="str">
        <f>IF(AND(ChurnData[[#This Row],[Contract]]="Month-to-month",ChurnData[[#This Row],[InternetService]]="Fiber optic",ChurnData[[#This Row],[TenureMonths]]&lt;=11),"High-risk","Other")</f>
        <v>Other</v>
      </c>
      <c r="U4936" t="str">
        <f>IF(ChurnData[[#This Row],[TenureMonths]]&lt;=11,"0-11",IF(ChurnData[[#This Row],[TenureMonths]]&lt;=23,"12-23",IF(ChurnData[[#This Row],[TenureMonths]]&lt;=35,"24-35",IF(ChurnData[[#This Row],[TenureMonths]]&lt;=47,"36-47",IF(ChurnData[[#This Row],[TenureMonths]]&lt;=59,"48-59","60-72")))))</f>
        <v>12-23</v>
      </c>
      <c r="V4936">
        <f>IF(ChurnData[[#This Row],[Churn]]="Yes",1,0)</f>
        <v>1</v>
      </c>
    </row>
    <row r="4937" spans="1:22" x14ac:dyDescent="0.35">
      <c r="A4937" t="s">
        <v>4990</v>
      </c>
      <c r="B4937" t="s">
        <v>19</v>
      </c>
      <c r="C4937">
        <v>0</v>
      </c>
      <c r="D4937" t="s">
        <v>21</v>
      </c>
      <c r="E4937" t="s">
        <v>21</v>
      </c>
      <c r="F4937" t="s">
        <v>22</v>
      </c>
      <c r="G4937" s="2">
        <v>63</v>
      </c>
      <c r="H4937" t="s">
        <v>20</v>
      </c>
      <c r="I4937" t="s">
        <v>32</v>
      </c>
      <c r="J4937" t="s">
        <v>21</v>
      </c>
      <c r="K4937" t="s">
        <v>21</v>
      </c>
      <c r="L4937" t="s">
        <v>24</v>
      </c>
      <c r="M4937" t="s">
        <v>21</v>
      </c>
      <c r="N4937" t="s">
        <v>34</v>
      </c>
      <c r="O4937" s="1">
        <v>52.98</v>
      </c>
      <c r="P4937" s="1">
        <v>3328.46</v>
      </c>
      <c r="Q4937">
        <v>2</v>
      </c>
      <c r="R4937" t="s">
        <v>21</v>
      </c>
      <c r="S4937" t="str">
        <f>IF(ChurnData[[#This Row],[MonthlyCharges]]&lt;=30,"1. Up to 30",IF(ChurnData[[#This Row],[MonthlyCharges]]&lt;=50,"2. 31-50",IF(ChurnData[[#This Row],[MonthlyCharges]]&lt;=70,"3. 51-70",IF(ChurnData[[#This Row],[MonthlyCharges]]&lt;=90,"4. 71-90","5. Over 90"))))</f>
        <v>3. 51-70</v>
      </c>
      <c r="T4937" t="str">
        <f>IF(AND(ChurnData[[#This Row],[Contract]]="Month-to-month",ChurnData[[#This Row],[InternetService]]="Fiber optic",ChurnData[[#This Row],[TenureMonths]]&lt;=11),"High-risk","Other")</f>
        <v>Other</v>
      </c>
      <c r="U4937" t="str">
        <f>IF(ChurnData[[#This Row],[TenureMonths]]&lt;=11,"0-11",IF(ChurnData[[#This Row],[TenureMonths]]&lt;=23,"12-23",IF(ChurnData[[#This Row],[TenureMonths]]&lt;=35,"24-35",IF(ChurnData[[#This Row],[TenureMonths]]&lt;=47,"36-47",IF(ChurnData[[#This Row],[TenureMonths]]&lt;=59,"48-59","60-72")))))</f>
        <v>60-72</v>
      </c>
      <c r="V4937">
        <f>IF(ChurnData[[#This Row],[Churn]]="Yes",1,0)</f>
        <v>0</v>
      </c>
    </row>
    <row r="4938" spans="1:22" x14ac:dyDescent="0.35">
      <c r="A4938" t="s">
        <v>4991</v>
      </c>
      <c r="B4938" t="s">
        <v>36</v>
      </c>
      <c r="C4938">
        <v>1</v>
      </c>
      <c r="D4938" t="s">
        <v>21</v>
      </c>
      <c r="E4938" t="s">
        <v>21</v>
      </c>
      <c r="F4938" t="s">
        <v>56</v>
      </c>
      <c r="G4938" s="2">
        <v>48</v>
      </c>
      <c r="H4938" t="s">
        <v>21</v>
      </c>
      <c r="I4938" t="s">
        <v>21</v>
      </c>
      <c r="J4938" t="s">
        <v>28</v>
      </c>
      <c r="K4938" t="s">
        <v>28</v>
      </c>
      <c r="L4938" t="s">
        <v>29</v>
      </c>
      <c r="M4938" t="s">
        <v>21</v>
      </c>
      <c r="N4938" t="s">
        <v>30</v>
      </c>
      <c r="O4938" s="1">
        <v>18</v>
      </c>
      <c r="P4938" s="1">
        <v>840.71</v>
      </c>
      <c r="Q4938">
        <v>1</v>
      </c>
      <c r="R4938" t="s">
        <v>21</v>
      </c>
      <c r="S4938" t="str">
        <f>IF(ChurnData[[#This Row],[MonthlyCharges]]&lt;=30,"1. Up to 30",IF(ChurnData[[#This Row],[MonthlyCharges]]&lt;=50,"2. 31-50",IF(ChurnData[[#This Row],[MonthlyCharges]]&lt;=70,"3. 51-70",IF(ChurnData[[#This Row],[MonthlyCharges]]&lt;=90,"4. 71-90","5. Over 90"))))</f>
        <v>1. Up to 30</v>
      </c>
      <c r="T4938" t="str">
        <f>IF(AND(ChurnData[[#This Row],[Contract]]="Month-to-month",ChurnData[[#This Row],[InternetService]]="Fiber optic",ChurnData[[#This Row],[TenureMonths]]&lt;=11),"High-risk","Other")</f>
        <v>Other</v>
      </c>
      <c r="U4938" t="str">
        <f>IF(ChurnData[[#This Row],[TenureMonths]]&lt;=11,"0-11",IF(ChurnData[[#This Row],[TenureMonths]]&lt;=23,"12-23",IF(ChurnData[[#This Row],[TenureMonths]]&lt;=35,"24-35",IF(ChurnData[[#This Row],[TenureMonths]]&lt;=47,"36-47",IF(ChurnData[[#This Row],[TenureMonths]]&lt;=59,"48-59","60-72")))))</f>
        <v>48-59</v>
      </c>
      <c r="V4938">
        <f>IF(ChurnData[[#This Row],[Churn]]="Yes",1,0)</f>
        <v>0</v>
      </c>
    </row>
    <row r="4939" spans="1:22" x14ac:dyDescent="0.35">
      <c r="A4939" t="s">
        <v>4992</v>
      </c>
      <c r="B4939" t="s">
        <v>19</v>
      </c>
      <c r="C4939">
        <v>1</v>
      </c>
      <c r="D4939" t="s">
        <v>20</v>
      </c>
      <c r="E4939" t="s">
        <v>21</v>
      </c>
      <c r="F4939" t="s">
        <v>58</v>
      </c>
      <c r="G4939" s="2">
        <v>23</v>
      </c>
      <c r="H4939" t="s">
        <v>21</v>
      </c>
      <c r="I4939" t="s">
        <v>21</v>
      </c>
      <c r="J4939" t="s">
        <v>28</v>
      </c>
      <c r="K4939" t="s">
        <v>28</v>
      </c>
      <c r="L4939" t="s">
        <v>33</v>
      </c>
      <c r="M4939" t="s">
        <v>21</v>
      </c>
      <c r="N4939" t="s">
        <v>25</v>
      </c>
      <c r="O4939" s="1">
        <v>27.6</v>
      </c>
      <c r="P4939" s="1">
        <v>617.82000000000005</v>
      </c>
      <c r="Q4939">
        <v>0</v>
      </c>
      <c r="R4939" t="s">
        <v>21</v>
      </c>
      <c r="S4939" t="str">
        <f>IF(ChurnData[[#This Row],[MonthlyCharges]]&lt;=30,"1. Up to 30",IF(ChurnData[[#This Row],[MonthlyCharges]]&lt;=50,"2. 31-50",IF(ChurnData[[#This Row],[MonthlyCharges]]&lt;=70,"3. 51-70",IF(ChurnData[[#This Row],[MonthlyCharges]]&lt;=90,"4. 71-90","5. Over 90"))))</f>
        <v>1. Up to 30</v>
      </c>
      <c r="T4939" t="str">
        <f>IF(AND(ChurnData[[#This Row],[Contract]]="Month-to-month",ChurnData[[#This Row],[InternetService]]="Fiber optic",ChurnData[[#This Row],[TenureMonths]]&lt;=11),"High-risk","Other")</f>
        <v>Other</v>
      </c>
      <c r="U4939" t="str">
        <f>IF(ChurnData[[#This Row],[TenureMonths]]&lt;=11,"0-11",IF(ChurnData[[#This Row],[TenureMonths]]&lt;=23,"12-23",IF(ChurnData[[#This Row],[TenureMonths]]&lt;=35,"24-35",IF(ChurnData[[#This Row],[TenureMonths]]&lt;=47,"36-47",IF(ChurnData[[#This Row],[TenureMonths]]&lt;=59,"48-59","60-72")))))</f>
        <v>12-23</v>
      </c>
      <c r="V4939">
        <f>IF(ChurnData[[#This Row],[Churn]]="Yes",1,0)</f>
        <v>0</v>
      </c>
    </row>
    <row r="4940" spans="1:22" x14ac:dyDescent="0.35">
      <c r="A4940" t="s">
        <v>4993</v>
      </c>
      <c r="B4940" t="s">
        <v>36</v>
      </c>
      <c r="C4940">
        <v>0</v>
      </c>
      <c r="D4940" t="s">
        <v>21</v>
      </c>
      <c r="E4940" t="s">
        <v>21</v>
      </c>
      <c r="F4940" t="s">
        <v>47</v>
      </c>
      <c r="G4940" s="2">
        <v>19</v>
      </c>
      <c r="H4940" t="s">
        <v>20</v>
      </c>
      <c r="I4940" t="s">
        <v>23</v>
      </c>
      <c r="J4940" t="s">
        <v>21</v>
      </c>
      <c r="K4940" t="s">
        <v>21</v>
      </c>
      <c r="L4940" t="s">
        <v>24</v>
      </c>
      <c r="M4940" t="s">
        <v>20</v>
      </c>
      <c r="N4940" t="s">
        <v>30</v>
      </c>
      <c r="O4940" s="1">
        <v>79.28</v>
      </c>
      <c r="P4940" s="1">
        <v>1549.03</v>
      </c>
      <c r="Q4940">
        <v>1</v>
      </c>
      <c r="R4940" t="s">
        <v>21</v>
      </c>
      <c r="S4940" t="str">
        <f>IF(ChurnData[[#This Row],[MonthlyCharges]]&lt;=30,"1. Up to 30",IF(ChurnData[[#This Row],[MonthlyCharges]]&lt;=50,"2. 31-50",IF(ChurnData[[#This Row],[MonthlyCharges]]&lt;=70,"3. 51-70",IF(ChurnData[[#This Row],[MonthlyCharges]]&lt;=90,"4. 71-90","5. Over 90"))))</f>
        <v>4. 71-90</v>
      </c>
      <c r="T4940" t="str">
        <f>IF(AND(ChurnData[[#This Row],[Contract]]="Month-to-month",ChurnData[[#This Row],[InternetService]]="Fiber optic",ChurnData[[#This Row],[TenureMonths]]&lt;=11),"High-risk","Other")</f>
        <v>Other</v>
      </c>
      <c r="U4940" t="str">
        <f>IF(ChurnData[[#This Row],[TenureMonths]]&lt;=11,"0-11",IF(ChurnData[[#This Row],[TenureMonths]]&lt;=23,"12-23",IF(ChurnData[[#This Row],[TenureMonths]]&lt;=35,"24-35",IF(ChurnData[[#This Row],[TenureMonths]]&lt;=47,"36-47",IF(ChurnData[[#This Row],[TenureMonths]]&lt;=59,"48-59","60-72")))))</f>
        <v>12-23</v>
      </c>
      <c r="V4940">
        <f>IF(ChurnData[[#This Row],[Churn]]="Yes",1,0)</f>
        <v>0</v>
      </c>
    </row>
    <row r="4941" spans="1:22" x14ac:dyDescent="0.35">
      <c r="A4941" t="s">
        <v>4994</v>
      </c>
      <c r="B4941" t="s">
        <v>36</v>
      </c>
      <c r="C4941">
        <v>0</v>
      </c>
      <c r="D4941" t="s">
        <v>21</v>
      </c>
      <c r="E4941" t="s">
        <v>21</v>
      </c>
      <c r="F4941" t="s">
        <v>27</v>
      </c>
      <c r="G4941" s="2">
        <v>35</v>
      </c>
      <c r="H4941" t="s">
        <v>20</v>
      </c>
      <c r="I4941" t="s">
        <v>32</v>
      </c>
      <c r="J4941" t="s">
        <v>20</v>
      </c>
      <c r="K4941" t="s">
        <v>20</v>
      </c>
      <c r="L4941" t="s">
        <v>29</v>
      </c>
      <c r="M4941" t="s">
        <v>20</v>
      </c>
      <c r="N4941" t="s">
        <v>34</v>
      </c>
      <c r="O4941" s="1">
        <v>65.290000000000006</v>
      </c>
      <c r="P4941" s="1">
        <v>2242.39</v>
      </c>
      <c r="Q4941">
        <v>3</v>
      </c>
      <c r="R4941" t="s">
        <v>21</v>
      </c>
      <c r="S4941" t="str">
        <f>IF(ChurnData[[#This Row],[MonthlyCharges]]&lt;=30,"1. Up to 30",IF(ChurnData[[#This Row],[MonthlyCharges]]&lt;=50,"2. 31-50",IF(ChurnData[[#This Row],[MonthlyCharges]]&lt;=70,"3. 51-70",IF(ChurnData[[#This Row],[MonthlyCharges]]&lt;=90,"4. 71-90","5. Over 90"))))</f>
        <v>3. 51-70</v>
      </c>
      <c r="T4941" t="str">
        <f>IF(AND(ChurnData[[#This Row],[Contract]]="Month-to-month",ChurnData[[#This Row],[InternetService]]="Fiber optic",ChurnData[[#This Row],[TenureMonths]]&lt;=11),"High-risk","Other")</f>
        <v>Other</v>
      </c>
      <c r="U4941" t="str">
        <f>IF(ChurnData[[#This Row],[TenureMonths]]&lt;=11,"0-11",IF(ChurnData[[#This Row],[TenureMonths]]&lt;=23,"12-23",IF(ChurnData[[#This Row],[TenureMonths]]&lt;=35,"24-35",IF(ChurnData[[#This Row],[TenureMonths]]&lt;=47,"36-47",IF(ChurnData[[#This Row],[TenureMonths]]&lt;=59,"48-59","60-72")))))</f>
        <v>24-35</v>
      </c>
      <c r="V4941">
        <f>IF(ChurnData[[#This Row],[Churn]]="Yes",1,0)</f>
        <v>0</v>
      </c>
    </row>
    <row r="4942" spans="1:22" x14ac:dyDescent="0.35">
      <c r="A4942" t="s">
        <v>4995</v>
      </c>
      <c r="B4942" t="s">
        <v>19</v>
      </c>
      <c r="C4942">
        <v>0</v>
      </c>
      <c r="D4942" t="s">
        <v>21</v>
      </c>
      <c r="E4942" t="s">
        <v>21</v>
      </c>
      <c r="F4942" t="s">
        <v>47</v>
      </c>
      <c r="G4942" s="2">
        <v>53</v>
      </c>
      <c r="H4942" t="s">
        <v>21</v>
      </c>
      <c r="I4942" t="s">
        <v>23</v>
      </c>
      <c r="J4942" t="s">
        <v>21</v>
      </c>
      <c r="K4942" t="s">
        <v>20</v>
      </c>
      <c r="L4942" t="s">
        <v>24</v>
      </c>
      <c r="M4942" t="s">
        <v>20</v>
      </c>
      <c r="N4942" t="s">
        <v>25</v>
      </c>
      <c r="O4942" s="1">
        <v>74.95</v>
      </c>
      <c r="P4942" s="1">
        <v>3954.85</v>
      </c>
      <c r="Q4942">
        <v>3</v>
      </c>
      <c r="R4942" t="s">
        <v>21</v>
      </c>
      <c r="S4942" t="str">
        <f>IF(ChurnData[[#This Row],[MonthlyCharges]]&lt;=30,"1. Up to 30",IF(ChurnData[[#This Row],[MonthlyCharges]]&lt;=50,"2. 31-50",IF(ChurnData[[#This Row],[MonthlyCharges]]&lt;=70,"3. 51-70",IF(ChurnData[[#This Row],[MonthlyCharges]]&lt;=90,"4. 71-90","5. Over 90"))))</f>
        <v>4. 71-90</v>
      </c>
      <c r="T4942" t="str">
        <f>IF(AND(ChurnData[[#This Row],[Contract]]="Month-to-month",ChurnData[[#This Row],[InternetService]]="Fiber optic",ChurnData[[#This Row],[TenureMonths]]&lt;=11),"High-risk","Other")</f>
        <v>Other</v>
      </c>
      <c r="U4942" t="str">
        <f>IF(ChurnData[[#This Row],[TenureMonths]]&lt;=11,"0-11",IF(ChurnData[[#This Row],[TenureMonths]]&lt;=23,"12-23",IF(ChurnData[[#This Row],[TenureMonths]]&lt;=35,"24-35",IF(ChurnData[[#This Row],[TenureMonths]]&lt;=47,"36-47",IF(ChurnData[[#This Row],[TenureMonths]]&lt;=59,"48-59","60-72")))))</f>
        <v>48-59</v>
      </c>
      <c r="V4942">
        <f>IF(ChurnData[[#This Row],[Churn]]="Yes",1,0)</f>
        <v>0</v>
      </c>
    </row>
    <row r="4943" spans="1:22" x14ac:dyDescent="0.35">
      <c r="A4943" t="s">
        <v>4996</v>
      </c>
      <c r="B4943" t="s">
        <v>19</v>
      </c>
      <c r="C4943">
        <v>0</v>
      </c>
      <c r="D4943" t="s">
        <v>21</v>
      </c>
      <c r="E4943" t="s">
        <v>20</v>
      </c>
      <c r="F4943" t="s">
        <v>41</v>
      </c>
      <c r="G4943" s="2">
        <v>55</v>
      </c>
      <c r="H4943" t="s">
        <v>20</v>
      </c>
      <c r="I4943" t="s">
        <v>32</v>
      </c>
      <c r="J4943" t="s">
        <v>20</v>
      </c>
      <c r="K4943" t="s">
        <v>21</v>
      </c>
      <c r="L4943" t="s">
        <v>24</v>
      </c>
      <c r="M4943" t="s">
        <v>20</v>
      </c>
      <c r="N4943" t="s">
        <v>34</v>
      </c>
      <c r="O4943" s="1">
        <v>60.83</v>
      </c>
      <c r="P4943" s="1">
        <v>3317.95</v>
      </c>
      <c r="Q4943">
        <v>2</v>
      </c>
      <c r="R4943" t="s">
        <v>21</v>
      </c>
      <c r="S4943" t="str">
        <f>IF(ChurnData[[#This Row],[MonthlyCharges]]&lt;=30,"1. Up to 30",IF(ChurnData[[#This Row],[MonthlyCharges]]&lt;=50,"2. 31-50",IF(ChurnData[[#This Row],[MonthlyCharges]]&lt;=70,"3. 51-70",IF(ChurnData[[#This Row],[MonthlyCharges]]&lt;=90,"4. 71-90","5. Over 90"))))</f>
        <v>3. 51-70</v>
      </c>
      <c r="T4943" t="str">
        <f>IF(AND(ChurnData[[#This Row],[Contract]]="Month-to-month",ChurnData[[#This Row],[InternetService]]="Fiber optic",ChurnData[[#This Row],[TenureMonths]]&lt;=11),"High-risk","Other")</f>
        <v>Other</v>
      </c>
      <c r="U4943" t="str">
        <f>IF(ChurnData[[#This Row],[TenureMonths]]&lt;=11,"0-11",IF(ChurnData[[#This Row],[TenureMonths]]&lt;=23,"12-23",IF(ChurnData[[#This Row],[TenureMonths]]&lt;=35,"24-35",IF(ChurnData[[#This Row],[TenureMonths]]&lt;=47,"36-47",IF(ChurnData[[#This Row],[TenureMonths]]&lt;=59,"48-59","60-72")))))</f>
        <v>48-59</v>
      </c>
      <c r="V4943">
        <f>IF(ChurnData[[#This Row],[Churn]]="Yes",1,0)</f>
        <v>0</v>
      </c>
    </row>
    <row r="4944" spans="1:22" x14ac:dyDescent="0.35">
      <c r="A4944" t="s">
        <v>4997</v>
      </c>
      <c r="B4944" t="s">
        <v>36</v>
      </c>
      <c r="C4944">
        <v>0</v>
      </c>
      <c r="D4944" t="s">
        <v>20</v>
      </c>
      <c r="E4944" t="s">
        <v>21</v>
      </c>
      <c r="F4944" t="s">
        <v>37</v>
      </c>
      <c r="G4944" s="2">
        <v>21</v>
      </c>
      <c r="H4944" t="s">
        <v>20</v>
      </c>
      <c r="I4944" t="s">
        <v>23</v>
      </c>
      <c r="J4944" t="s">
        <v>21</v>
      </c>
      <c r="K4944" t="s">
        <v>20</v>
      </c>
      <c r="L4944" t="s">
        <v>33</v>
      </c>
      <c r="M4944" t="s">
        <v>20</v>
      </c>
      <c r="N4944" t="s">
        <v>34</v>
      </c>
      <c r="O4944" s="1">
        <v>87.96</v>
      </c>
      <c r="P4944" s="1">
        <v>1858.48</v>
      </c>
      <c r="Q4944">
        <v>0</v>
      </c>
      <c r="R4944" t="s">
        <v>21</v>
      </c>
      <c r="S4944" t="str">
        <f>IF(ChurnData[[#This Row],[MonthlyCharges]]&lt;=30,"1. Up to 30",IF(ChurnData[[#This Row],[MonthlyCharges]]&lt;=50,"2. 31-50",IF(ChurnData[[#This Row],[MonthlyCharges]]&lt;=70,"3. 51-70",IF(ChurnData[[#This Row],[MonthlyCharges]]&lt;=90,"4. 71-90","5. Over 90"))))</f>
        <v>4. 71-90</v>
      </c>
      <c r="T4944" t="str">
        <f>IF(AND(ChurnData[[#This Row],[Contract]]="Month-to-month",ChurnData[[#This Row],[InternetService]]="Fiber optic",ChurnData[[#This Row],[TenureMonths]]&lt;=11),"High-risk","Other")</f>
        <v>Other</v>
      </c>
      <c r="U4944" t="str">
        <f>IF(ChurnData[[#This Row],[TenureMonths]]&lt;=11,"0-11",IF(ChurnData[[#This Row],[TenureMonths]]&lt;=23,"12-23",IF(ChurnData[[#This Row],[TenureMonths]]&lt;=35,"24-35",IF(ChurnData[[#This Row],[TenureMonths]]&lt;=47,"36-47",IF(ChurnData[[#This Row],[TenureMonths]]&lt;=59,"48-59","60-72")))))</f>
        <v>12-23</v>
      </c>
      <c r="V4944">
        <f>IF(ChurnData[[#This Row],[Churn]]="Yes",1,0)</f>
        <v>0</v>
      </c>
    </row>
    <row r="4945" spans="1:22" x14ac:dyDescent="0.35">
      <c r="A4945" t="s">
        <v>4998</v>
      </c>
      <c r="B4945" t="s">
        <v>36</v>
      </c>
      <c r="C4945">
        <v>1</v>
      </c>
      <c r="D4945" t="s">
        <v>20</v>
      </c>
      <c r="E4945" t="s">
        <v>20</v>
      </c>
      <c r="F4945" t="s">
        <v>37</v>
      </c>
      <c r="G4945" s="2">
        <v>36</v>
      </c>
      <c r="H4945" t="s">
        <v>20</v>
      </c>
      <c r="I4945" t="s">
        <v>23</v>
      </c>
      <c r="J4945" t="s">
        <v>21</v>
      </c>
      <c r="K4945" t="s">
        <v>21</v>
      </c>
      <c r="L4945" t="s">
        <v>29</v>
      </c>
      <c r="M4945" t="s">
        <v>20</v>
      </c>
      <c r="N4945" t="s">
        <v>43</v>
      </c>
      <c r="O4945" s="1">
        <v>86.82</v>
      </c>
      <c r="P4945" s="1">
        <v>3099.01</v>
      </c>
      <c r="Q4945">
        <v>2</v>
      </c>
      <c r="R4945" t="s">
        <v>21</v>
      </c>
      <c r="S4945" t="str">
        <f>IF(ChurnData[[#This Row],[MonthlyCharges]]&lt;=30,"1. Up to 30",IF(ChurnData[[#This Row],[MonthlyCharges]]&lt;=50,"2. 31-50",IF(ChurnData[[#This Row],[MonthlyCharges]]&lt;=70,"3. 51-70",IF(ChurnData[[#This Row],[MonthlyCharges]]&lt;=90,"4. 71-90","5. Over 90"))))</f>
        <v>4. 71-90</v>
      </c>
      <c r="T4945" t="str">
        <f>IF(AND(ChurnData[[#This Row],[Contract]]="Month-to-month",ChurnData[[#This Row],[InternetService]]="Fiber optic",ChurnData[[#This Row],[TenureMonths]]&lt;=11),"High-risk","Other")</f>
        <v>Other</v>
      </c>
      <c r="U4945" t="str">
        <f>IF(ChurnData[[#This Row],[TenureMonths]]&lt;=11,"0-11",IF(ChurnData[[#This Row],[TenureMonths]]&lt;=23,"12-23",IF(ChurnData[[#This Row],[TenureMonths]]&lt;=35,"24-35",IF(ChurnData[[#This Row],[TenureMonths]]&lt;=47,"36-47",IF(ChurnData[[#This Row],[TenureMonths]]&lt;=59,"48-59","60-72")))))</f>
        <v>36-47</v>
      </c>
      <c r="V4945">
        <f>IF(ChurnData[[#This Row],[Churn]]="Yes",1,0)</f>
        <v>0</v>
      </c>
    </row>
    <row r="4946" spans="1:22" x14ac:dyDescent="0.35">
      <c r="A4946" t="s">
        <v>4999</v>
      </c>
      <c r="B4946" t="s">
        <v>36</v>
      </c>
      <c r="C4946">
        <v>1</v>
      </c>
      <c r="D4946" t="s">
        <v>21</v>
      </c>
      <c r="E4946" t="s">
        <v>21</v>
      </c>
      <c r="F4946" t="s">
        <v>65</v>
      </c>
      <c r="G4946" s="2">
        <v>15</v>
      </c>
      <c r="H4946" t="s">
        <v>20</v>
      </c>
      <c r="I4946" t="s">
        <v>23</v>
      </c>
      <c r="J4946" t="s">
        <v>21</v>
      </c>
      <c r="K4946" t="s">
        <v>21</v>
      </c>
      <c r="L4946" t="s">
        <v>33</v>
      </c>
      <c r="M4946" t="s">
        <v>20</v>
      </c>
      <c r="N4946" t="s">
        <v>43</v>
      </c>
      <c r="O4946" s="1">
        <v>81.62</v>
      </c>
      <c r="P4946" s="1">
        <v>1193.8499999999999</v>
      </c>
      <c r="Q4946">
        <v>3</v>
      </c>
      <c r="R4946" t="s">
        <v>21</v>
      </c>
      <c r="S4946" t="str">
        <f>IF(ChurnData[[#This Row],[MonthlyCharges]]&lt;=30,"1. Up to 30",IF(ChurnData[[#This Row],[MonthlyCharges]]&lt;=50,"2. 31-50",IF(ChurnData[[#This Row],[MonthlyCharges]]&lt;=70,"3. 51-70",IF(ChurnData[[#This Row],[MonthlyCharges]]&lt;=90,"4. 71-90","5. Over 90"))))</f>
        <v>4. 71-90</v>
      </c>
      <c r="T4946" t="str">
        <f>IF(AND(ChurnData[[#This Row],[Contract]]="Month-to-month",ChurnData[[#This Row],[InternetService]]="Fiber optic",ChurnData[[#This Row],[TenureMonths]]&lt;=11),"High-risk","Other")</f>
        <v>Other</v>
      </c>
      <c r="U4946" t="str">
        <f>IF(ChurnData[[#This Row],[TenureMonths]]&lt;=11,"0-11",IF(ChurnData[[#This Row],[TenureMonths]]&lt;=23,"12-23",IF(ChurnData[[#This Row],[TenureMonths]]&lt;=35,"24-35",IF(ChurnData[[#This Row],[TenureMonths]]&lt;=47,"36-47",IF(ChurnData[[#This Row],[TenureMonths]]&lt;=59,"48-59","60-72")))))</f>
        <v>12-23</v>
      </c>
      <c r="V4946">
        <f>IF(ChurnData[[#This Row],[Churn]]="Yes",1,0)</f>
        <v>0</v>
      </c>
    </row>
    <row r="4947" spans="1:22" x14ac:dyDescent="0.35">
      <c r="A4947" t="s">
        <v>5000</v>
      </c>
      <c r="B4947" t="s">
        <v>19</v>
      </c>
      <c r="C4947">
        <v>0</v>
      </c>
      <c r="D4947" t="s">
        <v>21</v>
      </c>
      <c r="E4947" t="s">
        <v>21</v>
      </c>
      <c r="F4947" t="s">
        <v>39</v>
      </c>
      <c r="G4947" s="2">
        <v>6</v>
      </c>
      <c r="H4947" t="s">
        <v>20</v>
      </c>
      <c r="I4947" t="s">
        <v>23</v>
      </c>
      <c r="J4947" t="s">
        <v>21</v>
      </c>
      <c r="K4947" t="s">
        <v>21</v>
      </c>
      <c r="L4947" t="s">
        <v>33</v>
      </c>
      <c r="M4947" t="s">
        <v>20</v>
      </c>
      <c r="N4947" t="s">
        <v>25</v>
      </c>
      <c r="O4947" s="1">
        <v>83.03</v>
      </c>
      <c r="P4947" s="1">
        <v>500.04</v>
      </c>
      <c r="Q4947">
        <v>1</v>
      </c>
      <c r="R4947" t="s">
        <v>20</v>
      </c>
      <c r="S4947" t="str">
        <f>IF(ChurnData[[#This Row],[MonthlyCharges]]&lt;=30,"1. Up to 30",IF(ChurnData[[#This Row],[MonthlyCharges]]&lt;=50,"2. 31-50",IF(ChurnData[[#This Row],[MonthlyCharges]]&lt;=70,"3. 51-70",IF(ChurnData[[#This Row],[MonthlyCharges]]&lt;=90,"4. 71-90","5. Over 90"))))</f>
        <v>4. 71-90</v>
      </c>
      <c r="T4947" t="str">
        <f>IF(AND(ChurnData[[#This Row],[Contract]]="Month-to-month",ChurnData[[#This Row],[InternetService]]="Fiber optic",ChurnData[[#This Row],[TenureMonths]]&lt;=11),"High-risk","Other")</f>
        <v>High-risk</v>
      </c>
      <c r="U4947" t="str">
        <f>IF(ChurnData[[#This Row],[TenureMonths]]&lt;=11,"0-11",IF(ChurnData[[#This Row],[TenureMonths]]&lt;=23,"12-23",IF(ChurnData[[#This Row],[TenureMonths]]&lt;=35,"24-35",IF(ChurnData[[#This Row],[TenureMonths]]&lt;=47,"36-47",IF(ChurnData[[#This Row],[TenureMonths]]&lt;=59,"48-59","60-72")))))</f>
        <v>0-11</v>
      </c>
      <c r="V4947">
        <f>IF(ChurnData[[#This Row],[Churn]]="Yes",1,0)</f>
        <v>1</v>
      </c>
    </row>
    <row r="4948" spans="1:22" x14ac:dyDescent="0.35">
      <c r="A4948" t="s">
        <v>5001</v>
      </c>
      <c r="B4948" t="s">
        <v>19</v>
      </c>
      <c r="C4948">
        <v>0</v>
      </c>
      <c r="D4948" t="s">
        <v>20</v>
      </c>
      <c r="E4948" t="s">
        <v>20</v>
      </c>
      <c r="F4948" t="s">
        <v>58</v>
      </c>
      <c r="G4948" s="2">
        <v>26</v>
      </c>
      <c r="H4948" t="s">
        <v>20</v>
      </c>
      <c r="I4948" t="s">
        <v>32</v>
      </c>
      <c r="J4948" t="s">
        <v>20</v>
      </c>
      <c r="K4948" t="s">
        <v>21</v>
      </c>
      <c r="L4948" t="s">
        <v>29</v>
      </c>
      <c r="M4948" t="s">
        <v>21</v>
      </c>
      <c r="N4948" t="s">
        <v>34</v>
      </c>
      <c r="O4948" s="1">
        <v>57.1</v>
      </c>
      <c r="P4948" s="1">
        <v>1456.7</v>
      </c>
      <c r="Q4948">
        <v>2</v>
      </c>
      <c r="R4948" t="s">
        <v>21</v>
      </c>
      <c r="S4948" t="str">
        <f>IF(ChurnData[[#This Row],[MonthlyCharges]]&lt;=30,"1. Up to 30",IF(ChurnData[[#This Row],[MonthlyCharges]]&lt;=50,"2. 31-50",IF(ChurnData[[#This Row],[MonthlyCharges]]&lt;=70,"3. 51-70",IF(ChurnData[[#This Row],[MonthlyCharges]]&lt;=90,"4. 71-90","5. Over 90"))))</f>
        <v>3. 51-70</v>
      </c>
      <c r="T4948" t="str">
        <f>IF(AND(ChurnData[[#This Row],[Contract]]="Month-to-month",ChurnData[[#This Row],[InternetService]]="Fiber optic",ChurnData[[#This Row],[TenureMonths]]&lt;=11),"High-risk","Other")</f>
        <v>Other</v>
      </c>
      <c r="U4948" t="str">
        <f>IF(ChurnData[[#This Row],[TenureMonths]]&lt;=11,"0-11",IF(ChurnData[[#This Row],[TenureMonths]]&lt;=23,"12-23",IF(ChurnData[[#This Row],[TenureMonths]]&lt;=35,"24-35",IF(ChurnData[[#This Row],[TenureMonths]]&lt;=47,"36-47",IF(ChurnData[[#This Row],[TenureMonths]]&lt;=59,"48-59","60-72")))))</f>
        <v>24-35</v>
      </c>
      <c r="V4948">
        <f>IF(ChurnData[[#This Row],[Churn]]="Yes",1,0)</f>
        <v>0</v>
      </c>
    </row>
    <row r="4949" spans="1:22" x14ac:dyDescent="0.35">
      <c r="A4949" t="s">
        <v>5002</v>
      </c>
      <c r="B4949" t="s">
        <v>19</v>
      </c>
      <c r="C4949">
        <v>0</v>
      </c>
      <c r="D4949" t="s">
        <v>20</v>
      </c>
      <c r="E4949" t="s">
        <v>20</v>
      </c>
      <c r="F4949" t="s">
        <v>37</v>
      </c>
      <c r="G4949" s="2">
        <v>64</v>
      </c>
      <c r="H4949" t="s">
        <v>20</v>
      </c>
      <c r="I4949" t="s">
        <v>23</v>
      </c>
      <c r="J4949" t="s">
        <v>21</v>
      </c>
      <c r="K4949" t="s">
        <v>20</v>
      </c>
      <c r="L4949" t="s">
        <v>24</v>
      </c>
      <c r="M4949" t="s">
        <v>21</v>
      </c>
      <c r="N4949" t="s">
        <v>30</v>
      </c>
      <c r="O4949" s="1">
        <v>71.97</v>
      </c>
      <c r="P4949" s="1">
        <v>4474.04</v>
      </c>
      <c r="Q4949">
        <v>2</v>
      </c>
      <c r="R4949" t="s">
        <v>21</v>
      </c>
      <c r="S4949" t="str">
        <f>IF(ChurnData[[#This Row],[MonthlyCharges]]&lt;=30,"1. Up to 30",IF(ChurnData[[#This Row],[MonthlyCharges]]&lt;=50,"2. 31-50",IF(ChurnData[[#This Row],[MonthlyCharges]]&lt;=70,"3. 51-70",IF(ChurnData[[#This Row],[MonthlyCharges]]&lt;=90,"4. 71-90","5. Over 90"))))</f>
        <v>4. 71-90</v>
      </c>
      <c r="T4949" t="str">
        <f>IF(AND(ChurnData[[#This Row],[Contract]]="Month-to-month",ChurnData[[#This Row],[InternetService]]="Fiber optic",ChurnData[[#This Row],[TenureMonths]]&lt;=11),"High-risk","Other")</f>
        <v>Other</v>
      </c>
      <c r="U4949" t="str">
        <f>IF(ChurnData[[#This Row],[TenureMonths]]&lt;=11,"0-11",IF(ChurnData[[#This Row],[TenureMonths]]&lt;=23,"12-23",IF(ChurnData[[#This Row],[TenureMonths]]&lt;=35,"24-35",IF(ChurnData[[#This Row],[TenureMonths]]&lt;=47,"36-47",IF(ChurnData[[#This Row],[TenureMonths]]&lt;=59,"48-59","60-72")))))</f>
        <v>60-72</v>
      </c>
      <c r="V4949">
        <f>IF(ChurnData[[#This Row],[Churn]]="Yes",1,0)</f>
        <v>0</v>
      </c>
    </row>
    <row r="4950" spans="1:22" x14ac:dyDescent="0.35">
      <c r="A4950" t="s">
        <v>5003</v>
      </c>
      <c r="B4950" t="s">
        <v>36</v>
      </c>
      <c r="C4950">
        <v>1</v>
      </c>
      <c r="D4950" t="s">
        <v>20</v>
      </c>
      <c r="E4950" t="s">
        <v>20</v>
      </c>
      <c r="F4950" t="s">
        <v>22</v>
      </c>
      <c r="G4950" s="2">
        <v>19</v>
      </c>
      <c r="H4950" t="s">
        <v>21</v>
      </c>
      <c r="I4950" t="s">
        <v>32</v>
      </c>
      <c r="J4950" t="s">
        <v>21</v>
      </c>
      <c r="K4950" t="s">
        <v>21</v>
      </c>
      <c r="L4950" t="s">
        <v>33</v>
      </c>
      <c r="M4950" t="s">
        <v>21</v>
      </c>
      <c r="N4950" t="s">
        <v>25</v>
      </c>
      <c r="O4950" s="1">
        <v>44.3</v>
      </c>
      <c r="P4950" s="1">
        <v>864.47</v>
      </c>
      <c r="Q4950">
        <v>1</v>
      </c>
      <c r="R4950" t="s">
        <v>21</v>
      </c>
      <c r="S4950" t="str">
        <f>IF(ChurnData[[#This Row],[MonthlyCharges]]&lt;=30,"1. Up to 30",IF(ChurnData[[#This Row],[MonthlyCharges]]&lt;=50,"2. 31-50",IF(ChurnData[[#This Row],[MonthlyCharges]]&lt;=70,"3. 51-70",IF(ChurnData[[#This Row],[MonthlyCharges]]&lt;=90,"4. 71-90","5. Over 90"))))</f>
        <v>2. 31-50</v>
      </c>
      <c r="T4950" t="str">
        <f>IF(AND(ChurnData[[#This Row],[Contract]]="Month-to-month",ChurnData[[#This Row],[InternetService]]="Fiber optic",ChurnData[[#This Row],[TenureMonths]]&lt;=11),"High-risk","Other")</f>
        <v>Other</v>
      </c>
      <c r="U4950" t="str">
        <f>IF(ChurnData[[#This Row],[TenureMonths]]&lt;=11,"0-11",IF(ChurnData[[#This Row],[TenureMonths]]&lt;=23,"12-23",IF(ChurnData[[#This Row],[TenureMonths]]&lt;=35,"24-35",IF(ChurnData[[#This Row],[TenureMonths]]&lt;=47,"36-47",IF(ChurnData[[#This Row],[TenureMonths]]&lt;=59,"48-59","60-72")))))</f>
        <v>12-23</v>
      </c>
      <c r="V4950">
        <f>IF(ChurnData[[#This Row],[Churn]]="Yes",1,0)</f>
        <v>0</v>
      </c>
    </row>
    <row r="4951" spans="1:22" x14ac:dyDescent="0.35">
      <c r="A4951" t="s">
        <v>5004</v>
      </c>
      <c r="B4951" t="s">
        <v>36</v>
      </c>
      <c r="C4951">
        <v>0</v>
      </c>
      <c r="D4951" t="s">
        <v>21</v>
      </c>
      <c r="E4951" t="s">
        <v>21</v>
      </c>
      <c r="F4951" t="s">
        <v>75</v>
      </c>
      <c r="G4951" s="2">
        <v>20</v>
      </c>
      <c r="H4951" t="s">
        <v>20</v>
      </c>
      <c r="I4951" t="s">
        <v>32</v>
      </c>
      <c r="J4951" t="s">
        <v>21</v>
      </c>
      <c r="K4951" t="s">
        <v>21</v>
      </c>
      <c r="L4951" t="s">
        <v>29</v>
      </c>
      <c r="M4951" t="s">
        <v>20</v>
      </c>
      <c r="N4951" t="s">
        <v>30</v>
      </c>
      <c r="O4951" s="1">
        <v>61.54</v>
      </c>
      <c r="P4951" s="1">
        <v>1236.67</v>
      </c>
      <c r="Q4951">
        <v>1</v>
      </c>
      <c r="R4951" t="s">
        <v>21</v>
      </c>
      <c r="S4951" t="str">
        <f>IF(ChurnData[[#This Row],[MonthlyCharges]]&lt;=30,"1. Up to 30",IF(ChurnData[[#This Row],[MonthlyCharges]]&lt;=50,"2. 31-50",IF(ChurnData[[#This Row],[MonthlyCharges]]&lt;=70,"3. 51-70",IF(ChurnData[[#This Row],[MonthlyCharges]]&lt;=90,"4. 71-90","5. Over 90"))))</f>
        <v>3. 51-70</v>
      </c>
      <c r="T4951" t="str">
        <f>IF(AND(ChurnData[[#This Row],[Contract]]="Month-to-month",ChurnData[[#This Row],[InternetService]]="Fiber optic",ChurnData[[#This Row],[TenureMonths]]&lt;=11),"High-risk","Other")</f>
        <v>Other</v>
      </c>
      <c r="U4951" t="str">
        <f>IF(ChurnData[[#This Row],[TenureMonths]]&lt;=11,"0-11",IF(ChurnData[[#This Row],[TenureMonths]]&lt;=23,"12-23",IF(ChurnData[[#This Row],[TenureMonths]]&lt;=35,"24-35",IF(ChurnData[[#This Row],[TenureMonths]]&lt;=47,"36-47",IF(ChurnData[[#This Row],[TenureMonths]]&lt;=59,"48-59","60-72")))))</f>
        <v>12-23</v>
      </c>
      <c r="V4951">
        <f>IF(ChurnData[[#This Row],[Churn]]="Yes",1,0)</f>
        <v>0</v>
      </c>
    </row>
    <row r="4952" spans="1:22" x14ac:dyDescent="0.35">
      <c r="A4952" t="s">
        <v>5005</v>
      </c>
      <c r="B4952" t="s">
        <v>19</v>
      </c>
      <c r="C4952">
        <v>0</v>
      </c>
      <c r="D4952" t="s">
        <v>21</v>
      </c>
      <c r="E4952" t="s">
        <v>21</v>
      </c>
      <c r="F4952" t="s">
        <v>39</v>
      </c>
      <c r="G4952" s="2">
        <v>71</v>
      </c>
      <c r="H4952" t="s">
        <v>20</v>
      </c>
      <c r="I4952" t="s">
        <v>32</v>
      </c>
      <c r="J4952" t="s">
        <v>21</v>
      </c>
      <c r="K4952" t="s">
        <v>20</v>
      </c>
      <c r="L4952" t="s">
        <v>24</v>
      </c>
      <c r="M4952" t="s">
        <v>21</v>
      </c>
      <c r="N4952" t="s">
        <v>34</v>
      </c>
      <c r="O4952" s="1">
        <v>51.25</v>
      </c>
      <c r="P4952" s="1">
        <v>3549.73</v>
      </c>
      <c r="Q4952">
        <v>2</v>
      </c>
      <c r="R4952" t="s">
        <v>21</v>
      </c>
      <c r="S4952" t="str">
        <f>IF(ChurnData[[#This Row],[MonthlyCharges]]&lt;=30,"1. Up to 30",IF(ChurnData[[#This Row],[MonthlyCharges]]&lt;=50,"2. 31-50",IF(ChurnData[[#This Row],[MonthlyCharges]]&lt;=70,"3. 51-70",IF(ChurnData[[#This Row],[MonthlyCharges]]&lt;=90,"4. 71-90","5. Over 90"))))</f>
        <v>3. 51-70</v>
      </c>
      <c r="T4952" t="str">
        <f>IF(AND(ChurnData[[#This Row],[Contract]]="Month-to-month",ChurnData[[#This Row],[InternetService]]="Fiber optic",ChurnData[[#This Row],[TenureMonths]]&lt;=11),"High-risk","Other")</f>
        <v>Other</v>
      </c>
      <c r="U4952" t="str">
        <f>IF(ChurnData[[#This Row],[TenureMonths]]&lt;=11,"0-11",IF(ChurnData[[#This Row],[TenureMonths]]&lt;=23,"12-23",IF(ChurnData[[#This Row],[TenureMonths]]&lt;=35,"24-35",IF(ChurnData[[#This Row],[TenureMonths]]&lt;=47,"36-47",IF(ChurnData[[#This Row],[TenureMonths]]&lt;=59,"48-59","60-72")))))</f>
        <v>60-72</v>
      </c>
      <c r="V4952">
        <f>IF(ChurnData[[#This Row],[Churn]]="Yes",1,0)</f>
        <v>0</v>
      </c>
    </row>
    <row r="4953" spans="1:22" x14ac:dyDescent="0.35">
      <c r="A4953" t="s">
        <v>5006</v>
      </c>
      <c r="B4953" t="s">
        <v>19</v>
      </c>
      <c r="C4953">
        <v>0</v>
      </c>
      <c r="D4953" t="s">
        <v>21</v>
      </c>
      <c r="E4953" t="s">
        <v>21</v>
      </c>
      <c r="F4953" t="s">
        <v>39</v>
      </c>
      <c r="G4953" s="2">
        <v>44</v>
      </c>
      <c r="H4953" t="s">
        <v>20</v>
      </c>
      <c r="I4953" t="s">
        <v>32</v>
      </c>
      <c r="J4953" t="s">
        <v>20</v>
      </c>
      <c r="K4953" t="s">
        <v>21</v>
      </c>
      <c r="L4953" t="s">
        <v>33</v>
      </c>
      <c r="M4953" t="s">
        <v>21</v>
      </c>
      <c r="N4953" t="s">
        <v>43</v>
      </c>
      <c r="O4953" s="1">
        <v>56.69</v>
      </c>
      <c r="P4953" s="1">
        <v>2514.48</v>
      </c>
      <c r="Q4953">
        <v>0</v>
      </c>
      <c r="R4953" t="s">
        <v>20</v>
      </c>
      <c r="S4953" t="str">
        <f>IF(ChurnData[[#This Row],[MonthlyCharges]]&lt;=30,"1. Up to 30",IF(ChurnData[[#This Row],[MonthlyCharges]]&lt;=50,"2. 31-50",IF(ChurnData[[#This Row],[MonthlyCharges]]&lt;=70,"3. 51-70",IF(ChurnData[[#This Row],[MonthlyCharges]]&lt;=90,"4. 71-90","5. Over 90"))))</f>
        <v>3. 51-70</v>
      </c>
      <c r="T4953" t="str">
        <f>IF(AND(ChurnData[[#This Row],[Contract]]="Month-to-month",ChurnData[[#This Row],[InternetService]]="Fiber optic",ChurnData[[#This Row],[TenureMonths]]&lt;=11),"High-risk","Other")</f>
        <v>Other</v>
      </c>
      <c r="U4953" t="str">
        <f>IF(ChurnData[[#This Row],[TenureMonths]]&lt;=11,"0-11",IF(ChurnData[[#This Row],[TenureMonths]]&lt;=23,"12-23",IF(ChurnData[[#This Row],[TenureMonths]]&lt;=35,"24-35",IF(ChurnData[[#This Row],[TenureMonths]]&lt;=47,"36-47",IF(ChurnData[[#This Row],[TenureMonths]]&lt;=59,"48-59","60-72")))))</f>
        <v>36-47</v>
      </c>
      <c r="V4953">
        <f>IF(ChurnData[[#This Row],[Churn]]="Yes",1,0)</f>
        <v>1</v>
      </c>
    </row>
    <row r="4954" spans="1:22" x14ac:dyDescent="0.35">
      <c r="A4954" t="s">
        <v>5007</v>
      </c>
      <c r="B4954" t="s">
        <v>19</v>
      </c>
      <c r="C4954">
        <v>0</v>
      </c>
      <c r="D4954" t="s">
        <v>21</v>
      </c>
      <c r="E4954" t="s">
        <v>21</v>
      </c>
      <c r="F4954" t="s">
        <v>45</v>
      </c>
      <c r="G4954" s="2">
        <v>54</v>
      </c>
      <c r="H4954" t="s">
        <v>20</v>
      </c>
      <c r="I4954" t="s">
        <v>21</v>
      </c>
      <c r="J4954" t="s">
        <v>28</v>
      </c>
      <c r="K4954" t="s">
        <v>28</v>
      </c>
      <c r="L4954" t="s">
        <v>24</v>
      </c>
      <c r="M4954" t="s">
        <v>21</v>
      </c>
      <c r="N4954" t="s">
        <v>43</v>
      </c>
      <c r="O4954" s="1">
        <v>34.82</v>
      </c>
      <c r="P4954" s="1">
        <v>1866.71</v>
      </c>
      <c r="Q4954">
        <v>0</v>
      </c>
      <c r="R4954" t="s">
        <v>21</v>
      </c>
      <c r="S4954" t="str">
        <f>IF(ChurnData[[#This Row],[MonthlyCharges]]&lt;=30,"1. Up to 30",IF(ChurnData[[#This Row],[MonthlyCharges]]&lt;=50,"2. 31-50",IF(ChurnData[[#This Row],[MonthlyCharges]]&lt;=70,"3. 51-70",IF(ChurnData[[#This Row],[MonthlyCharges]]&lt;=90,"4. 71-90","5. Over 90"))))</f>
        <v>2. 31-50</v>
      </c>
      <c r="T4954" t="str">
        <f>IF(AND(ChurnData[[#This Row],[Contract]]="Month-to-month",ChurnData[[#This Row],[InternetService]]="Fiber optic",ChurnData[[#This Row],[TenureMonths]]&lt;=11),"High-risk","Other")</f>
        <v>Other</v>
      </c>
      <c r="U4954" t="str">
        <f>IF(ChurnData[[#This Row],[TenureMonths]]&lt;=11,"0-11",IF(ChurnData[[#This Row],[TenureMonths]]&lt;=23,"12-23",IF(ChurnData[[#This Row],[TenureMonths]]&lt;=35,"24-35",IF(ChurnData[[#This Row],[TenureMonths]]&lt;=47,"36-47",IF(ChurnData[[#This Row],[TenureMonths]]&lt;=59,"48-59","60-72")))))</f>
        <v>48-59</v>
      </c>
      <c r="V4954">
        <f>IF(ChurnData[[#This Row],[Churn]]="Yes",1,0)</f>
        <v>0</v>
      </c>
    </row>
    <row r="4955" spans="1:22" x14ac:dyDescent="0.35">
      <c r="A4955" t="s">
        <v>5008</v>
      </c>
      <c r="B4955" t="s">
        <v>36</v>
      </c>
      <c r="C4955">
        <v>0</v>
      </c>
      <c r="D4955" t="s">
        <v>21</v>
      </c>
      <c r="E4955" t="s">
        <v>21</v>
      </c>
      <c r="F4955" t="s">
        <v>56</v>
      </c>
      <c r="G4955" s="2">
        <v>22</v>
      </c>
      <c r="H4955" t="s">
        <v>20</v>
      </c>
      <c r="I4955" t="s">
        <v>23</v>
      </c>
      <c r="J4955" t="s">
        <v>20</v>
      </c>
      <c r="K4955" t="s">
        <v>21</v>
      </c>
      <c r="L4955" t="s">
        <v>33</v>
      </c>
      <c r="M4955" t="s">
        <v>20</v>
      </c>
      <c r="N4955" t="s">
        <v>43</v>
      </c>
      <c r="O4955" s="1">
        <v>92.85</v>
      </c>
      <c r="P4955" s="1">
        <v>2012.49</v>
      </c>
      <c r="Q4955">
        <v>3</v>
      </c>
      <c r="R4955" t="s">
        <v>20</v>
      </c>
      <c r="S4955" t="str">
        <f>IF(ChurnData[[#This Row],[MonthlyCharges]]&lt;=30,"1. Up to 30",IF(ChurnData[[#This Row],[MonthlyCharges]]&lt;=50,"2. 31-50",IF(ChurnData[[#This Row],[MonthlyCharges]]&lt;=70,"3. 51-70",IF(ChurnData[[#This Row],[MonthlyCharges]]&lt;=90,"4. 71-90","5. Over 90"))))</f>
        <v>5. Over 90</v>
      </c>
      <c r="T4955" t="str">
        <f>IF(AND(ChurnData[[#This Row],[Contract]]="Month-to-month",ChurnData[[#This Row],[InternetService]]="Fiber optic",ChurnData[[#This Row],[TenureMonths]]&lt;=11),"High-risk","Other")</f>
        <v>Other</v>
      </c>
      <c r="U4955" t="str">
        <f>IF(ChurnData[[#This Row],[TenureMonths]]&lt;=11,"0-11",IF(ChurnData[[#This Row],[TenureMonths]]&lt;=23,"12-23",IF(ChurnData[[#This Row],[TenureMonths]]&lt;=35,"24-35",IF(ChurnData[[#This Row],[TenureMonths]]&lt;=47,"36-47",IF(ChurnData[[#This Row],[TenureMonths]]&lt;=59,"48-59","60-72")))))</f>
        <v>12-23</v>
      </c>
      <c r="V4955">
        <f>IF(ChurnData[[#This Row],[Churn]]="Yes",1,0)</f>
        <v>1</v>
      </c>
    </row>
    <row r="4956" spans="1:22" x14ac:dyDescent="0.35">
      <c r="A4956" t="s">
        <v>5009</v>
      </c>
      <c r="B4956" t="s">
        <v>36</v>
      </c>
      <c r="C4956">
        <v>0</v>
      </c>
      <c r="D4956" t="s">
        <v>21</v>
      </c>
      <c r="E4956" t="s">
        <v>21</v>
      </c>
      <c r="F4956" t="s">
        <v>49</v>
      </c>
      <c r="G4956" s="2">
        <v>12</v>
      </c>
      <c r="H4956" t="s">
        <v>20</v>
      </c>
      <c r="I4956" t="s">
        <v>21</v>
      </c>
      <c r="J4956" t="s">
        <v>28</v>
      </c>
      <c r="K4956" t="s">
        <v>28</v>
      </c>
      <c r="L4956" t="s">
        <v>33</v>
      </c>
      <c r="M4956" t="s">
        <v>21</v>
      </c>
      <c r="N4956" t="s">
        <v>43</v>
      </c>
      <c r="O4956" s="1">
        <v>35.270000000000003</v>
      </c>
      <c r="P4956" s="1">
        <v>412.19</v>
      </c>
      <c r="Q4956">
        <v>0</v>
      </c>
      <c r="R4956" t="s">
        <v>20</v>
      </c>
      <c r="S4956" t="str">
        <f>IF(ChurnData[[#This Row],[MonthlyCharges]]&lt;=30,"1. Up to 30",IF(ChurnData[[#This Row],[MonthlyCharges]]&lt;=50,"2. 31-50",IF(ChurnData[[#This Row],[MonthlyCharges]]&lt;=70,"3. 51-70",IF(ChurnData[[#This Row],[MonthlyCharges]]&lt;=90,"4. 71-90","5. Over 90"))))</f>
        <v>2. 31-50</v>
      </c>
      <c r="T4956" t="str">
        <f>IF(AND(ChurnData[[#This Row],[Contract]]="Month-to-month",ChurnData[[#This Row],[InternetService]]="Fiber optic",ChurnData[[#This Row],[TenureMonths]]&lt;=11),"High-risk","Other")</f>
        <v>Other</v>
      </c>
      <c r="U4956" t="str">
        <f>IF(ChurnData[[#This Row],[TenureMonths]]&lt;=11,"0-11",IF(ChurnData[[#This Row],[TenureMonths]]&lt;=23,"12-23",IF(ChurnData[[#This Row],[TenureMonths]]&lt;=35,"24-35",IF(ChurnData[[#This Row],[TenureMonths]]&lt;=47,"36-47",IF(ChurnData[[#This Row],[TenureMonths]]&lt;=59,"48-59","60-72")))))</f>
        <v>12-23</v>
      </c>
      <c r="V4956">
        <f>IF(ChurnData[[#This Row],[Churn]]="Yes",1,0)</f>
        <v>1</v>
      </c>
    </row>
    <row r="4957" spans="1:22" x14ac:dyDescent="0.35">
      <c r="A4957" t="s">
        <v>5010</v>
      </c>
      <c r="B4957" t="s">
        <v>19</v>
      </c>
      <c r="C4957">
        <v>1</v>
      </c>
      <c r="D4957" t="s">
        <v>21</v>
      </c>
      <c r="E4957" t="s">
        <v>20</v>
      </c>
      <c r="F4957" t="s">
        <v>65</v>
      </c>
      <c r="G4957" s="2">
        <v>8</v>
      </c>
      <c r="H4957" t="s">
        <v>20</v>
      </c>
      <c r="I4957" t="s">
        <v>32</v>
      </c>
      <c r="J4957" t="s">
        <v>21</v>
      </c>
      <c r="K4957" t="s">
        <v>21</v>
      </c>
      <c r="L4957" t="s">
        <v>33</v>
      </c>
      <c r="M4957" t="s">
        <v>21</v>
      </c>
      <c r="N4957" t="s">
        <v>34</v>
      </c>
      <c r="O4957" s="1">
        <v>58.1</v>
      </c>
      <c r="P4957" s="1">
        <v>469.01</v>
      </c>
      <c r="Q4957">
        <v>1</v>
      </c>
      <c r="R4957" t="s">
        <v>20</v>
      </c>
      <c r="S4957" t="str">
        <f>IF(ChurnData[[#This Row],[MonthlyCharges]]&lt;=30,"1. Up to 30",IF(ChurnData[[#This Row],[MonthlyCharges]]&lt;=50,"2. 31-50",IF(ChurnData[[#This Row],[MonthlyCharges]]&lt;=70,"3. 51-70",IF(ChurnData[[#This Row],[MonthlyCharges]]&lt;=90,"4. 71-90","5. Over 90"))))</f>
        <v>3. 51-70</v>
      </c>
      <c r="T4957" t="str">
        <f>IF(AND(ChurnData[[#This Row],[Contract]]="Month-to-month",ChurnData[[#This Row],[InternetService]]="Fiber optic",ChurnData[[#This Row],[TenureMonths]]&lt;=11),"High-risk","Other")</f>
        <v>Other</v>
      </c>
      <c r="U4957" t="str">
        <f>IF(ChurnData[[#This Row],[TenureMonths]]&lt;=11,"0-11",IF(ChurnData[[#This Row],[TenureMonths]]&lt;=23,"12-23",IF(ChurnData[[#This Row],[TenureMonths]]&lt;=35,"24-35",IF(ChurnData[[#This Row],[TenureMonths]]&lt;=47,"36-47",IF(ChurnData[[#This Row],[TenureMonths]]&lt;=59,"48-59","60-72")))))</f>
        <v>0-11</v>
      </c>
      <c r="V4957">
        <f>IF(ChurnData[[#This Row],[Churn]]="Yes",1,0)</f>
        <v>1</v>
      </c>
    </row>
    <row r="4958" spans="1:22" x14ac:dyDescent="0.35">
      <c r="A4958" t="s">
        <v>5011</v>
      </c>
      <c r="B4958" t="s">
        <v>36</v>
      </c>
      <c r="C4958">
        <v>0</v>
      </c>
      <c r="D4958" t="s">
        <v>20</v>
      </c>
      <c r="E4958" t="s">
        <v>20</v>
      </c>
      <c r="F4958" t="s">
        <v>56</v>
      </c>
      <c r="G4958" s="2">
        <v>11</v>
      </c>
      <c r="H4958" t="s">
        <v>20</v>
      </c>
      <c r="I4958" t="s">
        <v>32</v>
      </c>
      <c r="J4958" t="s">
        <v>21</v>
      </c>
      <c r="K4958" t="s">
        <v>21</v>
      </c>
      <c r="L4958" t="s">
        <v>33</v>
      </c>
      <c r="M4958" t="s">
        <v>21</v>
      </c>
      <c r="N4958" t="s">
        <v>30</v>
      </c>
      <c r="O4958" s="1">
        <v>51.1</v>
      </c>
      <c r="P4958" s="1">
        <v>554.86</v>
      </c>
      <c r="Q4958">
        <v>2</v>
      </c>
      <c r="R4958" t="s">
        <v>20</v>
      </c>
      <c r="S4958" t="str">
        <f>IF(ChurnData[[#This Row],[MonthlyCharges]]&lt;=30,"1. Up to 30",IF(ChurnData[[#This Row],[MonthlyCharges]]&lt;=50,"2. 31-50",IF(ChurnData[[#This Row],[MonthlyCharges]]&lt;=70,"3. 51-70",IF(ChurnData[[#This Row],[MonthlyCharges]]&lt;=90,"4. 71-90","5. Over 90"))))</f>
        <v>3. 51-70</v>
      </c>
      <c r="T4958" t="str">
        <f>IF(AND(ChurnData[[#This Row],[Contract]]="Month-to-month",ChurnData[[#This Row],[InternetService]]="Fiber optic",ChurnData[[#This Row],[TenureMonths]]&lt;=11),"High-risk","Other")</f>
        <v>Other</v>
      </c>
      <c r="U4958" t="str">
        <f>IF(ChurnData[[#This Row],[TenureMonths]]&lt;=11,"0-11",IF(ChurnData[[#This Row],[TenureMonths]]&lt;=23,"12-23",IF(ChurnData[[#This Row],[TenureMonths]]&lt;=35,"24-35",IF(ChurnData[[#This Row],[TenureMonths]]&lt;=47,"36-47",IF(ChurnData[[#This Row],[TenureMonths]]&lt;=59,"48-59","60-72")))))</f>
        <v>0-11</v>
      </c>
      <c r="V4958">
        <f>IF(ChurnData[[#This Row],[Churn]]="Yes",1,0)</f>
        <v>1</v>
      </c>
    </row>
    <row r="4959" spans="1:22" x14ac:dyDescent="0.35">
      <c r="A4959" t="s">
        <v>5012</v>
      </c>
      <c r="B4959" t="s">
        <v>19</v>
      </c>
      <c r="C4959">
        <v>0</v>
      </c>
      <c r="D4959" t="s">
        <v>21</v>
      </c>
      <c r="E4959" t="s">
        <v>20</v>
      </c>
      <c r="F4959" t="s">
        <v>39</v>
      </c>
      <c r="G4959" s="2">
        <v>37</v>
      </c>
      <c r="H4959" t="s">
        <v>20</v>
      </c>
      <c r="I4959" t="s">
        <v>32</v>
      </c>
      <c r="J4959" t="s">
        <v>20</v>
      </c>
      <c r="K4959" t="s">
        <v>21</v>
      </c>
      <c r="L4959" t="s">
        <v>33</v>
      </c>
      <c r="M4959" t="s">
        <v>21</v>
      </c>
      <c r="N4959" t="s">
        <v>34</v>
      </c>
      <c r="O4959" s="1">
        <v>69.44</v>
      </c>
      <c r="P4959" s="1">
        <v>2620.56</v>
      </c>
      <c r="Q4959">
        <v>3</v>
      </c>
      <c r="R4959" t="s">
        <v>21</v>
      </c>
      <c r="S4959" t="str">
        <f>IF(ChurnData[[#This Row],[MonthlyCharges]]&lt;=30,"1. Up to 30",IF(ChurnData[[#This Row],[MonthlyCharges]]&lt;=50,"2. 31-50",IF(ChurnData[[#This Row],[MonthlyCharges]]&lt;=70,"3. 51-70",IF(ChurnData[[#This Row],[MonthlyCharges]]&lt;=90,"4. 71-90","5. Over 90"))))</f>
        <v>3. 51-70</v>
      </c>
      <c r="T4959" t="str">
        <f>IF(AND(ChurnData[[#This Row],[Contract]]="Month-to-month",ChurnData[[#This Row],[InternetService]]="Fiber optic",ChurnData[[#This Row],[TenureMonths]]&lt;=11),"High-risk","Other")</f>
        <v>Other</v>
      </c>
      <c r="U4959" t="str">
        <f>IF(ChurnData[[#This Row],[TenureMonths]]&lt;=11,"0-11",IF(ChurnData[[#This Row],[TenureMonths]]&lt;=23,"12-23",IF(ChurnData[[#This Row],[TenureMonths]]&lt;=35,"24-35",IF(ChurnData[[#This Row],[TenureMonths]]&lt;=47,"36-47",IF(ChurnData[[#This Row],[TenureMonths]]&lt;=59,"48-59","60-72")))))</f>
        <v>36-47</v>
      </c>
      <c r="V4959">
        <f>IF(ChurnData[[#This Row],[Churn]]="Yes",1,0)</f>
        <v>0</v>
      </c>
    </row>
    <row r="4960" spans="1:22" x14ac:dyDescent="0.35">
      <c r="A4960" t="s">
        <v>5013</v>
      </c>
      <c r="B4960" t="s">
        <v>36</v>
      </c>
      <c r="C4960">
        <v>0</v>
      </c>
      <c r="D4960" t="s">
        <v>20</v>
      </c>
      <c r="E4960" t="s">
        <v>21</v>
      </c>
      <c r="F4960" t="s">
        <v>45</v>
      </c>
      <c r="G4960" s="2">
        <v>11</v>
      </c>
      <c r="H4960" t="s">
        <v>21</v>
      </c>
      <c r="I4960" t="s">
        <v>23</v>
      </c>
      <c r="J4960" t="s">
        <v>21</v>
      </c>
      <c r="K4960" t="s">
        <v>21</v>
      </c>
      <c r="L4960" t="s">
        <v>33</v>
      </c>
      <c r="M4960" t="s">
        <v>20</v>
      </c>
      <c r="N4960" t="s">
        <v>25</v>
      </c>
      <c r="O4960" s="1">
        <v>78.819999999999993</v>
      </c>
      <c r="P4960" s="1">
        <v>893</v>
      </c>
      <c r="Q4960">
        <v>3</v>
      </c>
      <c r="R4960" t="s">
        <v>20</v>
      </c>
      <c r="S4960" t="str">
        <f>IF(ChurnData[[#This Row],[MonthlyCharges]]&lt;=30,"1. Up to 30",IF(ChurnData[[#This Row],[MonthlyCharges]]&lt;=50,"2. 31-50",IF(ChurnData[[#This Row],[MonthlyCharges]]&lt;=70,"3. 51-70",IF(ChurnData[[#This Row],[MonthlyCharges]]&lt;=90,"4. 71-90","5. Over 90"))))</f>
        <v>4. 71-90</v>
      </c>
      <c r="T4960" t="str">
        <f>IF(AND(ChurnData[[#This Row],[Contract]]="Month-to-month",ChurnData[[#This Row],[InternetService]]="Fiber optic",ChurnData[[#This Row],[TenureMonths]]&lt;=11),"High-risk","Other")</f>
        <v>High-risk</v>
      </c>
      <c r="U4960" t="str">
        <f>IF(ChurnData[[#This Row],[TenureMonths]]&lt;=11,"0-11",IF(ChurnData[[#This Row],[TenureMonths]]&lt;=23,"12-23",IF(ChurnData[[#This Row],[TenureMonths]]&lt;=35,"24-35",IF(ChurnData[[#This Row],[TenureMonths]]&lt;=47,"36-47",IF(ChurnData[[#This Row],[TenureMonths]]&lt;=59,"48-59","60-72")))))</f>
        <v>0-11</v>
      </c>
      <c r="V4960">
        <f>IF(ChurnData[[#This Row],[Churn]]="Yes",1,0)</f>
        <v>1</v>
      </c>
    </row>
    <row r="4961" spans="1:22" x14ac:dyDescent="0.35">
      <c r="A4961" t="s">
        <v>5014</v>
      </c>
      <c r="B4961" t="s">
        <v>36</v>
      </c>
      <c r="C4961">
        <v>0</v>
      </c>
      <c r="D4961" t="s">
        <v>20</v>
      </c>
      <c r="E4961" t="s">
        <v>20</v>
      </c>
      <c r="F4961" t="s">
        <v>41</v>
      </c>
      <c r="G4961" s="2">
        <v>29</v>
      </c>
      <c r="H4961" t="s">
        <v>20</v>
      </c>
      <c r="I4961" t="s">
        <v>23</v>
      </c>
      <c r="J4961" t="s">
        <v>21</v>
      </c>
      <c r="K4961" t="s">
        <v>21</v>
      </c>
      <c r="L4961" t="s">
        <v>33</v>
      </c>
      <c r="M4961" t="s">
        <v>20</v>
      </c>
      <c r="N4961" t="s">
        <v>30</v>
      </c>
      <c r="O4961" s="1">
        <v>87.69</v>
      </c>
      <c r="P4961" s="1">
        <v>2588.62</v>
      </c>
      <c r="Q4961">
        <v>1</v>
      </c>
      <c r="R4961" t="s">
        <v>20</v>
      </c>
      <c r="S4961" t="str">
        <f>IF(ChurnData[[#This Row],[MonthlyCharges]]&lt;=30,"1. Up to 30",IF(ChurnData[[#This Row],[MonthlyCharges]]&lt;=50,"2. 31-50",IF(ChurnData[[#This Row],[MonthlyCharges]]&lt;=70,"3. 51-70",IF(ChurnData[[#This Row],[MonthlyCharges]]&lt;=90,"4. 71-90","5. Over 90"))))</f>
        <v>4. 71-90</v>
      </c>
      <c r="T4961" t="str">
        <f>IF(AND(ChurnData[[#This Row],[Contract]]="Month-to-month",ChurnData[[#This Row],[InternetService]]="Fiber optic",ChurnData[[#This Row],[TenureMonths]]&lt;=11),"High-risk","Other")</f>
        <v>Other</v>
      </c>
      <c r="U4961" t="str">
        <f>IF(ChurnData[[#This Row],[TenureMonths]]&lt;=11,"0-11",IF(ChurnData[[#This Row],[TenureMonths]]&lt;=23,"12-23",IF(ChurnData[[#This Row],[TenureMonths]]&lt;=35,"24-35",IF(ChurnData[[#This Row],[TenureMonths]]&lt;=47,"36-47",IF(ChurnData[[#This Row],[TenureMonths]]&lt;=59,"48-59","60-72")))))</f>
        <v>24-35</v>
      </c>
      <c r="V4961">
        <f>IF(ChurnData[[#This Row],[Churn]]="Yes",1,0)</f>
        <v>1</v>
      </c>
    </row>
    <row r="4962" spans="1:22" x14ac:dyDescent="0.35">
      <c r="A4962" t="s">
        <v>5015</v>
      </c>
      <c r="B4962" t="s">
        <v>36</v>
      </c>
      <c r="C4962">
        <v>0</v>
      </c>
      <c r="D4962" t="s">
        <v>20</v>
      </c>
      <c r="E4962" t="s">
        <v>20</v>
      </c>
      <c r="F4962" t="s">
        <v>75</v>
      </c>
      <c r="G4962" s="2">
        <v>54</v>
      </c>
      <c r="H4962" t="s">
        <v>20</v>
      </c>
      <c r="I4962" t="s">
        <v>32</v>
      </c>
      <c r="J4962" t="s">
        <v>21</v>
      </c>
      <c r="K4962" t="s">
        <v>21</v>
      </c>
      <c r="L4962" t="s">
        <v>24</v>
      </c>
      <c r="M4962" t="s">
        <v>20</v>
      </c>
      <c r="N4962" t="s">
        <v>43</v>
      </c>
      <c r="O4962" s="1">
        <v>56.18</v>
      </c>
      <c r="P4962" s="1">
        <v>3052.21</v>
      </c>
      <c r="Q4962">
        <v>1</v>
      </c>
      <c r="R4962" t="s">
        <v>21</v>
      </c>
      <c r="S4962" t="str">
        <f>IF(ChurnData[[#This Row],[MonthlyCharges]]&lt;=30,"1. Up to 30",IF(ChurnData[[#This Row],[MonthlyCharges]]&lt;=50,"2. 31-50",IF(ChurnData[[#This Row],[MonthlyCharges]]&lt;=70,"3. 51-70",IF(ChurnData[[#This Row],[MonthlyCharges]]&lt;=90,"4. 71-90","5. Over 90"))))</f>
        <v>3. 51-70</v>
      </c>
      <c r="T4962" t="str">
        <f>IF(AND(ChurnData[[#This Row],[Contract]]="Month-to-month",ChurnData[[#This Row],[InternetService]]="Fiber optic",ChurnData[[#This Row],[TenureMonths]]&lt;=11),"High-risk","Other")</f>
        <v>Other</v>
      </c>
      <c r="U4962" t="str">
        <f>IF(ChurnData[[#This Row],[TenureMonths]]&lt;=11,"0-11",IF(ChurnData[[#This Row],[TenureMonths]]&lt;=23,"12-23",IF(ChurnData[[#This Row],[TenureMonths]]&lt;=35,"24-35",IF(ChurnData[[#This Row],[TenureMonths]]&lt;=47,"36-47",IF(ChurnData[[#This Row],[TenureMonths]]&lt;=59,"48-59","60-72")))))</f>
        <v>48-59</v>
      </c>
      <c r="V4962">
        <f>IF(ChurnData[[#This Row],[Churn]]="Yes",1,0)</f>
        <v>0</v>
      </c>
    </row>
    <row r="4963" spans="1:22" x14ac:dyDescent="0.35">
      <c r="A4963" t="s">
        <v>5016</v>
      </c>
      <c r="B4963" t="s">
        <v>19</v>
      </c>
      <c r="C4963">
        <v>0</v>
      </c>
      <c r="D4963" t="s">
        <v>20</v>
      </c>
      <c r="E4963" t="s">
        <v>21</v>
      </c>
      <c r="F4963" t="s">
        <v>58</v>
      </c>
      <c r="G4963" s="2">
        <v>48</v>
      </c>
      <c r="H4963" t="s">
        <v>20</v>
      </c>
      <c r="I4963" t="s">
        <v>32</v>
      </c>
      <c r="J4963" t="s">
        <v>21</v>
      </c>
      <c r="K4963" t="s">
        <v>21</v>
      </c>
      <c r="L4963" t="s">
        <v>24</v>
      </c>
      <c r="M4963" t="s">
        <v>21</v>
      </c>
      <c r="N4963" t="s">
        <v>30</v>
      </c>
      <c r="O4963" s="1">
        <v>57.37</v>
      </c>
      <c r="P4963" s="1">
        <v>2760.39</v>
      </c>
      <c r="Q4963">
        <v>1</v>
      </c>
      <c r="R4963" t="s">
        <v>21</v>
      </c>
      <c r="S4963" t="str">
        <f>IF(ChurnData[[#This Row],[MonthlyCharges]]&lt;=30,"1. Up to 30",IF(ChurnData[[#This Row],[MonthlyCharges]]&lt;=50,"2. 31-50",IF(ChurnData[[#This Row],[MonthlyCharges]]&lt;=70,"3. 51-70",IF(ChurnData[[#This Row],[MonthlyCharges]]&lt;=90,"4. 71-90","5. Over 90"))))</f>
        <v>3. 51-70</v>
      </c>
      <c r="T4963" t="str">
        <f>IF(AND(ChurnData[[#This Row],[Contract]]="Month-to-month",ChurnData[[#This Row],[InternetService]]="Fiber optic",ChurnData[[#This Row],[TenureMonths]]&lt;=11),"High-risk","Other")</f>
        <v>Other</v>
      </c>
      <c r="U4963" t="str">
        <f>IF(ChurnData[[#This Row],[TenureMonths]]&lt;=11,"0-11",IF(ChurnData[[#This Row],[TenureMonths]]&lt;=23,"12-23",IF(ChurnData[[#This Row],[TenureMonths]]&lt;=35,"24-35",IF(ChurnData[[#This Row],[TenureMonths]]&lt;=47,"36-47",IF(ChurnData[[#This Row],[TenureMonths]]&lt;=59,"48-59","60-72")))))</f>
        <v>48-59</v>
      </c>
      <c r="V4963">
        <f>IF(ChurnData[[#This Row],[Churn]]="Yes",1,0)</f>
        <v>0</v>
      </c>
    </row>
    <row r="4964" spans="1:22" x14ac:dyDescent="0.35">
      <c r="A4964" t="s">
        <v>5017</v>
      </c>
      <c r="B4964" t="s">
        <v>36</v>
      </c>
      <c r="C4964">
        <v>0</v>
      </c>
      <c r="D4964" t="s">
        <v>21</v>
      </c>
      <c r="E4964" t="s">
        <v>21</v>
      </c>
      <c r="F4964" t="s">
        <v>39</v>
      </c>
      <c r="G4964" s="2">
        <v>0</v>
      </c>
      <c r="H4964" t="s">
        <v>20</v>
      </c>
      <c r="I4964" t="s">
        <v>23</v>
      </c>
      <c r="J4964" t="s">
        <v>21</v>
      </c>
      <c r="K4964" t="s">
        <v>21</v>
      </c>
      <c r="L4964" t="s">
        <v>29</v>
      </c>
      <c r="M4964" t="s">
        <v>20</v>
      </c>
      <c r="N4964" t="s">
        <v>34</v>
      </c>
      <c r="O4964" s="1">
        <v>83.77</v>
      </c>
      <c r="P4964" s="1">
        <v>0</v>
      </c>
      <c r="Q4964">
        <v>1</v>
      </c>
      <c r="R4964" t="s">
        <v>20</v>
      </c>
      <c r="S4964" t="str">
        <f>IF(ChurnData[[#This Row],[MonthlyCharges]]&lt;=30,"1. Up to 30",IF(ChurnData[[#This Row],[MonthlyCharges]]&lt;=50,"2. 31-50",IF(ChurnData[[#This Row],[MonthlyCharges]]&lt;=70,"3. 51-70",IF(ChurnData[[#This Row],[MonthlyCharges]]&lt;=90,"4. 71-90","5. Over 90"))))</f>
        <v>4. 71-90</v>
      </c>
      <c r="T4964" t="str">
        <f>IF(AND(ChurnData[[#This Row],[Contract]]="Month-to-month",ChurnData[[#This Row],[InternetService]]="Fiber optic",ChurnData[[#This Row],[TenureMonths]]&lt;=11),"High-risk","Other")</f>
        <v>Other</v>
      </c>
      <c r="U4964" t="str">
        <f>IF(ChurnData[[#This Row],[TenureMonths]]&lt;=11,"0-11",IF(ChurnData[[#This Row],[TenureMonths]]&lt;=23,"12-23",IF(ChurnData[[#This Row],[TenureMonths]]&lt;=35,"24-35",IF(ChurnData[[#This Row],[TenureMonths]]&lt;=47,"36-47",IF(ChurnData[[#This Row],[TenureMonths]]&lt;=59,"48-59","60-72")))))</f>
        <v>0-11</v>
      </c>
      <c r="V4964">
        <f>IF(ChurnData[[#This Row],[Churn]]="Yes",1,0)</f>
        <v>1</v>
      </c>
    </row>
    <row r="4965" spans="1:22" x14ac:dyDescent="0.35">
      <c r="A4965" t="s">
        <v>5018</v>
      </c>
      <c r="B4965" t="s">
        <v>36</v>
      </c>
      <c r="C4965">
        <v>0</v>
      </c>
      <c r="D4965" t="s">
        <v>21</v>
      </c>
      <c r="E4965" t="s">
        <v>21</v>
      </c>
      <c r="F4965" t="s">
        <v>41</v>
      </c>
      <c r="G4965" s="2">
        <v>56</v>
      </c>
      <c r="H4965" t="s">
        <v>20</v>
      </c>
      <c r="I4965" t="s">
        <v>32</v>
      </c>
      <c r="J4965" t="s">
        <v>21</v>
      </c>
      <c r="K4965" t="s">
        <v>20</v>
      </c>
      <c r="L4965" t="s">
        <v>29</v>
      </c>
      <c r="M4965" t="s">
        <v>20</v>
      </c>
      <c r="N4965" t="s">
        <v>25</v>
      </c>
      <c r="O4965" s="1">
        <v>62.29</v>
      </c>
      <c r="P4965" s="1">
        <v>3587.94</v>
      </c>
      <c r="Q4965">
        <v>2</v>
      </c>
      <c r="R4965" t="s">
        <v>21</v>
      </c>
      <c r="S4965" t="str">
        <f>IF(ChurnData[[#This Row],[MonthlyCharges]]&lt;=30,"1. Up to 30",IF(ChurnData[[#This Row],[MonthlyCharges]]&lt;=50,"2. 31-50",IF(ChurnData[[#This Row],[MonthlyCharges]]&lt;=70,"3. 51-70",IF(ChurnData[[#This Row],[MonthlyCharges]]&lt;=90,"4. 71-90","5. Over 90"))))</f>
        <v>3. 51-70</v>
      </c>
      <c r="T4965" t="str">
        <f>IF(AND(ChurnData[[#This Row],[Contract]]="Month-to-month",ChurnData[[#This Row],[InternetService]]="Fiber optic",ChurnData[[#This Row],[TenureMonths]]&lt;=11),"High-risk","Other")</f>
        <v>Other</v>
      </c>
      <c r="U4965" t="str">
        <f>IF(ChurnData[[#This Row],[TenureMonths]]&lt;=11,"0-11",IF(ChurnData[[#This Row],[TenureMonths]]&lt;=23,"12-23",IF(ChurnData[[#This Row],[TenureMonths]]&lt;=35,"24-35",IF(ChurnData[[#This Row],[TenureMonths]]&lt;=47,"36-47",IF(ChurnData[[#This Row],[TenureMonths]]&lt;=59,"48-59","60-72")))))</f>
        <v>48-59</v>
      </c>
      <c r="V4965">
        <f>IF(ChurnData[[#This Row],[Churn]]="Yes",1,0)</f>
        <v>0</v>
      </c>
    </row>
    <row r="4966" spans="1:22" x14ac:dyDescent="0.35">
      <c r="A4966" t="s">
        <v>5019</v>
      </c>
      <c r="B4966" t="s">
        <v>36</v>
      </c>
      <c r="C4966">
        <v>0</v>
      </c>
      <c r="D4966" t="s">
        <v>21</v>
      </c>
      <c r="E4966" t="s">
        <v>21</v>
      </c>
      <c r="F4966" t="s">
        <v>45</v>
      </c>
      <c r="G4966" s="2">
        <v>16</v>
      </c>
      <c r="H4966" t="s">
        <v>21</v>
      </c>
      <c r="I4966" t="s">
        <v>32</v>
      </c>
      <c r="J4966" t="s">
        <v>21</v>
      </c>
      <c r="K4966" t="s">
        <v>20</v>
      </c>
      <c r="L4966" t="s">
        <v>33</v>
      </c>
      <c r="M4966" t="s">
        <v>21</v>
      </c>
      <c r="N4966" t="s">
        <v>25</v>
      </c>
      <c r="O4966" s="1">
        <v>34.56</v>
      </c>
      <c r="P4966" s="1">
        <v>545.07000000000005</v>
      </c>
      <c r="Q4966">
        <v>0</v>
      </c>
      <c r="R4966" t="s">
        <v>21</v>
      </c>
      <c r="S4966" t="str">
        <f>IF(ChurnData[[#This Row],[MonthlyCharges]]&lt;=30,"1. Up to 30",IF(ChurnData[[#This Row],[MonthlyCharges]]&lt;=50,"2. 31-50",IF(ChurnData[[#This Row],[MonthlyCharges]]&lt;=70,"3. 51-70",IF(ChurnData[[#This Row],[MonthlyCharges]]&lt;=90,"4. 71-90","5. Over 90"))))</f>
        <v>2. 31-50</v>
      </c>
      <c r="T4966" t="str">
        <f>IF(AND(ChurnData[[#This Row],[Contract]]="Month-to-month",ChurnData[[#This Row],[InternetService]]="Fiber optic",ChurnData[[#This Row],[TenureMonths]]&lt;=11),"High-risk","Other")</f>
        <v>Other</v>
      </c>
      <c r="U4966" t="str">
        <f>IF(ChurnData[[#This Row],[TenureMonths]]&lt;=11,"0-11",IF(ChurnData[[#This Row],[TenureMonths]]&lt;=23,"12-23",IF(ChurnData[[#This Row],[TenureMonths]]&lt;=35,"24-35",IF(ChurnData[[#This Row],[TenureMonths]]&lt;=47,"36-47",IF(ChurnData[[#This Row],[TenureMonths]]&lt;=59,"48-59","60-72")))))</f>
        <v>12-23</v>
      </c>
      <c r="V4966">
        <f>IF(ChurnData[[#This Row],[Churn]]="Yes",1,0)</f>
        <v>0</v>
      </c>
    </row>
    <row r="4967" spans="1:22" x14ac:dyDescent="0.35">
      <c r="A4967" t="s">
        <v>5020</v>
      </c>
      <c r="B4967" t="s">
        <v>36</v>
      </c>
      <c r="C4967">
        <v>0</v>
      </c>
      <c r="D4967" t="s">
        <v>20</v>
      </c>
      <c r="E4967" t="s">
        <v>21</v>
      </c>
      <c r="F4967" t="s">
        <v>22</v>
      </c>
      <c r="G4967" s="2">
        <v>4</v>
      </c>
      <c r="H4967" t="s">
        <v>20</v>
      </c>
      <c r="I4967" t="s">
        <v>32</v>
      </c>
      <c r="J4967" t="s">
        <v>20</v>
      </c>
      <c r="K4967" t="s">
        <v>20</v>
      </c>
      <c r="L4967" t="s">
        <v>33</v>
      </c>
      <c r="M4967" t="s">
        <v>21</v>
      </c>
      <c r="N4967" t="s">
        <v>34</v>
      </c>
      <c r="O4967" s="1">
        <v>70.87</v>
      </c>
      <c r="P4967" s="1">
        <v>279.94</v>
      </c>
      <c r="Q4967">
        <v>1</v>
      </c>
      <c r="R4967" t="s">
        <v>20</v>
      </c>
      <c r="S4967" t="str">
        <f>IF(ChurnData[[#This Row],[MonthlyCharges]]&lt;=30,"1. Up to 30",IF(ChurnData[[#This Row],[MonthlyCharges]]&lt;=50,"2. 31-50",IF(ChurnData[[#This Row],[MonthlyCharges]]&lt;=70,"3. 51-70",IF(ChurnData[[#This Row],[MonthlyCharges]]&lt;=90,"4. 71-90","5. Over 90"))))</f>
        <v>4. 71-90</v>
      </c>
      <c r="T4967" t="str">
        <f>IF(AND(ChurnData[[#This Row],[Contract]]="Month-to-month",ChurnData[[#This Row],[InternetService]]="Fiber optic",ChurnData[[#This Row],[TenureMonths]]&lt;=11),"High-risk","Other")</f>
        <v>Other</v>
      </c>
      <c r="U4967" t="str">
        <f>IF(ChurnData[[#This Row],[TenureMonths]]&lt;=11,"0-11",IF(ChurnData[[#This Row],[TenureMonths]]&lt;=23,"12-23",IF(ChurnData[[#This Row],[TenureMonths]]&lt;=35,"24-35",IF(ChurnData[[#This Row],[TenureMonths]]&lt;=47,"36-47",IF(ChurnData[[#This Row],[TenureMonths]]&lt;=59,"48-59","60-72")))))</f>
        <v>0-11</v>
      </c>
      <c r="V4967">
        <f>IF(ChurnData[[#This Row],[Churn]]="Yes",1,0)</f>
        <v>1</v>
      </c>
    </row>
    <row r="4968" spans="1:22" x14ac:dyDescent="0.35">
      <c r="A4968" t="s">
        <v>5021</v>
      </c>
      <c r="B4968" t="s">
        <v>36</v>
      </c>
      <c r="C4968">
        <v>0</v>
      </c>
      <c r="D4968" t="s">
        <v>21</v>
      </c>
      <c r="E4968" t="s">
        <v>21</v>
      </c>
      <c r="F4968" t="s">
        <v>58</v>
      </c>
      <c r="G4968" s="2">
        <v>54</v>
      </c>
      <c r="H4968" t="s">
        <v>20</v>
      </c>
      <c r="I4968" t="s">
        <v>21</v>
      </c>
      <c r="J4968" t="s">
        <v>28</v>
      </c>
      <c r="K4968" t="s">
        <v>28</v>
      </c>
      <c r="L4968" t="s">
        <v>24</v>
      </c>
      <c r="M4968" t="s">
        <v>20</v>
      </c>
      <c r="N4968" t="s">
        <v>25</v>
      </c>
      <c r="O4968" s="1">
        <v>31.73</v>
      </c>
      <c r="P4968" s="1">
        <v>1740.55</v>
      </c>
      <c r="Q4968">
        <v>4</v>
      </c>
      <c r="R4968" t="s">
        <v>21</v>
      </c>
      <c r="S4968" t="str">
        <f>IF(ChurnData[[#This Row],[MonthlyCharges]]&lt;=30,"1. Up to 30",IF(ChurnData[[#This Row],[MonthlyCharges]]&lt;=50,"2. 31-50",IF(ChurnData[[#This Row],[MonthlyCharges]]&lt;=70,"3. 51-70",IF(ChurnData[[#This Row],[MonthlyCharges]]&lt;=90,"4. 71-90","5. Over 90"))))</f>
        <v>2. 31-50</v>
      </c>
      <c r="T4968" t="str">
        <f>IF(AND(ChurnData[[#This Row],[Contract]]="Month-to-month",ChurnData[[#This Row],[InternetService]]="Fiber optic",ChurnData[[#This Row],[TenureMonths]]&lt;=11),"High-risk","Other")</f>
        <v>Other</v>
      </c>
      <c r="U4968" t="str">
        <f>IF(ChurnData[[#This Row],[TenureMonths]]&lt;=11,"0-11",IF(ChurnData[[#This Row],[TenureMonths]]&lt;=23,"12-23",IF(ChurnData[[#This Row],[TenureMonths]]&lt;=35,"24-35",IF(ChurnData[[#This Row],[TenureMonths]]&lt;=47,"36-47",IF(ChurnData[[#This Row],[TenureMonths]]&lt;=59,"48-59","60-72")))))</f>
        <v>48-59</v>
      </c>
      <c r="V4968">
        <f>IF(ChurnData[[#This Row],[Churn]]="Yes",1,0)</f>
        <v>0</v>
      </c>
    </row>
    <row r="4969" spans="1:22" x14ac:dyDescent="0.35">
      <c r="A4969" t="s">
        <v>5022</v>
      </c>
      <c r="B4969" t="s">
        <v>36</v>
      </c>
      <c r="C4969">
        <v>0</v>
      </c>
      <c r="D4969" t="s">
        <v>21</v>
      </c>
      <c r="E4969" t="s">
        <v>21</v>
      </c>
      <c r="F4969" t="s">
        <v>37</v>
      </c>
      <c r="G4969" s="2">
        <v>11</v>
      </c>
      <c r="H4969" t="s">
        <v>20</v>
      </c>
      <c r="I4969" t="s">
        <v>23</v>
      </c>
      <c r="J4969" t="s">
        <v>20</v>
      </c>
      <c r="K4969" t="s">
        <v>21</v>
      </c>
      <c r="L4969" t="s">
        <v>33</v>
      </c>
      <c r="M4969" t="s">
        <v>20</v>
      </c>
      <c r="N4969" t="s">
        <v>34</v>
      </c>
      <c r="O4969" s="1">
        <v>88.94</v>
      </c>
      <c r="P4969" s="1">
        <v>960.75</v>
      </c>
      <c r="Q4969">
        <v>1</v>
      </c>
      <c r="R4969" t="s">
        <v>20</v>
      </c>
      <c r="S4969" t="str">
        <f>IF(ChurnData[[#This Row],[MonthlyCharges]]&lt;=30,"1. Up to 30",IF(ChurnData[[#This Row],[MonthlyCharges]]&lt;=50,"2. 31-50",IF(ChurnData[[#This Row],[MonthlyCharges]]&lt;=70,"3. 51-70",IF(ChurnData[[#This Row],[MonthlyCharges]]&lt;=90,"4. 71-90","5. Over 90"))))</f>
        <v>4. 71-90</v>
      </c>
      <c r="T4969" t="str">
        <f>IF(AND(ChurnData[[#This Row],[Contract]]="Month-to-month",ChurnData[[#This Row],[InternetService]]="Fiber optic",ChurnData[[#This Row],[TenureMonths]]&lt;=11),"High-risk","Other")</f>
        <v>High-risk</v>
      </c>
      <c r="U4969" t="str">
        <f>IF(ChurnData[[#This Row],[TenureMonths]]&lt;=11,"0-11",IF(ChurnData[[#This Row],[TenureMonths]]&lt;=23,"12-23",IF(ChurnData[[#This Row],[TenureMonths]]&lt;=35,"24-35",IF(ChurnData[[#This Row],[TenureMonths]]&lt;=47,"36-47",IF(ChurnData[[#This Row],[TenureMonths]]&lt;=59,"48-59","60-72")))))</f>
        <v>0-11</v>
      </c>
      <c r="V4969">
        <f>IF(ChurnData[[#This Row],[Churn]]="Yes",1,0)</f>
        <v>1</v>
      </c>
    </row>
    <row r="4970" spans="1:22" x14ac:dyDescent="0.35">
      <c r="A4970" t="s">
        <v>5023</v>
      </c>
      <c r="B4970" t="s">
        <v>36</v>
      </c>
      <c r="C4970">
        <v>0</v>
      </c>
      <c r="D4970" t="s">
        <v>20</v>
      </c>
      <c r="E4970" t="s">
        <v>20</v>
      </c>
      <c r="F4970" t="s">
        <v>47</v>
      </c>
      <c r="G4970" s="2">
        <v>5</v>
      </c>
      <c r="H4970" t="s">
        <v>20</v>
      </c>
      <c r="I4970" t="s">
        <v>23</v>
      </c>
      <c r="J4970" t="s">
        <v>21</v>
      </c>
      <c r="K4970" t="s">
        <v>21</v>
      </c>
      <c r="L4970" t="s">
        <v>33</v>
      </c>
      <c r="M4970" t="s">
        <v>21</v>
      </c>
      <c r="N4970" t="s">
        <v>25</v>
      </c>
      <c r="O4970" s="1">
        <v>92.09</v>
      </c>
      <c r="P4970" s="1">
        <v>470.88</v>
      </c>
      <c r="Q4970">
        <v>2</v>
      </c>
      <c r="R4970" t="s">
        <v>20</v>
      </c>
      <c r="S4970" t="str">
        <f>IF(ChurnData[[#This Row],[MonthlyCharges]]&lt;=30,"1. Up to 30",IF(ChurnData[[#This Row],[MonthlyCharges]]&lt;=50,"2. 31-50",IF(ChurnData[[#This Row],[MonthlyCharges]]&lt;=70,"3. 51-70",IF(ChurnData[[#This Row],[MonthlyCharges]]&lt;=90,"4. 71-90","5. Over 90"))))</f>
        <v>5. Over 90</v>
      </c>
      <c r="T4970" t="str">
        <f>IF(AND(ChurnData[[#This Row],[Contract]]="Month-to-month",ChurnData[[#This Row],[InternetService]]="Fiber optic",ChurnData[[#This Row],[TenureMonths]]&lt;=11),"High-risk","Other")</f>
        <v>High-risk</v>
      </c>
      <c r="U4970" t="str">
        <f>IF(ChurnData[[#This Row],[TenureMonths]]&lt;=11,"0-11",IF(ChurnData[[#This Row],[TenureMonths]]&lt;=23,"12-23",IF(ChurnData[[#This Row],[TenureMonths]]&lt;=35,"24-35",IF(ChurnData[[#This Row],[TenureMonths]]&lt;=47,"36-47",IF(ChurnData[[#This Row],[TenureMonths]]&lt;=59,"48-59","60-72")))))</f>
        <v>0-11</v>
      </c>
      <c r="V4970">
        <f>IF(ChurnData[[#This Row],[Churn]]="Yes",1,0)</f>
        <v>1</v>
      </c>
    </row>
    <row r="4971" spans="1:22" x14ac:dyDescent="0.35">
      <c r="A4971" t="s">
        <v>5024</v>
      </c>
      <c r="B4971" t="s">
        <v>36</v>
      </c>
      <c r="C4971">
        <v>0</v>
      </c>
      <c r="D4971" t="s">
        <v>20</v>
      </c>
      <c r="E4971" t="s">
        <v>20</v>
      </c>
      <c r="F4971" t="s">
        <v>39</v>
      </c>
      <c r="G4971" s="2">
        <v>65</v>
      </c>
      <c r="H4971" t="s">
        <v>20</v>
      </c>
      <c r="I4971" t="s">
        <v>21</v>
      </c>
      <c r="J4971" t="s">
        <v>28</v>
      </c>
      <c r="K4971" t="s">
        <v>28</v>
      </c>
      <c r="L4971" t="s">
        <v>29</v>
      </c>
      <c r="M4971" t="s">
        <v>21</v>
      </c>
      <c r="N4971" t="s">
        <v>25</v>
      </c>
      <c r="O4971" s="1">
        <v>22.74</v>
      </c>
      <c r="P4971" s="1">
        <v>1463.04</v>
      </c>
      <c r="Q4971">
        <v>1</v>
      </c>
      <c r="R4971" t="s">
        <v>21</v>
      </c>
      <c r="S4971" t="str">
        <f>IF(ChurnData[[#This Row],[MonthlyCharges]]&lt;=30,"1. Up to 30",IF(ChurnData[[#This Row],[MonthlyCharges]]&lt;=50,"2. 31-50",IF(ChurnData[[#This Row],[MonthlyCharges]]&lt;=70,"3. 51-70",IF(ChurnData[[#This Row],[MonthlyCharges]]&lt;=90,"4. 71-90","5. Over 90"))))</f>
        <v>1. Up to 30</v>
      </c>
      <c r="T4971" t="str">
        <f>IF(AND(ChurnData[[#This Row],[Contract]]="Month-to-month",ChurnData[[#This Row],[InternetService]]="Fiber optic",ChurnData[[#This Row],[TenureMonths]]&lt;=11),"High-risk","Other")</f>
        <v>Other</v>
      </c>
      <c r="U4971" t="str">
        <f>IF(ChurnData[[#This Row],[TenureMonths]]&lt;=11,"0-11",IF(ChurnData[[#This Row],[TenureMonths]]&lt;=23,"12-23",IF(ChurnData[[#This Row],[TenureMonths]]&lt;=35,"24-35",IF(ChurnData[[#This Row],[TenureMonths]]&lt;=47,"36-47",IF(ChurnData[[#This Row],[TenureMonths]]&lt;=59,"48-59","60-72")))))</f>
        <v>60-72</v>
      </c>
      <c r="V4971">
        <f>IF(ChurnData[[#This Row],[Churn]]="Yes",1,0)</f>
        <v>0</v>
      </c>
    </row>
    <row r="4972" spans="1:22" x14ac:dyDescent="0.35">
      <c r="A4972" t="s">
        <v>5025</v>
      </c>
      <c r="B4972" t="s">
        <v>36</v>
      </c>
      <c r="C4972">
        <v>0</v>
      </c>
      <c r="D4972" t="s">
        <v>21</v>
      </c>
      <c r="E4972" t="s">
        <v>21</v>
      </c>
      <c r="F4972" t="s">
        <v>39</v>
      </c>
      <c r="G4972" s="2">
        <v>44</v>
      </c>
      <c r="H4972" t="s">
        <v>20</v>
      </c>
      <c r="I4972" t="s">
        <v>23</v>
      </c>
      <c r="J4972" t="s">
        <v>21</v>
      </c>
      <c r="K4972" t="s">
        <v>21</v>
      </c>
      <c r="L4972" t="s">
        <v>29</v>
      </c>
      <c r="M4972" t="s">
        <v>21</v>
      </c>
      <c r="N4972" t="s">
        <v>30</v>
      </c>
      <c r="O4972" s="1">
        <v>78.36</v>
      </c>
      <c r="P4972" s="1">
        <v>3372.5</v>
      </c>
      <c r="Q4972">
        <v>3</v>
      </c>
      <c r="R4972" t="s">
        <v>21</v>
      </c>
      <c r="S4972" t="str">
        <f>IF(ChurnData[[#This Row],[MonthlyCharges]]&lt;=30,"1. Up to 30",IF(ChurnData[[#This Row],[MonthlyCharges]]&lt;=50,"2. 31-50",IF(ChurnData[[#This Row],[MonthlyCharges]]&lt;=70,"3. 51-70",IF(ChurnData[[#This Row],[MonthlyCharges]]&lt;=90,"4. 71-90","5. Over 90"))))</f>
        <v>4. 71-90</v>
      </c>
      <c r="T4972" t="str">
        <f>IF(AND(ChurnData[[#This Row],[Contract]]="Month-to-month",ChurnData[[#This Row],[InternetService]]="Fiber optic",ChurnData[[#This Row],[TenureMonths]]&lt;=11),"High-risk","Other")</f>
        <v>Other</v>
      </c>
      <c r="U4972" t="str">
        <f>IF(ChurnData[[#This Row],[TenureMonths]]&lt;=11,"0-11",IF(ChurnData[[#This Row],[TenureMonths]]&lt;=23,"12-23",IF(ChurnData[[#This Row],[TenureMonths]]&lt;=35,"24-35",IF(ChurnData[[#This Row],[TenureMonths]]&lt;=47,"36-47",IF(ChurnData[[#This Row],[TenureMonths]]&lt;=59,"48-59","60-72")))))</f>
        <v>36-47</v>
      </c>
      <c r="V4972">
        <f>IF(ChurnData[[#This Row],[Churn]]="Yes",1,0)</f>
        <v>0</v>
      </c>
    </row>
    <row r="4973" spans="1:22" x14ac:dyDescent="0.35">
      <c r="A4973" t="s">
        <v>5026</v>
      </c>
      <c r="B4973" t="s">
        <v>36</v>
      </c>
      <c r="C4973">
        <v>0</v>
      </c>
      <c r="D4973" t="s">
        <v>20</v>
      </c>
      <c r="E4973" t="s">
        <v>21</v>
      </c>
      <c r="F4973" t="s">
        <v>27</v>
      </c>
      <c r="G4973" s="2">
        <v>41</v>
      </c>
      <c r="H4973" t="s">
        <v>20</v>
      </c>
      <c r="I4973" t="s">
        <v>21</v>
      </c>
      <c r="J4973" t="s">
        <v>28</v>
      </c>
      <c r="K4973" t="s">
        <v>28</v>
      </c>
      <c r="L4973" t="s">
        <v>29</v>
      </c>
      <c r="M4973" t="s">
        <v>21</v>
      </c>
      <c r="N4973" t="s">
        <v>43</v>
      </c>
      <c r="O4973" s="1">
        <v>32.47</v>
      </c>
      <c r="P4973" s="1">
        <v>1308.6600000000001</v>
      </c>
      <c r="Q4973">
        <v>4</v>
      </c>
      <c r="R4973" t="s">
        <v>21</v>
      </c>
      <c r="S4973" t="str">
        <f>IF(ChurnData[[#This Row],[MonthlyCharges]]&lt;=30,"1. Up to 30",IF(ChurnData[[#This Row],[MonthlyCharges]]&lt;=50,"2. 31-50",IF(ChurnData[[#This Row],[MonthlyCharges]]&lt;=70,"3. 51-70",IF(ChurnData[[#This Row],[MonthlyCharges]]&lt;=90,"4. 71-90","5. Over 90"))))</f>
        <v>2. 31-50</v>
      </c>
      <c r="T4973" t="str">
        <f>IF(AND(ChurnData[[#This Row],[Contract]]="Month-to-month",ChurnData[[#This Row],[InternetService]]="Fiber optic",ChurnData[[#This Row],[TenureMonths]]&lt;=11),"High-risk","Other")</f>
        <v>Other</v>
      </c>
      <c r="U4973" t="str">
        <f>IF(ChurnData[[#This Row],[TenureMonths]]&lt;=11,"0-11",IF(ChurnData[[#This Row],[TenureMonths]]&lt;=23,"12-23",IF(ChurnData[[#This Row],[TenureMonths]]&lt;=35,"24-35",IF(ChurnData[[#This Row],[TenureMonths]]&lt;=47,"36-47",IF(ChurnData[[#This Row],[TenureMonths]]&lt;=59,"48-59","60-72")))))</f>
        <v>36-47</v>
      </c>
      <c r="V4973">
        <f>IF(ChurnData[[#This Row],[Churn]]="Yes",1,0)</f>
        <v>0</v>
      </c>
    </row>
    <row r="4974" spans="1:22" x14ac:dyDescent="0.35">
      <c r="A4974" t="s">
        <v>5027</v>
      </c>
      <c r="B4974" t="s">
        <v>36</v>
      </c>
      <c r="C4974">
        <v>0</v>
      </c>
      <c r="D4974" t="s">
        <v>20</v>
      </c>
      <c r="E4974" t="s">
        <v>20</v>
      </c>
      <c r="F4974" t="s">
        <v>27</v>
      </c>
      <c r="G4974" s="2">
        <v>16</v>
      </c>
      <c r="H4974" t="s">
        <v>20</v>
      </c>
      <c r="I4974" t="s">
        <v>32</v>
      </c>
      <c r="J4974" t="s">
        <v>21</v>
      </c>
      <c r="K4974" t="s">
        <v>21</v>
      </c>
      <c r="L4974" t="s">
        <v>29</v>
      </c>
      <c r="M4974" t="s">
        <v>20</v>
      </c>
      <c r="N4974" t="s">
        <v>43</v>
      </c>
      <c r="O4974" s="1">
        <v>53.11</v>
      </c>
      <c r="P4974" s="1">
        <v>864.28</v>
      </c>
      <c r="Q4974">
        <v>3</v>
      </c>
      <c r="R4974" t="s">
        <v>20</v>
      </c>
      <c r="S4974" t="str">
        <f>IF(ChurnData[[#This Row],[MonthlyCharges]]&lt;=30,"1. Up to 30",IF(ChurnData[[#This Row],[MonthlyCharges]]&lt;=50,"2. 31-50",IF(ChurnData[[#This Row],[MonthlyCharges]]&lt;=70,"3. 51-70",IF(ChurnData[[#This Row],[MonthlyCharges]]&lt;=90,"4. 71-90","5. Over 90"))))</f>
        <v>3. 51-70</v>
      </c>
      <c r="T4974" t="str">
        <f>IF(AND(ChurnData[[#This Row],[Contract]]="Month-to-month",ChurnData[[#This Row],[InternetService]]="Fiber optic",ChurnData[[#This Row],[TenureMonths]]&lt;=11),"High-risk","Other")</f>
        <v>Other</v>
      </c>
      <c r="U4974" t="str">
        <f>IF(ChurnData[[#This Row],[TenureMonths]]&lt;=11,"0-11",IF(ChurnData[[#This Row],[TenureMonths]]&lt;=23,"12-23",IF(ChurnData[[#This Row],[TenureMonths]]&lt;=35,"24-35",IF(ChurnData[[#This Row],[TenureMonths]]&lt;=47,"36-47",IF(ChurnData[[#This Row],[TenureMonths]]&lt;=59,"48-59","60-72")))))</f>
        <v>12-23</v>
      </c>
      <c r="V4974">
        <f>IF(ChurnData[[#This Row],[Churn]]="Yes",1,0)</f>
        <v>1</v>
      </c>
    </row>
    <row r="4975" spans="1:22" x14ac:dyDescent="0.35">
      <c r="A4975" t="s">
        <v>5028</v>
      </c>
      <c r="B4975" t="s">
        <v>36</v>
      </c>
      <c r="C4975">
        <v>0</v>
      </c>
      <c r="D4975" t="s">
        <v>20</v>
      </c>
      <c r="E4975" t="s">
        <v>20</v>
      </c>
      <c r="F4975" t="s">
        <v>75</v>
      </c>
      <c r="G4975" s="2">
        <v>70</v>
      </c>
      <c r="H4975" t="s">
        <v>20</v>
      </c>
      <c r="I4975" t="s">
        <v>23</v>
      </c>
      <c r="J4975" t="s">
        <v>21</v>
      </c>
      <c r="K4975" t="s">
        <v>21</v>
      </c>
      <c r="L4975" t="s">
        <v>24</v>
      </c>
      <c r="M4975" t="s">
        <v>20</v>
      </c>
      <c r="N4975" t="s">
        <v>34</v>
      </c>
      <c r="O4975" s="1">
        <v>95.96</v>
      </c>
      <c r="P4975" s="1">
        <v>6734.88</v>
      </c>
      <c r="Q4975">
        <v>1</v>
      </c>
      <c r="R4975" t="s">
        <v>21</v>
      </c>
      <c r="S4975" t="str">
        <f>IF(ChurnData[[#This Row],[MonthlyCharges]]&lt;=30,"1. Up to 30",IF(ChurnData[[#This Row],[MonthlyCharges]]&lt;=50,"2. 31-50",IF(ChurnData[[#This Row],[MonthlyCharges]]&lt;=70,"3. 51-70",IF(ChurnData[[#This Row],[MonthlyCharges]]&lt;=90,"4. 71-90","5. Over 90"))))</f>
        <v>5. Over 90</v>
      </c>
      <c r="T4975" t="str">
        <f>IF(AND(ChurnData[[#This Row],[Contract]]="Month-to-month",ChurnData[[#This Row],[InternetService]]="Fiber optic",ChurnData[[#This Row],[TenureMonths]]&lt;=11),"High-risk","Other")</f>
        <v>Other</v>
      </c>
      <c r="U4975" t="str">
        <f>IF(ChurnData[[#This Row],[TenureMonths]]&lt;=11,"0-11",IF(ChurnData[[#This Row],[TenureMonths]]&lt;=23,"12-23",IF(ChurnData[[#This Row],[TenureMonths]]&lt;=35,"24-35",IF(ChurnData[[#This Row],[TenureMonths]]&lt;=47,"36-47",IF(ChurnData[[#This Row],[TenureMonths]]&lt;=59,"48-59","60-72")))))</f>
        <v>60-72</v>
      </c>
      <c r="V4975">
        <f>IF(ChurnData[[#This Row],[Churn]]="Yes",1,0)</f>
        <v>0</v>
      </c>
    </row>
    <row r="4976" spans="1:22" x14ac:dyDescent="0.35">
      <c r="A4976" t="s">
        <v>5029</v>
      </c>
      <c r="B4976" t="s">
        <v>36</v>
      </c>
      <c r="C4976">
        <v>0</v>
      </c>
      <c r="D4976" t="s">
        <v>20</v>
      </c>
      <c r="E4976" t="s">
        <v>20</v>
      </c>
      <c r="F4976" t="s">
        <v>65</v>
      </c>
      <c r="G4976" s="2">
        <v>3</v>
      </c>
      <c r="H4976" t="s">
        <v>21</v>
      </c>
      <c r="I4976" t="s">
        <v>21</v>
      </c>
      <c r="J4976" t="s">
        <v>28</v>
      </c>
      <c r="K4976" t="s">
        <v>28</v>
      </c>
      <c r="L4976" t="s">
        <v>33</v>
      </c>
      <c r="M4976" t="s">
        <v>21</v>
      </c>
      <c r="N4976" t="s">
        <v>34</v>
      </c>
      <c r="O4976" s="1">
        <v>18</v>
      </c>
      <c r="P4976" s="1">
        <v>52.75</v>
      </c>
      <c r="Q4976">
        <v>1</v>
      </c>
      <c r="R4976" t="s">
        <v>21</v>
      </c>
      <c r="S4976" t="str">
        <f>IF(ChurnData[[#This Row],[MonthlyCharges]]&lt;=30,"1. Up to 30",IF(ChurnData[[#This Row],[MonthlyCharges]]&lt;=50,"2. 31-50",IF(ChurnData[[#This Row],[MonthlyCharges]]&lt;=70,"3. 51-70",IF(ChurnData[[#This Row],[MonthlyCharges]]&lt;=90,"4. 71-90","5. Over 90"))))</f>
        <v>1. Up to 30</v>
      </c>
      <c r="T4976" t="str">
        <f>IF(AND(ChurnData[[#This Row],[Contract]]="Month-to-month",ChurnData[[#This Row],[InternetService]]="Fiber optic",ChurnData[[#This Row],[TenureMonths]]&lt;=11),"High-risk","Other")</f>
        <v>Other</v>
      </c>
      <c r="U4976" t="str">
        <f>IF(ChurnData[[#This Row],[TenureMonths]]&lt;=11,"0-11",IF(ChurnData[[#This Row],[TenureMonths]]&lt;=23,"12-23",IF(ChurnData[[#This Row],[TenureMonths]]&lt;=35,"24-35",IF(ChurnData[[#This Row],[TenureMonths]]&lt;=47,"36-47",IF(ChurnData[[#This Row],[TenureMonths]]&lt;=59,"48-59","60-72")))))</f>
        <v>0-11</v>
      </c>
      <c r="V4976">
        <f>IF(ChurnData[[#This Row],[Churn]]="Yes",1,0)</f>
        <v>0</v>
      </c>
    </row>
    <row r="4977" spans="1:22" x14ac:dyDescent="0.35">
      <c r="A4977" t="s">
        <v>5030</v>
      </c>
      <c r="B4977" t="s">
        <v>19</v>
      </c>
      <c r="C4977">
        <v>0</v>
      </c>
      <c r="D4977" t="s">
        <v>21</v>
      </c>
      <c r="E4977" t="s">
        <v>21</v>
      </c>
      <c r="F4977" t="s">
        <v>56</v>
      </c>
      <c r="G4977" s="2">
        <v>36</v>
      </c>
      <c r="H4977" t="s">
        <v>20</v>
      </c>
      <c r="I4977" t="s">
        <v>32</v>
      </c>
      <c r="J4977" t="s">
        <v>21</v>
      </c>
      <c r="K4977" t="s">
        <v>20</v>
      </c>
      <c r="L4977" t="s">
        <v>24</v>
      </c>
      <c r="M4977" t="s">
        <v>20</v>
      </c>
      <c r="N4977" t="s">
        <v>34</v>
      </c>
      <c r="O4977" s="1">
        <v>55.45</v>
      </c>
      <c r="P4977" s="1">
        <v>1961.01</v>
      </c>
      <c r="Q4977">
        <v>2</v>
      </c>
      <c r="R4977" t="s">
        <v>21</v>
      </c>
      <c r="S4977" t="str">
        <f>IF(ChurnData[[#This Row],[MonthlyCharges]]&lt;=30,"1. Up to 30",IF(ChurnData[[#This Row],[MonthlyCharges]]&lt;=50,"2. 31-50",IF(ChurnData[[#This Row],[MonthlyCharges]]&lt;=70,"3. 51-70",IF(ChurnData[[#This Row],[MonthlyCharges]]&lt;=90,"4. 71-90","5. Over 90"))))</f>
        <v>3. 51-70</v>
      </c>
      <c r="T4977" t="str">
        <f>IF(AND(ChurnData[[#This Row],[Contract]]="Month-to-month",ChurnData[[#This Row],[InternetService]]="Fiber optic",ChurnData[[#This Row],[TenureMonths]]&lt;=11),"High-risk","Other")</f>
        <v>Other</v>
      </c>
      <c r="U4977" t="str">
        <f>IF(ChurnData[[#This Row],[TenureMonths]]&lt;=11,"0-11",IF(ChurnData[[#This Row],[TenureMonths]]&lt;=23,"12-23",IF(ChurnData[[#This Row],[TenureMonths]]&lt;=35,"24-35",IF(ChurnData[[#This Row],[TenureMonths]]&lt;=47,"36-47",IF(ChurnData[[#This Row],[TenureMonths]]&lt;=59,"48-59","60-72")))))</f>
        <v>36-47</v>
      </c>
      <c r="V4977">
        <f>IF(ChurnData[[#This Row],[Churn]]="Yes",1,0)</f>
        <v>0</v>
      </c>
    </row>
    <row r="4978" spans="1:22" x14ac:dyDescent="0.35">
      <c r="A4978" t="s">
        <v>5031</v>
      </c>
      <c r="B4978" t="s">
        <v>19</v>
      </c>
      <c r="C4978">
        <v>0</v>
      </c>
      <c r="D4978" t="s">
        <v>20</v>
      </c>
      <c r="E4978" t="s">
        <v>21</v>
      </c>
      <c r="F4978" t="s">
        <v>45</v>
      </c>
      <c r="G4978" s="2">
        <v>22</v>
      </c>
      <c r="H4978" t="s">
        <v>20</v>
      </c>
      <c r="I4978" t="s">
        <v>23</v>
      </c>
      <c r="J4978" t="s">
        <v>20</v>
      </c>
      <c r="K4978" t="s">
        <v>21</v>
      </c>
      <c r="L4978" t="s">
        <v>29</v>
      </c>
      <c r="M4978" t="s">
        <v>21</v>
      </c>
      <c r="N4978" t="s">
        <v>34</v>
      </c>
      <c r="O4978" s="1">
        <v>91.84</v>
      </c>
      <c r="P4978" s="1">
        <v>2066.77</v>
      </c>
      <c r="Q4978">
        <v>2</v>
      </c>
      <c r="R4978" t="s">
        <v>21</v>
      </c>
      <c r="S4978" t="str">
        <f>IF(ChurnData[[#This Row],[MonthlyCharges]]&lt;=30,"1. Up to 30",IF(ChurnData[[#This Row],[MonthlyCharges]]&lt;=50,"2. 31-50",IF(ChurnData[[#This Row],[MonthlyCharges]]&lt;=70,"3. 51-70",IF(ChurnData[[#This Row],[MonthlyCharges]]&lt;=90,"4. 71-90","5. Over 90"))))</f>
        <v>5. Over 90</v>
      </c>
      <c r="T4978" t="str">
        <f>IF(AND(ChurnData[[#This Row],[Contract]]="Month-to-month",ChurnData[[#This Row],[InternetService]]="Fiber optic",ChurnData[[#This Row],[TenureMonths]]&lt;=11),"High-risk","Other")</f>
        <v>Other</v>
      </c>
      <c r="U4978" t="str">
        <f>IF(ChurnData[[#This Row],[TenureMonths]]&lt;=11,"0-11",IF(ChurnData[[#This Row],[TenureMonths]]&lt;=23,"12-23",IF(ChurnData[[#This Row],[TenureMonths]]&lt;=35,"24-35",IF(ChurnData[[#This Row],[TenureMonths]]&lt;=47,"36-47",IF(ChurnData[[#This Row],[TenureMonths]]&lt;=59,"48-59","60-72")))))</f>
        <v>12-23</v>
      </c>
      <c r="V4978">
        <f>IF(ChurnData[[#This Row],[Churn]]="Yes",1,0)</f>
        <v>0</v>
      </c>
    </row>
    <row r="4979" spans="1:22" x14ac:dyDescent="0.35">
      <c r="A4979" t="s">
        <v>5032</v>
      </c>
      <c r="B4979" t="s">
        <v>19</v>
      </c>
      <c r="C4979">
        <v>0</v>
      </c>
      <c r="D4979" t="s">
        <v>20</v>
      </c>
      <c r="E4979" t="s">
        <v>20</v>
      </c>
      <c r="F4979" t="s">
        <v>75</v>
      </c>
      <c r="G4979" s="2">
        <v>6</v>
      </c>
      <c r="H4979" t="s">
        <v>21</v>
      </c>
      <c r="I4979" t="s">
        <v>23</v>
      </c>
      <c r="J4979" t="s">
        <v>21</v>
      </c>
      <c r="K4979" t="s">
        <v>21</v>
      </c>
      <c r="L4979" t="s">
        <v>33</v>
      </c>
      <c r="M4979" t="s">
        <v>20</v>
      </c>
      <c r="N4979" t="s">
        <v>30</v>
      </c>
      <c r="O4979" s="1">
        <v>80.569999999999993</v>
      </c>
      <c r="P4979" s="1">
        <v>481.4</v>
      </c>
      <c r="Q4979">
        <v>5</v>
      </c>
      <c r="R4979" t="s">
        <v>20</v>
      </c>
      <c r="S4979" t="str">
        <f>IF(ChurnData[[#This Row],[MonthlyCharges]]&lt;=30,"1. Up to 30",IF(ChurnData[[#This Row],[MonthlyCharges]]&lt;=50,"2. 31-50",IF(ChurnData[[#This Row],[MonthlyCharges]]&lt;=70,"3. 51-70",IF(ChurnData[[#This Row],[MonthlyCharges]]&lt;=90,"4. 71-90","5. Over 90"))))</f>
        <v>4. 71-90</v>
      </c>
      <c r="T4979" t="str">
        <f>IF(AND(ChurnData[[#This Row],[Contract]]="Month-to-month",ChurnData[[#This Row],[InternetService]]="Fiber optic",ChurnData[[#This Row],[TenureMonths]]&lt;=11),"High-risk","Other")</f>
        <v>High-risk</v>
      </c>
      <c r="U4979" t="str">
        <f>IF(ChurnData[[#This Row],[TenureMonths]]&lt;=11,"0-11",IF(ChurnData[[#This Row],[TenureMonths]]&lt;=23,"12-23",IF(ChurnData[[#This Row],[TenureMonths]]&lt;=35,"24-35",IF(ChurnData[[#This Row],[TenureMonths]]&lt;=47,"36-47",IF(ChurnData[[#This Row],[TenureMonths]]&lt;=59,"48-59","60-72")))))</f>
        <v>0-11</v>
      </c>
      <c r="V4979">
        <f>IF(ChurnData[[#This Row],[Churn]]="Yes",1,0)</f>
        <v>1</v>
      </c>
    </row>
    <row r="4980" spans="1:22" x14ac:dyDescent="0.35">
      <c r="A4980" t="s">
        <v>5033</v>
      </c>
      <c r="B4980" t="s">
        <v>36</v>
      </c>
      <c r="C4980">
        <v>1</v>
      </c>
      <c r="D4980" t="s">
        <v>20</v>
      </c>
      <c r="E4980" t="s">
        <v>20</v>
      </c>
      <c r="F4980" t="s">
        <v>37</v>
      </c>
      <c r="G4980" s="2">
        <v>48</v>
      </c>
      <c r="H4980" t="s">
        <v>20</v>
      </c>
      <c r="I4980" t="s">
        <v>21</v>
      </c>
      <c r="J4980" t="s">
        <v>28</v>
      </c>
      <c r="K4980" t="s">
        <v>28</v>
      </c>
      <c r="L4980" t="s">
        <v>29</v>
      </c>
      <c r="M4980" t="s">
        <v>21</v>
      </c>
      <c r="N4980" t="s">
        <v>34</v>
      </c>
      <c r="O4980" s="1">
        <v>29</v>
      </c>
      <c r="P4980" s="1">
        <v>1426.22</v>
      </c>
      <c r="Q4980">
        <v>0</v>
      </c>
      <c r="R4980" t="s">
        <v>21</v>
      </c>
      <c r="S4980" t="str">
        <f>IF(ChurnData[[#This Row],[MonthlyCharges]]&lt;=30,"1. Up to 30",IF(ChurnData[[#This Row],[MonthlyCharges]]&lt;=50,"2. 31-50",IF(ChurnData[[#This Row],[MonthlyCharges]]&lt;=70,"3. 51-70",IF(ChurnData[[#This Row],[MonthlyCharges]]&lt;=90,"4. 71-90","5. Over 90"))))</f>
        <v>1. Up to 30</v>
      </c>
      <c r="T4980" t="str">
        <f>IF(AND(ChurnData[[#This Row],[Contract]]="Month-to-month",ChurnData[[#This Row],[InternetService]]="Fiber optic",ChurnData[[#This Row],[TenureMonths]]&lt;=11),"High-risk","Other")</f>
        <v>Other</v>
      </c>
      <c r="U4980" t="str">
        <f>IF(ChurnData[[#This Row],[TenureMonths]]&lt;=11,"0-11",IF(ChurnData[[#This Row],[TenureMonths]]&lt;=23,"12-23",IF(ChurnData[[#This Row],[TenureMonths]]&lt;=35,"24-35",IF(ChurnData[[#This Row],[TenureMonths]]&lt;=47,"36-47",IF(ChurnData[[#This Row],[TenureMonths]]&lt;=59,"48-59","60-72")))))</f>
        <v>48-59</v>
      </c>
      <c r="V4980">
        <f>IF(ChurnData[[#This Row],[Churn]]="Yes",1,0)</f>
        <v>0</v>
      </c>
    </row>
    <row r="4981" spans="1:22" x14ac:dyDescent="0.35">
      <c r="A4981" t="s">
        <v>5034</v>
      </c>
      <c r="B4981" t="s">
        <v>19</v>
      </c>
      <c r="C4981">
        <v>0</v>
      </c>
      <c r="D4981" t="s">
        <v>20</v>
      </c>
      <c r="E4981" t="s">
        <v>20</v>
      </c>
      <c r="F4981" t="s">
        <v>75</v>
      </c>
      <c r="G4981" s="2">
        <v>26</v>
      </c>
      <c r="H4981" t="s">
        <v>20</v>
      </c>
      <c r="I4981" t="s">
        <v>23</v>
      </c>
      <c r="J4981" t="s">
        <v>21</v>
      </c>
      <c r="K4981" t="s">
        <v>20</v>
      </c>
      <c r="L4981" t="s">
        <v>33</v>
      </c>
      <c r="M4981" t="s">
        <v>20</v>
      </c>
      <c r="N4981" t="s">
        <v>25</v>
      </c>
      <c r="O4981" s="1">
        <v>94.6</v>
      </c>
      <c r="P4981" s="1">
        <v>2473.6799999999998</v>
      </c>
      <c r="Q4981">
        <v>4</v>
      </c>
      <c r="R4981" t="s">
        <v>20</v>
      </c>
      <c r="S4981" t="str">
        <f>IF(ChurnData[[#This Row],[MonthlyCharges]]&lt;=30,"1. Up to 30",IF(ChurnData[[#This Row],[MonthlyCharges]]&lt;=50,"2. 31-50",IF(ChurnData[[#This Row],[MonthlyCharges]]&lt;=70,"3. 51-70",IF(ChurnData[[#This Row],[MonthlyCharges]]&lt;=90,"4. 71-90","5. Over 90"))))</f>
        <v>5. Over 90</v>
      </c>
      <c r="T4981" t="str">
        <f>IF(AND(ChurnData[[#This Row],[Contract]]="Month-to-month",ChurnData[[#This Row],[InternetService]]="Fiber optic",ChurnData[[#This Row],[TenureMonths]]&lt;=11),"High-risk","Other")</f>
        <v>Other</v>
      </c>
      <c r="U4981" t="str">
        <f>IF(ChurnData[[#This Row],[TenureMonths]]&lt;=11,"0-11",IF(ChurnData[[#This Row],[TenureMonths]]&lt;=23,"12-23",IF(ChurnData[[#This Row],[TenureMonths]]&lt;=35,"24-35",IF(ChurnData[[#This Row],[TenureMonths]]&lt;=47,"36-47",IF(ChurnData[[#This Row],[TenureMonths]]&lt;=59,"48-59","60-72")))))</f>
        <v>24-35</v>
      </c>
      <c r="V4981">
        <f>IF(ChurnData[[#This Row],[Churn]]="Yes",1,0)</f>
        <v>1</v>
      </c>
    </row>
    <row r="4982" spans="1:22" x14ac:dyDescent="0.35">
      <c r="A4982" t="s">
        <v>5035</v>
      </c>
      <c r="B4982" t="s">
        <v>36</v>
      </c>
      <c r="C4982">
        <v>0</v>
      </c>
      <c r="D4982" t="s">
        <v>21</v>
      </c>
      <c r="E4982" t="s">
        <v>21</v>
      </c>
      <c r="F4982" t="s">
        <v>75</v>
      </c>
      <c r="G4982" s="2">
        <v>38</v>
      </c>
      <c r="H4982" t="s">
        <v>20</v>
      </c>
      <c r="I4982" t="s">
        <v>23</v>
      </c>
      <c r="J4982" t="s">
        <v>21</v>
      </c>
      <c r="K4982" t="s">
        <v>20</v>
      </c>
      <c r="L4982" t="s">
        <v>24</v>
      </c>
      <c r="M4982" t="s">
        <v>21</v>
      </c>
      <c r="N4982" t="s">
        <v>34</v>
      </c>
      <c r="O4982" s="1">
        <v>84.73</v>
      </c>
      <c r="P4982" s="1">
        <v>3238.46</v>
      </c>
      <c r="Q4982">
        <v>5</v>
      </c>
      <c r="R4982" t="s">
        <v>21</v>
      </c>
      <c r="S4982" t="str">
        <f>IF(ChurnData[[#This Row],[MonthlyCharges]]&lt;=30,"1. Up to 30",IF(ChurnData[[#This Row],[MonthlyCharges]]&lt;=50,"2. 31-50",IF(ChurnData[[#This Row],[MonthlyCharges]]&lt;=70,"3. 51-70",IF(ChurnData[[#This Row],[MonthlyCharges]]&lt;=90,"4. 71-90","5. Over 90"))))</f>
        <v>4. 71-90</v>
      </c>
      <c r="T4982" t="str">
        <f>IF(AND(ChurnData[[#This Row],[Contract]]="Month-to-month",ChurnData[[#This Row],[InternetService]]="Fiber optic",ChurnData[[#This Row],[TenureMonths]]&lt;=11),"High-risk","Other")</f>
        <v>Other</v>
      </c>
      <c r="U4982" t="str">
        <f>IF(ChurnData[[#This Row],[TenureMonths]]&lt;=11,"0-11",IF(ChurnData[[#This Row],[TenureMonths]]&lt;=23,"12-23",IF(ChurnData[[#This Row],[TenureMonths]]&lt;=35,"24-35",IF(ChurnData[[#This Row],[TenureMonths]]&lt;=47,"36-47",IF(ChurnData[[#This Row],[TenureMonths]]&lt;=59,"48-59","60-72")))))</f>
        <v>36-47</v>
      </c>
      <c r="V4982">
        <f>IF(ChurnData[[#This Row],[Churn]]="Yes",1,0)</f>
        <v>0</v>
      </c>
    </row>
    <row r="4983" spans="1:22" x14ac:dyDescent="0.35">
      <c r="A4983" t="s">
        <v>5036</v>
      </c>
      <c r="B4983" t="s">
        <v>19</v>
      </c>
      <c r="C4983">
        <v>0</v>
      </c>
      <c r="D4983" t="s">
        <v>20</v>
      </c>
      <c r="E4983" t="s">
        <v>21</v>
      </c>
      <c r="F4983" t="s">
        <v>27</v>
      </c>
      <c r="G4983" s="2">
        <v>4</v>
      </c>
      <c r="H4983" t="s">
        <v>20</v>
      </c>
      <c r="I4983" t="s">
        <v>32</v>
      </c>
      <c r="J4983" t="s">
        <v>21</v>
      </c>
      <c r="K4983" t="s">
        <v>21</v>
      </c>
      <c r="L4983" t="s">
        <v>33</v>
      </c>
      <c r="M4983" t="s">
        <v>20</v>
      </c>
      <c r="N4983" t="s">
        <v>30</v>
      </c>
      <c r="O4983" s="1">
        <v>53.86</v>
      </c>
      <c r="P4983" s="1">
        <v>213.76</v>
      </c>
      <c r="Q4983">
        <v>2</v>
      </c>
      <c r="R4983" t="s">
        <v>20</v>
      </c>
      <c r="S4983" t="str">
        <f>IF(ChurnData[[#This Row],[MonthlyCharges]]&lt;=30,"1. Up to 30",IF(ChurnData[[#This Row],[MonthlyCharges]]&lt;=50,"2. 31-50",IF(ChurnData[[#This Row],[MonthlyCharges]]&lt;=70,"3. 51-70",IF(ChurnData[[#This Row],[MonthlyCharges]]&lt;=90,"4. 71-90","5. Over 90"))))</f>
        <v>3. 51-70</v>
      </c>
      <c r="T4983" t="str">
        <f>IF(AND(ChurnData[[#This Row],[Contract]]="Month-to-month",ChurnData[[#This Row],[InternetService]]="Fiber optic",ChurnData[[#This Row],[TenureMonths]]&lt;=11),"High-risk","Other")</f>
        <v>Other</v>
      </c>
      <c r="U4983" t="str">
        <f>IF(ChurnData[[#This Row],[TenureMonths]]&lt;=11,"0-11",IF(ChurnData[[#This Row],[TenureMonths]]&lt;=23,"12-23",IF(ChurnData[[#This Row],[TenureMonths]]&lt;=35,"24-35",IF(ChurnData[[#This Row],[TenureMonths]]&lt;=47,"36-47",IF(ChurnData[[#This Row],[TenureMonths]]&lt;=59,"48-59","60-72")))))</f>
        <v>0-11</v>
      </c>
      <c r="V4983">
        <f>IF(ChurnData[[#This Row],[Churn]]="Yes",1,0)</f>
        <v>1</v>
      </c>
    </row>
    <row r="4984" spans="1:22" x14ac:dyDescent="0.35">
      <c r="A4984" t="s">
        <v>5037</v>
      </c>
      <c r="B4984" t="s">
        <v>19</v>
      </c>
      <c r="C4984">
        <v>1</v>
      </c>
      <c r="D4984" t="s">
        <v>21</v>
      </c>
      <c r="E4984" t="s">
        <v>20</v>
      </c>
      <c r="F4984" t="s">
        <v>22</v>
      </c>
      <c r="G4984" s="2">
        <v>22</v>
      </c>
      <c r="H4984" t="s">
        <v>20</v>
      </c>
      <c r="I4984" t="s">
        <v>23</v>
      </c>
      <c r="J4984" t="s">
        <v>21</v>
      </c>
      <c r="K4984" t="s">
        <v>21</v>
      </c>
      <c r="L4984" t="s">
        <v>24</v>
      </c>
      <c r="M4984" t="s">
        <v>20</v>
      </c>
      <c r="N4984" t="s">
        <v>34</v>
      </c>
      <c r="O4984" s="1">
        <v>92.4</v>
      </c>
      <c r="P4984" s="1">
        <v>1972.58</v>
      </c>
      <c r="Q4984">
        <v>0</v>
      </c>
      <c r="R4984" t="s">
        <v>21</v>
      </c>
      <c r="S4984" t="str">
        <f>IF(ChurnData[[#This Row],[MonthlyCharges]]&lt;=30,"1. Up to 30",IF(ChurnData[[#This Row],[MonthlyCharges]]&lt;=50,"2. 31-50",IF(ChurnData[[#This Row],[MonthlyCharges]]&lt;=70,"3. 51-70",IF(ChurnData[[#This Row],[MonthlyCharges]]&lt;=90,"4. 71-90","5. Over 90"))))</f>
        <v>5. Over 90</v>
      </c>
      <c r="T4984" t="str">
        <f>IF(AND(ChurnData[[#This Row],[Contract]]="Month-to-month",ChurnData[[#This Row],[InternetService]]="Fiber optic",ChurnData[[#This Row],[TenureMonths]]&lt;=11),"High-risk","Other")</f>
        <v>Other</v>
      </c>
      <c r="U4984" t="str">
        <f>IF(ChurnData[[#This Row],[TenureMonths]]&lt;=11,"0-11",IF(ChurnData[[#This Row],[TenureMonths]]&lt;=23,"12-23",IF(ChurnData[[#This Row],[TenureMonths]]&lt;=35,"24-35",IF(ChurnData[[#This Row],[TenureMonths]]&lt;=47,"36-47",IF(ChurnData[[#This Row],[TenureMonths]]&lt;=59,"48-59","60-72")))))</f>
        <v>12-23</v>
      </c>
      <c r="V4984">
        <f>IF(ChurnData[[#This Row],[Churn]]="Yes",1,0)</f>
        <v>0</v>
      </c>
    </row>
    <row r="4985" spans="1:22" x14ac:dyDescent="0.35">
      <c r="A4985" t="s">
        <v>5038</v>
      </c>
      <c r="B4985" t="s">
        <v>36</v>
      </c>
      <c r="C4985">
        <v>1</v>
      </c>
      <c r="D4985" t="s">
        <v>20</v>
      </c>
      <c r="E4985" t="s">
        <v>21</v>
      </c>
      <c r="F4985" t="s">
        <v>22</v>
      </c>
      <c r="G4985" s="2">
        <v>41</v>
      </c>
      <c r="H4985" t="s">
        <v>20</v>
      </c>
      <c r="I4985" t="s">
        <v>21</v>
      </c>
      <c r="J4985" t="s">
        <v>28</v>
      </c>
      <c r="K4985" t="s">
        <v>28</v>
      </c>
      <c r="L4985" t="s">
        <v>24</v>
      </c>
      <c r="M4985" t="s">
        <v>21</v>
      </c>
      <c r="N4985" t="s">
        <v>43</v>
      </c>
      <c r="O4985" s="1">
        <v>27.31</v>
      </c>
      <c r="P4985" s="1">
        <v>1101.54</v>
      </c>
      <c r="Q4985">
        <v>0</v>
      </c>
      <c r="R4985" t="s">
        <v>21</v>
      </c>
      <c r="S4985" t="str">
        <f>IF(ChurnData[[#This Row],[MonthlyCharges]]&lt;=30,"1. Up to 30",IF(ChurnData[[#This Row],[MonthlyCharges]]&lt;=50,"2. 31-50",IF(ChurnData[[#This Row],[MonthlyCharges]]&lt;=70,"3. 51-70",IF(ChurnData[[#This Row],[MonthlyCharges]]&lt;=90,"4. 71-90","5. Over 90"))))</f>
        <v>1. Up to 30</v>
      </c>
      <c r="T4985" t="str">
        <f>IF(AND(ChurnData[[#This Row],[Contract]]="Month-to-month",ChurnData[[#This Row],[InternetService]]="Fiber optic",ChurnData[[#This Row],[TenureMonths]]&lt;=11),"High-risk","Other")</f>
        <v>Other</v>
      </c>
      <c r="U4985" t="str">
        <f>IF(ChurnData[[#This Row],[TenureMonths]]&lt;=11,"0-11",IF(ChurnData[[#This Row],[TenureMonths]]&lt;=23,"12-23",IF(ChurnData[[#This Row],[TenureMonths]]&lt;=35,"24-35",IF(ChurnData[[#This Row],[TenureMonths]]&lt;=47,"36-47",IF(ChurnData[[#This Row],[TenureMonths]]&lt;=59,"48-59","60-72")))))</f>
        <v>36-47</v>
      </c>
      <c r="V4985">
        <f>IF(ChurnData[[#This Row],[Churn]]="Yes",1,0)</f>
        <v>0</v>
      </c>
    </row>
    <row r="4986" spans="1:22" x14ac:dyDescent="0.35">
      <c r="A4986" t="s">
        <v>5039</v>
      </c>
      <c r="B4986" t="s">
        <v>36</v>
      </c>
      <c r="C4986">
        <v>0</v>
      </c>
      <c r="D4986" t="s">
        <v>20</v>
      </c>
      <c r="E4986" t="s">
        <v>21</v>
      </c>
      <c r="F4986" t="s">
        <v>75</v>
      </c>
      <c r="G4986" s="2">
        <v>8</v>
      </c>
      <c r="H4986" t="s">
        <v>20</v>
      </c>
      <c r="I4986" t="s">
        <v>32</v>
      </c>
      <c r="J4986" t="s">
        <v>21</v>
      </c>
      <c r="K4986" t="s">
        <v>21</v>
      </c>
      <c r="L4986" t="s">
        <v>33</v>
      </c>
      <c r="M4986" t="s">
        <v>20</v>
      </c>
      <c r="N4986" t="s">
        <v>25</v>
      </c>
      <c r="O4986" s="1">
        <v>60.56</v>
      </c>
      <c r="P4986" s="1">
        <v>484.03</v>
      </c>
      <c r="Q4986">
        <v>1</v>
      </c>
      <c r="R4986" t="s">
        <v>20</v>
      </c>
      <c r="S4986" t="str">
        <f>IF(ChurnData[[#This Row],[MonthlyCharges]]&lt;=30,"1. Up to 30",IF(ChurnData[[#This Row],[MonthlyCharges]]&lt;=50,"2. 31-50",IF(ChurnData[[#This Row],[MonthlyCharges]]&lt;=70,"3. 51-70",IF(ChurnData[[#This Row],[MonthlyCharges]]&lt;=90,"4. 71-90","5. Over 90"))))</f>
        <v>3. 51-70</v>
      </c>
      <c r="T4986" t="str">
        <f>IF(AND(ChurnData[[#This Row],[Contract]]="Month-to-month",ChurnData[[#This Row],[InternetService]]="Fiber optic",ChurnData[[#This Row],[TenureMonths]]&lt;=11),"High-risk","Other")</f>
        <v>Other</v>
      </c>
      <c r="U4986" t="str">
        <f>IF(ChurnData[[#This Row],[TenureMonths]]&lt;=11,"0-11",IF(ChurnData[[#This Row],[TenureMonths]]&lt;=23,"12-23",IF(ChurnData[[#This Row],[TenureMonths]]&lt;=35,"24-35",IF(ChurnData[[#This Row],[TenureMonths]]&lt;=47,"36-47",IF(ChurnData[[#This Row],[TenureMonths]]&lt;=59,"48-59","60-72")))))</f>
        <v>0-11</v>
      </c>
      <c r="V4986">
        <f>IF(ChurnData[[#This Row],[Churn]]="Yes",1,0)</f>
        <v>1</v>
      </c>
    </row>
    <row r="4987" spans="1:22" x14ac:dyDescent="0.35">
      <c r="A4987" t="s">
        <v>5040</v>
      </c>
      <c r="B4987" t="s">
        <v>36</v>
      </c>
      <c r="C4987">
        <v>1</v>
      </c>
      <c r="D4987" t="s">
        <v>20</v>
      </c>
      <c r="E4987" t="s">
        <v>20</v>
      </c>
      <c r="F4987" t="s">
        <v>37</v>
      </c>
      <c r="G4987" s="2">
        <v>17</v>
      </c>
      <c r="H4987" t="s">
        <v>20</v>
      </c>
      <c r="I4987" t="s">
        <v>21</v>
      </c>
      <c r="J4987" t="s">
        <v>28</v>
      </c>
      <c r="K4987" t="s">
        <v>28</v>
      </c>
      <c r="L4987" t="s">
        <v>33</v>
      </c>
      <c r="M4987" t="s">
        <v>21</v>
      </c>
      <c r="N4987" t="s">
        <v>30</v>
      </c>
      <c r="O4987" s="1">
        <v>45.93</v>
      </c>
      <c r="P4987" s="1">
        <v>801.93</v>
      </c>
      <c r="Q4987">
        <v>1</v>
      </c>
      <c r="R4987" t="s">
        <v>20</v>
      </c>
      <c r="S4987" t="str">
        <f>IF(ChurnData[[#This Row],[MonthlyCharges]]&lt;=30,"1. Up to 30",IF(ChurnData[[#This Row],[MonthlyCharges]]&lt;=50,"2. 31-50",IF(ChurnData[[#This Row],[MonthlyCharges]]&lt;=70,"3. 51-70",IF(ChurnData[[#This Row],[MonthlyCharges]]&lt;=90,"4. 71-90","5. Over 90"))))</f>
        <v>2. 31-50</v>
      </c>
      <c r="T4987" t="str">
        <f>IF(AND(ChurnData[[#This Row],[Contract]]="Month-to-month",ChurnData[[#This Row],[InternetService]]="Fiber optic",ChurnData[[#This Row],[TenureMonths]]&lt;=11),"High-risk","Other")</f>
        <v>Other</v>
      </c>
      <c r="U4987" t="str">
        <f>IF(ChurnData[[#This Row],[TenureMonths]]&lt;=11,"0-11",IF(ChurnData[[#This Row],[TenureMonths]]&lt;=23,"12-23",IF(ChurnData[[#This Row],[TenureMonths]]&lt;=35,"24-35",IF(ChurnData[[#This Row],[TenureMonths]]&lt;=47,"36-47",IF(ChurnData[[#This Row],[TenureMonths]]&lt;=59,"48-59","60-72")))))</f>
        <v>12-23</v>
      </c>
      <c r="V4987">
        <f>IF(ChurnData[[#This Row],[Churn]]="Yes",1,0)</f>
        <v>1</v>
      </c>
    </row>
    <row r="4988" spans="1:22" x14ac:dyDescent="0.35">
      <c r="A4988" t="s">
        <v>5041</v>
      </c>
      <c r="B4988" t="s">
        <v>36</v>
      </c>
      <c r="C4988">
        <v>0</v>
      </c>
      <c r="D4988" t="s">
        <v>20</v>
      </c>
      <c r="E4988" t="s">
        <v>20</v>
      </c>
      <c r="F4988" t="s">
        <v>56</v>
      </c>
      <c r="G4988" s="2">
        <v>2</v>
      </c>
      <c r="H4988" t="s">
        <v>20</v>
      </c>
      <c r="I4988" t="s">
        <v>32</v>
      </c>
      <c r="J4988" t="s">
        <v>21</v>
      </c>
      <c r="K4988" t="s">
        <v>21</v>
      </c>
      <c r="L4988" t="s">
        <v>33</v>
      </c>
      <c r="M4988" t="s">
        <v>20</v>
      </c>
      <c r="N4988" t="s">
        <v>34</v>
      </c>
      <c r="O4988" s="1">
        <v>55.67</v>
      </c>
      <c r="P4988" s="1">
        <v>110.41</v>
      </c>
      <c r="Q4988">
        <v>0</v>
      </c>
      <c r="R4988" t="s">
        <v>21</v>
      </c>
      <c r="S4988" t="str">
        <f>IF(ChurnData[[#This Row],[MonthlyCharges]]&lt;=30,"1. Up to 30",IF(ChurnData[[#This Row],[MonthlyCharges]]&lt;=50,"2. 31-50",IF(ChurnData[[#This Row],[MonthlyCharges]]&lt;=70,"3. 51-70",IF(ChurnData[[#This Row],[MonthlyCharges]]&lt;=90,"4. 71-90","5. Over 90"))))</f>
        <v>3. 51-70</v>
      </c>
      <c r="T4988" t="str">
        <f>IF(AND(ChurnData[[#This Row],[Contract]]="Month-to-month",ChurnData[[#This Row],[InternetService]]="Fiber optic",ChurnData[[#This Row],[TenureMonths]]&lt;=11),"High-risk","Other")</f>
        <v>Other</v>
      </c>
      <c r="U4988" t="str">
        <f>IF(ChurnData[[#This Row],[TenureMonths]]&lt;=11,"0-11",IF(ChurnData[[#This Row],[TenureMonths]]&lt;=23,"12-23",IF(ChurnData[[#This Row],[TenureMonths]]&lt;=35,"24-35",IF(ChurnData[[#This Row],[TenureMonths]]&lt;=47,"36-47",IF(ChurnData[[#This Row],[TenureMonths]]&lt;=59,"48-59","60-72")))))</f>
        <v>0-11</v>
      </c>
      <c r="V4988">
        <f>IF(ChurnData[[#This Row],[Churn]]="Yes",1,0)</f>
        <v>0</v>
      </c>
    </row>
    <row r="4989" spans="1:22" x14ac:dyDescent="0.35">
      <c r="A4989" t="s">
        <v>5042</v>
      </c>
      <c r="B4989" t="s">
        <v>19</v>
      </c>
      <c r="C4989">
        <v>0</v>
      </c>
      <c r="D4989" t="s">
        <v>21</v>
      </c>
      <c r="E4989" t="s">
        <v>21</v>
      </c>
      <c r="F4989" t="s">
        <v>58</v>
      </c>
      <c r="G4989" s="2">
        <v>26</v>
      </c>
      <c r="H4989" t="s">
        <v>20</v>
      </c>
      <c r="I4989" t="s">
        <v>21</v>
      </c>
      <c r="J4989" t="s">
        <v>28</v>
      </c>
      <c r="K4989" t="s">
        <v>28</v>
      </c>
      <c r="L4989" t="s">
        <v>24</v>
      </c>
      <c r="M4989" t="s">
        <v>21</v>
      </c>
      <c r="N4989" t="s">
        <v>30</v>
      </c>
      <c r="O4989" s="1">
        <v>25.97</v>
      </c>
      <c r="P4989" s="1">
        <v>670.03</v>
      </c>
      <c r="Q4989">
        <v>1</v>
      </c>
      <c r="R4989" t="s">
        <v>21</v>
      </c>
      <c r="S4989" t="str">
        <f>IF(ChurnData[[#This Row],[MonthlyCharges]]&lt;=30,"1. Up to 30",IF(ChurnData[[#This Row],[MonthlyCharges]]&lt;=50,"2. 31-50",IF(ChurnData[[#This Row],[MonthlyCharges]]&lt;=70,"3. 51-70",IF(ChurnData[[#This Row],[MonthlyCharges]]&lt;=90,"4. 71-90","5. Over 90"))))</f>
        <v>1. Up to 30</v>
      </c>
      <c r="T4989" t="str">
        <f>IF(AND(ChurnData[[#This Row],[Contract]]="Month-to-month",ChurnData[[#This Row],[InternetService]]="Fiber optic",ChurnData[[#This Row],[TenureMonths]]&lt;=11),"High-risk","Other")</f>
        <v>Other</v>
      </c>
      <c r="U4989" t="str">
        <f>IF(ChurnData[[#This Row],[TenureMonths]]&lt;=11,"0-11",IF(ChurnData[[#This Row],[TenureMonths]]&lt;=23,"12-23",IF(ChurnData[[#This Row],[TenureMonths]]&lt;=35,"24-35",IF(ChurnData[[#This Row],[TenureMonths]]&lt;=47,"36-47",IF(ChurnData[[#This Row],[TenureMonths]]&lt;=59,"48-59","60-72")))))</f>
        <v>24-35</v>
      </c>
      <c r="V4989">
        <f>IF(ChurnData[[#This Row],[Churn]]="Yes",1,0)</f>
        <v>0</v>
      </c>
    </row>
    <row r="4990" spans="1:22" x14ac:dyDescent="0.35">
      <c r="A4990" t="s">
        <v>5043</v>
      </c>
      <c r="B4990" t="s">
        <v>19</v>
      </c>
      <c r="C4990">
        <v>0</v>
      </c>
      <c r="D4990" t="s">
        <v>20</v>
      </c>
      <c r="E4990" t="s">
        <v>20</v>
      </c>
      <c r="F4990" t="s">
        <v>65</v>
      </c>
      <c r="G4990" s="2">
        <v>9</v>
      </c>
      <c r="H4990" t="s">
        <v>20</v>
      </c>
      <c r="I4990" t="s">
        <v>21</v>
      </c>
      <c r="J4990" t="s">
        <v>28</v>
      </c>
      <c r="K4990" t="s">
        <v>28</v>
      </c>
      <c r="L4990" t="s">
        <v>33</v>
      </c>
      <c r="M4990" t="s">
        <v>20</v>
      </c>
      <c r="N4990" t="s">
        <v>34</v>
      </c>
      <c r="O4990" s="1">
        <v>23.06</v>
      </c>
      <c r="P4990" s="1">
        <v>203.19</v>
      </c>
      <c r="Q4990">
        <v>1</v>
      </c>
      <c r="R4990" t="s">
        <v>20</v>
      </c>
      <c r="S4990" t="str">
        <f>IF(ChurnData[[#This Row],[MonthlyCharges]]&lt;=30,"1. Up to 30",IF(ChurnData[[#This Row],[MonthlyCharges]]&lt;=50,"2. 31-50",IF(ChurnData[[#This Row],[MonthlyCharges]]&lt;=70,"3. 51-70",IF(ChurnData[[#This Row],[MonthlyCharges]]&lt;=90,"4. 71-90","5. Over 90"))))</f>
        <v>1. Up to 30</v>
      </c>
      <c r="T4990" t="str">
        <f>IF(AND(ChurnData[[#This Row],[Contract]]="Month-to-month",ChurnData[[#This Row],[InternetService]]="Fiber optic",ChurnData[[#This Row],[TenureMonths]]&lt;=11),"High-risk","Other")</f>
        <v>Other</v>
      </c>
      <c r="U4990" t="str">
        <f>IF(ChurnData[[#This Row],[TenureMonths]]&lt;=11,"0-11",IF(ChurnData[[#This Row],[TenureMonths]]&lt;=23,"12-23",IF(ChurnData[[#This Row],[TenureMonths]]&lt;=35,"24-35",IF(ChurnData[[#This Row],[TenureMonths]]&lt;=47,"36-47",IF(ChurnData[[#This Row],[TenureMonths]]&lt;=59,"48-59","60-72")))))</f>
        <v>0-11</v>
      </c>
      <c r="V4990">
        <f>IF(ChurnData[[#This Row],[Churn]]="Yes",1,0)</f>
        <v>1</v>
      </c>
    </row>
    <row r="4991" spans="1:22" x14ac:dyDescent="0.35">
      <c r="A4991" t="s">
        <v>5044</v>
      </c>
      <c r="B4991" t="s">
        <v>19</v>
      </c>
      <c r="C4991">
        <v>0</v>
      </c>
      <c r="D4991" t="s">
        <v>20</v>
      </c>
      <c r="E4991" t="s">
        <v>20</v>
      </c>
      <c r="F4991" t="s">
        <v>65</v>
      </c>
      <c r="G4991" s="2">
        <v>43</v>
      </c>
      <c r="H4991" t="s">
        <v>21</v>
      </c>
      <c r="I4991" t="s">
        <v>23</v>
      </c>
      <c r="J4991" t="s">
        <v>20</v>
      </c>
      <c r="K4991" t="s">
        <v>21</v>
      </c>
      <c r="L4991" t="s">
        <v>29</v>
      </c>
      <c r="M4991" t="s">
        <v>20</v>
      </c>
      <c r="N4991" t="s">
        <v>30</v>
      </c>
      <c r="O4991" s="1">
        <v>79.900000000000006</v>
      </c>
      <c r="P4991" s="1">
        <v>3341.3</v>
      </c>
      <c r="Q4991">
        <v>1</v>
      </c>
      <c r="R4991" t="s">
        <v>21</v>
      </c>
      <c r="S4991" t="str">
        <f>IF(ChurnData[[#This Row],[MonthlyCharges]]&lt;=30,"1. Up to 30",IF(ChurnData[[#This Row],[MonthlyCharges]]&lt;=50,"2. 31-50",IF(ChurnData[[#This Row],[MonthlyCharges]]&lt;=70,"3. 51-70",IF(ChurnData[[#This Row],[MonthlyCharges]]&lt;=90,"4. 71-90","5. Over 90"))))</f>
        <v>4. 71-90</v>
      </c>
      <c r="T4991" t="str">
        <f>IF(AND(ChurnData[[#This Row],[Contract]]="Month-to-month",ChurnData[[#This Row],[InternetService]]="Fiber optic",ChurnData[[#This Row],[TenureMonths]]&lt;=11),"High-risk","Other")</f>
        <v>Other</v>
      </c>
      <c r="U4991" t="str">
        <f>IF(ChurnData[[#This Row],[TenureMonths]]&lt;=11,"0-11",IF(ChurnData[[#This Row],[TenureMonths]]&lt;=23,"12-23",IF(ChurnData[[#This Row],[TenureMonths]]&lt;=35,"24-35",IF(ChurnData[[#This Row],[TenureMonths]]&lt;=47,"36-47",IF(ChurnData[[#This Row],[TenureMonths]]&lt;=59,"48-59","60-72")))))</f>
        <v>36-47</v>
      </c>
      <c r="V4991">
        <f>IF(ChurnData[[#This Row],[Churn]]="Yes",1,0)</f>
        <v>0</v>
      </c>
    </row>
    <row r="4992" spans="1:22" x14ac:dyDescent="0.35">
      <c r="A4992" t="s">
        <v>5045</v>
      </c>
      <c r="B4992" t="s">
        <v>36</v>
      </c>
      <c r="C4992">
        <v>0</v>
      </c>
      <c r="D4992" t="s">
        <v>20</v>
      </c>
      <c r="E4992" t="s">
        <v>21</v>
      </c>
      <c r="F4992" t="s">
        <v>39</v>
      </c>
      <c r="G4992" s="2">
        <v>22</v>
      </c>
      <c r="H4992" t="s">
        <v>20</v>
      </c>
      <c r="I4992" t="s">
        <v>32</v>
      </c>
      <c r="J4992" t="s">
        <v>21</v>
      </c>
      <c r="K4992" t="s">
        <v>20</v>
      </c>
      <c r="L4992" t="s">
        <v>33</v>
      </c>
      <c r="M4992" t="s">
        <v>20</v>
      </c>
      <c r="N4992" t="s">
        <v>43</v>
      </c>
      <c r="O4992" s="1">
        <v>50.67</v>
      </c>
      <c r="P4992" s="1">
        <v>1085.98</v>
      </c>
      <c r="Q4992">
        <v>3</v>
      </c>
      <c r="R4992" t="s">
        <v>21</v>
      </c>
      <c r="S4992" t="str">
        <f>IF(ChurnData[[#This Row],[MonthlyCharges]]&lt;=30,"1. Up to 30",IF(ChurnData[[#This Row],[MonthlyCharges]]&lt;=50,"2. 31-50",IF(ChurnData[[#This Row],[MonthlyCharges]]&lt;=70,"3. 51-70",IF(ChurnData[[#This Row],[MonthlyCharges]]&lt;=90,"4. 71-90","5. Over 90"))))</f>
        <v>3. 51-70</v>
      </c>
      <c r="T4992" t="str">
        <f>IF(AND(ChurnData[[#This Row],[Contract]]="Month-to-month",ChurnData[[#This Row],[InternetService]]="Fiber optic",ChurnData[[#This Row],[TenureMonths]]&lt;=11),"High-risk","Other")</f>
        <v>Other</v>
      </c>
      <c r="U4992" t="str">
        <f>IF(ChurnData[[#This Row],[TenureMonths]]&lt;=11,"0-11",IF(ChurnData[[#This Row],[TenureMonths]]&lt;=23,"12-23",IF(ChurnData[[#This Row],[TenureMonths]]&lt;=35,"24-35",IF(ChurnData[[#This Row],[TenureMonths]]&lt;=47,"36-47",IF(ChurnData[[#This Row],[TenureMonths]]&lt;=59,"48-59","60-72")))))</f>
        <v>12-23</v>
      </c>
      <c r="V4992">
        <f>IF(ChurnData[[#This Row],[Churn]]="Yes",1,0)</f>
        <v>0</v>
      </c>
    </row>
    <row r="4993" spans="1:22" x14ac:dyDescent="0.35">
      <c r="A4993" t="s">
        <v>5046</v>
      </c>
      <c r="B4993" t="s">
        <v>36</v>
      </c>
      <c r="C4993">
        <v>0</v>
      </c>
      <c r="D4993" t="s">
        <v>21</v>
      </c>
      <c r="E4993" t="s">
        <v>21</v>
      </c>
      <c r="F4993" t="s">
        <v>75</v>
      </c>
      <c r="G4993" s="2">
        <v>2</v>
      </c>
      <c r="H4993" t="s">
        <v>20</v>
      </c>
      <c r="I4993" t="s">
        <v>32</v>
      </c>
      <c r="J4993" t="s">
        <v>20</v>
      </c>
      <c r="K4993" t="s">
        <v>21</v>
      </c>
      <c r="L4993" t="s">
        <v>33</v>
      </c>
      <c r="M4993" t="s">
        <v>21</v>
      </c>
      <c r="N4993" t="s">
        <v>34</v>
      </c>
      <c r="O4993" s="1">
        <v>55.21</v>
      </c>
      <c r="P4993" s="1">
        <v>111.36</v>
      </c>
      <c r="Q4993">
        <v>3</v>
      </c>
      <c r="R4993" t="s">
        <v>21</v>
      </c>
      <c r="S4993" t="str">
        <f>IF(ChurnData[[#This Row],[MonthlyCharges]]&lt;=30,"1. Up to 30",IF(ChurnData[[#This Row],[MonthlyCharges]]&lt;=50,"2. 31-50",IF(ChurnData[[#This Row],[MonthlyCharges]]&lt;=70,"3. 51-70",IF(ChurnData[[#This Row],[MonthlyCharges]]&lt;=90,"4. 71-90","5. Over 90"))))</f>
        <v>3. 51-70</v>
      </c>
      <c r="T4993" t="str">
        <f>IF(AND(ChurnData[[#This Row],[Contract]]="Month-to-month",ChurnData[[#This Row],[InternetService]]="Fiber optic",ChurnData[[#This Row],[TenureMonths]]&lt;=11),"High-risk","Other")</f>
        <v>Other</v>
      </c>
      <c r="U4993" t="str">
        <f>IF(ChurnData[[#This Row],[TenureMonths]]&lt;=11,"0-11",IF(ChurnData[[#This Row],[TenureMonths]]&lt;=23,"12-23",IF(ChurnData[[#This Row],[TenureMonths]]&lt;=35,"24-35",IF(ChurnData[[#This Row],[TenureMonths]]&lt;=47,"36-47",IF(ChurnData[[#This Row],[TenureMonths]]&lt;=59,"48-59","60-72")))))</f>
        <v>0-11</v>
      </c>
      <c r="V4993">
        <f>IF(ChurnData[[#This Row],[Churn]]="Yes",1,0)</f>
        <v>0</v>
      </c>
    </row>
    <row r="4994" spans="1:22" x14ac:dyDescent="0.35">
      <c r="A4994" t="s">
        <v>5047</v>
      </c>
      <c r="B4994" t="s">
        <v>19</v>
      </c>
      <c r="C4994">
        <v>1</v>
      </c>
      <c r="D4994" t="s">
        <v>20</v>
      </c>
      <c r="E4994" t="s">
        <v>20</v>
      </c>
      <c r="F4994" t="s">
        <v>56</v>
      </c>
      <c r="G4994" s="2">
        <v>14</v>
      </c>
      <c r="H4994" t="s">
        <v>20</v>
      </c>
      <c r="I4994" t="s">
        <v>32</v>
      </c>
      <c r="J4994" t="s">
        <v>21</v>
      </c>
      <c r="K4994" t="s">
        <v>20</v>
      </c>
      <c r="L4994" t="s">
        <v>29</v>
      </c>
      <c r="M4994" t="s">
        <v>20</v>
      </c>
      <c r="N4994" t="s">
        <v>30</v>
      </c>
      <c r="O4994" s="1">
        <v>66.31</v>
      </c>
      <c r="P4994" s="1">
        <v>921.89</v>
      </c>
      <c r="Q4994">
        <v>0</v>
      </c>
      <c r="R4994" t="s">
        <v>21</v>
      </c>
      <c r="S4994" t="str">
        <f>IF(ChurnData[[#This Row],[MonthlyCharges]]&lt;=30,"1. Up to 30",IF(ChurnData[[#This Row],[MonthlyCharges]]&lt;=50,"2. 31-50",IF(ChurnData[[#This Row],[MonthlyCharges]]&lt;=70,"3. 51-70",IF(ChurnData[[#This Row],[MonthlyCharges]]&lt;=90,"4. 71-90","5. Over 90"))))</f>
        <v>3. 51-70</v>
      </c>
      <c r="T4994" t="str">
        <f>IF(AND(ChurnData[[#This Row],[Contract]]="Month-to-month",ChurnData[[#This Row],[InternetService]]="Fiber optic",ChurnData[[#This Row],[TenureMonths]]&lt;=11),"High-risk","Other")</f>
        <v>Other</v>
      </c>
      <c r="U4994" t="str">
        <f>IF(ChurnData[[#This Row],[TenureMonths]]&lt;=11,"0-11",IF(ChurnData[[#This Row],[TenureMonths]]&lt;=23,"12-23",IF(ChurnData[[#This Row],[TenureMonths]]&lt;=35,"24-35",IF(ChurnData[[#This Row],[TenureMonths]]&lt;=47,"36-47",IF(ChurnData[[#This Row],[TenureMonths]]&lt;=59,"48-59","60-72")))))</f>
        <v>12-23</v>
      </c>
      <c r="V4994">
        <f>IF(ChurnData[[#This Row],[Churn]]="Yes",1,0)</f>
        <v>0</v>
      </c>
    </row>
    <row r="4995" spans="1:22" x14ac:dyDescent="0.35">
      <c r="A4995" t="s">
        <v>5048</v>
      </c>
      <c r="B4995" t="s">
        <v>36</v>
      </c>
      <c r="C4995">
        <v>0</v>
      </c>
      <c r="D4995" t="s">
        <v>20</v>
      </c>
      <c r="E4995" t="s">
        <v>20</v>
      </c>
      <c r="F4995" t="s">
        <v>56</v>
      </c>
      <c r="G4995" s="2">
        <v>20</v>
      </c>
      <c r="H4995" t="s">
        <v>21</v>
      </c>
      <c r="I4995" t="s">
        <v>32</v>
      </c>
      <c r="J4995" t="s">
        <v>20</v>
      </c>
      <c r="K4995" t="s">
        <v>21</v>
      </c>
      <c r="L4995" t="s">
        <v>33</v>
      </c>
      <c r="M4995" t="s">
        <v>20</v>
      </c>
      <c r="N4995" t="s">
        <v>34</v>
      </c>
      <c r="O4995" s="1">
        <v>45.95</v>
      </c>
      <c r="P4995" s="1">
        <v>917.84</v>
      </c>
      <c r="Q4995">
        <v>0</v>
      </c>
      <c r="R4995" t="s">
        <v>20</v>
      </c>
      <c r="S4995" t="str">
        <f>IF(ChurnData[[#This Row],[MonthlyCharges]]&lt;=30,"1. Up to 30",IF(ChurnData[[#This Row],[MonthlyCharges]]&lt;=50,"2. 31-50",IF(ChurnData[[#This Row],[MonthlyCharges]]&lt;=70,"3. 51-70",IF(ChurnData[[#This Row],[MonthlyCharges]]&lt;=90,"4. 71-90","5. Over 90"))))</f>
        <v>2. 31-50</v>
      </c>
      <c r="T4995" t="str">
        <f>IF(AND(ChurnData[[#This Row],[Contract]]="Month-to-month",ChurnData[[#This Row],[InternetService]]="Fiber optic",ChurnData[[#This Row],[TenureMonths]]&lt;=11),"High-risk","Other")</f>
        <v>Other</v>
      </c>
      <c r="U4995" t="str">
        <f>IF(ChurnData[[#This Row],[TenureMonths]]&lt;=11,"0-11",IF(ChurnData[[#This Row],[TenureMonths]]&lt;=23,"12-23",IF(ChurnData[[#This Row],[TenureMonths]]&lt;=35,"24-35",IF(ChurnData[[#This Row],[TenureMonths]]&lt;=47,"36-47",IF(ChurnData[[#This Row],[TenureMonths]]&lt;=59,"48-59","60-72")))))</f>
        <v>12-23</v>
      </c>
      <c r="V4995">
        <f>IF(ChurnData[[#This Row],[Churn]]="Yes",1,0)</f>
        <v>1</v>
      </c>
    </row>
    <row r="4996" spans="1:22" x14ac:dyDescent="0.35">
      <c r="A4996" t="s">
        <v>5049</v>
      </c>
      <c r="B4996" t="s">
        <v>36</v>
      </c>
      <c r="C4996">
        <v>0</v>
      </c>
      <c r="D4996" t="s">
        <v>20</v>
      </c>
      <c r="E4996" t="s">
        <v>21</v>
      </c>
      <c r="F4996" t="s">
        <v>22</v>
      </c>
      <c r="G4996" s="2">
        <v>42</v>
      </c>
      <c r="H4996" t="s">
        <v>20</v>
      </c>
      <c r="I4996" t="s">
        <v>23</v>
      </c>
      <c r="J4996" t="s">
        <v>21</v>
      </c>
      <c r="K4996" t="s">
        <v>21</v>
      </c>
      <c r="L4996" t="s">
        <v>33</v>
      </c>
      <c r="M4996" t="s">
        <v>20</v>
      </c>
      <c r="N4996" t="s">
        <v>25</v>
      </c>
      <c r="O4996" s="1">
        <v>82.4</v>
      </c>
      <c r="P4996" s="1">
        <v>3499.04</v>
      </c>
      <c r="Q4996">
        <v>3</v>
      </c>
      <c r="R4996" t="s">
        <v>21</v>
      </c>
      <c r="S4996" t="str">
        <f>IF(ChurnData[[#This Row],[MonthlyCharges]]&lt;=30,"1. Up to 30",IF(ChurnData[[#This Row],[MonthlyCharges]]&lt;=50,"2. 31-50",IF(ChurnData[[#This Row],[MonthlyCharges]]&lt;=70,"3. 51-70",IF(ChurnData[[#This Row],[MonthlyCharges]]&lt;=90,"4. 71-90","5. Over 90"))))</f>
        <v>4. 71-90</v>
      </c>
      <c r="T4996" t="str">
        <f>IF(AND(ChurnData[[#This Row],[Contract]]="Month-to-month",ChurnData[[#This Row],[InternetService]]="Fiber optic",ChurnData[[#This Row],[TenureMonths]]&lt;=11),"High-risk","Other")</f>
        <v>Other</v>
      </c>
      <c r="U4996" t="str">
        <f>IF(ChurnData[[#This Row],[TenureMonths]]&lt;=11,"0-11",IF(ChurnData[[#This Row],[TenureMonths]]&lt;=23,"12-23",IF(ChurnData[[#This Row],[TenureMonths]]&lt;=35,"24-35",IF(ChurnData[[#This Row],[TenureMonths]]&lt;=47,"36-47",IF(ChurnData[[#This Row],[TenureMonths]]&lt;=59,"48-59","60-72")))))</f>
        <v>36-47</v>
      </c>
      <c r="V4996">
        <f>IF(ChurnData[[#This Row],[Churn]]="Yes",1,0)</f>
        <v>0</v>
      </c>
    </row>
    <row r="4997" spans="1:22" x14ac:dyDescent="0.35">
      <c r="A4997" t="s">
        <v>5050</v>
      </c>
      <c r="B4997" t="s">
        <v>36</v>
      </c>
      <c r="C4997">
        <v>0</v>
      </c>
      <c r="D4997" t="s">
        <v>20</v>
      </c>
      <c r="E4997" t="s">
        <v>21</v>
      </c>
      <c r="F4997" t="s">
        <v>47</v>
      </c>
      <c r="G4997" s="2">
        <v>50</v>
      </c>
      <c r="H4997" t="s">
        <v>20</v>
      </c>
      <c r="I4997" t="s">
        <v>32</v>
      </c>
      <c r="J4997" t="s">
        <v>21</v>
      </c>
      <c r="K4997" t="s">
        <v>20</v>
      </c>
      <c r="L4997" t="s">
        <v>29</v>
      </c>
      <c r="M4997" t="s">
        <v>20</v>
      </c>
      <c r="N4997" t="s">
        <v>25</v>
      </c>
      <c r="O4997" s="1">
        <v>49.66</v>
      </c>
      <c r="P4997" s="1">
        <v>2477.54</v>
      </c>
      <c r="Q4997">
        <v>2</v>
      </c>
      <c r="R4997" t="s">
        <v>21</v>
      </c>
      <c r="S4997" t="str">
        <f>IF(ChurnData[[#This Row],[MonthlyCharges]]&lt;=30,"1. Up to 30",IF(ChurnData[[#This Row],[MonthlyCharges]]&lt;=50,"2. 31-50",IF(ChurnData[[#This Row],[MonthlyCharges]]&lt;=70,"3. 51-70",IF(ChurnData[[#This Row],[MonthlyCharges]]&lt;=90,"4. 71-90","5. Over 90"))))</f>
        <v>2. 31-50</v>
      </c>
      <c r="T4997" t="str">
        <f>IF(AND(ChurnData[[#This Row],[Contract]]="Month-to-month",ChurnData[[#This Row],[InternetService]]="Fiber optic",ChurnData[[#This Row],[TenureMonths]]&lt;=11),"High-risk","Other")</f>
        <v>Other</v>
      </c>
      <c r="U4997" t="str">
        <f>IF(ChurnData[[#This Row],[TenureMonths]]&lt;=11,"0-11",IF(ChurnData[[#This Row],[TenureMonths]]&lt;=23,"12-23",IF(ChurnData[[#This Row],[TenureMonths]]&lt;=35,"24-35",IF(ChurnData[[#This Row],[TenureMonths]]&lt;=47,"36-47",IF(ChurnData[[#This Row],[TenureMonths]]&lt;=59,"48-59","60-72")))))</f>
        <v>48-59</v>
      </c>
      <c r="V4997">
        <f>IF(ChurnData[[#This Row],[Churn]]="Yes",1,0)</f>
        <v>0</v>
      </c>
    </row>
    <row r="4998" spans="1:22" x14ac:dyDescent="0.35">
      <c r="A4998" t="s">
        <v>5051</v>
      </c>
      <c r="B4998" t="s">
        <v>19</v>
      </c>
      <c r="C4998">
        <v>1</v>
      </c>
      <c r="D4998" t="s">
        <v>21</v>
      </c>
      <c r="E4998" t="s">
        <v>21</v>
      </c>
      <c r="F4998" t="s">
        <v>45</v>
      </c>
      <c r="G4998" s="2">
        <v>53</v>
      </c>
      <c r="H4998" t="s">
        <v>20</v>
      </c>
      <c r="I4998" t="s">
        <v>23</v>
      </c>
      <c r="J4998" t="s">
        <v>21</v>
      </c>
      <c r="K4998" t="s">
        <v>21</v>
      </c>
      <c r="L4998" t="s">
        <v>29</v>
      </c>
      <c r="M4998" t="s">
        <v>21</v>
      </c>
      <c r="N4998" t="s">
        <v>25</v>
      </c>
      <c r="O4998" s="1">
        <v>87.4</v>
      </c>
      <c r="P4998" s="1">
        <v>4767.2700000000004</v>
      </c>
      <c r="Q4998">
        <v>2</v>
      </c>
      <c r="R4998" t="s">
        <v>21</v>
      </c>
      <c r="S4998" t="str">
        <f>IF(ChurnData[[#This Row],[MonthlyCharges]]&lt;=30,"1. Up to 30",IF(ChurnData[[#This Row],[MonthlyCharges]]&lt;=50,"2. 31-50",IF(ChurnData[[#This Row],[MonthlyCharges]]&lt;=70,"3. 51-70",IF(ChurnData[[#This Row],[MonthlyCharges]]&lt;=90,"4. 71-90","5. Over 90"))))</f>
        <v>4. 71-90</v>
      </c>
      <c r="T4998" t="str">
        <f>IF(AND(ChurnData[[#This Row],[Contract]]="Month-to-month",ChurnData[[#This Row],[InternetService]]="Fiber optic",ChurnData[[#This Row],[TenureMonths]]&lt;=11),"High-risk","Other")</f>
        <v>Other</v>
      </c>
      <c r="U4998" t="str">
        <f>IF(ChurnData[[#This Row],[TenureMonths]]&lt;=11,"0-11",IF(ChurnData[[#This Row],[TenureMonths]]&lt;=23,"12-23",IF(ChurnData[[#This Row],[TenureMonths]]&lt;=35,"24-35",IF(ChurnData[[#This Row],[TenureMonths]]&lt;=47,"36-47",IF(ChurnData[[#This Row],[TenureMonths]]&lt;=59,"48-59","60-72")))))</f>
        <v>48-59</v>
      </c>
      <c r="V4998">
        <f>IF(ChurnData[[#This Row],[Churn]]="Yes",1,0)</f>
        <v>0</v>
      </c>
    </row>
    <row r="4999" spans="1:22" x14ac:dyDescent="0.35">
      <c r="A4999" t="s">
        <v>5052</v>
      </c>
      <c r="B4999" t="s">
        <v>36</v>
      </c>
      <c r="C4999">
        <v>0</v>
      </c>
      <c r="D4999" t="s">
        <v>20</v>
      </c>
      <c r="E4999" t="s">
        <v>21</v>
      </c>
      <c r="F4999" t="s">
        <v>22</v>
      </c>
      <c r="G4999" s="2">
        <v>12</v>
      </c>
      <c r="H4999" t="s">
        <v>20</v>
      </c>
      <c r="I4999" t="s">
        <v>23</v>
      </c>
      <c r="J4999" t="s">
        <v>20</v>
      </c>
      <c r="K4999" t="s">
        <v>21</v>
      </c>
      <c r="L4999" t="s">
        <v>33</v>
      </c>
      <c r="M4999" t="s">
        <v>21</v>
      </c>
      <c r="N4999" t="s">
        <v>25</v>
      </c>
      <c r="O4999" s="1">
        <v>96.37</v>
      </c>
      <c r="P4999" s="1">
        <v>1165.76</v>
      </c>
      <c r="Q4999">
        <v>3</v>
      </c>
      <c r="R4999" t="s">
        <v>20</v>
      </c>
      <c r="S4999" t="str">
        <f>IF(ChurnData[[#This Row],[MonthlyCharges]]&lt;=30,"1. Up to 30",IF(ChurnData[[#This Row],[MonthlyCharges]]&lt;=50,"2. 31-50",IF(ChurnData[[#This Row],[MonthlyCharges]]&lt;=70,"3. 51-70",IF(ChurnData[[#This Row],[MonthlyCharges]]&lt;=90,"4. 71-90","5. Over 90"))))</f>
        <v>5. Over 90</v>
      </c>
      <c r="T4999" t="str">
        <f>IF(AND(ChurnData[[#This Row],[Contract]]="Month-to-month",ChurnData[[#This Row],[InternetService]]="Fiber optic",ChurnData[[#This Row],[TenureMonths]]&lt;=11),"High-risk","Other")</f>
        <v>Other</v>
      </c>
      <c r="U4999" t="str">
        <f>IF(ChurnData[[#This Row],[TenureMonths]]&lt;=11,"0-11",IF(ChurnData[[#This Row],[TenureMonths]]&lt;=23,"12-23",IF(ChurnData[[#This Row],[TenureMonths]]&lt;=35,"24-35",IF(ChurnData[[#This Row],[TenureMonths]]&lt;=47,"36-47",IF(ChurnData[[#This Row],[TenureMonths]]&lt;=59,"48-59","60-72")))))</f>
        <v>12-23</v>
      </c>
      <c r="V4999">
        <f>IF(ChurnData[[#This Row],[Churn]]="Yes",1,0)</f>
        <v>1</v>
      </c>
    </row>
    <row r="5000" spans="1:22" x14ac:dyDescent="0.35">
      <c r="A5000" t="s">
        <v>5053</v>
      </c>
      <c r="B5000" t="s">
        <v>19</v>
      </c>
      <c r="C5000">
        <v>0</v>
      </c>
      <c r="D5000" t="s">
        <v>21</v>
      </c>
      <c r="E5000" t="s">
        <v>21</v>
      </c>
      <c r="F5000" t="s">
        <v>49</v>
      </c>
      <c r="G5000" s="2">
        <v>44</v>
      </c>
      <c r="H5000" t="s">
        <v>21</v>
      </c>
      <c r="I5000" t="s">
        <v>23</v>
      </c>
      <c r="J5000" t="s">
        <v>21</v>
      </c>
      <c r="K5000" t="s">
        <v>21</v>
      </c>
      <c r="L5000" t="s">
        <v>33</v>
      </c>
      <c r="M5000" t="s">
        <v>20</v>
      </c>
      <c r="N5000" t="s">
        <v>34</v>
      </c>
      <c r="O5000" s="1">
        <v>65.77</v>
      </c>
      <c r="P5000" s="1">
        <v>2932.71</v>
      </c>
      <c r="Q5000">
        <v>2</v>
      </c>
      <c r="R5000" t="s">
        <v>20</v>
      </c>
      <c r="S5000" t="str">
        <f>IF(ChurnData[[#This Row],[MonthlyCharges]]&lt;=30,"1. Up to 30",IF(ChurnData[[#This Row],[MonthlyCharges]]&lt;=50,"2. 31-50",IF(ChurnData[[#This Row],[MonthlyCharges]]&lt;=70,"3. 51-70",IF(ChurnData[[#This Row],[MonthlyCharges]]&lt;=90,"4. 71-90","5. Over 90"))))</f>
        <v>3. 51-70</v>
      </c>
      <c r="T5000" t="str">
        <f>IF(AND(ChurnData[[#This Row],[Contract]]="Month-to-month",ChurnData[[#This Row],[InternetService]]="Fiber optic",ChurnData[[#This Row],[TenureMonths]]&lt;=11),"High-risk","Other")</f>
        <v>Other</v>
      </c>
      <c r="U5000" t="str">
        <f>IF(ChurnData[[#This Row],[TenureMonths]]&lt;=11,"0-11",IF(ChurnData[[#This Row],[TenureMonths]]&lt;=23,"12-23",IF(ChurnData[[#This Row],[TenureMonths]]&lt;=35,"24-35",IF(ChurnData[[#This Row],[TenureMonths]]&lt;=47,"36-47",IF(ChurnData[[#This Row],[TenureMonths]]&lt;=59,"48-59","60-72")))))</f>
        <v>36-47</v>
      </c>
      <c r="V5000">
        <f>IF(ChurnData[[#This Row],[Churn]]="Yes",1,0)</f>
        <v>1</v>
      </c>
    </row>
    <row r="5001" spans="1:22" x14ac:dyDescent="0.35">
      <c r="A5001" t="s">
        <v>5054</v>
      </c>
      <c r="B5001" t="s">
        <v>36</v>
      </c>
      <c r="C5001">
        <v>1</v>
      </c>
      <c r="D5001" t="s">
        <v>21</v>
      </c>
      <c r="E5001" t="s">
        <v>21</v>
      </c>
      <c r="F5001" t="s">
        <v>75</v>
      </c>
      <c r="G5001" s="2">
        <v>10</v>
      </c>
      <c r="H5001" t="s">
        <v>20</v>
      </c>
      <c r="I5001" t="s">
        <v>32</v>
      </c>
      <c r="J5001" t="s">
        <v>20</v>
      </c>
      <c r="K5001" t="s">
        <v>21</v>
      </c>
      <c r="L5001" t="s">
        <v>33</v>
      </c>
      <c r="M5001" t="s">
        <v>21</v>
      </c>
      <c r="N5001" t="s">
        <v>34</v>
      </c>
      <c r="O5001" s="1">
        <v>54.33</v>
      </c>
      <c r="P5001" s="1">
        <v>541.74</v>
      </c>
      <c r="Q5001">
        <v>1</v>
      </c>
      <c r="R5001" t="s">
        <v>21</v>
      </c>
      <c r="S5001" t="str">
        <f>IF(ChurnData[[#This Row],[MonthlyCharges]]&lt;=30,"1. Up to 30",IF(ChurnData[[#This Row],[MonthlyCharges]]&lt;=50,"2. 31-50",IF(ChurnData[[#This Row],[MonthlyCharges]]&lt;=70,"3. 51-70",IF(ChurnData[[#This Row],[MonthlyCharges]]&lt;=90,"4. 71-90","5. Over 90"))))</f>
        <v>3. 51-70</v>
      </c>
      <c r="T5001" t="str">
        <f>IF(AND(ChurnData[[#This Row],[Contract]]="Month-to-month",ChurnData[[#This Row],[InternetService]]="Fiber optic",ChurnData[[#This Row],[TenureMonths]]&lt;=11),"High-risk","Other")</f>
        <v>Other</v>
      </c>
      <c r="U5001" t="str">
        <f>IF(ChurnData[[#This Row],[TenureMonths]]&lt;=11,"0-11",IF(ChurnData[[#This Row],[TenureMonths]]&lt;=23,"12-23",IF(ChurnData[[#This Row],[TenureMonths]]&lt;=35,"24-35",IF(ChurnData[[#This Row],[TenureMonths]]&lt;=47,"36-47",IF(ChurnData[[#This Row],[TenureMonths]]&lt;=59,"48-59","60-72")))))</f>
        <v>0-11</v>
      </c>
      <c r="V5001">
        <f>IF(ChurnData[[#This Row],[Churn]]="Yes",1,0)</f>
        <v>0</v>
      </c>
    </row>
  </sheetData>
  <conditionalFormatting sqref="A1:A5001 A5032:A1048576">
    <cfRule type="duplicateValues" dxfId="2" priority="2"/>
  </conditionalFormatting>
  <conditionalFormatting sqref="A1:A1048576">
    <cfRule type="duplicateValues" dxfId="1"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DB222-13A7-486A-BDA4-478032721914}">
  <dimension ref="A1:AA42"/>
  <sheetViews>
    <sheetView workbookViewId="0">
      <selection activeCell="U7" sqref="U7"/>
    </sheetView>
  </sheetViews>
  <sheetFormatPr defaultRowHeight="14.5" x14ac:dyDescent="0.35"/>
  <cols>
    <col min="1" max="1" width="4.6328125" customWidth="1"/>
    <col min="2" max="2" width="10.36328125" bestFit="1" customWidth="1"/>
    <col min="18" max="27" width="8.7265625" style="39"/>
  </cols>
  <sheetData>
    <row r="1" spans="1:17" ht="25" customHeight="1" x14ac:dyDescent="0.35">
      <c r="A1" s="42"/>
      <c r="B1" s="60" t="s">
        <v>5104</v>
      </c>
      <c r="C1" s="60"/>
      <c r="D1" s="60"/>
      <c r="E1" s="60"/>
      <c r="F1" s="60"/>
      <c r="G1" s="60"/>
      <c r="H1" s="60"/>
      <c r="I1" s="60"/>
      <c r="J1" s="60"/>
      <c r="K1" s="60"/>
      <c r="L1" s="60"/>
      <c r="M1" s="60"/>
      <c r="N1" s="60"/>
      <c r="O1" s="60"/>
      <c r="P1" s="60"/>
      <c r="Q1" s="61"/>
    </row>
    <row r="2" spans="1:17" ht="25" customHeight="1" x14ac:dyDescent="0.35">
      <c r="A2" s="43"/>
      <c r="B2" s="54"/>
      <c r="C2" s="54"/>
      <c r="D2" s="54"/>
      <c r="E2" s="54"/>
      <c r="F2" s="54"/>
      <c r="G2" s="54"/>
      <c r="H2" s="54"/>
      <c r="I2" s="54"/>
      <c r="J2" s="54"/>
      <c r="K2" s="54"/>
      <c r="L2" s="54"/>
      <c r="M2" s="54"/>
      <c r="N2" s="54"/>
      <c r="O2" s="54"/>
      <c r="P2" s="54"/>
      <c r="Q2" s="62"/>
    </row>
    <row r="3" spans="1:17" s="39" customFormat="1" x14ac:dyDescent="0.35"/>
    <row r="4" spans="1:17" s="39" customFormat="1" ht="25" customHeight="1" x14ac:dyDescent="0.35">
      <c r="A4" s="44"/>
      <c r="B4" s="63" t="s">
        <v>5085</v>
      </c>
      <c r="C4" s="64"/>
      <c r="D4" s="64"/>
      <c r="E4" s="64"/>
      <c r="F4" s="64"/>
      <c r="G4" s="64"/>
      <c r="H4" s="64"/>
      <c r="I4" s="64"/>
      <c r="J4" s="64"/>
      <c r="K4" s="64"/>
      <c r="L4" s="64"/>
      <c r="M4" s="64"/>
      <c r="N4" s="64"/>
      <c r="O4" s="64"/>
      <c r="P4" s="64"/>
      <c r="Q4" s="64"/>
    </row>
    <row r="5" spans="1:17" ht="25" customHeight="1" x14ac:dyDescent="0.35">
      <c r="A5" s="59" t="s">
        <v>5100</v>
      </c>
      <c r="B5" s="59"/>
      <c r="C5" s="59"/>
      <c r="D5" s="59"/>
      <c r="E5" s="59"/>
      <c r="F5" s="59"/>
      <c r="G5" s="59"/>
      <c r="H5" s="59"/>
      <c r="I5" s="59"/>
      <c r="J5" s="59"/>
      <c r="K5" s="59"/>
      <c r="L5" s="59"/>
      <c r="M5" s="59"/>
      <c r="N5" s="59"/>
      <c r="O5" s="59"/>
      <c r="P5" s="59"/>
      <c r="Q5" s="59"/>
    </row>
    <row r="6" spans="1:17" ht="25" customHeight="1" x14ac:dyDescent="0.35">
      <c r="A6" s="65"/>
      <c r="B6" s="65"/>
      <c r="C6" s="65"/>
      <c r="D6" s="65"/>
      <c r="E6" s="65"/>
      <c r="F6" s="65"/>
      <c r="G6" s="65"/>
      <c r="H6" s="65"/>
      <c r="I6" s="65"/>
      <c r="J6" s="65"/>
      <c r="K6" s="65"/>
      <c r="L6" s="65"/>
      <c r="M6" s="65"/>
      <c r="N6" s="65"/>
      <c r="O6" s="65"/>
      <c r="P6" s="65"/>
      <c r="Q6" s="65"/>
    </row>
    <row r="7" spans="1:17" ht="25" customHeight="1" x14ac:dyDescent="0.35">
      <c r="A7" s="59" t="s">
        <v>5101</v>
      </c>
      <c r="B7" s="59"/>
      <c r="C7" s="59"/>
      <c r="D7" s="59"/>
      <c r="E7" s="59"/>
      <c r="F7" s="59"/>
      <c r="G7" s="59"/>
      <c r="H7" s="59"/>
      <c r="I7" s="59"/>
      <c r="J7" s="59"/>
      <c r="K7" s="59"/>
      <c r="L7" s="59"/>
      <c r="M7" s="59"/>
      <c r="N7" s="59"/>
      <c r="O7" s="59"/>
      <c r="P7" s="59"/>
      <c r="Q7" s="59"/>
    </row>
    <row r="8" spans="1:17" ht="25" customHeight="1" x14ac:dyDescent="0.35">
      <c r="A8" s="66"/>
      <c r="B8" s="66"/>
      <c r="C8" s="66"/>
      <c r="D8" s="66"/>
      <c r="E8" s="66"/>
      <c r="F8" s="66"/>
      <c r="G8" s="66"/>
      <c r="H8" s="66"/>
      <c r="I8" s="66"/>
      <c r="J8" s="66"/>
      <c r="K8" s="66"/>
      <c r="L8" s="66"/>
      <c r="M8" s="66"/>
      <c r="N8" s="66"/>
      <c r="O8" s="66"/>
      <c r="P8" s="66"/>
      <c r="Q8" s="66"/>
    </row>
    <row r="9" spans="1:17" ht="25" customHeight="1" x14ac:dyDescent="0.35">
      <c r="A9" s="59" t="s">
        <v>5143</v>
      </c>
      <c r="B9" s="59"/>
      <c r="C9" s="59"/>
      <c r="D9" s="59"/>
      <c r="E9" s="59"/>
      <c r="F9" s="59"/>
      <c r="G9" s="59"/>
      <c r="H9" s="59"/>
      <c r="I9" s="59"/>
      <c r="J9" s="59"/>
      <c r="K9" s="59"/>
      <c r="L9" s="59"/>
      <c r="M9" s="59"/>
      <c r="N9" s="59"/>
      <c r="O9" s="59"/>
      <c r="P9" s="59"/>
      <c r="Q9" s="59"/>
    </row>
    <row r="10" spans="1:17" ht="25" customHeight="1" x14ac:dyDescent="0.35">
      <c r="A10" s="38"/>
      <c r="B10" s="35"/>
      <c r="C10" s="35"/>
      <c r="D10" s="35"/>
      <c r="E10" s="35"/>
      <c r="F10" s="35"/>
      <c r="G10" s="35"/>
      <c r="H10" s="35"/>
      <c r="I10" s="35"/>
      <c r="J10" s="35"/>
      <c r="K10" s="35"/>
      <c r="L10" s="35"/>
      <c r="M10" s="35"/>
      <c r="N10" s="35"/>
      <c r="O10" s="35"/>
      <c r="P10" s="35"/>
      <c r="Q10" s="35"/>
    </row>
    <row r="11" spans="1:17" ht="25" customHeight="1" x14ac:dyDescent="0.35">
      <c r="A11" s="59" t="s">
        <v>5102</v>
      </c>
      <c r="B11" s="59"/>
      <c r="C11" s="59"/>
      <c r="D11" s="59"/>
      <c r="E11" s="59"/>
      <c r="F11" s="59"/>
      <c r="G11" s="59"/>
      <c r="H11" s="59"/>
      <c r="I11" s="59"/>
      <c r="J11" s="59"/>
      <c r="K11" s="59"/>
      <c r="L11" s="59"/>
      <c r="M11" s="59"/>
      <c r="N11" s="59"/>
      <c r="O11" s="59"/>
      <c r="P11" s="59"/>
      <c r="Q11" s="59"/>
    </row>
    <row r="12" spans="1:17" ht="25" customHeight="1" x14ac:dyDescent="0.35">
      <c r="A12" s="66"/>
      <c r="B12" s="66"/>
      <c r="C12" s="66"/>
      <c r="D12" s="66"/>
      <c r="E12" s="66"/>
      <c r="F12" s="66"/>
      <c r="G12" s="66"/>
      <c r="H12" s="66"/>
      <c r="I12" s="66"/>
      <c r="J12" s="66"/>
      <c r="K12" s="66"/>
      <c r="L12" s="66"/>
      <c r="M12" s="66"/>
      <c r="N12" s="66"/>
      <c r="O12" s="66"/>
      <c r="P12" s="66"/>
      <c r="Q12" s="66"/>
    </row>
    <row r="13" spans="1:17" ht="25" customHeight="1" x14ac:dyDescent="0.35">
      <c r="A13" s="59" t="s">
        <v>5103</v>
      </c>
      <c r="B13" s="59"/>
      <c r="C13" s="59"/>
      <c r="D13" s="59"/>
      <c r="E13" s="59"/>
      <c r="F13" s="59"/>
      <c r="G13" s="59"/>
      <c r="H13" s="59"/>
      <c r="I13" s="59"/>
      <c r="J13" s="59"/>
      <c r="K13" s="59"/>
      <c r="L13" s="59"/>
      <c r="M13" s="59"/>
      <c r="N13" s="59"/>
      <c r="O13" s="59"/>
      <c r="P13" s="59"/>
      <c r="Q13" s="59"/>
    </row>
    <row r="14" spans="1:17" s="39" customFormat="1" x14ac:dyDescent="0.35"/>
    <row r="15" spans="1:17" s="39" customFormat="1" ht="25" customHeight="1" x14ac:dyDescent="0.35">
      <c r="A15" s="59" t="s">
        <v>5119</v>
      </c>
      <c r="B15" s="59"/>
      <c r="C15" s="59"/>
      <c r="D15" s="59"/>
      <c r="E15" s="59"/>
      <c r="F15" s="59"/>
      <c r="G15" s="59"/>
      <c r="H15" s="59"/>
      <c r="I15" s="59"/>
      <c r="J15" s="59"/>
      <c r="K15" s="59"/>
      <c r="L15" s="59"/>
      <c r="M15" s="59"/>
      <c r="N15" s="59"/>
      <c r="O15" s="59"/>
      <c r="P15" s="59"/>
      <c r="Q15" s="59"/>
    </row>
    <row r="16" spans="1:17" s="39" customFormat="1" ht="15" customHeight="1" x14ac:dyDescent="0.35"/>
    <row r="17" spans="1:17" s="39" customFormat="1" ht="25" customHeight="1" x14ac:dyDescent="0.35">
      <c r="A17" s="59" t="s">
        <v>5158</v>
      </c>
      <c r="B17" s="59"/>
      <c r="C17" s="59"/>
      <c r="D17" s="59"/>
      <c r="E17" s="59"/>
      <c r="F17" s="59"/>
      <c r="G17" s="59"/>
      <c r="H17" s="59"/>
      <c r="I17" s="59"/>
      <c r="J17" s="59"/>
      <c r="K17" s="59"/>
      <c r="L17" s="59"/>
      <c r="M17" s="59"/>
      <c r="N17" s="59"/>
      <c r="O17" s="59"/>
      <c r="P17" s="59"/>
      <c r="Q17" s="59"/>
    </row>
    <row r="18" spans="1:17" s="39" customFormat="1" ht="25" customHeight="1" x14ac:dyDescent="0.35"/>
    <row r="19" spans="1:17" s="39" customFormat="1" ht="25" customHeight="1" x14ac:dyDescent="0.35"/>
    <row r="20" spans="1:17" s="39" customFormat="1" ht="25" customHeight="1" x14ac:dyDescent="0.35"/>
    <row r="21" spans="1:17" s="39" customFormat="1" ht="25" customHeight="1" x14ac:dyDescent="0.35"/>
    <row r="22" spans="1:17" s="39" customFormat="1" ht="25" customHeight="1" x14ac:dyDescent="0.35"/>
    <row r="23" spans="1:17" s="39" customFormat="1" ht="25" customHeight="1" x14ac:dyDescent="0.35"/>
    <row r="24" spans="1:17" s="39" customFormat="1" ht="25" customHeight="1" x14ac:dyDescent="0.35"/>
    <row r="25" spans="1:17" s="39" customFormat="1" x14ac:dyDescent="0.35"/>
    <row r="26" spans="1:17" s="39" customFormat="1" x14ac:dyDescent="0.35"/>
    <row r="27" spans="1:17" s="39" customFormat="1" x14ac:dyDescent="0.35"/>
    <row r="28" spans="1:17" s="39" customFormat="1" x14ac:dyDescent="0.35"/>
    <row r="29" spans="1:17" s="39" customFormat="1" x14ac:dyDescent="0.35"/>
    <row r="30" spans="1:17" s="39" customFormat="1" x14ac:dyDescent="0.35"/>
    <row r="31" spans="1:17" s="39" customFormat="1" x14ac:dyDescent="0.35"/>
    <row r="32" spans="1:17" s="39" customFormat="1" x14ac:dyDescent="0.35"/>
    <row r="33" s="39" customFormat="1" x14ac:dyDescent="0.35"/>
    <row r="34" s="39" customFormat="1" x14ac:dyDescent="0.35"/>
    <row r="35" s="39" customFormat="1" x14ac:dyDescent="0.35"/>
    <row r="36" s="39" customFormat="1" x14ac:dyDescent="0.35"/>
    <row r="37" s="39" customFormat="1" x14ac:dyDescent="0.35"/>
    <row r="38" s="39" customFormat="1" x14ac:dyDescent="0.35"/>
    <row r="39" s="39" customFormat="1" x14ac:dyDescent="0.35"/>
    <row r="40" s="39" customFormat="1" x14ac:dyDescent="0.35"/>
    <row r="41" s="39" customFormat="1" x14ac:dyDescent="0.35"/>
    <row r="42" s="39" customFormat="1" x14ac:dyDescent="0.35"/>
  </sheetData>
  <mergeCells count="12">
    <mergeCell ref="A17:Q17"/>
    <mergeCell ref="A15:Q15"/>
    <mergeCell ref="B1:Q2"/>
    <mergeCell ref="B4:Q4"/>
    <mergeCell ref="A5:Q5"/>
    <mergeCell ref="A6:Q6"/>
    <mergeCell ref="A7:Q7"/>
    <mergeCell ref="A8:Q8"/>
    <mergeCell ref="A9:Q9"/>
    <mergeCell ref="A11:Q11"/>
    <mergeCell ref="A12:Q12"/>
    <mergeCell ref="A13:Q1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CD27C-9CAC-4401-B617-127E0305884A}">
  <dimension ref="A1:D76"/>
  <sheetViews>
    <sheetView topLeftCell="A48" workbookViewId="0">
      <selection activeCell="F68" sqref="F68"/>
    </sheetView>
  </sheetViews>
  <sheetFormatPr defaultRowHeight="14.5" x14ac:dyDescent="0.35"/>
  <cols>
    <col min="1" max="1" width="30.26953125" customWidth="1"/>
    <col min="2" max="2" width="15.36328125" bestFit="1" customWidth="1"/>
    <col min="3" max="3" width="8.36328125" bestFit="1" customWidth="1"/>
    <col min="4" max="4" width="8.81640625" customWidth="1"/>
  </cols>
  <sheetData>
    <row r="1" spans="1:4" ht="25" customHeight="1" x14ac:dyDescent="0.35">
      <c r="A1" s="67" t="s">
        <v>5056</v>
      </c>
      <c r="B1" s="67"/>
      <c r="C1" s="67"/>
      <c r="D1" s="67"/>
    </row>
    <row r="3" spans="1:4" x14ac:dyDescent="0.35">
      <c r="A3" s="4" t="s">
        <v>5106</v>
      </c>
    </row>
    <row r="4" spans="1:4" x14ac:dyDescent="0.35">
      <c r="B4" s="9" t="s">
        <v>21</v>
      </c>
      <c r="C4" s="9" t="s">
        <v>20</v>
      </c>
      <c r="D4" s="9" t="s">
        <v>5055</v>
      </c>
    </row>
    <row r="5" spans="1:4" x14ac:dyDescent="0.35">
      <c r="A5" s="5" t="s">
        <v>33</v>
      </c>
      <c r="B5" s="7">
        <v>0.49089584850691914</v>
      </c>
      <c r="C5" s="7">
        <v>0.50910415149308086</v>
      </c>
      <c r="D5" s="8">
        <v>1</v>
      </c>
    </row>
    <row r="6" spans="1:4" x14ac:dyDescent="0.35">
      <c r="A6" s="5" t="s">
        <v>29</v>
      </c>
      <c r="B6" s="7">
        <v>0.83446272991287507</v>
      </c>
      <c r="C6" s="7">
        <v>0.16553727008712488</v>
      </c>
      <c r="D6" s="8">
        <v>1</v>
      </c>
    </row>
    <row r="7" spans="1:4" x14ac:dyDescent="0.35">
      <c r="A7" s="5" t="s">
        <v>24</v>
      </c>
      <c r="B7" s="7">
        <v>0.96232596232596235</v>
      </c>
      <c r="C7" s="7">
        <v>3.7674037674037673E-2</v>
      </c>
      <c r="D7" s="8">
        <v>1</v>
      </c>
    </row>
    <row r="8" spans="1:4" x14ac:dyDescent="0.35">
      <c r="A8" s="5" t="s">
        <v>5055</v>
      </c>
      <c r="B8" s="7">
        <v>0.67700000000000005</v>
      </c>
      <c r="C8" s="7">
        <v>0.32300000000000001</v>
      </c>
      <c r="D8" s="8">
        <v>1</v>
      </c>
    </row>
    <row r="10" spans="1:4" ht="25" customHeight="1" x14ac:dyDescent="0.35">
      <c r="A10" s="67" t="s">
        <v>5057</v>
      </c>
      <c r="B10" s="67"/>
      <c r="C10" s="67"/>
      <c r="D10" s="67"/>
    </row>
    <row r="12" spans="1:4" x14ac:dyDescent="0.35">
      <c r="A12" s="4" t="s">
        <v>5147</v>
      </c>
      <c r="B12" s="4" t="s">
        <v>17</v>
      </c>
    </row>
    <row r="13" spans="1:4" x14ac:dyDescent="0.35">
      <c r="A13" s="4" t="s">
        <v>5149</v>
      </c>
      <c r="B13" t="s">
        <v>21</v>
      </c>
      <c r="C13" t="s">
        <v>20</v>
      </c>
      <c r="D13" t="s">
        <v>5055</v>
      </c>
    </row>
    <row r="14" spans="1:4" x14ac:dyDescent="0.35">
      <c r="A14" s="6" t="s">
        <v>5062</v>
      </c>
      <c r="B14" s="7">
        <v>0.42545454545454547</v>
      </c>
      <c r="C14" s="7">
        <v>0.57454545454545458</v>
      </c>
      <c r="D14" s="8">
        <v>1</v>
      </c>
    </row>
    <row r="15" spans="1:4" x14ac:dyDescent="0.35">
      <c r="A15" s="6" t="s">
        <v>5063</v>
      </c>
      <c r="B15" s="7">
        <v>0.56318252730109208</v>
      </c>
      <c r="C15" s="7">
        <v>0.43681747269890797</v>
      </c>
      <c r="D15" s="8">
        <v>1</v>
      </c>
    </row>
    <row r="16" spans="1:4" x14ac:dyDescent="0.35">
      <c r="A16" s="6" t="s">
        <v>5064</v>
      </c>
      <c r="B16" s="7">
        <v>0.71814254859611226</v>
      </c>
      <c r="C16" s="7">
        <v>0.28185745140388768</v>
      </c>
      <c r="D16" s="8">
        <v>1</v>
      </c>
    </row>
    <row r="17" spans="1:4" x14ac:dyDescent="0.35">
      <c r="A17" s="6" t="s">
        <v>5065</v>
      </c>
      <c r="B17" s="7">
        <v>0.846045197740113</v>
      </c>
      <c r="C17" s="7">
        <v>0.153954802259887</v>
      </c>
      <c r="D17" s="8">
        <v>1</v>
      </c>
    </row>
    <row r="18" spans="1:4" x14ac:dyDescent="0.35">
      <c r="A18" s="6" t="s">
        <v>5066</v>
      </c>
      <c r="B18" s="7">
        <v>0.92972972972972978</v>
      </c>
      <c r="C18" s="7">
        <v>7.0270270270270274E-2</v>
      </c>
      <c r="D18" s="8">
        <v>1</v>
      </c>
    </row>
    <row r="19" spans="1:4" x14ac:dyDescent="0.35">
      <c r="A19" s="6" t="s">
        <v>5067</v>
      </c>
      <c r="B19" s="7">
        <v>0.96736596736596736</v>
      </c>
      <c r="C19" s="7">
        <v>3.2634032634032632E-2</v>
      </c>
      <c r="D19" s="8">
        <v>1</v>
      </c>
    </row>
    <row r="20" spans="1:4" x14ac:dyDescent="0.35">
      <c r="A20" s="6" t="s">
        <v>5055</v>
      </c>
      <c r="B20" s="7">
        <v>0.67700000000000005</v>
      </c>
      <c r="C20" s="7">
        <v>0.32300000000000001</v>
      </c>
      <c r="D20" s="8">
        <v>1</v>
      </c>
    </row>
    <row r="23" spans="1:4" ht="21" x14ac:dyDescent="0.35">
      <c r="A23" s="67" t="s">
        <v>5059</v>
      </c>
      <c r="B23" s="67"/>
      <c r="C23" s="67"/>
      <c r="D23" s="67"/>
    </row>
    <row r="24" spans="1:4" x14ac:dyDescent="0.35">
      <c r="A24" s="9"/>
    </row>
    <row r="25" spans="1:4" x14ac:dyDescent="0.35">
      <c r="A25" s="4" t="s">
        <v>5144</v>
      </c>
      <c r="B25" s="4" t="s">
        <v>17</v>
      </c>
    </row>
    <row r="26" spans="1:4" x14ac:dyDescent="0.35">
      <c r="A26" s="4" t="s">
        <v>5058</v>
      </c>
      <c r="B26" s="9" t="s">
        <v>21</v>
      </c>
      <c r="C26" s="9" t="s">
        <v>20</v>
      </c>
      <c r="D26" s="9" t="s">
        <v>5055</v>
      </c>
    </row>
    <row r="27" spans="1:4" x14ac:dyDescent="0.35">
      <c r="A27" s="5" t="s">
        <v>5127</v>
      </c>
      <c r="B27" s="7">
        <v>0.70985010706638119</v>
      </c>
      <c r="C27" s="7">
        <v>0.29014989293361887</v>
      </c>
      <c r="D27" s="7">
        <v>1</v>
      </c>
    </row>
    <row r="28" spans="1:4" x14ac:dyDescent="0.35">
      <c r="A28" s="5" t="s">
        <v>5134</v>
      </c>
      <c r="B28" s="7">
        <v>0.57990506329113922</v>
      </c>
      <c r="C28" s="7">
        <v>0.42009493670886078</v>
      </c>
      <c r="D28" s="7">
        <v>1</v>
      </c>
    </row>
    <row r="29" spans="1:4" x14ac:dyDescent="0.35">
      <c r="A29" s="5" t="s">
        <v>5055</v>
      </c>
      <c r="B29" s="7">
        <v>0.67700000000000005</v>
      </c>
      <c r="C29" s="7">
        <v>0.32300000000000001</v>
      </c>
      <c r="D29" s="7">
        <v>1</v>
      </c>
    </row>
    <row r="32" spans="1:4" ht="21" x14ac:dyDescent="0.35">
      <c r="A32" s="67" t="s">
        <v>5060</v>
      </c>
      <c r="B32" s="67"/>
      <c r="C32" s="67"/>
      <c r="D32" s="67"/>
    </row>
    <row r="34" spans="1:4" x14ac:dyDescent="0.35">
      <c r="A34" s="4" t="s">
        <v>5145</v>
      </c>
      <c r="B34" s="4" t="s">
        <v>17</v>
      </c>
    </row>
    <row r="35" spans="1:4" x14ac:dyDescent="0.35">
      <c r="A35" s="4" t="s">
        <v>5061</v>
      </c>
      <c r="B35" s="9" t="s">
        <v>21</v>
      </c>
      <c r="C35" s="9" t="s">
        <v>20</v>
      </c>
      <c r="D35" s="9" t="s">
        <v>5055</v>
      </c>
    </row>
    <row r="36" spans="1:4" x14ac:dyDescent="0.35">
      <c r="A36" s="5" t="s">
        <v>32</v>
      </c>
      <c r="B36" s="7">
        <v>0.74926427310182464</v>
      </c>
      <c r="C36" s="7">
        <v>0.25073572689817542</v>
      </c>
      <c r="D36" s="8">
        <v>1</v>
      </c>
    </row>
    <row r="37" spans="1:4" x14ac:dyDescent="0.35">
      <c r="A37" s="5" t="s">
        <v>23</v>
      </c>
      <c r="B37" s="7">
        <v>0.591094956837801</v>
      </c>
      <c r="C37" s="7">
        <v>0.408905043162199</v>
      </c>
      <c r="D37" s="8">
        <v>1</v>
      </c>
    </row>
    <row r="38" spans="1:4" x14ac:dyDescent="0.35">
      <c r="A38" s="5" t="s">
        <v>5142</v>
      </c>
      <c r="B38" s="7">
        <v>0.7372727272727273</v>
      </c>
      <c r="C38" s="7">
        <v>0.26272727272727275</v>
      </c>
      <c r="D38" s="8">
        <v>1</v>
      </c>
    </row>
    <row r="39" spans="1:4" x14ac:dyDescent="0.35">
      <c r="A39" s="5" t="s">
        <v>5055</v>
      </c>
      <c r="B39" s="7">
        <v>0.67700000000000005</v>
      </c>
      <c r="C39" s="7">
        <v>0.32300000000000001</v>
      </c>
      <c r="D39" s="8">
        <v>1</v>
      </c>
    </row>
    <row r="41" spans="1:4" ht="21" x14ac:dyDescent="0.35">
      <c r="A41" s="67" t="s">
        <v>5088</v>
      </c>
      <c r="B41" s="67"/>
      <c r="C41" s="67"/>
      <c r="D41" s="67"/>
    </row>
    <row r="43" spans="1:4" x14ac:dyDescent="0.35">
      <c r="A43" s="4" t="s">
        <v>17</v>
      </c>
      <c r="B43" t="s">
        <v>5107</v>
      </c>
    </row>
    <row r="44" spans="1:4" x14ac:dyDescent="0.35">
      <c r="A44" s="5" t="s">
        <v>21</v>
      </c>
      <c r="B44">
        <v>3385</v>
      </c>
    </row>
    <row r="45" spans="1:4" x14ac:dyDescent="0.35">
      <c r="A45" s="5" t="s">
        <v>20</v>
      </c>
      <c r="B45">
        <v>1615</v>
      </c>
    </row>
    <row r="46" spans="1:4" x14ac:dyDescent="0.35">
      <c r="A46" s="5" t="s">
        <v>5055</v>
      </c>
      <c r="B46">
        <v>5000</v>
      </c>
    </row>
    <row r="48" spans="1:4" ht="21" x14ac:dyDescent="0.35">
      <c r="A48" s="67" t="s">
        <v>5125</v>
      </c>
      <c r="B48" s="67"/>
      <c r="C48" s="67"/>
      <c r="D48" s="67"/>
    </row>
    <row r="50" spans="1:4" x14ac:dyDescent="0.35">
      <c r="A50" s="4" t="s">
        <v>5146</v>
      </c>
      <c r="B50" s="4" t="s">
        <v>17</v>
      </c>
    </row>
    <row r="51" spans="1:4" x14ac:dyDescent="0.35">
      <c r="A51" s="4" t="s">
        <v>5116</v>
      </c>
      <c r="B51" t="s">
        <v>21</v>
      </c>
      <c r="C51" t="s">
        <v>20</v>
      </c>
      <c r="D51" t="s">
        <v>5055</v>
      </c>
    </row>
    <row r="52" spans="1:4" x14ac:dyDescent="0.35">
      <c r="A52" s="5" t="s">
        <v>5120</v>
      </c>
      <c r="B52" s="7">
        <v>0.74915254237288131</v>
      </c>
      <c r="C52" s="7">
        <v>0.25084745762711863</v>
      </c>
      <c r="D52" s="8">
        <v>1</v>
      </c>
    </row>
    <row r="53" spans="1:4" x14ac:dyDescent="0.35">
      <c r="A53" s="5" t="s">
        <v>5121</v>
      </c>
      <c r="B53" s="7">
        <v>0.72490221642764019</v>
      </c>
      <c r="C53" s="7">
        <v>0.27509778357235987</v>
      </c>
      <c r="D53" s="8">
        <v>1</v>
      </c>
    </row>
    <row r="54" spans="1:4" x14ac:dyDescent="0.35">
      <c r="A54" s="5" t="s">
        <v>5122</v>
      </c>
      <c r="B54" s="7">
        <v>0.74558303886925792</v>
      </c>
      <c r="C54" s="7">
        <v>0.25441696113074203</v>
      </c>
      <c r="D54" s="8">
        <v>1</v>
      </c>
    </row>
    <row r="55" spans="1:4" x14ac:dyDescent="0.35">
      <c r="A55" s="5" t="s">
        <v>5123</v>
      </c>
      <c r="B55" s="7">
        <v>0.58635703918722781</v>
      </c>
      <c r="C55" s="7">
        <v>0.41364296081277213</v>
      </c>
      <c r="D55" s="8">
        <v>1</v>
      </c>
    </row>
    <row r="56" spans="1:4" x14ac:dyDescent="0.35">
      <c r="A56" s="5" t="s">
        <v>5124</v>
      </c>
      <c r="B56" s="7">
        <v>0.6164705882352941</v>
      </c>
      <c r="C56" s="7">
        <v>0.3835294117647059</v>
      </c>
      <c r="D56" s="8">
        <v>1</v>
      </c>
    </row>
    <row r="57" spans="1:4" x14ac:dyDescent="0.35">
      <c r="A57" s="5" t="s">
        <v>5055</v>
      </c>
      <c r="B57" s="7">
        <v>0.67700000000000005</v>
      </c>
      <c r="C57" s="7">
        <v>0.32300000000000001</v>
      </c>
      <c r="D57" s="8">
        <v>1</v>
      </c>
    </row>
    <row r="59" spans="1:4" ht="21" x14ac:dyDescent="0.35">
      <c r="A59" s="67" t="s">
        <v>5126</v>
      </c>
      <c r="B59" s="67"/>
      <c r="C59" s="67"/>
      <c r="D59" s="67"/>
    </row>
    <row r="61" spans="1:4" x14ac:dyDescent="0.35">
      <c r="A61" s="4" t="s">
        <v>5148</v>
      </c>
      <c r="B61" s="4" t="s">
        <v>17</v>
      </c>
    </row>
    <row r="62" spans="1:4" x14ac:dyDescent="0.35">
      <c r="A62" s="4" t="s">
        <v>10</v>
      </c>
      <c r="B62" t="s">
        <v>21</v>
      </c>
      <c r="C62" t="s">
        <v>20</v>
      </c>
      <c r="D62" t="s">
        <v>5055</v>
      </c>
    </row>
    <row r="63" spans="1:4" x14ac:dyDescent="0.35">
      <c r="A63" s="5" t="s">
        <v>21</v>
      </c>
      <c r="B63" s="7">
        <v>0.62194633560272328</v>
      </c>
      <c r="C63" s="7">
        <v>0.37805366439727672</v>
      </c>
      <c r="D63" s="8">
        <v>1</v>
      </c>
    </row>
    <row r="64" spans="1:4" x14ac:dyDescent="0.35">
      <c r="A64" s="5" t="s">
        <v>28</v>
      </c>
      <c r="B64" s="7">
        <v>0.7372727272727273</v>
      </c>
      <c r="C64" s="7">
        <v>0.26272727272727275</v>
      </c>
      <c r="D64" s="8">
        <v>1</v>
      </c>
    </row>
    <row r="65" spans="1:4" x14ac:dyDescent="0.35">
      <c r="A65" s="5" t="s">
        <v>20</v>
      </c>
      <c r="B65" s="7">
        <v>0.72772630078403422</v>
      </c>
      <c r="C65" s="7">
        <v>0.27227369921596578</v>
      </c>
      <c r="D65" s="8">
        <v>1</v>
      </c>
    </row>
    <row r="66" spans="1:4" x14ac:dyDescent="0.35">
      <c r="A66" s="5" t="s">
        <v>5055</v>
      </c>
      <c r="B66" s="7">
        <v>0.67700000000000005</v>
      </c>
      <c r="C66" s="7">
        <v>0.32300000000000001</v>
      </c>
      <c r="D66" s="8">
        <v>1</v>
      </c>
    </row>
    <row r="68" spans="1:4" ht="21" x14ac:dyDescent="0.35">
      <c r="A68" s="67" t="s">
        <v>5160</v>
      </c>
      <c r="B68" s="67"/>
      <c r="C68" s="67"/>
      <c r="D68" s="67"/>
    </row>
    <row r="69" spans="1:4" x14ac:dyDescent="0.35">
      <c r="A69" s="4" t="s">
        <v>5159</v>
      </c>
      <c r="B69" s="4" t="s">
        <v>5157</v>
      </c>
    </row>
    <row r="70" spans="1:4" x14ac:dyDescent="0.35">
      <c r="A70" s="4" t="s">
        <v>5156</v>
      </c>
      <c r="B70" t="s">
        <v>33</v>
      </c>
      <c r="C70" t="s">
        <v>29</v>
      </c>
      <c r="D70" t="s">
        <v>24</v>
      </c>
    </row>
    <row r="71" spans="1:4" x14ac:dyDescent="0.35">
      <c r="A71" s="5" t="s">
        <v>5062</v>
      </c>
      <c r="B71" s="52">
        <v>0.59145129224652082</v>
      </c>
      <c r="C71" s="52">
        <v>0.41249999999999998</v>
      </c>
      <c r="D71" s="52">
        <v>0.2857142857142857</v>
      </c>
    </row>
    <row r="72" spans="1:4" x14ac:dyDescent="0.35">
      <c r="A72" s="5" t="s">
        <v>5063</v>
      </c>
      <c r="B72" s="52">
        <v>0.49758454106280192</v>
      </c>
      <c r="C72" s="52">
        <v>0.21989528795811519</v>
      </c>
      <c r="D72" s="52">
        <v>5.3571428571428568E-2</v>
      </c>
    </row>
    <row r="73" spans="1:4" x14ac:dyDescent="0.35">
      <c r="A73" s="5" t="s">
        <v>5064</v>
      </c>
      <c r="B73" s="52">
        <v>0.44301075268817203</v>
      </c>
      <c r="C73" s="52">
        <v>0.16312056737588654</v>
      </c>
      <c r="D73" s="52">
        <v>5.027932960893855E-2</v>
      </c>
    </row>
    <row r="74" spans="1:4" x14ac:dyDescent="0.35">
      <c r="A74" s="5" t="s">
        <v>5065</v>
      </c>
      <c r="B74" s="52">
        <v>0.40372670807453415</v>
      </c>
      <c r="C74" s="52">
        <v>0.11068702290076336</v>
      </c>
      <c r="D74" s="52">
        <v>5.2631578947368418E-2</v>
      </c>
    </row>
    <row r="75" spans="1:4" x14ac:dyDescent="0.35">
      <c r="A75" s="5" t="s">
        <v>5066</v>
      </c>
      <c r="B75" s="52">
        <v>0.25423728813559321</v>
      </c>
      <c r="C75" s="52">
        <v>9.7560975609756101E-2</v>
      </c>
      <c r="D75" s="52">
        <v>2.4096385542168676E-2</v>
      </c>
    </row>
    <row r="76" spans="1:4" x14ac:dyDescent="0.35">
      <c r="A76" s="5" t="s">
        <v>5067</v>
      </c>
      <c r="B76" s="52">
        <v>0.1</v>
      </c>
      <c r="C76" s="52">
        <v>9.2592592592592587E-2</v>
      </c>
      <c r="D76" s="52">
        <v>1.9718309859154931E-2</v>
      </c>
    </row>
  </sheetData>
  <mergeCells count="8">
    <mergeCell ref="A68:D68"/>
    <mergeCell ref="A48:D48"/>
    <mergeCell ref="A59:D59"/>
    <mergeCell ref="A1:D1"/>
    <mergeCell ref="A10:D10"/>
    <mergeCell ref="A23:D23"/>
    <mergeCell ref="A32:D32"/>
    <mergeCell ref="A41:D41"/>
  </mergeCells>
  <conditionalFormatting sqref="A71:A76">
    <cfRule type="colorScale" priority="6">
      <colorScale>
        <cfvo type="min"/>
        <cfvo type="percentile" val="50"/>
        <cfvo type="max"/>
        <color rgb="FFF8696B"/>
        <color rgb="FFFFEB84"/>
        <color rgb="FF63BE7B"/>
      </colorScale>
    </cfRule>
    <cfRule type="colorScale" priority="7">
      <colorScale>
        <cfvo type="min"/>
        <cfvo type="percentile" val="50"/>
        <cfvo type="max"/>
        <color rgb="FFF8696B"/>
        <color rgb="FFFFEB84"/>
        <color rgb="FF63BE7B"/>
      </colorScale>
    </cfRule>
  </conditionalFormatting>
  <conditionalFormatting sqref="A70:D70 A71:A76">
    <cfRule type="colorScale" priority="2">
      <colorScale>
        <cfvo type="min"/>
        <cfvo type="percentile" val="50"/>
        <cfvo type="max"/>
        <color rgb="FF63BE7B"/>
        <color rgb="FFFFEB84"/>
        <color rgb="FFF8696B"/>
      </colorScale>
    </cfRule>
    <cfRule type="colorScale" priority="4">
      <colorScale>
        <cfvo type="min"/>
        <cfvo type="percentile" val="50"/>
        <cfvo type="max"/>
        <color rgb="FFF8696B"/>
        <color rgb="FFFFEB84"/>
        <color rgb="FF63BE7B"/>
      </colorScale>
    </cfRule>
    <cfRule type="colorScale" priority="5">
      <colorScale>
        <cfvo type="min"/>
        <cfvo type="percentile" val="50"/>
        <cfvo type="max"/>
        <color rgb="FFF8696B"/>
        <color rgb="FFFFEB84"/>
        <color rgb="FF63BE7B"/>
      </colorScale>
    </cfRule>
  </conditionalFormatting>
  <conditionalFormatting sqref="A71:D76">
    <cfRule type="colorScale" priority="1">
      <colorScale>
        <cfvo type="min"/>
        <cfvo type="percentile" val="50"/>
        <cfvo type="max"/>
        <color rgb="FF63BE7B"/>
        <color rgb="FFFFEB84"/>
        <color rgb="FFF8696B"/>
      </colorScale>
    </cfRule>
  </conditionalFormatting>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0F9CA-6516-4F65-AF81-B1E4D540AA00}">
  <sheetPr>
    <pageSetUpPr fitToPage="1"/>
  </sheetPr>
  <dimension ref="A1:AM83"/>
  <sheetViews>
    <sheetView tabSelected="1" topLeftCell="A56" zoomScale="85" zoomScaleNormal="85" zoomScaleSheetLayoutView="100" workbookViewId="0">
      <selection activeCell="C59" sqref="C59:X59"/>
    </sheetView>
  </sheetViews>
  <sheetFormatPr defaultRowHeight="25" customHeight="1" x14ac:dyDescent="0.35"/>
  <cols>
    <col min="1" max="1" width="2.6328125" style="3" customWidth="1"/>
    <col min="2" max="2" width="5.36328125" style="3" customWidth="1"/>
    <col min="3" max="5" width="8.6328125" style="3" customWidth="1"/>
    <col min="6" max="6" width="12.6328125" style="3" customWidth="1"/>
    <col min="7" max="7" width="5.6328125" style="3" customWidth="1"/>
    <col min="8" max="13" width="8.6328125" style="3" customWidth="1"/>
    <col min="14" max="14" width="12.6328125" style="3" customWidth="1"/>
    <col min="15" max="15" width="8.54296875" style="3" customWidth="1"/>
    <col min="16" max="21" width="8.6328125" style="3" customWidth="1"/>
    <col min="22" max="22" width="12.6328125" style="3" customWidth="1"/>
    <col min="23" max="23" width="5.6328125" style="3" customWidth="1"/>
    <col min="24" max="25" width="8.6328125" style="3" customWidth="1"/>
    <col min="26" max="26" width="2.6328125" style="3" customWidth="1"/>
    <col min="27" max="16384" width="8.7265625" style="3"/>
  </cols>
  <sheetData>
    <row r="1" spans="1:39" ht="25" customHeight="1" x14ac:dyDescent="0.35">
      <c r="A1" s="12"/>
      <c r="B1" s="53" t="s">
        <v>5090</v>
      </c>
      <c r="C1" s="53"/>
      <c r="D1" s="53"/>
      <c r="E1" s="53"/>
      <c r="F1" s="53"/>
      <c r="G1" s="53"/>
      <c r="H1" s="53"/>
      <c r="I1" s="53"/>
      <c r="J1" s="53"/>
      <c r="K1" s="53"/>
      <c r="L1" s="53"/>
      <c r="M1" s="53"/>
      <c r="N1" s="53"/>
      <c r="O1" s="53"/>
      <c r="P1" s="53"/>
      <c r="Q1" s="53"/>
      <c r="R1" s="53"/>
      <c r="S1" s="53"/>
      <c r="T1" s="53"/>
      <c r="U1" s="13"/>
      <c r="V1" s="13"/>
      <c r="W1" s="13"/>
      <c r="X1" s="13"/>
      <c r="Y1" s="13"/>
      <c r="Z1" s="14"/>
      <c r="AA1" s="10"/>
      <c r="AB1" s="10"/>
      <c r="AC1" s="10"/>
      <c r="AD1" s="10"/>
      <c r="AE1" s="10"/>
      <c r="AF1" s="10"/>
      <c r="AG1" s="10"/>
      <c r="AH1" s="10"/>
      <c r="AI1" s="10"/>
      <c r="AJ1" s="10"/>
      <c r="AK1" s="10"/>
      <c r="AL1" s="10"/>
      <c r="AM1" s="10"/>
    </row>
    <row r="2" spans="1:39" ht="25" customHeight="1" x14ac:dyDescent="0.35">
      <c r="A2" s="15"/>
      <c r="B2" s="54"/>
      <c r="C2" s="54"/>
      <c r="D2" s="54"/>
      <c r="E2" s="54"/>
      <c r="F2" s="54"/>
      <c r="G2" s="54"/>
      <c r="H2" s="54"/>
      <c r="I2" s="54"/>
      <c r="J2" s="54"/>
      <c r="K2" s="54"/>
      <c r="L2" s="54"/>
      <c r="M2" s="54"/>
      <c r="N2" s="54"/>
      <c r="O2" s="54"/>
      <c r="P2" s="54"/>
      <c r="Q2" s="54"/>
      <c r="R2" s="54"/>
      <c r="S2" s="54"/>
      <c r="T2" s="54"/>
      <c r="U2" s="11"/>
      <c r="V2" s="55" t="s">
        <v>5068</v>
      </c>
      <c r="W2" s="55"/>
      <c r="X2" s="55"/>
      <c r="Y2" s="55"/>
      <c r="Z2" s="16"/>
      <c r="AA2" s="10"/>
      <c r="AB2" s="10"/>
      <c r="AC2" s="10"/>
      <c r="AD2" s="10"/>
      <c r="AE2" s="10"/>
      <c r="AF2" s="10"/>
      <c r="AG2" s="10"/>
      <c r="AH2" s="10"/>
      <c r="AI2" s="10"/>
      <c r="AJ2" s="10"/>
      <c r="AK2" s="10"/>
      <c r="AL2" s="10"/>
      <c r="AM2" s="10"/>
    </row>
    <row r="3" spans="1:39" ht="25" customHeight="1" x14ac:dyDescent="0.35">
      <c r="A3" s="15"/>
      <c r="B3" s="68" t="s">
        <v>5096</v>
      </c>
      <c r="C3" s="68"/>
      <c r="D3" s="68"/>
      <c r="E3" s="68"/>
      <c r="F3" s="68"/>
      <c r="G3" s="68"/>
      <c r="H3" s="68"/>
      <c r="I3" s="68"/>
      <c r="J3" s="68"/>
      <c r="K3" s="68"/>
      <c r="L3" s="68"/>
      <c r="M3" s="68"/>
      <c r="N3" s="68"/>
      <c r="O3" s="68"/>
      <c r="P3" s="68"/>
      <c r="Q3" s="68"/>
      <c r="R3" s="68"/>
      <c r="S3" s="68"/>
      <c r="T3" s="68"/>
      <c r="U3" s="68"/>
      <c r="V3" s="55"/>
      <c r="W3" s="55"/>
      <c r="X3" s="55"/>
      <c r="Y3" s="55"/>
      <c r="Z3" s="16"/>
      <c r="AA3" s="10"/>
      <c r="AB3" s="10"/>
      <c r="AC3" s="10"/>
      <c r="AD3" s="10"/>
      <c r="AE3" s="10"/>
      <c r="AF3" s="10"/>
      <c r="AG3" s="10"/>
      <c r="AH3" s="10"/>
      <c r="AI3" s="10"/>
      <c r="AJ3" s="10"/>
      <c r="AK3" s="10"/>
      <c r="AL3" s="10"/>
      <c r="AM3" s="10"/>
    </row>
    <row r="4" spans="1:39" ht="25" customHeight="1" thickBot="1" x14ac:dyDescent="0.4">
      <c r="A4" s="17"/>
      <c r="B4" s="18"/>
      <c r="C4" s="18"/>
      <c r="D4" s="18"/>
      <c r="E4" s="18"/>
      <c r="F4" s="18"/>
      <c r="G4" s="18"/>
      <c r="H4" s="18"/>
      <c r="I4" s="18"/>
      <c r="J4" s="18"/>
      <c r="K4" s="18"/>
      <c r="L4" s="18"/>
      <c r="M4" s="18"/>
      <c r="N4" s="18"/>
      <c r="O4" s="18"/>
      <c r="P4" s="18"/>
      <c r="Q4" s="18"/>
      <c r="R4" s="18"/>
      <c r="S4" s="18"/>
      <c r="T4" s="18"/>
      <c r="U4" s="18"/>
      <c r="V4" s="18"/>
      <c r="W4" s="18"/>
      <c r="X4" s="18"/>
      <c r="Y4" s="18"/>
      <c r="Z4" s="19"/>
      <c r="AA4" s="10"/>
      <c r="AB4" s="10"/>
      <c r="AC4" s="10"/>
      <c r="AD4" s="10"/>
      <c r="AE4" s="10"/>
      <c r="AF4" s="10"/>
      <c r="AG4" s="10"/>
      <c r="AH4" s="10"/>
      <c r="AI4" s="10"/>
      <c r="AJ4" s="10"/>
      <c r="AK4" s="10"/>
      <c r="AL4" s="10"/>
      <c r="AM4" s="10"/>
    </row>
    <row r="5" spans="1:39" ht="10" customHeight="1" x14ac:dyDescent="0.35"/>
    <row r="6" spans="1:39" ht="14" customHeight="1" x14ac:dyDescent="0.35">
      <c r="B6" s="75" t="s">
        <v>5089</v>
      </c>
      <c r="C6" s="75"/>
      <c r="D6" s="75"/>
      <c r="E6" s="75"/>
      <c r="F6" s="75"/>
      <c r="G6" s="75"/>
      <c r="H6" s="75"/>
      <c r="I6" s="75"/>
      <c r="J6" s="75"/>
      <c r="K6" s="75"/>
      <c r="L6" s="75"/>
      <c r="M6" s="75"/>
      <c r="N6" s="75"/>
      <c r="O6" s="75"/>
      <c r="P6" s="75"/>
      <c r="Q6" s="75"/>
      <c r="R6" s="75"/>
      <c r="S6" s="75"/>
      <c r="T6" s="75"/>
      <c r="U6" s="75"/>
      <c r="V6" s="75"/>
      <c r="W6" s="75"/>
      <c r="X6" s="75"/>
      <c r="Y6" s="75"/>
    </row>
    <row r="7" spans="1:39" ht="14"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1:39" ht="14" customHeight="1" x14ac:dyDescent="0.35">
      <c r="B8" s="75"/>
      <c r="C8" s="75"/>
      <c r="D8" s="75"/>
      <c r="E8" s="75"/>
      <c r="F8" s="75"/>
      <c r="G8" s="75"/>
      <c r="H8" s="75"/>
      <c r="I8" s="75"/>
      <c r="J8" s="75"/>
      <c r="K8" s="75"/>
      <c r="L8" s="75"/>
      <c r="M8" s="75"/>
      <c r="N8" s="75"/>
      <c r="O8" s="75"/>
      <c r="P8" s="75"/>
      <c r="Q8" s="75"/>
      <c r="R8" s="75"/>
      <c r="S8" s="75"/>
      <c r="T8" s="75"/>
      <c r="U8" s="75"/>
      <c r="V8" s="75"/>
      <c r="W8" s="75"/>
      <c r="X8" s="75"/>
      <c r="Y8" s="75"/>
    </row>
    <row r="9" spans="1:39" ht="10" customHeight="1" x14ac:dyDescent="0.35"/>
    <row r="10" spans="1:39" ht="25" customHeight="1" x14ac:dyDescent="0.35">
      <c r="B10" s="20" t="s">
        <v>5069</v>
      </c>
      <c r="C10" s="69" t="s">
        <v>5070</v>
      </c>
      <c r="D10" s="70"/>
      <c r="E10" s="70"/>
      <c r="F10" s="70"/>
      <c r="G10" s="70"/>
      <c r="H10" s="70"/>
      <c r="I10" s="70"/>
      <c r="J10" s="70"/>
      <c r="K10" s="70"/>
      <c r="L10" s="70"/>
      <c r="M10" s="70"/>
      <c r="N10" s="70"/>
      <c r="O10" s="70"/>
      <c r="P10" s="70"/>
      <c r="Q10" s="70"/>
      <c r="R10" s="70"/>
      <c r="S10" s="70"/>
      <c r="T10" s="70"/>
      <c r="U10" s="70"/>
      <c r="V10" s="70"/>
      <c r="W10" s="70"/>
      <c r="X10" s="70"/>
    </row>
    <row r="11" spans="1:39" ht="10.5" customHeight="1" x14ac:dyDescent="0.35">
      <c r="B11" s="21"/>
      <c r="C11" s="22"/>
      <c r="D11" s="23"/>
      <c r="E11" s="23"/>
      <c r="F11" s="23"/>
      <c r="G11" s="23"/>
      <c r="H11" s="23"/>
      <c r="I11" s="23"/>
      <c r="J11" s="23"/>
      <c r="K11" s="23"/>
      <c r="L11" s="23"/>
      <c r="M11" s="23"/>
      <c r="N11" s="23"/>
      <c r="O11" s="23"/>
      <c r="P11" s="23"/>
      <c r="Q11" s="23"/>
      <c r="R11" s="23"/>
      <c r="S11" s="23"/>
      <c r="T11" s="23"/>
      <c r="U11" s="23"/>
      <c r="V11" s="23"/>
      <c r="W11" s="23"/>
      <c r="X11" s="23"/>
    </row>
    <row r="12" spans="1:39" ht="25" customHeight="1" x14ac:dyDescent="0.45">
      <c r="B12" s="21"/>
      <c r="C12" s="71" t="s">
        <v>5071</v>
      </c>
      <c r="D12" s="71"/>
      <c r="E12" s="71"/>
      <c r="F12" s="71"/>
      <c r="G12" s="72">
        <f>COUNTA(ChurnData[CustomerID])</f>
        <v>5000</v>
      </c>
      <c r="H12" s="72"/>
      <c r="I12" s="72"/>
      <c r="J12" s="33"/>
      <c r="K12" s="71" t="s">
        <v>5073</v>
      </c>
      <c r="L12" s="71"/>
      <c r="M12" s="71"/>
      <c r="N12" s="71"/>
      <c r="O12" s="74">
        <f>COUNTIF(ChurnData[Churn], "Yes")</f>
        <v>1615</v>
      </c>
      <c r="P12" s="74"/>
      <c r="Q12" s="74"/>
      <c r="R12" s="24"/>
      <c r="S12" s="71" t="s">
        <v>5074</v>
      </c>
      <c r="T12" s="71"/>
      <c r="U12" s="71"/>
      <c r="V12" s="71"/>
      <c r="W12" s="73">
        <f>TotalChurnedCustomers / TotalCustomers</f>
        <v>0.32300000000000001</v>
      </c>
      <c r="X12" s="73"/>
      <c r="Y12" s="73"/>
    </row>
    <row r="13" spans="1:39" ht="25" customHeight="1" x14ac:dyDescent="0.35">
      <c r="B13" s="21"/>
      <c r="C13" s="29" t="s">
        <v>5072</v>
      </c>
      <c r="D13" s="30"/>
      <c r="E13" s="30"/>
      <c r="F13" s="31"/>
      <c r="G13" s="72"/>
      <c r="H13" s="72"/>
      <c r="I13" s="72"/>
      <c r="J13" s="33"/>
      <c r="K13" s="29" t="s">
        <v>5080</v>
      </c>
      <c r="L13" s="30"/>
      <c r="M13" s="30"/>
      <c r="N13" s="31"/>
      <c r="O13" s="74"/>
      <c r="P13" s="74"/>
      <c r="Q13" s="74"/>
      <c r="R13" s="25"/>
      <c r="S13" s="29" t="s">
        <v>5077</v>
      </c>
      <c r="T13" s="30"/>
      <c r="U13" s="30"/>
      <c r="V13" s="31"/>
      <c r="W13" s="73"/>
      <c r="X13" s="73"/>
      <c r="Y13" s="73"/>
    </row>
    <row r="14" spans="1:39" ht="25" customHeight="1" x14ac:dyDescent="0.35">
      <c r="B14" s="21"/>
      <c r="C14" s="32"/>
      <c r="D14" s="26"/>
      <c r="E14" s="26"/>
      <c r="F14" s="26"/>
      <c r="G14" s="27"/>
      <c r="H14" s="27"/>
      <c r="I14" s="27"/>
      <c r="J14" s="27"/>
      <c r="K14" s="27"/>
      <c r="L14" s="27"/>
      <c r="M14" s="27"/>
      <c r="N14" s="27"/>
      <c r="O14" s="27"/>
      <c r="P14" s="27"/>
      <c r="Q14" s="27"/>
      <c r="R14" s="23"/>
      <c r="S14" s="23"/>
      <c r="T14" s="23"/>
      <c r="U14" s="23"/>
      <c r="V14" s="23"/>
      <c r="W14" s="23"/>
      <c r="X14" s="23"/>
    </row>
    <row r="15" spans="1:39" ht="25" customHeight="1" x14ac:dyDescent="0.45">
      <c r="B15" s="21"/>
      <c r="C15" s="71" t="s">
        <v>5076</v>
      </c>
      <c r="D15" s="71"/>
      <c r="E15" s="71"/>
      <c r="F15" s="71"/>
      <c r="G15" s="81">
        <f>AVERAGE(ChurnData[TenureMonths])</f>
        <v>28.745200000000001</v>
      </c>
      <c r="H15" s="81"/>
      <c r="I15" s="81"/>
      <c r="J15" s="34"/>
      <c r="K15" s="71" t="s">
        <v>5075</v>
      </c>
      <c r="L15" s="71"/>
      <c r="M15" s="71"/>
      <c r="N15" s="71"/>
      <c r="O15" s="82">
        <f>AVERAGE(ChurnData[MonthlyCharges])</f>
        <v>64.456380000000081</v>
      </c>
      <c r="P15" s="82"/>
      <c r="Q15" s="82"/>
      <c r="R15" s="23"/>
      <c r="S15" s="71" t="s">
        <v>5086</v>
      </c>
      <c r="T15" s="71"/>
      <c r="U15" s="71"/>
      <c r="V15" s="71"/>
      <c r="W15" s="72">
        <f>TotalCustomers-TotalChurnedCustomers</f>
        <v>3385</v>
      </c>
      <c r="X15" s="72"/>
      <c r="Y15" s="72"/>
    </row>
    <row r="16" spans="1:39" ht="25" customHeight="1" x14ac:dyDescent="0.35">
      <c r="B16" s="21"/>
      <c r="C16" s="29" t="s">
        <v>5078</v>
      </c>
      <c r="D16" s="30"/>
      <c r="E16" s="30"/>
      <c r="F16" s="31"/>
      <c r="G16" s="81"/>
      <c r="H16" s="81"/>
      <c r="I16" s="81"/>
      <c r="J16" s="34"/>
      <c r="K16" s="29" t="s">
        <v>5079</v>
      </c>
      <c r="L16" s="30"/>
      <c r="M16" s="30"/>
      <c r="N16" s="31"/>
      <c r="O16" s="82"/>
      <c r="P16" s="82"/>
      <c r="Q16" s="82"/>
      <c r="R16" s="23"/>
      <c r="S16" s="29" t="s">
        <v>5087</v>
      </c>
      <c r="T16" s="30"/>
      <c r="U16" s="30"/>
      <c r="V16" s="31"/>
      <c r="W16" s="72"/>
      <c r="X16" s="72"/>
      <c r="Y16" s="72"/>
    </row>
    <row r="17" spans="2:25" ht="25" customHeight="1" x14ac:dyDescent="0.35">
      <c r="B17" s="21"/>
      <c r="C17" s="32"/>
      <c r="D17" s="26"/>
      <c r="E17" s="26"/>
      <c r="F17" s="26"/>
      <c r="G17" s="27"/>
      <c r="H17" s="27"/>
      <c r="I17" s="27"/>
      <c r="J17" s="27"/>
      <c r="K17" s="27"/>
      <c r="L17" s="27"/>
      <c r="M17" s="27"/>
      <c r="N17" s="27"/>
      <c r="O17" s="27"/>
      <c r="P17" s="27"/>
      <c r="Q17" s="27"/>
      <c r="R17" s="23"/>
      <c r="S17" s="45"/>
      <c r="T17" s="45"/>
      <c r="U17" s="45"/>
      <c r="V17" s="45"/>
      <c r="W17" s="45"/>
      <c r="X17" s="45"/>
      <c r="Y17" s="45"/>
    </row>
    <row r="18" spans="2:25" ht="25" customHeight="1" x14ac:dyDescent="0.35">
      <c r="B18" s="20" t="s">
        <v>5069</v>
      </c>
      <c r="C18" s="69" t="s">
        <v>5128</v>
      </c>
      <c r="D18" s="70"/>
      <c r="E18" s="70"/>
      <c r="F18" s="70"/>
      <c r="G18" s="70"/>
      <c r="H18" s="70"/>
      <c r="I18" s="70"/>
      <c r="J18" s="70"/>
      <c r="K18" s="70"/>
      <c r="L18" s="70"/>
      <c r="M18" s="70"/>
      <c r="N18" s="70"/>
      <c r="O18" s="70"/>
      <c r="P18" s="70"/>
      <c r="Q18" s="70"/>
      <c r="R18" s="70"/>
      <c r="S18" s="70"/>
      <c r="T18" s="70"/>
      <c r="U18" s="70"/>
      <c r="V18" s="70"/>
      <c r="W18" s="70"/>
      <c r="X18" s="70"/>
    </row>
    <row r="19" spans="2:25" ht="14.5" customHeight="1" x14ac:dyDescent="0.35">
      <c r="B19" s="21"/>
      <c r="C19" s="22"/>
      <c r="D19" s="23"/>
      <c r="E19" s="23"/>
      <c r="F19" s="23"/>
      <c r="G19" s="23"/>
      <c r="H19" s="23"/>
      <c r="I19" s="23"/>
      <c r="J19" s="23"/>
      <c r="K19" s="23"/>
      <c r="L19" s="23"/>
      <c r="M19" s="23"/>
      <c r="N19" s="23"/>
      <c r="O19" s="23"/>
      <c r="P19" s="23"/>
      <c r="Q19" s="23"/>
      <c r="R19" s="23"/>
      <c r="S19" s="23"/>
      <c r="T19" s="23"/>
      <c r="U19" s="23"/>
      <c r="V19" s="23"/>
      <c r="W19" s="23"/>
      <c r="X19" s="23"/>
    </row>
    <row r="20" spans="2:25" ht="25" customHeight="1" x14ac:dyDescent="0.45">
      <c r="B20" s="21"/>
      <c r="C20" s="78" t="s">
        <v>5129</v>
      </c>
      <c r="D20" s="78"/>
      <c r="E20" s="78"/>
      <c r="F20" s="78"/>
      <c r="G20" s="79">
        <f>COUNTIF(ChurnData[RiskSegment],"High-risk")</f>
        <v>446</v>
      </c>
      <c r="H20" s="79"/>
      <c r="I20" s="79"/>
      <c r="J20" s="33"/>
      <c r="K20" s="78" t="s">
        <v>5130</v>
      </c>
      <c r="L20" s="78"/>
      <c r="M20" s="78"/>
      <c r="N20" s="78"/>
      <c r="O20" s="80">
        <f>COUNTIFS(ChurnData[RiskSegment],"High-risk",ChurnData[Churn],"Yes")/COUNTIF(ChurnData[RiskSegment],"High-risk")</f>
        <v>0.69282511210762332</v>
      </c>
      <c r="P20" s="80"/>
      <c r="Q20" s="80"/>
      <c r="R20" s="24"/>
      <c r="S20" s="78" t="s">
        <v>5131</v>
      </c>
      <c r="T20" s="78"/>
      <c r="U20" s="78"/>
      <c r="V20" s="78"/>
      <c r="W20" s="80">
        <f>COUNTIFS(ChurnData[RiskSegment],"High-risk",ChurnData[Churn],"Yes")/TotalChurnedCustomers</f>
        <v>0.19133126934984521</v>
      </c>
      <c r="X20" s="80"/>
      <c r="Y20" s="80"/>
    </row>
    <row r="21" spans="2:25" ht="25" customHeight="1" x14ac:dyDescent="0.35">
      <c r="B21" s="21"/>
      <c r="C21" s="48" t="s">
        <v>5136</v>
      </c>
      <c r="D21" s="49"/>
      <c r="E21" s="49"/>
      <c r="F21" s="50"/>
      <c r="G21" s="79"/>
      <c r="H21" s="79"/>
      <c r="I21" s="79"/>
      <c r="J21" s="33"/>
      <c r="K21" s="48" t="s">
        <v>5135</v>
      </c>
      <c r="L21" s="49"/>
      <c r="M21" s="49"/>
      <c r="N21" s="50"/>
      <c r="O21" s="80"/>
      <c r="P21" s="80"/>
      <c r="Q21" s="80"/>
      <c r="R21" s="25"/>
      <c r="S21" s="48"/>
      <c r="T21" s="49"/>
      <c r="U21" s="49"/>
      <c r="V21" s="50"/>
      <c r="W21" s="80"/>
      <c r="X21" s="80"/>
      <c r="Y21" s="80"/>
    </row>
    <row r="22" spans="2:25" ht="25" customHeight="1" x14ac:dyDescent="0.35">
      <c r="B22" s="21"/>
      <c r="C22" s="32"/>
      <c r="D22" s="26"/>
      <c r="E22" s="26"/>
      <c r="F22" s="26"/>
      <c r="G22" s="27"/>
      <c r="H22" s="27"/>
      <c r="I22" s="27"/>
      <c r="J22" s="27"/>
      <c r="K22" s="27"/>
      <c r="L22" s="27"/>
      <c r="M22" s="27"/>
      <c r="N22" s="27"/>
      <c r="O22" s="27"/>
      <c r="P22" s="27"/>
      <c r="Q22" s="27"/>
      <c r="R22" s="23"/>
      <c r="S22" s="83"/>
      <c r="T22" s="83"/>
      <c r="U22" s="83"/>
      <c r="V22" s="83"/>
      <c r="W22" s="83"/>
      <c r="X22" s="83"/>
      <c r="Y22" s="83"/>
    </row>
    <row r="23" spans="2:25" ht="25" customHeight="1" x14ac:dyDescent="0.35">
      <c r="B23" s="21"/>
      <c r="C23" s="32"/>
      <c r="D23" s="26"/>
      <c r="E23" s="26"/>
      <c r="F23" s="26"/>
      <c r="G23" s="27"/>
      <c r="H23" s="27"/>
      <c r="I23" s="27"/>
      <c r="J23" s="27"/>
      <c r="K23" s="27"/>
      <c r="L23" s="27"/>
      <c r="M23" s="27"/>
      <c r="N23" s="27"/>
      <c r="O23" s="27"/>
      <c r="P23" s="27"/>
      <c r="Q23" s="27"/>
      <c r="R23" s="23"/>
      <c r="S23" s="45"/>
      <c r="T23" s="45"/>
      <c r="U23" s="45"/>
      <c r="V23" s="45"/>
      <c r="W23" s="45"/>
      <c r="X23" s="45"/>
      <c r="Y23" s="45"/>
    </row>
    <row r="24" spans="2:25" ht="25" customHeight="1" x14ac:dyDescent="0.35">
      <c r="B24" s="20" t="s">
        <v>5152</v>
      </c>
      <c r="C24" s="69" t="s">
        <v>5150</v>
      </c>
      <c r="D24" s="70"/>
      <c r="E24" s="70"/>
      <c r="F24" s="70"/>
      <c r="G24" s="70"/>
      <c r="H24" s="70"/>
      <c r="I24" s="70"/>
      <c r="J24" s="70"/>
      <c r="K24" s="70"/>
      <c r="L24" s="70"/>
      <c r="M24" s="70"/>
      <c r="N24" s="70"/>
      <c r="O24" s="70"/>
      <c r="P24" s="70"/>
      <c r="Q24" s="70"/>
      <c r="R24" s="70"/>
      <c r="S24" s="70"/>
      <c r="T24" s="70"/>
      <c r="U24" s="70"/>
      <c r="V24" s="70"/>
      <c r="W24" s="70"/>
      <c r="X24" s="70"/>
    </row>
    <row r="25" spans="2:25" ht="12.5" customHeight="1" x14ac:dyDescent="0.35">
      <c r="B25" s="21"/>
      <c r="C25" s="22"/>
      <c r="D25" s="23"/>
      <c r="E25" s="23"/>
      <c r="F25" s="23"/>
      <c r="G25" s="23"/>
      <c r="H25" s="23"/>
      <c r="I25" s="23"/>
      <c r="J25" s="23"/>
      <c r="K25" s="23"/>
      <c r="L25" s="23"/>
      <c r="M25" s="23"/>
      <c r="N25" s="23"/>
      <c r="O25" s="23"/>
      <c r="P25" s="23"/>
      <c r="Q25" s="23"/>
      <c r="R25" s="23"/>
      <c r="S25" s="23"/>
      <c r="T25" s="23"/>
      <c r="U25" s="23"/>
      <c r="V25" s="23"/>
      <c r="W25" s="23"/>
      <c r="X25" s="23"/>
    </row>
    <row r="26" spans="2:25" ht="25" customHeight="1" x14ac:dyDescent="0.45">
      <c r="B26" s="21"/>
      <c r="C26" s="78" t="s">
        <v>5151</v>
      </c>
      <c r="D26" s="78"/>
      <c r="E26" s="78"/>
      <c r="F26" s="78"/>
      <c r="G26" s="85">
        <f>SUMIFS(ChurnData[MonthlyCharges], ChurnData[Churn], "Yes") / 100000</f>
        <v>1.1109747000000019</v>
      </c>
      <c r="H26" s="85"/>
      <c r="I26" s="85"/>
      <c r="J26" s="33"/>
      <c r="K26" s="78" t="s">
        <v>5153</v>
      </c>
      <c r="L26" s="78"/>
      <c r="M26" s="78"/>
      <c r="N26" s="78"/>
      <c r="O26" s="85">
        <f>G26*12</f>
        <v>13.331696400000023</v>
      </c>
      <c r="P26" s="85"/>
      <c r="Q26" s="85"/>
      <c r="R26" s="24"/>
      <c r="S26" s="84" t="s">
        <v>5115</v>
      </c>
      <c r="T26" s="84"/>
      <c r="U26" s="84"/>
      <c r="V26" s="84"/>
      <c r="W26" s="84"/>
      <c r="X26" s="84"/>
      <c r="Y26" s="84"/>
    </row>
    <row r="27" spans="2:25" ht="25" customHeight="1" x14ac:dyDescent="0.35">
      <c r="B27" s="21"/>
      <c r="C27" s="48" t="s">
        <v>5154</v>
      </c>
      <c r="D27" s="49"/>
      <c r="E27" s="49"/>
      <c r="F27" s="50"/>
      <c r="G27" s="85"/>
      <c r="H27" s="85"/>
      <c r="I27" s="85"/>
      <c r="J27" s="33"/>
      <c r="K27" s="48" t="s">
        <v>5155</v>
      </c>
      <c r="L27" s="49"/>
      <c r="M27" s="49"/>
      <c r="N27" s="50"/>
      <c r="O27" s="85"/>
      <c r="P27" s="85"/>
      <c r="Q27" s="85"/>
      <c r="R27" s="25"/>
      <c r="S27" s="84"/>
      <c r="T27" s="84"/>
      <c r="U27" s="84"/>
      <c r="V27" s="84"/>
      <c r="W27" s="84"/>
      <c r="X27" s="84"/>
      <c r="Y27" s="84"/>
    </row>
    <row r="28" spans="2:25" ht="25" customHeight="1" x14ac:dyDescent="0.35">
      <c r="B28" s="21"/>
      <c r="C28" s="32"/>
      <c r="D28" s="26"/>
      <c r="E28" s="26"/>
      <c r="F28" s="26"/>
      <c r="G28" s="27"/>
      <c r="H28" s="27"/>
      <c r="I28" s="27"/>
      <c r="J28" s="27"/>
      <c r="K28" s="27"/>
      <c r="L28" s="27"/>
      <c r="M28" s="27"/>
      <c r="N28" s="27"/>
      <c r="O28" s="27"/>
      <c r="P28" s="27"/>
      <c r="Q28" s="27"/>
      <c r="R28" s="23"/>
      <c r="S28" s="83"/>
      <c r="T28" s="83"/>
      <c r="U28" s="83"/>
      <c r="V28" s="83"/>
      <c r="W28" s="83"/>
      <c r="X28" s="83"/>
      <c r="Y28" s="83"/>
    </row>
    <row r="29" spans="2:25" ht="25" customHeight="1" x14ac:dyDescent="0.35">
      <c r="B29" s="20" t="s">
        <v>5082</v>
      </c>
      <c r="C29" s="69" t="s">
        <v>5109</v>
      </c>
      <c r="D29" s="70"/>
      <c r="E29" s="70"/>
      <c r="F29" s="70"/>
      <c r="G29" s="70"/>
      <c r="H29" s="70"/>
      <c r="I29" s="70"/>
      <c r="J29" s="70"/>
      <c r="K29" s="70"/>
      <c r="L29" s="70"/>
      <c r="M29" s="70"/>
      <c r="N29" s="70"/>
      <c r="O29" s="70"/>
      <c r="P29" s="70"/>
      <c r="Q29" s="70"/>
      <c r="R29" s="70"/>
      <c r="S29" s="70"/>
      <c r="T29" s="70"/>
      <c r="U29" s="70"/>
      <c r="V29" s="70"/>
      <c r="W29" s="70"/>
      <c r="X29" s="70"/>
      <c r="Y29" s="28"/>
    </row>
    <row r="30" spans="2:25" ht="10" customHeight="1" x14ac:dyDescent="0.35">
      <c r="B30" s="21"/>
      <c r="C30" s="32"/>
      <c r="D30" s="26"/>
      <c r="E30" s="26"/>
      <c r="F30" s="26"/>
      <c r="G30" s="27"/>
      <c r="H30" s="27"/>
      <c r="I30" s="27"/>
      <c r="J30" s="27"/>
      <c r="K30" s="27"/>
      <c r="L30" s="27"/>
      <c r="M30" s="27"/>
      <c r="N30" s="27"/>
      <c r="O30" s="27"/>
      <c r="P30" s="27"/>
      <c r="Q30" s="27"/>
      <c r="R30" s="23"/>
      <c r="S30" s="26"/>
      <c r="T30" s="26"/>
      <c r="U30" s="26"/>
      <c r="V30" s="26"/>
      <c r="W30" s="27"/>
      <c r="X30" s="27"/>
      <c r="Y30" s="28"/>
    </row>
    <row r="31" spans="2:25" ht="25" customHeight="1" x14ac:dyDescent="0.35">
      <c r="B31" s="21"/>
      <c r="C31" s="32"/>
      <c r="D31" s="26"/>
      <c r="E31" s="26"/>
      <c r="F31" s="26"/>
      <c r="G31" s="27"/>
      <c r="H31" s="27"/>
      <c r="I31" s="27"/>
      <c r="J31" s="27"/>
      <c r="K31" s="27"/>
      <c r="L31" s="27"/>
      <c r="M31" s="27"/>
      <c r="N31" s="27"/>
      <c r="O31" s="27"/>
      <c r="P31" s="27"/>
      <c r="Q31" s="27"/>
      <c r="R31" s="23"/>
      <c r="S31" s="26"/>
      <c r="T31" s="26"/>
      <c r="U31" s="26"/>
      <c r="V31" s="26"/>
      <c r="W31" s="27"/>
      <c r="X31" s="27"/>
      <c r="Y31" s="28"/>
    </row>
    <row r="32" spans="2:25" ht="25" customHeight="1" x14ac:dyDescent="0.35">
      <c r="B32" s="21"/>
      <c r="C32" s="32"/>
      <c r="D32" s="26"/>
      <c r="E32" s="26"/>
      <c r="F32" s="26"/>
      <c r="G32" s="27"/>
      <c r="H32" s="27"/>
      <c r="I32" s="27"/>
      <c r="J32" s="27"/>
      <c r="K32" s="27"/>
      <c r="L32" s="27"/>
      <c r="M32" s="27"/>
      <c r="N32" s="27"/>
      <c r="O32" s="27"/>
      <c r="P32" s="27"/>
      <c r="Q32" s="27"/>
      <c r="R32" s="23"/>
      <c r="S32" s="26"/>
      <c r="T32" s="26"/>
      <c r="U32" s="26"/>
      <c r="V32" s="26"/>
      <c r="W32" s="27"/>
      <c r="X32" s="27"/>
      <c r="Y32" s="28"/>
    </row>
    <row r="33" spans="2:25" ht="25" customHeight="1" x14ac:dyDescent="0.35">
      <c r="B33" s="21"/>
      <c r="C33" s="32"/>
      <c r="D33" s="26"/>
      <c r="E33" s="26"/>
      <c r="F33" s="26"/>
      <c r="G33" s="27"/>
      <c r="H33" s="27"/>
      <c r="I33" s="27"/>
      <c r="J33" s="27"/>
      <c r="K33" s="27"/>
      <c r="L33" s="27"/>
      <c r="M33" s="27"/>
      <c r="N33" s="27"/>
      <c r="O33" s="27"/>
      <c r="P33" s="27"/>
      <c r="Q33" s="27"/>
      <c r="R33" s="23"/>
      <c r="S33" s="26"/>
      <c r="T33" s="26"/>
      <c r="U33" s="26"/>
      <c r="V33" s="26"/>
      <c r="W33" s="27"/>
      <c r="X33" s="27"/>
      <c r="Y33" s="28"/>
    </row>
    <row r="34" spans="2:25" ht="25" customHeight="1" x14ac:dyDescent="0.35">
      <c r="B34" s="21"/>
      <c r="C34" s="32"/>
      <c r="D34" s="26"/>
      <c r="E34" s="26"/>
      <c r="F34" s="26"/>
      <c r="G34" s="27"/>
      <c r="H34" s="27"/>
      <c r="I34" s="27"/>
      <c r="J34" s="27"/>
      <c r="K34" s="27"/>
      <c r="L34" s="27"/>
      <c r="M34" s="27"/>
      <c r="N34" s="27"/>
      <c r="O34" s="27"/>
      <c r="P34" s="27"/>
      <c r="Q34" s="27"/>
      <c r="R34" s="23"/>
      <c r="S34" s="26"/>
      <c r="T34" s="26"/>
      <c r="U34" s="26"/>
      <c r="V34" s="26"/>
      <c r="W34" s="27"/>
      <c r="X34" s="27"/>
      <c r="Y34" s="28"/>
    </row>
    <row r="35" spans="2:25" ht="25" customHeight="1" x14ac:dyDescent="0.35">
      <c r="B35" s="21"/>
      <c r="C35" s="32"/>
      <c r="D35" s="26"/>
      <c r="E35" s="26"/>
      <c r="F35" s="26"/>
      <c r="G35" s="27"/>
      <c r="H35" s="27"/>
      <c r="I35" s="27"/>
      <c r="J35" s="27"/>
      <c r="K35" s="27"/>
      <c r="L35" s="27"/>
      <c r="M35" s="27"/>
      <c r="N35" s="27"/>
      <c r="O35" s="27"/>
      <c r="P35" s="27"/>
      <c r="Q35" s="27"/>
      <c r="R35" s="23"/>
      <c r="S35" s="26"/>
      <c r="T35" s="26"/>
      <c r="U35" s="26"/>
      <c r="V35" s="26"/>
      <c r="W35" s="27"/>
      <c r="X35" s="27"/>
      <c r="Y35" s="28"/>
    </row>
    <row r="36" spans="2:25" ht="25" customHeight="1" x14ac:dyDescent="0.35">
      <c r="B36" s="20" t="s">
        <v>5082</v>
      </c>
      <c r="C36" s="69" t="s">
        <v>5081</v>
      </c>
      <c r="D36" s="70"/>
      <c r="E36" s="70"/>
      <c r="F36" s="70"/>
      <c r="G36" s="70"/>
      <c r="H36" s="70"/>
      <c r="I36" s="70"/>
      <c r="J36" s="70"/>
      <c r="K36" s="70"/>
      <c r="L36" s="70"/>
      <c r="M36" s="70"/>
      <c r="N36" s="70"/>
      <c r="O36" s="70"/>
      <c r="P36" s="70"/>
      <c r="Q36" s="70"/>
      <c r="R36" s="70"/>
      <c r="S36" s="70"/>
      <c r="T36" s="70"/>
      <c r="U36" s="70"/>
      <c r="V36" s="70"/>
      <c r="W36" s="70"/>
      <c r="X36" s="70"/>
    </row>
    <row r="37" spans="2:25" ht="13" customHeight="1" x14ac:dyDescent="0.35"/>
    <row r="59" spans="2:26" ht="25" customHeight="1" x14ac:dyDescent="0.35">
      <c r="B59" s="20">
        <v>2</v>
      </c>
      <c r="C59" s="69" t="s">
        <v>5105</v>
      </c>
      <c r="D59" s="70"/>
      <c r="E59" s="70"/>
      <c r="F59" s="70"/>
      <c r="G59" s="70"/>
      <c r="H59" s="70"/>
      <c r="I59" s="70"/>
      <c r="J59" s="70"/>
      <c r="K59" s="70"/>
      <c r="L59" s="70"/>
      <c r="M59" s="70"/>
      <c r="N59" s="70"/>
      <c r="O59" s="70"/>
      <c r="P59" s="70"/>
      <c r="Q59" s="70"/>
      <c r="R59" s="70"/>
      <c r="S59" s="70"/>
      <c r="T59" s="70"/>
      <c r="U59" s="70"/>
      <c r="V59" s="70"/>
      <c r="W59" s="70"/>
      <c r="X59" s="70"/>
    </row>
    <row r="60" spans="2:26" ht="25" customHeight="1" x14ac:dyDescent="0.35">
      <c r="B60" s="77" t="s">
        <v>5110</v>
      </c>
      <c r="C60" s="76"/>
      <c r="D60" s="76"/>
      <c r="E60" s="76"/>
      <c r="F60" s="76"/>
      <c r="G60" s="76"/>
      <c r="H60" s="76"/>
      <c r="I60" s="76"/>
      <c r="J60" s="76"/>
      <c r="K60" s="76"/>
      <c r="L60" s="76"/>
      <c r="M60" s="76"/>
      <c r="N60" s="76"/>
      <c r="O60" s="76"/>
      <c r="P60" s="76"/>
      <c r="Q60" s="76"/>
      <c r="R60" s="76"/>
      <c r="S60" s="76"/>
      <c r="T60" s="76"/>
      <c r="U60" s="76"/>
      <c r="V60" s="76"/>
      <c r="W60" s="76"/>
      <c r="X60" s="76"/>
      <c r="Y60" s="76"/>
      <c r="Z60" s="40"/>
    </row>
    <row r="61" spans="2:26" ht="25" customHeight="1" x14ac:dyDescent="0.35">
      <c r="B61" s="65"/>
      <c r="C61" s="65"/>
      <c r="D61" s="65"/>
      <c r="E61" s="65"/>
      <c r="F61" s="65"/>
      <c r="G61" s="65"/>
      <c r="H61" s="65"/>
      <c r="I61" s="65"/>
      <c r="J61" s="65"/>
      <c r="K61" s="65"/>
      <c r="L61" s="65"/>
      <c r="M61" s="65"/>
      <c r="N61" s="65"/>
      <c r="O61" s="65"/>
      <c r="P61" s="65"/>
      <c r="Q61" s="65"/>
      <c r="R61" s="65"/>
      <c r="S61" s="65"/>
      <c r="T61" s="65"/>
      <c r="U61" s="65"/>
      <c r="V61" s="65"/>
      <c r="W61" s="65"/>
      <c r="X61" s="65"/>
      <c r="Y61" s="65"/>
      <c r="Z61" s="65"/>
    </row>
    <row r="62" spans="2:26" ht="25" customHeight="1" x14ac:dyDescent="0.35">
      <c r="B62" s="77" t="s">
        <v>5111</v>
      </c>
      <c r="C62" s="76"/>
      <c r="D62" s="76"/>
      <c r="E62" s="76"/>
      <c r="F62" s="76"/>
      <c r="G62" s="76"/>
      <c r="H62" s="76"/>
      <c r="I62" s="76"/>
      <c r="J62" s="76"/>
      <c r="K62" s="76"/>
      <c r="L62" s="76"/>
      <c r="M62" s="76"/>
      <c r="N62" s="76"/>
      <c r="O62" s="76"/>
      <c r="P62" s="76"/>
      <c r="Q62" s="76"/>
      <c r="R62" s="76"/>
      <c r="S62" s="76"/>
      <c r="T62" s="76"/>
      <c r="U62" s="76"/>
      <c r="V62" s="76"/>
      <c r="W62" s="76"/>
      <c r="X62" s="76"/>
      <c r="Y62" s="76"/>
      <c r="Z62" s="40"/>
    </row>
    <row r="63" spans="2:26" ht="25" customHeight="1" x14ac:dyDescent="0.35">
      <c r="B63" s="66"/>
      <c r="C63" s="66"/>
      <c r="D63" s="66"/>
      <c r="E63" s="66"/>
      <c r="F63" s="66"/>
      <c r="G63" s="66"/>
      <c r="H63" s="66"/>
      <c r="I63" s="66"/>
      <c r="J63" s="66"/>
      <c r="K63" s="66"/>
      <c r="L63" s="66"/>
      <c r="M63" s="66"/>
      <c r="N63" s="66"/>
      <c r="O63" s="66"/>
      <c r="P63" s="66"/>
      <c r="Q63" s="66"/>
      <c r="R63" s="66"/>
      <c r="S63" s="35"/>
      <c r="T63" s="35"/>
      <c r="U63" s="35"/>
      <c r="V63" s="35"/>
      <c r="W63" s="35"/>
      <c r="X63" s="35"/>
      <c r="Y63" s="35"/>
      <c r="Z63" s="35"/>
    </row>
    <row r="64" spans="2:26" ht="25" customHeight="1" x14ac:dyDescent="0.35">
      <c r="B64" s="76" t="s">
        <v>5112</v>
      </c>
      <c r="C64" s="76"/>
      <c r="D64" s="76"/>
      <c r="E64" s="76"/>
      <c r="F64" s="76"/>
      <c r="G64" s="76"/>
      <c r="H64" s="76"/>
      <c r="I64" s="76"/>
      <c r="J64" s="76"/>
      <c r="K64" s="76"/>
      <c r="L64" s="76"/>
      <c r="M64" s="76"/>
      <c r="N64" s="76"/>
      <c r="O64" s="76"/>
      <c r="P64" s="76"/>
      <c r="Q64" s="76"/>
      <c r="R64" s="76"/>
      <c r="S64" s="76"/>
      <c r="T64" s="76"/>
      <c r="U64" s="76"/>
      <c r="V64" s="76"/>
      <c r="W64" s="76"/>
      <c r="X64" s="76"/>
      <c r="Y64" s="76"/>
      <c r="Z64" s="40"/>
    </row>
    <row r="65" spans="2:26" ht="25" customHeight="1" x14ac:dyDescent="0.35">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spans="2:26" ht="25" customHeight="1" x14ac:dyDescent="0.35">
      <c r="B66" s="76" t="s">
        <v>5113</v>
      </c>
      <c r="C66" s="76"/>
      <c r="D66" s="76"/>
      <c r="E66" s="76"/>
      <c r="F66" s="76"/>
      <c r="G66" s="76"/>
      <c r="H66" s="76"/>
      <c r="I66" s="76"/>
      <c r="J66" s="76"/>
      <c r="K66" s="76"/>
      <c r="L66" s="76"/>
      <c r="M66" s="76"/>
      <c r="N66" s="76"/>
      <c r="O66" s="76"/>
      <c r="P66" s="76"/>
      <c r="Q66" s="76"/>
      <c r="R66" s="76"/>
      <c r="S66" s="76"/>
      <c r="T66" s="76"/>
      <c r="U66" s="76"/>
      <c r="V66" s="76"/>
      <c r="W66" s="76"/>
      <c r="X66" s="76"/>
      <c r="Y66" s="76"/>
      <c r="Z66" s="40"/>
    </row>
    <row r="67" spans="2:26" ht="25" customHeight="1" x14ac:dyDescent="0.35">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spans="2:26" ht="25" customHeight="1" x14ac:dyDescent="0.35">
      <c r="B68" s="76" t="s">
        <v>5114</v>
      </c>
      <c r="C68" s="76"/>
      <c r="D68" s="76"/>
      <c r="E68" s="76"/>
      <c r="F68" s="76"/>
      <c r="G68" s="76"/>
      <c r="H68" s="76"/>
      <c r="I68" s="76"/>
      <c r="J68" s="76"/>
      <c r="K68" s="76"/>
      <c r="L68" s="76"/>
      <c r="M68" s="76"/>
      <c r="N68" s="76"/>
      <c r="O68" s="76"/>
      <c r="P68" s="76"/>
      <c r="Q68" s="76"/>
      <c r="R68" s="76"/>
      <c r="S68" s="76"/>
      <c r="T68" s="76"/>
      <c r="U68" s="76"/>
      <c r="V68" s="76"/>
      <c r="W68" s="76"/>
      <c r="X68" s="76"/>
      <c r="Y68" s="76"/>
      <c r="Z68" s="40"/>
    </row>
    <row r="69" spans="2:26" ht="25" customHeight="1" x14ac:dyDescent="0.35">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2:26" ht="25" customHeight="1" x14ac:dyDescent="0.35">
      <c r="B70" s="76" t="s">
        <v>5138</v>
      </c>
      <c r="C70" s="76"/>
      <c r="D70" s="76"/>
      <c r="E70" s="76"/>
      <c r="F70" s="76"/>
      <c r="G70" s="76"/>
      <c r="H70" s="76"/>
      <c r="I70" s="76"/>
      <c r="J70" s="76"/>
      <c r="K70" s="76"/>
      <c r="L70" s="76"/>
      <c r="M70" s="76"/>
      <c r="N70" s="76"/>
      <c r="O70" s="76"/>
      <c r="P70" s="76"/>
      <c r="Q70" s="76"/>
      <c r="R70" s="76"/>
      <c r="S70" s="76"/>
      <c r="T70" s="76"/>
      <c r="U70" s="76"/>
      <c r="V70" s="76"/>
      <c r="W70" s="76"/>
      <c r="X70" s="76"/>
      <c r="Y70" s="76"/>
      <c r="Z70" s="46"/>
    </row>
    <row r="71" spans="2:26" ht="25" customHeight="1" x14ac:dyDescent="0.35">
      <c r="B71" s="51" t="s">
        <v>5132</v>
      </c>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2:26" ht="25" customHeight="1" x14ac:dyDescent="0.35">
      <c r="B72" s="76" t="s">
        <v>5139</v>
      </c>
      <c r="C72" s="76"/>
      <c r="D72" s="76"/>
      <c r="E72" s="76"/>
      <c r="F72" s="76"/>
      <c r="G72" s="76"/>
      <c r="H72" s="76"/>
      <c r="I72" s="76"/>
      <c r="J72" s="76"/>
      <c r="K72" s="76"/>
      <c r="L72" s="76"/>
      <c r="M72" s="76"/>
      <c r="N72" s="76"/>
      <c r="O72" s="76"/>
      <c r="P72" s="76"/>
      <c r="Q72" s="76"/>
      <c r="R72" s="76"/>
      <c r="S72" s="76"/>
      <c r="T72" s="76"/>
      <c r="U72" s="76"/>
      <c r="V72" s="76"/>
      <c r="W72" s="76"/>
      <c r="X72" s="76"/>
      <c r="Y72" s="76"/>
      <c r="Z72" s="46"/>
    </row>
    <row r="73" spans="2:26" ht="25" customHeight="1" x14ac:dyDescent="0.35">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2:26" ht="25" customHeight="1" x14ac:dyDescent="0.35">
      <c r="B74" s="76" t="s">
        <v>5140</v>
      </c>
      <c r="C74" s="76"/>
      <c r="D74" s="76"/>
      <c r="E74" s="76"/>
      <c r="F74" s="76"/>
      <c r="G74" s="76"/>
      <c r="H74" s="76"/>
      <c r="I74" s="76"/>
      <c r="J74" s="76"/>
      <c r="K74" s="76"/>
      <c r="L74" s="76"/>
      <c r="M74" s="76"/>
      <c r="N74" s="76"/>
      <c r="O74" s="76"/>
      <c r="P74" s="76"/>
      <c r="Q74" s="76"/>
      <c r="R74" s="76"/>
      <c r="S74" s="76"/>
      <c r="T74" s="76"/>
      <c r="U74" s="76"/>
      <c r="V74" s="76"/>
      <c r="W74" s="76"/>
      <c r="X74" s="76"/>
      <c r="Y74" s="76"/>
      <c r="Z74" s="47"/>
    </row>
    <row r="75" spans="2:26" ht="25" customHeight="1" x14ac:dyDescent="0.35">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2:26" ht="25" customHeight="1" x14ac:dyDescent="0.35">
      <c r="B76" s="76" t="s">
        <v>5141</v>
      </c>
      <c r="C76" s="76"/>
      <c r="D76" s="76"/>
      <c r="E76" s="76"/>
      <c r="F76" s="76"/>
      <c r="G76" s="76"/>
      <c r="H76" s="76"/>
      <c r="I76" s="76"/>
      <c r="J76" s="76"/>
      <c r="K76" s="76"/>
      <c r="L76" s="76"/>
      <c r="M76" s="76"/>
      <c r="N76" s="76"/>
      <c r="O76" s="76"/>
      <c r="P76" s="76"/>
      <c r="Q76" s="76"/>
      <c r="R76" s="76"/>
      <c r="S76" s="76"/>
      <c r="T76" s="76"/>
      <c r="U76" s="76"/>
      <c r="V76" s="76"/>
      <c r="W76" s="76"/>
      <c r="X76" s="76"/>
      <c r="Y76" s="76"/>
      <c r="Z76" s="47"/>
    </row>
    <row r="77" spans="2:26" ht="25" customHeight="1" x14ac:dyDescent="0.35">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2:26" ht="25" customHeight="1" x14ac:dyDescent="0.35">
      <c r="B78" s="76" t="s">
        <v>5137</v>
      </c>
      <c r="C78" s="76"/>
      <c r="D78" s="76"/>
      <c r="E78" s="76"/>
      <c r="F78" s="76"/>
      <c r="G78" s="76"/>
      <c r="H78" s="76"/>
      <c r="I78" s="76"/>
      <c r="J78" s="76"/>
      <c r="K78" s="76"/>
      <c r="L78" s="76"/>
      <c r="M78" s="76"/>
      <c r="N78" s="76"/>
      <c r="O78" s="76"/>
      <c r="P78" s="76"/>
      <c r="Q78" s="76"/>
      <c r="R78" s="76"/>
      <c r="S78" s="76"/>
      <c r="T78" s="76"/>
      <c r="U78" s="76"/>
      <c r="V78" s="76"/>
      <c r="W78" s="76"/>
      <c r="X78" s="76"/>
      <c r="Y78" s="76"/>
      <c r="Z78" s="47"/>
    </row>
    <row r="79" spans="2:26" ht="25" customHeight="1" x14ac:dyDescent="0.35">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2:26" ht="25" customHeight="1" thickBot="1" x14ac:dyDescent="0.4"/>
    <row r="81" spans="1:26" ht="5" customHeight="1" x14ac:dyDescent="0.35">
      <c r="A81" s="12"/>
      <c r="B81" s="13"/>
      <c r="C81" s="13"/>
      <c r="D81" s="13"/>
      <c r="E81" s="13"/>
      <c r="F81" s="13"/>
      <c r="G81" s="13"/>
      <c r="H81" s="13"/>
      <c r="I81" s="13"/>
      <c r="J81" s="13"/>
      <c r="K81" s="13"/>
      <c r="L81" s="13"/>
      <c r="M81" s="13"/>
      <c r="N81" s="13"/>
      <c r="O81" s="13"/>
      <c r="P81" s="13"/>
      <c r="Q81" s="13"/>
      <c r="R81" s="13"/>
      <c r="S81" s="13"/>
      <c r="T81" s="13"/>
      <c r="U81" s="13"/>
      <c r="V81" s="13"/>
      <c r="W81" s="13"/>
      <c r="X81" s="13"/>
      <c r="Y81" s="13"/>
      <c r="Z81" s="14"/>
    </row>
    <row r="82" spans="1:26" ht="25" customHeight="1" x14ac:dyDescent="0.35">
      <c r="A82" s="15"/>
      <c r="B82" s="57" t="s">
        <v>5084</v>
      </c>
      <c r="C82" s="57"/>
      <c r="D82" s="57"/>
      <c r="E82" s="57"/>
      <c r="F82" s="57"/>
      <c r="G82" s="57"/>
      <c r="H82" s="57"/>
      <c r="I82" s="57"/>
      <c r="J82" s="57"/>
      <c r="K82" s="57"/>
      <c r="L82" s="11"/>
      <c r="M82" s="11"/>
      <c r="N82" s="11"/>
      <c r="O82" s="11"/>
      <c r="P82" s="11"/>
      <c r="Q82" s="11"/>
      <c r="R82" s="11"/>
      <c r="S82" s="11"/>
      <c r="T82" s="11"/>
      <c r="U82" s="11"/>
      <c r="V82" s="36"/>
      <c r="W82" s="36"/>
      <c r="X82" s="36"/>
      <c r="Y82" s="37" t="s">
        <v>5083</v>
      </c>
      <c r="Z82" s="16"/>
    </row>
    <row r="83" spans="1:26" ht="5" customHeight="1" thickBot="1" x14ac:dyDescent="0.4">
      <c r="A83" s="17"/>
      <c r="B83" s="18"/>
      <c r="C83" s="18"/>
      <c r="D83" s="18"/>
      <c r="E83" s="18"/>
      <c r="F83" s="18"/>
      <c r="G83" s="18"/>
      <c r="H83" s="18"/>
      <c r="I83" s="18"/>
      <c r="J83" s="18"/>
      <c r="K83" s="18"/>
      <c r="L83" s="18"/>
      <c r="M83" s="18"/>
      <c r="N83" s="18"/>
      <c r="O83" s="18"/>
      <c r="P83" s="18"/>
      <c r="Q83" s="18"/>
      <c r="R83" s="18"/>
      <c r="S83" s="18"/>
      <c r="T83" s="18"/>
      <c r="U83" s="18"/>
      <c r="V83" s="18"/>
      <c r="W83" s="18"/>
      <c r="X83" s="18"/>
      <c r="Y83" s="18"/>
      <c r="Z83" s="19"/>
    </row>
  </sheetData>
  <mergeCells count="50">
    <mergeCell ref="S22:Y22"/>
    <mergeCell ref="B70:Y70"/>
    <mergeCell ref="B72:Y72"/>
    <mergeCell ref="B74:Y74"/>
    <mergeCell ref="B76:Y76"/>
    <mergeCell ref="C29:X29"/>
    <mergeCell ref="C24:X24"/>
    <mergeCell ref="C26:F26"/>
    <mergeCell ref="G26:I27"/>
    <mergeCell ref="K26:N26"/>
    <mergeCell ref="O26:Q27"/>
    <mergeCell ref="S28:Y28"/>
    <mergeCell ref="S26:Y27"/>
    <mergeCell ref="C15:F15"/>
    <mergeCell ref="G15:I16"/>
    <mergeCell ref="S15:V15"/>
    <mergeCell ref="W15:Y16"/>
    <mergeCell ref="K15:N15"/>
    <mergeCell ref="O15:Q16"/>
    <mergeCell ref="C18:X18"/>
    <mergeCell ref="C20:F20"/>
    <mergeCell ref="G20:I21"/>
    <mergeCell ref="K20:N20"/>
    <mergeCell ref="O20:Q21"/>
    <mergeCell ref="S20:V20"/>
    <mergeCell ref="W20:Y21"/>
    <mergeCell ref="B82:K82"/>
    <mergeCell ref="C59:X59"/>
    <mergeCell ref="B61:Z61"/>
    <mergeCell ref="B63:R63"/>
    <mergeCell ref="C36:X36"/>
    <mergeCell ref="B78:Y78"/>
    <mergeCell ref="B62:Y62"/>
    <mergeCell ref="B64:Y64"/>
    <mergeCell ref="B66:Y66"/>
    <mergeCell ref="B60:Y60"/>
    <mergeCell ref="B65:Z65"/>
    <mergeCell ref="B67:Z67"/>
    <mergeCell ref="B68:Y68"/>
    <mergeCell ref="B3:U3"/>
    <mergeCell ref="V2:Y3"/>
    <mergeCell ref="C10:X10"/>
    <mergeCell ref="B1:T2"/>
    <mergeCell ref="C12:F12"/>
    <mergeCell ref="G12:I13"/>
    <mergeCell ref="S12:V12"/>
    <mergeCell ref="W12:Y13"/>
    <mergeCell ref="K12:N12"/>
    <mergeCell ref="O12:Q13"/>
    <mergeCell ref="B6:Y8"/>
  </mergeCells>
  <printOptions horizontalCentered="1"/>
  <pageMargins left="0.7" right="0.7" top="0.75" bottom="0.75" header="0.3" footer="0.3"/>
  <pageSetup paperSize="9" scale="38" orientation="portrait" horizontalDpi="4294967293" verticalDpi="0"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Project_Overview</vt:lpstr>
      <vt:lpstr>Raw_Data</vt:lpstr>
      <vt:lpstr>Clean_Data</vt:lpstr>
      <vt:lpstr>Cleaning_Log</vt:lpstr>
      <vt:lpstr>Analysis</vt:lpstr>
      <vt:lpstr>Dashboard</vt:lpstr>
      <vt:lpstr>HighRiskCustomers</vt:lpstr>
      <vt:lpstr>Dashboard!Print_Area</vt:lpstr>
      <vt:lpstr>Project_Overview!Print_Area</vt:lpstr>
      <vt:lpstr>TotalChurnedCustomers</vt:lpstr>
      <vt:lpstr>TotalCustomers</vt:lpstr>
      <vt:lpstr>TotalRetainedCustomers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Birpal Singh</dc:creator>
  <cp:lastModifiedBy>Birpal Singh</cp:lastModifiedBy>
  <cp:lastPrinted>2026-10-23T08:41:22Z</cp:lastPrinted>
  <dcterms:created xsi:type="dcterms:W3CDTF">2015-06-05T18:17:20Z</dcterms:created>
  <dcterms:modified xsi:type="dcterms:W3CDTF">2026-10-23T08:41:41Z</dcterms:modified>
</cp:coreProperties>
</file>